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richData/richValueRel.xml" ContentType="application/vnd.ms-excel.richvaluerel+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Objects="none" codeName="ThisWorkbook"/>
  <mc:AlternateContent xmlns:mc="http://schemas.openxmlformats.org/markup-compatibility/2006">
    <mc:Choice Requires="x15">
      <x15ac:absPath xmlns:x15ac="http://schemas.microsoft.com/office/spreadsheetml/2010/11/ac" url="C:\Users\ADMIN\Downloads\BOQ\"/>
    </mc:Choice>
  </mc:AlternateContent>
  <bookViews>
    <workbookView xWindow="-105" yWindow="-105" windowWidth="23250" windowHeight="12450" tabRatio="868" activeTab="1"/>
  </bookViews>
  <sheets>
    <sheet name="Cover " sheetId="83" r:id="rId1"/>
    <sheet name="Total " sheetId="85" r:id="rId2"/>
    <sheet name="Summary " sheetId="3" r:id="rId3"/>
    <sheet name="Design and permit" sheetId="84" r:id="rId4"/>
    <sheet name="Prelim" sheetId="86" r:id="rId5"/>
    <sheet name="1. San lấp" sheetId="76" r:id="rId6"/>
    <sheet name="Cọc BTCT D300" sheetId="88" r:id="rId7"/>
    <sheet name="01 Nhà Xưởng 01+02" sheetId="7" r:id="rId8"/>
    <sheet name=" 02 Văn Phòng 01+02" sheetId="73" r:id="rId9"/>
    <sheet name="02 Nhà Bảo Vệ_&amp; P. Y TẾ" sheetId="21" state="hidden" r:id="rId10"/>
    <sheet name="03 NHÀ BẢO VỆ 01 &amp;02" sheetId="74" r:id="rId11"/>
    <sheet name="04 NHÀ XE" sheetId="55" r:id="rId12"/>
    <sheet name=" TRẠM BƠM" sheetId="70" state="hidden" r:id="rId13"/>
    <sheet name="05 BỂ PCCC &amp; NHÀ BƠM" sheetId="75" r:id="rId14"/>
    <sheet name="PHÒNG MÁY PHÁT ĐIỆN" sheetId="69" state="hidden" r:id="rId15"/>
    <sheet name="05 Nhà Ăn" sheetId="52" state="hidden" r:id="rId16"/>
    <sheet name="06 WC,Bảo Trì, Chứa Rác " sheetId="58" state="hidden" r:id="rId17"/>
    <sheet name="07 Trạm Điện" sheetId="53" state="hidden" r:id="rId18"/>
    <sheet name="08 BỂ PCCC-" sheetId="54" state="hidden" r:id="rId19"/>
    <sheet name="09 BE_XLNT+NHA DIEU HANH" sheetId="56" state="hidden" r:id="rId20"/>
    <sheet name="10_TRAM GAS" sheetId="57" state="hidden" r:id="rId21"/>
    <sheet name="07 BẢNG HIỆU+ CỔNG " sheetId="77" r:id="rId22"/>
    <sheet name="11 BẢNG HIỆU+ CỔNG" sheetId="59" state="hidden" r:id="rId23"/>
    <sheet name="08 GIAOTHONG" sheetId="26" r:id="rId24"/>
    <sheet name="13 COT_CO" sheetId="60" state="hidden" r:id="rId25"/>
    <sheet name="14 Hàng Rào" sheetId="61" state="hidden" r:id="rId26"/>
    <sheet name="09 Hàng Rào " sheetId="78" r:id="rId27"/>
    <sheet name="10 THOÁT NƯỚC MƯA" sheetId="62" r:id="rId28"/>
    <sheet name="Fire Fighting " sheetId="79" r:id="rId29"/>
    <sheet name="Electric X1" sheetId="80" r:id="rId30"/>
    <sheet name="Electric X2" sheetId="81" r:id="rId31"/>
    <sheet name="HVAC " sheetId="82" r:id="rId32"/>
    <sheet name="CTN " sheetId="87" r:id="rId33"/>
    <sheet name="List material" sheetId="8" state="hidden" r:id="rId34"/>
  </sheets>
  <externalReferences>
    <externalReference r:id="rId35"/>
    <externalReference r:id="rId36"/>
    <externalReference r:id="rId37"/>
    <externalReference r:id="rId38"/>
    <externalReference r:id="rId39"/>
    <externalReference r:id="rId40"/>
  </externalReferences>
  <definedNames>
    <definedName nam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0">#REF!</definedName>
    <definedName name="\d">#N/A</definedName>
    <definedName name="\z">#REF!</definedName>
    <definedName name="_">#N/A</definedName>
    <definedName name="_?">#REF!</definedName>
    <definedName name="_??">#N/A</definedName>
    <definedName name="_??????">#REF!</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#REF!</definedName>
    <definedName name="__??">#N/A</definedName>
    <definedName name="__?1">#N/A</definedName>
    <definedName name="__?271">#N/A</definedName>
    <definedName name="___??">#N/A</definedName>
    <definedName name="___?1">#N/A</definedName>
    <definedName name="___?271">#N/A</definedName>
    <definedName name="____" hidden="1">#REF!</definedName>
    <definedName name="_____" hidden="1">#REF!</definedName>
    <definedName name="_________________________________________________________________________________________________________tu4" localSheetId="12" hidden="1">{"'Sheet1'!$L$16"}</definedName>
    <definedName name="_________________________________________________________________________________________________________tu4" localSheetId="11" hidden="1">{"'Sheet1'!$L$16"}</definedName>
    <definedName name="_________________________________________________________________________________________________________tu4" localSheetId="13" hidden="1">{"'Sheet1'!$L$16"}</definedName>
    <definedName name="_________________________________________________________________________________________________________tu4" localSheetId="16" hidden="1">{"'Sheet1'!$L$16"}</definedName>
    <definedName name="_________________________________________________________________________________________________________tu4" localSheetId="21" hidden="1">{"'Sheet1'!$L$16"}</definedName>
    <definedName name="_________________________________________________________________________________________________________tu4" localSheetId="18" hidden="1">{"'Sheet1'!$L$16"}</definedName>
    <definedName name="_________________________________________________________________________________________________________tu4" localSheetId="19" hidden="1">{"'Sheet1'!$L$16"}</definedName>
    <definedName name="_________________________________________________________________________________________________________tu4" localSheetId="20" hidden="1">{"'Sheet1'!$L$16"}</definedName>
    <definedName name="_________________________________________________________________________________________________________tu4" localSheetId="22" hidden="1">{"'Sheet1'!$L$16"}</definedName>
    <definedName name="_________________________________________________________________________________________________________tu4" localSheetId="24" hidden="1">{"'Sheet1'!$L$16"}</definedName>
    <definedName name="_________________________________________________________________________________________________________tu4" localSheetId="28" hidden="1">{"'Sheet1'!$L$16"}</definedName>
    <definedName name="_________________________________________________________________________________________________________tu4" localSheetId="14" hidden="1">{"'Sheet1'!$L$16"}</definedName>
    <definedName name="_________________________________________________________________________________________________________tu4" hidden="1">{"'Sheet1'!$L$16"}</definedName>
    <definedName name="_______________________________________________________________________________________________________tu4" localSheetId="12" hidden="1">{"'Sheet1'!$L$16"}</definedName>
    <definedName name="_______________________________________________________________________________________________________tu4" localSheetId="11" hidden="1">{"'Sheet1'!$L$16"}</definedName>
    <definedName name="_______________________________________________________________________________________________________tu4" localSheetId="13" hidden="1">{"'Sheet1'!$L$16"}</definedName>
    <definedName name="_______________________________________________________________________________________________________tu4" localSheetId="16" hidden="1">{"'Sheet1'!$L$16"}</definedName>
    <definedName name="_______________________________________________________________________________________________________tu4" localSheetId="21" hidden="1">{"'Sheet1'!$L$16"}</definedName>
    <definedName name="_______________________________________________________________________________________________________tu4" localSheetId="18" hidden="1">{"'Sheet1'!$L$16"}</definedName>
    <definedName name="_______________________________________________________________________________________________________tu4" localSheetId="19" hidden="1">{"'Sheet1'!$L$16"}</definedName>
    <definedName name="_______________________________________________________________________________________________________tu4" localSheetId="20" hidden="1">{"'Sheet1'!$L$16"}</definedName>
    <definedName name="_______________________________________________________________________________________________________tu4" localSheetId="22" hidden="1">{"'Sheet1'!$L$16"}</definedName>
    <definedName name="_______________________________________________________________________________________________________tu4" localSheetId="24" hidden="1">{"'Sheet1'!$L$16"}</definedName>
    <definedName name="_______________________________________________________________________________________________________tu4" localSheetId="28" hidden="1">{"'Sheet1'!$L$16"}</definedName>
    <definedName name="_______________________________________________________________________________________________________tu4" localSheetId="14" hidden="1">{"'Sheet1'!$L$16"}</definedName>
    <definedName name="_______________________________________________________________________________________________________tu4" hidden="1">{"'Sheet1'!$L$16"}</definedName>
    <definedName name="_____________________________________________________________________________________________________tu4" localSheetId="12" hidden="1">{"'Sheet1'!$L$16"}</definedName>
    <definedName name="_____________________________________________________________________________________________________tu4" localSheetId="11" hidden="1">{"'Sheet1'!$L$16"}</definedName>
    <definedName name="_____________________________________________________________________________________________________tu4" localSheetId="13" hidden="1">{"'Sheet1'!$L$16"}</definedName>
    <definedName name="_____________________________________________________________________________________________________tu4" localSheetId="16" hidden="1">{"'Sheet1'!$L$16"}</definedName>
    <definedName name="_____________________________________________________________________________________________________tu4" localSheetId="21" hidden="1">{"'Sheet1'!$L$16"}</definedName>
    <definedName name="_____________________________________________________________________________________________________tu4" localSheetId="18" hidden="1">{"'Sheet1'!$L$16"}</definedName>
    <definedName name="_____________________________________________________________________________________________________tu4" localSheetId="19" hidden="1">{"'Sheet1'!$L$16"}</definedName>
    <definedName name="_____________________________________________________________________________________________________tu4" localSheetId="20" hidden="1">{"'Sheet1'!$L$16"}</definedName>
    <definedName name="_____________________________________________________________________________________________________tu4" localSheetId="22" hidden="1">{"'Sheet1'!$L$16"}</definedName>
    <definedName name="_____________________________________________________________________________________________________tu4" localSheetId="24" hidden="1">{"'Sheet1'!$L$16"}</definedName>
    <definedName name="_____________________________________________________________________________________________________tu4" localSheetId="28" hidden="1">{"'Sheet1'!$L$16"}</definedName>
    <definedName name="_____________________________________________________________________________________________________tu4" localSheetId="14" hidden="1">{"'Sheet1'!$L$16"}</definedName>
    <definedName name="_____________________________________________________________________________________________________tu4" hidden="1">{"'Sheet1'!$L$16"}</definedName>
    <definedName name="___________________________________________________________________________________________________tu4" localSheetId="12" hidden="1">{"'Sheet1'!$L$16"}</definedName>
    <definedName name="___________________________________________________________________________________________________tu4" localSheetId="11" hidden="1">{"'Sheet1'!$L$16"}</definedName>
    <definedName name="___________________________________________________________________________________________________tu4" localSheetId="13" hidden="1">{"'Sheet1'!$L$16"}</definedName>
    <definedName name="___________________________________________________________________________________________________tu4" localSheetId="16" hidden="1">{"'Sheet1'!$L$16"}</definedName>
    <definedName name="___________________________________________________________________________________________________tu4" localSheetId="21" hidden="1">{"'Sheet1'!$L$16"}</definedName>
    <definedName name="___________________________________________________________________________________________________tu4" localSheetId="18" hidden="1">{"'Sheet1'!$L$16"}</definedName>
    <definedName name="___________________________________________________________________________________________________tu4" localSheetId="19" hidden="1">{"'Sheet1'!$L$16"}</definedName>
    <definedName name="___________________________________________________________________________________________________tu4" localSheetId="20" hidden="1">{"'Sheet1'!$L$16"}</definedName>
    <definedName name="___________________________________________________________________________________________________tu4" localSheetId="22" hidden="1">{"'Sheet1'!$L$16"}</definedName>
    <definedName name="___________________________________________________________________________________________________tu4" localSheetId="24" hidden="1">{"'Sheet1'!$L$16"}</definedName>
    <definedName name="___________________________________________________________________________________________________tu4" localSheetId="28" hidden="1">{"'Sheet1'!$L$16"}</definedName>
    <definedName name="___________________________________________________________________________________________________tu4" localSheetId="14" hidden="1">{"'Sheet1'!$L$16"}</definedName>
    <definedName name="___________________________________________________________________________________________________tu4" hidden="1">{"'Sheet1'!$L$16"}</definedName>
    <definedName name="_________________________________________________________________________________________________tu4" localSheetId="12" hidden="1">{"'Sheet1'!$L$16"}</definedName>
    <definedName name="_________________________________________________________________________________________________tu4" localSheetId="11" hidden="1">{"'Sheet1'!$L$16"}</definedName>
    <definedName name="_________________________________________________________________________________________________tu4" localSheetId="13" hidden="1">{"'Sheet1'!$L$16"}</definedName>
    <definedName name="_________________________________________________________________________________________________tu4" localSheetId="16" hidden="1">{"'Sheet1'!$L$16"}</definedName>
    <definedName name="_________________________________________________________________________________________________tu4" localSheetId="21" hidden="1">{"'Sheet1'!$L$16"}</definedName>
    <definedName name="_________________________________________________________________________________________________tu4" localSheetId="18" hidden="1">{"'Sheet1'!$L$16"}</definedName>
    <definedName name="_________________________________________________________________________________________________tu4" localSheetId="19" hidden="1">{"'Sheet1'!$L$16"}</definedName>
    <definedName name="_________________________________________________________________________________________________tu4" localSheetId="20" hidden="1">{"'Sheet1'!$L$16"}</definedName>
    <definedName name="_________________________________________________________________________________________________tu4" localSheetId="22" hidden="1">{"'Sheet1'!$L$16"}</definedName>
    <definedName name="_________________________________________________________________________________________________tu4" localSheetId="24" hidden="1">{"'Sheet1'!$L$16"}</definedName>
    <definedName name="_________________________________________________________________________________________________tu4" localSheetId="28" hidden="1">{"'Sheet1'!$L$16"}</definedName>
    <definedName name="_________________________________________________________________________________________________tu4" localSheetId="14" hidden="1">{"'Sheet1'!$L$16"}</definedName>
    <definedName name="_________________________________________________________________________________________________tu4" hidden="1">{"'Sheet1'!$L$16"}</definedName>
    <definedName name="_______________________________________________________________________________________________tu4" localSheetId="12" hidden="1">{"'Sheet1'!$L$16"}</definedName>
    <definedName name="_______________________________________________________________________________________________tu4" localSheetId="11" hidden="1">{"'Sheet1'!$L$16"}</definedName>
    <definedName name="_______________________________________________________________________________________________tu4" localSheetId="13" hidden="1">{"'Sheet1'!$L$16"}</definedName>
    <definedName name="_______________________________________________________________________________________________tu4" localSheetId="16" hidden="1">{"'Sheet1'!$L$16"}</definedName>
    <definedName name="_______________________________________________________________________________________________tu4" localSheetId="21" hidden="1">{"'Sheet1'!$L$16"}</definedName>
    <definedName name="_______________________________________________________________________________________________tu4" localSheetId="18" hidden="1">{"'Sheet1'!$L$16"}</definedName>
    <definedName name="_______________________________________________________________________________________________tu4" localSheetId="19" hidden="1">{"'Sheet1'!$L$16"}</definedName>
    <definedName name="_______________________________________________________________________________________________tu4" localSheetId="20" hidden="1">{"'Sheet1'!$L$16"}</definedName>
    <definedName name="_______________________________________________________________________________________________tu4" localSheetId="22" hidden="1">{"'Sheet1'!$L$16"}</definedName>
    <definedName name="_______________________________________________________________________________________________tu4" localSheetId="24" hidden="1">{"'Sheet1'!$L$16"}</definedName>
    <definedName name="_______________________________________________________________________________________________tu4" localSheetId="28" hidden="1">{"'Sheet1'!$L$16"}</definedName>
    <definedName name="_______________________________________________________________________________________________tu4" localSheetId="14" hidden="1">{"'Sheet1'!$L$16"}</definedName>
    <definedName name="_______________________________________________________________________________________________tu4" hidden="1">{"'Sheet1'!$L$16"}</definedName>
    <definedName name="_____________________________________________________________________________________________tu4" localSheetId="12" hidden="1">{"'Sheet1'!$L$16"}</definedName>
    <definedName name="_____________________________________________________________________________________________tu4" localSheetId="11" hidden="1">{"'Sheet1'!$L$16"}</definedName>
    <definedName name="_____________________________________________________________________________________________tu4" localSheetId="13" hidden="1">{"'Sheet1'!$L$16"}</definedName>
    <definedName name="_____________________________________________________________________________________________tu4" localSheetId="16" hidden="1">{"'Sheet1'!$L$16"}</definedName>
    <definedName name="_____________________________________________________________________________________________tu4" localSheetId="21" hidden="1">{"'Sheet1'!$L$16"}</definedName>
    <definedName name="_____________________________________________________________________________________________tu4" localSheetId="18" hidden="1">{"'Sheet1'!$L$16"}</definedName>
    <definedName name="_____________________________________________________________________________________________tu4" localSheetId="19" hidden="1">{"'Sheet1'!$L$16"}</definedName>
    <definedName name="_____________________________________________________________________________________________tu4" localSheetId="20" hidden="1">{"'Sheet1'!$L$16"}</definedName>
    <definedName name="_____________________________________________________________________________________________tu4" localSheetId="22" hidden="1">{"'Sheet1'!$L$16"}</definedName>
    <definedName name="_____________________________________________________________________________________________tu4" localSheetId="24" hidden="1">{"'Sheet1'!$L$16"}</definedName>
    <definedName name="_____________________________________________________________________________________________tu4" localSheetId="28" hidden="1">{"'Sheet1'!$L$16"}</definedName>
    <definedName name="_____________________________________________________________________________________________tu4" localSheetId="14" hidden="1">{"'Sheet1'!$L$16"}</definedName>
    <definedName name="_____________________________________________________________________________________________tu4" hidden="1">{"'Sheet1'!$L$16"}</definedName>
    <definedName name="___________________________________________________________________________________________tu4" localSheetId="12" hidden="1">{"'Sheet1'!$L$16"}</definedName>
    <definedName name="___________________________________________________________________________________________tu4" localSheetId="11" hidden="1">{"'Sheet1'!$L$16"}</definedName>
    <definedName name="___________________________________________________________________________________________tu4" localSheetId="13" hidden="1">{"'Sheet1'!$L$16"}</definedName>
    <definedName name="___________________________________________________________________________________________tu4" localSheetId="16" hidden="1">{"'Sheet1'!$L$16"}</definedName>
    <definedName name="___________________________________________________________________________________________tu4" localSheetId="21" hidden="1">{"'Sheet1'!$L$16"}</definedName>
    <definedName name="___________________________________________________________________________________________tu4" localSheetId="18" hidden="1">{"'Sheet1'!$L$16"}</definedName>
    <definedName name="___________________________________________________________________________________________tu4" localSheetId="19" hidden="1">{"'Sheet1'!$L$16"}</definedName>
    <definedName name="___________________________________________________________________________________________tu4" localSheetId="20" hidden="1">{"'Sheet1'!$L$16"}</definedName>
    <definedName name="___________________________________________________________________________________________tu4" localSheetId="22" hidden="1">{"'Sheet1'!$L$16"}</definedName>
    <definedName name="___________________________________________________________________________________________tu4" localSheetId="24" hidden="1">{"'Sheet1'!$L$16"}</definedName>
    <definedName name="___________________________________________________________________________________________tu4" localSheetId="28" hidden="1">{"'Sheet1'!$L$16"}</definedName>
    <definedName name="___________________________________________________________________________________________tu4" localSheetId="14" hidden="1">{"'Sheet1'!$L$16"}</definedName>
    <definedName name="___________________________________________________________________________________________tu4" hidden="1">{"'Sheet1'!$L$16"}</definedName>
    <definedName name="_________________________________________________________________________________________tu4" localSheetId="12" hidden="1">{"'Sheet1'!$L$16"}</definedName>
    <definedName name="_________________________________________________________________________________________tu4" localSheetId="11" hidden="1">{"'Sheet1'!$L$16"}</definedName>
    <definedName name="_________________________________________________________________________________________tu4" localSheetId="13" hidden="1">{"'Sheet1'!$L$16"}</definedName>
    <definedName name="_________________________________________________________________________________________tu4" localSheetId="16" hidden="1">{"'Sheet1'!$L$16"}</definedName>
    <definedName name="_________________________________________________________________________________________tu4" localSheetId="21" hidden="1">{"'Sheet1'!$L$16"}</definedName>
    <definedName name="_________________________________________________________________________________________tu4" localSheetId="18" hidden="1">{"'Sheet1'!$L$16"}</definedName>
    <definedName name="_________________________________________________________________________________________tu4" localSheetId="19" hidden="1">{"'Sheet1'!$L$16"}</definedName>
    <definedName name="_________________________________________________________________________________________tu4" localSheetId="20" hidden="1">{"'Sheet1'!$L$16"}</definedName>
    <definedName name="_________________________________________________________________________________________tu4" localSheetId="22" hidden="1">{"'Sheet1'!$L$16"}</definedName>
    <definedName name="_________________________________________________________________________________________tu4" localSheetId="24" hidden="1">{"'Sheet1'!$L$16"}</definedName>
    <definedName name="_________________________________________________________________________________________tu4" localSheetId="28" hidden="1">{"'Sheet1'!$L$16"}</definedName>
    <definedName name="_________________________________________________________________________________________tu4" localSheetId="14" hidden="1">{"'Sheet1'!$L$16"}</definedName>
    <definedName name="_________________________________________________________________________________________tu4" hidden="1">{"'Sheet1'!$L$16"}</definedName>
    <definedName name="_______________________________________________________________________________________tu4" localSheetId="12" hidden="1">{"'Sheet1'!$L$16"}</definedName>
    <definedName name="_______________________________________________________________________________________tu4" localSheetId="11" hidden="1">{"'Sheet1'!$L$16"}</definedName>
    <definedName name="_______________________________________________________________________________________tu4" localSheetId="13" hidden="1">{"'Sheet1'!$L$16"}</definedName>
    <definedName name="_______________________________________________________________________________________tu4" localSheetId="16" hidden="1">{"'Sheet1'!$L$16"}</definedName>
    <definedName name="_______________________________________________________________________________________tu4" localSheetId="21" hidden="1">{"'Sheet1'!$L$16"}</definedName>
    <definedName name="_______________________________________________________________________________________tu4" localSheetId="18" hidden="1">{"'Sheet1'!$L$16"}</definedName>
    <definedName name="_______________________________________________________________________________________tu4" localSheetId="19" hidden="1">{"'Sheet1'!$L$16"}</definedName>
    <definedName name="_______________________________________________________________________________________tu4" localSheetId="20" hidden="1">{"'Sheet1'!$L$16"}</definedName>
    <definedName name="_______________________________________________________________________________________tu4" localSheetId="22" hidden="1">{"'Sheet1'!$L$16"}</definedName>
    <definedName name="_______________________________________________________________________________________tu4" localSheetId="24" hidden="1">{"'Sheet1'!$L$16"}</definedName>
    <definedName name="_______________________________________________________________________________________tu4" localSheetId="28" hidden="1">{"'Sheet1'!$L$16"}</definedName>
    <definedName name="_______________________________________________________________________________________tu4" localSheetId="14" hidden="1">{"'Sheet1'!$L$16"}</definedName>
    <definedName name="_______________________________________________________________________________________tu4" hidden="1">{"'Sheet1'!$L$16"}</definedName>
    <definedName name="_____________________________________________________________________________________tu4" localSheetId="12" hidden="1">{"'Sheet1'!$L$16"}</definedName>
    <definedName name="_____________________________________________________________________________________tu4" localSheetId="11" hidden="1">{"'Sheet1'!$L$16"}</definedName>
    <definedName name="_____________________________________________________________________________________tu4" localSheetId="13" hidden="1">{"'Sheet1'!$L$16"}</definedName>
    <definedName name="_____________________________________________________________________________________tu4" localSheetId="16" hidden="1">{"'Sheet1'!$L$16"}</definedName>
    <definedName name="_____________________________________________________________________________________tu4" localSheetId="21" hidden="1">{"'Sheet1'!$L$16"}</definedName>
    <definedName name="_____________________________________________________________________________________tu4" localSheetId="18" hidden="1">{"'Sheet1'!$L$16"}</definedName>
    <definedName name="_____________________________________________________________________________________tu4" localSheetId="19" hidden="1">{"'Sheet1'!$L$16"}</definedName>
    <definedName name="_____________________________________________________________________________________tu4" localSheetId="20" hidden="1">{"'Sheet1'!$L$16"}</definedName>
    <definedName name="_____________________________________________________________________________________tu4" localSheetId="22" hidden="1">{"'Sheet1'!$L$16"}</definedName>
    <definedName name="_____________________________________________________________________________________tu4" localSheetId="24" hidden="1">{"'Sheet1'!$L$16"}</definedName>
    <definedName name="_____________________________________________________________________________________tu4" localSheetId="28" hidden="1">{"'Sheet1'!$L$16"}</definedName>
    <definedName name="_____________________________________________________________________________________tu4" localSheetId="14" hidden="1">{"'Sheet1'!$L$16"}</definedName>
    <definedName name="_____________________________________________________________________________________tu4" hidden="1">{"'Sheet1'!$L$16"}</definedName>
    <definedName name="___________________________________________________________________________________tu4" localSheetId="12" hidden="1">{"'Sheet1'!$L$16"}</definedName>
    <definedName name="___________________________________________________________________________________tu4" localSheetId="11" hidden="1">{"'Sheet1'!$L$16"}</definedName>
    <definedName name="___________________________________________________________________________________tu4" localSheetId="13" hidden="1">{"'Sheet1'!$L$16"}</definedName>
    <definedName name="___________________________________________________________________________________tu4" localSheetId="16" hidden="1">{"'Sheet1'!$L$16"}</definedName>
    <definedName name="___________________________________________________________________________________tu4" localSheetId="21" hidden="1">{"'Sheet1'!$L$16"}</definedName>
    <definedName name="___________________________________________________________________________________tu4" localSheetId="18" hidden="1">{"'Sheet1'!$L$16"}</definedName>
    <definedName name="___________________________________________________________________________________tu4" localSheetId="19" hidden="1">{"'Sheet1'!$L$16"}</definedName>
    <definedName name="___________________________________________________________________________________tu4" localSheetId="20" hidden="1">{"'Sheet1'!$L$16"}</definedName>
    <definedName name="___________________________________________________________________________________tu4" localSheetId="22" hidden="1">{"'Sheet1'!$L$16"}</definedName>
    <definedName name="___________________________________________________________________________________tu4" localSheetId="24" hidden="1">{"'Sheet1'!$L$16"}</definedName>
    <definedName name="___________________________________________________________________________________tu4" localSheetId="28" hidden="1">{"'Sheet1'!$L$16"}</definedName>
    <definedName name="___________________________________________________________________________________tu4" localSheetId="14" hidden="1">{"'Sheet1'!$L$16"}</definedName>
    <definedName name="___________________________________________________________________________________tu4" hidden="1">{"'Sheet1'!$L$16"}</definedName>
    <definedName name="__________________________________________________________________________________a1" localSheetId="12" hidden="1">{"'Sheet1'!$L$16"}</definedName>
    <definedName name="__________________________________________________________________________________a1" localSheetId="11" hidden="1">{"'Sheet1'!$L$16"}</definedName>
    <definedName name="__________________________________________________________________________________a1" localSheetId="13" hidden="1">{"'Sheet1'!$L$16"}</definedName>
    <definedName name="__________________________________________________________________________________a1" localSheetId="16" hidden="1">{"'Sheet1'!$L$16"}</definedName>
    <definedName name="__________________________________________________________________________________a1" localSheetId="21" hidden="1">{"'Sheet1'!$L$16"}</definedName>
    <definedName name="__________________________________________________________________________________a1" localSheetId="18" hidden="1">{"'Sheet1'!$L$16"}</definedName>
    <definedName name="__________________________________________________________________________________a1" localSheetId="19" hidden="1">{"'Sheet1'!$L$16"}</definedName>
    <definedName name="__________________________________________________________________________________a1" localSheetId="20" hidden="1">{"'Sheet1'!$L$16"}</definedName>
    <definedName name="__________________________________________________________________________________a1" localSheetId="22" hidden="1">{"'Sheet1'!$L$16"}</definedName>
    <definedName name="__________________________________________________________________________________a1" localSheetId="24" hidden="1">{"'Sheet1'!$L$16"}</definedName>
    <definedName name="__________________________________________________________________________________a1" localSheetId="28" hidden="1">{"'Sheet1'!$L$16"}</definedName>
    <definedName name="__________________________________________________________________________________a1" localSheetId="14" hidden="1">{"'Sheet1'!$L$16"}</definedName>
    <definedName name="__________________________________________________________________________________a1" hidden="1">{"'Sheet1'!$L$16"}</definedName>
    <definedName name="_________________________________________________________________________________tu4" localSheetId="12" hidden="1">{"'Sheet1'!$L$16"}</definedName>
    <definedName name="_________________________________________________________________________________tu4" localSheetId="11" hidden="1">{"'Sheet1'!$L$16"}</definedName>
    <definedName name="_________________________________________________________________________________tu4" localSheetId="13" hidden="1">{"'Sheet1'!$L$16"}</definedName>
    <definedName name="_________________________________________________________________________________tu4" localSheetId="16" hidden="1">{"'Sheet1'!$L$16"}</definedName>
    <definedName name="_________________________________________________________________________________tu4" localSheetId="21" hidden="1">{"'Sheet1'!$L$16"}</definedName>
    <definedName name="_________________________________________________________________________________tu4" localSheetId="18" hidden="1">{"'Sheet1'!$L$16"}</definedName>
    <definedName name="_________________________________________________________________________________tu4" localSheetId="19" hidden="1">{"'Sheet1'!$L$16"}</definedName>
    <definedName name="_________________________________________________________________________________tu4" localSheetId="20" hidden="1">{"'Sheet1'!$L$16"}</definedName>
    <definedName name="_________________________________________________________________________________tu4" localSheetId="22" hidden="1">{"'Sheet1'!$L$16"}</definedName>
    <definedName name="_________________________________________________________________________________tu4" localSheetId="24" hidden="1">{"'Sheet1'!$L$16"}</definedName>
    <definedName name="_________________________________________________________________________________tu4" localSheetId="28" hidden="1">{"'Sheet1'!$L$16"}</definedName>
    <definedName name="_________________________________________________________________________________tu4" localSheetId="14" hidden="1">{"'Sheet1'!$L$16"}</definedName>
    <definedName name="_________________________________________________________________________________tu4" hidden="1">{"'Sheet1'!$L$16"}</definedName>
    <definedName name="_______________________________________________________________________________a1" localSheetId="12" hidden="1">{"'Sheet1'!$L$16"}</definedName>
    <definedName name="_______________________________________________________________________________a1" localSheetId="11" hidden="1">{"'Sheet1'!$L$16"}</definedName>
    <definedName name="_______________________________________________________________________________a1" localSheetId="13" hidden="1">{"'Sheet1'!$L$16"}</definedName>
    <definedName name="_______________________________________________________________________________a1" localSheetId="16" hidden="1">{"'Sheet1'!$L$16"}</definedName>
    <definedName name="_______________________________________________________________________________a1" localSheetId="21" hidden="1">{"'Sheet1'!$L$16"}</definedName>
    <definedName name="_______________________________________________________________________________a1" localSheetId="18" hidden="1">{"'Sheet1'!$L$16"}</definedName>
    <definedName name="_______________________________________________________________________________a1" localSheetId="19" hidden="1">{"'Sheet1'!$L$16"}</definedName>
    <definedName name="_______________________________________________________________________________a1" localSheetId="20" hidden="1">{"'Sheet1'!$L$16"}</definedName>
    <definedName name="_______________________________________________________________________________a1" localSheetId="22" hidden="1">{"'Sheet1'!$L$16"}</definedName>
    <definedName name="_______________________________________________________________________________a1" localSheetId="24" hidden="1">{"'Sheet1'!$L$16"}</definedName>
    <definedName name="_______________________________________________________________________________a1" localSheetId="28" hidden="1">{"'Sheet1'!$L$16"}</definedName>
    <definedName name="_______________________________________________________________________________a1" localSheetId="14" hidden="1">{"'Sheet1'!$L$16"}</definedName>
    <definedName name="_______________________________________________________________________________a1" hidden="1">{"'Sheet1'!$L$16"}</definedName>
    <definedName name="_______________________________________________________________________________tu4" localSheetId="12" hidden="1">{"'Sheet1'!$L$16"}</definedName>
    <definedName name="_______________________________________________________________________________tu4" localSheetId="11" hidden="1">{"'Sheet1'!$L$16"}</definedName>
    <definedName name="_______________________________________________________________________________tu4" localSheetId="13" hidden="1">{"'Sheet1'!$L$16"}</definedName>
    <definedName name="_______________________________________________________________________________tu4" localSheetId="16" hidden="1">{"'Sheet1'!$L$16"}</definedName>
    <definedName name="_______________________________________________________________________________tu4" localSheetId="21" hidden="1">{"'Sheet1'!$L$16"}</definedName>
    <definedName name="_______________________________________________________________________________tu4" localSheetId="18" hidden="1">{"'Sheet1'!$L$16"}</definedName>
    <definedName name="_______________________________________________________________________________tu4" localSheetId="19" hidden="1">{"'Sheet1'!$L$16"}</definedName>
    <definedName name="_______________________________________________________________________________tu4" localSheetId="20" hidden="1">{"'Sheet1'!$L$16"}</definedName>
    <definedName name="_______________________________________________________________________________tu4" localSheetId="22" hidden="1">{"'Sheet1'!$L$16"}</definedName>
    <definedName name="_______________________________________________________________________________tu4" localSheetId="24" hidden="1">{"'Sheet1'!$L$16"}</definedName>
    <definedName name="_______________________________________________________________________________tu4" localSheetId="28" hidden="1">{"'Sheet1'!$L$16"}</definedName>
    <definedName name="_______________________________________________________________________________tu4" localSheetId="14" hidden="1">{"'Sheet1'!$L$16"}</definedName>
    <definedName name="_______________________________________________________________________________tu4" hidden="1">{"'Sheet1'!$L$16"}</definedName>
    <definedName name="______________________________________________________________________________a1" localSheetId="12" hidden="1">{"'Sheet1'!$L$16"}</definedName>
    <definedName name="______________________________________________________________________________a1" localSheetId="11" hidden="1">{"'Sheet1'!$L$16"}</definedName>
    <definedName name="______________________________________________________________________________a1" localSheetId="13" hidden="1">{"'Sheet1'!$L$16"}</definedName>
    <definedName name="______________________________________________________________________________a1" localSheetId="16" hidden="1">{"'Sheet1'!$L$16"}</definedName>
    <definedName name="______________________________________________________________________________a1" localSheetId="21" hidden="1">{"'Sheet1'!$L$16"}</definedName>
    <definedName name="______________________________________________________________________________a1" localSheetId="18" hidden="1">{"'Sheet1'!$L$16"}</definedName>
    <definedName name="______________________________________________________________________________a1" localSheetId="19" hidden="1">{"'Sheet1'!$L$16"}</definedName>
    <definedName name="______________________________________________________________________________a1" localSheetId="20" hidden="1">{"'Sheet1'!$L$16"}</definedName>
    <definedName name="______________________________________________________________________________a1" localSheetId="22" hidden="1">{"'Sheet1'!$L$16"}</definedName>
    <definedName name="______________________________________________________________________________a1" localSheetId="24" hidden="1">{"'Sheet1'!$L$16"}</definedName>
    <definedName name="______________________________________________________________________________a1" localSheetId="28" hidden="1">{"'Sheet1'!$L$16"}</definedName>
    <definedName name="______________________________________________________________________________a1" localSheetId="14" hidden="1">{"'Sheet1'!$L$16"}</definedName>
    <definedName name="______________________________________________________________________________a1" hidden="1">{"'Sheet1'!$L$16"}</definedName>
    <definedName name="_____________________________________________________________________________tu4" localSheetId="12" hidden="1">{"'Sheet1'!$L$16"}</definedName>
    <definedName name="_____________________________________________________________________________tu4" localSheetId="11" hidden="1">{"'Sheet1'!$L$16"}</definedName>
    <definedName name="_____________________________________________________________________________tu4" localSheetId="13" hidden="1">{"'Sheet1'!$L$16"}</definedName>
    <definedName name="_____________________________________________________________________________tu4" localSheetId="16" hidden="1">{"'Sheet1'!$L$16"}</definedName>
    <definedName name="_____________________________________________________________________________tu4" localSheetId="21" hidden="1">{"'Sheet1'!$L$16"}</definedName>
    <definedName name="_____________________________________________________________________________tu4" localSheetId="18" hidden="1">{"'Sheet1'!$L$16"}</definedName>
    <definedName name="_____________________________________________________________________________tu4" localSheetId="19" hidden="1">{"'Sheet1'!$L$16"}</definedName>
    <definedName name="_____________________________________________________________________________tu4" localSheetId="20" hidden="1">{"'Sheet1'!$L$16"}</definedName>
    <definedName name="_____________________________________________________________________________tu4" localSheetId="22" hidden="1">{"'Sheet1'!$L$16"}</definedName>
    <definedName name="_____________________________________________________________________________tu4" localSheetId="24" hidden="1">{"'Sheet1'!$L$16"}</definedName>
    <definedName name="_____________________________________________________________________________tu4" localSheetId="28" hidden="1">{"'Sheet1'!$L$16"}</definedName>
    <definedName name="_____________________________________________________________________________tu4" localSheetId="14" hidden="1">{"'Sheet1'!$L$16"}</definedName>
    <definedName name="_____________________________________________________________________________tu4" hidden="1">{"'Sheet1'!$L$16"}</definedName>
    <definedName name="____________________________________________________________________________a1" localSheetId="12" hidden="1">{"'Sheet1'!$L$16"}</definedName>
    <definedName name="____________________________________________________________________________a1" localSheetId="11" hidden="1">{"'Sheet1'!$L$16"}</definedName>
    <definedName name="____________________________________________________________________________a1" localSheetId="13" hidden="1">{"'Sheet1'!$L$16"}</definedName>
    <definedName name="____________________________________________________________________________a1" localSheetId="16" hidden="1">{"'Sheet1'!$L$16"}</definedName>
    <definedName name="____________________________________________________________________________a1" localSheetId="21" hidden="1">{"'Sheet1'!$L$16"}</definedName>
    <definedName name="____________________________________________________________________________a1" localSheetId="18" hidden="1">{"'Sheet1'!$L$16"}</definedName>
    <definedName name="____________________________________________________________________________a1" localSheetId="19" hidden="1">{"'Sheet1'!$L$16"}</definedName>
    <definedName name="____________________________________________________________________________a1" localSheetId="20" hidden="1">{"'Sheet1'!$L$16"}</definedName>
    <definedName name="____________________________________________________________________________a1" localSheetId="22" hidden="1">{"'Sheet1'!$L$16"}</definedName>
    <definedName name="____________________________________________________________________________a1" localSheetId="24" hidden="1">{"'Sheet1'!$L$16"}</definedName>
    <definedName name="____________________________________________________________________________a1" localSheetId="28" hidden="1">{"'Sheet1'!$L$16"}</definedName>
    <definedName name="____________________________________________________________________________a1" localSheetId="14" hidden="1">{"'Sheet1'!$L$16"}</definedName>
    <definedName name="____________________________________________________________________________a1" hidden="1">{"'Sheet1'!$L$16"}</definedName>
    <definedName name="___________________________________________________________________________tu4" localSheetId="12" hidden="1">{"'Sheet1'!$L$16"}</definedName>
    <definedName name="___________________________________________________________________________tu4" localSheetId="11" hidden="1">{"'Sheet1'!$L$16"}</definedName>
    <definedName name="___________________________________________________________________________tu4" localSheetId="13" hidden="1">{"'Sheet1'!$L$16"}</definedName>
    <definedName name="___________________________________________________________________________tu4" localSheetId="16" hidden="1">{"'Sheet1'!$L$16"}</definedName>
    <definedName name="___________________________________________________________________________tu4" localSheetId="21" hidden="1">{"'Sheet1'!$L$16"}</definedName>
    <definedName name="___________________________________________________________________________tu4" localSheetId="18" hidden="1">{"'Sheet1'!$L$16"}</definedName>
    <definedName name="___________________________________________________________________________tu4" localSheetId="19" hidden="1">{"'Sheet1'!$L$16"}</definedName>
    <definedName name="___________________________________________________________________________tu4" localSheetId="20" hidden="1">{"'Sheet1'!$L$16"}</definedName>
    <definedName name="___________________________________________________________________________tu4" localSheetId="22" hidden="1">{"'Sheet1'!$L$16"}</definedName>
    <definedName name="___________________________________________________________________________tu4" localSheetId="24" hidden="1">{"'Sheet1'!$L$16"}</definedName>
    <definedName name="___________________________________________________________________________tu4" localSheetId="28" hidden="1">{"'Sheet1'!$L$16"}</definedName>
    <definedName name="___________________________________________________________________________tu4" localSheetId="14" hidden="1">{"'Sheet1'!$L$16"}</definedName>
    <definedName name="___________________________________________________________________________tu4" hidden="1">{"'Sheet1'!$L$16"}</definedName>
    <definedName name="_________________________________________________________________________a1" localSheetId="12" hidden="1">{"'Sheet1'!$L$16"}</definedName>
    <definedName name="_________________________________________________________________________a1" localSheetId="11" hidden="1">{"'Sheet1'!$L$16"}</definedName>
    <definedName name="_________________________________________________________________________a1" localSheetId="13" hidden="1">{"'Sheet1'!$L$16"}</definedName>
    <definedName name="_________________________________________________________________________a1" localSheetId="16" hidden="1">{"'Sheet1'!$L$16"}</definedName>
    <definedName name="_________________________________________________________________________a1" localSheetId="21" hidden="1">{"'Sheet1'!$L$16"}</definedName>
    <definedName name="_________________________________________________________________________a1" localSheetId="18" hidden="1">{"'Sheet1'!$L$16"}</definedName>
    <definedName name="_________________________________________________________________________a1" localSheetId="19" hidden="1">{"'Sheet1'!$L$16"}</definedName>
    <definedName name="_________________________________________________________________________a1" localSheetId="20" hidden="1">{"'Sheet1'!$L$16"}</definedName>
    <definedName name="_________________________________________________________________________a1" localSheetId="22" hidden="1">{"'Sheet1'!$L$16"}</definedName>
    <definedName name="_________________________________________________________________________a1" localSheetId="24" hidden="1">{"'Sheet1'!$L$16"}</definedName>
    <definedName name="_________________________________________________________________________a1" localSheetId="28" hidden="1">{"'Sheet1'!$L$16"}</definedName>
    <definedName name="_________________________________________________________________________a1" localSheetId="14" hidden="1">{"'Sheet1'!$L$16"}</definedName>
    <definedName name="_________________________________________________________________________a1" hidden="1">{"'Sheet1'!$L$16"}</definedName>
    <definedName name="_________________________________________________________________________tu4" localSheetId="12" hidden="1">{"'Sheet1'!$L$16"}</definedName>
    <definedName name="_________________________________________________________________________tu4" localSheetId="11" hidden="1">{"'Sheet1'!$L$16"}</definedName>
    <definedName name="_________________________________________________________________________tu4" localSheetId="13" hidden="1">{"'Sheet1'!$L$16"}</definedName>
    <definedName name="_________________________________________________________________________tu4" localSheetId="16" hidden="1">{"'Sheet1'!$L$16"}</definedName>
    <definedName name="_________________________________________________________________________tu4" localSheetId="21" hidden="1">{"'Sheet1'!$L$16"}</definedName>
    <definedName name="_________________________________________________________________________tu4" localSheetId="18" hidden="1">{"'Sheet1'!$L$16"}</definedName>
    <definedName name="_________________________________________________________________________tu4" localSheetId="19" hidden="1">{"'Sheet1'!$L$16"}</definedName>
    <definedName name="_________________________________________________________________________tu4" localSheetId="20" hidden="1">{"'Sheet1'!$L$16"}</definedName>
    <definedName name="_________________________________________________________________________tu4" localSheetId="22" hidden="1">{"'Sheet1'!$L$16"}</definedName>
    <definedName name="_________________________________________________________________________tu4" localSheetId="24" hidden="1">{"'Sheet1'!$L$16"}</definedName>
    <definedName name="_________________________________________________________________________tu4" localSheetId="28" hidden="1">{"'Sheet1'!$L$16"}</definedName>
    <definedName name="_________________________________________________________________________tu4" localSheetId="14" hidden="1">{"'Sheet1'!$L$16"}</definedName>
    <definedName name="_________________________________________________________________________tu4" hidden="1">{"'Sheet1'!$L$16"}</definedName>
    <definedName name="________________________________________________________________________a1" localSheetId="12" hidden="1">{"'Sheet1'!$L$16"}</definedName>
    <definedName name="________________________________________________________________________a1" localSheetId="11" hidden="1">{"'Sheet1'!$L$16"}</definedName>
    <definedName name="________________________________________________________________________a1" localSheetId="13" hidden="1">{"'Sheet1'!$L$16"}</definedName>
    <definedName name="________________________________________________________________________a1" localSheetId="16" hidden="1">{"'Sheet1'!$L$16"}</definedName>
    <definedName name="________________________________________________________________________a1" localSheetId="21" hidden="1">{"'Sheet1'!$L$16"}</definedName>
    <definedName name="________________________________________________________________________a1" localSheetId="18" hidden="1">{"'Sheet1'!$L$16"}</definedName>
    <definedName name="________________________________________________________________________a1" localSheetId="19" hidden="1">{"'Sheet1'!$L$16"}</definedName>
    <definedName name="________________________________________________________________________a1" localSheetId="20" hidden="1">{"'Sheet1'!$L$16"}</definedName>
    <definedName name="________________________________________________________________________a1" localSheetId="22" hidden="1">{"'Sheet1'!$L$16"}</definedName>
    <definedName name="________________________________________________________________________a1" localSheetId="24" hidden="1">{"'Sheet1'!$L$16"}</definedName>
    <definedName name="________________________________________________________________________a1" localSheetId="28" hidden="1">{"'Sheet1'!$L$16"}</definedName>
    <definedName name="________________________________________________________________________a1" localSheetId="14" hidden="1">{"'Sheet1'!$L$16"}</definedName>
    <definedName name="________________________________________________________________________a1" hidden="1">{"'Sheet1'!$L$16"}</definedName>
    <definedName name="_______________________________________________________________________a1" localSheetId="12" hidden="1">{"'Sheet1'!$L$16"}</definedName>
    <definedName name="_______________________________________________________________________a1" localSheetId="11" hidden="1">{"'Sheet1'!$L$16"}</definedName>
    <definedName name="_______________________________________________________________________a1" localSheetId="13" hidden="1">{"'Sheet1'!$L$16"}</definedName>
    <definedName name="_______________________________________________________________________a1" localSheetId="16" hidden="1">{"'Sheet1'!$L$16"}</definedName>
    <definedName name="_______________________________________________________________________a1" localSheetId="21" hidden="1">{"'Sheet1'!$L$16"}</definedName>
    <definedName name="_______________________________________________________________________a1" localSheetId="18" hidden="1">{"'Sheet1'!$L$16"}</definedName>
    <definedName name="_______________________________________________________________________a1" localSheetId="19" hidden="1">{"'Sheet1'!$L$16"}</definedName>
    <definedName name="_______________________________________________________________________a1" localSheetId="20" hidden="1">{"'Sheet1'!$L$16"}</definedName>
    <definedName name="_______________________________________________________________________a1" localSheetId="22" hidden="1">{"'Sheet1'!$L$16"}</definedName>
    <definedName name="_______________________________________________________________________a1" localSheetId="24" hidden="1">{"'Sheet1'!$L$16"}</definedName>
    <definedName name="_______________________________________________________________________a1" localSheetId="28" hidden="1">{"'Sheet1'!$L$16"}</definedName>
    <definedName name="_______________________________________________________________________a1" localSheetId="14" hidden="1">{"'Sheet1'!$L$16"}</definedName>
    <definedName name="_______________________________________________________________________a1" hidden="1">{"'Sheet1'!$L$16"}</definedName>
    <definedName name="_______________________________________________________________________tu4" localSheetId="12" hidden="1">{"'Sheet1'!$L$16"}</definedName>
    <definedName name="_______________________________________________________________________tu4" localSheetId="11" hidden="1">{"'Sheet1'!$L$16"}</definedName>
    <definedName name="_______________________________________________________________________tu4" localSheetId="13" hidden="1">{"'Sheet1'!$L$16"}</definedName>
    <definedName name="_______________________________________________________________________tu4" localSheetId="16" hidden="1">{"'Sheet1'!$L$16"}</definedName>
    <definedName name="_______________________________________________________________________tu4" localSheetId="21" hidden="1">{"'Sheet1'!$L$16"}</definedName>
    <definedName name="_______________________________________________________________________tu4" localSheetId="18" hidden="1">{"'Sheet1'!$L$16"}</definedName>
    <definedName name="_______________________________________________________________________tu4" localSheetId="19" hidden="1">{"'Sheet1'!$L$16"}</definedName>
    <definedName name="_______________________________________________________________________tu4" localSheetId="20" hidden="1">{"'Sheet1'!$L$16"}</definedName>
    <definedName name="_______________________________________________________________________tu4" localSheetId="22" hidden="1">{"'Sheet1'!$L$16"}</definedName>
    <definedName name="_______________________________________________________________________tu4" localSheetId="24" hidden="1">{"'Sheet1'!$L$16"}</definedName>
    <definedName name="_______________________________________________________________________tu4" localSheetId="28" hidden="1">{"'Sheet1'!$L$16"}</definedName>
    <definedName name="_______________________________________________________________________tu4" localSheetId="14" hidden="1">{"'Sheet1'!$L$16"}</definedName>
    <definedName name="_______________________________________________________________________tu4" hidden="1">{"'Sheet1'!$L$16"}</definedName>
    <definedName name="______________________________________________________________________a1" localSheetId="12" hidden="1">{"'Sheet1'!$L$16"}</definedName>
    <definedName name="______________________________________________________________________a1" localSheetId="11" hidden="1">{"'Sheet1'!$L$16"}</definedName>
    <definedName name="______________________________________________________________________a1" localSheetId="13" hidden="1">{"'Sheet1'!$L$16"}</definedName>
    <definedName name="______________________________________________________________________a1" localSheetId="16" hidden="1">{"'Sheet1'!$L$16"}</definedName>
    <definedName name="______________________________________________________________________a1" localSheetId="21" hidden="1">{"'Sheet1'!$L$16"}</definedName>
    <definedName name="______________________________________________________________________a1" localSheetId="18" hidden="1">{"'Sheet1'!$L$16"}</definedName>
    <definedName name="______________________________________________________________________a1" localSheetId="19" hidden="1">{"'Sheet1'!$L$16"}</definedName>
    <definedName name="______________________________________________________________________a1" localSheetId="20" hidden="1">{"'Sheet1'!$L$16"}</definedName>
    <definedName name="______________________________________________________________________a1" localSheetId="22" hidden="1">{"'Sheet1'!$L$16"}</definedName>
    <definedName name="______________________________________________________________________a1" localSheetId="24" hidden="1">{"'Sheet1'!$L$16"}</definedName>
    <definedName name="______________________________________________________________________a1" localSheetId="28" hidden="1">{"'Sheet1'!$L$16"}</definedName>
    <definedName name="______________________________________________________________________a1" localSheetId="14" hidden="1">{"'Sheet1'!$L$16"}</definedName>
    <definedName name="______________________________________________________________________a1" hidden="1">{"'Sheet1'!$L$16"}</definedName>
    <definedName name="_____________________________________________________________________a1" localSheetId="12" hidden="1">{"'Sheet1'!$L$16"}</definedName>
    <definedName name="_____________________________________________________________________a1" localSheetId="11" hidden="1">{"'Sheet1'!$L$16"}</definedName>
    <definedName name="_____________________________________________________________________a1" localSheetId="13" hidden="1">{"'Sheet1'!$L$16"}</definedName>
    <definedName name="_____________________________________________________________________a1" localSheetId="16" hidden="1">{"'Sheet1'!$L$16"}</definedName>
    <definedName name="_____________________________________________________________________a1" localSheetId="21" hidden="1">{"'Sheet1'!$L$16"}</definedName>
    <definedName name="_____________________________________________________________________a1" localSheetId="18" hidden="1">{"'Sheet1'!$L$16"}</definedName>
    <definedName name="_____________________________________________________________________a1" localSheetId="19" hidden="1">{"'Sheet1'!$L$16"}</definedName>
    <definedName name="_____________________________________________________________________a1" localSheetId="20" hidden="1">{"'Sheet1'!$L$16"}</definedName>
    <definedName name="_____________________________________________________________________a1" localSheetId="22" hidden="1">{"'Sheet1'!$L$16"}</definedName>
    <definedName name="_____________________________________________________________________a1" localSheetId="24" hidden="1">{"'Sheet1'!$L$16"}</definedName>
    <definedName name="_____________________________________________________________________a1" localSheetId="28" hidden="1">{"'Sheet1'!$L$16"}</definedName>
    <definedName name="_____________________________________________________________________a1" localSheetId="14" hidden="1">{"'Sheet1'!$L$16"}</definedName>
    <definedName name="_____________________________________________________________________a1" hidden="1">{"'Sheet1'!$L$16"}</definedName>
    <definedName name="_____________________________________________________________________tu4" localSheetId="12" hidden="1">{"'Sheet1'!$L$16"}</definedName>
    <definedName name="_____________________________________________________________________tu4" localSheetId="11" hidden="1">{"'Sheet1'!$L$16"}</definedName>
    <definedName name="_____________________________________________________________________tu4" localSheetId="13" hidden="1">{"'Sheet1'!$L$16"}</definedName>
    <definedName name="_____________________________________________________________________tu4" localSheetId="16" hidden="1">{"'Sheet1'!$L$16"}</definedName>
    <definedName name="_____________________________________________________________________tu4" localSheetId="21" hidden="1">{"'Sheet1'!$L$16"}</definedName>
    <definedName name="_____________________________________________________________________tu4" localSheetId="18" hidden="1">{"'Sheet1'!$L$16"}</definedName>
    <definedName name="_____________________________________________________________________tu4" localSheetId="19" hidden="1">{"'Sheet1'!$L$16"}</definedName>
    <definedName name="_____________________________________________________________________tu4" localSheetId="20" hidden="1">{"'Sheet1'!$L$16"}</definedName>
    <definedName name="_____________________________________________________________________tu4" localSheetId="22" hidden="1">{"'Sheet1'!$L$16"}</definedName>
    <definedName name="_____________________________________________________________________tu4" localSheetId="24" hidden="1">{"'Sheet1'!$L$16"}</definedName>
    <definedName name="_____________________________________________________________________tu4" localSheetId="28" hidden="1">{"'Sheet1'!$L$16"}</definedName>
    <definedName name="_____________________________________________________________________tu4" localSheetId="14" hidden="1">{"'Sheet1'!$L$16"}</definedName>
    <definedName name="_____________________________________________________________________tu4" hidden="1">{"'Sheet1'!$L$16"}</definedName>
    <definedName name="____________________________________________________________________a1" localSheetId="12" hidden="1">{"'Sheet1'!$L$16"}</definedName>
    <definedName name="____________________________________________________________________a1" localSheetId="11" hidden="1">{"'Sheet1'!$L$16"}</definedName>
    <definedName name="____________________________________________________________________a1" localSheetId="13" hidden="1">{"'Sheet1'!$L$16"}</definedName>
    <definedName name="____________________________________________________________________a1" localSheetId="16" hidden="1">{"'Sheet1'!$L$16"}</definedName>
    <definedName name="____________________________________________________________________a1" localSheetId="21" hidden="1">{"'Sheet1'!$L$16"}</definedName>
    <definedName name="____________________________________________________________________a1" localSheetId="18" hidden="1">{"'Sheet1'!$L$16"}</definedName>
    <definedName name="____________________________________________________________________a1" localSheetId="19" hidden="1">{"'Sheet1'!$L$16"}</definedName>
    <definedName name="____________________________________________________________________a1" localSheetId="20" hidden="1">{"'Sheet1'!$L$16"}</definedName>
    <definedName name="____________________________________________________________________a1" localSheetId="22" hidden="1">{"'Sheet1'!$L$16"}</definedName>
    <definedName name="____________________________________________________________________a1" localSheetId="24" hidden="1">{"'Sheet1'!$L$16"}</definedName>
    <definedName name="____________________________________________________________________a1" localSheetId="28" hidden="1">{"'Sheet1'!$L$16"}</definedName>
    <definedName name="____________________________________________________________________a1" localSheetId="14" hidden="1">{"'Sheet1'!$L$16"}</definedName>
    <definedName name="____________________________________________________________________a1" hidden="1">{"'Sheet1'!$L$16"}</definedName>
    <definedName name="___________________________________________________________________a1" localSheetId="12" hidden="1">{"'Sheet1'!$L$16"}</definedName>
    <definedName name="___________________________________________________________________a1" localSheetId="11" hidden="1">{"'Sheet1'!$L$16"}</definedName>
    <definedName name="___________________________________________________________________a1" localSheetId="13" hidden="1">{"'Sheet1'!$L$16"}</definedName>
    <definedName name="___________________________________________________________________a1" localSheetId="16" hidden="1">{"'Sheet1'!$L$16"}</definedName>
    <definedName name="___________________________________________________________________a1" localSheetId="21" hidden="1">{"'Sheet1'!$L$16"}</definedName>
    <definedName name="___________________________________________________________________a1" localSheetId="18" hidden="1">{"'Sheet1'!$L$16"}</definedName>
    <definedName name="___________________________________________________________________a1" localSheetId="19" hidden="1">{"'Sheet1'!$L$16"}</definedName>
    <definedName name="___________________________________________________________________a1" localSheetId="20" hidden="1">{"'Sheet1'!$L$16"}</definedName>
    <definedName name="___________________________________________________________________a1" localSheetId="22" hidden="1">{"'Sheet1'!$L$16"}</definedName>
    <definedName name="___________________________________________________________________a1" localSheetId="24" hidden="1">{"'Sheet1'!$L$16"}</definedName>
    <definedName name="___________________________________________________________________a1" localSheetId="28" hidden="1">{"'Sheet1'!$L$16"}</definedName>
    <definedName name="___________________________________________________________________a1" localSheetId="14" hidden="1">{"'Sheet1'!$L$16"}</definedName>
    <definedName name="___________________________________________________________________a1" hidden="1">{"'Sheet1'!$L$16"}</definedName>
    <definedName name="___________________________________________________________________tu4" localSheetId="12" hidden="1">{"'Sheet1'!$L$16"}</definedName>
    <definedName name="___________________________________________________________________tu4" localSheetId="11" hidden="1">{"'Sheet1'!$L$16"}</definedName>
    <definedName name="___________________________________________________________________tu4" localSheetId="13" hidden="1">{"'Sheet1'!$L$16"}</definedName>
    <definedName name="___________________________________________________________________tu4" localSheetId="16" hidden="1">{"'Sheet1'!$L$16"}</definedName>
    <definedName name="___________________________________________________________________tu4" localSheetId="21" hidden="1">{"'Sheet1'!$L$16"}</definedName>
    <definedName name="___________________________________________________________________tu4" localSheetId="18" hidden="1">{"'Sheet1'!$L$16"}</definedName>
    <definedName name="___________________________________________________________________tu4" localSheetId="19" hidden="1">{"'Sheet1'!$L$16"}</definedName>
    <definedName name="___________________________________________________________________tu4" localSheetId="20" hidden="1">{"'Sheet1'!$L$16"}</definedName>
    <definedName name="___________________________________________________________________tu4" localSheetId="22" hidden="1">{"'Sheet1'!$L$16"}</definedName>
    <definedName name="___________________________________________________________________tu4" localSheetId="24" hidden="1">{"'Sheet1'!$L$16"}</definedName>
    <definedName name="___________________________________________________________________tu4" localSheetId="28" hidden="1">{"'Sheet1'!$L$16"}</definedName>
    <definedName name="___________________________________________________________________tu4" localSheetId="14" hidden="1">{"'Sheet1'!$L$16"}</definedName>
    <definedName name="___________________________________________________________________tu4" hidden="1">{"'Sheet1'!$L$16"}</definedName>
    <definedName name="__________________________________________________________________a1" localSheetId="12" hidden="1">{"'Sheet1'!$L$16"}</definedName>
    <definedName name="__________________________________________________________________a1" localSheetId="11" hidden="1">{"'Sheet1'!$L$16"}</definedName>
    <definedName name="__________________________________________________________________a1" localSheetId="13" hidden="1">{"'Sheet1'!$L$16"}</definedName>
    <definedName name="__________________________________________________________________a1" localSheetId="16" hidden="1">{"'Sheet1'!$L$16"}</definedName>
    <definedName name="__________________________________________________________________a1" localSheetId="21" hidden="1">{"'Sheet1'!$L$16"}</definedName>
    <definedName name="__________________________________________________________________a1" localSheetId="18" hidden="1">{"'Sheet1'!$L$16"}</definedName>
    <definedName name="__________________________________________________________________a1" localSheetId="19" hidden="1">{"'Sheet1'!$L$16"}</definedName>
    <definedName name="__________________________________________________________________a1" localSheetId="20" hidden="1">{"'Sheet1'!$L$16"}</definedName>
    <definedName name="__________________________________________________________________a1" localSheetId="22" hidden="1">{"'Sheet1'!$L$16"}</definedName>
    <definedName name="__________________________________________________________________a1" localSheetId="24" hidden="1">{"'Sheet1'!$L$16"}</definedName>
    <definedName name="__________________________________________________________________a1" localSheetId="28" hidden="1">{"'Sheet1'!$L$16"}</definedName>
    <definedName name="__________________________________________________________________a1" localSheetId="14" hidden="1">{"'Sheet1'!$L$16"}</definedName>
    <definedName name="__________________________________________________________________a1" hidden="1">{"'Sheet1'!$L$16"}</definedName>
    <definedName name="_________________________________________________________________a1" localSheetId="12" hidden="1">{"'Sheet1'!$L$16"}</definedName>
    <definedName name="_________________________________________________________________a1" localSheetId="11" hidden="1">{"'Sheet1'!$L$16"}</definedName>
    <definedName name="_________________________________________________________________a1" localSheetId="13" hidden="1">{"'Sheet1'!$L$16"}</definedName>
    <definedName name="_________________________________________________________________a1" localSheetId="16" hidden="1">{"'Sheet1'!$L$16"}</definedName>
    <definedName name="_________________________________________________________________a1" localSheetId="21" hidden="1">{"'Sheet1'!$L$16"}</definedName>
    <definedName name="_________________________________________________________________a1" localSheetId="18" hidden="1">{"'Sheet1'!$L$16"}</definedName>
    <definedName name="_________________________________________________________________a1" localSheetId="19" hidden="1">{"'Sheet1'!$L$16"}</definedName>
    <definedName name="_________________________________________________________________a1" localSheetId="20" hidden="1">{"'Sheet1'!$L$16"}</definedName>
    <definedName name="_________________________________________________________________a1" localSheetId="22" hidden="1">{"'Sheet1'!$L$16"}</definedName>
    <definedName name="_________________________________________________________________a1" localSheetId="24" hidden="1">{"'Sheet1'!$L$16"}</definedName>
    <definedName name="_________________________________________________________________a1" localSheetId="28" hidden="1">{"'Sheet1'!$L$16"}</definedName>
    <definedName name="_________________________________________________________________a1" localSheetId="14" hidden="1">{"'Sheet1'!$L$16"}</definedName>
    <definedName name="_________________________________________________________________a1" hidden="1">{"'Sheet1'!$L$16"}</definedName>
    <definedName name="_________________________________________________________________tu4" localSheetId="12" hidden="1">{"'Sheet1'!$L$16"}</definedName>
    <definedName name="_________________________________________________________________tu4" localSheetId="11" hidden="1">{"'Sheet1'!$L$16"}</definedName>
    <definedName name="_________________________________________________________________tu4" localSheetId="13" hidden="1">{"'Sheet1'!$L$16"}</definedName>
    <definedName name="_________________________________________________________________tu4" localSheetId="16" hidden="1">{"'Sheet1'!$L$16"}</definedName>
    <definedName name="_________________________________________________________________tu4" localSheetId="21" hidden="1">{"'Sheet1'!$L$16"}</definedName>
    <definedName name="_________________________________________________________________tu4" localSheetId="18" hidden="1">{"'Sheet1'!$L$16"}</definedName>
    <definedName name="_________________________________________________________________tu4" localSheetId="19" hidden="1">{"'Sheet1'!$L$16"}</definedName>
    <definedName name="_________________________________________________________________tu4" localSheetId="20" hidden="1">{"'Sheet1'!$L$16"}</definedName>
    <definedName name="_________________________________________________________________tu4" localSheetId="22" hidden="1">{"'Sheet1'!$L$16"}</definedName>
    <definedName name="_________________________________________________________________tu4" localSheetId="24" hidden="1">{"'Sheet1'!$L$16"}</definedName>
    <definedName name="_________________________________________________________________tu4" localSheetId="28" hidden="1">{"'Sheet1'!$L$16"}</definedName>
    <definedName name="_________________________________________________________________tu4" localSheetId="14" hidden="1">{"'Sheet1'!$L$16"}</definedName>
    <definedName name="_________________________________________________________________tu4" hidden="1">{"'Sheet1'!$L$16"}</definedName>
    <definedName name="________________________________________________________________a1" localSheetId="12" hidden="1">{"'Sheet1'!$L$16"}</definedName>
    <definedName name="________________________________________________________________a1" localSheetId="11" hidden="1">{"'Sheet1'!$L$16"}</definedName>
    <definedName name="________________________________________________________________a1" localSheetId="13" hidden="1">{"'Sheet1'!$L$16"}</definedName>
    <definedName name="________________________________________________________________a1" localSheetId="16" hidden="1">{"'Sheet1'!$L$16"}</definedName>
    <definedName name="________________________________________________________________a1" localSheetId="21" hidden="1">{"'Sheet1'!$L$16"}</definedName>
    <definedName name="________________________________________________________________a1" localSheetId="18" hidden="1">{"'Sheet1'!$L$16"}</definedName>
    <definedName name="________________________________________________________________a1" localSheetId="19" hidden="1">{"'Sheet1'!$L$16"}</definedName>
    <definedName name="________________________________________________________________a1" localSheetId="20" hidden="1">{"'Sheet1'!$L$16"}</definedName>
    <definedName name="________________________________________________________________a1" localSheetId="22" hidden="1">{"'Sheet1'!$L$16"}</definedName>
    <definedName name="________________________________________________________________a1" localSheetId="24" hidden="1">{"'Sheet1'!$L$16"}</definedName>
    <definedName name="________________________________________________________________a1" localSheetId="28" hidden="1">{"'Sheet1'!$L$16"}</definedName>
    <definedName name="________________________________________________________________a1" localSheetId="14" hidden="1">{"'Sheet1'!$L$16"}</definedName>
    <definedName name="________________________________________________________________a1" hidden="1">{"'Sheet1'!$L$16"}</definedName>
    <definedName name="_______________________________________________________________a1" localSheetId="12" hidden="1">{"'Sheet1'!$L$16"}</definedName>
    <definedName name="_______________________________________________________________a1" localSheetId="11" hidden="1">{"'Sheet1'!$L$16"}</definedName>
    <definedName name="_______________________________________________________________a1" localSheetId="13" hidden="1">{"'Sheet1'!$L$16"}</definedName>
    <definedName name="_______________________________________________________________a1" localSheetId="16" hidden="1">{"'Sheet1'!$L$16"}</definedName>
    <definedName name="_______________________________________________________________a1" localSheetId="21" hidden="1">{"'Sheet1'!$L$16"}</definedName>
    <definedName name="_______________________________________________________________a1" localSheetId="18" hidden="1">{"'Sheet1'!$L$16"}</definedName>
    <definedName name="_______________________________________________________________a1" localSheetId="19" hidden="1">{"'Sheet1'!$L$16"}</definedName>
    <definedName name="_______________________________________________________________a1" localSheetId="20" hidden="1">{"'Sheet1'!$L$16"}</definedName>
    <definedName name="_______________________________________________________________a1" localSheetId="22" hidden="1">{"'Sheet1'!$L$16"}</definedName>
    <definedName name="_______________________________________________________________a1" localSheetId="24" hidden="1">{"'Sheet1'!$L$16"}</definedName>
    <definedName name="_______________________________________________________________a1" localSheetId="28" hidden="1">{"'Sheet1'!$L$16"}</definedName>
    <definedName name="_______________________________________________________________a1" localSheetId="14" hidden="1">{"'Sheet1'!$L$16"}</definedName>
    <definedName name="_______________________________________________________________a1" hidden="1">{"'Sheet1'!$L$16"}</definedName>
    <definedName name="_______________________________________________________________tu4" localSheetId="12" hidden="1">{"'Sheet1'!$L$16"}</definedName>
    <definedName name="_______________________________________________________________tu4" localSheetId="11" hidden="1">{"'Sheet1'!$L$16"}</definedName>
    <definedName name="_______________________________________________________________tu4" localSheetId="13" hidden="1">{"'Sheet1'!$L$16"}</definedName>
    <definedName name="_______________________________________________________________tu4" localSheetId="16" hidden="1">{"'Sheet1'!$L$16"}</definedName>
    <definedName name="_______________________________________________________________tu4" localSheetId="21" hidden="1">{"'Sheet1'!$L$16"}</definedName>
    <definedName name="_______________________________________________________________tu4" localSheetId="18" hidden="1">{"'Sheet1'!$L$16"}</definedName>
    <definedName name="_______________________________________________________________tu4" localSheetId="19" hidden="1">{"'Sheet1'!$L$16"}</definedName>
    <definedName name="_______________________________________________________________tu4" localSheetId="20" hidden="1">{"'Sheet1'!$L$16"}</definedName>
    <definedName name="_______________________________________________________________tu4" localSheetId="22" hidden="1">{"'Sheet1'!$L$16"}</definedName>
    <definedName name="_______________________________________________________________tu4" localSheetId="24" hidden="1">{"'Sheet1'!$L$16"}</definedName>
    <definedName name="_______________________________________________________________tu4" localSheetId="28" hidden="1">{"'Sheet1'!$L$16"}</definedName>
    <definedName name="_______________________________________________________________tu4" localSheetId="14" hidden="1">{"'Sheet1'!$L$16"}</definedName>
    <definedName name="_______________________________________________________________tu4" hidden="1">{"'Sheet1'!$L$16"}</definedName>
    <definedName name="______________________________________________________________a1" localSheetId="12" hidden="1">{"'Sheet1'!$L$16"}</definedName>
    <definedName name="______________________________________________________________a1" localSheetId="11" hidden="1">{"'Sheet1'!$L$16"}</definedName>
    <definedName name="______________________________________________________________a1" localSheetId="13" hidden="1">{"'Sheet1'!$L$16"}</definedName>
    <definedName name="______________________________________________________________a1" localSheetId="16" hidden="1">{"'Sheet1'!$L$16"}</definedName>
    <definedName name="______________________________________________________________a1" localSheetId="21" hidden="1">{"'Sheet1'!$L$16"}</definedName>
    <definedName name="______________________________________________________________a1" localSheetId="18" hidden="1">{"'Sheet1'!$L$16"}</definedName>
    <definedName name="______________________________________________________________a1" localSheetId="19" hidden="1">{"'Sheet1'!$L$16"}</definedName>
    <definedName name="______________________________________________________________a1" localSheetId="20" hidden="1">{"'Sheet1'!$L$16"}</definedName>
    <definedName name="______________________________________________________________a1" localSheetId="22" hidden="1">{"'Sheet1'!$L$16"}</definedName>
    <definedName name="______________________________________________________________a1" localSheetId="24" hidden="1">{"'Sheet1'!$L$16"}</definedName>
    <definedName name="______________________________________________________________a1" localSheetId="28" hidden="1">{"'Sheet1'!$L$16"}</definedName>
    <definedName name="______________________________________________________________a1" localSheetId="14" hidden="1">{"'Sheet1'!$L$16"}</definedName>
    <definedName name="______________________________________________________________a1" hidden="1">{"'Sheet1'!$L$16"}</definedName>
    <definedName name="_____________________________________________________________a1" localSheetId="12" hidden="1">{"'Sheet1'!$L$16"}</definedName>
    <definedName name="_____________________________________________________________a1" localSheetId="11" hidden="1">{"'Sheet1'!$L$16"}</definedName>
    <definedName name="_____________________________________________________________a1" localSheetId="13" hidden="1">{"'Sheet1'!$L$16"}</definedName>
    <definedName name="_____________________________________________________________a1" localSheetId="16" hidden="1">{"'Sheet1'!$L$16"}</definedName>
    <definedName name="_____________________________________________________________a1" localSheetId="21" hidden="1">{"'Sheet1'!$L$16"}</definedName>
    <definedName name="_____________________________________________________________a1" localSheetId="18" hidden="1">{"'Sheet1'!$L$16"}</definedName>
    <definedName name="_____________________________________________________________a1" localSheetId="19" hidden="1">{"'Sheet1'!$L$16"}</definedName>
    <definedName name="_____________________________________________________________a1" localSheetId="20" hidden="1">{"'Sheet1'!$L$16"}</definedName>
    <definedName name="_____________________________________________________________a1" localSheetId="22" hidden="1">{"'Sheet1'!$L$16"}</definedName>
    <definedName name="_____________________________________________________________a1" localSheetId="24" hidden="1">{"'Sheet1'!$L$16"}</definedName>
    <definedName name="_____________________________________________________________a1" localSheetId="28" hidden="1">{"'Sheet1'!$L$16"}</definedName>
    <definedName name="_____________________________________________________________a1" localSheetId="14" hidden="1">{"'Sheet1'!$L$16"}</definedName>
    <definedName name="_____________________________________________________________a1" hidden="1">{"'Sheet1'!$L$16"}</definedName>
    <definedName name="_____________________________________________________________tu4" localSheetId="12" hidden="1">{"'Sheet1'!$L$16"}</definedName>
    <definedName name="_____________________________________________________________tu4" localSheetId="11" hidden="1">{"'Sheet1'!$L$16"}</definedName>
    <definedName name="_____________________________________________________________tu4" localSheetId="13" hidden="1">{"'Sheet1'!$L$16"}</definedName>
    <definedName name="_____________________________________________________________tu4" localSheetId="16" hidden="1">{"'Sheet1'!$L$16"}</definedName>
    <definedName name="_____________________________________________________________tu4" localSheetId="21" hidden="1">{"'Sheet1'!$L$16"}</definedName>
    <definedName name="_____________________________________________________________tu4" localSheetId="18" hidden="1">{"'Sheet1'!$L$16"}</definedName>
    <definedName name="_____________________________________________________________tu4" localSheetId="19" hidden="1">{"'Sheet1'!$L$16"}</definedName>
    <definedName name="_____________________________________________________________tu4" localSheetId="20" hidden="1">{"'Sheet1'!$L$16"}</definedName>
    <definedName name="_____________________________________________________________tu4" localSheetId="22" hidden="1">{"'Sheet1'!$L$16"}</definedName>
    <definedName name="_____________________________________________________________tu4" localSheetId="24" hidden="1">{"'Sheet1'!$L$16"}</definedName>
    <definedName name="_____________________________________________________________tu4" localSheetId="28" hidden="1">{"'Sheet1'!$L$16"}</definedName>
    <definedName name="_____________________________________________________________tu4" localSheetId="14" hidden="1">{"'Sheet1'!$L$16"}</definedName>
    <definedName name="_____________________________________________________________tu4" hidden="1">{"'Sheet1'!$L$16"}</definedName>
    <definedName name="____________________________________________________________a1" localSheetId="12" hidden="1">{"'Sheet1'!$L$16"}</definedName>
    <definedName name="____________________________________________________________a1" localSheetId="11" hidden="1">{"'Sheet1'!$L$16"}</definedName>
    <definedName name="____________________________________________________________a1" localSheetId="13" hidden="1">{"'Sheet1'!$L$16"}</definedName>
    <definedName name="____________________________________________________________a1" localSheetId="16" hidden="1">{"'Sheet1'!$L$16"}</definedName>
    <definedName name="____________________________________________________________a1" localSheetId="21" hidden="1">{"'Sheet1'!$L$16"}</definedName>
    <definedName name="____________________________________________________________a1" localSheetId="18" hidden="1">{"'Sheet1'!$L$16"}</definedName>
    <definedName name="____________________________________________________________a1" localSheetId="19" hidden="1">{"'Sheet1'!$L$16"}</definedName>
    <definedName name="____________________________________________________________a1" localSheetId="20" hidden="1">{"'Sheet1'!$L$16"}</definedName>
    <definedName name="____________________________________________________________a1" localSheetId="22" hidden="1">{"'Sheet1'!$L$16"}</definedName>
    <definedName name="____________________________________________________________a1" localSheetId="24" hidden="1">{"'Sheet1'!$L$16"}</definedName>
    <definedName name="____________________________________________________________a1" localSheetId="28" hidden="1">{"'Sheet1'!$L$16"}</definedName>
    <definedName name="____________________________________________________________a1" localSheetId="14" hidden="1">{"'Sheet1'!$L$16"}</definedName>
    <definedName name="____________________________________________________________a1" hidden="1">{"'Sheet1'!$L$16"}</definedName>
    <definedName name="___________________________________________________________a1" localSheetId="12" hidden="1">{"'Sheet1'!$L$16"}</definedName>
    <definedName name="___________________________________________________________a1" localSheetId="11" hidden="1">{"'Sheet1'!$L$16"}</definedName>
    <definedName name="___________________________________________________________a1" localSheetId="13" hidden="1">{"'Sheet1'!$L$16"}</definedName>
    <definedName name="___________________________________________________________a1" localSheetId="16" hidden="1">{"'Sheet1'!$L$16"}</definedName>
    <definedName name="___________________________________________________________a1" localSheetId="21" hidden="1">{"'Sheet1'!$L$16"}</definedName>
    <definedName name="___________________________________________________________a1" localSheetId="18" hidden="1">{"'Sheet1'!$L$16"}</definedName>
    <definedName name="___________________________________________________________a1" localSheetId="19" hidden="1">{"'Sheet1'!$L$16"}</definedName>
    <definedName name="___________________________________________________________a1" localSheetId="20" hidden="1">{"'Sheet1'!$L$16"}</definedName>
    <definedName name="___________________________________________________________a1" localSheetId="22" hidden="1">{"'Sheet1'!$L$16"}</definedName>
    <definedName name="___________________________________________________________a1" localSheetId="24" hidden="1">{"'Sheet1'!$L$16"}</definedName>
    <definedName name="___________________________________________________________a1" localSheetId="28" hidden="1">{"'Sheet1'!$L$16"}</definedName>
    <definedName name="___________________________________________________________a1" localSheetId="14" hidden="1">{"'Sheet1'!$L$16"}</definedName>
    <definedName name="___________________________________________________________a1" hidden="1">{"'Sheet1'!$L$16"}</definedName>
    <definedName name="___________________________________________________________tu4" localSheetId="12" hidden="1">{"'Sheet1'!$L$16"}</definedName>
    <definedName name="___________________________________________________________tu4" localSheetId="11" hidden="1">{"'Sheet1'!$L$16"}</definedName>
    <definedName name="___________________________________________________________tu4" localSheetId="13" hidden="1">{"'Sheet1'!$L$16"}</definedName>
    <definedName name="___________________________________________________________tu4" localSheetId="16" hidden="1">{"'Sheet1'!$L$16"}</definedName>
    <definedName name="___________________________________________________________tu4" localSheetId="21" hidden="1">{"'Sheet1'!$L$16"}</definedName>
    <definedName name="___________________________________________________________tu4" localSheetId="18" hidden="1">{"'Sheet1'!$L$16"}</definedName>
    <definedName name="___________________________________________________________tu4" localSheetId="19" hidden="1">{"'Sheet1'!$L$16"}</definedName>
    <definedName name="___________________________________________________________tu4" localSheetId="20" hidden="1">{"'Sheet1'!$L$16"}</definedName>
    <definedName name="___________________________________________________________tu4" localSheetId="22" hidden="1">{"'Sheet1'!$L$16"}</definedName>
    <definedName name="___________________________________________________________tu4" localSheetId="24" hidden="1">{"'Sheet1'!$L$16"}</definedName>
    <definedName name="___________________________________________________________tu4" localSheetId="28" hidden="1">{"'Sheet1'!$L$16"}</definedName>
    <definedName name="___________________________________________________________tu4" localSheetId="14" hidden="1">{"'Sheet1'!$L$16"}</definedName>
    <definedName name="___________________________________________________________tu4" hidden="1">{"'Sheet1'!$L$16"}</definedName>
    <definedName name="__________________________________________________________a1" localSheetId="12" hidden="1">{"'Sheet1'!$L$16"}</definedName>
    <definedName name="__________________________________________________________a1" localSheetId="11" hidden="1">{"'Sheet1'!$L$16"}</definedName>
    <definedName name="__________________________________________________________a1" localSheetId="13" hidden="1">{"'Sheet1'!$L$16"}</definedName>
    <definedName name="__________________________________________________________a1" localSheetId="16" hidden="1">{"'Sheet1'!$L$16"}</definedName>
    <definedName name="__________________________________________________________a1" localSheetId="21" hidden="1">{"'Sheet1'!$L$16"}</definedName>
    <definedName name="__________________________________________________________a1" localSheetId="18" hidden="1">{"'Sheet1'!$L$16"}</definedName>
    <definedName name="__________________________________________________________a1" localSheetId="19" hidden="1">{"'Sheet1'!$L$16"}</definedName>
    <definedName name="__________________________________________________________a1" localSheetId="20" hidden="1">{"'Sheet1'!$L$16"}</definedName>
    <definedName name="__________________________________________________________a1" localSheetId="22" hidden="1">{"'Sheet1'!$L$16"}</definedName>
    <definedName name="__________________________________________________________a1" localSheetId="24" hidden="1">{"'Sheet1'!$L$16"}</definedName>
    <definedName name="__________________________________________________________a1" localSheetId="28" hidden="1">{"'Sheet1'!$L$16"}</definedName>
    <definedName name="__________________________________________________________a1" localSheetId="14" hidden="1">{"'Sheet1'!$L$16"}</definedName>
    <definedName name="__________________________________________________________a1" hidden="1">{"'Sheet1'!$L$16"}</definedName>
    <definedName name="_________________________________________________________a1" localSheetId="12" hidden="1">{"'Sheet1'!$L$16"}</definedName>
    <definedName name="_________________________________________________________a1" localSheetId="11" hidden="1">{"'Sheet1'!$L$16"}</definedName>
    <definedName name="_________________________________________________________a1" localSheetId="13" hidden="1">{"'Sheet1'!$L$16"}</definedName>
    <definedName name="_________________________________________________________a1" localSheetId="16" hidden="1">{"'Sheet1'!$L$16"}</definedName>
    <definedName name="_________________________________________________________a1" localSheetId="21" hidden="1">{"'Sheet1'!$L$16"}</definedName>
    <definedName name="_________________________________________________________a1" localSheetId="18" hidden="1">{"'Sheet1'!$L$16"}</definedName>
    <definedName name="_________________________________________________________a1" localSheetId="19" hidden="1">{"'Sheet1'!$L$16"}</definedName>
    <definedName name="_________________________________________________________a1" localSheetId="20" hidden="1">{"'Sheet1'!$L$16"}</definedName>
    <definedName name="_________________________________________________________a1" localSheetId="22" hidden="1">{"'Sheet1'!$L$16"}</definedName>
    <definedName name="_________________________________________________________a1" localSheetId="24" hidden="1">{"'Sheet1'!$L$16"}</definedName>
    <definedName name="_________________________________________________________a1" localSheetId="28" hidden="1">{"'Sheet1'!$L$16"}</definedName>
    <definedName name="_________________________________________________________a1" localSheetId="14" hidden="1">{"'Sheet1'!$L$16"}</definedName>
    <definedName name="_________________________________________________________a1" hidden="1">{"'Sheet1'!$L$16"}</definedName>
    <definedName name="_________________________________________________________tu4" localSheetId="12" hidden="1">{"'Sheet1'!$L$16"}</definedName>
    <definedName name="_________________________________________________________tu4" localSheetId="11" hidden="1">{"'Sheet1'!$L$16"}</definedName>
    <definedName name="_________________________________________________________tu4" localSheetId="13" hidden="1">{"'Sheet1'!$L$16"}</definedName>
    <definedName name="_________________________________________________________tu4" localSheetId="16" hidden="1">{"'Sheet1'!$L$16"}</definedName>
    <definedName name="_________________________________________________________tu4" localSheetId="21" hidden="1">{"'Sheet1'!$L$16"}</definedName>
    <definedName name="_________________________________________________________tu4" localSheetId="18" hidden="1">{"'Sheet1'!$L$16"}</definedName>
    <definedName name="_________________________________________________________tu4" localSheetId="19" hidden="1">{"'Sheet1'!$L$16"}</definedName>
    <definedName name="_________________________________________________________tu4" localSheetId="20" hidden="1">{"'Sheet1'!$L$16"}</definedName>
    <definedName name="_________________________________________________________tu4" localSheetId="22" hidden="1">{"'Sheet1'!$L$16"}</definedName>
    <definedName name="_________________________________________________________tu4" localSheetId="24" hidden="1">{"'Sheet1'!$L$16"}</definedName>
    <definedName name="_________________________________________________________tu4" localSheetId="28" hidden="1">{"'Sheet1'!$L$16"}</definedName>
    <definedName name="_________________________________________________________tu4" localSheetId="14" hidden="1">{"'Sheet1'!$L$16"}</definedName>
    <definedName name="_________________________________________________________tu4" hidden="1">{"'Sheet1'!$L$16"}</definedName>
    <definedName name="________________________________________________________a1" localSheetId="12" hidden="1">{"'Sheet1'!$L$16"}</definedName>
    <definedName name="________________________________________________________a1" localSheetId="11" hidden="1">{"'Sheet1'!$L$16"}</definedName>
    <definedName name="________________________________________________________a1" localSheetId="13" hidden="1">{"'Sheet1'!$L$16"}</definedName>
    <definedName name="________________________________________________________a1" localSheetId="16" hidden="1">{"'Sheet1'!$L$16"}</definedName>
    <definedName name="________________________________________________________a1" localSheetId="21" hidden="1">{"'Sheet1'!$L$16"}</definedName>
    <definedName name="________________________________________________________a1" localSheetId="18" hidden="1">{"'Sheet1'!$L$16"}</definedName>
    <definedName name="________________________________________________________a1" localSheetId="19" hidden="1">{"'Sheet1'!$L$16"}</definedName>
    <definedName name="________________________________________________________a1" localSheetId="20" hidden="1">{"'Sheet1'!$L$16"}</definedName>
    <definedName name="________________________________________________________a1" localSheetId="22" hidden="1">{"'Sheet1'!$L$16"}</definedName>
    <definedName name="________________________________________________________a1" localSheetId="24" hidden="1">{"'Sheet1'!$L$16"}</definedName>
    <definedName name="________________________________________________________a1" localSheetId="28" hidden="1">{"'Sheet1'!$L$16"}</definedName>
    <definedName name="________________________________________________________a1" localSheetId="14" hidden="1">{"'Sheet1'!$L$16"}</definedName>
    <definedName name="________________________________________________________a1" hidden="1">{"'Sheet1'!$L$16"}</definedName>
    <definedName name="_______________________________________________________a1" localSheetId="12" hidden="1">{"'Sheet1'!$L$16"}</definedName>
    <definedName name="_______________________________________________________a1" localSheetId="11" hidden="1">{"'Sheet1'!$L$16"}</definedName>
    <definedName name="_______________________________________________________a1" localSheetId="13" hidden="1">{"'Sheet1'!$L$16"}</definedName>
    <definedName name="_______________________________________________________a1" localSheetId="16" hidden="1">{"'Sheet1'!$L$16"}</definedName>
    <definedName name="_______________________________________________________a1" localSheetId="21" hidden="1">{"'Sheet1'!$L$16"}</definedName>
    <definedName name="_______________________________________________________a1" localSheetId="18" hidden="1">{"'Sheet1'!$L$16"}</definedName>
    <definedName name="_______________________________________________________a1" localSheetId="19" hidden="1">{"'Sheet1'!$L$16"}</definedName>
    <definedName name="_______________________________________________________a1" localSheetId="20" hidden="1">{"'Sheet1'!$L$16"}</definedName>
    <definedName name="_______________________________________________________a1" localSheetId="22" hidden="1">{"'Sheet1'!$L$16"}</definedName>
    <definedName name="_______________________________________________________a1" localSheetId="24" hidden="1">{"'Sheet1'!$L$16"}</definedName>
    <definedName name="_______________________________________________________a1" localSheetId="28" hidden="1">{"'Sheet1'!$L$16"}</definedName>
    <definedName name="_______________________________________________________a1" localSheetId="14" hidden="1">{"'Sheet1'!$L$16"}</definedName>
    <definedName name="_______________________________________________________a1" hidden="1">{"'Sheet1'!$L$16"}</definedName>
    <definedName name="_______________________________________________________NSO2" localSheetId="12" hidden="1">{"'Sheet1'!$L$16"}</definedName>
    <definedName name="_______________________________________________________NSO2" localSheetId="11" hidden="1">{"'Sheet1'!$L$16"}</definedName>
    <definedName name="_______________________________________________________NSO2" localSheetId="13" hidden="1">{"'Sheet1'!$L$16"}</definedName>
    <definedName name="_______________________________________________________NSO2" localSheetId="16" hidden="1">{"'Sheet1'!$L$16"}</definedName>
    <definedName name="_______________________________________________________NSO2" localSheetId="21" hidden="1">{"'Sheet1'!$L$16"}</definedName>
    <definedName name="_______________________________________________________NSO2" localSheetId="18" hidden="1">{"'Sheet1'!$L$16"}</definedName>
    <definedName name="_______________________________________________________NSO2" localSheetId="19" hidden="1">{"'Sheet1'!$L$16"}</definedName>
    <definedName name="_______________________________________________________NSO2" localSheetId="20" hidden="1">{"'Sheet1'!$L$16"}</definedName>
    <definedName name="_______________________________________________________NSO2" localSheetId="22" hidden="1">{"'Sheet1'!$L$16"}</definedName>
    <definedName name="_______________________________________________________NSO2" localSheetId="24" hidden="1">{"'Sheet1'!$L$16"}</definedName>
    <definedName name="_______________________________________________________NSO2" localSheetId="28" hidden="1">{"'Sheet1'!$L$16"}</definedName>
    <definedName name="_______________________________________________________NSO2" localSheetId="14" hidden="1">{"'Sheet1'!$L$16"}</definedName>
    <definedName name="_______________________________________________________NSO2" hidden="1">{"'Sheet1'!$L$16"}</definedName>
    <definedName name="_______________________________________________________tu4" localSheetId="12" hidden="1">{"'Sheet1'!$L$16"}</definedName>
    <definedName name="_______________________________________________________tu4" localSheetId="11" hidden="1">{"'Sheet1'!$L$16"}</definedName>
    <definedName name="_______________________________________________________tu4" localSheetId="13" hidden="1">{"'Sheet1'!$L$16"}</definedName>
    <definedName name="_______________________________________________________tu4" localSheetId="16" hidden="1">{"'Sheet1'!$L$16"}</definedName>
    <definedName name="_______________________________________________________tu4" localSheetId="21" hidden="1">{"'Sheet1'!$L$16"}</definedName>
    <definedName name="_______________________________________________________tu4" localSheetId="18" hidden="1">{"'Sheet1'!$L$16"}</definedName>
    <definedName name="_______________________________________________________tu4" localSheetId="19" hidden="1">{"'Sheet1'!$L$16"}</definedName>
    <definedName name="_______________________________________________________tu4" localSheetId="20" hidden="1">{"'Sheet1'!$L$16"}</definedName>
    <definedName name="_______________________________________________________tu4" localSheetId="22" hidden="1">{"'Sheet1'!$L$16"}</definedName>
    <definedName name="_______________________________________________________tu4" localSheetId="24" hidden="1">{"'Sheet1'!$L$16"}</definedName>
    <definedName name="_______________________________________________________tu4" localSheetId="28" hidden="1">{"'Sheet1'!$L$16"}</definedName>
    <definedName name="_______________________________________________________tu4" localSheetId="14" hidden="1">{"'Sheet1'!$L$16"}</definedName>
    <definedName name="_______________________________________________________tu4" hidden="1">{"'Sheet1'!$L$16"}</definedName>
    <definedName name="______________________________________________________a1" localSheetId="12" hidden="1">{"'Sheet1'!$L$16"}</definedName>
    <definedName name="______________________________________________________a1" localSheetId="11" hidden="1">{"'Sheet1'!$L$16"}</definedName>
    <definedName name="______________________________________________________a1" localSheetId="13" hidden="1">{"'Sheet1'!$L$16"}</definedName>
    <definedName name="______________________________________________________a1" localSheetId="16" hidden="1">{"'Sheet1'!$L$16"}</definedName>
    <definedName name="______________________________________________________a1" localSheetId="21" hidden="1">{"'Sheet1'!$L$16"}</definedName>
    <definedName name="______________________________________________________a1" localSheetId="18" hidden="1">{"'Sheet1'!$L$16"}</definedName>
    <definedName name="______________________________________________________a1" localSheetId="19" hidden="1">{"'Sheet1'!$L$16"}</definedName>
    <definedName name="______________________________________________________a1" localSheetId="20" hidden="1">{"'Sheet1'!$L$16"}</definedName>
    <definedName name="______________________________________________________a1" localSheetId="22" hidden="1">{"'Sheet1'!$L$16"}</definedName>
    <definedName name="______________________________________________________a1" localSheetId="24" hidden="1">{"'Sheet1'!$L$16"}</definedName>
    <definedName name="______________________________________________________a1" localSheetId="28" hidden="1">{"'Sheet1'!$L$16"}</definedName>
    <definedName name="______________________________________________________a1" localSheetId="14" hidden="1">{"'Sheet1'!$L$16"}</definedName>
    <definedName name="______________________________________________________a1" hidden="1">{"'Sheet1'!$L$16"}</definedName>
    <definedName name="______________________________________________________PA3" localSheetId="12" hidden="1">{"'Sheet1'!$L$16"}</definedName>
    <definedName name="______________________________________________________PA3" localSheetId="11" hidden="1">{"'Sheet1'!$L$16"}</definedName>
    <definedName name="______________________________________________________PA3" localSheetId="13" hidden="1">{"'Sheet1'!$L$16"}</definedName>
    <definedName name="______________________________________________________PA3" localSheetId="16" hidden="1">{"'Sheet1'!$L$16"}</definedName>
    <definedName name="______________________________________________________PA3" localSheetId="21" hidden="1">{"'Sheet1'!$L$16"}</definedName>
    <definedName name="______________________________________________________PA3" localSheetId="18" hidden="1">{"'Sheet1'!$L$16"}</definedName>
    <definedName name="______________________________________________________PA3" localSheetId="19" hidden="1">{"'Sheet1'!$L$16"}</definedName>
    <definedName name="______________________________________________________PA3" localSheetId="20" hidden="1">{"'Sheet1'!$L$16"}</definedName>
    <definedName name="______________________________________________________PA3" localSheetId="22" hidden="1">{"'Sheet1'!$L$16"}</definedName>
    <definedName name="______________________________________________________PA3" localSheetId="24" hidden="1">{"'Sheet1'!$L$16"}</definedName>
    <definedName name="______________________________________________________PA3" localSheetId="28" hidden="1">{"'Sheet1'!$L$16"}</definedName>
    <definedName name="______________________________________________________PA3" localSheetId="14" hidden="1">{"'Sheet1'!$L$16"}</definedName>
    <definedName name="______________________________________________________PA3" hidden="1">{"'Sheet1'!$L$16"}</definedName>
    <definedName name="_____________________________________________________a1" localSheetId="12" hidden="1">{"'Sheet1'!$L$16"}</definedName>
    <definedName name="_____________________________________________________a1" localSheetId="11" hidden="1">{"'Sheet1'!$L$16"}</definedName>
    <definedName name="_____________________________________________________a1" localSheetId="13" hidden="1">{"'Sheet1'!$L$16"}</definedName>
    <definedName name="_____________________________________________________a1" localSheetId="16" hidden="1">{"'Sheet1'!$L$16"}</definedName>
    <definedName name="_____________________________________________________a1" localSheetId="21" hidden="1">{"'Sheet1'!$L$16"}</definedName>
    <definedName name="_____________________________________________________a1" localSheetId="18" hidden="1">{"'Sheet1'!$L$16"}</definedName>
    <definedName name="_____________________________________________________a1" localSheetId="19" hidden="1">{"'Sheet1'!$L$16"}</definedName>
    <definedName name="_____________________________________________________a1" localSheetId="20" hidden="1">{"'Sheet1'!$L$16"}</definedName>
    <definedName name="_____________________________________________________a1" localSheetId="22" hidden="1">{"'Sheet1'!$L$16"}</definedName>
    <definedName name="_____________________________________________________a1" localSheetId="24" hidden="1">{"'Sheet1'!$L$16"}</definedName>
    <definedName name="_____________________________________________________a1" localSheetId="28" hidden="1">{"'Sheet1'!$L$16"}</definedName>
    <definedName name="_____________________________________________________a1" localSheetId="14" hidden="1">{"'Sheet1'!$L$16"}</definedName>
    <definedName name="_____________________________________________________a1" hidden="1">{"'Sheet1'!$L$16"}</definedName>
    <definedName name="_____________________________________________________NSO2" localSheetId="12" hidden="1">{"'Sheet1'!$L$16"}</definedName>
    <definedName name="_____________________________________________________NSO2" localSheetId="11" hidden="1">{"'Sheet1'!$L$16"}</definedName>
    <definedName name="_____________________________________________________NSO2" localSheetId="13" hidden="1">{"'Sheet1'!$L$16"}</definedName>
    <definedName name="_____________________________________________________NSO2" localSheetId="16" hidden="1">{"'Sheet1'!$L$16"}</definedName>
    <definedName name="_____________________________________________________NSO2" localSheetId="21" hidden="1">{"'Sheet1'!$L$16"}</definedName>
    <definedName name="_____________________________________________________NSO2" localSheetId="18" hidden="1">{"'Sheet1'!$L$16"}</definedName>
    <definedName name="_____________________________________________________NSO2" localSheetId="19" hidden="1">{"'Sheet1'!$L$16"}</definedName>
    <definedName name="_____________________________________________________NSO2" localSheetId="20" hidden="1">{"'Sheet1'!$L$16"}</definedName>
    <definedName name="_____________________________________________________NSO2" localSheetId="22" hidden="1">{"'Sheet1'!$L$16"}</definedName>
    <definedName name="_____________________________________________________NSO2" localSheetId="24" hidden="1">{"'Sheet1'!$L$16"}</definedName>
    <definedName name="_____________________________________________________NSO2" localSheetId="28" hidden="1">{"'Sheet1'!$L$16"}</definedName>
    <definedName name="_____________________________________________________NSO2" localSheetId="14" hidden="1">{"'Sheet1'!$L$16"}</definedName>
    <definedName name="_____________________________________________________NSO2" hidden="1">{"'Sheet1'!$L$16"}</definedName>
    <definedName name="_____________________________________________________tu4" localSheetId="12" hidden="1">{"'Sheet1'!$L$16"}</definedName>
    <definedName name="_____________________________________________________tu4" localSheetId="11" hidden="1">{"'Sheet1'!$L$16"}</definedName>
    <definedName name="_____________________________________________________tu4" localSheetId="13" hidden="1">{"'Sheet1'!$L$16"}</definedName>
    <definedName name="_____________________________________________________tu4" localSheetId="16" hidden="1">{"'Sheet1'!$L$16"}</definedName>
    <definedName name="_____________________________________________________tu4" localSheetId="21" hidden="1">{"'Sheet1'!$L$16"}</definedName>
    <definedName name="_____________________________________________________tu4" localSheetId="18" hidden="1">{"'Sheet1'!$L$16"}</definedName>
    <definedName name="_____________________________________________________tu4" localSheetId="19" hidden="1">{"'Sheet1'!$L$16"}</definedName>
    <definedName name="_____________________________________________________tu4" localSheetId="20" hidden="1">{"'Sheet1'!$L$16"}</definedName>
    <definedName name="_____________________________________________________tu4" localSheetId="22" hidden="1">{"'Sheet1'!$L$16"}</definedName>
    <definedName name="_____________________________________________________tu4" localSheetId="24" hidden="1">{"'Sheet1'!$L$16"}</definedName>
    <definedName name="_____________________________________________________tu4" localSheetId="28" hidden="1">{"'Sheet1'!$L$16"}</definedName>
    <definedName name="_____________________________________________________tu4" localSheetId="14" hidden="1">{"'Sheet1'!$L$16"}</definedName>
    <definedName name="_____________________________________________________tu4" hidden="1">{"'Sheet1'!$L$16"}</definedName>
    <definedName name="____________________________________________________a1" localSheetId="12" hidden="1">{"'Sheet1'!$L$16"}</definedName>
    <definedName name="____________________________________________________a1" localSheetId="11" hidden="1">{"'Sheet1'!$L$16"}</definedName>
    <definedName name="____________________________________________________a1" localSheetId="13" hidden="1">{"'Sheet1'!$L$16"}</definedName>
    <definedName name="____________________________________________________a1" localSheetId="16" hidden="1">{"'Sheet1'!$L$16"}</definedName>
    <definedName name="____________________________________________________a1" localSheetId="21" hidden="1">{"'Sheet1'!$L$16"}</definedName>
    <definedName name="____________________________________________________a1" localSheetId="18" hidden="1">{"'Sheet1'!$L$16"}</definedName>
    <definedName name="____________________________________________________a1" localSheetId="19" hidden="1">{"'Sheet1'!$L$16"}</definedName>
    <definedName name="____________________________________________________a1" localSheetId="20" hidden="1">{"'Sheet1'!$L$16"}</definedName>
    <definedName name="____________________________________________________a1" localSheetId="22" hidden="1">{"'Sheet1'!$L$16"}</definedName>
    <definedName name="____________________________________________________a1" localSheetId="24" hidden="1">{"'Sheet1'!$L$16"}</definedName>
    <definedName name="____________________________________________________a1" localSheetId="28" hidden="1">{"'Sheet1'!$L$16"}</definedName>
    <definedName name="____________________________________________________a1" localSheetId="14" hidden="1">{"'Sheet1'!$L$16"}</definedName>
    <definedName name="____________________________________________________a1" hidden="1">{"'Sheet1'!$L$16"}</definedName>
    <definedName name="____________________________________________________Goi8" localSheetId="12" hidden="1">{"'Sheet1'!$L$16"}</definedName>
    <definedName name="____________________________________________________Goi8" localSheetId="11" hidden="1">{"'Sheet1'!$L$16"}</definedName>
    <definedName name="____________________________________________________Goi8" localSheetId="13" hidden="1">{"'Sheet1'!$L$16"}</definedName>
    <definedName name="____________________________________________________Goi8" localSheetId="16" hidden="1">{"'Sheet1'!$L$16"}</definedName>
    <definedName name="____________________________________________________Goi8" localSheetId="21" hidden="1">{"'Sheet1'!$L$16"}</definedName>
    <definedName name="____________________________________________________Goi8" localSheetId="18" hidden="1">{"'Sheet1'!$L$16"}</definedName>
    <definedName name="____________________________________________________Goi8" localSheetId="19" hidden="1">{"'Sheet1'!$L$16"}</definedName>
    <definedName name="____________________________________________________Goi8" localSheetId="20" hidden="1">{"'Sheet1'!$L$16"}</definedName>
    <definedName name="____________________________________________________Goi8" localSheetId="22" hidden="1">{"'Sheet1'!$L$16"}</definedName>
    <definedName name="____________________________________________________Goi8" localSheetId="24" hidden="1">{"'Sheet1'!$L$16"}</definedName>
    <definedName name="____________________________________________________Goi8" localSheetId="28" hidden="1">{"'Sheet1'!$L$16"}</definedName>
    <definedName name="____________________________________________________Goi8" localSheetId="14" hidden="1">{"'Sheet1'!$L$16"}</definedName>
    <definedName name="____________________________________________________Goi8" hidden="1">{"'Sheet1'!$L$16"}</definedName>
    <definedName name="___________________________________________________a1" localSheetId="12" hidden="1">{"'Sheet1'!$L$16"}</definedName>
    <definedName name="___________________________________________________a1" localSheetId="11" hidden="1">{"'Sheet1'!$L$16"}</definedName>
    <definedName name="___________________________________________________a1" localSheetId="13" hidden="1">{"'Sheet1'!$L$16"}</definedName>
    <definedName name="___________________________________________________a1" localSheetId="16" hidden="1">{"'Sheet1'!$L$16"}</definedName>
    <definedName name="___________________________________________________a1" localSheetId="21" hidden="1">{"'Sheet1'!$L$16"}</definedName>
    <definedName name="___________________________________________________a1" localSheetId="18" hidden="1">{"'Sheet1'!$L$16"}</definedName>
    <definedName name="___________________________________________________a1" localSheetId="19" hidden="1">{"'Sheet1'!$L$16"}</definedName>
    <definedName name="___________________________________________________a1" localSheetId="20" hidden="1">{"'Sheet1'!$L$16"}</definedName>
    <definedName name="___________________________________________________a1" localSheetId="22" hidden="1">{"'Sheet1'!$L$16"}</definedName>
    <definedName name="___________________________________________________a1" localSheetId="24" hidden="1">{"'Sheet1'!$L$16"}</definedName>
    <definedName name="___________________________________________________a1" localSheetId="28" hidden="1">{"'Sheet1'!$L$16"}</definedName>
    <definedName name="___________________________________________________a1" localSheetId="14" hidden="1">{"'Sheet1'!$L$16"}</definedName>
    <definedName name="___________________________________________________a1" hidden="1">{"'Sheet1'!$L$16"}</definedName>
    <definedName name="___________________________________________________tu4" localSheetId="12" hidden="1">{"'Sheet1'!$L$16"}</definedName>
    <definedName name="___________________________________________________tu4" localSheetId="11" hidden="1">{"'Sheet1'!$L$16"}</definedName>
    <definedName name="___________________________________________________tu4" localSheetId="13" hidden="1">{"'Sheet1'!$L$16"}</definedName>
    <definedName name="___________________________________________________tu4" localSheetId="16" hidden="1">{"'Sheet1'!$L$16"}</definedName>
    <definedName name="___________________________________________________tu4" localSheetId="21" hidden="1">{"'Sheet1'!$L$16"}</definedName>
    <definedName name="___________________________________________________tu4" localSheetId="18" hidden="1">{"'Sheet1'!$L$16"}</definedName>
    <definedName name="___________________________________________________tu4" localSheetId="19" hidden="1">{"'Sheet1'!$L$16"}</definedName>
    <definedName name="___________________________________________________tu4" localSheetId="20" hidden="1">{"'Sheet1'!$L$16"}</definedName>
    <definedName name="___________________________________________________tu4" localSheetId="22" hidden="1">{"'Sheet1'!$L$16"}</definedName>
    <definedName name="___________________________________________________tu4" localSheetId="24" hidden="1">{"'Sheet1'!$L$16"}</definedName>
    <definedName name="___________________________________________________tu4" localSheetId="28" hidden="1">{"'Sheet1'!$L$16"}</definedName>
    <definedName name="___________________________________________________tu4" localSheetId="14" hidden="1">{"'Sheet1'!$L$16"}</definedName>
    <definedName name="___________________________________________________tu4" hidden="1">{"'Sheet1'!$L$16"}</definedName>
    <definedName name="__________________________________________________a1" localSheetId="12" hidden="1">{"'Sheet1'!$L$16"}</definedName>
    <definedName name="__________________________________________________a1" localSheetId="11" hidden="1">{"'Sheet1'!$L$16"}</definedName>
    <definedName name="__________________________________________________a1" localSheetId="13" hidden="1">{"'Sheet1'!$L$16"}</definedName>
    <definedName name="__________________________________________________a1" localSheetId="16" hidden="1">{"'Sheet1'!$L$16"}</definedName>
    <definedName name="__________________________________________________a1" localSheetId="21" hidden="1">{"'Sheet1'!$L$16"}</definedName>
    <definedName name="__________________________________________________a1" localSheetId="18" hidden="1">{"'Sheet1'!$L$16"}</definedName>
    <definedName name="__________________________________________________a1" localSheetId="19" hidden="1">{"'Sheet1'!$L$16"}</definedName>
    <definedName name="__________________________________________________a1" localSheetId="20" hidden="1">{"'Sheet1'!$L$16"}</definedName>
    <definedName name="__________________________________________________a1" localSheetId="22" hidden="1">{"'Sheet1'!$L$16"}</definedName>
    <definedName name="__________________________________________________a1" localSheetId="24" hidden="1">{"'Sheet1'!$L$16"}</definedName>
    <definedName name="__________________________________________________a1" localSheetId="28" hidden="1">{"'Sheet1'!$L$16"}</definedName>
    <definedName name="__________________________________________________a1" localSheetId="14" hidden="1">{"'Sheet1'!$L$16"}</definedName>
    <definedName name="__________________________________________________a1" hidden="1">{"'Sheet1'!$L$16"}</definedName>
    <definedName name="__________________________________________________PA3" localSheetId="12" hidden="1">{"'Sheet1'!$L$16"}</definedName>
    <definedName name="__________________________________________________PA3" localSheetId="11" hidden="1">{"'Sheet1'!$L$16"}</definedName>
    <definedName name="__________________________________________________PA3" localSheetId="13" hidden="1">{"'Sheet1'!$L$16"}</definedName>
    <definedName name="__________________________________________________PA3" localSheetId="16" hidden="1">{"'Sheet1'!$L$16"}</definedName>
    <definedName name="__________________________________________________PA3" localSheetId="21" hidden="1">{"'Sheet1'!$L$16"}</definedName>
    <definedName name="__________________________________________________PA3" localSheetId="18" hidden="1">{"'Sheet1'!$L$16"}</definedName>
    <definedName name="__________________________________________________PA3" localSheetId="19" hidden="1">{"'Sheet1'!$L$16"}</definedName>
    <definedName name="__________________________________________________PA3" localSheetId="20" hidden="1">{"'Sheet1'!$L$16"}</definedName>
    <definedName name="__________________________________________________PA3" localSheetId="22" hidden="1">{"'Sheet1'!$L$16"}</definedName>
    <definedName name="__________________________________________________PA3" localSheetId="24" hidden="1">{"'Sheet1'!$L$16"}</definedName>
    <definedName name="__________________________________________________PA3" localSheetId="28" hidden="1">{"'Sheet1'!$L$16"}</definedName>
    <definedName name="__________________________________________________PA3" localSheetId="14" hidden="1">{"'Sheet1'!$L$16"}</definedName>
    <definedName name="__________________________________________________PA3" hidden="1">{"'Sheet1'!$L$16"}</definedName>
    <definedName name="_________________________________________________a1" localSheetId="12" hidden="1">{"'Sheet1'!$L$16"}</definedName>
    <definedName name="_________________________________________________a1" localSheetId="11" hidden="1">{"'Sheet1'!$L$16"}</definedName>
    <definedName name="_________________________________________________a1" localSheetId="13" hidden="1">{"'Sheet1'!$L$16"}</definedName>
    <definedName name="_________________________________________________a1" localSheetId="16" hidden="1">{"'Sheet1'!$L$16"}</definedName>
    <definedName name="_________________________________________________a1" localSheetId="21" hidden="1">{"'Sheet1'!$L$16"}</definedName>
    <definedName name="_________________________________________________a1" localSheetId="18" hidden="1">{"'Sheet1'!$L$16"}</definedName>
    <definedName name="_________________________________________________a1" localSheetId="19" hidden="1">{"'Sheet1'!$L$16"}</definedName>
    <definedName name="_________________________________________________a1" localSheetId="20" hidden="1">{"'Sheet1'!$L$16"}</definedName>
    <definedName name="_________________________________________________a1" localSheetId="22" hidden="1">{"'Sheet1'!$L$16"}</definedName>
    <definedName name="_________________________________________________a1" localSheetId="24" hidden="1">{"'Sheet1'!$L$16"}</definedName>
    <definedName name="_________________________________________________a1" localSheetId="28" hidden="1">{"'Sheet1'!$L$16"}</definedName>
    <definedName name="_________________________________________________a1" localSheetId="14" hidden="1">{"'Sheet1'!$L$16"}</definedName>
    <definedName name="_________________________________________________a1" hidden="1">{"'Sheet1'!$L$16"}</definedName>
    <definedName name="_________________________________________________tu4" localSheetId="12" hidden="1">{"'Sheet1'!$L$16"}</definedName>
    <definedName name="_________________________________________________tu4" localSheetId="11" hidden="1">{"'Sheet1'!$L$16"}</definedName>
    <definedName name="_________________________________________________tu4" localSheetId="13" hidden="1">{"'Sheet1'!$L$16"}</definedName>
    <definedName name="_________________________________________________tu4" localSheetId="16" hidden="1">{"'Sheet1'!$L$16"}</definedName>
    <definedName name="_________________________________________________tu4" localSheetId="21" hidden="1">{"'Sheet1'!$L$16"}</definedName>
    <definedName name="_________________________________________________tu4" localSheetId="18" hidden="1">{"'Sheet1'!$L$16"}</definedName>
    <definedName name="_________________________________________________tu4" localSheetId="19" hidden="1">{"'Sheet1'!$L$16"}</definedName>
    <definedName name="_________________________________________________tu4" localSheetId="20" hidden="1">{"'Sheet1'!$L$16"}</definedName>
    <definedName name="_________________________________________________tu4" localSheetId="22" hidden="1">{"'Sheet1'!$L$16"}</definedName>
    <definedName name="_________________________________________________tu4" localSheetId="24" hidden="1">{"'Sheet1'!$L$16"}</definedName>
    <definedName name="_________________________________________________tu4" localSheetId="28" hidden="1">{"'Sheet1'!$L$16"}</definedName>
    <definedName name="_________________________________________________tu4" localSheetId="14" hidden="1">{"'Sheet1'!$L$16"}</definedName>
    <definedName name="_________________________________________________tu4" hidden="1">{"'Sheet1'!$L$16"}</definedName>
    <definedName name="________________________________________________a1" localSheetId="12" hidden="1">{"'Sheet1'!$L$16"}</definedName>
    <definedName name="________________________________________________a1" localSheetId="11" hidden="1">{"'Sheet1'!$L$16"}</definedName>
    <definedName name="________________________________________________a1" localSheetId="13" hidden="1">{"'Sheet1'!$L$16"}</definedName>
    <definedName name="________________________________________________a1" localSheetId="16" hidden="1">{"'Sheet1'!$L$16"}</definedName>
    <definedName name="________________________________________________a1" localSheetId="21" hidden="1">{"'Sheet1'!$L$16"}</definedName>
    <definedName name="________________________________________________a1" localSheetId="18" hidden="1">{"'Sheet1'!$L$16"}</definedName>
    <definedName name="________________________________________________a1" localSheetId="19" hidden="1">{"'Sheet1'!$L$16"}</definedName>
    <definedName name="________________________________________________a1" localSheetId="20" hidden="1">{"'Sheet1'!$L$16"}</definedName>
    <definedName name="________________________________________________a1" localSheetId="22" hidden="1">{"'Sheet1'!$L$16"}</definedName>
    <definedName name="________________________________________________a1" localSheetId="24" hidden="1">{"'Sheet1'!$L$16"}</definedName>
    <definedName name="________________________________________________a1" localSheetId="28" hidden="1">{"'Sheet1'!$L$16"}</definedName>
    <definedName name="________________________________________________a1" localSheetId="14" hidden="1">{"'Sheet1'!$L$16"}</definedName>
    <definedName name="________________________________________________a1" hidden="1">{"'Sheet1'!$L$16"}</definedName>
    <definedName name="________________________________________________Goi8" localSheetId="12" hidden="1">{"'Sheet1'!$L$16"}</definedName>
    <definedName name="________________________________________________Goi8" localSheetId="11" hidden="1">{"'Sheet1'!$L$16"}</definedName>
    <definedName name="________________________________________________Goi8" localSheetId="13" hidden="1">{"'Sheet1'!$L$16"}</definedName>
    <definedName name="________________________________________________Goi8" localSheetId="16" hidden="1">{"'Sheet1'!$L$16"}</definedName>
    <definedName name="________________________________________________Goi8" localSheetId="21" hidden="1">{"'Sheet1'!$L$16"}</definedName>
    <definedName name="________________________________________________Goi8" localSheetId="18" hidden="1">{"'Sheet1'!$L$16"}</definedName>
    <definedName name="________________________________________________Goi8" localSheetId="19" hidden="1">{"'Sheet1'!$L$16"}</definedName>
    <definedName name="________________________________________________Goi8" localSheetId="20" hidden="1">{"'Sheet1'!$L$16"}</definedName>
    <definedName name="________________________________________________Goi8" localSheetId="22" hidden="1">{"'Sheet1'!$L$16"}</definedName>
    <definedName name="________________________________________________Goi8" localSheetId="24" hidden="1">{"'Sheet1'!$L$16"}</definedName>
    <definedName name="________________________________________________Goi8" localSheetId="28" hidden="1">{"'Sheet1'!$L$16"}</definedName>
    <definedName name="________________________________________________Goi8" localSheetId="14" hidden="1">{"'Sheet1'!$L$16"}</definedName>
    <definedName name="________________________________________________Goi8" hidden="1">{"'Sheet1'!$L$16"}</definedName>
    <definedName name="_______________________________________________a1" localSheetId="12" hidden="1">{"'Sheet1'!$L$16"}</definedName>
    <definedName name="_______________________________________________a1" localSheetId="11" hidden="1">{"'Sheet1'!$L$16"}</definedName>
    <definedName name="_______________________________________________a1" localSheetId="13" hidden="1">{"'Sheet1'!$L$16"}</definedName>
    <definedName name="_______________________________________________a1" localSheetId="16" hidden="1">{"'Sheet1'!$L$16"}</definedName>
    <definedName name="_______________________________________________a1" localSheetId="21" hidden="1">{"'Sheet1'!$L$16"}</definedName>
    <definedName name="_______________________________________________a1" localSheetId="18" hidden="1">{"'Sheet1'!$L$16"}</definedName>
    <definedName name="_______________________________________________a1" localSheetId="19" hidden="1">{"'Sheet1'!$L$16"}</definedName>
    <definedName name="_______________________________________________a1" localSheetId="20" hidden="1">{"'Sheet1'!$L$16"}</definedName>
    <definedName name="_______________________________________________a1" localSheetId="22" hidden="1">{"'Sheet1'!$L$16"}</definedName>
    <definedName name="_______________________________________________a1" localSheetId="24" hidden="1">{"'Sheet1'!$L$16"}</definedName>
    <definedName name="_______________________________________________a1" localSheetId="28" hidden="1">{"'Sheet1'!$L$16"}</definedName>
    <definedName name="_______________________________________________a1" localSheetId="14" hidden="1">{"'Sheet1'!$L$16"}</definedName>
    <definedName name="_______________________________________________a1" hidden="1">{"'Sheet1'!$L$16"}</definedName>
    <definedName name="_______________________________________________NSO2" localSheetId="12" hidden="1">{"'Sheet1'!$L$16"}</definedName>
    <definedName name="_______________________________________________NSO2" localSheetId="11" hidden="1">{"'Sheet1'!$L$16"}</definedName>
    <definedName name="_______________________________________________NSO2" localSheetId="13" hidden="1">{"'Sheet1'!$L$16"}</definedName>
    <definedName name="_______________________________________________NSO2" localSheetId="16" hidden="1">{"'Sheet1'!$L$16"}</definedName>
    <definedName name="_______________________________________________NSO2" localSheetId="21" hidden="1">{"'Sheet1'!$L$16"}</definedName>
    <definedName name="_______________________________________________NSO2" localSheetId="18" hidden="1">{"'Sheet1'!$L$16"}</definedName>
    <definedName name="_______________________________________________NSO2" localSheetId="19" hidden="1">{"'Sheet1'!$L$16"}</definedName>
    <definedName name="_______________________________________________NSO2" localSheetId="20" hidden="1">{"'Sheet1'!$L$16"}</definedName>
    <definedName name="_______________________________________________NSO2" localSheetId="22" hidden="1">{"'Sheet1'!$L$16"}</definedName>
    <definedName name="_______________________________________________NSO2" localSheetId="24" hidden="1">{"'Sheet1'!$L$16"}</definedName>
    <definedName name="_______________________________________________NSO2" localSheetId="28" hidden="1">{"'Sheet1'!$L$16"}</definedName>
    <definedName name="_______________________________________________NSO2" localSheetId="14" hidden="1">{"'Sheet1'!$L$16"}</definedName>
    <definedName name="_______________________________________________NSO2" hidden="1">{"'Sheet1'!$L$16"}</definedName>
    <definedName name="_______________________________________________tu4" localSheetId="12" hidden="1">{"'Sheet1'!$L$16"}</definedName>
    <definedName name="_______________________________________________tu4" localSheetId="11" hidden="1">{"'Sheet1'!$L$16"}</definedName>
    <definedName name="_______________________________________________tu4" localSheetId="13" hidden="1">{"'Sheet1'!$L$16"}</definedName>
    <definedName name="_______________________________________________tu4" localSheetId="16" hidden="1">{"'Sheet1'!$L$16"}</definedName>
    <definedName name="_______________________________________________tu4" localSheetId="21" hidden="1">{"'Sheet1'!$L$16"}</definedName>
    <definedName name="_______________________________________________tu4" localSheetId="18" hidden="1">{"'Sheet1'!$L$16"}</definedName>
    <definedName name="_______________________________________________tu4" localSheetId="19" hidden="1">{"'Sheet1'!$L$16"}</definedName>
    <definedName name="_______________________________________________tu4" localSheetId="20" hidden="1">{"'Sheet1'!$L$16"}</definedName>
    <definedName name="_______________________________________________tu4" localSheetId="22" hidden="1">{"'Sheet1'!$L$16"}</definedName>
    <definedName name="_______________________________________________tu4" localSheetId="24" hidden="1">{"'Sheet1'!$L$16"}</definedName>
    <definedName name="_______________________________________________tu4" localSheetId="28" hidden="1">{"'Sheet1'!$L$16"}</definedName>
    <definedName name="_______________________________________________tu4" localSheetId="14" hidden="1">{"'Sheet1'!$L$16"}</definedName>
    <definedName name="_______________________________________________tu4" hidden="1">{"'Sheet1'!$L$16"}</definedName>
    <definedName name="______________________________________________a1" localSheetId="12" hidden="1">{"'Sheet1'!$L$16"}</definedName>
    <definedName name="______________________________________________a1" localSheetId="11" hidden="1">{"'Sheet1'!$L$16"}</definedName>
    <definedName name="______________________________________________a1" localSheetId="13" hidden="1">{"'Sheet1'!$L$16"}</definedName>
    <definedName name="______________________________________________a1" localSheetId="16" hidden="1">{"'Sheet1'!$L$16"}</definedName>
    <definedName name="______________________________________________a1" localSheetId="21" hidden="1">{"'Sheet1'!$L$16"}</definedName>
    <definedName name="______________________________________________a1" localSheetId="18" hidden="1">{"'Sheet1'!$L$16"}</definedName>
    <definedName name="______________________________________________a1" localSheetId="19" hidden="1">{"'Sheet1'!$L$16"}</definedName>
    <definedName name="______________________________________________a1" localSheetId="20" hidden="1">{"'Sheet1'!$L$16"}</definedName>
    <definedName name="______________________________________________a1" localSheetId="22" hidden="1">{"'Sheet1'!$L$16"}</definedName>
    <definedName name="______________________________________________a1" localSheetId="24" hidden="1">{"'Sheet1'!$L$16"}</definedName>
    <definedName name="______________________________________________a1" localSheetId="28" hidden="1">{"'Sheet1'!$L$16"}</definedName>
    <definedName name="______________________________________________a1" localSheetId="14" hidden="1">{"'Sheet1'!$L$16"}</definedName>
    <definedName name="______________________________________________a1" hidden="1">{"'Sheet1'!$L$16"}</definedName>
    <definedName name="______________________________________________PA3" localSheetId="12" hidden="1">{"'Sheet1'!$L$16"}</definedName>
    <definedName name="______________________________________________PA3" localSheetId="11" hidden="1">{"'Sheet1'!$L$16"}</definedName>
    <definedName name="______________________________________________PA3" localSheetId="13" hidden="1">{"'Sheet1'!$L$16"}</definedName>
    <definedName name="______________________________________________PA3" localSheetId="16" hidden="1">{"'Sheet1'!$L$16"}</definedName>
    <definedName name="______________________________________________PA3" localSheetId="21" hidden="1">{"'Sheet1'!$L$16"}</definedName>
    <definedName name="______________________________________________PA3" localSheetId="18" hidden="1">{"'Sheet1'!$L$16"}</definedName>
    <definedName name="______________________________________________PA3" localSheetId="19" hidden="1">{"'Sheet1'!$L$16"}</definedName>
    <definedName name="______________________________________________PA3" localSheetId="20" hidden="1">{"'Sheet1'!$L$16"}</definedName>
    <definedName name="______________________________________________PA3" localSheetId="22" hidden="1">{"'Sheet1'!$L$16"}</definedName>
    <definedName name="______________________________________________PA3" localSheetId="24" hidden="1">{"'Sheet1'!$L$16"}</definedName>
    <definedName name="______________________________________________PA3" localSheetId="28" hidden="1">{"'Sheet1'!$L$16"}</definedName>
    <definedName name="______________________________________________PA3" localSheetId="14" hidden="1">{"'Sheet1'!$L$16"}</definedName>
    <definedName name="______________________________________________PA3" hidden="1">{"'Sheet1'!$L$16"}</definedName>
    <definedName name="_____________________________________________a1" localSheetId="12" hidden="1">{"'Sheet1'!$L$16"}</definedName>
    <definedName name="_____________________________________________a1" localSheetId="11" hidden="1">{"'Sheet1'!$L$16"}</definedName>
    <definedName name="_____________________________________________a1" localSheetId="13" hidden="1">{"'Sheet1'!$L$16"}</definedName>
    <definedName name="_____________________________________________a1" localSheetId="16" hidden="1">{"'Sheet1'!$L$16"}</definedName>
    <definedName name="_____________________________________________a1" localSheetId="21" hidden="1">{"'Sheet1'!$L$16"}</definedName>
    <definedName name="_____________________________________________a1" localSheetId="18" hidden="1">{"'Sheet1'!$L$16"}</definedName>
    <definedName name="_____________________________________________a1" localSheetId="19" hidden="1">{"'Sheet1'!$L$16"}</definedName>
    <definedName name="_____________________________________________a1" localSheetId="20" hidden="1">{"'Sheet1'!$L$16"}</definedName>
    <definedName name="_____________________________________________a1" localSheetId="22" hidden="1">{"'Sheet1'!$L$16"}</definedName>
    <definedName name="_____________________________________________a1" localSheetId="24" hidden="1">{"'Sheet1'!$L$16"}</definedName>
    <definedName name="_____________________________________________a1" localSheetId="28" hidden="1">{"'Sheet1'!$L$16"}</definedName>
    <definedName name="_____________________________________________a1" localSheetId="14" hidden="1">{"'Sheet1'!$L$16"}</definedName>
    <definedName name="_____________________________________________a1" hidden="1">{"'Sheet1'!$L$16"}</definedName>
    <definedName name="_____________________________________________PA3" localSheetId="12" hidden="1">{"'Sheet1'!$L$16"}</definedName>
    <definedName name="_____________________________________________PA3" localSheetId="11" hidden="1">{"'Sheet1'!$L$16"}</definedName>
    <definedName name="_____________________________________________PA3" localSheetId="13" hidden="1">{"'Sheet1'!$L$16"}</definedName>
    <definedName name="_____________________________________________PA3" localSheetId="16" hidden="1">{"'Sheet1'!$L$16"}</definedName>
    <definedName name="_____________________________________________PA3" localSheetId="21" hidden="1">{"'Sheet1'!$L$16"}</definedName>
    <definedName name="_____________________________________________PA3" localSheetId="18" hidden="1">{"'Sheet1'!$L$16"}</definedName>
    <definedName name="_____________________________________________PA3" localSheetId="19" hidden="1">{"'Sheet1'!$L$16"}</definedName>
    <definedName name="_____________________________________________PA3" localSheetId="20" hidden="1">{"'Sheet1'!$L$16"}</definedName>
    <definedName name="_____________________________________________PA3" localSheetId="22" hidden="1">{"'Sheet1'!$L$16"}</definedName>
    <definedName name="_____________________________________________PA3" localSheetId="24" hidden="1">{"'Sheet1'!$L$16"}</definedName>
    <definedName name="_____________________________________________PA3" localSheetId="28" hidden="1">{"'Sheet1'!$L$16"}</definedName>
    <definedName name="_____________________________________________PA3" localSheetId="14" hidden="1">{"'Sheet1'!$L$16"}</definedName>
    <definedName name="_____________________________________________PA3" hidden="1">{"'Sheet1'!$L$16"}</definedName>
    <definedName name="_____________________________________________tu4" localSheetId="12" hidden="1">{"'Sheet1'!$L$16"}</definedName>
    <definedName name="_____________________________________________tu4" localSheetId="11" hidden="1">{"'Sheet1'!$L$16"}</definedName>
    <definedName name="_____________________________________________tu4" localSheetId="13" hidden="1">{"'Sheet1'!$L$16"}</definedName>
    <definedName name="_____________________________________________tu4" localSheetId="16" hidden="1">{"'Sheet1'!$L$16"}</definedName>
    <definedName name="_____________________________________________tu4" localSheetId="21" hidden="1">{"'Sheet1'!$L$16"}</definedName>
    <definedName name="_____________________________________________tu4" localSheetId="18" hidden="1">{"'Sheet1'!$L$16"}</definedName>
    <definedName name="_____________________________________________tu4" localSheetId="19" hidden="1">{"'Sheet1'!$L$16"}</definedName>
    <definedName name="_____________________________________________tu4" localSheetId="20" hidden="1">{"'Sheet1'!$L$16"}</definedName>
    <definedName name="_____________________________________________tu4" localSheetId="22" hidden="1">{"'Sheet1'!$L$16"}</definedName>
    <definedName name="_____________________________________________tu4" localSheetId="24" hidden="1">{"'Sheet1'!$L$16"}</definedName>
    <definedName name="_____________________________________________tu4" localSheetId="28" hidden="1">{"'Sheet1'!$L$16"}</definedName>
    <definedName name="_____________________________________________tu4" localSheetId="14" hidden="1">{"'Sheet1'!$L$16"}</definedName>
    <definedName name="_____________________________________________tu4" hidden="1">{"'Sheet1'!$L$16"}</definedName>
    <definedName name="____________________________________________a1" localSheetId="12" hidden="1">{"'Sheet1'!$L$16"}</definedName>
    <definedName name="____________________________________________a1" localSheetId="11" hidden="1">{"'Sheet1'!$L$16"}</definedName>
    <definedName name="____________________________________________a1" localSheetId="13" hidden="1">{"'Sheet1'!$L$16"}</definedName>
    <definedName name="____________________________________________a1" localSheetId="16" hidden="1">{"'Sheet1'!$L$16"}</definedName>
    <definedName name="____________________________________________a1" localSheetId="21" hidden="1">{"'Sheet1'!$L$16"}</definedName>
    <definedName name="____________________________________________a1" localSheetId="18" hidden="1">{"'Sheet1'!$L$16"}</definedName>
    <definedName name="____________________________________________a1" localSheetId="19" hidden="1">{"'Sheet1'!$L$16"}</definedName>
    <definedName name="____________________________________________a1" localSheetId="20" hidden="1">{"'Sheet1'!$L$16"}</definedName>
    <definedName name="____________________________________________a1" localSheetId="22" hidden="1">{"'Sheet1'!$L$16"}</definedName>
    <definedName name="____________________________________________a1" localSheetId="24" hidden="1">{"'Sheet1'!$L$16"}</definedName>
    <definedName name="____________________________________________a1" localSheetId="28" hidden="1">{"'Sheet1'!$L$16"}</definedName>
    <definedName name="____________________________________________a1" localSheetId="14" hidden="1">{"'Sheet1'!$L$16"}</definedName>
    <definedName name="____________________________________________a1" hidden="1">{"'Sheet1'!$L$16"}</definedName>
    <definedName name="____________________________________________Goi8" localSheetId="12" hidden="1">{"'Sheet1'!$L$16"}</definedName>
    <definedName name="____________________________________________Goi8" localSheetId="11" hidden="1">{"'Sheet1'!$L$16"}</definedName>
    <definedName name="____________________________________________Goi8" localSheetId="13" hidden="1">{"'Sheet1'!$L$16"}</definedName>
    <definedName name="____________________________________________Goi8" localSheetId="16" hidden="1">{"'Sheet1'!$L$16"}</definedName>
    <definedName name="____________________________________________Goi8" localSheetId="21" hidden="1">{"'Sheet1'!$L$16"}</definedName>
    <definedName name="____________________________________________Goi8" localSheetId="18" hidden="1">{"'Sheet1'!$L$16"}</definedName>
    <definedName name="____________________________________________Goi8" localSheetId="19" hidden="1">{"'Sheet1'!$L$16"}</definedName>
    <definedName name="____________________________________________Goi8" localSheetId="20" hidden="1">{"'Sheet1'!$L$16"}</definedName>
    <definedName name="____________________________________________Goi8" localSheetId="22" hidden="1">{"'Sheet1'!$L$16"}</definedName>
    <definedName name="____________________________________________Goi8" localSheetId="24" hidden="1">{"'Sheet1'!$L$16"}</definedName>
    <definedName name="____________________________________________Goi8" localSheetId="28" hidden="1">{"'Sheet1'!$L$16"}</definedName>
    <definedName name="____________________________________________Goi8" localSheetId="14" hidden="1">{"'Sheet1'!$L$16"}</definedName>
    <definedName name="____________________________________________Goi8" hidden="1">{"'Sheet1'!$L$16"}</definedName>
    <definedName name="____________________________________________PA3" localSheetId="12" hidden="1">{"'Sheet1'!$L$16"}</definedName>
    <definedName name="____________________________________________PA3" localSheetId="11" hidden="1">{"'Sheet1'!$L$16"}</definedName>
    <definedName name="____________________________________________PA3" localSheetId="13" hidden="1">{"'Sheet1'!$L$16"}</definedName>
    <definedName name="____________________________________________PA3" localSheetId="16" hidden="1">{"'Sheet1'!$L$16"}</definedName>
    <definedName name="____________________________________________PA3" localSheetId="21" hidden="1">{"'Sheet1'!$L$16"}</definedName>
    <definedName name="____________________________________________PA3" localSheetId="18" hidden="1">{"'Sheet1'!$L$16"}</definedName>
    <definedName name="____________________________________________PA3" localSheetId="19" hidden="1">{"'Sheet1'!$L$16"}</definedName>
    <definedName name="____________________________________________PA3" localSheetId="20" hidden="1">{"'Sheet1'!$L$16"}</definedName>
    <definedName name="____________________________________________PA3" localSheetId="22" hidden="1">{"'Sheet1'!$L$16"}</definedName>
    <definedName name="____________________________________________PA3" localSheetId="24" hidden="1">{"'Sheet1'!$L$16"}</definedName>
    <definedName name="____________________________________________PA3" localSheetId="28" hidden="1">{"'Sheet1'!$L$16"}</definedName>
    <definedName name="____________________________________________PA3" localSheetId="14" hidden="1">{"'Sheet1'!$L$16"}</definedName>
    <definedName name="____________________________________________PA3" hidden="1">{"'Sheet1'!$L$16"}</definedName>
    <definedName name="___________________________________________a1" localSheetId="12" hidden="1">{"'Sheet1'!$L$16"}</definedName>
    <definedName name="___________________________________________a1" localSheetId="11" hidden="1">{"'Sheet1'!$L$16"}</definedName>
    <definedName name="___________________________________________a1" localSheetId="13" hidden="1">{"'Sheet1'!$L$16"}</definedName>
    <definedName name="___________________________________________a1" localSheetId="16" hidden="1">{"'Sheet1'!$L$16"}</definedName>
    <definedName name="___________________________________________a1" localSheetId="21" hidden="1">{"'Sheet1'!$L$16"}</definedName>
    <definedName name="___________________________________________a1" localSheetId="18" hidden="1">{"'Sheet1'!$L$16"}</definedName>
    <definedName name="___________________________________________a1" localSheetId="19" hidden="1">{"'Sheet1'!$L$16"}</definedName>
    <definedName name="___________________________________________a1" localSheetId="20" hidden="1">{"'Sheet1'!$L$16"}</definedName>
    <definedName name="___________________________________________a1" localSheetId="22" hidden="1">{"'Sheet1'!$L$16"}</definedName>
    <definedName name="___________________________________________a1" localSheetId="24" hidden="1">{"'Sheet1'!$L$16"}</definedName>
    <definedName name="___________________________________________a1" localSheetId="28" hidden="1">{"'Sheet1'!$L$16"}</definedName>
    <definedName name="___________________________________________a1" localSheetId="14" hidden="1">{"'Sheet1'!$L$16"}</definedName>
    <definedName name="___________________________________________a1" hidden="1">{"'Sheet1'!$L$16"}</definedName>
    <definedName name="___________________________________________Goi8" localSheetId="12" hidden="1">{"'Sheet1'!$L$16"}</definedName>
    <definedName name="___________________________________________Goi8" localSheetId="11" hidden="1">{"'Sheet1'!$L$16"}</definedName>
    <definedName name="___________________________________________Goi8" localSheetId="13" hidden="1">{"'Sheet1'!$L$16"}</definedName>
    <definedName name="___________________________________________Goi8" localSheetId="16" hidden="1">{"'Sheet1'!$L$16"}</definedName>
    <definedName name="___________________________________________Goi8" localSheetId="21" hidden="1">{"'Sheet1'!$L$16"}</definedName>
    <definedName name="___________________________________________Goi8" localSheetId="18" hidden="1">{"'Sheet1'!$L$16"}</definedName>
    <definedName name="___________________________________________Goi8" localSheetId="19" hidden="1">{"'Sheet1'!$L$16"}</definedName>
    <definedName name="___________________________________________Goi8" localSheetId="20" hidden="1">{"'Sheet1'!$L$16"}</definedName>
    <definedName name="___________________________________________Goi8" localSheetId="22" hidden="1">{"'Sheet1'!$L$16"}</definedName>
    <definedName name="___________________________________________Goi8" localSheetId="24" hidden="1">{"'Sheet1'!$L$16"}</definedName>
    <definedName name="___________________________________________Goi8" localSheetId="28" hidden="1">{"'Sheet1'!$L$16"}</definedName>
    <definedName name="___________________________________________Goi8" localSheetId="14" hidden="1">{"'Sheet1'!$L$16"}</definedName>
    <definedName name="___________________________________________Goi8" hidden="1">{"'Sheet1'!$L$16"}</definedName>
    <definedName name="___________________________________________P3" localSheetId="12" hidden="1">{#N/A,#N/A,FALSE,"特殊室（ＢＱ表）"}</definedName>
    <definedName name="___________________________________________P3" localSheetId="11" hidden="1">{#N/A,#N/A,FALSE,"特殊室（ＢＱ表）"}</definedName>
    <definedName name="___________________________________________P3" localSheetId="13" hidden="1">{#N/A,#N/A,FALSE,"特殊室（ＢＱ表）"}</definedName>
    <definedName name="___________________________________________P3" localSheetId="16" hidden="1">{#N/A,#N/A,FALSE,"特殊室（ＢＱ表）"}</definedName>
    <definedName name="___________________________________________P3" localSheetId="21" hidden="1">{#N/A,#N/A,FALSE,"特殊室（ＢＱ表）"}</definedName>
    <definedName name="___________________________________________P3" localSheetId="18" hidden="1">{#N/A,#N/A,FALSE,"特殊室（ＢＱ表）"}</definedName>
    <definedName name="___________________________________________P3" localSheetId="19" hidden="1">{#N/A,#N/A,FALSE,"特殊室（ＢＱ表）"}</definedName>
    <definedName name="___________________________________________P3" localSheetId="20" hidden="1">{#N/A,#N/A,FALSE,"特殊室（ＢＱ表）"}</definedName>
    <definedName name="___________________________________________P3" localSheetId="22" hidden="1">{#N/A,#N/A,FALSE,"特殊室（ＢＱ表）"}</definedName>
    <definedName name="___________________________________________P3" localSheetId="24" hidden="1">{#N/A,#N/A,FALSE,"特殊室（ＢＱ表）"}</definedName>
    <definedName name="___________________________________________P3" localSheetId="28" hidden="1">{#N/A,#N/A,FALSE,"特殊室（ＢＱ表）"}</definedName>
    <definedName name="___________________________________________P3" localSheetId="14" hidden="1">{#N/A,#N/A,FALSE,"特殊室（ＢＱ表）"}</definedName>
    <definedName name="___________________________________________P3" hidden="1">{#N/A,#N/A,FALSE,"特殊室（ＢＱ表）"}</definedName>
    <definedName name="___________________________________________PA3" localSheetId="12" hidden="1">{"'Sheet1'!$L$16"}</definedName>
    <definedName name="___________________________________________PA3" localSheetId="11" hidden="1">{"'Sheet1'!$L$16"}</definedName>
    <definedName name="___________________________________________PA3" localSheetId="13" hidden="1">{"'Sheet1'!$L$16"}</definedName>
    <definedName name="___________________________________________PA3" localSheetId="16" hidden="1">{"'Sheet1'!$L$16"}</definedName>
    <definedName name="___________________________________________PA3" localSheetId="21" hidden="1">{"'Sheet1'!$L$16"}</definedName>
    <definedName name="___________________________________________PA3" localSheetId="18" hidden="1">{"'Sheet1'!$L$16"}</definedName>
    <definedName name="___________________________________________PA3" localSheetId="19" hidden="1">{"'Sheet1'!$L$16"}</definedName>
    <definedName name="___________________________________________PA3" localSheetId="20" hidden="1">{"'Sheet1'!$L$16"}</definedName>
    <definedName name="___________________________________________PA3" localSheetId="22" hidden="1">{"'Sheet1'!$L$16"}</definedName>
    <definedName name="___________________________________________PA3" localSheetId="24" hidden="1">{"'Sheet1'!$L$16"}</definedName>
    <definedName name="___________________________________________PA3" localSheetId="28" hidden="1">{"'Sheet1'!$L$16"}</definedName>
    <definedName name="___________________________________________PA3" localSheetId="14" hidden="1">{"'Sheet1'!$L$16"}</definedName>
    <definedName name="___________________________________________PA3" hidden="1">{"'Sheet1'!$L$16"}</definedName>
    <definedName name="___________________________________________PPP3" localSheetId="12" hidden="1">{#N/A,#N/A,FALSE,"特殊室（ＢＱ表）"}</definedName>
    <definedName name="___________________________________________PPP3" localSheetId="11" hidden="1">{#N/A,#N/A,FALSE,"特殊室（ＢＱ表）"}</definedName>
    <definedName name="___________________________________________PPP3" localSheetId="13" hidden="1">{#N/A,#N/A,FALSE,"特殊室（ＢＱ表）"}</definedName>
    <definedName name="___________________________________________PPP3" localSheetId="16" hidden="1">{#N/A,#N/A,FALSE,"特殊室（ＢＱ表）"}</definedName>
    <definedName name="___________________________________________PPP3" localSheetId="21" hidden="1">{#N/A,#N/A,FALSE,"特殊室（ＢＱ表）"}</definedName>
    <definedName name="___________________________________________PPP3" localSheetId="18" hidden="1">{#N/A,#N/A,FALSE,"特殊室（ＢＱ表）"}</definedName>
    <definedName name="___________________________________________PPP3" localSheetId="19" hidden="1">{#N/A,#N/A,FALSE,"特殊室（ＢＱ表）"}</definedName>
    <definedName name="___________________________________________PPP3" localSheetId="20" hidden="1">{#N/A,#N/A,FALSE,"特殊室（ＢＱ表）"}</definedName>
    <definedName name="___________________________________________PPP3" localSheetId="22" hidden="1">{#N/A,#N/A,FALSE,"特殊室（ＢＱ表）"}</definedName>
    <definedName name="___________________________________________PPP3" localSheetId="24" hidden="1">{#N/A,#N/A,FALSE,"特殊室（ＢＱ表）"}</definedName>
    <definedName name="___________________________________________PPP3" localSheetId="28" hidden="1">{#N/A,#N/A,FALSE,"特殊室（ＢＱ表）"}</definedName>
    <definedName name="___________________________________________PPP3" localSheetId="14" hidden="1">{#N/A,#N/A,FALSE,"特殊室（ＢＱ表）"}</definedName>
    <definedName name="___________________________________________PPP3" hidden="1">{#N/A,#N/A,FALSE,"特殊室（ＢＱ表）"}</definedName>
    <definedName name="___________________________________________PPP33" localSheetId="12" hidden="1">{#N/A,#N/A,FALSE,"特殊室（ＢＱ表）"}</definedName>
    <definedName name="___________________________________________PPP33" localSheetId="11" hidden="1">{#N/A,#N/A,FALSE,"特殊室（ＢＱ表）"}</definedName>
    <definedName name="___________________________________________PPP33" localSheetId="13" hidden="1">{#N/A,#N/A,FALSE,"特殊室（ＢＱ表）"}</definedName>
    <definedName name="___________________________________________PPP33" localSheetId="16" hidden="1">{#N/A,#N/A,FALSE,"特殊室（ＢＱ表）"}</definedName>
    <definedName name="___________________________________________PPP33" localSheetId="21" hidden="1">{#N/A,#N/A,FALSE,"特殊室（ＢＱ表）"}</definedName>
    <definedName name="___________________________________________PPP33" localSheetId="18" hidden="1">{#N/A,#N/A,FALSE,"特殊室（ＢＱ表）"}</definedName>
    <definedName name="___________________________________________PPP33" localSheetId="19" hidden="1">{#N/A,#N/A,FALSE,"特殊室（ＢＱ表）"}</definedName>
    <definedName name="___________________________________________PPP33" localSheetId="20" hidden="1">{#N/A,#N/A,FALSE,"特殊室（ＢＱ表）"}</definedName>
    <definedName name="___________________________________________PPP33" localSheetId="22" hidden="1">{#N/A,#N/A,FALSE,"特殊室（ＢＱ表）"}</definedName>
    <definedName name="___________________________________________PPP33" localSheetId="24" hidden="1">{#N/A,#N/A,FALSE,"特殊室（ＢＱ表）"}</definedName>
    <definedName name="___________________________________________PPP33" localSheetId="28" hidden="1">{#N/A,#N/A,FALSE,"特殊室（ＢＱ表）"}</definedName>
    <definedName name="___________________________________________PPP33" localSheetId="14" hidden="1">{#N/A,#N/A,FALSE,"特殊室（ＢＱ表）"}</definedName>
    <definedName name="___________________________________________PPP33" hidden="1">{#N/A,#N/A,FALSE,"特殊室（ＢＱ表）"}</definedName>
    <definedName name="___________________________________________ppp34" localSheetId="12" hidden="1">{#N/A,#N/A,FALSE,"特殊室（ＢＱ表）"}</definedName>
    <definedName name="___________________________________________ppp34" localSheetId="11" hidden="1">{#N/A,#N/A,FALSE,"特殊室（ＢＱ表）"}</definedName>
    <definedName name="___________________________________________ppp34" localSheetId="13" hidden="1">{#N/A,#N/A,FALSE,"特殊室（ＢＱ表）"}</definedName>
    <definedName name="___________________________________________ppp34" localSheetId="16" hidden="1">{#N/A,#N/A,FALSE,"特殊室（ＢＱ表）"}</definedName>
    <definedName name="___________________________________________ppp34" localSheetId="21" hidden="1">{#N/A,#N/A,FALSE,"特殊室（ＢＱ表）"}</definedName>
    <definedName name="___________________________________________ppp34" localSheetId="18" hidden="1">{#N/A,#N/A,FALSE,"特殊室（ＢＱ表）"}</definedName>
    <definedName name="___________________________________________ppp34" localSheetId="19" hidden="1">{#N/A,#N/A,FALSE,"特殊室（ＢＱ表）"}</definedName>
    <definedName name="___________________________________________ppp34" localSheetId="20" hidden="1">{#N/A,#N/A,FALSE,"特殊室（ＢＱ表）"}</definedName>
    <definedName name="___________________________________________ppp34" localSheetId="22" hidden="1">{#N/A,#N/A,FALSE,"特殊室（ＢＱ表）"}</definedName>
    <definedName name="___________________________________________ppp34" localSheetId="24" hidden="1">{#N/A,#N/A,FALSE,"特殊室（ＢＱ表）"}</definedName>
    <definedName name="___________________________________________ppp34" localSheetId="28" hidden="1">{#N/A,#N/A,FALSE,"特殊室（ＢＱ表）"}</definedName>
    <definedName name="___________________________________________ppp34" localSheetId="14" hidden="1">{#N/A,#N/A,FALSE,"特殊室（ＢＱ表）"}</definedName>
    <definedName name="___________________________________________ppp34" hidden="1">{#N/A,#N/A,FALSE,"特殊室（ＢＱ表）"}</definedName>
    <definedName name="___________________________________________ppp3444" localSheetId="12" hidden="1">{#N/A,#N/A,FALSE,"特殊室（ＢＱ表）"}</definedName>
    <definedName name="___________________________________________ppp3444" localSheetId="11" hidden="1">{#N/A,#N/A,FALSE,"特殊室（ＢＱ表）"}</definedName>
    <definedName name="___________________________________________ppp3444" localSheetId="13" hidden="1">{#N/A,#N/A,FALSE,"特殊室（ＢＱ表）"}</definedName>
    <definedName name="___________________________________________ppp3444" localSheetId="16" hidden="1">{#N/A,#N/A,FALSE,"特殊室（ＢＱ表）"}</definedName>
    <definedName name="___________________________________________ppp3444" localSheetId="21" hidden="1">{#N/A,#N/A,FALSE,"特殊室（ＢＱ表）"}</definedName>
    <definedName name="___________________________________________ppp3444" localSheetId="18" hidden="1">{#N/A,#N/A,FALSE,"特殊室（ＢＱ表）"}</definedName>
    <definedName name="___________________________________________ppp3444" localSheetId="19" hidden="1">{#N/A,#N/A,FALSE,"特殊室（ＢＱ表）"}</definedName>
    <definedName name="___________________________________________ppp3444" localSheetId="20" hidden="1">{#N/A,#N/A,FALSE,"特殊室（ＢＱ表）"}</definedName>
    <definedName name="___________________________________________ppp3444" localSheetId="22" hidden="1">{#N/A,#N/A,FALSE,"特殊室（ＢＱ表）"}</definedName>
    <definedName name="___________________________________________ppp3444" localSheetId="24" hidden="1">{#N/A,#N/A,FALSE,"特殊室（ＢＱ表）"}</definedName>
    <definedName name="___________________________________________ppp3444" localSheetId="28" hidden="1">{#N/A,#N/A,FALSE,"特殊室（ＢＱ表）"}</definedName>
    <definedName name="___________________________________________ppp3444" localSheetId="14" hidden="1">{#N/A,#N/A,FALSE,"特殊室（ＢＱ表）"}</definedName>
    <definedName name="___________________________________________ppp3444" hidden="1">{#N/A,#N/A,FALSE,"特殊室（ＢＱ表）"}</definedName>
    <definedName name="___________________________________________tu4" localSheetId="12" hidden="1">{"'Sheet1'!$L$16"}</definedName>
    <definedName name="___________________________________________tu4" localSheetId="11" hidden="1">{"'Sheet1'!$L$16"}</definedName>
    <definedName name="___________________________________________tu4" localSheetId="13" hidden="1">{"'Sheet1'!$L$16"}</definedName>
    <definedName name="___________________________________________tu4" localSheetId="16" hidden="1">{"'Sheet1'!$L$16"}</definedName>
    <definedName name="___________________________________________tu4" localSheetId="21" hidden="1">{"'Sheet1'!$L$16"}</definedName>
    <definedName name="___________________________________________tu4" localSheetId="18" hidden="1">{"'Sheet1'!$L$16"}</definedName>
    <definedName name="___________________________________________tu4" localSheetId="19" hidden="1">{"'Sheet1'!$L$16"}</definedName>
    <definedName name="___________________________________________tu4" localSheetId="20" hidden="1">{"'Sheet1'!$L$16"}</definedName>
    <definedName name="___________________________________________tu4" localSheetId="22" hidden="1">{"'Sheet1'!$L$16"}</definedName>
    <definedName name="___________________________________________tu4" localSheetId="24" hidden="1">{"'Sheet1'!$L$16"}</definedName>
    <definedName name="___________________________________________tu4" localSheetId="28" hidden="1">{"'Sheet1'!$L$16"}</definedName>
    <definedName name="___________________________________________tu4" localSheetId="14" hidden="1">{"'Sheet1'!$L$16"}</definedName>
    <definedName name="___________________________________________tu4" hidden="1">{"'Sheet1'!$L$16"}</definedName>
    <definedName name="__________________________________________a1" localSheetId="12" hidden="1">{"'Sheet1'!$L$16"}</definedName>
    <definedName name="__________________________________________a1" localSheetId="11" hidden="1">{"'Sheet1'!$L$16"}</definedName>
    <definedName name="__________________________________________a1" localSheetId="13" hidden="1">{"'Sheet1'!$L$16"}</definedName>
    <definedName name="__________________________________________a1" localSheetId="16" hidden="1">{"'Sheet1'!$L$16"}</definedName>
    <definedName name="__________________________________________a1" localSheetId="21" hidden="1">{"'Sheet1'!$L$16"}</definedName>
    <definedName name="__________________________________________a1" localSheetId="18" hidden="1">{"'Sheet1'!$L$16"}</definedName>
    <definedName name="__________________________________________a1" localSheetId="19" hidden="1">{"'Sheet1'!$L$16"}</definedName>
    <definedName name="__________________________________________a1" localSheetId="20" hidden="1">{"'Sheet1'!$L$16"}</definedName>
    <definedName name="__________________________________________a1" localSheetId="22" hidden="1">{"'Sheet1'!$L$16"}</definedName>
    <definedName name="__________________________________________a1" localSheetId="24" hidden="1">{"'Sheet1'!$L$16"}</definedName>
    <definedName name="__________________________________________a1" localSheetId="28" hidden="1">{"'Sheet1'!$L$16"}</definedName>
    <definedName name="__________________________________________a1" localSheetId="14" hidden="1">{"'Sheet1'!$L$16"}</definedName>
    <definedName name="__________________________________________a1" hidden="1">{"'Sheet1'!$L$16"}</definedName>
    <definedName name="__________________________________________Goi8" localSheetId="12" hidden="1">{"'Sheet1'!$L$16"}</definedName>
    <definedName name="__________________________________________Goi8" localSheetId="11" hidden="1">{"'Sheet1'!$L$16"}</definedName>
    <definedName name="__________________________________________Goi8" localSheetId="13" hidden="1">{"'Sheet1'!$L$16"}</definedName>
    <definedName name="__________________________________________Goi8" localSheetId="16" hidden="1">{"'Sheet1'!$L$16"}</definedName>
    <definedName name="__________________________________________Goi8" localSheetId="21" hidden="1">{"'Sheet1'!$L$16"}</definedName>
    <definedName name="__________________________________________Goi8" localSheetId="18" hidden="1">{"'Sheet1'!$L$16"}</definedName>
    <definedName name="__________________________________________Goi8" localSheetId="19" hidden="1">{"'Sheet1'!$L$16"}</definedName>
    <definedName name="__________________________________________Goi8" localSheetId="20" hidden="1">{"'Sheet1'!$L$16"}</definedName>
    <definedName name="__________________________________________Goi8" localSheetId="22" hidden="1">{"'Sheet1'!$L$16"}</definedName>
    <definedName name="__________________________________________Goi8" localSheetId="24" hidden="1">{"'Sheet1'!$L$16"}</definedName>
    <definedName name="__________________________________________Goi8" localSheetId="28" hidden="1">{"'Sheet1'!$L$16"}</definedName>
    <definedName name="__________________________________________Goi8" localSheetId="14" hidden="1">{"'Sheet1'!$L$16"}</definedName>
    <definedName name="__________________________________________Goi8" hidden="1">{"'Sheet1'!$L$16"}</definedName>
    <definedName name="__________________________________________PA3" localSheetId="12" hidden="1">{"'Sheet1'!$L$16"}</definedName>
    <definedName name="__________________________________________PA3" localSheetId="11" hidden="1">{"'Sheet1'!$L$16"}</definedName>
    <definedName name="__________________________________________PA3" localSheetId="13" hidden="1">{"'Sheet1'!$L$16"}</definedName>
    <definedName name="__________________________________________PA3" localSheetId="16" hidden="1">{"'Sheet1'!$L$16"}</definedName>
    <definedName name="__________________________________________PA3" localSheetId="21" hidden="1">{"'Sheet1'!$L$16"}</definedName>
    <definedName name="__________________________________________PA3" localSheetId="18" hidden="1">{"'Sheet1'!$L$16"}</definedName>
    <definedName name="__________________________________________PA3" localSheetId="19" hidden="1">{"'Sheet1'!$L$16"}</definedName>
    <definedName name="__________________________________________PA3" localSheetId="20" hidden="1">{"'Sheet1'!$L$16"}</definedName>
    <definedName name="__________________________________________PA3" localSheetId="22" hidden="1">{"'Sheet1'!$L$16"}</definedName>
    <definedName name="__________________________________________PA3" localSheetId="24" hidden="1">{"'Sheet1'!$L$16"}</definedName>
    <definedName name="__________________________________________PA3" localSheetId="28" hidden="1">{"'Sheet1'!$L$16"}</definedName>
    <definedName name="__________________________________________PA3" localSheetId="14" hidden="1">{"'Sheet1'!$L$16"}</definedName>
    <definedName name="__________________________________________PA3" hidden="1">{"'Sheet1'!$L$16"}</definedName>
    <definedName name="__________________________________________tt3" localSheetId="12" hidden="1">{"'Sheet1'!$L$16"}</definedName>
    <definedName name="__________________________________________tt3" localSheetId="11" hidden="1">{"'Sheet1'!$L$16"}</definedName>
    <definedName name="__________________________________________tt3" localSheetId="13" hidden="1">{"'Sheet1'!$L$16"}</definedName>
    <definedName name="__________________________________________tt3" localSheetId="16" hidden="1">{"'Sheet1'!$L$16"}</definedName>
    <definedName name="__________________________________________tt3" localSheetId="21" hidden="1">{"'Sheet1'!$L$16"}</definedName>
    <definedName name="__________________________________________tt3" localSheetId="18" hidden="1">{"'Sheet1'!$L$16"}</definedName>
    <definedName name="__________________________________________tt3" localSheetId="19" hidden="1">{"'Sheet1'!$L$16"}</definedName>
    <definedName name="__________________________________________tt3" localSheetId="20" hidden="1">{"'Sheet1'!$L$16"}</definedName>
    <definedName name="__________________________________________tt3" localSheetId="22" hidden="1">{"'Sheet1'!$L$16"}</definedName>
    <definedName name="__________________________________________tt3" localSheetId="24" hidden="1">{"'Sheet1'!$L$16"}</definedName>
    <definedName name="__________________________________________tt3" localSheetId="28" hidden="1">{"'Sheet1'!$L$16"}</definedName>
    <definedName name="__________________________________________tt3" localSheetId="14" hidden="1">{"'Sheet1'!$L$16"}</definedName>
    <definedName name="__________________________________________tt3" hidden="1">{"'Sheet1'!$L$16"}</definedName>
    <definedName name="_________________________________________a1" localSheetId="12" hidden="1">{"'Sheet1'!$L$16"}</definedName>
    <definedName name="_________________________________________a1" localSheetId="11" hidden="1">{"'Sheet1'!$L$16"}</definedName>
    <definedName name="_________________________________________a1" localSheetId="13" hidden="1">{"'Sheet1'!$L$16"}</definedName>
    <definedName name="_________________________________________a1" localSheetId="16" hidden="1">{"'Sheet1'!$L$16"}</definedName>
    <definedName name="_________________________________________a1" localSheetId="21" hidden="1">{"'Sheet1'!$L$16"}</definedName>
    <definedName name="_________________________________________a1" localSheetId="18" hidden="1">{"'Sheet1'!$L$16"}</definedName>
    <definedName name="_________________________________________a1" localSheetId="19" hidden="1">{"'Sheet1'!$L$16"}</definedName>
    <definedName name="_________________________________________a1" localSheetId="20" hidden="1">{"'Sheet1'!$L$16"}</definedName>
    <definedName name="_________________________________________a1" localSheetId="22" hidden="1">{"'Sheet1'!$L$16"}</definedName>
    <definedName name="_________________________________________a1" localSheetId="24" hidden="1">{"'Sheet1'!$L$16"}</definedName>
    <definedName name="_________________________________________a1" localSheetId="28" hidden="1">{"'Sheet1'!$L$16"}</definedName>
    <definedName name="_________________________________________a1" localSheetId="14" hidden="1">{"'Sheet1'!$L$16"}</definedName>
    <definedName name="_________________________________________a1" hidden="1">{"'Sheet1'!$L$16"}</definedName>
    <definedName name="_________________________________________Goi8" localSheetId="12" hidden="1">{"'Sheet1'!$L$16"}</definedName>
    <definedName name="_________________________________________Goi8" localSheetId="11" hidden="1">{"'Sheet1'!$L$16"}</definedName>
    <definedName name="_________________________________________Goi8" localSheetId="13" hidden="1">{"'Sheet1'!$L$16"}</definedName>
    <definedName name="_________________________________________Goi8" localSheetId="16" hidden="1">{"'Sheet1'!$L$16"}</definedName>
    <definedName name="_________________________________________Goi8" localSheetId="21" hidden="1">{"'Sheet1'!$L$16"}</definedName>
    <definedName name="_________________________________________Goi8" localSheetId="18" hidden="1">{"'Sheet1'!$L$16"}</definedName>
    <definedName name="_________________________________________Goi8" localSheetId="19" hidden="1">{"'Sheet1'!$L$16"}</definedName>
    <definedName name="_________________________________________Goi8" localSheetId="20" hidden="1">{"'Sheet1'!$L$16"}</definedName>
    <definedName name="_________________________________________Goi8" localSheetId="22" hidden="1">{"'Sheet1'!$L$16"}</definedName>
    <definedName name="_________________________________________Goi8" localSheetId="24" hidden="1">{"'Sheet1'!$L$16"}</definedName>
    <definedName name="_________________________________________Goi8" localSheetId="28" hidden="1">{"'Sheet1'!$L$16"}</definedName>
    <definedName name="_________________________________________Goi8" localSheetId="14" hidden="1">{"'Sheet1'!$L$16"}</definedName>
    <definedName name="_________________________________________Goi8" hidden="1">{"'Sheet1'!$L$16"}</definedName>
    <definedName name="_________________________________________PA3" localSheetId="12" hidden="1">{"'Sheet1'!$L$16"}</definedName>
    <definedName name="_________________________________________PA3" localSheetId="11" hidden="1">{"'Sheet1'!$L$16"}</definedName>
    <definedName name="_________________________________________PA3" localSheetId="13" hidden="1">{"'Sheet1'!$L$16"}</definedName>
    <definedName name="_________________________________________PA3" localSheetId="16" hidden="1">{"'Sheet1'!$L$16"}</definedName>
    <definedName name="_________________________________________PA3" localSheetId="21" hidden="1">{"'Sheet1'!$L$16"}</definedName>
    <definedName name="_________________________________________PA3" localSheetId="18" hidden="1">{"'Sheet1'!$L$16"}</definedName>
    <definedName name="_________________________________________PA3" localSheetId="19" hidden="1">{"'Sheet1'!$L$16"}</definedName>
    <definedName name="_________________________________________PA3" localSheetId="20" hidden="1">{"'Sheet1'!$L$16"}</definedName>
    <definedName name="_________________________________________PA3" localSheetId="22" hidden="1">{"'Sheet1'!$L$16"}</definedName>
    <definedName name="_________________________________________PA3" localSheetId="24" hidden="1">{"'Sheet1'!$L$16"}</definedName>
    <definedName name="_________________________________________PA3" localSheetId="28" hidden="1">{"'Sheet1'!$L$16"}</definedName>
    <definedName name="_________________________________________PA3" localSheetId="14" hidden="1">{"'Sheet1'!$L$16"}</definedName>
    <definedName name="_________________________________________PA3" hidden="1">{"'Sheet1'!$L$16"}</definedName>
    <definedName name="_________________________________________tu4" localSheetId="12" hidden="1">{"'Sheet1'!$L$16"}</definedName>
    <definedName name="_________________________________________tu4" localSheetId="11" hidden="1">{"'Sheet1'!$L$16"}</definedName>
    <definedName name="_________________________________________tu4" localSheetId="13" hidden="1">{"'Sheet1'!$L$16"}</definedName>
    <definedName name="_________________________________________tu4" localSheetId="16" hidden="1">{"'Sheet1'!$L$16"}</definedName>
    <definedName name="_________________________________________tu4" localSheetId="21" hidden="1">{"'Sheet1'!$L$16"}</definedName>
    <definedName name="_________________________________________tu4" localSheetId="18" hidden="1">{"'Sheet1'!$L$16"}</definedName>
    <definedName name="_________________________________________tu4" localSheetId="19" hidden="1">{"'Sheet1'!$L$16"}</definedName>
    <definedName name="_________________________________________tu4" localSheetId="20" hidden="1">{"'Sheet1'!$L$16"}</definedName>
    <definedName name="_________________________________________tu4" localSheetId="22" hidden="1">{"'Sheet1'!$L$16"}</definedName>
    <definedName name="_________________________________________tu4" localSheetId="24" hidden="1">{"'Sheet1'!$L$16"}</definedName>
    <definedName name="_________________________________________tu4" localSheetId="28" hidden="1">{"'Sheet1'!$L$16"}</definedName>
    <definedName name="_________________________________________tu4" localSheetId="14" hidden="1">{"'Sheet1'!$L$16"}</definedName>
    <definedName name="_________________________________________tu4" hidden="1">{"'Sheet1'!$L$16"}</definedName>
    <definedName name="_________________________________________VT3" localSheetId="12" hidden="1">{"'Sheet1'!$L$16"}</definedName>
    <definedName name="_________________________________________VT3" localSheetId="11" hidden="1">{"'Sheet1'!$L$16"}</definedName>
    <definedName name="_________________________________________VT3" localSheetId="13" hidden="1">{"'Sheet1'!$L$16"}</definedName>
    <definedName name="_________________________________________VT3" localSheetId="16" hidden="1">{"'Sheet1'!$L$16"}</definedName>
    <definedName name="_________________________________________VT3" localSheetId="21" hidden="1">{"'Sheet1'!$L$16"}</definedName>
    <definedName name="_________________________________________VT3" localSheetId="18" hidden="1">{"'Sheet1'!$L$16"}</definedName>
    <definedName name="_________________________________________VT3" localSheetId="19" hidden="1">{"'Sheet1'!$L$16"}</definedName>
    <definedName name="_________________________________________VT3" localSheetId="20" hidden="1">{"'Sheet1'!$L$16"}</definedName>
    <definedName name="_________________________________________VT3" localSheetId="22" hidden="1">{"'Sheet1'!$L$16"}</definedName>
    <definedName name="_________________________________________VT3" localSheetId="24" hidden="1">{"'Sheet1'!$L$16"}</definedName>
    <definedName name="_________________________________________VT3" localSheetId="28" hidden="1">{"'Sheet1'!$L$16"}</definedName>
    <definedName name="_________________________________________VT3" localSheetId="14" hidden="1">{"'Sheet1'!$L$16"}</definedName>
    <definedName name="_________________________________________VT3" hidden="1">{"'Sheet1'!$L$16"}</definedName>
    <definedName name="________________________________________a1" localSheetId="12" hidden="1">{"'Sheet1'!$L$16"}</definedName>
    <definedName name="________________________________________a1" localSheetId="11" hidden="1">{"'Sheet1'!$L$16"}</definedName>
    <definedName name="________________________________________a1" localSheetId="13" hidden="1">{"'Sheet1'!$L$16"}</definedName>
    <definedName name="________________________________________a1" localSheetId="16" hidden="1">{"'Sheet1'!$L$16"}</definedName>
    <definedName name="________________________________________a1" localSheetId="21" hidden="1">{"'Sheet1'!$L$16"}</definedName>
    <definedName name="________________________________________a1" localSheetId="18" hidden="1">{"'Sheet1'!$L$16"}</definedName>
    <definedName name="________________________________________a1" localSheetId="19" hidden="1">{"'Sheet1'!$L$16"}</definedName>
    <definedName name="________________________________________a1" localSheetId="20" hidden="1">{"'Sheet1'!$L$16"}</definedName>
    <definedName name="________________________________________a1" localSheetId="22" hidden="1">{"'Sheet1'!$L$16"}</definedName>
    <definedName name="________________________________________a1" localSheetId="24" hidden="1">{"'Sheet1'!$L$16"}</definedName>
    <definedName name="________________________________________a1" localSheetId="28" hidden="1">{"'Sheet1'!$L$16"}</definedName>
    <definedName name="________________________________________a1" localSheetId="14" hidden="1">{"'Sheet1'!$L$16"}</definedName>
    <definedName name="________________________________________a1" hidden="1">{"'Sheet1'!$L$16"}</definedName>
    <definedName name="________________________________________Goi8" localSheetId="12" hidden="1">{"'Sheet1'!$L$16"}</definedName>
    <definedName name="________________________________________Goi8" localSheetId="11" hidden="1">{"'Sheet1'!$L$16"}</definedName>
    <definedName name="________________________________________Goi8" localSheetId="13" hidden="1">{"'Sheet1'!$L$16"}</definedName>
    <definedName name="________________________________________Goi8" localSheetId="16" hidden="1">{"'Sheet1'!$L$16"}</definedName>
    <definedName name="________________________________________Goi8" localSheetId="21" hidden="1">{"'Sheet1'!$L$16"}</definedName>
    <definedName name="________________________________________Goi8" localSheetId="18" hidden="1">{"'Sheet1'!$L$16"}</definedName>
    <definedName name="________________________________________Goi8" localSheetId="19" hidden="1">{"'Sheet1'!$L$16"}</definedName>
    <definedName name="________________________________________Goi8" localSheetId="20" hidden="1">{"'Sheet1'!$L$16"}</definedName>
    <definedName name="________________________________________Goi8" localSheetId="22" hidden="1">{"'Sheet1'!$L$16"}</definedName>
    <definedName name="________________________________________Goi8" localSheetId="24" hidden="1">{"'Sheet1'!$L$16"}</definedName>
    <definedName name="________________________________________Goi8" localSheetId="28" hidden="1">{"'Sheet1'!$L$16"}</definedName>
    <definedName name="________________________________________Goi8" localSheetId="14" hidden="1">{"'Sheet1'!$L$16"}</definedName>
    <definedName name="________________________________________Goi8" hidden="1">{"'Sheet1'!$L$16"}</definedName>
    <definedName name="________________________________________PA3" localSheetId="12" hidden="1">{"'Sheet1'!$L$16"}</definedName>
    <definedName name="________________________________________PA3" localSheetId="11" hidden="1">{"'Sheet1'!$L$16"}</definedName>
    <definedName name="________________________________________PA3" localSheetId="13" hidden="1">{"'Sheet1'!$L$16"}</definedName>
    <definedName name="________________________________________PA3" localSheetId="16" hidden="1">{"'Sheet1'!$L$16"}</definedName>
    <definedName name="________________________________________PA3" localSheetId="21" hidden="1">{"'Sheet1'!$L$16"}</definedName>
    <definedName name="________________________________________PA3" localSheetId="18" hidden="1">{"'Sheet1'!$L$16"}</definedName>
    <definedName name="________________________________________PA3" localSheetId="19" hidden="1">{"'Sheet1'!$L$16"}</definedName>
    <definedName name="________________________________________PA3" localSheetId="20" hidden="1">{"'Sheet1'!$L$16"}</definedName>
    <definedName name="________________________________________PA3" localSheetId="22" hidden="1">{"'Sheet1'!$L$16"}</definedName>
    <definedName name="________________________________________PA3" localSheetId="24" hidden="1">{"'Sheet1'!$L$16"}</definedName>
    <definedName name="________________________________________PA3" localSheetId="28" hidden="1">{"'Sheet1'!$L$16"}</definedName>
    <definedName name="________________________________________PA3" localSheetId="14" hidden="1">{"'Sheet1'!$L$16"}</definedName>
    <definedName name="________________________________________PA3" hidden="1">{"'Sheet1'!$L$16"}</definedName>
    <definedName name="________________________________________PPP3" localSheetId="12" hidden="1">{#N/A,#N/A,FALSE,"特殊室（ＢＱ表）"}</definedName>
    <definedName name="________________________________________PPP3" localSheetId="11" hidden="1">{#N/A,#N/A,FALSE,"特殊室（ＢＱ表）"}</definedName>
    <definedName name="________________________________________PPP3" localSheetId="13" hidden="1">{#N/A,#N/A,FALSE,"特殊室（ＢＱ表）"}</definedName>
    <definedName name="________________________________________PPP3" localSheetId="16" hidden="1">{#N/A,#N/A,FALSE,"特殊室（ＢＱ表）"}</definedName>
    <definedName name="________________________________________PPP3" localSheetId="21" hidden="1">{#N/A,#N/A,FALSE,"特殊室（ＢＱ表）"}</definedName>
    <definedName name="________________________________________PPP3" localSheetId="18" hidden="1">{#N/A,#N/A,FALSE,"特殊室（ＢＱ表）"}</definedName>
    <definedName name="________________________________________PPP3" localSheetId="19" hidden="1">{#N/A,#N/A,FALSE,"特殊室（ＢＱ表）"}</definedName>
    <definedName name="________________________________________PPP3" localSheetId="20" hidden="1">{#N/A,#N/A,FALSE,"特殊室（ＢＱ表）"}</definedName>
    <definedName name="________________________________________PPP3" localSheetId="22" hidden="1">{#N/A,#N/A,FALSE,"特殊室（ＢＱ表）"}</definedName>
    <definedName name="________________________________________PPP3" localSheetId="24" hidden="1">{#N/A,#N/A,FALSE,"特殊室（ＢＱ表）"}</definedName>
    <definedName name="________________________________________PPP3" localSheetId="28" hidden="1">{#N/A,#N/A,FALSE,"特殊室（ＢＱ表）"}</definedName>
    <definedName name="________________________________________PPP3" localSheetId="14" hidden="1">{#N/A,#N/A,FALSE,"特殊室（ＢＱ表）"}</definedName>
    <definedName name="________________________________________PPP3" hidden="1">{#N/A,#N/A,FALSE,"特殊室（ＢＱ表）"}</definedName>
    <definedName name="________________________________________PPP33" localSheetId="12" hidden="1">{#N/A,#N/A,FALSE,"特殊室（ＢＱ表）"}</definedName>
    <definedName name="________________________________________PPP33" localSheetId="11" hidden="1">{#N/A,#N/A,FALSE,"特殊室（ＢＱ表）"}</definedName>
    <definedName name="________________________________________PPP33" localSheetId="13" hidden="1">{#N/A,#N/A,FALSE,"特殊室（ＢＱ表）"}</definedName>
    <definedName name="________________________________________PPP33" localSheetId="16" hidden="1">{#N/A,#N/A,FALSE,"特殊室（ＢＱ表）"}</definedName>
    <definedName name="________________________________________PPP33" localSheetId="21" hidden="1">{#N/A,#N/A,FALSE,"特殊室（ＢＱ表）"}</definedName>
    <definedName name="________________________________________PPP33" localSheetId="18" hidden="1">{#N/A,#N/A,FALSE,"特殊室（ＢＱ表）"}</definedName>
    <definedName name="________________________________________PPP33" localSheetId="19" hidden="1">{#N/A,#N/A,FALSE,"特殊室（ＢＱ表）"}</definedName>
    <definedName name="________________________________________PPP33" localSheetId="20" hidden="1">{#N/A,#N/A,FALSE,"特殊室（ＢＱ表）"}</definedName>
    <definedName name="________________________________________PPP33" localSheetId="22" hidden="1">{#N/A,#N/A,FALSE,"特殊室（ＢＱ表）"}</definedName>
    <definedName name="________________________________________PPP33" localSheetId="24" hidden="1">{#N/A,#N/A,FALSE,"特殊室（ＢＱ表）"}</definedName>
    <definedName name="________________________________________PPP33" localSheetId="28" hidden="1">{#N/A,#N/A,FALSE,"特殊室（ＢＱ表）"}</definedName>
    <definedName name="________________________________________PPP33" localSheetId="14" hidden="1">{#N/A,#N/A,FALSE,"特殊室（ＢＱ表）"}</definedName>
    <definedName name="________________________________________PPP33" hidden="1">{#N/A,#N/A,FALSE,"特殊室（ＢＱ表）"}</definedName>
    <definedName name="________________________________________ppp34" localSheetId="12" hidden="1">{#N/A,#N/A,FALSE,"特殊室（ＢＱ表）"}</definedName>
    <definedName name="________________________________________ppp34" localSheetId="11" hidden="1">{#N/A,#N/A,FALSE,"特殊室（ＢＱ表）"}</definedName>
    <definedName name="________________________________________ppp34" localSheetId="13" hidden="1">{#N/A,#N/A,FALSE,"特殊室（ＢＱ表）"}</definedName>
    <definedName name="________________________________________ppp34" localSheetId="16" hidden="1">{#N/A,#N/A,FALSE,"特殊室（ＢＱ表）"}</definedName>
    <definedName name="________________________________________ppp34" localSheetId="21" hidden="1">{#N/A,#N/A,FALSE,"特殊室（ＢＱ表）"}</definedName>
    <definedName name="________________________________________ppp34" localSheetId="18" hidden="1">{#N/A,#N/A,FALSE,"特殊室（ＢＱ表）"}</definedName>
    <definedName name="________________________________________ppp34" localSheetId="19" hidden="1">{#N/A,#N/A,FALSE,"特殊室（ＢＱ表）"}</definedName>
    <definedName name="________________________________________ppp34" localSheetId="20" hidden="1">{#N/A,#N/A,FALSE,"特殊室（ＢＱ表）"}</definedName>
    <definedName name="________________________________________ppp34" localSheetId="22" hidden="1">{#N/A,#N/A,FALSE,"特殊室（ＢＱ表）"}</definedName>
    <definedName name="________________________________________ppp34" localSheetId="24" hidden="1">{#N/A,#N/A,FALSE,"特殊室（ＢＱ表）"}</definedName>
    <definedName name="________________________________________ppp34" localSheetId="28" hidden="1">{#N/A,#N/A,FALSE,"特殊室（ＢＱ表）"}</definedName>
    <definedName name="________________________________________ppp34" localSheetId="14" hidden="1">{#N/A,#N/A,FALSE,"特殊室（ＢＱ表）"}</definedName>
    <definedName name="________________________________________ppp34" hidden="1">{#N/A,#N/A,FALSE,"特殊室（ＢＱ表）"}</definedName>
    <definedName name="________________________________________ppp3444" localSheetId="12" hidden="1">{#N/A,#N/A,FALSE,"特殊室（ＢＱ表）"}</definedName>
    <definedName name="________________________________________ppp3444" localSheetId="11" hidden="1">{#N/A,#N/A,FALSE,"特殊室（ＢＱ表）"}</definedName>
    <definedName name="________________________________________ppp3444" localSheetId="13" hidden="1">{#N/A,#N/A,FALSE,"特殊室（ＢＱ表）"}</definedName>
    <definedName name="________________________________________ppp3444" localSheetId="16" hidden="1">{#N/A,#N/A,FALSE,"特殊室（ＢＱ表）"}</definedName>
    <definedName name="________________________________________ppp3444" localSheetId="21" hidden="1">{#N/A,#N/A,FALSE,"特殊室（ＢＱ表）"}</definedName>
    <definedName name="________________________________________ppp3444" localSheetId="18" hidden="1">{#N/A,#N/A,FALSE,"特殊室（ＢＱ表）"}</definedName>
    <definedName name="________________________________________ppp3444" localSheetId="19" hidden="1">{#N/A,#N/A,FALSE,"特殊室（ＢＱ表）"}</definedName>
    <definedName name="________________________________________ppp3444" localSheetId="20" hidden="1">{#N/A,#N/A,FALSE,"特殊室（ＢＱ表）"}</definedName>
    <definedName name="________________________________________ppp3444" localSheetId="22" hidden="1">{#N/A,#N/A,FALSE,"特殊室（ＢＱ表）"}</definedName>
    <definedName name="________________________________________ppp3444" localSheetId="24" hidden="1">{#N/A,#N/A,FALSE,"特殊室（ＢＱ表）"}</definedName>
    <definedName name="________________________________________ppp3444" localSheetId="28" hidden="1">{#N/A,#N/A,FALSE,"特殊室（ＢＱ表）"}</definedName>
    <definedName name="________________________________________ppp3444" localSheetId="14" hidden="1">{#N/A,#N/A,FALSE,"特殊室（ＢＱ表）"}</definedName>
    <definedName name="________________________________________ppp3444" hidden="1">{#N/A,#N/A,FALSE,"特殊室（ＢＱ表）"}</definedName>
    <definedName name="________________________________________tt3" localSheetId="12" hidden="1">{"'Sheet1'!$L$16"}</definedName>
    <definedName name="________________________________________tt3" localSheetId="11" hidden="1">{"'Sheet1'!$L$16"}</definedName>
    <definedName name="________________________________________tt3" localSheetId="13" hidden="1">{"'Sheet1'!$L$16"}</definedName>
    <definedName name="________________________________________tt3" localSheetId="16" hidden="1">{"'Sheet1'!$L$16"}</definedName>
    <definedName name="________________________________________tt3" localSheetId="21" hidden="1">{"'Sheet1'!$L$16"}</definedName>
    <definedName name="________________________________________tt3" localSheetId="18" hidden="1">{"'Sheet1'!$L$16"}</definedName>
    <definedName name="________________________________________tt3" localSheetId="19" hidden="1">{"'Sheet1'!$L$16"}</definedName>
    <definedName name="________________________________________tt3" localSheetId="20" hidden="1">{"'Sheet1'!$L$16"}</definedName>
    <definedName name="________________________________________tt3" localSheetId="22" hidden="1">{"'Sheet1'!$L$16"}</definedName>
    <definedName name="________________________________________tt3" localSheetId="24" hidden="1">{"'Sheet1'!$L$16"}</definedName>
    <definedName name="________________________________________tt3" localSheetId="28" hidden="1">{"'Sheet1'!$L$16"}</definedName>
    <definedName name="________________________________________tt3" localSheetId="14" hidden="1">{"'Sheet1'!$L$16"}</definedName>
    <definedName name="________________________________________tt3" hidden="1">{"'Sheet1'!$L$16"}</definedName>
    <definedName name="________________________________________VT3" localSheetId="12" hidden="1">{"'Sheet1'!$L$16"}</definedName>
    <definedName name="________________________________________VT3" localSheetId="11" hidden="1">{"'Sheet1'!$L$16"}</definedName>
    <definedName name="________________________________________VT3" localSheetId="13" hidden="1">{"'Sheet1'!$L$16"}</definedName>
    <definedName name="________________________________________VT3" localSheetId="16" hidden="1">{"'Sheet1'!$L$16"}</definedName>
    <definedName name="________________________________________VT3" localSheetId="21" hidden="1">{"'Sheet1'!$L$16"}</definedName>
    <definedName name="________________________________________VT3" localSheetId="18" hidden="1">{"'Sheet1'!$L$16"}</definedName>
    <definedName name="________________________________________VT3" localSheetId="19" hidden="1">{"'Sheet1'!$L$16"}</definedName>
    <definedName name="________________________________________VT3" localSheetId="20" hidden="1">{"'Sheet1'!$L$16"}</definedName>
    <definedName name="________________________________________VT3" localSheetId="22" hidden="1">{"'Sheet1'!$L$16"}</definedName>
    <definedName name="________________________________________VT3" localSheetId="24" hidden="1">{"'Sheet1'!$L$16"}</definedName>
    <definedName name="________________________________________VT3" localSheetId="28" hidden="1">{"'Sheet1'!$L$16"}</definedName>
    <definedName name="________________________________________VT3" localSheetId="14" hidden="1">{"'Sheet1'!$L$16"}</definedName>
    <definedName name="________________________________________VT3" hidden="1">{"'Sheet1'!$L$16"}</definedName>
    <definedName name="_______________________________________a1" localSheetId="12" hidden="1">{"'Sheet1'!$L$16"}</definedName>
    <definedName name="_______________________________________a1" localSheetId="11" hidden="1">{"'Sheet1'!$L$16"}</definedName>
    <definedName name="_______________________________________a1" localSheetId="13" hidden="1">{"'Sheet1'!$L$16"}</definedName>
    <definedName name="_______________________________________a1" localSheetId="16" hidden="1">{"'Sheet1'!$L$16"}</definedName>
    <definedName name="_______________________________________a1" localSheetId="21" hidden="1">{"'Sheet1'!$L$16"}</definedName>
    <definedName name="_______________________________________a1" localSheetId="18" hidden="1">{"'Sheet1'!$L$16"}</definedName>
    <definedName name="_______________________________________a1" localSheetId="19" hidden="1">{"'Sheet1'!$L$16"}</definedName>
    <definedName name="_______________________________________a1" localSheetId="20" hidden="1">{"'Sheet1'!$L$16"}</definedName>
    <definedName name="_______________________________________a1" localSheetId="22" hidden="1">{"'Sheet1'!$L$16"}</definedName>
    <definedName name="_______________________________________a1" localSheetId="24" hidden="1">{"'Sheet1'!$L$16"}</definedName>
    <definedName name="_______________________________________a1" localSheetId="28" hidden="1">{"'Sheet1'!$L$16"}</definedName>
    <definedName name="_______________________________________a1" localSheetId="14" hidden="1">{"'Sheet1'!$L$16"}</definedName>
    <definedName name="_______________________________________a1" hidden="1">{"'Sheet1'!$L$16"}</definedName>
    <definedName name="_______________________________________a130" localSheetId="12" hidden="1">{"Offgrid",#N/A,FALSE,"OFFGRID";"Region",#N/A,FALSE,"REGION";"Offgrid -2",#N/A,FALSE,"OFFGRID";"WTP",#N/A,FALSE,"WTP";"WTP -2",#N/A,FALSE,"WTP";"Project",#N/A,FALSE,"PROJECT";"Summary -2",#N/A,FALSE,"SUMMARY"}</definedName>
    <definedName name="_______________________________________a130" localSheetId="11" hidden="1">{"Offgrid",#N/A,FALSE,"OFFGRID";"Region",#N/A,FALSE,"REGION";"Offgrid -2",#N/A,FALSE,"OFFGRID";"WTP",#N/A,FALSE,"WTP";"WTP -2",#N/A,FALSE,"WTP";"Project",#N/A,FALSE,"PROJECT";"Summary -2",#N/A,FALSE,"SUMMARY"}</definedName>
    <definedName name="_______________________________________a130" localSheetId="13" hidden="1">{"Offgrid",#N/A,FALSE,"OFFGRID";"Region",#N/A,FALSE,"REGION";"Offgrid -2",#N/A,FALSE,"OFFGRID";"WTP",#N/A,FALSE,"WTP";"WTP -2",#N/A,FALSE,"WTP";"Project",#N/A,FALSE,"PROJECT";"Summary -2",#N/A,FALSE,"SUMMARY"}</definedName>
    <definedName name="_______________________________________a130" localSheetId="16" hidden="1">{"Offgrid",#N/A,FALSE,"OFFGRID";"Region",#N/A,FALSE,"REGION";"Offgrid -2",#N/A,FALSE,"OFFGRID";"WTP",#N/A,FALSE,"WTP";"WTP -2",#N/A,FALSE,"WTP";"Project",#N/A,FALSE,"PROJECT";"Summary -2",#N/A,FALSE,"SUMMARY"}</definedName>
    <definedName name="_______________________________________a130" localSheetId="21" hidden="1">{"Offgrid",#N/A,FALSE,"OFFGRID";"Region",#N/A,FALSE,"REGION";"Offgrid -2",#N/A,FALSE,"OFFGRID";"WTP",#N/A,FALSE,"WTP";"WTP -2",#N/A,FALSE,"WTP";"Project",#N/A,FALSE,"PROJECT";"Summary -2",#N/A,FALSE,"SUMMARY"}</definedName>
    <definedName name="_______________________________________a130" localSheetId="18" hidden="1">{"Offgrid",#N/A,FALSE,"OFFGRID";"Region",#N/A,FALSE,"REGION";"Offgrid -2",#N/A,FALSE,"OFFGRID";"WTP",#N/A,FALSE,"WTP";"WTP -2",#N/A,FALSE,"WTP";"Project",#N/A,FALSE,"PROJECT";"Summary -2",#N/A,FALSE,"SUMMARY"}</definedName>
    <definedName name="_______________________________________a130" localSheetId="19" hidden="1">{"Offgrid",#N/A,FALSE,"OFFGRID";"Region",#N/A,FALSE,"REGION";"Offgrid -2",#N/A,FALSE,"OFFGRID";"WTP",#N/A,FALSE,"WTP";"WTP -2",#N/A,FALSE,"WTP";"Project",#N/A,FALSE,"PROJECT";"Summary -2",#N/A,FALSE,"SUMMARY"}</definedName>
    <definedName name="_______________________________________a130" localSheetId="20" hidden="1">{"Offgrid",#N/A,FALSE,"OFFGRID";"Region",#N/A,FALSE,"REGION";"Offgrid -2",#N/A,FALSE,"OFFGRID";"WTP",#N/A,FALSE,"WTP";"WTP -2",#N/A,FALSE,"WTP";"Project",#N/A,FALSE,"PROJECT";"Summary -2",#N/A,FALSE,"SUMMARY"}</definedName>
    <definedName name="_______________________________________a130" localSheetId="22" hidden="1">{"Offgrid",#N/A,FALSE,"OFFGRID";"Region",#N/A,FALSE,"REGION";"Offgrid -2",#N/A,FALSE,"OFFGRID";"WTP",#N/A,FALSE,"WTP";"WTP -2",#N/A,FALSE,"WTP";"Project",#N/A,FALSE,"PROJECT";"Summary -2",#N/A,FALSE,"SUMMARY"}</definedName>
    <definedName name="_______________________________________a130" localSheetId="24" hidden="1">{"Offgrid",#N/A,FALSE,"OFFGRID";"Region",#N/A,FALSE,"REGION";"Offgrid -2",#N/A,FALSE,"OFFGRID";"WTP",#N/A,FALSE,"WTP";"WTP -2",#N/A,FALSE,"WTP";"Project",#N/A,FALSE,"PROJECT";"Summary -2",#N/A,FALSE,"SUMMARY"}</definedName>
    <definedName name="_______________________________________a130" localSheetId="28" hidden="1">{"Offgrid",#N/A,FALSE,"OFFGRID";"Region",#N/A,FALSE,"REGION";"Offgrid -2",#N/A,FALSE,"OFFGRID";"WTP",#N/A,FALSE,"WTP";"WTP -2",#N/A,FALSE,"WTP";"Project",#N/A,FALSE,"PROJECT";"Summary -2",#N/A,FALSE,"SUMMARY"}</definedName>
    <definedName name="_______________________________________a130" localSheetId="14" hidden="1">{"Offgrid",#N/A,FALSE,"OFFGRID";"Region",#N/A,FALSE,"REGION";"Offgrid -2",#N/A,FALSE,"OFFGRID";"WTP",#N/A,FALSE,"WTP";"WTP -2",#N/A,FALSE,"WTP";"Project",#N/A,FALSE,"PROJECT";"Summary -2",#N/A,FALSE,"SUMMARY"}</definedName>
    <definedName name="_______________________________________a130" hidden="1">{"Offgrid",#N/A,FALSE,"OFFGRID";"Region",#N/A,FALSE,"REGION";"Offgrid -2",#N/A,FALSE,"OFFGRID";"WTP",#N/A,FALSE,"WTP";"WTP -2",#N/A,FALSE,"WTP";"Project",#N/A,FALSE,"PROJECT";"Summary -2",#N/A,FALSE,"SUMMARY"}</definedName>
    <definedName name="_______________________________________BIA3" localSheetId="12" hidden="1">{"'Sheet1'!$L$16"}</definedName>
    <definedName name="_______________________________________BIA3" localSheetId="11" hidden="1">{"'Sheet1'!$L$16"}</definedName>
    <definedName name="_______________________________________BIA3" localSheetId="13" hidden="1">{"'Sheet1'!$L$16"}</definedName>
    <definedName name="_______________________________________BIA3" localSheetId="16" hidden="1">{"'Sheet1'!$L$16"}</definedName>
    <definedName name="_______________________________________BIA3" localSheetId="21" hidden="1">{"'Sheet1'!$L$16"}</definedName>
    <definedName name="_______________________________________BIA3" localSheetId="18" hidden="1">{"'Sheet1'!$L$16"}</definedName>
    <definedName name="_______________________________________BIA3" localSheetId="19" hidden="1">{"'Sheet1'!$L$16"}</definedName>
    <definedName name="_______________________________________BIA3" localSheetId="20" hidden="1">{"'Sheet1'!$L$16"}</definedName>
    <definedName name="_______________________________________BIA3" localSheetId="22" hidden="1">{"'Sheet1'!$L$16"}</definedName>
    <definedName name="_______________________________________BIA3" localSheetId="24" hidden="1">{"'Sheet1'!$L$16"}</definedName>
    <definedName name="_______________________________________BIA3" localSheetId="28" hidden="1">{"'Sheet1'!$L$16"}</definedName>
    <definedName name="_______________________________________BIA3" localSheetId="14" hidden="1">{"'Sheet1'!$L$16"}</definedName>
    <definedName name="_______________________________________BIA3" hidden="1">{"'Sheet1'!$L$16"}</definedName>
    <definedName name="_______________________________________Goi8" localSheetId="12" hidden="1">{"'Sheet1'!$L$16"}</definedName>
    <definedName name="_______________________________________Goi8" localSheetId="11" hidden="1">{"'Sheet1'!$L$16"}</definedName>
    <definedName name="_______________________________________Goi8" localSheetId="13" hidden="1">{"'Sheet1'!$L$16"}</definedName>
    <definedName name="_______________________________________Goi8" localSheetId="16" hidden="1">{"'Sheet1'!$L$16"}</definedName>
    <definedName name="_______________________________________Goi8" localSheetId="21" hidden="1">{"'Sheet1'!$L$16"}</definedName>
    <definedName name="_______________________________________Goi8" localSheetId="18" hidden="1">{"'Sheet1'!$L$16"}</definedName>
    <definedName name="_______________________________________Goi8" localSheetId="19" hidden="1">{"'Sheet1'!$L$16"}</definedName>
    <definedName name="_______________________________________Goi8" localSheetId="20" hidden="1">{"'Sheet1'!$L$16"}</definedName>
    <definedName name="_______________________________________Goi8" localSheetId="22" hidden="1">{"'Sheet1'!$L$16"}</definedName>
    <definedName name="_______________________________________Goi8" localSheetId="24" hidden="1">{"'Sheet1'!$L$16"}</definedName>
    <definedName name="_______________________________________Goi8" localSheetId="28" hidden="1">{"'Sheet1'!$L$16"}</definedName>
    <definedName name="_______________________________________Goi8" localSheetId="14" hidden="1">{"'Sheet1'!$L$16"}</definedName>
    <definedName name="_______________________________________Goi8" hidden="1">{"'Sheet1'!$L$16"}</definedName>
    <definedName name="_______________________________________PA3" localSheetId="12" hidden="1">{"'Sheet1'!$L$16"}</definedName>
    <definedName name="_______________________________________PA3" localSheetId="11" hidden="1">{"'Sheet1'!$L$16"}</definedName>
    <definedName name="_______________________________________PA3" localSheetId="13" hidden="1">{"'Sheet1'!$L$16"}</definedName>
    <definedName name="_______________________________________PA3" localSheetId="16" hidden="1">{"'Sheet1'!$L$16"}</definedName>
    <definedName name="_______________________________________PA3" localSheetId="21" hidden="1">{"'Sheet1'!$L$16"}</definedName>
    <definedName name="_______________________________________PA3" localSheetId="18" hidden="1">{"'Sheet1'!$L$16"}</definedName>
    <definedName name="_______________________________________PA3" localSheetId="19" hidden="1">{"'Sheet1'!$L$16"}</definedName>
    <definedName name="_______________________________________PA3" localSheetId="20" hidden="1">{"'Sheet1'!$L$16"}</definedName>
    <definedName name="_______________________________________PA3" localSheetId="22" hidden="1">{"'Sheet1'!$L$16"}</definedName>
    <definedName name="_______________________________________PA3" localSheetId="24" hidden="1">{"'Sheet1'!$L$16"}</definedName>
    <definedName name="_______________________________________PA3" localSheetId="28" hidden="1">{"'Sheet1'!$L$16"}</definedName>
    <definedName name="_______________________________________PA3" localSheetId="14" hidden="1">{"'Sheet1'!$L$16"}</definedName>
    <definedName name="_______________________________________PA3" hidden="1">{"'Sheet1'!$L$16"}</definedName>
    <definedName name="_______________________________________tu4" localSheetId="12" hidden="1">{"'Sheet1'!$L$16"}</definedName>
    <definedName name="_______________________________________tu4" localSheetId="11" hidden="1">{"'Sheet1'!$L$16"}</definedName>
    <definedName name="_______________________________________tu4" localSheetId="13" hidden="1">{"'Sheet1'!$L$16"}</definedName>
    <definedName name="_______________________________________tu4" localSheetId="16" hidden="1">{"'Sheet1'!$L$16"}</definedName>
    <definedName name="_______________________________________tu4" localSheetId="21" hidden="1">{"'Sheet1'!$L$16"}</definedName>
    <definedName name="_______________________________________tu4" localSheetId="18" hidden="1">{"'Sheet1'!$L$16"}</definedName>
    <definedName name="_______________________________________tu4" localSheetId="19" hidden="1">{"'Sheet1'!$L$16"}</definedName>
    <definedName name="_______________________________________tu4" localSheetId="20" hidden="1">{"'Sheet1'!$L$16"}</definedName>
    <definedName name="_______________________________________tu4" localSheetId="22" hidden="1">{"'Sheet1'!$L$16"}</definedName>
    <definedName name="_______________________________________tu4" localSheetId="24" hidden="1">{"'Sheet1'!$L$16"}</definedName>
    <definedName name="_______________________________________tu4" localSheetId="28" hidden="1">{"'Sheet1'!$L$16"}</definedName>
    <definedName name="_______________________________________tu4" localSheetId="14" hidden="1">{"'Sheet1'!$L$16"}</definedName>
    <definedName name="_______________________________________tu4" hidden="1">{"'Sheet1'!$L$16"}</definedName>
    <definedName name="_______________________________________VT3" localSheetId="12" hidden="1">{"'Sheet1'!$L$16"}</definedName>
    <definedName name="_______________________________________VT3" localSheetId="11" hidden="1">{"'Sheet1'!$L$16"}</definedName>
    <definedName name="_______________________________________VT3" localSheetId="13" hidden="1">{"'Sheet1'!$L$16"}</definedName>
    <definedName name="_______________________________________VT3" localSheetId="16" hidden="1">{"'Sheet1'!$L$16"}</definedName>
    <definedName name="_______________________________________VT3" localSheetId="21" hidden="1">{"'Sheet1'!$L$16"}</definedName>
    <definedName name="_______________________________________VT3" localSheetId="18" hidden="1">{"'Sheet1'!$L$16"}</definedName>
    <definedName name="_______________________________________VT3" localSheetId="19" hidden="1">{"'Sheet1'!$L$16"}</definedName>
    <definedName name="_______________________________________VT3" localSheetId="20" hidden="1">{"'Sheet1'!$L$16"}</definedName>
    <definedName name="_______________________________________VT3" localSheetId="22" hidden="1">{"'Sheet1'!$L$16"}</definedName>
    <definedName name="_______________________________________VT3" localSheetId="24" hidden="1">{"'Sheet1'!$L$16"}</definedName>
    <definedName name="_______________________________________VT3" localSheetId="28" hidden="1">{"'Sheet1'!$L$16"}</definedName>
    <definedName name="_______________________________________VT3" localSheetId="14" hidden="1">{"'Sheet1'!$L$16"}</definedName>
    <definedName name="_______________________________________VT3" hidden="1">{"'Sheet1'!$L$16"}</definedName>
    <definedName name="______________________________________a1" localSheetId="12" hidden="1">{"'Sheet1'!$L$16"}</definedName>
    <definedName name="______________________________________a1" localSheetId="11" hidden="1">{"'Sheet1'!$L$16"}</definedName>
    <definedName name="______________________________________a1" localSheetId="13" hidden="1">{"'Sheet1'!$L$16"}</definedName>
    <definedName name="______________________________________a1" localSheetId="16" hidden="1">{"'Sheet1'!$L$16"}</definedName>
    <definedName name="______________________________________a1" localSheetId="21" hidden="1">{"'Sheet1'!$L$16"}</definedName>
    <definedName name="______________________________________a1" localSheetId="18" hidden="1">{"'Sheet1'!$L$16"}</definedName>
    <definedName name="______________________________________a1" localSheetId="19" hidden="1">{"'Sheet1'!$L$16"}</definedName>
    <definedName name="______________________________________a1" localSheetId="20" hidden="1">{"'Sheet1'!$L$16"}</definedName>
    <definedName name="______________________________________a1" localSheetId="22" hidden="1">{"'Sheet1'!$L$16"}</definedName>
    <definedName name="______________________________________a1" localSheetId="24" hidden="1">{"'Sheet1'!$L$16"}</definedName>
    <definedName name="______________________________________a1" localSheetId="28" hidden="1">{"'Sheet1'!$L$16"}</definedName>
    <definedName name="______________________________________a1" localSheetId="14" hidden="1">{"'Sheet1'!$L$16"}</definedName>
    <definedName name="______________________________________a1" hidden="1">{"'Sheet1'!$L$16"}</definedName>
    <definedName name="______________________________________a129" localSheetId="12" hidden="1">{"Offgrid",#N/A,FALSE,"OFFGRID";"Region",#N/A,FALSE,"REGION";"Offgrid -2",#N/A,FALSE,"OFFGRID";"WTP",#N/A,FALSE,"WTP";"WTP -2",#N/A,FALSE,"WTP";"Project",#N/A,FALSE,"PROJECT";"Summary -2",#N/A,FALSE,"SUMMARY"}</definedName>
    <definedName name="______________________________________a129" localSheetId="11" hidden="1">{"Offgrid",#N/A,FALSE,"OFFGRID";"Region",#N/A,FALSE,"REGION";"Offgrid -2",#N/A,FALSE,"OFFGRID";"WTP",#N/A,FALSE,"WTP";"WTP -2",#N/A,FALSE,"WTP";"Project",#N/A,FALSE,"PROJECT";"Summary -2",#N/A,FALSE,"SUMMARY"}</definedName>
    <definedName name="______________________________________a129" localSheetId="13" hidden="1">{"Offgrid",#N/A,FALSE,"OFFGRID";"Region",#N/A,FALSE,"REGION";"Offgrid -2",#N/A,FALSE,"OFFGRID";"WTP",#N/A,FALSE,"WTP";"WTP -2",#N/A,FALSE,"WTP";"Project",#N/A,FALSE,"PROJECT";"Summary -2",#N/A,FALSE,"SUMMARY"}</definedName>
    <definedName name="______________________________________a129" localSheetId="16" hidden="1">{"Offgrid",#N/A,FALSE,"OFFGRID";"Region",#N/A,FALSE,"REGION";"Offgrid -2",#N/A,FALSE,"OFFGRID";"WTP",#N/A,FALSE,"WTP";"WTP -2",#N/A,FALSE,"WTP";"Project",#N/A,FALSE,"PROJECT";"Summary -2",#N/A,FALSE,"SUMMARY"}</definedName>
    <definedName name="______________________________________a129" localSheetId="21" hidden="1">{"Offgrid",#N/A,FALSE,"OFFGRID";"Region",#N/A,FALSE,"REGION";"Offgrid -2",#N/A,FALSE,"OFFGRID";"WTP",#N/A,FALSE,"WTP";"WTP -2",#N/A,FALSE,"WTP";"Project",#N/A,FALSE,"PROJECT";"Summary -2",#N/A,FALSE,"SUMMARY"}</definedName>
    <definedName name="______________________________________a129" localSheetId="18" hidden="1">{"Offgrid",#N/A,FALSE,"OFFGRID";"Region",#N/A,FALSE,"REGION";"Offgrid -2",#N/A,FALSE,"OFFGRID";"WTP",#N/A,FALSE,"WTP";"WTP -2",#N/A,FALSE,"WTP";"Project",#N/A,FALSE,"PROJECT";"Summary -2",#N/A,FALSE,"SUMMARY"}</definedName>
    <definedName name="______________________________________a129" localSheetId="19" hidden="1">{"Offgrid",#N/A,FALSE,"OFFGRID";"Region",#N/A,FALSE,"REGION";"Offgrid -2",#N/A,FALSE,"OFFGRID";"WTP",#N/A,FALSE,"WTP";"WTP -2",#N/A,FALSE,"WTP";"Project",#N/A,FALSE,"PROJECT";"Summary -2",#N/A,FALSE,"SUMMARY"}</definedName>
    <definedName name="______________________________________a129" localSheetId="20" hidden="1">{"Offgrid",#N/A,FALSE,"OFFGRID";"Region",#N/A,FALSE,"REGION";"Offgrid -2",#N/A,FALSE,"OFFGRID";"WTP",#N/A,FALSE,"WTP";"WTP -2",#N/A,FALSE,"WTP";"Project",#N/A,FALSE,"PROJECT";"Summary -2",#N/A,FALSE,"SUMMARY"}</definedName>
    <definedName name="______________________________________a129" localSheetId="22" hidden="1">{"Offgrid",#N/A,FALSE,"OFFGRID";"Region",#N/A,FALSE,"REGION";"Offgrid -2",#N/A,FALSE,"OFFGRID";"WTP",#N/A,FALSE,"WTP";"WTP -2",#N/A,FALSE,"WTP";"Project",#N/A,FALSE,"PROJECT";"Summary -2",#N/A,FALSE,"SUMMARY"}</definedName>
    <definedName name="______________________________________a129" localSheetId="24" hidden="1">{"Offgrid",#N/A,FALSE,"OFFGRID";"Region",#N/A,FALSE,"REGION";"Offgrid -2",#N/A,FALSE,"OFFGRID";"WTP",#N/A,FALSE,"WTP";"WTP -2",#N/A,FALSE,"WTP";"Project",#N/A,FALSE,"PROJECT";"Summary -2",#N/A,FALSE,"SUMMARY"}</definedName>
    <definedName name="______________________________________a129" localSheetId="28" hidden="1">{"Offgrid",#N/A,FALSE,"OFFGRID";"Region",#N/A,FALSE,"REGION";"Offgrid -2",#N/A,FALSE,"OFFGRID";"WTP",#N/A,FALSE,"WTP";"WTP -2",#N/A,FALSE,"WTP";"Project",#N/A,FALSE,"PROJECT";"Summary -2",#N/A,FALSE,"SUMMARY"}</definedName>
    <definedName name="______________________________________a129" localSheetId="14" hidden="1">{"Offgrid",#N/A,FALSE,"OFFGRID";"Region",#N/A,FALSE,"REGION";"Offgrid -2",#N/A,FALSE,"OFFGRID";"WTP",#N/A,FALSE,"WTP";"WTP -2",#N/A,FALSE,"WTP";"Project",#N/A,FALSE,"PROJECT";"Summary -2",#N/A,FALSE,"SUMMARY"}</definedName>
    <definedName name="______________________________________a129" hidden="1">{"Offgrid",#N/A,FALSE,"OFFGRID";"Region",#N/A,FALSE,"REGION";"Offgrid -2",#N/A,FALSE,"OFFGRID";"WTP",#N/A,FALSE,"WTP";"WTP -2",#N/A,FALSE,"WTP";"Project",#N/A,FALSE,"PROJECT";"Summary -2",#N/A,FALSE,"SUMMARY"}</definedName>
    <definedName name="______________________________________BIA3" localSheetId="12" hidden="1">{"'Sheet1'!$L$16"}</definedName>
    <definedName name="______________________________________BIA3" localSheetId="11" hidden="1">{"'Sheet1'!$L$16"}</definedName>
    <definedName name="______________________________________BIA3" localSheetId="13" hidden="1">{"'Sheet1'!$L$16"}</definedName>
    <definedName name="______________________________________BIA3" localSheetId="16" hidden="1">{"'Sheet1'!$L$16"}</definedName>
    <definedName name="______________________________________BIA3" localSheetId="21" hidden="1">{"'Sheet1'!$L$16"}</definedName>
    <definedName name="______________________________________BIA3" localSheetId="18" hidden="1">{"'Sheet1'!$L$16"}</definedName>
    <definedName name="______________________________________BIA3" localSheetId="19" hidden="1">{"'Sheet1'!$L$16"}</definedName>
    <definedName name="______________________________________BIA3" localSheetId="20" hidden="1">{"'Sheet1'!$L$16"}</definedName>
    <definedName name="______________________________________BIA3" localSheetId="22" hidden="1">{"'Sheet1'!$L$16"}</definedName>
    <definedName name="______________________________________BIA3" localSheetId="24" hidden="1">{"'Sheet1'!$L$16"}</definedName>
    <definedName name="______________________________________BIA3" localSheetId="28" hidden="1">{"'Sheet1'!$L$16"}</definedName>
    <definedName name="______________________________________BIA3" localSheetId="14" hidden="1">{"'Sheet1'!$L$16"}</definedName>
    <definedName name="______________________________________BIA3" hidden="1">{"'Sheet1'!$L$16"}</definedName>
    <definedName name="______________________________________Goi8" localSheetId="12" hidden="1">{"'Sheet1'!$L$16"}</definedName>
    <definedName name="______________________________________Goi8" localSheetId="11" hidden="1">{"'Sheet1'!$L$16"}</definedName>
    <definedName name="______________________________________Goi8" localSheetId="13" hidden="1">{"'Sheet1'!$L$16"}</definedName>
    <definedName name="______________________________________Goi8" localSheetId="16" hidden="1">{"'Sheet1'!$L$16"}</definedName>
    <definedName name="______________________________________Goi8" localSheetId="21" hidden="1">{"'Sheet1'!$L$16"}</definedName>
    <definedName name="______________________________________Goi8" localSheetId="18" hidden="1">{"'Sheet1'!$L$16"}</definedName>
    <definedName name="______________________________________Goi8" localSheetId="19" hidden="1">{"'Sheet1'!$L$16"}</definedName>
    <definedName name="______________________________________Goi8" localSheetId="20" hidden="1">{"'Sheet1'!$L$16"}</definedName>
    <definedName name="______________________________________Goi8" localSheetId="22" hidden="1">{"'Sheet1'!$L$16"}</definedName>
    <definedName name="______________________________________Goi8" localSheetId="24" hidden="1">{"'Sheet1'!$L$16"}</definedName>
    <definedName name="______________________________________Goi8" localSheetId="28" hidden="1">{"'Sheet1'!$L$16"}</definedName>
    <definedName name="______________________________________Goi8" localSheetId="14" hidden="1">{"'Sheet1'!$L$16"}</definedName>
    <definedName name="______________________________________Goi8" hidden="1">{"'Sheet1'!$L$16"}</definedName>
    <definedName name="______________________________________P3" localSheetId="12" hidden="1">{#N/A,#N/A,FALSE,"特殊室（ＢＱ表）"}</definedName>
    <definedName name="______________________________________P3" localSheetId="11" hidden="1">{#N/A,#N/A,FALSE,"特殊室（ＢＱ表）"}</definedName>
    <definedName name="______________________________________P3" localSheetId="13" hidden="1">{#N/A,#N/A,FALSE,"特殊室（ＢＱ表）"}</definedName>
    <definedName name="______________________________________P3" localSheetId="16" hidden="1">{#N/A,#N/A,FALSE,"特殊室（ＢＱ表）"}</definedName>
    <definedName name="______________________________________P3" localSheetId="21" hidden="1">{#N/A,#N/A,FALSE,"特殊室（ＢＱ表）"}</definedName>
    <definedName name="______________________________________P3" localSheetId="18" hidden="1">{#N/A,#N/A,FALSE,"特殊室（ＢＱ表）"}</definedName>
    <definedName name="______________________________________P3" localSheetId="19" hidden="1">{#N/A,#N/A,FALSE,"特殊室（ＢＱ表）"}</definedName>
    <definedName name="______________________________________P3" localSheetId="20" hidden="1">{#N/A,#N/A,FALSE,"特殊室（ＢＱ表）"}</definedName>
    <definedName name="______________________________________P3" localSheetId="22" hidden="1">{#N/A,#N/A,FALSE,"特殊室（ＢＱ表）"}</definedName>
    <definedName name="______________________________________P3" localSheetId="24" hidden="1">{#N/A,#N/A,FALSE,"特殊室（ＢＱ表）"}</definedName>
    <definedName name="______________________________________P3" localSheetId="28" hidden="1">{#N/A,#N/A,FALSE,"特殊室（ＢＱ表）"}</definedName>
    <definedName name="______________________________________P3" localSheetId="14" hidden="1">{#N/A,#N/A,FALSE,"特殊室（ＢＱ表）"}</definedName>
    <definedName name="______________________________________P3" hidden="1">{#N/A,#N/A,FALSE,"特殊室（ＢＱ表）"}</definedName>
    <definedName name="______________________________________PA3" localSheetId="12" hidden="1">{"'Sheet1'!$L$16"}</definedName>
    <definedName name="______________________________________PA3" localSheetId="11" hidden="1">{"'Sheet1'!$L$16"}</definedName>
    <definedName name="______________________________________PA3" localSheetId="13" hidden="1">{"'Sheet1'!$L$16"}</definedName>
    <definedName name="______________________________________PA3" localSheetId="16" hidden="1">{"'Sheet1'!$L$16"}</definedName>
    <definedName name="______________________________________PA3" localSheetId="21" hidden="1">{"'Sheet1'!$L$16"}</definedName>
    <definedName name="______________________________________PA3" localSheetId="18" hidden="1">{"'Sheet1'!$L$16"}</definedName>
    <definedName name="______________________________________PA3" localSheetId="19" hidden="1">{"'Sheet1'!$L$16"}</definedName>
    <definedName name="______________________________________PA3" localSheetId="20" hidden="1">{"'Sheet1'!$L$16"}</definedName>
    <definedName name="______________________________________PA3" localSheetId="22" hidden="1">{"'Sheet1'!$L$16"}</definedName>
    <definedName name="______________________________________PA3" localSheetId="24" hidden="1">{"'Sheet1'!$L$16"}</definedName>
    <definedName name="______________________________________PA3" localSheetId="28" hidden="1">{"'Sheet1'!$L$16"}</definedName>
    <definedName name="______________________________________PA3" localSheetId="14" hidden="1">{"'Sheet1'!$L$16"}</definedName>
    <definedName name="______________________________________PA3" hidden="1">{"'Sheet1'!$L$16"}</definedName>
    <definedName name="______________________________________tt3" localSheetId="12" hidden="1">{"'Sheet1'!$L$16"}</definedName>
    <definedName name="______________________________________tt3" localSheetId="11" hidden="1">{"'Sheet1'!$L$16"}</definedName>
    <definedName name="______________________________________tt3" localSheetId="13" hidden="1">{"'Sheet1'!$L$16"}</definedName>
    <definedName name="______________________________________tt3" localSheetId="16" hidden="1">{"'Sheet1'!$L$16"}</definedName>
    <definedName name="______________________________________tt3" localSheetId="21" hidden="1">{"'Sheet1'!$L$16"}</definedName>
    <definedName name="______________________________________tt3" localSheetId="18" hidden="1">{"'Sheet1'!$L$16"}</definedName>
    <definedName name="______________________________________tt3" localSheetId="19" hidden="1">{"'Sheet1'!$L$16"}</definedName>
    <definedName name="______________________________________tt3" localSheetId="20" hidden="1">{"'Sheet1'!$L$16"}</definedName>
    <definedName name="______________________________________tt3" localSheetId="22" hidden="1">{"'Sheet1'!$L$16"}</definedName>
    <definedName name="______________________________________tt3" localSheetId="24" hidden="1">{"'Sheet1'!$L$16"}</definedName>
    <definedName name="______________________________________tt3" localSheetId="28" hidden="1">{"'Sheet1'!$L$16"}</definedName>
    <definedName name="______________________________________tt3" localSheetId="14" hidden="1">{"'Sheet1'!$L$16"}</definedName>
    <definedName name="______________________________________tt3" hidden="1">{"'Sheet1'!$L$16"}</definedName>
    <definedName name="______________________________________VT3" localSheetId="12" hidden="1">{"'Sheet1'!$L$16"}</definedName>
    <definedName name="______________________________________VT3" localSheetId="11" hidden="1">{"'Sheet1'!$L$16"}</definedName>
    <definedName name="______________________________________VT3" localSheetId="13" hidden="1">{"'Sheet1'!$L$16"}</definedName>
    <definedName name="______________________________________VT3" localSheetId="16" hidden="1">{"'Sheet1'!$L$16"}</definedName>
    <definedName name="______________________________________VT3" localSheetId="21" hidden="1">{"'Sheet1'!$L$16"}</definedName>
    <definedName name="______________________________________VT3" localSheetId="18" hidden="1">{"'Sheet1'!$L$16"}</definedName>
    <definedName name="______________________________________VT3" localSheetId="19" hidden="1">{"'Sheet1'!$L$16"}</definedName>
    <definedName name="______________________________________VT3" localSheetId="20" hidden="1">{"'Sheet1'!$L$16"}</definedName>
    <definedName name="______________________________________VT3" localSheetId="22" hidden="1">{"'Sheet1'!$L$16"}</definedName>
    <definedName name="______________________________________VT3" localSheetId="24" hidden="1">{"'Sheet1'!$L$16"}</definedName>
    <definedName name="______________________________________VT3" localSheetId="28" hidden="1">{"'Sheet1'!$L$16"}</definedName>
    <definedName name="______________________________________VT3" localSheetId="14" hidden="1">{"'Sheet1'!$L$16"}</definedName>
    <definedName name="______________________________________VT3" hidden="1">{"'Sheet1'!$L$16"}</definedName>
    <definedName name="_____________________________________a1" localSheetId="12" hidden="1">{"'Sheet1'!$L$16"}</definedName>
    <definedName name="_____________________________________a1" localSheetId="11" hidden="1">{"'Sheet1'!$L$16"}</definedName>
    <definedName name="_____________________________________a1" localSheetId="13" hidden="1">{"'Sheet1'!$L$16"}</definedName>
    <definedName name="_____________________________________a1" localSheetId="16" hidden="1">{"'Sheet1'!$L$16"}</definedName>
    <definedName name="_____________________________________a1" localSheetId="21" hidden="1">{"'Sheet1'!$L$16"}</definedName>
    <definedName name="_____________________________________a1" localSheetId="18" hidden="1">{"'Sheet1'!$L$16"}</definedName>
    <definedName name="_____________________________________a1" localSheetId="19" hidden="1">{"'Sheet1'!$L$16"}</definedName>
    <definedName name="_____________________________________a1" localSheetId="20" hidden="1">{"'Sheet1'!$L$16"}</definedName>
    <definedName name="_____________________________________a1" localSheetId="22" hidden="1">{"'Sheet1'!$L$16"}</definedName>
    <definedName name="_____________________________________a1" localSheetId="24" hidden="1">{"'Sheet1'!$L$16"}</definedName>
    <definedName name="_____________________________________a1" localSheetId="28" hidden="1">{"'Sheet1'!$L$16"}</definedName>
    <definedName name="_____________________________________a1" localSheetId="14" hidden="1">{"'Sheet1'!$L$16"}</definedName>
    <definedName name="_____________________________________a1" hidden="1">{"'Sheet1'!$L$16"}</definedName>
    <definedName name="_____________________________________Goi8" localSheetId="12" hidden="1">{"'Sheet1'!$L$16"}</definedName>
    <definedName name="_____________________________________Goi8" localSheetId="11" hidden="1">{"'Sheet1'!$L$16"}</definedName>
    <definedName name="_____________________________________Goi8" localSheetId="13" hidden="1">{"'Sheet1'!$L$16"}</definedName>
    <definedName name="_____________________________________Goi8" localSheetId="16" hidden="1">{"'Sheet1'!$L$16"}</definedName>
    <definedName name="_____________________________________Goi8" localSheetId="21" hidden="1">{"'Sheet1'!$L$16"}</definedName>
    <definedName name="_____________________________________Goi8" localSheetId="18" hidden="1">{"'Sheet1'!$L$16"}</definedName>
    <definedName name="_____________________________________Goi8" localSheetId="19" hidden="1">{"'Sheet1'!$L$16"}</definedName>
    <definedName name="_____________________________________Goi8" localSheetId="20" hidden="1">{"'Sheet1'!$L$16"}</definedName>
    <definedName name="_____________________________________Goi8" localSheetId="22" hidden="1">{"'Sheet1'!$L$16"}</definedName>
    <definedName name="_____________________________________Goi8" localSheetId="24" hidden="1">{"'Sheet1'!$L$16"}</definedName>
    <definedName name="_____________________________________Goi8" localSheetId="28" hidden="1">{"'Sheet1'!$L$16"}</definedName>
    <definedName name="_____________________________________Goi8" localSheetId="14" hidden="1">{"'Sheet1'!$L$16"}</definedName>
    <definedName name="_____________________________________Goi8" hidden="1">{"'Sheet1'!$L$16"}</definedName>
    <definedName name="_____________________________________Lan1" localSheetId="12" hidden="1">{"'Sheet1'!$L$16"}</definedName>
    <definedName name="_____________________________________Lan1" localSheetId="11" hidden="1">{"'Sheet1'!$L$16"}</definedName>
    <definedName name="_____________________________________Lan1" localSheetId="13" hidden="1">{"'Sheet1'!$L$16"}</definedName>
    <definedName name="_____________________________________Lan1" localSheetId="16" hidden="1">{"'Sheet1'!$L$16"}</definedName>
    <definedName name="_____________________________________Lan1" localSheetId="21" hidden="1">{"'Sheet1'!$L$16"}</definedName>
    <definedName name="_____________________________________Lan1" localSheetId="18" hidden="1">{"'Sheet1'!$L$16"}</definedName>
    <definedName name="_____________________________________Lan1" localSheetId="19" hidden="1">{"'Sheet1'!$L$16"}</definedName>
    <definedName name="_____________________________________Lan1" localSheetId="20" hidden="1">{"'Sheet1'!$L$16"}</definedName>
    <definedName name="_____________________________________Lan1" localSheetId="22" hidden="1">{"'Sheet1'!$L$16"}</definedName>
    <definedName name="_____________________________________Lan1" localSheetId="24" hidden="1">{"'Sheet1'!$L$16"}</definedName>
    <definedName name="_____________________________________Lan1" localSheetId="28" hidden="1">{"'Sheet1'!$L$16"}</definedName>
    <definedName name="_____________________________________Lan1" localSheetId="14" hidden="1">{"'Sheet1'!$L$16"}</definedName>
    <definedName name="_____________________________________Lan1" hidden="1">{"'Sheet1'!$L$16"}</definedName>
    <definedName name="_____________________________________PA3" localSheetId="12" hidden="1">{"'Sheet1'!$L$16"}</definedName>
    <definedName name="_____________________________________PA3" localSheetId="11" hidden="1">{"'Sheet1'!$L$16"}</definedName>
    <definedName name="_____________________________________PA3" localSheetId="13" hidden="1">{"'Sheet1'!$L$16"}</definedName>
    <definedName name="_____________________________________PA3" localSheetId="16" hidden="1">{"'Sheet1'!$L$16"}</definedName>
    <definedName name="_____________________________________PA3" localSheetId="21" hidden="1">{"'Sheet1'!$L$16"}</definedName>
    <definedName name="_____________________________________PA3" localSheetId="18" hidden="1">{"'Sheet1'!$L$16"}</definedName>
    <definedName name="_____________________________________PA3" localSheetId="19" hidden="1">{"'Sheet1'!$L$16"}</definedName>
    <definedName name="_____________________________________PA3" localSheetId="20" hidden="1">{"'Sheet1'!$L$16"}</definedName>
    <definedName name="_____________________________________PA3" localSheetId="22" hidden="1">{"'Sheet1'!$L$16"}</definedName>
    <definedName name="_____________________________________PA3" localSheetId="24" hidden="1">{"'Sheet1'!$L$16"}</definedName>
    <definedName name="_____________________________________PA3" localSheetId="28" hidden="1">{"'Sheet1'!$L$16"}</definedName>
    <definedName name="_____________________________________PA3" localSheetId="14" hidden="1">{"'Sheet1'!$L$16"}</definedName>
    <definedName name="_____________________________________PA3" hidden="1">{"'Sheet1'!$L$16"}</definedName>
    <definedName name="_____________________________________tu4" localSheetId="12" hidden="1">{"'Sheet1'!$L$16"}</definedName>
    <definedName name="_____________________________________tu4" localSheetId="11" hidden="1">{"'Sheet1'!$L$16"}</definedName>
    <definedName name="_____________________________________tu4" localSheetId="13" hidden="1">{"'Sheet1'!$L$16"}</definedName>
    <definedName name="_____________________________________tu4" localSheetId="16" hidden="1">{"'Sheet1'!$L$16"}</definedName>
    <definedName name="_____________________________________tu4" localSheetId="21" hidden="1">{"'Sheet1'!$L$16"}</definedName>
    <definedName name="_____________________________________tu4" localSheetId="18" hidden="1">{"'Sheet1'!$L$16"}</definedName>
    <definedName name="_____________________________________tu4" localSheetId="19" hidden="1">{"'Sheet1'!$L$16"}</definedName>
    <definedName name="_____________________________________tu4" localSheetId="20" hidden="1">{"'Sheet1'!$L$16"}</definedName>
    <definedName name="_____________________________________tu4" localSheetId="22" hidden="1">{"'Sheet1'!$L$16"}</definedName>
    <definedName name="_____________________________________tu4" localSheetId="24" hidden="1">{"'Sheet1'!$L$16"}</definedName>
    <definedName name="_____________________________________tu4" localSheetId="28" hidden="1">{"'Sheet1'!$L$16"}</definedName>
    <definedName name="_____________________________________tu4" localSheetId="14" hidden="1">{"'Sheet1'!$L$16"}</definedName>
    <definedName name="_____________________________________tu4" hidden="1">{"'Sheet1'!$L$16"}</definedName>
    <definedName name="____________________________________a1" localSheetId="12" hidden="1">{"'Sheet1'!$L$16"}</definedName>
    <definedName name="____________________________________a1" localSheetId="11" hidden="1">{"'Sheet1'!$L$16"}</definedName>
    <definedName name="____________________________________a1" localSheetId="13" hidden="1">{"'Sheet1'!$L$16"}</definedName>
    <definedName name="____________________________________a1" localSheetId="16" hidden="1">{"'Sheet1'!$L$16"}</definedName>
    <definedName name="____________________________________a1" localSheetId="21" hidden="1">{"'Sheet1'!$L$16"}</definedName>
    <definedName name="____________________________________a1" localSheetId="18" hidden="1">{"'Sheet1'!$L$16"}</definedName>
    <definedName name="____________________________________a1" localSheetId="19" hidden="1">{"'Sheet1'!$L$16"}</definedName>
    <definedName name="____________________________________a1" localSheetId="20" hidden="1">{"'Sheet1'!$L$16"}</definedName>
    <definedName name="____________________________________a1" localSheetId="22" hidden="1">{"'Sheet1'!$L$16"}</definedName>
    <definedName name="____________________________________a1" localSheetId="24" hidden="1">{"'Sheet1'!$L$16"}</definedName>
    <definedName name="____________________________________a1" localSheetId="28" hidden="1">{"'Sheet1'!$L$16"}</definedName>
    <definedName name="____________________________________a1" localSheetId="14" hidden="1">{"'Sheet1'!$L$16"}</definedName>
    <definedName name="____________________________________a1" hidden="1">{"'Sheet1'!$L$16"}</definedName>
    <definedName name="____________________________________BIA3" localSheetId="12" hidden="1">{"'Sheet1'!$L$16"}</definedName>
    <definedName name="____________________________________BIA3" localSheetId="11" hidden="1">{"'Sheet1'!$L$16"}</definedName>
    <definedName name="____________________________________BIA3" localSheetId="13" hidden="1">{"'Sheet1'!$L$16"}</definedName>
    <definedName name="____________________________________BIA3" localSheetId="16" hidden="1">{"'Sheet1'!$L$16"}</definedName>
    <definedName name="____________________________________BIA3" localSheetId="21" hidden="1">{"'Sheet1'!$L$16"}</definedName>
    <definedName name="____________________________________BIA3" localSheetId="18" hidden="1">{"'Sheet1'!$L$16"}</definedName>
    <definedName name="____________________________________BIA3" localSheetId="19" hidden="1">{"'Sheet1'!$L$16"}</definedName>
    <definedName name="____________________________________BIA3" localSheetId="20" hidden="1">{"'Sheet1'!$L$16"}</definedName>
    <definedName name="____________________________________BIA3" localSheetId="22" hidden="1">{"'Sheet1'!$L$16"}</definedName>
    <definedName name="____________________________________BIA3" localSheetId="24" hidden="1">{"'Sheet1'!$L$16"}</definedName>
    <definedName name="____________________________________BIA3" localSheetId="28" hidden="1">{"'Sheet1'!$L$16"}</definedName>
    <definedName name="____________________________________BIA3" localSheetId="14" hidden="1">{"'Sheet1'!$L$16"}</definedName>
    <definedName name="____________________________________BIA3" hidden="1">{"'Sheet1'!$L$16"}</definedName>
    <definedName name="____________________________________Goi8" localSheetId="12" hidden="1">{"'Sheet1'!$L$16"}</definedName>
    <definedName name="____________________________________Goi8" localSheetId="11" hidden="1">{"'Sheet1'!$L$16"}</definedName>
    <definedName name="____________________________________Goi8" localSheetId="13" hidden="1">{"'Sheet1'!$L$16"}</definedName>
    <definedName name="____________________________________Goi8" localSheetId="16" hidden="1">{"'Sheet1'!$L$16"}</definedName>
    <definedName name="____________________________________Goi8" localSheetId="21" hidden="1">{"'Sheet1'!$L$16"}</definedName>
    <definedName name="____________________________________Goi8" localSheetId="18" hidden="1">{"'Sheet1'!$L$16"}</definedName>
    <definedName name="____________________________________Goi8" localSheetId="19" hidden="1">{"'Sheet1'!$L$16"}</definedName>
    <definedName name="____________________________________Goi8" localSheetId="20" hidden="1">{"'Sheet1'!$L$16"}</definedName>
    <definedName name="____________________________________Goi8" localSheetId="22" hidden="1">{"'Sheet1'!$L$16"}</definedName>
    <definedName name="____________________________________Goi8" localSheetId="24" hidden="1">{"'Sheet1'!$L$16"}</definedName>
    <definedName name="____________________________________Goi8" localSheetId="28" hidden="1">{"'Sheet1'!$L$16"}</definedName>
    <definedName name="____________________________________Goi8" localSheetId="14" hidden="1">{"'Sheet1'!$L$16"}</definedName>
    <definedName name="____________________________________Goi8" hidden="1">{"'Sheet1'!$L$16"}</definedName>
    <definedName name="____________________________________PA3" localSheetId="12" hidden="1">{"'Sheet1'!$L$16"}</definedName>
    <definedName name="____________________________________PA3" localSheetId="11" hidden="1">{"'Sheet1'!$L$16"}</definedName>
    <definedName name="____________________________________PA3" localSheetId="13" hidden="1">{"'Sheet1'!$L$16"}</definedName>
    <definedName name="____________________________________PA3" localSheetId="16" hidden="1">{"'Sheet1'!$L$16"}</definedName>
    <definedName name="____________________________________PA3" localSheetId="21" hidden="1">{"'Sheet1'!$L$16"}</definedName>
    <definedName name="____________________________________PA3" localSheetId="18" hidden="1">{"'Sheet1'!$L$16"}</definedName>
    <definedName name="____________________________________PA3" localSheetId="19" hidden="1">{"'Sheet1'!$L$16"}</definedName>
    <definedName name="____________________________________PA3" localSheetId="20" hidden="1">{"'Sheet1'!$L$16"}</definedName>
    <definedName name="____________________________________PA3" localSheetId="22" hidden="1">{"'Sheet1'!$L$16"}</definedName>
    <definedName name="____________________________________PA3" localSheetId="24" hidden="1">{"'Sheet1'!$L$16"}</definedName>
    <definedName name="____________________________________PA3" localSheetId="28" hidden="1">{"'Sheet1'!$L$16"}</definedName>
    <definedName name="____________________________________PA3" localSheetId="14" hidden="1">{"'Sheet1'!$L$16"}</definedName>
    <definedName name="____________________________________PA3" hidden="1">{"'Sheet1'!$L$16"}</definedName>
    <definedName name="____________________________________VT3" localSheetId="12" hidden="1">{"'Sheet1'!$L$16"}</definedName>
    <definedName name="____________________________________VT3" localSheetId="11" hidden="1">{"'Sheet1'!$L$16"}</definedName>
    <definedName name="____________________________________VT3" localSheetId="13" hidden="1">{"'Sheet1'!$L$16"}</definedName>
    <definedName name="____________________________________VT3" localSheetId="16" hidden="1">{"'Sheet1'!$L$16"}</definedName>
    <definedName name="____________________________________VT3" localSheetId="21" hidden="1">{"'Sheet1'!$L$16"}</definedName>
    <definedName name="____________________________________VT3" localSheetId="18" hidden="1">{"'Sheet1'!$L$16"}</definedName>
    <definedName name="____________________________________VT3" localSheetId="19" hidden="1">{"'Sheet1'!$L$16"}</definedName>
    <definedName name="____________________________________VT3" localSheetId="20" hidden="1">{"'Sheet1'!$L$16"}</definedName>
    <definedName name="____________________________________VT3" localSheetId="22" hidden="1">{"'Sheet1'!$L$16"}</definedName>
    <definedName name="____________________________________VT3" localSheetId="24" hidden="1">{"'Sheet1'!$L$16"}</definedName>
    <definedName name="____________________________________VT3" localSheetId="28" hidden="1">{"'Sheet1'!$L$16"}</definedName>
    <definedName name="____________________________________VT3" localSheetId="14" hidden="1">{"'Sheet1'!$L$16"}</definedName>
    <definedName name="____________________________________VT3" hidden="1">{"'Sheet1'!$L$16"}</definedName>
    <definedName name="___________________________________a1" localSheetId="12" hidden="1">{"'Sheet1'!$L$16"}</definedName>
    <definedName name="___________________________________a1" localSheetId="11" hidden="1">{"'Sheet1'!$L$16"}</definedName>
    <definedName name="___________________________________a1" localSheetId="13" hidden="1">{"'Sheet1'!$L$16"}</definedName>
    <definedName name="___________________________________a1" localSheetId="16" hidden="1">{"'Sheet1'!$L$16"}</definedName>
    <definedName name="___________________________________a1" localSheetId="21" hidden="1">{"'Sheet1'!$L$16"}</definedName>
    <definedName name="___________________________________a1" localSheetId="18" hidden="1">{"'Sheet1'!$L$16"}</definedName>
    <definedName name="___________________________________a1" localSheetId="19" hidden="1">{"'Sheet1'!$L$16"}</definedName>
    <definedName name="___________________________________a1" localSheetId="20" hidden="1">{"'Sheet1'!$L$16"}</definedName>
    <definedName name="___________________________________a1" localSheetId="22" hidden="1">{"'Sheet1'!$L$16"}</definedName>
    <definedName name="___________________________________a1" localSheetId="24" hidden="1">{"'Sheet1'!$L$16"}</definedName>
    <definedName name="___________________________________a1" localSheetId="28" hidden="1">{"'Sheet1'!$L$16"}</definedName>
    <definedName name="___________________________________a1" localSheetId="14" hidden="1">{"'Sheet1'!$L$16"}</definedName>
    <definedName name="___________________________________a1" hidden="1">{"'Sheet1'!$L$16"}</definedName>
    <definedName name="___________________________________a130" localSheetId="12" hidden="1">{"Offgrid",#N/A,FALSE,"OFFGRID";"Region",#N/A,FALSE,"REGION";"Offgrid -2",#N/A,FALSE,"OFFGRID";"WTP",#N/A,FALSE,"WTP";"WTP -2",#N/A,FALSE,"WTP";"Project",#N/A,FALSE,"PROJECT";"Summary -2",#N/A,FALSE,"SUMMARY"}</definedName>
    <definedName name="___________________________________a130" localSheetId="11" hidden="1">{"Offgrid",#N/A,FALSE,"OFFGRID";"Region",#N/A,FALSE,"REGION";"Offgrid -2",#N/A,FALSE,"OFFGRID";"WTP",#N/A,FALSE,"WTP";"WTP -2",#N/A,FALSE,"WTP";"Project",#N/A,FALSE,"PROJECT";"Summary -2",#N/A,FALSE,"SUMMARY"}</definedName>
    <definedName name="___________________________________a130" localSheetId="13" hidden="1">{"Offgrid",#N/A,FALSE,"OFFGRID";"Region",#N/A,FALSE,"REGION";"Offgrid -2",#N/A,FALSE,"OFFGRID";"WTP",#N/A,FALSE,"WTP";"WTP -2",#N/A,FALSE,"WTP";"Project",#N/A,FALSE,"PROJECT";"Summary -2",#N/A,FALSE,"SUMMARY"}</definedName>
    <definedName name="___________________________________a130" localSheetId="16" hidden="1">{"Offgrid",#N/A,FALSE,"OFFGRID";"Region",#N/A,FALSE,"REGION";"Offgrid -2",#N/A,FALSE,"OFFGRID";"WTP",#N/A,FALSE,"WTP";"WTP -2",#N/A,FALSE,"WTP";"Project",#N/A,FALSE,"PROJECT";"Summary -2",#N/A,FALSE,"SUMMARY"}</definedName>
    <definedName name="___________________________________a130" localSheetId="21" hidden="1">{"Offgrid",#N/A,FALSE,"OFFGRID";"Region",#N/A,FALSE,"REGION";"Offgrid -2",#N/A,FALSE,"OFFGRID";"WTP",#N/A,FALSE,"WTP";"WTP -2",#N/A,FALSE,"WTP";"Project",#N/A,FALSE,"PROJECT";"Summary -2",#N/A,FALSE,"SUMMARY"}</definedName>
    <definedName name="___________________________________a130" localSheetId="18" hidden="1">{"Offgrid",#N/A,FALSE,"OFFGRID";"Region",#N/A,FALSE,"REGION";"Offgrid -2",#N/A,FALSE,"OFFGRID";"WTP",#N/A,FALSE,"WTP";"WTP -2",#N/A,FALSE,"WTP";"Project",#N/A,FALSE,"PROJECT";"Summary -2",#N/A,FALSE,"SUMMARY"}</definedName>
    <definedName name="___________________________________a130" localSheetId="19" hidden="1">{"Offgrid",#N/A,FALSE,"OFFGRID";"Region",#N/A,FALSE,"REGION";"Offgrid -2",#N/A,FALSE,"OFFGRID";"WTP",#N/A,FALSE,"WTP";"WTP -2",#N/A,FALSE,"WTP";"Project",#N/A,FALSE,"PROJECT";"Summary -2",#N/A,FALSE,"SUMMARY"}</definedName>
    <definedName name="___________________________________a130" localSheetId="20" hidden="1">{"Offgrid",#N/A,FALSE,"OFFGRID";"Region",#N/A,FALSE,"REGION";"Offgrid -2",#N/A,FALSE,"OFFGRID";"WTP",#N/A,FALSE,"WTP";"WTP -2",#N/A,FALSE,"WTP";"Project",#N/A,FALSE,"PROJECT";"Summary -2",#N/A,FALSE,"SUMMARY"}</definedName>
    <definedName name="___________________________________a130" localSheetId="22" hidden="1">{"Offgrid",#N/A,FALSE,"OFFGRID";"Region",#N/A,FALSE,"REGION";"Offgrid -2",#N/A,FALSE,"OFFGRID";"WTP",#N/A,FALSE,"WTP";"WTP -2",#N/A,FALSE,"WTP";"Project",#N/A,FALSE,"PROJECT";"Summary -2",#N/A,FALSE,"SUMMARY"}</definedName>
    <definedName name="___________________________________a130" localSheetId="24" hidden="1">{"Offgrid",#N/A,FALSE,"OFFGRID";"Region",#N/A,FALSE,"REGION";"Offgrid -2",#N/A,FALSE,"OFFGRID";"WTP",#N/A,FALSE,"WTP";"WTP -2",#N/A,FALSE,"WTP";"Project",#N/A,FALSE,"PROJECT";"Summary -2",#N/A,FALSE,"SUMMARY"}</definedName>
    <definedName name="___________________________________a130" localSheetId="28" hidden="1">{"Offgrid",#N/A,FALSE,"OFFGRID";"Region",#N/A,FALSE,"REGION";"Offgrid -2",#N/A,FALSE,"OFFGRID";"WTP",#N/A,FALSE,"WTP";"WTP -2",#N/A,FALSE,"WTP";"Project",#N/A,FALSE,"PROJECT";"Summary -2",#N/A,FALSE,"SUMMARY"}</definedName>
    <definedName name="___________________________________a130" localSheetId="14" hidden="1">{"Offgrid",#N/A,FALSE,"OFFGRID";"Region",#N/A,FALSE,"REGION";"Offgrid -2",#N/A,FALSE,"OFFGRID";"WTP",#N/A,FALSE,"WTP";"WTP -2",#N/A,FALSE,"WTP";"Project",#N/A,FALSE,"PROJECT";"Summary -2",#N/A,FALSE,"SUMMARY"}</definedName>
    <definedName name="___________________________________a130" hidden="1">{"Offgrid",#N/A,FALSE,"OFFGRID";"Region",#N/A,FALSE,"REGION";"Offgrid -2",#N/A,FALSE,"OFFGRID";"WTP",#N/A,FALSE,"WTP";"WTP -2",#N/A,FALSE,"WTP";"Project",#N/A,FALSE,"PROJECT";"Summary -2",#N/A,FALSE,"SUMMARY"}</definedName>
    <definedName name="___________________________________BIA3" localSheetId="12" hidden="1">{"'Sheet1'!$L$16"}</definedName>
    <definedName name="___________________________________BIA3" localSheetId="11" hidden="1">{"'Sheet1'!$L$16"}</definedName>
    <definedName name="___________________________________BIA3" localSheetId="13" hidden="1">{"'Sheet1'!$L$16"}</definedName>
    <definedName name="___________________________________BIA3" localSheetId="16" hidden="1">{"'Sheet1'!$L$16"}</definedName>
    <definedName name="___________________________________BIA3" localSheetId="21" hidden="1">{"'Sheet1'!$L$16"}</definedName>
    <definedName name="___________________________________BIA3" localSheetId="18" hidden="1">{"'Sheet1'!$L$16"}</definedName>
    <definedName name="___________________________________BIA3" localSheetId="19" hidden="1">{"'Sheet1'!$L$16"}</definedName>
    <definedName name="___________________________________BIA3" localSheetId="20" hidden="1">{"'Sheet1'!$L$16"}</definedName>
    <definedName name="___________________________________BIA3" localSheetId="22" hidden="1">{"'Sheet1'!$L$16"}</definedName>
    <definedName name="___________________________________BIA3" localSheetId="24" hidden="1">{"'Sheet1'!$L$16"}</definedName>
    <definedName name="___________________________________BIA3" localSheetId="28" hidden="1">{"'Sheet1'!$L$16"}</definedName>
    <definedName name="___________________________________BIA3" localSheetId="14" hidden="1">{"'Sheet1'!$L$16"}</definedName>
    <definedName name="___________________________________BIA3" hidden="1">{"'Sheet1'!$L$16"}</definedName>
    <definedName name="___________________________________Goi8" localSheetId="12" hidden="1">{"'Sheet1'!$L$16"}</definedName>
    <definedName name="___________________________________Goi8" localSheetId="11" hidden="1">{"'Sheet1'!$L$16"}</definedName>
    <definedName name="___________________________________Goi8" localSheetId="13" hidden="1">{"'Sheet1'!$L$16"}</definedName>
    <definedName name="___________________________________Goi8" localSheetId="16" hidden="1">{"'Sheet1'!$L$16"}</definedName>
    <definedName name="___________________________________Goi8" localSheetId="21" hidden="1">{"'Sheet1'!$L$16"}</definedName>
    <definedName name="___________________________________Goi8" localSheetId="18" hidden="1">{"'Sheet1'!$L$16"}</definedName>
    <definedName name="___________________________________Goi8" localSheetId="19" hidden="1">{"'Sheet1'!$L$16"}</definedName>
    <definedName name="___________________________________Goi8" localSheetId="20" hidden="1">{"'Sheet1'!$L$16"}</definedName>
    <definedName name="___________________________________Goi8" localSheetId="22" hidden="1">{"'Sheet1'!$L$16"}</definedName>
    <definedName name="___________________________________Goi8" localSheetId="24" hidden="1">{"'Sheet1'!$L$16"}</definedName>
    <definedName name="___________________________________Goi8" localSheetId="28" hidden="1">{"'Sheet1'!$L$16"}</definedName>
    <definedName name="___________________________________Goi8" localSheetId="14" hidden="1">{"'Sheet1'!$L$16"}</definedName>
    <definedName name="___________________________________Goi8" hidden="1">{"'Sheet1'!$L$16"}</definedName>
    <definedName name="___________________________________PA3" localSheetId="12" hidden="1">{"'Sheet1'!$L$16"}</definedName>
    <definedName name="___________________________________PA3" localSheetId="11" hidden="1">{"'Sheet1'!$L$16"}</definedName>
    <definedName name="___________________________________PA3" localSheetId="13" hidden="1">{"'Sheet1'!$L$16"}</definedName>
    <definedName name="___________________________________PA3" localSheetId="16" hidden="1">{"'Sheet1'!$L$16"}</definedName>
    <definedName name="___________________________________PA3" localSheetId="21" hidden="1">{"'Sheet1'!$L$16"}</definedName>
    <definedName name="___________________________________PA3" localSheetId="18" hidden="1">{"'Sheet1'!$L$16"}</definedName>
    <definedName name="___________________________________PA3" localSheetId="19" hidden="1">{"'Sheet1'!$L$16"}</definedName>
    <definedName name="___________________________________PA3" localSheetId="20" hidden="1">{"'Sheet1'!$L$16"}</definedName>
    <definedName name="___________________________________PA3" localSheetId="22" hidden="1">{"'Sheet1'!$L$16"}</definedName>
    <definedName name="___________________________________PA3" localSheetId="24" hidden="1">{"'Sheet1'!$L$16"}</definedName>
    <definedName name="___________________________________PA3" localSheetId="28" hidden="1">{"'Sheet1'!$L$16"}</definedName>
    <definedName name="___________________________________PA3" localSheetId="14" hidden="1">{"'Sheet1'!$L$16"}</definedName>
    <definedName name="___________________________________PA3" hidden="1">{"'Sheet1'!$L$16"}</definedName>
    <definedName name="___________________________________tu4" localSheetId="12" hidden="1">{"'Sheet1'!$L$16"}</definedName>
    <definedName name="___________________________________tu4" localSheetId="11" hidden="1">{"'Sheet1'!$L$16"}</definedName>
    <definedName name="___________________________________tu4" localSheetId="13" hidden="1">{"'Sheet1'!$L$16"}</definedName>
    <definedName name="___________________________________tu4" localSheetId="16" hidden="1">{"'Sheet1'!$L$16"}</definedName>
    <definedName name="___________________________________tu4" localSheetId="21" hidden="1">{"'Sheet1'!$L$16"}</definedName>
    <definedName name="___________________________________tu4" localSheetId="18" hidden="1">{"'Sheet1'!$L$16"}</definedName>
    <definedName name="___________________________________tu4" localSheetId="19" hidden="1">{"'Sheet1'!$L$16"}</definedName>
    <definedName name="___________________________________tu4" localSheetId="20" hidden="1">{"'Sheet1'!$L$16"}</definedName>
    <definedName name="___________________________________tu4" localSheetId="22" hidden="1">{"'Sheet1'!$L$16"}</definedName>
    <definedName name="___________________________________tu4" localSheetId="24" hidden="1">{"'Sheet1'!$L$16"}</definedName>
    <definedName name="___________________________________tu4" localSheetId="28" hidden="1">{"'Sheet1'!$L$16"}</definedName>
    <definedName name="___________________________________tu4" localSheetId="14" hidden="1">{"'Sheet1'!$L$16"}</definedName>
    <definedName name="___________________________________tu4" hidden="1">{"'Sheet1'!$L$16"}</definedName>
    <definedName name="___________________________________VT3" localSheetId="12" hidden="1">{"'Sheet1'!$L$16"}</definedName>
    <definedName name="___________________________________VT3" localSheetId="11" hidden="1">{"'Sheet1'!$L$16"}</definedName>
    <definedName name="___________________________________VT3" localSheetId="13" hidden="1">{"'Sheet1'!$L$16"}</definedName>
    <definedName name="___________________________________VT3" localSheetId="16" hidden="1">{"'Sheet1'!$L$16"}</definedName>
    <definedName name="___________________________________VT3" localSheetId="21" hidden="1">{"'Sheet1'!$L$16"}</definedName>
    <definedName name="___________________________________VT3" localSheetId="18" hidden="1">{"'Sheet1'!$L$16"}</definedName>
    <definedName name="___________________________________VT3" localSheetId="19" hidden="1">{"'Sheet1'!$L$16"}</definedName>
    <definedName name="___________________________________VT3" localSheetId="20" hidden="1">{"'Sheet1'!$L$16"}</definedName>
    <definedName name="___________________________________VT3" localSheetId="22" hidden="1">{"'Sheet1'!$L$16"}</definedName>
    <definedName name="___________________________________VT3" localSheetId="24" hidden="1">{"'Sheet1'!$L$16"}</definedName>
    <definedName name="___________________________________VT3" localSheetId="28" hidden="1">{"'Sheet1'!$L$16"}</definedName>
    <definedName name="___________________________________VT3" localSheetId="14" hidden="1">{"'Sheet1'!$L$16"}</definedName>
    <definedName name="___________________________________VT3" hidden="1">{"'Sheet1'!$L$16"}</definedName>
    <definedName name="__________________________________a1" localSheetId="12" hidden="1">{"'Sheet1'!$L$16"}</definedName>
    <definedName name="__________________________________a1" localSheetId="11" hidden="1">{"'Sheet1'!$L$16"}</definedName>
    <definedName name="__________________________________a1" localSheetId="13" hidden="1">{"'Sheet1'!$L$16"}</definedName>
    <definedName name="__________________________________a1" localSheetId="16" hidden="1">{"'Sheet1'!$L$16"}</definedName>
    <definedName name="__________________________________a1" localSheetId="21" hidden="1">{"'Sheet1'!$L$16"}</definedName>
    <definedName name="__________________________________a1" localSheetId="18" hidden="1">{"'Sheet1'!$L$16"}</definedName>
    <definedName name="__________________________________a1" localSheetId="19" hidden="1">{"'Sheet1'!$L$16"}</definedName>
    <definedName name="__________________________________a1" localSheetId="20" hidden="1">{"'Sheet1'!$L$16"}</definedName>
    <definedName name="__________________________________a1" localSheetId="22" hidden="1">{"'Sheet1'!$L$16"}</definedName>
    <definedName name="__________________________________a1" localSheetId="24" hidden="1">{"'Sheet1'!$L$16"}</definedName>
    <definedName name="__________________________________a1" localSheetId="28" hidden="1">{"'Sheet1'!$L$16"}</definedName>
    <definedName name="__________________________________a1" localSheetId="14" hidden="1">{"'Sheet1'!$L$16"}</definedName>
    <definedName name="__________________________________a1" hidden="1">{"'Sheet1'!$L$16"}</definedName>
    <definedName name="__________________________________a129" localSheetId="12" hidden="1">{"Offgrid",#N/A,FALSE,"OFFGRID";"Region",#N/A,FALSE,"REGION";"Offgrid -2",#N/A,FALSE,"OFFGRID";"WTP",#N/A,FALSE,"WTP";"WTP -2",#N/A,FALSE,"WTP";"Project",#N/A,FALSE,"PROJECT";"Summary -2",#N/A,FALSE,"SUMMARY"}</definedName>
    <definedName name="__________________________________a129" localSheetId="11" hidden="1">{"Offgrid",#N/A,FALSE,"OFFGRID";"Region",#N/A,FALSE,"REGION";"Offgrid -2",#N/A,FALSE,"OFFGRID";"WTP",#N/A,FALSE,"WTP";"WTP -2",#N/A,FALSE,"WTP";"Project",#N/A,FALSE,"PROJECT";"Summary -2",#N/A,FALSE,"SUMMARY"}</definedName>
    <definedName name="__________________________________a129" localSheetId="13" hidden="1">{"Offgrid",#N/A,FALSE,"OFFGRID";"Region",#N/A,FALSE,"REGION";"Offgrid -2",#N/A,FALSE,"OFFGRID";"WTP",#N/A,FALSE,"WTP";"WTP -2",#N/A,FALSE,"WTP";"Project",#N/A,FALSE,"PROJECT";"Summary -2",#N/A,FALSE,"SUMMARY"}</definedName>
    <definedName name="__________________________________a129" localSheetId="16" hidden="1">{"Offgrid",#N/A,FALSE,"OFFGRID";"Region",#N/A,FALSE,"REGION";"Offgrid -2",#N/A,FALSE,"OFFGRID";"WTP",#N/A,FALSE,"WTP";"WTP -2",#N/A,FALSE,"WTP";"Project",#N/A,FALSE,"PROJECT";"Summary -2",#N/A,FALSE,"SUMMARY"}</definedName>
    <definedName name="__________________________________a129" localSheetId="21" hidden="1">{"Offgrid",#N/A,FALSE,"OFFGRID";"Region",#N/A,FALSE,"REGION";"Offgrid -2",#N/A,FALSE,"OFFGRID";"WTP",#N/A,FALSE,"WTP";"WTP -2",#N/A,FALSE,"WTP";"Project",#N/A,FALSE,"PROJECT";"Summary -2",#N/A,FALSE,"SUMMARY"}</definedName>
    <definedName name="__________________________________a129" localSheetId="18" hidden="1">{"Offgrid",#N/A,FALSE,"OFFGRID";"Region",#N/A,FALSE,"REGION";"Offgrid -2",#N/A,FALSE,"OFFGRID";"WTP",#N/A,FALSE,"WTP";"WTP -2",#N/A,FALSE,"WTP";"Project",#N/A,FALSE,"PROJECT";"Summary -2",#N/A,FALSE,"SUMMARY"}</definedName>
    <definedName name="__________________________________a129" localSheetId="19" hidden="1">{"Offgrid",#N/A,FALSE,"OFFGRID";"Region",#N/A,FALSE,"REGION";"Offgrid -2",#N/A,FALSE,"OFFGRID";"WTP",#N/A,FALSE,"WTP";"WTP -2",#N/A,FALSE,"WTP";"Project",#N/A,FALSE,"PROJECT";"Summary -2",#N/A,FALSE,"SUMMARY"}</definedName>
    <definedName name="__________________________________a129" localSheetId="20" hidden="1">{"Offgrid",#N/A,FALSE,"OFFGRID";"Region",#N/A,FALSE,"REGION";"Offgrid -2",#N/A,FALSE,"OFFGRID";"WTP",#N/A,FALSE,"WTP";"WTP -2",#N/A,FALSE,"WTP";"Project",#N/A,FALSE,"PROJECT";"Summary -2",#N/A,FALSE,"SUMMARY"}</definedName>
    <definedName name="__________________________________a129" localSheetId="22" hidden="1">{"Offgrid",#N/A,FALSE,"OFFGRID";"Region",#N/A,FALSE,"REGION";"Offgrid -2",#N/A,FALSE,"OFFGRID";"WTP",#N/A,FALSE,"WTP";"WTP -2",#N/A,FALSE,"WTP";"Project",#N/A,FALSE,"PROJECT";"Summary -2",#N/A,FALSE,"SUMMARY"}</definedName>
    <definedName name="__________________________________a129" localSheetId="24" hidden="1">{"Offgrid",#N/A,FALSE,"OFFGRID";"Region",#N/A,FALSE,"REGION";"Offgrid -2",#N/A,FALSE,"OFFGRID";"WTP",#N/A,FALSE,"WTP";"WTP -2",#N/A,FALSE,"WTP";"Project",#N/A,FALSE,"PROJECT";"Summary -2",#N/A,FALSE,"SUMMARY"}</definedName>
    <definedName name="__________________________________a129" localSheetId="28" hidden="1">{"Offgrid",#N/A,FALSE,"OFFGRID";"Region",#N/A,FALSE,"REGION";"Offgrid -2",#N/A,FALSE,"OFFGRID";"WTP",#N/A,FALSE,"WTP";"WTP -2",#N/A,FALSE,"WTP";"Project",#N/A,FALSE,"PROJECT";"Summary -2",#N/A,FALSE,"SUMMARY"}</definedName>
    <definedName name="__________________________________a129" localSheetId="14" hidden="1">{"Offgrid",#N/A,FALSE,"OFFGRID";"Region",#N/A,FALSE,"REGION";"Offgrid -2",#N/A,FALSE,"OFFGRID";"WTP",#N/A,FALSE,"WTP";"WTP -2",#N/A,FALSE,"WTP";"Project",#N/A,FALSE,"PROJECT";"Summary -2",#N/A,FALSE,"SUMMARY"}</definedName>
    <definedName name="__________________________________a129" hidden="1">{"Offgrid",#N/A,FALSE,"OFFGRID";"Region",#N/A,FALSE,"REGION";"Offgrid -2",#N/A,FALSE,"OFFGRID";"WTP",#N/A,FALSE,"WTP";"WTP -2",#N/A,FALSE,"WTP";"Project",#N/A,FALSE,"PROJECT";"Summary -2",#N/A,FALSE,"SUMMARY"}</definedName>
    <definedName name="__________________________________BIA3" localSheetId="12" hidden="1">{"'Sheet1'!$L$16"}</definedName>
    <definedName name="__________________________________BIA3" localSheetId="11" hidden="1">{"'Sheet1'!$L$16"}</definedName>
    <definedName name="__________________________________BIA3" localSheetId="13" hidden="1">{"'Sheet1'!$L$16"}</definedName>
    <definedName name="__________________________________BIA3" localSheetId="16" hidden="1">{"'Sheet1'!$L$16"}</definedName>
    <definedName name="__________________________________BIA3" localSheetId="21" hidden="1">{"'Sheet1'!$L$16"}</definedName>
    <definedName name="__________________________________BIA3" localSheetId="18" hidden="1">{"'Sheet1'!$L$16"}</definedName>
    <definedName name="__________________________________BIA3" localSheetId="19" hidden="1">{"'Sheet1'!$L$16"}</definedName>
    <definedName name="__________________________________BIA3" localSheetId="20" hidden="1">{"'Sheet1'!$L$16"}</definedName>
    <definedName name="__________________________________BIA3" localSheetId="22" hidden="1">{"'Sheet1'!$L$16"}</definedName>
    <definedName name="__________________________________BIA3" localSheetId="24" hidden="1">{"'Sheet1'!$L$16"}</definedName>
    <definedName name="__________________________________BIA3" localSheetId="28" hidden="1">{"'Sheet1'!$L$16"}</definedName>
    <definedName name="__________________________________BIA3" localSheetId="14" hidden="1">{"'Sheet1'!$L$16"}</definedName>
    <definedName name="__________________________________BIA3" hidden="1">{"'Sheet1'!$L$16"}</definedName>
    <definedName name="__________________________________Goi8" localSheetId="12" hidden="1">{"'Sheet1'!$L$16"}</definedName>
    <definedName name="__________________________________Goi8" localSheetId="11" hidden="1">{"'Sheet1'!$L$16"}</definedName>
    <definedName name="__________________________________Goi8" localSheetId="13" hidden="1">{"'Sheet1'!$L$16"}</definedName>
    <definedName name="__________________________________Goi8" localSheetId="16" hidden="1">{"'Sheet1'!$L$16"}</definedName>
    <definedName name="__________________________________Goi8" localSheetId="21" hidden="1">{"'Sheet1'!$L$16"}</definedName>
    <definedName name="__________________________________Goi8" localSheetId="18" hidden="1">{"'Sheet1'!$L$16"}</definedName>
    <definedName name="__________________________________Goi8" localSheetId="19" hidden="1">{"'Sheet1'!$L$16"}</definedName>
    <definedName name="__________________________________Goi8" localSheetId="20" hidden="1">{"'Sheet1'!$L$16"}</definedName>
    <definedName name="__________________________________Goi8" localSheetId="22" hidden="1">{"'Sheet1'!$L$16"}</definedName>
    <definedName name="__________________________________Goi8" localSheetId="24" hidden="1">{"'Sheet1'!$L$16"}</definedName>
    <definedName name="__________________________________Goi8" localSheetId="28" hidden="1">{"'Sheet1'!$L$16"}</definedName>
    <definedName name="__________________________________Goi8" localSheetId="14" hidden="1">{"'Sheet1'!$L$16"}</definedName>
    <definedName name="__________________________________Goi8" hidden="1">{"'Sheet1'!$L$16"}</definedName>
    <definedName name="__________________________________PA3" localSheetId="12" hidden="1">{"'Sheet1'!$L$16"}</definedName>
    <definedName name="__________________________________PA3" localSheetId="11" hidden="1">{"'Sheet1'!$L$16"}</definedName>
    <definedName name="__________________________________PA3" localSheetId="13" hidden="1">{"'Sheet1'!$L$16"}</definedName>
    <definedName name="__________________________________PA3" localSheetId="16" hidden="1">{"'Sheet1'!$L$16"}</definedName>
    <definedName name="__________________________________PA3" localSheetId="21" hidden="1">{"'Sheet1'!$L$16"}</definedName>
    <definedName name="__________________________________PA3" localSheetId="18" hidden="1">{"'Sheet1'!$L$16"}</definedName>
    <definedName name="__________________________________PA3" localSheetId="19" hidden="1">{"'Sheet1'!$L$16"}</definedName>
    <definedName name="__________________________________PA3" localSheetId="20" hidden="1">{"'Sheet1'!$L$16"}</definedName>
    <definedName name="__________________________________PA3" localSheetId="22" hidden="1">{"'Sheet1'!$L$16"}</definedName>
    <definedName name="__________________________________PA3" localSheetId="24" hidden="1">{"'Sheet1'!$L$16"}</definedName>
    <definedName name="__________________________________PA3" localSheetId="28" hidden="1">{"'Sheet1'!$L$16"}</definedName>
    <definedName name="__________________________________PA3" localSheetId="14" hidden="1">{"'Sheet1'!$L$16"}</definedName>
    <definedName name="__________________________________PA3" hidden="1">{"'Sheet1'!$L$16"}</definedName>
    <definedName name="__________________________________tt3" localSheetId="12" hidden="1">{"'Sheet1'!$L$16"}</definedName>
    <definedName name="__________________________________tt3" localSheetId="11" hidden="1">{"'Sheet1'!$L$16"}</definedName>
    <definedName name="__________________________________tt3" localSheetId="13" hidden="1">{"'Sheet1'!$L$16"}</definedName>
    <definedName name="__________________________________tt3" localSheetId="16" hidden="1">{"'Sheet1'!$L$16"}</definedName>
    <definedName name="__________________________________tt3" localSheetId="21" hidden="1">{"'Sheet1'!$L$16"}</definedName>
    <definedName name="__________________________________tt3" localSheetId="18" hidden="1">{"'Sheet1'!$L$16"}</definedName>
    <definedName name="__________________________________tt3" localSheetId="19" hidden="1">{"'Sheet1'!$L$16"}</definedName>
    <definedName name="__________________________________tt3" localSheetId="20" hidden="1">{"'Sheet1'!$L$16"}</definedName>
    <definedName name="__________________________________tt3" localSheetId="22" hidden="1">{"'Sheet1'!$L$16"}</definedName>
    <definedName name="__________________________________tt3" localSheetId="24" hidden="1">{"'Sheet1'!$L$16"}</definedName>
    <definedName name="__________________________________tt3" localSheetId="28" hidden="1">{"'Sheet1'!$L$16"}</definedName>
    <definedName name="__________________________________tt3" localSheetId="14" hidden="1">{"'Sheet1'!$L$16"}</definedName>
    <definedName name="__________________________________tt3" hidden="1">{"'Sheet1'!$L$16"}</definedName>
    <definedName name="__________________________________tu4" localSheetId="12" hidden="1">{"'Sheet1'!$L$16"}</definedName>
    <definedName name="__________________________________tu4" localSheetId="11" hidden="1">{"'Sheet1'!$L$16"}</definedName>
    <definedName name="__________________________________tu4" localSheetId="13" hidden="1">{"'Sheet1'!$L$16"}</definedName>
    <definedName name="__________________________________tu4" localSheetId="16" hidden="1">{"'Sheet1'!$L$16"}</definedName>
    <definedName name="__________________________________tu4" localSheetId="21" hidden="1">{"'Sheet1'!$L$16"}</definedName>
    <definedName name="__________________________________tu4" localSheetId="18" hidden="1">{"'Sheet1'!$L$16"}</definedName>
    <definedName name="__________________________________tu4" localSheetId="19" hidden="1">{"'Sheet1'!$L$16"}</definedName>
    <definedName name="__________________________________tu4" localSheetId="20" hidden="1">{"'Sheet1'!$L$16"}</definedName>
    <definedName name="__________________________________tu4" localSheetId="22" hidden="1">{"'Sheet1'!$L$16"}</definedName>
    <definedName name="__________________________________tu4" localSheetId="24" hidden="1">{"'Sheet1'!$L$16"}</definedName>
    <definedName name="__________________________________tu4" localSheetId="28" hidden="1">{"'Sheet1'!$L$16"}</definedName>
    <definedName name="__________________________________tu4" localSheetId="14" hidden="1">{"'Sheet1'!$L$16"}</definedName>
    <definedName name="__________________________________tu4" hidden="1">{"'Sheet1'!$L$16"}</definedName>
    <definedName name="__________________________________VT3" localSheetId="12" hidden="1">{"'Sheet1'!$L$16"}</definedName>
    <definedName name="__________________________________VT3" localSheetId="11" hidden="1">{"'Sheet1'!$L$16"}</definedName>
    <definedName name="__________________________________VT3" localSheetId="13" hidden="1">{"'Sheet1'!$L$16"}</definedName>
    <definedName name="__________________________________VT3" localSheetId="16" hidden="1">{"'Sheet1'!$L$16"}</definedName>
    <definedName name="__________________________________VT3" localSheetId="21" hidden="1">{"'Sheet1'!$L$16"}</definedName>
    <definedName name="__________________________________VT3" localSheetId="18" hidden="1">{"'Sheet1'!$L$16"}</definedName>
    <definedName name="__________________________________VT3" localSheetId="19" hidden="1">{"'Sheet1'!$L$16"}</definedName>
    <definedName name="__________________________________VT3" localSheetId="20" hidden="1">{"'Sheet1'!$L$16"}</definedName>
    <definedName name="__________________________________VT3" localSheetId="22" hidden="1">{"'Sheet1'!$L$16"}</definedName>
    <definedName name="__________________________________VT3" localSheetId="24" hidden="1">{"'Sheet1'!$L$16"}</definedName>
    <definedName name="__________________________________VT3" localSheetId="28" hidden="1">{"'Sheet1'!$L$16"}</definedName>
    <definedName name="__________________________________VT3" localSheetId="14" hidden="1">{"'Sheet1'!$L$16"}</definedName>
    <definedName name="__________________________________VT3" hidden="1">{"'Sheet1'!$L$16"}</definedName>
    <definedName name="_________________________________a1" localSheetId="12" hidden="1">{"'Sheet1'!$L$16"}</definedName>
    <definedName name="_________________________________a1" localSheetId="11" hidden="1">{"'Sheet1'!$L$16"}</definedName>
    <definedName name="_________________________________a1" localSheetId="13" hidden="1">{"'Sheet1'!$L$16"}</definedName>
    <definedName name="_________________________________a1" localSheetId="16" hidden="1">{"'Sheet1'!$L$16"}</definedName>
    <definedName name="_________________________________a1" localSheetId="21" hidden="1">{"'Sheet1'!$L$16"}</definedName>
    <definedName name="_________________________________a1" localSheetId="18" hidden="1">{"'Sheet1'!$L$16"}</definedName>
    <definedName name="_________________________________a1" localSheetId="19" hidden="1">{"'Sheet1'!$L$16"}</definedName>
    <definedName name="_________________________________a1" localSheetId="20" hidden="1">{"'Sheet1'!$L$16"}</definedName>
    <definedName name="_________________________________a1" localSheetId="22" hidden="1">{"'Sheet1'!$L$16"}</definedName>
    <definedName name="_________________________________a1" localSheetId="24" hidden="1">{"'Sheet1'!$L$16"}</definedName>
    <definedName name="_________________________________a1" localSheetId="28" hidden="1">{"'Sheet1'!$L$16"}</definedName>
    <definedName name="_________________________________a1" localSheetId="14" hidden="1">{"'Sheet1'!$L$16"}</definedName>
    <definedName name="_________________________________a1" hidden="1">{"'Sheet1'!$L$16"}</definedName>
    <definedName name="_________________________________Goi8" localSheetId="12" hidden="1">{"'Sheet1'!$L$16"}</definedName>
    <definedName name="_________________________________Goi8" localSheetId="11" hidden="1">{"'Sheet1'!$L$16"}</definedName>
    <definedName name="_________________________________Goi8" localSheetId="13" hidden="1">{"'Sheet1'!$L$16"}</definedName>
    <definedName name="_________________________________Goi8" localSheetId="16" hidden="1">{"'Sheet1'!$L$16"}</definedName>
    <definedName name="_________________________________Goi8" localSheetId="21" hidden="1">{"'Sheet1'!$L$16"}</definedName>
    <definedName name="_________________________________Goi8" localSheetId="18" hidden="1">{"'Sheet1'!$L$16"}</definedName>
    <definedName name="_________________________________Goi8" localSheetId="19" hidden="1">{"'Sheet1'!$L$16"}</definedName>
    <definedName name="_________________________________Goi8" localSheetId="20" hidden="1">{"'Sheet1'!$L$16"}</definedName>
    <definedName name="_________________________________Goi8" localSheetId="22" hidden="1">{"'Sheet1'!$L$16"}</definedName>
    <definedName name="_________________________________Goi8" localSheetId="24" hidden="1">{"'Sheet1'!$L$16"}</definedName>
    <definedName name="_________________________________Goi8" localSheetId="28" hidden="1">{"'Sheet1'!$L$16"}</definedName>
    <definedName name="_________________________________Goi8" localSheetId="14" hidden="1">{"'Sheet1'!$L$16"}</definedName>
    <definedName name="_________________________________Goi8" hidden="1">{"'Sheet1'!$L$16"}</definedName>
    <definedName name="_________________________________Lan1" localSheetId="12" hidden="1">{"'Sheet1'!$L$16"}</definedName>
    <definedName name="_________________________________Lan1" localSheetId="11" hidden="1">{"'Sheet1'!$L$16"}</definedName>
    <definedName name="_________________________________Lan1" localSheetId="13" hidden="1">{"'Sheet1'!$L$16"}</definedName>
    <definedName name="_________________________________Lan1" localSheetId="16" hidden="1">{"'Sheet1'!$L$16"}</definedName>
    <definedName name="_________________________________Lan1" localSheetId="21" hidden="1">{"'Sheet1'!$L$16"}</definedName>
    <definedName name="_________________________________Lan1" localSheetId="18" hidden="1">{"'Sheet1'!$L$16"}</definedName>
    <definedName name="_________________________________Lan1" localSheetId="19" hidden="1">{"'Sheet1'!$L$16"}</definedName>
    <definedName name="_________________________________Lan1" localSheetId="20" hidden="1">{"'Sheet1'!$L$16"}</definedName>
    <definedName name="_________________________________Lan1" localSheetId="22" hidden="1">{"'Sheet1'!$L$16"}</definedName>
    <definedName name="_________________________________Lan1" localSheetId="24" hidden="1">{"'Sheet1'!$L$16"}</definedName>
    <definedName name="_________________________________Lan1" localSheetId="28" hidden="1">{"'Sheet1'!$L$16"}</definedName>
    <definedName name="_________________________________Lan1" localSheetId="14" hidden="1">{"'Sheet1'!$L$16"}</definedName>
    <definedName name="_________________________________Lan1" hidden="1">{"'Sheet1'!$L$16"}</definedName>
    <definedName name="_________________________________NSO2" localSheetId="12" hidden="1">{"'Sheet1'!$L$16"}</definedName>
    <definedName name="_________________________________NSO2" localSheetId="11" hidden="1">{"'Sheet1'!$L$16"}</definedName>
    <definedName name="_________________________________NSO2" localSheetId="13" hidden="1">{"'Sheet1'!$L$16"}</definedName>
    <definedName name="_________________________________NSO2" localSheetId="16" hidden="1">{"'Sheet1'!$L$16"}</definedName>
    <definedName name="_________________________________NSO2" localSheetId="21" hidden="1">{"'Sheet1'!$L$16"}</definedName>
    <definedName name="_________________________________NSO2" localSheetId="18" hidden="1">{"'Sheet1'!$L$16"}</definedName>
    <definedName name="_________________________________NSO2" localSheetId="19" hidden="1">{"'Sheet1'!$L$16"}</definedName>
    <definedName name="_________________________________NSO2" localSheetId="20" hidden="1">{"'Sheet1'!$L$16"}</definedName>
    <definedName name="_________________________________NSO2" localSheetId="22" hidden="1">{"'Sheet1'!$L$16"}</definedName>
    <definedName name="_________________________________NSO2" localSheetId="24" hidden="1">{"'Sheet1'!$L$16"}</definedName>
    <definedName name="_________________________________NSO2" localSheetId="28" hidden="1">{"'Sheet1'!$L$16"}</definedName>
    <definedName name="_________________________________NSO2" localSheetId="14" hidden="1">{"'Sheet1'!$L$16"}</definedName>
    <definedName name="_________________________________NSO2" hidden="1">{"'Sheet1'!$L$16"}</definedName>
    <definedName name="_________________________________PA3" localSheetId="12" hidden="1">{"'Sheet1'!$L$16"}</definedName>
    <definedName name="_________________________________PA3" localSheetId="11" hidden="1">{"'Sheet1'!$L$16"}</definedName>
    <definedName name="_________________________________PA3" localSheetId="13" hidden="1">{"'Sheet1'!$L$16"}</definedName>
    <definedName name="_________________________________PA3" localSheetId="16" hidden="1">{"'Sheet1'!$L$16"}</definedName>
    <definedName name="_________________________________PA3" localSheetId="21" hidden="1">{"'Sheet1'!$L$16"}</definedName>
    <definedName name="_________________________________PA3" localSheetId="18" hidden="1">{"'Sheet1'!$L$16"}</definedName>
    <definedName name="_________________________________PA3" localSheetId="19" hidden="1">{"'Sheet1'!$L$16"}</definedName>
    <definedName name="_________________________________PA3" localSheetId="20" hidden="1">{"'Sheet1'!$L$16"}</definedName>
    <definedName name="_________________________________PA3" localSheetId="22" hidden="1">{"'Sheet1'!$L$16"}</definedName>
    <definedName name="_________________________________PA3" localSheetId="24" hidden="1">{"'Sheet1'!$L$16"}</definedName>
    <definedName name="_________________________________PA3" localSheetId="28" hidden="1">{"'Sheet1'!$L$16"}</definedName>
    <definedName name="_________________________________PA3" localSheetId="14" hidden="1">{"'Sheet1'!$L$16"}</definedName>
    <definedName name="_________________________________PA3" hidden="1">{"'Sheet1'!$L$16"}</definedName>
    <definedName name="_________________________________T3" localSheetId="12" hidden="1">{"'Sheet1'!$L$16"}</definedName>
    <definedName name="_________________________________T3" localSheetId="11" hidden="1">{"'Sheet1'!$L$16"}</definedName>
    <definedName name="_________________________________T3" localSheetId="13" hidden="1">{"'Sheet1'!$L$16"}</definedName>
    <definedName name="_________________________________T3" localSheetId="16" hidden="1">{"'Sheet1'!$L$16"}</definedName>
    <definedName name="_________________________________T3" localSheetId="21" hidden="1">{"'Sheet1'!$L$16"}</definedName>
    <definedName name="_________________________________T3" localSheetId="18" hidden="1">{"'Sheet1'!$L$16"}</definedName>
    <definedName name="_________________________________T3" localSheetId="19" hidden="1">{"'Sheet1'!$L$16"}</definedName>
    <definedName name="_________________________________T3" localSheetId="20" hidden="1">{"'Sheet1'!$L$16"}</definedName>
    <definedName name="_________________________________T3" localSheetId="22" hidden="1">{"'Sheet1'!$L$16"}</definedName>
    <definedName name="_________________________________T3" localSheetId="24" hidden="1">{"'Sheet1'!$L$16"}</definedName>
    <definedName name="_________________________________T3" localSheetId="28" hidden="1">{"'Sheet1'!$L$16"}</definedName>
    <definedName name="_________________________________T3" localSheetId="14" hidden="1">{"'Sheet1'!$L$16"}</definedName>
    <definedName name="_________________________________T3" hidden="1">{"'Sheet1'!$L$16"}</definedName>
    <definedName name="_________________________________tu4" localSheetId="12" hidden="1">{"'Sheet1'!$L$16"}</definedName>
    <definedName name="_________________________________tu4" localSheetId="11" hidden="1">{"'Sheet1'!$L$16"}</definedName>
    <definedName name="_________________________________tu4" localSheetId="13" hidden="1">{"'Sheet1'!$L$16"}</definedName>
    <definedName name="_________________________________tu4" localSheetId="16" hidden="1">{"'Sheet1'!$L$16"}</definedName>
    <definedName name="_________________________________tu4" localSheetId="21" hidden="1">{"'Sheet1'!$L$16"}</definedName>
    <definedName name="_________________________________tu4" localSheetId="18" hidden="1">{"'Sheet1'!$L$16"}</definedName>
    <definedName name="_________________________________tu4" localSheetId="19" hidden="1">{"'Sheet1'!$L$16"}</definedName>
    <definedName name="_________________________________tu4" localSheetId="20" hidden="1">{"'Sheet1'!$L$16"}</definedName>
    <definedName name="_________________________________tu4" localSheetId="22" hidden="1">{"'Sheet1'!$L$16"}</definedName>
    <definedName name="_________________________________tu4" localSheetId="24" hidden="1">{"'Sheet1'!$L$16"}</definedName>
    <definedName name="_________________________________tu4" localSheetId="28" hidden="1">{"'Sheet1'!$L$16"}</definedName>
    <definedName name="_________________________________tu4" localSheetId="14" hidden="1">{"'Sheet1'!$L$16"}</definedName>
    <definedName name="_________________________________tu4" hidden="1">{"'Sheet1'!$L$16"}</definedName>
    <definedName name="_________________________________VT3" localSheetId="12" hidden="1">{"'Sheet1'!$L$16"}</definedName>
    <definedName name="_________________________________VT3" localSheetId="11" hidden="1">{"'Sheet1'!$L$16"}</definedName>
    <definedName name="_________________________________VT3" localSheetId="13" hidden="1">{"'Sheet1'!$L$16"}</definedName>
    <definedName name="_________________________________VT3" localSheetId="16" hidden="1">{"'Sheet1'!$L$16"}</definedName>
    <definedName name="_________________________________VT3" localSheetId="21" hidden="1">{"'Sheet1'!$L$16"}</definedName>
    <definedName name="_________________________________VT3" localSheetId="18" hidden="1">{"'Sheet1'!$L$16"}</definedName>
    <definedName name="_________________________________VT3" localSheetId="19" hidden="1">{"'Sheet1'!$L$16"}</definedName>
    <definedName name="_________________________________VT3" localSheetId="20" hidden="1">{"'Sheet1'!$L$16"}</definedName>
    <definedName name="_________________________________VT3" localSheetId="22" hidden="1">{"'Sheet1'!$L$16"}</definedName>
    <definedName name="_________________________________VT3" localSheetId="24" hidden="1">{"'Sheet1'!$L$16"}</definedName>
    <definedName name="_________________________________VT3" localSheetId="28" hidden="1">{"'Sheet1'!$L$16"}</definedName>
    <definedName name="_________________________________VT3" localSheetId="14" hidden="1">{"'Sheet1'!$L$16"}</definedName>
    <definedName name="_________________________________VT3" hidden="1">{"'Sheet1'!$L$16"}</definedName>
    <definedName name="________________________________a1" localSheetId="12" hidden="1">{"'Sheet1'!$L$16"}</definedName>
    <definedName name="________________________________a1" localSheetId="11" hidden="1">{"'Sheet1'!$L$16"}</definedName>
    <definedName name="________________________________a1" localSheetId="13" hidden="1">{"'Sheet1'!$L$16"}</definedName>
    <definedName name="________________________________a1" localSheetId="16" hidden="1">{"'Sheet1'!$L$16"}</definedName>
    <definedName name="________________________________a1" localSheetId="21" hidden="1">{"'Sheet1'!$L$16"}</definedName>
    <definedName name="________________________________a1" localSheetId="18" hidden="1">{"'Sheet1'!$L$16"}</definedName>
    <definedName name="________________________________a1" localSheetId="19" hidden="1">{"'Sheet1'!$L$16"}</definedName>
    <definedName name="________________________________a1" localSheetId="20" hidden="1">{"'Sheet1'!$L$16"}</definedName>
    <definedName name="________________________________a1" localSheetId="22" hidden="1">{"'Sheet1'!$L$16"}</definedName>
    <definedName name="________________________________a1" localSheetId="24" hidden="1">{"'Sheet1'!$L$16"}</definedName>
    <definedName name="________________________________a1" localSheetId="28" hidden="1">{"'Sheet1'!$L$16"}</definedName>
    <definedName name="________________________________a1" localSheetId="14" hidden="1">{"'Sheet1'!$L$16"}</definedName>
    <definedName name="________________________________a1" hidden="1">{"'Sheet1'!$L$16"}</definedName>
    <definedName name="________________________________a129" localSheetId="12" hidden="1">{"Offgrid",#N/A,FALSE,"OFFGRID";"Region",#N/A,FALSE,"REGION";"Offgrid -2",#N/A,FALSE,"OFFGRID";"WTP",#N/A,FALSE,"WTP";"WTP -2",#N/A,FALSE,"WTP";"Project",#N/A,FALSE,"PROJECT";"Summary -2",#N/A,FALSE,"SUMMARY"}</definedName>
    <definedName name="________________________________a129" localSheetId="11" hidden="1">{"Offgrid",#N/A,FALSE,"OFFGRID";"Region",#N/A,FALSE,"REGION";"Offgrid -2",#N/A,FALSE,"OFFGRID";"WTP",#N/A,FALSE,"WTP";"WTP -2",#N/A,FALSE,"WTP";"Project",#N/A,FALSE,"PROJECT";"Summary -2",#N/A,FALSE,"SUMMARY"}</definedName>
    <definedName name="________________________________a129" localSheetId="13" hidden="1">{"Offgrid",#N/A,FALSE,"OFFGRID";"Region",#N/A,FALSE,"REGION";"Offgrid -2",#N/A,FALSE,"OFFGRID";"WTP",#N/A,FALSE,"WTP";"WTP -2",#N/A,FALSE,"WTP";"Project",#N/A,FALSE,"PROJECT";"Summary -2",#N/A,FALSE,"SUMMARY"}</definedName>
    <definedName name="________________________________a129" localSheetId="16" hidden="1">{"Offgrid",#N/A,FALSE,"OFFGRID";"Region",#N/A,FALSE,"REGION";"Offgrid -2",#N/A,FALSE,"OFFGRID";"WTP",#N/A,FALSE,"WTP";"WTP -2",#N/A,FALSE,"WTP";"Project",#N/A,FALSE,"PROJECT";"Summary -2",#N/A,FALSE,"SUMMARY"}</definedName>
    <definedName name="________________________________a129" localSheetId="21" hidden="1">{"Offgrid",#N/A,FALSE,"OFFGRID";"Region",#N/A,FALSE,"REGION";"Offgrid -2",#N/A,FALSE,"OFFGRID";"WTP",#N/A,FALSE,"WTP";"WTP -2",#N/A,FALSE,"WTP";"Project",#N/A,FALSE,"PROJECT";"Summary -2",#N/A,FALSE,"SUMMARY"}</definedName>
    <definedName name="________________________________a129" localSheetId="18" hidden="1">{"Offgrid",#N/A,FALSE,"OFFGRID";"Region",#N/A,FALSE,"REGION";"Offgrid -2",#N/A,FALSE,"OFFGRID";"WTP",#N/A,FALSE,"WTP";"WTP -2",#N/A,FALSE,"WTP";"Project",#N/A,FALSE,"PROJECT";"Summary -2",#N/A,FALSE,"SUMMARY"}</definedName>
    <definedName name="________________________________a129" localSheetId="19" hidden="1">{"Offgrid",#N/A,FALSE,"OFFGRID";"Region",#N/A,FALSE,"REGION";"Offgrid -2",#N/A,FALSE,"OFFGRID";"WTP",#N/A,FALSE,"WTP";"WTP -2",#N/A,FALSE,"WTP";"Project",#N/A,FALSE,"PROJECT";"Summary -2",#N/A,FALSE,"SUMMARY"}</definedName>
    <definedName name="________________________________a129" localSheetId="20" hidden="1">{"Offgrid",#N/A,FALSE,"OFFGRID";"Region",#N/A,FALSE,"REGION";"Offgrid -2",#N/A,FALSE,"OFFGRID";"WTP",#N/A,FALSE,"WTP";"WTP -2",#N/A,FALSE,"WTP";"Project",#N/A,FALSE,"PROJECT";"Summary -2",#N/A,FALSE,"SUMMARY"}</definedName>
    <definedName name="________________________________a129" localSheetId="22" hidden="1">{"Offgrid",#N/A,FALSE,"OFFGRID";"Region",#N/A,FALSE,"REGION";"Offgrid -2",#N/A,FALSE,"OFFGRID";"WTP",#N/A,FALSE,"WTP";"WTP -2",#N/A,FALSE,"WTP";"Project",#N/A,FALSE,"PROJECT";"Summary -2",#N/A,FALSE,"SUMMARY"}</definedName>
    <definedName name="________________________________a129" localSheetId="24" hidden="1">{"Offgrid",#N/A,FALSE,"OFFGRID";"Region",#N/A,FALSE,"REGION";"Offgrid -2",#N/A,FALSE,"OFFGRID";"WTP",#N/A,FALSE,"WTP";"WTP -2",#N/A,FALSE,"WTP";"Project",#N/A,FALSE,"PROJECT";"Summary -2",#N/A,FALSE,"SUMMARY"}</definedName>
    <definedName name="________________________________a129" localSheetId="28" hidden="1">{"Offgrid",#N/A,FALSE,"OFFGRID";"Region",#N/A,FALSE,"REGION";"Offgrid -2",#N/A,FALSE,"OFFGRID";"WTP",#N/A,FALSE,"WTP";"WTP -2",#N/A,FALSE,"WTP";"Project",#N/A,FALSE,"PROJECT";"Summary -2",#N/A,FALSE,"SUMMARY"}</definedName>
    <definedName name="________________________________a129" localSheetId="14" hidden="1">{"Offgrid",#N/A,FALSE,"OFFGRID";"Region",#N/A,FALSE,"REGION";"Offgrid -2",#N/A,FALSE,"OFFGRID";"WTP",#N/A,FALSE,"WTP";"WTP -2",#N/A,FALSE,"WTP";"Project",#N/A,FALSE,"PROJECT";"Summary -2",#N/A,FALSE,"SUMMARY"}</definedName>
    <definedName name="________________________________a129" hidden="1">{"Offgrid",#N/A,FALSE,"OFFGRID";"Region",#N/A,FALSE,"REGION";"Offgrid -2",#N/A,FALSE,"OFFGRID";"WTP",#N/A,FALSE,"WTP";"WTP -2",#N/A,FALSE,"WTP";"Project",#N/A,FALSE,"PROJECT";"Summary -2",#N/A,FALSE,"SUMMARY"}</definedName>
    <definedName name="________________________________a130" localSheetId="12" hidden="1">{"Offgrid",#N/A,FALSE,"OFFGRID";"Region",#N/A,FALSE,"REGION";"Offgrid -2",#N/A,FALSE,"OFFGRID";"WTP",#N/A,FALSE,"WTP";"WTP -2",#N/A,FALSE,"WTP";"Project",#N/A,FALSE,"PROJECT";"Summary -2",#N/A,FALSE,"SUMMARY"}</definedName>
    <definedName name="________________________________a130" localSheetId="11" hidden="1">{"Offgrid",#N/A,FALSE,"OFFGRID";"Region",#N/A,FALSE,"REGION";"Offgrid -2",#N/A,FALSE,"OFFGRID";"WTP",#N/A,FALSE,"WTP";"WTP -2",#N/A,FALSE,"WTP";"Project",#N/A,FALSE,"PROJECT";"Summary -2",#N/A,FALSE,"SUMMARY"}</definedName>
    <definedName name="________________________________a130" localSheetId="13" hidden="1">{"Offgrid",#N/A,FALSE,"OFFGRID";"Region",#N/A,FALSE,"REGION";"Offgrid -2",#N/A,FALSE,"OFFGRID";"WTP",#N/A,FALSE,"WTP";"WTP -2",#N/A,FALSE,"WTP";"Project",#N/A,FALSE,"PROJECT";"Summary -2",#N/A,FALSE,"SUMMARY"}</definedName>
    <definedName name="________________________________a130" localSheetId="16" hidden="1">{"Offgrid",#N/A,FALSE,"OFFGRID";"Region",#N/A,FALSE,"REGION";"Offgrid -2",#N/A,FALSE,"OFFGRID";"WTP",#N/A,FALSE,"WTP";"WTP -2",#N/A,FALSE,"WTP";"Project",#N/A,FALSE,"PROJECT";"Summary -2",#N/A,FALSE,"SUMMARY"}</definedName>
    <definedName name="________________________________a130" localSheetId="21" hidden="1">{"Offgrid",#N/A,FALSE,"OFFGRID";"Region",#N/A,FALSE,"REGION";"Offgrid -2",#N/A,FALSE,"OFFGRID";"WTP",#N/A,FALSE,"WTP";"WTP -2",#N/A,FALSE,"WTP";"Project",#N/A,FALSE,"PROJECT";"Summary -2",#N/A,FALSE,"SUMMARY"}</definedName>
    <definedName name="________________________________a130" localSheetId="18" hidden="1">{"Offgrid",#N/A,FALSE,"OFFGRID";"Region",#N/A,FALSE,"REGION";"Offgrid -2",#N/A,FALSE,"OFFGRID";"WTP",#N/A,FALSE,"WTP";"WTP -2",#N/A,FALSE,"WTP";"Project",#N/A,FALSE,"PROJECT";"Summary -2",#N/A,FALSE,"SUMMARY"}</definedName>
    <definedName name="________________________________a130" localSheetId="19" hidden="1">{"Offgrid",#N/A,FALSE,"OFFGRID";"Region",#N/A,FALSE,"REGION";"Offgrid -2",#N/A,FALSE,"OFFGRID";"WTP",#N/A,FALSE,"WTP";"WTP -2",#N/A,FALSE,"WTP";"Project",#N/A,FALSE,"PROJECT";"Summary -2",#N/A,FALSE,"SUMMARY"}</definedName>
    <definedName name="________________________________a130" localSheetId="20" hidden="1">{"Offgrid",#N/A,FALSE,"OFFGRID";"Region",#N/A,FALSE,"REGION";"Offgrid -2",#N/A,FALSE,"OFFGRID";"WTP",#N/A,FALSE,"WTP";"WTP -2",#N/A,FALSE,"WTP";"Project",#N/A,FALSE,"PROJECT";"Summary -2",#N/A,FALSE,"SUMMARY"}</definedName>
    <definedName name="________________________________a130" localSheetId="22" hidden="1">{"Offgrid",#N/A,FALSE,"OFFGRID";"Region",#N/A,FALSE,"REGION";"Offgrid -2",#N/A,FALSE,"OFFGRID";"WTP",#N/A,FALSE,"WTP";"WTP -2",#N/A,FALSE,"WTP";"Project",#N/A,FALSE,"PROJECT";"Summary -2",#N/A,FALSE,"SUMMARY"}</definedName>
    <definedName name="________________________________a130" localSheetId="24" hidden="1">{"Offgrid",#N/A,FALSE,"OFFGRID";"Region",#N/A,FALSE,"REGION";"Offgrid -2",#N/A,FALSE,"OFFGRID";"WTP",#N/A,FALSE,"WTP";"WTP -2",#N/A,FALSE,"WTP";"Project",#N/A,FALSE,"PROJECT";"Summary -2",#N/A,FALSE,"SUMMARY"}</definedName>
    <definedName name="________________________________a130" localSheetId="28" hidden="1">{"Offgrid",#N/A,FALSE,"OFFGRID";"Region",#N/A,FALSE,"REGION";"Offgrid -2",#N/A,FALSE,"OFFGRID";"WTP",#N/A,FALSE,"WTP";"WTP -2",#N/A,FALSE,"WTP";"Project",#N/A,FALSE,"PROJECT";"Summary -2",#N/A,FALSE,"SUMMARY"}</definedName>
    <definedName name="________________________________a130" localSheetId="14" hidden="1">{"Offgrid",#N/A,FALSE,"OFFGRID";"Region",#N/A,FALSE,"REGION";"Offgrid -2",#N/A,FALSE,"OFFGRID";"WTP",#N/A,FALSE,"WTP";"WTP -2",#N/A,FALSE,"WTP";"Project",#N/A,FALSE,"PROJECT";"Summary -2",#N/A,FALSE,"SUMMARY"}</definedName>
    <definedName name="________________________________a130" hidden="1">{"Offgrid",#N/A,FALSE,"OFFGRID";"Region",#N/A,FALSE,"REGION";"Offgrid -2",#N/A,FALSE,"OFFGRID";"WTP",#N/A,FALSE,"WTP";"WTP -2",#N/A,FALSE,"WTP";"Project",#N/A,FALSE,"PROJECT";"Summary -2",#N/A,FALSE,"SUMMARY"}</definedName>
    <definedName name="________________________________BIA3" localSheetId="12" hidden="1">{"'Sheet1'!$L$16"}</definedName>
    <definedName name="________________________________BIA3" localSheetId="11" hidden="1">{"'Sheet1'!$L$16"}</definedName>
    <definedName name="________________________________BIA3" localSheetId="13" hidden="1">{"'Sheet1'!$L$16"}</definedName>
    <definedName name="________________________________BIA3" localSheetId="16" hidden="1">{"'Sheet1'!$L$16"}</definedName>
    <definedName name="________________________________BIA3" localSheetId="21" hidden="1">{"'Sheet1'!$L$16"}</definedName>
    <definedName name="________________________________BIA3" localSheetId="18" hidden="1">{"'Sheet1'!$L$16"}</definedName>
    <definedName name="________________________________BIA3" localSheetId="19" hidden="1">{"'Sheet1'!$L$16"}</definedName>
    <definedName name="________________________________BIA3" localSheetId="20" hidden="1">{"'Sheet1'!$L$16"}</definedName>
    <definedName name="________________________________BIA3" localSheetId="22" hidden="1">{"'Sheet1'!$L$16"}</definedName>
    <definedName name="________________________________BIA3" localSheetId="24" hidden="1">{"'Sheet1'!$L$16"}</definedName>
    <definedName name="________________________________BIA3" localSheetId="28" hidden="1">{"'Sheet1'!$L$16"}</definedName>
    <definedName name="________________________________BIA3" localSheetId="14" hidden="1">{"'Sheet1'!$L$16"}</definedName>
    <definedName name="________________________________BIA3" hidden="1">{"'Sheet1'!$L$16"}</definedName>
    <definedName name="________________________________Goi8" localSheetId="12" hidden="1">{"'Sheet1'!$L$16"}</definedName>
    <definedName name="________________________________Goi8" localSheetId="11" hidden="1">{"'Sheet1'!$L$16"}</definedName>
    <definedName name="________________________________Goi8" localSheetId="13" hidden="1">{"'Sheet1'!$L$16"}</definedName>
    <definedName name="________________________________Goi8" localSheetId="16" hidden="1">{"'Sheet1'!$L$16"}</definedName>
    <definedName name="________________________________Goi8" localSheetId="21" hidden="1">{"'Sheet1'!$L$16"}</definedName>
    <definedName name="________________________________Goi8" localSheetId="18" hidden="1">{"'Sheet1'!$L$16"}</definedName>
    <definedName name="________________________________Goi8" localSheetId="19" hidden="1">{"'Sheet1'!$L$16"}</definedName>
    <definedName name="________________________________Goi8" localSheetId="20" hidden="1">{"'Sheet1'!$L$16"}</definedName>
    <definedName name="________________________________Goi8" localSheetId="22" hidden="1">{"'Sheet1'!$L$16"}</definedName>
    <definedName name="________________________________Goi8" localSheetId="24" hidden="1">{"'Sheet1'!$L$16"}</definedName>
    <definedName name="________________________________Goi8" localSheetId="28" hidden="1">{"'Sheet1'!$L$16"}</definedName>
    <definedName name="________________________________Goi8" localSheetId="14" hidden="1">{"'Sheet1'!$L$16"}</definedName>
    <definedName name="________________________________Goi8" hidden="1">{"'Sheet1'!$L$16"}</definedName>
    <definedName name="________________________________LAN3" localSheetId="12" hidden="1">{"'Sheet1'!$L$16"}</definedName>
    <definedName name="________________________________LAN3" localSheetId="11" hidden="1">{"'Sheet1'!$L$16"}</definedName>
    <definedName name="________________________________LAN3" localSheetId="13" hidden="1">{"'Sheet1'!$L$16"}</definedName>
    <definedName name="________________________________LAN3" localSheetId="16" hidden="1">{"'Sheet1'!$L$16"}</definedName>
    <definedName name="________________________________LAN3" localSheetId="21" hidden="1">{"'Sheet1'!$L$16"}</definedName>
    <definedName name="________________________________LAN3" localSheetId="18" hidden="1">{"'Sheet1'!$L$16"}</definedName>
    <definedName name="________________________________LAN3" localSheetId="19" hidden="1">{"'Sheet1'!$L$16"}</definedName>
    <definedName name="________________________________LAN3" localSheetId="20" hidden="1">{"'Sheet1'!$L$16"}</definedName>
    <definedName name="________________________________LAN3" localSheetId="22" hidden="1">{"'Sheet1'!$L$16"}</definedName>
    <definedName name="________________________________LAN3" localSheetId="24" hidden="1">{"'Sheet1'!$L$16"}</definedName>
    <definedName name="________________________________LAN3" localSheetId="28" hidden="1">{"'Sheet1'!$L$16"}</definedName>
    <definedName name="________________________________LAN3" localSheetId="14" hidden="1">{"'Sheet1'!$L$16"}</definedName>
    <definedName name="________________________________LAN3" hidden="1">{"'Sheet1'!$L$16"}</definedName>
    <definedName name="________________________________PA3" localSheetId="12" hidden="1">{"'Sheet1'!$L$16"}</definedName>
    <definedName name="________________________________PA3" localSheetId="11" hidden="1">{"'Sheet1'!$L$16"}</definedName>
    <definedName name="________________________________PA3" localSheetId="13" hidden="1">{"'Sheet1'!$L$16"}</definedName>
    <definedName name="________________________________PA3" localSheetId="16" hidden="1">{"'Sheet1'!$L$16"}</definedName>
    <definedName name="________________________________PA3" localSheetId="21" hidden="1">{"'Sheet1'!$L$16"}</definedName>
    <definedName name="________________________________PA3" localSheetId="18" hidden="1">{"'Sheet1'!$L$16"}</definedName>
    <definedName name="________________________________PA3" localSheetId="19" hidden="1">{"'Sheet1'!$L$16"}</definedName>
    <definedName name="________________________________PA3" localSheetId="20" hidden="1">{"'Sheet1'!$L$16"}</definedName>
    <definedName name="________________________________PA3" localSheetId="22" hidden="1">{"'Sheet1'!$L$16"}</definedName>
    <definedName name="________________________________PA3" localSheetId="24" hidden="1">{"'Sheet1'!$L$16"}</definedName>
    <definedName name="________________________________PA3" localSheetId="28" hidden="1">{"'Sheet1'!$L$16"}</definedName>
    <definedName name="________________________________PA3" localSheetId="14" hidden="1">{"'Sheet1'!$L$16"}</definedName>
    <definedName name="________________________________PA3" hidden="1">{"'Sheet1'!$L$16"}</definedName>
    <definedName name="________________________________SCL4" localSheetId="12" hidden="1">{"'Sheet1'!$L$16"}</definedName>
    <definedName name="________________________________SCL4" localSheetId="11" hidden="1">{"'Sheet1'!$L$16"}</definedName>
    <definedName name="________________________________SCL4" localSheetId="13" hidden="1">{"'Sheet1'!$L$16"}</definedName>
    <definedName name="________________________________SCL4" localSheetId="16" hidden="1">{"'Sheet1'!$L$16"}</definedName>
    <definedName name="________________________________SCL4" localSheetId="21" hidden="1">{"'Sheet1'!$L$16"}</definedName>
    <definedName name="________________________________SCL4" localSheetId="18" hidden="1">{"'Sheet1'!$L$16"}</definedName>
    <definedName name="________________________________SCL4" localSheetId="19" hidden="1">{"'Sheet1'!$L$16"}</definedName>
    <definedName name="________________________________SCL4" localSheetId="20" hidden="1">{"'Sheet1'!$L$16"}</definedName>
    <definedName name="________________________________SCL4" localSheetId="22" hidden="1">{"'Sheet1'!$L$16"}</definedName>
    <definedName name="________________________________SCL4" localSheetId="24" hidden="1">{"'Sheet1'!$L$16"}</definedName>
    <definedName name="________________________________SCL4" localSheetId="28" hidden="1">{"'Sheet1'!$L$16"}</definedName>
    <definedName name="________________________________SCL4" localSheetId="14" hidden="1">{"'Sheet1'!$L$16"}</definedName>
    <definedName name="________________________________SCL4" hidden="1">{"'Sheet1'!$L$16"}</definedName>
    <definedName name="________________________________VT3" localSheetId="12" hidden="1">{"'Sheet1'!$L$16"}</definedName>
    <definedName name="________________________________VT3" localSheetId="11" hidden="1">{"'Sheet1'!$L$16"}</definedName>
    <definedName name="________________________________VT3" localSheetId="13" hidden="1">{"'Sheet1'!$L$16"}</definedName>
    <definedName name="________________________________VT3" localSheetId="16" hidden="1">{"'Sheet1'!$L$16"}</definedName>
    <definedName name="________________________________VT3" localSheetId="21" hidden="1">{"'Sheet1'!$L$16"}</definedName>
    <definedName name="________________________________VT3" localSheetId="18" hidden="1">{"'Sheet1'!$L$16"}</definedName>
    <definedName name="________________________________VT3" localSheetId="19" hidden="1">{"'Sheet1'!$L$16"}</definedName>
    <definedName name="________________________________VT3" localSheetId="20" hidden="1">{"'Sheet1'!$L$16"}</definedName>
    <definedName name="________________________________VT3" localSheetId="22" hidden="1">{"'Sheet1'!$L$16"}</definedName>
    <definedName name="________________________________VT3" localSheetId="24" hidden="1">{"'Sheet1'!$L$16"}</definedName>
    <definedName name="________________________________VT3" localSheetId="28" hidden="1">{"'Sheet1'!$L$16"}</definedName>
    <definedName name="________________________________VT3" localSheetId="14" hidden="1">{"'Sheet1'!$L$16"}</definedName>
    <definedName name="________________________________VT3" hidden="1">{"'Sheet1'!$L$16"}</definedName>
    <definedName name="_______________________________a1" localSheetId="12" hidden="1">{"'Sheet1'!$L$16"}</definedName>
    <definedName name="_______________________________a1" localSheetId="11" hidden="1">{"'Sheet1'!$L$16"}</definedName>
    <definedName name="_______________________________a1" localSheetId="13" hidden="1">{"'Sheet1'!$L$16"}</definedName>
    <definedName name="_______________________________a1" localSheetId="16" hidden="1">{"'Sheet1'!$L$16"}</definedName>
    <definedName name="_______________________________a1" localSheetId="21" hidden="1">{"'Sheet1'!$L$16"}</definedName>
    <definedName name="_______________________________a1" localSheetId="18" hidden="1">{"'Sheet1'!$L$16"}</definedName>
    <definedName name="_______________________________a1" localSheetId="19" hidden="1">{"'Sheet1'!$L$16"}</definedName>
    <definedName name="_______________________________a1" localSheetId="20" hidden="1">{"'Sheet1'!$L$16"}</definedName>
    <definedName name="_______________________________a1" localSheetId="22" hidden="1">{"'Sheet1'!$L$16"}</definedName>
    <definedName name="_______________________________a1" localSheetId="24" hidden="1">{"'Sheet1'!$L$16"}</definedName>
    <definedName name="_______________________________a1" localSheetId="28" hidden="1">{"'Sheet1'!$L$16"}</definedName>
    <definedName name="_______________________________a1" localSheetId="14" hidden="1">{"'Sheet1'!$L$16"}</definedName>
    <definedName name="_______________________________a1" hidden="1">{"'Sheet1'!$L$16"}</definedName>
    <definedName name="_______________________________BIA3" localSheetId="12" hidden="1">{"'Sheet1'!$L$16"}</definedName>
    <definedName name="_______________________________BIA3" localSheetId="11" hidden="1">{"'Sheet1'!$L$16"}</definedName>
    <definedName name="_______________________________BIA3" localSheetId="13" hidden="1">{"'Sheet1'!$L$16"}</definedName>
    <definedName name="_______________________________BIA3" localSheetId="16" hidden="1">{"'Sheet1'!$L$16"}</definedName>
    <definedName name="_______________________________BIA3" localSheetId="21" hidden="1">{"'Sheet1'!$L$16"}</definedName>
    <definedName name="_______________________________BIA3" localSheetId="18" hidden="1">{"'Sheet1'!$L$16"}</definedName>
    <definedName name="_______________________________BIA3" localSheetId="19" hidden="1">{"'Sheet1'!$L$16"}</definedName>
    <definedName name="_______________________________BIA3" localSheetId="20" hidden="1">{"'Sheet1'!$L$16"}</definedName>
    <definedName name="_______________________________BIA3" localSheetId="22" hidden="1">{"'Sheet1'!$L$16"}</definedName>
    <definedName name="_______________________________BIA3" localSheetId="24" hidden="1">{"'Sheet1'!$L$16"}</definedName>
    <definedName name="_______________________________BIA3" localSheetId="28" hidden="1">{"'Sheet1'!$L$16"}</definedName>
    <definedName name="_______________________________BIA3" localSheetId="14" hidden="1">{"'Sheet1'!$L$16"}</definedName>
    <definedName name="_______________________________BIA3" hidden="1">{"'Sheet1'!$L$16"}</definedName>
    <definedName name="_______________________________Goi8" localSheetId="12" hidden="1">{"'Sheet1'!$L$16"}</definedName>
    <definedName name="_______________________________Goi8" localSheetId="11" hidden="1">{"'Sheet1'!$L$16"}</definedName>
    <definedName name="_______________________________Goi8" localSheetId="13" hidden="1">{"'Sheet1'!$L$16"}</definedName>
    <definedName name="_______________________________Goi8" localSheetId="16" hidden="1">{"'Sheet1'!$L$16"}</definedName>
    <definedName name="_______________________________Goi8" localSheetId="21" hidden="1">{"'Sheet1'!$L$16"}</definedName>
    <definedName name="_______________________________Goi8" localSheetId="18" hidden="1">{"'Sheet1'!$L$16"}</definedName>
    <definedName name="_______________________________Goi8" localSheetId="19" hidden="1">{"'Sheet1'!$L$16"}</definedName>
    <definedName name="_______________________________Goi8" localSheetId="20" hidden="1">{"'Sheet1'!$L$16"}</definedName>
    <definedName name="_______________________________Goi8" localSheetId="22" hidden="1">{"'Sheet1'!$L$16"}</definedName>
    <definedName name="_______________________________Goi8" localSheetId="24" hidden="1">{"'Sheet1'!$L$16"}</definedName>
    <definedName name="_______________________________Goi8" localSheetId="28" hidden="1">{"'Sheet1'!$L$16"}</definedName>
    <definedName name="_______________________________Goi8" localSheetId="14" hidden="1">{"'Sheet1'!$L$16"}</definedName>
    <definedName name="_______________________________Goi8" hidden="1">{"'Sheet1'!$L$16"}</definedName>
    <definedName name="_______________________________m4" localSheetId="12" hidden="1">{"'Sheet1'!$L$16"}</definedName>
    <definedName name="_______________________________m4" localSheetId="11" hidden="1">{"'Sheet1'!$L$16"}</definedName>
    <definedName name="_______________________________m4" localSheetId="13" hidden="1">{"'Sheet1'!$L$16"}</definedName>
    <definedName name="_______________________________m4" localSheetId="16" hidden="1">{"'Sheet1'!$L$16"}</definedName>
    <definedName name="_______________________________m4" localSheetId="21" hidden="1">{"'Sheet1'!$L$16"}</definedName>
    <definedName name="_______________________________m4" localSheetId="18" hidden="1">{"'Sheet1'!$L$16"}</definedName>
    <definedName name="_______________________________m4" localSheetId="19" hidden="1">{"'Sheet1'!$L$16"}</definedName>
    <definedName name="_______________________________m4" localSheetId="20" hidden="1">{"'Sheet1'!$L$16"}</definedName>
    <definedName name="_______________________________m4" localSheetId="22" hidden="1">{"'Sheet1'!$L$16"}</definedName>
    <definedName name="_______________________________m4" localSheetId="24" hidden="1">{"'Sheet1'!$L$16"}</definedName>
    <definedName name="_______________________________m4" localSheetId="28" hidden="1">{"'Sheet1'!$L$16"}</definedName>
    <definedName name="_______________________________m4" localSheetId="14" hidden="1">{"'Sheet1'!$L$16"}</definedName>
    <definedName name="_______________________________m4" hidden="1">{"'Sheet1'!$L$16"}</definedName>
    <definedName name="_______________________________NSO2" localSheetId="12" hidden="1">{"'Sheet1'!$L$16"}</definedName>
    <definedName name="_______________________________NSO2" localSheetId="11" hidden="1">{"'Sheet1'!$L$16"}</definedName>
    <definedName name="_______________________________NSO2" localSheetId="13" hidden="1">{"'Sheet1'!$L$16"}</definedName>
    <definedName name="_______________________________NSO2" localSheetId="16" hidden="1">{"'Sheet1'!$L$16"}</definedName>
    <definedName name="_______________________________NSO2" localSheetId="21" hidden="1">{"'Sheet1'!$L$16"}</definedName>
    <definedName name="_______________________________NSO2" localSheetId="18" hidden="1">{"'Sheet1'!$L$16"}</definedName>
    <definedName name="_______________________________NSO2" localSheetId="19" hidden="1">{"'Sheet1'!$L$16"}</definedName>
    <definedName name="_______________________________NSO2" localSheetId="20" hidden="1">{"'Sheet1'!$L$16"}</definedName>
    <definedName name="_______________________________NSO2" localSheetId="22" hidden="1">{"'Sheet1'!$L$16"}</definedName>
    <definedName name="_______________________________NSO2" localSheetId="24" hidden="1">{"'Sheet1'!$L$16"}</definedName>
    <definedName name="_______________________________NSO2" localSheetId="28" hidden="1">{"'Sheet1'!$L$16"}</definedName>
    <definedName name="_______________________________NSO2" localSheetId="14" hidden="1">{"'Sheet1'!$L$16"}</definedName>
    <definedName name="_______________________________NSO2" hidden="1">{"'Sheet1'!$L$16"}</definedName>
    <definedName name="_______________________________PA3" localSheetId="12" hidden="1">{"'Sheet1'!$L$16"}</definedName>
    <definedName name="_______________________________PA3" localSheetId="11" hidden="1">{"'Sheet1'!$L$16"}</definedName>
    <definedName name="_______________________________PA3" localSheetId="13" hidden="1">{"'Sheet1'!$L$16"}</definedName>
    <definedName name="_______________________________PA3" localSheetId="16" hidden="1">{"'Sheet1'!$L$16"}</definedName>
    <definedName name="_______________________________PA3" localSheetId="21" hidden="1">{"'Sheet1'!$L$16"}</definedName>
    <definedName name="_______________________________PA3" localSheetId="18" hidden="1">{"'Sheet1'!$L$16"}</definedName>
    <definedName name="_______________________________PA3" localSheetId="19" hidden="1">{"'Sheet1'!$L$16"}</definedName>
    <definedName name="_______________________________PA3" localSheetId="20" hidden="1">{"'Sheet1'!$L$16"}</definedName>
    <definedName name="_______________________________PA3" localSheetId="22" hidden="1">{"'Sheet1'!$L$16"}</definedName>
    <definedName name="_______________________________PA3" localSheetId="24" hidden="1">{"'Sheet1'!$L$16"}</definedName>
    <definedName name="_______________________________PA3" localSheetId="28" hidden="1">{"'Sheet1'!$L$16"}</definedName>
    <definedName name="_______________________________PA3" localSheetId="14" hidden="1">{"'Sheet1'!$L$16"}</definedName>
    <definedName name="_______________________________PA3" hidden="1">{"'Sheet1'!$L$16"}</definedName>
    <definedName name="_______________________________T3" localSheetId="12" hidden="1">{"'Sheet1'!$L$16"}</definedName>
    <definedName name="_______________________________T3" localSheetId="11" hidden="1">{"'Sheet1'!$L$16"}</definedName>
    <definedName name="_______________________________T3" localSheetId="13" hidden="1">{"'Sheet1'!$L$16"}</definedName>
    <definedName name="_______________________________T3" localSheetId="16" hidden="1">{"'Sheet1'!$L$16"}</definedName>
    <definedName name="_______________________________T3" localSheetId="21" hidden="1">{"'Sheet1'!$L$16"}</definedName>
    <definedName name="_______________________________T3" localSheetId="18" hidden="1">{"'Sheet1'!$L$16"}</definedName>
    <definedName name="_______________________________T3" localSheetId="19" hidden="1">{"'Sheet1'!$L$16"}</definedName>
    <definedName name="_______________________________T3" localSheetId="20" hidden="1">{"'Sheet1'!$L$16"}</definedName>
    <definedName name="_______________________________T3" localSheetId="22" hidden="1">{"'Sheet1'!$L$16"}</definedName>
    <definedName name="_______________________________T3" localSheetId="24" hidden="1">{"'Sheet1'!$L$16"}</definedName>
    <definedName name="_______________________________T3" localSheetId="28" hidden="1">{"'Sheet1'!$L$16"}</definedName>
    <definedName name="_______________________________T3" localSheetId="14" hidden="1">{"'Sheet1'!$L$16"}</definedName>
    <definedName name="_______________________________T3" hidden="1">{"'Sheet1'!$L$16"}</definedName>
    <definedName name="_______________________________TM2" localSheetId="12" hidden="1">{"'Sheet1'!$L$16"}</definedName>
    <definedName name="_______________________________TM2" localSheetId="11" hidden="1">{"'Sheet1'!$L$16"}</definedName>
    <definedName name="_______________________________TM2" localSheetId="13" hidden="1">{"'Sheet1'!$L$16"}</definedName>
    <definedName name="_______________________________TM2" localSheetId="16" hidden="1">{"'Sheet1'!$L$16"}</definedName>
    <definedName name="_______________________________TM2" localSheetId="21" hidden="1">{"'Sheet1'!$L$16"}</definedName>
    <definedName name="_______________________________TM2" localSheetId="18" hidden="1">{"'Sheet1'!$L$16"}</definedName>
    <definedName name="_______________________________TM2" localSheetId="19" hidden="1">{"'Sheet1'!$L$16"}</definedName>
    <definedName name="_______________________________TM2" localSheetId="20" hidden="1">{"'Sheet1'!$L$16"}</definedName>
    <definedName name="_______________________________TM2" localSheetId="22" hidden="1">{"'Sheet1'!$L$16"}</definedName>
    <definedName name="_______________________________TM2" localSheetId="24" hidden="1">{"'Sheet1'!$L$16"}</definedName>
    <definedName name="_______________________________TM2" localSheetId="28" hidden="1">{"'Sheet1'!$L$16"}</definedName>
    <definedName name="_______________________________TM2" localSheetId="14" hidden="1">{"'Sheet1'!$L$16"}</definedName>
    <definedName name="_______________________________TM2" hidden="1">{"'Sheet1'!$L$16"}</definedName>
    <definedName name="_______________________________tu4" localSheetId="12" hidden="1">{"'Sheet1'!$L$16"}</definedName>
    <definedName name="_______________________________tu4" localSheetId="11" hidden="1">{"'Sheet1'!$L$16"}</definedName>
    <definedName name="_______________________________tu4" localSheetId="13" hidden="1">{"'Sheet1'!$L$16"}</definedName>
    <definedName name="_______________________________tu4" localSheetId="16" hidden="1">{"'Sheet1'!$L$16"}</definedName>
    <definedName name="_______________________________tu4" localSheetId="21" hidden="1">{"'Sheet1'!$L$16"}</definedName>
    <definedName name="_______________________________tu4" localSheetId="18" hidden="1">{"'Sheet1'!$L$16"}</definedName>
    <definedName name="_______________________________tu4" localSheetId="19" hidden="1">{"'Sheet1'!$L$16"}</definedName>
    <definedName name="_______________________________tu4" localSheetId="20" hidden="1">{"'Sheet1'!$L$16"}</definedName>
    <definedName name="_______________________________tu4" localSheetId="22" hidden="1">{"'Sheet1'!$L$16"}</definedName>
    <definedName name="_______________________________tu4" localSheetId="24" hidden="1">{"'Sheet1'!$L$16"}</definedName>
    <definedName name="_______________________________tu4" localSheetId="28" hidden="1">{"'Sheet1'!$L$16"}</definedName>
    <definedName name="_______________________________tu4" localSheetId="14" hidden="1">{"'Sheet1'!$L$16"}</definedName>
    <definedName name="_______________________________tu4" hidden="1">{"'Sheet1'!$L$16"}</definedName>
    <definedName name="_______________________________VT3" localSheetId="12" hidden="1">{"'Sheet1'!$L$16"}</definedName>
    <definedName name="_______________________________VT3" localSheetId="11" hidden="1">{"'Sheet1'!$L$16"}</definedName>
    <definedName name="_______________________________VT3" localSheetId="13" hidden="1">{"'Sheet1'!$L$16"}</definedName>
    <definedName name="_______________________________VT3" localSheetId="16" hidden="1">{"'Sheet1'!$L$16"}</definedName>
    <definedName name="_______________________________VT3" localSheetId="21" hidden="1">{"'Sheet1'!$L$16"}</definedName>
    <definedName name="_______________________________VT3" localSheetId="18" hidden="1">{"'Sheet1'!$L$16"}</definedName>
    <definedName name="_______________________________VT3" localSheetId="19" hidden="1">{"'Sheet1'!$L$16"}</definedName>
    <definedName name="_______________________________VT3" localSheetId="20" hidden="1">{"'Sheet1'!$L$16"}</definedName>
    <definedName name="_______________________________VT3" localSheetId="22" hidden="1">{"'Sheet1'!$L$16"}</definedName>
    <definedName name="_______________________________VT3" localSheetId="24" hidden="1">{"'Sheet1'!$L$16"}</definedName>
    <definedName name="_______________________________VT3" localSheetId="28" hidden="1">{"'Sheet1'!$L$16"}</definedName>
    <definedName name="_______________________________VT3" localSheetId="14" hidden="1">{"'Sheet1'!$L$16"}</definedName>
    <definedName name="_______________________________VT3" hidden="1">{"'Sheet1'!$L$16"}</definedName>
    <definedName name="______________________________a1" localSheetId="12" hidden="1">{"'Sheet1'!$L$16"}</definedName>
    <definedName name="______________________________a1" localSheetId="11" hidden="1">{"'Sheet1'!$L$16"}</definedName>
    <definedName name="______________________________a1" localSheetId="13" hidden="1">{"'Sheet1'!$L$16"}</definedName>
    <definedName name="______________________________a1" localSheetId="16" hidden="1">{"'Sheet1'!$L$16"}</definedName>
    <definedName name="______________________________a1" localSheetId="21" hidden="1">{"'Sheet1'!$L$16"}</definedName>
    <definedName name="______________________________a1" localSheetId="18" hidden="1">{"'Sheet1'!$L$16"}</definedName>
    <definedName name="______________________________a1" localSheetId="19" hidden="1">{"'Sheet1'!$L$16"}</definedName>
    <definedName name="______________________________a1" localSheetId="20" hidden="1">{"'Sheet1'!$L$16"}</definedName>
    <definedName name="______________________________a1" localSheetId="22" hidden="1">{"'Sheet1'!$L$16"}</definedName>
    <definedName name="______________________________a1" localSheetId="24" hidden="1">{"'Sheet1'!$L$16"}</definedName>
    <definedName name="______________________________a1" localSheetId="28" hidden="1">{"'Sheet1'!$L$16"}</definedName>
    <definedName name="______________________________a1" localSheetId="14" hidden="1">{"'Sheet1'!$L$16"}</definedName>
    <definedName name="______________________________a1" hidden="1">{"'Sheet1'!$L$16"}</definedName>
    <definedName name="______________________________a129" localSheetId="12" hidden="1">{"Offgrid",#N/A,FALSE,"OFFGRID";"Region",#N/A,FALSE,"REGION";"Offgrid -2",#N/A,FALSE,"OFFGRID";"WTP",#N/A,FALSE,"WTP";"WTP -2",#N/A,FALSE,"WTP";"Project",#N/A,FALSE,"PROJECT";"Summary -2",#N/A,FALSE,"SUMMARY"}</definedName>
    <definedName name="______________________________a129" localSheetId="11" hidden="1">{"Offgrid",#N/A,FALSE,"OFFGRID";"Region",#N/A,FALSE,"REGION";"Offgrid -2",#N/A,FALSE,"OFFGRID";"WTP",#N/A,FALSE,"WTP";"WTP -2",#N/A,FALSE,"WTP";"Project",#N/A,FALSE,"PROJECT";"Summary -2",#N/A,FALSE,"SUMMARY"}</definedName>
    <definedName name="______________________________a129" localSheetId="13" hidden="1">{"Offgrid",#N/A,FALSE,"OFFGRID";"Region",#N/A,FALSE,"REGION";"Offgrid -2",#N/A,FALSE,"OFFGRID";"WTP",#N/A,FALSE,"WTP";"WTP -2",#N/A,FALSE,"WTP";"Project",#N/A,FALSE,"PROJECT";"Summary -2",#N/A,FALSE,"SUMMARY"}</definedName>
    <definedName name="______________________________a129" localSheetId="16" hidden="1">{"Offgrid",#N/A,FALSE,"OFFGRID";"Region",#N/A,FALSE,"REGION";"Offgrid -2",#N/A,FALSE,"OFFGRID";"WTP",#N/A,FALSE,"WTP";"WTP -2",#N/A,FALSE,"WTP";"Project",#N/A,FALSE,"PROJECT";"Summary -2",#N/A,FALSE,"SUMMARY"}</definedName>
    <definedName name="______________________________a129" localSheetId="21" hidden="1">{"Offgrid",#N/A,FALSE,"OFFGRID";"Region",#N/A,FALSE,"REGION";"Offgrid -2",#N/A,FALSE,"OFFGRID";"WTP",#N/A,FALSE,"WTP";"WTP -2",#N/A,FALSE,"WTP";"Project",#N/A,FALSE,"PROJECT";"Summary -2",#N/A,FALSE,"SUMMARY"}</definedName>
    <definedName name="______________________________a129" localSheetId="18" hidden="1">{"Offgrid",#N/A,FALSE,"OFFGRID";"Region",#N/A,FALSE,"REGION";"Offgrid -2",#N/A,FALSE,"OFFGRID";"WTP",#N/A,FALSE,"WTP";"WTP -2",#N/A,FALSE,"WTP";"Project",#N/A,FALSE,"PROJECT";"Summary -2",#N/A,FALSE,"SUMMARY"}</definedName>
    <definedName name="______________________________a129" localSheetId="19" hidden="1">{"Offgrid",#N/A,FALSE,"OFFGRID";"Region",#N/A,FALSE,"REGION";"Offgrid -2",#N/A,FALSE,"OFFGRID";"WTP",#N/A,FALSE,"WTP";"WTP -2",#N/A,FALSE,"WTP";"Project",#N/A,FALSE,"PROJECT";"Summary -2",#N/A,FALSE,"SUMMARY"}</definedName>
    <definedName name="______________________________a129" localSheetId="20" hidden="1">{"Offgrid",#N/A,FALSE,"OFFGRID";"Region",#N/A,FALSE,"REGION";"Offgrid -2",#N/A,FALSE,"OFFGRID";"WTP",#N/A,FALSE,"WTP";"WTP -2",#N/A,FALSE,"WTP";"Project",#N/A,FALSE,"PROJECT";"Summary -2",#N/A,FALSE,"SUMMARY"}</definedName>
    <definedName name="______________________________a129" localSheetId="22" hidden="1">{"Offgrid",#N/A,FALSE,"OFFGRID";"Region",#N/A,FALSE,"REGION";"Offgrid -2",#N/A,FALSE,"OFFGRID";"WTP",#N/A,FALSE,"WTP";"WTP -2",#N/A,FALSE,"WTP";"Project",#N/A,FALSE,"PROJECT";"Summary -2",#N/A,FALSE,"SUMMARY"}</definedName>
    <definedName name="______________________________a129" localSheetId="24" hidden="1">{"Offgrid",#N/A,FALSE,"OFFGRID";"Region",#N/A,FALSE,"REGION";"Offgrid -2",#N/A,FALSE,"OFFGRID";"WTP",#N/A,FALSE,"WTP";"WTP -2",#N/A,FALSE,"WTP";"Project",#N/A,FALSE,"PROJECT";"Summary -2",#N/A,FALSE,"SUMMARY"}</definedName>
    <definedName name="______________________________a129" localSheetId="28" hidden="1">{"Offgrid",#N/A,FALSE,"OFFGRID";"Region",#N/A,FALSE,"REGION";"Offgrid -2",#N/A,FALSE,"OFFGRID";"WTP",#N/A,FALSE,"WTP";"WTP -2",#N/A,FALSE,"WTP";"Project",#N/A,FALSE,"PROJECT";"Summary -2",#N/A,FALSE,"SUMMARY"}</definedName>
    <definedName name="______________________________a129" localSheetId="14" hidden="1">{"Offgrid",#N/A,FALSE,"OFFGRID";"Region",#N/A,FALSE,"REGION";"Offgrid -2",#N/A,FALSE,"OFFGRID";"WTP",#N/A,FALSE,"WTP";"WTP -2",#N/A,FALSE,"WTP";"Project",#N/A,FALSE,"PROJECT";"Summary -2",#N/A,FALSE,"SUMMARY"}</definedName>
    <definedName name="______________________________a129" hidden="1">{"Offgrid",#N/A,FALSE,"OFFGRID";"Region",#N/A,FALSE,"REGION";"Offgrid -2",#N/A,FALSE,"OFFGRID";"WTP",#N/A,FALSE,"WTP";"WTP -2",#N/A,FALSE,"WTP";"Project",#N/A,FALSE,"PROJECT";"Summary -2",#N/A,FALSE,"SUMMARY"}</definedName>
    <definedName name="______________________________a130" localSheetId="12" hidden="1">{"Offgrid",#N/A,FALSE,"OFFGRID";"Region",#N/A,FALSE,"REGION";"Offgrid -2",#N/A,FALSE,"OFFGRID";"WTP",#N/A,FALSE,"WTP";"WTP -2",#N/A,FALSE,"WTP";"Project",#N/A,FALSE,"PROJECT";"Summary -2",#N/A,FALSE,"SUMMARY"}</definedName>
    <definedName name="______________________________a130" localSheetId="11" hidden="1">{"Offgrid",#N/A,FALSE,"OFFGRID";"Region",#N/A,FALSE,"REGION";"Offgrid -2",#N/A,FALSE,"OFFGRID";"WTP",#N/A,FALSE,"WTP";"WTP -2",#N/A,FALSE,"WTP";"Project",#N/A,FALSE,"PROJECT";"Summary -2",#N/A,FALSE,"SUMMARY"}</definedName>
    <definedName name="______________________________a130" localSheetId="13" hidden="1">{"Offgrid",#N/A,FALSE,"OFFGRID";"Region",#N/A,FALSE,"REGION";"Offgrid -2",#N/A,FALSE,"OFFGRID";"WTP",#N/A,FALSE,"WTP";"WTP -2",#N/A,FALSE,"WTP";"Project",#N/A,FALSE,"PROJECT";"Summary -2",#N/A,FALSE,"SUMMARY"}</definedName>
    <definedName name="______________________________a130" localSheetId="16" hidden="1">{"Offgrid",#N/A,FALSE,"OFFGRID";"Region",#N/A,FALSE,"REGION";"Offgrid -2",#N/A,FALSE,"OFFGRID";"WTP",#N/A,FALSE,"WTP";"WTP -2",#N/A,FALSE,"WTP";"Project",#N/A,FALSE,"PROJECT";"Summary -2",#N/A,FALSE,"SUMMARY"}</definedName>
    <definedName name="______________________________a130" localSheetId="21" hidden="1">{"Offgrid",#N/A,FALSE,"OFFGRID";"Region",#N/A,FALSE,"REGION";"Offgrid -2",#N/A,FALSE,"OFFGRID";"WTP",#N/A,FALSE,"WTP";"WTP -2",#N/A,FALSE,"WTP";"Project",#N/A,FALSE,"PROJECT";"Summary -2",#N/A,FALSE,"SUMMARY"}</definedName>
    <definedName name="______________________________a130" localSheetId="18" hidden="1">{"Offgrid",#N/A,FALSE,"OFFGRID";"Region",#N/A,FALSE,"REGION";"Offgrid -2",#N/A,FALSE,"OFFGRID";"WTP",#N/A,FALSE,"WTP";"WTP -2",#N/A,FALSE,"WTP";"Project",#N/A,FALSE,"PROJECT";"Summary -2",#N/A,FALSE,"SUMMARY"}</definedName>
    <definedName name="______________________________a130" localSheetId="19" hidden="1">{"Offgrid",#N/A,FALSE,"OFFGRID";"Region",#N/A,FALSE,"REGION";"Offgrid -2",#N/A,FALSE,"OFFGRID";"WTP",#N/A,FALSE,"WTP";"WTP -2",#N/A,FALSE,"WTP";"Project",#N/A,FALSE,"PROJECT";"Summary -2",#N/A,FALSE,"SUMMARY"}</definedName>
    <definedName name="______________________________a130" localSheetId="20" hidden="1">{"Offgrid",#N/A,FALSE,"OFFGRID";"Region",#N/A,FALSE,"REGION";"Offgrid -2",#N/A,FALSE,"OFFGRID";"WTP",#N/A,FALSE,"WTP";"WTP -2",#N/A,FALSE,"WTP";"Project",#N/A,FALSE,"PROJECT";"Summary -2",#N/A,FALSE,"SUMMARY"}</definedName>
    <definedName name="______________________________a130" localSheetId="22" hidden="1">{"Offgrid",#N/A,FALSE,"OFFGRID";"Region",#N/A,FALSE,"REGION";"Offgrid -2",#N/A,FALSE,"OFFGRID";"WTP",#N/A,FALSE,"WTP";"WTP -2",#N/A,FALSE,"WTP";"Project",#N/A,FALSE,"PROJECT";"Summary -2",#N/A,FALSE,"SUMMARY"}</definedName>
    <definedName name="______________________________a130" localSheetId="24" hidden="1">{"Offgrid",#N/A,FALSE,"OFFGRID";"Region",#N/A,FALSE,"REGION";"Offgrid -2",#N/A,FALSE,"OFFGRID";"WTP",#N/A,FALSE,"WTP";"WTP -2",#N/A,FALSE,"WTP";"Project",#N/A,FALSE,"PROJECT";"Summary -2",#N/A,FALSE,"SUMMARY"}</definedName>
    <definedName name="______________________________a130" localSheetId="28" hidden="1">{"Offgrid",#N/A,FALSE,"OFFGRID";"Region",#N/A,FALSE,"REGION";"Offgrid -2",#N/A,FALSE,"OFFGRID";"WTP",#N/A,FALSE,"WTP";"WTP -2",#N/A,FALSE,"WTP";"Project",#N/A,FALSE,"PROJECT";"Summary -2",#N/A,FALSE,"SUMMARY"}</definedName>
    <definedName name="______________________________a130" localSheetId="14" hidden="1">{"Offgrid",#N/A,FALSE,"OFFGRID";"Region",#N/A,FALSE,"REGION";"Offgrid -2",#N/A,FALSE,"OFFGRID";"WTP",#N/A,FALSE,"WTP";"WTP -2",#N/A,FALSE,"WTP";"Project",#N/A,FALSE,"PROJECT";"Summary -2",#N/A,FALSE,"SUMMARY"}</definedName>
    <definedName name="______________________________a130" hidden="1">{"Offgrid",#N/A,FALSE,"OFFGRID";"Region",#N/A,FALSE,"REGION";"Offgrid -2",#N/A,FALSE,"OFFGRID";"WTP",#N/A,FALSE,"WTP";"WTP -2",#N/A,FALSE,"WTP";"Project",#N/A,FALSE,"PROJECT";"Summary -2",#N/A,FALSE,"SUMMARY"}</definedName>
    <definedName name="______________________________BIA3" localSheetId="12" hidden="1">{"'Sheet1'!$L$16"}</definedName>
    <definedName name="______________________________BIA3" localSheetId="11" hidden="1">{"'Sheet1'!$L$16"}</definedName>
    <definedName name="______________________________BIA3" localSheetId="13" hidden="1">{"'Sheet1'!$L$16"}</definedName>
    <definedName name="______________________________BIA3" localSheetId="16" hidden="1">{"'Sheet1'!$L$16"}</definedName>
    <definedName name="______________________________BIA3" localSheetId="21" hidden="1">{"'Sheet1'!$L$16"}</definedName>
    <definedName name="______________________________BIA3" localSheetId="18" hidden="1">{"'Sheet1'!$L$16"}</definedName>
    <definedName name="______________________________BIA3" localSheetId="19" hidden="1">{"'Sheet1'!$L$16"}</definedName>
    <definedName name="______________________________BIA3" localSheetId="20" hidden="1">{"'Sheet1'!$L$16"}</definedName>
    <definedName name="______________________________BIA3" localSheetId="22" hidden="1">{"'Sheet1'!$L$16"}</definedName>
    <definedName name="______________________________BIA3" localSheetId="24" hidden="1">{"'Sheet1'!$L$16"}</definedName>
    <definedName name="______________________________BIA3" localSheetId="28" hidden="1">{"'Sheet1'!$L$16"}</definedName>
    <definedName name="______________________________BIA3" localSheetId="14" hidden="1">{"'Sheet1'!$L$16"}</definedName>
    <definedName name="______________________________BIA3" hidden="1">{"'Sheet1'!$L$16"}</definedName>
    <definedName name="______________________________Goi8" localSheetId="12" hidden="1">{"'Sheet1'!$L$16"}</definedName>
    <definedName name="______________________________Goi8" localSheetId="11" hidden="1">{"'Sheet1'!$L$16"}</definedName>
    <definedName name="______________________________Goi8" localSheetId="13" hidden="1">{"'Sheet1'!$L$16"}</definedName>
    <definedName name="______________________________Goi8" localSheetId="16" hidden="1">{"'Sheet1'!$L$16"}</definedName>
    <definedName name="______________________________Goi8" localSheetId="21" hidden="1">{"'Sheet1'!$L$16"}</definedName>
    <definedName name="______________________________Goi8" localSheetId="18" hidden="1">{"'Sheet1'!$L$16"}</definedName>
    <definedName name="______________________________Goi8" localSheetId="19" hidden="1">{"'Sheet1'!$L$16"}</definedName>
    <definedName name="______________________________Goi8" localSheetId="20" hidden="1">{"'Sheet1'!$L$16"}</definedName>
    <definedName name="______________________________Goi8" localSheetId="22" hidden="1">{"'Sheet1'!$L$16"}</definedName>
    <definedName name="______________________________Goi8" localSheetId="24" hidden="1">{"'Sheet1'!$L$16"}</definedName>
    <definedName name="______________________________Goi8" localSheetId="28" hidden="1">{"'Sheet1'!$L$16"}</definedName>
    <definedName name="______________________________Goi8" localSheetId="14" hidden="1">{"'Sheet1'!$L$16"}</definedName>
    <definedName name="______________________________Goi8" hidden="1">{"'Sheet1'!$L$16"}</definedName>
    <definedName name="______________________________Lan1" localSheetId="12" hidden="1">{"'Sheet1'!$L$16"}</definedName>
    <definedName name="______________________________Lan1" localSheetId="11" hidden="1">{"'Sheet1'!$L$16"}</definedName>
    <definedName name="______________________________Lan1" localSheetId="13" hidden="1">{"'Sheet1'!$L$16"}</definedName>
    <definedName name="______________________________Lan1" localSheetId="16" hidden="1">{"'Sheet1'!$L$16"}</definedName>
    <definedName name="______________________________Lan1" localSheetId="21" hidden="1">{"'Sheet1'!$L$16"}</definedName>
    <definedName name="______________________________Lan1" localSheetId="18" hidden="1">{"'Sheet1'!$L$16"}</definedName>
    <definedName name="______________________________Lan1" localSheetId="19" hidden="1">{"'Sheet1'!$L$16"}</definedName>
    <definedName name="______________________________Lan1" localSheetId="20" hidden="1">{"'Sheet1'!$L$16"}</definedName>
    <definedName name="______________________________Lan1" localSheetId="22" hidden="1">{"'Sheet1'!$L$16"}</definedName>
    <definedName name="______________________________Lan1" localSheetId="24" hidden="1">{"'Sheet1'!$L$16"}</definedName>
    <definedName name="______________________________Lan1" localSheetId="28" hidden="1">{"'Sheet1'!$L$16"}</definedName>
    <definedName name="______________________________Lan1" localSheetId="14" hidden="1">{"'Sheet1'!$L$16"}</definedName>
    <definedName name="______________________________Lan1" hidden="1">{"'Sheet1'!$L$16"}</definedName>
    <definedName name="______________________________PA3" localSheetId="12" hidden="1">{"'Sheet1'!$L$16"}</definedName>
    <definedName name="______________________________PA3" localSheetId="11" hidden="1">{"'Sheet1'!$L$16"}</definedName>
    <definedName name="______________________________PA3" localSheetId="13" hidden="1">{"'Sheet1'!$L$16"}</definedName>
    <definedName name="______________________________PA3" localSheetId="16" hidden="1">{"'Sheet1'!$L$16"}</definedName>
    <definedName name="______________________________PA3" localSheetId="21" hidden="1">{"'Sheet1'!$L$16"}</definedName>
    <definedName name="______________________________PA3" localSheetId="18" hidden="1">{"'Sheet1'!$L$16"}</definedName>
    <definedName name="______________________________PA3" localSheetId="19" hidden="1">{"'Sheet1'!$L$16"}</definedName>
    <definedName name="______________________________PA3" localSheetId="20" hidden="1">{"'Sheet1'!$L$16"}</definedName>
    <definedName name="______________________________PA3" localSheetId="22" hidden="1">{"'Sheet1'!$L$16"}</definedName>
    <definedName name="______________________________PA3" localSheetId="24" hidden="1">{"'Sheet1'!$L$16"}</definedName>
    <definedName name="______________________________PA3" localSheetId="28" hidden="1">{"'Sheet1'!$L$16"}</definedName>
    <definedName name="______________________________PA3" localSheetId="14" hidden="1">{"'Sheet1'!$L$16"}</definedName>
    <definedName name="______________________________PA3" hidden="1">{"'Sheet1'!$L$16"}</definedName>
    <definedName name="______________________________SCL4" localSheetId="12" hidden="1">{"'Sheet1'!$L$16"}</definedName>
    <definedName name="______________________________SCL4" localSheetId="11" hidden="1">{"'Sheet1'!$L$16"}</definedName>
    <definedName name="______________________________SCL4" localSheetId="13" hidden="1">{"'Sheet1'!$L$16"}</definedName>
    <definedName name="______________________________SCL4" localSheetId="16" hidden="1">{"'Sheet1'!$L$16"}</definedName>
    <definedName name="______________________________SCL4" localSheetId="21" hidden="1">{"'Sheet1'!$L$16"}</definedName>
    <definedName name="______________________________SCL4" localSheetId="18" hidden="1">{"'Sheet1'!$L$16"}</definedName>
    <definedName name="______________________________SCL4" localSheetId="19" hidden="1">{"'Sheet1'!$L$16"}</definedName>
    <definedName name="______________________________SCL4" localSheetId="20" hidden="1">{"'Sheet1'!$L$16"}</definedName>
    <definedName name="______________________________SCL4" localSheetId="22" hidden="1">{"'Sheet1'!$L$16"}</definedName>
    <definedName name="______________________________SCL4" localSheetId="24" hidden="1">{"'Sheet1'!$L$16"}</definedName>
    <definedName name="______________________________SCL4" localSheetId="28" hidden="1">{"'Sheet1'!$L$16"}</definedName>
    <definedName name="______________________________SCL4" localSheetId="14" hidden="1">{"'Sheet1'!$L$16"}</definedName>
    <definedName name="______________________________SCL4" hidden="1">{"'Sheet1'!$L$16"}</definedName>
    <definedName name="______________________________tt3" localSheetId="12" hidden="1">{"'Sheet1'!$L$16"}</definedName>
    <definedName name="______________________________tt3" localSheetId="11" hidden="1">{"'Sheet1'!$L$16"}</definedName>
    <definedName name="______________________________tt3" localSheetId="13" hidden="1">{"'Sheet1'!$L$16"}</definedName>
    <definedName name="______________________________tt3" localSheetId="16" hidden="1">{"'Sheet1'!$L$16"}</definedName>
    <definedName name="______________________________tt3" localSheetId="21" hidden="1">{"'Sheet1'!$L$16"}</definedName>
    <definedName name="______________________________tt3" localSheetId="18" hidden="1">{"'Sheet1'!$L$16"}</definedName>
    <definedName name="______________________________tt3" localSheetId="19" hidden="1">{"'Sheet1'!$L$16"}</definedName>
    <definedName name="______________________________tt3" localSheetId="20" hidden="1">{"'Sheet1'!$L$16"}</definedName>
    <definedName name="______________________________tt3" localSheetId="22" hidden="1">{"'Sheet1'!$L$16"}</definedName>
    <definedName name="______________________________tt3" localSheetId="24" hidden="1">{"'Sheet1'!$L$16"}</definedName>
    <definedName name="______________________________tt3" localSheetId="28" hidden="1">{"'Sheet1'!$L$16"}</definedName>
    <definedName name="______________________________tt3" localSheetId="14" hidden="1">{"'Sheet1'!$L$16"}</definedName>
    <definedName name="______________________________tt3" hidden="1">{"'Sheet1'!$L$16"}</definedName>
    <definedName name="______________________________VT3" localSheetId="12" hidden="1">{"'Sheet1'!$L$16"}</definedName>
    <definedName name="______________________________VT3" localSheetId="11" hidden="1">{"'Sheet1'!$L$16"}</definedName>
    <definedName name="______________________________VT3" localSheetId="13" hidden="1">{"'Sheet1'!$L$16"}</definedName>
    <definedName name="______________________________VT3" localSheetId="16" hidden="1">{"'Sheet1'!$L$16"}</definedName>
    <definedName name="______________________________VT3" localSheetId="21" hidden="1">{"'Sheet1'!$L$16"}</definedName>
    <definedName name="______________________________VT3" localSheetId="18" hidden="1">{"'Sheet1'!$L$16"}</definedName>
    <definedName name="______________________________VT3" localSheetId="19" hidden="1">{"'Sheet1'!$L$16"}</definedName>
    <definedName name="______________________________VT3" localSheetId="20" hidden="1">{"'Sheet1'!$L$16"}</definedName>
    <definedName name="______________________________VT3" localSheetId="22" hidden="1">{"'Sheet1'!$L$16"}</definedName>
    <definedName name="______________________________VT3" localSheetId="24" hidden="1">{"'Sheet1'!$L$16"}</definedName>
    <definedName name="______________________________VT3" localSheetId="28" hidden="1">{"'Sheet1'!$L$16"}</definedName>
    <definedName name="______________________________VT3" localSheetId="14" hidden="1">{"'Sheet1'!$L$16"}</definedName>
    <definedName name="______________________________VT3" hidden="1">{"'Sheet1'!$L$16"}</definedName>
    <definedName name="_____________________________a1" localSheetId="12" hidden="1">{"'Sheet1'!$L$16"}</definedName>
    <definedName name="_____________________________a1" localSheetId="11" hidden="1">{"'Sheet1'!$L$16"}</definedName>
    <definedName name="_____________________________a1" localSheetId="13" hidden="1">{"'Sheet1'!$L$16"}</definedName>
    <definedName name="_____________________________a1" localSheetId="16" hidden="1">{"'Sheet1'!$L$16"}</definedName>
    <definedName name="_____________________________a1" localSheetId="21" hidden="1">{"'Sheet1'!$L$16"}</definedName>
    <definedName name="_____________________________a1" localSheetId="18" hidden="1">{"'Sheet1'!$L$16"}</definedName>
    <definedName name="_____________________________a1" localSheetId="19" hidden="1">{"'Sheet1'!$L$16"}</definedName>
    <definedName name="_____________________________a1" localSheetId="20" hidden="1">{"'Sheet1'!$L$16"}</definedName>
    <definedName name="_____________________________a1" localSheetId="22" hidden="1">{"'Sheet1'!$L$16"}</definedName>
    <definedName name="_____________________________a1" localSheetId="24" hidden="1">{"'Sheet1'!$L$16"}</definedName>
    <definedName name="_____________________________a1" localSheetId="28" hidden="1">{"'Sheet1'!$L$16"}</definedName>
    <definedName name="_____________________________a1" localSheetId="14" hidden="1">{"'Sheet1'!$L$16"}</definedName>
    <definedName name="_____________________________a1" hidden="1">{"'Sheet1'!$L$16"}</definedName>
    <definedName name="_____________________________a129" localSheetId="12" hidden="1">{"Offgrid",#N/A,FALSE,"OFFGRID";"Region",#N/A,FALSE,"REGION";"Offgrid -2",#N/A,FALSE,"OFFGRID";"WTP",#N/A,FALSE,"WTP";"WTP -2",#N/A,FALSE,"WTP";"Project",#N/A,FALSE,"PROJECT";"Summary -2",#N/A,FALSE,"SUMMARY"}</definedName>
    <definedName name="_____________________________a129" localSheetId="11" hidden="1">{"Offgrid",#N/A,FALSE,"OFFGRID";"Region",#N/A,FALSE,"REGION";"Offgrid -2",#N/A,FALSE,"OFFGRID";"WTP",#N/A,FALSE,"WTP";"WTP -2",#N/A,FALSE,"WTP";"Project",#N/A,FALSE,"PROJECT";"Summary -2",#N/A,FALSE,"SUMMARY"}</definedName>
    <definedName name="_____________________________a129" localSheetId="13" hidden="1">{"Offgrid",#N/A,FALSE,"OFFGRID";"Region",#N/A,FALSE,"REGION";"Offgrid -2",#N/A,FALSE,"OFFGRID";"WTP",#N/A,FALSE,"WTP";"WTP -2",#N/A,FALSE,"WTP";"Project",#N/A,FALSE,"PROJECT";"Summary -2",#N/A,FALSE,"SUMMARY"}</definedName>
    <definedName name="_____________________________a129" localSheetId="16" hidden="1">{"Offgrid",#N/A,FALSE,"OFFGRID";"Region",#N/A,FALSE,"REGION";"Offgrid -2",#N/A,FALSE,"OFFGRID";"WTP",#N/A,FALSE,"WTP";"WTP -2",#N/A,FALSE,"WTP";"Project",#N/A,FALSE,"PROJECT";"Summary -2",#N/A,FALSE,"SUMMARY"}</definedName>
    <definedName name="_____________________________a129" localSheetId="21" hidden="1">{"Offgrid",#N/A,FALSE,"OFFGRID";"Region",#N/A,FALSE,"REGION";"Offgrid -2",#N/A,FALSE,"OFFGRID";"WTP",#N/A,FALSE,"WTP";"WTP -2",#N/A,FALSE,"WTP";"Project",#N/A,FALSE,"PROJECT";"Summary -2",#N/A,FALSE,"SUMMARY"}</definedName>
    <definedName name="_____________________________a129" localSheetId="18" hidden="1">{"Offgrid",#N/A,FALSE,"OFFGRID";"Region",#N/A,FALSE,"REGION";"Offgrid -2",#N/A,FALSE,"OFFGRID";"WTP",#N/A,FALSE,"WTP";"WTP -2",#N/A,FALSE,"WTP";"Project",#N/A,FALSE,"PROJECT";"Summary -2",#N/A,FALSE,"SUMMARY"}</definedName>
    <definedName name="_____________________________a129" localSheetId="19" hidden="1">{"Offgrid",#N/A,FALSE,"OFFGRID";"Region",#N/A,FALSE,"REGION";"Offgrid -2",#N/A,FALSE,"OFFGRID";"WTP",#N/A,FALSE,"WTP";"WTP -2",#N/A,FALSE,"WTP";"Project",#N/A,FALSE,"PROJECT";"Summary -2",#N/A,FALSE,"SUMMARY"}</definedName>
    <definedName name="_____________________________a129" localSheetId="20" hidden="1">{"Offgrid",#N/A,FALSE,"OFFGRID";"Region",#N/A,FALSE,"REGION";"Offgrid -2",#N/A,FALSE,"OFFGRID";"WTP",#N/A,FALSE,"WTP";"WTP -2",#N/A,FALSE,"WTP";"Project",#N/A,FALSE,"PROJECT";"Summary -2",#N/A,FALSE,"SUMMARY"}</definedName>
    <definedName name="_____________________________a129" localSheetId="22" hidden="1">{"Offgrid",#N/A,FALSE,"OFFGRID";"Region",#N/A,FALSE,"REGION";"Offgrid -2",#N/A,FALSE,"OFFGRID";"WTP",#N/A,FALSE,"WTP";"WTP -2",#N/A,FALSE,"WTP";"Project",#N/A,FALSE,"PROJECT";"Summary -2",#N/A,FALSE,"SUMMARY"}</definedName>
    <definedName name="_____________________________a129" localSheetId="24" hidden="1">{"Offgrid",#N/A,FALSE,"OFFGRID";"Region",#N/A,FALSE,"REGION";"Offgrid -2",#N/A,FALSE,"OFFGRID";"WTP",#N/A,FALSE,"WTP";"WTP -2",#N/A,FALSE,"WTP";"Project",#N/A,FALSE,"PROJECT";"Summary -2",#N/A,FALSE,"SUMMARY"}</definedName>
    <definedName name="_____________________________a129" localSheetId="28" hidden="1">{"Offgrid",#N/A,FALSE,"OFFGRID";"Region",#N/A,FALSE,"REGION";"Offgrid -2",#N/A,FALSE,"OFFGRID";"WTP",#N/A,FALSE,"WTP";"WTP -2",#N/A,FALSE,"WTP";"Project",#N/A,FALSE,"PROJECT";"Summary -2",#N/A,FALSE,"SUMMARY"}</definedName>
    <definedName name="_____________________________a129" localSheetId="14" hidden="1">{"Offgrid",#N/A,FALSE,"OFFGRID";"Region",#N/A,FALSE,"REGION";"Offgrid -2",#N/A,FALSE,"OFFGRID";"WTP",#N/A,FALSE,"WTP";"WTP -2",#N/A,FALSE,"WTP";"Project",#N/A,FALSE,"PROJECT";"Summary -2",#N/A,FALSE,"SUMMARY"}</definedName>
    <definedName name="_____________________________a129" hidden="1">{"Offgrid",#N/A,FALSE,"OFFGRID";"Region",#N/A,FALSE,"REGION";"Offgrid -2",#N/A,FALSE,"OFFGRID";"WTP",#N/A,FALSE,"WTP";"WTP -2",#N/A,FALSE,"WTP";"Project",#N/A,FALSE,"PROJECT";"Summary -2",#N/A,FALSE,"SUMMARY"}</definedName>
    <definedName name="_____________________________a130" localSheetId="12" hidden="1">{"Offgrid",#N/A,FALSE,"OFFGRID";"Region",#N/A,FALSE,"REGION";"Offgrid -2",#N/A,FALSE,"OFFGRID";"WTP",#N/A,FALSE,"WTP";"WTP -2",#N/A,FALSE,"WTP";"Project",#N/A,FALSE,"PROJECT";"Summary -2",#N/A,FALSE,"SUMMARY"}</definedName>
    <definedName name="_____________________________a130" localSheetId="11" hidden="1">{"Offgrid",#N/A,FALSE,"OFFGRID";"Region",#N/A,FALSE,"REGION";"Offgrid -2",#N/A,FALSE,"OFFGRID";"WTP",#N/A,FALSE,"WTP";"WTP -2",#N/A,FALSE,"WTP";"Project",#N/A,FALSE,"PROJECT";"Summary -2",#N/A,FALSE,"SUMMARY"}</definedName>
    <definedName name="_____________________________a130" localSheetId="13" hidden="1">{"Offgrid",#N/A,FALSE,"OFFGRID";"Region",#N/A,FALSE,"REGION";"Offgrid -2",#N/A,FALSE,"OFFGRID";"WTP",#N/A,FALSE,"WTP";"WTP -2",#N/A,FALSE,"WTP";"Project",#N/A,FALSE,"PROJECT";"Summary -2",#N/A,FALSE,"SUMMARY"}</definedName>
    <definedName name="_____________________________a130" localSheetId="16" hidden="1">{"Offgrid",#N/A,FALSE,"OFFGRID";"Region",#N/A,FALSE,"REGION";"Offgrid -2",#N/A,FALSE,"OFFGRID";"WTP",#N/A,FALSE,"WTP";"WTP -2",#N/A,FALSE,"WTP";"Project",#N/A,FALSE,"PROJECT";"Summary -2",#N/A,FALSE,"SUMMARY"}</definedName>
    <definedName name="_____________________________a130" localSheetId="21" hidden="1">{"Offgrid",#N/A,FALSE,"OFFGRID";"Region",#N/A,FALSE,"REGION";"Offgrid -2",#N/A,FALSE,"OFFGRID";"WTP",#N/A,FALSE,"WTP";"WTP -2",#N/A,FALSE,"WTP";"Project",#N/A,FALSE,"PROJECT";"Summary -2",#N/A,FALSE,"SUMMARY"}</definedName>
    <definedName name="_____________________________a130" localSheetId="18" hidden="1">{"Offgrid",#N/A,FALSE,"OFFGRID";"Region",#N/A,FALSE,"REGION";"Offgrid -2",#N/A,FALSE,"OFFGRID";"WTP",#N/A,FALSE,"WTP";"WTP -2",#N/A,FALSE,"WTP";"Project",#N/A,FALSE,"PROJECT";"Summary -2",#N/A,FALSE,"SUMMARY"}</definedName>
    <definedName name="_____________________________a130" localSheetId="19" hidden="1">{"Offgrid",#N/A,FALSE,"OFFGRID";"Region",#N/A,FALSE,"REGION";"Offgrid -2",#N/A,FALSE,"OFFGRID";"WTP",#N/A,FALSE,"WTP";"WTP -2",#N/A,FALSE,"WTP";"Project",#N/A,FALSE,"PROJECT";"Summary -2",#N/A,FALSE,"SUMMARY"}</definedName>
    <definedName name="_____________________________a130" localSheetId="20" hidden="1">{"Offgrid",#N/A,FALSE,"OFFGRID";"Region",#N/A,FALSE,"REGION";"Offgrid -2",#N/A,FALSE,"OFFGRID";"WTP",#N/A,FALSE,"WTP";"WTP -2",#N/A,FALSE,"WTP";"Project",#N/A,FALSE,"PROJECT";"Summary -2",#N/A,FALSE,"SUMMARY"}</definedName>
    <definedName name="_____________________________a130" localSheetId="22" hidden="1">{"Offgrid",#N/A,FALSE,"OFFGRID";"Region",#N/A,FALSE,"REGION";"Offgrid -2",#N/A,FALSE,"OFFGRID";"WTP",#N/A,FALSE,"WTP";"WTP -2",#N/A,FALSE,"WTP";"Project",#N/A,FALSE,"PROJECT";"Summary -2",#N/A,FALSE,"SUMMARY"}</definedName>
    <definedName name="_____________________________a130" localSheetId="24" hidden="1">{"Offgrid",#N/A,FALSE,"OFFGRID";"Region",#N/A,FALSE,"REGION";"Offgrid -2",#N/A,FALSE,"OFFGRID";"WTP",#N/A,FALSE,"WTP";"WTP -2",#N/A,FALSE,"WTP";"Project",#N/A,FALSE,"PROJECT";"Summary -2",#N/A,FALSE,"SUMMARY"}</definedName>
    <definedName name="_____________________________a130" localSheetId="28" hidden="1">{"Offgrid",#N/A,FALSE,"OFFGRID";"Region",#N/A,FALSE,"REGION";"Offgrid -2",#N/A,FALSE,"OFFGRID";"WTP",#N/A,FALSE,"WTP";"WTP -2",#N/A,FALSE,"WTP";"Project",#N/A,FALSE,"PROJECT";"Summary -2",#N/A,FALSE,"SUMMARY"}</definedName>
    <definedName name="_____________________________a130" localSheetId="14" hidden="1">{"Offgrid",#N/A,FALSE,"OFFGRID";"Region",#N/A,FALSE,"REGION";"Offgrid -2",#N/A,FALSE,"OFFGRID";"WTP",#N/A,FALSE,"WTP";"WTP -2",#N/A,FALSE,"WTP";"Project",#N/A,FALSE,"PROJECT";"Summary -2",#N/A,FALSE,"SUMMARY"}</definedName>
    <definedName name="_____________________________a130" hidden="1">{"Offgrid",#N/A,FALSE,"OFFGRID";"Region",#N/A,FALSE,"REGION";"Offgrid -2",#N/A,FALSE,"OFFGRID";"WTP",#N/A,FALSE,"WTP";"WTP -2",#N/A,FALSE,"WTP";"Project",#N/A,FALSE,"PROJECT";"Summary -2",#N/A,FALSE,"SUMMARY"}</definedName>
    <definedName name="_____________________________BIA3" localSheetId="12" hidden="1">{"'Sheet1'!$L$16"}</definedName>
    <definedName name="_____________________________BIA3" localSheetId="11" hidden="1">{"'Sheet1'!$L$16"}</definedName>
    <definedName name="_____________________________BIA3" localSheetId="13" hidden="1">{"'Sheet1'!$L$16"}</definedName>
    <definedName name="_____________________________BIA3" localSheetId="16" hidden="1">{"'Sheet1'!$L$16"}</definedName>
    <definedName name="_____________________________BIA3" localSheetId="21" hidden="1">{"'Sheet1'!$L$16"}</definedName>
    <definedName name="_____________________________BIA3" localSheetId="18" hidden="1">{"'Sheet1'!$L$16"}</definedName>
    <definedName name="_____________________________BIA3" localSheetId="19" hidden="1">{"'Sheet1'!$L$16"}</definedName>
    <definedName name="_____________________________BIA3" localSheetId="20" hidden="1">{"'Sheet1'!$L$16"}</definedName>
    <definedName name="_____________________________BIA3" localSheetId="22" hidden="1">{"'Sheet1'!$L$16"}</definedName>
    <definedName name="_____________________________BIA3" localSheetId="24" hidden="1">{"'Sheet1'!$L$16"}</definedName>
    <definedName name="_____________________________BIA3" localSheetId="28" hidden="1">{"'Sheet1'!$L$16"}</definedName>
    <definedName name="_____________________________BIA3" localSheetId="14" hidden="1">{"'Sheet1'!$L$16"}</definedName>
    <definedName name="_____________________________BIA3" hidden="1">{"'Sheet1'!$L$16"}</definedName>
    <definedName name="_____________________________CN1" localSheetId="12" hidden="1">{"'Sheet1'!$L$16"}</definedName>
    <definedName name="_____________________________CN1" localSheetId="11" hidden="1">{"'Sheet1'!$L$16"}</definedName>
    <definedName name="_____________________________CN1" localSheetId="13" hidden="1">{"'Sheet1'!$L$16"}</definedName>
    <definedName name="_____________________________CN1" localSheetId="16" hidden="1">{"'Sheet1'!$L$16"}</definedName>
    <definedName name="_____________________________CN1" localSheetId="21" hidden="1">{"'Sheet1'!$L$16"}</definedName>
    <definedName name="_____________________________CN1" localSheetId="18" hidden="1">{"'Sheet1'!$L$16"}</definedName>
    <definedName name="_____________________________CN1" localSheetId="19" hidden="1">{"'Sheet1'!$L$16"}</definedName>
    <definedName name="_____________________________CN1" localSheetId="20" hidden="1">{"'Sheet1'!$L$16"}</definedName>
    <definedName name="_____________________________CN1" localSheetId="22" hidden="1">{"'Sheet1'!$L$16"}</definedName>
    <definedName name="_____________________________CN1" localSheetId="24" hidden="1">{"'Sheet1'!$L$16"}</definedName>
    <definedName name="_____________________________CN1" localSheetId="28" hidden="1">{"'Sheet1'!$L$16"}</definedName>
    <definedName name="_____________________________CN1" localSheetId="14" hidden="1">{"'Sheet1'!$L$16"}</definedName>
    <definedName name="_____________________________CN1" hidden="1">{"'Sheet1'!$L$16"}</definedName>
    <definedName name="_____________________________Goi8" localSheetId="12" hidden="1">{"'Sheet1'!$L$16"}</definedName>
    <definedName name="_____________________________Goi8" localSheetId="11" hidden="1">{"'Sheet1'!$L$16"}</definedName>
    <definedName name="_____________________________Goi8" localSheetId="13" hidden="1">{"'Sheet1'!$L$16"}</definedName>
    <definedName name="_____________________________Goi8" localSheetId="16" hidden="1">{"'Sheet1'!$L$16"}</definedName>
    <definedName name="_____________________________Goi8" localSheetId="21" hidden="1">{"'Sheet1'!$L$16"}</definedName>
    <definedName name="_____________________________Goi8" localSheetId="18" hidden="1">{"'Sheet1'!$L$16"}</definedName>
    <definedName name="_____________________________Goi8" localSheetId="19" hidden="1">{"'Sheet1'!$L$16"}</definedName>
    <definedName name="_____________________________Goi8" localSheetId="20" hidden="1">{"'Sheet1'!$L$16"}</definedName>
    <definedName name="_____________________________Goi8" localSheetId="22" hidden="1">{"'Sheet1'!$L$16"}</definedName>
    <definedName name="_____________________________Goi8" localSheetId="24" hidden="1">{"'Sheet1'!$L$16"}</definedName>
    <definedName name="_____________________________Goi8" localSheetId="28" hidden="1">{"'Sheet1'!$L$16"}</definedName>
    <definedName name="_____________________________Goi8" localSheetId="14" hidden="1">{"'Sheet1'!$L$16"}</definedName>
    <definedName name="_____________________________Goi8" hidden="1">{"'Sheet1'!$L$16"}</definedName>
    <definedName name="_____________________________NSO2" localSheetId="12" hidden="1">{"'Sheet1'!$L$16"}</definedName>
    <definedName name="_____________________________NSO2" localSheetId="11" hidden="1">{"'Sheet1'!$L$16"}</definedName>
    <definedName name="_____________________________NSO2" localSheetId="13" hidden="1">{"'Sheet1'!$L$16"}</definedName>
    <definedName name="_____________________________NSO2" localSheetId="16" hidden="1">{"'Sheet1'!$L$16"}</definedName>
    <definedName name="_____________________________NSO2" localSheetId="21" hidden="1">{"'Sheet1'!$L$16"}</definedName>
    <definedName name="_____________________________NSO2" localSheetId="18" hidden="1">{"'Sheet1'!$L$16"}</definedName>
    <definedName name="_____________________________NSO2" localSheetId="19" hidden="1">{"'Sheet1'!$L$16"}</definedName>
    <definedName name="_____________________________NSO2" localSheetId="20" hidden="1">{"'Sheet1'!$L$16"}</definedName>
    <definedName name="_____________________________NSO2" localSheetId="22" hidden="1">{"'Sheet1'!$L$16"}</definedName>
    <definedName name="_____________________________NSO2" localSheetId="24" hidden="1">{"'Sheet1'!$L$16"}</definedName>
    <definedName name="_____________________________NSO2" localSheetId="28" hidden="1">{"'Sheet1'!$L$16"}</definedName>
    <definedName name="_____________________________NSO2" localSheetId="14" hidden="1">{"'Sheet1'!$L$16"}</definedName>
    <definedName name="_____________________________NSO2" hidden="1">{"'Sheet1'!$L$16"}</definedName>
    <definedName name="_____________________________PA3" localSheetId="12" hidden="1">{"'Sheet1'!$L$16"}</definedName>
    <definedName name="_____________________________PA3" localSheetId="11" hidden="1">{"'Sheet1'!$L$16"}</definedName>
    <definedName name="_____________________________PA3" localSheetId="13" hidden="1">{"'Sheet1'!$L$16"}</definedName>
    <definedName name="_____________________________PA3" localSheetId="16" hidden="1">{"'Sheet1'!$L$16"}</definedName>
    <definedName name="_____________________________PA3" localSheetId="21" hidden="1">{"'Sheet1'!$L$16"}</definedName>
    <definedName name="_____________________________PA3" localSheetId="18" hidden="1">{"'Sheet1'!$L$16"}</definedName>
    <definedName name="_____________________________PA3" localSheetId="19" hidden="1">{"'Sheet1'!$L$16"}</definedName>
    <definedName name="_____________________________PA3" localSheetId="20" hidden="1">{"'Sheet1'!$L$16"}</definedName>
    <definedName name="_____________________________PA3" localSheetId="22" hidden="1">{"'Sheet1'!$L$16"}</definedName>
    <definedName name="_____________________________PA3" localSheetId="24" hidden="1">{"'Sheet1'!$L$16"}</definedName>
    <definedName name="_____________________________PA3" localSheetId="28" hidden="1">{"'Sheet1'!$L$16"}</definedName>
    <definedName name="_____________________________PA3" localSheetId="14" hidden="1">{"'Sheet1'!$L$16"}</definedName>
    <definedName name="_____________________________PA3" hidden="1">{"'Sheet1'!$L$16"}</definedName>
    <definedName name="_____________________________SCL4" localSheetId="12" hidden="1">{"'Sheet1'!$L$16"}</definedName>
    <definedName name="_____________________________SCL4" localSheetId="11" hidden="1">{"'Sheet1'!$L$16"}</definedName>
    <definedName name="_____________________________SCL4" localSheetId="13" hidden="1">{"'Sheet1'!$L$16"}</definedName>
    <definedName name="_____________________________SCL4" localSheetId="16" hidden="1">{"'Sheet1'!$L$16"}</definedName>
    <definedName name="_____________________________SCL4" localSheetId="21" hidden="1">{"'Sheet1'!$L$16"}</definedName>
    <definedName name="_____________________________SCL4" localSheetId="18" hidden="1">{"'Sheet1'!$L$16"}</definedName>
    <definedName name="_____________________________SCL4" localSheetId="19" hidden="1">{"'Sheet1'!$L$16"}</definedName>
    <definedName name="_____________________________SCL4" localSheetId="20" hidden="1">{"'Sheet1'!$L$16"}</definedName>
    <definedName name="_____________________________SCL4" localSheetId="22" hidden="1">{"'Sheet1'!$L$16"}</definedName>
    <definedName name="_____________________________SCL4" localSheetId="24" hidden="1">{"'Sheet1'!$L$16"}</definedName>
    <definedName name="_____________________________SCL4" localSheetId="28" hidden="1">{"'Sheet1'!$L$16"}</definedName>
    <definedName name="_____________________________SCL4" localSheetId="14" hidden="1">{"'Sheet1'!$L$16"}</definedName>
    <definedName name="_____________________________SCL4" hidden="1">{"'Sheet1'!$L$16"}</definedName>
    <definedName name="_____________________________tt3" localSheetId="12" hidden="1">{"'Sheet1'!$L$16"}</definedName>
    <definedName name="_____________________________tt3" localSheetId="11" hidden="1">{"'Sheet1'!$L$16"}</definedName>
    <definedName name="_____________________________tt3" localSheetId="13" hidden="1">{"'Sheet1'!$L$16"}</definedName>
    <definedName name="_____________________________tt3" localSheetId="16" hidden="1">{"'Sheet1'!$L$16"}</definedName>
    <definedName name="_____________________________tt3" localSheetId="21" hidden="1">{"'Sheet1'!$L$16"}</definedName>
    <definedName name="_____________________________tt3" localSheetId="18" hidden="1">{"'Sheet1'!$L$16"}</definedName>
    <definedName name="_____________________________tt3" localSheetId="19" hidden="1">{"'Sheet1'!$L$16"}</definedName>
    <definedName name="_____________________________tt3" localSheetId="20" hidden="1">{"'Sheet1'!$L$16"}</definedName>
    <definedName name="_____________________________tt3" localSheetId="22" hidden="1">{"'Sheet1'!$L$16"}</definedName>
    <definedName name="_____________________________tt3" localSheetId="24" hidden="1">{"'Sheet1'!$L$16"}</definedName>
    <definedName name="_____________________________tt3" localSheetId="28" hidden="1">{"'Sheet1'!$L$16"}</definedName>
    <definedName name="_____________________________tt3" localSheetId="14" hidden="1">{"'Sheet1'!$L$16"}</definedName>
    <definedName name="_____________________________tt3" hidden="1">{"'Sheet1'!$L$16"}</definedName>
    <definedName name="_____________________________tu4" localSheetId="12" hidden="1">{"'Sheet1'!$L$16"}</definedName>
    <definedName name="_____________________________tu4" localSheetId="11" hidden="1">{"'Sheet1'!$L$16"}</definedName>
    <definedName name="_____________________________tu4" localSheetId="13" hidden="1">{"'Sheet1'!$L$16"}</definedName>
    <definedName name="_____________________________tu4" localSheetId="16" hidden="1">{"'Sheet1'!$L$16"}</definedName>
    <definedName name="_____________________________tu4" localSheetId="21" hidden="1">{"'Sheet1'!$L$16"}</definedName>
    <definedName name="_____________________________tu4" localSheetId="18" hidden="1">{"'Sheet1'!$L$16"}</definedName>
    <definedName name="_____________________________tu4" localSheetId="19" hidden="1">{"'Sheet1'!$L$16"}</definedName>
    <definedName name="_____________________________tu4" localSheetId="20" hidden="1">{"'Sheet1'!$L$16"}</definedName>
    <definedName name="_____________________________tu4" localSheetId="22" hidden="1">{"'Sheet1'!$L$16"}</definedName>
    <definedName name="_____________________________tu4" localSheetId="24" hidden="1">{"'Sheet1'!$L$16"}</definedName>
    <definedName name="_____________________________tu4" localSheetId="28" hidden="1">{"'Sheet1'!$L$16"}</definedName>
    <definedName name="_____________________________tu4" localSheetId="14" hidden="1">{"'Sheet1'!$L$16"}</definedName>
    <definedName name="_____________________________tu4" hidden="1">{"'Sheet1'!$L$16"}</definedName>
    <definedName name="_____________________________VT3" localSheetId="12" hidden="1">{"'Sheet1'!$L$16"}</definedName>
    <definedName name="_____________________________VT3" localSheetId="11" hidden="1">{"'Sheet1'!$L$16"}</definedName>
    <definedName name="_____________________________VT3" localSheetId="13" hidden="1">{"'Sheet1'!$L$16"}</definedName>
    <definedName name="_____________________________VT3" localSheetId="16" hidden="1">{"'Sheet1'!$L$16"}</definedName>
    <definedName name="_____________________________VT3" localSheetId="21" hidden="1">{"'Sheet1'!$L$16"}</definedName>
    <definedName name="_____________________________VT3" localSheetId="18" hidden="1">{"'Sheet1'!$L$16"}</definedName>
    <definedName name="_____________________________VT3" localSheetId="19" hidden="1">{"'Sheet1'!$L$16"}</definedName>
    <definedName name="_____________________________VT3" localSheetId="20" hidden="1">{"'Sheet1'!$L$16"}</definedName>
    <definedName name="_____________________________VT3" localSheetId="22" hidden="1">{"'Sheet1'!$L$16"}</definedName>
    <definedName name="_____________________________VT3" localSheetId="24" hidden="1">{"'Sheet1'!$L$16"}</definedName>
    <definedName name="_____________________________VT3" localSheetId="28" hidden="1">{"'Sheet1'!$L$16"}</definedName>
    <definedName name="_____________________________VT3" localSheetId="14" hidden="1">{"'Sheet1'!$L$16"}</definedName>
    <definedName name="_____________________________VT3" hidden="1">{"'Sheet1'!$L$16"}</definedName>
    <definedName name="____________________________a1" localSheetId="12" hidden="1">{"'Sheet1'!$L$16"}</definedName>
    <definedName name="____________________________a1" localSheetId="11" hidden="1">{"'Sheet1'!$L$16"}</definedName>
    <definedName name="____________________________a1" localSheetId="13" hidden="1">{"'Sheet1'!$L$16"}</definedName>
    <definedName name="____________________________a1" localSheetId="16" hidden="1">{"'Sheet1'!$L$16"}</definedName>
    <definedName name="____________________________a1" localSheetId="21" hidden="1">{"'Sheet1'!$L$16"}</definedName>
    <definedName name="____________________________a1" localSheetId="18" hidden="1">{"'Sheet1'!$L$16"}</definedName>
    <definedName name="____________________________a1" localSheetId="19" hidden="1">{"'Sheet1'!$L$16"}</definedName>
    <definedName name="____________________________a1" localSheetId="20" hidden="1">{"'Sheet1'!$L$16"}</definedName>
    <definedName name="____________________________a1" localSheetId="22" hidden="1">{"'Sheet1'!$L$16"}</definedName>
    <definedName name="____________________________a1" localSheetId="24" hidden="1">{"'Sheet1'!$L$16"}</definedName>
    <definedName name="____________________________a1" localSheetId="28" hidden="1">{"'Sheet1'!$L$16"}</definedName>
    <definedName name="____________________________a1" localSheetId="14" hidden="1">{"'Sheet1'!$L$16"}</definedName>
    <definedName name="____________________________a1" hidden="1">{"'Sheet1'!$L$16"}</definedName>
    <definedName name="____________________________a129" localSheetId="12" hidden="1">{"Offgrid",#N/A,FALSE,"OFFGRID";"Region",#N/A,FALSE,"REGION";"Offgrid -2",#N/A,FALSE,"OFFGRID";"WTP",#N/A,FALSE,"WTP";"WTP -2",#N/A,FALSE,"WTP";"Project",#N/A,FALSE,"PROJECT";"Summary -2",#N/A,FALSE,"SUMMARY"}</definedName>
    <definedName name="____________________________a129" localSheetId="11" hidden="1">{"Offgrid",#N/A,FALSE,"OFFGRID";"Region",#N/A,FALSE,"REGION";"Offgrid -2",#N/A,FALSE,"OFFGRID";"WTP",#N/A,FALSE,"WTP";"WTP -2",#N/A,FALSE,"WTP";"Project",#N/A,FALSE,"PROJECT";"Summary -2",#N/A,FALSE,"SUMMARY"}</definedName>
    <definedName name="____________________________a129" localSheetId="13" hidden="1">{"Offgrid",#N/A,FALSE,"OFFGRID";"Region",#N/A,FALSE,"REGION";"Offgrid -2",#N/A,FALSE,"OFFGRID";"WTP",#N/A,FALSE,"WTP";"WTP -2",#N/A,FALSE,"WTP";"Project",#N/A,FALSE,"PROJECT";"Summary -2",#N/A,FALSE,"SUMMARY"}</definedName>
    <definedName name="____________________________a129" localSheetId="16" hidden="1">{"Offgrid",#N/A,FALSE,"OFFGRID";"Region",#N/A,FALSE,"REGION";"Offgrid -2",#N/A,FALSE,"OFFGRID";"WTP",#N/A,FALSE,"WTP";"WTP -2",#N/A,FALSE,"WTP";"Project",#N/A,FALSE,"PROJECT";"Summary -2",#N/A,FALSE,"SUMMARY"}</definedName>
    <definedName name="____________________________a129" localSheetId="21" hidden="1">{"Offgrid",#N/A,FALSE,"OFFGRID";"Region",#N/A,FALSE,"REGION";"Offgrid -2",#N/A,FALSE,"OFFGRID";"WTP",#N/A,FALSE,"WTP";"WTP -2",#N/A,FALSE,"WTP";"Project",#N/A,FALSE,"PROJECT";"Summary -2",#N/A,FALSE,"SUMMARY"}</definedName>
    <definedName name="____________________________a129" localSheetId="18" hidden="1">{"Offgrid",#N/A,FALSE,"OFFGRID";"Region",#N/A,FALSE,"REGION";"Offgrid -2",#N/A,FALSE,"OFFGRID";"WTP",#N/A,FALSE,"WTP";"WTP -2",#N/A,FALSE,"WTP";"Project",#N/A,FALSE,"PROJECT";"Summary -2",#N/A,FALSE,"SUMMARY"}</definedName>
    <definedName name="____________________________a129" localSheetId="19" hidden="1">{"Offgrid",#N/A,FALSE,"OFFGRID";"Region",#N/A,FALSE,"REGION";"Offgrid -2",#N/A,FALSE,"OFFGRID";"WTP",#N/A,FALSE,"WTP";"WTP -2",#N/A,FALSE,"WTP";"Project",#N/A,FALSE,"PROJECT";"Summary -2",#N/A,FALSE,"SUMMARY"}</definedName>
    <definedName name="____________________________a129" localSheetId="20" hidden="1">{"Offgrid",#N/A,FALSE,"OFFGRID";"Region",#N/A,FALSE,"REGION";"Offgrid -2",#N/A,FALSE,"OFFGRID";"WTP",#N/A,FALSE,"WTP";"WTP -2",#N/A,FALSE,"WTP";"Project",#N/A,FALSE,"PROJECT";"Summary -2",#N/A,FALSE,"SUMMARY"}</definedName>
    <definedName name="____________________________a129" localSheetId="22" hidden="1">{"Offgrid",#N/A,FALSE,"OFFGRID";"Region",#N/A,FALSE,"REGION";"Offgrid -2",#N/A,FALSE,"OFFGRID";"WTP",#N/A,FALSE,"WTP";"WTP -2",#N/A,FALSE,"WTP";"Project",#N/A,FALSE,"PROJECT";"Summary -2",#N/A,FALSE,"SUMMARY"}</definedName>
    <definedName name="____________________________a129" localSheetId="24" hidden="1">{"Offgrid",#N/A,FALSE,"OFFGRID";"Region",#N/A,FALSE,"REGION";"Offgrid -2",#N/A,FALSE,"OFFGRID";"WTP",#N/A,FALSE,"WTP";"WTP -2",#N/A,FALSE,"WTP";"Project",#N/A,FALSE,"PROJECT";"Summary -2",#N/A,FALSE,"SUMMARY"}</definedName>
    <definedName name="____________________________a129" localSheetId="28" hidden="1">{"Offgrid",#N/A,FALSE,"OFFGRID";"Region",#N/A,FALSE,"REGION";"Offgrid -2",#N/A,FALSE,"OFFGRID";"WTP",#N/A,FALSE,"WTP";"WTP -2",#N/A,FALSE,"WTP";"Project",#N/A,FALSE,"PROJECT";"Summary -2",#N/A,FALSE,"SUMMARY"}</definedName>
    <definedName name="____________________________a129" localSheetId="14" hidden="1">{"Offgrid",#N/A,FALSE,"OFFGRID";"Region",#N/A,FALSE,"REGION";"Offgrid -2",#N/A,FALSE,"OFFGRID";"WTP",#N/A,FALSE,"WTP";"WTP -2",#N/A,FALSE,"WTP";"Project",#N/A,FALSE,"PROJECT";"Summary -2",#N/A,FALSE,"SUMMARY"}</definedName>
    <definedName name="____________________________a129" hidden="1">{"Offgrid",#N/A,FALSE,"OFFGRID";"Region",#N/A,FALSE,"REGION";"Offgrid -2",#N/A,FALSE,"OFFGRID";"WTP",#N/A,FALSE,"WTP";"WTP -2",#N/A,FALSE,"WTP";"Project",#N/A,FALSE,"PROJECT";"Summary -2",#N/A,FALSE,"SUMMARY"}</definedName>
    <definedName name="____________________________a130" localSheetId="12" hidden="1">{"Offgrid",#N/A,FALSE,"OFFGRID";"Region",#N/A,FALSE,"REGION";"Offgrid -2",#N/A,FALSE,"OFFGRID";"WTP",#N/A,FALSE,"WTP";"WTP -2",#N/A,FALSE,"WTP";"Project",#N/A,FALSE,"PROJECT";"Summary -2",#N/A,FALSE,"SUMMARY"}</definedName>
    <definedName name="____________________________a130" localSheetId="11" hidden="1">{"Offgrid",#N/A,FALSE,"OFFGRID";"Region",#N/A,FALSE,"REGION";"Offgrid -2",#N/A,FALSE,"OFFGRID";"WTP",#N/A,FALSE,"WTP";"WTP -2",#N/A,FALSE,"WTP";"Project",#N/A,FALSE,"PROJECT";"Summary -2",#N/A,FALSE,"SUMMARY"}</definedName>
    <definedName name="____________________________a130" localSheetId="13" hidden="1">{"Offgrid",#N/A,FALSE,"OFFGRID";"Region",#N/A,FALSE,"REGION";"Offgrid -2",#N/A,FALSE,"OFFGRID";"WTP",#N/A,FALSE,"WTP";"WTP -2",#N/A,FALSE,"WTP";"Project",#N/A,FALSE,"PROJECT";"Summary -2",#N/A,FALSE,"SUMMARY"}</definedName>
    <definedName name="____________________________a130" localSheetId="16" hidden="1">{"Offgrid",#N/A,FALSE,"OFFGRID";"Region",#N/A,FALSE,"REGION";"Offgrid -2",#N/A,FALSE,"OFFGRID";"WTP",#N/A,FALSE,"WTP";"WTP -2",#N/A,FALSE,"WTP";"Project",#N/A,FALSE,"PROJECT";"Summary -2",#N/A,FALSE,"SUMMARY"}</definedName>
    <definedName name="____________________________a130" localSheetId="21" hidden="1">{"Offgrid",#N/A,FALSE,"OFFGRID";"Region",#N/A,FALSE,"REGION";"Offgrid -2",#N/A,FALSE,"OFFGRID";"WTP",#N/A,FALSE,"WTP";"WTP -2",#N/A,FALSE,"WTP";"Project",#N/A,FALSE,"PROJECT";"Summary -2",#N/A,FALSE,"SUMMARY"}</definedName>
    <definedName name="____________________________a130" localSheetId="18" hidden="1">{"Offgrid",#N/A,FALSE,"OFFGRID";"Region",#N/A,FALSE,"REGION";"Offgrid -2",#N/A,FALSE,"OFFGRID";"WTP",#N/A,FALSE,"WTP";"WTP -2",#N/A,FALSE,"WTP";"Project",#N/A,FALSE,"PROJECT";"Summary -2",#N/A,FALSE,"SUMMARY"}</definedName>
    <definedName name="____________________________a130" localSheetId="19" hidden="1">{"Offgrid",#N/A,FALSE,"OFFGRID";"Region",#N/A,FALSE,"REGION";"Offgrid -2",#N/A,FALSE,"OFFGRID";"WTP",#N/A,FALSE,"WTP";"WTP -2",#N/A,FALSE,"WTP";"Project",#N/A,FALSE,"PROJECT";"Summary -2",#N/A,FALSE,"SUMMARY"}</definedName>
    <definedName name="____________________________a130" localSheetId="20" hidden="1">{"Offgrid",#N/A,FALSE,"OFFGRID";"Region",#N/A,FALSE,"REGION";"Offgrid -2",#N/A,FALSE,"OFFGRID";"WTP",#N/A,FALSE,"WTP";"WTP -2",#N/A,FALSE,"WTP";"Project",#N/A,FALSE,"PROJECT";"Summary -2",#N/A,FALSE,"SUMMARY"}</definedName>
    <definedName name="____________________________a130" localSheetId="22" hidden="1">{"Offgrid",#N/A,FALSE,"OFFGRID";"Region",#N/A,FALSE,"REGION";"Offgrid -2",#N/A,FALSE,"OFFGRID";"WTP",#N/A,FALSE,"WTP";"WTP -2",#N/A,FALSE,"WTP";"Project",#N/A,FALSE,"PROJECT";"Summary -2",#N/A,FALSE,"SUMMARY"}</definedName>
    <definedName name="____________________________a130" localSheetId="24" hidden="1">{"Offgrid",#N/A,FALSE,"OFFGRID";"Region",#N/A,FALSE,"REGION";"Offgrid -2",#N/A,FALSE,"OFFGRID";"WTP",#N/A,FALSE,"WTP";"WTP -2",#N/A,FALSE,"WTP";"Project",#N/A,FALSE,"PROJECT";"Summary -2",#N/A,FALSE,"SUMMARY"}</definedName>
    <definedName name="____________________________a130" localSheetId="28" hidden="1">{"Offgrid",#N/A,FALSE,"OFFGRID";"Region",#N/A,FALSE,"REGION";"Offgrid -2",#N/A,FALSE,"OFFGRID";"WTP",#N/A,FALSE,"WTP";"WTP -2",#N/A,FALSE,"WTP";"Project",#N/A,FALSE,"PROJECT";"Summary -2",#N/A,FALSE,"SUMMARY"}</definedName>
    <definedName name="____________________________a130" localSheetId="14" hidden="1">{"Offgrid",#N/A,FALSE,"OFFGRID";"Region",#N/A,FALSE,"REGION";"Offgrid -2",#N/A,FALSE,"OFFGRID";"WTP",#N/A,FALSE,"WTP";"WTP -2",#N/A,FALSE,"WTP";"Project",#N/A,FALSE,"PROJECT";"Summary -2",#N/A,FALSE,"SUMMARY"}</definedName>
    <definedName name="____________________________a130" hidden="1">{"Offgrid",#N/A,FALSE,"OFFGRID";"Region",#N/A,FALSE,"REGION";"Offgrid -2",#N/A,FALSE,"OFFGRID";"WTP",#N/A,FALSE,"WTP";"WTP -2",#N/A,FALSE,"WTP";"Project",#N/A,FALSE,"PROJECT";"Summary -2",#N/A,FALSE,"SUMMARY"}</definedName>
    <definedName name="____________________________BG12" localSheetId="12" hidden="1">{"'Sheet1'!$L$16"}</definedName>
    <definedName name="____________________________BG12" localSheetId="11" hidden="1">{"'Sheet1'!$L$16"}</definedName>
    <definedName name="____________________________BG12" localSheetId="13" hidden="1">{"'Sheet1'!$L$16"}</definedName>
    <definedName name="____________________________BG12" localSheetId="16" hidden="1">{"'Sheet1'!$L$16"}</definedName>
    <definedName name="____________________________BG12" localSheetId="21" hidden="1">{"'Sheet1'!$L$16"}</definedName>
    <definedName name="____________________________BG12" localSheetId="18" hidden="1">{"'Sheet1'!$L$16"}</definedName>
    <definedName name="____________________________BG12" localSheetId="19" hidden="1">{"'Sheet1'!$L$16"}</definedName>
    <definedName name="____________________________BG12" localSheetId="20" hidden="1">{"'Sheet1'!$L$16"}</definedName>
    <definedName name="____________________________BG12" localSheetId="22" hidden="1">{"'Sheet1'!$L$16"}</definedName>
    <definedName name="____________________________BG12" localSheetId="24" hidden="1">{"'Sheet1'!$L$16"}</definedName>
    <definedName name="____________________________BG12" localSheetId="28" hidden="1">{"'Sheet1'!$L$16"}</definedName>
    <definedName name="____________________________BG12" localSheetId="14" hidden="1">{"'Sheet1'!$L$16"}</definedName>
    <definedName name="____________________________BG12" hidden="1">{"'Sheet1'!$L$16"}</definedName>
    <definedName name="____________________________BIA3" localSheetId="12" hidden="1">{"'Sheet1'!$L$16"}</definedName>
    <definedName name="____________________________BIA3" localSheetId="11" hidden="1">{"'Sheet1'!$L$16"}</definedName>
    <definedName name="____________________________BIA3" localSheetId="13" hidden="1">{"'Sheet1'!$L$16"}</definedName>
    <definedName name="____________________________BIA3" localSheetId="16" hidden="1">{"'Sheet1'!$L$16"}</definedName>
    <definedName name="____________________________BIA3" localSheetId="21" hidden="1">{"'Sheet1'!$L$16"}</definedName>
    <definedName name="____________________________BIA3" localSheetId="18" hidden="1">{"'Sheet1'!$L$16"}</definedName>
    <definedName name="____________________________BIA3" localSheetId="19" hidden="1">{"'Sheet1'!$L$16"}</definedName>
    <definedName name="____________________________BIA3" localSheetId="20" hidden="1">{"'Sheet1'!$L$16"}</definedName>
    <definedName name="____________________________BIA3" localSheetId="22" hidden="1">{"'Sheet1'!$L$16"}</definedName>
    <definedName name="____________________________BIA3" localSheetId="24" hidden="1">{"'Sheet1'!$L$16"}</definedName>
    <definedName name="____________________________BIA3" localSheetId="28" hidden="1">{"'Sheet1'!$L$16"}</definedName>
    <definedName name="____________________________BIA3" localSheetId="14" hidden="1">{"'Sheet1'!$L$16"}</definedName>
    <definedName name="____________________________BIA3" hidden="1">{"'Sheet1'!$L$16"}</definedName>
    <definedName name="____________________________CN1" localSheetId="12" hidden="1">{"'Sheet1'!$L$16"}</definedName>
    <definedName name="____________________________CN1" localSheetId="11" hidden="1">{"'Sheet1'!$L$16"}</definedName>
    <definedName name="____________________________CN1" localSheetId="13" hidden="1">{"'Sheet1'!$L$16"}</definedName>
    <definedName name="____________________________CN1" localSheetId="16" hidden="1">{"'Sheet1'!$L$16"}</definedName>
    <definedName name="____________________________CN1" localSheetId="21" hidden="1">{"'Sheet1'!$L$16"}</definedName>
    <definedName name="____________________________CN1" localSheetId="18" hidden="1">{"'Sheet1'!$L$16"}</definedName>
    <definedName name="____________________________CN1" localSheetId="19" hidden="1">{"'Sheet1'!$L$16"}</definedName>
    <definedName name="____________________________CN1" localSheetId="20" hidden="1">{"'Sheet1'!$L$16"}</definedName>
    <definedName name="____________________________CN1" localSheetId="22" hidden="1">{"'Sheet1'!$L$16"}</definedName>
    <definedName name="____________________________CN1" localSheetId="24" hidden="1">{"'Sheet1'!$L$16"}</definedName>
    <definedName name="____________________________CN1" localSheetId="28" hidden="1">{"'Sheet1'!$L$16"}</definedName>
    <definedName name="____________________________CN1" localSheetId="14" hidden="1">{"'Sheet1'!$L$16"}</definedName>
    <definedName name="____________________________CN1" hidden="1">{"'Sheet1'!$L$16"}</definedName>
    <definedName name="____________________________Goi8" localSheetId="12" hidden="1">{"'Sheet1'!$L$16"}</definedName>
    <definedName name="____________________________Goi8" localSheetId="11" hidden="1">{"'Sheet1'!$L$16"}</definedName>
    <definedName name="____________________________Goi8" localSheetId="13" hidden="1">{"'Sheet1'!$L$16"}</definedName>
    <definedName name="____________________________Goi8" localSheetId="16" hidden="1">{"'Sheet1'!$L$16"}</definedName>
    <definedName name="____________________________Goi8" localSheetId="21" hidden="1">{"'Sheet1'!$L$16"}</definedName>
    <definedName name="____________________________Goi8" localSheetId="18" hidden="1">{"'Sheet1'!$L$16"}</definedName>
    <definedName name="____________________________Goi8" localSheetId="19" hidden="1">{"'Sheet1'!$L$16"}</definedName>
    <definedName name="____________________________Goi8" localSheetId="20" hidden="1">{"'Sheet1'!$L$16"}</definedName>
    <definedName name="____________________________Goi8" localSheetId="22" hidden="1">{"'Sheet1'!$L$16"}</definedName>
    <definedName name="____________________________Goi8" localSheetId="24" hidden="1">{"'Sheet1'!$L$16"}</definedName>
    <definedName name="____________________________Goi8" localSheetId="28" hidden="1">{"'Sheet1'!$L$16"}</definedName>
    <definedName name="____________________________Goi8" localSheetId="14" hidden="1">{"'Sheet1'!$L$16"}</definedName>
    <definedName name="____________________________Goi8" hidden="1">{"'Sheet1'!$L$16"}</definedName>
    <definedName name="____________________________Lan1" localSheetId="12" hidden="1">{"'Sheet1'!$L$16"}</definedName>
    <definedName name="____________________________Lan1" localSheetId="11" hidden="1">{"'Sheet1'!$L$16"}</definedName>
    <definedName name="____________________________Lan1" localSheetId="13" hidden="1">{"'Sheet1'!$L$16"}</definedName>
    <definedName name="____________________________Lan1" localSheetId="16" hidden="1">{"'Sheet1'!$L$16"}</definedName>
    <definedName name="____________________________Lan1" localSheetId="21" hidden="1">{"'Sheet1'!$L$16"}</definedName>
    <definedName name="____________________________Lan1" localSheetId="18" hidden="1">{"'Sheet1'!$L$16"}</definedName>
    <definedName name="____________________________Lan1" localSheetId="19" hidden="1">{"'Sheet1'!$L$16"}</definedName>
    <definedName name="____________________________Lan1" localSheetId="20" hidden="1">{"'Sheet1'!$L$16"}</definedName>
    <definedName name="____________________________Lan1" localSheetId="22" hidden="1">{"'Sheet1'!$L$16"}</definedName>
    <definedName name="____________________________Lan1" localSheetId="24" hidden="1">{"'Sheet1'!$L$16"}</definedName>
    <definedName name="____________________________Lan1" localSheetId="28" hidden="1">{"'Sheet1'!$L$16"}</definedName>
    <definedName name="____________________________Lan1" localSheetId="14" hidden="1">{"'Sheet1'!$L$16"}</definedName>
    <definedName name="____________________________Lan1" hidden="1">{"'Sheet1'!$L$16"}</definedName>
    <definedName name="____________________________LAN3" localSheetId="12" hidden="1">{"'Sheet1'!$L$16"}</definedName>
    <definedName name="____________________________LAN3" localSheetId="11" hidden="1">{"'Sheet1'!$L$16"}</definedName>
    <definedName name="____________________________LAN3" localSheetId="13" hidden="1">{"'Sheet1'!$L$16"}</definedName>
    <definedName name="____________________________LAN3" localSheetId="16" hidden="1">{"'Sheet1'!$L$16"}</definedName>
    <definedName name="____________________________LAN3" localSheetId="21" hidden="1">{"'Sheet1'!$L$16"}</definedName>
    <definedName name="____________________________LAN3" localSheetId="18" hidden="1">{"'Sheet1'!$L$16"}</definedName>
    <definedName name="____________________________LAN3" localSheetId="19" hidden="1">{"'Sheet1'!$L$16"}</definedName>
    <definedName name="____________________________LAN3" localSheetId="20" hidden="1">{"'Sheet1'!$L$16"}</definedName>
    <definedName name="____________________________LAN3" localSheetId="22" hidden="1">{"'Sheet1'!$L$16"}</definedName>
    <definedName name="____________________________LAN3" localSheetId="24" hidden="1">{"'Sheet1'!$L$16"}</definedName>
    <definedName name="____________________________LAN3" localSheetId="28" hidden="1">{"'Sheet1'!$L$16"}</definedName>
    <definedName name="____________________________LAN3" localSheetId="14" hidden="1">{"'Sheet1'!$L$16"}</definedName>
    <definedName name="____________________________LAN3" hidden="1">{"'Sheet1'!$L$16"}</definedName>
    <definedName name="____________________________NSO2" localSheetId="12" hidden="1">{"'Sheet1'!$L$16"}</definedName>
    <definedName name="____________________________NSO2" localSheetId="11" hidden="1">{"'Sheet1'!$L$16"}</definedName>
    <definedName name="____________________________NSO2" localSheetId="13" hidden="1">{"'Sheet1'!$L$16"}</definedName>
    <definedName name="____________________________NSO2" localSheetId="16" hidden="1">{"'Sheet1'!$L$16"}</definedName>
    <definedName name="____________________________NSO2" localSheetId="21" hidden="1">{"'Sheet1'!$L$16"}</definedName>
    <definedName name="____________________________NSO2" localSheetId="18" hidden="1">{"'Sheet1'!$L$16"}</definedName>
    <definedName name="____________________________NSO2" localSheetId="19" hidden="1">{"'Sheet1'!$L$16"}</definedName>
    <definedName name="____________________________NSO2" localSheetId="20" hidden="1">{"'Sheet1'!$L$16"}</definedName>
    <definedName name="____________________________NSO2" localSheetId="22" hidden="1">{"'Sheet1'!$L$16"}</definedName>
    <definedName name="____________________________NSO2" localSheetId="24" hidden="1">{"'Sheet1'!$L$16"}</definedName>
    <definedName name="____________________________NSO2" localSheetId="28" hidden="1">{"'Sheet1'!$L$16"}</definedName>
    <definedName name="____________________________NSO2" localSheetId="14" hidden="1">{"'Sheet1'!$L$16"}</definedName>
    <definedName name="____________________________NSO2" hidden="1">{"'Sheet1'!$L$16"}</definedName>
    <definedName name="____________________________PA3" localSheetId="12" hidden="1">{"'Sheet1'!$L$16"}</definedName>
    <definedName name="____________________________PA3" localSheetId="11" hidden="1">{"'Sheet1'!$L$16"}</definedName>
    <definedName name="____________________________PA3" localSheetId="13" hidden="1">{"'Sheet1'!$L$16"}</definedName>
    <definedName name="____________________________PA3" localSheetId="16" hidden="1">{"'Sheet1'!$L$16"}</definedName>
    <definedName name="____________________________PA3" localSheetId="21" hidden="1">{"'Sheet1'!$L$16"}</definedName>
    <definedName name="____________________________PA3" localSheetId="18" hidden="1">{"'Sheet1'!$L$16"}</definedName>
    <definedName name="____________________________PA3" localSheetId="19" hidden="1">{"'Sheet1'!$L$16"}</definedName>
    <definedName name="____________________________PA3" localSheetId="20" hidden="1">{"'Sheet1'!$L$16"}</definedName>
    <definedName name="____________________________PA3" localSheetId="22" hidden="1">{"'Sheet1'!$L$16"}</definedName>
    <definedName name="____________________________PA3" localSheetId="24" hidden="1">{"'Sheet1'!$L$16"}</definedName>
    <definedName name="____________________________PA3" localSheetId="28" hidden="1">{"'Sheet1'!$L$16"}</definedName>
    <definedName name="____________________________PA3" localSheetId="14" hidden="1">{"'Sheet1'!$L$16"}</definedName>
    <definedName name="____________________________PA3" hidden="1">{"'Sheet1'!$L$16"}</definedName>
    <definedName name="____________________________PPP3" localSheetId="12" hidden="1">{#N/A,#N/A,FALSE,"特殊室（ＢＱ表）"}</definedName>
    <definedName name="____________________________PPP3" localSheetId="11" hidden="1">{#N/A,#N/A,FALSE,"特殊室（ＢＱ表）"}</definedName>
    <definedName name="____________________________PPP3" localSheetId="13" hidden="1">{#N/A,#N/A,FALSE,"特殊室（ＢＱ表）"}</definedName>
    <definedName name="____________________________PPP3" localSheetId="16" hidden="1">{#N/A,#N/A,FALSE,"特殊室（ＢＱ表）"}</definedName>
    <definedName name="____________________________PPP3" localSheetId="21" hidden="1">{#N/A,#N/A,FALSE,"特殊室（ＢＱ表）"}</definedName>
    <definedName name="____________________________PPP3" localSheetId="18" hidden="1">{#N/A,#N/A,FALSE,"特殊室（ＢＱ表）"}</definedName>
    <definedName name="____________________________PPP3" localSheetId="19" hidden="1">{#N/A,#N/A,FALSE,"特殊室（ＢＱ表）"}</definedName>
    <definedName name="____________________________PPP3" localSheetId="20" hidden="1">{#N/A,#N/A,FALSE,"特殊室（ＢＱ表）"}</definedName>
    <definedName name="____________________________PPP3" localSheetId="22" hidden="1">{#N/A,#N/A,FALSE,"特殊室（ＢＱ表）"}</definedName>
    <definedName name="____________________________PPP3" localSheetId="24" hidden="1">{#N/A,#N/A,FALSE,"特殊室（ＢＱ表）"}</definedName>
    <definedName name="____________________________PPP3" localSheetId="28" hidden="1">{#N/A,#N/A,FALSE,"特殊室（ＢＱ表）"}</definedName>
    <definedName name="____________________________PPP3" localSheetId="14" hidden="1">{#N/A,#N/A,FALSE,"特殊室（ＢＱ表）"}</definedName>
    <definedName name="____________________________PPP3" hidden="1">{#N/A,#N/A,FALSE,"特殊室（ＢＱ表）"}</definedName>
    <definedName name="____________________________PPP33" localSheetId="12" hidden="1">{#N/A,#N/A,FALSE,"特殊室（ＢＱ表）"}</definedName>
    <definedName name="____________________________PPP33" localSheetId="11" hidden="1">{#N/A,#N/A,FALSE,"特殊室（ＢＱ表）"}</definedName>
    <definedName name="____________________________PPP33" localSheetId="13" hidden="1">{#N/A,#N/A,FALSE,"特殊室（ＢＱ表）"}</definedName>
    <definedName name="____________________________PPP33" localSheetId="16" hidden="1">{#N/A,#N/A,FALSE,"特殊室（ＢＱ表）"}</definedName>
    <definedName name="____________________________PPP33" localSheetId="21" hidden="1">{#N/A,#N/A,FALSE,"特殊室（ＢＱ表）"}</definedName>
    <definedName name="____________________________PPP33" localSheetId="18" hidden="1">{#N/A,#N/A,FALSE,"特殊室（ＢＱ表）"}</definedName>
    <definedName name="____________________________PPP33" localSheetId="19" hidden="1">{#N/A,#N/A,FALSE,"特殊室（ＢＱ表）"}</definedName>
    <definedName name="____________________________PPP33" localSheetId="20" hidden="1">{#N/A,#N/A,FALSE,"特殊室（ＢＱ表）"}</definedName>
    <definedName name="____________________________PPP33" localSheetId="22" hidden="1">{#N/A,#N/A,FALSE,"特殊室（ＢＱ表）"}</definedName>
    <definedName name="____________________________PPP33" localSheetId="24" hidden="1">{#N/A,#N/A,FALSE,"特殊室（ＢＱ表）"}</definedName>
    <definedName name="____________________________PPP33" localSheetId="28" hidden="1">{#N/A,#N/A,FALSE,"特殊室（ＢＱ表）"}</definedName>
    <definedName name="____________________________PPP33" localSheetId="14" hidden="1">{#N/A,#N/A,FALSE,"特殊室（ＢＱ表）"}</definedName>
    <definedName name="____________________________PPP33" hidden="1">{#N/A,#N/A,FALSE,"特殊室（ＢＱ表）"}</definedName>
    <definedName name="____________________________ppp34" localSheetId="12" hidden="1">{#N/A,#N/A,FALSE,"特殊室（ＢＱ表）"}</definedName>
    <definedName name="____________________________ppp34" localSheetId="11" hidden="1">{#N/A,#N/A,FALSE,"特殊室（ＢＱ表）"}</definedName>
    <definedName name="____________________________ppp34" localSheetId="13" hidden="1">{#N/A,#N/A,FALSE,"特殊室（ＢＱ表）"}</definedName>
    <definedName name="____________________________ppp34" localSheetId="16" hidden="1">{#N/A,#N/A,FALSE,"特殊室（ＢＱ表）"}</definedName>
    <definedName name="____________________________ppp34" localSheetId="21" hidden="1">{#N/A,#N/A,FALSE,"特殊室（ＢＱ表）"}</definedName>
    <definedName name="____________________________ppp34" localSheetId="18" hidden="1">{#N/A,#N/A,FALSE,"特殊室（ＢＱ表）"}</definedName>
    <definedName name="____________________________ppp34" localSheetId="19" hidden="1">{#N/A,#N/A,FALSE,"特殊室（ＢＱ表）"}</definedName>
    <definedName name="____________________________ppp34" localSheetId="20" hidden="1">{#N/A,#N/A,FALSE,"特殊室（ＢＱ表）"}</definedName>
    <definedName name="____________________________ppp34" localSheetId="22" hidden="1">{#N/A,#N/A,FALSE,"特殊室（ＢＱ表）"}</definedName>
    <definedName name="____________________________ppp34" localSheetId="24" hidden="1">{#N/A,#N/A,FALSE,"特殊室（ＢＱ表）"}</definedName>
    <definedName name="____________________________ppp34" localSheetId="28" hidden="1">{#N/A,#N/A,FALSE,"特殊室（ＢＱ表）"}</definedName>
    <definedName name="____________________________ppp34" localSheetId="14" hidden="1">{#N/A,#N/A,FALSE,"特殊室（ＢＱ表）"}</definedName>
    <definedName name="____________________________ppp34" hidden="1">{#N/A,#N/A,FALSE,"特殊室（ＢＱ表）"}</definedName>
    <definedName name="____________________________ppp3444" localSheetId="12" hidden="1">{#N/A,#N/A,FALSE,"特殊室（ＢＱ表）"}</definedName>
    <definedName name="____________________________ppp3444" localSheetId="11" hidden="1">{#N/A,#N/A,FALSE,"特殊室（ＢＱ表）"}</definedName>
    <definedName name="____________________________ppp3444" localSheetId="13" hidden="1">{#N/A,#N/A,FALSE,"特殊室（ＢＱ表）"}</definedName>
    <definedName name="____________________________ppp3444" localSheetId="16" hidden="1">{#N/A,#N/A,FALSE,"特殊室（ＢＱ表）"}</definedName>
    <definedName name="____________________________ppp3444" localSheetId="21" hidden="1">{#N/A,#N/A,FALSE,"特殊室（ＢＱ表）"}</definedName>
    <definedName name="____________________________ppp3444" localSheetId="18" hidden="1">{#N/A,#N/A,FALSE,"特殊室（ＢＱ表）"}</definedName>
    <definedName name="____________________________ppp3444" localSheetId="19" hidden="1">{#N/A,#N/A,FALSE,"特殊室（ＢＱ表）"}</definedName>
    <definedName name="____________________________ppp3444" localSheetId="20" hidden="1">{#N/A,#N/A,FALSE,"特殊室（ＢＱ表）"}</definedName>
    <definedName name="____________________________ppp3444" localSheetId="22" hidden="1">{#N/A,#N/A,FALSE,"特殊室（ＢＱ表）"}</definedName>
    <definedName name="____________________________ppp3444" localSheetId="24" hidden="1">{#N/A,#N/A,FALSE,"特殊室（ＢＱ表）"}</definedName>
    <definedName name="____________________________ppp3444" localSheetId="28" hidden="1">{#N/A,#N/A,FALSE,"特殊室（ＢＱ表）"}</definedName>
    <definedName name="____________________________ppp3444" localSheetId="14" hidden="1">{#N/A,#N/A,FALSE,"特殊室（ＢＱ表）"}</definedName>
    <definedName name="____________________________ppp3444" hidden="1">{#N/A,#N/A,FALSE,"特殊室（ＢＱ表）"}</definedName>
    <definedName name="____________________________SCL4" localSheetId="12" hidden="1">{"'Sheet1'!$L$16"}</definedName>
    <definedName name="____________________________SCL4" localSheetId="11" hidden="1">{"'Sheet1'!$L$16"}</definedName>
    <definedName name="____________________________SCL4" localSheetId="13" hidden="1">{"'Sheet1'!$L$16"}</definedName>
    <definedName name="____________________________SCL4" localSheetId="16" hidden="1">{"'Sheet1'!$L$16"}</definedName>
    <definedName name="____________________________SCL4" localSheetId="21" hidden="1">{"'Sheet1'!$L$16"}</definedName>
    <definedName name="____________________________SCL4" localSheetId="18" hidden="1">{"'Sheet1'!$L$16"}</definedName>
    <definedName name="____________________________SCL4" localSheetId="19" hidden="1">{"'Sheet1'!$L$16"}</definedName>
    <definedName name="____________________________SCL4" localSheetId="20" hidden="1">{"'Sheet1'!$L$16"}</definedName>
    <definedName name="____________________________SCL4" localSheetId="22" hidden="1">{"'Sheet1'!$L$16"}</definedName>
    <definedName name="____________________________SCL4" localSheetId="24" hidden="1">{"'Sheet1'!$L$16"}</definedName>
    <definedName name="____________________________SCL4" localSheetId="28" hidden="1">{"'Sheet1'!$L$16"}</definedName>
    <definedName name="____________________________SCL4" localSheetId="14" hidden="1">{"'Sheet1'!$L$16"}</definedName>
    <definedName name="____________________________SCL4" hidden="1">{"'Sheet1'!$L$16"}</definedName>
    <definedName name="____________________________tt3" localSheetId="12" hidden="1">{"'Sheet1'!$L$16"}</definedName>
    <definedName name="____________________________tt3" localSheetId="11" hidden="1">{"'Sheet1'!$L$16"}</definedName>
    <definedName name="____________________________tt3" localSheetId="13" hidden="1">{"'Sheet1'!$L$16"}</definedName>
    <definedName name="____________________________tt3" localSheetId="16" hidden="1">{"'Sheet1'!$L$16"}</definedName>
    <definedName name="____________________________tt3" localSheetId="21" hidden="1">{"'Sheet1'!$L$16"}</definedName>
    <definedName name="____________________________tt3" localSheetId="18" hidden="1">{"'Sheet1'!$L$16"}</definedName>
    <definedName name="____________________________tt3" localSheetId="19" hidden="1">{"'Sheet1'!$L$16"}</definedName>
    <definedName name="____________________________tt3" localSheetId="20" hidden="1">{"'Sheet1'!$L$16"}</definedName>
    <definedName name="____________________________tt3" localSheetId="22" hidden="1">{"'Sheet1'!$L$16"}</definedName>
    <definedName name="____________________________tt3" localSheetId="24" hidden="1">{"'Sheet1'!$L$16"}</definedName>
    <definedName name="____________________________tt3" localSheetId="28" hidden="1">{"'Sheet1'!$L$16"}</definedName>
    <definedName name="____________________________tt3" localSheetId="14" hidden="1">{"'Sheet1'!$L$16"}</definedName>
    <definedName name="____________________________tt3" hidden="1">{"'Sheet1'!$L$16"}</definedName>
    <definedName name="____________________________VT3" localSheetId="12" hidden="1">{"'Sheet1'!$L$16"}</definedName>
    <definedName name="____________________________VT3" localSheetId="11" hidden="1">{"'Sheet1'!$L$16"}</definedName>
    <definedName name="____________________________VT3" localSheetId="13" hidden="1">{"'Sheet1'!$L$16"}</definedName>
    <definedName name="____________________________VT3" localSheetId="16" hidden="1">{"'Sheet1'!$L$16"}</definedName>
    <definedName name="____________________________VT3" localSheetId="21" hidden="1">{"'Sheet1'!$L$16"}</definedName>
    <definedName name="____________________________VT3" localSheetId="18" hidden="1">{"'Sheet1'!$L$16"}</definedName>
    <definedName name="____________________________VT3" localSheetId="19" hidden="1">{"'Sheet1'!$L$16"}</definedName>
    <definedName name="____________________________VT3" localSheetId="20" hidden="1">{"'Sheet1'!$L$16"}</definedName>
    <definedName name="____________________________VT3" localSheetId="22" hidden="1">{"'Sheet1'!$L$16"}</definedName>
    <definedName name="____________________________VT3" localSheetId="24" hidden="1">{"'Sheet1'!$L$16"}</definedName>
    <definedName name="____________________________VT3" localSheetId="28" hidden="1">{"'Sheet1'!$L$16"}</definedName>
    <definedName name="____________________________VT3" localSheetId="14" hidden="1">{"'Sheet1'!$L$16"}</definedName>
    <definedName name="____________________________VT3" hidden="1">{"'Sheet1'!$L$16"}</definedName>
    <definedName name="___________________________a1" localSheetId="12" hidden="1">{"'Sheet1'!$L$16"}</definedName>
    <definedName name="___________________________a1" localSheetId="11" hidden="1">{"'Sheet1'!$L$16"}</definedName>
    <definedName name="___________________________a1" localSheetId="13" hidden="1">{"'Sheet1'!$L$16"}</definedName>
    <definedName name="___________________________a1" localSheetId="16" hidden="1">{"'Sheet1'!$L$16"}</definedName>
    <definedName name="___________________________a1" localSheetId="21" hidden="1">{"'Sheet1'!$L$16"}</definedName>
    <definedName name="___________________________a1" localSheetId="18" hidden="1">{"'Sheet1'!$L$16"}</definedName>
    <definedName name="___________________________a1" localSheetId="19" hidden="1">{"'Sheet1'!$L$16"}</definedName>
    <definedName name="___________________________a1" localSheetId="20" hidden="1">{"'Sheet1'!$L$16"}</definedName>
    <definedName name="___________________________a1" localSheetId="22" hidden="1">{"'Sheet1'!$L$16"}</definedName>
    <definedName name="___________________________a1" localSheetId="24" hidden="1">{"'Sheet1'!$L$16"}</definedName>
    <definedName name="___________________________a1" localSheetId="28" hidden="1">{"'Sheet1'!$L$16"}</definedName>
    <definedName name="___________________________a1" localSheetId="14" hidden="1">{"'Sheet1'!$L$16"}</definedName>
    <definedName name="___________________________a1" hidden="1">{"'Sheet1'!$L$16"}</definedName>
    <definedName name="___________________________a129" localSheetId="12" hidden="1">{"Offgrid",#N/A,FALSE,"OFFGRID";"Region",#N/A,FALSE,"REGION";"Offgrid -2",#N/A,FALSE,"OFFGRID";"WTP",#N/A,FALSE,"WTP";"WTP -2",#N/A,FALSE,"WTP";"Project",#N/A,FALSE,"PROJECT";"Summary -2",#N/A,FALSE,"SUMMARY"}</definedName>
    <definedName name="___________________________a129" localSheetId="11" hidden="1">{"Offgrid",#N/A,FALSE,"OFFGRID";"Region",#N/A,FALSE,"REGION";"Offgrid -2",#N/A,FALSE,"OFFGRID";"WTP",#N/A,FALSE,"WTP";"WTP -2",#N/A,FALSE,"WTP";"Project",#N/A,FALSE,"PROJECT";"Summary -2",#N/A,FALSE,"SUMMARY"}</definedName>
    <definedName name="___________________________a129" localSheetId="13" hidden="1">{"Offgrid",#N/A,FALSE,"OFFGRID";"Region",#N/A,FALSE,"REGION";"Offgrid -2",#N/A,FALSE,"OFFGRID";"WTP",#N/A,FALSE,"WTP";"WTP -2",#N/A,FALSE,"WTP";"Project",#N/A,FALSE,"PROJECT";"Summary -2",#N/A,FALSE,"SUMMARY"}</definedName>
    <definedName name="___________________________a129" localSheetId="16" hidden="1">{"Offgrid",#N/A,FALSE,"OFFGRID";"Region",#N/A,FALSE,"REGION";"Offgrid -2",#N/A,FALSE,"OFFGRID";"WTP",#N/A,FALSE,"WTP";"WTP -2",#N/A,FALSE,"WTP";"Project",#N/A,FALSE,"PROJECT";"Summary -2",#N/A,FALSE,"SUMMARY"}</definedName>
    <definedName name="___________________________a129" localSheetId="21" hidden="1">{"Offgrid",#N/A,FALSE,"OFFGRID";"Region",#N/A,FALSE,"REGION";"Offgrid -2",#N/A,FALSE,"OFFGRID";"WTP",#N/A,FALSE,"WTP";"WTP -2",#N/A,FALSE,"WTP";"Project",#N/A,FALSE,"PROJECT";"Summary -2",#N/A,FALSE,"SUMMARY"}</definedName>
    <definedName name="___________________________a129" localSheetId="18" hidden="1">{"Offgrid",#N/A,FALSE,"OFFGRID";"Region",#N/A,FALSE,"REGION";"Offgrid -2",#N/A,FALSE,"OFFGRID";"WTP",#N/A,FALSE,"WTP";"WTP -2",#N/A,FALSE,"WTP";"Project",#N/A,FALSE,"PROJECT";"Summary -2",#N/A,FALSE,"SUMMARY"}</definedName>
    <definedName name="___________________________a129" localSheetId="19" hidden="1">{"Offgrid",#N/A,FALSE,"OFFGRID";"Region",#N/A,FALSE,"REGION";"Offgrid -2",#N/A,FALSE,"OFFGRID";"WTP",#N/A,FALSE,"WTP";"WTP -2",#N/A,FALSE,"WTP";"Project",#N/A,FALSE,"PROJECT";"Summary -2",#N/A,FALSE,"SUMMARY"}</definedName>
    <definedName name="___________________________a129" localSheetId="20" hidden="1">{"Offgrid",#N/A,FALSE,"OFFGRID";"Region",#N/A,FALSE,"REGION";"Offgrid -2",#N/A,FALSE,"OFFGRID";"WTP",#N/A,FALSE,"WTP";"WTP -2",#N/A,FALSE,"WTP";"Project",#N/A,FALSE,"PROJECT";"Summary -2",#N/A,FALSE,"SUMMARY"}</definedName>
    <definedName name="___________________________a129" localSheetId="22" hidden="1">{"Offgrid",#N/A,FALSE,"OFFGRID";"Region",#N/A,FALSE,"REGION";"Offgrid -2",#N/A,FALSE,"OFFGRID";"WTP",#N/A,FALSE,"WTP";"WTP -2",#N/A,FALSE,"WTP";"Project",#N/A,FALSE,"PROJECT";"Summary -2",#N/A,FALSE,"SUMMARY"}</definedName>
    <definedName name="___________________________a129" localSheetId="24" hidden="1">{"Offgrid",#N/A,FALSE,"OFFGRID";"Region",#N/A,FALSE,"REGION";"Offgrid -2",#N/A,FALSE,"OFFGRID";"WTP",#N/A,FALSE,"WTP";"WTP -2",#N/A,FALSE,"WTP";"Project",#N/A,FALSE,"PROJECT";"Summary -2",#N/A,FALSE,"SUMMARY"}</definedName>
    <definedName name="___________________________a129" localSheetId="28" hidden="1">{"Offgrid",#N/A,FALSE,"OFFGRID";"Region",#N/A,FALSE,"REGION";"Offgrid -2",#N/A,FALSE,"OFFGRID";"WTP",#N/A,FALSE,"WTP";"WTP -2",#N/A,FALSE,"WTP";"Project",#N/A,FALSE,"PROJECT";"Summary -2",#N/A,FALSE,"SUMMARY"}</definedName>
    <definedName name="___________________________a129" localSheetId="14" hidden="1">{"Offgrid",#N/A,FALSE,"OFFGRID";"Region",#N/A,FALSE,"REGION";"Offgrid -2",#N/A,FALSE,"OFFGRID";"WTP",#N/A,FALSE,"WTP";"WTP -2",#N/A,FALSE,"WTP";"Project",#N/A,FALSE,"PROJECT";"Summary -2",#N/A,FALSE,"SUMMARY"}</definedName>
    <definedName name="___________________________a129" hidden="1">{"Offgrid",#N/A,FALSE,"OFFGRID";"Region",#N/A,FALSE,"REGION";"Offgrid -2",#N/A,FALSE,"OFFGRID";"WTP",#N/A,FALSE,"WTP";"WTP -2",#N/A,FALSE,"WTP";"Project",#N/A,FALSE,"PROJECT";"Summary -2",#N/A,FALSE,"SUMMARY"}</definedName>
    <definedName name="___________________________a130" localSheetId="12" hidden="1">{"Offgrid",#N/A,FALSE,"OFFGRID";"Region",#N/A,FALSE,"REGION";"Offgrid -2",#N/A,FALSE,"OFFGRID";"WTP",#N/A,FALSE,"WTP";"WTP -2",#N/A,FALSE,"WTP";"Project",#N/A,FALSE,"PROJECT";"Summary -2",#N/A,FALSE,"SUMMARY"}</definedName>
    <definedName name="___________________________a130" localSheetId="11" hidden="1">{"Offgrid",#N/A,FALSE,"OFFGRID";"Region",#N/A,FALSE,"REGION";"Offgrid -2",#N/A,FALSE,"OFFGRID";"WTP",#N/A,FALSE,"WTP";"WTP -2",#N/A,FALSE,"WTP";"Project",#N/A,FALSE,"PROJECT";"Summary -2",#N/A,FALSE,"SUMMARY"}</definedName>
    <definedName name="___________________________a130" localSheetId="13" hidden="1">{"Offgrid",#N/A,FALSE,"OFFGRID";"Region",#N/A,FALSE,"REGION";"Offgrid -2",#N/A,FALSE,"OFFGRID";"WTP",#N/A,FALSE,"WTP";"WTP -2",#N/A,FALSE,"WTP";"Project",#N/A,FALSE,"PROJECT";"Summary -2",#N/A,FALSE,"SUMMARY"}</definedName>
    <definedName name="___________________________a130" localSheetId="16" hidden="1">{"Offgrid",#N/A,FALSE,"OFFGRID";"Region",#N/A,FALSE,"REGION";"Offgrid -2",#N/A,FALSE,"OFFGRID";"WTP",#N/A,FALSE,"WTP";"WTP -2",#N/A,FALSE,"WTP";"Project",#N/A,FALSE,"PROJECT";"Summary -2",#N/A,FALSE,"SUMMARY"}</definedName>
    <definedName name="___________________________a130" localSheetId="21" hidden="1">{"Offgrid",#N/A,FALSE,"OFFGRID";"Region",#N/A,FALSE,"REGION";"Offgrid -2",#N/A,FALSE,"OFFGRID";"WTP",#N/A,FALSE,"WTP";"WTP -2",#N/A,FALSE,"WTP";"Project",#N/A,FALSE,"PROJECT";"Summary -2",#N/A,FALSE,"SUMMARY"}</definedName>
    <definedName name="___________________________a130" localSheetId="18" hidden="1">{"Offgrid",#N/A,FALSE,"OFFGRID";"Region",#N/A,FALSE,"REGION";"Offgrid -2",#N/A,FALSE,"OFFGRID";"WTP",#N/A,FALSE,"WTP";"WTP -2",#N/A,FALSE,"WTP";"Project",#N/A,FALSE,"PROJECT";"Summary -2",#N/A,FALSE,"SUMMARY"}</definedName>
    <definedName name="___________________________a130" localSheetId="19" hidden="1">{"Offgrid",#N/A,FALSE,"OFFGRID";"Region",#N/A,FALSE,"REGION";"Offgrid -2",#N/A,FALSE,"OFFGRID";"WTP",#N/A,FALSE,"WTP";"WTP -2",#N/A,FALSE,"WTP";"Project",#N/A,FALSE,"PROJECT";"Summary -2",#N/A,FALSE,"SUMMARY"}</definedName>
    <definedName name="___________________________a130" localSheetId="20" hidden="1">{"Offgrid",#N/A,FALSE,"OFFGRID";"Region",#N/A,FALSE,"REGION";"Offgrid -2",#N/A,FALSE,"OFFGRID";"WTP",#N/A,FALSE,"WTP";"WTP -2",#N/A,FALSE,"WTP";"Project",#N/A,FALSE,"PROJECT";"Summary -2",#N/A,FALSE,"SUMMARY"}</definedName>
    <definedName name="___________________________a130" localSheetId="22" hidden="1">{"Offgrid",#N/A,FALSE,"OFFGRID";"Region",#N/A,FALSE,"REGION";"Offgrid -2",#N/A,FALSE,"OFFGRID";"WTP",#N/A,FALSE,"WTP";"WTP -2",#N/A,FALSE,"WTP";"Project",#N/A,FALSE,"PROJECT";"Summary -2",#N/A,FALSE,"SUMMARY"}</definedName>
    <definedName name="___________________________a130" localSheetId="24" hidden="1">{"Offgrid",#N/A,FALSE,"OFFGRID";"Region",#N/A,FALSE,"REGION";"Offgrid -2",#N/A,FALSE,"OFFGRID";"WTP",#N/A,FALSE,"WTP";"WTP -2",#N/A,FALSE,"WTP";"Project",#N/A,FALSE,"PROJECT";"Summary -2",#N/A,FALSE,"SUMMARY"}</definedName>
    <definedName name="___________________________a130" localSheetId="28" hidden="1">{"Offgrid",#N/A,FALSE,"OFFGRID";"Region",#N/A,FALSE,"REGION";"Offgrid -2",#N/A,FALSE,"OFFGRID";"WTP",#N/A,FALSE,"WTP";"WTP -2",#N/A,FALSE,"WTP";"Project",#N/A,FALSE,"PROJECT";"Summary -2",#N/A,FALSE,"SUMMARY"}</definedName>
    <definedName name="___________________________a130" localSheetId="14" hidden="1">{"Offgrid",#N/A,FALSE,"OFFGRID";"Region",#N/A,FALSE,"REGION";"Offgrid -2",#N/A,FALSE,"OFFGRID";"WTP",#N/A,FALSE,"WTP";"WTP -2",#N/A,FALSE,"WTP";"Project",#N/A,FALSE,"PROJECT";"Summary -2",#N/A,FALSE,"SUMMARY"}</definedName>
    <definedName name="___________________________a130" hidden="1">{"Offgrid",#N/A,FALSE,"OFFGRID";"Region",#N/A,FALSE,"REGION";"Offgrid -2",#N/A,FALSE,"OFFGRID";"WTP",#N/A,FALSE,"WTP";"WTP -2",#N/A,FALSE,"WTP";"Project",#N/A,FALSE,"PROJECT";"Summary -2",#N/A,FALSE,"SUMMARY"}</definedName>
    <definedName name="___________________________BG12" localSheetId="12" hidden="1">{"'Sheet1'!$L$16"}</definedName>
    <definedName name="___________________________BG12" localSheetId="11" hidden="1">{"'Sheet1'!$L$16"}</definedName>
    <definedName name="___________________________BG12" localSheetId="13" hidden="1">{"'Sheet1'!$L$16"}</definedName>
    <definedName name="___________________________BG12" localSheetId="16" hidden="1">{"'Sheet1'!$L$16"}</definedName>
    <definedName name="___________________________BG12" localSheetId="21" hidden="1">{"'Sheet1'!$L$16"}</definedName>
    <definedName name="___________________________BG12" localSheetId="18" hidden="1">{"'Sheet1'!$L$16"}</definedName>
    <definedName name="___________________________BG12" localSheetId="19" hidden="1">{"'Sheet1'!$L$16"}</definedName>
    <definedName name="___________________________BG12" localSheetId="20" hidden="1">{"'Sheet1'!$L$16"}</definedName>
    <definedName name="___________________________BG12" localSheetId="22" hidden="1">{"'Sheet1'!$L$16"}</definedName>
    <definedName name="___________________________BG12" localSheetId="24" hidden="1">{"'Sheet1'!$L$16"}</definedName>
    <definedName name="___________________________BG12" localSheetId="28" hidden="1">{"'Sheet1'!$L$16"}</definedName>
    <definedName name="___________________________BG12" localSheetId="14" hidden="1">{"'Sheet1'!$L$16"}</definedName>
    <definedName name="___________________________BG12" hidden="1">{"'Sheet1'!$L$16"}</definedName>
    <definedName name="___________________________BIA3" localSheetId="12" hidden="1">{"'Sheet1'!$L$16"}</definedName>
    <definedName name="___________________________BIA3" localSheetId="11" hidden="1">{"'Sheet1'!$L$16"}</definedName>
    <definedName name="___________________________BIA3" localSheetId="13" hidden="1">{"'Sheet1'!$L$16"}</definedName>
    <definedName name="___________________________BIA3" localSheetId="16" hidden="1">{"'Sheet1'!$L$16"}</definedName>
    <definedName name="___________________________BIA3" localSheetId="21" hidden="1">{"'Sheet1'!$L$16"}</definedName>
    <definedName name="___________________________BIA3" localSheetId="18" hidden="1">{"'Sheet1'!$L$16"}</definedName>
    <definedName name="___________________________BIA3" localSheetId="19" hidden="1">{"'Sheet1'!$L$16"}</definedName>
    <definedName name="___________________________BIA3" localSheetId="20" hidden="1">{"'Sheet1'!$L$16"}</definedName>
    <definedName name="___________________________BIA3" localSheetId="22" hidden="1">{"'Sheet1'!$L$16"}</definedName>
    <definedName name="___________________________BIA3" localSheetId="24" hidden="1">{"'Sheet1'!$L$16"}</definedName>
    <definedName name="___________________________BIA3" localSheetId="28" hidden="1">{"'Sheet1'!$L$16"}</definedName>
    <definedName name="___________________________BIA3" localSheetId="14" hidden="1">{"'Sheet1'!$L$16"}</definedName>
    <definedName name="___________________________BIA3" hidden="1">{"'Sheet1'!$L$16"}</definedName>
    <definedName name="___________________________CN1" localSheetId="12" hidden="1">{"'Sheet1'!$L$16"}</definedName>
    <definedName name="___________________________CN1" localSheetId="11" hidden="1">{"'Sheet1'!$L$16"}</definedName>
    <definedName name="___________________________CN1" localSheetId="13" hidden="1">{"'Sheet1'!$L$16"}</definedName>
    <definedName name="___________________________CN1" localSheetId="16" hidden="1">{"'Sheet1'!$L$16"}</definedName>
    <definedName name="___________________________CN1" localSheetId="21" hidden="1">{"'Sheet1'!$L$16"}</definedName>
    <definedName name="___________________________CN1" localSheetId="18" hidden="1">{"'Sheet1'!$L$16"}</definedName>
    <definedName name="___________________________CN1" localSheetId="19" hidden="1">{"'Sheet1'!$L$16"}</definedName>
    <definedName name="___________________________CN1" localSheetId="20" hidden="1">{"'Sheet1'!$L$16"}</definedName>
    <definedName name="___________________________CN1" localSheetId="22" hidden="1">{"'Sheet1'!$L$16"}</definedName>
    <definedName name="___________________________CN1" localSheetId="24" hidden="1">{"'Sheet1'!$L$16"}</definedName>
    <definedName name="___________________________CN1" localSheetId="28" hidden="1">{"'Sheet1'!$L$16"}</definedName>
    <definedName name="___________________________CN1" localSheetId="14" hidden="1">{"'Sheet1'!$L$16"}</definedName>
    <definedName name="___________________________CN1" hidden="1">{"'Sheet1'!$L$16"}</definedName>
    <definedName name="___________________________Goi8" localSheetId="12" hidden="1">{"'Sheet1'!$L$16"}</definedName>
    <definedName name="___________________________Goi8" localSheetId="11" hidden="1">{"'Sheet1'!$L$16"}</definedName>
    <definedName name="___________________________Goi8" localSheetId="13" hidden="1">{"'Sheet1'!$L$16"}</definedName>
    <definedName name="___________________________Goi8" localSheetId="16" hidden="1">{"'Sheet1'!$L$16"}</definedName>
    <definedName name="___________________________Goi8" localSheetId="21" hidden="1">{"'Sheet1'!$L$16"}</definedName>
    <definedName name="___________________________Goi8" localSheetId="18" hidden="1">{"'Sheet1'!$L$16"}</definedName>
    <definedName name="___________________________Goi8" localSheetId="19" hidden="1">{"'Sheet1'!$L$16"}</definedName>
    <definedName name="___________________________Goi8" localSheetId="20" hidden="1">{"'Sheet1'!$L$16"}</definedName>
    <definedName name="___________________________Goi8" localSheetId="22" hidden="1">{"'Sheet1'!$L$16"}</definedName>
    <definedName name="___________________________Goi8" localSheetId="24" hidden="1">{"'Sheet1'!$L$16"}</definedName>
    <definedName name="___________________________Goi8" localSheetId="28" hidden="1">{"'Sheet1'!$L$16"}</definedName>
    <definedName name="___________________________Goi8" localSheetId="14" hidden="1">{"'Sheet1'!$L$16"}</definedName>
    <definedName name="___________________________Goi8" hidden="1">{"'Sheet1'!$L$16"}</definedName>
    <definedName name="___________________________Lan1" localSheetId="12" hidden="1">{"'Sheet1'!$L$16"}</definedName>
    <definedName name="___________________________Lan1" localSheetId="11" hidden="1">{"'Sheet1'!$L$16"}</definedName>
    <definedName name="___________________________Lan1" localSheetId="13" hidden="1">{"'Sheet1'!$L$16"}</definedName>
    <definedName name="___________________________Lan1" localSheetId="16" hidden="1">{"'Sheet1'!$L$16"}</definedName>
    <definedName name="___________________________Lan1" localSheetId="21" hidden="1">{"'Sheet1'!$L$16"}</definedName>
    <definedName name="___________________________Lan1" localSheetId="18" hidden="1">{"'Sheet1'!$L$16"}</definedName>
    <definedName name="___________________________Lan1" localSheetId="19" hidden="1">{"'Sheet1'!$L$16"}</definedName>
    <definedName name="___________________________Lan1" localSheetId="20" hidden="1">{"'Sheet1'!$L$16"}</definedName>
    <definedName name="___________________________Lan1" localSheetId="22" hidden="1">{"'Sheet1'!$L$16"}</definedName>
    <definedName name="___________________________Lan1" localSheetId="24" hidden="1">{"'Sheet1'!$L$16"}</definedName>
    <definedName name="___________________________Lan1" localSheetId="28" hidden="1">{"'Sheet1'!$L$16"}</definedName>
    <definedName name="___________________________Lan1" localSheetId="14" hidden="1">{"'Sheet1'!$L$16"}</definedName>
    <definedName name="___________________________Lan1" hidden="1">{"'Sheet1'!$L$16"}</definedName>
    <definedName name="___________________________m4" localSheetId="12" hidden="1">{"'Sheet1'!$L$16"}</definedName>
    <definedName name="___________________________m4" localSheetId="11" hidden="1">{"'Sheet1'!$L$16"}</definedName>
    <definedName name="___________________________m4" localSheetId="13" hidden="1">{"'Sheet1'!$L$16"}</definedName>
    <definedName name="___________________________m4" localSheetId="16" hidden="1">{"'Sheet1'!$L$16"}</definedName>
    <definedName name="___________________________m4" localSheetId="21" hidden="1">{"'Sheet1'!$L$16"}</definedName>
    <definedName name="___________________________m4" localSheetId="18" hidden="1">{"'Sheet1'!$L$16"}</definedName>
    <definedName name="___________________________m4" localSheetId="19" hidden="1">{"'Sheet1'!$L$16"}</definedName>
    <definedName name="___________________________m4" localSheetId="20" hidden="1">{"'Sheet1'!$L$16"}</definedName>
    <definedName name="___________________________m4" localSheetId="22" hidden="1">{"'Sheet1'!$L$16"}</definedName>
    <definedName name="___________________________m4" localSheetId="24" hidden="1">{"'Sheet1'!$L$16"}</definedName>
    <definedName name="___________________________m4" localSheetId="28" hidden="1">{"'Sheet1'!$L$16"}</definedName>
    <definedName name="___________________________m4" localSheetId="14" hidden="1">{"'Sheet1'!$L$16"}</definedName>
    <definedName name="___________________________m4" hidden="1">{"'Sheet1'!$L$16"}</definedName>
    <definedName name="___________________________NSO2" localSheetId="12" hidden="1">{"'Sheet1'!$L$16"}</definedName>
    <definedName name="___________________________NSO2" localSheetId="11" hidden="1">{"'Sheet1'!$L$16"}</definedName>
    <definedName name="___________________________NSO2" localSheetId="13" hidden="1">{"'Sheet1'!$L$16"}</definedName>
    <definedName name="___________________________NSO2" localSheetId="16" hidden="1">{"'Sheet1'!$L$16"}</definedName>
    <definedName name="___________________________NSO2" localSheetId="21" hidden="1">{"'Sheet1'!$L$16"}</definedName>
    <definedName name="___________________________NSO2" localSheetId="18" hidden="1">{"'Sheet1'!$L$16"}</definedName>
    <definedName name="___________________________NSO2" localSheetId="19" hidden="1">{"'Sheet1'!$L$16"}</definedName>
    <definedName name="___________________________NSO2" localSheetId="20" hidden="1">{"'Sheet1'!$L$16"}</definedName>
    <definedName name="___________________________NSO2" localSheetId="22" hidden="1">{"'Sheet1'!$L$16"}</definedName>
    <definedName name="___________________________NSO2" localSheetId="24" hidden="1">{"'Sheet1'!$L$16"}</definedName>
    <definedName name="___________________________NSO2" localSheetId="28" hidden="1">{"'Sheet1'!$L$16"}</definedName>
    <definedName name="___________________________NSO2" localSheetId="14" hidden="1">{"'Sheet1'!$L$16"}</definedName>
    <definedName name="___________________________NSO2" hidden="1">{"'Sheet1'!$L$16"}</definedName>
    <definedName name="___________________________PA3" localSheetId="12" hidden="1">{"'Sheet1'!$L$16"}</definedName>
    <definedName name="___________________________PA3" localSheetId="11" hidden="1">{"'Sheet1'!$L$16"}</definedName>
    <definedName name="___________________________PA3" localSheetId="13" hidden="1">{"'Sheet1'!$L$16"}</definedName>
    <definedName name="___________________________PA3" localSheetId="16" hidden="1">{"'Sheet1'!$L$16"}</definedName>
    <definedName name="___________________________PA3" localSheetId="21" hidden="1">{"'Sheet1'!$L$16"}</definedName>
    <definedName name="___________________________PA3" localSheetId="18" hidden="1">{"'Sheet1'!$L$16"}</definedName>
    <definedName name="___________________________PA3" localSheetId="19" hidden="1">{"'Sheet1'!$L$16"}</definedName>
    <definedName name="___________________________PA3" localSheetId="20" hidden="1">{"'Sheet1'!$L$16"}</definedName>
    <definedName name="___________________________PA3" localSheetId="22" hidden="1">{"'Sheet1'!$L$16"}</definedName>
    <definedName name="___________________________PA3" localSheetId="24" hidden="1">{"'Sheet1'!$L$16"}</definedName>
    <definedName name="___________________________PA3" localSheetId="28" hidden="1">{"'Sheet1'!$L$16"}</definedName>
    <definedName name="___________________________PA3" localSheetId="14" hidden="1">{"'Sheet1'!$L$16"}</definedName>
    <definedName name="___________________________PA3" hidden="1">{"'Sheet1'!$L$16"}</definedName>
    <definedName name="___________________________SCL4" localSheetId="12" hidden="1">{"'Sheet1'!$L$16"}</definedName>
    <definedName name="___________________________SCL4" localSheetId="11" hidden="1">{"'Sheet1'!$L$16"}</definedName>
    <definedName name="___________________________SCL4" localSheetId="13" hidden="1">{"'Sheet1'!$L$16"}</definedName>
    <definedName name="___________________________SCL4" localSheetId="16" hidden="1">{"'Sheet1'!$L$16"}</definedName>
    <definedName name="___________________________SCL4" localSheetId="21" hidden="1">{"'Sheet1'!$L$16"}</definedName>
    <definedName name="___________________________SCL4" localSheetId="18" hidden="1">{"'Sheet1'!$L$16"}</definedName>
    <definedName name="___________________________SCL4" localSheetId="19" hidden="1">{"'Sheet1'!$L$16"}</definedName>
    <definedName name="___________________________SCL4" localSheetId="20" hidden="1">{"'Sheet1'!$L$16"}</definedName>
    <definedName name="___________________________SCL4" localSheetId="22" hidden="1">{"'Sheet1'!$L$16"}</definedName>
    <definedName name="___________________________SCL4" localSheetId="24" hidden="1">{"'Sheet1'!$L$16"}</definedName>
    <definedName name="___________________________SCL4" localSheetId="28" hidden="1">{"'Sheet1'!$L$16"}</definedName>
    <definedName name="___________________________SCL4" localSheetId="14" hidden="1">{"'Sheet1'!$L$16"}</definedName>
    <definedName name="___________________________SCL4" hidden="1">{"'Sheet1'!$L$16"}</definedName>
    <definedName name="___________________________TM2" localSheetId="12" hidden="1">{"'Sheet1'!$L$16"}</definedName>
    <definedName name="___________________________TM2" localSheetId="11" hidden="1">{"'Sheet1'!$L$16"}</definedName>
    <definedName name="___________________________TM2" localSheetId="13" hidden="1">{"'Sheet1'!$L$16"}</definedName>
    <definedName name="___________________________TM2" localSheetId="16" hidden="1">{"'Sheet1'!$L$16"}</definedName>
    <definedName name="___________________________TM2" localSheetId="21" hidden="1">{"'Sheet1'!$L$16"}</definedName>
    <definedName name="___________________________TM2" localSheetId="18" hidden="1">{"'Sheet1'!$L$16"}</definedName>
    <definedName name="___________________________TM2" localSheetId="19" hidden="1">{"'Sheet1'!$L$16"}</definedName>
    <definedName name="___________________________TM2" localSheetId="20" hidden="1">{"'Sheet1'!$L$16"}</definedName>
    <definedName name="___________________________TM2" localSheetId="22" hidden="1">{"'Sheet1'!$L$16"}</definedName>
    <definedName name="___________________________TM2" localSheetId="24" hidden="1">{"'Sheet1'!$L$16"}</definedName>
    <definedName name="___________________________TM2" localSheetId="28" hidden="1">{"'Sheet1'!$L$16"}</definedName>
    <definedName name="___________________________TM2" localSheetId="14" hidden="1">{"'Sheet1'!$L$16"}</definedName>
    <definedName name="___________________________TM2" hidden="1">{"'Sheet1'!$L$16"}</definedName>
    <definedName name="___________________________tt3" localSheetId="12" hidden="1">{"'Sheet1'!$L$16"}</definedName>
    <definedName name="___________________________tt3" localSheetId="11" hidden="1">{"'Sheet1'!$L$16"}</definedName>
    <definedName name="___________________________tt3" localSheetId="13" hidden="1">{"'Sheet1'!$L$16"}</definedName>
    <definedName name="___________________________tt3" localSheetId="16" hidden="1">{"'Sheet1'!$L$16"}</definedName>
    <definedName name="___________________________tt3" localSheetId="21" hidden="1">{"'Sheet1'!$L$16"}</definedName>
    <definedName name="___________________________tt3" localSheetId="18" hidden="1">{"'Sheet1'!$L$16"}</definedName>
    <definedName name="___________________________tt3" localSheetId="19" hidden="1">{"'Sheet1'!$L$16"}</definedName>
    <definedName name="___________________________tt3" localSheetId="20" hidden="1">{"'Sheet1'!$L$16"}</definedName>
    <definedName name="___________________________tt3" localSheetId="22" hidden="1">{"'Sheet1'!$L$16"}</definedName>
    <definedName name="___________________________tt3" localSheetId="24" hidden="1">{"'Sheet1'!$L$16"}</definedName>
    <definedName name="___________________________tt3" localSheetId="28" hidden="1">{"'Sheet1'!$L$16"}</definedName>
    <definedName name="___________________________tt3" localSheetId="14" hidden="1">{"'Sheet1'!$L$16"}</definedName>
    <definedName name="___________________________tt3" hidden="1">{"'Sheet1'!$L$16"}</definedName>
    <definedName name="___________________________tu4" localSheetId="12" hidden="1">{"'Sheet1'!$L$16"}</definedName>
    <definedName name="___________________________tu4" localSheetId="11" hidden="1">{"'Sheet1'!$L$16"}</definedName>
    <definedName name="___________________________tu4" localSheetId="13" hidden="1">{"'Sheet1'!$L$16"}</definedName>
    <definedName name="___________________________tu4" localSheetId="16" hidden="1">{"'Sheet1'!$L$16"}</definedName>
    <definedName name="___________________________tu4" localSheetId="21" hidden="1">{"'Sheet1'!$L$16"}</definedName>
    <definedName name="___________________________tu4" localSheetId="18" hidden="1">{"'Sheet1'!$L$16"}</definedName>
    <definedName name="___________________________tu4" localSheetId="19" hidden="1">{"'Sheet1'!$L$16"}</definedName>
    <definedName name="___________________________tu4" localSheetId="20" hidden="1">{"'Sheet1'!$L$16"}</definedName>
    <definedName name="___________________________tu4" localSheetId="22" hidden="1">{"'Sheet1'!$L$16"}</definedName>
    <definedName name="___________________________tu4" localSheetId="24" hidden="1">{"'Sheet1'!$L$16"}</definedName>
    <definedName name="___________________________tu4" localSheetId="28" hidden="1">{"'Sheet1'!$L$16"}</definedName>
    <definedName name="___________________________tu4" localSheetId="14" hidden="1">{"'Sheet1'!$L$16"}</definedName>
    <definedName name="___________________________tu4" hidden="1">{"'Sheet1'!$L$16"}</definedName>
    <definedName name="___________________________VT3" localSheetId="12" hidden="1">{"'Sheet1'!$L$16"}</definedName>
    <definedName name="___________________________VT3" localSheetId="11" hidden="1">{"'Sheet1'!$L$16"}</definedName>
    <definedName name="___________________________VT3" localSheetId="13" hidden="1">{"'Sheet1'!$L$16"}</definedName>
    <definedName name="___________________________VT3" localSheetId="16" hidden="1">{"'Sheet1'!$L$16"}</definedName>
    <definedName name="___________________________VT3" localSheetId="21" hidden="1">{"'Sheet1'!$L$16"}</definedName>
    <definedName name="___________________________VT3" localSheetId="18" hidden="1">{"'Sheet1'!$L$16"}</definedName>
    <definedName name="___________________________VT3" localSheetId="19" hidden="1">{"'Sheet1'!$L$16"}</definedName>
    <definedName name="___________________________VT3" localSheetId="20" hidden="1">{"'Sheet1'!$L$16"}</definedName>
    <definedName name="___________________________VT3" localSheetId="22" hidden="1">{"'Sheet1'!$L$16"}</definedName>
    <definedName name="___________________________VT3" localSheetId="24" hidden="1">{"'Sheet1'!$L$16"}</definedName>
    <definedName name="___________________________VT3" localSheetId="28" hidden="1">{"'Sheet1'!$L$16"}</definedName>
    <definedName name="___________________________VT3" localSheetId="14" hidden="1">{"'Sheet1'!$L$16"}</definedName>
    <definedName name="___________________________VT3" hidden="1">{"'Sheet1'!$L$16"}</definedName>
    <definedName name="__________________________a1" localSheetId="12" hidden="1">{"'Sheet1'!$L$16"}</definedName>
    <definedName name="__________________________a1" localSheetId="11" hidden="1">{"'Sheet1'!$L$16"}</definedName>
    <definedName name="__________________________a1" localSheetId="13" hidden="1">{"'Sheet1'!$L$16"}</definedName>
    <definedName name="__________________________a1" localSheetId="16" hidden="1">{"'Sheet1'!$L$16"}</definedName>
    <definedName name="__________________________a1" localSheetId="21" hidden="1">{"'Sheet1'!$L$16"}</definedName>
    <definedName name="__________________________a1" localSheetId="18" hidden="1">{"'Sheet1'!$L$16"}</definedName>
    <definedName name="__________________________a1" localSheetId="19" hidden="1">{"'Sheet1'!$L$16"}</definedName>
    <definedName name="__________________________a1" localSheetId="20" hidden="1">{"'Sheet1'!$L$16"}</definedName>
    <definedName name="__________________________a1" localSheetId="22" hidden="1">{"'Sheet1'!$L$16"}</definedName>
    <definedName name="__________________________a1" localSheetId="24" hidden="1">{"'Sheet1'!$L$16"}</definedName>
    <definedName name="__________________________a1" localSheetId="28" hidden="1">{"'Sheet1'!$L$16"}</definedName>
    <definedName name="__________________________a1" localSheetId="14" hidden="1">{"'Sheet1'!$L$16"}</definedName>
    <definedName name="__________________________a1" hidden="1">{"'Sheet1'!$L$16"}</definedName>
    <definedName name="__________________________a129" localSheetId="12" hidden="1">{"Offgrid",#N/A,FALSE,"OFFGRID";"Region",#N/A,FALSE,"REGION";"Offgrid -2",#N/A,FALSE,"OFFGRID";"WTP",#N/A,FALSE,"WTP";"WTP -2",#N/A,FALSE,"WTP";"Project",#N/A,FALSE,"PROJECT";"Summary -2",#N/A,FALSE,"SUMMARY"}</definedName>
    <definedName name="__________________________a129" localSheetId="11" hidden="1">{"Offgrid",#N/A,FALSE,"OFFGRID";"Region",#N/A,FALSE,"REGION";"Offgrid -2",#N/A,FALSE,"OFFGRID";"WTP",#N/A,FALSE,"WTP";"WTP -2",#N/A,FALSE,"WTP";"Project",#N/A,FALSE,"PROJECT";"Summary -2",#N/A,FALSE,"SUMMARY"}</definedName>
    <definedName name="__________________________a129" localSheetId="13" hidden="1">{"Offgrid",#N/A,FALSE,"OFFGRID";"Region",#N/A,FALSE,"REGION";"Offgrid -2",#N/A,FALSE,"OFFGRID";"WTP",#N/A,FALSE,"WTP";"WTP -2",#N/A,FALSE,"WTP";"Project",#N/A,FALSE,"PROJECT";"Summary -2",#N/A,FALSE,"SUMMARY"}</definedName>
    <definedName name="__________________________a129" localSheetId="16" hidden="1">{"Offgrid",#N/A,FALSE,"OFFGRID";"Region",#N/A,FALSE,"REGION";"Offgrid -2",#N/A,FALSE,"OFFGRID";"WTP",#N/A,FALSE,"WTP";"WTP -2",#N/A,FALSE,"WTP";"Project",#N/A,FALSE,"PROJECT";"Summary -2",#N/A,FALSE,"SUMMARY"}</definedName>
    <definedName name="__________________________a129" localSheetId="21" hidden="1">{"Offgrid",#N/A,FALSE,"OFFGRID";"Region",#N/A,FALSE,"REGION";"Offgrid -2",#N/A,FALSE,"OFFGRID";"WTP",#N/A,FALSE,"WTP";"WTP -2",#N/A,FALSE,"WTP";"Project",#N/A,FALSE,"PROJECT";"Summary -2",#N/A,FALSE,"SUMMARY"}</definedName>
    <definedName name="__________________________a129" localSheetId="18" hidden="1">{"Offgrid",#N/A,FALSE,"OFFGRID";"Region",#N/A,FALSE,"REGION";"Offgrid -2",#N/A,FALSE,"OFFGRID";"WTP",#N/A,FALSE,"WTP";"WTP -2",#N/A,FALSE,"WTP";"Project",#N/A,FALSE,"PROJECT";"Summary -2",#N/A,FALSE,"SUMMARY"}</definedName>
    <definedName name="__________________________a129" localSheetId="19" hidden="1">{"Offgrid",#N/A,FALSE,"OFFGRID";"Region",#N/A,FALSE,"REGION";"Offgrid -2",#N/A,FALSE,"OFFGRID";"WTP",#N/A,FALSE,"WTP";"WTP -2",#N/A,FALSE,"WTP";"Project",#N/A,FALSE,"PROJECT";"Summary -2",#N/A,FALSE,"SUMMARY"}</definedName>
    <definedName name="__________________________a129" localSheetId="20" hidden="1">{"Offgrid",#N/A,FALSE,"OFFGRID";"Region",#N/A,FALSE,"REGION";"Offgrid -2",#N/A,FALSE,"OFFGRID";"WTP",#N/A,FALSE,"WTP";"WTP -2",#N/A,FALSE,"WTP";"Project",#N/A,FALSE,"PROJECT";"Summary -2",#N/A,FALSE,"SUMMARY"}</definedName>
    <definedName name="__________________________a129" localSheetId="22" hidden="1">{"Offgrid",#N/A,FALSE,"OFFGRID";"Region",#N/A,FALSE,"REGION";"Offgrid -2",#N/A,FALSE,"OFFGRID";"WTP",#N/A,FALSE,"WTP";"WTP -2",#N/A,FALSE,"WTP";"Project",#N/A,FALSE,"PROJECT";"Summary -2",#N/A,FALSE,"SUMMARY"}</definedName>
    <definedName name="__________________________a129" localSheetId="24" hidden="1">{"Offgrid",#N/A,FALSE,"OFFGRID";"Region",#N/A,FALSE,"REGION";"Offgrid -2",#N/A,FALSE,"OFFGRID";"WTP",#N/A,FALSE,"WTP";"WTP -2",#N/A,FALSE,"WTP";"Project",#N/A,FALSE,"PROJECT";"Summary -2",#N/A,FALSE,"SUMMARY"}</definedName>
    <definedName name="__________________________a129" localSheetId="28" hidden="1">{"Offgrid",#N/A,FALSE,"OFFGRID";"Region",#N/A,FALSE,"REGION";"Offgrid -2",#N/A,FALSE,"OFFGRID";"WTP",#N/A,FALSE,"WTP";"WTP -2",#N/A,FALSE,"WTP";"Project",#N/A,FALSE,"PROJECT";"Summary -2",#N/A,FALSE,"SUMMARY"}</definedName>
    <definedName name="__________________________a129" localSheetId="14" hidden="1">{"Offgrid",#N/A,FALSE,"OFFGRID";"Region",#N/A,FALSE,"REGION";"Offgrid -2",#N/A,FALSE,"OFFGRID";"WTP",#N/A,FALSE,"WTP";"WTP -2",#N/A,FALSE,"WTP";"Project",#N/A,FALSE,"PROJECT";"Summary -2",#N/A,FALSE,"SUMMARY"}</definedName>
    <definedName name="__________________________a129" hidden="1">{"Offgrid",#N/A,FALSE,"OFFGRID";"Region",#N/A,FALSE,"REGION";"Offgrid -2",#N/A,FALSE,"OFFGRID";"WTP",#N/A,FALSE,"WTP";"WTP -2",#N/A,FALSE,"WTP";"Project",#N/A,FALSE,"PROJECT";"Summary -2",#N/A,FALSE,"SUMMARY"}</definedName>
    <definedName name="__________________________a130" localSheetId="12" hidden="1">{"Offgrid",#N/A,FALSE,"OFFGRID";"Region",#N/A,FALSE,"REGION";"Offgrid -2",#N/A,FALSE,"OFFGRID";"WTP",#N/A,FALSE,"WTP";"WTP -2",#N/A,FALSE,"WTP";"Project",#N/A,FALSE,"PROJECT";"Summary -2",#N/A,FALSE,"SUMMARY"}</definedName>
    <definedName name="__________________________a130" localSheetId="11" hidden="1">{"Offgrid",#N/A,FALSE,"OFFGRID";"Region",#N/A,FALSE,"REGION";"Offgrid -2",#N/A,FALSE,"OFFGRID";"WTP",#N/A,FALSE,"WTP";"WTP -2",#N/A,FALSE,"WTP";"Project",#N/A,FALSE,"PROJECT";"Summary -2",#N/A,FALSE,"SUMMARY"}</definedName>
    <definedName name="__________________________a130" localSheetId="13" hidden="1">{"Offgrid",#N/A,FALSE,"OFFGRID";"Region",#N/A,FALSE,"REGION";"Offgrid -2",#N/A,FALSE,"OFFGRID";"WTP",#N/A,FALSE,"WTP";"WTP -2",#N/A,FALSE,"WTP";"Project",#N/A,FALSE,"PROJECT";"Summary -2",#N/A,FALSE,"SUMMARY"}</definedName>
    <definedName name="__________________________a130" localSheetId="16" hidden="1">{"Offgrid",#N/A,FALSE,"OFFGRID";"Region",#N/A,FALSE,"REGION";"Offgrid -2",#N/A,FALSE,"OFFGRID";"WTP",#N/A,FALSE,"WTP";"WTP -2",#N/A,FALSE,"WTP";"Project",#N/A,FALSE,"PROJECT";"Summary -2",#N/A,FALSE,"SUMMARY"}</definedName>
    <definedName name="__________________________a130" localSheetId="21" hidden="1">{"Offgrid",#N/A,FALSE,"OFFGRID";"Region",#N/A,FALSE,"REGION";"Offgrid -2",#N/A,FALSE,"OFFGRID";"WTP",#N/A,FALSE,"WTP";"WTP -2",#N/A,FALSE,"WTP";"Project",#N/A,FALSE,"PROJECT";"Summary -2",#N/A,FALSE,"SUMMARY"}</definedName>
    <definedName name="__________________________a130" localSheetId="18" hidden="1">{"Offgrid",#N/A,FALSE,"OFFGRID";"Region",#N/A,FALSE,"REGION";"Offgrid -2",#N/A,FALSE,"OFFGRID";"WTP",#N/A,FALSE,"WTP";"WTP -2",#N/A,FALSE,"WTP";"Project",#N/A,FALSE,"PROJECT";"Summary -2",#N/A,FALSE,"SUMMARY"}</definedName>
    <definedName name="__________________________a130" localSheetId="19" hidden="1">{"Offgrid",#N/A,FALSE,"OFFGRID";"Region",#N/A,FALSE,"REGION";"Offgrid -2",#N/A,FALSE,"OFFGRID";"WTP",#N/A,FALSE,"WTP";"WTP -2",#N/A,FALSE,"WTP";"Project",#N/A,FALSE,"PROJECT";"Summary -2",#N/A,FALSE,"SUMMARY"}</definedName>
    <definedName name="__________________________a130" localSheetId="20" hidden="1">{"Offgrid",#N/A,FALSE,"OFFGRID";"Region",#N/A,FALSE,"REGION";"Offgrid -2",#N/A,FALSE,"OFFGRID";"WTP",#N/A,FALSE,"WTP";"WTP -2",#N/A,FALSE,"WTP";"Project",#N/A,FALSE,"PROJECT";"Summary -2",#N/A,FALSE,"SUMMARY"}</definedName>
    <definedName name="__________________________a130" localSheetId="22" hidden="1">{"Offgrid",#N/A,FALSE,"OFFGRID";"Region",#N/A,FALSE,"REGION";"Offgrid -2",#N/A,FALSE,"OFFGRID";"WTP",#N/A,FALSE,"WTP";"WTP -2",#N/A,FALSE,"WTP";"Project",#N/A,FALSE,"PROJECT";"Summary -2",#N/A,FALSE,"SUMMARY"}</definedName>
    <definedName name="__________________________a130" localSheetId="24" hidden="1">{"Offgrid",#N/A,FALSE,"OFFGRID";"Region",#N/A,FALSE,"REGION";"Offgrid -2",#N/A,FALSE,"OFFGRID";"WTP",#N/A,FALSE,"WTP";"WTP -2",#N/A,FALSE,"WTP";"Project",#N/A,FALSE,"PROJECT";"Summary -2",#N/A,FALSE,"SUMMARY"}</definedName>
    <definedName name="__________________________a130" localSheetId="28" hidden="1">{"Offgrid",#N/A,FALSE,"OFFGRID";"Region",#N/A,FALSE,"REGION";"Offgrid -2",#N/A,FALSE,"OFFGRID";"WTP",#N/A,FALSE,"WTP";"WTP -2",#N/A,FALSE,"WTP";"Project",#N/A,FALSE,"PROJECT";"Summary -2",#N/A,FALSE,"SUMMARY"}</definedName>
    <definedName name="__________________________a130" localSheetId="14" hidden="1">{"Offgrid",#N/A,FALSE,"OFFGRID";"Region",#N/A,FALSE,"REGION";"Offgrid -2",#N/A,FALSE,"OFFGRID";"WTP",#N/A,FALSE,"WTP";"WTP -2",#N/A,FALSE,"WTP";"Project",#N/A,FALSE,"PROJECT";"Summary -2",#N/A,FALSE,"SUMMARY"}</definedName>
    <definedName name="__________________________a130" hidden="1">{"Offgrid",#N/A,FALSE,"OFFGRID";"Region",#N/A,FALSE,"REGION";"Offgrid -2",#N/A,FALSE,"OFFGRID";"WTP",#N/A,FALSE,"WTP";"WTP -2",#N/A,FALSE,"WTP";"Project",#N/A,FALSE,"PROJECT";"Summary -2",#N/A,FALSE,"SUMMARY"}</definedName>
    <definedName name="__________________________a2" localSheetId="12" hidden="1">{"'Sheet1'!$L$16"}</definedName>
    <definedName name="__________________________a2" localSheetId="11" hidden="1">{"'Sheet1'!$L$16"}</definedName>
    <definedName name="__________________________a2" localSheetId="13" hidden="1">{"'Sheet1'!$L$16"}</definedName>
    <definedName name="__________________________a2" localSheetId="16" hidden="1">{"'Sheet1'!$L$16"}</definedName>
    <definedName name="__________________________a2" localSheetId="21" hidden="1">{"'Sheet1'!$L$16"}</definedName>
    <definedName name="__________________________a2" localSheetId="18" hidden="1">{"'Sheet1'!$L$16"}</definedName>
    <definedName name="__________________________a2" localSheetId="19" hidden="1">{"'Sheet1'!$L$16"}</definedName>
    <definedName name="__________________________a2" localSheetId="20" hidden="1">{"'Sheet1'!$L$16"}</definedName>
    <definedName name="__________________________a2" localSheetId="22" hidden="1">{"'Sheet1'!$L$16"}</definedName>
    <definedName name="__________________________a2" localSheetId="24" hidden="1">{"'Sheet1'!$L$16"}</definedName>
    <definedName name="__________________________a2" localSheetId="28" hidden="1">{"'Sheet1'!$L$16"}</definedName>
    <definedName name="__________________________a2" localSheetId="14" hidden="1">{"'Sheet1'!$L$16"}</definedName>
    <definedName name="__________________________a2" hidden="1">{"'Sheet1'!$L$16"}</definedName>
    <definedName name="__________________________BG12" localSheetId="12" hidden="1">{"'Sheet1'!$L$16"}</definedName>
    <definedName name="__________________________BG12" localSheetId="11" hidden="1">{"'Sheet1'!$L$16"}</definedName>
    <definedName name="__________________________BG12" localSheetId="13" hidden="1">{"'Sheet1'!$L$16"}</definedName>
    <definedName name="__________________________BG12" localSheetId="16" hidden="1">{"'Sheet1'!$L$16"}</definedName>
    <definedName name="__________________________BG12" localSheetId="21" hidden="1">{"'Sheet1'!$L$16"}</definedName>
    <definedName name="__________________________BG12" localSheetId="18" hidden="1">{"'Sheet1'!$L$16"}</definedName>
    <definedName name="__________________________BG12" localSheetId="19" hidden="1">{"'Sheet1'!$L$16"}</definedName>
    <definedName name="__________________________BG12" localSheetId="20" hidden="1">{"'Sheet1'!$L$16"}</definedName>
    <definedName name="__________________________BG12" localSheetId="22" hidden="1">{"'Sheet1'!$L$16"}</definedName>
    <definedName name="__________________________BG12" localSheetId="24" hidden="1">{"'Sheet1'!$L$16"}</definedName>
    <definedName name="__________________________BG12" localSheetId="28" hidden="1">{"'Sheet1'!$L$16"}</definedName>
    <definedName name="__________________________BG12" localSheetId="14" hidden="1">{"'Sheet1'!$L$16"}</definedName>
    <definedName name="__________________________BG12" hidden="1">{"'Sheet1'!$L$16"}</definedName>
    <definedName name="__________________________BIA3" localSheetId="12" hidden="1">{"'Sheet1'!$L$16"}</definedName>
    <definedName name="__________________________BIA3" localSheetId="11" hidden="1">{"'Sheet1'!$L$16"}</definedName>
    <definedName name="__________________________BIA3" localSheetId="13" hidden="1">{"'Sheet1'!$L$16"}</definedName>
    <definedName name="__________________________BIA3" localSheetId="16" hidden="1">{"'Sheet1'!$L$16"}</definedName>
    <definedName name="__________________________BIA3" localSheetId="21" hidden="1">{"'Sheet1'!$L$16"}</definedName>
    <definedName name="__________________________BIA3" localSheetId="18" hidden="1">{"'Sheet1'!$L$16"}</definedName>
    <definedName name="__________________________BIA3" localSheetId="19" hidden="1">{"'Sheet1'!$L$16"}</definedName>
    <definedName name="__________________________BIA3" localSheetId="20" hidden="1">{"'Sheet1'!$L$16"}</definedName>
    <definedName name="__________________________BIA3" localSheetId="22" hidden="1">{"'Sheet1'!$L$16"}</definedName>
    <definedName name="__________________________BIA3" localSheetId="24" hidden="1">{"'Sheet1'!$L$16"}</definedName>
    <definedName name="__________________________BIA3" localSheetId="28" hidden="1">{"'Sheet1'!$L$16"}</definedName>
    <definedName name="__________________________BIA3" localSheetId="14" hidden="1">{"'Sheet1'!$L$16"}</definedName>
    <definedName name="__________________________BIA3" hidden="1">{"'Sheet1'!$L$16"}</definedName>
    <definedName name="__________________________CN1" localSheetId="12" hidden="1">{"'Sheet1'!$L$16"}</definedName>
    <definedName name="__________________________CN1" localSheetId="11" hidden="1">{"'Sheet1'!$L$16"}</definedName>
    <definedName name="__________________________CN1" localSheetId="13" hidden="1">{"'Sheet1'!$L$16"}</definedName>
    <definedName name="__________________________CN1" localSheetId="16" hidden="1">{"'Sheet1'!$L$16"}</definedName>
    <definedName name="__________________________CN1" localSheetId="21" hidden="1">{"'Sheet1'!$L$16"}</definedName>
    <definedName name="__________________________CN1" localSheetId="18" hidden="1">{"'Sheet1'!$L$16"}</definedName>
    <definedName name="__________________________CN1" localSheetId="19" hidden="1">{"'Sheet1'!$L$16"}</definedName>
    <definedName name="__________________________CN1" localSheetId="20" hidden="1">{"'Sheet1'!$L$16"}</definedName>
    <definedName name="__________________________CN1" localSheetId="22" hidden="1">{"'Sheet1'!$L$16"}</definedName>
    <definedName name="__________________________CN1" localSheetId="24" hidden="1">{"'Sheet1'!$L$16"}</definedName>
    <definedName name="__________________________CN1" localSheetId="28" hidden="1">{"'Sheet1'!$L$16"}</definedName>
    <definedName name="__________________________CN1" localSheetId="14" hidden="1">{"'Sheet1'!$L$16"}</definedName>
    <definedName name="__________________________CN1" hidden="1">{"'Sheet1'!$L$16"}</definedName>
    <definedName name="__________________________Goi8" localSheetId="12" hidden="1">{"'Sheet1'!$L$16"}</definedName>
    <definedName name="__________________________Goi8" localSheetId="11" hidden="1">{"'Sheet1'!$L$16"}</definedName>
    <definedName name="__________________________Goi8" localSheetId="13" hidden="1">{"'Sheet1'!$L$16"}</definedName>
    <definedName name="__________________________Goi8" localSheetId="16" hidden="1">{"'Sheet1'!$L$16"}</definedName>
    <definedName name="__________________________Goi8" localSheetId="21" hidden="1">{"'Sheet1'!$L$16"}</definedName>
    <definedName name="__________________________Goi8" localSheetId="18" hidden="1">{"'Sheet1'!$L$16"}</definedName>
    <definedName name="__________________________Goi8" localSheetId="19" hidden="1">{"'Sheet1'!$L$16"}</definedName>
    <definedName name="__________________________Goi8" localSheetId="20" hidden="1">{"'Sheet1'!$L$16"}</definedName>
    <definedName name="__________________________Goi8" localSheetId="22" hidden="1">{"'Sheet1'!$L$16"}</definedName>
    <definedName name="__________________________Goi8" localSheetId="24" hidden="1">{"'Sheet1'!$L$16"}</definedName>
    <definedName name="__________________________Goi8" localSheetId="28" hidden="1">{"'Sheet1'!$L$16"}</definedName>
    <definedName name="__________________________Goi8" localSheetId="14" hidden="1">{"'Sheet1'!$L$16"}</definedName>
    <definedName name="__________________________Goi8" hidden="1">{"'Sheet1'!$L$16"}</definedName>
    <definedName name="__________________________h1" localSheetId="12" hidden="1">{"'Sheet1'!$L$16"}</definedName>
    <definedName name="__________________________h1" localSheetId="11" hidden="1">{"'Sheet1'!$L$16"}</definedName>
    <definedName name="__________________________h1" localSheetId="13" hidden="1">{"'Sheet1'!$L$16"}</definedName>
    <definedName name="__________________________h1" localSheetId="16" hidden="1">{"'Sheet1'!$L$16"}</definedName>
    <definedName name="__________________________h1" localSheetId="21" hidden="1">{"'Sheet1'!$L$16"}</definedName>
    <definedName name="__________________________h1" localSheetId="18" hidden="1">{"'Sheet1'!$L$16"}</definedName>
    <definedName name="__________________________h1" localSheetId="19" hidden="1">{"'Sheet1'!$L$16"}</definedName>
    <definedName name="__________________________h1" localSheetId="20" hidden="1">{"'Sheet1'!$L$16"}</definedName>
    <definedName name="__________________________h1" localSheetId="22" hidden="1">{"'Sheet1'!$L$16"}</definedName>
    <definedName name="__________________________h1" localSheetId="24" hidden="1">{"'Sheet1'!$L$16"}</definedName>
    <definedName name="__________________________h1" localSheetId="28" hidden="1">{"'Sheet1'!$L$16"}</definedName>
    <definedName name="__________________________h1" localSheetId="14" hidden="1">{"'Sheet1'!$L$16"}</definedName>
    <definedName name="__________________________h1" hidden="1">{"'Sheet1'!$L$16"}</definedName>
    <definedName name="__________________________hu1" localSheetId="12" hidden="1">{"'Sheet1'!$L$16"}</definedName>
    <definedName name="__________________________hu1" localSheetId="11" hidden="1">{"'Sheet1'!$L$16"}</definedName>
    <definedName name="__________________________hu1" localSheetId="13" hidden="1">{"'Sheet1'!$L$16"}</definedName>
    <definedName name="__________________________hu1" localSheetId="16" hidden="1">{"'Sheet1'!$L$16"}</definedName>
    <definedName name="__________________________hu1" localSheetId="21" hidden="1">{"'Sheet1'!$L$16"}</definedName>
    <definedName name="__________________________hu1" localSheetId="18" hidden="1">{"'Sheet1'!$L$16"}</definedName>
    <definedName name="__________________________hu1" localSheetId="19" hidden="1">{"'Sheet1'!$L$16"}</definedName>
    <definedName name="__________________________hu1" localSheetId="20" hidden="1">{"'Sheet1'!$L$16"}</definedName>
    <definedName name="__________________________hu1" localSheetId="22" hidden="1">{"'Sheet1'!$L$16"}</definedName>
    <definedName name="__________________________hu1" localSheetId="24" hidden="1">{"'Sheet1'!$L$16"}</definedName>
    <definedName name="__________________________hu1" localSheetId="28" hidden="1">{"'Sheet1'!$L$16"}</definedName>
    <definedName name="__________________________hu1" localSheetId="14" hidden="1">{"'Sheet1'!$L$16"}</definedName>
    <definedName name="__________________________hu1" hidden="1">{"'Sheet1'!$L$16"}</definedName>
    <definedName name="__________________________hu2" localSheetId="12" hidden="1">{"'Sheet1'!$L$16"}</definedName>
    <definedName name="__________________________hu2" localSheetId="11" hidden="1">{"'Sheet1'!$L$16"}</definedName>
    <definedName name="__________________________hu2" localSheetId="13" hidden="1">{"'Sheet1'!$L$16"}</definedName>
    <definedName name="__________________________hu2" localSheetId="16" hidden="1">{"'Sheet1'!$L$16"}</definedName>
    <definedName name="__________________________hu2" localSheetId="21" hidden="1">{"'Sheet1'!$L$16"}</definedName>
    <definedName name="__________________________hu2" localSheetId="18" hidden="1">{"'Sheet1'!$L$16"}</definedName>
    <definedName name="__________________________hu2" localSheetId="19" hidden="1">{"'Sheet1'!$L$16"}</definedName>
    <definedName name="__________________________hu2" localSheetId="20" hidden="1">{"'Sheet1'!$L$16"}</definedName>
    <definedName name="__________________________hu2" localSheetId="22" hidden="1">{"'Sheet1'!$L$16"}</definedName>
    <definedName name="__________________________hu2" localSheetId="24" hidden="1">{"'Sheet1'!$L$16"}</definedName>
    <definedName name="__________________________hu2" localSheetId="28" hidden="1">{"'Sheet1'!$L$16"}</definedName>
    <definedName name="__________________________hu2" localSheetId="14" hidden="1">{"'Sheet1'!$L$16"}</definedName>
    <definedName name="__________________________hu2" hidden="1">{"'Sheet1'!$L$16"}</definedName>
    <definedName name="__________________________hu5" localSheetId="12" hidden="1">{"'Sheet1'!$L$16"}</definedName>
    <definedName name="__________________________hu5" localSheetId="11" hidden="1">{"'Sheet1'!$L$16"}</definedName>
    <definedName name="__________________________hu5" localSheetId="13" hidden="1">{"'Sheet1'!$L$16"}</definedName>
    <definedName name="__________________________hu5" localSheetId="16" hidden="1">{"'Sheet1'!$L$16"}</definedName>
    <definedName name="__________________________hu5" localSheetId="21" hidden="1">{"'Sheet1'!$L$16"}</definedName>
    <definedName name="__________________________hu5" localSheetId="18" hidden="1">{"'Sheet1'!$L$16"}</definedName>
    <definedName name="__________________________hu5" localSheetId="19" hidden="1">{"'Sheet1'!$L$16"}</definedName>
    <definedName name="__________________________hu5" localSheetId="20" hidden="1">{"'Sheet1'!$L$16"}</definedName>
    <definedName name="__________________________hu5" localSheetId="22" hidden="1">{"'Sheet1'!$L$16"}</definedName>
    <definedName name="__________________________hu5" localSheetId="24" hidden="1">{"'Sheet1'!$L$16"}</definedName>
    <definedName name="__________________________hu5" localSheetId="28" hidden="1">{"'Sheet1'!$L$16"}</definedName>
    <definedName name="__________________________hu5" localSheetId="14" hidden="1">{"'Sheet1'!$L$16"}</definedName>
    <definedName name="__________________________hu5" hidden="1">{"'Sheet1'!$L$16"}</definedName>
    <definedName name="__________________________hu6" localSheetId="12" hidden="1">{"'Sheet1'!$L$16"}</definedName>
    <definedName name="__________________________hu6" localSheetId="11" hidden="1">{"'Sheet1'!$L$16"}</definedName>
    <definedName name="__________________________hu6" localSheetId="13" hidden="1">{"'Sheet1'!$L$16"}</definedName>
    <definedName name="__________________________hu6" localSheetId="16" hidden="1">{"'Sheet1'!$L$16"}</definedName>
    <definedName name="__________________________hu6" localSheetId="21" hidden="1">{"'Sheet1'!$L$16"}</definedName>
    <definedName name="__________________________hu6" localSheetId="18" hidden="1">{"'Sheet1'!$L$16"}</definedName>
    <definedName name="__________________________hu6" localSheetId="19" hidden="1">{"'Sheet1'!$L$16"}</definedName>
    <definedName name="__________________________hu6" localSheetId="20" hidden="1">{"'Sheet1'!$L$16"}</definedName>
    <definedName name="__________________________hu6" localSheetId="22" hidden="1">{"'Sheet1'!$L$16"}</definedName>
    <definedName name="__________________________hu6" localSheetId="24" hidden="1">{"'Sheet1'!$L$16"}</definedName>
    <definedName name="__________________________hu6" localSheetId="28" hidden="1">{"'Sheet1'!$L$16"}</definedName>
    <definedName name="__________________________hu6" localSheetId="14" hidden="1">{"'Sheet1'!$L$16"}</definedName>
    <definedName name="__________________________hu6" hidden="1">{"'Sheet1'!$L$16"}</definedName>
    <definedName name="__________________________Lan1" localSheetId="12" hidden="1">{"'Sheet1'!$L$16"}</definedName>
    <definedName name="__________________________Lan1" localSheetId="11" hidden="1">{"'Sheet1'!$L$16"}</definedName>
    <definedName name="__________________________Lan1" localSheetId="13" hidden="1">{"'Sheet1'!$L$16"}</definedName>
    <definedName name="__________________________Lan1" localSheetId="16" hidden="1">{"'Sheet1'!$L$16"}</definedName>
    <definedName name="__________________________Lan1" localSheetId="21" hidden="1">{"'Sheet1'!$L$16"}</definedName>
    <definedName name="__________________________Lan1" localSheetId="18" hidden="1">{"'Sheet1'!$L$16"}</definedName>
    <definedName name="__________________________Lan1" localSheetId="19" hidden="1">{"'Sheet1'!$L$16"}</definedName>
    <definedName name="__________________________Lan1" localSheetId="20" hidden="1">{"'Sheet1'!$L$16"}</definedName>
    <definedName name="__________________________Lan1" localSheetId="22" hidden="1">{"'Sheet1'!$L$16"}</definedName>
    <definedName name="__________________________Lan1" localSheetId="24" hidden="1">{"'Sheet1'!$L$16"}</definedName>
    <definedName name="__________________________Lan1" localSheetId="28" hidden="1">{"'Sheet1'!$L$16"}</definedName>
    <definedName name="__________________________Lan1" localSheetId="14" hidden="1">{"'Sheet1'!$L$16"}</definedName>
    <definedName name="__________________________Lan1" hidden="1">{"'Sheet1'!$L$16"}</definedName>
    <definedName name="__________________________NSO2" localSheetId="12" hidden="1">{"'Sheet1'!$L$16"}</definedName>
    <definedName name="__________________________NSO2" localSheetId="11" hidden="1">{"'Sheet1'!$L$16"}</definedName>
    <definedName name="__________________________NSO2" localSheetId="13" hidden="1">{"'Sheet1'!$L$16"}</definedName>
    <definedName name="__________________________NSO2" localSheetId="16" hidden="1">{"'Sheet1'!$L$16"}</definedName>
    <definedName name="__________________________NSO2" localSheetId="21" hidden="1">{"'Sheet1'!$L$16"}</definedName>
    <definedName name="__________________________NSO2" localSheetId="18" hidden="1">{"'Sheet1'!$L$16"}</definedName>
    <definedName name="__________________________NSO2" localSheetId="19" hidden="1">{"'Sheet1'!$L$16"}</definedName>
    <definedName name="__________________________NSO2" localSheetId="20" hidden="1">{"'Sheet1'!$L$16"}</definedName>
    <definedName name="__________________________NSO2" localSheetId="22" hidden="1">{"'Sheet1'!$L$16"}</definedName>
    <definedName name="__________________________NSO2" localSheetId="24" hidden="1">{"'Sheet1'!$L$16"}</definedName>
    <definedName name="__________________________NSO2" localSheetId="28" hidden="1">{"'Sheet1'!$L$16"}</definedName>
    <definedName name="__________________________NSO2" localSheetId="14" hidden="1">{"'Sheet1'!$L$16"}</definedName>
    <definedName name="__________________________NSO2" hidden="1">{"'Sheet1'!$L$16"}</definedName>
    <definedName name="__________________________P3" localSheetId="12" hidden="1">{#N/A,#N/A,FALSE,"特殊室（ＢＱ表）"}</definedName>
    <definedName name="__________________________P3" localSheetId="11" hidden="1">{#N/A,#N/A,FALSE,"特殊室（ＢＱ表）"}</definedName>
    <definedName name="__________________________P3" localSheetId="13" hidden="1">{#N/A,#N/A,FALSE,"特殊室（ＢＱ表）"}</definedName>
    <definedName name="__________________________P3" localSheetId="16" hidden="1">{#N/A,#N/A,FALSE,"特殊室（ＢＱ表）"}</definedName>
    <definedName name="__________________________P3" localSheetId="21" hidden="1">{#N/A,#N/A,FALSE,"特殊室（ＢＱ表）"}</definedName>
    <definedName name="__________________________P3" localSheetId="18" hidden="1">{#N/A,#N/A,FALSE,"特殊室（ＢＱ表）"}</definedName>
    <definedName name="__________________________P3" localSheetId="19" hidden="1">{#N/A,#N/A,FALSE,"特殊室（ＢＱ表）"}</definedName>
    <definedName name="__________________________P3" localSheetId="20" hidden="1">{#N/A,#N/A,FALSE,"特殊室（ＢＱ表）"}</definedName>
    <definedName name="__________________________P3" localSheetId="22" hidden="1">{#N/A,#N/A,FALSE,"特殊室（ＢＱ表）"}</definedName>
    <definedName name="__________________________P3" localSheetId="24" hidden="1">{#N/A,#N/A,FALSE,"特殊室（ＢＱ表）"}</definedName>
    <definedName name="__________________________P3" localSheetId="28" hidden="1">{#N/A,#N/A,FALSE,"特殊室（ＢＱ表）"}</definedName>
    <definedName name="__________________________P3" localSheetId="14" hidden="1">{#N/A,#N/A,FALSE,"特殊室（ＢＱ表）"}</definedName>
    <definedName name="__________________________P3" hidden="1">{#N/A,#N/A,FALSE,"特殊室（ＢＱ表）"}</definedName>
    <definedName name="__________________________PA3" localSheetId="12" hidden="1">{"'Sheet1'!$L$16"}</definedName>
    <definedName name="__________________________PA3" localSheetId="11" hidden="1">{"'Sheet1'!$L$16"}</definedName>
    <definedName name="__________________________PA3" localSheetId="13" hidden="1">{"'Sheet1'!$L$16"}</definedName>
    <definedName name="__________________________PA3" localSheetId="16" hidden="1">{"'Sheet1'!$L$16"}</definedName>
    <definedName name="__________________________PA3" localSheetId="21" hidden="1">{"'Sheet1'!$L$16"}</definedName>
    <definedName name="__________________________PA3" localSheetId="18" hidden="1">{"'Sheet1'!$L$16"}</definedName>
    <definedName name="__________________________PA3" localSheetId="19" hidden="1">{"'Sheet1'!$L$16"}</definedName>
    <definedName name="__________________________PA3" localSheetId="20" hidden="1">{"'Sheet1'!$L$16"}</definedName>
    <definedName name="__________________________PA3" localSheetId="22" hidden="1">{"'Sheet1'!$L$16"}</definedName>
    <definedName name="__________________________PA3" localSheetId="24" hidden="1">{"'Sheet1'!$L$16"}</definedName>
    <definedName name="__________________________PA3" localSheetId="28" hidden="1">{"'Sheet1'!$L$16"}</definedName>
    <definedName name="__________________________PA3" localSheetId="14" hidden="1">{"'Sheet1'!$L$16"}</definedName>
    <definedName name="__________________________PA3" hidden="1">{"'Sheet1'!$L$16"}</definedName>
    <definedName name="__________________________PPP3" localSheetId="12" hidden="1">{#N/A,#N/A,FALSE,"特殊室（ＢＱ表）"}</definedName>
    <definedName name="__________________________PPP3" localSheetId="11" hidden="1">{#N/A,#N/A,FALSE,"特殊室（ＢＱ表）"}</definedName>
    <definedName name="__________________________PPP3" localSheetId="13" hidden="1">{#N/A,#N/A,FALSE,"特殊室（ＢＱ表）"}</definedName>
    <definedName name="__________________________PPP3" localSheetId="16" hidden="1">{#N/A,#N/A,FALSE,"特殊室（ＢＱ表）"}</definedName>
    <definedName name="__________________________PPP3" localSheetId="21" hidden="1">{#N/A,#N/A,FALSE,"特殊室（ＢＱ表）"}</definedName>
    <definedName name="__________________________PPP3" localSheetId="18" hidden="1">{#N/A,#N/A,FALSE,"特殊室（ＢＱ表）"}</definedName>
    <definedName name="__________________________PPP3" localSheetId="19" hidden="1">{#N/A,#N/A,FALSE,"特殊室（ＢＱ表）"}</definedName>
    <definedName name="__________________________PPP3" localSheetId="20" hidden="1">{#N/A,#N/A,FALSE,"特殊室（ＢＱ表）"}</definedName>
    <definedName name="__________________________PPP3" localSheetId="22" hidden="1">{#N/A,#N/A,FALSE,"特殊室（ＢＱ表）"}</definedName>
    <definedName name="__________________________PPP3" localSheetId="24" hidden="1">{#N/A,#N/A,FALSE,"特殊室（ＢＱ表）"}</definedName>
    <definedName name="__________________________PPP3" localSheetId="28" hidden="1">{#N/A,#N/A,FALSE,"特殊室（ＢＱ表）"}</definedName>
    <definedName name="__________________________PPP3" localSheetId="14" hidden="1">{#N/A,#N/A,FALSE,"特殊室（ＢＱ表）"}</definedName>
    <definedName name="__________________________PPP3" hidden="1">{#N/A,#N/A,FALSE,"特殊室（ＢＱ表）"}</definedName>
    <definedName name="__________________________PPP33" localSheetId="12" hidden="1">{#N/A,#N/A,FALSE,"特殊室（ＢＱ表）"}</definedName>
    <definedName name="__________________________PPP33" localSheetId="11" hidden="1">{#N/A,#N/A,FALSE,"特殊室（ＢＱ表）"}</definedName>
    <definedName name="__________________________PPP33" localSheetId="13" hidden="1">{#N/A,#N/A,FALSE,"特殊室（ＢＱ表）"}</definedName>
    <definedName name="__________________________PPP33" localSheetId="16" hidden="1">{#N/A,#N/A,FALSE,"特殊室（ＢＱ表）"}</definedName>
    <definedName name="__________________________PPP33" localSheetId="21" hidden="1">{#N/A,#N/A,FALSE,"特殊室（ＢＱ表）"}</definedName>
    <definedName name="__________________________PPP33" localSheetId="18" hidden="1">{#N/A,#N/A,FALSE,"特殊室（ＢＱ表）"}</definedName>
    <definedName name="__________________________PPP33" localSheetId="19" hidden="1">{#N/A,#N/A,FALSE,"特殊室（ＢＱ表）"}</definedName>
    <definedName name="__________________________PPP33" localSheetId="20" hidden="1">{#N/A,#N/A,FALSE,"特殊室（ＢＱ表）"}</definedName>
    <definedName name="__________________________PPP33" localSheetId="22" hidden="1">{#N/A,#N/A,FALSE,"特殊室（ＢＱ表）"}</definedName>
    <definedName name="__________________________PPP33" localSheetId="24" hidden="1">{#N/A,#N/A,FALSE,"特殊室（ＢＱ表）"}</definedName>
    <definedName name="__________________________PPP33" localSheetId="28" hidden="1">{#N/A,#N/A,FALSE,"特殊室（ＢＱ表）"}</definedName>
    <definedName name="__________________________PPP33" localSheetId="14" hidden="1">{#N/A,#N/A,FALSE,"特殊室（ＢＱ表）"}</definedName>
    <definedName name="__________________________PPP33" hidden="1">{#N/A,#N/A,FALSE,"特殊室（ＢＱ表）"}</definedName>
    <definedName name="__________________________ppp34" localSheetId="12" hidden="1">{#N/A,#N/A,FALSE,"特殊室（ＢＱ表）"}</definedName>
    <definedName name="__________________________ppp34" localSheetId="11" hidden="1">{#N/A,#N/A,FALSE,"特殊室（ＢＱ表）"}</definedName>
    <definedName name="__________________________ppp34" localSheetId="13" hidden="1">{#N/A,#N/A,FALSE,"特殊室（ＢＱ表）"}</definedName>
    <definedName name="__________________________ppp34" localSheetId="16" hidden="1">{#N/A,#N/A,FALSE,"特殊室（ＢＱ表）"}</definedName>
    <definedName name="__________________________ppp34" localSheetId="21" hidden="1">{#N/A,#N/A,FALSE,"特殊室（ＢＱ表）"}</definedName>
    <definedName name="__________________________ppp34" localSheetId="18" hidden="1">{#N/A,#N/A,FALSE,"特殊室（ＢＱ表）"}</definedName>
    <definedName name="__________________________ppp34" localSheetId="19" hidden="1">{#N/A,#N/A,FALSE,"特殊室（ＢＱ表）"}</definedName>
    <definedName name="__________________________ppp34" localSheetId="20" hidden="1">{#N/A,#N/A,FALSE,"特殊室（ＢＱ表）"}</definedName>
    <definedName name="__________________________ppp34" localSheetId="22" hidden="1">{#N/A,#N/A,FALSE,"特殊室（ＢＱ表）"}</definedName>
    <definedName name="__________________________ppp34" localSheetId="24" hidden="1">{#N/A,#N/A,FALSE,"特殊室（ＢＱ表）"}</definedName>
    <definedName name="__________________________ppp34" localSheetId="28" hidden="1">{#N/A,#N/A,FALSE,"特殊室（ＢＱ表）"}</definedName>
    <definedName name="__________________________ppp34" localSheetId="14" hidden="1">{#N/A,#N/A,FALSE,"特殊室（ＢＱ表）"}</definedName>
    <definedName name="__________________________ppp34" hidden="1">{#N/A,#N/A,FALSE,"特殊室（ＢＱ表）"}</definedName>
    <definedName name="__________________________ppp3444" localSheetId="12" hidden="1">{#N/A,#N/A,FALSE,"特殊室（ＢＱ表）"}</definedName>
    <definedName name="__________________________ppp3444" localSheetId="11" hidden="1">{#N/A,#N/A,FALSE,"特殊室（ＢＱ表）"}</definedName>
    <definedName name="__________________________ppp3444" localSheetId="13" hidden="1">{#N/A,#N/A,FALSE,"特殊室（ＢＱ表）"}</definedName>
    <definedName name="__________________________ppp3444" localSheetId="16" hidden="1">{#N/A,#N/A,FALSE,"特殊室（ＢＱ表）"}</definedName>
    <definedName name="__________________________ppp3444" localSheetId="21" hidden="1">{#N/A,#N/A,FALSE,"特殊室（ＢＱ表）"}</definedName>
    <definedName name="__________________________ppp3444" localSheetId="18" hidden="1">{#N/A,#N/A,FALSE,"特殊室（ＢＱ表）"}</definedName>
    <definedName name="__________________________ppp3444" localSheetId="19" hidden="1">{#N/A,#N/A,FALSE,"特殊室（ＢＱ表）"}</definedName>
    <definedName name="__________________________ppp3444" localSheetId="20" hidden="1">{#N/A,#N/A,FALSE,"特殊室（ＢＱ表）"}</definedName>
    <definedName name="__________________________ppp3444" localSheetId="22" hidden="1">{#N/A,#N/A,FALSE,"特殊室（ＢＱ表）"}</definedName>
    <definedName name="__________________________ppp3444" localSheetId="24" hidden="1">{#N/A,#N/A,FALSE,"特殊室（ＢＱ表）"}</definedName>
    <definedName name="__________________________ppp3444" localSheetId="28" hidden="1">{#N/A,#N/A,FALSE,"特殊室（ＢＱ表）"}</definedName>
    <definedName name="__________________________ppp3444" localSheetId="14" hidden="1">{#N/A,#N/A,FALSE,"特殊室（ＢＱ表）"}</definedName>
    <definedName name="__________________________ppp3444" hidden="1">{#N/A,#N/A,FALSE,"特殊室（ＢＱ表）"}</definedName>
    <definedName name="__________________________SCL4" localSheetId="12" hidden="1">{"'Sheet1'!$L$16"}</definedName>
    <definedName name="__________________________SCL4" localSheetId="11" hidden="1">{"'Sheet1'!$L$16"}</definedName>
    <definedName name="__________________________SCL4" localSheetId="13" hidden="1">{"'Sheet1'!$L$16"}</definedName>
    <definedName name="__________________________SCL4" localSheetId="16" hidden="1">{"'Sheet1'!$L$16"}</definedName>
    <definedName name="__________________________SCL4" localSheetId="21" hidden="1">{"'Sheet1'!$L$16"}</definedName>
    <definedName name="__________________________SCL4" localSheetId="18" hidden="1">{"'Sheet1'!$L$16"}</definedName>
    <definedName name="__________________________SCL4" localSheetId="19" hidden="1">{"'Sheet1'!$L$16"}</definedName>
    <definedName name="__________________________SCL4" localSheetId="20" hidden="1">{"'Sheet1'!$L$16"}</definedName>
    <definedName name="__________________________SCL4" localSheetId="22" hidden="1">{"'Sheet1'!$L$16"}</definedName>
    <definedName name="__________________________SCL4" localSheetId="24" hidden="1">{"'Sheet1'!$L$16"}</definedName>
    <definedName name="__________________________SCL4" localSheetId="28" hidden="1">{"'Sheet1'!$L$16"}</definedName>
    <definedName name="__________________________SCL4" localSheetId="14" hidden="1">{"'Sheet1'!$L$16"}</definedName>
    <definedName name="__________________________SCL4" hidden="1">{"'Sheet1'!$L$16"}</definedName>
    <definedName name="__________________________tt3" localSheetId="12" hidden="1">{"'Sheet1'!$L$16"}</definedName>
    <definedName name="__________________________tt3" localSheetId="11" hidden="1">{"'Sheet1'!$L$16"}</definedName>
    <definedName name="__________________________tt3" localSheetId="13" hidden="1">{"'Sheet1'!$L$16"}</definedName>
    <definedName name="__________________________tt3" localSheetId="16" hidden="1">{"'Sheet1'!$L$16"}</definedName>
    <definedName name="__________________________tt3" localSheetId="21" hidden="1">{"'Sheet1'!$L$16"}</definedName>
    <definedName name="__________________________tt3" localSheetId="18" hidden="1">{"'Sheet1'!$L$16"}</definedName>
    <definedName name="__________________________tt3" localSheetId="19" hidden="1">{"'Sheet1'!$L$16"}</definedName>
    <definedName name="__________________________tt3" localSheetId="20" hidden="1">{"'Sheet1'!$L$16"}</definedName>
    <definedName name="__________________________tt3" localSheetId="22" hidden="1">{"'Sheet1'!$L$16"}</definedName>
    <definedName name="__________________________tt3" localSheetId="24" hidden="1">{"'Sheet1'!$L$16"}</definedName>
    <definedName name="__________________________tt3" localSheetId="28" hidden="1">{"'Sheet1'!$L$16"}</definedName>
    <definedName name="__________________________tt3" localSheetId="14" hidden="1">{"'Sheet1'!$L$16"}</definedName>
    <definedName name="__________________________tt3" hidden="1">{"'Sheet1'!$L$16"}</definedName>
    <definedName name="__________________________VT3" localSheetId="12" hidden="1">{"'Sheet1'!$L$16"}</definedName>
    <definedName name="__________________________VT3" localSheetId="11" hidden="1">{"'Sheet1'!$L$16"}</definedName>
    <definedName name="__________________________VT3" localSheetId="13" hidden="1">{"'Sheet1'!$L$16"}</definedName>
    <definedName name="__________________________VT3" localSheetId="16" hidden="1">{"'Sheet1'!$L$16"}</definedName>
    <definedName name="__________________________VT3" localSheetId="21" hidden="1">{"'Sheet1'!$L$16"}</definedName>
    <definedName name="__________________________VT3" localSheetId="18" hidden="1">{"'Sheet1'!$L$16"}</definedName>
    <definedName name="__________________________VT3" localSheetId="19" hidden="1">{"'Sheet1'!$L$16"}</definedName>
    <definedName name="__________________________VT3" localSheetId="20" hidden="1">{"'Sheet1'!$L$16"}</definedName>
    <definedName name="__________________________VT3" localSheetId="22" hidden="1">{"'Sheet1'!$L$16"}</definedName>
    <definedName name="__________________________VT3" localSheetId="24" hidden="1">{"'Sheet1'!$L$16"}</definedName>
    <definedName name="__________________________VT3" localSheetId="28" hidden="1">{"'Sheet1'!$L$16"}</definedName>
    <definedName name="__________________________VT3" localSheetId="14" hidden="1">{"'Sheet1'!$L$16"}</definedName>
    <definedName name="__________________________VT3" hidden="1">{"'Sheet1'!$L$16"}</definedName>
    <definedName name="_________________________a1" localSheetId="12" hidden="1">{"'Sheet1'!$L$16"}</definedName>
    <definedName name="_________________________a1" localSheetId="11" hidden="1">{"'Sheet1'!$L$16"}</definedName>
    <definedName name="_________________________a1" localSheetId="13" hidden="1">{"'Sheet1'!$L$16"}</definedName>
    <definedName name="_________________________a1" localSheetId="16" hidden="1">{"'Sheet1'!$L$16"}</definedName>
    <definedName name="_________________________a1" localSheetId="21" hidden="1">{"'Sheet1'!$L$16"}</definedName>
    <definedName name="_________________________a1" localSheetId="18" hidden="1">{"'Sheet1'!$L$16"}</definedName>
    <definedName name="_________________________a1" localSheetId="19" hidden="1">{"'Sheet1'!$L$16"}</definedName>
    <definedName name="_________________________a1" localSheetId="20" hidden="1">{"'Sheet1'!$L$16"}</definedName>
    <definedName name="_________________________a1" localSheetId="22" hidden="1">{"'Sheet1'!$L$16"}</definedName>
    <definedName name="_________________________a1" localSheetId="24" hidden="1">{"'Sheet1'!$L$16"}</definedName>
    <definedName name="_________________________a1" localSheetId="28" hidden="1">{"'Sheet1'!$L$16"}</definedName>
    <definedName name="_________________________a1" localSheetId="14" hidden="1">{"'Sheet1'!$L$16"}</definedName>
    <definedName name="_________________________a1" hidden="1">{"'Sheet1'!$L$16"}</definedName>
    <definedName name="_________________________a129" localSheetId="12" hidden="1">{"Offgrid",#N/A,FALSE,"OFFGRID";"Region",#N/A,FALSE,"REGION";"Offgrid -2",#N/A,FALSE,"OFFGRID";"WTP",#N/A,FALSE,"WTP";"WTP -2",#N/A,FALSE,"WTP";"Project",#N/A,FALSE,"PROJECT";"Summary -2",#N/A,FALSE,"SUMMARY"}</definedName>
    <definedName name="_________________________a129" localSheetId="11" hidden="1">{"Offgrid",#N/A,FALSE,"OFFGRID";"Region",#N/A,FALSE,"REGION";"Offgrid -2",#N/A,FALSE,"OFFGRID";"WTP",#N/A,FALSE,"WTP";"WTP -2",#N/A,FALSE,"WTP";"Project",#N/A,FALSE,"PROJECT";"Summary -2",#N/A,FALSE,"SUMMARY"}</definedName>
    <definedName name="_________________________a129" localSheetId="13" hidden="1">{"Offgrid",#N/A,FALSE,"OFFGRID";"Region",#N/A,FALSE,"REGION";"Offgrid -2",#N/A,FALSE,"OFFGRID";"WTP",#N/A,FALSE,"WTP";"WTP -2",#N/A,FALSE,"WTP";"Project",#N/A,FALSE,"PROJECT";"Summary -2",#N/A,FALSE,"SUMMARY"}</definedName>
    <definedName name="_________________________a129" localSheetId="16" hidden="1">{"Offgrid",#N/A,FALSE,"OFFGRID";"Region",#N/A,FALSE,"REGION";"Offgrid -2",#N/A,FALSE,"OFFGRID";"WTP",#N/A,FALSE,"WTP";"WTP -2",#N/A,FALSE,"WTP";"Project",#N/A,FALSE,"PROJECT";"Summary -2",#N/A,FALSE,"SUMMARY"}</definedName>
    <definedName name="_________________________a129" localSheetId="21" hidden="1">{"Offgrid",#N/A,FALSE,"OFFGRID";"Region",#N/A,FALSE,"REGION";"Offgrid -2",#N/A,FALSE,"OFFGRID";"WTP",#N/A,FALSE,"WTP";"WTP -2",#N/A,FALSE,"WTP";"Project",#N/A,FALSE,"PROJECT";"Summary -2",#N/A,FALSE,"SUMMARY"}</definedName>
    <definedName name="_________________________a129" localSheetId="18" hidden="1">{"Offgrid",#N/A,FALSE,"OFFGRID";"Region",#N/A,FALSE,"REGION";"Offgrid -2",#N/A,FALSE,"OFFGRID";"WTP",#N/A,FALSE,"WTP";"WTP -2",#N/A,FALSE,"WTP";"Project",#N/A,FALSE,"PROJECT";"Summary -2",#N/A,FALSE,"SUMMARY"}</definedName>
    <definedName name="_________________________a129" localSheetId="19" hidden="1">{"Offgrid",#N/A,FALSE,"OFFGRID";"Region",#N/A,FALSE,"REGION";"Offgrid -2",#N/A,FALSE,"OFFGRID";"WTP",#N/A,FALSE,"WTP";"WTP -2",#N/A,FALSE,"WTP";"Project",#N/A,FALSE,"PROJECT";"Summary -2",#N/A,FALSE,"SUMMARY"}</definedName>
    <definedName name="_________________________a129" localSheetId="20" hidden="1">{"Offgrid",#N/A,FALSE,"OFFGRID";"Region",#N/A,FALSE,"REGION";"Offgrid -2",#N/A,FALSE,"OFFGRID";"WTP",#N/A,FALSE,"WTP";"WTP -2",#N/A,FALSE,"WTP";"Project",#N/A,FALSE,"PROJECT";"Summary -2",#N/A,FALSE,"SUMMARY"}</definedName>
    <definedName name="_________________________a129" localSheetId="22" hidden="1">{"Offgrid",#N/A,FALSE,"OFFGRID";"Region",#N/A,FALSE,"REGION";"Offgrid -2",#N/A,FALSE,"OFFGRID";"WTP",#N/A,FALSE,"WTP";"WTP -2",#N/A,FALSE,"WTP";"Project",#N/A,FALSE,"PROJECT";"Summary -2",#N/A,FALSE,"SUMMARY"}</definedName>
    <definedName name="_________________________a129" localSheetId="24" hidden="1">{"Offgrid",#N/A,FALSE,"OFFGRID";"Region",#N/A,FALSE,"REGION";"Offgrid -2",#N/A,FALSE,"OFFGRID";"WTP",#N/A,FALSE,"WTP";"WTP -2",#N/A,FALSE,"WTP";"Project",#N/A,FALSE,"PROJECT";"Summary -2",#N/A,FALSE,"SUMMARY"}</definedName>
    <definedName name="_________________________a129" localSheetId="28" hidden="1">{"Offgrid",#N/A,FALSE,"OFFGRID";"Region",#N/A,FALSE,"REGION";"Offgrid -2",#N/A,FALSE,"OFFGRID";"WTP",#N/A,FALSE,"WTP";"WTP -2",#N/A,FALSE,"WTP";"Project",#N/A,FALSE,"PROJECT";"Summary -2",#N/A,FALSE,"SUMMARY"}</definedName>
    <definedName name="_________________________a129" localSheetId="14" hidden="1">{"Offgrid",#N/A,FALSE,"OFFGRID";"Region",#N/A,FALSE,"REGION";"Offgrid -2",#N/A,FALSE,"OFFGRID";"WTP",#N/A,FALSE,"WTP";"WTP -2",#N/A,FALSE,"WTP";"Project",#N/A,FALSE,"PROJECT";"Summary -2",#N/A,FALSE,"SUMMARY"}</definedName>
    <definedName name="_________________________a129" hidden="1">{"Offgrid",#N/A,FALSE,"OFFGRID";"Region",#N/A,FALSE,"REGION";"Offgrid -2",#N/A,FALSE,"OFFGRID";"WTP",#N/A,FALSE,"WTP";"WTP -2",#N/A,FALSE,"WTP";"Project",#N/A,FALSE,"PROJECT";"Summary -2",#N/A,FALSE,"SUMMARY"}</definedName>
    <definedName name="_________________________a130" localSheetId="12" hidden="1">{"Offgrid",#N/A,FALSE,"OFFGRID";"Region",#N/A,FALSE,"REGION";"Offgrid -2",#N/A,FALSE,"OFFGRID";"WTP",#N/A,FALSE,"WTP";"WTP -2",#N/A,FALSE,"WTP";"Project",#N/A,FALSE,"PROJECT";"Summary -2",#N/A,FALSE,"SUMMARY"}</definedName>
    <definedName name="_________________________a130" localSheetId="11" hidden="1">{"Offgrid",#N/A,FALSE,"OFFGRID";"Region",#N/A,FALSE,"REGION";"Offgrid -2",#N/A,FALSE,"OFFGRID";"WTP",#N/A,FALSE,"WTP";"WTP -2",#N/A,FALSE,"WTP";"Project",#N/A,FALSE,"PROJECT";"Summary -2",#N/A,FALSE,"SUMMARY"}</definedName>
    <definedName name="_________________________a130" localSheetId="13" hidden="1">{"Offgrid",#N/A,FALSE,"OFFGRID";"Region",#N/A,FALSE,"REGION";"Offgrid -2",#N/A,FALSE,"OFFGRID";"WTP",#N/A,FALSE,"WTP";"WTP -2",#N/A,FALSE,"WTP";"Project",#N/A,FALSE,"PROJECT";"Summary -2",#N/A,FALSE,"SUMMARY"}</definedName>
    <definedName name="_________________________a130" localSheetId="16" hidden="1">{"Offgrid",#N/A,FALSE,"OFFGRID";"Region",#N/A,FALSE,"REGION";"Offgrid -2",#N/A,FALSE,"OFFGRID";"WTP",#N/A,FALSE,"WTP";"WTP -2",#N/A,FALSE,"WTP";"Project",#N/A,FALSE,"PROJECT";"Summary -2",#N/A,FALSE,"SUMMARY"}</definedName>
    <definedName name="_________________________a130" localSheetId="21" hidden="1">{"Offgrid",#N/A,FALSE,"OFFGRID";"Region",#N/A,FALSE,"REGION";"Offgrid -2",#N/A,FALSE,"OFFGRID";"WTP",#N/A,FALSE,"WTP";"WTP -2",#N/A,FALSE,"WTP";"Project",#N/A,FALSE,"PROJECT";"Summary -2",#N/A,FALSE,"SUMMARY"}</definedName>
    <definedName name="_________________________a130" localSheetId="18" hidden="1">{"Offgrid",#N/A,FALSE,"OFFGRID";"Region",#N/A,FALSE,"REGION";"Offgrid -2",#N/A,FALSE,"OFFGRID";"WTP",#N/A,FALSE,"WTP";"WTP -2",#N/A,FALSE,"WTP";"Project",#N/A,FALSE,"PROJECT";"Summary -2",#N/A,FALSE,"SUMMARY"}</definedName>
    <definedName name="_________________________a130" localSheetId="19" hidden="1">{"Offgrid",#N/A,FALSE,"OFFGRID";"Region",#N/A,FALSE,"REGION";"Offgrid -2",#N/A,FALSE,"OFFGRID";"WTP",#N/A,FALSE,"WTP";"WTP -2",#N/A,FALSE,"WTP";"Project",#N/A,FALSE,"PROJECT";"Summary -2",#N/A,FALSE,"SUMMARY"}</definedName>
    <definedName name="_________________________a130" localSheetId="20" hidden="1">{"Offgrid",#N/A,FALSE,"OFFGRID";"Region",#N/A,FALSE,"REGION";"Offgrid -2",#N/A,FALSE,"OFFGRID";"WTP",#N/A,FALSE,"WTP";"WTP -2",#N/A,FALSE,"WTP";"Project",#N/A,FALSE,"PROJECT";"Summary -2",#N/A,FALSE,"SUMMARY"}</definedName>
    <definedName name="_________________________a130" localSheetId="22" hidden="1">{"Offgrid",#N/A,FALSE,"OFFGRID";"Region",#N/A,FALSE,"REGION";"Offgrid -2",#N/A,FALSE,"OFFGRID";"WTP",#N/A,FALSE,"WTP";"WTP -2",#N/A,FALSE,"WTP";"Project",#N/A,FALSE,"PROJECT";"Summary -2",#N/A,FALSE,"SUMMARY"}</definedName>
    <definedName name="_________________________a130" localSheetId="24" hidden="1">{"Offgrid",#N/A,FALSE,"OFFGRID";"Region",#N/A,FALSE,"REGION";"Offgrid -2",#N/A,FALSE,"OFFGRID";"WTP",#N/A,FALSE,"WTP";"WTP -2",#N/A,FALSE,"WTP";"Project",#N/A,FALSE,"PROJECT";"Summary -2",#N/A,FALSE,"SUMMARY"}</definedName>
    <definedName name="_________________________a130" localSheetId="28" hidden="1">{"Offgrid",#N/A,FALSE,"OFFGRID";"Region",#N/A,FALSE,"REGION";"Offgrid -2",#N/A,FALSE,"OFFGRID";"WTP",#N/A,FALSE,"WTP";"WTP -2",#N/A,FALSE,"WTP";"Project",#N/A,FALSE,"PROJECT";"Summary -2",#N/A,FALSE,"SUMMARY"}</definedName>
    <definedName name="_________________________a130" localSheetId="14" hidden="1">{"Offgrid",#N/A,FALSE,"OFFGRID";"Region",#N/A,FALSE,"REGION";"Offgrid -2",#N/A,FALSE,"OFFGRID";"WTP",#N/A,FALSE,"WTP";"WTP -2",#N/A,FALSE,"WTP";"Project",#N/A,FALSE,"PROJECT";"Summary -2",#N/A,FALSE,"SUMMARY"}</definedName>
    <definedName name="_________________________a130" hidden="1">{"Offgrid",#N/A,FALSE,"OFFGRID";"Region",#N/A,FALSE,"REGION";"Offgrid -2",#N/A,FALSE,"OFFGRID";"WTP",#N/A,FALSE,"WTP";"WTP -2",#N/A,FALSE,"WTP";"Project",#N/A,FALSE,"PROJECT";"Summary -2",#N/A,FALSE,"SUMMARY"}</definedName>
    <definedName name="_________________________BG12" localSheetId="12" hidden="1">{"'Sheet1'!$L$16"}</definedName>
    <definedName name="_________________________BG12" localSheetId="11" hidden="1">{"'Sheet1'!$L$16"}</definedName>
    <definedName name="_________________________BG12" localSheetId="13" hidden="1">{"'Sheet1'!$L$16"}</definedName>
    <definedName name="_________________________BG12" localSheetId="16" hidden="1">{"'Sheet1'!$L$16"}</definedName>
    <definedName name="_________________________BG12" localSheetId="21" hidden="1">{"'Sheet1'!$L$16"}</definedName>
    <definedName name="_________________________BG12" localSheetId="18" hidden="1">{"'Sheet1'!$L$16"}</definedName>
    <definedName name="_________________________BG12" localSheetId="19" hidden="1">{"'Sheet1'!$L$16"}</definedName>
    <definedName name="_________________________BG12" localSheetId="20" hidden="1">{"'Sheet1'!$L$16"}</definedName>
    <definedName name="_________________________BG12" localSheetId="22" hidden="1">{"'Sheet1'!$L$16"}</definedName>
    <definedName name="_________________________BG12" localSheetId="24" hidden="1">{"'Sheet1'!$L$16"}</definedName>
    <definedName name="_________________________BG12" localSheetId="28" hidden="1">{"'Sheet1'!$L$16"}</definedName>
    <definedName name="_________________________BG12" localSheetId="14" hidden="1">{"'Sheet1'!$L$16"}</definedName>
    <definedName name="_________________________BG12" hidden="1">{"'Sheet1'!$L$16"}</definedName>
    <definedName name="_________________________BIA3" localSheetId="12" hidden="1">{"'Sheet1'!$L$16"}</definedName>
    <definedName name="_________________________BIA3" localSheetId="11" hidden="1">{"'Sheet1'!$L$16"}</definedName>
    <definedName name="_________________________BIA3" localSheetId="13" hidden="1">{"'Sheet1'!$L$16"}</definedName>
    <definedName name="_________________________BIA3" localSheetId="16" hidden="1">{"'Sheet1'!$L$16"}</definedName>
    <definedName name="_________________________BIA3" localSheetId="21" hidden="1">{"'Sheet1'!$L$16"}</definedName>
    <definedName name="_________________________BIA3" localSheetId="18" hidden="1">{"'Sheet1'!$L$16"}</definedName>
    <definedName name="_________________________BIA3" localSheetId="19" hidden="1">{"'Sheet1'!$L$16"}</definedName>
    <definedName name="_________________________BIA3" localSheetId="20" hidden="1">{"'Sheet1'!$L$16"}</definedName>
    <definedName name="_________________________BIA3" localSheetId="22" hidden="1">{"'Sheet1'!$L$16"}</definedName>
    <definedName name="_________________________BIA3" localSheetId="24" hidden="1">{"'Sheet1'!$L$16"}</definedName>
    <definedName name="_________________________BIA3" localSheetId="28" hidden="1">{"'Sheet1'!$L$16"}</definedName>
    <definedName name="_________________________BIA3" localSheetId="14" hidden="1">{"'Sheet1'!$L$16"}</definedName>
    <definedName name="_________________________BIA3" hidden="1">{"'Sheet1'!$L$16"}</definedName>
    <definedName name="_________________________CN1" localSheetId="12" hidden="1">{"'Sheet1'!$L$16"}</definedName>
    <definedName name="_________________________CN1" localSheetId="11" hidden="1">{"'Sheet1'!$L$16"}</definedName>
    <definedName name="_________________________CN1" localSheetId="13" hidden="1">{"'Sheet1'!$L$16"}</definedName>
    <definedName name="_________________________CN1" localSheetId="16" hidden="1">{"'Sheet1'!$L$16"}</definedName>
    <definedName name="_________________________CN1" localSheetId="21" hidden="1">{"'Sheet1'!$L$16"}</definedName>
    <definedName name="_________________________CN1" localSheetId="18" hidden="1">{"'Sheet1'!$L$16"}</definedName>
    <definedName name="_________________________CN1" localSheetId="19" hidden="1">{"'Sheet1'!$L$16"}</definedName>
    <definedName name="_________________________CN1" localSheetId="20" hidden="1">{"'Sheet1'!$L$16"}</definedName>
    <definedName name="_________________________CN1" localSheetId="22" hidden="1">{"'Sheet1'!$L$16"}</definedName>
    <definedName name="_________________________CN1" localSheetId="24" hidden="1">{"'Sheet1'!$L$16"}</definedName>
    <definedName name="_________________________CN1" localSheetId="28" hidden="1">{"'Sheet1'!$L$16"}</definedName>
    <definedName name="_________________________CN1" localSheetId="14" hidden="1">{"'Sheet1'!$L$16"}</definedName>
    <definedName name="_________________________CN1" hidden="1">{"'Sheet1'!$L$16"}</definedName>
    <definedName name="_________________________Goi8" localSheetId="12" hidden="1">{"'Sheet1'!$L$16"}</definedName>
    <definedName name="_________________________Goi8" localSheetId="11" hidden="1">{"'Sheet1'!$L$16"}</definedName>
    <definedName name="_________________________Goi8" localSheetId="13" hidden="1">{"'Sheet1'!$L$16"}</definedName>
    <definedName name="_________________________Goi8" localSheetId="16" hidden="1">{"'Sheet1'!$L$16"}</definedName>
    <definedName name="_________________________Goi8" localSheetId="21" hidden="1">{"'Sheet1'!$L$16"}</definedName>
    <definedName name="_________________________Goi8" localSheetId="18" hidden="1">{"'Sheet1'!$L$16"}</definedName>
    <definedName name="_________________________Goi8" localSheetId="19" hidden="1">{"'Sheet1'!$L$16"}</definedName>
    <definedName name="_________________________Goi8" localSheetId="20" hidden="1">{"'Sheet1'!$L$16"}</definedName>
    <definedName name="_________________________Goi8" localSheetId="22" hidden="1">{"'Sheet1'!$L$16"}</definedName>
    <definedName name="_________________________Goi8" localSheetId="24" hidden="1">{"'Sheet1'!$L$16"}</definedName>
    <definedName name="_________________________Goi8" localSheetId="28" hidden="1">{"'Sheet1'!$L$16"}</definedName>
    <definedName name="_________________________Goi8" localSheetId="14" hidden="1">{"'Sheet1'!$L$16"}</definedName>
    <definedName name="_________________________Goi8" hidden="1">{"'Sheet1'!$L$16"}</definedName>
    <definedName name="_________________________Lan1" localSheetId="12" hidden="1">{"'Sheet1'!$L$16"}</definedName>
    <definedName name="_________________________Lan1" localSheetId="11" hidden="1">{"'Sheet1'!$L$16"}</definedName>
    <definedName name="_________________________Lan1" localSheetId="13" hidden="1">{"'Sheet1'!$L$16"}</definedName>
    <definedName name="_________________________Lan1" localSheetId="16" hidden="1">{"'Sheet1'!$L$16"}</definedName>
    <definedName name="_________________________Lan1" localSheetId="21" hidden="1">{"'Sheet1'!$L$16"}</definedName>
    <definedName name="_________________________Lan1" localSheetId="18" hidden="1">{"'Sheet1'!$L$16"}</definedName>
    <definedName name="_________________________Lan1" localSheetId="19" hidden="1">{"'Sheet1'!$L$16"}</definedName>
    <definedName name="_________________________Lan1" localSheetId="20" hidden="1">{"'Sheet1'!$L$16"}</definedName>
    <definedName name="_________________________Lan1" localSheetId="22" hidden="1">{"'Sheet1'!$L$16"}</definedName>
    <definedName name="_________________________Lan1" localSheetId="24" hidden="1">{"'Sheet1'!$L$16"}</definedName>
    <definedName name="_________________________Lan1" localSheetId="28" hidden="1">{"'Sheet1'!$L$16"}</definedName>
    <definedName name="_________________________Lan1" localSheetId="14" hidden="1">{"'Sheet1'!$L$16"}</definedName>
    <definedName name="_________________________Lan1" hidden="1">{"'Sheet1'!$L$16"}</definedName>
    <definedName name="_________________________NSO2" localSheetId="12" hidden="1">{"'Sheet1'!$L$16"}</definedName>
    <definedName name="_________________________NSO2" localSheetId="11" hidden="1">{"'Sheet1'!$L$16"}</definedName>
    <definedName name="_________________________NSO2" localSheetId="13" hidden="1">{"'Sheet1'!$L$16"}</definedName>
    <definedName name="_________________________NSO2" localSheetId="16" hidden="1">{"'Sheet1'!$L$16"}</definedName>
    <definedName name="_________________________NSO2" localSheetId="21" hidden="1">{"'Sheet1'!$L$16"}</definedName>
    <definedName name="_________________________NSO2" localSheetId="18" hidden="1">{"'Sheet1'!$L$16"}</definedName>
    <definedName name="_________________________NSO2" localSheetId="19" hidden="1">{"'Sheet1'!$L$16"}</definedName>
    <definedName name="_________________________NSO2" localSheetId="20" hidden="1">{"'Sheet1'!$L$16"}</definedName>
    <definedName name="_________________________NSO2" localSheetId="22" hidden="1">{"'Sheet1'!$L$16"}</definedName>
    <definedName name="_________________________NSO2" localSheetId="24" hidden="1">{"'Sheet1'!$L$16"}</definedName>
    <definedName name="_________________________NSO2" localSheetId="28" hidden="1">{"'Sheet1'!$L$16"}</definedName>
    <definedName name="_________________________NSO2" localSheetId="14" hidden="1">{"'Sheet1'!$L$16"}</definedName>
    <definedName name="_________________________NSO2" hidden="1">{"'Sheet1'!$L$16"}</definedName>
    <definedName name="_________________________P3" localSheetId="12" hidden="1">{#N/A,#N/A,FALSE,"特殊室（ＢＱ表）"}</definedName>
    <definedName name="_________________________P3" localSheetId="11" hidden="1">{#N/A,#N/A,FALSE,"特殊室（ＢＱ表）"}</definedName>
    <definedName name="_________________________P3" localSheetId="13" hidden="1">{#N/A,#N/A,FALSE,"特殊室（ＢＱ表）"}</definedName>
    <definedName name="_________________________P3" localSheetId="16" hidden="1">{#N/A,#N/A,FALSE,"特殊室（ＢＱ表）"}</definedName>
    <definedName name="_________________________P3" localSheetId="21" hidden="1">{#N/A,#N/A,FALSE,"特殊室（ＢＱ表）"}</definedName>
    <definedName name="_________________________P3" localSheetId="18" hidden="1">{#N/A,#N/A,FALSE,"特殊室（ＢＱ表）"}</definedName>
    <definedName name="_________________________P3" localSheetId="19" hidden="1">{#N/A,#N/A,FALSE,"特殊室（ＢＱ表）"}</definedName>
    <definedName name="_________________________P3" localSheetId="20" hidden="1">{#N/A,#N/A,FALSE,"特殊室（ＢＱ表）"}</definedName>
    <definedName name="_________________________P3" localSheetId="22" hidden="1">{#N/A,#N/A,FALSE,"特殊室（ＢＱ表）"}</definedName>
    <definedName name="_________________________P3" localSheetId="24" hidden="1">{#N/A,#N/A,FALSE,"特殊室（ＢＱ表）"}</definedName>
    <definedName name="_________________________P3" localSheetId="28" hidden="1">{#N/A,#N/A,FALSE,"特殊室（ＢＱ表）"}</definedName>
    <definedName name="_________________________P3" localSheetId="14" hidden="1">{#N/A,#N/A,FALSE,"特殊室（ＢＱ表）"}</definedName>
    <definedName name="_________________________P3" hidden="1">{#N/A,#N/A,FALSE,"特殊室（ＢＱ表）"}</definedName>
    <definedName name="_________________________PA3" localSheetId="12" hidden="1">{"'Sheet1'!$L$16"}</definedName>
    <definedName name="_________________________PA3" localSheetId="11" hidden="1">{"'Sheet1'!$L$16"}</definedName>
    <definedName name="_________________________PA3" localSheetId="13" hidden="1">{"'Sheet1'!$L$16"}</definedName>
    <definedName name="_________________________PA3" localSheetId="16" hidden="1">{"'Sheet1'!$L$16"}</definedName>
    <definedName name="_________________________PA3" localSheetId="21" hidden="1">{"'Sheet1'!$L$16"}</definedName>
    <definedName name="_________________________PA3" localSheetId="18" hidden="1">{"'Sheet1'!$L$16"}</definedName>
    <definedName name="_________________________PA3" localSheetId="19" hidden="1">{"'Sheet1'!$L$16"}</definedName>
    <definedName name="_________________________PA3" localSheetId="20" hidden="1">{"'Sheet1'!$L$16"}</definedName>
    <definedName name="_________________________PA3" localSheetId="22" hidden="1">{"'Sheet1'!$L$16"}</definedName>
    <definedName name="_________________________PA3" localSheetId="24" hidden="1">{"'Sheet1'!$L$16"}</definedName>
    <definedName name="_________________________PA3" localSheetId="28" hidden="1">{"'Sheet1'!$L$16"}</definedName>
    <definedName name="_________________________PA3" localSheetId="14" hidden="1">{"'Sheet1'!$L$16"}</definedName>
    <definedName name="_________________________PA3" hidden="1">{"'Sheet1'!$L$16"}</definedName>
    <definedName name="_________________________PPP3" localSheetId="12" hidden="1">{#N/A,#N/A,FALSE,"特殊室（ＢＱ表）"}</definedName>
    <definedName name="_________________________PPP3" localSheetId="11" hidden="1">{#N/A,#N/A,FALSE,"特殊室（ＢＱ表）"}</definedName>
    <definedName name="_________________________PPP3" localSheetId="13" hidden="1">{#N/A,#N/A,FALSE,"特殊室（ＢＱ表）"}</definedName>
    <definedName name="_________________________PPP3" localSheetId="16" hidden="1">{#N/A,#N/A,FALSE,"特殊室（ＢＱ表）"}</definedName>
    <definedName name="_________________________PPP3" localSheetId="21" hidden="1">{#N/A,#N/A,FALSE,"特殊室（ＢＱ表）"}</definedName>
    <definedName name="_________________________PPP3" localSheetId="18" hidden="1">{#N/A,#N/A,FALSE,"特殊室（ＢＱ表）"}</definedName>
    <definedName name="_________________________PPP3" localSheetId="19" hidden="1">{#N/A,#N/A,FALSE,"特殊室（ＢＱ表）"}</definedName>
    <definedName name="_________________________PPP3" localSheetId="20" hidden="1">{#N/A,#N/A,FALSE,"特殊室（ＢＱ表）"}</definedName>
    <definedName name="_________________________PPP3" localSheetId="22" hidden="1">{#N/A,#N/A,FALSE,"特殊室（ＢＱ表）"}</definedName>
    <definedName name="_________________________PPP3" localSheetId="24" hidden="1">{#N/A,#N/A,FALSE,"特殊室（ＢＱ表）"}</definedName>
    <definedName name="_________________________PPP3" localSheetId="28" hidden="1">{#N/A,#N/A,FALSE,"特殊室（ＢＱ表）"}</definedName>
    <definedName name="_________________________PPP3" localSheetId="14" hidden="1">{#N/A,#N/A,FALSE,"特殊室（ＢＱ表）"}</definedName>
    <definedName name="_________________________PPP3" hidden="1">{#N/A,#N/A,FALSE,"特殊室（ＢＱ表）"}</definedName>
    <definedName name="_________________________PPP33" localSheetId="12" hidden="1">{#N/A,#N/A,FALSE,"特殊室（ＢＱ表）"}</definedName>
    <definedName name="_________________________PPP33" localSheetId="11" hidden="1">{#N/A,#N/A,FALSE,"特殊室（ＢＱ表）"}</definedName>
    <definedName name="_________________________PPP33" localSheetId="13" hidden="1">{#N/A,#N/A,FALSE,"特殊室（ＢＱ表）"}</definedName>
    <definedName name="_________________________PPP33" localSheetId="16" hidden="1">{#N/A,#N/A,FALSE,"特殊室（ＢＱ表）"}</definedName>
    <definedName name="_________________________PPP33" localSheetId="21" hidden="1">{#N/A,#N/A,FALSE,"特殊室（ＢＱ表）"}</definedName>
    <definedName name="_________________________PPP33" localSheetId="18" hidden="1">{#N/A,#N/A,FALSE,"特殊室（ＢＱ表）"}</definedName>
    <definedName name="_________________________PPP33" localSheetId="19" hidden="1">{#N/A,#N/A,FALSE,"特殊室（ＢＱ表）"}</definedName>
    <definedName name="_________________________PPP33" localSheetId="20" hidden="1">{#N/A,#N/A,FALSE,"特殊室（ＢＱ表）"}</definedName>
    <definedName name="_________________________PPP33" localSheetId="22" hidden="1">{#N/A,#N/A,FALSE,"特殊室（ＢＱ表）"}</definedName>
    <definedName name="_________________________PPP33" localSheetId="24" hidden="1">{#N/A,#N/A,FALSE,"特殊室（ＢＱ表）"}</definedName>
    <definedName name="_________________________PPP33" localSheetId="28" hidden="1">{#N/A,#N/A,FALSE,"特殊室（ＢＱ表）"}</definedName>
    <definedName name="_________________________PPP33" localSheetId="14" hidden="1">{#N/A,#N/A,FALSE,"特殊室（ＢＱ表）"}</definedName>
    <definedName name="_________________________PPP33" hidden="1">{#N/A,#N/A,FALSE,"特殊室（ＢＱ表）"}</definedName>
    <definedName name="_________________________ppp34" localSheetId="12" hidden="1">{#N/A,#N/A,FALSE,"特殊室（ＢＱ表）"}</definedName>
    <definedName name="_________________________ppp34" localSheetId="11" hidden="1">{#N/A,#N/A,FALSE,"特殊室（ＢＱ表）"}</definedName>
    <definedName name="_________________________ppp34" localSheetId="13" hidden="1">{#N/A,#N/A,FALSE,"特殊室（ＢＱ表）"}</definedName>
    <definedName name="_________________________ppp34" localSheetId="16" hidden="1">{#N/A,#N/A,FALSE,"特殊室（ＢＱ表）"}</definedName>
    <definedName name="_________________________ppp34" localSheetId="21" hidden="1">{#N/A,#N/A,FALSE,"特殊室（ＢＱ表）"}</definedName>
    <definedName name="_________________________ppp34" localSheetId="18" hidden="1">{#N/A,#N/A,FALSE,"特殊室（ＢＱ表）"}</definedName>
    <definedName name="_________________________ppp34" localSheetId="19" hidden="1">{#N/A,#N/A,FALSE,"特殊室（ＢＱ表）"}</definedName>
    <definedName name="_________________________ppp34" localSheetId="20" hidden="1">{#N/A,#N/A,FALSE,"特殊室（ＢＱ表）"}</definedName>
    <definedName name="_________________________ppp34" localSheetId="22" hidden="1">{#N/A,#N/A,FALSE,"特殊室（ＢＱ表）"}</definedName>
    <definedName name="_________________________ppp34" localSheetId="24" hidden="1">{#N/A,#N/A,FALSE,"特殊室（ＢＱ表）"}</definedName>
    <definedName name="_________________________ppp34" localSheetId="28" hidden="1">{#N/A,#N/A,FALSE,"特殊室（ＢＱ表）"}</definedName>
    <definedName name="_________________________ppp34" localSheetId="14" hidden="1">{#N/A,#N/A,FALSE,"特殊室（ＢＱ表）"}</definedName>
    <definedName name="_________________________ppp34" hidden="1">{#N/A,#N/A,FALSE,"特殊室（ＢＱ表）"}</definedName>
    <definedName name="_________________________ppp3444" localSheetId="12" hidden="1">{#N/A,#N/A,FALSE,"特殊室（ＢＱ表）"}</definedName>
    <definedName name="_________________________ppp3444" localSheetId="11" hidden="1">{#N/A,#N/A,FALSE,"特殊室（ＢＱ表）"}</definedName>
    <definedName name="_________________________ppp3444" localSheetId="13" hidden="1">{#N/A,#N/A,FALSE,"特殊室（ＢＱ表）"}</definedName>
    <definedName name="_________________________ppp3444" localSheetId="16" hidden="1">{#N/A,#N/A,FALSE,"特殊室（ＢＱ表）"}</definedName>
    <definedName name="_________________________ppp3444" localSheetId="21" hidden="1">{#N/A,#N/A,FALSE,"特殊室（ＢＱ表）"}</definedName>
    <definedName name="_________________________ppp3444" localSheetId="18" hidden="1">{#N/A,#N/A,FALSE,"特殊室（ＢＱ表）"}</definedName>
    <definedName name="_________________________ppp3444" localSheetId="19" hidden="1">{#N/A,#N/A,FALSE,"特殊室（ＢＱ表）"}</definedName>
    <definedName name="_________________________ppp3444" localSheetId="20" hidden="1">{#N/A,#N/A,FALSE,"特殊室（ＢＱ表）"}</definedName>
    <definedName name="_________________________ppp3444" localSheetId="22" hidden="1">{#N/A,#N/A,FALSE,"特殊室（ＢＱ表）"}</definedName>
    <definedName name="_________________________ppp3444" localSheetId="24" hidden="1">{#N/A,#N/A,FALSE,"特殊室（ＢＱ表）"}</definedName>
    <definedName name="_________________________ppp3444" localSheetId="28" hidden="1">{#N/A,#N/A,FALSE,"特殊室（ＢＱ表）"}</definedName>
    <definedName name="_________________________ppp3444" localSheetId="14" hidden="1">{#N/A,#N/A,FALSE,"特殊室（ＢＱ表）"}</definedName>
    <definedName name="_________________________ppp3444" hidden="1">{#N/A,#N/A,FALSE,"特殊室（ＢＱ表）"}</definedName>
    <definedName name="_________________________SCL4" localSheetId="12" hidden="1">{"'Sheet1'!$L$16"}</definedName>
    <definedName name="_________________________SCL4" localSheetId="11" hidden="1">{"'Sheet1'!$L$16"}</definedName>
    <definedName name="_________________________SCL4" localSheetId="13" hidden="1">{"'Sheet1'!$L$16"}</definedName>
    <definedName name="_________________________SCL4" localSheetId="16" hidden="1">{"'Sheet1'!$L$16"}</definedName>
    <definedName name="_________________________SCL4" localSheetId="21" hidden="1">{"'Sheet1'!$L$16"}</definedName>
    <definedName name="_________________________SCL4" localSheetId="18" hidden="1">{"'Sheet1'!$L$16"}</definedName>
    <definedName name="_________________________SCL4" localSheetId="19" hidden="1">{"'Sheet1'!$L$16"}</definedName>
    <definedName name="_________________________SCL4" localSheetId="20" hidden="1">{"'Sheet1'!$L$16"}</definedName>
    <definedName name="_________________________SCL4" localSheetId="22" hidden="1">{"'Sheet1'!$L$16"}</definedName>
    <definedName name="_________________________SCL4" localSheetId="24" hidden="1">{"'Sheet1'!$L$16"}</definedName>
    <definedName name="_________________________SCL4" localSheetId="28" hidden="1">{"'Sheet1'!$L$16"}</definedName>
    <definedName name="_________________________SCL4" localSheetId="14" hidden="1">{"'Sheet1'!$L$16"}</definedName>
    <definedName name="_________________________SCL4" hidden="1">{"'Sheet1'!$L$16"}</definedName>
    <definedName name="_________________________T3" localSheetId="12" hidden="1">{"'Sheet1'!$L$16"}</definedName>
    <definedName name="_________________________T3" localSheetId="11" hidden="1">{"'Sheet1'!$L$16"}</definedName>
    <definedName name="_________________________T3" localSheetId="13" hidden="1">{"'Sheet1'!$L$16"}</definedName>
    <definedName name="_________________________T3" localSheetId="16" hidden="1">{"'Sheet1'!$L$16"}</definedName>
    <definedName name="_________________________T3" localSheetId="21" hidden="1">{"'Sheet1'!$L$16"}</definedName>
    <definedName name="_________________________T3" localSheetId="18" hidden="1">{"'Sheet1'!$L$16"}</definedName>
    <definedName name="_________________________T3" localSheetId="19" hidden="1">{"'Sheet1'!$L$16"}</definedName>
    <definedName name="_________________________T3" localSheetId="20" hidden="1">{"'Sheet1'!$L$16"}</definedName>
    <definedName name="_________________________T3" localSheetId="22" hidden="1">{"'Sheet1'!$L$16"}</definedName>
    <definedName name="_________________________T3" localSheetId="24" hidden="1">{"'Sheet1'!$L$16"}</definedName>
    <definedName name="_________________________T3" localSheetId="28" hidden="1">{"'Sheet1'!$L$16"}</definedName>
    <definedName name="_________________________T3" localSheetId="14" hidden="1">{"'Sheet1'!$L$16"}</definedName>
    <definedName name="_________________________T3" hidden="1">{"'Sheet1'!$L$16"}</definedName>
    <definedName name="_________________________tt3" localSheetId="12" hidden="1">{"'Sheet1'!$L$16"}</definedName>
    <definedName name="_________________________tt3" localSheetId="11" hidden="1">{"'Sheet1'!$L$16"}</definedName>
    <definedName name="_________________________tt3" localSheetId="13" hidden="1">{"'Sheet1'!$L$16"}</definedName>
    <definedName name="_________________________tt3" localSheetId="16" hidden="1">{"'Sheet1'!$L$16"}</definedName>
    <definedName name="_________________________tt3" localSheetId="21" hidden="1">{"'Sheet1'!$L$16"}</definedName>
    <definedName name="_________________________tt3" localSheetId="18" hidden="1">{"'Sheet1'!$L$16"}</definedName>
    <definedName name="_________________________tt3" localSheetId="19" hidden="1">{"'Sheet1'!$L$16"}</definedName>
    <definedName name="_________________________tt3" localSheetId="20" hidden="1">{"'Sheet1'!$L$16"}</definedName>
    <definedName name="_________________________tt3" localSheetId="22" hidden="1">{"'Sheet1'!$L$16"}</definedName>
    <definedName name="_________________________tt3" localSheetId="24" hidden="1">{"'Sheet1'!$L$16"}</definedName>
    <definedName name="_________________________tt3" localSheetId="28" hidden="1">{"'Sheet1'!$L$16"}</definedName>
    <definedName name="_________________________tt3" localSheetId="14" hidden="1">{"'Sheet1'!$L$16"}</definedName>
    <definedName name="_________________________tt3" hidden="1">{"'Sheet1'!$L$16"}</definedName>
    <definedName name="_________________________tu4" localSheetId="12" hidden="1">{"'Sheet1'!$L$16"}</definedName>
    <definedName name="_________________________tu4" localSheetId="11" hidden="1">{"'Sheet1'!$L$16"}</definedName>
    <definedName name="_________________________tu4" localSheetId="13" hidden="1">{"'Sheet1'!$L$16"}</definedName>
    <definedName name="_________________________tu4" localSheetId="16" hidden="1">{"'Sheet1'!$L$16"}</definedName>
    <definedName name="_________________________tu4" localSheetId="21" hidden="1">{"'Sheet1'!$L$16"}</definedName>
    <definedName name="_________________________tu4" localSheetId="18" hidden="1">{"'Sheet1'!$L$16"}</definedName>
    <definedName name="_________________________tu4" localSheetId="19" hidden="1">{"'Sheet1'!$L$16"}</definedName>
    <definedName name="_________________________tu4" localSheetId="20" hidden="1">{"'Sheet1'!$L$16"}</definedName>
    <definedName name="_________________________tu4" localSheetId="22" hidden="1">{"'Sheet1'!$L$16"}</definedName>
    <definedName name="_________________________tu4" localSheetId="24" hidden="1">{"'Sheet1'!$L$16"}</definedName>
    <definedName name="_________________________tu4" localSheetId="28" hidden="1">{"'Sheet1'!$L$16"}</definedName>
    <definedName name="_________________________tu4" localSheetId="14" hidden="1">{"'Sheet1'!$L$16"}</definedName>
    <definedName name="_________________________tu4" hidden="1">{"'Sheet1'!$L$16"}</definedName>
    <definedName name="_________________________VT3" localSheetId="12" hidden="1">{"'Sheet1'!$L$16"}</definedName>
    <definedName name="_________________________VT3" localSheetId="11" hidden="1">{"'Sheet1'!$L$16"}</definedName>
    <definedName name="_________________________VT3" localSheetId="13" hidden="1">{"'Sheet1'!$L$16"}</definedName>
    <definedName name="_________________________VT3" localSheetId="16" hidden="1">{"'Sheet1'!$L$16"}</definedName>
    <definedName name="_________________________VT3" localSheetId="21" hidden="1">{"'Sheet1'!$L$16"}</definedName>
    <definedName name="_________________________VT3" localSheetId="18" hidden="1">{"'Sheet1'!$L$16"}</definedName>
    <definedName name="_________________________VT3" localSheetId="19" hidden="1">{"'Sheet1'!$L$16"}</definedName>
    <definedName name="_________________________VT3" localSheetId="20" hidden="1">{"'Sheet1'!$L$16"}</definedName>
    <definedName name="_________________________VT3" localSheetId="22" hidden="1">{"'Sheet1'!$L$16"}</definedName>
    <definedName name="_________________________VT3" localSheetId="24" hidden="1">{"'Sheet1'!$L$16"}</definedName>
    <definedName name="_________________________VT3" localSheetId="28" hidden="1">{"'Sheet1'!$L$16"}</definedName>
    <definedName name="_________________________VT3" localSheetId="14" hidden="1">{"'Sheet1'!$L$16"}</definedName>
    <definedName name="_________________________VT3" hidden="1">{"'Sheet1'!$L$16"}</definedName>
    <definedName name="________________________a1" localSheetId="12" hidden="1">{"'Sheet1'!$L$16"}</definedName>
    <definedName name="________________________a1" localSheetId="11" hidden="1">{"'Sheet1'!$L$16"}</definedName>
    <definedName name="________________________a1" localSheetId="13" hidden="1">{"'Sheet1'!$L$16"}</definedName>
    <definedName name="________________________a1" localSheetId="16" hidden="1">{"'Sheet1'!$L$16"}</definedName>
    <definedName name="________________________a1" localSheetId="21" hidden="1">{"'Sheet1'!$L$16"}</definedName>
    <definedName name="________________________a1" localSheetId="18" hidden="1">{"'Sheet1'!$L$16"}</definedName>
    <definedName name="________________________a1" localSheetId="19" hidden="1">{"'Sheet1'!$L$16"}</definedName>
    <definedName name="________________________a1" localSheetId="20" hidden="1">{"'Sheet1'!$L$16"}</definedName>
    <definedName name="________________________a1" localSheetId="22" hidden="1">{"'Sheet1'!$L$16"}</definedName>
    <definedName name="________________________a1" localSheetId="24" hidden="1">{"'Sheet1'!$L$16"}</definedName>
    <definedName name="________________________a1" localSheetId="28" hidden="1">{"'Sheet1'!$L$16"}</definedName>
    <definedName name="________________________a1" localSheetId="14" hidden="1">{"'Sheet1'!$L$16"}</definedName>
    <definedName name="________________________a1" hidden="1">{"'Sheet1'!$L$16"}</definedName>
    <definedName name="________________________a129" localSheetId="12" hidden="1">{"Offgrid",#N/A,FALSE,"OFFGRID";"Region",#N/A,FALSE,"REGION";"Offgrid -2",#N/A,FALSE,"OFFGRID";"WTP",#N/A,FALSE,"WTP";"WTP -2",#N/A,FALSE,"WTP";"Project",#N/A,FALSE,"PROJECT";"Summary -2",#N/A,FALSE,"SUMMARY"}</definedName>
    <definedName name="________________________a129" localSheetId="11" hidden="1">{"Offgrid",#N/A,FALSE,"OFFGRID";"Region",#N/A,FALSE,"REGION";"Offgrid -2",#N/A,FALSE,"OFFGRID";"WTP",#N/A,FALSE,"WTP";"WTP -2",#N/A,FALSE,"WTP";"Project",#N/A,FALSE,"PROJECT";"Summary -2",#N/A,FALSE,"SUMMARY"}</definedName>
    <definedName name="________________________a129" localSheetId="13" hidden="1">{"Offgrid",#N/A,FALSE,"OFFGRID";"Region",#N/A,FALSE,"REGION";"Offgrid -2",#N/A,FALSE,"OFFGRID";"WTP",#N/A,FALSE,"WTP";"WTP -2",#N/A,FALSE,"WTP";"Project",#N/A,FALSE,"PROJECT";"Summary -2",#N/A,FALSE,"SUMMARY"}</definedName>
    <definedName name="________________________a129" localSheetId="16" hidden="1">{"Offgrid",#N/A,FALSE,"OFFGRID";"Region",#N/A,FALSE,"REGION";"Offgrid -2",#N/A,FALSE,"OFFGRID";"WTP",#N/A,FALSE,"WTP";"WTP -2",#N/A,FALSE,"WTP";"Project",#N/A,FALSE,"PROJECT";"Summary -2",#N/A,FALSE,"SUMMARY"}</definedName>
    <definedName name="________________________a129" localSheetId="21" hidden="1">{"Offgrid",#N/A,FALSE,"OFFGRID";"Region",#N/A,FALSE,"REGION";"Offgrid -2",#N/A,FALSE,"OFFGRID";"WTP",#N/A,FALSE,"WTP";"WTP -2",#N/A,FALSE,"WTP";"Project",#N/A,FALSE,"PROJECT";"Summary -2",#N/A,FALSE,"SUMMARY"}</definedName>
    <definedName name="________________________a129" localSheetId="18" hidden="1">{"Offgrid",#N/A,FALSE,"OFFGRID";"Region",#N/A,FALSE,"REGION";"Offgrid -2",#N/A,FALSE,"OFFGRID";"WTP",#N/A,FALSE,"WTP";"WTP -2",#N/A,FALSE,"WTP";"Project",#N/A,FALSE,"PROJECT";"Summary -2",#N/A,FALSE,"SUMMARY"}</definedName>
    <definedName name="________________________a129" localSheetId="19" hidden="1">{"Offgrid",#N/A,FALSE,"OFFGRID";"Region",#N/A,FALSE,"REGION";"Offgrid -2",#N/A,FALSE,"OFFGRID";"WTP",#N/A,FALSE,"WTP";"WTP -2",#N/A,FALSE,"WTP";"Project",#N/A,FALSE,"PROJECT";"Summary -2",#N/A,FALSE,"SUMMARY"}</definedName>
    <definedName name="________________________a129" localSheetId="20" hidden="1">{"Offgrid",#N/A,FALSE,"OFFGRID";"Region",#N/A,FALSE,"REGION";"Offgrid -2",#N/A,FALSE,"OFFGRID";"WTP",#N/A,FALSE,"WTP";"WTP -2",#N/A,FALSE,"WTP";"Project",#N/A,FALSE,"PROJECT";"Summary -2",#N/A,FALSE,"SUMMARY"}</definedName>
    <definedName name="________________________a129" localSheetId="22" hidden="1">{"Offgrid",#N/A,FALSE,"OFFGRID";"Region",#N/A,FALSE,"REGION";"Offgrid -2",#N/A,FALSE,"OFFGRID";"WTP",#N/A,FALSE,"WTP";"WTP -2",#N/A,FALSE,"WTP";"Project",#N/A,FALSE,"PROJECT";"Summary -2",#N/A,FALSE,"SUMMARY"}</definedName>
    <definedName name="________________________a129" localSheetId="24" hidden="1">{"Offgrid",#N/A,FALSE,"OFFGRID";"Region",#N/A,FALSE,"REGION";"Offgrid -2",#N/A,FALSE,"OFFGRID";"WTP",#N/A,FALSE,"WTP";"WTP -2",#N/A,FALSE,"WTP";"Project",#N/A,FALSE,"PROJECT";"Summary -2",#N/A,FALSE,"SUMMARY"}</definedName>
    <definedName name="________________________a129" localSheetId="28" hidden="1">{"Offgrid",#N/A,FALSE,"OFFGRID";"Region",#N/A,FALSE,"REGION";"Offgrid -2",#N/A,FALSE,"OFFGRID";"WTP",#N/A,FALSE,"WTP";"WTP -2",#N/A,FALSE,"WTP";"Project",#N/A,FALSE,"PROJECT";"Summary -2",#N/A,FALSE,"SUMMARY"}</definedName>
    <definedName name="________________________a129" localSheetId="14" hidden="1">{"Offgrid",#N/A,FALSE,"OFFGRID";"Region",#N/A,FALSE,"REGION";"Offgrid -2",#N/A,FALSE,"OFFGRID";"WTP",#N/A,FALSE,"WTP";"WTP -2",#N/A,FALSE,"WTP";"Project",#N/A,FALSE,"PROJECT";"Summary -2",#N/A,FALSE,"SUMMARY"}</definedName>
    <definedName name="________________________a129" hidden="1">{"Offgrid",#N/A,FALSE,"OFFGRID";"Region",#N/A,FALSE,"REGION";"Offgrid -2",#N/A,FALSE,"OFFGRID";"WTP",#N/A,FALSE,"WTP";"WTP -2",#N/A,FALSE,"WTP";"Project",#N/A,FALSE,"PROJECT";"Summary -2",#N/A,FALSE,"SUMMARY"}</definedName>
    <definedName name="________________________a130" localSheetId="12" hidden="1">{"Offgrid",#N/A,FALSE,"OFFGRID";"Region",#N/A,FALSE,"REGION";"Offgrid -2",#N/A,FALSE,"OFFGRID";"WTP",#N/A,FALSE,"WTP";"WTP -2",#N/A,FALSE,"WTP";"Project",#N/A,FALSE,"PROJECT";"Summary -2",#N/A,FALSE,"SUMMARY"}</definedName>
    <definedName name="________________________a130" localSheetId="11" hidden="1">{"Offgrid",#N/A,FALSE,"OFFGRID";"Region",#N/A,FALSE,"REGION";"Offgrid -2",#N/A,FALSE,"OFFGRID";"WTP",#N/A,FALSE,"WTP";"WTP -2",#N/A,FALSE,"WTP";"Project",#N/A,FALSE,"PROJECT";"Summary -2",#N/A,FALSE,"SUMMARY"}</definedName>
    <definedName name="________________________a130" localSheetId="13" hidden="1">{"Offgrid",#N/A,FALSE,"OFFGRID";"Region",#N/A,FALSE,"REGION";"Offgrid -2",#N/A,FALSE,"OFFGRID";"WTP",#N/A,FALSE,"WTP";"WTP -2",#N/A,FALSE,"WTP";"Project",#N/A,FALSE,"PROJECT";"Summary -2",#N/A,FALSE,"SUMMARY"}</definedName>
    <definedName name="________________________a130" localSheetId="16" hidden="1">{"Offgrid",#N/A,FALSE,"OFFGRID";"Region",#N/A,FALSE,"REGION";"Offgrid -2",#N/A,FALSE,"OFFGRID";"WTP",#N/A,FALSE,"WTP";"WTP -2",#N/A,FALSE,"WTP";"Project",#N/A,FALSE,"PROJECT";"Summary -2",#N/A,FALSE,"SUMMARY"}</definedName>
    <definedName name="________________________a130" localSheetId="21" hidden="1">{"Offgrid",#N/A,FALSE,"OFFGRID";"Region",#N/A,FALSE,"REGION";"Offgrid -2",#N/A,FALSE,"OFFGRID";"WTP",#N/A,FALSE,"WTP";"WTP -2",#N/A,FALSE,"WTP";"Project",#N/A,FALSE,"PROJECT";"Summary -2",#N/A,FALSE,"SUMMARY"}</definedName>
    <definedName name="________________________a130" localSheetId="18" hidden="1">{"Offgrid",#N/A,FALSE,"OFFGRID";"Region",#N/A,FALSE,"REGION";"Offgrid -2",#N/A,FALSE,"OFFGRID";"WTP",#N/A,FALSE,"WTP";"WTP -2",#N/A,FALSE,"WTP";"Project",#N/A,FALSE,"PROJECT";"Summary -2",#N/A,FALSE,"SUMMARY"}</definedName>
    <definedName name="________________________a130" localSheetId="19" hidden="1">{"Offgrid",#N/A,FALSE,"OFFGRID";"Region",#N/A,FALSE,"REGION";"Offgrid -2",#N/A,FALSE,"OFFGRID";"WTP",#N/A,FALSE,"WTP";"WTP -2",#N/A,FALSE,"WTP";"Project",#N/A,FALSE,"PROJECT";"Summary -2",#N/A,FALSE,"SUMMARY"}</definedName>
    <definedName name="________________________a130" localSheetId="20" hidden="1">{"Offgrid",#N/A,FALSE,"OFFGRID";"Region",#N/A,FALSE,"REGION";"Offgrid -2",#N/A,FALSE,"OFFGRID";"WTP",#N/A,FALSE,"WTP";"WTP -2",#N/A,FALSE,"WTP";"Project",#N/A,FALSE,"PROJECT";"Summary -2",#N/A,FALSE,"SUMMARY"}</definedName>
    <definedName name="________________________a130" localSheetId="22" hidden="1">{"Offgrid",#N/A,FALSE,"OFFGRID";"Region",#N/A,FALSE,"REGION";"Offgrid -2",#N/A,FALSE,"OFFGRID";"WTP",#N/A,FALSE,"WTP";"WTP -2",#N/A,FALSE,"WTP";"Project",#N/A,FALSE,"PROJECT";"Summary -2",#N/A,FALSE,"SUMMARY"}</definedName>
    <definedName name="________________________a130" localSheetId="24" hidden="1">{"Offgrid",#N/A,FALSE,"OFFGRID";"Region",#N/A,FALSE,"REGION";"Offgrid -2",#N/A,FALSE,"OFFGRID";"WTP",#N/A,FALSE,"WTP";"WTP -2",#N/A,FALSE,"WTP";"Project",#N/A,FALSE,"PROJECT";"Summary -2",#N/A,FALSE,"SUMMARY"}</definedName>
    <definedName name="________________________a130" localSheetId="28" hidden="1">{"Offgrid",#N/A,FALSE,"OFFGRID";"Region",#N/A,FALSE,"REGION";"Offgrid -2",#N/A,FALSE,"OFFGRID";"WTP",#N/A,FALSE,"WTP";"WTP -2",#N/A,FALSE,"WTP";"Project",#N/A,FALSE,"PROJECT";"Summary -2",#N/A,FALSE,"SUMMARY"}</definedName>
    <definedName name="________________________a130" localSheetId="14" hidden="1">{"Offgrid",#N/A,FALSE,"OFFGRID";"Region",#N/A,FALSE,"REGION";"Offgrid -2",#N/A,FALSE,"OFFGRID";"WTP",#N/A,FALSE,"WTP";"WTP -2",#N/A,FALSE,"WTP";"Project",#N/A,FALSE,"PROJECT";"Summary -2",#N/A,FALSE,"SUMMARY"}</definedName>
    <definedName name="________________________a130" hidden="1">{"Offgrid",#N/A,FALSE,"OFFGRID";"Region",#N/A,FALSE,"REGION";"Offgrid -2",#N/A,FALSE,"OFFGRID";"WTP",#N/A,FALSE,"WTP";"WTP -2",#N/A,FALSE,"WTP";"Project",#N/A,FALSE,"PROJECT";"Summary -2",#N/A,FALSE,"SUMMARY"}</definedName>
    <definedName name="________________________a2" localSheetId="12" hidden="1">{"'Sheet1'!$L$16"}</definedName>
    <definedName name="________________________a2" localSheetId="11" hidden="1">{"'Sheet1'!$L$16"}</definedName>
    <definedName name="________________________a2" localSheetId="13" hidden="1">{"'Sheet1'!$L$16"}</definedName>
    <definedName name="________________________a2" localSheetId="16" hidden="1">{"'Sheet1'!$L$16"}</definedName>
    <definedName name="________________________a2" localSheetId="21" hidden="1">{"'Sheet1'!$L$16"}</definedName>
    <definedName name="________________________a2" localSheetId="18" hidden="1">{"'Sheet1'!$L$16"}</definedName>
    <definedName name="________________________a2" localSheetId="19" hidden="1">{"'Sheet1'!$L$16"}</definedName>
    <definedName name="________________________a2" localSheetId="20" hidden="1">{"'Sheet1'!$L$16"}</definedName>
    <definedName name="________________________a2" localSheetId="22" hidden="1">{"'Sheet1'!$L$16"}</definedName>
    <definedName name="________________________a2" localSheetId="24" hidden="1">{"'Sheet1'!$L$16"}</definedName>
    <definedName name="________________________a2" localSheetId="28" hidden="1">{"'Sheet1'!$L$16"}</definedName>
    <definedName name="________________________a2" localSheetId="14" hidden="1">{"'Sheet1'!$L$16"}</definedName>
    <definedName name="________________________a2" hidden="1">{"'Sheet1'!$L$16"}</definedName>
    <definedName name="________________________A4" localSheetId="12" hidden="1">{"'Sheet1'!$L$16"}</definedName>
    <definedName name="________________________A4" localSheetId="11" hidden="1">{"'Sheet1'!$L$16"}</definedName>
    <definedName name="________________________A4" localSheetId="13" hidden="1">{"'Sheet1'!$L$16"}</definedName>
    <definedName name="________________________A4" localSheetId="16" hidden="1">{"'Sheet1'!$L$16"}</definedName>
    <definedName name="________________________A4" localSheetId="21" hidden="1">{"'Sheet1'!$L$16"}</definedName>
    <definedName name="________________________A4" localSheetId="18" hidden="1">{"'Sheet1'!$L$16"}</definedName>
    <definedName name="________________________A4" localSheetId="19" hidden="1">{"'Sheet1'!$L$16"}</definedName>
    <definedName name="________________________A4" localSheetId="20" hidden="1">{"'Sheet1'!$L$16"}</definedName>
    <definedName name="________________________A4" localSheetId="22" hidden="1">{"'Sheet1'!$L$16"}</definedName>
    <definedName name="________________________A4" localSheetId="24" hidden="1">{"'Sheet1'!$L$16"}</definedName>
    <definedName name="________________________A4" localSheetId="28" hidden="1">{"'Sheet1'!$L$16"}</definedName>
    <definedName name="________________________A4" localSheetId="14" hidden="1">{"'Sheet1'!$L$16"}</definedName>
    <definedName name="________________________A4" hidden="1">{"'Sheet1'!$L$16"}</definedName>
    <definedName name="________________________BG12" localSheetId="12" hidden="1">{"'Sheet1'!$L$16"}</definedName>
    <definedName name="________________________BG12" localSheetId="11" hidden="1">{"'Sheet1'!$L$16"}</definedName>
    <definedName name="________________________BG12" localSheetId="13" hidden="1">{"'Sheet1'!$L$16"}</definedName>
    <definedName name="________________________BG12" localSheetId="16" hidden="1">{"'Sheet1'!$L$16"}</definedName>
    <definedName name="________________________BG12" localSheetId="21" hidden="1">{"'Sheet1'!$L$16"}</definedName>
    <definedName name="________________________BG12" localSheetId="18" hidden="1">{"'Sheet1'!$L$16"}</definedName>
    <definedName name="________________________BG12" localSheetId="19" hidden="1">{"'Sheet1'!$L$16"}</definedName>
    <definedName name="________________________BG12" localSheetId="20" hidden="1">{"'Sheet1'!$L$16"}</definedName>
    <definedName name="________________________BG12" localSheetId="22" hidden="1">{"'Sheet1'!$L$16"}</definedName>
    <definedName name="________________________BG12" localSheetId="24" hidden="1">{"'Sheet1'!$L$16"}</definedName>
    <definedName name="________________________BG12" localSheetId="28" hidden="1">{"'Sheet1'!$L$16"}</definedName>
    <definedName name="________________________BG12" localSheetId="14" hidden="1">{"'Sheet1'!$L$16"}</definedName>
    <definedName name="________________________BG12" hidden="1">{"'Sheet1'!$L$16"}</definedName>
    <definedName name="________________________BIA3" localSheetId="12" hidden="1">{"'Sheet1'!$L$16"}</definedName>
    <definedName name="________________________BIA3" localSheetId="11" hidden="1">{"'Sheet1'!$L$16"}</definedName>
    <definedName name="________________________BIA3" localSheetId="13" hidden="1">{"'Sheet1'!$L$16"}</definedName>
    <definedName name="________________________BIA3" localSheetId="16" hidden="1">{"'Sheet1'!$L$16"}</definedName>
    <definedName name="________________________BIA3" localSheetId="21" hidden="1">{"'Sheet1'!$L$16"}</definedName>
    <definedName name="________________________BIA3" localSheetId="18" hidden="1">{"'Sheet1'!$L$16"}</definedName>
    <definedName name="________________________BIA3" localSheetId="19" hidden="1">{"'Sheet1'!$L$16"}</definedName>
    <definedName name="________________________BIA3" localSheetId="20" hidden="1">{"'Sheet1'!$L$16"}</definedName>
    <definedName name="________________________BIA3" localSheetId="22" hidden="1">{"'Sheet1'!$L$16"}</definedName>
    <definedName name="________________________BIA3" localSheetId="24" hidden="1">{"'Sheet1'!$L$16"}</definedName>
    <definedName name="________________________BIA3" localSheetId="28" hidden="1">{"'Sheet1'!$L$16"}</definedName>
    <definedName name="________________________BIA3" localSheetId="14" hidden="1">{"'Sheet1'!$L$16"}</definedName>
    <definedName name="________________________BIA3" hidden="1">{"'Sheet1'!$L$16"}</definedName>
    <definedName name="________________________CN1" localSheetId="12" hidden="1">{"'Sheet1'!$L$16"}</definedName>
    <definedName name="________________________CN1" localSheetId="11" hidden="1">{"'Sheet1'!$L$16"}</definedName>
    <definedName name="________________________CN1" localSheetId="13" hidden="1">{"'Sheet1'!$L$16"}</definedName>
    <definedName name="________________________CN1" localSheetId="16" hidden="1">{"'Sheet1'!$L$16"}</definedName>
    <definedName name="________________________CN1" localSheetId="21" hidden="1">{"'Sheet1'!$L$16"}</definedName>
    <definedName name="________________________CN1" localSheetId="18" hidden="1">{"'Sheet1'!$L$16"}</definedName>
    <definedName name="________________________CN1" localSheetId="19" hidden="1">{"'Sheet1'!$L$16"}</definedName>
    <definedName name="________________________CN1" localSheetId="20" hidden="1">{"'Sheet1'!$L$16"}</definedName>
    <definedName name="________________________CN1" localSheetId="22" hidden="1">{"'Sheet1'!$L$16"}</definedName>
    <definedName name="________________________CN1" localSheetId="24" hidden="1">{"'Sheet1'!$L$16"}</definedName>
    <definedName name="________________________CN1" localSheetId="28" hidden="1">{"'Sheet1'!$L$16"}</definedName>
    <definedName name="________________________CN1" localSheetId="14" hidden="1">{"'Sheet1'!$L$16"}</definedName>
    <definedName name="________________________CN1" hidden="1">{"'Sheet1'!$L$16"}</definedName>
    <definedName name="________________________Goi8" localSheetId="12" hidden="1">{"'Sheet1'!$L$16"}</definedName>
    <definedName name="________________________Goi8" localSheetId="11" hidden="1">{"'Sheet1'!$L$16"}</definedName>
    <definedName name="________________________Goi8" localSheetId="13" hidden="1">{"'Sheet1'!$L$16"}</definedName>
    <definedName name="________________________Goi8" localSheetId="16" hidden="1">{"'Sheet1'!$L$16"}</definedName>
    <definedName name="________________________Goi8" localSheetId="21" hidden="1">{"'Sheet1'!$L$16"}</definedName>
    <definedName name="________________________Goi8" localSheetId="18" hidden="1">{"'Sheet1'!$L$16"}</definedName>
    <definedName name="________________________Goi8" localSheetId="19" hidden="1">{"'Sheet1'!$L$16"}</definedName>
    <definedName name="________________________Goi8" localSheetId="20" hidden="1">{"'Sheet1'!$L$16"}</definedName>
    <definedName name="________________________Goi8" localSheetId="22" hidden="1">{"'Sheet1'!$L$16"}</definedName>
    <definedName name="________________________Goi8" localSheetId="24" hidden="1">{"'Sheet1'!$L$16"}</definedName>
    <definedName name="________________________Goi8" localSheetId="28" hidden="1">{"'Sheet1'!$L$16"}</definedName>
    <definedName name="________________________Goi8" localSheetId="14" hidden="1">{"'Sheet1'!$L$16"}</definedName>
    <definedName name="________________________Goi8" hidden="1">{"'Sheet1'!$L$16"}</definedName>
    <definedName name="________________________h1" localSheetId="12" hidden="1">{"'Sheet1'!$L$16"}</definedName>
    <definedName name="________________________h1" localSheetId="11" hidden="1">{"'Sheet1'!$L$16"}</definedName>
    <definedName name="________________________h1" localSheetId="13" hidden="1">{"'Sheet1'!$L$16"}</definedName>
    <definedName name="________________________h1" localSheetId="16" hidden="1">{"'Sheet1'!$L$16"}</definedName>
    <definedName name="________________________h1" localSheetId="21" hidden="1">{"'Sheet1'!$L$16"}</definedName>
    <definedName name="________________________h1" localSheetId="18" hidden="1">{"'Sheet1'!$L$16"}</definedName>
    <definedName name="________________________h1" localSheetId="19" hidden="1">{"'Sheet1'!$L$16"}</definedName>
    <definedName name="________________________h1" localSheetId="20" hidden="1">{"'Sheet1'!$L$16"}</definedName>
    <definedName name="________________________h1" localSheetId="22" hidden="1">{"'Sheet1'!$L$16"}</definedName>
    <definedName name="________________________h1" localSheetId="24" hidden="1">{"'Sheet1'!$L$16"}</definedName>
    <definedName name="________________________h1" localSheetId="28" hidden="1">{"'Sheet1'!$L$16"}</definedName>
    <definedName name="________________________h1" localSheetId="14" hidden="1">{"'Sheet1'!$L$16"}</definedName>
    <definedName name="________________________h1" hidden="1">{"'Sheet1'!$L$16"}</definedName>
    <definedName name="________________________hu1" localSheetId="12" hidden="1">{"'Sheet1'!$L$16"}</definedName>
    <definedName name="________________________hu1" localSheetId="11" hidden="1">{"'Sheet1'!$L$16"}</definedName>
    <definedName name="________________________hu1" localSheetId="13" hidden="1">{"'Sheet1'!$L$16"}</definedName>
    <definedName name="________________________hu1" localSheetId="16" hidden="1">{"'Sheet1'!$L$16"}</definedName>
    <definedName name="________________________hu1" localSheetId="21" hidden="1">{"'Sheet1'!$L$16"}</definedName>
    <definedName name="________________________hu1" localSheetId="18" hidden="1">{"'Sheet1'!$L$16"}</definedName>
    <definedName name="________________________hu1" localSheetId="19" hidden="1">{"'Sheet1'!$L$16"}</definedName>
    <definedName name="________________________hu1" localSheetId="20" hidden="1">{"'Sheet1'!$L$16"}</definedName>
    <definedName name="________________________hu1" localSheetId="22" hidden="1">{"'Sheet1'!$L$16"}</definedName>
    <definedName name="________________________hu1" localSheetId="24" hidden="1">{"'Sheet1'!$L$16"}</definedName>
    <definedName name="________________________hu1" localSheetId="28" hidden="1">{"'Sheet1'!$L$16"}</definedName>
    <definedName name="________________________hu1" localSheetId="14" hidden="1">{"'Sheet1'!$L$16"}</definedName>
    <definedName name="________________________hu1" hidden="1">{"'Sheet1'!$L$16"}</definedName>
    <definedName name="________________________hu2" localSheetId="12" hidden="1">{"'Sheet1'!$L$16"}</definedName>
    <definedName name="________________________hu2" localSheetId="11" hidden="1">{"'Sheet1'!$L$16"}</definedName>
    <definedName name="________________________hu2" localSheetId="13" hidden="1">{"'Sheet1'!$L$16"}</definedName>
    <definedName name="________________________hu2" localSheetId="16" hidden="1">{"'Sheet1'!$L$16"}</definedName>
    <definedName name="________________________hu2" localSheetId="21" hidden="1">{"'Sheet1'!$L$16"}</definedName>
    <definedName name="________________________hu2" localSheetId="18" hidden="1">{"'Sheet1'!$L$16"}</definedName>
    <definedName name="________________________hu2" localSheetId="19" hidden="1">{"'Sheet1'!$L$16"}</definedName>
    <definedName name="________________________hu2" localSheetId="20" hidden="1">{"'Sheet1'!$L$16"}</definedName>
    <definedName name="________________________hu2" localSheetId="22" hidden="1">{"'Sheet1'!$L$16"}</definedName>
    <definedName name="________________________hu2" localSheetId="24" hidden="1">{"'Sheet1'!$L$16"}</definedName>
    <definedName name="________________________hu2" localSheetId="28" hidden="1">{"'Sheet1'!$L$16"}</definedName>
    <definedName name="________________________hu2" localSheetId="14" hidden="1">{"'Sheet1'!$L$16"}</definedName>
    <definedName name="________________________hu2" hidden="1">{"'Sheet1'!$L$16"}</definedName>
    <definedName name="________________________hu5" localSheetId="12" hidden="1">{"'Sheet1'!$L$16"}</definedName>
    <definedName name="________________________hu5" localSheetId="11" hidden="1">{"'Sheet1'!$L$16"}</definedName>
    <definedName name="________________________hu5" localSheetId="13" hidden="1">{"'Sheet1'!$L$16"}</definedName>
    <definedName name="________________________hu5" localSheetId="16" hidden="1">{"'Sheet1'!$L$16"}</definedName>
    <definedName name="________________________hu5" localSheetId="21" hidden="1">{"'Sheet1'!$L$16"}</definedName>
    <definedName name="________________________hu5" localSheetId="18" hidden="1">{"'Sheet1'!$L$16"}</definedName>
    <definedName name="________________________hu5" localSheetId="19" hidden="1">{"'Sheet1'!$L$16"}</definedName>
    <definedName name="________________________hu5" localSheetId="20" hidden="1">{"'Sheet1'!$L$16"}</definedName>
    <definedName name="________________________hu5" localSheetId="22" hidden="1">{"'Sheet1'!$L$16"}</definedName>
    <definedName name="________________________hu5" localSheetId="24" hidden="1">{"'Sheet1'!$L$16"}</definedName>
    <definedName name="________________________hu5" localSheetId="28" hidden="1">{"'Sheet1'!$L$16"}</definedName>
    <definedName name="________________________hu5" localSheetId="14" hidden="1">{"'Sheet1'!$L$16"}</definedName>
    <definedName name="________________________hu5" hidden="1">{"'Sheet1'!$L$16"}</definedName>
    <definedName name="________________________hu6" localSheetId="12" hidden="1">{"'Sheet1'!$L$16"}</definedName>
    <definedName name="________________________hu6" localSheetId="11" hidden="1">{"'Sheet1'!$L$16"}</definedName>
    <definedName name="________________________hu6" localSheetId="13" hidden="1">{"'Sheet1'!$L$16"}</definedName>
    <definedName name="________________________hu6" localSheetId="16" hidden="1">{"'Sheet1'!$L$16"}</definedName>
    <definedName name="________________________hu6" localSheetId="21" hidden="1">{"'Sheet1'!$L$16"}</definedName>
    <definedName name="________________________hu6" localSheetId="18" hidden="1">{"'Sheet1'!$L$16"}</definedName>
    <definedName name="________________________hu6" localSheetId="19" hidden="1">{"'Sheet1'!$L$16"}</definedName>
    <definedName name="________________________hu6" localSheetId="20" hidden="1">{"'Sheet1'!$L$16"}</definedName>
    <definedName name="________________________hu6" localSheetId="22" hidden="1">{"'Sheet1'!$L$16"}</definedName>
    <definedName name="________________________hu6" localSheetId="24" hidden="1">{"'Sheet1'!$L$16"}</definedName>
    <definedName name="________________________hu6" localSheetId="28" hidden="1">{"'Sheet1'!$L$16"}</definedName>
    <definedName name="________________________hu6" localSheetId="14" hidden="1">{"'Sheet1'!$L$16"}</definedName>
    <definedName name="________________________hu6" hidden="1">{"'Sheet1'!$L$16"}</definedName>
    <definedName name="________________________kr2" localSheetId="12">[0]!__</definedName>
    <definedName name="________________________kr2" localSheetId="11">[0]!__</definedName>
    <definedName name="________________________kr2" localSheetId="13">[0]!__</definedName>
    <definedName name="________________________kr2" localSheetId="16">[0]!__</definedName>
    <definedName name="________________________kr2" localSheetId="21">[0]!__</definedName>
    <definedName name="________________________kr2" localSheetId="18">[0]!__</definedName>
    <definedName name="________________________kr2" localSheetId="19">[0]!__</definedName>
    <definedName name="________________________kr2" localSheetId="20">[0]!__</definedName>
    <definedName name="________________________kr2" localSheetId="22">[0]!__</definedName>
    <definedName name="________________________kr2" localSheetId="24">[0]!__</definedName>
    <definedName name="________________________kr2" localSheetId="28">[0]!__</definedName>
    <definedName name="________________________kr2" localSheetId="14">[0]!__</definedName>
    <definedName name="________________________kr2">[0]!__</definedName>
    <definedName name="________________________Lan1" localSheetId="12" hidden="1">{"'Sheet1'!$L$16"}</definedName>
    <definedName name="________________________Lan1" localSheetId="11" hidden="1">{"'Sheet1'!$L$16"}</definedName>
    <definedName name="________________________Lan1" localSheetId="13" hidden="1">{"'Sheet1'!$L$16"}</definedName>
    <definedName name="________________________Lan1" localSheetId="16" hidden="1">{"'Sheet1'!$L$16"}</definedName>
    <definedName name="________________________Lan1" localSheetId="21" hidden="1">{"'Sheet1'!$L$16"}</definedName>
    <definedName name="________________________Lan1" localSheetId="18" hidden="1">{"'Sheet1'!$L$16"}</definedName>
    <definedName name="________________________Lan1" localSheetId="19" hidden="1">{"'Sheet1'!$L$16"}</definedName>
    <definedName name="________________________Lan1" localSheetId="20" hidden="1">{"'Sheet1'!$L$16"}</definedName>
    <definedName name="________________________Lan1" localSheetId="22" hidden="1">{"'Sheet1'!$L$16"}</definedName>
    <definedName name="________________________Lan1" localSheetId="24" hidden="1">{"'Sheet1'!$L$16"}</definedName>
    <definedName name="________________________Lan1" localSheetId="28" hidden="1">{"'Sheet1'!$L$16"}</definedName>
    <definedName name="________________________Lan1" localSheetId="14" hidden="1">{"'Sheet1'!$L$16"}</definedName>
    <definedName name="________________________Lan1" hidden="1">{"'Sheet1'!$L$16"}</definedName>
    <definedName name="________________________LAN3" localSheetId="12" hidden="1">{"'Sheet1'!$L$16"}</definedName>
    <definedName name="________________________LAN3" localSheetId="11" hidden="1">{"'Sheet1'!$L$16"}</definedName>
    <definedName name="________________________LAN3" localSheetId="13" hidden="1">{"'Sheet1'!$L$16"}</definedName>
    <definedName name="________________________LAN3" localSheetId="16" hidden="1">{"'Sheet1'!$L$16"}</definedName>
    <definedName name="________________________LAN3" localSheetId="21" hidden="1">{"'Sheet1'!$L$16"}</definedName>
    <definedName name="________________________LAN3" localSheetId="18" hidden="1">{"'Sheet1'!$L$16"}</definedName>
    <definedName name="________________________LAN3" localSheetId="19" hidden="1">{"'Sheet1'!$L$16"}</definedName>
    <definedName name="________________________LAN3" localSheetId="20" hidden="1">{"'Sheet1'!$L$16"}</definedName>
    <definedName name="________________________LAN3" localSheetId="22" hidden="1">{"'Sheet1'!$L$16"}</definedName>
    <definedName name="________________________LAN3" localSheetId="24" hidden="1">{"'Sheet1'!$L$16"}</definedName>
    <definedName name="________________________LAN3" localSheetId="28" hidden="1">{"'Sheet1'!$L$16"}</definedName>
    <definedName name="________________________LAN3" localSheetId="14" hidden="1">{"'Sheet1'!$L$16"}</definedName>
    <definedName name="________________________LAN3" hidden="1">{"'Sheet1'!$L$16"}</definedName>
    <definedName name="________________________NSO2" localSheetId="12" hidden="1">{"'Sheet1'!$L$16"}</definedName>
    <definedName name="________________________NSO2" localSheetId="11" hidden="1">{"'Sheet1'!$L$16"}</definedName>
    <definedName name="________________________NSO2" localSheetId="13" hidden="1">{"'Sheet1'!$L$16"}</definedName>
    <definedName name="________________________NSO2" localSheetId="16" hidden="1">{"'Sheet1'!$L$16"}</definedName>
    <definedName name="________________________NSO2" localSheetId="21" hidden="1">{"'Sheet1'!$L$16"}</definedName>
    <definedName name="________________________NSO2" localSheetId="18" hidden="1">{"'Sheet1'!$L$16"}</definedName>
    <definedName name="________________________NSO2" localSheetId="19" hidden="1">{"'Sheet1'!$L$16"}</definedName>
    <definedName name="________________________NSO2" localSheetId="20" hidden="1">{"'Sheet1'!$L$16"}</definedName>
    <definedName name="________________________NSO2" localSheetId="22" hidden="1">{"'Sheet1'!$L$16"}</definedName>
    <definedName name="________________________NSO2" localSheetId="24" hidden="1">{"'Sheet1'!$L$16"}</definedName>
    <definedName name="________________________NSO2" localSheetId="28" hidden="1">{"'Sheet1'!$L$16"}</definedName>
    <definedName name="________________________NSO2" localSheetId="14" hidden="1">{"'Sheet1'!$L$16"}</definedName>
    <definedName name="________________________NSO2" hidden="1">{"'Sheet1'!$L$16"}</definedName>
    <definedName name="________________________P3" localSheetId="12" hidden="1">{#N/A,#N/A,FALSE,"特殊室（ＢＱ表）"}</definedName>
    <definedName name="________________________P3" localSheetId="11" hidden="1">{#N/A,#N/A,FALSE,"特殊室（ＢＱ表）"}</definedName>
    <definedName name="________________________P3" localSheetId="13" hidden="1">{#N/A,#N/A,FALSE,"特殊室（ＢＱ表）"}</definedName>
    <definedName name="________________________P3" localSheetId="16" hidden="1">{#N/A,#N/A,FALSE,"特殊室（ＢＱ表）"}</definedName>
    <definedName name="________________________P3" localSheetId="21" hidden="1">{#N/A,#N/A,FALSE,"特殊室（ＢＱ表）"}</definedName>
    <definedName name="________________________P3" localSheetId="18" hidden="1">{#N/A,#N/A,FALSE,"特殊室（ＢＱ表）"}</definedName>
    <definedName name="________________________P3" localSheetId="19" hidden="1">{#N/A,#N/A,FALSE,"特殊室（ＢＱ表）"}</definedName>
    <definedName name="________________________P3" localSheetId="20" hidden="1">{#N/A,#N/A,FALSE,"特殊室（ＢＱ表）"}</definedName>
    <definedName name="________________________P3" localSheetId="22" hidden="1">{#N/A,#N/A,FALSE,"特殊室（ＢＱ表）"}</definedName>
    <definedName name="________________________P3" localSheetId="24" hidden="1">{#N/A,#N/A,FALSE,"特殊室（ＢＱ表）"}</definedName>
    <definedName name="________________________P3" localSheetId="28" hidden="1">{#N/A,#N/A,FALSE,"特殊室（ＢＱ表）"}</definedName>
    <definedName name="________________________P3" localSheetId="14" hidden="1">{#N/A,#N/A,FALSE,"特殊室（ＢＱ表）"}</definedName>
    <definedName name="________________________P3" hidden="1">{#N/A,#N/A,FALSE,"特殊室（ＢＱ表）"}</definedName>
    <definedName name="________________________PA3" localSheetId="12" hidden="1">{"'Sheet1'!$L$16"}</definedName>
    <definedName name="________________________PA3" localSheetId="11" hidden="1">{"'Sheet1'!$L$16"}</definedName>
    <definedName name="________________________PA3" localSheetId="13" hidden="1">{"'Sheet1'!$L$16"}</definedName>
    <definedName name="________________________PA3" localSheetId="16" hidden="1">{"'Sheet1'!$L$16"}</definedName>
    <definedName name="________________________PA3" localSheetId="21" hidden="1">{"'Sheet1'!$L$16"}</definedName>
    <definedName name="________________________PA3" localSheetId="18" hidden="1">{"'Sheet1'!$L$16"}</definedName>
    <definedName name="________________________PA3" localSheetId="19" hidden="1">{"'Sheet1'!$L$16"}</definedName>
    <definedName name="________________________PA3" localSheetId="20" hidden="1">{"'Sheet1'!$L$16"}</definedName>
    <definedName name="________________________PA3" localSheetId="22" hidden="1">{"'Sheet1'!$L$16"}</definedName>
    <definedName name="________________________PA3" localSheetId="24" hidden="1">{"'Sheet1'!$L$16"}</definedName>
    <definedName name="________________________PA3" localSheetId="28" hidden="1">{"'Sheet1'!$L$16"}</definedName>
    <definedName name="________________________PA3" localSheetId="14" hidden="1">{"'Sheet1'!$L$16"}</definedName>
    <definedName name="________________________PA3" hidden="1">{"'Sheet1'!$L$16"}</definedName>
    <definedName name="________________________PPP3" localSheetId="12" hidden="1">{#N/A,#N/A,FALSE,"特殊室（ＢＱ表）"}</definedName>
    <definedName name="________________________PPP3" localSheetId="11" hidden="1">{#N/A,#N/A,FALSE,"特殊室（ＢＱ表）"}</definedName>
    <definedName name="________________________PPP3" localSheetId="13" hidden="1">{#N/A,#N/A,FALSE,"特殊室（ＢＱ表）"}</definedName>
    <definedName name="________________________PPP3" localSheetId="16" hidden="1">{#N/A,#N/A,FALSE,"特殊室（ＢＱ表）"}</definedName>
    <definedName name="________________________PPP3" localSheetId="21" hidden="1">{#N/A,#N/A,FALSE,"特殊室（ＢＱ表）"}</definedName>
    <definedName name="________________________PPP3" localSheetId="18" hidden="1">{#N/A,#N/A,FALSE,"特殊室（ＢＱ表）"}</definedName>
    <definedName name="________________________PPP3" localSheetId="19" hidden="1">{#N/A,#N/A,FALSE,"特殊室（ＢＱ表）"}</definedName>
    <definedName name="________________________PPP3" localSheetId="20" hidden="1">{#N/A,#N/A,FALSE,"特殊室（ＢＱ表）"}</definedName>
    <definedName name="________________________PPP3" localSheetId="22" hidden="1">{#N/A,#N/A,FALSE,"特殊室（ＢＱ表）"}</definedName>
    <definedName name="________________________PPP3" localSheetId="24" hidden="1">{#N/A,#N/A,FALSE,"特殊室（ＢＱ表）"}</definedName>
    <definedName name="________________________PPP3" localSheetId="28" hidden="1">{#N/A,#N/A,FALSE,"特殊室（ＢＱ表）"}</definedName>
    <definedName name="________________________PPP3" localSheetId="14" hidden="1">{#N/A,#N/A,FALSE,"特殊室（ＢＱ表）"}</definedName>
    <definedName name="________________________PPP3" hidden="1">{#N/A,#N/A,FALSE,"特殊室（ＢＱ表）"}</definedName>
    <definedName name="________________________PPP33" localSheetId="12" hidden="1">{#N/A,#N/A,FALSE,"特殊室（ＢＱ表）"}</definedName>
    <definedName name="________________________PPP33" localSheetId="11" hidden="1">{#N/A,#N/A,FALSE,"特殊室（ＢＱ表）"}</definedName>
    <definedName name="________________________PPP33" localSheetId="13" hidden="1">{#N/A,#N/A,FALSE,"特殊室（ＢＱ表）"}</definedName>
    <definedName name="________________________PPP33" localSheetId="16" hidden="1">{#N/A,#N/A,FALSE,"特殊室（ＢＱ表）"}</definedName>
    <definedName name="________________________PPP33" localSheetId="21" hidden="1">{#N/A,#N/A,FALSE,"特殊室（ＢＱ表）"}</definedName>
    <definedName name="________________________PPP33" localSheetId="18" hidden="1">{#N/A,#N/A,FALSE,"特殊室（ＢＱ表）"}</definedName>
    <definedName name="________________________PPP33" localSheetId="19" hidden="1">{#N/A,#N/A,FALSE,"特殊室（ＢＱ表）"}</definedName>
    <definedName name="________________________PPP33" localSheetId="20" hidden="1">{#N/A,#N/A,FALSE,"特殊室（ＢＱ表）"}</definedName>
    <definedName name="________________________PPP33" localSheetId="22" hidden="1">{#N/A,#N/A,FALSE,"特殊室（ＢＱ表）"}</definedName>
    <definedName name="________________________PPP33" localSheetId="24" hidden="1">{#N/A,#N/A,FALSE,"特殊室（ＢＱ表）"}</definedName>
    <definedName name="________________________PPP33" localSheetId="28" hidden="1">{#N/A,#N/A,FALSE,"特殊室（ＢＱ表）"}</definedName>
    <definedName name="________________________PPP33" localSheetId="14" hidden="1">{#N/A,#N/A,FALSE,"特殊室（ＢＱ表）"}</definedName>
    <definedName name="________________________PPP33" hidden="1">{#N/A,#N/A,FALSE,"特殊室（ＢＱ表）"}</definedName>
    <definedName name="________________________ppp34" localSheetId="12" hidden="1">{#N/A,#N/A,FALSE,"特殊室（ＢＱ表）"}</definedName>
    <definedName name="________________________ppp34" localSheetId="11" hidden="1">{#N/A,#N/A,FALSE,"特殊室（ＢＱ表）"}</definedName>
    <definedName name="________________________ppp34" localSheetId="13" hidden="1">{#N/A,#N/A,FALSE,"特殊室（ＢＱ表）"}</definedName>
    <definedName name="________________________ppp34" localSheetId="16" hidden="1">{#N/A,#N/A,FALSE,"特殊室（ＢＱ表）"}</definedName>
    <definedName name="________________________ppp34" localSheetId="21" hidden="1">{#N/A,#N/A,FALSE,"特殊室（ＢＱ表）"}</definedName>
    <definedName name="________________________ppp34" localSheetId="18" hidden="1">{#N/A,#N/A,FALSE,"特殊室（ＢＱ表）"}</definedName>
    <definedName name="________________________ppp34" localSheetId="19" hidden="1">{#N/A,#N/A,FALSE,"特殊室（ＢＱ表）"}</definedName>
    <definedName name="________________________ppp34" localSheetId="20" hidden="1">{#N/A,#N/A,FALSE,"特殊室（ＢＱ表）"}</definedName>
    <definedName name="________________________ppp34" localSheetId="22" hidden="1">{#N/A,#N/A,FALSE,"特殊室（ＢＱ表）"}</definedName>
    <definedName name="________________________ppp34" localSheetId="24" hidden="1">{#N/A,#N/A,FALSE,"特殊室（ＢＱ表）"}</definedName>
    <definedName name="________________________ppp34" localSheetId="28" hidden="1">{#N/A,#N/A,FALSE,"特殊室（ＢＱ表）"}</definedName>
    <definedName name="________________________ppp34" localSheetId="14" hidden="1">{#N/A,#N/A,FALSE,"特殊室（ＢＱ表）"}</definedName>
    <definedName name="________________________ppp34" hidden="1">{#N/A,#N/A,FALSE,"特殊室（ＢＱ表）"}</definedName>
    <definedName name="________________________ppp3444" localSheetId="12" hidden="1">{#N/A,#N/A,FALSE,"特殊室（ＢＱ表）"}</definedName>
    <definedName name="________________________ppp3444" localSheetId="11" hidden="1">{#N/A,#N/A,FALSE,"特殊室（ＢＱ表）"}</definedName>
    <definedName name="________________________ppp3444" localSheetId="13" hidden="1">{#N/A,#N/A,FALSE,"特殊室（ＢＱ表）"}</definedName>
    <definedName name="________________________ppp3444" localSheetId="16" hidden="1">{#N/A,#N/A,FALSE,"特殊室（ＢＱ表）"}</definedName>
    <definedName name="________________________ppp3444" localSheetId="21" hidden="1">{#N/A,#N/A,FALSE,"特殊室（ＢＱ表）"}</definedName>
    <definedName name="________________________ppp3444" localSheetId="18" hidden="1">{#N/A,#N/A,FALSE,"特殊室（ＢＱ表）"}</definedName>
    <definedName name="________________________ppp3444" localSheetId="19" hidden="1">{#N/A,#N/A,FALSE,"特殊室（ＢＱ表）"}</definedName>
    <definedName name="________________________ppp3444" localSheetId="20" hidden="1">{#N/A,#N/A,FALSE,"特殊室（ＢＱ表）"}</definedName>
    <definedName name="________________________ppp3444" localSheetId="22" hidden="1">{#N/A,#N/A,FALSE,"特殊室（ＢＱ表）"}</definedName>
    <definedName name="________________________ppp3444" localSheetId="24" hidden="1">{#N/A,#N/A,FALSE,"特殊室（ＢＱ表）"}</definedName>
    <definedName name="________________________ppp3444" localSheetId="28" hidden="1">{#N/A,#N/A,FALSE,"特殊室（ＢＱ表）"}</definedName>
    <definedName name="________________________ppp3444" localSheetId="14" hidden="1">{#N/A,#N/A,FALSE,"特殊室（ＢＱ表）"}</definedName>
    <definedName name="________________________ppp3444" hidden="1">{#N/A,#N/A,FALSE,"特殊室（ＢＱ表）"}</definedName>
    <definedName name="________________________SCL4" localSheetId="12" hidden="1">{"'Sheet1'!$L$16"}</definedName>
    <definedName name="________________________SCL4" localSheetId="11" hidden="1">{"'Sheet1'!$L$16"}</definedName>
    <definedName name="________________________SCL4" localSheetId="13" hidden="1">{"'Sheet1'!$L$16"}</definedName>
    <definedName name="________________________SCL4" localSheetId="16" hidden="1">{"'Sheet1'!$L$16"}</definedName>
    <definedName name="________________________SCL4" localSheetId="21" hidden="1">{"'Sheet1'!$L$16"}</definedName>
    <definedName name="________________________SCL4" localSheetId="18" hidden="1">{"'Sheet1'!$L$16"}</definedName>
    <definedName name="________________________SCL4" localSheetId="19" hidden="1">{"'Sheet1'!$L$16"}</definedName>
    <definedName name="________________________SCL4" localSheetId="20" hidden="1">{"'Sheet1'!$L$16"}</definedName>
    <definedName name="________________________SCL4" localSheetId="22" hidden="1">{"'Sheet1'!$L$16"}</definedName>
    <definedName name="________________________SCL4" localSheetId="24" hidden="1">{"'Sheet1'!$L$16"}</definedName>
    <definedName name="________________________SCL4" localSheetId="28" hidden="1">{"'Sheet1'!$L$16"}</definedName>
    <definedName name="________________________SCL4" localSheetId="14" hidden="1">{"'Sheet1'!$L$16"}</definedName>
    <definedName name="________________________SCL4" hidden="1">{"'Sheet1'!$L$16"}</definedName>
    <definedName name="________________________TM2" localSheetId="12" hidden="1">{"'Sheet1'!$L$16"}</definedName>
    <definedName name="________________________TM2" localSheetId="11" hidden="1">{"'Sheet1'!$L$16"}</definedName>
    <definedName name="________________________TM2" localSheetId="13" hidden="1">{"'Sheet1'!$L$16"}</definedName>
    <definedName name="________________________TM2" localSheetId="16" hidden="1">{"'Sheet1'!$L$16"}</definedName>
    <definedName name="________________________TM2" localSheetId="21" hidden="1">{"'Sheet1'!$L$16"}</definedName>
    <definedName name="________________________TM2" localSheetId="18" hidden="1">{"'Sheet1'!$L$16"}</definedName>
    <definedName name="________________________TM2" localSheetId="19" hidden="1">{"'Sheet1'!$L$16"}</definedName>
    <definedName name="________________________TM2" localSheetId="20" hidden="1">{"'Sheet1'!$L$16"}</definedName>
    <definedName name="________________________TM2" localSheetId="22" hidden="1">{"'Sheet1'!$L$16"}</definedName>
    <definedName name="________________________TM2" localSheetId="24" hidden="1">{"'Sheet1'!$L$16"}</definedName>
    <definedName name="________________________TM2" localSheetId="28" hidden="1">{"'Sheet1'!$L$16"}</definedName>
    <definedName name="________________________TM2" localSheetId="14" hidden="1">{"'Sheet1'!$L$16"}</definedName>
    <definedName name="________________________TM2" hidden="1">{"'Sheet1'!$L$16"}</definedName>
    <definedName name="________________________tt3" localSheetId="12" hidden="1">{"'Sheet1'!$L$16"}</definedName>
    <definedName name="________________________tt3" localSheetId="11" hidden="1">{"'Sheet1'!$L$16"}</definedName>
    <definedName name="________________________tt3" localSheetId="13" hidden="1">{"'Sheet1'!$L$16"}</definedName>
    <definedName name="________________________tt3" localSheetId="16" hidden="1">{"'Sheet1'!$L$16"}</definedName>
    <definedName name="________________________tt3" localSheetId="21" hidden="1">{"'Sheet1'!$L$16"}</definedName>
    <definedName name="________________________tt3" localSheetId="18" hidden="1">{"'Sheet1'!$L$16"}</definedName>
    <definedName name="________________________tt3" localSheetId="19" hidden="1">{"'Sheet1'!$L$16"}</definedName>
    <definedName name="________________________tt3" localSheetId="20" hidden="1">{"'Sheet1'!$L$16"}</definedName>
    <definedName name="________________________tt3" localSheetId="22" hidden="1">{"'Sheet1'!$L$16"}</definedName>
    <definedName name="________________________tt3" localSheetId="24" hidden="1">{"'Sheet1'!$L$16"}</definedName>
    <definedName name="________________________tt3" localSheetId="28" hidden="1">{"'Sheet1'!$L$16"}</definedName>
    <definedName name="________________________tt3" localSheetId="14" hidden="1">{"'Sheet1'!$L$16"}</definedName>
    <definedName name="________________________tt3" hidden="1">{"'Sheet1'!$L$16"}</definedName>
    <definedName name="________________________tu" localSheetId="12" hidden="1">{"'Sheet1'!$L$16"}</definedName>
    <definedName name="________________________tu" localSheetId="11" hidden="1">{"'Sheet1'!$L$16"}</definedName>
    <definedName name="________________________tu" localSheetId="13" hidden="1">{"'Sheet1'!$L$16"}</definedName>
    <definedName name="________________________tu" localSheetId="16" hidden="1">{"'Sheet1'!$L$16"}</definedName>
    <definedName name="________________________tu" localSheetId="21" hidden="1">{"'Sheet1'!$L$16"}</definedName>
    <definedName name="________________________tu" localSheetId="18" hidden="1">{"'Sheet1'!$L$16"}</definedName>
    <definedName name="________________________tu" localSheetId="19" hidden="1">{"'Sheet1'!$L$16"}</definedName>
    <definedName name="________________________tu" localSheetId="20" hidden="1">{"'Sheet1'!$L$16"}</definedName>
    <definedName name="________________________tu" localSheetId="22" hidden="1">{"'Sheet1'!$L$16"}</definedName>
    <definedName name="________________________tu" localSheetId="24" hidden="1">{"'Sheet1'!$L$16"}</definedName>
    <definedName name="________________________tu" localSheetId="28" hidden="1">{"'Sheet1'!$L$16"}</definedName>
    <definedName name="________________________tu" localSheetId="14" hidden="1">{"'Sheet1'!$L$16"}</definedName>
    <definedName name="________________________tu" hidden="1">{"'Sheet1'!$L$16"}</definedName>
    <definedName name="________________________tu4" localSheetId="12" hidden="1">{"'Sheet1'!$L$16"}</definedName>
    <definedName name="________________________tu4" localSheetId="11" hidden="1">{"'Sheet1'!$L$16"}</definedName>
    <definedName name="________________________tu4" localSheetId="13" hidden="1">{"'Sheet1'!$L$16"}</definedName>
    <definedName name="________________________tu4" localSheetId="16" hidden="1">{"'Sheet1'!$L$16"}</definedName>
    <definedName name="________________________tu4" localSheetId="21" hidden="1">{"'Sheet1'!$L$16"}</definedName>
    <definedName name="________________________tu4" localSheetId="18" hidden="1">{"'Sheet1'!$L$16"}</definedName>
    <definedName name="________________________tu4" localSheetId="19" hidden="1">{"'Sheet1'!$L$16"}</definedName>
    <definedName name="________________________tu4" localSheetId="20" hidden="1">{"'Sheet1'!$L$16"}</definedName>
    <definedName name="________________________tu4" localSheetId="22" hidden="1">{"'Sheet1'!$L$16"}</definedName>
    <definedName name="________________________tu4" localSheetId="24" hidden="1">{"'Sheet1'!$L$16"}</definedName>
    <definedName name="________________________tu4" localSheetId="28" hidden="1">{"'Sheet1'!$L$16"}</definedName>
    <definedName name="________________________tu4" localSheetId="14" hidden="1">{"'Sheet1'!$L$16"}</definedName>
    <definedName name="________________________tu4" hidden="1">{"'Sheet1'!$L$16"}</definedName>
    <definedName name="________________________VT3" localSheetId="12" hidden="1">{"'Sheet1'!$L$16"}</definedName>
    <definedName name="________________________VT3" localSheetId="11" hidden="1">{"'Sheet1'!$L$16"}</definedName>
    <definedName name="________________________VT3" localSheetId="13" hidden="1">{"'Sheet1'!$L$16"}</definedName>
    <definedName name="________________________VT3" localSheetId="16" hidden="1">{"'Sheet1'!$L$16"}</definedName>
    <definedName name="________________________VT3" localSheetId="21" hidden="1">{"'Sheet1'!$L$16"}</definedName>
    <definedName name="________________________VT3" localSheetId="18" hidden="1">{"'Sheet1'!$L$16"}</definedName>
    <definedName name="________________________VT3" localSheetId="19" hidden="1">{"'Sheet1'!$L$16"}</definedName>
    <definedName name="________________________VT3" localSheetId="20" hidden="1">{"'Sheet1'!$L$16"}</definedName>
    <definedName name="________________________VT3" localSheetId="22" hidden="1">{"'Sheet1'!$L$16"}</definedName>
    <definedName name="________________________VT3" localSheetId="24" hidden="1">{"'Sheet1'!$L$16"}</definedName>
    <definedName name="________________________VT3" localSheetId="28" hidden="1">{"'Sheet1'!$L$16"}</definedName>
    <definedName name="________________________VT3" localSheetId="14" hidden="1">{"'Sheet1'!$L$16"}</definedName>
    <definedName name="________________________VT3" hidden="1">{"'Sheet1'!$L$16"}</definedName>
    <definedName name="_______________________a1" localSheetId="12" hidden="1">{"'Sheet1'!$L$16"}</definedName>
    <definedName name="_______________________a1" localSheetId="11" hidden="1">{"'Sheet1'!$L$16"}</definedName>
    <definedName name="_______________________a1" localSheetId="13" hidden="1">{"'Sheet1'!$L$16"}</definedName>
    <definedName name="_______________________a1" localSheetId="16" hidden="1">{"'Sheet1'!$L$16"}</definedName>
    <definedName name="_______________________a1" localSheetId="21" hidden="1">{"'Sheet1'!$L$16"}</definedName>
    <definedName name="_______________________a1" localSheetId="18" hidden="1">{"'Sheet1'!$L$16"}</definedName>
    <definedName name="_______________________a1" localSheetId="19" hidden="1">{"'Sheet1'!$L$16"}</definedName>
    <definedName name="_______________________a1" localSheetId="20" hidden="1">{"'Sheet1'!$L$16"}</definedName>
    <definedName name="_______________________a1" localSheetId="22" hidden="1">{"'Sheet1'!$L$16"}</definedName>
    <definedName name="_______________________a1" localSheetId="24" hidden="1">{"'Sheet1'!$L$16"}</definedName>
    <definedName name="_______________________a1" localSheetId="28" hidden="1">{"'Sheet1'!$L$16"}</definedName>
    <definedName name="_______________________a1" localSheetId="14" hidden="1">{"'Sheet1'!$L$16"}</definedName>
    <definedName name="_______________________a1" hidden="1">{"'Sheet1'!$L$16"}</definedName>
    <definedName name="_______________________a129" localSheetId="12" hidden="1">{"Offgrid",#N/A,FALSE,"OFFGRID";"Region",#N/A,FALSE,"REGION";"Offgrid -2",#N/A,FALSE,"OFFGRID";"WTP",#N/A,FALSE,"WTP";"WTP -2",#N/A,FALSE,"WTP";"Project",#N/A,FALSE,"PROJECT";"Summary -2",#N/A,FALSE,"SUMMARY"}</definedName>
    <definedName name="_______________________a129" localSheetId="11" hidden="1">{"Offgrid",#N/A,FALSE,"OFFGRID";"Region",#N/A,FALSE,"REGION";"Offgrid -2",#N/A,FALSE,"OFFGRID";"WTP",#N/A,FALSE,"WTP";"WTP -2",#N/A,FALSE,"WTP";"Project",#N/A,FALSE,"PROJECT";"Summary -2",#N/A,FALSE,"SUMMARY"}</definedName>
    <definedName name="_______________________a129" localSheetId="13" hidden="1">{"Offgrid",#N/A,FALSE,"OFFGRID";"Region",#N/A,FALSE,"REGION";"Offgrid -2",#N/A,FALSE,"OFFGRID";"WTP",#N/A,FALSE,"WTP";"WTP -2",#N/A,FALSE,"WTP";"Project",#N/A,FALSE,"PROJECT";"Summary -2",#N/A,FALSE,"SUMMARY"}</definedName>
    <definedName name="_______________________a129" localSheetId="16" hidden="1">{"Offgrid",#N/A,FALSE,"OFFGRID";"Region",#N/A,FALSE,"REGION";"Offgrid -2",#N/A,FALSE,"OFFGRID";"WTP",#N/A,FALSE,"WTP";"WTP -2",#N/A,FALSE,"WTP";"Project",#N/A,FALSE,"PROJECT";"Summary -2",#N/A,FALSE,"SUMMARY"}</definedName>
    <definedName name="_______________________a129" localSheetId="21" hidden="1">{"Offgrid",#N/A,FALSE,"OFFGRID";"Region",#N/A,FALSE,"REGION";"Offgrid -2",#N/A,FALSE,"OFFGRID";"WTP",#N/A,FALSE,"WTP";"WTP -2",#N/A,FALSE,"WTP";"Project",#N/A,FALSE,"PROJECT";"Summary -2",#N/A,FALSE,"SUMMARY"}</definedName>
    <definedName name="_______________________a129" localSheetId="18" hidden="1">{"Offgrid",#N/A,FALSE,"OFFGRID";"Region",#N/A,FALSE,"REGION";"Offgrid -2",#N/A,FALSE,"OFFGRID";"WTP",#N/A,FALSE,"WTP";"WTP -2",#N/A,FALSE,"WTP";"Project",#N/A,FALSE,"PROJECT";"Summary -2",#N/A,FALSE,"SUMMARY"}</definedName>
    <definedName name="_______________________a129" localSheetId="19" hidden="1">{"Offgrid",#N/A,FALSE,"OFFGRID";"Region",#N/A,FALSE,"REGION";"Offgrid -2",#N/A,FALSE,"OFFGRID";"WTP",#N/A,FALSE,"WTP";"WTP -2",#N/A,FALSE,"WTP";"Project",#N/A,FALSE,"PROJECT";"Summary -2",#N/A,FALSE,"SUMMARY"}</definedName>
    <definedName name="_______________________a129" localSheetId="20" hidden="1">{"Offgrid",#N/A,FALSE,"OFFGRID";"Region",#N/A,FALSE,"REGION";"Offgrid -2",#N/A,FALSE,"OFFGRID";"WTP",#N/A,FALSE,"WTP";"WTP -2",#N/A,FALSE,"WTP";"Project",#N/A,FALSE,"PROJECT";"Summary -2",#N/A,FALSE,"SUMMARY"}</definedName>
    <definedName name="_______________________a129" localSheetId="22" hidden="1">{"Offgrid",#N/A,FALSE,"OFFGRID";"Region",#N/A,FALSE,"REGION";"Offgrid -2",#N/A,FALSE,"OFFGRID";"WTP",#N/A,FALSE,"WTP";"WTP -2",#N/A,FALSE,"WTP";"Project",#N/A,FALSE,"PROJECT";"Summary -2",#N/A,FALSE,"SUMMARY"}</definedName>
    <definedName name="_______________________a129" localSheetId="24" hidden="1">{"Offgrid",#N/A,FALSE,"OFFGRID";"Region",#N/A,FALSE,"REGION";"Offgrid -2",#N/A,FALSE,"OFFGRID";"WTP",#N/A,FALSE,"WTP";"WTP -2",#N/A,FALSE,"WTP";"Project",#N/A,FALSE,"PROJECT";"Summary -2",#N/A,FALSE,"SUMMARY"}</definedName>
    <definedName name="_______________________a129" localSheetId="28" hidden="1">{"Offgrid",#N/A,FALSE,"OFFGRID";"Region",#N/A,FALSE,"REGION";"Offgrid -2",#N/A,FALSE,"OFFGRID";"WTP",#N/A,FALSE,"WTP";"WTP -2",#N/A,FALSE,"WTP";"Project",#N/A,FALSE,"PROJECT";"Summary -2",#N/A,FALSE,"SUMMARY"}</definedName>
    <definedName name="_______________________a129" localSheetId="14" hidden="1">{"Offgrid",#N/A,FALSE,"OFFGRID";"Region",#N/A,FALSE,"REGION";"Offgrid -2",#N/A,FALSE,"OFFGRID";"WTP",#N/A,FALSE,"WTP";"WTP -2",#N/A,FALSE,"WTP";"Project",#N/A,FALSE,"PROJECT";"Summary -2",#N/A,FALSE,"SUMMARY"}</definedName>
    <definedName name="_______________________a129" hidden="1">{"Offgrid",#N/A,FALSE,"OFFGRID";"Region",#N/A,FALSE,"REGION";"Offgrid -2",#N/A,FALSE,"OFFGRID";"WTP",#N/A,FALSE,"WTP";"WTP -2",#N/A,FALSE,"WTP";"Project",#N/A,FALSE,"PROJECT";"Summary -2",#N/A,FALSE,"SUMMARY"}</definedName>
    <definedName name="_______________________a130" localSheetId="12" hidden="1">{"Offgrid",#N/A,FALSE,"OFFGRID";"Region",#N/A,FALSE,"REGION";"Offgrid -2",#N/A,FALSE,"OFFGRID";"WTP",#N/A,FALSE,"WTP";"WTP -2",#N/A,FALSE,"WTP";"Project",#N/A,FALSE,"PROJECT";"Summary -2",#N/A,FALSE,"SUMMARY"}</definedName>
    <definedName name="_______________________a130" localSheetId="11" hidden="1">{"Offgrid",#N/A,FALSE,"OFFGRID";"Region",#N/A,FALSE,"REGION";"Offgrid -2",#N/A,FALSE,"OFFGRID";"WTP",#N/A,FALSE,"WTP";"WTP -2",#N/A,FALSE,"WTP";"Project",#N/A,FALSE,"PROJECT";"Summary -2",#N/A,FALSE,"SUMMARY"}</definedName>
    <definedName name="_______________________a130" localSheetId="13" hidden="1">{"Offgrid",#N/A,FALSE,"OFFGRID";"Region",#N/A,FALSE,"REGION";"Offgrid -2",#N/A,FALSE,"OFFGRID";"WTP",#N/A,FALSE,"WTP";"WTP -2",#N/A,FALSE,"WTP";"Project",#N/A,FALSE,"PROJECT";"Summary -2",#N/A,FALSE,"SUMMARY"}</definedName>
    <definedName name="_______________________a130" localSheetId="16" hidden="1">{"Offgrid",#N/A,FALSE,"OFFGRID";"Region",#N/A,FALSE,"REGION";"Offgrid -2",#N/A,FALSE,"OFFGRID";"WTP",#N/A,FALSE,"WTP";"WTP -2",#N/A,FALSE,"WTP";"Project",#N/A,FALSE,"PROJECT";"Summary -2",#N/A,FALSE,"SUMMARY"}</definedName>
    <definedName name="_______________________a130" localSheetId="21" hidden="1">{"Offgrid",#N/A,FALSE,"OFFGRID";"Region",#N/A,FALSE,"REGION";"Offgrid -2",#N/A,FALSE,"OFFGRID";"WTP",#N/A,FALSE,"WTP";"WTP -2",#N/A,FALSE,"WTP";"Project",#N/A,FALSE,"PROJECT";"Summary -2",#N/A,FALSE,"SUMMARY"}</definedName>
    <definedName name="_______________________a130" localSheetId="18" hidden="1">{"Offgrid",#N/A,FALSE,"OFFGRID";"Region",#N/A,FALSE,"REGION";"Offgrid -2",#N/A,FALSE,"OFFGRID";"WTP",#N/A,FALSE,"WTP";"WTP -2",#N/A,FALSE,"WTP";"Project",#N/A,FALSE,"PROJECT";"Summary -2",#N/A,FALSE,"SUMMARY"}</definedName>
    <definedName name="_______________________a130" localSheetId="19" hidden="1">{"Offgrid",#N/A,FALSE,"OFFGRID";"Region",#N/A,FALSE,"REGION";"Offgrid -2",#N/A,FALSE,"OFFGRID";"WTP",#N/A,FALSE,"WTP";"WTP -2",#N/A,FALSE,"WTP";"Project",#N/A,FALSE,"PROJECT";"Summary -2",#N/A,FALSE,"SUMMARY"}</definedName>
    <definedName name="_______________________a130" localSheetId="20" hidden="1">{"Offgrid",#N/A,FALSE,"OFFGRID";"Region",#N/A,FALSE,"REGION";"Offgrid -2",#N/A,FALSE,"OFFGRID";"WTP",#N/A,FALSE,"WTP";"WTP -2",#N/A,FALSE,"WTP";"Project",#N/A,FALSE,"PROJECT";"Summary -2",#N/A,FALSE,"SUMMARY"}</definedName>
    <definedName name="_______________________a130" localSheetId="22" hidden="1">{"Offgrid",#N/A,FALSE,"OFFGRID";"Region",#N/A,FALSE,"REGION";"Offgrid -2",#N/A,FALSE,"OFFGRID";"WTP",#N/A,FALSE,"WTP";"WTP -2",#N/A,FALSE,"WTP";"Project",#N/A,FALSE,"PROJECT";"Summary -2",#N/A,FALSE,"SUMMARY"}</definedName>
    <definedName name="_______________________a130" localSheetId="24" hidden="1">{"Offgrid",#N/A,FALSE,"OFFGRID";"Region",#N/A,FALSE,"REGION";"Offgrid -2",#N/A,FALSE,"OFFGRID";"WTP",#N/A,FALSE,"WTP";"WTP -2",#N/A,FALSE,"WTP";"Project",#N/A,FALSE,"PROJECT";"Summary -2",#N/A,FALSE,"SUMMARY"}</definedName>
    <definedName name="_______________________a130" localSheetId="28" hidden="1">{"Offgrid",#N/A,FALSE,"OFFGRID";"Region",#N/A,FALSE,"REGION";"Offgrid -2",#N/A,FALSE,"OFFGRID";"WTP",#N/A,FALSE,"WTP";"WTP -2",#N/A,FALSE,"WTP";"Project",#N/A,FALSE,"PROJECT";"Summary -2",#N/A,FALSE,"SUMMARY"}</definedName>
    <definedName name="_______________________a130" localSheetId="14" hidden="1">{"Offgrid",#N/A,FALSE,"OFFGRID";"Region",#N/A,FALSE,"REGION";"Offgrid -2",#N/A,FALSE,"OFFGRID";"WTP",#N/A,FALSE,"WTP";"WTP -2",#N/A,FALSE,"WTP";"Project",#N/A,FALSE,"PROJECT";"Summary -2",#N/A,FALSE,"SUMMARY"}</definedName>
    <definedName name="_______________________a130" hidden="1">{"Offgrid",#N/A,FALSE,"OFFGRID";"Region",#N/A,FALSE,"REGION";"Offgrid -2",#N/A,FALSE,"OFFGRID";"WTP",#N/A,FALSE,"WTP";"WTP -2",#N/A,FALSE,"WTP";"Project",#N/A,FALSE,"PROJECT";"Summary -2",#N/A,FALSE,"SUMMARY"}</definedName>
    <definedName name="_______________________a2" localSheetId="12" hidden="1">{"'Sheet1'!$L$16"}</definedName>
    <definedName name="_______________________a2" localSheetId="11" hidden="1">{"'Sheet1'!$L$16"}</definedName>
    <definedName name="_______________________a2" localSheetId="13" hidden="1">{"'Sheet1'!$L$16"}</definedName>
    <definedName name="_______________________a2" localSheetId="16" hidden="1">{"'Sheet1'!$L$16"}</definedName>
    <definedName name="_______________________a2" localSheetId="21" hidden="1">{"'Sheet1'!$L$16"}</definedName>
    <definedName name="_______________________a2" localSheetId="18" hidden="1">{"'Sheet1'!$L$16"}</definedName>
    <definedName name="_______________________a2" localSheetId="19" hidden="1">{"'Sheet1'!$L$16"}</definedName>
    <definedName name="_______________________a2" localSheetId="20" hidden="1">{"'Sheet1'!$L$16"}</definedName>
    <definedName name="_______________________a2" localSheetId="22" hidden="1">{"'Sheet1'!$L$16"}</definedName>
    <definedName name="_______________________a2" localSheetId="24" hidden="1">{"'Sheet1'!$L$16"}</definedName>
    <definedName name="_______________________a2" localSheetId="28" hidden="1">{"'Sheet1'!$L$16"}</definedName>
    <definedName name="_______________________a2" localSheetId="14" hidden="1">{"'Sheet1'!$L$16"}</definedName>
    <definedName name="_______________________a2" hidden="1">{"'Sheet1'!$L$16"}</definedName>
    <definedName name="_______________________BG12" localSheetId="12" hidden="1">{"'Sheet1'!$L$16"}</definedName>
    <definedName name="_______________________BG12" localSheetId="11" hidden="1">{"'Sheet1'!$L$16"}</definedName>
    <definedName name="_______________________BG12" localSheetId="13" hidden="1">{"'Sheet1'!$L$16"}</definedName>
    <definedName name="_______________________BG12" localSheetId="16" hidden="1">{"'Sheet1'!$L$16"}</definedName>
    <definedName name="_______________________BG12" localSheetId="21" hidden="1">{"'Sheet1'!$L$16"}</definedName>
    <definedName name="_______________________BG12" localSheetId="18" hidden="1">{"'Sheet1'!$L$16"}</definedName>
    <definedName name="_______________________BG12" localSheetId="19" hidden="1">{"'Sheet1'!$L$16"}</definedName>
    <definedName name="_______________________BG12" localSheetId="20" hidden="1">{"'Sheet1'!$L$16"}</definedName>
    <definedName name="_______________________BG12" localSheetId="22" hidden="1">{"'Sheet1'!$L$16"}</definedName>
    <definedName name="_______________________BG12" localSheetId="24" hidden="1">{"'Sheet1'!$L$16"}</definedName>
    <definedName name="_______________________BG12" localSheetId="28" hidden="1">{"'Sheet1'!$L$16"}</definedName>
    <definedName name="_______________________BG12" localSheetId="14" hidden="1">{"'Sheet1'!$L$16"}</definedName>
    <definedName name="_______________________BG12" hidden="1">{"'Sheet1'!$L$16"}</definedName>
    <definedName name="_______________________BIA3" localSheetId="12" hidden="1">{"'Sheet1'!$L$16"}</definedName>
    <definedName name="_______________________BIA3" localSheetId="11" hidden="1">{"'Sheet1'!$L$16"}</definedName>
    <definedName name="_______________________BIA3" localSheetId="13" hidden="1">{"'Sheet1'!$L$16"}</definedName>
    <definedName name="_______________________BIA3" localSheetId="16" hidden="1">{"'Sheet1'!$L$16"}</definedName>
    <definedName name="_______________________BIA3" localSheetId="21" hidden="1">{"'Sheet1'!$L$16"}</definedName>
    <definedName name="_______________________BIA3" localSheetId="18" hidden="1">{"'Sheet1'!$L$16"}</definedName>
    <definedName name="_______________________BIA3" localSheetId="19" hidden="1">{"'Sheet1'!$L$16"}</definedName>
    <definedName name="_______________________BIA3" localSheetId="20" hidden="1">{"'Sheet1'!$L$16"}</definedName>
    <definedName name="_______________________BIA3" localSheetId="22" hidden="1">{"'Sheet1'!$L$16"}</definedName>
    <definedName name="_______________________BIA3" localSheetId="24" hidden="1">{"'Sheet1'!$L$16"}</definedName>
    <definedName name="_______________________BIA3" localSheetId="28" hidden="1">{"'Sheet1'!$L$16"}</definedName>
    <definedName name="_______________________BIA3" localSheetId="14" hidden="1">{"'Sheet1'!$L$16"}</definedName>
    <definedName name="_______________________BIA3" hidden="1">{"'Sheet1'!$L$16"}</definedName>
    <definedName name="_______________________CN1" localSheetId="12" hidden="1">{"'Sheet1'!$L$16"}</definedName>
    <definedName name="_______________________CN1" localSheetId="11" hidden="1">{"'Sheet1'!$L$16"}</definedName>
    <definedName name="_______________________CN1" localSheetId="13" hidden="1">{"'Sheet1'!$L$16"}</definedName>
    <definedName name="_______________________CN1" localSheetId="16" hidden="1">{"'Sheet1'!$L$16"}</definedName>
    <definedName name="_______________________CN1" localSheetId="21" hidden="1">{"'Sheet1'!$L$16"}</definedName>
    <definedName name="_______________________CN1" localSheetId="18" hidden="1">{"'Sheet1'!$L$16"}</definedName>
    <definedName name="_______________________CN1" localSheetId="19" hidden="1">{"'Sheet1'!$L$16"}</definedName>
    <definedName name="_______________________CN1" localSheetId="20" hidden="1">{"'Sheet1'!$L$16"}</definedName>
    <definedName name="_______________________CN1" localSheetId="22" hidden="1">{"'Sheet1'!$L$16"}</definedName>
    <definedName name="_______________________CN1" localSheetId="24" hidden="1">{"'Sheet1'!$L$16"}</definedName>
    <definedName name="_______________________CN1" localSheetId="28" hidden="1">{"'Sheet1'!$L$16"}</definedName>
    <definedName name="_______________________CN1" localSheetId="14" hidden="1">{"'Sheet1'!$L$16"}</definedName>
    <definedName name="_______________________CN1" hidden="1">{"'Sheet1'!$L$16"}</definedName>
    <definedName name="_______________________Goi8" localSheetId="12" hidden="1">{"'Sheet1'!$L$16"}</definedName>
    <definedName name="_______________________Goi8" localSheetId="11" hidden="1">{"'Sheet1'!$L$16"}</definedName>
    <definedName name="_______________________Goi8" localSheetId="13" hidden="1">{"'Sheet1'!$L$16"}</definedName>
    <definedName name="_______________________Goi8" localSheetId="16" hidden="1">{"'Sheet1'!$L$16"}</definedName>
    <definedName name="_______________________Goi8" localSheetId="21" hidden="1">{"'Sheet1'!$L$16"}</definedName>
    <definedName name="_______________________Goi8" localSheetId="18" hidden="1">{"'Sheet1'!$L$16"}</definedName>
    <definedName name="_______________________Goi8" localSheetId="19" hidden="1">{"'Sheet1'!$L$16"}</definedName>
    <definedName name="_______________________Goi8" localSheetId="20" hidden="1">{"'Sheet1'!$L$16"}</definedName>
    <definedName name="_______________________Goi8" localSheetId="22" hidden="1">{"'Sheet1'!$L$16"}</definedName>
    <definedName name="_______________________Goi8" localSheetId="24" hidden="1">{"'Sheet1'!$L$16"}</definedName>
    <definedName name="_______________________Goi8" localSheetId="28" hidden="1">{"'Sheet1'!$L$16"}</definedName>
    <definedName name="_______________________Goi8" localSheetId="14" hidden="1">{"'Sheet1'!$L$16"}</definedName>
    <definedName name="_______________________Goi8" hidden="1">{"'Sheet1'!$L$16"}</definedName>
    <definedName name="_______________________h1" localSheetId="12" hidden="1">{"'Sheet1'!$L$16"}</definedName>
    <definedName name="_______________________h1" localSheetId="11" hidden="1">{"'Sheet1'!$L$16"}</definedName>
    <definedName name="_______________________h1" localSheetId="13" hidden="1">{"'Sheet1'!$L$16"}</definedName>
    <definedName name="_______________________h1" localSheetId="16" hidden="1">{"'Sheet1'!$L$16"}</definedName>
    <definedName name="_______________________h1" localSheetId="21" hidden="1">{"'Sheet1'!$L$16"}</definedName>
    <definedName name="_______________________h1" localSheetId="18" hidden="1">{"'Sheet1'!$L$16"}</definedName>
    <definedName name="_______________________h1" localSheetId="19" hidden="1">{"'Sheet1'!$L$16"}</definedName>
    <definedName name="_______________________h1" localSheetId="20" hidden="1">{"'Sheet1'!$L$16"}</definedName>
    <definedName name="_______________________h1" localSheetId="22" hidden="1">{"'Sheet1'!$L$16"}</definedName>
    <definedName name="_______________________h1" localSheetId="24" hidden="1">{"'Sheet1'!$L$16"}</definedName>
    <definedName name="_______________________h1" localSheetId="28" hidden="1">{"'Sheet1'!$L$16"}</definedName>
    <definedName name="_______________________h1" localSheetId="14" hidden="1">{"'Sheet1'!$L$16"}</definedName>
    <definedName name="_______________________h1" hidden="1">{"'Sheet1'!$L$16"}</definedName>
    <definedName name="_______________________hu1" localSheetId="12" hidden="1">{"'Sheet1'!$L$16"}</definedName>
    <definedName name="_______________________hu1" localSheetId="11" hidden="1">{"'Sheet1'!$L$16"}</definedName>
    <definedName name="_______________________hu1" localSheetId="13" hidden="1">{"'Sheet1'!$L$16"}</definedName>
    <definedName name="_______________________hu1" localSheetId="16" hidden="1">{"'Sheet1'!$L$16"}</definedName>
    <definedName name="_______________________hu1" localSheetId="21" hidden="1">{"'Sheet1'!$L$16"}</definedName>
    <definedName name="_______________________hu1" localSheetId="18" hidden="1">{"'Sheet1'!$L$16"}</definedName>
    <definedName name="_______________________hu1" localSheetId="19" hidden="1">{"'Sheet1'!$L$16"}</definedName>
    <definedName name="_______________________hu1" localSheetId="20" hidden="1">{"'Sheet1'!$L$16"}</definedName>
    <definedName name="_______________________hu1" localSheetId="22" hidden="1">{"'Sheet1'!$L$16"}</definedName>
    <definedName name="_______________________hu1" localSheetId="24" hidden="1">{"'Sheet1'!$L$16"}</definedName>
    <definedName name="_______________________hu1" localSheetId="28" hidden="1">{"'Sheet1'!$L$16"}</definedName>
    <definedName name="_______________________hu1" localSheetId="14" hidden="1">{"'Sheet1'!$L$16"}</definedName>
    <definedName name="_______________________hu1" hidden="1">{"'Sheet1'!$L$16"}</definedName>
    <definedName name="_______________________hu2" localSheetId="12" hidden="1">{"'Sheet1'!$L$16"}</definedName>
    <definedName name="_______________________hu2" localSheetId="11" hidden="1">{"'Sheet1'!$L$16"}</definedName>
    <definedName name="_______________________hu2" localSheetId="13" hidden="1">{"'Sheet1'!$L$16"}</definedName>
    <definedName name="_______________________hu2" localSheetId="16" hidden="1">{"'Sheet1'!$L$16"}</definedName>
    <definedName name="_______________________hu2" localSheetId="21" hidden="1">{"'Sheet1'!$L$16"}</definedName>
    <definedName name="_______________________hu2" localSheetId="18" hidden="1">{"'Sheet1'!$L$16"}</definedName>
    <definedName name="_______________________hu2" localSheetId="19" hidden="1">{"'Sheet1'!$L$16"}</definedName>
    <definedName name="_______________________hu2" localSheetId="20" hidden="1">{"'Sheet1'!$L$16"}</definedName>
    <definedName name="_______________________hu2" localSheetId="22" hidden="1">{"'Sheet1'!$L$16"}</definedName>
    <definedName name="_______________________hu2" localSheetId="24" hidden="1">{"'Sheet1'!$L$16"}</definedName>
    <definedName name="_______________________hu2" localSheetId="28" hidden="1">{"'Sheet1'!$L$16"}</definedName>
    <definedName name="_______________________hu2" localSheetId="14" hidden="1">{"'Sheet1'!$L$16"}</definedName>
    <definedName name="_______________________hu2" hidden="1">{"'Sheet1'!$L$16"}</definedName>
    <definedName name="_______________________hu5" localSheetId="12" hidden="1">{"'Sheet1'!$L$16"}</definedName>
    <definedName name="_______________________hu5" localSheetId="11" hidden="1">{"'Sheet1'!$L$16"}</definedName>
    <definedName name="_______________________hu5" localSheetId="13" hidden="1">{"'Sheet1'!$L$16"}</definedName>
    <definedName name="_______________________hu5" localSheetId="16" hidden="1">{"'Sheet1'!$L$16"}</definedName>
    <definedName name="_______________________hu5" localSheetId="21" hidden="1">{"'Sheet1'!$L$16"}</definedName>
    <definedName name="_______________________hu5" localSheetId="18" hidden="1">{"'Sheet1'!$L$16"}</definedName>
    <definedName name="_______________________hu5" localSheetId="19" hidden="1">{"'Sheet1'!$L$16"}</definedName>
    <definedName name="_______________________hu5" localSheetId="20" hidden="1">{"'Sheet1'!$L$16"}</definedName>
    <definedName name="_______________________hu5" localSheetId="22" hidden="1">{"'Sheet1'!$L$16"}</definedName>
    <definedName name="_______________________hu5" localSheetId="24" hidden="1">{"'Sheet1'!$L$16"}</definedName>
    <definedName name="_______________________hu5" localSheetId="28" hidden="1">{"'Sheet1'!$L$16"}</definedName>
    <definedName name="_______________________hu5" localSheetId="14" hidden="1">{"'Sheet1'!$L$16"}</definedName>
    <definedName name="_______________________hu5" hidden="1">{"'Sheet1'!$L$16"}</definedName>
    <definedName name="_______________________hu6" localSheetId="12" hidden="1">{"'Sheet1'!$L$16"}</definedName>
    <definedName name="_______________________hu6" localSheetId="11" hidden="1">{"'Sheet1'!$L$16"}</definedName>
    <definedName name="_______________________hu6" localSheetId="13" hidden="1">{"'Sheet1'!$L$16"}</definedName>
    <definedName name="_______________________hu6" localSheetId="16" hidden="1">{"'Sheet1'!$L$16"}</definedName>
    <definedName name="_______________________hu6" localSheetId="21" hidden="1">{"'Sheet1'!$L$16"}</definedName>
    <definedName name="_______________________hu6" localSheetId="18" hidden="1">{"'Sheet1'!$L$16"}</definedName>
    <definedName name="_______________________hu6" localSheetId="19" hidden="1">{"'Sheet1'!$L$16"}</definedName>
    <definedName name="_______________________hu6" localSheetId="20" hidden="1">{"'Sheet1'!$L$16"}</definedName>
    <definedName name="_______________________hu6" localSheetId="22" hidden="1">{"'Sheet1'!$L$16"}</definedName>
    <definedName name="_______________________hu6" localSheetId="24" hidden="1">{"'Sheet1'!$L$16"}</definedName>
    <definedName name="_______________________hu6" localSheetId="28" hidden="1">{"'Sheet1'!$L$16"}</definedName>
    <definedName name="_______________________hu6" localSheetId="14" hidden="1">{"'Sheet1'!$L$16"}</definedName>
    <definedName name="_______________________hu6" hidden="1">{"'Sheet1'!$L$16"}</definedName>
    <definedName name="_______________________huy1" localSheetId="12" hidden="1">{"'Sheet1'!$L$16"}</definedName>
    <definedName name="_______________________huy1" localSheetId="11" hidden="1">{"'Sheet1'!$L$16"}</definedName>
    <definedName name="_______________________huy1" localSheetId="13" hidden="1">{"'Sheet1'!$L$16"}</definedName>
    <definedName name="_______________________huy1" localSheetId="16" hidden="1">{"'Sheet1'!$L$16"}</definedName>
    <definedName name="_______________________huy1" localSheetId="21" hidden="1">{"'Sheet1'!$L$16"}</definedName>
    <definedName name="_______________________huy1" localSheetId="18" hidden="1">{"'Sheet1'!$L$16"}</definedName>
    <definedName name="_______________________huy1" localSheetId="19" hidden="1">{"'Sheet1'!$L$16"}</definedName>
    <definedName name="_______________________huy1" localSheetId="20" hidden="1">{"'Sheet1'!$L$16"}</definedName>
    <definedName name="_______________________huy1" localSheetId="22" hidden="1">{"'Sheet1'!$L$16"}</definedName>
    <definedName name="_______________________huy1" localSheetId="24" hidden="1">{"'Sheet1'!$L$16"}</definedName>
    <definedName name="_______________________huy1" localSheetId="28" hidden="1">{"'Sheet1'!$L$16"}</definedName>
    <definedName name="_______________________huy1" localSheetId="14" hidden="1">{"'Sheet1'!$L$16"}</definedName>
    <definedName name="_______________________huy1" hidden="1">{"'Sheet1'!$L$16"}</definedName>
    <definedName name="_______________________kr2" localSheetId="12">[0]!__</definedName>
    <definedName name="_______________________kr2" localSheetId="11">[0]!__</definedName>
    <definedName name="_______________________kr2" localSheetId="13">[0]!__</definedName>
    <definedName name="_______________________kr2" localSheetId="16">[0]!__</definedName>
    <definedName name="_______________________kr2" localSheetId="21">[0]!__</definedName>
    <definedName name="_______________________kr2" localSheetId="18">[0]!__</definedName>
    <definedName name="_______________________kr2" localSheetId="19">[0]!__</definedName>
    <definedName name="_______________________kr2" localSheetId="20">[0]!__</definedName>
    <definedName name="_______________________kr2" localSheetId="22">[0]!__</definedName>
    <definedName name="_______________________kr2" localSheetId="24">[0]!__</definedName>
    <definedName name="_______________________kr2" localSheetId="28">[0]!__</definedName>
    <definedName name="_______________________kr2" localSheetId="14">[0]!__</definedName>
    <definedName name="_______________________kr2">[0]!__</definedName>
    <definedName name="_______________________Lan1" localSheetId="12" hidden="1">{"'Sheet1'!$L$16"}</definedName>
    <definedName name="_______________________Lan1" localSheetId="11" hidden="1">{"'Sheet1'!$L$16"}</definedName>
    <definedName name="_______________________Lan1" localSheetId="13" hidden="1">{"'Sheet1'!$L$16"}</definedName>
    <definedName name="_______________________Lan1" localSheetId="16" hidden="1">{"'Sheet1'!$L$16"}</definedName>
    <definedName name="_______________________Lan1" localSheetId="21" hidden="1">{"'Sheet1'!$L$16"}</definedName>
    <definedName name="_______________________Lan1" localSheetId="18" hidden="1">{"'Sheet1'!$L$16"}</definedName>
    <definedName name="_______________________Lan1" localSheetId="19" hidden="1">{"'Sheet1'!$L$16"}</definedName>
    <definedName name="_______________________Lan1" localSheetId="20" hidden="1">{"'Sheet1'!$L$16"}</definedName>
    <definedName name="_______________________Lan1" localSheetId="22" hidden="1">{"'Sheet1'!$L$16"}</definedName>
    <definedName name="_______________________Lan1" localSheetId="24" hidden="1">{"'Sheet1'!$L$16"}</definedName>
    <definedName name="_______________________Lan1" localSheetId="28" hidden="1">{"'Sheet1'!$L$16"}</definedName>
    <definedName name="_______________________Lan1" localSheetId="14" hidden="1">{"'Sheet1'!$L$16"}</definedName>
    <definedName name="_______________________Lan1" hidden="1">{"'Sheet1'!$L$16"}</definedName>
    <definedName name="_______________________LAN3" localSheetId="12" hidden="1">{"'Sheet1'!$L$16"}</definedName>
    <definedName name="_______________________LAN3" localSheetId="11" hidden="1">{"'Sheet1'!$L$16"}</definedName>
    <definedName name="_______________________LAN3" localSheetId="13" hidden="1">{"'Sheet1'!$L$16"}</definedName>
    <definedName name="_______________________LAN3" localSheetId="16" hidden="1">{"'Sheet1'!$L$16"}</definedName>
    <definedName name="_______________________LAN3" localSheetId="21" hidden="1">{"'Sheet1'!$L$16"}</definedName>
    <definedName name="_______________________LAN3" localSheetId="18" hidden="1">{"'Sheet1'!$L$16"}</definedName>
    <definedName name="_______________________LAN3" localSheetId="19" hidden="1">{"'Sheet1'!$L$16"}</definedName>
    <definedName name="_______________________LAN3" localSheetId="20" hidden="1">{"'Sheet1'!$L$16"}</definedName>
    <definedName name="_______________________LAN3" localSheetId="22" hidden="1">{"'Sheet1'!$L$16"}</definedName>
    <definedName name="_______________________LAN3" localSheetId="24" hidden="1">{"'Sheet1'!$L$16"}</definedName>
    <definedName name="_______________________LAN3" localSheetId="28" hidden="1">{"'Sheet1'!$L$16"}</definedName>
    <definedName name="_______________________LAN3" localSheetId="14" hidden="1">{"'Sheet1'!$L$16"}</definedName>
    <definedName name="_______________________LAN3" hidden="1">{"'Sheet1'!$L$16"}</definedName>
    <definedName name="_______________________M36" localSheetId="12" hidden="1">{"'Sheet1'!$L$16"}</definedName>
    <definedName name="_______________________M36" localSheetId="11" hidden="1">{"'Sheet1'!$L$16"}</definedName>
    <definedName name="_______________________M36" localSheetId="13" hidden="1">{"'Sheet1'!$L$16"}</definedName>
    <definedName name="_______________________M36" localSheetId="16" hidden="1">{"'Sheet1'!$L$16"}</definedName>
    <definedName name="_______________________M36" localSheetId="21" hidden="1">{"'Sheet1'!$L$16"}</definedName>
    <definedName name="_______________________M36" localSheetId="18" hidden="1">{"'Sheet1'!$L$16"}</definedName>
    <definedName name="_______________________M36" localSheetId="19" hidden="1">{"'Sheet1'!$L$16"}</definedName>
    <definedName name="_______________________M36" localSheetId="20" hidden="1">{"'Sheet1'!$L$16"}</definedName>
    <definedName name="_______________________M36" localSheetId="22" hidden="1">{"'Sheet1'!$L$16"}</definedName>
    <definedName name="_______________________M36" localSheetId="24" hidden="1">{"'Sheet1'!$L$16"}</definedName>
    <definedName name="_______________________M36" localSheetId="28" hidden="1">{"'Sheet1'!$L$16"}</definedName>
    <definedName name="_______________________M36" localSheetId="14" hidden="1">{"'Sheet1'!$L$16"}</definedName>
    <definedName name="_______________________M36" hidden="1">{"'Sheet1'!$L$16"}</definedName>
    <definedName name="_______________________m4" localSheetId="12" hidden="1">{"'Sheet1'!$L$16"}</definedName>
    <definedName name="_______________________m4" localSheetId="11" hidden="1">{"'Sheet1'!$L$16"}</definedName>
    <definedName name="_______________________m4" localSheetId="13" hidden="1">{"'Sheet1'!$L$16"}</definedName>
    <definedName name="_______________________m4" localSheetId="16" hidden="1">{"'Sheet1'!$L$16"}</definedName>
    <definedName name="_______________________m4" localSheetId="21" hidden="1">{"'Sheet1'!$L$16"}</definedName>
    <definedName name="_______________________m4" localSheetId="18" hidden="1">{"'Sheet1'!$L$16"}</definedName>
    <definedName name="_______________________m4" localSheetId="19" hidden="1">{"'Sheet1'!$L$16"}</definedName>
    <definedName name="_______________________m4" localSheetId="20" hidden="1">{"'Sheet1'!$L$16"}</definedName>
    <definedName name="_______________________m4" localSheetId="22" hidden="1">{"'Sheet1'!$L$16"}</definedName>
    <definedName name="_______________________m4" localSheetId="24" hidden="1">{"'Sheet1'!$L$16"}</definedName>
    <definedName name="_______________________m4" localSheetId="28" hidden="1">{"'Sheet1'!$L$16"}</definedName>
    <definedName name="_______________________m4" localSheetId="14" hidden="1">{"'Sheet1'!$L$16"}</definedName>
    <definedName name="_______________________m4" hidden="1">{"'Sheet1'!$L$16"}</definedName>
    <definedName name="_______________________NSO2" localSheetId="12" hidden="1">{"'Sheet1'!$L$16"}</definedName>
    <definedName name="_______________________NSO2" localSheetId="11" hidden="1">{"'Sheet1'!$L$16"}</definedName>
    <definedName name="_______________________NSO2" localSheetId="13" hidden="1">{"'Sheet1'!$L$16"}</definedName>
    <definedName name="_______________________NSO2" localSheetId="16" hidden="1">{"'Sheet1'!$L$16"}</definedName>
    <definedName name="_______________________NSO2" localSheetId="21" hidden="1">{"'Sheet1'!$L$16"}</definedName>
    <definedName name="_______________________NSO2" localSheetId="18" hidden="1">{"'Sheet1'!$L$16"}</definedName>
    <definedName name="_______________________NSO2" localSheetId="19" hidden="1">{"'Sheet1'!$L$16"}</definedName>
    <definedName name="_______________________NSO2" localSheetId="20" hidden="1">{"'Sheet1'!$L$16"}</definedName>
    <definedName name="_______________________NSO2" localSheetId="22" hidden="1">{"'Sheet1'!$L$16"}</definedName>
    <definedName name="_______________________NSO2" localSheetId="24" hidden="1">{"'Sheet1'!$L$16"}</definedName>
    <definedName name="_______________________NSO2" localSheetId="28" hidden="1">{"'Sheet1'!$L$16"}</definedName>
    <definedName name="_______________________NSO2" localSheetId="14" hidden="1">{"'Sheet1'!$L$16"}</definedName>
    <definedName name="_______________________NSO2" hidden="1">{"'Sheet1'!$L$16"}</definedName>
    <definedName name="_______________________P3" localSheetId="12" hidden="1">{#N/A,#N/A,FALSE,"特殊室（ＢＱ表）"}</definedName>
    <definedName name="_______________________P3" localSheetId="11" hidden="1">{#N/A,#N/A,FALSE,"特殊室（ＢＱ表）"}</definedName>
    <definedName name="_______________________P3" localSheetId="13" hidden="1">{#N/A,#N/A,FALSE,"特殊室（ＢＱ表）"}</definedName>
    <definedName name="_______________________P3" localSheetId="16" hidden="1">{#N/A,#N/A,FALSE,"特殊室（ＢＱ表）"}</definedName>
    <definedName name="_______________________P3" localSheetId="21" hidden="1">{#N/A,#N/A,FALSE,"特殊室（ＢＱ表）"}</definedName>
    <definedName name="_______________________P3" localSheetId="18" hidden="1">{#N/A,#N/A,FALSE,"特殊室（ＢＱ表）"}</definedName>
    <definedName name="_______________________P3" localSheetId="19" hidden="1">{#N/A,#N/A,FALSE,"特殊室（ＢＱ表）"}</definedName>
    <definedName name="_______________________P3" localSheetId="20" hidden="1">{#N/A,#N/A,FALSE,"特殊室（ＢＱ表）"}</definedName>
    <definedName name="_______________________P3" localSheetId="22" hidden="1">{#N/A,#N/A,FALSE,"特殊室（ＢＱ表）"}</definedName>
    <definedName name="_______________________P3" localSheetId="24" hidden="1">{#N/A,#N/A,FALSE,"特殊室（ＢＱ表）"}</definedName>
    <definedName name="_______________________P3" localSheetId="28" hidden="1">{#N/A,#N/A,FALSE,"特殊室（ＢＱ表）"}</definedName>
    <definedName name="_______________________P3" localSheetId="14" hidden="1">{#N/A,#N/A,FALSE,"特殊室（ＢＱ表）"}</definedName>
    <definedName name="_______________________P3" hidden="1">{#N/A,#N/A,FALSE,"特殊室（ＢＱ表）"}</definedName>
    <definedName name="_______________________PA3" localSheetId="12" hidden="1">{"'Sheet1'!$L$16"}</definedName>
    <definedName name="_______________________PA3" localSheetId="11" hidden="1">{"'Sheet1'!$L$16"}</definedName>
    <definedName name="_______________________PA3" localSheetId="13" hidden="1">{"'Sheet1'!$L$16"}</definedName>
    <definedName name="_______________________PA3" localSheetId="16" hidden="1">{"'Sheet1'!$L$16"}</definedName>
    <definedName name="_______________________PA3" localSheetId="21" hidden="1">{"'Sheet1'!$L$16"}</definedName>
    <definedName name="_______________________PA3" localSheetId="18" hidden="1">{"'Sheet1'!$L$16"}</definedName>
    <definedName name="_______________________PA3" localSheetId="19" hidden="1">{"'Sheet1'!$L$16"}</definedName>
    <definedName name="_______________________PA3" localSheetId="20" hidden="1">{"'Sheet1'!$L$16"}</definedName>
    <definedName name="_______________________PA3" localSheetId="22" hidden="1">{"'Sheet1'!$L$16"}</definedName>
    <definedName name="_______________________PA3" localSheetId="24" hidden="1">{"'Sheet1'!$L$16"}</definedName>
    <definedName name="_______________________PA3" localSheetId="28" hidden="1">{"'Sheet1'!$L$16"}</definedName>
    <definedName name="_______________________PA3" localSheetId="14" hidden="1">{"'Sheet1'!$L$16"}</definedName>
    <definedName name="_______________________PA3" hidden="1">{"'Sheet1'!$L$16"}</definedName>
    <definedName name="_______________________SCL4" localSheetId="12" hidden="1">{"'Sheet1'!$L$16"}</definedName>
    <definedName name="_______________________SCL4" localSheetId="11" hidden="1">{"'Sheet1'!$L$16"}</definedName>
    <definedName name="_______________________SCL4" localSheetId="13" hidden="1">{"'Sheet1'!$L$16"}</definedName>
    <definedName name="_______________________SCL4" localSheetId="16" hidden="1">{"'Sheet1'!$L$16"}</definedName>
    <definedName name="_______________________SCL4" localSheetId="21" hidden="1">{"'Sheet1'!$L$16"}</definedName>
    <definedName name="_______________________SCL4" localSheetId="18" hidden="1">{"'Sheet1'!$L$16"}</definedName>
    <definedName name="_______________________SCL4" localSheetId="19" hidden="1">{"'Sheet1'!$L$16"}</definedName>
    <definedName name="_______________________SCL4" localSheetId="20" hidden="1">{"'Sheet1'!$L$16"}</definedName>
    <definedName name="_______________________SCL4" localSheetId="22" hidden="1">{"'Sheet1'!$L$16"}</definedName>
    <definedName name="_______________________SCL4" localSheetId="24" hidden="1">{"'Sheet1'!$L$16"}</definedName>
    <definedName name="_______________________SCL4" localSheetId="28" hidden="1">{"'Sheet1'!$L$16"}</definedName>
    <definedName name="_______________________SCL4" localSheetId="14" hidden="1">{"'Sheet1'!$L$16"}</definedName>
    <definedName name="_______________________SCL4" hidden="1">{"'Sheet1'!$L$16"}</definedName>
    <definedName name="_______________________T3" localSheetId="12" hidden="1">{"'Sheet1'!$L$16"}</definedName>
    <definedName name="_______________________T3" localSheetId="11" hidden="1">{"'Sheet1'!$L$16"}</definedName>
    <definedName name="_______________________T3" localSheetId="13" hidden="1">{"'Sheet1'!$L$16"}</definedName>
    <definedName name="_______________________T3" localSheetId="16" hidden="1">{"'Sheet1'!$L$16"}</definedName>
    <definedName name="_______________________T3" localSheetId="21" hidden="1">{"'Sheet1'!$L$16"}</definedName>
    <definedName name="_______________________T3" localSheetId="18" hidden="1">{"'Sheet1'!$L$16"}</definedName>
    <definedName name="_______________________T3" localSheetId="19" hidden="1">{"'Sheet1'!$L$16"}</definedName>
    <definedName name="_______________________T3" localSheetId="20" hidden="1">{"'Sheet1'!$L$16"}</definedName>
    <definedName name="_______________________T3" localSheetId="22" hidden="1">{"'Sheet1'!$L$16"}</definedName>
    <definedName name="_______________________T3" localSheetId="24" hidden="1">{"'Sheet1'!$L$16"}</definedName>
    <definedName name="_______________________T3" localSheetId="28" hidden="1">{"'Sheet1'!$L$16"}</definedName>
    <definedName name="_______________________T3" localSheetId="14" hidden="1">{"'Sheet1'!$L$16"}</definedName>
    <definedName name="_______________________T3" hidden="1">{"'Sheet1'!$L$16"}</definedName>
    <definedName name="_______________________TM2" localSheetId="12" hidden="1">{"'Sheet1'!$L$16"}</definedName>
    <definedName name="_______________________TM2" localSheetId="11" hidden="1">{"'Sheet1'!$L$16"}</definedName>
    <definedName name="_______________________TM2" localSheetId="13" hidden="1">{"'Sheet1'!$L$16"}</definedName>
    <definedName name="_______________________TM2" localSheetId="16" hidden="1">{"'Sheet1'!$L$16"}</definedName>
    <definedName name="_______________________TM2" localSheetId="21" hidden="1">{"'Sheet1'!$L$16"}</definedName>
    <definedName name="_______________________TM2" localSheetId="18" hidden="1">{"'Sheet1'!$L$16"}</definedName>
    <definedName name="_______________________TM2" localSheetId="19" hidden="1">{"'Sheet1'!$L$16"}</definedName>
    <definedName name="_______________________TM2" localSheetId="20" hidden="1">{"'Sheet1'!$L$16"}</definedName>
    <definedName name="_______________________TM2" localSheetId="22" hidden="1">{"'Sheet1'!$L$16"}</definedName>
    <definedName name="_______________________TM2" localSheetId="24" hidden="1">{"'Sheet1'!$L$16"}</definedName>
    <definedName name="_______________________TM2" localSheetId="28" hidden="1">{"'Sheet1'!$L$16"}</definedName>
    <definedName name="_______________________TM2" localSheetId="14" hidden="1">{"'Sheet1'!$L$16"}</definedName>
    <definedName name="_______________________TM2" hidden="1">{"'Sheet1'!$L$16"}</definedName>
    <definedName name="_______________________tt3" localSheetId="12" hidden="1">{"'Sheet1'!$L$16"}</definedName>
    <definedName name="_______________________tt3" localSheetId="11" hidden="1">{"'Sheet1'!$L$16"}</definedName>
    <definedName name="_______________________tt3" localSheetId="13" hidden="1">{"'Sheet1'!$L$16"}</definedName>
    <definedName name="_______________________tt3" localSheetId="16" hidden="1">{"'Sheet1'!$L$16"}</definedName>
    <definedName name="_______________________tt3" localSheetId="21" hidden="1">{"'Sheet1'!$L$16"}</definedName>
    <definedName name="_______________________tt3" localSheetId="18" hidden="1">{"'Sheet1'!$L$16"}</definedName>
    <definedName name="_______________________tt3" localSheetId="19" hidden="1">{"'Sheet1'!$L$16"}</definedName>
    <definedName name="_______________________tt3" localSheetId="20" hidden="1">{"'Sheet1'!$L$16"}</definedName>
    <definedName name="_______________________tt3" localSheetId="22" hidden="1">{"'Sheet1'!$L$16"}</definedName>
    <definedName name="_______________________tt3" localSheetId="24" hidden="1">{"'Sheet1'!$L$16"}</definedName>
    <definedName name="_______________________tt3" localSheetId="28" hidden="1">{"'Sheet1'!$L$16"}</definedName>
    <definedName name="_______________________tt3" localSheetId="14" hidden="1">{"'Sheet1'!$L$16"}</definedName>
    <definedName name="_______________________tt3" hidden="1">{"'Sheet1'!$L$16"}</definedName>
    <definedName name="_______________________tu4" localSheetId="12" hidden="1">{"'Sheet1'!$L$16"}</definedName>
    <definedName name="_______________________tu4" localSheetId="11" hidden="1">{"'Sheet1'!$L$16"}</definedName>
    <definedName name="_______________________tu4" localSheetId="13" hidden="1">{"'Sheet1'!$L$16"}</definedName>
    <definedName name="_______________________tu4" localSheetId="16" hidden="1">{"'Sheet1'!$L$16"}</definedName>
    <definedName name="_______________________tu4" localSheetId="21" hidden="1">{"'Sheet1'!$L$16"}</definedName>
    <definedName name="_______________________tu4" localSheetId="18" hidden="1">{"'Sheet1'!$L$16"}</definedName>
    <definedName name="_______________________tu4" localSheetId="19" hidden="1">{"'Sheet1'!$L$16"}</definedName>
    <definedName name="_______________________tu4" localSheetId="20" hidden="1">{"'Sheet1'!$L$16"}</definedName>
    <definedName name="_______________________tu4" localSheetId="22" hidden="1">{"'Sheet1'!$L$16"}</definedName>
    <definedName name="_______________________tu4" localSheetId="24" hidden="1">{"'Sheet1'!$L$16"}</definedName>
    <definedName name="_______________________tu4" localSheetId="28" hidden="1">{"'Sheet1'!$L$16"}</definedName>
    <definedName name="_______________________tu4" localSheetId="14" hidden="1">{"'Sheet1'!$L$16"}</definedName>
    <definedName name="_______________________tu4" hidden="1">{"'Sheet1'!$L$16"}</definedName>
    <definedName name="_______________________VT3" localSheetId="12" hidden="1">{"'Sheet1'!$L$16"}</definedName>
    <definedName name="_______________________VT3" localSheetId="11" hidden="1">{"'Sheet1'!$L$16"}</definedName>
    <definedName name="_______________________VT3" localSheetId="13" hidden="1">{"'Sheet1'!$L$16"}</definedName>
    <definedName name="_______________________VT3" localSheetId="16" hidden="1">{"'Sheet1'!$L$16"}</definedName>
    <definedName name="_______________________VT3" localSheetId="21" hidden="1">{"'Sheet1'!$L$16"}</definedName>
    <definedName name="_______________________VT3" localSheetId="18" hidden="1">{"'Sheet1'!$L$16"}</definedName>
    <definedName name="_______________________VT3" localSheetId="19" hidden="1">{"'Sheet1'!$L$16"}</definedName>
    <definedName name="_______________________VT3" localSheetId="20" hidden="1">{"'Sheet1'!$L$16"}</definedName>
    <definedName name="_______________________VT3" localSheetId="22" hidden="1">{"'Sheet1'!$L$16"}</definedName>
    <definedName name="_______________________VT3" localSheetId="24" hidden="1">{"'Sheet1'!$L$16"}</definedName>
    <definedName name="_______________________VT3" localSheetId="28" hidden="1">{"'Sheet1'!$L$16"}</definedName>
    <definedName name="_______________________VT3" localSheetId="14" hidden="1">{"'Sheet1'!$L$16"}</definedName>
    <definedName name="_______________________VT3" hidden="1">{"'Sheet1'!$L$16"}</definedName>
    <definedName name="______________________a1" localSheetId="12" hidden="1">{"'Sheet1'!$L$16"}</definedName>
    <definedName name="______________________a1" localSheetId="11" hidden="1">{"'Sheet1'!$L$16"}</definedName>
    <definedName name="______________________a1" localSheetId="13" hidden="1">{"'Sheet1'!$L$16"}</definedName>
    <definedName name="______________________a1" localSheetId="16" hidden="1">{"'Sheet1'!$L$16"}</definedName>
    <definedName name="______________________a1" localSheetId="21" hidden="1">{"'Sheet1'!$L$16"}</definedName>
    <definedName name="______________________a1" localSheetId="18" hidden="1">{"'Sheet1'!$L$16"}</definedName>
    <definedName name="______________________a1" localSheetId="19" hidden="1">{"'Sheet1'!$L$16"}</definedName>
    <definedName name="______________________a1" localSheetId="20" hidden="1">{"'Sheet1'!$L$16"}</definedName>
    <definedName name="______________________a1" localSheetId="22" hidden="1">{"'Sheet1'!$L$16"}</definedName>
    <definedName name="______________________a1" localSheetId="24" hidden="1">{"'Sheet1'!$L$16"}</definedName>
    <definedName name="______________________a1" localSheetId="28" hidden="1">{"'Sheet1'!$L$16"}</definedName>
    <definedName name="______________________a1" localSheetId="14" hidden="1">{"'Sheet1'!$L$16"}</definedName>
    <definedName name="______________________a1" hidden="1">{"'Sheet1'!$L$16"}</definedName>
    <definedName name="______________________a129" localSheetId="12" hidden="1">{"Offgrid",#N/A,FALSE,"OFFGRID";"Region",#N/A,FALSE,"REGION";"Offgrid -2",#N/A,FALSE,"OFFGRID";"WTP",#N/A,FALSE,"WTP";"WTP -2",#N/A,FALSE,"WTP";"Project",#N/A,FALSE,"PROJECT";"Summary -2",#N/A,FALSE,"SUMMARY"}</definedName>
    <definedName name="______________________a129" localSheetId="11" hidden="1">{"Offgrid",#N/A,FALSE,"OFFGRID";"Region",#N/A,FALSE,"REGION";"Offgrid -2",#N/A,FALSE,"OFFGRID";"WTP",#N/A,FALSE,"WTP";"WTP -2",#N/A,FALSE,"WTP";"Project",#N/A,FALSE,"PROJECT";"Summary -2",#N/A,FALSE,"SUMMARY"}</definedName>
    <definedName name="______________________a129" localSheetId="13" hidden="1">{"Offgrid",#N/A,FALSE,"OFFGRID";"Region",#N/A,FALSE,"REGION";"Offgrid -2",#N/A,FALSE,"OFFGRID";"WTP",#N/A,FALSE,"WTP";"WTP -2",#N/A,FALSE,"WTP";"Project",#N/A,FALSE,"PROJECT";"Summary -2",#N/A,FALSE,"SUMMARY"}</definedName>
    <definedName name="______________________a129" localSheetId="16" hidden="1">{"Offgrid",#N/A,FALSE,"OFFGRID";"Region",#N/A,FALSE,"REGION";"Offgrid -2",#N/A,FALSE,"OFFGRID";"WTP",#N/A,FALSE,"WTP";"WTP -2",#N/A,FALSE,"WTP";"Project",#N/A,FALSE,"PROJECT";"Summary -2",#N/A,FALSE,"SUMMARY"}</definedName>
    <definedName name="______________________a129" localSheetId="21" hidden="1">{"Offgrid",#N/A,FALSE,"OFFGRID";"Region",#N/A,FALSE,"REGION";"Offgrid -2",#N/A,FALSE,"OFFGRID";"WTP",#N/A,FALSE,"WTP";"WTP -2",#N/A,FALSE,"WTP";"Project",#N/A,FALSE,"PROJECT";"Summary -2",#N/A,FALSE,"SUMMARY"}</definedName>
    <definedName name="______________________a129" localSheetId="18" hidden="1">{"Offgrid",#N/A,FALSE,"OFFGRID";"Region",#N/A,FALSE,"REGION";"Offgrid -2",#N/A,FALSE,"OFFGRID";"WTP",#N/A,FALSE,"WTP";"WTP -2",#N/A,FALSE,"WTP";"Project",#N/A,FALSE,"PROJECT";"Summary -2",#N/A,FALSE,"SUMMARY"}</definedName>
    <definedName name="______________________a129" localSheetId="19" hidden="1">{"Offgrid",#N/A,FALSE,"OFFGRID";"Region",#N/A,FALSE,"REGION";"Offgrid -2",#N/A,FALSE,"OFFGRID";"WTP",#N/A,FALSE,"WTP";"WTP -2",#N/A,FALSE,"WTP";"Project",#N/A,FALSE,"PROJECT";"Summary -2",#N/A,FALSE,"SUMMARY"}</definedName>
    <definedName name="______________________a129" localSheetId="20" hidden="1">{"Offgrid",#N/A,FALSE,"OFFGRID";"Region",#N/A,FALSE,"REGION";"Offgrid -2",#N/A,FALSE,"OFFGRID";"WTP",#N/A,FALSE,"WTP";"WTP -2",#N/A,FALSE,"WTP";"Project",#N/A,FALSE,"PROJECT";"Summary -2",#N/A,FALSE,"SUMMARY"}</definedName>
    <definedName name="______________________a129" localSheetId="22" hidden="1">{"Offgrid",#N/A,FALSE,"OFFGRID";"Region",#N/A,FALSE,"REGION";"Offgrid -2",#N/A,FALSE,"OFFGRID";"WTP",#N/A,FALSE,"WTP";"WTP -2",#N/A,FALSE,"WTP";"Project",#N/A,FALSE,"PROJECT";"Summary -2",#N/A,FALSE,"SUMMARY"}</definedName>
    <definedName name="______________________a129" localSheetId="24" hidden="1">{"Offgrid",#N/A,FALSE,"OFFGRID";"Region",#N/A,FALSE,"REGION";"Offgrid -2",#N/A,FALSE,"OFFGRID";"WTP",#N/A,FALSE,"WTP";"WTP -2",#N/A,FALSE,"WTP";"Project",#N/A,FALSE,"PROJECT";"Summary -2",#N/A,FALSE,"SUMMARY"}</definedName>
    <definedName name="______________________a129" localSheetId="28" hidden="1">{"Offgrid",#N/A,FALSE,"OFFGRID";"Region",#N/A,FALSE,"REGION";"Offgrid -2",#N/A,FALSE,"OFFGRID";"WTP",#N/A,FALSE,"WTP";"WTP -2",#N/A,FALSE,"WTP";"Project",#N/A,FALSE,"PROJECT";"Summary -2",#N/A,FALSE,"SUMMARY"}</definedName>
    <definedName name="______________________a129" localSheetId="14" hidden="1">{"Offgrid",#N/A,FALSE,"OFFGRID";"Region",#N/A,FALSE,"REGION";"Offgrid -2",#N/A,FALSE,"OFFGRID";"WTP",#N/A,FALSE,"WTP";"WTP -2",#N/A,FALSE,"WTP";"Project",#N/A,FALSE,"PROJECT";"Summary -2",#N/A,FALSE,"SUMMARY"}</definedName>
    <definedName name="______________________a129" hidden="1">{"Offgrid",#N/A,FALSE,"OFFGRID";"Region",#N/A,FALSE,"REGION";"Offgrid -2",#N/A,FALSE,"OFFGRID";"WTP",#N/A,FALSE,"WTP";"WTP -2",#N/A,FALSE,"WTP";"Project",#N/A,FALSE,"PROJECT";"Summary -2",#N/A,FALSE,"SUMMARY"}</definedName>
    <definedName name="______________________a130" localSheetId="12" hidden="1">{"Offgrid",#N/A,FALSE,"OFFGRID";"Region",#N/A,FALSE,"REGION";"Offgrid -2",#N/A,FALSE,"OFFGRID";"WTP",#N/A,FALSE,"WTP";"WTP -2",#N/A,FALSE,"WTP";"Project",#N/A,FALSE,"PROJECT";"Summary -2",#N/A,FALSE,"SUMMARY"}</definedName>
    <definedName name="______________________a130" localSheetId="11" hidden="1">{"Offgrid",#N/A,FALSE,"OFFGRID";"Region",#N/A,FALSE,"REGION";"Offgrid -2",#N/A,FALSE,"OFFGRID";"WTP",#N/A,FALSE,"WTP";"WTP -2",#N/A,FALSE,"WTP";"Project",#N/A,FALSE,"PROJECT";"Summary -2",#N/A,FALSE,"SUMMARY"}</definedName>
    <definedName name="______________________a130" localSheetId="13" hidden="1">{"Offgrid",#N/A,FALSE,"OFFGRID";"Region",#N/A,FALSE,"REGION";"Offgrid -2",#N/A,FALSE,"OFFGRID";"WTP",#N/A,FALSE,"WTP";"WTP -2",#N/A,FALSE,"WTP";"Project",#N/A,FALSE,"PROJECT";"Summary -2",#N/A,FALSE,"SUMMARY"}</definedName>
    <definedName name="______________________a130" localSheetId="16" hidden="1">{"Offgrid",#N/A,FALSE,"OFFGRID";"Region",#N/A,FALSE,"REGION";"Offgrid -2",#N/A,FALSE,"OFFGRID";"WTP",#N/A,FALSE,"WTP";"WTP -2",#N/A,FALSE,"WTP";"Project",#N/A,FALSE,"PROJECT";"Summary -2",#N/A,FALSE,"SUMMARY"}</definedName>
    <definedName name="______________________a130" localSheetId="21" hidden="1">{"Offgrid",#N/A,FALSE,"OFFGRID";"Region",#N/A,FALSE,"REGION";"Offgrid -2",#N/A,FALSE,"OFFGRID";"WTP",#N/A,FALSE,"WTP";"WTP -2",#N/A,FALSE,"WTP";"Project",#N/A,FALSE,"PROJECT";"Summary -2",#N/A,FALSE,"SUMMARY"}</definedName>
    <definedName name="______________________a130" localSheetId="18" hidden="1">{"Offgrid",#N/A,FALSE,"OFFGRID";"Region",#N/A,FALSE,"REGION";"Offgrid -2",#N/A,FALSE,"OFFGRID";"WTP",#N/A,FALSE,"WTP";"WTP -2",#N/A,FALSE,"WTP";"Project",#N/A,FALSE,"PROJECT";"Summary -2",#N/A,FALSE,"SUMMARY"}</definedName>
    <definedName name="______________________a130" localSheetId="19" hidden="1">{"Offgrid",#N/A,FALSE,"OFFGRID";"Region",#N/A,FALSE,"REGION";"Offgrid -2",#N/A,FALSE,"OFFGRID";"WTP",#N/A,FALSE,"WTP";"WTP -2",#N/A,FALSE,"WTP";"Project",#N/A,FALSE,"PROJECT";"Summary -2",#N/A,FALSE,"SUMMARY"}</definedName>
    <definedName name="______________________a130" localSheetId="20" hidden="1">{"Offgrid",#N/A,FALSE,"OFFGRID";"Region",#N/A,FALSE,"REGION";"Offgrid -2",#N/A,FALSE,"OFFGRID";"WTP",#N/A,FALSE,"WTP";"WTP -2",#N/A,FALSE,"WTP";"Project",#N/A,FALSE,"PROJECT";"Summary -2",#N/A,FALSE,"SUMMARY"}</definedName>
    <definedName name="______________________a130" localSheetId="22" hidden="1">{"Offgrid",#N/A,FALSE,"OFFGRID";"Region",#N/A,FALSE,"REGION";"Offgrid -2",#N/A,FALSE,"OFFGRID";"WTP",#N/A,FALSE,"WTP";"WTP -2",#N/A,FALSE,"WTP";"Project",#N/A,FALSE,"PROJECT";"Summary -2",#N/A,FALSE,"SUMMARY"}</definedName>
    <definedName name="______________________a130" localSheetId="24" hidden="1">{"Offgrid",#N/A,FALSE,"OFFGRID";"Region",#N/A,FALSE,"REGION";"Offgrid -2",#N/A,FALSE,"OFFGRID";"WTP",#N/A,FALSE,"WTP";"WTP -2",#N/A,FALSE,"WTP";"Project",#N/A,FALSE,"PROJECT";"Summary -2",#N/A,FALSE,"SUMMARY"}</definedName>
    <definedName name="______________________a130" localSheetId="28" hidden="1">{"Offgrid",#N/A,FALSE,"OFFGRID";"Region",#N/A,FALSE,"REGION";"Offgrid -2",#N/A,FALSE,"OFFGRID";"WTP",#N/A,FALSE,"WTP";"WTP -2",#N/A,FALSE,"WTP";"Project",#N/A,FALSE,"PROJECT";"Summary -2",#N/A,FALSE,"SUMMARY"}</definedName>
    <definedName name="______________________a130" localSheetId="14" hidden="1">{"Offgrid",#N/A,FALSE,"OFFGRID";"Region",#N/A,FALSE,"REGION";"Offgrid -2",#N/A,FALSE,"OFFGRID";"WTP",#N/A,FALSE,"WTP";"WTP -2",#N/A,FALSE,"WTP";"Project",#N/A,FALSE,"PROJECT";"Summary -2",#N/A,FALSE,"SUMMARY"}</definedName>
    <definedName name="______________________a130" hidden="1">{"Offgrid",#N/A,FALSE,"OFFGRID";"Region",#N/A,FALSE,"REGION";"Offgrid -2",#N/A,FALSE,"OFFGRID";"WTP",#N/A,FALSE,"WTP";"WTP -2",#N/A,FALSE,"WTP";"Project",#N/A,FALSE,"PROJECT";"Summary -2",#N/A,FALSE,"SUMMARY"}</definedName>
    <definedName name="______________________a2" localSheetId="12" hidden="1">{"'Sheet1'!$L$16"}</definedName>
    <definedName name="______________________a2" localSheetId="11" hidden="1">{"'Sheet1'!$L$16"}</definedName>
    <definedName name="______________________a2" localSheetId="13" hidden="1">{"'Sheet1'!$L$16"}</definedName>
    <definedName name="______________________a2" localSheetId="16" hidden="1">{"'Sheet1'!$L$16"}</definedName>
    <definedName name="______________________a2" localSheetId="21" hidden="1">{"'Sheet1'!$L$16"}</definedName>
    <definedName name="______________________a2" localSheetId="18" hidden="1">{"'Sheet1'!$L$16"}</definedName>
    <definedName name="______________________a2" localSheetId="19" hidden="1">{"'Sheet1'!$L$16"}</definedName>
    <definedName name="______________________a2" localSheetId="20" hidden="1">{"'Sheet1'!$L$16"}</definedName>
    <definedName name="______________________a2" localSheetId="22" hidden="1">{"'Sheet1'!$L$16"}</definedName>
    <definedName name="______________________a2" localSheetId="24" hidden="1">{"'Sheet1'!$L$16"}</definedName>
    <definedName name="______________________a2" localSheetId="28" hidden="1">{"'Sheet1'!$L$16"}</definedName>
    <definedName name="______________________a2" localSheetId="14" hidden="1">{"'Sheet1'!$L$16"}</definedName>
    <definedName name="______________________a2" hidden="1">{"'Sheet1'!$L$16"}</definedName>
    <definedName name="______________________A4" localSheetId="12" hidden="1">{"'Sheet1'!$L$16"}</definedName>
    <definedName name="______________________A4" localSheetId="11" hidden="1">{"'Sheet1'!$L$16"}</definedName>
    <definedName name="______________________A4" localSheetId="13" hidden="1">{"'Sheet1'!$L$16"}</definedName>
    <definedName name="______________________A4" localSheetId="16" hidden="1">{"'Sheet1'!$L$16"}</definedName>
    <definedName name="______________________A4" localSheetId="21" hidden="1">{"'Sheet1'!$L$16"}</definedName>
    <definedName name="______________________A4" localSheetId="18" hidden="1">{"'Sheet1'!$L$16"}</definedName>
    <definedName name="______________________A4" localSheetId="19" hidden="1">{"'Sheet1'!$L$16"}</definedName>
    <definedName name="______________________A4" localSheetId="20" hidden="1">{"'Sheet1'!$L$16"}</definedName>
    <definedName name="______________________A4" localSheetId="22" hidden="1">{"'Sheet1'!$L$16"}</definedName>
    <definedName name="______________________A4" localSheetId="24" hidden="1">{"'Sheet1'!$L$16"}</definedName>
    <definedName name="______________________A4" localSheetId="28" hidden="1">{"'Sheet1'!$L$16"}</definedName>
    <definedName name="______________________A4" localSheetId="14" hidden="1">{"'Sheet1'!$L$16"}</definedName>
    <definedName name="______________________A4" hidden="1">{"'Sheet1'!$L$16"}</definedName>
    <definedName name="______________________BG12" localSheetId="12" hidden="1">{"'Sheet1'!$L$16"}</definedName>
    <definedName name="______________________BG12" localSheetId="11" hidden="1">{"'Sheet1'!$L$16"}</definedName>
    <definedName name="______________________BG12" localSheetId="13" hidden="1">{"'Sheet1'!$L$16"}</definedName>
    <definedName name="______________________BG12" localSheetId="16" hidden="1">{"'Sheet1'!$L$16"}</definedName>
    <definedName name="______________________BG12" localSheetId="21" hidden="1">{"'Sheet1'!$L$16"}</definedName>
    <definedName name="______________________BG12" localSheetId="18" hidden="1">{"'Sheet1'!$L$16"}</definedName>
    <definedName name="______________________BG12" localSheetId="19" hidden="1">{"'Sheet1'!$L$16"}</definedName>
    <definedName name="______________________BG12" localSheetId="20" hidden="1">{"'Sheet1'!$L$16"}</definedName>
    <definedName name="______________________BG12" localSheetId="22" hidden="1">{"'Sheet1'!$L$16"}</definedName>
    <definedName name="______________________BG12" localSheetId="24" hidden="1">{"'Sheet1'!$L$16"}</definedName>
    <definedName name="______________________BG12" localSheetId="28" hidden="1">{"'Sheet1'!$L$16"}</definedName>
    <definedName name="______________________BG12" localSheetId="14" hidden="1">{"'Sheet1'!$L$16"}</definedName>
    <definedName name="______________________BG12" hidden="1">{"'Sheet1'!$L$16"}</definedName>
    <definedName name="______________________BIA3" localSheetId="12" hidden="1">{"'Sheet1'!$L$16"}</definedName>
    <definedName name="______________________BIA3" localSheetId="11" hidden="1">{"'Sheet1'!$L$16"}</definedName>
    <definedName name="______________________BIA3" localSheetId="13" hidden="1">{"'Sheet1'!$L$16"}</definedName>
    <definedName name="______________________BIA3" localSheetId="16" hidden="1">{"'Sheet1'!$L$16"}</definedName>
    <definedName name="______________________BIA3" localSheetId="21" hidden="1">{"'Sheet1'!$L$16"}</definedName>
    <definedName name="______________________BIA3" localSheetId="18" hidden="1">{"'Sheet1'!$L$16"}</definedName>
    <definedName name="______________________BIA3" localSheetId="19" hidden="1">{"'Sheet1'!$L$16"}</definedName>
    <definedName name="______________________BIA3" localSheetId="20" hidden="1">{"'Sheet1'!$L$16"}</definedName>
    <definedName name="______________________BIA3" localSheetId="22" hidden="1">{"'Sheet1'!$L$16"}</definedName>
    <definedName name="______________________BIA3" localSheetId="24" hidden="1">{"'Sheet1'!$L$16"}</definedName>
    <definedName name="______________________BIA3" localSheetId="28" hidden="1">{"'Sheet1'!$L$16"}</definedName>
    <definedName name="______________________BIA3" localSheetId="14" hidden="1">{"'Sheet1'!$L$16"}</definedName>
    <definedName name="______________________BIA3" hidden="1">{"'Sheet1'!$L$16"}</definedName>
    <definedName name="______________________CN1" localSheetId="12" hidden="1">{"'Sheet1'!$L$16"}</definedName>
    <definedName name="______________________CN1" localSheetId="11" hidden="1">{"'Sheet1'!$L$16"}</definedName>
    <definedName name="______________________CN1" localSheetId="13" hidden="1">{"'Sheet1'!$L$16"}</definedName>
    <definedName name="______________________CN1" localSheetId="16" hidden="1">{"'Sheet1'!$L$16"}</definedName>
    <definedName name="______________________CN1" localSheetId="21" hidden="1">{"'Sheet1'!$L$16"}</definedName>
    <definedName name="______________________CN1" localSheetId="18" hidden="1">{"'Sheet1'!$L$16"}</definedName>
    <definedName name="______________________CN1" localSheetId="19" hidden="1">{"'Sheet1'!$L$16"}</definedName>
    <definedName name="______________________CN1" localSheetId="20" hidden="1">{"'Sheet1'!$L$16"}</definedName>
    <definedName name="______________________CN1" localSheetId="22" hidden="1">{"'Sheet1'!$L$16"}</definedName>
    <definedName name="______________________CN1" localSheetId="24" hidden="1">{"'Sheet1'!$L$16"}</definedName>
    <definedName name="______________________CN1" localSheetId="28" hidden="1">{"'Sheet1'!$L$16"}</definedName>
    <definedName name="______________________CN1" localSheetId="14" hidden="1">{"'Sheet1'!$L$16"}</definedName>
    <definedName name="______________________CN1" hidden="1">{"'Sheet1'!$L$16"}</definedName>
    <definedName name="______________________Goi8" localSheetId="12" hidden="1">{"'Sheet1'!$L$16"}</definedName>
    <definedName name="______________________Goi8" localSheetId="11" hidden="1">{"'Sheet1'!$L$16"}</definedName>
    <definedName name="______________________Goi8" localSheetId="13" hidden="1">{"'Sheet1'!$L$16"}</definedName>
    <definedName name="______________________Goi8" localSheetId="16" hidden="1">{"'Sheet1'!$L$16"}</definedName>
    <definedName name="______________________Goi8" localSheetId="21" hidden="1">{"'Sheet1'!$L$16"}</definedName>
    <definedName name="______________________Goi8" localSheetId="18" hidden="1">{"'Sheet1'!$L$16"}</definedName>
    <definedName name="______________________Goi8" localSheetId="19" hidden="1">{"'Sheet1'!$L$16"}</definedName>
    <definedName name="______________________Goi8" localSheetId="20" hidden="1">{"'Sheet1'!$L$16"}</definedName>
    <definedName name="______________________Goi8" localSheetId="22" hidden="1">{"'Sheet1'!$L$16"}</definedName>
    <definedName name="______________________Goi8" localSheetId="24" hidden="1">{"'Sheet1'!$L$16"}</definedName>
    <definedName name="______________________Goi8" localSheetId="28" hidden="1">{"'Sheet1'!$L$16"}</definedName>
    <definedName name="______________________Goi8" localSheetId="14" hidden="1">{"'Sheet1'!$L$16"}</definedName>
    <definedName name="______________________Goi8" hidden="1">{"'Sheet1'!$L$16"}</definedName>
    <definedName name="______________________h1" localSheetId="12" hidden="1">{"'Sheet1'!$L$16"}</definedName>
    <definedName name="______________________h1" localSheetId="11" hidden="1">{"'Sheet1'!$L$16"}</definedName>
    <definedName name="______________________h1" localSheetId="13" hidden="1">{"'Sheet1'!$L$16"}</definedName>
    <definedName name="______________________h1" localSheetId="16" hidden="1">{"'Sheet1'!$L$16"}</definedName>
    <definedName name="______________________h1" localSheetId="21" hidden="1">{"'Sheet1'!$L$16"}</definedName>
    <definedName name="______________________h1" localSheetId="18" hidden="1">{"'Sheet1'!$L$16"}</definedName>
    <definedName name="______________________h1" localSheetId="19" hidden="1">{"'Sheet1'!$L$16"}</definedName>
    <definedName name="______________________h1" localSheetId="20" hidden="1">{"'Sheet1'!$L$16"}</definedName>
    <definedName name="______________________h1" localSheetId="22" hidden="1">{"'Sheet1'!$L$16"}</definedName>
    <definedName name="______________________h1" localSheetId="24" hidden="1">{"'Sheet1'!$L$16"}</definedName>
    <definedName name="______________________h1" localSheetId="28" hidden="1">{"'Sheet1'!$L$16"}</definedName>
    <definedName name="______________________h1" localSheetId="14" hidden="1">{"'Sheet1'!$L$16"}</definedName>
    <definedName name="______________________h1" hidden="1">{"'Sheet1'!$L$16"}</definedName>
    <definedName name="______________________hu1" localSheetId="12" hidden="1">{"'Sheet1'!$L$16"}</definedName>
    <definedName name="______________________hu1" localSheetId="11" hidden="1">{"'Sheet1'!$L$16"}</definedName>
    <definedName name="______________________hu1" localSheetId="13" hidden="1">{"'Sheet1'!$L$16"}</definedName>
    <definedName name="______________________hu1" localSheetId="16" hidden="1">{"'Sheet1'!$L$16"}</definedName>
    <definedName name="______________________hu1" localSheetId="21" hidden="1">{"'Sheet1'!$L$16"}</definedName>
    <definedName name="______________________hu1" localSheetId="18" hidden="1">{"'Sheet1'!$L$16"}</definedName>
    <definedName name="______________________hu1" localSheetId="19" hidden="1">{"'Sheet1'!$L$16"}</definedName>
    <definedName name="______________________hu1" localSheetId="20" hidden="1">{"'Sheet1'!$L$16"}</definedName>
    <definedName name="______________________hu1" localSheetId="22" hidden="1">{"'Sheet1'!$L$16"}</definedName>
    <definedName name="______________________hu1" localSheetId="24" hidden="1">{"'Sheet1'!$L$16"}</definedName>
    <definedName name="______________________hu1" localSheetId="28" hidden="1">{"'Sheet1'!$L$16"}</definedName>
    <definedName name="______________________hu1" localSheetId="14" hidden="1">{"'Sheet1'!$L$16"}</definedName>
    <definedName name="______________________hu1" hidden="1">{"'Sheet1'!$L$16"}</definedName>
    <definedName name="______________________hu2" localSheetId="12" hidden="1">{"'Sheet1'!$L$16"}</definedName>
    <definedName name="______________________hu2" localSheetId="11" hidden="1">{"'Sheet1'!$L$16"}</definedName>
    <definedName name="______________________hu2" localSheetId="13" hidden="1">{"'Sheet1'!$L$16"}</definedName>
    <definedName name="______________________hu2" localSheetId="16" hidden="1">{"'Sheet1'!$L$16"}</definedName>
    <definedName name="______________________hu2" localSheetId="21" hidden="1">{"'Sheet1'!$L$16"}</definedName>
    <definedName name="______________________hu2" localSheetId="18" hidden="1">{"'Sheet1'!$L$16"}</definedName>
    <definedName name="______________________hu2" localSheetId="19" hidden="1">{"'Sheet1'!$L$16"}</definedName>
    <definedName name="______________________hu2" localSheetId="20" hidden="1">{"'Sheet1'!$L$16"}</definedName>
    <definedName name="______________________hu2" localSheetId="22" hidden="1">{"'Sheet1'!$L$16"}</definedName>
    <definedName name="______________________hu2" localSheetId="24" hidden="1">{"'Sheet1'!$L$16"}</definedName>
    <definedName name="______________________hu2" localSheetId="28" hidden="1">{"'Sheet1'!$L$16"}</definedName>
    <definedName name="______________________hu2" localSheetId="14" hidden="1">{"'Sheet1'!$L$16"}</definedName>
    <definedName name="______________________hu2" hidden="1">{"'Sheet1'!$L$16"}</definedName>
    <definedName name="______________________hu5" localSheetId="12" hidden="1">{"'Sheet1'!$L$16"}</definedName>
    <definedName name="______________________hu5" localSheetId="11" hidden="1">{"'Sheet1'!$L$16"}</definedName>
    <definedName name="______________________hu5" localSheetId="13" hidden="1">{"'Sheet1'!$L$16"}</definedName>
    <definedName name="______________________hu5" localSheetId="16" hidden="1">{"'Sheet1'!$L$16"}</definedName>
    <definedName name="______________________hu5" localSheetId="21" hidden="1">{"'Sheet1'!$L$16"}</definedName>
    <definedName name="______________________hu5" localSheetId="18" hidden="1">{"'Sheet1'!$L$16"}</definedName>
    <definedName name="______________________hu5" localSheetId="19" hidden="1">{"'Sheet1'!$L$16"}</definedName>
    <definedName name="______________________hu5" localSheetId="20" hidden="1">{"'Sheet1'!$L$16"}</definedName>
    <definedName name="______________________hu5" localSheetId="22" hidden="1">{"'Sheet1'!$L$16"}</definedName>
    <definedName name="______________________hu5" localSheetId="24" hidden="1">{"'Sheet1'!$L$16"}</definedName>
    <definedName name="______________________hu5" localSheetId="28" hidden="1">{"'Sheet1'!$L$16"}</definedName>
    <definedName name="______________________hu5" localSheetId="14" hidden="1">{"'Sheet1'!$L$16"}</definedName>
    <definedName name="______________________hu5" hidden="1">{"'Sheet1'!$L$16"}</definedName>
    <definedName name="______________________hu6" localSheetId="12" hidden="1">{"'Sheet1'!$L$16"}</definedName>
    <definedName name="______________________hu6" localSheetId="11" hidden="1">{"'Sheet1'!$L$16"}</definedName>
    <definedName name="______________________hu6" localSheetId="13" hidden="1">{"'Sheet1'!$L$16"}</definedName>
    <definedName name="______________________hu6" localSheetId="16" hidden="1">{"'Sheet1'!$L$16"}</definedName>
    <definedName name="______________________hu6" localSheetId="21" hidden="1">{"'Sheet1'!$L$16"}</definedName>
    <definedName name="______________________hu6" localSheetId="18" hidden="1">{"'Sheet1'!$L$16"}</definedName>
    <definedName name="______________________hu6" localSheetId="19" hidden="1">{"'Sheet1'!$L$16"}</definedName>
    <definedName name="______________________hu6" localSheetId="20" hidden="1">{"'Sheet1'!$L$16"}</definedName>
    <definedName name="______________________hu6" localSheetId="22" hidden="1">{"'Sheet1'!$L$16"}</definedName>
    <definedName name="______________________hu6" localSheetId="24" hidden="1">{"'Sheet1'!$L$16"}</definedName>
    <definedName name="______________________hu6" localSheetId="28" hidden="1">{"'Sheet1'!$L$16"}</definedName>
    <definedName name="______________________hu6" localSheetId="14" hidden="1">{"'Sheet1'!$L$16"}</definedName>
    <definedName name="______________________hu6" hidden="1">{"'Sheet1'!$L$16"}</definedName>
    <definedName name="______________________Lan1" localSheetId="12" hidden="1">{"'Sheet1'!$L$16"}</definedName>
    <definedName name="______________________Lan1" localSheetId="11" hidden="1">{"'Sheet1'!$L$16"}</definedName>
    <definedName name="______________________Lan1" localSheetId="13" hidden="1">{"'Sheet1'!$L$16"}</definedName>
    <definedName name="______________________Lan1" localSheetId="16" hidden="1">{"'Sheet1'!$L$16"}</definedName>
    <definedName name="______________________Lan1" localSheetId="21" hidden="1">{"'Sheet1'!$L$16"}</definedName>
    <definedName name="______________________Lan1" localSheetId="18" hidden="1">{"'Sheet1'!$L$16"}</definedName>
    <definedName name="______________________Lan1" localSheetId="19" hidden="1">{"'Sheet1'!$L$16"}</definedName>
    <definedName name="______________________Lan1" localSheetId="20" hidden="1">{"'Sheet1'!$L$16"}</definedName>
    <definedName name="______________________Lan1" localSheetId="22" hidden="1">{"'Sheet1'!$L$16"}</definedName>
    <definedName name="______________________Lan1" localSheetId="24" hidden="1">{"'Sheet1'!$L$16"}</definedName>
    <definedName name="______________________Lan1" localSheetId="28" hidden="1">{"'Sheet1'!$L$16"}</definedName>
    <definedName name="______________________Lan1" localSheetId="14" hidden="1">{"'Sheet1'!$L$16"}</definedName>
    <definedName name="______________________Lan1" hidden="1">{"'Sheet1'!$L$16"}</definedName>
    <definedName name="______________________LAN3" localSheetId="12" hidden="1">{"'Sheet1'!$L$16"}</definedName>
    <definedName name="______________________LAN3" localSheetId="11" hidden="1">{"'Sheet1'!$L$16"}</definedName>
    <definedName name="______________________LAN3" localSheetId="13" hidden="1">{"'Sheet1'!$L$16"}</definedName>
    <definedName name="______________________LAN3" localSheetId="16" hidden="1">{"'Sheet1'!$L$16"}</definedName>
    <definedName name="______________________LAN3" localSheetId="21" hidden="1">{"'Sheet1'!$L$16"}</definedName>
    <definedName name="______________________LAN3" localSheetId="18" hidden="1">{"'Sheet1'!$L$16"}</definedName>
    <definedName name="______________________LAN3" localSheetId="19" hidden="1">{"'Sheet1'!$L$16"}</definedName>
    <definedName name="______________________LAN3" localSheetId="20" hidden="1">{"'Sheet1'!$L$16"}</definedName>
    <definedName name="______________________LAN3" localSheetId="22" hidden="1">{"'Sheet1'!$L$16"}</definedName>
    <definedName name="______________________LAN3" localSheetId="24" hidden="1">{"'Sheet1'!$L$16"}</definedName>
    <definedName name="______________________LAN3" localSheetId="28" hidden="1">{"'Sheet1'!$L$16"}</definedName>
    <definedName name="______________________LAN3" localSheetId="14" hidden="1">{"'Sheet1'!$L$16"}</definedName>
    <definedName name="______________________LAN3" hidden="1">{"'Sheet1'!$L$16"}</definedName>
    <definedName name="______________________m4" localSheetId="12" hidden="1">{"'Sheet1'!$L$16"}</definedName>
    <definedName name="______________________m4" localSheetId="11" hidden="1">{"'Sheet1'!$L$16"}</definedName>
    <definedName name="______________________m4" localSheetId="13" hidden="1">{"'Sheet1'!$L$16"}</definedName>
    <definedName name="______________________m4" localSheetId="16" hidden="1">{"'Sheet1'!$L$16"}</definedName>
    <definedName name="______________________m4" localSheetId="21" hidden="1">{"'Sheet1'!$L$16"}</definedName>
    <definedName name="______________________m4" localSheetId="18" hidden="1">{"'Sheet1'!$L$16"}</definedName>
    <definedName name="______________________m4" localSheetId="19" hidden="1">{"'Sheet1'!$L$16"}</definedName>
    <definedName name="______________________m4" localSheetId="20" hidden="1">{"'Sheet1'!$L$16"}</definedName>
    <definedName name="______________________m4" localSheetId="22" hidden="1">{"'Sheet1'!$L$16"}</definedName>
    <definedName name="______________________m4" localSheetId="24" hidden="1">{"'Sheet1'!$L$16"}</definedName>
    <definedName name="______________________m4" localSheetId="28" hidden="1">{"'Sheet1'!$L$16"}</definedName>
    <definedName name="______________________m4" localSheetId="14" hidden="1">{"'Sheet1'!$L$16"}</definedName>
    <definedName name="______________________m4" hidden="1">{"'Sheet1'!$L$16"}</definedName>
    <definedName name="______________________NSO2" localSheetId="12" hidden="1">{"'Sheet1'!$L$16"}</definedName>
    <definedName name="______________________NSO2" localSheetId="11" hidden="1">{"'Sheet1'!$L$16"}</definedName>
    <definedName name="______________________NSO2" localSheetId="13" hidden="1">{"'Sheet1'!$L$16"}</definedName>
    <definedName name="______________________NSO2" localSheetId="16" hidden="1">{"'Sheet1'!$L$16"}</definedName>
    <definedName name="______________________NSO2" localSheetId="21" hidden="1">{"'Sheet1'!$L$16"}</definedName>
    <definedName name="______________________NSO2" localSheetId="18" hidden="1">{"'Sheet1'!$L$16"}</definedName>
    <definedName name="______________________NSO2" localSheetId="19" hidden="1">{"'Sheet1'!$L$16"}</definedName>
    <definedName name="______________________NSO2" localSheetId="20" hidden="1">{"'Sheet1'!$L$16"}</definedName>
    <definedName name="______________________NSO2" localSheetId="22" hidden="1">{"'Sheet1'!$L$16"}</definedName>
    <definedName name="______________________NSO2" localSheetId="24" hidden="1">{"'Sheet1'!$L$16"}</definedName>
    <definedName name="______________________NSO2" localSheetId="28" hidden="1">{"'Sheet1'!$L$16"}</definedName>
    <definedName name="______________________NSO2" localSheetId="14" hidden="1">{"'Sheet1'!$L$16"}</definedName>
    <definedName name="______________________NSO2" hidden="1">{"'Sheet1'!$L$16"}</definedName>
    <definedName name="______________________P3" localSheetId="12" hidden="1">{#N/A,#N/A,FALSE,"特殊室（ＢＱ表）"}</definedName>
    <definedName name="______________________P3" localSheetId="11" hidden="1">{#N/A,#N/A,FALSE,"特殊室（ＢＱ表）"}</definedName>
    <definedName name="______________________P3" localSheetId="13" hidden="1">{#N/A,#N/A,FALSE,"特殊室（ＢＱ表）"}</definedName>
    <definedName name="______________________P3" localSheetId="16" hidden="1">{#N/A,#N/A,FALSE,"特殊室（ＢＱ表）"}</definedName>
    <definedName name="______________________P3" localSheetId="21" hidden="1">{#N/A,#N/A,FALSE,"特殊室（ＢＱ表）"}</definedName>
    <definedName name="______________________P3" localSheetId="18" hidden="1">{#N/A,#N/A,FALSE,"特殊室（ＢＱ表）"}</definedName>
    <definedName name="______________________P3" localSheetId="19" hidden="1">{#N/A,#N/A,FALSE,"特殊室（ＢＱ表）"}</definedName>
    <definedName name="______________________P3" localSheetId="20" hidden="1">{#N/A,#N/A,FALSE,"特殊室（ＢＱ表）"}</definedName>
    <definedName name="______________________P3" localSheetId="22" hidden="1">{#N/A,#N/A,FALSE,"特殊室（ＢＱ表）"}</definedName>
    <definedName name="______________________P3" localSheetId="24" hidden="1">{#N/A,#N/A,FALSE,"特殊室（ＢＱ表）"}</definedName>
    <definedName name="______________________P3" localSheetId="28" hidden="1">{#N/A,#N/A,FALSE,"特殊室（ＢＱ表）"}</definedName>
    <definedName name="______________________P3" localSheetId="14" hidden="1">{#N/A,#N/A,FALSE,"特殊室（ＢＱ表）"}</definedName>
    <definedName name="______________________P3" hidden="1">{#N/A,#N/A,FALSE,"特殊室（ＢＱ表）"}</definedName>
    <definedName name="______________________PA3" localSheetId="12" hidden="1">{"'Sheet1'!$L$16"}</definedName>
    <definedName name="______________________PA3" localSheetId="11" hidden="1">{"'Sheet1'!$L$16"}</definedName>
    <definedName name="______________________PA3" localSheetId="13" hidden="1">{"'Sheet1'!$L$16"}</definedName>
    <definedName name="______________________PA3" localSheetId="16" hidden="1">{"'Sheet1'!$L$16"}</definedName>
    <definedName name="______________________PA3" localSheetId="21" hidden="1">{"'Sheet1'!$L$16"}</definedName>
    <definedName name="______________________PA3" localSheetId="18" hidden="1">{"'Sheet1'!$L$16"}</definedName>
    <definedName name="______________________PA3" localSheetId="19" hidden="1">{"'Sheet1'!$L$16"}</definedName>
    <definedName name="______________________PA3" localSheetId="20" hidden="1">{"'Sheet1'!$L$16"}</definedName>
    <definedName name="______________________PA3" localSheetId="22" hidden="1">{"'Sheet1'!$L$16"}</definedName>
    <definedName name="______________________PA3" localSheetId="24" hidden="1">{"'Sheet1'!$L$16"}</definedName>
    <definedName name="______________________PA3" localSheetId="28" hidden="1">{"'Sheet1'!$L$16"}</definedName>
    <definedName name="______________________PA3" localSheetId="14" hidden="1">{"'Sheet1'!$L$16"}</definedName>
    <definedName name="______________________PA3" hidden="1">{"'Sheet1'!$L$16"}</definedName>
    <definedName name="______________________PPP3" localSheetId="12" hidden="1">{#N/A,#N/A,FALSE,"特殊室（ＢＱ表）"}</definedName>
    <definedName name="______________________PPP3" localSheetId="11" hidden="1">{#N/A,#N/A,FALSE,"特殊室（ＢＱ表）"}</definedName>
    <definedName name="______________________PPP3" localSheetId="13" hidden="1">{#N/A,#N/A,FALSE,"特殊室（ＢＱ表）"}</definedName>
    <definedName name="______________________PPP3" localSheetId="16" hidden="1">{#N/A,#N/A,FALSE,"特殊室（ＢＱ表）"}</definedName>
    <definedName name="______________________PPP3" localSheetId="21" hidden="1">{#N/A,#N/A,FALSE,"特殊室（ＢＱ表）"}</definedName>
    <definedName name="______________________PPP3" localSheetId="18" hidden="1">{#N/A,#N/A,FALSE,"特殊室（ＢＱ表）"}</definedName>
    <definedName name="______________________PPP3" localSheetId="19" hidden="1">{#N/A,#N/A,FALSE,"特殊室（ＢＱ表）"}</definedName>
    <definedName name="______________________PPP3" localSheetId="20" hidden="1">{#N/A,#N/A,FALSE,"特殊室（ＢＱ表）"}</definedName>
    <definedName name="______________________PPP3" localSheetId="22" hidden="1">{#N/A,#N/A,FALSE,"特殊室（ＢＱ表）"}</definedName>
    <definedName name="______________________PPP3" localSheetId="24" hidden="1">{#N/A,#N/A,FALSE,"特殊室（ＢＱ表）"}</definedName>
    <definedName name="______________________PPP3" localSheetId="28" hidden="1">{#N/A,#N/A,FALSE,"特殊室（ＢＱ表）"}</definedName>
    <definedName name="______________________PPP3" localSheetId="14" hidden="1">{#N/A,#N/A,FALSE,"特殊室（ＢＱ表）"}</definedName>
    <definedName name="______________________PPP3" hidden="1">{#N/A,#N/A,FALSE,"特殊室（ＢＱ表）"}</definedName>
    <definedName name="______________________PPP33" localSheetId="12" hidden="1">{#N/A,#N/A,FALSE,"特殊室（ＢＱ表）"}</definedName>
    <definedName name="______________________PPP33" localSheetId="11" hidden="1">{#N/A,#N/A,FALSE,"特殊室（ＢＱ表）"}</definedName>
    <definedName name="______________________PPP33" localSheetId="13" hidden="1">{#N/A,#N/A,FALSE,"特殊室（ＢＱ表）"}</definedName>
    <definedName name="______________________PPP33" localSheetId="16" hidden="1">{#N/A,#N/A,FALSE,"特殊室（ＢＱ表）"}</definedName>
    <definedName name="______________________PPP33" localSheetId="21" hidden="1">{#N/A,#N/A,FALSE,"特殊室（ＢＱ表）"}</definedName>
    <definedName name="______________________PPP33" localSheetId="18" hidden="1">{#N/A,#N/A,FALSE,"特殊室（ＢＱ表）"}</definedName>
    <definedName name="______________________PPP33" localSheetId="19" hidden="1">{#N/A,#N/A,FALSE,"特殊室（ＢＱ表）"}</definedName>
    <definedName name="______________________PPP33" localSheetId="20" hidden="1">{#N/A,#N/A,FALSE,"特殊室（ＢＱ表）"}</definedName>
    <definedName name="______________________PPP33" localSheetId="22" hidden="1">{#N/A,#N/A,FALSE,"特殊室（ＢＱ表）"}</definedName>
    <definedName name="______________________PPP33" localSheetId="24" hidden="1">{#N/A,#N/A,FALSE,"特殊室（ＢＱ表）"}</definedName>
    <definedName name="______________________PPP33" localSheetId="28" hidden="1">{#N/A,#N/A,FALSE,"特殊室（ＢＱ表）"}</definedName>
    <definedName name="______________________PPP33" localSheetId="14" hidden="1">{#N/A,#N/A,FALSE,"特殊室（ＢＱ表）"}</definedName>
    <definedName name="______________________PPP33" hidden="1">{#N/A,#N/A,FALSE,"特殊室（ＢＱ表）"}</definedName>
    <definedName name="______________________ppp34" localSheetId="12" hidden="1">{#N/A,#N/A,FALSE,"特殊室（ＢＱ表）"}</definedName>
    <definedName name="______________________ppp34" localSheetId="11" hidden="1">{#N/A,#N/A,FALSE,"特殊室（ＢＱ表）"}</definedName>
    <definedName name="______________________ppp34" localSheetId="13" hidden="1">{#N/A,#N/A,FALSE,"特殊室（ＢＱ表）"}</definedName>
    <definedName name="______________________ppp34" localSheetId="16" hidden="1">{#N/A,#N/A,FALSE,"特殊室（ＢＱ表）"}</definedName>
    <definedName name="______________________ppp34" localSheetId="21" hidden="1">{#N/A,#N/A,FALSE,"特殊室（ＢＱ表）"}</definedName>
    <definedName name="______________________ppp34" localSheetId="18" hidden="1">{#N/A,#N/A,FALSE,"特殊室（ＢＱ表）"}</definedName>
    <definedName name="______________________ppp34" localSheetId="19" hidden="1">{#N/A,#N/A,FALSE,"特殊室（ＢＱ表）"}</definedName>
    <definedName name="______________________ppp34" localSheetId="20" hidden="1">{#N/A,#N/A,FALSE,"特殊室（ＢＱ表）"}</definedName>
    <definedName name="______________________ppp34" localSheetId="22" hidden="1">{#N/A,#N/A,FALSE,"特殊室（ＢＱ表）"}</definedName>
    <definedName name="______________________ppp34" localSheetId="24" hidden="1">{#N/A,#N/A,FALSE,"特殊室（ＢＱ表）"}</definedName>
    <definedName name="______________________ppp34" localSheetId="28" hidden="1">{#N/A,#N/A,FALSE,"特殊室（ＢＱ表）"}</definedName>
    <definedName name="______________________ppp34" localSheetId="14" hidden="1">{#N/A,#N/A,FALSE,"特殊室（ＢＱ表）"}</definedName>
    <definedName name="______________________ppp34" hidden="1">{#N/A,#N/A,FALSE,"特殊室（ＢＱ表）"}</definedName>
    <definedName name="______________________ppp3444" localSheetId="12" hidden="1">{#N/A,#N/A,FALSE,"特殊室（ＢＱ表）"}</definedName>
    <definedName name="______________________ppp3444" localSheetId="11" hidden="1">{#N/A,#N/A,FALSE,"特殊室（ＢＱ表）"}</definedName>
    <definedName name="______________________ppp3444" localSheetId="13" hidden="1">{#N/A,#N/A,FALSE,"特殊室（ＢＱ表）"}</definedName>
    <definedName name="______________________ppp3444" localSheetId="16" hidden="1">{#N/A,#N/A,FALSE,"特殊室（ＢＱ表）"}</definedName>
    <definedName name="______________________ppp3444" localSheetId="21" hidden="1">{#N/A,#N/A,FALSE,"特殊室（ＢＱ表）"}</definedName>
    <definedName name="______________________ppp3444" localSheetId="18" hidden="1">{#N/A,#N/A,FALSE,"特殊室（ＢＱ表）"}</definedName>
    <definedName name="______________________ppp3444" localSheetId="19" hidden="1">{#N/A,#N/A,FALSE,"特殊室（ＢＱ表）"}</definedName>
    <definedName name="______________________ppp3444" localSheetId="20" hidden="1">{#N/A,#N/A,FALSE,"特殊室（ＢＱ表）"}</definedName>
    <definedName name="______________________ppp3444" localSheetId="22" hidden="1">{#N/A,#N/A,FALSE,"特殊室（ＢＱ表）"}</definedName>
    <definedName name="______________________ppp3444" localSheetId="24" hidden="1">{#N/A,#N/A,FALSE,"特殊室（ＢＱ表）"}</definedName>
    <definedName name="______________________ppp3444" localSheetId="28" hidden="1">{#N/A,#N/A,FALSE,"特殊室（ＢＱ表）"}</definedName>
    <definedName name="______________________ppp3444" localSheetId="14" hidden="1">{#N/A,#N/A,FALSE,"特殊室（ＢＱ表）"}</definedName>
    <definedName name="______________________ppp3444" hidden="1">{#N/A,#N/A,FALSE,"特殊室（ＢＱ表）"}</definedName>
    <definedName name="______________________SCL4" localSheetId="12" hidden="1">{"'Sheet1'!$L$16"}</definedName>
    <definedName name="______________________SCL4" localSheetId="11" hidden="1">{"'Sheet1'!$L$16"}</definedName>
    <definedName name="______________________SCL4" localSheetId="13" hidden="1">{"'Sheet1'!$L$16"}</definedName>
    <definedName name="______________________SCL4" localSheetId="16" hidden="1">{"'Sheet1'!$L$16"}</definedName>
    <definedName name="______________________SCL4" localSheetId="21" hidden="1">{"'Sheet1'!$L$16"}</definedName>
    <definedName name="______________________SCL4" localSheetId="18" hidden="1">{"'Sheet1'!$L$16"}</definedName>
    <definedName name="______________________SCL4" localSheetId="19" hidden="1">{"'Sheet1'!$L$16"}</definedName>
    <definedName name="______________________SCL4" localSheetId="20" hidden="1">{"'Sheet1'!$L$16"}</definedName>
    <definedName name="______________________SCL4" localSheetId="22" hidden="1">{"'Sheet1'!$L$16"}</definedName>
    <definedName name="______________________SCL4" localSheetId="24" hidden="1">{"'Sheet1'!$L$16"}</definedName>
    <definedName name="______________________SCL4" localSheetId="28" hidden="1">{"'Sheet1'!$L$16"}</definedName>
    <definedName name="______________________SCL4" localSheetId="14" hidden="1">{"'Sheet1'!$L$16"}</definedName>
    <definedName name="______________________SCL4" hidden="1">{"'Sheet1'!$L$16"}</definedName>
    <definedName name="______________________TM2" localSheetId="12" hidden="1">{"'Sheet1'!$L$16"}</definedName>
    <definedName name="______________________TM2" localSheetId="11" hidden="1">{"'Sheet1'!$L$16"}</definedName>
    <definedName name="______________________TM2" localSheetId="13" hidden="1">{"'Sheet1'!$L$16"}</definedName>
    <definedName name="______________________TM2" localSheetId="16" hidden="1">{"'Sheet1'!$L$16"}</definedName>
    <definedName name="______________________TM2" localSheetId="21" hidden="1">{"'Sheet1'!$L$16"}</definedName>
    <definedName name="______________________TM2" localSheetId="18" hidden="1">{"'Sheet1'!$L$16"}</definedName>
    <definedName name="______________________TM2" localSheetId="19" hidden="1">{"'Sheet1'!$L$16"}</definedName>
    <definedName name="______________________TM2" localSheetId="20" hidden="1">{"'Sheet1'!$L$16"}</definedName>
    <definedName name="______________________TM2" localSheetId="22" hidden="1">{"'Sheet1'!$L$16"}</definedName>
    <definedName name="______________________TM2" localSheetId="24" hidden="1">{"'Sheet1'!$L$16"}</definedName>
    <definedName name="______________________TM2" localSheetId="28" hidden="1">{"'Sheet1'!$L$16"}</definedName>
    <definedName name="______________________TM2" localSheetId="14" hidden="1">{"'Sheet1'!$L$16"}</definedName>
    <definedName name="______________________TM2" hidden="1">{"'Sheet1'!$L$16"}</definedName>
    <definedName name="______________________tt3" localSheetId="12" hidden="1">{"'Sheet1'!$L$16"}</definedName>
    <definedName name="______________________tt3" localSheetId="11" hidden="1">{"'Sheet1'!$L$16"}</definedName>
    <definedName name="______________________tt3" localSheetId="13" hidden="1">{"'Sheet1'!$L$16"}</definedName>
    <definedName name="______________________tt3" localSheetId="16" hidden="1">{"'Sheet1'!$L$16"}</definedName>
    <definedName name="______________________tt3" localSheetId="21" hidden="1">{"'Sheet1'!$L$16"}</definedName>
    <definedName name="______________________tt3" localSheetId="18" hidden="1">{"'Sheet1'!$L$16"}</definedName>
    <definedName name="______________________tt3" localSheetId="19" hidden="1">{"'Sheet1'!$L$16"}</definedName>
    <definedName name="______________________tt3" localSheetId="20" hidden="1">{"'Sheet1'!$L$16"}</definedName>
    <definedName name="______________________tt3" localSheetId="22" hidden="1">{"'Sheet1'!$L$16"}</definedName>
    <definedName name="______________________tt3" localSheetId="24" hidden="1">{"'Sheet1'!$L$16"}</definedName>
    <definedName name="______________________tt3" localSheetId="28" hidden="1">{"'Sheet1'!$L$16"}</definedName>
    <definedName name="______________________tt3" localSheetId="14" hidden="1">{"'Sheet1'!$L$16"}</definedName>
    <definedName name="______________________tt3" hidden="1">{"'Sheet1'!$L$16"}</definedName>
    <definedName name="______________________tu4" localSheetId="12" hidden="1">{"'Sheet1'!$L$16"}</definedName>
    <definedName name="______________________tu4" localSheetId="11" hidden="1">{"'Sheet1'!$L$16"}</definedName>
    <definedName name="______________________tu4" localSheetId="13" hidden="1">{"'Sheet1'!$L$16"}</definedName>
    <definedName name="______________________tu4" localSheetId="16" hidden="1">{"'Sheet1'!$L$16"}</definedName>
    <definedName name="______________________tu4" localSheetId="21" hidden="1">{"'Sheet1'!$L$16"}</definedName>
    <definedName name="______________________tu4" localSheetId="18" hidden="1">{"'Sheet1'!$L$16"}</definedName>
    <definedName name="______________________tu4" localSheetId="19" hidden="1">{"'Sheet1'!$L$16"}</definedName>
    <definedName name="______________________tu4" localSheetId="20" hidden="1">{"'Sheet1'!$L$16"}</definedName>
    <definedName name="______________________tu4" localSheetId="22" hidden="1">{"'Sheet1'!$L$16"}</definedName>
    <definedName name="______________________tu4" localSheetId="24" hidden="1">{"'Sheet1'!$L$16"}</definedName>
    <definedName name="______________________tu4" localSheetId="28" hidden="1">{"'Sheet1'!$L$16"}</definedName>
    <definedName name="______________________tu4" localSheetId="14" hidden="1">{"'Sheet1'!$L$16"}</definedName>
    <definedName name="______________________tu4" hidden="1">{"'Sheet1'!$L$16"}</definedName>
    <definedName name="______________________VT3" localSheetId="12" hidden="1">{"'Sheet1'!$L$16"}</definedName>
    <definedName name="______________________VT3" localSheetId="11" hidden="1">{"'Sheet1'!$L$16"}</definedName>
    <definedName name="______________________VT3" localSheetId="13" hidden="1">{"'Sheet1'!$L$16"}</definedName>
    <definedName name="______________________VT3" localSheetId="16" hidden="1">{"'Sheet1'!$L$16"}</definedName>
    <definedName name="______________________VT3" localSheetId="21" hidden="1">{"'Sheet1'!$L$16"}</definedName>
    <definedName name="______________________VT3" localSheetId="18" hidden="1">{"'Sheet1'!$L$16"}</definedName>
    <definedName name="______________________VT3" localSheetId="19" hidden="1">{"'Sheet1'!$L$16"}</definedName>
    <definedName name="______________________VT3" localSheetId="20" hidden="1">{"'Sheet1'!$L$16"}</definedName>
    <definedName name="______________________VT3" localSheetId="22" hidden="1">{"'Sheet1'!$L$16"}</definedName>
    <definedName name="______________________VT3" localSheetId="24" hidden="1">{"'Sheet1'!$L$16"}</definedName>
    <definedName name="______________________VT3" localSheetId="28" hidden="1">{"'Sheet1'!$L$16"}</definedName>
    <definedName name="______________________VT3" localSheetId="14" hidden="1">{"'Sheet1'!$L$16"}</definedName>
    <definedName name="______________________VT3" hidden="1">{"'Sheet1'!$L$16"}</definedName>
    <definedName name="_____________________a1" localSheetId="12" hidden="1">{"'Sheet1'!$L$16"}</definedName>
    <definedName name="_____________________a1" localSheetId="11" hidden="1">{"'Sheet1'!$L$16"}</definedName>
    <definedName name="_____________________a1" localSheetId="13" hidden="1">{"'Sheet1'!$L$16"}</definedName>
    <definedName name="_____________________a1" localSheetId="16" hidden="1">{"'Sheet1'!$L$16"}</definedName>
    <definedName name="_____________________a1" localSheetId="21" hidden="1">{"'Sheet1'!$L$16"}</definedName>
    <definedName name="_____________________a1" localSheetId="18" hidden="1">{"'Sheet1'!$L$16"}</definedName>
    <definedName name="_____________________a1" localSheetId="19" hidden="1">{"'Sheet1'!$L$16"}</definedName>
    <definedName name="_____________________a1" localSheetId="20" hidden="1">{"'Sheet1'!$L$16"}</definedName>
    <definedName name="_____________________a1" localSheetId="22" hidden="1">{"'Sheet1'!$L$16"}</definedName>
    <definedName name="_____________________a1" localSheetId="24" hidden="1">{"'Sheet1'!$L$16"}</definedName>
    <definedName name="_____________________a1" localSheetId="28" hidden="1">{"'Sheet1'!$L$16"}</definedName>
    <definedName name="_____________________a1" localSheetId="14" hidden="1">{"'Sheet1'!$L$16"}</definedName>
    <definedName name="_____________________a1" hidden="1">{"'Sheet1'!$L$16"}</definedName>
    <definedName name="_____________________a129" localSheetId="12" hidden="1">{"Offgrid",#N/A,FALSE,"OFFGRID";"Region",#N/A,FALSE,"REGION";"Offgrid -2",#N/A,FALSE,"OFFGRID";"WTP",#N/A,FALSE,"WTP";"WTP -2",#N/A,FALSE,"WTP";"Project",#N/A,FALSE,"PROJECT";"Summary -2",#N/A,FALSE,"SUMMARY"}</definedName>
    <definedName name="_____________________a129" localSheetId="11" hidden="1">{"Offgrid",#N/A,FALSE,"OFFGRID";"Region",#N/A,FALSE,"REGION";"Offgrid -2",#N/A,FALSE,"OFFGRID";"WTP",#N/A,FALSE,"WTP";"WTP -2",#N/A,FALSE,"WTP";"Project",#N/A,FALSE,"PROJECT";"Summary -2",#N/A,FALSE,"SUMMARY"}</definedName>
    <definedName name="_____________________a129" localSheetId="13" hidden="1">{"Offgrid",#N/A,FALSE,"OFFGRID";"Region",#N/A,FALSE,"REGION";"Offgrid -2",#N/A,FALSE,"OFFGRID";"WTP",#N/A,FALSE,"WTP";"WTP -2",#N/A,FALSE,"WTP";"Project",#N/A,FALSE,"PROJECT";"Summary -2",#N/A,FALSE,"SUMMARY"}</definedName>
    <definedName name="_____________________a129" localSheetId="16" hidden="1">{"Offgrid",#N/A,FALSE,"OFFGRID";"Region",#N/A,FALSE,"REGION";"Offgrid -2",#N/A,FALSE,"OFFGRID";"WTP",#N/A,FALSE,"WTP";"WTP -2",#N/A,FALSE,"WTP";"Project",#N/A,FALSE,"PROJECT";"Summary -2",#N/A,FALSE,"SUMMARY"}</definedName>
    <definedName name="_____________________a129" localSheetId="21" hidden="1">{"Offgrid",#N/A,FALSE,"OFFGRID";"Region",#N/A,FALSE,"REGION";"Offgrid -2",#N/A,FALSE,"OFFGRID";"WTP",#N/A,FALSE,"WTP";"WTP -2",#N/A,FALSE,"WTP";"Project",#N/A,FALSE,"PROJECT";"Summary -2",#N/A,FALSE,"SUMMARY"}</definedName>
    <definedName name="_____________________a129" localSheetId="18" hidden="1">{"Offgrid",#N/A,FALSE,"OFFGRID";"Region",#N/A,FALSE,"REGION";"Offgrid -2",#N/A,FALSE,"OFFGRID";"WTP",#N/A,FALSE,"WTP";"WTP -2",#N/A,FALSE,"WTP";"Project",#N/A,FALSE,"PROJECT";"Summary -2",#N/A,FALSE,"SUMMARY"}</definedName>
    <definedName name="_____________________a129" localSheetId="19" hidden="1">{"Offgrid",#N/A,FALSE,"OFFGRID";"Region",#N/A,FALSE,"REGION";"Offgrid -2",#N/A,FALSE,"OFFGRID";"WTP",#N/A,FALSE,"WTP";"WTP -2",#N/A,FALSE,"WTP";"Project",#N/A,FALSE,"PROJECT";"Summary -2",#N/A,FALSE,"SUMMARY"}</definedName>
    <definedName name="_____________________a129" localSheetId="20" hidden="1">{"Offgrid",#N/A,FALSE,"OFFGRID";"Region",#N/A,FALSE,"REGION";"Offgrid -2",#N/A,FALSE,"OFFGRID";"WTP",#N/A,FALSE,"WTP";"WTP -2",#N/A,FALSE,"WTP";"Project",#N/A,FALSE,"PROJECT";"Summary -2",#N/A,FALSE,"SUMMARY"}</definedName>
    <definedName name="_____________________a129" localSheetId="22" hidden="1">{"Offgrid",#N/A,FALSE,"OFFGRID";"Region",#N/A,FALSE,"REGION";"Offgrid -2",#N/A,FALSE,"OFFGRID";"WTP",#N/A,FALSE,"WTP";"WTP -2",#N/A,FALSE,"WTP";"Project",#N/A,FALSE,"PROJECT";"Summary -2",#N/A,FALSE,"SUMMARY"}</definedName>
    <definedName name="_____________________a129" localSheetId="24" hidden="1">{"Offgrid",#N/A,FALSE,"OFFGRID";"Region",#N/A,FALSE,"REGION";"Offgrid -2",#N/A,FALSE,"OFFGRID";"WTP",#N/A,FALSE,"WTP";"WTP -2",#N/A,FALSE,"WTP";"Project",#N/A,FALSE,"PROJECT";"Summary -2",#N/A,FALSE,"SUMMARY"}</definedName>
    <definedName name="_____________________a129" localSheetId="28" hidden="1">{"Offgrid",#N/A,FALSE,"OFFGRID";"Region",#N/A,FALSE,"REGION";"Offgrid -2",#N/A,FALSE,"OFFGRID";"WTP",#N/A,FALSE,"WTP";"WTP -2",#N/A,FALSE,"WTP";"Project",#N/A,FALSE,"PROJECT";"Summary -2",#N/A,FALSE,"SUMMARY"}</definedName>
    <definedName name="_____________________a129" localSheetId="14" hidden="1">{"Offgrid",#N/A,FALSE,"OFFGRID";"Region",#N/A,FALSE,"REGION";"Offgrid -2",#N/A,FALSE,"OFFGRID";"WTP",#N/A,FALSE,"WTP";"WTP -2",#N/A,FALSE,"WTP";"Project",#N/A,FALSE,"PROJECT";"Summary -2",#N/A,FALSE,"SUMMARY"}</definedName>
    <definedName name="_____________________a129" hidden="1">{"Offgrid",#N/A,FALSE,"OFFGRID";"Region",#N/A,FALSE,"REGION";"Offgrid -2",#N/A,FALSE,"OFFGRID";"WTP",#N/A,FALSE,"WTP";"WTP -2",#N/A,FALSE,"WTP";"Project",#N/A,FALSE,"PROJECT";"Summary -2",#N/A,FALSE,"SUMMARY"}</definedName>
    <definedName name="_____________________a130" localSheetId="12" hidden="1">{"Offgrid",#N/A,FALSE,"OFFGRID";"Region",#N/A,FALSE,"REGION";"Offgrid -2",#N/A,FALSE,"OFFGRID";"WTP",#N/A,FALSE,"WTP";"WTP -2",#N/A,FALSE,"WTP";"Project",#N/A,FALSE,"PROJECT";"Summary -2",#N/A,FALSE,"SUMMARY"}</definedName>
    <definedName name="_____________________a130" localSheetId="11" hidden="1">{"Offgrid",#N/A,FALSE,"OFFGRID";"Region",#N/A,FALSE,"REGION";"Offgrid -2",#N/A,FALSE,"OFFGRID";"WTP",#N/A,FALSE,"WTP";"WTP -2",#N/A,FALSE,"WTP";"Project",#N/A,FALSE,"PROJECT";"Summary -2",#N/A,FALSE,"SUMMARY"}</definedName>
    <definedName name="_____________________a130" localSheetId="13" hidden="1">{"Offgrid",#N/A,FALSE,"OFFGRID";"Region",#N/A,FALSE,"REGION";"Offgrid -2",#N/A,FALSE,"OFFGRID";"WTP",#N/A,FALSE,"WTP";"WTP -2",#N/A,FALSE,"WTP";"Project",#N/A,FALSE,"PROJECT";"Summary -2",#N/A,FALSE,"SUMMARY"}</definedName>
    <definedName name="_____________________a130" localSheetId="16" hidden="1">{"Offgrid",#N/A,FALSE,"OFFGRID";"Region",#N/A,FALSE,"REGION";"Offgrid -2",#N/A,FALSE,"OFFGRID";"WTP",#N/A,FALSE,"WTP";"WTP -2",#N/A,FALSE,"WTP";"Project",#N/A,FALSE,"PROJECT";"Summary -2",#N/A,FALSE,"SUMMARY"}</definedName>
    <definedName name="_____________________a130" localSheetId="21" hidden="1">{"Offgrid",#N/A,FALSE,"OFFGRID";"Region",#N/A,FALSE,"REGION";"Offgrid -2",#N/A,FALSE,"OFFGRID";"WTP",#N/A,FALSE,"WTP";"WTP -2",#N/A,FALSE,"WTP";"Project",#N/A,FALSE,"PROJECT";"Summary -2",#N/A,FALSE,"SUMMARY"}</definedName>
    <definedName name="_____________________a130" localSheetId="18" hidden="1">{"Offgrid",#N/A,FALSE,"OFFGRID";"Region",#N/A,FALSE,"REGION";"Offgrid -2",#N/A,FALSE,"OFFGRID";"WTP",#N/A,FALSE,"WTP";"WTP -2",#N/A,FALSE,"WTP";"Project",#N/A,FALSE,"PROJECT";"Summary -2",#N/A,FALSE,"SUMMARY"}</definedName>
    <definedName name="_____________________a130" localSheetId="19" hidden="1">{"Offgrid",#N/A,FALSE,"OFFGRID";"Region",#N/A,FALSE,"REGION";"Offgrid -2",#N/A,FALSE,"OFFGRID";"WTP",#N/A,FALSE,"WTP";"WTP -2",#N/A,FALSE,"WTP";"Project",#N/A,FALSE,"PROJECT";"Summary -2",#N/A,FALSE,"SUMMARY"}</definedName>
    <definedName name="_____________________a130" localSheetId="20" hidden="1">{"Offgrid",#N/A,FALSE,"OFFGRID";"Region",#N/A,FALSE,"REGION";"Offgrid -2",#N/A,FALSE,"OFFGRID";"WTP",#N/A,FALSE,"WTP";"WTP -2",#N/A,FALSE,"WTP";"Project",#N/A,FALSE,"PROJECT";"Summary -2",#N/A,FALSE,"SUMMARY"}</definedName>
    <definedName name="_____________________a130" localSheetId="22" hidden="1">{"Offgrid",#N/A,FALSE,"OFFGRID";"Region",#N/A,FALSE,"REGION";"Offgrid -2",#N/A,FALSE,"OFFGRID";"WTP",#N/A,FALSE,"WTP";"WTP -2",#N/A,FALSE,"WTP";"Project",#N/A,FALSE,"PROJECT";"Summary -2",#N/A,FALSE,"SUMMARY"}</definedName>
    <definedName name="_____________________a130" localSheetId="24" hidden="1">{"Offgrid",#N/A,FALSE,"OFFGRID";"Region",#N/A,FALSE,"REGION";"Offgrid -2",#N/A,FALSE,"OFFGRID";"WTP",#N/A,FALSE,"WTP";"WTP -2",#N/A,FALSE,"WTP";"Project",#N/A,FALSE,"PROJECT";"Summary -2",#N/A,FALSE,"SUMMARY"}</definedName>
    <definedName name="_____________________a130" localSheetId="28" hidden="1">{"Offgrid",#N/A,FALSE,"OFFGRID";"Region",#N/A,FALSE,"REGION";"Offgrid -2",#N/A,FALSE,"OFFGRID";"WTP",#N/A,FALSE,"WTP";"WTP -2",#N/A,FALSE,"WTP";"Project",#N/A,FALSE,"PROJECT";"Summary -2",#N/A,FALSE,"SUMMARY"}</definedName>
    <definedName name="_____________________a130" localSheetId="14" hidden="1">{"Offgrid",#N/A,FALSE,"OFFGRID";"Region",#N/A,FALSE,"REGION";"Offgrid -2",#N/A,FALSE,"OFFGRID";"WTP",#N/A,FALSE,"WTP";"WTP -2",#N/A,FALSE,"WTP";"Project",#N/A,FALSE,"PROJECT";"Summary -2",#N/A,FALSE,"SUMMARY"}</definedName>
    <definedName name="_____________________a130" hidden="1">{"Offgrid",#N/A,FALSE,"OFFGRID";"Region",#N/A,FALSE,"REGION";"Offgrid -2",#N/A,FALSE,"OFFGRID";"WTP",#N/A,FALSE,"WTP";"WTP -2",#N/A,FALSE,"WTP";"Project",#N/A,FALSE,"PROJECT";"Summary -2",#N/A,FALSE,"SUMMARY"}</definedName>
    <definedName name="_____________________a2" localSheetId="12" hidden="1">{"'Sheet1'!$L$16"}</definedName>
    <definedName name="_____________________a2" localSheetId="11" hidden="1">{"'Sheet1'!$L$16"}</definedName>
    <definedName name="_____________________a2" localSheetId="13" hidden="1">{"'Sheet1'!$L$16"}</definedName>
    <definedName name="_____________________a2" localSheetId="16" hidden="1">{"'Sheet1'!$L$16"}</definedName>
    <definedName name="_____________________a2" localSheetId="21" hidden="1">{"'Sheet1'!$L$16"}</definedName>
    <definedName name="_____________________a2" localSheetId="18" hidden="1">{"'Sheet1'!$L$16"}</definedName>
    <definedName name="_____________________a2" localSheetId="19" hidden="1">{"'Sheet1'!$L$16"}</definedName>
    <definedName name="_____________________a2" localSheetId="20" hidden="1">{"'Sheet1'!$L$16"}</definedName>
    <definedName name="_____________________a2" localSheetId="22" hidden="1">{"'Sheet1'!$L$16"}</definedName>
    <definedName name="_____________________a2" localSheetId="24" hidden="1">{"'Sheet1'!$L$16"}</definedName>
    <definedName name="_____________________a2" localSheetId="28" hidden="1">{"'Sheet1'!$L$16"}</definedName>
    <definedName name="_____________________a2" localSheetId="14" hidden="1">{"'Sheet1'!$L$16"}</definedName>
    <definedName name="_____________________a2" hidden="1">{"'Sheet1'!$L$16"}</definedName>
    <definedName name="_____________________BG12" localSheetId="12" hidden="1">{"'Sheet1'!$L$16"}</definedName>
    <definedName name="_____________________BG12" localSheetId="11" hidden="1">{"'Sheet1'!$L$16"}</definedName>
    <definedName name="_____________________BG12" localSheetId="13" hidden="1">{"'Sheet1'!$L$16"}</definedName>
    <definedName name="_____________________BG12" localSheetId="16" hidden="1">{"'Sheet1'!$L$16"}</definedName>
    <definedName name="_____________________BG12" localSheetId="21" hidden="1">{"'Sheet1'!$L$16"}</definedName>
    <definedName name="_____________________BG12" localSheetId="18" hidden="1">{"'Sheet1'!$L$16"}</definedName>
    <definedName name="_____________________BG12" localSheetId="19" hidden="1">{"'Sheet1'!$L$16"}</definedName>
    <definedName name="_____________________BG12" localSheetId="20" hidden="1">{"'Sheet1'!$L$16"}</definedName>
    <definedName name="_____________________BG12" localSheetId="22" hidden="1">{"'Sheet1'!$L$16"}</definedName>
    <definedName name="_____________________BG12" localSheetId="24" hidden="1">{"'Sheet1'!$L$16"}</definedName>
    <definedName name="_____________________BG12" localSheetId="28" hidden="1">{"'Sheet1'!$L$16"}</definedName>
    <definedName name="_____________________BG12" localSheetId="14" hidden="1">{"'Sheet1'!$L$16"}</definedName>
    <definedName name="_____________________BG12" hidden="1">{"'Sheet1'!$L$16"}</definedName>
    <definedName name="_____________________BIA3" localSheetId="12" hidden="1">{"'Sheet1'!$L$16"}</definedName>
    <definedName name="_____________________BIA3" localSheetId="11" hidden="1">{"'Sheet1'!$L$16"}</definedName>
    <definedName name="_____________________BIA3" localSheetId="13" hidden="1">{"'Sheet1'!$L$16"}</definedName>
    <definedName name="_____________________BIA3" localSheetId="16" hidden="1">{"'Sheet1'!$L$16"}</definedName>
    <definedName name="_____________________BIA3" localSheetId="21" hidden="1">{"'Sheet1'!$L$16"}</definedName>
    <definedName name="_____________________BIA3" localSheetId="18" hidden="1">{"'Sheet1'!$L$16"}</definedName>
    <definedName name="_____________________BIA3" localSheetId="19" hidden="1">{"'Sheet1'!$L$16"}</definedName>
    <definedName name="_____________________BIA3" localSheetId="20" hidden="1">{"'Sheet1'!$L$16"}</definedName>
    <definedName name="_____________________BIA3" localSheetId="22" hidden="1">{"'Sheet1'!$L$16"}</definedName>
    <definedName name="_____________________BIA3" localSheetId="24" hidden="1">{"'Sheet1'!$L$16"}</definedName>
    <definedName name="_____________________BIA3" localSheetId="28" hidden="1">{"'Sheet1'!$L$16"}</definedName>
    <definedName name="_____________________BIA3" localSheetId="14" hidden="1">{"'Sheet1'!$L$16"}</definedName>
    <definedName name="_____________________BIA3" hidden="1">{"'Sheet1'!$L$16"}</definedName>
    <definedName name="_____________________CN1" localSheetId="12" hidden="1">{"'Sheet1'!$L$16"}</definedName>
    <definedName name="_____________________CN1" localSheetId="11" hidden="1">{"'Sheet1'!$L$16"}</definedName>
    <definedName name="_____________________CN1" localSheetId="13" hidden="1">{"'Sheet1'!$L$16"}</definedName>
    <definedName name="_____________________CN1" localSheetId="16" hidden="1">{"'Sheet1'!$L$16"}</definedName>
    <definedName name="_____________________CN1" localSheetId="21" hidden="1">{"'Sheet1'!$L$16"}</definedName>
    <definedName name="_____________________CN1" localSheetId="18" hidden="1">{"'Sheet1'!$L$16"}</definedName>
    <definedName name="_____________________CN1" localSheetId="19" hidden="1">{"'Sheet1'!$L$16"}</definedName>
    <definedName name="_____________________CN1" localSheetId="20" hidden="1">{"'Sheet1'!$L$16"}</definedName>
    <definedName name="_____________________CN1" localSheetId="22" hidden="1">{"'Sheet1'!$L$16"}</definedName>
    <definedName name="_____________________CN1" localSheetId="24" hidden="1">{"'Sheet1'!$L$16"}</definedName>
    <definedName name="_____________________CN1" localSheetId="28" hidden="1">{"'Sheet1'!$L$16"}</definedName>
    <definedName name="_____________________CN1" localSheetId="14" hidden="1">{"'Sheet1'!$L$16"}</definedName>
    <definedName name="_____________________CN1" hidden="1">{"'Sheet1'!$L$16"}</definedName>
    <definedName name="_____________________Goi8" localSheetId="12" hidden="1">{"'Sheet1'!$L$16"}</definedName>
    <definedName name="_____________________Goi8" localSheetId="11" hidden="1">{"'Sheet1'!$L$16"}</definedName>
    <definedName name="_____________________Goi8" localSheetId="13" hidden="1">{"'Sheet1'!$L$16"}</definedName>
    <definedName name="_____________________Goi8" localSheetId="16" hidden="1">{"'Sheet1'!$L$16"}</definedName>
    <definedName name="_____________________Goi8" localSheetId="21" hidden="1">{"'Sheet1'!$L$16"}</definedName>
    <definedName name="_____________________Goi8" localSheetId="18" hidden="1">{"'Sheet1'!$L$16"}</definedName>
    <definedName name="_____________________Goi8" localSheetId="19" hidden="1">{"'Sheet1'!$L$16"}</definedName>
    <definedName name="_____________________Goi8" localSheetId="20" hidden="1">{"'Sheet1'!$L$16"}</definedName>
    <definedName name="_____________________Goi8" localSheetId="22" hidden="1">{"'Sheet1'!$L$16"}</definedName>
    <definedName name="_____________________Goi8" localSheetId="24" hidden="1">{"'Sheet1'!$L$16"}</definedName>
    <definedName name="_____________________Goi8" localSheetId="28" hidden="1">{"'Sheet1'!$L$16"}</definedName>
    <definedName name="_____________________Goi8" localSheetId="14" hidden="1">{"'Sheet1'!$L$16"}</definedName>
    <definedName name="_____________________Goi8" hidden="1">{"'Sheet1'!$L$16"}</definedName>
    <definedName name="_____________________h1" localSheetId="12" hidden="1">{"'Sheet1'!$L$16"}</definedName>
    <definedName name="_____________________h1" localSheetId="11" hidden="1">{"'Sheet1'!$L$16"}</definedName>
    <definedName name="_____________________h1" localSheetId="13" hidden="1">{"'Sheet1'!$L$16"}</definedName>
    <definedName name="_____________________h1" localSheetId="16" hidden="1">{"'Sheet1'!$L$16"}</definedName>
    <definedName name="_____________________h1" localSheetId="21" hidden="1">{"'Sheet1'!$L$16"}</definedName>
    <definedName name="_____________________h1" localSheetId="18" hidden="1">{"'Sheet1'!$L$16"}</definedName>
    <definedName name="_____________________h1" localSheetId="19" hidden="1">{"'Sheet1'!$L$16"}</definedName>
    <definedName name="_____________________h1" localSheetId="20" hidden="1">{"'Sheet1'!$L$16"}</definedName>
    <definedName name="_____________________h1" localSheetId="22" hidden="1">{"'Sheet1'!$L$16"}</definedName>
    <definedName name="_____________________h1" localSheetId="24" hidden="1">{"'Sheet1'!$L$16"}</definedName>
    <definedName name="_____________________h1" localSheetId="28" hidden="1">{"'Sheet1'!$L$16"}</definedName>
    <definedName name="_____________________h1" localSheetId="14" hidden="1">{"'Sheet1'!$L$16"}</definedName>
    <definedName name="_____________________h1" hidden="1">{"'Sheet1'!$L$16"}</definedName>
    <definedName name="_____________________hu1" localSheetId="12" hidden="1">{"'Sheet1'!$L$16"}</definedName>
    <definedName name="_____________________hu1" localSheetId="11" hidden="1">{"'Sheet1'!$L$16"}</definedName>
    <definedName name="_____________________hu1" localSheetId="13" hidden="1">{"'Sheet1'!$L$16"}</definedName>
    <definedName name="_____________________hu1" localSheetId="16" hidden="1">{"'Sheet1'!$L$16"}</definedName>
    <definedName name="_____________________hu1" localSheetId="21" hidden="1">{"'Sheet1'!$L$16"}</definedName>
    <definedName name="_____________________hu1" localSheetId="18" hidden="1">{"'Sheet1'!$L$16"}</definedName>
    <definedName name="_____________________hu1" localSheetId="19" hidden="1">{"'Sheet1'!$L$16"}</definedName>
    <definedName name="_____________________hu1" localSheetId="20" hidden="1">{"'Sheet1'!$L$16"}</definedName>
    <definedName name="_____________________hu1" localSheetId="22" hidden="1">{"'Sheet1'!$L$16"}</definedName>
    <definedName name="_____________________hu1" localSheetId="24" hidden="1">{"'Sheet1'!$L$16"}</definedName>
    <definedName name="_____________________hu1" localSheetId="28" hidden="1">{"'Sheet1'!$L$16"}</definedName>
    <definedName name="_____________________hu1" localSheetId="14" hidden="1">{"'Sheet1'!$L$16"}</definedName>
    <definedName name="_____________________hu1" hidden="1">{"'Sheet1'!$L$16"}</definedName>
    <definedName name="_____________________hu2" localSheetId="12" hidden="1">{"'Sheet1'!$L$16"}</definedName>
    <definedName name="_____________________hu2" localSheetId="11" hidden="1">{"'Sheet1'!$L$16"}</definedName>
    <definedName name="_____________________hu2" localSheetId="13" hidden="1">{"'Sheet1'!$L$16"}</definedName>
    <definedName name="_____________________hu2" localSheetId="16" hidden="1">{"'Sheet1'!$L$16"}</definedName>
    <definedName name="_____________________hu2" localSheetId="21" hidden="1">{"'Sheet1'!$L$16"}</definedName>
    <definedName name="_____________________hu2" localSheetId="18" hidden="1">{"'Sheet1'!$L$16"}</definedName>
    <definedName name="_____________________hu2" localSheetId="19" hidden="1">{"'Sheet1'!$L$16"}</definedName>
    <definedName name="_____________________hu2" localSheetId="20" hidden="1">{"'Sheet1'!$L$16"}</definedName>
    <definedName name="_____________________hu2" localSheetId="22" hidden="1">{"'Sheet1'!$L$16"}</definedName>
    <definedName name="_____________________hu2" localSheetId="24" hidden="1">{"'Sheet1'!$L$16"}</definedName>
    <definedName name="_____________________hu2" localSheetId="28" hidden="1">{"'Sheet1'!$L$16"}</definedName>
    <definedName name="_____________________hu2" localSheetId="14" hidden="1">{"'Sheet1'!$L$16"}</definedName>
    <definedName name="_____________________hu2" hidden="1">{"'Sheet1'!$L$16"}</definedName>
    <definedName name="_____________________hu5" localSheetId="12" hidden="1">{"'Sheet1'!$L$16"}</definedName>
    <definedName name="_____________________hu5" localSheetId="11" hidden="1">{"'Sheet1'!$L$16"}</definedName>
    <definedName name="_____________________hu5" localSheetId="13" hidden="1">{"'Sheet1'!$L$16"}</definedName>
    <definedName name="_____________________hu5" localSheetId="16" hidden="1">{"'Sheet1'!$L$16"}</definedName>
    <definedName name="_____________________hu5" localSheetId="21" hidden="1">{"'Sheet1'!$L$16"}</definedName>
    <definedName name="_____________________hu5" localSheetId="18" hidden="1">{"'Sheet1'!$L$16"}</definedName>
    <definedName name="_____________________hu5" localSheetId="19" hidden="1">{"'Sheet1'!$L$16"}</definedName>
    <definedName name="_____________________hu5" localSheetId="20" hidden="1">{"'Sheet1'!$L$16"}</definedName>
    <definedName name="_____________________hu5" localSheetId="22" hidden="1">{"'Sheet1'!$L$16"}</definedName>
    <definedName name="_____________________hu5" localSheetId="24" hidden="1">{"'Sheet1'!$L$16"}</definedName>
    <definedName name="_____________________hu5" localSheetId="28" hidden="1">{"'Sheet1'!$L$16"}</definedName>
    <definedName name="_____________________hu5" localSheetId="14" hidden="1">{"'Sheet1'!$L$16"}</definedName>
    <definedName name="_____________________hu5" hidden="1">{"'Sheet1'!$L$16"}</definedName>
    <definedName name="_____________________hu6" localSheetId="12" hidden="1">{"'Sheet1'!$L$16"}</definedName>
    <definedName name="_____________________hu6" localSheetId="11" hidden="1">{"'Sheet1'!$L$16"}</definedName>
    <definedName name="_____________________hu6" localSheetId="13" hidden="1">{"'Sheet1'!$L$16"}</definedName>
    <definedName name="_____________________hu6" localSheetId="16" hidden="1">{"'Sheet1'!$L$16"}</definedName>
    <definedName name="_____________________hu6" localSheetId="21" hidden="1">{"'Sheet1'!$L$16"}</definedName>
    <definedName name="_____________________hu6" localSheetId="18" hidden="1">{"'Sheet1'!$L$16"}</definedName>
    <definedName name="_____________________hu6" localSheetId="19" hidden="1">{"'Sheet1'!$L$16"}</definedName>
    <definedName name="_____________________hu6" localSheetId="20" hidden="1">{"'Sheet1'!$L$16"}</definedName>
    <definedName name="_____________________hu6" localSheetId="22" hidden="1">{"'Sheet1'!$L$16"}</definedName>
    <definedName name="_____________________hu6" localSheetId="24" hidden="1">{"'Sheet1'!$L$16"}</definedName>
    <definedName name="_____________________hu6" localSheetId="28" hidden="1">{"'Sheet1'!$L$16"}</definedName>
    <definedName name="_____________________hu6" localSheetId="14" hidden="1">{"'Sheet1'!$L$16"}</definedName>
    <definedName name="_____________________hu6" hidden="1">{"'Sheet1'!$L$16"}</definedName>
    <definedName name="_____________________huy1" localSheetId="12" hidden="1">{"'Sheet1'!$L$16"}</definedName>
    <definedName name="_____________________huy1" localSheetId="11" hidden="1">{"'Sheet1'!$L$16"}</definedName>
    <definedName name="_____________________huy1" localSheetId="13" hidden="1">{"'Sheet1'!$L$16"}</definedName>
    <definedName name="_____________________huy1" localSheetId="16" hidden="1">{"'Sheet1'!$L$16"}</definedName>
    <definedName name="_____________________huy1" localSheetId="21" hidden="1">{"'Sheet1'!$L$16"}</definedName>
    <definedName name="_____________________huy1" localSheetId="18" hidden="1">{"'Sheet1'!$L$16"}</definedName>
    <definedName name="_____________________huy1" localSheetId="19" hidden="1">{"'Sheet1'!$L$16"}</definedName>
    <definedName name="_____________________huy1" localSheetId="20" hidden="1">{"'Sheet1'!$L$16"}</definedName>
    <definedName name="_____________________huy1" localSheetId="22" hidden="1">{"'Sheet1'!$L$16"}</definedName>
    <definedName name="_____________________huy1" localSheetId="24" hidden="1">{"'Sheet1'!$L$16"}</definedName>
    <definedName name="_____________________huy1" localSheetId="28" hidden="1">{"'Sheet1'!$L$16"}</definedName>
    <definedName name="_____________________huy1" localSheetId="14" hidden="1">{"'Sheet1'!$L$16"}</definedName>
    <definedName name="_____________________huy1" hidden="1">{"'Sheet1'!$L$16"}</definedName>
    <definedName name="_____________________Lan1" localSheetId="12" hidden="1">{"'Sheet1'!$L$16"}</definedName>
    <definedName name="_____________________Lan1" localSheetId="11" hidden="1">{"'Sheet1'!$L$16"}</definedName>
    <definedName name="_____________________Lan1" localSheetId="13" hidden="1">{"'Sheet1'!$L$16"}</definedName>
    <definedName name="_____________________Lan1" localSheetId="16" hidden="1">{"'Sheet1'!$L$16"}</definedName>
    <definedName name="_____________________Lan1" localSheetId="21" hidden="1">{"'Sheet1'!$L$16"}</definedName>
    <definedName name="_____________________Lan1" localSheetId="18" hidden="1">{"'Sheet1'!$L$16"}</definedName>
    <definedName name="_____________________Lan1" localSheetId="19" hidden="1">{"'Sheet1'!$L$16"}</definedName>
    <definedName name="_____________________Lan1" localSheetId="20" hidden="1">{"'Sheet1'!$L$16"}</definedName>
    <definedName name="_____________________Lan1" localSheetId="22" hidden="1">{"'Sheet1'!$L$16"}</definedName>
    <definedName name="_____________________Lan1" localSheetId="24" hidden="1">{"'Sheet1'!$L$16"}</definedName>
    <definedName name="_____________________Lan1" localSheetId="28" hidden="1">{"'Sheet1'!$L$16"}</definedName>
    <definedName name="_____________________Lan1" localSheetId="14" hidden="1">{"'Sheet1'!$L$16"}</definedName>
    <definedName name="_____________________Lan1" hidden="1">{"'Sheet1'!$L$16"}</definedName>
    <definedName name="_____________________LAN3" localSheetId="12" hidden="1">{"'Sheet1'!$L$16"}</definedName>
    <definedName name="_____________________LAN3" localSheetId="11" hidden="1">{"'Sheet1'!$L$16"}</definedName>
    <definedName name="_____________________LAN3" localSheetId="13" hidden="1">{"'Sheet1'!$L$16"}</definedName>
    <definedName name="_____________________LAN3" localSheetId="16" hidden="1">{"'Sheet1'!$L$16"}</definedName>
    <definedName name="_____________________LAN3" localSheetId="21" hidden="1">{"'Sheet1'!$L$16"}</definedName>
    <definedName name="_____________________LAN3" localSheetId="18" hidden="1">{"'Sheet1'!$L$16"}</definedName>
    <definedName name="_____________________LAN3" localSheetId="19" hidden="1">{"'Sheet1'!$L$16"}</definedName>
    <definedName name="_____________________LAN3" localSheetId="20" hidden="1">{"'Sheet1'!$L$16"}</definedName>
    <definedName name="_____________________LAN3" localSheetId="22" hidden="1">{"'Sheet1'!$L$16"}</definedName>
    <definedName name="_____________________LAN3" localSheetId="24" hidden="1">{"'Sheet1'!$L$16"}</definedName>
    <definedName name="_____________________LAN3" localSheetId="28" hidden="1">{"'Sheet1'!$L$16"}</definedName>
    <definedName name="_____________________LAN3" localSheetId="14" hidden="1">{"'Sheet1'!$L$16"}</definedName>
    <definedName name="_____________________LAN3" hidden="1">{"'Sheet1'!$L$16"}</definedName>
    <definedName name="_____________________M36" localSheetId="12" hidden="1">{"'Sheet1'!$L$16"}</definedName>
    <definedName name="_____________________M36" localSheetId="11" hidden="1">{"'Sheet1'!$L$16"}</definedName>
    <definedName name="_____________________M36" localSheetId="13" hidden="1">{"'Sheet1'!$L$16"}</definedName>
    <definedName name="_____________________M36" localSheetId="16" hidden="1">{"'Sheet1'!$L$16"}</definedName>
    <definedName name="_____________________M36" localSheetId="21" hidden="1">{"'Sheet1'!$L$16"}</definedName>
    <definedName name="_____________________M36" localSheetId="18" hidden="1">{"'Sheet1'!$L$16"}</definedName>
    <definedName name="_____________________M36" localSheetId="19" hidden="1">{"'Sheet1'!$L$16"}</definedName>
    <definedName name="_____________________M36" localSheetId="20" hidden="1">{"'Sheet1'!$L$16"}</definedName>
    <definedName name="_____________________M36" localSheetId="22" hidden="1">{"'Sheet1'!$L$16"}</definedName>
    <definedName name="_____________________M36" localSheetId="24" hidden="1">{"'Sheet1'!$L$16"}</definedName>
    <definedName name="_____________________M36" localSheetId="28" hidden="1">{"'Sheet1'!$L$16"}</definedName>
    <definedName name="_____________________M36" localSheetId="14" hidden="1">{"'Sheet1'!$L$16"}</definedName>
    <definedName name="_____________________M36" hidden="1">{"'Sheet1'!$L$16"}</definedName>
    <definedName name="_____________________m4" localSheetId="12" hidden="1">{"'Sheet1'!$L$16"}</definedName>
    <definedName name="_____________________m4" localSheetId="11" hidden="1">{"'Sheet1'!$L$16"}</definedName>
    <definedName name="_____________________m4" localSheetId="13" hidden="1">{"'Sheet1'!$L$16"}</definedName>
    <definedName name="_____________________m4" localSheetId="16" hidden="1">{"'Sheet1'!$L$16"}</definedName>
    <definedName name="_____________________m4" localSheetId="21" hidden="1">{"'Sheet1'!$L$16"}</definedName>
    <definedName name="_____________________m4" localSheetId="18" hidden="1">{"'Sheet1'!$L$16"}</definedName>
    <definedName name="_____________________m4" localSheetId="19" hidden="1">{"'Sheet1'!$L$16"}</definedName>
    <definedName name="_____________________m4" localSheetId="20" hidden="1">{"'Sheet1'!$L$16"}</definedName>
    <definedName name="_____________________m4" localSheetId="22" hidden="1">{"'Sheet1'!$L$16"}</definedName>
    <definedName name="_____________________m4" localSheetId="24" hidden="1">{"'Sheet1'!$L$16"}</definedName>
    <definedName name="_____________________m4" localSheetId="28" hidden="1">{"'Sheet1'!$L$16"}</definedName>
    <definedName name="_____________________m4" localSheetId="14" hidden="1">{"'Sheet1'!$L$16"}</definedName>
    <definedName name="_____________________m4" hidden="1">{"'Sheet1'!$L$16"}</definedName>
    <definedName name="_____________________NSO2" localSheetId="12" hidden="1">{"'Sheet1'!$L$16"}</definedName>
    <definedName name="_____________________NSO2" localSheetId="11" hidden="1">{"'Sheet1'!$L$16"}</definedName>
    <definedName name="_____________________NSO2" localSheetId="13" hidden="1">{"'Sheet1'!$L$16"}</definedName>
    <definedName name="_____________________NSO2" localSheetId="16" hidden="1">{"'Sheet1'!$L$16"}</definedName>
    <definedName name="_____________________NSO2" localSheetId="21" hidden="1">{"'Sheet1'!$L$16"}</definedName>
    <definedName name="_____________________NSO2" localSheetId="18" hidden="1">{"'Sheet1'!$L$16"}</definedName>
    <definedName name="_____________________NSO2" localSheetId="19" hidden="1">{"'Sheet1'!$L$16"}</definedName>
    <definedName name="_____________________NSO2" localSheetId="20" hidden="1">{"'Sheet1'!$L$16"}</definedName>
    <definedName name="_____________________NSO2" localSheetId="22" hidden="1">{"'Sheet1'!$L$16"}</definedName>
    <definedName name="_____________________NSO2" localSheetId="24" hidden="1">{"'Sheet1'!$L$16"}</definedName>
    <definedName name="_____________________NSO2" localSheetId="28" hidden="1">{"'Sheet1'!$L$16"}</definedName>
    <definedName name="_____________________NSO2" localSheetId="14" hidden="1">{"'Sheet1'!$L$16"}</definedName>
    <definedName name="_____________________NSO2" hidden="1">{"'Sheet1'!$L$16"}</definedName>
    <definedName name="_____________________P3" localSheetId="12" hidden="1">{#N/A,#N/A,FALSE,"特殊室（ＢＱ表）"}</definedName>
    <definedName name="_____________________P3" localSheetId="11" hidden="1">{#N/A,#N/A,FALSE,"特殊室（ＢＱ表）"}</definedName>
    <definedName name="_____________________P3" localSheetId="13" hidden="1">{#N/A,#N/A,FALSE,"特殊室（ＢＱ表）"}</definedName>
    <definedName name="_____________________P3" localSheetId="16" hidden="1">{#N/A,#N/A,FALSE,"特殊室（ＢＱ表）"}</definedName>
    <definedName name="_____________________P3" localSheetId="21" hidden="1">{#N/A,#N/A,FALSE,"特殊室（ＢＱ表）"}</definedName>
    <definedName name="_____________________P3" localSheetId="18" hidden="1">{#N/A,#N/A,FALSE,"特殊室（ＢＱ表）"}</definedName>
    <definedName name="_____________________P3" localSheetId="19" hidden="1">{#N/A,#N/A,FALSE,"特殊室（ＢＱ表）"}</definedName>
    <definedName name="_____________________P3" localSheetId="20" hidden="1">{#N/A,#N/A,FALSE,"特殊室（ＢＱ表）"}</definedName>
    <definedName name="_____________________P3" localSheetId="22" hidden="1">{#N/A,#N/A,FALSE,"特殊室（ＢＱ表）"}</definedName>
    <definedName name="_____________________P3" localSheetId="24" hidden="1">{#N/A,#N/A,FALSE,"特殊室（ＢＱ表）"}</definedName>
    <definedName name="_____________________P3" localSheetId="28" hidden="1">{#N/A,#N/A,FALSE,"特殊室（ＢＱ表）"}</definedName>
    <definedName name="_____________________P3" localSheetId="14" hidden="1">{#N/A,#N/A,FALSE,"特殊室（ＢＱ表）"}</definedName>
    <definedName name="_____________________P3" hidden="1">{#N/A,#N/A,FALSE,"特殊室（ＢＱ表）"}</definedName>
    <definedName name="_____________________PA3" localSheetId="12" hidden="1">{"'Sheet1'!$L$16"}</definedName>
    <definedName name="_____________________PA3" localSheetId="11" hidden="1">{"'Sheet1'!$L$16"}</definedName>
    <definedName name="_____________________PA3" localSheetId="13" hidden="1">{"'Sheet1'!$L$16"}</definedName>
    <definedName name="_____________________PA3" localSheetId="16" hidden="1">{"'Sheet1'!$L$16"}</definedName>
    <definedName name="_____________________PA3" localSheetId="21" hidden="1">{"'Sheet1'!$L$16"}</definedName>
    <definedName name="_____________________PA3" localSheetId="18" hidden="1">{"'Sheet1'!$L$16"}</definedName>
    <definedName name="_____________________PA3" localSheetId="19" hidden="1">{"'Sheet1'!$L$16"}</definedName>
    <definedName name="_____________________PA3" localSheetId="20" hidden="1">{"'Sheet1'!$L$16"}</definedName>
    <definedName name="_____________________PA3" localSheetId="22" hidden="1">{"'Sheet1'!$L$16"}</definedName>
    <definedName name="_____________________PA3" localSheetId="24" hidden="1">{"'Sheet1'!$L$16"}</definedName>
    <definedName name="_____________________PA3" localSheetId="28" hidden="1">{"'Sheet1'!$L$16"}</definedName>
    <definedName name="_____________________PA3" localSheetId="14" hidden="1">{"'Sheet1'!$L$16"}</definedName>
    <definedName name="_____________________PA3" hidden="1">{"'Sheet1'!$L$16"}</definedName>
    <definedName name="_____________________PPP3" localSheetId="12" hidden="1">{#N/A,#N/A,FALSE,"特殊室（ＢＱ表）"}</definedName>
    <definedName name="_____________________PPP3" localSheetId="11" hidden="1">{#N/A,#N/A,FALSE,"特殊室（ＢＱ表）"}</definedName>
    <definedName name="_____________________PPP3" localSheetId="13" hidden="1">{#N/A,#N/A,FALSE,"特殊室（ＢＱ表）"}</definedName>
    <definedName name="_____________________PPP3" localSheetId="16" hidden="1">{#N/A,#N/A,FALSE,"特殊室（ＢＱ表）"}</definedName>
    <definedName name="_____________________PPP3" localSheetId="21" hidden="1">{#N/A,#N/A,FALSE,"特殊室（ＢＱ表）"}</definedName>
    <definedName name="_____________________PPP3" localSheetId="18" hidden="1">{#N/A,#N/A,FALSE,"特殊室（ＢＱ表）"}</definedName>
    <definedName name="_____________________PPP3" localSheetId="19" hidden="1">{#N/A,#N/A,FALSE,"特殊室（ＢＱ表）"}</definedName>
    <definedName name="_____________________PPP3" localSheetId="20" hidden="1">{#N/A,#N/A,FALSE,"特殊室（ＢＱ表）"}</definedName>
    <definedName name="_____________________PPP3" localSheetId="22" hidden="1">{#N/A,#N/A,FALSE,"特殊室（ＢＱ表）"}</definedName>
    <definedName name="_____________________PPP3" localSheetId="24" hidden="1">{#N/A,#N/A,FALSE,"特殊室（ＢＱ表）"}</definedName>
    <definedName name="_____________________PPP3" localSheetId="28" hidden="1">{#N/A,#N/A,FALSE,"特殊室（ＢＱ表）"}</definedName>
    <definedName name="_____________________PPP3" localSheetId="14" hidden="1">{#N/A,#N/A,FALSE,"特殊室（ＢＱ表）"}</definedName>
    <definedName name="_____________________PPP3" hidden="1">{#N/A,#N/A,FALSE,"特殊室（ＢＱ表）"}</definedName>
    <definedName name="_____________________PPP33" localSheetId="12" hidden="1">{#N/A,#N/A,FALSE,"特殊室（ＢＱ表）"}</definedName>
    <definedName name="_____________________PPP33" localSheetId="11" hidden="1">{#N/A,#N/A,FALSE,"特殊室（ＢＱ表）"}</definedName>
    <definedName name="_____________________PPP33" localSheetId="13" hidden="1">{#N/A,#N/A,FALSE,"特殊室（ＢＱ表）"}</definedName>
    <definedName name="_____________________PPP33" localSheetId="16" hidden="1">{#N/A,#N/A,FALSE,"特殊室（ＢＱ表）"}</definedName>
    <definedName name="_____________________PPP33" localSheetId="21" hidden="1">{#N/A,#N/A,FALSE,"特殊室（ＢＱ表）"}</definedName>
    <definedName name="_____________________PPP33" localSheetId="18" hidden="1">{#N/A,#N/A,FALSE,"特殊室（ＢＱ表）"}</definedName>
    <definedName name="_____________________PPP33" localSheetId="19" hidden="1">{#N/A,#N/A,FALSE,"特殊室（ＢＱ表）"}</definedName>
    <definedName name="_____________________PPP33" localSheetId="20" hidden="1">{#N/A,#N/A,FALSE,"特殊室（ＢＱ表）"}</definedName>
    <definedName name="_____________________PPP33" localSheetId="22" hidden="1">{#N/A,#N/A,FALSE,"特殊室（ＢＱ表）"}</definedName>
    <definedName name="_____________________PPP33" localSheetId="24" hidden="1">{#N/A,#N/A,FALSE,"特殊室（ＢＱ表）"}</definedName>
    <definedName name="_____________________PPP33" localSheetId="28" hidden="1">{#N/A,#N/A,FALSE,"特殊室（ＢＱ表）"}</definedName>
    <definedName name="_____________________PPP33" localSheetId="14" hidden="1">{#N/A,#N/A,FALSE,"特殊室（ＢＱ表）"}</definedName>
    <definedName name="_____________________PPP33" hidden="1">{#N/A,#N/A,FALSE,"特殊室（ＢＱ表）"}</definedName>
    <definedName name="_____________________ppp34" localSheetId="12" hidden="1">{#N/A,#N/A,FALSE,"特殊室（ＢＱ表）"}</definedName>
    <definedName name="_____________________ppp34" localSheetId="11" hidden="1">{#N/A,#N/A,FALSE,"特殊室（ＢＱ表）"}</definedName>
    <definedName name="_____________________ppp34" localSheetId="13" hidden="1">{#N/A,#N/A,FALSE,"特殊室（ＢＱ表）"}</definedName>
    <definedName name="_____________________ppp34" localSheetId="16" hidden="1">{#N/A,#N/A,FALSE,"特殊室（ＢＱ表）"}</definedName>
    <definedName name="_____________________ppp34" localSheetId="21" hidden="1">{#N/A,#N/A,FALSE,"特殊室（ＢＱ表）"}</definedName>
    <definedName name="_____________________ppp34" localSheetId="18" hidden="1">{#N/A,#N/A,FALSE,"特殊室（ＢＱ表）"}</definedName>
    <definedName name="_____________________ppp34" localSheetId="19" hidden="1">{#N/A,#N/A,FALSE,"特殊室（ＢＱ表）"}</definedName>
    <definedName name="_____________________ppp34" localSheetId="20" hidden="1">{#N/A,#N/A,FALSE,"特殊室（ＢＱ表）"}</definedName>
    <definedName name="_____________________ppp34" localSheetId="22" hidden="1">{#N/A,#N/A,FALSE,"特殊室（ＢＱ表）"}</definedName>
    <definedName name="_____________________ppp34" localSheetId="24" hidden="1">{#N/A,#N/A,FALSE,"特殊室（ＢＱ表）"}</definedName>
    <definedName name="_____________________ppp34" localSheetId="28" hidden="1">{#N/A,#N/A,FALSE,"特殊室（ＢＱ表）"}</definedName>
    <definedName name="_____________________ppp34" localSheetId="14" hidden="1">{#N/A,#N/A,FALSE,"特殊室（ＢＱ表）"}</definedName>
    <definedName name="_____________________ppp34" hidden="1">{#N/A,#N/A,FALSE,"特殊室（ＢＱ表）"}</definedName>
    <definedName name="_____________________ppp3444" localSheetId="12" hidden="1">{#N/A,#N/A,FALSE,"特殊室（ＢＱ表）"}</definedName>
    <definedName name="_____________________ppp3444" localSheetId="11" hidden="1">{#N/A,#N/A,FALSE,"特殊室（ＢＱ表）"}</definedName>
    <definedName name="_____________________ppp3444" localSheetId="13" hidden="1">{#N/A,#N/A,FALSE,"特殊室（ＢＱ表）"}</definedName>
    <definedName name="_____________________ppp3444" localSheetId="16" hidden="1">{#N/A,#N/A,FALSE,"特殊室（ＢＱ表）"}</definedName>
    <definedName name="_____________________ppp3444" localSheetId="21" hidden="1">{#N/A,#N/A,FALSE,"特殊室（ＢＱ表）"}</definedName>
    <definedName name="_____________________ppp3444" localSheetId="18" hidden="1">{#N/A,#N/A,FALSE,"特殊室（ＢＱ表）"}</definedName>
    <definedName name="_____________________ppp3444" localSheetId="19" hidden="1">{#N/A,#N/A,FALSE,"特殊室（ＢＱ表）"}</definedName>
    <definedName name="_____________________ppp3444" localSheetId="20" hidden="1">{#N/A,#N/A,FALSE,"特殊室（ＢＱ表）"}</definedName>
    <definedName name="_____________________ppp3444" localSheetId="22" hidden="1">{#N/A,#N/A,FALSE,"特殊室（ＢＱ表）"}</definedName>
    <definedName name="_____________________ppp3444" localSheetId="24" hidden="1">{#N/A,#N/A,FALSE,"特殊室（ＢＱ表）"}</definedName>
    <definedName name="_____________________ppp3444" localSheetId="28" hidden="1">{#N/A,#N/A,FALSE,"特殊室（ＢＱ表）"}</definedName>
    <definedName name="_____________________ppp3444" localSheetId="14" hidden="1">{#N/A,#N/A,FALSE,"特殊室（ＢＱ表）"}</definedName>
    <definedName name="_____________________ppp3444" hidden="1">{#N/A,#N/A,FALSE,"特殊室（ＢＱ表）"}</definedName>
    <definedName name="_____________________SCL4" localSheetId="12" hidden="1">{"'Sheet1'!$L$16"}</definedName>
    <definedName name="_____________________SCL4" localSheetId="11" hidden="1">{"'Sheet1'!$L$16"}</definedName>
    <definedName name="_____________________SCL4" localSheetId="13" hidden="1">{"'Sheet1'!$L$16"}</definedName>
    <definedName name="_____________________SCL4" localSheetId="16" hidden="1">{"'Sheet1'!$L$16"}</definedName>
    <definedName name="_____________________SCL4" localSheetId="21" hidden="1">{"'Sheet1'!$L$16"}</definedName>
    <definedName name="_____________________SCL4" localSheetId="18" hidden="1">{"'Sheet1'!$L$16"}</definedName>
    <definedName name="_____________________SCL4" localSheetId="19" hidden="1">{"'Sheet1'!$L$16"}</definedName>
    <definedName name="_____________________SCL4" localSheetId="20" hidden="1">{"'Sheet1'!$L$16"}</definedName>
    <definedName name="_____________________SCL4" localSheetId="22" hidden="1">{"'Sheet1'!$L$16"}</definedName>
    <definedName name="_____________________SCL4" localSheetId="24" hidden="1">{"'Sheet1'!$L$16"}</definedName>
    <definedName name="_____________________SCL4" localSheetId="28" hidden="1">{"'Sheet1'!$L$16"}</definedName>
    <definedName name="_____________________SCL4" localSheetId="14" hidden="1">{"'Sheet1'!$L$16"}</definedName>
    <definedName name="_____________________SCL4" hidden="1">{"'Sheet1'!$L$16"}</definedName>
    <definedName name="_____________________T3" localSheetId="12" hidden="1">{"'Sheet1'!$L$16"}</definedName>
    <definedName name="_____________________T3" localSheetId="11" hidden="1">{"'Sheet1'!$L$16"}</definedName>
    <definedName name="_____________________T3" localSheetId="13" hidden="1">{"'Sheet1'!$L$16"}</definedName>
    <definedName name="_____________________T3" localSheetId="16" hidden="1">{"'Sheet1'!$L$16"}</definedName>
    <definedName name="_____________________T3" localSheetId="21" hidden="1">{"'Sheet1'!$L$16"}</definedName>
    <definedName name="_____________________T3" localSheetId="18" hidden="1">{"'Sheet1'!$L$16"}</definedName>
    <definedName name="_____________________T3" localSheetId="19" hidden="1">{"'Sheet1'!$L$16"}</definedName>
    <definedName name="_____________________T3" localSheetId="20" hidden="1">{"'Sheet1'!$L$16"}</definedName>
    <definedName name="_____________________T3" localSheetId="22" hidden="1">{"'Sheet1'!$L$16"}</definedName>
    <definedName name="_____________________T3" localSheetId="24" hidden="1">{"'Sheet1'!$L$16"}</definedName>
    <definedName name="_____________________T3" localSheetId="28" hidden="1">{"'Sheet1'!$L$16"}</definedName>
    <definedName name="_____________________T3" localSheetId="14" hidden="1">{"'Sheet1'!$L$16"}</definedName>
    <definedName name="_____________________T3" hidden="1">{"'Sheet1'!$L$16"}</definedName>
    <definedName name="_____________________TM2" localSheetId="12" hidden="1">{"'Sheet1'!$L$16"}</definedName>
    <definedName name="_____________________TM2" localSheetId="11" hidden="1">{"'Sheet1'!$L$16"}</definedName>
    <definedName name="_____________________TM2" localSheetId="13" hidden="1">{"'Sheet1'!$L$16"}</definedName>
    <definedName name="_____________________TM2" localSheetId="16" hidden="1">{"'Sheet1'!$L$16"}</definedName>
    <definedName name="_____________________TM2" localSheetId="21" hidden="1">{"'Sheet1'!$L$16"}</definedName>
    <definedName name="_____________________TM2" localSheetId="18" hidden="1">{"'Sheet1'!$L$16"}</definedName>
    <definedName name="_____________________TM2" localSheetId="19" hidden="1">{"'Sheet1'!$L$16"}</definedName>
    <definedName name="_____________________TM2" localSheetId="20" hidden="1">{"'Sheet1'!$L$16"}</definedName>
    <definedName name="_____________________TM2" localSheetId="22" hidden="1">{"'Sheet1'!$L$16"}</definedName>
    <definedName name="_____________________TM2" localSheetId="24" hidden="1">{"'Sheet1'!$L$16"}</definedName>
    <definedName name="_____________________TM2" localSheetId="28" hidden="1">{"'Sheet1'!$L$16"}</definedName>
    <definedName name="_____________________TM2" localSheetId="14" hidden="1">{"'Sheet1'!$L$16"}</definedName>
    <definedName name="_____________________TM2" hidden="1">{"'Sheet1'!$L$16"}</definedName>
    <definedName name="_____________________tt3" localSheetId="12" hidden="1">{"'Sheet1'!$L$16"}</definedName>
    <definedName name="_____________________tt3" localSheetId="11" hidden="1">{"'Sheet1'!$L$16"}</definedName>
    <definedName name="_____________________tt3" localSheetId="13" hidden="1">{"'Sheet1'!$L$16"}</definedName>
    <definedName name="_____________________tt3" localSheetId="16" hidden="1">{"'Sheet1'!$L$16"}</definedName>
    <definedName name="_____________________tt3" localSheetId="21" hidden="1">{"'Sheet1'!$L$16"}</definedName>
    <definedName name="_____________________tt3" localSheetId="18" hidden="1">{"'Sheet1'!$L$16"}</definedName>
    <definedName name="_____________________tt3" localSheetId="19" hidden="1">{"'Sheet1'!$L$16"}</definedName>
    <definedName name="_____________________tt3" localSheetId="20" hidden="1">{"'Sheet1'!$L$16"}</definedName>
    <definedName name="_____________________tt3" localSheetId="22" hidden="1">{"'Sheet1'!$L$16"}</definedName>
    <definedName name="_____________________tt3" localSheetId="24" hidden="1">{"'Sheet1'!$L$16"}</definedName>
    <definedName name="_____________________tt3" localSheetId="28" hidden="1">{"'Sheet1'!$L$16"}</definedName>
    <definedName name="_____________________tt3" localSheetId="14" hidden="1">{"'Sheet1'!$L$16"}</definedName>
    <definedName name="_____________________tt3" hidden="1">{"'Sheet1'!$L$16"}</definedName>
    <definedName name="_____________________tu4" localSheetId="12" hidden="1">{"'Sheet1'!$L$16"}</definedName>
    <definedName name="_____________________tu4" localSheetId="11" hidden="1">{"'Sheet1'!$L$16"}</definedName>
    <definedName name="_____________________tu4" localSheetId="13" hidden="1">{"'Sheet1'!$L$16"}</definedName>
    <definedName name="_____________________tu4" localSheetId="16" hidden="1">{"'Sheet1'!$L$16"}</definedName>
    <definedName name="_____________________tu4" localSheetId="21" hidden="1">{"'Sheet1'!$L$16"}</definedName>
    <definedName name="_____________________tu4" localSheetId="18" hidden="1">{"'Sheet1'!$L$16"}</definedName>
    <definedName name="_____________________tu4" localSheetId="19" hidden="1">{"'Sheet1'!$L$16"}</definedName>
    <definedName name="_____________________tu4" localSheetId="20" hidden="1">{"'Sheet1'!$L$16"}</definedName>
    <definedName name="_____________________tu4" localSheetId="22" hidden="1">{"'Sheet1'!$L$16"}</definedName>
    <definedName name="_____________________tu4" localSheetId="24" hidden="1">{"'Sheet1'!$L$16"}</definedName>
    <definedName name="_____________________tu4" localSheetId="28" hidden="1">{"'Sheet1'!$L$16"}</definedName>
    <definedName name="_____________________tu4" localSheetId="14" hidden="1">{"'Sheet1'!$L$16"}</definedName>
    <definedName name="_____________________tu4" hidden="1">{"'Sheet1'!$L$16"}</definedName>
    <definedName name="_____________________VT3" localSheetId="12" hidden="1">{"'Sheet1'!$L$16"}</definedName>
    <definedName name="_____________________VT3" localSheetId="11" hidden="1">{"'Sheet1'!$L$16"}</definedName>
    <definedName name="_____________________VT3" localSheetId="13" hidden="1">{"'Sheet1'!$L$16"}</definedName>
    <definedName name="_____________________VT3" localSheetId="16" hidden="1">{"'Sheet1'!$L$16"}</definedName>
    <definedName name="_____________________VT3" localSheetId="21" hidden="1">{"'Sheet1'!$L$16"}</definedName>
    <definedName name="_____________________VT3" localSheetId="18" hidden="1">{"'Sheet1'!$L$16"}</definedName>
    <definedName name="_____________________VT3" localSheetId="19" hidden="1">{"'Sheet1'!$L$16"}</definedName>
    <definedName name="_____________________VT3" localSheetId="20" hidden="1">{"'Sheet1'!$L$16"}</definedName>
    <definedName name="_____________________VT3" localSheetId="22" hidden="1">{"'Sheet1'!$L$16"}</definedName>
    <definedName name="_____________________VT3" localSheetId="24" hidden="1">{"'Sheet1'!$L$16"}</definedName>
    <definedName name="_____________________VT3" localSheetId="28" hidden="1">{"'Sheet1'!$L$16"}</definedName>
    <definedName name="_____________________VT3" localSheetId="14" hidden="1">{"'Sheet1'!$L$16"}</definedName>
    <definedName name="_____________________VT3" hidden="1">{"'Sheet1'!$L$16"}</definedName>
    <definedName name="____________________a1" localSheetId="12" hidden="1">{"'Sheet1'!$L$16"}</definedName>
    <definedName name="____________________a1" localSheetId="11" hidden="1">{"'Sheet1'!$L$16"}</definedName>
    <definedName name="____________________a1" localSheetId="13" hidden="1">{"'Sheet1'!$L$16"}</definedName>
    <definedName name="____________________a1" localSheetId="16" hidden="1">{"'Sheet1'!$L$16"}</definedName>
    <definedName name="____________________a1" localSheetId="21" hidden="1">{"'Sheet1'!$L$16"}</definedName>
    <definedName name="____________________a1" localSheetId="18" hidden="1">{"'Sheet1'!$L$16"}</definedName>
    <definedName name="____________________a1" localSheetId="19" hidden="1">{"'Sheet1'!$L$16"}</definedName>
    <definedName name="____________________a1" localSheetId="20" hidden="1">{"'Sheet1'!$L$16"}</definedName>
    <definedName name="____________________a1" localSheetId="22" hidden="1">{"'Sheet1'!$L$16"}</definedName>
    <definedName name="____________________a1" localSheetId="24" hidden="1">{"'Sheet1'!$L$16"}</definedName>
    <definedName name="____________________a1" localSheetId="28" hidden="1">{"'Sheet1'!$L$16"}</definedName>
    <definedName name="____________________a1" localSheetId="14" hidden="1">{"'Sheet1'!$L$16"}</definedName>
    <definedName name="____________________a1" hidden="1">{"'Sheet1'!$L$16"}</definedName>
    <definedName name="____________________a129" localSheetId="12" hidden="1">{"Offgrid",#N/A,FALSE,"OFFGRID";"Region",#N/A,FALSE,"REGION";"Offgrid -2",#N/A,FALSE,"OFFGRID";"WTP",#N/A,FALSE,"WTP";"WTP -2",#N/A,FALSE,"WTP";"Project",#N/A,FALSE,"PROJECT";"Summary -2",#N/A,FALSE,"SUMMARY"}</definedName>
    <definedName name="____________________a129" localSheetId="11" hidden="1">{"Offgrid",#N/A,FALSE,"OFFGRID";"Region",#N/A,FALSE,"REGION";"Offgrid -2",#N/A,FALSE,"OFFGRID";"WTP",#N/A,FALSE,"WTP";"WTP -2",#N/A,FALSE,"WTP";"Project",#N/A,FALSE,"PROJECT";"Summary -2",#N/A,FALSE,"SUMMARY"}</definedName>
    <definedName name="____________________a129" localSheetId="13" hidden="1">{"Offgrid",#N/A,FALSE,"OFFGRID";"Region",#N/A,FALSE,"REGION";"Offgrid -2",#N/A,FALSE,"OFFGRID";"WTP",#N/A,FALSE,"WTP";"WTP -2",#N/A,FALSE,"WTP";"Project",#N/A,FALSE,"PROJECT";"Summary -2",#N/A,FALSE,"SUMMARY"}</definedName>
    <definedName name="____________________a129" localSheetId="16" hidden="1">{"Offgrid",#N/A,FALSE,"OFFGRID";"Region",#N/A,FALSE,"REGION";"Offgrid -2",#N/A,FALSE,"OFFGRID";"WTP",#N/A,FALSE,"WTP";"WTP -2",#N/A,FALSE,"WTP";"Project",#N/A,FALSE,"PROJECT";"Summary -2",#N/A,FALSE,"SUMMARY"}</definedName>
    <definedName name="____________________a129" localSheetId="21" hidden="1">{"Offgrid",#N/A,FALSE,"OFFGRID";"Region",#N/A,FALSE,"REGION";"Offgrid -2",#N/A,FALSE,"OFFGRID";"WTP",#N/A,FALSE,"WTP";"WTP -2",#N/A,FALSE,"WTP";"Project",#N/A,FALSE,"PROJECT";"Summary -2",#N/A,FALSE,"SUMMARY"}</definedName>
    <definedName name="____________________a129" localSheetId="18" hidden="1">{"Offgrid",#N/A,FALSE,"OFFGRID";"Region",#N/A,FALSE,"REGION";"Offgrid -2",#N/A,FALSE,"OFFGRID";"WTP",#N/A,FALSE,"WTP";"WTP -2",#N/A,FALSE,"WTP";"Project",#N/A,FALSE,"PROJECT";"Summary -2",#N/A,FALSE,"SUMMARY"}</definedName>
    <definedName name="____________________a129" localSheetId="19" hidden="1">{"Offgrid",#N/A,FALSE,"OFFGRID";"Region",#N/A,FALSE,"REGION";"Offgrid -2",#N/A,FALSE,"OFFGRID";"WTP",#N/A,FALSE,"WTP";"WTP -2",#N/A,FALSE,"WTP";"Project",#N/A,FALSE,"PROJECT";"Summary -2",#N/A,FALSE,"SUMMARY"}</definedName>
    <definedName name="____________________a129" localSheetId="20" hidden="1">{"Offgrid",#N/A,FALSE,"OFFGRID";"Region",#N/A,FALSE,"REGION";"Offgrid -2",#N/A,FALSE,"OFFGRID";"WTP",#N/A,FALSE,"WTP";"WTP -2",#N/A,FALSE,"WTP";"Project",#N/A,FALSE,"PROJECT";"Summary -2",#N/A,FALSE,"SUMMARY"}</definedName>
    <definedName name="____________________a129" localSheetId="22" hidden="1">{"Offgrid",#N/A,FALSE,"OFFGRID";"Region",#N/A,FALSE,"REGION";"Offgrid -2",#N/A,FALSE,"OFFGRID";"WTP",#N/A,FALSE,"WTP";"WTP -2",#N/A,FALSE,"WTP";"Project",#N/A,FALSE,"PROJECT";"Summary -2",#N/A,FALSE,"SUMMARY"}</definedName>
    <definedName name="____________________a129" localSheetId="24" hidden="1">{"Offgrid",#N/A,FALSE,"OFFGRID";"Region",#N/A,FALSE,"REGION";"Offgrid -2",#N/A,FALSE,"OFFGRID";"WTP",#N/A,FALSE,"WTP";"WTP -2",#N/A,FALSE,"WTP";"Project",#N/A,FALSE,"PROJECT";"Summary -2",#N/A,FALSE,"SUMMARY"}</definedName>
    <definedName name="____________________a129" localSheetId="28" hidden="1">{"Offgrid",#N/A,FALSE,"OFFGRID";"Region",#N/A,FALSE,"REGION";"Offgrid -2",#N/A,FALSE,"OFFGRID";"WTP",#N/A,FALSE,"WTP";"WTP -2",#N/A,FALSE,"WTP";"Project",#N/A,FALSE,"PROJECT";"Summary -2",#N/A,FALSE,"SUMMARY"}</definedName>
    <definedName name="____________________a129" localSheetId="14" hidden="1">{"Offgrid",#N/A,FALSE,"OFFGRID";"Region",#N/A,FALSE,"REGION";"Offgrid -2",#N/A,FALSE,"OFFGRID";"WTP",#N/A,FALSE,"WTP";"WTP -2",#N/A,FALSE,"WTP";"Project",#N/A,FALSE,"PROJECT";"Summary -2",#N/A,FALSE,"SUMMARY"}</definedName>
    <definedName name="____________________a129" hidden="1">{"Offgrid",#N/A,FALSE,"OFFGRID";"Region",#N/A,FALSE,"REGION";"Offgrid -2",#N/A,FALSE,"OFFGRID";"WTP",#N/A,FALSE,"WTP";"WTP -2",#N/A,FALSE,"WTP";"Project",#N/A,FALSE,"PROJECT";"Summary -2",#N/A,FALSE,"SUMMARY"}</definedName>
    <definedName name="____________________a130" localSheetId="12" hidden="1">{"Offgrid",#N/A,FALSE,"OFFGRID";"Region",#N/A,FALSE,"REGION";"Offgrid -2",#N/A,FALSE,"OFFGRID";"WTP",#N/A,FALSE,"WTP";"WTP -2",#N/A,FALSE,"WTP";"Project",#N/A,FALSE,"PROJECT";"Summary -2",#N/A,FALSE,"SUMMARY"}</definedName>
    <definedName name="____________________a130" localSheetId="11" hidden="1">{"Offgrid",#N/A,FALSE,"OFFGRID";"Region",#N/A,FALSE,"REGION";"Offgrid -2",#N/A,FALSE,"OFFGRID";"WTP",#N/A,FALSE,"WTP";"WTP -2",#N/A,FALSE,"WTP";"Project",#N/A,FALSE,"PROJECT";"Summary -2",#N/A,FALSE,"SUMMARY"}</definedName>
    <definedName name="____________________a130" localSheetId="13" hidden="1">{"Offgrid",#N/A,FALSE,"OFFGRID";"Region",#N/A,FALSE,"REGION";"Offgrid -2",#N/A,FALSE,"OFFGRID";"WTP",#N/A,FALSE,"WTP";"WTP -2",#N/A,FALSE,"WTP";"Project",#N/A,FALSE,"PROJECT";"Summary -2",#N/A,FALSE,"SUMMARY"}</definedName>
    <definedName name="____________________a130" localSheetId="16" hidden="1">{"Offgrid",#N/A,FALSE,"OFFGRID";"Region",#N/A,FALSE,"REGION";"Offgrid -2",#N/A,FALSE,"OFFGRID";"WTP",#N/A,FALSE,"WTP";"WTP -2",#N/A,FALSE,"WTP";"Project",#N/A,FALSE,"PROJECT";"Summary -2",#N/A,FALSE,"SUMMARY"}</definedName>
    <definedName name="____________________a130" localSheetId="21" hidden="1">{"Offgrid",#N/A,FALSE,"OFFGRID";"Region",#N/A,FALSE,"REGION";"Offgrid -2",#N/A,FALSE,"OFFGRID";"WTP",#N/A,FALSE,"WTP";"WTP -2",#N/A,FALSE,"WTP";"Project",#N/A,FALSE,"PROJECT";"Summary -2",#N/A,FALSE,"SUMMARY"}</definedName>
    <definedName name="____________________a130" localSheetId="18" hidden="1">{"Offgrid",#N/A,FALSE,"OFFGRID";"Region",#N/A,FALSE,"REGION";"Offgrid -2",#N/A,FALSE,"OFFGRID";"WTP",#N/A,FALSE,"WTP";"WTP -2",#N/A,FALSE,"WTP";"Project",#N/A,FALSE,"PROJECT";"Summary -2",#N/A,FALSE,"SUMMARY"}</definedName>
    <definedName name="____________________a130" localSheetId="19" hidden="1">{"Offgrid",#N/A,FALSE,"OFFGRID";"Region",#N/A,FALSE,"REGION";"Offgrid -2",#N/A,FALSE,"OFFGRID";"WTP",#N/A,FALSE,"WTP";"WTP -2",#N/A,FALSE,"WTP";"Project",#N/A,FALSE,"PROJECT";"Summary -2",#N/A,FALSE,"SUMMARY"}</definedName>
    <definedName name="____________________a130" localSheetId="20" hidden="1">{"Offgrid",#N/A,FALSE,"OFFGRID";"Region",#N/A,FALSE,"REGION";"Offgrid -2",#N/A,FALSE,"OFFGRID";"WTP",#N/A,FALSE,"WTP";"WTP -2",#N/A,FALSE,"WTP";"Project",#N/A,FALSE,"PROJECT";"Summary -2",#N/A,FALSE,"SUMMARY"}</definedName>
    <definedName name="____________________a130" localSheetId="22" hidden="1">{"Offgrid",#N/A,FALSE,"OFFGRID";"Region",#N/A,FALSE,"REGION";"Offgrid -2",#N/A,FALSE,"OFFGRID";"WTP",#N/A,FALSE,"WTP";"WTP -2",#N/A,FALSE,"WTP";"Project",#N/A,FALSE,"PROJECT";"Summary -2",#N/A,FALSE,"SUMMARY"}</definedName>
    <definedName name="____________________a130" localSheetId="24" hidden="1">{"Offgrid",#N/A,FALSE,"OFFGRID";"Region",#N/A,FALSE,"REGION";"Offgrid -2",#N/A,FALSE,"OFFGRID";"WTP",#N/A,FALSE,"WTP";"WTP -2",#N/A,FALSE,"WTP";"Project",#N/A,FALSE,"PROJECT";"Summary -2",#N/A,FALSE,"SUMMARY"}</definedName>
    <definedName name="____________________a130" localSheetId="28" hidden="1">{"Offgrid",#N/A,FALSE,"OFFGRID";"Region",#N/A,FALSE,"REGION";"Offgrid -2",#N/A,FALSE,"OFFGRID";"WTP",#N/A,FALSE,"WTP";"WTP -2",#N/A,FALSE,"WTP";"Project",#N/A,FALSE,"PROJECT";"Summary -2",#N/A,FALSE,"SUMMARY"}</definedName>
    <definedName name="____________________a130" localSheetId="14" hidden="1">{"Offgrid",#N/A,FALSE,"OFFGRID";"Region",#N/A,FALSE,"REGION";"Offgrid -2",#N/A,FALSE,"OFFGRID";"WTP",#N/A,FALSE,"WTP";"WTP -2",#N/A,FALSE,"WTP";"Project",#N/A,FALSE,"PROJECT";"Summary -2",#N/A,FALSE,"SUMMARY"}</definedName>
    <definedName name="____________________a130" hidden="1">{"Offgrid",#N/A,FALSE,"OFFGRID";"Region",#N/A,FALSE,"REGION";"Offgrid -2",#N/A,FALSE,"OFFGRID";"WTP",#N/A,FALSE,"WTP";"WTP -2",#N/A,FALSE,"WTP";"Project",#N/A,FALSE,"PROJECT";"Summary -2",#N/A,FALSE,"SUMMARY"}</definedName>
    <definedName name="____________________a2" localSheetId="12" hidden="1">{"'Sheet1'!$L$16"}</definedName>
    <definedName name="____________________a2" localSheetId="11" hidden="1">{"'Sheet1'!$L$16"}</definedName>
    <definedName name="____________________a2" localSheetId="13" hidden="1">{"'Sheet1'!$L$16"}</definedName>
    <definedName name="____________________a2" localSheetId="16" hidden="1">{"'Sheet1'!$L$16"}</definedName>
    <definedName name="____________________a2" localSheetId="21" hidden="1">{"'Sheet1'!$L$16"}</definedName>
    <definedName name="____________________a2" localSheetId="18" hidden="1">{"'Sheet1'!$L$16"}</definedName>
    <definedName name="____________________a2" localSheetId="19" hidden="1">{"'Sheet1'!$L$16"}</definedName>
    <definedName name="____________________a2" localSheetId="20" hidden="1">{"'Sheet1'!$L$16"}</definedName>
    <definedName name="____________________a2" localSheetId="22" hidden="1">{"'Sheet1'!$L$16"}</definedName>
    <definedName name="____________________a2" localSheetId="24" hidden="1">{"'Sheet1'!$L$16"}</definedName>
    <definedName name="____________________a2" localSheetId="28" hidden="1">{"'Sheet1'!$L$16"}</definedName>
    <definedName name="____________________a2" localSheetId="14" hidden="1">{"'Sheet1'!$L$16"}</definedName>
    <definedName name="____________________a2" hidden="1">{"'Sheet1'!$L$16"}</definedName>
    <definedName name="____________________BG12" localSheetId="12" hidden="1">{"'Sheet1'!$L$16"}</definedName>
    <definedName name="____________________BG12" localSheetId="11" hidden="1">{"'Sheet1'!$L$16"}</definedName>
    <definedName name="____________________BG12" localSheetId="13" hidden="1">{"'Sheet1'!$L$16"}</definedName>
    <definedName name="____________________BG12" localSheetId="16" hidden="1">{"'Sheet1'!$L$16"}</definedName>
    <definedName name="____________________BG12" localSheetId="21" hidden="1">{"'Sheet1'!$L$16"}</definedName>
    <definedName name="____________________BG12" localSheetId="18" hidden="1">{"'Sheet1'!$L$16"}</definedName>
    <definedName name="____________________BG12" localSheetId="19" hidden="1">{"'Sheet1'!$L$16"}</definedName>
    <definedName name="____________________BG12" localSheetId="20" hidden="1">{"'Sheet1'!$L$16"}</definedName>
    <definedName name="____________________BG12" localSheetId="22" hidden="1">{"'Sheet1'!$L$16"}</definedName>
    <definedName name="____________________BG12" localSheetId="24" hidden="1">{"'Sheet1'!$L$16"}</definedName>
    <definedName name="____________________BG12" localSheetId="28" hidden="1">{"'Sheet1'!$L$16"}</definedName>
    <definedName name="____________________BG12" localSheetId="14" hidden="1">{"'Sheet1'!$L$16"}</definedName>
    <definedName name="____________________BG12" hidden="1">{"'Sheet1'!$L$16"}</definedName>
    <definedName name="____________________BIA3" localSheetId="12" hidden="1">{"'Sheet1'!$L$16"}</definedName>
    <definedName name="____________________BIA3" localSheetId="11" hidden="1">{"'Sheet1'!$L$16"}</definedName>
    <definedName name="____________________BIA3" localSheetId="13" hidden="1">{"'Sheet1'!$L$16"}</definedName>
    <definedName name="____________________BIA3" localSheetId="16" hidden="1">{"'Sheet1'!$L$16"}</definedName>
    <definedName name="____________________BIA3" localSheetId="21" hidden="1">{"'Sheet1'!$L$16"}</definedName>
    <definedName name="____________________BIA3" localSheetId="18" hidden="1">{"'Sheet1'!$L$16"}</definedName>
    <definedName name="____________________BIA3" localSheetId="19" hidden="1">{"'Sheet1'!$L$16"}</definedName>
    <definedName name="____________________BIA3" localSheetId="20" hidden="1">{"'Sheet1'!$L$16"}</definedName>
    <definedName name="____________________BIA3" localSheetId="22" hidden="1">{"'Sheet1'!$L$16"}</definedName>
    <definedName name="____________________BIA3" localSheetId="24" hidden="1">{"'Sheet1'!$L$16"}</definedName>
    <definedName name="____________________BIA3" localSheetId="28" hidden="1">{"'Sheet1'!$L$16"}</definedName>
    <definedName name="____________________BIA3" localSheetId="14" hidden="1">{"'Sheet1'!$L$16"}</definedName>
    <definedName name="____________________BIA3" hidden="1">{"'Sheet1'!$L$16"}</definedName>
    <definedName name="____________________CN1" localSheetId="12" hidden="1">{"'Sheet1'!$L$16"}</definedName>
    <definedName name="____________________CN1" localSheetId="11" hidden="1">{"'Sheet1'!$L$16"}</definedName>
    <definedName name="____________________CN1" localSheetId="13" hidden="1">{"'Sheet1'!$L$16"}</definedName>
    <definedName name="____________________CN1" localSheetId="16" hidden="1">{"'Sheet1'!$L$16"}</definedName>
    <definedName name="____________________CN1" localSheetId="21" hidden="1">{"'Sheet1'!$L$16"}</definedName>
    <definedName name="____________________CN1" localSheetId="18" hidden="1">{"'Sheet1'!$L$16"}</definedName>
    <definedName name="____________________CN1" localSheetId="19" hidden="1">{"'Sheet1'!$L$16"}</definedName>
    <definedName name="____________________CN1" localSheetId="20" hidden="1">{"'Sheet1'!$L$16"}</definedName>
    <definedName name="____________________CN1" localSheetId="22" hidden="1">{"'Sheet1'!$L$16"}</definedName>
    <definedName name="____________________CN1" localSheetId="24" hidden="1">{"'Sheet1'!$L$16"}</definedName>
    <definedName name="____________________CN1" localSheetId="28" hidden="1">{"'Sheet1'!$L$16"}</definedName>
    <definedName name="____________________CN1" localSheetId="14" hidden="1">{"'Sheet1'!$L$16"}</definedName>
    <definedName name="____________________CN1" hidden="1">{"'Sheet1'!$L$16"}</definedName>
    <definedName name="____________________Goi8" localSheetId="12" hidden="1">{"'Sheet1'!$L$16"}</definedName>
    <definedName name="____________________Goi8" localSheetId="11" hidden="1">{"'Sheet1'!$L$16"}</definedName>
    <definedName name="____________________Goi8" localSheetId="13" hidden="1">{"'Sheet1'!$L$16"}</definedName>
    <definedName name="____________________Goi8" localSheetId="16" hidden="1">{"'Sheet1'!$L$16"}</definedName>
    <definedName name="____________________Goi8" localSheetId="21" hidden="1">{"'Sheet1'!$L$16"}</definedName>
    <definedName name="____________________Goi8" localSheetId="18" hidden="1">{"'Sheet1'!$L$16"}</definedName>
    <definedName name="____________________Goi8" localSheetId="19" hidden="1">{"'Sheet1'!$L$16"}</definedName>
    <definedName name="____________________Goi8" localSheetId="20" hidden="1">{"'Sheet1'!$L$16"}</definedName>
    <definedName name="____________________Goi8" localSheetId="22" hidden="1">{"'Sheet1'!$L$16"}</definedName>
    <definedName name="____________________Goi8" localSheetId="24" hidden="1">{"'Sheet1'!$L$16"}</definedName>
    <definedName name="____________________Goi8" localSheetId="28" hidden="1">{"'Sheet1'!$L$16"}</definedName>
    <definedName name="____________________Goi8" localSheetId="14" hidden="1">{"'Sheet1'!$L$16"}</definedName>
    <definedName name="____________________Goi8" hidden="1">{"'Sheet1'!$L$16"}</definedName>
    <definedName name="____________________h1" localSheetId="12" hidden="1">{"'Sheet1'!$L$16"}</definedName>
    <definedName name="____________________h1" localSheetId="11" hidden="1">{"'Sheet1'!$L$16"}</definedName>
    <definedName name="____________________h1" localSheetId="13" hidden="1">{"'Sheet1'!$L$16"}</definedName>
    <definedName name="____________________h1" localSheetId="16" hidden="1">{"'Sheet1'!$L$16"}</definedName>
    <definedName name="____________________h1" localSheetId="21" hidden="1">{"'Sheet1'!$L$16"}</definedName>
    <definedName name="____________________h1" localSheetId="18" hidden="1">{"'Sheet1'!$L$16"}</definedName>
    <definedName name="____________________h1" localSheetId="19" hidden="1">{"'Sheet1'!$L$16"}</definedName>
    <definedName name="____________________h1" localSheetId="20" hidden="1">{"'Sheet1'!$L$16"}</definedName>
    <definedName name="____________________h1" localSheetId="22" hidden="1">{"'Sheet1'!$L$16"}</definedName>
    <definedName name="____________________h1" localSheetId="24" hidden="1">{"'Sheet1'!$L$16"}</definedName>
    <definedName name="____________________h1" localSheetId="28" hidden="1">{"'Sheet1'!$L$16"}</definedName>
    <definedName name="____________________h1" localSheetId="14" hidden="1">{"'Sheet1'!$L$16"}</definedName>
    <definedName name="____________________h1" hidden="1">{"'Sheet1'!$L$16"}</definedName>
    <definedName name="____________________hu1" localSheetId="12" hidden="1">{"'Sheet1'!$L$16"}</definedName>
    <definedName name="____________________hu1" localSheetId="11" hidden="1">{"'Sheet1'!$L$16"}</definedName>
    <definedName name="____________________hu1" localSheetId="13" hidden="1">{"'Sheet1'!$L$16"}</definedName>
    <definedName name="____________________hu1" localSheetId="16" hidden="1">{"'Sheet1'!$L$16"}</definedName>
    <definedName name="____________________hu1" localSheetId="21" hidden="1">{"'Sheet1'!$L$16"}</definedName>
    <definedName name="____________________hu1" localSheetId="18" hidden="1">{"'Sheet1'!$L$16"}</definedName>
    <definedName name="____________________hu1" localSheetId="19" hidden="1">{"'Sheet1'!$L$16"}</definedName>
    <definedName name="____________________hu1" localSheetId="20" hidden="1">{"'Sheet1'!$L$16"}</definedName>
    <definedName name="____________________hu1" localSheetId="22" hidden="1">{"'Sheet1'!$L$16"}</definedName>
    <definedName name="____________________hu1" localSheetId="24" hidden="1">{"'Sheet1'!$L$16"}</definedName>
    <definedName name="____________________hu1" localSheetId="28" hidden="1">{"'Sheet1'!$L$16"}</definedName>
    <definedName name="____________________hu1" localSheetId="14" hidden="1">{"'Sheet1'!$L$16"}</definedName>
    <definedName name="____________________hu1" hidden="1">{"'Sheet1'!$L$16"}</definedName>
    <definedName name="____________________hu2" localSheetId="12" hidden="1">{"'Sheet1'!$L$16"}</definedName>
    <definedName name="____________________hu2" localSheetId="11" hidden="1">{"'Sheet1'!$L$16"}</definedName>
    <definedName name="____________________hu2" localSheetId="13" hidden="1">{"'Sheet1'!$L$16"}</definedName>
    <definedName name="____________________hu2" localSheetId="16" hidden="1">{"'Sheet1'!$L$16"}</definedName>
    <definedName name="____________________hu2" localSheetId="21" hidden="1">{"'Sheet1'!$L$16"}</definedName>
    <definedName name="____________________hu2" localSheetId="18" hidden="1">{"'Sheet1'!$L$16"}</definedName>
    <definedName name="____________________hu2" localSheetId="19" hidden="1">{"'Sheet1'!$L$16"}</definedName>
    <definedName name="____________________hu2" localSheetId="20" hidden="1">{"'Sheet1'!$L$16"}</definedName>
    <definedName name="____________________hu2" localSheetId="22" hidden="1">{"'Sheet1'!$L$16"}</definedName>
    <definedName name="____________________hu2" localSheetId="24" hidden="1">{"'Sheet1'!$L$16"}</definedName>
    <definedName name="____________________hu2" localSheetId="28" hidden="1">{"'Sheet1'!$L$16"}</definedName>
    <definedName name="____________________hu2" localSheetId="14" hidden="1">{"'Sheet1'!$L$16"}</definedName>
    <definedName name="____________________hu2" hidden="1">{"'Sheet1'!$L$16"}</definedName>
    <definedName name="____________________hu5" localSheetId="12" hidden="1">{"'Sheet1'!$L$16"}</definedName>
    <definedName name="____________________hu5" localSheetId="11" hidden="1">{"'Sheet1'!$L$16"}</definedName>
    <definedName name="____________________hu5" localSheetId="13" hidden="1">{"'Sheet1'!$L$16"}</definedName>
    <definedName name="____________________hu5" localSheetId="16" hidden="1">{"'Sheet1'!$L$16"}</definedName>
    <definedName name="____________________hu5" localSheetId="21" hidden="1">{"'Sheet1'!$L$16"}</definedName>
    <definedName name="____________________hu5" localSheetId="18" hidden="1">{"'Sheet1'!$L$16"}</definedName>
    <definedName name="____________________hu5" localSheetId="19" hidden="1">{"'Sheet1'!$L$16"}</definedName>
    <definedName name="____________________hu5" localSheetId="20" hidden="1">{"'Sheet1'!$L$16"}</definedName>
    <definedName name="____________________hu5" localSheetId="22" hidden="1">{"'Sheet1'!$L$16"}</definedName>
    <definedName name="____________________hu5" localSheetId="24" hidden="1">{"'Sheet1'!$L$16"}</definedName>
    <definedName name="____________________hu5" localSheetId="28" hidden="1">{"'Sheet1'!$L$16"}</definedName>
    <definedName name="____________________hu5" localSheetId="14" hidden="1">{"'Sheet1'!$L$16"}</definedName>
    <definedName name="____________________hu5" hidden="1">{"'Sheet1'!$L$16"}</definedName>
    <definedName name="____________________hu6" localSheetId="12" hidden="1">{"'Sheet1'!$L$16"}</definedName>
    <definedName name="____________________hu6" localSheetId="11" hidden="1">{"'Sheet1'!$L$16"}</definedName>
    <definedName name="____________________hu6" localSheetId="13" hidden="1">{"'Sheet1'!$L$16"}</definedName>
    <definedName name="____________________hu6" localSheetId="16" hidden="1">{"'Sheet1'!$L$16"}</definedName>
    <definedName name="____________________hu6" localSheetId="21" hidden="1">{"'Sheet1'!$L$16"}</definedName>
    <definedName name="____________________hu6" localSheetId="18" hidden="1">{"'Sheet1'!$L$16"}</definedName>
    <definedName name="____________________hu6" localSheetId="19" hidden="1">{"'Sheet1'!$L$16"}</definedName>
    <definedName name="____________________hu6" localSheetId="20" hidden="1">{"'Sheet1'!$L$16"}</definedName>
    <definedName name="____________________hu6" localSheetId="22" hidden="1">{"'Sheet1'!$L$16"}</definedName>
    <definedName name="____________________hu6" localSheetId="24" hidden="1">{"'Sheet1'!$L$16"}</definedName>
    <definedName name="____________________hu6" localSheetId="28" hidden="1">{"'Sheet1'!$L$16"}</definedName>
    <definedName name="____________________hu6" localSheetId="14" hidden="1">{"'Sheet1'!$L$16"}</definedName>
    <definedName name="____________________hu6" hidden="1">{"'Sheet1'!$L$16"}</definedName>
    <definedName name="____________________Lan1" localSheetId="12" hidden="1">{"'Sheet1'!$L$16"}</definedName>
    <definedName name="____________________Lan1" localSheetId="11" hidden="1">{"'Sheet1'!$L$16"}</definedName>
    <definedName name="____________________Lan1" localSheetId="13" hidden="1">{"'Sheet1'!$L$16"}</definedName>
    <definedName name="____________________Lan1" localSheetId="16" hidden="1">{"'Sheet1'!$L$16"}</definedName>
    <definedName name="____________________Lan1" localSheetId="21" hidden="1">{"'Sheet1'!$L$16"}</definedName>
    <definedName name="____________________Lan1" localSheetId="18" hidden="1">{"'Sheet1'!$L$16"}</definedName>
    <definedName name="____________________Lan1" localSheetId="19" hidden="1">{"'Sheet1'!$L$16"}</definedName>
    <definedName name="____________________Lan1" localSheetId="20" hidden="1">{"'Sheet1'!$L$16"}</definedName>
    <definedName name="____________________Lan1" localSheetId="22" hidden="1">{"'Sheet1'!$L$16"}</definedName>
    <definedName name="____________________Lan1" localSheetId="24" hidden="1">{"'Sheet1'!$L$16"}</definedName>
    <definedName name="____________________Lan1" localSheetId="28" hidden="1">{"'Sheet1'!$L$16"}</definedName>
    <definedName name="____________________Lan1" localSheetId="14" hidden="1">{"'Sheet1'!$L$16"}</definedName>
    <definedName name="____________________Lan1" hidden="1">{"'Sheet1'!$L$16"}</definedName>
    <definedName name="____________________Lan2" localSheetId="12" hidden="1">{"'Sheet1'!$L$16"}</definedName>
    <definedName name="____________________Lan2" localSheetId="11" hidden="1">{"'Sheet1'!$L$16"}</definedName>
    <definedName name="____________________Lan2" localSheetId="13" hidden="1">{"'Sheet1'!$L$16"}</definedName>
    <definedName name="____________________Lan2" localSheetId="16" hidden="1">{"'Sheet1'!$L$16"}</definedName>
    <definedName name="____________________Lan2" localSheetId="21" hidden="1">{"'Sheet1'!$L$16"}</definedName>
    <definedName name="____________________Lan2" localSheetId="18" hidden="1">{"'Sheet1'!$L$16"}</definedName>
    <definedName name="____________________Lan2" localSheetId="19" hidden="1">{"'Sheet1'!$L$16"}</definedName>
    <definedName name="____________________Lan2" localSheetId="20" hidden="1">{"'Sheet1'!$L$16"}</definedName>
    <definedName name="____________________Lan2" localSheetId="22" hidden="1">{"'Sheet1'!$L$16"}</definedName>
    <definedName name="____________________Lan2" localSheetId="24" hidden="1">{"'Sheet1'!$L$16"}</definedName>
    <definedName name="____________________Lan2" localSheetId="28" hidden="1">{"'Sheet1'!$L$16"}</definedName>
    <definedName name="____________________Lan2" localSheetId="14" hidden="1">{"'Sheet1'!$L$16"}</definedName>
    <definedName name="____________________Lan2" hidden="1">{"'Sheet1'!$L$16"}</definedName>
    <definedName name="____________________LAN3" localSheetId="12" hidden="1">{"'Sheet1'!$L$16"}</definedName>
    <definedName name="____________________LAN3" localSheetId="11" hidden="1">{"'Sheet1'!$L$16"}</definedName>
    <definedName name="____________________LAN3" localSheetId="13" hidden="1">{"'Sheet1'!$L$16"}</definedName>
    <definedName name="____________________LAN3" localSheetId="16" hidden="1">{"'Sheet1'!$L$16"}</definedName>
    <definedName name="____________________LAN3" localSheetId="21" hidden="1">{"'Sheet1'!$L$16"}</definedName>
    <definedName name="____________________LAN3" localSheetId="18" hidden="1">{"'Sheet1'!$L$16"}</definedName>
    <definedName name="____________________LAN3" localSheetId="19" hidden="1">{"'Sheet1'!$L$16"}</definedName>
    <definedName name="____________________LAN3" localSheetId="20" hidden="1">{"'Sheet1'!$L$16"}</definedName>
    <definedName name="____________________LAN3" localSheetId="22" hidden="1">{"'Sheet1'!$L$16"}</definedName>
    <definedName name="____________________LAN3" localSheetId="24" hidden="1">{"'Sheet1'!$L$16"}</definedName>
    <definedName name="____________________LAN3" localSheetId="28" hidden="1">{"'Sheet1'!$L$16"}</definedName>
    <definedName name="____________________LAN3" localSheetId="14" hidden="1">{"'Sheet1'!$L$16"}</definedName>
    <definedName name="____________________LAN3" hidden="1">{"'Sheet1'!$L$16"}</definedName>
    <definedName name="____________________m4" localSheetId="12" hidden="1">{"'Sheet1'!$L$16"}</definedName>
    <definedName name="____________________m4" localSheetId="11" hidden="1">{"'Sheet1'!$L$16"}</definedName>
    <definedName name="____________________m4" localSheetId="13" hidden="1">{"'Sheet1'!$L$16"}</definedName>
    <definedName name="____________________m4" localSheetId="16" hidden="1">{"'Sheet1'!$L$16"}</definedName>
    <definedName name="____________________m4" localSheetId="21" hidden="1">{"'Sheet1'!$L$16"}</definedName>
    <definedName name="____________________m4" localSheetId="18" hidden="1">{"'Sheet1'!$L$16"}</definedName>
    <definedName name="____________________m4" localSheetId="19" hidden="1">{"'Sheet1'!$L$16"}</definedName>
    <definedName name="____________________m4" localSheetId="20" hidden="1">{"'Sheet1'!$L$16"}</definedName>
    <definedName name="____________________m4" localSheetId="22" hidden="1">{"'Sheet1'!$L$16"}</definedName>
    <definedName name="____________________m4" localSheetId="24" hidden="1">{"'Sheet1'!$L$16"}</definedName>
    <definedName name="____________________m4" localSheetId="28" hidden="1">{"'Sheet1'!$L$16"}</definedName>
    <definedName name="____________________m4" localSheetId="14" hidden="1">{"'Sheet1'!$L$16"}</definedName>
    <definedName name="____________________m4" hidden="1">{"'Sheet1'!$L$16"}</definedName>
    <definedName name="____________________NSO2" localSheetId="12" hidden="1">{"'Sheet1'!$L$16"}</definedName>
    <definedName name="____________________NSO2" localSheetId="11" hidden="1">{"'Sheet1'!$L$16"}</definedName>
    <definedName name="____________________NSO2" localSheetId="13" hidden="1">{"'Sheet1'!$L$16"}</definedName>
    <definedName name="____________________NSO2" localSheetId="16" hidden="1">{"'Sheet1'!$L$16"}</definedName>
    <definedName name="____________________NSO2" localSheetId="21" hidden="1">{"'Sheet1'!$L$16"}</definedName>
    <definedName name="____________________NSO2" localSheetId="18" hidden="1">{"'Sheet1'!$L$16"}</definedName>
    <definedName name="____________________NSO2" localSheetId="19" hidden="1">{"'Sheet1'!$L$16"}</definedName>
    <definedName name="____________________NSO2" localSheetId="20" hidden="1">{"'Sheet1'!$L$16"}</definedName>
    <definedName name="____________________NSO2" localSheetId="22" hidden="1">{"'Sheet1'!$L$16"}</definedName>
    <definedName name="____________________NSO2" localSheetId="24" hidden="1">{"'Sheet1'!$L$16"}</definedName>
    <definedName name="____________________NSO2" localSheetId="28" hidden="1">{"'Sheet1'!$L$16"}</definedName>
    <definedName name="____________________NSO2" localSheetId="14" hidden="1">{"'Sheet1'!$L$16"}</definedName>
    <definedName name="____________________NSO2" hidden="1">{"'Sheet1'!$L$16"}</definedName>
    <definedName name="____________________P3" localSheetId="12" hidden="1">{#N/A,#N/A,FALSE,"特殊室（ＢＱ表）"}</definedName>
    <definedName name="____________________P3" localSheetId="11" hidden="1">{#N/A,#N/A,FALSE,"特殊室（ＢＱ表）"}</definedName>
    <definedName name="____________________P3" localSheetId="13" hidden="1">{#N/A,#N/A,FALSE,"特殊室（ＢＱ表）"}</definedName>
    <definedName name="____________________P3" localSheetId="16" hidden="1">{#N/A,#N/A,FALSE,"特殊室（ＢＱ表）"}</definedName>
    <definedName name="____________________P3" localSheetId="21" hidden="1">{#N/A,#N/A,FALSE,"特殊室（ＢＱ表）"}</definedName>
    <definedName name="____________________P3" localSheetId="18" hidden="1">{#N/A,#N/A,FALSE,"特殊室（ＢＱ表）"}</definedName>
    <definedName name="____________________P3" localSheetId="19" hidden="1">{#N/A,#N/A,FALSE,"特殊室（ＢＱ表）"}</definedName>
    <definedName name="____________________P3" localSheetId="20" hidden="1">{#N/A,#N/A,FALSE,"特殊室（ＢＱ表）"}</definedName>
    <definedName name="____________________P3" localSheetId="22" hidden="1">{#N/A,#N/A,FALSE,"特殊室（ＢＱ表）"}</definedName>
    <definedName name="____________________P3" localSheetId="24" hidden="1">{#N/A,#N/A,FALSE,"特殊室（ＢＱ表）"}</definedName>
    <definedName name="____________________P3" localSheetId="28" hidden="1">{#N/A,#N/A,FALSE,"特殊室（ＢＱ表）"}</definedName>
    <definedName name="____________________P3" localSheetId="14" hidden="1">{#N/A,#N/A,FALSE,"特殊室（ＢＱ表）"}</definedName>
    <definedName name="____________________P3" hidden="1">{#N/A,#N/A,FALSE,"特殊室（ＢＱ表）"}</definedName>
    <definedName name="____________________PA3" localSheetId="12" hidden="1">{"'Sheet1'!$L$16"}</definedName>
    <definedName name="____________________PA3" localSheetId="11" hidden="1">{"'Sheet1'!$L$16"}</definedName>
    <definedName name="____________________PA3" localSheetId="13" hidden="1">{"'Sheet1'!$L$16"}</definedName>
    <definedName name="____________________PA3" localSheetId="16" hidden="1">{"'Sheet1'!$L$16"}</definedName>
    <definedName name="____________________PA3" localSheetId="21" hidden="1">{"'Sheet1'!$L$16"}</definedName>
    <definedName name="____________________PA3" localSheetId="18" hidden="1">{"'Sheet1'!$L$16"}</definedName>
    <definedName name="____________________PA3" localSheetId="19" hidden="1">{"'Sheet1'!$L$16"}</definedName>
    <definedName name="____________________PA3" localSheetId="20" hidden="1">{"'Sheet1'!$L$16"}</definedName>
    <definedName name="____________________PA3" localSheetId="22" hidden="1">{"'Sheet1'!$L$16"}</definedName>
    <definedName name="____________________PA3" localSheetId="24" hidden="1">{"'Sheet1'!$L$16"}</definedName>
    <definedName name="____________________PA3" localSheetId="28" hidden="1">{"'Sheet1'!$L$16"}</definedName>
    <definedName name="____________________PA3" localSheetId="14" hidden="1">{"'Sheet1'!$L$16"}</definedName>
    <definedName name="____________________PA3" hidden="1">{"'Sheet1'!$L$16"}</definedName>
    <definedName name="____________________PPP3" localSheetId="12" hidden="1">{#N/A,#N/A,FALSE,"特殊室（ＢＱ表）"}</definedName>
    <definedName name="____________________PPP3" localSheetId="11" hidden="1">{#N/A,#N/A,FALSE,"特殊室（ＢＱ表）"}</definedName>
    <definedName name="____________________PPP3" localSheetId="13" hidden="1">{#N/A,#N/A,FALSE,"特殊室（ＢＱ表）"}</definedName>
    <definedName name="____________________PPP3" localSheetId="16" hidden="1">{#N/A,#N/A,FALSE,"特殊室（ＢＱ表）"}</definedName>
    <definedName name="____________________PPP3" localSheetId="21" hidden="1">{#N/A,#N/A,FALSE,"特殊室（ＢＱ表）"}</definedName>
    <definedName name="____________________PPP3" localSheetId="18" hidden="1">{#N/A,#N/A,FALSE,"特殊室（ＢＱ表）"}</definedName>
    <definedName name="____________________PPP3" localSheetId="19" hidden="1">{#N/A,#N/A,FALSE,"特殊室（ＢＱ表）"}</definedName>
    <definedName name="____________________PPP3" localSheetId="20" hidden="1">{#N/A,#N/A,FALSE,"特殊室（ＢＱ表）"}</definedName>
    <definedName name="____________________PPP3" localSheetId="22" hidden="1">{#N/A,#N/A,FALSE,"特殊室（ＢＱ表）"}</definedName>
    <definedName name="____________________PPP3" localSheetId="24" hidden="1">{#N/A,#N/A,FALSE,"特殊室（ＢＱ表）"}</definedName>
    <definedName name="____________________PPP3" localSheetId="28" hidden="1">{#N/A,#N/A,FALSE,"特殊室（ＢＱ表）"}</definedName>
    <definedName name="____________________PPP3" localSheetId="14" hidden="1">{#N/A,#N/A,FALSE,"特殊室（ＢＱ表）"}</definedName>
    <definedName name="____________________PPP3" hidden="1">{#N/A,#N/A,FALSE,"特殊室（ＢＱ表）"}</definedName>
    <definedName name="____________________PPP33" localSheetId="12" hidden="1">{#N/A,#N/A,FALSE,"特殊室（ＢＱ表）"}</definedName>
    <definedName name="____________________PPP33" localSheetId="11" hidden="1">{#N/A,#N/A,FALSE,"特殊室（ＢＱ表）"}</definedName>
    <definedName name="____________________PPP33" localSheetId="13" hidden="1">{#N/A,#N/A,FALSE,"特殊室（ＢＱ表）"}</definedName>
    <definedName name="____________________PPP33" localSheetId="16" hidden="1">{#N/A,#N/A,FALSE,"特殊室（ＢＱ表）"}</definedName>
    <definedName name="____________________PPP33" localSheetId="21" hidden="1">{#N/A,#N/A,FALSE,"特殊室（ＢＱ表）"}</definedName>
    <definedName name="____________________PPP33" localSheetId="18" hidden="1">{#N/A,#N/A,FALSE,"特殊室（ＢＱ表）"}</definedName>
    <definedName name="____________________PPP33" localSheetId="19" hidden="1">{#N/A,#N/A,FALSE,"特殊室（ＢＱ表）"}</definedName>
    <definedName name="____________________PPP33" localSheetId="20" hidden="1">{#N/A,#N/A,FALSE,"特殊室（ＢＱ表）"}</definedName>
    <definedName name="____________________PPP33" localSheetId="22" hidden="1">{#N/A,#N/A,FALSE,"特殊室（ＢＱ表）"}</definedName>
    <definedName name="____________________PPP33" localSheetId="24" hidden="1">{#N/A,#N/A,FALSE,"特殊室（ＢＱ表）"}</definedName>
    <definedName name="____________________PPP33" localSheetId="28" hidden="1">{#N/A,#N/A,FALSE,"特殊室（ＢＱ表）"}</definedName>
    <definedName name="____________________PPP33" localSheetId="14" hidden="1">{#N/A,#N/A,FALSE,"特殊室（ＢＱ表）"}</definedName>
    <definedName name="____________________PPP33" hidden="1">{#N/A,#N/A,FALSE,"特殊室（ＢＱ表）"}</definedName>
    <definedName name="____________________ppp34" localSheetId="12" hidden="1">{#N/A,#N/A,FALSE,"特殊室（ＢＱ表）"}</definedName>
    <definedName name="____________________ppp34" localSheetId="11" hidden="1">{#N/A,#N/A,FALSE,"特殊室（ＢＱ表）"}</definedName>
    <definedName name="____________________ppp34" localSheetId="13" hidden="1">{#N/A,#N/A,FALSE,"特殊室（ＢＱ表）"}</definedName>
    <definedName name="____________________ppp34" localSheetId="16" hidden="1">{#N/A,#N/A,FALSE,"特殊室（ＢＱ表）"}</definedName>
    <definedName name="____________________ppp34" localSheetId="21" hidden="1">{#N/A,#N/A,FALSE,"特殊室（ＢＱ表）"}</definedName>
    <definedName name="____________________ppp34" localSheetId="18" hidden="1">{#N/A,#N/A,FALSE,"特殊室（ＢＱ表）"}</definedName>
    <definedName name="____________________ppp34" localSheetId="19" hidden="1">{#N/A,#N/A,FALSE,"特殊室（ＢＱ表）"}</definedName>
    <definedName name="____________________ppp34" localSheetId="20" hidden="1">{#N/A,#N/A,FALSE,"特殊室（ＢＱ表）"}</definedName>
    <definedName name="____________________ppp34" localSheetId="22" hidden="1">{#N/A,#N/A,FALSE,"特殊室（ＢＱ表）"}</definedName>
    <definedName name="____________________ppp34" localSheetId="24" hidden="1">{#N/A,#N/A,FALSE,"特殊室（ＢＱ表）"}</definedName>
    <definedName name="____________________ppp34" localSheetId="28" hidden="1">{#N/A,#N/A,FALSE,"特殊室（ＢＱ表）"}</definedName>
    <definedName name="____________________ppp34" localSheetId="14" hidden="1">{#N/A,#N/A,FALSE,"特殊室（ＢＱ表）"}</definedName>
    <definedName name="____________________ppp34" hidden="1">{#N/A,#N/A,FALSE,"特殊室（ＢＱ表）"}</definedName>
    <definedName name="____________________ppp3444" localSheetId="12" hidden="1">{#N/A,#N/A,FALSE,"特殊室（ＢＱ表）"}</definedName>
    <definedName name="____________________ppp3444" localSheetId="11" hidden="1">{#N/A,#N/A,FALSE,"特殊室（ＢＱ表）"}</definedName>
    <definedName name="____________________ppp3444" localSheetId="13" hidden="1">{#N/A,#N/A,FALSE,"特殊室（ＢＱ表）"}</definedName>
    <definedName name="____________________ppp3444" localSheetId="16" hidden="1">{#N/A,#N/A,FALSE,"特殊室（ＢＱ表）"}</definedName>
    <definedName name="____________________ppp3444" localSheetId="21" hidden="1">{#N/A,#N/A,FALSE,"特殊室（ＢＱ表）"}</definedName>
    <definedName name="____________________ppp3444" localSheetId="18" hidden="1">{#N/A,#N/A,FALSE,"特殊室（ＢＱ表）"}</definedName>
    <definedName name="____________________ppp3444" localSheetId="19" hidden="1">{#N/A,#N/A,FALSE,"特殊室（ＢＱ表）"}</definedName>
    <definedName name="____________________ppp3444" localSheetId="20" hidden="1">{#N/A,#N/A,FALSE,"特殊室（ＢＱ表）"}</definedName>
    <definedName name="____________________ppp3444" localSheetId="22" hidden="1">{#N/A,#N/A,FALSE,"特殊室（ＢＱ表）"}</definedName>
    <definedName name="____________________ppp3444" localSheetId="24" hidden="1">{#N/A,#N/A,FALSE,"特殊室（ＢＱ表）"}</definedName>
    <definedName name="____________________ppp3444" localSheetId="28" hidden="1">{#N/A,#N/A,FALSE,"特殊室（ＢＱ表）"}</definedName>
    <definedName name="____________________ppp3444" localSheetId="14" hidden="1">{#N/A,#N/A,FALSE,"特殊室（ＢＱ表）"}</definedName>
    <definedName name="____________________ppp3444" hidden="1">{#N/A,#N/A,FALSE,"特殊室（ＢＱ表）"}</definedName>
    <definedName name="____________________SCL4" localSheetId="12" hidden="1">{"'Sheet1'!$L$16"}</definedName>
    <definedName name="____________________SCL4" localSheetId="11" hidden="1">{"'Sheet1'!$L$16"}</definedName>
    <definedName name="____________________SCL4" localSheetId="13" hidden="1">{"'Sheet1'!$L$16"}</definedName>
    <definedName name="____________________SCL4" localSheetId="16" hidden="1">{"'Sheet1'!$L$16"}</definedName>
    <definedName name="____________________SCL4" localSheetId="21" hidden="1">{"'Sheet1'!$L$16"}</definedName>
    <definedName name="____________________SCL4" localSheetId="18" hidden="1">{"'Sheet1'!$L$16"}</definedName>
    <definedName name="____________________SCL4" localSheetId="19" hidden="1">{"'Sheet1'!$L$16"}</definedName>
    <definedName name="____________________SCL4" localSheetId="20" hidden="1">{"'Sheet1'!$L$16"}</definedName>
    <definedName name="____________________SCL4" localSheetId="22" hidden="1">{"'Sheet1'!$L$16"}</definedName>
    <definedName name="____________________SCL4" localSheetId="24" hidden="1">{"'Sheet1'!$L$16"}</definedName>
    <definedName name="____________________SCL4" localSheetId="28" hidden="1">{"'Sheet1'!$L$16"}</definedName>
    <definedName name="____________________SCL4" localSheetId="14" hidden="1">{"'Sheet1'!$L$16"}</definedName>
    <definedName name="____________________SCL4" hidden="1">{"'Sheet1'!$L$16"}</definedName>
    <definedName name="____________________TM2" localSheetId="12" hidden="1">{"'Sheet1'!$L$16"}</definedName>
    <definedName name="____________________TM2" localSheetId="11" hidden="1">{"'Sheet1'!$L$16"}</definedName>
    <definedName name="____________________TM2" localSheetId="13" hidden="1">{"'Sheet1'!$L$16"}</definedName>
    <definedName name="____________________TM2" localSheetId="16" hidden="1">{"'Sheet1'!$L$16"}</definedName>
    <definedName name="____________________TM2" localSheetId="21" hidden="1">{"'Sheet1'!$L$16"}</definedName>
    <definedName name="____________________TM2" localSheetId="18" hidden="1">{"'Sheet1'!$L$16"}</definedName>
    <definedName name="____________________TM2" localSheetId="19" hidden="1">{"'Sheet1'!$L$16"}</definedName>
    <definedName name="____________________TM2" localSheetId="20" hidden="1">{"'Sheet1'!$L$16"}</definedName>
    <definedName name="____________________TM2" localSheetId="22" hidden="1">{"'Sheet1'!$L$16"}</definedName>
    <definedName name="____________________TM2" localSheetId="24" hidden="1">{"'Sheet1'!$L$16"}</definedName>
    <definedName name="____________________TM2" localSheetId="28" hidden="1">{"'Sheet1'!$L$16"}</definedName>
    <definedName name="____________________TM2" localSheetId="14" hidden="1">{"'Sheet1'!$L$16"}</definedName>
    <definedName name="____________________TM2" hidden="1">{"'Sheet1'!$L$16"}</definedName>
    <definedName name="____________________tt3" localSheetId="12" hidden="1">{"'Sheet1'!$L$16"}</definedName>
    <definedName name="____________________tt3" localSheetId="11" hidden="1">{"'Sheet1'!$L$16"}</definedName>
    <definedName name="____________________tt3" localSheetId="13" hidden="1">{"'Sheet1'!$L$16"}</definedName>
    <definedName name="____________________tt3" localSheetId="16" hidden="1">{"'Sheet1'!$L$16"}</definedName>
    <definedName name="____________________tt3" localSheetId="21" hidden="1">{"'Sheet1'!$L$16"}</definedName>
    <definedName name="____________________tt3" localSheetId="18" hidden="1">{"'Sheet1'!$L$16"}</definedName>
    <definedName name="____________________tt3" localSheetId="19" hidden="1">{"'Sheet1'!$L$16"}</definedName>
    <definedName name="____________________tt3" localSheetId="20" hidden="1">{"'Sheet1'!$L$16"}</definedName>
    <definedName name="____________________tt3" localSheetId="22" hidden="1">{"'Sheet1'!$L$16"}</definedName>
    <definedName name="____________________tt3" localSheetId="24" hidden="1">{"'Sheet1'!$L$16"}</definedName>
    <definedName name="____________________tt3" localSheetId="28" hidden="1">{"'Sheet1'!$L$16"}</definedName>
    <definedName name="____________________tt3" localSheetId="14" hidden="1">{"'Sheet1'!$L$16"}</definedName>
    <definedName name="____________________tt3" hidden="1">{"'Sheet1'!$L$16"}</definedName>
    <definedName name="____________________tu4" localSheetId="12" hidden="1">{"'Sheet1'!$L$16"}</definedName>
    <definedName name="____________________tu4" localSheetId="11" hidden="1">{"'Sheet1'!$L$16"}</definedName>
    <definedName name="____________________tu4" localSheetId="13" hidden="1">{"'Sheet1'!$L$16"}</definedName>
    <definedName name="____________________tu4" localSheetId="16" hidden="1">{"'Sheet1'!$L$16"}</definedName>
    <definedName name="____________________tu4" localSheetId="21" hidden="1">{"'Sheet1'!$L$16"}</definedName>
    <definedName name="____________________tu4" localSheetId="18" hidden="1">{"'Sheet1'!$L$16"}</definedName>
    <definedName name="____________________tu4" localSheetId="19" hidden="1">{"'Sheet1'!$L$16"}</definedName>
    <definedName name="____________________tu4" localSheetId="20" hidden="1">{"'Sheet1'!$L$16"}</definedName>
    <definedName name="____________________tu4" localSheetId="22" hidden="1">{"'Sheet1'!$L$16"}</definedName>
    <definedName name="____________________tu4" localSheetId="24" hidden="1">{"'Sheet1'!$L$16"}</definedName>
    <definedName name="____________________tu4" localSheetId="28" hidden="1">{"'Sheet1'!$L$16"}</definedName>
    <definedName name="____________________tu4" localSheetId="14" hidden="1">{"'Sheet1'!$L$16"}</definedName>
    <definedName name="____________________tu4" hidden="1">{"'Sheet1'!$L$16"}</definedName>
    <definedName name="____________________VT3" localSheetId="12" hidden="1">{"'Sheet1'!$L$16"}</definedName>
    <definedName name="____________________VT3" localSheetId="11" hidden="1">{"'Sheet1'!$L$16"}</definedName>
    <definedName name="____________________VT3" localSheetId="13" hidden="1">{"'Sheet1'!$L$16"}</definedName>
    <definedName name="____________________VT3" localSheetId="16" hidden="1">{"'Sheet1'!$L$16"}</definedName>
    <definedName name="____________________VT3" localSheetId="21" hidden="1">{"'Sheet1'!$L$16"}</definedName>
    <definedName name="____________________VT3" localSheetId="18" hidden="1">{"'Sheet1'!$L$16"}</definedName>
    <definedName name="____________________VT3" localSheetId="19" hidden="1">{"'Sheet1'!$L$16"}</definedName>
    <definedName name="____________________VT3" localSheetId="20" hidden="1">{"'Sheet1'!$L$16"}</definedName>
    <definedName name="____________________VT3" localSheetId="22" hidden="1">{"'Sheet1'!$L$16"}</definedName>
    <definedName name="____________________VT3" localSheetId="24" hidden="1">{"'Sheet1'!$L$16"}</definedName>
    <definedName name="____________________VT3" localSheetId="28" hidden="1">{"'Sheet1'!$L$16"}</definedName>
    <definedName name="____________________VT3" localSheetId="14" hidden="1">{"'Sheet1'!$L$16"}</definedName>
    <definedName name="____________________VT3" hidden="1">{"'Sheet1'!$L$16"}</definedName>
    <definedName name="____________________xlfn.BAHTTEXT" hidden="1">#NAME?</definedName>
    <definedName name="___________________a1" localSheetId="12" hidden="1">{"'Sheet1'!$L$16"}</definedName>
    <definedName name="___________________a1" localSheetId="11" hidden="1">{"'Sheet1'!$L$16"}</definedName>
    <definedName name="___________________a1" localSheetId="13" hidden="1">{"'Sheet1'!$L$16"}</definedName>
    <definedName name="___________________a1" localSheetId="16" hidden="1">{"'Sheet1'!$L$16"}</definedName>
    <definedName name="___________________a1" localSheetId="21" hidden="1">{"'Sheet1'!$L$16"}</definedName>
    <definedName name="___________________a1" localSheetId="18" hidden="1">{"'Sheet1'!$L$16"}</definedName>
    <definedName name="___________________a1" localSheetId="19" hidden="1">{"'Sheet1'!$L$16"}</definedName>
    <definedName name="___________________a1" localSheetId="20" hidden="1">{"'Sheet1'!$L$16"}</definedName>
    <definedName name="___________________a1" localSheetId="22" hidden="1">{"'Sheet1'!$L$16"}</definedName>
    <definedName name="___________________a1" localSheetId="24" hidden="1">{"'Sheet1'!$L$16"}</definedName>
    <definedName name="___________________a1" localSheetId="28" hidden="1">{"'Sheet1'!$L$16"}</definedName>
    <definedName name="___________________a1" localSheetId="14" hidden="1">{"'Sheet1'!$L$16"}</definedName>
    <definedName name="___________________a1" hidden="1">{"'Sheet1'!$L$16"}</definedName>
    <definedName name="___________________a1_1" localSheetId="12" hidden="1">{"'Sheet1'!$L$16"}</definedName>
    <definedName name="___________________a1_1" localSheetId="11" hidden="1">{"'Sheet1'!$L$16"}</definedName>
    <definedName name="___________________a1_1" localSheetId="13" hidden="1">{"'Sheet1'!$L$16"}</definedName>
    <definedName name="___________________a1_1" localSheetId="16" hidden="1">{"'Sheet1'!$L$16"}</definedName>
    <definedName name="___________________a1_1" localSheetId="21" hidden="1">{"'Sheet1'!$L$16"}</definedName>
    <definedName name="___________________a1_1" localSheetId="18" hidden="1">{"'Sheet1'!$L$16"}</definedName>
    <definedName name="___________________a1_1" localSheetId="19" hidden="1">{"'Sheet1'!$L$16"}</definedName>
    <definedName name="___________________a1_1" localSheetId="20" hidden="1">{"'Sheet1'!$L$16"}</definedName>
    <definedName name="___________________a1_1" localSheetId="22" hidden="1">{"'Sheet1'!$L$16"}</definedName>
    <definedName name="___________________a1_1" localSheetId="24" hidden="1">{"'Sheet1'!$L$16"}</definedName>
    <definedName name="___________________a1_1" localSheetId="28" hidden="1">{"'Sheet1'!$L$16"}</definedName>
    <definedName name="___________________a1_1" localSheetId="14" hidden="1">{"'Sheet1'!$L$16"}</definedName>
    <definedName name="___________________a1_1" hidden="1">{"'Sheet1'!$L$16"}</definedName>
    <definedName name="___________________a129" localSheetId="12" hidden="1">{"Offgrid",#N/A,FALSE,"OFFGRID";"Region",#N/A,FALSE,"REGION";"Offgrid -2",#N/A,FALSE,"OFFGRID";"WTP",#N/A,FALSE,"WTP";"WTP -2",#N/A,FALSE,"WTP";"Project",#N/A,FALSE,"PROJECT";"Summary -2",#N/A,FALSE,"SUMMARY"}</definedName>
    <definedName name="___________________a129" localSheetId="11" hidden="1">{"Offgrid",#N/A,FALSE,"OFFGRID";"Region",#N/A,FALSE,"REGION";"Offgrid -2",#N/A,FALSE,"OFFGRID";"WTP",#N/A,FALSE,"WTP";"WTP -2",#N/A,FALSE,"WTP";"Project",#N/A,FALSE,"PROJECT";"Summary -2",#N/A,FALSE,"SUMMARY"}</definedName>
    <definedName name="___________________a129" localSheetId="13" hidden="1">{"Offgrid",#N/A,FALSE,"OFFGRID";"Region",#N/A,FALSE,"REGION";"Offgrid -2",#N/A,FALSE,"OFFGRID";"WTP",#N/A,FALSE,"WTP";"WTP -2",#N/A,FALSE,"WTP";"Project",#N/A,FALSE,"PROJECT";"Summary -2",#N/A,FALSE,"SUMMARY"}</definedName>
    <definedName name="___________________a129" localSheetId="16" hidden="1">{"Offgrid",#N/A,FALSE,"OFFGRID";"Region",#N/A,FALSE,"REGION";"Offgrid -2",#N/A,FALSE,"OFFGRID";"WTP",#N/A,FALSE,"WTP";"WTP -2",#N/A,FALSE,"WTP";"Project",#N/A,FALSE,"PROJECT";"Summary -2",#N/A,FALSE,"SUMMARY"}</definedName>
    <definedName name="___________________a129" localSheetId="21" hidden="1">{"Offgrid",#N/A,FALSE,"OFFGRID";"Region",#N/A,FALSE,"REGION";"Offgrid -2",#N/A,FALSE,"OFFGRID";"WTP",#N/A,FALSE,"WTP";"WTP -2",#N/A,FALSE,"WTP";"Project",#N/A,FALSE,"PROJECT";"Summary -2",#N/A,FALSE,"SUMMARY"}</definedName>
    <definedName name="___________________a129" localSheetId="18" hidden="1">{"Offgrid",#N/A,FALSE,"OFFGRID";"Region",#N/A,FALSE,"REGION";"Offgrid -2",#N/A,FALSE,"OFFGRID";"WTP",#N/A,FALSE,"WTP";"WTP -2",#N/A,FALSE,"WTP";"Project",#N/A,FALSE,"PROJECT";"Summary -2",#N/A,FALSE,"SUMMARY"}</definedName>
    <definedName name="___________________a129" localSheetId="19" hidden="1">{"Offgrid",#N/A,FALSE,"OFFGRID";"Region",#N/A,FALSE,"REGION";"Offgrid -2",#N/A,FALSE,"OFFGRID";"WTP",#N/A,FALSE,"WTP";"WTP -2",#N/A,FALSE,"WTP";"Project",#N/A,FALSE,"PROJECT";"Summary -2",#N/A,FALSE,"SUMMARY"}</definedName>
    <definedName name="___________________a129" localSheetId="20" hidden="1">{"Offgrid",#N/A,FALSE,"OFFGRID";"Region",#N/A,FALSE,"REGION";"Offgrid -2",#N/A,FALSE,"OFFGRID";"WTP",#N/A,FALSE,"WTP";"WTP -2",#N/A,FALSE,"WTP";"Project",#N/A,FALSE,"PROJECT";"Summary -2",#N/A,FALSE,"SUMMARY"}</definedName>
    <definedName name="___________________a129" localSheetId="22" hidden="1">{"Offgrid",#N/A,FALSE,"OFFGRID";"Region",#N/A,FALSE,"REGION";"Offgrid -2",#N/A,FALSE,"OFFGRID";"WTP",#N/A,FALSE,"WTP";"WTP -2",#N/A,FALSE,"WTP";"Project",#N/A,FALSE,"PROJECT";"Summary -2",#N/A,FALSE,"SUMMARY"}</definedName>
    <definedName name="___________________a129" localSheetId="24" hidden="1">{"Offgrid",#N/A,FALSE,"OFFGRID";"Region",#N/A,FALSE,"REGION";"Offgrid -2",#N/A,FALSE,"OFFGRID";"WTP",#N/A,FALSE,"WTP";"WTP -2",#N/A,FALSE,"WTP";"Project",#N/A,FALSE,"PROJECT";"Summary -2",#N/A,FALSE,"SUMMARY"}</definedName>
    <definedName name="___________________a129" localSheetId="28" hidden="1">{"Offgrid",#N/A,FALSE,"OFFGRID";"Region",#N/A,FALSE,"REGION";"Offgrid -2",#N/A,FALSE,"OFFGRID";"WTP",#N/A,FALSE,"WTP";"WTP -2",#N/A,FALSE,"WTP";"Project",#N/A,FALSE,"PROJECT";"Summary -2",#N/A,FALSE,"SUMMARY"}</definedName>
    <definedName name="___________________a129" localSheetId="14" hidden="1">{"Offgrid",#N/A,FALSE,"OFFGRID";"Region",#N/A,FALSE,"REGION";"Offgrid -2",#N/A,FALSE,"OFFGRID";"WTP",#N/A,FALSE,"WTP";"WTP -2",#N/A,FALSE,"WTP";"Project",#N/A,FALSE,"PROJECT";"Summary -2",#N/A,FALSE,"SUMMARY"}</definedName>
    <definedName name="___________________a129" hidden="1">{"Offgrid",#N/A,FALSE,"OFFGRID";"Region",#N/A,FALSE,"REGION";"Offgrid -2",#N/A,FALSE,"OFFGRID";"WTP",#N/A,FALSE,"WTP";"WTP -2",#N/A,FALSE,"WTP";"Project",#N/A,FALSE,"PROJECT";"Summary -2",#N/A,FALSE,"SUMMARY"}</definedName>
    <definedName name="___________________a130" localSheetId="12" hidden="1">{"Offgrid",#N/A,FALSE,"OFFGRID";"Region",#N/A,FALSE,"REGION";"Offgrid -2",#N/A,FALSE,"OFFGRID";"WTP",#N/A,FALSE,"WTP";"WTP -2",#N/A,FALSE,"WTP";"Project",#N/A,FALSE,"PROJECT";"Summary -2",#N/A,FALSE,"SUMMARY"}</definedName>
    <definedName name="___________________a130" localSheetId="11" hidden="1">{"Offgrid",#N/A,FALSE,"OFFGRID";"Region",#N/A,FALSE,"REGION";"Offgrid -2",#N/A,FALSE,"OFFGRID";"WTP",#N/A,FALSE,"WTP";"WTP -2",#N/A,FALSE,"WTP";"Project",#N/A,FALSE,"PROJECT";"Summary -2",#N/A,FALSE,"SUMMARY"}</definedName>
    <definedName name="___________________a130" localSheetId="13" hidden="1">{"Offgrid",#N/A,FALSE,"OFFGRID";"Region",#N/A,FALSE,"REGION";"Offgrid -2",#N/A,FALSE,"OFFGRID";"WTP",#N/A,FALSE,"WTP";"WTP -2",#N/A,FALSE,"WTP";"Project",#N/A,FALSE,"PROJECT";"Summary -2",#N/A,FALSE,"SUMMARY"}</definedName>
    <definedName name="___________________a130" localSheetId="16" hidden="1">{"Offgrid",#N/A,FALSE,"OFFGRID";"Region",#N/A,FALSE,"REGION";"Offgrid -2",#N/A,FALSE,"OFFGRID";"WTP",#N/A,FALSE,"WTP";"WTP -2",#N/A,FALSE,"WTP";"Project",#N/A,FALSE,"PROJECT";"Summary -2",#N/A,FALSE,"SUMMARY"}</definedName>
    <definedName name="___________________a130" localSheetId="21" hidden="1">{"Offgrid",#N/A,FALSE,"OFFGRID";"Region",#N/A,FALSE,"REGION";"Offgrid -2",#N/A,FALSE,"OFFGRID";"WTP",#N/A,FALSE,"WTP";"WTP -2",#N/A,FALSE,"WTP";"Project",#N/A,FALSE,"PROJECT";"Summary -2",#N/A,FALSE,"SUMMARY"}</definedName>
    <definedName name="___________________a130" localSheetId="18" hidden="1">{"Offgrid",#N/A,FALSE,"OFFGRID";"Region",#N/A,FALSE,"REGION";"Offgrid -2",#N/A,FALSE,"OFFGRID";"WTP",#N/A,FALSE,"WTP";"WTP -2",#N/A,FALSE,"WTP";"Project",#N/A,FALSE,"PROJECT";"Summary -2",#N/A,FALSE,"SUMMARY"}</definedName>
    <definedName name="___________________a130" localSheetId="19" hidden="1">{"Offgrid",#N/A,FALSE,"OFFGRID";"Region",#N/A,FALSE,"REGION";"Offgrid -2",#N/A,FALSE,"OFFGRID";"WTP",#N/A,FALSE,"WTP";"WTP -2",#N/A,FALSE,"WTP";"Project",#N/A,FALSE,"PROJECT";"Summary -2",#N/A,FALSE,"SUMMARY"}</definedName>
    <definedName name="___________________a130" localSheetId="20" hidden="1">{"Offgrid",#N/A,FALSE,"OFFGRID";"Region",#N/A,FALSE,"REGION";"Offgrid -2",#N/A,FALSE,"OFFGRID";"WTP",#N/A,FALSE,"WTP";"WTP -2",#N/A,FALSE,"WTP";"Project",#N/A,FALSE,"PROJECT";"Summary -2",#N/A,FALSE,"SUMMARY"}</definedName>
    <definedName name="___________________a130" localSheetId="22" hidden="1">{"Offgrid",#N/A,FALSE,"OFFGRID";"Region",#N/A,FALSE,"REGION";"Offgrid -2",#N/A,FALSE,"OFFGRID";"WTP",#N/A,FALSE,"WTP";"WTP -2",#N/A,FALSE,"WTP";"Project",#N/A,FALSE,"PROJECT";"Summary -2",#N/A,FALSE,"SUMMARY"}</definedName>
    <definedName name="___________________a130" localSheetId="24" hidden="1">{"Offgrid",#N/A,FALSE,"OFFGRID";"Region",#N/A,FALSE,"REGION";"Offgrid -2",#N/A,FALSE,"OFFGRID";"WTP",#N/A,FALSE,"WTP";"WTP -2",#N/A,FALSE,"WTP";"Project",#N/A,FALSE,"PROJECT";"Summary -2",#N/A,FALSE,"SUMMARY"}</definedName>
    <definedName name="___________________a130" localSheetId="28" hidden="1">{"Offgrid",#N/A,FALSE,"OFFGRID";"Region",#N/A,FALSE,"REGION";"Offgrid -2",#N/A,FALSE,"OFFGRID";"WTP",#N/A,FALSE,"WTP";"WTP -2",#N/A,FALSE,"WTP";"Project",#N/A,FALSE,"PROJECT";"Summary -2",#N/A,FALSE,"SUMMARY"}</definedName>
    <definedName name="___________________a130" localSheetId="14" hidden="1">{"Offgrid",#N/A,FALSE,"OFFGRID";"Region",#N/A,FALSE,"REGION";"Offgrid -2",#N/A,FALSE,"OFFGRID";"WTP",#N/A,FALSE,"WTP";"WTP -2",#N/A,FALSE,"WTP";"Project",#N/A,FALSE,"PROJECT";"Summary -2",#N/A,FALSE,"SUMMARY"}</definedName>
    <definedName name="___________________a130" hidden="1">{"Offgrid",#N/A,FALSE,"OFFGRID";"Region",#N/A,FALSE,"REGION";"Offgrid -2",#N/A,FALSE,"OFFGRID";"WTP",#N/A,FALSE,"WTP";"WTP -2",#N/A,FALSE,"WTP";"Project",#N/A,FALSE,"PROJECT";"Summary -2",#N/A,FALSE,"SUMMARY"}</definedName>
    <definedName name="___________________BG12" localSheetId="12" hidden="1">{"'Sheet1'!$L$16"}</definedName>
    <definedName name="___________________BG12" localSheetId="11" hidden="1">{"'Sheet1'!$L$16"}</definedName>
    <definedName name="___________________BG12" localSheetId="13" hidden="1">{"'Sheet1'!$L$16"}</definedName>
    <definedName name="___________________BG12" localSheetId="16" hidden="1">{"'Sheet1'!$L$16"}</definedName>
    <definedName name="___________________BG12" localSheetId="21" hidden="1">{"'Sheet1'!$L$16"}</definedName>
    <definedName name="___________________BG12" localSheetId="18" hidden="1">{"'Sheet1'!$L$16"}</definedName>
    <definedName name="___________________BG12" localSheetId="19" hidden="1">{"'Sheet1'!$L$16"}</definedName>
    <definedName name="___________________BG12" localSheetId="20" hidden="1">{"'Sheet1'!$L$16"}</definedName>
    <definedName name="___________________BG12" localSheetId="22" hidden="1">{"'Sheet1'!$L$16"}</definedName>
    <definedName name="___________________BG12" localSheetId="24" hidden="1">{"'Sheet1'!$L$16"}</definedName>
    <definedName name="___________________BG12" localSheetId="28" hidden="1">{"'Sheet1'!$L$16"}</definedName>
    <definedName name="___________________BG12" localSheetId="14" hidden="1">{"'Sheet1'!$L$16"}</definedName>
    <definedName name="___________________BG12" hidden="1">{"'Sheet1'!$L$16"}</definedName>
    <definedName name="___________________BIA3" localSheetId="12" hidden="1">{"'Sheet1'!$L$16"}</definedName>
    <definedName name="___________________BIA3" localSheetId="11" hidden="1">{"'Sheet1'!$L$16"}</definedName>
    <definedName name="___________________BIA3" localSheetId="13" hidden="1">{"'Sheet1'!$L$16"}</definedName>
    <definedName name="___________________BIA3" localSheetId="16" hidden="1">{"'Sheet1'!$L$16"}</definedName>
    <definedName name="___________________BIA3" localSheetId="21" hidden="1">{"'Sheet1'!$L$16"}</definedName>
    <definedName name="___________________BIA3" localSheetId="18" hidden="1">{"'Sheet1'!$L$16"}</definedName>
    <definedName name="___________________BIA3" localSheetId="19" hidden="1">{"'Sheet1'!$L$16"}</definedName>
    <definedName name="___________________BIA3" localSheetId="20" hidden="1">{"'Sheet1'!$L$16"}</definedName>
    <definedName name="___________________BIA3" localSheetId="22" hidden="1">{"'Sheet1'!$L$16"}</definedName>
    <definedName name="___________________BIA3" localSheetId="24" hidden="1">{"'Sheet1'!$L$16"}</definedName>
    <definedName name="___________________BIA3" localSheetId="28" hidden="1">{"'Sheet1'!$L$16"}</definedName>
    <definedName name="___________________BIA3" localSheetId="14" hidden="1">{"'Sheet1'!$L$16"}</definedName>
    <definedName name="___________________BIA3" hidden="1">{"'Sheet1'!$L$16"}</definedName>
    <definedName name="___________________CN1" localSheetId="12" hidden="1">{"'Sheet1'!$L$16"}</definedName>
    <definedName name="___________________CN1" localSheetId="11" hidden="1">{"'Sheet1'!$L$16"}</definedName>
    <definedName name="___________________CN1" localSheetId="13" hidden="1">{"'Sheet1'!$L$16"}</definedName>
    <definedName name="___________________CN1" localSheetId="16" hidden="1">{"'Sheet1'!$L$16"}</definedName>
    <definedName name="___________________CN1" localSheetId="21" hidden="1">{"'Sheet1'!$L$16"}</definedName>
    <definedName name="___________________CN1" localSheetId="18" hidden="1">{"'Sheet1'!$L$16"}</definedName>
    <definedName name="___________________CN1" localSheetId="19" hidden="1">{"'Sheet1'!$L$16"}</definedName>
    <definedName name="___________________CN1" localSheetId="20" hidden="1">{"'Sheet1'!$L$16"}</definedName>
    <definedName name="___________________CN1" localSheetId="22" hidden="1">{"'Sheet1'!$L$16"}</definedName>
    <definedName name="___________________CN1" localSheetId="24" hidden="1">{"'Sheet1'!$L$16"}</definedName>
    <definedName name="___________________CN1" localSheetId="28" hidden="1">{"'Sheet1'!$L$16"}</definedName>
    <definedName name="___________________CN1" localSheetId="14" hidden="1">{"'Sheet1'!$L$16"}</definedName>
    <definedName name="___________________CN1" hidden="1">{"'Sheet1'!$L$16"}</definedName>
    <definedName name="___________________Goi8" localSheetId="12" hidden="1">{"'Sheet1'!$L$16"}</definedName>
    <definedName name="___________________Goi8" localSheetId="11" hidden="1">{"'Sheet1'!$L$16"}</definedName>
    <definedName name="___________________Goi8" localSheetId="13" hidden="1">{"'Sheet1'!$L$16"}</definedName>
    <definedName name="___________________Goi8" localSheetId="16" hidden="1">{"'Sheet1'!$L$16"}</definedName>
    <definedName name="___________________Goi8" localSheetId="21" hidden="1">{"'Sheet1'!$L$16"}</definedName>
    <definedName name="___________________Goi8" localSheetId="18" hidden="1">{"'Sheet1'!$L$16"}</definedName>
    <definedName name="___________________Goi8" localSheetId="19" hidden="1">{"'Sheet1'!$L$16"}</definedName>
    <definedName name="___________________Goi8" localSheetId="20" hidden="1">{"'Sheet1'!$L$16"}</definedName>
    <definedName name="___________________Goi8" localSheetId="22" hidden="1">{"'Sheet1'!$L$16"}</definedName>
    <definedName name="___________________Goi8" localSheetId="24" hidden="1">{"'Sheet1'!$L$16"}</definedName>
    <definedName name="___________________Goi8" localSheetId="28" hidden="1">{"'Sheet1'!$L$16"}</definedName>
    <definedName name="___________________Goi8" localSheetId="14" hidden="1">{"'Sheet1'!$L$16"}</definedName>
    <definedName name="___________________Goi8" hidden="1">{"'Sheet1'!$L$16"}</definedName>
    <definedName name="___________________Goi8_1" localSheetId="12" hidden="1">{"'Sheet1'!$L$16"}</definedName>
    <definedName name="___________________Goi8_1" localSheetId="11" hidden="1">{"'Sheet1'!$L$16"}</definedName>
    <definedName name="___________________Goi8_1" localSheetId="13" hidden="1">{"'Sheet1'!$L$16"}</definedName>
    <definedName name="___________________Goi8_1" localSheetId="16" hidden="1">{"'Sheet1'!$L$16"}</definedName>
    <definedName name="___________________Goi8_1" localSheetId="21" hidden="1">{"'Sheet1'!$L$16"}</definedName>
    <definedName name="___________________Goi8_1" localSheetId="18" hidden="1">{"'Sheet1'!$L$16"}</definedName>
    <definedName name="___________________Goi8_1" localSheetId="19" hidden="1">{"'Sheet1'!$L$16"}</definedName>
    <definedName name="___________________Goi8_1" localSheetId="20" hidden="1">{"'Sheet1'!$L$16"}</definedName>
    <definedName name="___________________Goi8_1" localSheetId="22" hidden="1">{"'Sheet1'!$L$16"}</definedName>
    <definedName name="___________________Goi8_1" localSheetId="24" hidden="1">{"'Sheet1'!$L$16"}</definedName>
    <definedName name="___________________Goi8_1" localSheetId="28" hidden="1">{"'Sheet1'!$L$16"}</definedName>
    <definedName name="___________________Goi8_1" localSheetId="14" hidden="1">{"'Sheet1'!$L$16"}</definedName>
    <definedName name="___________________Goi8_1" hidden="1">{"'Sheet1'!$L$16"}</definedName>
    <definedName name="___________________h1" localSheetId="12" hidden="1">{"'Sheet1'!$L$16"}</definedName>
    <definedName name="___________________h1" localSheetId="11" hidden="1">{"'Sheet1'!$L$16"}</definedName>
    <definedName name="___________________h1" localSheetId="13" hidden="1">{"'Sheet1'!$L$16"}</definedName>
    <definedName name="___________________h1" localSheetId="16" hidden="1">{"'Sheet1'!$L$16"}</definedName>
    <definedName name="___________________h1" localSheetId="21" hidden="1">{"'Sheet1'!$L$16"}</definedName>
    <definedName name="___________________h1" localSheetId="18" hidden="1">{"'Sheet1'!$L$16"}</definedName>
    <definedName name="___________________h1" localSheetId="19" hidden="1">{"'Sheet1'!$L$16"}</definedName>
    <definedName name="___________________h1" localSheetId="20" hidden="1">{"'Sheet1'!$L$16"}</definedName>
    <definedName name="___________________h1" localSheetId="22" hidden="1">{"'Sheet1'!$L$16"}</definedName>
    <definedName name="___________________h1" localSheetId="24" hidden="1">{"'Sheet1'!$L$16"}</definedName>
    <definedName name="___________________h1" localSheetId="28" hidden="1">{"'Sheet1'!$L$16"}</definedName>
    <definedName name="___________________h1" localSheetId="14" hidden="1">{"'Sheet1'!$L$16"}</definedName>
    <definedName name="___________________h1" hidden="1">{"'Sheet1'!$L$16"}</definedName>
    <definedName name="___________________hu1" localSheetId="12" hidden="1">{"'Sheet1'!$L$16"}</definedName>
    <definedName name="___________________hu1" localSheetId="11" hidden="1">{"'Sheet1'!$L$16"}</definedName>
    <definedName name="___________________hu1" localSheetId="13" hidden="1">{"'Sheet1'!$L$16"}</definedName>
    <definedName name="___________________hu1" localSheetId="16" hidden="1">{"'Sheet1'!$L$16"}</definedName>
    <definedName name="___________________hu1" localSheetId="21" hidden="1">{"'Sheet1'!$L$16"}</definedName>
    <definedName name="___________________hu1" localSheetId="18" hidden="1">{"'Sheet1'!$L$16"}</definedName>
    <definedName name="___________________hu1" localSheetId="19" hidden="1">{"'Sheet1'!$L$16"}</definedName>
    <definedName name="___________________hu1" localSheetId="20" hidden="1">{"'Sheet1'!$L$16"}</definedName>
    <definedName name="___________________hu1" localSheetId="22" hidden="1">{"'Sheet1'!$L$16"}</definedName>
    <definedName name="___________________hu1" localSheetId="24" hidden="1">{"'Sheet1'!$L$16"}</definedName>
    <definedName name="___________________hu1" localSheetId="28" hidden="1">{"'Sheet1'!$L$16"}</definedName>
    <definedName name="___________________hu1" localSheetId="14" hidden="1">{"'Sheet1'!$L$16"}</definedName>
    <definedName name="___________________hu1" hidden="1">{"'Sheet1'!$L$16"}</definedName>
    <definedName name="___________________hu2" localSheetId="12" hidden="1">{"'Sheet1'!$L$16"}</definedName>
    <definedName name="___________________hu2" localSheetId="11" hidden="1">{"'Sheet1'!$L$16"}</definedName>
    <definedName name="___________________hu2" localSheetId="13" hidden="1">{"'Sheet1'!$L$16"}</definedName>
    <definedName name="___________________hu2" localSheetId="16" hidden="1">{"'Sheet1'!$L$16"}</definedName>
    <definedName name="___________________hu2" localSheetId="21" hidden="1">{"'Sheet1'!$L$16"}</definedName>
    <definedName name="___________________hu2" localSheetId="18" hidden="1">{"'Sheet1'!$L$16"}</definedName>
    <definedName name="___________________hu2" localSheetId="19" hidden="1">{"'Sheet1'!$L$16"}</definedName>
    <definedName name="___________________hu2" localSheetId="20" hidden="1">{"'Sheet1'!$L$16"}</definedName>
    <definedName name="___________________hu2" localSheetId="22" hidden="1">{"'Sheet1'!$L$16"}</definedName>
    <definedName name="___________________hu2" localSheetId="24" hidden="1">{"'Sheet1'!$L$16"}</definedName>
    <definedName name="___________________hu2" localSheetId="28" hidden="1">{"'Sheet1'!$L$16"}</definedName>
    <definedName name="___________________hu2" localSheetId="14" hidden="1">{"'Sheet1'!$L$16"}</definedName>
    <definedName name="___________________hu2" hidden="1">{"'Sheet1'!$L$16"}</definedName>
    <definedName name="___________________hu5" localSheetId="12" hidden="1">{"'Sheet1'!$L$16"}</definedName>
    <definedName name="___________________hu5" localSheetId="11" hidden="1">{"'Sheet1'!$L$16"}</definedName>
    <definedName name="___________________hu5" localSheetId="13" hidden="1">{"'Sheet1'!$L$16"}</definedName>
    <definedName name="___________________hu5" localSheetId="16" hidden="1">{"'Sheet1'!$L$16"}</definedName>
    <definedName name="___________________hu5" localSheetId="21" hidden="1">{"'Sheet1'!$L$16"}</definedName>
    <definedName name="___________________hu5" localSheetId="18" hidden="1">{"'Sheet1'!$L$16"}</definedName>
    <definedName name="___________________hu5" localSheetId="19" hidden="1">{"'Sheet1'!$L$16"}</definedName>
    <definedName name="___________________hu5" localSheetId="20" hidden="1">{"'Sheet1'!$L$16"}</definedName>
    <definedName name="___________________hu5" localSheetId="22" hidden="1">{"'Sheet1'!$L$16"}</definedName>
    <definedName name="___________________hu5" localSheetId="24" hidden="1">{"'Sheet1'!$L$16"}</definedName>
    <definedName name="___________________hu5" localSheetId="28" hidden="1">{"'Sheet1'!$L$16"}</definedName>
    <definedName name="___________________hu5" localSheetId="14" hidden="1">{"'Sheet1'!$L$16"}</definedName>
    <definedName name="___________________hu5" hidden="1">{"'Sheet1'!$L$16"}</definedName>
    <definedName name="___________________hu6" localSheetId="12" hidden="1">{"'Sheet1'!$L$16"}</definedName>
    <definedName name="___________________hu6" localSheetId="11" hidden="1">{"'Sheet1'!$L$16"}</definedName>
    <definedName name="___________________hu6" localSheetId="13" hidden="1">{"'Sheet1'!$L$16"}</definedName>
    <definedName name="___________________hu6" localSheetId="16" hidden="1">{"'Sheet1'!$L$16"}</definedName>
    <definedName name="___________________hu6" localSheetId="21" hidden="1">{"'Sheet1'!$L$16"}</definedName>
    <definedName name="___________________hu6" localSheetId="18" hidden="1">{"'Sheet1'!$L$16"}</definedName>
    <definedName name="___________________hu6" localSheetId="19" hidden="1">{"'Sheet1'!$L$16"}</definedName>
    <definedName name="___________________hu6" localSheetId="20" hidden="1">{"'Sheet1'!$L$16"}</definedName>
    <definedName name="___________________hu6" localSheetId="22" hidden="1">{"'Sheet1'!$L$16"}</definedName>
    <definedName name="___________________hu6" localSheetId="24" hidden="1">{"'Sheet1'!$L$16"}</definedName>
    <definedName name="___________________hu6" localSheetId="28" hidden="1">{"'Sheet1'!$L$16"}</definedName>
    <definedName name="___________________hu6" localSheetId="14" hidden="1">{"'Sheet1'!$L$16"}</definedName>
    <definedName name="___________________hu6" hidden="1">{"'Sheet1'!$L$16"}</definedName>
    <definedName name="___________________Lan1" localSheetId="12" hidden="1">{"'Sheet1'!$L$16"}</definedName>
    <definedName name="___________________Lan1" localSheetId="11" hidden="1">{"'Sheet1'!$L$16"}</definedName>
    <definedName name="___________________Lan1" localSheetId="13" hidden="1">{"'Sheet1'!$L$16"}</definedName>
    <definedName name="___________________Lan1" localSheetId="16" hidden="1">{"'Sheet1'!$L$16"}</definedName>
    <definedName name="___________________Lan1" localSheetId="21" hidden="1">{"'Sheet1'!$L$16"}</definedName>
    <definedName name="___________________Lan1" localSheetId="18" hidden="1">{"'Sheet1'!$L$16"}</definedName>
    <definedName name="___________________Lan1" localSheetId="19" hidden="1">{"'Sheet1'!$L$16"}</definedName>
    <definedName name="___________________Lan1" localSheetId="20" hidden="1">{"'Sheet1'!$L$16"}</definedName>
    <definedName name="___________________Lan1" localSheetId="22" hidden="1">{"'Sheet1'!$L$16"}</definedName>
    <definedName name="___________________Lan1" localSheetId="24" hidden="1">{"'Sheet1'!$L$16"}</definedName>
    <definedName name="___________________Lan1" localSheetId="28" hidden="1">{"'Sheet1'!$L$16"}</definedName>
    <definedName name="___________________Lan1" localSheetId="14" hidden="1">{"'Sheet1'!$L$16"}</definedName>
    <definedName name="___________________Lan1" hidden="1">{"'Sheet1'!$L$16"}</definedName>
    <definedName name="___________________LAN3" localSheetId="12" hidden="1">{"'Sheet1'!$L$16"}</definedName>
    <definedName name="___________________LAN3" localSheetId="11" hidden="1">{"'Sheet1'!$L$16"}</definedName>
    <definedName name="___________________LAN3" localSheetId="13" hidden="1">{"'Sheet1'!$L$16"}</definedName>
    <definedName name="___________________LAN3" localSheetId="16" hidden="1">{"'Sheet1'!$L$16"}</definedName>
    <definedName name="___________________LAN3" localSheetId="21" hidden="1">{"'Sheet1'!$L$16"}</definedName>
    <definedName name="___________________LAN3" localSheetId="18" hidden="1">{"'Sheet1'!$L$16"}</definedName>
    <definedName name="___________________LAN3" localSheetId="19" hidden="1">{"'Sheet1'!$L$16"}</definedName>
    <definedName name="___________________LAN3" localSheetId="20" hidden="1">{"'Sheet1'!$L$16"}</definedName>
    <definedName name="___________________LAN3" localSheetId="22" hidden="1">{"'Sheet1'!$L$16"}</definedName>
    <definedName name="___________________LAN3" localSheetId="24" hidden="1">{"'Sheet1'!$L$16"}</definedName>
    <definedName name="___________________LAN3" localSheetId="28" hidden="1">{"'Sheet1'!$L$16"}</definedName>
    <definedName name="___________________LAN3" localSheetId="14" hidden="1">{"'Sheet1'!$L$16"}</definedName>
    <definedName name="___________________LAN3" hidden="1">{"'Sheet1'!$L$16"}</definedName>
    <definedName name="___________________m4" localSheetId="12" hidden="1">{"'Sheet1'!$L$16"}</definedName>
    <definedName name="___________________m4" localSheetId="11" hidden="1">{"'Sheet1'!$L$16"}</definedName>
    <definedName name="___________________m4" localSheetId="13" hidden="1">{"'Sheet1'!$L$16"}</definedName>
    <definedName name="___________________m4" localSheetId="16" hidden="1">{"'Sheet1'!$L$16"}</definedName>
    <definedName name="___________________m4" localSheetId="21" hidden="1">{"'Sheet1'!$L$16"}</definedName>
    <definedName name="___________________m4" localSheetId="18" hidden="1">{"'Sheet1'!$L$16"}</definedName>
    <definedName name="___________________m4" localSheetId="19" hidden="1">{"'Sheet1'!$L$16"}</definedName>
    <definedName name="___________________m4" localSheetId="20" hidden="1">{"'Sheet1'!$L$16"}</definedName>
    <definedName name="___________________m4" localSheetId="22" hidden="1">{"'Sheet1'!$L$16"}</definedName>
    <definedName name="___________________m4" localSheetId="24" hidden="1">{"'Sheet1'!$L$16"}</definedName>
    <definedName name="___________________m4" localSheetId="28" hidden="1">{"'Sheet1'!$L$16"}</definedName>
    <definedName name="___________________m4" localSheetId="14" hidden="1">{"'Sheet1'!$L$16"}</definedName>
    <definedName name="___________________m4" hidden="1">{"'Sheet1'!$L$16"}</definedName>
    <definedName name="___________________NSO2" localSheetId="12" hidden="1">{"'Sheet1'!$L$16"}</definedName>
    <definedName name="___________________NSO2" localSheetId="11" hidden="1">{"'Sheet1'!$L$16"}</definedName>
    <definedName name="___________________NSO2" localSheetId="13" hidden="1">{"'Sheet1'!$L$16"}</definedName>
    <definedName name="___________________NSO2" localSheetId="16" hidden="1">{"'Sheet1'!$L$16"}</definedName>
    <definedName name="___________________NSO2" localSheetId="21" hidden="1">{"'Sheet1'!$L$16"}</definedName>
    <definedName name="___________________NSO2" localSheetId="18" hidden="1">{"'Sheet1'!$L$16"}</definedName>
    <definedName name="___________________NSO2" localSheetId="19" hidden="1">{"'Sheet1'!$L$16"}</definedName>
    <definedName name="___________________NSO2" localSheetId="20" hidden="1">{"'Sheet1'!$L$16"}</definedName>
    <definedName name="___________________NSO2" localSheetId="22" hidden="1">{"'Sheet1'!$L$16"}</definedName>
    <definedName name="___________________NSO2" localSheetId="24" hidden="1">{"'Sheet1'!$L$16"}</definedName>
    <definedName name="___________________NSO2" localSheetId="28" hidden="1">{"'Sheet1'!$L$16"}</definedName>
    <definedName name="___________________NSO2" localSheetId="14" hidden="1">{"'Sheet1'!$L$16"}</definedName>
    <definedName name="___________________NSO2" hidden="1">{"'Sheet1'!$L$16"}</definedName>
    <definedName name="___________________P3" localSheetId="12" hidden="1">{#N/A,#N/A,FALSE,"特殊室（ＢＱ表）"}</definedName>
    <definedName name="___________________P3" localSheetId="11" hidden="1">{#N/A,#N/A,FALSE,"特殊室（ＢＱ表）"}</definedName>
    <definedName name="___________________P3" localSheetId="13" hidden="1">{#N/A,#N/A,FALSE,"特殊室（ＢＱ表）"}</definedName>
    <definedName name="___________________P3" localSheetId="16" hidden="1">{#N/A,#N/A,FALSE,"特殊室（ＢＱ表）"}</definedName>
    <definedName name="___________________P3" localSheetId="21" hidden="1">{#N/A,#N/A,FALSE,"特殊室（ＢＱ表）"}</definedName>
    <definedName name="___________________P3" localSheetId="18" hidden="1">{#N/A,#N/A,FALSE,"特殊室（ＢＱ表）"}</definedName>
    <definedName name="___________________P3" localSheetId="19" hidden="1">{#N/A,#N/A,FALSE,"特殊室（ＢＱ表）"}</definedName>
    <definedName name="___________________P3" localSheetId="20" hidden="1">{#N/A,#N/A,FALSE,"特殊室（ＢＱ表）"}</definedName>
    <definedName name="___________________P3" localSheetId="22" hidden="1">{#N/A,#N/A,FALSE,"特殊室（ＢＱ表）"}</definedName>
    <definedName name="___________________P3" localSheetId="24" hidden="1">{#N/A,#N/A,FALSE,"特殊室（ＢＱ表）"}</definedName>
    <definedName name="___________________P3" localSheetId="28" hidden="1">{#N/A,#N/A,FALSE,"特殊室（ＢＱ表）"}</definedName>
    <definedName name="___________________P3" localSheetId="14" hidden="1">{#N/A,#N/A,FALSE,"特殊室（ＢＱ表）"}</definedName>
    <definedName name="___________________P3" hidden="1">{#N/A,#N/A,FALSE,"特殊室（ＢＱ表）"}</definedName>
    <definedName name="___________________PA3" localSheetId="12" hidden="1">{"'Sheet1'!$L$16"}</definedName>
    <definedName name="___________________PA3" localSheetId="11" hidden="1">{"'Sheet1'!$L$16"}</definedName>
    <definedName name="___________________PA3" localSheetId="13" hidden="1">{"'Sheet1'!$L$16"}</definedName>
    <definedName name="___________________PA3" localSheetId="16" hidden="1">{"'Sheet1'!$L$16"}</definedName>
    <definedName name="___________________PA3" localSheetId="21" hidden="1">{"'Sheet1'!$L$16"}</definedName>
    <definedName name="___________________PA3" localSheetId="18" hidden="1">{"'Sheet1'!$L$16"}</definedName>
    <definedName name="___________________PA3" localSheetId="19" hidden="1">{"'Sheet1'!$L$16"}</definedName>
    <definedName name="___________________PA3" localSheetId="20" hidden="1">{"'Sheet1'!$L$16"}</definedName>
    <definedName name="___________________PA3" localSheetId="22" hidden="1">{"'Sheet1'!$L$16"}</definedName>
    <definedName name="___________________PA3" localSheetId="24" hidden="1">{"'Sheet1'!$L$16"}</definedName>
    <definedName name="___________________PA3" localSheetId="28" hidden="1">{"'Sheet1'!$L$16"}</definedName>
    <definedName name="___________________PA3" localSheetId="14" hidden="1">{"'Sheet1'!$L$16"}</definedName>
    <definedName name="___________________PA3" hidden="1">{"'Sheet1'!$L$16"}</definedName>
    <definedName name="___________________PPP3" localSheetId="12" hidden="1">{#N/A,#N/A,FALSE,"特殊室（ＢＱ表）"}</definedName>
    <definedName name="___________________PPP3" localSheetId="11" hidden="1">{#N/A,#N/A,FALSE,"特殊室（ＢＱ表）"}</definedName>
    <definedName name="___________________PPP3" localSheetId="13" hidden="1">{#N/A,#N/A,FALSE,"特殊室（ＢＱ表）"}</definedName>
    <definedName name="___________________PPP3" localSheetId="16" hidden="1">{#N/A,#N/A,FALSE,"特殊室（ＢＱ表）"}</definedName>
    <definedName name="___________________PPP3" localSheetId="21" hidden="1">{#N/A,#N/A,FALSE,"特殊室（ＢＱ表）"}</definedName>
    <definedName name="___________________PPP3" localSheetId="18" hidden="1">{#N/A,#N/A,FALSE,"特殊室（ＢＱ表）"}</definedName>
    <definedName name="___________________PPP3" localSheetId="19" hidden="1">{#N/A,#N/A,FALSE,"特殊室（ＢＱ表）"}</definedName>
    <definedName name="___________________PPP3" localSheetId="20" hidden="1">{#N/A,#N/A,FALSE,"特殊室（ＢＱ表）"}</definedName>
    <definedName name="___________________PPP3" localSheetId="22" hidden="1">{#N/A,#N/A,FALSE,"特殊室（ＢＱ表）"}</definedName>
    <definedName name="___________________PPP3" localSheetId="24" hidden="1">{#N/A,#N/A,FALSE,"特殊室（ＢＱ表）"}</definedName>
    <definedName name="___________________PPP3" localSheetId="28" hidden="1">{#N/A,#N/A,FALSE,"特殊室（ＢＱ表）"}</definedName>
    <definedName name="___________________PPP3" localSheetId="14" hidden="1">{#N/A,#N/A,FALSE,"特殊室（ＢＱ表）"}</definedName>
    <definedName name="___________________PPP3" hidden="1">{#N/A,#N/A,FALSE,"特殊室（ＢＱ表）"}</definedName>
    <definedName name="___________________PPP33" localSheetId="12" hidden="1">{#N/A,#N/A,FALSE,"特殊室（ＢＱ表）"}</definedName>
    <definedName name="___________________PPP33" localSheetId="11" hidden="1">{#N/A,#N/A,FALSE,"特殊室（ＢＱ表）"}</definedName>
    <definedName name="___________________PPP33" localSheetId="13" hidden="1">{#N/A,#N/A,FALSE,"特殊室（ＢＱ表）"}</definedName>
    <definedName name="___________________PPP33" localSheetId="16" hidden="1">{#N/A,#N/A,FALSE,"特殊室（ＢＱ表）"}</definedName>
    <definedName name="___________________PPP33" localSheetId="21" hidden="1">{#N/A,#N/A,FALSE,"特殊室（ＢＱ表）"}</definedName>
    <definedName name="___________________PPP33" localSheetId="18" hidden="1">{#N/A,#N/A,FALSE,"特殊室（ＢＱ表）"}</definedName>
    <definedName name="___________________PPP33" localSheetId="19" hidden="1">{#N/A,#N/A,FALSE,"特殊室（ＢＱ表）"}</definedName>
    <definedName name="___________________PPP33" localSheetId="20" hidden="1">{#N/A,#N/A,FALSE,"特殊室（ＢＱ表）"}</definedName>
    <definedName name="___________________PPP33" localSheetId="22" hidden="1">{#N/A,#N/A,FALSE,"特殊室（ＢＱ表）"}</definedName>
    <definedName name="___________________PPP33" localSheetId="24" hidden="1">{#N/A,#N/A,FALSE,"特殊室（ＢＱ表）"}</definedName>
    <definedName name="___________________PPP33" localSheetId="28" hidden="1">{#N/A,#N/A,FALSE,"特殊室（ＢＱ表）"}</definedName>
    <definedName name="___________________PPP33" localSheetId="14" hidden="1">{#N/A,#N/A,FALSE,"特殊室（ＢＱ表）"}</definedName>
    <definedName name="___________________PPP33" hidden="1">{#N/A,#N/A,FALSE,"特殊室（ＢＱ表）"}</definedName>
    <definedName name="___________________ppp34" localSheetId="12" hidden="1">{#N/A,#N/A,FALSE,"特殊室（ＢＱ表）"}</definedName>
    <definedName name="___________________ppp34" localSheetId="11" hidden="1">{#N/A,#N/A,FALSE,"特殊室（ＢＱ表）"}</definedName>
    <definedName name="___________________ppp34" localSheetId="13" hidden="1">{#N/A,#N/A,FALSE,"特殊室（ＢＱ表）"}</definedName>
    <definedName name="___________________ppp34" localSheetId="16" hidden="1">{#N/A,#N/A,FALSE,"特殊室（ＢＱ表）"}</definedName>
    <definedName name="___________________ppp34" localSheetId="21" hidden="1">{#N/A,#N/A,FALSE,"特殊室（ＢＱ表）"}</definedName>
    <definedName name="___________________ppp34" localSheetId="18" hidden="1">{#N/A,#N/A,FALSE,"特殊室（ＢＱ表）"}</definedName>
    <definedName name="___________________ppp34" localSheetId="19" hidden="1">{#N/A,#N/A,FALSE,"特殊室（ＢＱ表）"}</definedName>
    <definedName name="___________________ppp34" localSheetId="20" hidden="1">{#N/A,#N/A,FALSE,"特殊室（ＢＱ表）"}</definedName>
    <definedName name="___________________ppp34" localSheetId="22" hidden="1">{#N/A,#N/A,FALSE,"特殊室（ＢＱ表）"}</definedName>
    <definedName name="___________________ppp34" localSheetId="24" hidden="1">{#N/A,#N/A,FALSE,"特殊室（ＢＱ表）"}</definedName>
    <definedName name="___________________ppp34" localSheetId="28" hidden="1">{#N/A,#N/A,FALSE,"特殊室（ＢＱ表）"}</definedName>
    <definedName name="___________________ppp34" localSheetId="14" hidden="1">{#N/A,#N/A,FALSE,"特殊室（ＢＱ表）"}</definedName>
    <definedName name="___________________ppp34" hidden="1">{#N/A,#N/A,FALSE,"特殊室（ＢＱ表）"}</definedName>
    <definedName name="___________________ppp3444" localSheetId="12" hidden="1">{#N/A,#N/A,FALSE,"特殊室（ＢＱ表）"}</definedName>
    <definedName name="___________________ppp3444" localSheetId="11" hidden="1">{#N/A,#N/A,FALSE,"特殊室（ＢＱ表）"}</definedName>
    <definedName name="___________________ppp3444" localSheetId="13" hidden="1">{#N/A,#N/A,FALSE,"特殊室（ＢＱ表）"}</definedName>
    <definedName name="___________________ppp3444" localSheetId="16" hidden="1">{#N/A,#N/A,FALSE,"特殊室（ＢＱ表）"}</definedName>
    <definedName name="___________________ppp3444" localSheetId="21" hidden="1">{#N/A,#N/A,FALSE,"特殊室（ＢＱ表）"}</definedName>
    <definedName name="___________________ppp3444" localSheetId="18" hidden="1">{#N/A,#N/A,FALSE,"特殊室（ＢＱ表）"}</definedName>
    <definedName name="___________________ppp3444" localSheetId="19" hidden="1">{#N/A,#N/A,FALSE,"特殊室（ＢＱ表）"}</definedName>
    <definedName name="___________________ppp3444" localSheetId="20" hidden="1">{#N/A,#N/A,FALSE,"特殊室（ＢＱ表）"}</definedName>
    <definedName name="___________________ppp3444" localSheetId="22" hidden="1">{#N/A,#N/A,FALSE,"特殊室（ＢＱ表）"}</definedName>
    <definedName name="___________________ppp3444" localSheetId="24" hidden="1">{#N/A,#N/A,FALSE,"特殊室（ＢＱ表）"}</definedName>
    <definedName name="___________________ppp3444" localSheetId="28" hidden="1">{#N/A,#N/A,FALSE,"特殊室（ＢＱ表）"}</definedName>
    <definedName name="___________________ppp3444" localSheetId="14" hidden="1">{#N/A,#N/A,FALSE,"特殊室（ＢＱ表）"}</definedName>
    <definedName name="___________________ppp3444" hidden="1">{#N/A,#N/A,FALSE,"特殊室（ＢＱ表）"}</definedName>
    <definedName name="___________________SCL4" localSheetId="12" hidden="1">{"'Sheet1'!$L$16"}</definedName>
    <definedName name="___________________SCL4" localSheetId="11" hidden="1">{"'Sheet1'!$L$16"}</definedName>
    <definedName name="___________________SCL4" localSheetId="13" hidden="1">{"'Sheet1'!$L$16"}</definedName>
    <definedName name="___________________SCL4" localSheetId="16" hidden="1">{"'Sheet1'!$L$16"}</definedName>
    <definedName name="___________________SCL4" localSheetId="21" hidden="1">{"'Sheet1'!$L$16"}</definedName>
    <definedName name="___________________SCL4" localSheetId="18" hidden="1">{"'Sheet1'!$L$16"}</definedName>
    <definedName name="___________________SCL4" localSheetId="19" hidden="1">{"'Sheet1'!$L$16"}</definedName>
    <definedName name="___________________SCL4" localSheetId="20" hidden="1">{"'Sheet1'!$L$16"}</definedName>
    <definedName name="___________________SCL4" localSheetId="22" hidden="1">{"'Sheet1'!$L$16"}</definedName>
    <definedName name="___________________SCL4" localSheetId="24" hidden="1">{"'Sheet1'!$L$16"}</definedName>
    <definedName name="___________________SCL4" localSheetId="28" hidden="1">{"'Sheet1'!$L$16"}</definedName>
    <definedName name="___________________SCL4" localSheetId="14" hidden="1">{"'Sheet1'!$L$16"}</definedName>
    <definedName name="___________________SCL4" hidden="1">{"'Sheet1'!$L$16"}</definedName>
    <definedName name="___________________SCL4_1" localSheetId="12" hidden="1">{"'Sheet1'!$L$16"}</definedName>
    <definedName name="___________________SCL4_1" localSheetId="11" hidden="1">{"'Sheet1'!$L$16"}</definedName>
    <definedName name="___________________SCL4_1" localSheetId="13" hidden="1">{"'Sheet1'!$L$16"}</definedName>
    <definedName name="___________________SCL4_1" localSheetId="16" hidden="1">{"'Sheet1'!$L$16"}</definedName>
    <definedName name="___________________SCL4_1" localSheetId="21" hidden="1">{"'Sheet1'!$L$16"}</definedName>
    <definedName name="___________________SCL4_1" localSheetId="18" hidden="1">{"'Sheet1'!$L$16"}</definedName>
    <definedName name="___________________SCL4_1" localSheetId="19" hidden="1">{"'Sheet1'!$L$16"}</definedName>
    <definedName name="___________________SCL4_1" localSheetId="20" hidden="1">{"'Sheet1'!$L$16"}</definedName>
    <definedName name="___________________SCL4_1" localSheetId="22" hidden="1">{"'Sheet1'!$L$16"}</definedName>
    <definedName name="___________________SCL4_1" localSheetId="24" hidden="1">{"'Sheet1'!$L$16"}</definedName>
    <definedName name="___________________SCL4_1" localSheetId="28" hidden="1">{"'Sheet1'!$L$16"}</definedName>
    <definedName name="___________________SCL4_1" localSheetId="14" hidden="1">{"'Sheet1'!$L$16"}</definedName>
    <definedName name="___________________SCL4_1" hidden="1">{"'Sheet1'!$L$16"}</definedName>
    <definedName name="___________________TH1" localSheetId="12" hidden="1">{"'Sheet1'!$L$16"}</definedName>
    <definedName name="___________________TH1" localSheetId="11" hidden="1">{"'Sheet1'!$L$16"}</definedName>
    <definedName name="___________________TH1" localSheetId="13" hidden="1">{"'Sheet1'!$L$16"}</definedName>
    <definedName name="___________________TH1" localSheetId="16" hidden="1">{"'Sheet1'!$L$16"}</definedName>
    <definedName name="___________________TH1" localSheetId="21" hidden="1">{"'Sheet1'!$L$16"}</definedName>
    <definedName name="___________________TH1" localSheetId="18" hidden="1">{"'Sheet1'!$L$16"}</definedName>
    <definedName name="___________________TH1" localSheetId="19" hidden="1">{"'Sheet1'!$L$16"}</definedName>
    <definedName name="___________________TH1" localSheetId="20" hidden="1">{"'Sheet1'!$L$16"}</definedName>
    <definedName name="___________________TH1" localSheetId="22" hidden="1">{"'Sheet1'!$L$16"}</definedName>
    <definedName name="___________________TH1" localSheetId="24" hidden="1">{"'Sheet1'!$L$16"}</definedName>
    <definedName name="___________________TH1" localSheetId="28" hidden="1">{"'Sheet1'!$L$16"}</definedName>
    <definedName name="___________________TH1" localSheetId="14" hidden="1">{"'Sheet1'!$L$16"}</definedName>
    <definedName name="___________________TH1" hidden="1">{"'Sheet1'!$L$16"}</definedName>
    <definedName name="___________________TM2" localSheetId="12" hidden="1">{"'Sheet1'!$L$16"}</definedName>
    <definedName name="___________________TM2" localSheetId="11" hidden="1">{"'Sheet1'!$L$16"}</definedName>
    <definedName name="___________________TM2" localSheetId="13" hidden="1">{"'Sheet1'!$L$16"}</definedName>
    <definedName name="___________________TM2" localSheetId="16" hidden="1">{"'Sheet1'!$L$16"}</definedName>
    <definedName name="___________________TM2" localSheetId="21" hidden="1">{"'Sheet1'!$L$16"}</definedName>
    <definedName name="___________________TM2" localSheetId="18" hidden="1">{"'Sheet1'!$L$16"}</definedName>
    <definedName name="___________________TM2" localSheetId="19" hidden="1">{"'Sheet1'!$L$16"}</definedName>
    <definedName name="___________________TM2" localSheetId="20" hidden="1">{"'Sheet1'!$L$16"}</definedName>
    <definedName name="___________________TM2" localSheetId="22" hidden="1">{"'Sheet1'!$L$16"}</definedName>
    <definedName name="___________________TM2" localSheetId="24" hidden="1">{"'Sheet1'!$L$16"}</definedName>
    <definedName name="___________________TM2" localSheetId="28" hidden="1">{"'Sheet1'!$L$16"}</definedName>
    <definedName name="___________________TM2" localSheetId="14" hidden="1">{"'Sheet1'!$L$16"}</definedName>
    <definedName name="___________________TM2" hidden="1">{"'Sheet1'!$L$16"}</definedName>
    <definedName name="___________________tt3" localSheetId="12" hidden="1">{"'Sheet1'!$L$16"}</definedName>
    <definedName name="___________________tt3" localSheetId="11" hidden="1">{"'Sheet1'!$L$16"}</definedName>
    <definedName name="___________________tt3" localSheetId="13" hidden="1">{"'Sheet1'!$L$16"}</definedName>
    <definedName name="___________________tt3" localSheetId="16" hidden="1">{"'Sheet1'!$L$16"}</definedName>
    <definedName name="___________________tt3" localSheetId="21" hidden="1">{"'Sheet1'!$L$16"}</definedName>
    <definedName name="___________________tt3" localSheetId="18" hidden="1">{"'Sheet1'!$L$16"}</definedName>
    <definedName name="___________________tt3" localSheetId="19" hidden="1">{"'Sheet1'!$L$16"}</definedName>
    <definedName name="___________________tt3" localSheetId="20" hidden="1">{"'Sheet1'!$L$16"}</definedName>
    <definedName name="___________________tt3" localSheetId="22" hidden="1">{"'Sheet1'!$L$16"}</definedName>
    <definedName name="___________________tt3" localSheetId="24" hidden="1">{"'Sheet1'!$L$16"}</definedName>
    <definedName name="___________________tt3" localSheetId="28" hidden="1">{"'Sheet1'!$L$16"}</definedName>
    <definedName name="___________________tt3" localSheetId="14" hidden="1">{"'Sheet1'!$L$16"}</definedName>
    <definedName name="___________________tt3" hidden="1">{"'Sheet1'!$L$16"}</definedName>
    <definedName name="___________________tu4" localSheetId="12" hidden="1">{"'Sheet1'!$L$16"}</definedName>
    <definedName name="___________________tu4" localSheetId="11" hidden="1">{"'Sheet1'!$L$16"}</definedName>
    <definedName name="___________________tu4" localSheetId="13" hidden="1">{"'Sheet1'!$L$16"}</definedName>
    <definedName name="___________________tu4" localSheetId="16" hidden="1">{"'Sheet1'!$L$16"}</definedName>
    <definedName name="___________________tu4" localSheetId="21" hidden="1">{"'Sheet1'!$L$16"}</definedName>
    <definedName name="___________________tu4" localSheetId="18" hidden="1">{"'Sheet1'!$L$16"}</definedName>
    <definedName name="___________________tu4" localSheetId="19" hidden="1">{"'Sheet1'!$L$16"}</definedName>
    <definedName name="___________________tu4" localSheetId="20" hidden="1">{"'Sheet1'!$L$16"}</definedName>
    <definedName name="___________________tu4" localSheetId="22" hidden="1">{"'Sheet1'!$L$16"}</definedName>
    <definedName name="___________________tu4" localSheetId="24" hidden="1">{"'Sheet1'!$L$16"}</definedName>
    <definedName name="___________________tu4" localSheetId="28" hidden="1">{"'Sheet1'!$L$16"}</definedName>
    <definedName name="___________________tu4" localSheetId="14" hidden="1">{"'Sheet1'!$L$16"}</definedName>
    <definedName name="___________________tu4" hidden="1">{"'Sheet1'!$L$16"}</definedName>
    <definedName name="___________________VT3" localSheetId="12" hidden="1">{"'Sheet1'!$L$16"}</definedName>
    <definedName name="___________________VT3" localSheetId="11" hidden="1">{"'Sheet1'!$L$16"}</definedName>
    <definedName name="___________________VT3" localSheetId="13" hidden="1">{"'Sheet1'!$L$16"}</definedName>
    <definedName name="___________________VT3" localSheetId="16" hidden="1">{"'Sheet1'!$L$16"}</definedName>
    <definedName name="___________________VT3" localSheetId="21" hidden="1">{"'Sheet1'!$L$16"}</definedName>
    <definedName name="___________________VT3" localSheetId="18" hidden="1">{"'Sheet1'!$L$16"}</definedName>
    <definedName name="___________________VT3" localSheetId="19" hidden="1">{"'Sheet1'!$L$16"}</definedName>
    <definedName name="___________________VT3" localSheetId="20" hidden="1">{"'Sheet1'!$L$16"}</definedName>
    <definedName name="___________________VT3" localSheetId="22" hidden="1">{"'Sheet1'!$L$16"}</definedName>
    <definedName name="___________________VT3" localSheetId="24" hidden="1">{"'Sheet1'!$L$16"}</definedName>
    <definedName name="___________________VT3" localSheetId="28" hidden="1">{"'Sheet1'!$L$16"}</definedName>
    <definedName name="___________________VT3" localSheetId="14" hidden="1">{"'Sheet1'!$L$16"}</definedName>
    <definedName name="___________________VT3" hidden="1">{"'Sheet1'!$L$16"}</definedName>
    <definedName name="___________________xlfn.BAHTTEXT" hidden="1">#NAME?</definedName>
    <definedName name="__________________a1" localSheetId="12" hidden="1">{"'Sheet1'!$L$16"}</definedName>
    <definedName name="__________________a1" localSheetId="11" hidden="1">{"'Sheet1'!$L$16"}</definedName>
    <definedName name="__________________a1" localSheetId="13" hidden="1">{"'Sheet1'!$L$16"}</definedName>
    <definedName name="__________________a1" localSheetId="16" hidden="1">{"'Sheet1'!$L$16"}</definedName>
    <definedName name="__________________a1" localSheetId="21" hidden="1">{"'Sheet1'!$L$16"}</definedName>
    <definedName name="__________________a1" localSheetId="18" hidden="1">{"'Sheet1'!$L$16"}</definedName>
    <definedName name="__________________a1" localSheetId="19" hidden="1">{"'Sheet1'!$L$16"}</definedName>
    <definedName name="__________________a1" localSheetId="20" hidden="1">{"'Sheet1'!$L$16"}</definedName>
    <definedName name="__________________a1" localSheetId="22" hidden="1">{"'Sheet1'!$L$16"}</definedName>
    <definedName name="__________________a1" localSheetId="24" hidden="1">{"'Sheet1'!$L$16"}</definedName>
    <definedName name="__________________a1" localSheetId="28" hidden="1">{"'Sheet1'!$L$16"}</definedName>
    <definedName name="__________________a1" localSheetId="14" hidden="1">{"'Sheet1'!$L$16"}</definedName>
    <definedName name="__________________a1" hidden="1">{"'Sheet1'!$L$16"}</definedName>
    <definedName name="__________________a129" localSheetId="12" hidden="1">{"Offgrid",#N/A,FALSE,"OFFGRID";"Region",#N/A,FALSE,"REGION";"Offgrid -2",#N/A,FALSE,"OFFGRID";"WTP",#N/A,FALSE,"WTP";"WTP -2",#N/A,FALSE,"WTP";"Project",#N/A,FALSE,"PROJECT";"Summary -2",#N/A,FALSE,"SUMMARY"}</definedName>
    <definedName name="__________________a129" localSheetId="11" hidden="1">{"Offgrid",#N/A,FALSE,"OFFGRID";"Region",#N/A,FALSE,"REGION";"Offgrid -2",#N/A,FALSE,"OFFGRID";"WTP",#N/A,FALSE,"WTP";"WTP -2",#N/A,FALSE,"WTP";"Project",#N/A,FALSE,"PROJECT";"Summary -2",#N/A,FALSE,"SUMMARY"}</definedName>
    <definedName name="__________________a129" localSheetId="13" hidden="1">{"Offgrid",#N/A,FALSE,"OFFGRID";"Region",#N/A,FALSE,"REGION";"Offgrid -2",#N/A,FALSE,"OFFGRID";"WTP",#N/A,FALSE,"WTP";"WTP -2",#N/A,FALSE,"WTP";"Project",#N/A,FALSE,"PROJECT";"Summary -2",#N/A,FALSE,"SUMMARY"}</definedName>
    <definedName name="__________________a129" localSheetId="16" hidden="1">{"Offgrid",#N/A,FALSE,"OFFGRID";"Region",#N/A,FALSE,"REGION";"Offgrid -2",#N/A,FALSE,"OFFGRID";"WTP",#N/A,FALSE,"WTP";"WTP -2",#N/A,FALSE,"WTP";"Project",#N/A,FALSE,"PROJECT";"Summary -2",#N/A,FALSE,"SUMMARY"}</definedName>
    <definedName name="__________________a129" localSheetId="21" hidden="1">{"Offgrid",#N/A,FALSE,"OFFGRID";"Region",#N/A,FALSE,"REGION";"Offgrid -2",#N/A,FALSE,"OFFGRID";"WTP",#N/A,FALSE,"WTP";"WTP -2",#N/A,FALSE,"WTP";"Project",#N/A,FALSE,"PROJECT";"Summary -2",#N/A,FALSE,"SUMMARY"}</definedName>
    <definedName name="__________________a129" localSheetId="18" hidden="1">{"Offgrid",#N/A,FALSE,"OFFGRID";"Region",#N/A,FALSE,"REGION";"Offgrid -2",#N/A,FALSE,"OFFGRID";"WTP",#N/A,FALSE,"WTP";"WTP -2",#N/A,FALSE,"WTP";"Project",#N/A,FALSE,"PROJECT";"Summary -2",#N/A,FALSE,"SUMMARY"}</definedName>
    <definedName name="__________________a129" localSheetId="19" hidden="1">{"Offgrid",#N/A,FALSE,"OFFGRID";"Region",#N/A,FALSE,"REGION";"Offgrid -2",#N/A,FALSE,"OFFGRID";"WTP",#N/A,FALSE,"WTP";"WTP -2",#N/A,FALSE,"WTP";"Project",#N/A,FALSE,"PROJECT";"Summary -2",#N/A,FALSE,"SUMMARY"}</definedName>
    <definedName name="__________________a129" localSheetId="20" hidden="1">{"Offgrid",#N/A,FALSE,"OFFGRID";"Region",#N/A,FALSE,"REGION";"Offgrid -2",#N/A,FALSE,"OFFGRID";"WTP",#N/A,FALSE,"WTP";"WTP -2",#N/A,FALSE,"WTP";"Project",#N/A,FALSE,"PROJECT";"Summary -2",#N/A,FALSE,"SUMMARY"}</definedName>
    <definedName name="__________________a129" localSheetId="22" hidden="1">{"Offgrid",#N/A,FALSE,"OFFGRID";"Region",#N/A,FALSE,"REGION";"Offgrid -2",#N/A,FALSE,"OFFGRID";"WTP",#N/A,FALSE,"WTP";"WTP -2",#N/A,FALSE,"WTP";"Project",#N/A,FALSE,"PROJECT";"Summary -2",#N/A,FALSE,"SUMMARY"}</definedName>
    <definedName name="__________________a129" localSheetId="24" hidden="1">{"Offgrid",#N/A,FALSE,"OFFGRID";"Region",#N/A,FALSE,"REGION";"Offgrid -2",#N/A,FALSE,"OFFGRID";"WTP",#N/A,FALSE,"WTP";"WTP -2",#N/A,FALSE,"WTP";"Project",#N/A,FALSE,"PROJECT";"Summary -2",#N/A,FALSE,"SUMMARY"}</definedName>
    <definedName name="__________________a129" localSheetId="28" hidden="1">{"Offgrid",#N/A,FALSE,"OFFGRID";"Region",#N/A,FALSE,"REGION";"Offgrid -2",#N/A,FALSE,"OFFGRID";"WTP",#N/A,FALSE,"WTP";"WTP -2",#N/A,FALSE,"WTP";"Project",#N/A,FALSE,"PROJECT";"Summary -2",#N/A,FALSE,"SUMMARY"}</definedName>
    <definedName name="__________________a129" localSheetId="14" hidden="1">{"Offgrid",#N/A,FALSE,"OFFGRID";"Region",#N/A,FALSE,"REGION";"Offgrid -2",#N/A,FALSE,"OFFGRID";"WTP",#N/A,FALSE,"WTP";"WTP -2",#N/A,FALSE,"WTP";"Project",#N/A,FALSE,"PROJECT";"Summary -2",#N/A,FALSE,"SUMMARY"}</definedName>
    <definedName name="__________________a129" hidden="1">{"Offgrid",#N/A,FALSE,"OFFGRID";"Region",#N/A,FALSE,"REGION";"Offgrid -2",#N/A,FALSE,"OFFGRID";"WTP",#N/A,FALSE,"WTP";"WTP -2",#N/A,FALSE,"WTP";"Project",#N/A,FALSE,"PROJECT";"Summary -2",#N/A,FALSE,"SUMMARY"}</definedName>
    <definedName name="__________________a130" localSheetId="12" hidden="1">{"Offgrid",#N/A,FALSE,"OFFGRID";"Region",#N/A,FALSE,"REGION";"Offgrid -2",#N/A,FALSE,"OFFGRID";"WTP",#N/A,FALSE,"WTP";"WTP -2",#N/A,FALSE,"WTP";"Project",#N/A,FALSE,"PROJECT";"Summary -2",#N/A,FALSE,"SUMMARY"}</definedName>
    <definedName name="__________________a130" localSheetId="11" hidden="1">{"Offgrid",#N/A,FALSE,"OFFGRID";"Region",#N/A,FALSE,"REGION";"Offgrid -2",#N/A,FALSE,"OFFGRID";"WTP",#N/A,FALSE,"WTP";"WTP -2",#N/A,FALSE,"WTP";"Project",#N/A,FALSE,"PROJECT";"Summary -2",#N/A,FALSE,"SUMMARY"}</definedName>
    <definedName name="__________________a130" localSheetId="13" hidden="1">{"Offgrid",#N/A,FALSE,"OFFGRID";"Region",#N/A,FALSE,"REGION";"Offgrid -2",#N/A,FALSE,"OFFGRID";"WTP",#N/A,FALSE,"WTP";"WTP -2",#N/A,FALSE,"WTP";"Project",#N/A,FALSE,"PROJECT";"Summary -2",#N/A,FALSE,"SUMMARY"}</definedName>
    <definedName name="__________________a130" localSheetId="16" hidden="1">{"Offgrid",#N/A,FALSE,"OFFGRID";"Region",#N/A,FALSE,"REGION";"Offgrid -2",#N/A,FALSE,"OFFGRID";"WTP",#N/A,FALSE,"WTP";"WTP -2",#N/A,FALSE,"WTP";"Project",#N/A,FALSE,"PROJECT";"Summary -2",#N/A,FALSE,"SUMMARY"}</definedName>
    <definedName name="__________________a130" localSheetId="21" hidden="1">{"Offgrid",#N/A,FALSE,"OFFGRID";"Region",#N/A,FALSE,"REGION";"Offgrid -2",#N/A,FALSE,"OFFGRID";"WTP",#N/A,FALSE,"WTP";"WTP -2",#N/A,FALSE,"WTP";"Project",#N/A,FALSE,"PROJECT";"Summary -2",#N/A,FALSE,"SUMMARY"}</definedName>
    <definedName name="__________________a130" localSheetId="18" hidden="1">{"Offgrid",#N/A,FALSE,"OFFGRID";"Region",#N/A,FALSE,"REGION";"Offgrid -2",#N/A,FALSE,"OFFGRID";"WTP",#N/A,FALSE,"WTP";"WTP -2",#N/A,FALSE,"WTP";"Project",#N/A,FALSE,"PROJECT";"Summary -2",#N/A,FALSE,"SUMMARY"}</definedName>
    <definedName name="__________________a130" localSheetId="19" hidden="1">{"Offgrid",#N/A,FALSE,"OFFGRID";"Region",#N/A,FALSE,"REGION";"Offgrid -2",#N/A,FALSE,"OFFGRID";"WTP",#N/A,FALSE,"WTP";"WTP -2",#N/A,FALSE,"WTP";"Project",#N/A,FALSE,"PROJECT";"Summary -2",#N/A,FALSE,"SUMMARY"}</definedName>
    <definedName name="__________________a130" localSheetId="20" hidden="1">{"Offgrid",#N/A,FALSE,"OFFGRID";"Region",#N/A,FALSE,"REGION";"Offgrid -2",#N/A,FALSE,"OFFGRID";"WTP",#N/A,FALSE,"WTP";"WTP -2",#N/A,FALSE,"WTP";"Project",#N/A,FALSE,"PROJECT";"Summary -2",#N/A,FALSE,"SUMMARY"}</definedName>
    <definedName name="__________________a130" localSheetId="22" hidden="1">{"Offgrid",#N/A,FALSE,"OFFGRID";"Region",#N/A,FALSE,"REGION";"Offgrid -2",#N/A,FALSE,"OFFGRID";"WTP",#N/A,FALSE,"WTP";"WTP -2",#N/A,FALSE,"WTP";"Project",#N/A,FALSE,"PROJECT";"Summary -2",#N/A,FALSE,"SUMMARY"}</definedName>
    <definedName name="__________________a130" localSheetId="24" hidden="1">{"Offgrid",#N/A,FALSE,"OFFGRID";"Region",#N/A,FALSE,"REGION";"Offgrid -2",#N/A,FALSE,"OFFGRID";"WTP",#N/A,FALSE,"WTP";"WTP -2",#N/A,FALSE,"WTP";"Project",#N/A,FALSE,"PROJECT";"Summary -2",#N/A,FALSE,"SUMMARY"}</definedName>
    <definedName name="__________________a130" localSheetId="28" hidden="1">{"Offgrid",#N/A,FALSE,"OFFGRID";"Region",#N/A,FALSE,"REGION";"Offgrid -2",#N/A,FALSE,"OFFGRID";"WTP",#N/A,FALSE,"WTP";"WTP -2",#N/A,FALSE,"WTP";"Project",#N/A,FALSE,"PROJECT";"Summary -2",#N/A,FALSE,"SUMMARY"}</definedName>
    <definedName name="__________________a130" localSheetId="14" hidden="1">{"Offgrid",#N/A,FALSE,"OFFGRID";"Region",#N/A,FALSE,"REGION";"Offgrid -2",#N/A,FALSE,"OFFGRID";"WTP",#N/A,FALSE,"WTP";"WTP -2",#N/A,FALSE,"WTP";"Project",#N/A,FALSE,"PROJECT";"Summary -2",#N/A,FALSE,"SUMMARY"}</definedName>
    <definedName name="__________________a130" hidden="1">{"Offgrid",#N/A,FALSE,"OFFGRID";"Region",#N/A,FALSE,"REGION";"Offgrid -2",#N/A,FALSE,"OFFGRID";"WTP",#N/A,FALSE,"WTP";"WTP -2",#N/A,FALSE,"WTP";"Project",#N/A,FALSE,"PROJECT";"Summary -2",#N/A,FALSE,"SUMMARY"}</definedName>
    <definedName name="__________________a2" localSheetId="12" hidden="1">{"'Sheet1'!$L$16"}</definedName>
    <definedName name="__________________a2" localSheetId="11" hidden="1">{"'Sheet1'!$L$16"}</definedName>
    <definedName name="__________________a2" localSheetId="13" hidden="1">{"'Sheet1'!$L$16"}</definedName>
    <definedName name="__________________a2" localSheetId="16" hidden="1">{"'Sheet1'!$L$16"}</definedName>
    <definedName name="__________________a2" localSheetId="21" hidden="1">{"'Sheet1'!$L$16"}</definedName>
    <definedName name="__________________a2" localSheetId="18" hidden="1">{"'Sheet1'!$L$16"}</definedName>
    <definedName name="__________________a2" localSheetId="19" hidden="1">{"'Sheet1'!$L$16"}</definedName>
    <definedName name="__________________a2" localSheetId="20" hidden="1">{"'Sheet1'!$L$16"}</definedName>
    <definedName name="__________________a2" localSheetId="22" hidden="1">{"'Sheet1'!$L$16"}</definedName>
    <definedName name="__________________a2" localSheetId="24" hidden="1">{"'Sheet1'!$L$16"}</definedName>
    <definedName name="__________________a2" localSheetId="28" hidden="1">{"'Sheet1'!$L$16"}</definedName>
    <definedName name="__________________a2" localSheetId="14" hidden="1">{"'Sheet1'!$L$16"}</definedName>
    <definedName name="__________________a2" hidden="1">{"'Sheet1'!$L$16"}</definedName>
    <definedName name="__________________BG12" localSheetId="12" hidden="1">{"'Sheet1'!$L$16"}</definedName>
    <definedName name="__________________BG12" localSheetId="11" hidden="1">{"'Sheet1'!$L$16"}</definedName>
    <definedName name="__________________BG12" localSheetId="13" hidden="1">{"'Sheet1'!$L$16"}</definedName>
    <definedName name="__________________BG12" localSheetId="16" hidden="1">{"'Sheet1'!$L$16"}</definedName>
    <definedName name="__________________BG12" localSheetId="21" hidden="1">{"'Sheet1'!$L$16"}</definedName>
    <definedName name="__________________BG12" localSheetId="18" hidden="1">{"'Sheet1'!$L$16"}</definedName>
    <definedName name="__________________BG12" localSheetId="19" hidden="1">{"'Sheet1'!$L$16"}</definedName>
    <definedName name="__________________BG12" localSheetId="20" hidden="1">{"'Sheet1'!$L$16"}</definedName>
    <definedName name="__________________BG12" localSheetId="22" hidden="1">{"'Sheet1'!$L$16"}</definedName>
    <definedName name="__________________BG12" localSheetId="24" hidden="1">{"'Sheet1'!$L$16"}</definedName>
    <definedName name="__________________BG12" localSheetId="28" hidden="1">{"'Sheet1'!$L$16"}</definedName>
    <definedName name="__________________BG12" localSheetId="14" hidden="1">{"'Sheet1'!$L$16"}</definedName>
    <definedName name="__________________BG12" hidden="1">{"'Sheet1'!$L$16"}</definedName>
    <definedName name="__________________BIA3" localSheetId="12" hidden="1">{"'Sheet1'!$L$16"}</definedName>
    <definedName name="__________________BIA3" localSheetId="11" hidden="1">{"'Sheet1'!$L$16"}</definedName>
    <definedName name="__________________BIA3" localSheetId="13" hidden="1">{"'Sheet1'!$L$16"}</definedName>
    <definedName name="__________________BIA3" localSheetId="16" hidden="1">{"'Sheet1'!$L$16"}</definedName>
    <definedName name="__________________BIA3" localSheetId="21" hidden="1">{"'Sheet1'!$L$16"}</definedName>
    <definedName name="__________________BIA3" localSheetId="18" hidden="1">{"'Sheet1'!$L$16"}</definedName>
    <definedName name="__________________BIA3" localSheetId="19" hidden="1">{"'Sheet1'!$L$16"}</definedName>
    <definedName name="__________________BIA3" localSheetId="20" hidden="1">{"'Sheet1'!$L$16"}</definedName>
    <definedName name="__________________BIA3" localSheetId="22" hidden="1">{"'Sheet1'!$L$16"}</definedName>
    <definedName name="__________________BIA3" localSheetId="24" hidden="1">{"'Sheet1'!$L$16"}</definedName>
    <definedName name="__________________BIA3" localSheetId="28" hidden="1">{"'Sheet1'!$L$16"}</definedName>
    <definedName name="__________________BIA3" localSheetId="14" hidden="1">{"'Sheet1'!$L$16"}</definedName>
    <definedName name="__________________BIA3" hidden="1">{"'Sheet1'!$L$16"}</definedName>
    <definedName name="__________________CN1" localSheetId="12" hidden="1">{"'Sheet1'!$L$16"}</definedName>
    <definedName name="__________________CN1" localSheetId="11" hidden="1">{"'Sheet1'!$L$16"}</definedName>
    <definedName name="__________________CN1" localSheetId="13" hidden="1">{"'Sheet1'!$L$16"}</definedName>
    <definedName name="__________________CN1" localSheetId="16" hidden="1">{"'Sheet1'!$L$16"}</definedName>
    <definedName name="__________________CN1" localSheetId="21" hidden="1">{"'Sheet1'!$L$16"}</definedName>
    <definedName name="__________________CN1" localSheetId="18" hidden="1">{"'Sheet1'!$L$16"}</definedName>
    <definedName name="__________________CN1" localSheetId="19" hidden="1">{"'Sheet1'!$L$16"}</definedName>
    <definedName name="__________________CN1" localSheetId="20" hidden="1">{"'Sheet1'!$L$16"}</definedName>
    <definedName name="__________________CN1" localSheetId="22" hidden="1">{"'Sheet1'!$L$16"}</definedName>
    <definedName name="__________________CN1" localSheetId="24" hidden="1">{"'Sheet1'!$L$16"}</definedName>
    <definedName name="__________________CN1" localSheetId="28" hidden="1">{"'Sheet1'!$L$16"}</definedName>
    <definedName name="__________________CN1" localSheetId="14" hidden="1">{"'Sheet1'!$L$16"}</definedName>
    <definedName name="__________________CN1" hidden="1">{"'Sheet1'!$L$16"}</definedName>
    <definedName name="__________________DT10" localSheetId="12" hidden="1">{"'Sheet1'!$L$16"}</definedName>
    <definedName name="__________________DT10" localSheetId="11" hidden="1">{"'Sheet1'!$L$16"}</definedName>
    <definedName name="__________________DT10" localSheetId="13" hidden="1">{"'Sheet1'!$L$16"}</definedName>
    <definedName name="__________________DT10" localSheetId="16" hidden="1">{"'Sheet1'!$L$16"}</definedName>
    <definedName name="__________________DT10" localSheetId="21" hidden="1">{"'Sheet1'!$L$16"}</definedName>
    <definedName name="__________________DT10" localSheetId="18" hidden="1">{"'Sheet1'!$L$16"}</definedName>
    <definedName name="__________________DT10" localSheetId="19" hidden="1">{"'Sheet1'!$L$16"}</definedName>
    <definedName name="__________________DT10" localSheetId="20" hidden="1">{"'Sheet1'!$L$16"}</definedName>
    <definedName name="__________________DT10" localSheetId="22" hidden="1">{"'Sheet1'!$L$16"}</definedName>
    <definedName name="__________________DT10" localSheetId="24" hidden="1">{"'Sheet1'!$L$16"}</definedName>
    <definedName name="__________________DT10" localSheetId="28" hidden="1">{"'Sheet1'!$L$16"}</definedName>
    <definedName name="__________________DT10" localSheetId="14" hidden="1">{"'Sheet1'!$L$16"}</definedName>
    <definedName name="__________________DT10" hidden="1">{"'Sheet1'!$L$16"}</definedName>
    <definedName name="__________________Goi8" localSheetId="12" hidden="1">{"'Sheet1'!$L$16"}</definedName>
    <definedName name="__________________Goi8" localSheetId="11" hidden="1">{"'Sheet1'!$L$16"}</definedName>
    <definedName name="__________________Goi8" localSheetId="13" hidden="1">{"'Sheet1'!$L$16"}</definedName>
    <definedName name="__________________Goi8" localSheetId="16" hidden="1">{"'Sheet1'!$L$16"}</definedName>
    <definedName name="__________________Goi8" localSheetId="21" hidden="1">{"'Sheet1'!$L$16"}</definedName>
    <definedName name="__________________Goi8" localSheetId="18" hidden="1">{"'Sheet1'!$L$16"}</definedName>
    <definedName name="__________________Goi8" localSheetId="19" hidden="1">{"'Sheet1'!$L$16"}</definedName>
    <definedName name="__________________Goi8" localSheetId="20" hidden="1">{"'Sheet1'!$L$16"}</definedName>
    <definedName name="__________________Goi8" localSheetId="22" hidden="1">{"'Sheet1'!$L$16"}</definedName>
    <definedName name="__________________Goi8" localSheetId="24" hidden="1">{"'Sheet1'!$L$16"}</definedName>
    <definedName name="__________________Goi8" localSheetId="28" hidden="1">{"'Sheet1'!$L$16"}</definedName>
    <definedName name="__________________Goi8" localSheetId="14" hidden="1">{"'Sheet1'!$L$16"}</definedName>
    <definedName name="__________________Goi8" hidden="1">{"'Sheet1'!$L$16"}</definedName>
    <definedName name="__________________h1" localSheetId="12" hidden="1">{"'Sheet1'!$L$16"}</definedName>
    <definedName name="__________________h1" localSheetId="11" hidden="1">{"'Sheet1'!$L$16"}</definedName>
    <definedName name="__________________h1" localSheetId="13" hidden="1">{"'Sheet1'!$L$16"}</definedName>
    <definedName name="__________________h1" localSheetId="16" hidden="1">{"'Sheet1'!$L$16"}</definedName>
    <definedName name="__________________h1" localSheetId="21" hidden="1">{"'Sheet1'!$L$16"}</definedName>
    <definedName name="__________________h1" localSheetId="18" hidden="1">{"'Sheet1'!$L$16"}</definedName>
    <definedName name="__________________h1" localSheetId="19" hidden="1">{"'Sheet1'!$L$16"}</definedName>
    <definedName name="__________________h1" localSheetId="20" hidden="1">{"'Sheet1'!$L$16"}</definedName>
    <definedName name="__________________h1" localSheetId="22" hidden="1">{"'Sheet1'!$L$16"}</definedName>
    <definedName name="__________________h1" localSheetId="24" hidden="1">{"'Sheet1'!$L$16"}</definedName>
    <definedName name="__________________h1" localSheetId="28" hidden="1">{"'Sheet1'!$L$16"}</definedName>
    <definedName name="__________________h1" localSheetId="14" hidden="1">{"'Sheet1'!$L$16"}</definedName>
    <definedName name="__________________h1" hidden="1">{"'Sheet1'!$L$16"}</definedName>
    <definedName name="__________________hh1219" localSheetId="12" hidden="1">{"'Sheet1'!$L$16"}</definedName>
    <definedName name="__________________hh1219" localSheetId="11" hidden="1">{"'Sheet1'!$L$16"}</definedName>
    <definedName name="__________________hh1219" localSheetId="13" hidden="1">{"'Sheet1'!$L$16"}</definedName>
    <definedName name="__________________hh1219" localSheetId="16" hidden="1">{"'Sheet1'!$L$16"}</definedName>
    <definedName name="__________________hh1219" localSheetId="21" hidden="1">{"'Sheet1'!$L$16"}</definedName>
    <definedName name="__________________hh1219" localSheetId="18" hidden="1">{"'Sheet1'!$L$16"}</definedName>
    <definedName name="__________________hh1219" localSheetId="19" hidden="1">{"'Sheet1'!$L$16"}</definedName>
    <definedName name="__________________hh1219" localSheetId="20" hidden="1">{"'Sheet1'!$L$16"}</definedName>
    <definedName name="__________________hh1219" localSheetId="22" hidden="1">{"'Sheet1'!$L$16"}</definedName>
    <definedName name="__________________hh1219" localSheetId="24" hidden="1">{"'Sheet1'!$L$16"}</definedName>
    <definedName name="__________________hh1219" localSheetId="28" hidden="1">{"'Sheet1'!$L$16"}</definedName>
    <definedName name="__________________hh1219" localSheetId="14" hidden="1">{"'Sheet1'!$L$16"}</definedName>
    <definedName name="__________________hh1219" hidden="1">{"'Sheet1'!$L$16"}</definedName>
    <definedName name="__________________hu1" localSheetId="12" hidden="1">{"'Sheet1'!$L$16"}</definedName>
    <definedName name="__________________hu1" localSheetId="11" hidden="1">{"'Sheet1'!$L$16"}</definedName>
    <definedName name="__________________hu1" localSheetId="13" hidden="1">{"'Sheet1'!$L$16"}</definedName>
    <definedName name="__________________hu1" localSheetId="16" hidden="1">{"'Sheet1'!$L$16"}</definedName>
    <definedName name="__________________hu1" localSheetId="21" hidden="1">{"'Sheet1'!$L$16"}</definedName>
    <definedName name="__________________hu1" localSheetId="18" hidden="1">{"'Sheet1'!$L$16"}</definedName>
    <definedName name="__________________hu1" localSheetId="19" hidden="1">{"'Sheet1'!$L$16"}</definedName>
    <definedName name="__________________hu1" localSheetId="20" hidden="1">{"'Sheet1'!$L$16"}</definedName>
    <definedName name="__________________hu1" localSheetId="22" hidden="1">{"'Sheet1'!$L$16"}</definedName>
    <definedName name="__________________hu1" localSheetId="24" hidden="1">{"'Sheet1'!$L$16"}</definedName>
    <definedName name="__________________hu1" localSheetId="28" hidden="1">{"'Sheet1'!$L$16"}</definedName>
    <definedName name="__________________hu1" localSheetId="14" hidden="1">{"'Sheet1'!$L$16"}</definedName>
    <definedName name="__________________hu1" hidden="1">{"'Sheet1'!$L$16"}</definedName>
    <definedName name="__________________hu2" localSheetId="12" hidden="1">{"'Sheet1'!$L$16"}</definedName>
    <definedName name="__________________hu2" localSheetId="11" hidden="1">{"'Sheet1'!$L$16"}</definedName>
    <definedName name="__________________hu2" localSheetId="13" hidden="1">{"'Sheet1'!$L$16"}</definedName>
    <definedName name="__________________hu2" localSheetId="16" hidden="1">{"'Sheet1'!$L$16"}</definedName>
    <definedName name="__________________hu2" localSheetId="21" hidden="1">{"'Sheet1'!$L$16"}</definedName>
    <definedName name="__________________hu2" localSheetId="18" hidden="1">{"'Sheet1'!$L$16"}</definedName>
    <definedName name="__________________hu2" localSheetId="19" hidden="1">{"'Sheet1'!$L$16"}</definedName>
    <definedName name="__________________hu2" localSheetId="20" hidden="1">{"'Sheet1'!$L$16"}</definedName>
    <definedName name="__________________hu2" localSheetId="22" hidden="1">{"'Sheet1'!$L$16"}</definedName>
    <definedName name="__________________hu2" localSheetId="24" hidden="1">{"'Sheet1'!$L$16"}</definedName>
    <definedName name="__________________hu2" localSheetId="28" hidden="1">{"'Sheet1'!$L$16"}</definedName>
    <definedName name="__________________hu2" localSheetId="14" hidden="1">{"'Sheet1'!$L$16"}</definedName>
    <definedName name="__________________hu2" hidden="1">{"'Sheet1'!$L$16"}</definedName>
    <definedName name="__________________hu5" localSheetId="12" hidden="1">{"'Sheet1'!$L$16"}</definedName>
    <definedName name="__________________hu5" localSheetId="11" hidden="1">{"'Sheet1'!$L$16"}</definedName>
    <definedName name="__________________hu5" localSheetId="13" hidden="1">{"'Sheet1'!$L$16"}</definedName>
    <definedName name="__________________hu5" localSheetId="16" hidden="1">{"'Sheet1'!$L$16"}</definedName>
    <definedName name="__________________hu5" localSheetId="21" hidden="1">{"'Sheet1'!$L$16"}</definedName>
    <definedName name="__________________hu5" localSheetId="18" hidden="1">{"'Sheet1'!$L$16"}</definedName>
    <definedName name="__________________hu5" localSheetId="19" hidden="1">{"'Sheet1'!$L$16"}</definedName>
    <definedName name="__________________hu5" localSheetId="20" hidden="1">{"'Sheet1'!$L$16"}</definedName>
    <definedName name="__________________hu5" localSheetId="22" hidden="1">{"'Sheet1'!$L$16"}</definedName>
    <definedName name="__________________hu5" localSheetId="24" hidden="1">{"'Sheet1'!$L$16"}</definedName>
    <definedName name="__________________hu5" localSheetId="28" hidden="1">{"'Sheet1'!$L$16"}</definedName>
    <definedName name="__________________hu5" localSheetId="14" hidden="1">{"'Sheet1'!$L$16"}</definedName>
    <definedName name="__________________hu5" hidden="1">{"'Sheet1'!$L$16"}</definedName>
    <definedName name="__________________hu6" localSheetId="12" hidden="1">{"'Sheet1'!$L$16"}</definedName>
    <definedName name="__________________hu6" localSheetId="11" hidden="1">{"'Sheet1'!$L$16"}</definedName>
    <definedName name="__________________hu6" localSheetId="13" hidden="1">{"'Sheet1'!$L$16"}</definedName>
    <definedName name="__________________hu6" localSheetId="16" hidden="1">{"'Sheet1'!$L$16"}</definedName>
    <definedName name="__________________hu6" localSheetId="21" hidden="1">{"'Sheet1'!$L$16"}</definedName>
    <definedName name="__________________hu6" localSheetId="18" hidden="1">{"'Sheet1'!$L$16"}</definedName>
    <definedName name="__________________hu6" localSheetId="19" hidden="1">{"'Sheet1'!$L$16"}</definedName>
    <definedName name="__________________hu6" localSheetId="20" hidden="1">{"'Sheet1'!$L$16"}</definedName>
    <definedName name="__________________hu6" localSheetId="22" hidden="1">{"'Sheet1'!$L$16"}</definedName>
    <definedName name="__________________hu6" localSheetId="24" hidden="1">{"'Sheet1'!$L$16"}</definedName>
    <definedName name="__________________hu6" localSheetId="28" hidden="1">{"'Sheet1'!$L$16"}</definedName>
    <definedName name="__________________hu6" localSheetId="14" hidden="1">{"'Sheet1'!$L$16"}</definedName>
    <definedName name="__________________hu6" hidden="1">{"'Sheet1'!$L$16"}</definedName>
    <definedName name="__________________hu7" localSheetId="12" hidden="1">{"'Sheet1'!$L$16"}</definedName>
    <definedName name="__________________hu7" localSheetId="11" hidden="1">{"'Sheet1'!$L$16"}</definedName>
    <definedName name="__________________hu7" localSheetId="13" hidden="1">{"'Sheet1'!$L$16"}</definedName>
    <definedName name="__________________hu7" localSheetId="16" hidden="1">{"'Sheet1'!$L$16"}</definedName>
    <definedName name="__________________hu7" localSheetId="21" hidden="1">{"'Sheet1'!$L$16"}</definedName>
    <definedName name="__________________hu7" localSheetId="18" hidden="1">{"'Sheet1'!$L$16"}</definedName>
    <definedName name="__________________hu7" localSheetId="19" hidden="1">{"'Sheet1'!$L$16"}</definedName>
    <definedName name="__________________hu7" localSheetId="20" hidden="1">{"'Sheet1'!$L$16"}</definedName>
    <definedName name="__________________hu7" localSheetId="22" hidden="1">{"'Sheet1'!$L$16"}</definedName>
    <definedName name="__________________hu7" localSheetId="24" hidden="1">{"'Sheet1'!$L$16"}</definedName>
    <definedName name="__________________hu7" localSheetId="28" hidden="1">{"'Sheet1'!$L$16"}</definedName>
    <definedName name="__________________hu7" localSheetId="14" hidden="1">{"'Sheet1'!$L$16"}</definedName>
    <definedName name="__________________hu7" hidden="1">{"'Sheet1'!$L$16"}</definedName>
    <definedName name="__________________huy1" localSheetId="12" hidden="1">{"'Sheet1'!$L$16"}</definedName>
    <definedName name="__________________huy1" localSheetId="11" hidden="1">{"'Sheet1'!$L$16"}</definedName>
    <definedName name="__________________huy1" localSheetId="13" hidden="1">{"'Sheet1'!$L$16"}</definedName>
    <definedName name="__________________huy1" localSheetId="16" hidden="1">{"'Sheet1'!$L$16"}</definedName>
    <definedName name="__________________huy1" localSheetId="21" hidden="1">{"'Sheet1'!$L$16"}</definedName>
    <definedName name="__________________huy1" localSheetId="18" hidden="1">{"'Sheet1'!$L$16"}</definedName>
    <definedName name="__________________huy1" localSheetId="19" hidden="1">{"'Sheet1'!$L$16"}</definedName>
    <definedName name="__________________huy1" localSheetId="20" hidden="1">{"'Sheet1'!$L$16"}</definedName>
    <definedName name="__________________huy1" localSheetId="22" hidden="1">{"'Sheet1'!$L$16"}</definedName>
    <definedName name="__________________huy1" localSheetId="24" hidden="1">{"'Sheet1'!$L$16"}</definedName>
    <definedName name="__________________huy1" localSheetId="28" hidden="1">{"'Sheet1'!$L$16"}</definedName>
    <definedName name="__________________huy1" localSheetId="14" hidden="1">{"'Sheet1'!$L$16"}</definedName>
    <definedName name="__________________huy1" hidden="1">{"'Sheet1'!$L$16"}</definedName>
    <definedName name="__________________Lan1" localSheetId="12" hidden="1">{"'Sheet1'!$L$16"}</definedName>
    <definedName name="__________________Lan1" localSheetId="11" hidden="1">{"'Sheet1'!$L$16"}</definedName>
    <definedName name="__________________Lan1" localSheetId="13" hidden="1">{"'Sheet1'!$L$16"}</definedName>
    <definedName name="__________________Lan1" localSheetId="16" hidden="1">{"'Sheet1'!$L$16"}</definedName>
    <definedName name="__________________Lan1" localSheetId="21" hidden="1">{"'Sheet1'!$L$16"}</definedName>
    <definedName name="__________________Lan1" localSheetId="18" hidden="1">{"'Sheet1'!$L$16"}</definedName>
    <definedName name="__________________Lan1" localSheetId="19" hidden="1">{"'Sheet1'!$L$16"}</definedName>
    <definedName name="__________________Lan1" localSheetId="20" hidden="1">{"'Sheet1'!$L$16"}</definedName>
    <definedName name="__________________Lan1" localSheetId="22" hidden="1">{"'Sheet1'!$L$16"}</definedName>
    <definedName name="__________________Lan1" localSheetId="24" hidden="1">{"'Sheet1'!$L$16"}</definedName>
    <definedName name="__________________Lan1" localSheetId="28" hidden="1">{"'Sheet1'!$L$16"}</definedName>
    <definedName name="__________________Lan1" localSheetId="14" hidden="1">{"'Sheet1'!$L$16"}</definedName>
    <definedName name="__________________Lan1" hidden="1">{"'Sheet1'!$L$16"}</definedName>
    <definedName name="__________________LAN3" localSheetId="12" hidden="1">{"'Sheet1'!$L$16"}</definedName>
    <definedName name="__________________LAN3" localSheetId="11" hidden="1">{"'Sheet1'!$L$16"}</definedName>
    <definedName name="__________________LAN3" localSheetId="13" hidden="1">{"'Sheet1'!$L$16"}</definedName>
    <definedName name="__________________LAN3" localSheetId="16" hidden="1">{"'Sheet1'!$L$16"}</definedName>
    <definedName name="__________________LAN3" localSheetId="21" hidden="1">{"'Sheet1'!$L$16"}</definedName>
    <definedName name="__________________LAN3" localSheetId="18" hidden="1">{"'Sheet1'!$L$16"}</definedName>
    <definedName name="__________________LAN3" localSheetId="19" hidden="1">{"'Sheet1'!$L$16"}</definedName>
    <definedName name="__________________LAN3" localSheetId="20" hidden="1">{"'Sheet1'!$L$16"}</definedName>
    <definedName name="__________________LAN3" localSheetId="22" hidden="1">{"'Sheet1'!$L$16"}</definedName>
    <definedName name="__________________LAN3" localSheetId="24" hidden="1">{"'Sheet1'!$L$16"}</definedName>
    <definedName name="__________________LAN3" localSheetId="28" hidden="1">{"'Sheet1'!$L$16"}</definedName>
    <definedName name="__________________LAN3" localSheetId="14" hidden="1">{"'Sheet1'!$L$16"}</definedName>
    <definedName name="__________________LAN3" hidden="1">{"'Sheet1'!$L$16"}</definedName>
    <definedName name="__________________m4" localSheetId="12" hidden="1">{"'Sheet1'!$L$16"}</definedName>
    <definedName name="__________________m4" localSheetId="11" hidden="1">{"'Sheet1'!$L$16"}</definedName>
    <definedName name="__________________m4" localSheetId="13" hidden="1">{"'Sheet1'!$L$16"}</definedName>
    <definedName name="__________________m4" localSheetId="16" hidden="1">{"'Sheet1'!$L$16"}</definedName>
    <definedName name="__________________m4" localSheetId="21" hidden="1">{"'Sheet1'!$L$16"}</definedName>
    <definedName name="__________________m4" localSheetId="18" hidden="1">{"'Sheet1'!$L$16"}</definedName>
    <definedName name="__________________m4" localSheetId="19" hidden="1">{"'Sheet1'!$L$16"}</definedName>
    <definedName name="__________________m4" localSheetId="20" hidden="1">{"'Sheet1'!$L$16"}</definedName>
    <definedName name="__________________m4" localSheetId="22" hidden="1">{"'Sheet1'!$L$16"}</definedName>
    <definedName name="__________________m4" localSheetId="24" hidden="1">{"'Sheet1'!$L$16"}</definedName>
    <definedName name="__________________m4" localSheetId="28" hidden="1">{"'Sheet1'!$L$16"}</definedName>
    <definedName name="__________________m4" localSheetId="14" hidden="1">{"'Sheet1'!$L$16"}</definedName>
    <definedName name="__________________m4" hidden="1">{"'Sheet1'!$L$16"}</definedName>
    <definedName name="__________________NSO2" localSheetId="12" hidden="1">{"'Sheet1'!$L$16"}</definedName>
    <definedName name="__________________NSO2" localSheetId="11" hidden="1">{"'Sheet1'!$L$16"}</definedName>
    <definedName name="__________________NSO2" localSheetId="13" hidden="1">{"'Sheet1'!$L$16"}</definedName>
    <definedName name="__________________NSO2" localSheetId="16" hidden="1">{"'Sheet1'!$L$16"}</definedName>
    <definedName name="__________________NSO2" localSheetId="21" hidden="1">{"'Sheet1'!$L$16"}</definedName>
    <definedName name="__________________NSO2" localSheetId="18" hidden="1">{"'Sheet1'!$L$16"}</definedName>
    <definedName name="__________________NSO2" localSheetId="19" hidden="1">{"'Sheet1'!$L$16"}</definedName>
    <definedName name="__________________NSO2" localSheetId="20" hidden="1">{"'Sheet1'!$L$16"}</definedName>
    <definedName name="__________________NSO2" localSheetId="22" hidden="1">{"'Sheet1'!$L$16"}</definedName>
    <definedName name="__________________NSO2" localSheetId="24" hidden="1">{"'Sheet1'!$L$16"}</definedName>
    <definedName name="__________________NSO2" localSheetId="28" hidden="1">{"'Sheet1'!$L$16"}</definedName>
    <definedName name="__________________NSO2" localSheetId="14" hidden="1">{"'Sheet1'!$L$16"}</definedName>
    <definedName name="__________________NSO2" hidden="1">{"'Sheet1'!$L$16"}</definedName>
    <definedName name="__________________P3" localSheetId="12" hidden="1">{#N/A,#N/A,FALSE,"特殊室（ＢＱ表）"}</definedName>
    <definedName name="__________________P3" localSheetId="11" hidden="1">{#N/A,#N/A,FALSE,"特殊室（ＢＱ表）"}</definedName>
    <definedName name="__________________P3" localSheetId="13" hidden="1">{#N/A,#N/A,FALSE,"特殊室（ＢＱ表）"}</definedName>
    <definedName name="__________________P3" localSheetId="16" hidden="1">{#N/A,#N/A,FALSE,"特殊室（ＢＱ表）"}</definedName>
    <definedName name="__________________P3" localSheetId="21" hidden="1">{#N/A,#N/A,FALSE,"特殊室（ＢＱ表）"}</definedName>
    <definedName name="__________________P3" localSheetId="18" hidden="1">{#N/A,#N/A,FALSE,"特殊室（ＢＱ表）"}</definedName>
    <definedName name="__________________P3" localSheetId="19" hidden="1">{#N/A,#N/A,FALSE,"特殊室（ＢＱ表）"}</definedName>
    <definedName name="__________________P3" localSheetId="20" hidden="1">{#N/A,#N/A,FALSE,"特殊室（ＢＱ表）"}</definedName>
    <definedName name="__________________P3" localSheetId="22" hidden="1">{#N/A,#N/A,FALSE,"特殊室（ＢＱ表）"}</definedName>
    <definedName name="__________________P3" localSheetId="24" hidden="1">{#N/A,#N/A,FALSE,"特殊室（ＢＱ表）"}</definedName>
    <definedName name="__________________P3" localSheetId="28" hidden="1">{#N/A,#N/A,FALSE,"特殊室（ＢＱ表）"}</definedName>
    <definedName name="__________________P3" localSheetId="14" hidden="1">{#N/A,#N/A,FALSE,"特殊室（ＢＱ表）"}</definedName>
    <definedName name="__________________P3" hidden="1">{#N/A,#N/A,FALSE,"特殊室（ＢＱ表）"}</definedName>
    <definedName name="__________________PA3" localSheetId="12" hidden="1">{"'Sheet1'!$L$16"}</definedName>
    <definedName name="__________________PA3" localSheetId="11" hidden="1">{"'Sheet1'!$L$16"}</definedName>
    <definedName name="__________________PA3" localSheetId="13" hidden="1">{"'Sheet1'!$L$16"}</definedName>
    <definedName name="__________________PA3" localSheetId="16" hidden="1">{"'Sheet1'!$L$16"}</definedName>
    <definedName name="__________________PA3" localSheetId="21" hidden="1">{"'Sheet1'!$L$16"}</definedName>
    <definedName name="__________________PA3" localSheetId="18" hidden="1">{"'Sheet1'!$L$16"}</definedName>
    <definedName name="__________________PA3" localSheetId="19" hidden="1">{"'Sheet1'!$L$16"}</definedName>
    <definedName name="__________________PA3" localSheetId="20" hidden="1">{"'Sheet1'!$L$16"}</definedName>
    <definedName name="__________________PA3" localSheetId="22" hidden="1">{"'Sheet1'!$L$16"}</definedName>
    <definedName name="__________________PA3" localSheetId="24" hidden="1">{"'Sheet1'!$L$16"}</definedName>
    <definedName name="__________________PA3" localSheetId="28" hidden="1">{"'Sheet1'!$L$16"}</definedName>
    <definedName name="__________________PA3" localSheetId="14" hidden="1">{"'Sheet1'!$L$16"}</definedName>
    <definedName name="__________________PA3" hidden="1">{"'Sheet1'!$L$16"}</definedName>
    <definedName name="__________________PPP3" localSheetId="12" hidden="1">{#N/A,#N/A,FALSE,"特殊室（ＢＱ表）"}</definedName>
    <definedName name="__________________PPP3" localSheetId="11" hidden="1">{#N/A,#N/A,FALSE,"特殊室（ＢＱ表）"}</definedName>
    <definedName name="__________________PPP3" localSheetId="13" hidden="1">{#N/A,#N/A,FALSE,"特殊室（ＢＱ表）"}</definedName>
    <definedName name="__________________PPP3" localSheetId="16" hidden="1">{#N/A,#N/A,FALSE,"特殊室（ＢＱ表）"}</definedName>
    <definedName name="__________________PPP3" localSheetId="21" hidden="1">{#N/A,#N/A,FALSE,"特殊室（ＢＱ表）"}</definedName>
    <definedName name="__________________PPP3" localSheetId="18" hidden="1">{#N/A,#N/A,FALSE,"特殊室（ＢＱ表）"}</definedName>
    <definedName name="__________________PPP3" localSheetId="19" hidden="1">{#N/A,#N/A,FALSE,"特殊室（ＢＱ表）"}</definedName>
    <definedName name="__________________PPP3" localSheetId="20" hidden="1">{#N/A,#N/A,FALSE,"特殊室（ＢＱ表）"}</definedName>
    <definedName name="__________________PPP3" localSheetId="22" hidden="1">{#N/A,#N/A,FALSE,"特殊室（ＢＱ表）"}</definedName>
    <definedName name="__________________PPP3" localSheetId="24" hidden="1">{#N/A,#N/A,FALSE,"特殊室（ＢＱ表）"}</definedName>
    <definedName name="__________________PPP3" localSheetId="28" hidden="1">{#N/A,#N/A,FALSE,"特殊室（ＢＱ表）"}</definedName>
    <definedName name="__________________PPP3" localSheetId="14" hidden="1">{#N/A,#N/A,FALSE,"特殊室（ＢＱ表）"}</definedName>
    <definedName name="__________________PPP3" hidden="1">{#N/A,#N/A,FALSE,"特殊室（ＢＱ表）"}</definedName>
    <definedName name="__________________PPP33" localSheetId="12" hidden="1">{#N/A,#N/A,FALSE,"特殊室（ＢＱ表）"}</definedName>
    <definedName name="__________________PPP33" localSheetId="11" hidden="1">{#N/A,#N/A,FALSE,"特殊室（ＢＱ表）"}</definedName>
    <definedName name="__________________PPP33" localSheetId="13" hidden="1">{#N/A,#N/A,FALSE,"特殊室（ＢＱ表）"}</definedName>
    <definedName name="__________________PPP33" localSheetId="16" hidden="1">{#N/A,#N/A,FALSE,"特殊室（ＢＱ表）"}</definedName>
    <definedName name="__________________PPP33" localSheetId="21" hidden="1">{#N/A,#N/A,FALSE,"特殊室（ＢＱ表）"}</definedName>
    <definedName name="__________________PPP33" localSheetId="18" hidden="1">{#N/A,#N/A,FALSE,"特殊室（ＢＱ表）"}</definedName>
    <definedName name="__________________PPP33" localSheetId="19" hidden="1">{#N/A,#N/A,FALSE,"特殊室（ＢＱ表）"}</definedName>
    <definedName name="__________________PPP33" localSheetId="20" hidden="1">{#N/A,#N/A,FALSE,"特殊室（ＢＱ表）"}</definedName>
    <definedName name="__________________PPP33" localSheetId="22" hidden="1">{#N/A,#N/A,FALSE,"特殊室（ＢＱ表）"}</definedName>
    <definedName name="__________________PPP33" localSheetId="24" hidden="1">{#N/A,#N/A,FALSE,"特殊室（ＢＱ表）"}</definedName>
    <definedName name="__________________PPP33" localSheetId="28" hidden="1">{#N/A,#N/A,FALSE,"特殊室（ＢＱ表）"}</definedName>
    <definedName name="__________________PPP33" localSheetId="14" hidden="1">{#N/A,#N/A,FALSE,"特殊室（ＢＱ表）"}</definedName>
    <definedName name="__________________PPP33" hidden="1">{#N/A,#N/A,FALSE,"特殊室（ＢＱ表）"}</definedName>
    <definedName name="__________________ppp34" localSheetId="12" hidden="1">{#N/A,#N/A,FALSE,"特殊室（ＢＱ表）"}</definedName>
    <definedName name="__________________ppp34" localSheetId="11" hidden="1">{#N/A,#N/A,FALSE,"特殊室（ＢＱ表）"}</definedName>
    <definedName name="__________________ppp34" localSheetId="13" hidden="1">{#N/A,#N/A,FALSE,"特殊室（ＢＱ表）"}</definedName>
    <definedName name="__________________ppp34" localSheetId="16" hidden="1">{#N/A,#N/A,FALSE,"特殊室（ＢＱ表）"}</definedName>
    <definedName name="__________________ppp34" localSheetId="21" hidden="1">{#N/A,#N/A,FALSE,"特殊室（ＢＱ表）"}</definedName>
    <definedName name="__________________ppp34" localSheetId="18" hidden="1">{#N/A,#N/A,FALSE,"特殊室（ＢＱ表）"}</definedName>
    <definedName name="__________________ppp34" localSheetId="19" hidden="1">{#N/A,#N/A,FALSE,"特殊室（ＢＱ表）"}</definedName>
    <definedName name="__________________ppp34" localSheetId="20" hidden="1">{#N/A,#N/A,FALSE,"特殊室（ＢＱ表）"}</definedName>
    <definedName name="__________________ppp34" localSheetId="22" hidden="1">{#N/A,#N/A,FALSE,"特殊室（ＢＱ表）"}</definedName>
    <definedName name="__________________ppp34" localSheetId="24" hidden="1">{#N/A,#N/A,FALSE,"特殊室（ＢＱ表）"}</definedName>
    <definedName name="__________________ppp34" localSheetId="28" hidden="1">{#N/A,#N/A,FALSE,"特殊室（ＢＱ表）"}</definedName>
    <definedName name="__________________ppp34" localSheetId="14" hidden="1">{#N/A,#N/A,FALSE,"特殊室（ＢＱ表）"}</definedName>
    <definedName name="__________________ppp34" hidden="1">{#N/A,#N/A,FALSE,"特殊室（ＢＱ表）"}</definedName>
    <definedName name="__________________ppp3444" localSheetId="12" hidden="1">{#N/A,#N/A,FALSE,"特殊室（ＢＱ表）"}</definedName>
    <definedName name="__________________ppp3444" localSheetId="11" hidden="1">{#N/A,#N/A,FALSE,"特殊室（ＢＱ表）"}</definedName>
    <definedName name="__________________ppp3444" localSheetId="13" hidden="1">{#N/A,#N/A,FALSE,"特殊室（ＢＱ表）"}</definedName>
    <definedName name="__________________ppp3444" localSheetId="16" hidden="1">{#N/A,#N/A,FALSE,"特殊室（ＢＱ表）"}</definedName>
    <definedName name="__________________ppp3444" localSheetId="21" hidden="1">{#N/A,#N/A,FALSE,"特殊室（ＢＱ表）"}</definedName>
    <definedName name="__________________ppp3444" localSheetId="18" hidden="1">{#N/A,#N/A,FALSE,"特殊室（ＢＱ表）"}</definedName>
    <definedName name="__________________ppp3444" localSheetId="19" hidden="1">{#N/A,#N/A,FALSE,"特殊室（ＢＱ表）"}</definedName>
    <definedName name="__________________ppp3444" localSheetId="20" hidden="1">{#N/A,#N/A,FALSE,"特殊室（ＢＱ表）"}</definedName>
    <definedName name="__________________ppp3444" localSheetId="22" hidden="1">{#N/A,#N/A,FALSE,"特殊室（ＢＱ表）"}</definedName>
    <definedName name="__________________ppp3444" localSheetId="24" hidden="1">{#N/A,#N/A,FALSE,"特殊室（ＢＱ表）"}</definedName>
    <definedName name="__________________ppp3444" localSheetId="28" hidden="1">{#N/A,#N/A,FALSE,"特殊室（ＢＱ表）"}</definedName>
    <definedName name="__________________ppp3444" localSheetId="14" hidden="1">{#N/A,#N/A,FALSE,"特殊室（ＢＱ表）"}</definedName>
    <definedName name="__________________ppp3444" hidden="1">{#N/A,#N/A,FALSE,"特殊室（ＢＱ表）"}</definedName>
    <definedName name="__________________SCL4" localSheetId="12" hidden="1">{"'Sheet1'!$L$16"}</definedName>
    <definedName name="__________________SCL4" localSheetId="11" hidden="1">{"'Sheet1'!$L$16"}</definedName>
    <definedName name="__________________SCL4" localSheetId="13" hidden="1">{"'Sheet1'!$L$16"}</definedName>
    <definedName name="__________________SCL4" localSheetId="16" hidden="1">{"'Sheet1'!$L$16"}</definedName>
    <definedName name="__________________SCL4" localSheetId="21" hidden="1">{"'Sheet1'!$L$16"}</definedName>
    <definedName name="__________________SCL4" localSheetId="18" hidden="1">{"'Sheet1'!$L$16"}</definedName>
    <definedName name="__________________SCL4" localSheetId="19" hidden="1">{"'Sheet1'!$L$16"}</definedName>
    <definedName name="__________________SCL4" localSheetId="20" hidden="1">{"'Sheet1'!$L$16"}</definedName>
    <definedName name="__________________SCL4" localSheetId="22" hidden="1">{"'Sheet1'!$L$16"}</definedName>
    <definedName name="__________________SCL4" localSheetId="24" hidden="1">{"'Sheet1'!$L$16"}</definedName>
    <definedName name="__________________SCL4" localSheetId="28" hidden="1">{"'Sheet1'!$L$16"}</definedName>
    <definedName name="__________________SCL4" localSheetId="14" hidden="1">{"'Sheet1'!$L$16"}</definedName>
    <definedName name="__________________SCL4" hidden="1">{"'Sheet1'!$L$16"}</definedName>
    <definedName name="__________________T1" localSheetId="12" hidden="1">{#N/A,#N/A,FALSE,"Chi tiÆt"}</definedName>
    <definedName name="__________________T1" localSheetId="11" hidden="1">{#N/A,#N/A,FALSE,"Chi tiÆt"}</definedName>
    <definedName name="__________________T1" localSheetId="13" hidden="1">{#N/A,#N/A,FALSE,"Chi tiÆt"}</definedName>
    <definedName name="__________________T1" localSheetId="16" hidden="1">{#N/A,#N/A,FALSE,"Chi tiÆt"}</definedName>
    <definedName name="__________________T1" localSheetId="21" hidden="1">{#N/A,#N/A,FALSE,"Chi tiÆt"}</definedName>
    <definedName name="__________________T1" localSheetId="18" hidden="1">{#N/A,#N/A,FALSE,"Chi tiÆt"}</definedName>
    <definedName name="__________________T1" localSheetId="19" hidden="1">{#N/A,#N/A,FALSE,"Chi tiÆt"}</definedName>
    <definedName name="__________________T1" localSheetId="20" hidden="1">{#N/A,#N/A,FALSE,"Chi tiÆt"}</definedName>
    <definedName name="__________________T1" localSheetId="22" hidden="1">{#N/A,#N/A,FALSE,"Chi tiÆt"}</definedName>
    <definedName name="__________________T1" localSheetId="24" hidden="1">{#N/A,#N/A,FALSE,"Chi tiÆt"}</definedName>
    <definedName name="__________________T1" localSheetId="28" hidden="1">{#N/A,#N/A,FALSE,"Chi tiÆt"}</definedName>
    <definedName name="__________________T1" localSheetId="14" hidden="1">{#N/A,#N/A,FALSE,"Chi tiÆt"}</definedName>
    <definedName name="__________________T1" hidden="1">{#N/A,#N/A,FALSE,"Chi tiÆt"}</definedName>
    <definedName name="__________________T10" localSheetId="12" hidden="1">{"'Sheet1'!$L$16"}</definedName>
    <definedName name="__________________T10" localSheetId="11" hidden="1">{"'Sheet1'!$L$16"}</definedName>
    <definedName name="__________________T10" localSheetId="13" hidden="1">{"'Sheet1'!$L$16"}</definedName>
    <definedName name="__________________T10" localSheetId="16" hidden="1">{"'Sheet1'!$L$16"}</definedName>
    <definedName name="__________________T10" localSheetId="21" hidden="1">{"'Sheet1'!$L$16"}</definedName>
    <definedName name="__________________T10" localSheetId="18" hidden="1">{"'Sheet1'!$L$16"}</definedName>
    <definedName name="__________________T10" localSheetId="19" hidden="1">{"'Sheet1'!$L$16"}</definedName>
    <definedName name="__________________T10" localSheetId="20" hidden="1">{"'Sheet1'!$L$16"}</definedName>
    <definedName name="__________________T10" localSheetId="22" hidden="1">{"'Sheet1'!$L$16"}</definedName>
    <definedName name="__________________T10" localSheetId="24" hidden="1">{"'Sheet1'!$L$16"}</definedName>
    <definedName name="__________________T10" localSheetId="28" hidden="1">{"'Sheet1'!$L$16"}</definedName>
    <definedName name="__________________T10" localSheetId="14" hidden="1">{"'Sheet1'!$L$16"}</definedName>
    <definedName name="__________________T10" hidden="1">{"'Sheet1'!$L$16"}</definedName>
    <definedName name="__________________TH1" localSheetId="12" hidden="1">{"'Sheet1'!$L$16"}</definedName>
    <definedName name="__________________TH1" localSheetId="11" hidden="1">{"'Sheet1'!$L$16"}</definedName>
    <definedName name="__________________TH1" localSheetId="13" hidden="1">{"'Sheet1'!$L$16"}</definedName>
    <definedName name="__________________TH1" localSheetId="16" hidden="1">{"'Sheet1'!$L$16"}</definedName>
    <definedName name="__________________TH1" localSheetId="21" hidden="1">{"'Sheet1'!$L$16"}</definedName>
    <definedName name="__________________TH1" localSheetId="18" hidden="1">{"'Sheet1'!$L$16"}</definedName>
    <definedName name="__________________TH1" localSheetId="19" hidden="1">{"'Sheet1'!$L$16"}</definedName>
    <definedName name="__________________TH1" localSheetId="20" hidden="1">{"'Sheet1'!$L$16"}</definedName>
    <definedName name="__________________TH1" localSheetId="22" hidden="1">{"'Sheet1'!$L$16"}</definedName>
    <definedName name="__________________TH1" localSheetId="24" hidden="1">{"'Sheet1'!$L$16"}</definedName>
    <definedName name="__________________TH1" localSheetId="28" hidden="1">{"'Sheet1'!$L$16"}</definedName>
    <definedName name="__________________TH1" localSheetId="14" hidden="1">{"'Sheet1'!$L$16"}</definedName>
    <definedName name="__________________TH1" hidden="1">{"'Sheet1'!$L$16"}</definedName>
    <definedName name="__________________TM2" localSheetId="12" hidden="1">{"'Sheet1'!$L$16"}</definedName>
    <definedName name="__________________TM2" localSheetId="11" hidden="1">{"'Sheet1'!$L$16"}</definedName>
    <definedName name="__________________TM2" localSheetId="13" hidden="1">{"'Sheet1'!$L$16"}</definedName>
    <definedName name="__________________TM2" localSheetId="16" hidden="1">{"'Sheet1'!$L$16"}</definedName>
    <definedName name="__________________TM2" localSheetId="21" hidden="1">{"'Sheet1'!$L$16"}</definedName>
    <definedName name="__________________TM2" localSheetId="18" hidden="1">{"'Sheet1'!$L$16"}</definedName>
    <definedName name="__________________TM2" localSheetId="19" hidden="1">{"'Sheet1'!$L$16"}</definedName>
    <definedName name="__________________TM2" localSheetId="20" hidden="1">{"'Sheet1'!$L$16"}</definedName>
    <definedName name="__________________TM2" localSheetId="22" hidden="1">{"'Sheet1'!$L$16"}</definedName>
    <definedName name="__________________TM2" localSheetId="24" hidden="1">{"'Sheet1'!$L$16"}</definedName>
    <definedName name="__________________TM2" localSheetId="28" hidden="1">{"'Sheet1'!$L$16"}</definedName>
    <definedName name="__________________TM2" localSheetId="14" hidden="1">{"'Sheet1'!$L$16"}</definedName>
    <definedName name="__________________TM2" hidden="1">{"'Sheet1'!$L$16"}</definedName>
    <definedName name="__________________tt3" localSheetId="12" hidden="1">{"'Sheet1'!$L$16"}</definedName>
    <definedName name="__________________tt3" localSheetId="11" hidden="1">{"'Sheet1'!$L$16"}</definedName>
    <definedName name="__________________tt3" localSheetId="13" hidden="1">{"'Sheet1'!$L$16"}</definedName>
    <definedName name="__________________tt3" localSheetId="16" hidden="1">{"'Sheet1'!$L$16"}</definedName>
    <definedName name="__________________tt3" localSheetId="21" hidden="1">{"'Sheet1'!$L$16"}</definedName>
    <definedName name="__________________tt3" localSheetId="18" hidden="1">{"'Sheet1'!$L$16"}</definedName>
    <definedName name="__________________tt3" localSheetId="19" hidden="1">{"'Sheet1'!$L$16"}</definedName>
    <definedName name="__________________tt3" localSheetId="20" hidden="1">{"'Sheet1'!$L$16"}</definedName>
    <definedName name="__________________tt3" localSheetId="22" hidden="1">{"'Sheet1'!$L$16"}</definedName>
    <definedName name="__________________tt3" localSheetId="24" hidden="1">{"'Sheet1'!$L$16"}</definedName>
    <definedName name="__________________tt3" localSheetId="28" hidden="1">{"'Sheet1'!$L$16"}</definedName>
    <definedName name="__________________tt3" localSheetId="14" hidden="1">{"'Sheet1'!$L$16"}</definedName>
    <definedName name="__________________tt3" hidden="1">{"'Sheet1'!$L$16"}</definedName>
    <definedName name="__________________tu4" localSheetId="12" hidden="1">{"'Sheet1'!$L$16"}</definedName>
    <definedName name="__________________tu4" localSheetId="11" hidden="1">{"'Sheet1'!$L$16"}</definedName>
    <definedName name="__________________tu4" localSheetId="13" hidden="1">{"'Sheet1'!$L$16"}</definedName>
    <definedName name="__________________tu4" localSheetId="16" hidden="1">{"'Sheet1'!$L$16"}</definedName>
    <definedName name="__________________tu4" localSheetId="21" hidden="1">{"'Sheet1'!$L$16"}</definedName>
    <definedName name="__________________tu4" localSheetId="18" hidden="1">{"'Sheet1'!$L$16"}</definedName>
    <definedName name="__________________tu4" localSheetId="19" hidden="1">{"'Sheet1'!$L$16"}</definedName>
    <definedName name="__________________tu4" localSheetId="20" hidden="1">{"'Sheet1'!$L$16"}</definedName>
    <definedName name="__________________tu4" localSheetId="22" hidden="1">{"'Sheet1'!$L$16"}</definedName>
    <definedName name="__________________tu4" localSheetId="24" hidden="1">{"'Sheet1'!$L$16"}</definedName>
    <definedName name="__________________tu4" localSheetId="28" hidden="1">{"'Sheet1'!$L$16"}</definedName>
    <definedName name="__________________tu4" localSheetId="14" hidden="1">{"'Sheet1'!$L$16"}</definedName>
    <definedName name="__________________tu4" hidden="1">{"'Sheet1'!$L$16"}</definedName>
    <definedName name="__________________VT3" localSheetId="12" hidden="1">{"'Sheet1'!$L$16"}</definedName>
    <definedName name="__________________VT3" localSheetId="11" hidden="1">{"'Sheet1'!$L$16"}</definedName>
    <definedName name="__________________VT3" localSheetId="13" hidden="1">{"'Sheet1'!$L$16"}</definedName>
    <definedName name="__________________VT3" localSheetId="16" hidden="1">{"'Sheet1'!$L$16"}</definedName>
    <definedName name="__________________VT3" localSheetId="21" hidden="1">{"'Sheet1'!$L$16"}</definedName>
    <definedName name="__________________VT3" localSheetId="18" hidden="1">{"'Sheet1'!$L$16"}</definedName>
    <definedName name="__________________VT3" localSheetId="19" hidden="1">{"'Sheet1'!$L$16"}</definedName>
    <definedName name="__________________VT3" localSheetId="20" hidden="1">{"'Sheet1'!$L$16"}</definedName>
    <definedName name="__________________VT3" localSheetId="22" hidden="1">{"'Sheet1'!$L$16"}</definedName>
    <definedName name="__________________VT3" localSheetId="24" hidden="1">{"'Sheet1'!$L$16"}</definedName>
    <definedName name="__________________VT3" localSheetId="28" hidden="1">{"'Sheet1'!$L$16"}</definedName>
    <definedName name="__________________VT3" localSheetId="14" hidden="1">{"'Sheet1'!$L$16"}</definedName>
    <definedName name="__________________VT3" hidden="1">{"'Sheet1'!$L$16"}</definedName>
    <definedName name="__________________xlfn.BAHTTEXT" hidden="1">#NAME?</definedName>
    <definedName name="_________________a1" localSheetId="12" hidden="1">{"'Sheet1'!$L$16"}</definedName>
    <definedName name="_________________a1" localSheetId="11" hidden="1">{"'Sheet1'!$L$16"}</definedName>
    <definedName name="_________________a1" localSheetId="13" hidden="1">{"'Sheet1'!$L$16"}</definedName>
    <definedName name="_________________a1" localSheetId="16" hidden="1">{"'Sheet1'!$L$16"}</definedName>
    <definedName name="_________________a1" localSheetId="21" hidden="1">{"'Sheet1'!$L$16"}</definedName>
    <definedName name="_________________a1" localSheetId="18" hidden="1">{"'Sheet1'!$L$16"}</definedName>
    <definedName name="_________________a1" localSheetId="19" hidden="1">{"'Sheet1'!$L$16"}</definedName>
    <definedName name="_________________a1" localSheetId="20" hidden="1">{"'Sheet1'!$L$16"}</definedName>
    <definedName name="_________________a1" localSheetId="22" hidden="1">{"'Sheet1'!$L$16"}</definedName>
    <definedName name="_________________a1" localSheetId="24" hidden="1">{"'Sheet1'!$L$16"}</definedName>
    <definedName name="_________________a1" localSheetId="28" hidden="1">{"'Sheet1'!$L$16"}</definedName>
    <definedName name="_________________a1" localSheetId="14" hidden="1">{"'Sheet1'!$L$16"}</definedName>
    <definedName name="_________________a1" hidden="1">{"'Sheet1'!$L$16"}</definedName>
    <definedName name="_________________a1_1" localSheetId="12" hidden="1">{"'Sheet1'!$L$16"}</definedName>
    <definedName name="_________________a1_1" localSheetId="11" hidden="1">{"'Sheet1'!$L$16"}</definedName>
    <definedName name="_________________a1_1" localSheetId="13" hidden="1">{"'Sheet1'!$L$16"}</definedName>
    <definedName name="_________________a1_1" localSheetId="16" hidden="1">{"'Sheet1'!$L$16"}</definedName>
    <definedName name="_________________a1_1" localSheetId="21" hidden="1">{"'Sheet1'!$L$16"}</definedName>
    <definedName name="_________________a1_1" localSheetId="18" hidden="1">{"'Sheet1'!$L$16"}</definedName>
    <definedName name="_________________a1_1" localSheetId="19" hidden="1">{"'Sheet1'!$L$16"}</definedName>
    <definedName name="_________________a1_1" localSheetId="20" hidden="1">{"'Sheet1'!$L$16"}</definedName>
    <definedName name="_________________a1_1" localSheetId="22" hidden="1">{"'Sheet1'!$L$16"}</definedName>
    <definedName name="_________________a1_1" localSheetId="24" hidden="1">{"'Sheet1'!$L$16"}</definedName>
    <definedName name="_________________a1_1" localSheetId="28" hidden="1">{"'Sheet1'!$L$16"}</definedName>
    <definedName name="_________________a1_1" localSheetId="14" hidden="1">{"'Sheet1'!$L$16"}</definedName>
    <definedName name="_________________a1_1" hidden="1">{"'Sheet1'!$L$16"}</definedName>
    <definedName name="_________________a129" localSheetId="12" hidden="1">{"Offgrid",#N/A,FALSE,"OFFGRID";"Region",#N/A,FALSE,"REGION";"Offgrid -2",#N/A,FALSE,"OFFGRID";"WTP",#N/A,FALSE,"WTP";"WTP -2",#N/A,FALSE,"WTP";"Project",#N/A,FALSE,"PROJECT";"Summary -2",#N/A,FALSE,"SUMMARY"}</definedName>
    <definedName name="_________________a129" localSheetId="11" hidden="1">{"Offgrid",#N/A,FALSE,"OFFGRID";"Region",#N/A,FALSE,"REGION";"Offgrid -2",#N/A,FALSE,"OFFGRID";"WTP",#N/A,FALSE,"WTP";"WTP -2",#N/A,FALSE,"WTP";"Project",#N/A,FALSE,"PROJECT";"Summary -2",#N/A,FALSE,"SUMMARY"}</definedName>
    <definedName name="_________________a129" localSheetId="13" hidden="1">{"Offgrid",#N/A,FALSE,"OFFGRID";"Region",#N/A,FALSE,"REGION";"Offgrid -2",#N/A,FALSE,"OFFGRID";"WTP",#N/A,FALSE,"WTP";"WTP -2",#N/A,FALSE,"WTP";"Project",#N/A,FALSE,"PROJECT";"Summary -2",#N/A,FALSE,"SUMMARY"}</definedName>
    <definedName name="_________________a129" localSheetId="16" hidden="1">{"Offgrid",#N/A,FALSE,"OFFGRID";"Region",#N/A,FALSE,"REGION";"Offgrid -2",#N/A,FALSE,"OFFGRID";"WTP",#N/A,FALSE,"WTP";"WTP -2",#N/A,FALSE,"WTP";"Project",#N/A,FALSE,"PROJECT";"Summary -2",#N/A,FALSE,"SUMMARY"}</definedName>
    <definedName name="_________________a129" localSheetId="21" hidden="1">{"Offgrid",#N/A,FALSE,"OFFGRID";"Region",#N/A,FALSE,"REGION";"Offgrid -2",#N/A,FALSE,"OFFGRID";"WTP",#N/A,FALSE,"WTP";"WTP -2",#N/A,FALSE,"WTP";"Project",#N/A,FALSE,"PROJECT";"Summary -2",#N/A,FALSE,"SUMMARY"}</definedName>
    <definedName name="_________________a129" localSheetId="18" hidden="1">{"Offgrid",#N/A,FALSE,"OFFGRID";"Region",#N/A,FALSE,"REGION";"Offgrid -2",#N/A,FALSE,"OFFGRID";"WTP",#N/A,FALSE,"WTP";"WTP -2",#N/A,FALSE,"WTP";"Project",#N/A,FALSE,"PROJECT";"Summary -2",#N/A,FALSE,"SUMMARY"}</definedName>
    <definedName name="_________________a129" localSheetId="19" hidden="1">{"Offgrid",#N/A,FALSE,"OFFGRID";"Region",#N/A,FALSE,"REGION";"Offgrid -2",#N/A,FALSE,"OFFGRID";"WTP",#N/A,FALSE,"WTP";"WTP -2",#N/A,FALSE,"WTP";"Project",#N/A,FALSE,"PROJECT";"Summary -2",#N/A,FALSE,"SUMMARY"}</definedName>
    <definedName name="_________________a129" localSheetId="20" hidden="1">{"Offgrid",#N/A,FALSE,"OFFGRID";"Region",#N/A,FALSE,"REGION";"Offgrid -2",#N/A,FALSE,"OFFGRID";"WTP",#N/A,FALSE,"WTP";"WTP -2",#N/A,FALSE,"WTP";"Project",#N/A,FALSE,"PROJECT";"Summary -2",#N/A,FALSE,"SUMMARY"}</definedName>
    <definedName name="_________________a129" localSheetId="22" hidden="1">{"Offgrid",#N/A,FALSE,"OFFGRID";"Region",#N/A,FALSE,"REGION";"Offgrid -2",#N/A,FALSE,"OFFGRID";"WTP",#N/A,FALSE,"WTP";"WTP -2",#N/A,FALSE,"WTP";"Project",#N/A,FALSE,"PROJECT";"Summary -2",#N/A,FALSE,"SUMMARY"}</definedName>
    <definedName name="_________________a129" localSheetId="24" hidden="1">{"Offgrid",#N/A,FALSE,"OFFGRID";"Region",#N/A,FALSE,"REGION";"Offgrid -2",#N/A,FALSE,"OFFGRID";"WTP",#N/A,FALSE,"WTP";"WTP -2",#N/A,FALSE,"WTP";"Project",#N/A,FALSE,"PROJECT";"Summary -2",#N/A,FALSE,"SUMMARY"}</definedName>
    <definedName name="_________________a129" localSheetId="28" hidden="1">{"Offgrid",#N/A,FALSE,"OFFGRID";"Region",#N/A,FALSE,"REGION";"Offgrid -2",#N/A,FALSE,"OFFGRID";"WTP",#N/A,FALSE,"WTP";"WTP -2",#N/A,FALSE,"WTP";"Project",#N/A,FALSE,"PROJECT";"Summary -2",#N/A,FALSE,"SUMMARY"}</definedName>
    <definedName name="_________________a129" localSheetId="14" hidden="1">{"Offgrid",#N/A,FALSE,"OFFGRID";"Region",#N/A,FALSE,"REGION";"Offgrid -2",#N/A,FALSE,"OFFGRID";"WTP",#N/A,FALSE,"WTP";"WTP -2",#N/A,FALSE,"WTP";"Project",#N/A,FALSE,"PROJECT";"Summary -2",#N/A,FALSE,"SUMMARY"}</definedName>
    <definedName name="_________________a129" hidden="1">{"Offgrid",#N/A,FALSE,"OFFGRID";"Region",#N/A,FALSE,"REGION";"Offgrid -2",#N/A,FALSE,"OFFGRID";"WTP",#N/A,FALSE,"WTP";"WTP -2",#N/A,FALSE,"WTP";"Project",#N/A,FALSE,"PROJECT";"Summary -2",#N/A,FALSE,"SUMMARY"}</definedName>
    <definedName name="_________________a130" localSheetId="12" hidden="1">{"Offgrid",#N/A,FALSE,"OFFGRID";"Region",#N/A,FALSE,"REGION";"Offgrid -2",#N/A,FALSE,"OFFGRID";"WTP",#N/A,FALSE,"WTP";"WTP -2",#N/A,FALSE,"WTP";"Project",#N/A,FALSE,"PROJECT";"Summary -2",#N/A,FALSE,"SUMMARY"}</definedName>
    <definedName name="_________________a130" localSheetId="11" hidden="1">{"Offgrid",#N/A,FALSE,"OFFGRID";"Region",#N/A,FALSE,"REGION";"Offgrid -2",#N/A,FALSE,"OFFGRID";"WTP",#N/A,FALSE,"WTP";"WTP -2",#N/A,FALSE,"WTP";"Project",#N/A,FALSE,"PROJECT";"Summary -2",#N/A,FALSE,"SUMMARY"}</definedName>
    <definedName name="_________________a130" localSheetId="13" hidden="1">{"Offgrid",#N/A,FALSE,"OFFGRID";"Region",#N/A,FALSE,"REGION";"Offgrid -2",#N/A,FALSE,"OFFGRID";"WTP",#N/A,FALSE,"WTP";"WTP -2",#N/A,FALSE,"WTP";"Project",#N/A,FALSE,"PROJECT";"Summary -2",#N/A,FALSE,"SUMMARY"}</definedName>
    <definedName name="_________________a130" localSheetId="16" hidden="1">{"Offgrid",#N/A,FALSE,"OFFGRID";"Region",#N/A,FALSE,"REGION";"Offgrid -2",#N/A,FALSE,"OFFGRID";"WTP",#N/A,FALSE,"WTP";"WTP -2",#N/A,FALSE,"WTP";"Project",#N/A,FALSE,"PROJECT";"Summary -2",#N/A,FALSE,"SUMMARY"}</definedName>
    <definedName name="_________________a130" localSheetId="21" hidden="1">{"Offgrid",#N/A,FALSE,"OFFGRID";"Region",#N/A,FALSE,"REGION";"Offgrid -2",#N/A,FALSE,"OFFGRID";"WTP",#N/A,FALSE,"WTP";"WTP -2",#N/A,FALSE,"WTP";"Project",#N/A,FALSE,"PROJECT";"Summary -2",#N/A,FALSE,"SUMMARY"}</definedName>
    <definedName name="_________________a130" localSheetId="18" hidden="1">{"Offgrid",#N/A,FALSE,"OFFGRID";"Region",#N/A,FALSE,"REGION";"Offgrid -2",#N/A,FALSE,"OFFGRID";"WTP",#N/A,FALSE,"WTP";"WTP -2",#N/A,FALSE,"WTP";"Project",#N/A,FALSE,"PROJECT";"Summary -2",#N/A,FALSE,"SUMMARY"}</definedName>
    <definedName name="_________________a130" localSheetId="19" hidden="1">{"Offgrid",#N/A,FALSE,"OFFGRID";"Region",#N/A,FALSE,"REGION";"Offgrid -2",#N/A,FALSE,"OFFGRID";"WTP",#N/A,FALSE,"WTP";"WTP -2",#N/A,FALSE,"WTP";"Project",#N/A,FALSE,"PROJECT";"Summary -2",#N/A,FALSE,"SUMMARY"}</definedName>
    <definedName name="_________________a130" localSheetId="20" hidden="1">{"Offgrid",#N/A,FALSE,"OFFGRID";"Region",#N/A,FALSE,"REGION";"Offgrid -2",#N/A,FALSE,"OFFGRID";"WTP",#N/A,FALSE,"WTP";"WTP -2",#N/A,FALSE,"WTP";"Project",#N/A,FALSE,"PROJECT";"Summary -2",#N/A,FALSE,"SUMMARY"}</definedName>
    <definedName name="_________________a130" localSheetId="22" hidden="1">{"Offgrid",#N/A,FALSE,"OFFGRID";"Region",#N/A,FALSE,"REGION";"Offgrid -2",#N/A,FALSE,"OFFGRID";"WTP",#N/A,FALSE,"WTP";"WTP -2",#N/A,FALSE,"WTP";"Project",#N/A,FALSE,"PROJECT";"Summary -2",#N/A,FALSE,"SUMMARY"}</definedName>
    <definedName name="_________________a130" localSheetId="24" hidden="1">{"Offgrid",#N/A,FALSE,"OFFGRID";"Region",#N/A,FALSE,"REGION";"Offgrid -2",#N/A,FALSE,"OFFGRID";"WTP",#N/A,FALSE,"WTP";"WTP -2",#N/A,FALSE,"WTP";"Project",#N/A,FALSE,"PROJECT";"Summary -2",#N/A,FALSE,"SUMMARY"}</definedName>
    <definedName name="_________________a130" localSheetId="28" hidden="1">{"Offgrid",#N/A,FALSE,"OFFGRID";"Region",#N/A,FALSE,"REGION";"Offgrid -2",#N/A,FALSE,"OFFGRID";"WTP",#N/A,FALSE,"WTP";"WTP -2",#N/A,FALSE,"WTP";"Project",#N/A,FALSE,"PROJECT";"Summary -2",#N/A,FALSE,"SUMMARY"}</definedName>
    <definedName name="_________________a130" localSheetId="14" hidden="1">{"Offgrid",#N/A,FALSE,"OFFGRID";"Region",#N/A,FALSE,"REGION";"Offgrid -2",#N/A,FALSE,"OFFGRID";"WTP",#N/A,FALSE,"WTP";"WTP -2",#N/A,FALSE,"WTP";"Project",#N/A,FALSE,"PROJECT";"Summary -2",#N/A,FALSE,"SUMMARY"}</definedName>
    <definedName name="_________________a130" hidden="1">{"Offgrid",#N/A,FALSE,"OFFGRID";"Region",#N/A,FALSE,"REGION";"Offgrid -2",#N/A,FALSE,"OFFGRID";"WTP",#N/A,FALSE,"WTP";"WTP -2",#N/A,FALSE,"WTP";"Project",#N/A,FALSE,"PROJECT";"Summary -2",#N/A,FALSE,"SUMMARY"}</definedName>
    <definedName name="_________________a2" localSheetId="12" hidden="1">{"'Sheet1'!$L$16"}</definedName>
    <definedName name="_________________a2" localSheetId="11" hidden="1">{"'Sheet1'!$L$16"}</definedName>
    <definedName name="_________________a2" localSheetId="13" hidden="1">{"'Sheet1'!$L$16"}</definedName>
    <definedName name="_________________a2" localSheetId="16" hidden="1">{"'Sheet1'!$L$16"}</definedName>
    <definedName name="_________________a2" localSheetId="21" hidden="1">{"'Sheet1'!$L$16"}</definedName>
    <definedName name="_________________a2" localSheetId="18" hidden="1">{"'Sheet1'!$L$16"}</definedName>
    <definedName name="_________________a2" localSheetId="19" hidden="1">{"'Sheet1'!$L$16"}</definedName>
    <definedName name="_________________a2" localSheetId="20" hidden="1">{"'Sheet1'!$L$16"}</definedName>
    <definedName name="_________________a2" localSheetId="22" hidden="1">{"'Sheet1'!$L$16"}</definedName>
    <definedName name="_________________a2" localSheetId="24" hidden="1">{"'Sheet1'!$L$16"}</definedName>
    <definedName name="_________________a2" localSheetId="28" hidden="1">{"'Sheet1'!$L$16"}</definedName>
    <definedName name="_________________a2" localSheetId="14" hidden="1">{"'Sheet1'!$L$16"}</definedName>
    <definedName name="_________________a2" hidden="1">{"'Sheet1'!$L$16"}</definedName>
    <definedName name="_________________BG12" localSheetId="12" hidden="1">{"'Sheet1'!$L$16"}</definedName>
    <definedName name="_________________BG12" localSheetId="11" hidden="1">{"'Sheet1'!$L$16"}</definedName>
    <definedName name="_________________BG12" localSheetId="13" hidden="1">{"'Sheet1'!$L$16"}</definedName>
    <definedName name="_________________BG12" localSheetId="16" hidden="1">{"'Sheet1'!$L$16"}</definedName>
    <definedName name="_________________BG12" localSheetId="21" hidden="1">{"'Sheet1'!$L$16"}</definedName>
    <definedName name="_________________BG12" localSheetId="18" hidden="1">{"'Sheet1'!$L$16"}</definedName>
    <definedName name="_________________BG12" localSheetId="19" hidden="1">{"'Sheet1'!$L$16"}</definedName>
    <definedName name="_________________BG12" localSheetId="20" hidden="1">{"'Sheet1'!$L$16"}</definedName>
    <definedName name="_________________BG12" localSheetId="22" hidden="1">{"'Sheet1'!$L$16"}</definedName>
    <definedName name="_________________BG12" localSheetId="24" hidden="1">{"'Sheet1'!$L$16"}</definedName>
    <definedName name="_________________BG12" localSheetId="28" hidden="1">{"'Sheet1'!$L$16"}</definedName>
    <definedName name="_________________BG12" localSheetId="14" hidden="1">{"'Sheet1'!$L$16"}</definedName>
    <definedName name="_________________BG12" hidden="1">{"'Sheet1'!$L$16"}</definedName>
    <definedName name="_________________BIA3" localSheetId="12" hidden="1">{"'Sheet1'!$L$16"}</definedName>
    <definedName name="_________________BIA3" localSheetId="11" hidden="1">{"'Sheet1'!$L$16"}</definedName>
    <definedName name="_________________BIA3" localSheetId="13" hidden="1">{"'Sheet1'!$L$16"}</definedName>
    <definedName name="_________________BIA3" localSheetId="16" hidden="1">{"'Sheet1'!$L$16"}</definedName>
    <definedName name="_________________BIA3" localSheetId="21" hidden="1">{"'Sheet1'!$L$16"}</definedName>
    <definedName name="_________________BIA3" localSheetId="18" hidden="1">{"'Sheet1'!$L$16"}</definedName>
    <definedName name="_________________BIA3" localSheetId="19" hidden="1">{"'Sheet1'!$L$16"}</definedName>
    <definedName name="_________________BIA3" localSheetId="20" hidden="1">{"'Sheet1'!$L$16"}</definedName>
    <definedName name="_________________BIA3" localSheetId="22" hidden="1">{"'Sheet1'!$L$16"}</definedName>
    <definedName name="_________________BIA3" localSheetId="24" hidden="1">{"'Sheet1'!$L$16"}</definedName>
    <definedName name="_________________BIA3" localSheetId="28" hidden="1">{"'Sheet1'!$L$16"}</definedName>
    <definedName name="_________________BIA3" localSheetId="14" hidden="1">{"'Sheet1'!$L$16"}</definedName>
    <definedName name="_________________BIA3" hidden="1">{"'Sheet1'!$L$16"}</definedName>
    <definedName name="_________________CN1" localSheetId="12" hidden="1">{"'Sheet1'!$L$16"}</definedName>
    <definedName name="_________________CN1" localSheetId="11" hidden="1">{"'Sheet1'!$L$16"}</definedName>
    <definedName name="_________________CN1" localSheetId="13" hidden="1">{"'Sheet1'!$L$16"}</definedName>
    <definedName name="_________________CN1" localSheetId="16" hidden="1">{"'Sheet1'!$L$16"}</definedName>
    <definedName name="_________________CN1" localSheetId="21" hidden="1">{"'Sheet1'!$L$16"}</definedName>
    <definedName name="_________________CN1" localSheetId="18" hidden="1">{"'Sheet1'!$L$16"}</definedName>
    <definedName name="_________________CN1" localSheetId="19" hidden="1">{"'Sheet1'!$L$16"}</definedName>
    <definedName name="_________________CN1" localSheetId="20" hidden="1">{"'Sheet1'!$L$16"}</definedName>
    <definedName name="_________________CN1" localSheetId="22" hidden="1">{"'Sheet1'!$L$16"}</definedName>
    <definedName name="_________________CN1" localSheetId="24" hidden="1">{"'Sheet1'!$L$16"}</definedName>
    <definedName name="_________________CN1" localSheetId="28" hidden="1">{"'Sheet1'!$L$16"}</definedName>
    <definedName name="_________________CN1" localSheetId="14" hidden="1">{"'Sheet1'!$L$16"}</definedName>
    <definedName name="_________________CN1" hidden="1">{"'Sheet1'!$L$16"}</definedName>
    <definedName name="_________________DT10" localSheetId="12" hidden="1">{"'Sheet1'!$L$16"}</definedName>
    <definedName name="_________________DT10" localSheetId="11" hidden="1">{"'Sheet1'!$L$16"}</definedName>
    <definedName name="_________________DT10" localSheetId="13" hidden="1">{"'Sheet1'!$L$16"}</definedName>
    <definedName name="_________________DT10" localSheetId="16" hidden="1">{"'Sheet1'!$L$16"}</definedName>
    <definedName name="_________________DT10" localSheetId="21" hidden="1">{"'Sheet1'!$L$16"}</definedName>
    <definedName name="_________________DT10" localSheetId="18" hidden="1">{"'Sheet1'!$L$16"}</definedName>
    <definedName name="_________________DT10" localSheetId="19" hidden="1">{"'Sheet1'!$L$16"}</definedName>
    <definedName name="_________________DT10" localSheetId="20" hidden="1">{"'Sheet1'!$L$16"}</definedName>
    <definedName name="_________________DT10" localSheetId="22" hidden="1">{"'Sheet1'!$L$16"}</definedName>
    <definedName name="_________________DT10" localSheetId="24" hidden="1">{"'Sheet1'!$L$16"}</definedName>
    <definedName name="_________________DT10" localSheetId="28" hidden="1">{"'Sheet1'!$L$16"}</definedName>
    <definedName name="_________________DT10" localSheetId="14" hidden="1">{"'Sheet1'!$L$16"}</definedName>
    <definedName name="_________________DT10" hidden="1">{"'Sheet1'!$L$16"}</definedName>
    <definedName name="_________________Goi8" localSheetId="12" hidden="1">{"'Sheet1'!$L$16"}</definedName>
    <definedName name="_________________Goi8" localSheetId="11" hidden="1">{"'Sheet1'!$L$16"}</definedName>
    <definedName name="_________________Goi8" localSheetId="13" hidden="1">{"'Sheet1'!$L$16"}</definedName>
    <definedName name="_________________Goi8" localSheetId="16" hidden="1">{"'Sheet1'!$L$16"}</definedName>
    <definedName name="_________________Goi8" localSheetId="21" hidden="1">{"'Sheet1'!$L$16"}</definedName>
    <definedName name="_________________Goi8" localSheetId="18" hidden="1">{"'Sheet1'!$L$16"}</definedName>
    <definedName name="_________________Goi8" localSheetId="19" hidden="1">{"'Sheet1'!$L$16"}</definedName>
    <definedName name="_________________Goi8" localSheetId="20" hidden="1">{"'Sheet1'!$L$16"}</definedName>
    <definedName name="_________________Goi8" localSheetId="22" hidden="1">{"'Sheet1'!$L$16"}</definedName>
    <definedName name="_________________Goi8" localSheetId="24" hidden="1">{"'Sheet1'!$L$16"}</definedName>
    <definedName name="_________________Goi8" localSheetId="28" hidden="1">{"'Sheet1'!$L$16"}</definedName>
    <definedName name="_________________Goi8" localSheetId="14" hidden="1">{"'Sheet1'!$L$16"}</definedName>
    <definedName name="_________________Goi8" hidden="1">{"'Sheet1'!$L$16"}</definedName>
    <definedName name="_________________Goi8_1" localSheetId="12" hidden="1">{"'Sheet1'!$L$16"}</definedName>
    <definedName name="_________________Goi8_1" localSheetId="11" hidden="1">{"'Sheet1'!$L$16"}</definedName>
    <definedName name="_________________Goi8_1" localSheetId="13" hidden="1">{"'Sheet1'!$L$16"}</definedName>
    <definedName name="_________________Goi8_1" localSheetId="16" hidden="1">{"'Sheet1'!$L$16"}</definedName>
    <definedName name="_________________Goi8_1" localSheetId="21" hidden="1">{"'Sheet1'!$L$16"}</definedName>
    <definedName name="_________________Goi8_1" localSheetId="18" hidden="1">{"'Sheet1'!$L$16"}</definedName>
    <definedName name="_________________Goi8_1" localSheetId="19" hidden="1">{"'Sheet1'!$L$16"}</definedName>
    <definedName name="_________________Goi8_1" localSheetId="20" hidden="1">{"'Sheet1'!$L$16"}</definedName>
    <definedName name="_________________Goi8_1" localSheetId="22" hidden="1">{"'Sheet1'!$L$16"}</definedName>
    <definedName name="_________________Goi8_1" localSheetId="24" hidden="1">{"'Sheet1'!$L$16"}</definedName>
    <definedName name="_________________Goi8_1" localSheetId="28" hidden="1">{"'Sheet1'!$L$16"}</definedName>
    <definedName name="_________________Goi8_1" localSheetId="14" hidden="1">{"'Sheet1'!$L$16"}</definedName>
    <definedName name="_________________Goi8_1" hidden="1">{"'Sheet1'!$L$16"}</definedName>
    <definedName name="_________________h1" localSheetId="12" hidden="1">{"'Sheet1'!$L$16"}</definedName>
    <definedName name="_________________h1" localSheetId="11" hidden="1">{"'Sheet1'!$L$16"}</definedName>
    <definedName name="_________________h1" localSheetId="13" hidden="1">{"'Sheet1'!$L$16"}</definedName>
    <definedName name="_________________h1" localSheetId="16" hidden="1">{"'Sheet1'!$L$16"}</definedName>
    <definedName name="_________________h1" localSheetId="21" hidden="1">{"'Sheet1'!$L$16"}</definedName>
    <definedName name="_________________h1" localSheetId="18" hidden="1">{"'Sheet1'!$L$16"}</definedName>
    <definedName name="_________________h1" localSheetId="19" hidden="1">{"'Sheet1'!$L$16"}</definedName>
    <definedName name="_________________h1" localSheetId="20" hidden="1">{"'Sheet1'!$L$16"}</definedName>
    <definedName name="_________________h1" localSheetId="22" hidden="1">{"'Sheet1'!$L$16"}</definedName>
    <definedName name="_________________h1" localSheetId="24" hidden="1">{"'Sheet1'!$L$16"}</definedName>
    <definedName name="_________________h1" localSheetId="28" hidden="1">{"'Sheet1'!$L$16"}</definedName>
    <definedName name="_________________h1" localSheetId="14" hidden="1">{"'Sheet1'!$L$16"}</definedName>
    <definedName name="_________________h1" hidden="1">{"'Sheet1'!$L$16"}</definedName>
    <definedName name="_________________hh1219" localSheetId="12" hidden="1">{"'Sheet1'!$L$16"}</definedName>
    <definedName name="_________________hh1219" localSheetId="11" hidden="1">{"'Sheet1'!$L$16"}</definedName>
    <definedName name="_________________hh1219" localSheetId="13" hidden="1">{"'Sheet1'!$L$16"}</definedName>
    <definedName name="_________________hh1219" localSheetId="16" hidden="1">{"'Sheet1'!$L$16"}</definedName>
    <definedName name="_________________hh1219" localSheetId="21" hidden="1">{"'Sheet1'!$L$16"}</definedName>
    <definedName name="_________________hh1219" localSheetId="18" hidden="1">{"'Sheet1'!$L$16"}</definedName>
    <definedName name="_________________hh1219" localSheetId="19" hidden="1">{"'Sheet1'!$L$16"}</definedName>
    <definedName name="_________________hh1219" localSheetId="20" hidden="1">{"'Sheet1'!$L$16"}</definedName>
    <definedName name="_________________hh1219" localSheetId="22" hidden="1">{"'Sheet1'!$L$16"}</definedName>
    <definedName name="_________________hh1219" localSheetId="24" hidden="1">{"'Sheet1'!$L$16"}</definedName>
    <definedName name="_________________hh1219" localSheetId="28" hidden="1">{"'Sheet1'!$L$16"}</definedName>
    <definedName name="_________________hh1219" localSheetId="14" hidden="1">{"'Sheet1'!$L$16"}</definedName>
    <definedName name="_________________hh1219" hidden="1">{"'Sheet1'!$L$16"}</definedName>
    <definedName name="_________________hu1" localSheetId="12" hidden="1">{"'Sheet1'!$L$16"}</definedName>
    <definedName name="_________________hu1" localSheetId="11" hidden="1">{"'Sheet1'!$L$16"}</definedName>
    <definedName name="_________________hu1" localSheetId="13" hidden="1">{"'Sheet1'!$L$16"}</definedName>
    <definedName name="_________________hu1" localSheetId="16" hidden="1">{"'Sheet1'!$L$16"}</definedName>
    <definedName name="_________________hu1" localSheetId="21" hidden="1">{"'Sheet1'!$L$16"}</definedName>
    <definedName name="_________________hu1" localSheetId="18" hidden="1">{"'Sheet1'!$L$16"}</definedName>
    <definedName name="_________________hu1" localSheetId="19" hidden="1">{"'Sheet1'!$L$16"}</definedName>
    <definedName name="_________________hu1" localSheetId="20" hidden="1">{"'Sheet1'!$L$16"}</definedName>
    <definedName name="_________________hu1" localSheetId="22" hidden="1">{"'Sheet1'!$L$16"}</definedName>
    <definedName name="_________________hu1" localSheetId="24" hidden="1">{"'Sheet1'!$L$16"}</definedName>
    <definedName name="_________________hu1" localSheetId="28" hidden="1">{"'Sheet1'!$L$16"}</definedName>
    <definedName name="_________________hu1" localSheetId="14" hidden="1">{"'Sheet1'!$L$16"}</definedName>
    <definedName name="_________________hu1" hidden="1">{"'Sheet1'!$L$16"}</definedName>
    <definedName name="_________________hu2" localSheetId="12" hidden="1">{"'Sheet1'!$L$16"}</definedName>
    <definedName name="_________________hu2" localSheetId="11" hidden="1">{"'Sheet1'!$L$16"}</definedName>
    <definedName name="_________________hu2" localSheetId="13" hidden="1">{"'Sheet1'!$L$16"}</definedName>
    <definedName name="_________________hu2" localSheetId="16" hidden="1">{"'Sheet1'!$L$16"}</definedName>
    <definedName name="_________________hu2" localSheetId="21" hidden="1">{"'Sheet1'!$L$16"}</definedName>
    <definedName name="_________________hu2" localSheetId="18" hidden="1">{"'Sheet1'!$L$16"}</definedName>
    <definedName name="_________________hu2" localSheetId="19" hidden="1">{"'Sheet1'!$L$16"}</definedName>
    <definedName name="_________________hu2" localSheetId="20" hidden="1">{"'Sheet1'!$L$16"}</definedName>
    <definedName name="_________________hu2" localSheetId="22" hidden="1">{"'Sheet1'!$L$16"}</definedName>
    <definedName name="_________________hu2" localSheetId="24" hidden="1">{"'Sheet1'!$L$16"}</definedName>
    <definedName name="_________________hu2" localSheetId="28" hidden="1">{"'Sheet1'!$L$16"}</definedName>
    <definedName name="_________________hu2" localSheetId="14" hidden="1">{"'Sheet1'!$L$16"}</definedName>
    <definedName name="_________________hu2" hidden="1">{"'Sheet1'!$L$16"}</definedName>
    <definedName name="_________________hu5" localSheetId="12" hidden="1">{"'Sheet1'!$L$16"}</definedName>
    <definedName name="_________________hu5" localSheetId="11" hidden="1">{"'Sheet1'!$L$16"}</definedName>
    <definedName name="_________________hu5" localSheetId="13" hidden="1">{"'Sheet1'!$L$16"}</definedName>
    <definedName name="_________________hu5" localSheetId="16" hidden="1">{"'Sheet1'!$L$16"}</definedName>
    <definedName name="_________________hu5" localSheetId="21" hidden="1">{"'Sheet1'!$L$16"}</definedName>
    <definedName name="_________________hu5" localSheetId="18" hidden="1">{"'Sheet1'!$L$16"}</definedName>
    <definedName name="_________________hu5" localSheetId="19" hidden="1">{"'Sheet1'!$L$16"}</definedName>
    <definedName name="_________________hu5" localSheetId="20" hidden="1">{"'Sheet1'!$L$16"}</definedName>
    <definedName name="_________________hu5" localSheetId="22" hidden="1">{"'Sheet1'!$L$16"}</definedName>
    <definedName name="_________________hu5" localSheetId="24" hidden="1">{"'Sheet1'!$L$16"}</definedName>
    <definedName name="_________________hu5" localSheetId="28" hidden="1">{"'Sheet1'!$L$16"}</definedName>
    <definedName name="_________________hu5" localSheetId="14" hidden="1">{"'Sheet1'!$L$16"}</definedName>
    <definedName name="_________________hu5" hidden="1">{"'Sheet1'!$L$16"}</definedName>
    <definedName name="_________________hu6" localSheetId="12" hidden="1">{"'Sheet1'!$L$16"}</definedName>
    <definedName name="_________________hu6" localSheetId="11" hidden="1">{"'Sheet1'!$L$16"}</definedName>
    <definedName name="_________________hu6" localSheetId="13" hidden="1">{"'Sheet1'!$L$16"}</definedName>
    <definedName name="_________________hu6" localSheetId="16" hidden="1">{"'Sheet1'!$L$16"}</definedName>
    <definedName name="_________________hu6" localSheetId="21" hidden="1">{"'Sheet1'!$L$16"}</definedName>
    <definedName name="_________________hu6" localSheetId="18" hidden="1">{"'Sheet1'!$L$16"}</definedName>
    <definedName name="_________________hu6" localSheetId="19" hidden="1">{"'Sheet1'!$L$16"}</definedName>
    <definedName name="_________________hu6" localSheetId="20" hidden="1">{"'Sheet1'!$L$16"}</definedName>
    <definedName name="_________________hu6" localSheetId="22" hidden="1">{"'Sheet1'!$L$16"}</definedName>
    <definedName name="_________________hu6" localSheetId="24" hidden="1">{"'Sheet1'!$L$16"}</definedName>
    <definedName name="_________________hu6" localSheetId="28" hidden="1">{"'Sheet1'!$L$16"}</definedName>
    <definedName name="_________________hu6" localSheetId="14" hidden="1">{"'Sheet1'!$L$16"}</definedName>
    <definedName name="_________________hu6" hidden="1">{"'Sheet1'!$L$16"}</definedName>
    <definedName name="_________________hu7" localSheetId="12" hidden="1">{"'Sheet1'!$L$16"}</definedName>
    <definedName name="_________________hu7" localSheetId="11" hidden="1">{"'Sheet1'!$L$16"}</definedName>
    <definedName name="_________________hu7" localSheetId="13" hidden="1">{"'Sheet1'!$L$16"}</definedName>
    <definedName name="_________________hu7" localSheetId="16" hidden="1">{"'Sheet1'!$L$16"}</definedName>
    <definedName name="_________________hu7" localSheetId="21" hidden="1">{"'Sheet1'!$L$16"}</definedName>
    <definedName name="_________________hu7" localSheetId="18" hidden="1">{"'Sheet1'!$L$16"}</definedName>
    <definedName name="_________________hu7" localSheetId="19" hidden="1">{"'Sheet1'!$L$16"}</definedName>
    <definedName name="_________________hu7" localSheetId="20" hidden="1">{"'Sheet1'!$L$16"}</definedName>
    <definedName name="_________________hu7" localSheetId="22" hidden="1">{"'Sheet1'!$L$16"}</definedName>
    <definedName name="_________________hu7" localSheetId="24" hidden="1">{"'Sheet1'!$L$16"}</definedName>
    <definedName name="_________________hu7" localSheetId="28" hidden="1">{"'Sheet1'!$L$16"}</definedName>
    <definedName name="_________________hu7" localSheetId="14" hidden="1">{"'Sheet1'!$L$16"}</definedName>
    <definedName name="_________________hu7" hidden="1">{"'Sheet1'!$L$16"}</definedName>
    <definedName name="_________________huy1" localSheetId="12" hidden="1">{"'Sheet1'!$L$16"}</definedName>
    <definedName name="_________________huy1" localSheetId="11" hidden="1">{"'Sheet1'!$L$16"}</definedName>
    <definedName name="_________________huy1" localSheetId="13" hidden="1">{"'Sheet1'!$L$16"}</definedName>
    <definedName name="_________________huy1" localSheetId="16" hidden="1">{"'Sheet1'!$L$16"}</definedName>
    <definedName name="_________________huy1" localSheetId="21" hidden="1">{"'Sheet1'!$L$16"}</definedName>
    <definedName name="_________________huy1" localSheetId="18" hidden="1">{"'Sheet1'!$L$16"}</definedName>
    <definedName name="_________________huy1" localSheetId="19" hidden="1">{"'Sheet1'!$L$16"}</definedName>
    <definedName name="_________________huy1" localSheetId="20" hidden="1">{"'Sheet1'!$L$16"}</definedName>
    <definedName name="_________________huy1" localSheetId="22" hidden="1">{"'Sheet1'!$L$16"}</definedName>
    <definedName name="_________________huy1" localSheetId="24" hidden="1">{"'Sheet1'!$L$16"}</definedName>
    <definedName name="_________________huy1" localSheetId="28" hidden="1">{"'Sheet1'!$L$16"}</definedName>
    <definedName name="_________________huy1" localSheetId="14" hidden="1">{"'Sheet1'!$L$16"}</definedName>
    <definedName name="_________________huy1" hidden="1">{"'Sheet1'!$L$16"}</definedName>
    <definedName name="_________________Lan1" localSheetId="12" hidden="1">{"'Sheet1'!$L$16"}</definedName>
    <definedName name="_________________Lan1" localSheetId="11" hidden="1">{"'Sheet1'!$L$16"}</definedName>
    <definedName name="_________________Lan1" localSheetId="13" hidden="1">{"'Sheet1'!$L$16"}</definedName>
    <definedName name="_________________Lan1" localSheetId="16" hidden="1">{"'Sheet1'!$L$16"}</definedName>
    <definedName name="_________________Lan1" localSheetId="21" hidden="1">{"'Sheet1'!$L$16"}</definedName>
    <definedName name="_________________Lan1" localSheetId="18" hidden="1">{"'Sheet1'!$L$16"}</definedName>
    <definedName name="_________________Lan1" localSheetId="19" hidden="1">{"'Sheet1'!$L$16"}</definedName>
    <definedName name="_________________Lan1" localSheetId="20" hidden="1">{"'Sheet1'!$L$16"}</definedName>
    <definedName name="_________________Lan1" localSheetId="22" hidden="1">{"'Sheet1'!$L$16"}</definedName>
    <definedName name="_________________Lan1" localSheetId="24" hidden="1">{"'Sheet1'!$L$16"}</definedName>
    <definedName name="_________________Lan1" localSheetId="28" hidden="1">{"'Sheet1'!$L$16"}</definedName>
    <definedName name="_________________Lan1" localSheetId="14" hidden="1">{"'Sheet1'!$L$16"}</definedName>
    <definedName name="_________________Lan1" hidden="1">{"'Sheet1'!$L$16"}</definedName>
    <definedName name="_________________LAN3" localSheetId="12" hidden="1">{"'Sheet1'!$L$16"}</definedName>
    <definedName name="_________________LAN3" localSheetId="11" hidden="1">{"'Sheet1'!$L$16"}</definedName>
    <definedName name="_________________LAN3" localSheetId="13" hidden="1">{"'Sheet1'!$L$16"}</definedName>
    <definedName name="_________________LAN3" localSheetId="16" hidden="1">{"'Sheet1'!$L$16"}</definedName>
    <definedName name="_________________LAN3" localSheetId="21" hidden="1">{"'Sheet1'!$L$16"}</definedName>
    <definedName name="_________________LAN3" localSheetId="18" hidden="1">{"'Sheet1'!$L$16"}</definedName>
    <definedName name="_________________LAN3" localSheetId="19" hidden="1">{"'Sheet1'!$L$16"}</definedName>
    <definedName name="_________________LAN3" localSheetId="20" hidden="1">{"'Sheet1'!$L$16"}</definedName>
    <definedName name="_________________LAN3" localSheetId="22" hidden="1">{"'Sheet1'!$L$16"}</definedName>
    <definedName name="_________________LAN3" localSheetId="24" hidden="1">{"'Sheet1'!$L$16"}</definedName>
    <definedName name="_________________LAN3" localSheetId="28" hidden="1">{"'Sheet1'!$L$16"}</definedName>
    <definedName name="_________________LAN3" localSheetId="14" hidden="1">{"'Sheet1'!$L$16"}</definedName>
    <definedName name="_________________LAN3" hidden="1">{"'Sheet1'!$L$16"}</definedName>
    <definedName name="_________________m4" localSheetId="12" hidden="1">{"'Sheet1'!$L$16"}</definedName>
    <definedName name="_________________m4" localSheetId="11" hidden="1">{"'Sheet1'!$L$16"}</definedName>
    <definedName name="_________________m4" localSheetId="13" hidden="1">{"'Sheet1'!$L$16"}</definedName>
    <definedName name="_________________m4" localSheetId="16" hidden="1">{"'Sheet1'!$L$16"}</definedName>
    <definedName name="_________________m4" localSheetId="21" hidden="1">{"'Sheet1'!$L$16"}</definedName>
    <definedName name="_________________m4" localSheetId="18" hidden="1">{"'Sheet1'!$L$16"}</definedName>
    <definedName name="_________________m4" localSheetId="19" hidden="1">{"'Sheet1'!$L$16"}</definedName>
    <definedName name="_________________m4" localSheetId="20" hidden="1">{"'Sheet1'!$L$16"}</definedName>
    <definedName name="_________________m4" localSheetId="22" hidden="1">{"'Sheet1'!$L$16"}</definedName>
    <definedName name="_________________m4" localSheetId="24" hidden="1">{"'Sheet1'!$L$16"}</definedName>
    <definedName name="_________________m4" localSheetId="28" hidden="1">{"'Sheet1'!$L$16"}</definedName>
    <definedName name="_________________m4" localSheetId="14" hidden="1">{"'Sheet1'!$L$16"}</definedName>
    <definedName name="_________________m4" hidden="1">{"'Sheet1'!$L$16"}</definedName>
    <definedName name="_________________NSO2" localSheetId="12" hidden="1">{"'Sheet1'!$L$16"}</definedName>
    <definedName name="_________________NSO2" localSheetId="11" hidden="1">{"'Sheet1'!$L$16"}</definedName>
    <definedName name="_________________NSO2" localSheetId="13" hidden="1">{"'Sheet1'!$L$16"}</definedName>
    <definedName name="_________________NSO2" localSheetId="16" hidden="1">{"'Sheet1'!$L$16"}</definedName>
    <definedName name="_________________NSO2" localSheetId="21" hidden="1">{"'Sheet1'!$L$16"}</definedName>
    <definedName name="_________________NSO2" localSheetId="18" hidden="1">{"'Sheet1'!$L$16"}</definedName>
    <definedName name="_________________NSO2" localSheetId="19" hidden="1">{"'Sheet1'!$L$16"}</definedName>
    <definedName name="_________________NSO2" localSheetId="20" hidden="1">{"'Sheet1'!$L$16"}</definedName>
    <definedName name="_________________NSO2" localSheetId="22" hidden="1">{"'Sheet1'!$L$16"}</definedName>
    <definedName name="_________________NSO2" localSheetId="24" hidden="1">{"'Sheet1'!$L$16"}</definedName>
    <definedName name="_________________NSO2" localSheetId="28" hidden="1">{"'Sheet1'!$L$16"}</definedName>
    <definedName name="_________________NSO2" localSheetId="14" hidden="1">{"'Sheet1'!$L$16"}</definedName>
    <definedName name="_________________NSO2" hidden="1">{"'Sheet1'!$L$16"}</definedName>
    <definedName name="_________________P3" localSheetId="12" hidden="1">{#N/A,#N/A,FALSE,"特殊室（ＢＱ表）"}</definedName>
    <definedName name="_________________P3" localSheetId="11" hidden="1">{#N/A,#N/A,FALSE,"特殊室（ＢＱ表）"}</definedName>
    <definedName name="_________________P3" localSheetId="13" hidden="1">{#N/A,#N/A,FALSE,"特殊室（ＢＱ表）"}</definedName>
    <definedName name="_________________P3" localSheetId="16" hidden="1">{#N/A,#N/A,FALSE,"特殊室（ＢＱ表）"}</definedName>
    <definedName name="_________________P3" localSheetId="21" hidden="1">{#N/A,#N/A,FALSE,"特殊室（ＢＱ表）"}</definedName>
    <definedName name="_________________P3" localSheetId="18" hidden="1">{#N/A,#N/A,FALSE,"特殊室（ＢＱ表）"}</definedName>
    <definedName name="_________________P3" localSheetId="19" hidden="1">{#N/A,#N/A,FALSE,"特殊室（ＢＱ表）"}</definedName>
    <definedName name="_________________P3" localSheetId="20" hidden="1">{#N/A,#N/A,FALSE,"特殊室（ＢＱ表）"}</definedName>
    <definedName name="_________________P3" localSheetId="22" hidden="1">{#N/A,#N/A,FALSE,"特殊室（ＢＱ表）"}</definedName>
    <definedName name="_________________P3" localSheetId="24" hidden="1">{#N/A,#N/A,FALSE,"特殊室（ＢＱ表）"}</definedName>
    <definedName name="_________________P3" localSheetId="28" hidden="1">{#N/A,#N/A,FALSE,"特殊室（ＢＱ表）"}</definedName>
    <definedName name="_________________P3" localSheetId="14" hidden="1">{#N/A,#N/A,FALSE,"特殊室（ＢＱ表）"}</definedName>
    <definedName name="_________________P3" hidden="1">{#N/A,#N/A,FALSE,"特殊室（ＢＱ表）"}</definedName>
    <definedName name="_________________PA3" localSheetId="12" hidden="1">{"'Sheet1'!$L$16"}</definedName>
    <definedName name="_________________PA3" localSheetId="11" hidden="1">{"'Sheet1'!$L$16"}</definedName>
    <definedName name="_________________PA3" localSheetId="13" hidden="1">{"'Sheet1'!$L$16"}</definedName>
    <definedName name="_________________PA3" localSheetId="16" hidden="1">{"'Sheet1'!$L$16"}</definedName>
    <definedName name="_________________PA3" localSheetId="21" hidden="1">{"'Sheet1'!$L$16"}</definedName>
    <definedName name="_________________PA3" localSheetId="18" hidden="1">{"'Sheet1'!$L$16"}</definedName>
    <definedName name="_________________PA3" localSheetId="19" hidden="1">{"'Sheet1'!$L$16"}</definedName>
    <definedName name="_________________PA3" localSheetId="20" hidden="1">{"'Sheet1'!$L$16"}</definedName>
    <definedName name="_________________PA3" localSheetId="22" hidden="1">{"'Sheet1'!$L$16"}</definedName>
    <definedName name="_________________PA3" localSheetId="24" hidden="1">{"'Sheet1'!$L$16"}</definedName>
    <definedName name="_________________PA3" localSheetId="28" hidden="1">{"'Sheet1'!$L$16"}</definedName>
    <definedName name="_________________PA3" localSheetId="14" hidden="1">{"'Sheet1'!$L$16"}</definedName>
    <definedName name="_________________PA3" hidden="1">{"'Sheet1'!$L$16"}</definedName>
    <definedName name="_________________PPP3" localSheetId="12" hidden="1">{#N/A,#N/A,FALSE,"特殊室（ＢＱ表）"}</definedName>
    <definedName name="_________________PPP3" localSheetId="11" hidden="1">{#N/A,#N/A,FALSE,"特殊室（ＢＱ表）"}</definedName>
    <definedName name="_________________PPP3" localSheetId="13" hidden="1">{#N/A,#N/A,FALSE,"特殊室（ＢＱ表）"}</definedName>
    <definedName name="_________________PPP3" localSheetId="16" hidden="1">{#N/A,#N/A,FALSE,"特殊室（ＢＱ表）"}</definedName>
    <definedName name="_________________PPP3" localSheetId="21" hidden="1">{#N/A,#N/A,FALSE,"特殊室（ＢＱ表）"}</definedName>
    <definedName name="_________________PPP3" localSheetId="18" hidden="1">{#N/A,#N/A,FALSE,"特殊室（ＢＱ表）"}</definedName>
    <definedName name="_________________PPP3" localSheetId="19" hidden="1">{#N/A,#N/A,FALSE,"特殊室（ＢＱ表）"}</definedName>
    <definedName name="_________________PPP3" localSheetId="20" hidden="1">{#N/A,#N/A,FALSE,"特殊室（ＢＱ表）"}</definedName>
    <definedName name="_________________PPP3" localSheetId="22" hidden="1">{#N/A,#N/A,FALSE,"特殊室（ＢＱ表）"}</definedName>
    <definedName name="_________________PPP3" localSheetId="24" hidden="1">{#N/A,#N/A,FALSE,"特殊室（ＢＱ表）"}</definedName>
    <definedName name="_________________PPP3" localSheetId="28" hidden="1">{#N/A,#N/A,FALSE,"特殊室（ＢＱ表）"}</definedName>
    <definedName name="_________________PPP3" localSheetId="14" hidden="1">{#N/A,#N/A,FALSE,"特殊室（ＢＱ表）"}</definedName>
    <definedName name="_________________PPP3" hidden="1">{#N/A,#N/A,FALSE,"特殊室（ＢＱ表）"}</definedName>
    <definedName name="_________________PPP33" localSheetId="12" hidden="1">{#N/A,#N/A,FALSE,"特殊室（ＢＱ表）"}</definedName>
    <definedName name="_________________PPP33" localSheetId="11" hidden="1">{#N/A,#N/A,FALSE,"特殊室（ＢＱ表）"}</definedName>
    <definedName name="_________________PPP33" localSheetId="13" hidden="1">{#N/A,#N/A,FALSE,"特殊室（ＢＱ表）"}</definedName>
    <definedName name="_________________PPP33" localSheetId="16" hidden="1">{#N/A,#N/A,FALSE,"特殊室（ＢＱ表）"}</definedName>
    <definedName name="_________________PPP33" localSheetId="21" hidden="1">{#N/A,#N/A,FALSE,"特殊室（ＢＱ表）"}</definedName>
    <definedName name="_________________PPP33" localSheetId="18" hidden="1">{#N/A,#N/A,FALSE,"特殊室（ＢＱ表）"}</definedName>
    <definedName name="_________________PPP33" localSheetId="19" hidden="1">{#N/A,#N/A,FALSE,"特殊室（ＢＱ表）"}</definedName>
    <definedName name="_________________PPP33" localSheetId="20" hidden="1">{#N/A,#N/A,FALSE,"特殊室（ＢＱ表）"}</definedName>
    <definedName name="_________________PPP33" localSheetId="22" hidden="1">{#N/A,#N/A,FALSE,"特殊室（ＢＱ表）"}</definedName>
    <definedName name="_________________PPP33" localSheetId="24" hidden="1">{#N/A,#N/A,FALSE,"特殊室（ＢＱ表）"}</definedName>
    <definedName name="_________________PPP33" localSheetId="28" hidden="1">{#N/A,#N/A,FALSE,"特殊室（ＢＱ表）"}</definedName>
    <definedName name="_________________PPP33" localSheetId="14" hidden="1">{#N/A,#N/A,FALSE,"特殊室（ＢＱ表）"}</definedName>
    <definedName name="_________________PPP33" hidden="1">{#N/A,#N/A,FALSE,"特殊室（ＢＱ表）"}</definedName>
    <definedName name="_________________ppp34" localSheetId="12" hidden="1">{#N/A,#N/A,FALSE,"特殊室（ＢＱ表）"}</definedName>
    <definedName name="_________________ppp34" localSheetId="11" hidden="1">{#N/A,#N/A,FALSE,"特殊室（ＢＱ表）"}</definedName>
    <definedName name="_________________ppp34" localSheetId="13" hidden="1">{#N/A,#N/A,FALSE,"特殊室（ＢＱ表）"}</definedName>
    <definedName name="_________________ppp34" localSheetId="16" hidden="1">{#N/A,#N/A,FALSE,"特殊室（ＢＱ表）"}</definedName>
    <definedName name="_________________ppp34" localSheetId="21" hidden="1">{#N/A,#N/A,FALSE,"特殊室（ＢＱ表）"}</definedName>
    <definedName name="_________________ppp34" localSheetId="18" hidden="1">{#N/A,#N/A,FALSE,"特殊室（ＢＱ表）"}</definedName>
    <definedName name="_________________ppp34" localSheetId="19" hidden="1">{#N/A,#N/A,FALSE,"特殊室（ＢＱ表）"}</definedName>
    <definedName name="_________________ppp34" localSheetId="20" hidden="1">{#N/A,#N/A,FALSE,"特殊室（ＢＱ表）"}</definedName>
    <definedName name="_________________ppp34" localSheetId="22" hidden="1">{#N/A,#N/A,FALSE,"特殊室（ＢＱ表）"}</definedName>
    <definedName name="_________________ppp34" localSheetId="24" hidden="1">{#N/A,#N/A,FALSE,"特殊室（ＢＱ表）"}</definedName>
    <definedName name="_________________ppp34" localSheetId="28" hidden="1">{#N/A,#N/A,FALSE,"特殊室（ＢＱ表）"}</definedName>
    <definedName name="_________________ppp34" localSheetId="14" hidden="1">{#N/A,#N/A,FALSE,"特殊室（ＢＱ表）"}</definedName>
    <definedName name="_________________ppp34" hidden="1">{#N/A,#N/A,FALSE,"特殊室（ＢＱ表）"}</definedName>
    <definedName name="_________________ppp3444" localSheetId="12" hidden="1">{#N/A,#N/A,FALSE,"特殊室（ＢＱ表）"}</definedName>
    <definedName name="_________________ppp3444" localSheetId="11" hidden="1">{#N/A,#N/A,FALSE,"特殊室（ＢＱ表）"}</definedName>
    <definedName name="_________________ppp3444" localSheetId="13" hidden="1">{#N/A,#N/A,FALSE,"特殊室（ＢＱ表）"}</definedName>
    <definedName name="_________________ppp3444" localSheetId="16" hidden="1">{#N/A,#N/A,FALSE,"特殊室（ＢＱ表）"}</definedName>
    <definedName name="_________________ppp3444" localSheetId="21" hidden="1">{#N/A,#N/A,FALSE,"特殊室（ＢＱ表）"}</definedName>
    <definedName name="_________________ppp3444" localSheetId="18" hidden="1">{#N/A,#N/A,FALSE,"特殊室（ＢＱ表）"}</definedName>
    <definedName name="_________________ppp3444" localSheetId="19" hidden="1">{#N/A,#N/A,FALSE,"特殊室（ＢＱ表）"}</definedName>
    <definedName name="_________________ppp3444" localSheetId="20" hidden="1">{#N/A,#N/A,FALSE,"特殊室（ＢＱ表）"}</definedName>
    <definedName name="_________________ppp3444" localSheetId="22" hidden="1">{#N/A,#N/A,FALSE,"特殊室（ＢＱ表）"}</definedName>
    <definedName name="_________________ppp3444" localSheetId="24" hidden="1">{#N/A,#N/A,FALSE,"特殊室（ＢＱ表）"}</definedName>
    <definedName name="_________________ppp3444" localSheetId="28" hidden="1">{#N/A,#N/A,FALSE,"特殊室（ＢＱ表）"}</definedName>
    <definedName name="_________________ppp3444" localSheetId="14" hidden="1">{#N/A,#N/A,FALSE,"特殊室（ＢＱ表）"}</definedName>
    <definedName name="_________________ppp3444" hidden="1">{#N/A,#N/A,FALSE,"特殊室（ＢＱ表）"}</definedName>
    <definedName name="_________________SCL4" localSheetId="12" hidden="1">{"'Sheet1'!$L$16"}</definedName>
    <definedName name="_________________SCL4" localSheetId="11" hidden="1">{"'Sheet1'!$L$16"}</definedName>
    <definedName name="_________________SCL4" localSheetId="13" hidden="1">{"'Sheet1'!$L$16"}</definedName>
    <definedName name="_________________SCL4" localSheetId="16" hidden="1">{"'Sheet1'!$L$16"}</definedName>
    <definedName name="_________________SCL4" localSheetId="21" hidden="1">{"'Sheet1'!$L$16"}</definedName>
    <definedName name="_________________SCL4" localSheetId="18" hidden="1">{"'Sheet1'!$L$16"}</definedName>
    <definedName name="_________________SCL4" localSheetId="19" hidden="1">{"'Sheet1'!$L$16"}</definedName>
    <definedName name="_________________SCL4" localSheetId="20" hidden="1">{"'Sheet1'!$L$16"}</definedName>
    <definedName name="_________________SCL4" localSheetId="22" hidden="1">{"'Sheet1'!$L$16"}</definedName>
    <definedName name="_________________SCL4" localSheetId="24" hidden="1">{"'Sheet1'!$L$16"}</definedName>
    <definedName name="_________________SCL4" localSheetId="28" hidden="1">{"'Sheet1'!$L$16"}</definedName>
    <definedName name="_________________SCL4" localSheetId="14" hidden="1">{"'Sheet1'!$L$16"}</definedName>
    <definedName name="_________________SCL4" hidden="1">{"'Sheet1'!$L$16"}</definedName>
    <definedName name="_________________SCL4_1" localSheetId="12" hidden="1">{"'Sheet1'!$L$16"}</definedName>
    <definedName name="_________________SCL4_1" localSheetId="11" hidden="1">{"'Sheet1'!$L$16"}</definedName>
    <definedName name="_________________SCL4_1" localSheetId="13" hidden="1">{"'Sheet1'!$L$16"}</definedName>
    <definedName name="_________________SCL4_1" localSheetId="16" hidden="1">{"'Sheet1'!$L$16"}</definedName>
    <definedName name="_________________SCL4_1" localSheetId="21" hidden="1">{"'Sheet1'!$L$16"}</definedName>
    <definedName name="_________________SCL4_1" localSheetId="18" hidden="1">{"'Sheet1'!$L$16"}</definedName>
    <definedName name="_________________SCL4_1" localSheetId="19" hidden="1">{"'Sheet1'!$L$16"}</definedName>
    <definedName name="_________________SCL4_1" localSheetId="20" hidden="1">{"'Sheet1'!$L$16"}</definedName>
    <definedName name="_________________SCL4_1" localSheetId="22" hidden="1">{"'Sheet1'!$L$16"}</definedName>
    <definedName name="_________________SCL4_1" localSheetId="24" hidden="1">{"'Sheet1'!$L$16"}</definedName>
    <definedName name="_________________SCL4_1" localSheetId="28" hidden="1">{"'Sheet1'!$L$16"}</definedName>
    <definedName name="_________________SCL4_1" localSheetId="14" hidden="1">{"'Sheet1'!$L$16"}</definedName>
    <definedName name="_________________SCL4_1" hidden="1">{"'Sheet1'!$L$16"}</definedName>
    <definedName name="_________________T1" localSheetId="12" hidden="1">{#N/A,#N/A,FALSE,"Chi tiÆt"}</definedName>
    <definedName name="_________________T1" localSheetId="11" hidden="1">{#N/A,#N/A,FALSE,"Chi tiÆt"}</definedName>
    <definedName name="_________________T1" localSheetId="13" hidden="1">{#N/A,#N/A,FALSE,"Chi tiÆt"}</definedName>
    <definedName name="_________________T1" localSheetId="16" hidden="1">{#N/A,#N/A,FALSE,"Chi tiÆt"}</definedName>
    <definedName name="_________________T1" localSheetId="21" hidden="1">{#N/A,#N/A,FALSE,"Chi tiÆt"}</definedName>
    <definedName name="_________________T1" localSheetId="18" hidden="1">{#N/A,#N/A,FALSE,"Chi tiÆt"}</definedName>
    <definedName name="_________________T1" localSheetId="19" hidden="1">{#N/A,#N/A,FALSE,"Chi tiÆt"}</definedName>
    <definedName name="_________________T1" localSheetId="20" hidden="1">{#N/A,#N/A,FALSE,"Chi tiÆt"}</definedName>
    <definedName name="_________________T1" localSheetId="22" hidden="1">{#N/A,#N/A,FALSE,"Chi tiÆt"}</definedName>
    <definedName name="_________________T1" localSheetId="24" hidden="1">{#N/A,#N/A,FALSE,"Chi tiÆt"}</definedName>
    <definedName name="_________________T1" localSheetId="28" hidden="1">{#N/A,#N/A,FALSE,"Chi tiÆt"}</definedName>
    <definedName name="_________________T1" localSheetId="14" hidden="1">{#N/A,#N/A,FALSE,"Chi tiÆt"}</definedName>
    <definedName name="_________________T1" hidden="1">{#N/A,#N/A,FALSE,"Chi tiÆt"}</definedName>
    <definedName name="_________________T10" localSheetId="12" hidden="1">{"'Sheet1'!$L$16"}</definedName>
    <definedName name="_________________T10" localSheetId="11" hidden="1">{"'Sheet1'!$L$16"}</definedName>
    <definedName name="_________________T10" localSheetId="13" hidden="1">{"'Sheet1'!$L$16"}</definedName>
    <definedName name="_________________T10" localSheetId="16" hidden="1">{"'Sheet1'!$L$16"}</definedName>
    <definedName name="_________________T10" localSheetId="21" hidden="1">{"'Sheet1'!$L$16"}</definedName>
    <definedName name="_________________T10" localSheetId="18" hidden="1">{"'Sheet1'!$L$16"}</definedName>
    <definedName name="_________________T10" localSheetId="19" hidden="1">{"'Sheet1'!$L$16"}</definedName>
    <definedName name="_________________T10" localSheetId="20" hidden="1">{"'Sheet1'!$L$16"}</definedName>
    <definedName name="_________________T10" localSheetId="22" hidden="1">{"'Sheet1'!$L$16"}</definedName>
    <definedName name="_________________T10" localSheetId="24" hidden="1">{"'Sheet1'!$L$16"}</definedName>
    <definedName name="_________________T10" localSheetId="28" hidden="1">{"'Sheet1'!$L$16"}</definedName>
    <definedName name="_________________T10" localSheetId="14" hidden="1">{"'Sheet1'!$L$16"}</definedName>
    <definedName name="_________________T10" hidden="1">{"'Sheet1'!$L$16"}</definedName>
    <definedName name="_________________TH1" localSheetId="12" hidden="1">{"'Sheet1'!$L$16"}</definedName>
    <definedName name="_________________TH1" localSheetId="11" hidden="1">{"'Sheet1'!$L$16"}</definedName>
    <definedName name="_________________TH1" localSheetId="13" hidden="1">{"'Sheet1'!$L$16"}</definedName>
    <definedName name="_________________TH1" localSheetId="16" hidden="1">{"'Sheet1'!$L$16"}</definedName>
    <definedName name="_________________TH1" localSheetId="21" hidden="1">{"'Sheet1'!$L$16"}</definedName>
    <definedName name="_________________TH1" localSheetId="18" hidden="1">{"'Sheet1'!$L$16"}</definedName>
    <definedName name="_________________TH1" localSheetId="19" hidden="1">{"'Sheet1'!$L$16"}</definedName>
    <definedName name="_________________TH1" localSheetId="20" hidden="1">{"'Sheet1'!$L$16"}</definedName>
    <definedName name="_________________TH1" localSheetId="22" hidden="1">{"'Sheet1'!$L$16"}</definedName>
    <definedName name="_________________TH1" localSheetId="24" hidden="1">{"'Sheet1'!$L$16"}</definedName>
    <definedName name="_________________TH1" localSheetId="28" hidden="1">{"'Sheet1'!$L$16"}</definedName>
    <definedName name="_________________TH1" localSheetId="14" hidden="1">{"'Sheet1'!$L$16"}</definedName>
    <definedName name="_________________TH1" hidden="1">{"'Sheet1'!$L$16"}</definedName>
    <definedName name="_________________TM2" localSheetId="12" hidden="1">{"'Sheet1'!$L$16"}</definedName>
    <definedName name="_________________TM2" localSheetId="11" hidden="1">{"'Sheet1'!$L$16"}</definedName>
    <definedName name="_________________TM2" localSheetId="13" hidden="1">{"'Sheet1'!$L$16"}</definedName>
    <definedName name="_________________TM2" localSheetId="16" hidden="1">{"'Sheet1'!$L$16"}</definedName>
    <definedName name="_________________TM2" localSheetId="21" hidden="1">{"'Sheet1'!$L$16"}</definedName>
    <definedName name="_________________TM2" localSheetId="18" hidden="1">{"'Sheet1'!$L$16"}</definedName>
    <definedName name="_________________TM2" localSheetId="19" hidden="1">{"'Sheet1'!$L$16"}</definedName>
    <definedName name="_________________TM2" localSheetId="20" hidden="1">{"'Sheet1'!$L$16"}</definedName>
    <definedName name="_________________TM2" localSheetId="22" hidden="1">{"'Sheet1'!$L$16"}</definedName>
    <definedName name="_________________TM2" localSheetId="24" hidden="1">{"'Sheet1'!$L$16"}</definedName>
    <definedName name="_________________TM2" localSheetId="28" hidden="1">{"'Sheet1'!$L$16"}</definedName>
    <definedName name="_________________TM2" localSheetId="14" hidden="1">{"'Sheet1'!$L$16"}</definedName>
    <definedName name="_________________TM2" hidden="1">{"'Sheet1'!$L$16"}</definedName>
    <definedName name="_________________tt3" localSheetId="12" hidden="1">{"'Sheet1'!$L$16"}</definedName>
    <definedName name="_________________tt3" localSheetId="11" hidden="1">{"'Sheet1'!$L$16"}</definedName>
    <definedName name="_________________tt3" localSheetId="13" hidden="1">{"'Sheet1'!$L$16"}</definedName>
    <definedName name="_________________tt3" localSheetId="16" hidden="1">{"'Sheet1'!$L$16"}</definedName>
    <definedName name="_________________tt3" localSheetId="21" hidden="1">{"'Sheet1'!$L$16"}</definedName>
    <definedName name="_________________tt3" localSheetId="18" hidden="1">{"'Sheet1'!$L$16"}</definedName>
    <definedName name="_________________tt3" localSheetId="19" hidden="1">{"'Sheet1'!$L$16"}</definedName>
    <definedName name="_________________tt3" localSheetId="20" hidden="1">{"'Sheet1'!$L$16"}</definedName>
    <definedName name="_________________tt3" localSheetId="22" hidden="1">{"'Sheet1'!$L$16"}</definedName>
    <definedName name="_________________tt3" localSheetId="24" hidden="1">{"'Sheet1'!$L$16"}</definedName>
    <definedName name="_________________tt3" localSheetId="28" hidden="1">{"'Sheet1'!$L$16"}</definedName>
    <definedName name="_________________tt3" localSheetId="14" hidden="1">{"'Sheet1'!$L$16"}</definedName>
    <definedName name="_________________tt3" hidden="1">{"'Sheet1'!$L$16"}</definedName>
    <definedName name="_________________VT3" localSheetId="12" hidden="1">{"'Sheet1'!$L$16"}</definedName>
    <definedName name="_________________VT3" localSheetId="11" hidden="1">{"'Sheet1'!$L$16"}</definedName>
    <definedName name="_________________VT3" localSheetId="13" hidden="1">{"'Sheet1'!$L$16"}</definedName>
    <definedName name="_________________VT3" localSheetId="16" hidden="1">{"'Sheet1'!$L$16"}</definedName>
    <definedName name="_________________VT3" localSheetId="21" hidden="1">{"'Sheet1'!$L$16"}</definedName>
    <definedName name="_________________VT3" localSheetId="18" hidden="1">{"'Sheet1'!$L$16"}</definedName>
    <definedName name="_________________VT3" localSheetId="19" hidden="1">{"'Sheet1'!$L$16"}</definedName>
    <definedName name="_________________VT3" localSheetId="20" hidden="1">{"'Sheet1'!$L$16"}</definedName>
    <definedName name="_________________VT3" localSheetId="22" hidden="1">{"'Sheet1'!$L$16"}</definedName>
    <definedName name="_________________VT3" localSheetId="24" hidden="1">{"'Sheet1'!$L$16"}</definedName>
    <definedName name="_________________VT3" localSheetId="28" hidden="1">{"'Sheet1'!$L$16"}</definedName>
    <definedName name="_________________VT3" localSheetId="14" hidden="1">{"'Sheet1'!$L$16"}</definedName>
    <definedName name="_________________VT3" hidden="1">{"'Sheet1'!$L$16"}</definedName>
    <definedName name="_________________xlfn.BAHTTEXT" hidden="1">#NAME?</definedName>
    <definedName name="________________a1" localSheetId="12" hidden="1">{"'Sheet1'!$L$16"}</definedName>
    <definedName name="________________a1" localSheetId="11" hidden="1">{"'Sheet1'!$L$16"}</definedName>
    <definedName name="________________a1" localSheetId="13" hidden="1">{"'Sheet1'!$L$16"}</definedName>
    <definedName name="________________a1" localSheetId="16" hidden="1">{"'Sheet1'!$L$16"}</definedName>
    <definedName name="________________a1" localSheetId="21" hidden="1">{"'Sheet1'!$L$16"}</definedName>
    <definedName name="________________a1" localSheetId="18" hidden="1">{"'Sheet1'!$L$16"}</definedName>
    <definedName name="________________a1" localSheetId="19" hidden="1">{"'Sheet1'!$L$16"}</definedName>
    <definedName name="________________a1" localSheetId="20" hidden="1">{"'Sheet1'!$L$16"}</definedName>
    <definedName name="________________a1" localSheetId="22" hidden="1">{"'Sheet1'!$L$16"}</definedName>
    <definedName name="________________a1" localSheetId="24" hidden="1">{"'Sheet1'!$L$16"}</definedName>
    <definedName name="________________a1" localSheetId="28" hidden="1">{"'Sheet1'!$L$16"}</definedName>
    <definedName name="________________a1" localSheetId="14" hidden="1">{"'Sheet1'!$L$16"}</definedName>
    <definedName name="________________a1" hidden="1">{"'Sheet1'!$L$16"}</definedName>
    <definedName name="________________a129" localSheetId="12" hidden="1">{"Offgrid",#N/A,FALSE,"OFFGRID";"Region",#N/A,FALSE,"REGION";"Offgrid -2",#N/A,FALSE,"OFFGRID";"WTP",#N/A,FALSE,"WTP";"WTP -2",#N/A,FALSE,"WTP";"Project",#N/A,FALSE,"PROJECT";"Summary -2",#N/A,FALSE,"SUMMARY"}</definedName>
    <definedName name="________________a129" localSheetId="11" hidden="1">{"Offgrid",#N/A,FALSE,"OFFGRID";"Region",#N/A,FALSE,"REGION";"Offgrid -2",#N/A,FALSE,"OFFGRID";"WTP",#N/A,FALSE,"WTP";"WTP -2",#N/A,FALSE,"WTP";"Project",#N/A,FALSE,"PROJECT";"Summary -2",#N/A,FALSE,"SUMMARY"}</definedName>
    <definedName name="________________a129" localSheetId="13" hidden="1">{"Offgrid",#N/A,FALSE,"OFFGRID";"Region",#N/A,FALSE,"REGION";"Offgrid -2",#N/A,FALSE,"OFFGRID";"WTP",#N/A,FALSE,"WTP";"WTP -2",#N/A,FALSE,"WTP";"Project",#N/A,FALSE,"PROJECT";"Summary -2",#N/A,FALSE,"SUMMARY"}</definedName>
    <definedName name="________________a129" localSheetId="16" hidden="1">{"Offgrid",#N/A,FALSE,"OFFGRID";"Region",#N/A,FALSE,"REGION";"Offgrid -2",#N/A,FALSE,"OFFGRID";"WTP",#N/A,FALSE,"WTP";"WTP -2",#N/A,FALSE,"WTP";"Project",#N/A,FALSE,"PROJECT";"Summary -2",#N/A,FALSE,"SUMMARY"}</definedName>
    <definedName name="________________a129" localSheetId="21" hidden="1">{"Offgrid",#N/A,FALSE,"OFFGRID";"Region",#N/A,FALSE,"REGION";"Offgrid -2",#N/A,FALSE,"OFFGRID";"WTP",#N/A,FALSE,"WTP";"WTP -2",#N/A,FALSE,"WTP";"Project",#N/A,FALSE,"PROJECT";"Summary -2",#N/A,FALSE,"SUMMARY"}</definedName>
    <definedName name="________________a129" localSheetId="18" hidden="1">{"Offgrid",#N/A,FALSE,"OFFGRID";"Region",#N/A,FALSE,"REGION";"Offgrid -2",#N/A,FALSE,"OFFGRID";"WTP",#N/A,FALSE,"WTP";"WTP -2",#N/A,FALSE,"WTP";"Project",#N/A,FALSE,"PROJECT";"Summary -2",#N/A,FALSE,"SUMMARY"}</definedName>
    <definedName name="________________a129" localSheetId="19" hidden="1">{"Offgrid",#N/A,FALSE,"OFFGRID";"Region",#N/A,FALSE,"REGION";"Offgrid -2",#N/A,FALSE,"OFFGRID";"WTP",#N/A,FALSE,"WTP";"WTP -2",#N/A,FALSE,"WTP";"Project",#N/A,FALSE,"PROJECT";"Summary -2",#N/A,FALSE,"SUMMARY"}</definedName>
    <definedName name="________________a129" localSheetId="20" hidden="1">{"Offgrid",#N/A,FALSE,"OFFGRID";"Region",#N/A,FALSE,"REGION";"Offgrid -2",#N/A,FALSE,"OFFGRID";"WTP",#N/A,FALSE,"WTP";"WTP -2",#N/A,FALSE,"WTP";"Project",#N/A,FALSE,"PROJECT";"Summary -2",#N/A,FALSE,"SUMMARY"}</definedName>
    <definedName name="________________a129" localSheetId="22" hidden="1">{"Offgrid",#N/A,FALSE,"OFFGRID";"Region",#N/A,FALSE,"REGION";"Offgrid -2",#N/A,FALSE,"OFFGRID";"WTP",#N/A,FALSE,"WTP";"WTP -2",#N/A,FALSE,"WTP";"Project",#N/A,FALSE,"PROJECT";"Summary -2",#N/A,FALSE,"SUMMARY"}</definedName>
    <definedName name="________________a129" localSheetId="24" hidden="1">{"Offgrid",#N/A,FALSE,"OFFGRID";"Region",#N/A,FALSE,"REGION";"Offgrid -2",#N/A,FALSE,"OFFGRID";"WTP",#N/A,FALSE,"WTP";"WTP -2",#N/A,FALSE,"WTP";"Project",#N/A,FALSE,"PROJECT";"Summary -2",#N/A,FALSE,"SUMMARY"}</definedName>
    <definedName name="________________a129" localSheetId="28" hidden="1">{"Offgrid",#N/A,FALSE,"OFFGRID";"Region",#N/A,FALSE,"REGION";"Offgrid -2",#N/A,FALSE,"OFFGRID";"WTP",#N/A,FALSE,"WTP";"WTP -2",#N/A,FALSE,"WTP";"Project",#N/A,FALSE,"PROJECT";"Summary -2",#N/A,FALSE,"SUMMARY"}</definedName>
    <definedName name="________________a129" localSheetId="14"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12" hidden="1">{"Offgrid",#N/A,FALSE,"OFFGRID";"Region",#N/A,FALSE,"REGION";"Offgrid -2",#N/A,FALSE,"OFFGRID";"WTP",#N/A,FALSE,"WTP";"WTP -2",#N/A,FALSE,"WTP";"Project",#N/A,FALSE,"PROJECT";"Summary -2",#N/A,FALSE,"SUMMARY"}</definedName>
    <definedName name="________________a130" localSheetId="11" hidden="1">{"Offgrid",#N/A,FALSE,"OFFGRID";"Region",#N/A,FALSE,"REGION";"Offgrid -2",#N/A,FALSE,"OFFGRID";"WTP",#N/A,FALSE,"WTP";"WTP -2",#N/A,FALSE,"WTP";"Project",#N/A,FALSE,"PROJECT";"Summary -2",#N/A,FALSE,"SUMMARY"}</definedName>
    <definedName name="________________a130" localSheetId="13" hidden="1">{"Offgrid",#N/A,FALSE,"OFFGRID";"Region",#N/A,FALSE,"REGION";"Offgrid -2",#N/A,FALSE,"OFFGRID";"WTP",#N/A,FALSE,"WTP";"WTP -2",#N/A,FALSE,"WTP";"Project",#N/A,FALSE,"PROJECT";"Summary -2",#N/A,FALSE,"SUMMARY"}</definedName>
    <definedName name="________________a130" localSheetId="16" hidden="1">{"Offgrid",#N/A,FALSE,"OFFGRID";"Region",#N/A,FALSE,"REGION";"Offgrid -2",#N/A,FALSE,"OFFGRID";"WTP",#N/A,FALSE,"WTP";"WTP -2",#N/A,FALSE,"WTP";"Project",#N/A,FALSE,"PROJECT";"Summary -2",#N/A,FALSE,"SUMMARY"}</definedName>
    <definedName name="________________a130" localSheetId="21" hidden="1">{"Offgrid",#N/A,FALSE,"OFFGRID";"Region",#N/A,FALSE,"REGION";"Offgrid -2",#N/A,FALSE,"OFFGRID";"WTP",#N/A,FALSE,"WTP";"WTP -2",#N/A,FALSE,"WTP";"Project",#N/A,FALSE,"PROJECT";"Summary -2",#N/A,FALSE,"SUMMARY"}</definedName>
    <definedName name="________________a130" localSheetId="18" hidden="1">{"Offgrid",#N/A,FALSE,"OFFGRID";"Region",#N/A,FALSE,"REGION";"Offgrid -2",#N/A,FALSE,"OFFGRID";"WTP",#N/A,FALSE,"WTP";"WTP -2",#N/A,FALSE,"WTP";"Project",#N/A,FALSE,"PROJECT";"Summary -2",#N/A,FALSE,"SUMMARY"}</definedName>
    <definedName name="________________a130" localSheetId="19" hidden="1">{"Offgrid",#N/A,FALSE,"OFFGRID";"Region",#N/A,FALSE,"REGION";"Offgrid -2",#N/A,FALSE,"OFFGRID";"WTP",#N/A,FALSE,"WTP";"WTP -2",#N/A,FALSE,"WTP";"Project",#N/A,FALSE,"PROJECT";"Summary -2",#N/A,FALSE,"SUMMARY"}</definedName>
    <definedName name="________________a130" localSheetId="20" hidden="1">{"Offgrid",#N/A,FALSE,"OFFGRID";"Region",#N/A,FALSE,"REGION";"Offgrid -2",#N/A,FALSE,"OFFGRID";"WTP",#N/A,FALSE,"WTP";"WTP -2",#N/A,FALSE,"WTP";"Project",#N/A,FALSE,"PROJECT";"Summary -2",#N/A,FALSE,"SUMMARY"}</definedName>
    <definedName name="________________a130" localSheetId="22" hidden="1">{"Offgrid",#N/A,FALSE,"OFFGRID";"Region",#N/A,FALSE,"REGION";"Offgrid -2",#N/A,FALSE,"OFFGRID";"WTP",#N/A,FALSE,"WTP";"WTP -2",#N/A,FALSE,"WTP";"Project",#N/A,FALSE,"PROJECT";"Summary -2",#N/A,FALSE,"SUMMARY"}</definedName>
    <definedName name="________________a130" localSheetId="24" hidden="1">{"Offgrid",#N/A,FALSE,"OFFGRID";"Region",#N/A,FALSE,"REGION";"Offgrid -2",#N/A,FALSE,"OFFGRID";"WTP",#N/A,FALSE,"WTP";"WTP -2",#N/A,FALSE,"WTP";"Project",#N/A,FALSE,"PROJECT";"Summary -2",#N/A,FALSE,"SUMMARY"}</definedName>
    <definedName name="________________a130" localSheetId="28" hidden="1">{"Offgrid",#N/A,FALSE,"OFFGRID";"Region",#N/A,FALSE,"REGION";"Offgrid -2",#N/A,FALSE,"OFFGRID";"WTP",#N/A,FALSE,"WTP";"WTP -2",#N/A,FALSE,"WTP";"Project",#N/A,FALSE,"PROJECT";"Summary -2",#N/A,FALSE,"SUMMARY"}</definedName>
    <definedName name="________________a130" localSheetId="14"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a2" localSheetId="12" hidden="1">{"'Sheet1'!$L$16"}</definedName>
    <definedName name="________________a2" localSheetId="11" hidden="1">{"'Sheet1'!$L$16"}</definedName>
    <definedName name="________________a2" localSheetId="13" hidden="1">{"'Sheet1'!$L$16"}</definedName>
    <definedName name="________________a2" localSheetId="16" hidden="1">{"'Sheet1'!$L$16"}</definedName>
    <definedName name="________________a2" localSheetId="21" hidden="1">{"'Sheet1'!$L$16"}</definedName>
    <definedName name="________________a2" localSheetId="18" hidden="1">{"'Sheet1'!$L$16"}</definedName>
    <definedName name="________________a2" localSheetId="19" hidden="1">{"'Sheet1'!$L$16"}</definedName>
    <definedName name="________________a2" localSheetId="20" hidden="1">{"'Sheet1'!$L$16"}</definedName>
    <definedName name="________________a2" localSheetId="22" hidden="1">{"'Sheet1'!$L$16"}</definedName>
    <definedName name="________________a2" localSheetId="24" hidden="1">{"'Sheet1'!$L$16"}</definedName>
    <definedName name="________________a2" localSheetId="28" hidden="1">{"'Sheet1'!$L$16"}</definedName>
    <definedName name="________________a2" localSheetId="14" hidden="1">{"'Sheet1'!$L$16"}</definedName>
    <definedName name="________________a2" hidden="1">{"'Sheet1'!$L$16"}</definedName>
    <definedName name="________________BG12" localSheetId="12" hidden="1">{"'Sheet1'!$L$16"}</definedName>
    <definedName name="________________BG12" localSheetId="11" hidden="1">{"'Sheet1'!$L$16"}</definedName>
    <definedName name="________________BG12" localSheetId="13" hidden="1">{"'Sheet1'!$L$16"}</definedName>
    <definedName name="________________BG12" localSheetId="16" hidden="1">{"'Sheet1'!$L$16"}</definedName>
    <definedName name="________________BG12" localSheetId="21" hidden="1">{"'Sheet1'!$L$16"}</definedName>
    <definedName name="________________BG12" localSheetId="18" hidden="1">{"'Sheet1'!$L$16"}</definedName>
    <definedName name="________________BG12" localSheetId="19" hidden="1">{"'Sheet1'!$L$16"}</definedName>
    <definedName name="________________BG12" localSheetId="20" hidden="1">{"'Sheet1'!$L$16"}</definedName>
    <definedName name="________________BG12" localSheetId="22" hidden="1">{"'Sheet1'!$L$16"}</definedName>
    <definedName name="________________BG12" localSheetId="24" hidden="1">{"'Sheet1'!$L$16"}</definedName>
    <definedName name="________________BG12" localSheetId="28" hidden="1">{"'Sheet1'!$L$16"}</definedName>
    <definedName name="________________BG12" localSheetId="14" hidden="1">{"'Sheet1'!$L$16"}</definedName>
    <definedName name="________________BG12" hidden="1">{"'Sheet1'!$L$16"}</definedName>
    <definedName name="________________BIA3" localSheetId="12" hidden="1">{"'Sheet1'!$L$16"}</definedName>
    <definedName name="________________BIA3" localSheetId="11" hidden="1">{"'Sheet1'!$L$16"}</definedName>
    <definedName name="________________BIA3" localSheetId="13" hidden="1">{"'Sheet1'!$L$16"}</definedName>
    <definedName name="________________BIA3" localSheetId="16" hidden="1">{"'Sheet1'!$L$16"}</definedName>
    <definedName name="________________BIA3" localSheetId="21" hidden="1">{"'Sheet1'!$L$16"}</definedName>
    <definedName name="________________BIA3" localSheetId="18" hidden="1">{"'Sheet1'!$L$16"}</definedName>
    <definedName name="________________BIA3" localSheetId="19" hidden="1">{"'Sheet1'!$L$16"}</definedName>
    <definedName name="________________BIA3" localSheetId="20" hidden="1">{"'Sheet1'!$L$16"}</definedName>
    <definedName name="________________BIA3" localSheetId="22" hidden="1">{"'Sheet1'!$L$16"}</definedName>
    <definedName name="________________BIA3" localSheetId="24" hidden="1">{"'Sheet1'!$L$16"}</definedName>
    <definedName name="________________BIA3" localSheetId="28" hidden="1">{"'Sheet1'!$L$16"}</definedName>
    <definedName name="________________BIA3" localSheetId="14" hidden="1">{"'Sheet1'!$L$16"}</definedName>
    <definedName name="________________BIA3" hidden="1">{"'Sheet1'!$L$16"}</definedName>
    <definedName name="________________CN1" localSheetId="12" hidden="1">{"'Sheet1'!$L$16"}</definedName>
    <definedName name="________________CN1" localSheetId="11" hidden="1">{"'Sheet1'!$L$16"}</definedName>
    <definedName name="________________CN1" localSheetId="13" hidden="1">{"'Sheet1'!$L$16"}</definedName>
    <definedName name="________________CN1" localSheetId="16" hidden="1">{"'Sheet1'!$L$16"}</definedName>
    <definedName name="________________CN1" localSheetId="21" hidden="1">{"'Sheet1'!$L$16"}</definedName>
    <definedName name="________________CN1" localSheetId="18" hidden="1">{"'Sheet1'!$L$16"}</definedName>
    <definedName name="________________CN1" localSheetId="19" hidden="1">{"'Sheet1'!$L$16"}</definedName>
    <definedName name="________________CN1" localSheetId="20" hidden="1">{"'Sheet1'!$L$16"}</definedName>
    <definedName name="________________CN1" localSheetId="22" hidden="1">{"'Sheet1'!$L$16"}</definedName>
    <definedName name="________________CN1" localSheetId="24" hidden="1">{"'Sheet1'!$L$16"}</definedName>
    <definedName name="________________CN1" localSheetId="28" hidden="1">{"'Sheet1'!$L$16"}</definedName>
    <definedName name="________________CN1" localSheetId="14" hidden="1">{"'Sheet1'!$L$16"}</definedName>
    <definedName name="________________CN1" hidden="1">{"'Sheet1'!$L$16"}</definedName>
    <definedName name="________________DT10" localSheetId="12" hidden="1">{"'Sheet1'!$L$16"}</definedName>
    <definedName name="________________DT10" localSheetId="11" hidden="1">{"'Sheet1'!$L$16"}</definedName>
    <definedName name="________________DT10" localSheetId="13" hidden="1">{"'Sheet1'!$L$16"}</definedName>
    <definedName name="________________DT10" localSheetId="16" hidden="1">{"'Sheet1'!$L$16"}</definedName>
    <definedName name="________________DT10" localSheetId="21" hidden="1">{"'Sheet1'!$L$16"}</definedName>
    <definedName name="________________DT10" localSheetId="18" hidden="1">{"'Sheet1'!$L$16"}</definedName>
    <definedName name="________________DT10" localSheetId="19" hidden="1">{"'Sheet1'!$L$16"}</definedName>
    <definedName name="________________DT10" localSheetId="20" hidden="1">{"'Sheet1'!$L$16"}</definedName>
    <definedName name="________________DT10" localSheetId="22" hidden="1">{"'Sheet1'!$L$16"}</definedName>
    <definedName name="________________DT10" localSheetId="24" hidden="1">{"'Sheet1'!$L$16"}</definedName>
    <definedName name="________________DT10" localSheetId="28" hidden="1">{"'Sheet1'!$L$16"}</definedName>
    <definedName name="________________DT10" localSheetId="14" hidden="1">{"'Sheet1'!$L$16"}</definedName>
    <definedName name="________________DT10" hidden="1">{"'Sheet1'!$L$16"}</definedName>
    <definedName name="________________Goi8" localSheetId="12" hidden="1">{"'Sheet1'!$L$16"}</definedName>
    <definedName name="________________Goi8" localSheetId="11" hidden="1">{"'Sheet1'!$L$16"}</definedName>
    <definedName name="________________Goi8" localSheetId="13" hidden="1">{"'Sheet1'!$L$16"}</definedName>
    <definedName name="________________Goi8" localSheetId="16" hidden="1">{"'Sheet1'!$L$16"}</definedName>
    <definedName name="________________Goi8" localSheetId="21" hidden="1">{"'Sheet1'!$L$16"}</definedName>
    <definedName name="________________Goi8" localSheetId="18" hidden="1">{"'Sheet1'!$L$16"}</definedName>
    <definedName name="________________Goi8" localSheetId="19" hidden="1">{"'Sheet1'!$L$16"}</definedName>
    <definedName name="________________Goi8" localSheetId="20" hidden="1">{"'Sheet1'!$L$16"}</definedName>
    <definedName name="________________Goi8" localSheetId="22" hidden="1">{"'Sheet1'!$L$16"}</definedName>
    <definedName name="________________Goi8" localSheetId="24" hidden="1">{"'Sheet1'!$L$16"}</definedName>
    <definedName name="________________Goi8" localSheetId="28" hidden="1">{"'Sheet1'!$L$16"}</definedName>
    <definedName name="________________Goi8" localSheetId="14" hidden="1">{"'Sheet1'!$L$16"}</definedName>
    <definedName name="________________Goi8" hidden="1">{"'Sheet1'!$L$16"}</definedName>
    <definedName name="________________h1" localSheetId="12" hidden="1">{"'Sheet1'!$L$16"}</definedName>
    <definedName name="________________h1" localSheetId="11" hidden="1">{"'Sheet1'!$L$16"}</definedName>
    <definedName name="________________h1" localSheetId="13" hidden="1">{"'Sheet1'!$L$16"}</definedName>
    <definedName name="________________h1" localSheetId="16" hidden="1">{"'Sheet1'!$L$16"}</definedName>
    <definedName name="________________h1" localSheetId="21" hidden="1">{"'Sheet1'!$L$16"}</definedName>
    <definedName name="________________h1" localSheetId="18" hidden="1">{"'Sheet1'!$L$16"}</definedName>
    <definedName name="________________h1" localSheetId="19" hidden="1">{"'Sheet1'!$L$16"}</definedName>
    <definedName name="________________h1" localSheetId="20" hidden="1">{"'Sheet1'!$L$16"}</definedName>
    <definedName name="________________h1" localSheetId="22" hidden="1">{"'Sheet1'!$L$16"}</definedName>
    <definedName name="________________h1" localSheetId="24" hidden="1">{"'Sheet1'!$L$16"}</definedName>
    <definedName name="________________h1" localSheetId="28" hidden="1">{"'Sheet1'!$L$16"}</definedName>
    <definedName name="________________h1" localSheetId="14" hidden="1">{"'Sheet1'!$L$16"}</definedName>
    <definedName name="________________h1" hidden="1">{"'Sheet1'!$L$16"}</definedName>
    <definedName name="________________hh1219" localSheetId="12" hidden="1">{"'Sheet1'!$L$16"}</definedName>
    <definedName name="________________hh1219" localSheetId="11" hidden="1">{"'Sheet1'!$L$16"}</definedName>
    <definedName name="________________hh1219" localSheetId="13" hidden="1">{"'Sheet1'!$L$16"}</definedName>
    <definedName name="________________hh1219" localSheetId="16" hidden="1">{"'Sheet1'!$L$16"}</definedName>
    <definedName name="________________hh1219" localSheetId="21" hidden="1">{"'Sheet1'!$L$16"}</definedName>
    <definedName name="________________hh1219" localSheetId="18" hidden="1">{"'Sheet1'!$L$16"}</definedName>
    <definedName name="________________hh1219" localSheetId="19" hidden="1">{"'Sheet1'!$L$16"}</definedName>
    <definedName name="________________hh1219" localSheetId="20" hidden="1">{"'Sheet1'!$L$16"}</definedName>
    <definedName name="________________hh1219" localSheetId="22" hidden="1">{"'Sheet1'!$L$16"}</definedName>
    <definedName name="________________hh1219" localSheetId="24" hidden="1">{"'Sheet1'!$L$16"}</definedName>
    <definedName name="________________hh1219" localSheetId="28" hidden="1">{"'Sheet1'!$L$16"}</definedName>
    <definedName name="________________hh1219" localSheetId="14" hidden="1">{"'Sheet1'!$L$16"}</definedName>
    <definedName name="________________hh1219" hidden="1">{"'Sheet1'!$L$16"}</definedName>
    <definedName name="________________hu1" localSheetId="12" hidden="1">{"'Sheet1'!$L$16"}</definedName>
    <definedName name="________________hu1" localSheetId="11" hidden="1">{"'Sheet1'!$L$16"}</definedName>
    <definedName name="________________hu1" localSheetId="13" hidden="1">{"'Sheet1'!$L$16"}</definedName>
    <definedName name="________________hu1" localSheetId="16" hidden="1">{"'Sheet1'!$L$16"}</definedName>
    <definedName name="________________hu1" localSheetId="21" hidden="1">{"'Sheet1'!$L$16"}</definedName>
    <definedName name="________________hu1" localSheetId="18" hidden="1">{"'Sheet1'!$L$16"}</definedName>
    <definedName name="________________hu1" localSheetId="19" hidden="1">{"'Sheet1'!$L$16"}</definedName>
    <definedName name="________________hu1" localSheetId="20" hidden="1">{"'Sheet1'!$L$16"}</definedName>
    <definedName name="________________hu1" localSheetId="22" hidden="1">{"'Sheet1'!$L$16"}</definedName>
    <definedName name="________________hu1" localSheetId="24" hidden="1">{"'Sheet1'!$L$16"}</definedName>
    <definedName name="________________hu1" localSheetId="28" hidden="1">{"'Sheet1'!$L$16"}</definedName>
    <definedName name="________________hu1" localSheetId="14" hidden="1">{"'Sheet1'!$L$16"}</definedName>
    <definedName name="________________hu1" hidden="1">{"'Sheet1'!$L$16"}</definedName>
    <definedName name="________________hu2" localSheetId="12" hidden="1">{"'Sheet1'!$L$16"}</definedName>
    <definedName name="________________hu2" localSheetId="11" hidden="1">{"'Sheet1'!$L$16"}</definedName>
    <definedName name="________________hu2" localSheetId="13" hidden="1">{"'Sheet1'!$L$16"}</definedName>
    <definedName name="________________hu2" localSheetId="16" hidden="1">{"'Sheet1'!$L$16"}</definedName>
    <definedName name="________________hu2" localSheetId="21" hidden="1">{"'Sheet1'!$L$16"}</definedName>
    <definedName name="________________hu2" localSheetId="18" hidden="1">{"'Sheet1'!$L$16"}</definedName>
    <definedName name="________________hu2" localSheetId="19" hidden="1">{"'Sheet1'!$L$16"}</definedName>
    <definedName name="________________hu2" localSheetId="20" hidden="1">{"'Sheet1'!$L$16"}</definedName>
    <definedName name="________________hu2" localSheetId="22" hidden="1">{"'Sheet1'!$L$16"}</definedName>
    <definedName name="________________hu2" localSheetId="24" hidden="1">{"'Sheet1'!$L$16"}</definedName>
    <definedName name="________________hu2" localSheetId="28" hidden="1">{"'Sheet1'!$L$16"}</definedName>
    <definedName name="________________hu2" localSheetId="14" hidden="1">{"'Sheet1'!$L$16"}</definedName>
    <definedName name="________________hu2" hidden="1">{"'Sheet1'!$L$16"}</definedName>
    <definedName name="________________hu5" localSheetId="12" hidden="1">{"'Sheet1'!$L$16"}</definedName>
    <definedName name="________________hu5" localSheetId="11" hidden="1">{"'Sheet1'!$L$16"}</definedName>
    <definedName name="________________hu5" localSheetId="13" hidden="1">{"'Sheet1'!$L$16"}</definedName>
    <definedName name="________________hu5" localSheetId="16" hidden="1">{"'Sheet1'!$L$16"}</definedName>
    <definedName name="________________hu5" localSheetId="21" hidden="1">{"'Sheet1'!$L$16"}</definedName>
    <definedName name="________________hu5" localSheetId="18" hidden="1">{"'Sheet1'!$L$16"}</definedName>
    <definedName name="________________hu5" localSheetId="19" hidden="1">{"'Sheet1'!$L$16"}</definedName>
    <definedName name="________________hu5" localSheetId="20" hidden="1">{"'Sheet1'!$L$16"}</definedName>
    <definedName name="________________hu5" localSheetId="22" hidden="1">{"'Sheet1'!$L$16"}</definedName>
    <definedName name="________________hu5" localSheetId="24" hidden="1">{"'Sheet1'!$L$16"}</definedName>
    <definedName name="________________hu5" localSheetId="28" hidden="1">{"'Sheet1'!$L$16"}</definedName>
    <definedName name="________________hu5" localSheetId="14" hidden="1">{"'Sheet1'!$L$16"}</definedName>
    <definedName name="________________hu5" hidden="1">{"'Sheet1'!$L$16"}</definedName>
    <definedName name="________________hu6" localSheetId="12" hidden="1">{"'Sheet1'!$L$16"}</definedName>
    <definedName name="________________hu6" localSheetId="11" hidden="1">{"'Sheet1'!$L$16"}</definedName>
    <definedName name="________________hu6" localSheetId="13" hidden="1">{"'Sheet1'!$L$16"}</definedName>
    <definedName name="________________hu6" localSheetId="16" hidden="1">{"'Sheet1'!$L$16"}</definedName>
    <definedName name="________________hu6" localSheetId="21" hidden="1">{"'Sheet1'!$L$16"}</definedName>
    <definedName name="________________hu6" localSheetId="18" hidden="1">{"'Sheet1'!$L$16"}</definedName>
    <definedName name="________________hu6" localSheetId="19" hidden="1">{"'Sheet1'!$L$16"}</definedName>
    <definedName name="________________hu6" localSheetId="20" hidden="1">{"'Sheet1'!$L$16"}</definedName>
    <definedName name="________________hu6" localSheetId="22" hidden="1">{"'Sheet1'!$L$16"}</definedName>
    <definedName name="________________hu6" localSheetId="24" hidden="1">{"'Sheet1'!$L$16"}</definedName>
    <definedName name="________________hu6" localSheetId="28" hidden="1">{"'Sheet1'!$L$16"}</definedName>
    <definedName name="________________hu6" localSheetId="14" hidden="1">{"'Sheet1'!$L$16"}</definedName>
    <definedName name="________________hu6" hidden="1">{"'Sheet1'!$L$16"}</definedName>
    <definedName name="________________hu7" localSheetId="12" hidden="1">{"'Sheet1'!$L$16"}</definedName>
    <definedName name="________________hu7" localSheetId="11" hidden="1">{"'Sheet1'!$L$16"}</definedName>
    <definedName name="________________hu7" localSheetId="13" hidden="1">{"'Sheet1'!$L$16"}</definedName>
    <definedName name="________________hu7" localSheetId="16" hidden="1">{"'Sheet1'!$L$16"}</definedName>
    <definedName name="________________hu7" localSheetId="21" hidden="1">{"'Sheet1'!$L$16"}</definedName>
    <definedName name="________________hu7" localSheetId="18" hidden="1">{"'Sheet1'!$L$16"}</definedName>
    <definedName name="________________hu7" localSheetId="19" hidden="1">{"'Sheet1'!$L$16"}</definedName>
    <definedName name="________________hu7" localSheetId="20" hidden="1">{"'Sheet1'!$L$16"}</definedName>
    <definedName name="________________hu7" localSheetId="22" hidden="1">{"'Sheet1'!$L$16"}</definedName>
    <definedName name="________________hu7" localSheetId="24" hidden="1">{"'Sheet1'!$L$16"}</definedName>
    <definedName name="________________hu7" localSheetId="28" hidden="1">{"'Sheet1'!$L$16"}</definedName>
    <definedName name="________________hu7" localSheetId="14" hidden="1">{"'Sheet1'!$L$16"}</definedName>
    <definedName name="________________hu7" hidden="1">{"'Sheet1'!$L$16"}</definedName>
    <definedName name="________________huy1" localSheetId="12" hidden="1">{"'Sheet1'!$L$16"}</definedName>
    <definedName name="________________huy1" localSheetId="11" hidden="1">{"'Sheet1'!$L$16"}</definedName>
    <definedName name="________________huy1" localSheetId="13" hidden="1">{"'Sheet1'!$L$16"}</definedName>
    <definedName name="________________huy1" localSheetId="16" hidden="1">{"'Sheet1'!$L$16"}</definedName>
    <definedName name="________________huy1" localSheetId="21" hidden="1">{"'Sheet1'!$L$16"}</definedName>
    <definedName name="________________huy1" localSheetId="18" hidden="1">{"'Sheet1'!$L$16"}</definedName>
    <definedName name="________________huy1" localSheetId="19" hidden="1">{"'Sheet1'!$L$16"}</definedName>
    <definedName name="________________huy1" localSheetId="20" hidden="1">{"'Sheet1'!$L$16"}</definedName>
    <definedName name="________________huy1" localSheetId="22" hidden="1">{"'Sheet1'!$L$16"}</definedName>
    <definedName name="________________huy1" localSheetId="24" hidden="1">{"'Sheet1'!$L$16"}</definedName>
    <definedName name="________________huy1" localSheetId="28" hidden="1">{"'Sheet1'!$L$16"}</definedName>
    <definedName name="________________huy1" localSheetId="14" hidden="1">{"'Sheet1'!$L$16"}</definedName>
    <definedName name="________________huy1" hidden="1">{"'Sheet1'!$L$16"}</definedName>
    <definedName name="________________Lan1" localSheetId="12" hidden="1">{"'Sheet1'!$L$16"}</definedName>
    <definedName name="________________Lan1" localSheetId="11" hidden="1">{"'Sheet1'!$L$16"}</definedName>
    <definedName name="________________Lan1" localSheetId="13" hidden="1">{"'Sheet1'!$L$16"}</definedName>
    <definedName name="________________Lan1" localSheetId="16" hidden="1">{"'Sheet1'!$L$16"}</definedName>
    <definedName name="________________Lan1" localSheetId="21" hidden="1">{"'Sheet1'!$L$16"}</definedName>
    <definedName name="________________Lan1" localSheetId="18" hidden="1">{"'Sheet1'!$L$16"}</definedName>
    <definedName name="________________Lan1" localSheetId="19" hidden="1">{"'Sheet1'!$L$16"}</definedName>
    <definedName name="________________Lan1" localSheetId="20" hidden="1">{"'Sheet1'!$L$16"}</definedName>
    <definedName name="________________Lan1" localSheetId="22" hidden="1">{"'Sheet1'!$L$16"}</definedName>
    <definedName name="________________Lan1" localSheetId="24" hidden="1">{"'Sheet1'!$L$16"}</definedName>
    <definedName name="________________Lan1" localSheetId="28" hidden="1">{"'Sheet1'!$L$16"}</definedName>
    <definedName name="________________Lan1" localSheetId="14" hidden="1">{"'Sheet1'!$L$16"}</definedName>
    <definedName name="________________Lan1" hidden="1">{"'Sheet1'!$L$16"}</definedName>
    <definedName name="________________Lan2" localSheetId="12" hidden="1">{"'Sheet1'!$L$16"}</definedName>
    <definedName name="________________Lan2" localSheetId="11" hidden="1">{"'Sheet1'!$L$16"}</definedName>
    <definedName name="________________Lan2" localSheetId="13" hidden="1">{"'Sheet1'!$L$16"}</definedName>
    <definedName name="________________Lan2" localSheetId="16" hidden="1">{"'Sheet1'!$L$16"}</definedName>
    <definedName name="________________Lan2" localSheetId="21" hidden="1">{"'Sheet1'!$L$16"}</definedName>
    <definedName name="________________Lan2" localSheetId="18" hidden="1">{"'Sheet1'!$L$16"}</definedName>
    <definedName name="________________Lan2" localSheetId="19" hidden="1">{"'Sheet1'!$L$16"}</definedName>
    <definedName name="________________Lan2" localSheetId="20" hidden="1">{"'Sheet1'!$L$16"}</definedName>
    <definedName name="________________Lan2" localSheetId="22" hidden="1">{"'Sheet1'!$L$16"}</definedName>
    <definedName name="________________Lan2" localSheetId="24" hidden="1">{"'Sheet1'!$L$16"}</definedName>
    <definedName name="________________Lan2" localSheetId="28" hidden="1">{"'Sheet1'!$L$16"}</definedName>
    <definedName name="________________Lan2" localSheetId="14" hidden="1">{"'Sheet1'!$L$16"}</definedName>
    <definedName name="________________Lan2" hidden="1">{"'Sheet1'!$L$16"}</definedName>
    <definedName name="________________LAN3" localSheetId="12" hidden="1">{"'Sheet1'!$L$16"}</definedName>
    <definedName name="________________LAN3" localSheetId="11" hidden="1">{"'Sheet1'!$L$16"}</definedName>
    <definedName name="________________LAN3" localSheetId="13" hidden="1">{"'Sheet1'!$L$16"}</definedName>
    <definedName name="________________LAN3" localSheetId="16" hidden="1">{"'Sheet1'!$L$16"}</definedName>
    <definedName name="________________LAN3" localSheetId="21" hidden="1">{"'Sheet1'!$L$16"}</definedName>
    <definedName name="________________LAN3" localSheetId="18" hidden="1">{"'Sheet1'!$L$16"}</definedName>
    <definedName name="________________LAN3" localSheetId="19" hidden="1">{"'Sheet1'!$L$16"}</definedName>
    <definedName name="________________LAN3" localSheetId="20" hidden="1">{"'Sheet1'!$L$16"}</definedName>
    <definedName name="________________LAN3" localSheetId="22" hidden="1">{"'Sheet1'!$L$16"}</definedName>
    <definedName name="________________LAN3" localSheetId="24" hidden="1">{"'Sheet1'!$L$16"}</definedName>
    <definedName name="________________LAN3" localSheetId="28" hidden="1">{"'Sheet1'!$L$16"}</definedName>
    <definedName name="________________LAN3" localSheetId="14" hidden="1">{"'Sheet1'!$L$16"}</definedName>
    <definedName name="________________LAN3" hidden="1">{"'Sheet1'!$L$16"}</definedName>
    <definedName name="________________m4" localSheetId="12" hidden="1">{"'Sheet1'!$L$16"}</definedName>
    <definedName name="________________m4" localSheetId="11" hidden="1">{"'Sheet1'!$L$16"}</definedName>
    <definedName name="________________m4" localSheetId="13" hidden="1">{"'Sheet1'!$L$16"}</definedName>
    <definedName name="________________m4" localSheetId="16" hidden="1">{"'Sheet1'!$L$16"}</definedName>
    <definedName name="________________m4" localSheetId="21" hidden="1">{"'Sheet1'!$L$16"}</definedName>
    <definedName name="________________m4" localSheetId="18" hidden="1">{"'Sheet1'!$L$16"}</definedName>
    <definedName name="________________m4" localSheetId="19" hidden="1">{"'Sheet1'!$L$16"}</definedName>
    <definedName name="________________m4" localSheetId="20" hidden="1">{"'Sheet1'!$L$16"}</definedName>
    <definedName name="________________m4" localSheetId="22" hidden="1">{"'Sheet1'!$L$16"}</definedName>
    <definedName name="________________m4" localSheetId="24" hidden="1">{"'Sheet1'!$L$16"}</definedName>
    <definedName name="________________m4" localSheetId="28" hidden="1">{"'Sheet1'!$L$16"}</definedName>
    <definedName name="________________m4" localSheetId="14" hidden="1">{"'Sheet1'!$L$16"}</definedName>
    <definedName name="________________m4" hidden="1">{"'Sheet1'!$L$16"}</definedName>
    <definedName name="________________NSO2" localSheetId="12" hidden="1">{"'Sheet1'!$L$16"}</definedName>
    <definedName name="________________NSO2" localSheetId="11" hidden="1">{"'Sheet1'!$L$16"}</definedName>
    <definedName name="________________NSO2" localSheetId="13" hidden="1">{"'Sheet1'!$L$16"}</definedName>
    <definedName name="________________NSO2" localSheetId="16" hidden="1">{"'Sheet1'!$L$16"}</definedName>
    <definedName name="________________NSO2" localSheetId="21" hidden="1">{"'Sheet1'!$L$16"}</definedName>
    <definedName name="________________NSO2" localSheetId="18" hidden="1">{"'Sheet1'!$L$16"}</definedName>
    <definedName name="________________NSO2" localSheetId="19" hidden="1">{"'Sheet1'!$L$16"}</definedName>
    <definedName name="________________NSO2" localSheetId="20" hidden="1">{"'Sheet1'!$L$16"}</definedName>
    <definedName name="________________NSO2" localSheetId="22" hidden="1">{"'Sheet1'!$L$16"}</definedName>
    <definedName name="________________NSO2" localSheetId="24" hidden="1">{"'Sheet1'!$L$16"}</definedName>
    <definedName name="________________NSO2" localSheetId="28" hidden="1">{"'Sheet1'!$L$16"}</definedName>
    <definedName name="________________NSO2" localSheetId="14" hidden="1">{"'Sheet1'!$L$16"}</definedName>
    <definedName name="________________NSO2" hidden="1">{"'Sheet1'!$L$16"}</definedName>
    <definedName name="________________P3" localSheetId="12" hidden="1">{#N/A,#N/A,FALSE,"特殊室（ＢＱ表）"}</definedName>
    <definedName name="________________P3" localSheetId="11" hidden="1">{#N/A,#N/A,FALSE,"特殊室（ＢＱ表）"}</definedName>
    <definedName name="________________P3" localSheetId="13" hidden="1">{#N/A,#N/A,FALSE,"特殊室（ＢＱ表）"}</definedName>
    <definedName name="________________P3" localSheetId="16" hidden="1">{#N/A,#N/A,FALSE,"特殊室（ＢＱ表）"}</definedName>
    <definedName name="________________P3" localSheetId="21" hidden="1">{#N/A,#N/A,FALSE,"特殊室（ＢＱ表）"}</definedName>
    <definedName name="________________P3" localSheetId="18" hidden="1">{#N/A,#N/A,FALSE,"特殊室（ＢＱ表）"}</definedName>
    <definedName name="________________P3" localSheetId="19" hidden="1">{#N/A,#N/A,FALSE,"特殊室（ＢＱ表）"}</definedName>
    <definedName name="________________P3" localSheetId="20" hidden="1">{#N/A,#N/A,FALSE,"特殊室（ＢＱ表）"}</definedName>
    <definedName name="________________P3" localSheetId="22" hidden="1">{#N/A,#N/A,FALSE,"特殊室（ＢＱ表）"}</definedName>
    <definedName name="________________P3" localSheetId="24" hidden="1">{#N/A,#N/A,FALSE,"特殊室（ＢＱ表）"}</definedName>
    <definedName name="________________P3" localSheetId="28" hidden="1">{#N/A,#N/A,FALSE,"特殊室（ＢＱ表）"}</definedName>
    <definedName name="________________P3" localSheetId="14" hidden="1">{#N/A,#N/A,FALSE,"特殊室（ＢＱ表）"}</definedName>
    <definedName name="________________P3" hidden="1">{#N/A,#N/A,FALSE,"特殊室（ＢＱ表）"}</definedName>
    <definedName name="________________PA3" localSheetId="12" hidden="1">{"'Sheet1'!$L$16"}</definedName>
    <definedName name="________________PA3" localSheetId="11" hidden="1">{"'Sheet1'!$L$16"}</definedName>
    <definedName name="________________PA3" localSheetId="13" hidden="1">{"'Sheet1'!$L$16"}</definedName>
    <definedName name="________________PA3" localSheetId="16" hidden="1">{"'Sheet1'!$L$16"}</definedName>
    <definedName name="________________PA3" localSheetId="21" hidden="1">{"'Sheet1'!$L$16"}</definedName>
    <definedName name="________________PA3" localSheetId="18" hidden="1">{"'Sheet1'!$L$16"}</definedName>
    <definedName name="________________PA3" localSheetId="19" hidden="1">{"'Sheet1'!$L$16"}</definedName>
    <definedName name="________________PA3" localSheetId="20" hidden="1">{"'Sheet1'!$L$16"}</definedName>
    <definedName name="________________PA3" localSheetId="22" hidden="1">{"'Sheet1'!$L$16"}</definedName>
    <definedName name="________________PA3" localSheetId="24" hidden="1">{"'Sheet1'!$L$16"}</definedName>
    <definedName name="________________PA3" localSheetId="28" hidden="1">{"'Sheet1'!$L$16"}</definedName>
    <definedName name="________________PA3" localSheetId="14" hidden="1">{"'Sheet1'!$L$16"}</definedName>
    <definedName name="________________PA3" hidden="1">{"'Sheet1'!$L$16"}</definedName>
    <definedName name="________________PPP3" localSheetId="12" hidden="1">{#N/A,#N/A,FALSE,"特殊室（ＢＱ表）"}</definedName>
    <definedName name="________________PPP3" localSheetId="11" hidden="1">{#N/A,#N/A,FALSE,"特殊室（ＢＱ表）"}</definedName>
    <definedName name="________________PPP3" localSheetId="13" hidden="1">{#N/A,#N/A,FALSE,"特殊室（ＢＱ表）"}</definedName>
    <definedName name="________________PPP3" localSheetId="16" hidden="1">{#N/A,#N/A,FALSE,"特殊室（ＢＱ表）"}</definedName>
    <definedName name="________________PPP3" localSheetId="21" hidden="1">{#N/A,#N/A,FALSE,"特殊室（ＢＱ表）"}</definedName>
    <definedName name="________________PPP3" localSheetId="18" hidden="1">{#N/A,#N/A,FALSE,"特殊室（ＢＱ表）"}</definedName>
    <definedName name="________________PPP3" localSheetId="19" hidden="1">{#N/A,#N/A,FALSE,"特殊室（ＢＱ表）"}</definedName>
    <definedName name="________________PPP3" localSheetId="20" hidden="1">{#N/A,#N/A,FALSE,"特殊室（ＢＱ表）"}</definedName>
    <definedName name="________________PPP3" localSheetId="22" hidden="1">{#N/A,#N/A,FALSE,"特殊室（ＢＱ表）"}</definedName>
    <definedName name="________________PPP3" localSheetId="24" hidden="1">{#N/A,#N/A,FALSE,"特殊室（ＢＱ表）"}</definedName>
    <definedName name="________________PPP3" localSheetId="28" hidden="1">{#N/A,#N/A,FALSE,"特殊室（ＢＱ表）"}</definedName>
    <definedName name="________________PPP3" localSheetId="14" hidden="1">{#N/A,#N/A,FALSE,"特殊室（ＢＱ表）"}</definedName>
    <definedName name="________________PPP3" hidden="1">{#N/A,#N/A,FALSE,"特殊室（ＢＱ表）"}</definedName>
    <definedName name="________________PPP33" localSheetId="12" hidden="1">{#N/A,#N/A,FALSE,"特殊室（ＢＱ表）"}</definedName>
    <definedName name="________________PPP33" localSheetId="11" hidden="1">{#N/A,#N/A,FALSE,"特殊室（ＢＱ表）"}</definedName>
    <definedName name="________________PPP33" localSheetId="13" hidden="1">{#N/A,#N/A,FALSE,"特殊室（ＢＱ表）"}</definedName>
    <definedName name="________________PPP33" localSheetId="16" hidden="1">{#N/A,#N/A,FALSE,"特殊室（ＢＱ表）"}</definedName>
    <definedName name="________________PPP33" localSheetId="21" hidden="1">{#N/A,#N/A,FALSE,"特殊室（ＢＱ表）"}</definedName>
    <definedName name="________________PPP33" localSheetId="18" hidden="1">{#N/A,#N/A,FALSE,"特殊室（ＢＱ表）"}</definedName>
    <definedName name="________________PPP33" localSheetId="19" hidden="1">{#N/A,#N/A,FALSE,"特殊室（ＢＱ表）"}</definedName>
    <definedName name="________________PPP33" localSheetId="20" hidden="1">{#N/A,#N/A,FALSE,"特殊室（ＢＱ表）"}</definedName>
    <definedName name="________________PPP33" localSheetId="22" hidden="1">{#N/A,#N/A,FALSE,"特殊室（ＢＱ表）"}</definedName>
    <definedName name="________________PPP33" localSheetId="24" hidden="1">{#N/A,#N/A,FALSE,"特殊室（ＢＱ表）"}</definedName>
    <definedName name="________________PPP33" localSheetId="28" hidden="1">{#N/A,#N/A,FALSE,"特殊室（ＢＱ表）"}</definedName>
    <definedName name="________________PPP33" localSheetId="14" hidden="1">{#N/A,#N/A,FALSE,"特殊室（ＢＱ表）"}</definedName>
    <definedName name="________________PPP33" hidden="1">{#N/A,#N/A,FALSE,"特殊室（ＢＱ表）"}</definedName>
    <definedName name="________________ppp34" localSheetId="12" hidden="1">{#N/A,#N/A,FALSE,"特殊室（ＢＱ表）"}</definedName>
    <definedName name="________________ppp34" localSheetId="11" hidden="1">{#N/A,#N/A,FALSE,"特殊室（ＢＱ表）"}</definedName>
    <definedName name="________________ppp34" localSheetId="13" hidden="1">{#N/A,#N/A,FALSE,"特殊室（ＢＱ表）"}</definedName>
    <definedName name="________________ppp34" localSheetId="16" hidden="1">{#N/A,#N/A,FALSE,"特殊室（ＢＱ表）"}</definedName>
    <definedName name="________________ppp34" localSheetId="21" hidden="1">{#N/A,#N/A,FALSE,"特殊室（ＢＱ表）"}</definedName>
    <definedName name="________________ppp34" localSheetId="18" hidden="1">{#N/A,#N/A,FALSE,"特殊室（ＢＱ表）"}</definedName>
    <definedName name="________________ppp34" localSheetId="19" hidden="1">{#N/A,#N/A,FALSE,"特殊室（ＢＱ表）"}</definedName>
    <definedName name="________________ppp34" localSheetId="20" hidden="1">{#N/A,#N/A,FALSE,"特殊室（ＢＱ表）"}</definedName>
    <definedName name="________________ppp34" localSheetId="22" hidden="1">{#N/A,#N/A,FALSE,"特殊室（ＢＱ表）"}</definedName>
    <definedName name="________________ppp34" localSheetId="24" hidden="1">{#N/A,#N/A,FALSE,"特殊室（ＢＱ表）"}</definedName>
    <definedName name="________________ppp34" localSheetId="28" hidden="1">{#N/A,#N/A,FALSE,"特殊室（ＢＱ表）"}</definedName>
    <definedName name="________________ppp34" localSheetId="14" hidden="1">{#N/A,#N/A,FALSE,"特殊室（ＢＱ表）"}</definedName>
    <definedName name="________________ppp34" hidden="1">{#N/A,#N/A,FALSE,"特殊室（ＢＱ表）"}</definedName>
    <definedName name="________________ppp3444" localSheetId="12" hidden="1">{#N/A,#N/A,FALSE,"特殊室（ＢＱ表）"}</definedName>
    <definedName name="________________ppp3444" localSheetId="11" hidden="1">{#N/A,#N/A,FALSE,"特殊室（ＢＱ表）"}</definedName>
    <definedName name="________________ppp3444" localSheetId="13" hidden="1">{#N/A,#N/A,FALSE,"特殊室（ＢＱ表）"}</definedName>
    <definedName name="________________ppp3444" localSheetId="16" hidden="1">{#N/A,#N/A,FALSE,"特殊室（ＢＱ表）"}</definedName>
    <definedName name="________________ppp3444" localSheetId="21" hidden="1">{#N/A,#N/A,FALSE,"特殊室（ＢＱ表）"}</definedName>
    <definedName name="________________ppp3444" localSheetId="18" hidden="1">{#N/A,#N/A,FALSE,"特殊室（ＢＱ表）"}</definedName>
    <definedName name="________________ppp3444" localSheetId="19" hidden="1">{#N/A,#N/A,FALSE,"特殊室（ＢＱ表）"}</definedName>
    <definedName name="________________ppp3444" localSheetId="20" hidden="1">{#N/A,#N/A,FALSE,"特殊室（ＢＱ表）"}</definedName>
    <definedName name="________________ppp3444" localSheetId="22" hidden="1">{#N/A,#N/A,FALSE,"特殊室（ＢＱ表）"}</definedName>
    <definedName name="________________ppp3444" localSheetId="24" hidden="1">{#N/A,#N/A,FALSE,"特殊室（ＢＱ表）"}</definedName>
    <definedName name="________________ppp3444" localSheetId="28" hidden="1">{#N/A,#N/A,FALSE,"特殊室（ＢＱ表）"}</definedName>
    <definedName name="________________ppp3444" localSheetId="14" hidden="1">{#N/A,#N/A,FALSE,"特殊室（ＢＱ表）"}</definedName>
    <definedName name="________________ppp3444" hidden="1">{#N/A,#N/A,FALSE,"特殊室（ＢＱ表）"}</definedName>
    <definedName name="________________SCL4" localSheetId="12" hidden="1">{"'Sheet1'!$L$16"}</definedName>
    <definedName name="________________SCL4" localSheetId="11" hidden="1">{"'Sheet1'!$L$16"}</definedName>
    <definedName name="________________SCL4" localSheetId="13" hidden="1">{"'Sheet1'!$L$16"}</definedName>
    <definedName name="________________SCL4" localSheetId="16" hidden="1">{"'Sheet1'!$L$16"}</definedName>
    <definedName name="________________SCL4" localSheetId="21" hidden="1">{"'Sheet1'!$L$16"}</definedName>
    <definedName name="________________SCL4" localSheetId="18" hidden="1">{"'Sheet1'!$L$16"}</definedName>
    <definedName name="________________SCL4" localSheetId="19" hidden="1">{"'Sheet1'!$L$16"}</definedName>
    <definedName name="________________SCL4" localSheetId="20" hidden="1">{"'Sheet1'!$L$16"}</definedName>
    <definedName name="________________SCL4" localSheetId="22" hidden="1">{"'Sheet1'!$L$16"}</definedName>
    <definedName name="________________SCL4" localSheetId="24" hidden="1">{"'Sheet1'!$L$16"}</definedName>
    <definedName name="________________SCL4" localSheetId="28" hidden="1">{"'Sheet1'!$L$16"}</definedName>
    <definedName name="________________SCL4" localSheetId="14" hidden="1">{"'Sheet1'!$L$16"}</definedName>
    <definedName name="________________SCL4" hidden="1">{"'Sheet1'!$L$16"}</definedName>
    <definedName name="________________T1" localSheetId="12" hidden="1">{#N/A,#N/A,FALSE,"Chi tiÆt"}</definedName>
    <definedName name="________________T1" localSheetId="11" hidden="1">{#N/A,#N/A,FALSE,"Chi tiÆt"}</definedName>
    <definedName name="________________T1" localSheetId="13" hidden="1">{#N/A,#N/A,FALSE,"Chi tiÆt"}</definedName>
    <definedName name="________________T1" localSheetId="16" hidden="1">{#N/A,#N/A,FALSE,"Chi tiÆt"}</definedName>
    <definedName name="________________T1" localSheetId="21" hidden="1">{#N/A,#N/A,FALSE,"Chi tiÆt"}</definedName>
    <definedName name="________________T1" localSheetId="18" hidden="1">{#N/A,#N/A,FALSE,"Chi tiÆt"}</definedName>
    <definedName name="________________T1" localSheetId="19" hidden="1">{#N/A,#N/A,FALSE,"Chi tiÆt"}</definedName>
    <definedName name="________________T1" localSheetId="20" hidden="1">{#N/A,#N/A,FALSE,"Chi tiÆt"}</definedName>
    <definedName name="________________T1" localSheetId="22" hidden="1">{#N/A,#N/A,FALSE,"Chi tiÆt"}</definedName>
    <definedName name="________________T1" localSheetId="24" hidden="1">{#N/A,#N/A,FALSE,"Chi tiÆt"}</definedName>
    <definedName name="________________T1" localSheetId="28" hidden="1">{#N/A,#N/A,FALSE,"Chi tiÆt"}</definedName>
    <definedName name="________________T1" localSheetId="14" hidden="1">{#N/A,#N/A,FALSE,"Chi tiÆt"}</definedName>
    <definedName name="________________T1" hidden="1">{#N/A,#N/A,FALSE,"Chi tiÆt"}</definedName>
    <definedName name="________________T10" localSheetId="12" hidden="1">{"'Sheet1'!$L$16"}</definedName>
    <definedName name="________________T10" localSheetId="11" hidden="1">{"'Sheet1'!$L$16"}</definedName>
    <definedName name="________________T10" localSheetId="13" hidden="1">{"'Sheet1'!$L$16"}</definedName>
    <definedName name="________________T10" localSheetId="16" hidden="1">{"'Sheet1'!$L$16"}</definedName>
    <definedName name="________________T10" localSheetId="21" hidden="1">{"'Sheet1'!$L$16"}</definedName>
    <definedName name="________________T10" localSheetId="18" hidden="1">{"'Sheet1'!$L$16"}</definedName>
    <definedName name="________________T10" localSheetId="19" hidden="1">{"'Sheet1'!$L$16"}</definedName>
    <definedName name="________________T10" localSheetId="20" hidden="1">{"'Sheet1'!$L$16"}</definedName>
    <definedName name="________________T10" localSheetId="22" hidden="1">{"'Sheet1'!$L$16"}</definedName>
    <definedName name="________________T10" localSheetId="24" hidden="1">{"'Sheet1'!$L$16"}</definedName>
    <definedName name="________________T10" localSheetId="28" hidden="1">{"'Sheet1'!$L$16"}</definedName>
    <definedName name="________________T10" localSheetId="14" hidden="1">{"'Sheet1'!$L$16"}</definedName>
    <definedName name="________________T10" hidden="1">{"'Sheet1'!$L$16"}</definedName>
    <definedName name="________________TH1" localSheetId="12" hidden="1">{"'Sheet1'!$L$16"}</definedName>
    <definedName name="________________TH1" localSheetId="11" hidden="1">{"'Sheet1'!$L$16"}</definedName>
    <definedName name="________________TH1" localSheetId="13" hidden="1">{"'Sheet1'!$L$16"}</definedName>
    <definedName name="________________TH1" localSheetId="16" hidden="1">{"'Sheet1'!$L$16"}</definedName>
    <definedName name="________________TH1" localSheetId="21" hidden="1">{"'Sheet1'!$L$16"}</definedName>
    <definedName name="________________TH1" localSheetId="18" hidden="1">{"'Sheet1'!$L$16"}</definedName>
    <definedName name="________________TH1" localSheetId="19" hidden="1">{"'Sheet1'!$L$16"}</definedName>
    <definedName name="________________TH1" localSheetId="20" hidden="1">{"'Sheet1'!$L$16"}</definedName>
    <definedName name="________________TH1" localSheetId="22" hidden="1">{"'Sheet1'!$L$16"}</definedName>
    <definedName name="________________TH1" localSheetId="24" hidden="1">{"'Sheet1'!$L$16"}</definedName>
    <definedName name="________________TH1" localSheetId="28" hidden="1">{"'Sheet1'!$L$16"}</definedName>
    <definedName name="________________TH1" localSheetId="14" hidden="1">{"'Sheet1'!$L$16"}</definedName>
    <definedName name="________________TH1" hidden="1">{"'Sheet1'!$L$16"}</definedName>
    <definedName name="________________THT11" localSheetId="12" hidden="1">{"'Sheet1'!$L$16"}</definedName>
    <definedName name="________________THT11" localSheetId="11" hidden="1">{"'Sheet1'!$L$16"}</definedName>
    <definedName name="________________THT11" localSheetId="13" hidden="1">{"'Sheet1'!$L$16"}</definedName>
    <definedName name="________________THT11" localSheetId="16" hidden="1">{"'Sheet1'!$L$16"}</definedName>
    <definedName name="________________THT11" localSheetId="21" hidden="1">{"'Sheet1'!$L$16"}</definedName>
    <definedName name="________________THT11" localSheetId="18" hidden="1">{"'Sheet1'!$L$16"}</definedName>
    <definedName name="________________THT11" localSheetId="19" hidden="1">{"'Sheet1'!$L$16"}</definedName>
    <definedName name="________________THT11" localSheetId="20" hidden="1">{"'Sheet1'!$L$16"}</definedName>
    <definedName name="________________THT11" localSheetId="22" hidden="1">{"'Sheet1'!$L$16"}</definedName>
    <definedName name="________________THT11" localSheetId="24" hidden="1">{"'Sheet1'!$L$16"}</definedName>
    <definedName name="________________THT11" localSheetId="28" hidden="1">{"'Sheet1'!$L$16"}</definedName>
    <definedName name="________________THT11" localSheetId="14" hidden="1">{"'Sheet1'!$L$16"}</definedName>
    <definedName name="________________THT11" hidden="1">{"'Sheet1'!$L$16"}</definedName>
    <definedName name="________________TM2" localSheetId="12" hidden="1">{"'Sheet1'!$L$16"}</definedName>
    <definedName name="________________TM2" localSheetId="11" hidden="1">{"'Sheet1'!$L$16"}</definedName>
    <definedName name="________________TM2" localSheetId="13" hidden="1">{"'Sheet1'!$L$16"}</definedName>
    <definedName name="________________TM2" localSheetId="16" hidden="1">{"'Sheet1'!$L$16"}</definedName>
    <definedName name="________________TM2" localSheetId="21" hidden="1">{"'Sheet1'!$L$16"}</definedName>
    <definedName name="________________TM2" localSheetId="18" hidden="1">{"'Sheet1'!$L$16"}</definedName>
    <definedName name="________________TM2" localSheetId="19" hidden="1">{"'Sheet1'!$L$16"}</definedName>
    <definedName name="________________TM2" localSheetId="20" hidden="1">{"'Sheet1'!$L$16"}</definedName>
    <definedName name="________________TM2" localSheetId="22" hidden="1">{"'Sheet1'!$L$16"}</definedName>
    <definedName name="________________TM2" localSheetId="24" hidden="1">{"'Sheet1'!$L$16"}</definedName>
    <definedName name="________________TM2" localSheetId="28" hidden="1">{"'Sheet1'!$L$16"}</definedName>
    <definedName name="________________TM2" localSheetId="14" hidden="1">{"'Sheet1'!$L$16"}</definedName>
    <definedName name="________________TM2" hidden="1">{"'Sheet1'!$L$16"}</definedName>
    <definedName name="________________tt3" localSheetId="12" hidden="1">{"'Sheet1'!$L$16"}</definedName>
    <definedName name="________________tt3" localSheetId="11" hidden="1">{"'Sheet1'!$L$16"}</definedName>
    <definedName name="________________tt3" localSheetId="13" hidden="1">{"'Sheet1'!$L$16"}</definedName>
    <definedName name="________________tt3" localSheetId="16" hidden="1">{"'Sheet1'!$L$16"}</definedName>
    <definedName name="________________tt3" localSheetId="21" hidden="1">{"'Sheet1'!$L$16"}</definedName>
    <definedName name="________________tt3" localSheetId="18" hidden="1">{"'Sheet1'!$L$16"}</definedName>
    <definedName name="________________tt3" localSheetId="19" hidden="1">{"'Sheet1'!$L$16"}</definedName>
    <definedName name="________________tt3" localSheetId="20" hidden="1">{"'Sheet1'!$L$16"}</definedName>
    <definedName name="________________tt3" localSheetId="22" hidden="1">{"'Sheet1'!$L$16"}</definedName>
    <definedName name="________________tt3" localSheetId="24" hidden="1">{"'Sheet1'!$L$16"}</definedName>
    <definedName name="________________tt3" localSheetId="28" hidden="1">{"'Sheet1'!$L$16"}</definedName>
    <definedName name="________________tt3" localSheetId="14" hidden="1">{"'Sheet1'!$L$16"}</definedName>
    <definedName name="________________tt3" hidden="1">{"'Sheet1'!$L$16"}</definedName>
    <definedName name="________________tu4" localSheetId="12" hidden="1">{"'Sheet1'!$L$16"}</definedName>
    <definedName name="________________tu4" localSheetId="11" hidden="1">{"'Sheet1'!$L$16"}</definedName>
    <definedName name="________________tu4" localSheetId="13" hidden="1">{"'Sheet1'!$L$16"}</definedName>
    <definedName name="________________tu4" localSheetId="16" hidden="1">{"'Sheet1'!$L$16"}</definedName>
    <definedName name="________________tu4" localSheetId="21" hidden="1">{"'Sheet1'!$L$16"}</definedName>
    <definedName name="________________tu4" localSheetId="18" hidden="1">{"'Sheet1'!$L$16"}</definedName>
    <definedName name="________________tu4" localSheetId="19" hidden="1">{"'Sheet1'!$L$16"}</definedName>
    <definedName name="________________tu4" localSheetId="20" hidden="1">{"'Sheet1'!$L$16"}</definedName>
    <definedName name="________________tu4" localSheetId="22" hidden="1">{"'Sheet1'!$L$16"}</definedName>
    <definedName name="________________tu4" localSheetId="24" hidden="1">{"'Sheet1'!$L$16"}</definedName>
    <definedName name="________________tu4" localSheetId="28" hidden="1">{"'Sheet1'!$L$16"}</definedName>
    <definedName name="________________tu4" localSheetId="14" hidden="1">{"'Sheet1'!$L$16"}</definedName>
    <definedName name="________________tu4" hidden="1">{"'Sheet1'!$L$16"}</definedName>
    <definedName name="________________VT3" localSheetId="12" hidden="1">{"'Sheet1'!$L$16"}</definedName>
    <definedName name="________________VT3" localSheetId="11" hidden="1">{"'Sheet1'!$L$16"}</definedName>
    <definedName name="________________VT3" localSheetId="13" hidden="1">{"'Sheet1'!$L$16"}</definedName>
    <definedName name="________________VT3" localSheetId="16" hidden="1">{"'Sheet1'!$L$16"}</definedName>
    <definedName name="________________VT3" localSheetId="21" hidden="1">{"'Sheet1'!$L$16"}</definedName>
    <definedName name="________________VT3" localSheetId="18" hidden="1">{"'Sheet1'!$L$16"}</definedName>
    <definedName name="________________VT3" localSheetId="19" hidden="1">{"'Sheet1'!$L$16"}</definedName>
    <definedName name="________________VT3" localSheetId="20" hidden="1">{"'Sheet1'!$L$16"}</definedName>
    <definedName name="________________VT3" localSheetId="22" hidden="1">{"'Sheet1'!$L$16"}</definedName>
    <definedName name="________________VT3" localSheetId="24" hidden="1">{"'Sheet1'!$L$16"}</definedName>
    <definedName name="________________VT3" localSheetId="28" hidden="1">{"'Sheet1'!$L$16"}</definedName>
    <definedName name="________________VT3" localSheetId="14" hidden="1">{"'Sheet1'!$L$16"}</definedName>
    <definedName name="________________VT3" hidden="1">{"'Sheet1'!$L$16"}</definedName>
    <definedName name="________________xlfn.BAHTTEXT" hidden="1">#NAME?</definedName>
    <definedName name="_______________a1" localSheetId="12" hidden="1">{"'Sheet1'!$L$16"}</definedName>
    <definedName name="_______________a1" localSheetId="11" hidden="1">{"'Sheet1'!$L$16"}</definedName>
    <definedName name="_______________a1" localSheetId="13" hidden="1">{"'Sheet1'!$L$16"}</definedName>
    <definedName name="_______________a1" localSheetId="16" hidden="1">{"'Sheet1'!$L$16"}</definedName>
    <definedName name="_______________a1" localSheetId="21" hidden="1">{"'Sheet1'!$L$16"}</definedName>
    <definedName name="_______________a1" localSheetId="18" hidden="1">{"'Sheet1'!$L$16"}</definedName>
    <definedName name="_______________a1" localSheetId="19" hidden="1">{"'Sheet1'!$L$16"}</definedName>
    <definedName name="_______________a1" localSheetId="20" hidden="1">{"'Sheet1'!$L$16"}</definedName>
    <definedName name="_______________a1" localSheetId="22" hidden="1">{"'Sheet1'!$L$16"}</definedName>
    <definedName name="_______________a1" localSheetId="24" hidden="1">{"'Sheet1'!$L$16"}</definedName>
    <definedName name="_______________a1" localSheetId="28" hidden="1">{"'Sheet1'!$L$16"}</definedName>
    <definedName name="_______________a1" localSheetId="14" hidden="1">{"'Sheet1'!$L$16"}</definedName>
    <definedName name="_______________a1" hidden="1">{"'Sheet1'!$L$16"}</definedName>
    <definedName name="_______________a129" localSheetId="12" hidden="1">{"Offgrid",#N/A,FALSE,"OFFGRID";"Region",#N/A,FALSE,"REGION";"Offgrid -2",#N/A,FALSE,"OFFGRID";"WTP",#N/A,FALSE,"WTP";"WTP -2",#N/A,FALSE,"WTP";"Project",#N/A,FALSE,"PROJECT";"Summary -2",#N/A,FALSE,"SUMMARY"}</definedName>
    <definedName name="_______________a129" localSheetId="11" hidden="1">{"Offgrid",#N/A,FALSE,"OFFGRID";"Region",#N/A,FALSE,"REGION";"Offgrid -2",#N/A,FALSE,"OFFGRID";"WTP",#N/A,FALSE,"WTP";"WTP -2",#N/A,FALSE,"WTP";"Project",#N/A,FALSE,"PROJECT";"Summary -2",#N/A,FALSE,"SUMMARY"}</definedName>
    <definedName name="_______________a129" localSheetId="13" hidden="1">{"Offgrid",#N/A,FALSE,"OFFGRID";"Region",#N/A,FALSE,"REGION";"Offgrid -2",#N/A,FALSE,"OFFGRID";"WTP",#N/A,FALSE,"WTP";"WTP -2",#N/A,FALSE,"WTP";"Project",#N/A,FALSE,"PROJECT";"Summary -2",#N/A,FALSE,"SUMMARY"}</definedName>
    <definedName name="_______________a129" localSheetId="16" hidden="1">{"Offgrid",#N/A,FALSE,"OFFGRID";"Region",#N/A,FALSE,"REGION";"Offgrid -2",#N/A,FALSE,"OFFGRID";"WTP",#N/A,FALSE,"WTP";"WTP -2",#N/A,FALSE,"WTP";"Project",#N/A,FALSE,"PROJECT";"Summary -2",#N/A,FALSE,"SUMMARY"}</definedName>
    <definedName name="_______________a129" localSheetId="21" hidden="1">{"Offgrid",#N/A,FALSE,"OFFGRID";"Region",#N/A,FALSE,"REGION";"Offgrid -2",#N/A,FALSE,"OFFGRID";"WTP",#N/A,FALSE,"WTP";"WTP -2",#N/A,FALSE,"WTP";"Project",#N/A,FALSE,"PROJECT";"Summary -2",#N/A,FALSE,"SUMMARY"}</definedName>
    <definedName name="_______________a129" localSheetId="18" hidden="1">{"Offgrid",#N/A,FALSE,"OFFGRID";"Region",#N/A,FALSE,"REGION";"Offgrid -2",#N/A,FALSE,"OFFGRID";"WTP",#N/A,FALSE,"WTP";"WTP -2",#N/A,FALSE,"WTP";"Project",#N/A,FALSE,"PROJECT";"Summary -2",#N/A,FALSE,"SUMMARY"}</definedName>
    <definedName name="_______________a129" localSheetId="19" hidden="1">{"Offgrid",#N/A,FALSE,"OFFGRID";"Region",#N/A,FALSE,"REGION";"Offgrid -2",#N/A,FALSE,"OFFGRID";"WTP",#N/A,FALSE,"WTP";"WTP -2",#N/A,FALSE,"WTP";"Project",#N/A,FALSE,"PROJECT";"Summary -2",#N/A,FALSE,"SUMMARY"}</definedName>
    <definedName name="_______________a129" localSheetId="20" hidden="1">{"Offgrid",#N/A,FALSE,"OFFGRID";"Region",#N/A,FALSE,"REGION";"Offgrid -2",#N/A,FALSE,"OFFGRID";"WTP",#N/A,FALSE,"WTP";"WTP -2",#N/A,FALSE,"WTP";"Project",#N/A,FALSE,"PROJECT";"Summary -2",#N/A,FALSE,"SUMMARY"}</definedName>
    <definedName name="_______________a129" localSheetId="22" hidden="1">{"Offgrid",#N/A,FALSE,"OFFGRID";"Region",#N/A,FALSE,"REGION";"Offgrid -2",#N/A,FALSE,"OFFGRID";"WTP",#N/A,FALSE,"WTP";"WTP -2",#N/A,FALSE,"WTP";"Project",#N/A,FALSE,"PROJECT";"Summary -2",#N/A,FALSE,"SUMMARY"}</definedName>
    <definedName name="_______________a129" localSheetId="24" hidden="1">{"Offgrid",#N/A,FALSE,"OFFGRID";"Region",#N/A,FALSE,"REGION";"Offgrid -2",#N/A,FALSE,"OFFGRID";"WTP",#N/A,FALSE,"WTP";"WTP -2",#N/A,FALSE,"WTP";"Project",#N/A,FALSE,"PROJECT";"Summary -2",#N/A,FALSE,"SUMMARY"}</definedName>
    <definedName name="_______________a129" localSheetId="28" hidden="1">{"Offgrid",#N/A,FALSE,"OFFGRID";"Region",#N/A,FALSE,"REGION";"Offgrid -2",#N/A,FALSE,"OFFGRID";"WTP",#N/A,FALSE,"WTP";"WTP -2",#N/A,FALSE,"WTP";"Project",#N/A,FALSE,"PROJECT";"Summary -2",#N/A,FALSE,"SUMMARY"}</definedName>
    <definedName name="_______________a129" localSheetId="14" hidden="1">{"Offgrid",#N/A,FALSE,"OFFGRID";"Region",#N/A,FALSE,"REGION";"Offgrid -2",#N/A,FALSE,"OFFGRID";"WTP",#N/A,FALSE,"WTP";"WTP -2",#N/A,FALSE,"WTP";"Project",#N/A,FALSE,"PROJECT";"Summary -2",#N/A,FALSE,"SUMMARY"}</definedName>
    <definedName name="_______________a129" hidden="1">{"Offgrid",#N/A,FALSE,"OFFGRID";"Region",#N/A,FALSE,"REGION";"Offgrid -2",#N/A,FALSE,"OFFGRID";"WTP",#N/A,FALSE,"WTP";"WTP -2",#N/A,FALSE,"WTP";"Project",#N/A,FALSE,"PROJECT";"Summary -2",#N/A,FALSE,"SUMMARY"}</definedName>
    <definedName name="_______________a130" localSheetId="12" hidden="1">{"Offgrid",#N/A,FALSE,"OFFGRID";"Region",#N/A,FALSE,"REGION";"Offgrid -2",#N/A,FALSE,"OFFGRID";"WTP",#N/A,FALSE,"WTP";"WTP -2",#N/A,FALSE,"WTP";"Project",#N/A,FALSE,"PROJECT";"Summary -2",#N/A,FALSE,"SUMMARY"}</definedName>
    <definedName name="_______________a130" localSheetId="11" hidden="1">{"Offgrid",#N/A,FALSE,"OFFGRID";"Region",#N/A,FALSE,"REGION";"Offgrid -2",#N/A,FALSE,"OFFGRID";"WTP",#N/A,FALSE,"WTP";"WTP -2",#N/A,FALSE,"WTP";"Project",#N/A,FALSE,"PROJECT";"Summary -2",#N/A,FALSE,"SUMMARY"}</definedName>
    <definedName name="_______________a130" localSheetId="13" hidden="1">{"Offgrid",#N/A,FALSE,"OFFGRID";"Region",#N/A,FALSE,"REGION";"Offgrid -2",#N/A,FALSE,"OFFGRID";"WTP",#N/A,FALSE,"WTP";"WTP -2",#N/A,FALSE,"WTP";"Project",#N/A,FALSE,"PROJECT";"Summary -2",#N/A,FALSE,"SUMMARY"}</definedName>
    <definedName name="_______________a130" localSheetId="16" hidden="1">{"Offgrid",#N/A,FALSE,"OFFGRID";"Region",#N/A,FALSE,"REGION";"Offgrid -2",#N/A,FALSE,"OFFGRID";"WTP",#N/A,FALSE,"WTP";"WTP -2",#N/A,FALSE,"WTP";"Project",#N/A,FALSE,"PROJECT";"Summary -2",#N/A,FALSE,"SUMMARY"}</definedName>
    <definedName name="_______________a130" localSheetId="21" hidden="1">{"Offgrid",#N/A,FALSE,"OFFGRID";"Region",#N/A,FALSE,"REGION";"Offgrid -2",#N/A,FALSE,"OFFGRID";"WTP",#N/A,FALSE,"WTP";"WTP -2",#N/A,FALSE,"WTP";"Project",#N/A,FALSE,"PROJECT";"Summary -2",#N/A,FALSE,"SUMMARY"}</definedName>
    <definedName name="_______________a130" localSheetId="18" hidden="1">{"Offgrid",#N/A,FALSE,"OFFGRID";"Region",#N/A,FALSE,"REGION";"Offgrid -2",#N/A,FALSE,"OFFGRID";"WTP",#N/A,FALSE,"WTP";"WTP -2",#N/A,FALSE,"WTP";"Project",#N/A,FALSE,"PROJECT";"Summary -2",#N/A,FALSE,"SUMMARY"}</definedName>
    <definedName name="_______________a130" localSheetId="19" hidden="1">{"Offgrid",#N/A,FALSE,"OFFGRID";"Region",#N/A,FALSE,"REGION";"Offgrid -2",#N/A,FALSE,"OFFGRID";"WTP",#N/A,FALSE,"WTP";"WTP -2",#N/A,FALSE,"WTP";"Project",#N/A,FALSE,"PROJECT";"Summary -2",#N/A,FALSE,"SUMMARY"}</definedName>
    <definedName name="_______________a130" localSheetId="20" hidden="1">{"Offgrid",#N/A,FALSE,"OFFGRID";"Region",#N/A,FALSE,"REGION";"Offgrid -2",#N/A,FALSE,"OFFGRID";"WTP",#N/A,FALSE,"WTP";"WTP -2",#N/A,FALSE,"WTP";"Project",#N/A,FALSE,"PROJECT";"Summary -2",#N/A,FALSE,"SUMMARY"}</definedName>
    <definedName name="_______________a130" localSheetId="22" hidden="1">{"Offgrid",#N/A,FALSE,"OFFGRID";"Region",#N/A,FALSE,"REGION";"Offgrid -2",#N/A,FALSE,"OFFGRID";"WTP",#N/A,FALSE,"WTP";"WTP -2",#N/A,FALSE,"WTP";"Project",#N/A,FALSE,"PROJECT";"Summary -2",#N/A,FALSE,"SUMMARY"}</definedName>
    <definedName name="_______________a130" localSheetId="24" hidden="1">{"Offgrid",#N/A,FALSE,"OFFGRID";"Region",#N/A,FALSE,"REGION";"Offgrid -2",#N/A,FALSE,"OFFGRID";"WTP",#N/A,FALSE,"WTP";"WTP -2",#N/A,FALSE,"WTP";"Project",#N/A,FALSE,"PROJECT";"Summary -2",#N/A,FALSE,"SUMMARY"}</definedName>
    <definedName name="_______________a130" localSheetId="28" hidden="1">{"Offgrid",#N/A,FALSE,"OFFGRID";"Region",#N/A,FALSE,"REGION";"Offgrid -2",#N/A,FALSE,"OFFGRID";"WTP",#N/A,FALSE,"WTP";"WTP -2",#N/A,FALSE,"WTP";"Project",#N/A,FALSE,"PROJECT";"Summary -2",#N/A,FALSE,"SUMMARY"}</definedName>
    <definedName name="_______________a130" localSheetId="14"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a2" localSheetId="12" hidden="1">{"'Sheet1'!$L$16"}</definedName>
    <definedName name="_______________a2" localSheetId="11" hidden="1">{"'Sheet1'!$L$16"}</definedName>
    <definedName name="_______________a2" localSheetId="13" hidden="1">{"'Sheet1'!$L$16"}</definedName>
    <definedName name="_______________a2" localSheetId="16" hidden="1">{"'Sheet1'!$L$16"}</definedName>
    <definedName name="_______________a2" localSheetId="21" hidden="1">{"'Sheet1'!$L$16"}</definedName>
    <definedName name="_______________a2" localSheetId="18" hidden="1">{"'Sheet1'!$L$16"}</definedName>
    <definedName name="_______________a2" localSheetId="19" hidden="1">{"'Sheet1'!$L$16"}</definedName>
    <definedName name="_______________a2" localSheetId="20" hidden="1">{"'Sheet1'!$L$16"}</definedName>
    <definedName name="_______________a2" localSheetId="22" hidden="1">{"'Sheet1'!$L$16"}</definedName>
    <definedName name="_______________a2" localSheetId="24" hidden="1">{"'Sheet1'!$L$16"}</definedName>
    <definedName name="_______________a2" localSheetId="28" hidden="1">{"'Sheet1'!$L$16"}</definedName>
    <definedName name="_______________a2" localSheetId="14" hidden="1">{"'Sheet1'!$L$16"}</definedName>
    <definedName name="_______________a2" hidden="1">{"'Sheet1'!$L$16"}</definedName>
    <definedName name="_______________BG12" localSheetId="12" hidden="1">{"'Sheet1'!$L$16"}</definedName>
    <definedName name="_______________BG12" localSheetId="11" hidden="1">{"'Sheet1'!$L$16"}</definedName>
    <definedName name="_______________BG12" localSheetId="13" hidden="1">{"'Sheet1'!$L$16"}</definedName>
    <definedName name="_______________BG12" localSheetId="16" hidden="1">{"'Sheet1'!$L$16"}</definedName>
    <definedName name="_______________BG12" localSheetId="21" hidden="1">{"'Sheet1'!$L$16"}</definedName>
    <definedName name="_______________BG12" localSheetId="18" hidden="1">{"'Sheet1'!$L$16"}</definedName>
    <definedName name="_______________BG12" localSheetId="19" hidden="1">{"'Sheet1'!$L$16"}</definedName>
    <definedName name="_______________BG12" localSheetId="20" hidden="1">{"'Sheet1'!$L$16"}</definedName>
    <definedName name="_______________BG12" localSheetId="22" hidden="1">{"'Sheet1'!$L$16"}</definedName>
    <definedName name="_______________BG12" localSheetId="24" hidden="1">{"'Sheet1'!$L$16"}</definedName>
    <definedName name="_______________BG12" localSheetId="28" hidden="1">{"'Sheet1'!$L$16"}</definedName>
    <definedName name="_______________BG12" localSheetId="14" hidden="1">{"'Sheet1'!$L$16"}</definedName>
    <definedName name="_______________BG12" hidden="1">{"'Sheet1'!$L$16"}</definedName>
    <definedName name="_______________BIA3" localSheetId="12" hidden="1">{"'Sheet1'!$L$16"}</definedName>
    <definedName name="_______________BIA3" localSheetId="11" hidden="1">{"'Sheet1'!$L$16"}</definedName>
    <definedName name="_______________BIA3" localSheetId="13" hidden="1">{"'Sheet1'!$L$16"}</definedName>
    <definedName name="_______________BIA3" localSheetId="16" hidden="1">{"'Sheet1'!$L$16"}</definedName>
    <definedName name="_______________BIA3" localSheetId="21" hidden="1">{"'Sheet1'!$L$16"}</definedName>
    <definedName name="_______________BIA3" localSheetId="18" hidden="1">{"'Sheet1'!$L$16"}</definedName>
    <definedName name="_______________BIA3" localSheetId="19" hidden="1">{"'Sheet1'!$L$16"}</definedName>
    <definedName name="_______________BIA3" localSheetId="20" hidden="1">{"'Sheet1'!$L$16"}</definedName>
    <definedName name="_______________BIA3" localSheetId="22" hidden="1">{"'Sheet1'!$L$16"}</definedName>
    <definedName name="_______________BIA3" localSheetId="24" hidden="1">{"'Sheet1'!$L$16"}</definedName>
    <definedName name="_______________BIA3" localSheetId="28" hidden="1">{"'Sheet1'!$L$16"}</definedName>
    <definedName name="_______________BIA3" localSheetId="14" hidden="1">{"'Sheet1'!$L$16"}</definedName>
    <definedName name="_______________BIA3" hidden="1">{"'Sheet1'!$L$16"}</definedName>
    <definedName name="_______________CN1" localSheetId="12" hidden="1">{"'Sheet1'!$L$16"}</definedName>
    <definedName name="_______________CN1" localSheetId="11" hidden="1">{"'Sheet1'!$L$16"}</definedName>
    <definedName name="_______________CN1" localSheetId="13" hidden="1">{"'Sheet1'!$L$16"}</definedName>
    <definedName name="_______________CN1" localSheetId="16" hidden="1">{"'Sheet1'!$L$16"}</definedName>
    <definedName name="_______________CN1" localSheetId="21" hidden="1">{"'Sheet1'!$L$16"}</definedName>
    <definedName name="_______________CN1" localSheetId="18" hidden="1">{"'Sheet1'!$L$16"}</definedName>
    <definedName name="_______________CN1" localSheetId="19" hidden="1">{"'Sheet1'!$L$16"}</definedName>
    <definedName name="_______________CN1" localSheetId="20" hidden="1">{"'Sheet1'!$L$16"}</definedName>
    <definedName name="_______________CN1" localSheetId="22" hidden="1">{"'Sheet1'!$L$16"}</definedName>
    <definedName name="_______________CN1" localSheetId="24" hidden="1">{"'Sheet1'!$L$16"}</definedName>
    <definedName name="_______________CN1" localSheetId="28" hidden="1">{"'Sheet1'!$L$16"}</definedName>
    <definedName name="_______________CN1" localSheetId="14" hidden="1">{"'Sheet1'!$L$16"}</definedName>
    <definedName name="_______________CN1" hidden="1">{"'Sheet1'!$L$16"}</definedName>
    <definedName name="_______________DT10" localSheetId="12" hidden="1">{"'Sheet1'!$L$16"}</definedName>
    <definedName name="_______________DT10" localSheetId="11" hidden="1">{"'Sheet1'!$L$16"}</definedName>
    <definedName name="_______________DT10" localSheetId="13" hidden="1">{"'Sheet1'!$L$16"}</definedName>
    <definedName name="_______________DT10" localSheetId="16" hidden="1">{"'Sheet1'!$L$16"}</definedName>
    <definedName name="_______________DT10" localSheetId="21" hidden="1">{"'Sheet1'!$L$16"}</definedName>
    <definedName name="_______________DT10" localSheetId="18" hidden="1">{"'Sheet1'!$L$16"}</definedName>
    <definedName name="_______________DT10" localSheetId="19" hidden="1">{"'Sheet1'!$L$16"}</definedName>
    <definedName name="_______________DT10" localSheetId="20" hidden="1">{"'Sheet1'!$L$16"}</definedName>
    <definedName name="_______________DT10" localSheetId="22" hidden="1">{"'Sheet1'!$L$16"}</definedName>
    <definedName name="_______________DT10" localSheetId="24" hidden="1">{"'Sheet1'!$L$16"}</definedName>
    <definedName name="_______________DT10" localSheetId="28" hidden="1">{"'Sheet1'!$L$16"}</definedName>
    <definedName name="_______________DT10" localSheetId="14" hidden="1">{"'Sheet1'!$L$16"}</definedName>
    <definedName name="_______________DT10" hidden="1">{"'Sheet1'!$L$16"}</definedName>
    <definedName name="_______________Goi8" localSheetId="12" hidden="1">{"'Sheet1'!$L$16"}</definedName>
    <definedName name="_______________Goi8" localSheetId="11" hidden="1">{"'Sheet1'!$L$16"}</definedName>
    <definedName name="_______________Goi8" localSheetId="13" hidden="1">{"'Sheet1'!$L$16"}</definedName>
    <definedName name="_______________Goi8" localSheetId="16" hidden="1">{"'Sheet1'!$L$16"}</definedName>
    <definedName name="_______________Goi8" localSheetId="21" hidden="1">{"'Sheet1'!$L$16"}</definedName>
    <definedName name="_______________Goi8" localSheetId="18" hidden="1">{"'Sheet1'!$L$16"}</definedName>
    <definedName name="_______________Goi8" localSheetId="19" hidden="1">{"'Sheet1'!$L$16"}</definedName>
    <definedName name="_______________Goi8" localSheetId="20" hidden="1">{"'Sheet1'!$L$16"}</definedName>
    <definedName name="_______________Goi8" localSheetId="22" hidden="1">{"'Sheet1'!$L$16"}</definedName>
    <definedName name="_______________Goi8" localSheetId="24" hidden="1">{"'Sheet1'!$L$16"}</definedName>
    <definedName name="_______________Goi8" localSheetId="28" hidden="1">{"'Sheet1'!$L$16"}</definedName>
    <definedName name="_______________Goi8" localSheetId="14" hidden="1">{"'Sheet1'!$L$16"}</definedName>
    <definedName name="_______________Goi8" hidden="1">{"'Sheet1'!$L$16"}</definedName>
    <definedName name="_______________h1" localSheetId="12" hidden="1">{"'Sheet1'!$L$16"}</definedName>
    <definedName name="_______________h1" localSheetId="11" hidden="1">{"'Sheet1'!$L$16"}</definedName>
    <definedName name="_______________h1" localSheetId="13" hidden="1">{"'Sheet1'!$L$16"}</definedName>
    <definedName name="_______________h1" localSheetId="16" hidden="1">{"'Sheet1'!$L$16"}</definedName>
    <definedName name="_______________h1" localSheetId="21" hidden="1">{"'Sheet1'!$L$16"}</definedName>
    <definedName name="_______________h1" localSheetId="18" hidden="1">{"'Sheet1'!$L$16"}</definedName>
    <definedName name="_______________h1" localSheetId="19" hidden="1">{"'Sheet1'!$L$16"}</definedName>
    <definedName name="_______________h1" localSheetId="20" hidden="1">{"'Sheet1'!$L$16"}</definedName>
    <definedName name="_______________h1" localSheetId="22" hidden="1">{"'Sheet1'!$L$16"}</definedName>
    <definedName name="_______________h1" localSheetId="24" hidden="1">{"'Sheet1'!$L$16"}</definedName>
    <definedName name="_______________h1" localSheetId="28" hidden="1">{"'Sheet1'!$L$16"}</definedName>
    <definedName name="_______________h1" localSheetId="14" hidden="1">{"'Sheet1'!$L$16"}</definedName>
    <definedName name="_______________h1" hidden="1">{"'Sheet1'!$L$16"}</definedName>
    <definedName name="_______________hh1219" localSheetId="12" hidden="1">{"'Sheet1'!$L$16"}</definedName>
    <definedName name="_______________hh1219" localSheetId="11" hidden="1">{"'Sheet1'!$L$16"}</definedName>
    <definedName name="_______________hh1219" localSheetId="13" hidden="1">{"'Sheet1'!$L$16"}</definedName>
    <definedName name="_______________hh1219" localSheetId="16" hidden="1">{"'Sheet1'!$L$16"}</definedName>
    <definedName name="_______________hh1219" localSheetId="21" hidden="1">{"'Sheet1'!$L$16"}</definedName>
    <definedName name="_______________hh1219" localSheetId="18" hidden="1">{"'Sheet1'!$L$16"}</definedName>
    <definedName name="_______________hh1219" localSheetId="19" hidden="1">{"'Sheet1'!$L$16"}</definedName>
    <definedName name="_______________hh1219" localSheetId="20" hidden="1">{"'Sheet1'!$L$16"}</definedName>
    <definedName name="_______________hh1219" localSheetId="22" hidden="1">{"'Sheet1'!$L$16"}</definedName>
    <definedName name="_______________hh1219" localSheetId="24" hidden="1">{"'Sheet1'!$L$16"}</definedName>
    <definedName name="_______________hh1219" localSheetId="28" hidden="1">{"'Sheet1'!$L$16"}</definedName>
    <definedName name="_______________hh1219" localSheetId="14" hidden="1">{"'Sheet1'!$L$16"}</definedName>
    <definedName name="_______________hh1219" hidden="1">{"'Sheet1'!$L$16"}</definedName>
    <definedName name="_______________hu1" localSheetId="12" hidden="1">{"'Sheet1'!$L$16"}</definedName>
    <definedName name="_______________hu1" localSheetId="11" hidden="1">{"'Sheet1'!$L$16"}</definedName>
    <definedName name="_______________hu1" localSheetId="13" hidden="1">{"'Sheet1'!$L$16"}</definedName>
    <definedName name="_______________hu1" localSheetId="16" hidden="1">{"'Sheet1'!$L$16"}</definedName>
    <definedName name="_______________hu1" localSheetId="21" hidden="1">{"'Sheet1'!$L$16"}</definedName>
    <definedName name="_______________hu1" localSheetId="18" hidden="1">{"'Sheet1'!$L$16"}</definedName>
    <definedName name="_______________hu1" localSheetId="19" hidden="1">{"'Sheet1'!$L$16"}</definedName>
    <definedName name="_______________hu1" localSheetId="20" hidden="1">{"'Sheet1'!$L$16"}</definedName>
    <definedName name="_______________hu1" localSheetId="22" hidden="1">{"'Sheet1'!$L$16"}</definedName>
    <definedName name="_______________hu1" localSheetId="24" hidden="1">{"'Sheet1'!$L$16"}</definedName>
    <definedName name="_______________hu1" localSheetId="28" hidden="1">{"'Sheet1'!$L$16"}</definedName>
    <definedName name="_______________hu1" localSheetId="14" hidden="1">{"'Sheet1'!$L$16"}</definedName>
    <definedName name="_______________hu1" hidden="1">{"'Sheet1'!$L$16"}</definedName>
    <definedName name="_______________hu2" localSheetId="12" hidden="1">{"'Sheet1'!$L$16"}</definedName>
    <definedName name="_______________hu2" localSheetId="11" hidden="1">{"'Sheet1'!$L$16"}</definedName>
    <definedName name="_______________hu2" localSheetId="13" hidden="1">{"'Sheet1'!$L$16"}</definedName>
    <definedName name="_______________hu2" localSheetId="16" hidden="1">{"'Sheet1'!$L$16"}</definedName>
    <definedName name="_______________hu2" localSheetId="21" hidden="1">{"'Sheet1'!$L$16"}</definedName>
    <definedName name="_______________hu2" localSheetId="18" hidden="1">{"'Sheet1'!$L$16"}</definedName>
    <definedName name="_______________hu2" localSheetId="19" hidden="1">{"'Sheet1'!$L$16"}</definedName>
    <definedName name="_______________hu2" localSheetId="20" hidden="1">{"'Sheet1'!$L$16"}</definedName>
    <definedName name="_______________hu2" localSheetId="22" hidden="1">{"'Sheet1'!$L$16"}</definedName>
    <definedName name="_______________hu2" localSheetId="24" hidden="1">{"'Sheet1'!$L$16"}</definedName>
    <definedName name="_______________hu2" localSheetId="28" hidden="1">{"'Sheet1'!$L$16"}</definedName>
    <definedName name="_______________hu2" localSheetId="14" hidden="1">{"'Sheet1'!$L$16"}</definedName>
    <definedName name="_______________hu2" hidden="1">{"'Sheet1'!$L$16"}</definedName>
    <definedName name="_______________hu5" localSheetId="12" hidden="1">{"'Sheet1'!$L$16"}</definedName>
    <definedName name="_______________hu5" localSheetId="11" hidden="1">{"'Sheet1'!$L$16"}</definedName>
    <definedName name="_______________hu5" localSheetId="13" hidden="1">{"'Sheet1'!$L$16"}</definedName>
    <definedName name="_______________hu5" localSheetId="16" hidden="1">{"'Sheet1'!$L$16"}</definedName>
    <definedName name="_______________hu5" localSheetId="21" hidden="1">{"'Sheet1'!$L$16"}</definedName>
    <definedName name="_______________hu5" localSheetId="18" hidden="1">{"'Sheet1'!$L$16"}</definedName>
    <definedName name="_______________hu5" localSheetId="19" hidden="1">{"'Sheet1'!$L$16"}</definedName>
    <definedName name="_______________hu5" localSheetId="20" hidden="1">{"'Sheet1'!$L$16"}</definedName>
    <definedName name="_______________hu5" localSheetId="22" hidden="1">{"'Sheet1'!$L$16"}</definedName>
    <definedName name="_______________hu5" localSheetId="24" hidden="1">{"'Sheet1'!$L$16"}</definedName>
    <definedName name="_______________hu5" localSheetId="28" hidden="1">{"'Sheet1'!$L$16"}</definedName>
    <definedName name="_______________hu5" localSheetId="14" hidden="1">{"'Sheet1'!$L$16"}</definedName>
    <definedName name="_______________hu5" hidden="1">{"'Sheet1'!$L$16"}</definedName>
    <definedName name="_______________hu6" localSheetId="12" hidden="1">{"'Sheet1'!$L$16"}</definedName>
    <definedName name="_______________hu6" localSheetId="11" hidden="1">{"'Sheet1'!$L$16"}</definedName>
    <definedName name="_______________hu6" localSheetId="13" hidden="1">{"'Sheet1'!$L$16"}</definedName>
    <definedName name="_______________hu6" localSheetId="16" hidden="1">{"'Sheet1'!$L$16"}</definedName>
    <definedName name="_______________hu6" localSheetId="21" hidden="1">{"'Sheet1'!$L$16"}</definedName>
    <definedName name="_______________hu6" localSheetId="18" hidden="1">{"'Sheet1'!$L$16"}</definedName>
    <definedName name="_______________hu6" localSheetId="19" hidden="1">{"'Sheet1'!$L$16"}</definedName>
    <definedName name="_______________hu6" localSheetId="20" hidden="1">{"'Sheet1'!$L$16"}</definedName>
    <definedName name="_______________hu6" localSheetId="22" hidden="1">{"'Sheet1'!$L$16"}</definedName>
    <definedName name="_______________hu6" localSheetId="24" hidden="1">{"'Sheet1'!$L$16"}</definedName>
    <definedName name="_______________hu6" localSheetId="28" hidden="1">{"'Sheet1'!$L$16"}</definedName>
    <definedName name="_______________hu6" localSheetId="14" hidden="1">{"'Sheet1'!$L$16"}</definedName>
    <definedName name="_______________hu6" hidden="1">{"'Sheet1'!$L$16"}</definedName>
    <definedName name="_______________hu7" localSheetId="12" hidden="1">{"'Sheet1'!$L$16"}</definedName>
    <definedName name="_______________hu7" localSheetId="11" hidden="1">{"'Sheet1'!$L$16"}</definedName>
    <definedName name="_______________hu7" localSheetId="13" hidden="1">{"'Sheet1'!$L$16"}</definedName>
    <definedName name="_______________hu7" localSheetId="16" hidden="1">{"'Sheet1'!$L$16"}</definedName>
    <definedName name="_______________hu7" localSheetId="21" hidden="1">{"'Sheet1'!$L$16"}</definedName>
    <definedName name="_______________hu7" localSheetId="18" hidden="1">{"'Sheet1'!$L$16"}</definedName>
    <definedName name="_______________hu7" localSheetId="19" hidden="1">{"'Sheet1'!$L$16"}</definedName>
    <definedName name="_______________hu7" localSheetId="20" hidden="1">{"'Sheet1'!$L$16"}</definedName>
    <definedName name="_______________hu7" localSheetId="22" hidden="1">{"'Sheet1'!$L$16"}</definedName>
    <definedName name="_______________hu7" localSheetId="24" hidden="1">{"'Sheet1'!$L$16"}</definedName>
    <definedName name="_______________hu7" localSheetId="28" hidden="1">{"'Sheet1'!$L$16"}</definedName>
    <definedName name="_______________hu7" localSheetId="14" hidden="1">{"'Sheet1'!$L$16"}</definedName>
    <definedName name="_______________hu7" hidden="1">{"'Sheet1'!$L$16"}</definedName>
    <definedName name="_______________Lan1" localSheetId="12" hidden="1">{"'Sheet1'!$L$16"}</definedName>
    <definedName name="_______________Lan1" localSheetId="11" hidden="1">{"'Sheet1'!$L$16"}</definedName>
    <definedName name="_______________Lan1" localSheetId="13" hidden="1">{"'Sheet1'!$L$16"}</definedName>
    <definedName name="_______________Lan1" localSheetId="16" hidden="1">{"'Sheet1'!$L$16"}</definedName>
    <definedName name="_______________Lan1" localSheetId="21" hidden="1">{"'Sheet1'!$L$16"}</definedName>
    <definedName name="_______________Lan1" localSheetId="18" hidden="1">{"'Sheet1'!$L$16"}</definedName>
    <definedName name="_______________Lan1" localSheetId="19" hidden="1">{"'Sheet1'!$L$16"}</definedName>
    <definedName name="_______________Lan1" localSheetId="20" hidden="1">{"'Sheet1'!$L$16"}</definedName>
    <definedName name="_______________Lan1" localSheetId="22" hidden="1">{"'Sheet1'!$L$16"}</definedName>
    <definedName name="_______________Lan1" localSheetId="24" hidden="1">{"'Sheet1'!$L$16"}</definedName>
    <definedName name="_______________Lan1" localSheetId="28" hidden="1">{"'Sheet1'!$L$16"}</definedName>
    <definedName name="_______________Lan1" localSheetId="14" hidden="1">{"'Sheet1'!$L$16"}</definedName>
    <definedName name="_______________Lan1" hidden="1">{"'Sheet1'!$L$16"}</definedName>
    <definedName name="_______________LAN3" localSheetId="12" hidden="1">{"'Sheet1'!$L$16"}</definedName>
    <definedName name="_______________LAN3" localSheetId="11" hidden="1">{"'Sheet1'!$L$16"}</definedName>
    <definedName name="_______________LAN3" localSheetId="13" hidden="1">{"'Sheet1'!$L$16"}</definedName>
    <definedName name="_______________LAN3" localSheetId="16" hidden="1">{"'Sheet1'!$L$16"}</definedName>
    <definedName name="_______________LAN3" localSheetId="21" hidden="1">{"'Sheet1'!$L$16"}</definedName>
    <definedName name="_______________LAN3" localSheetId="18" hidden="1">{"'Sheet1'!$L$16"}</definedName>
    <definedName name="_______________LAN3" localSheetId="19" hidden="1">{"'Sheet1'!$L$16"}</definedName>
    <definedName name="_______________LAN3" localSheetId="20" hidden="1">{"'Sheet1'!$L$16"}</definedName>
    <definedName name="_______________LAN3" localSheetId="22" hidden="1">{"'Sheet1'!$L$16"}</definedName>
    <definedName name="_______________LAN3" localSheetId="24" hidden="1">{"'Sheet1'!$L$16"}</definedName>
    <definedName name="_______________LAN3" localSheetId="28" hidden="1">{"'Sheet1'!$L$16"}</definedName>
    <definedName name="_______________LAN3" localSheetId="14" hidden="1">{"'Sheet1'!$L$16"}</definedName>
    <definedName name="_______________LAN3" hidden="1">{"'Sheet1'!$L$16"}</definedName>
    <definedName name="_______________m4" localSheetId="12" hidden="1">{"'Sheet1'!$L$16"}</definedName>
    <definedName name="_______________m4" localSheetId="11" hidden="1">{"'Sheet1'!$L$16"}</definedName>
    <definedName name="_______________m4" localSheetId="13" hidden="1">{"'Sheet1'!$L$16"}</definedName>
    <definedName name="_______________m4" localSheetId="16" hidden="1">{"'Sheet1'!$L$16"}</definedName>
    <definedName name="_______________m4" localSheetId="21" hidden="1">{"'Sheet1'!$L$16"}</definedName>
    <definedName name="_______________m4" localSheetId="18" hidden="1">{"'Sheet1'!$L$16"}</definedName>
    <definedName name="_______________m4" localSheetId="19" hidden="1">{"'Sheet1'!$L$16"}</definedName>
    <definedName name="_______________m4" localSheetId="20" hidden="1">{"'Sheet1'!$L$16"}</definedName>
    <definedName name="_______________m4" localSheetId="22" hidden="1">{"'Sheet1'!$L$16"}</definedName>
    <definedName name="_______________m4" localSheetId="24" hidden="1">{"'Sheet1'!$L$16"}</definedName>
    <definedName name="_______________m4" localSheetId="28" hidden="1">{"'Sheet1'!$L$16"}</definedName>
    <definedName name="_______________m4" localSheetId="14" hidden="1">{"'Sheet1'!$L$16"}</definedName>
    <definedName name="_______________m4" hidden="1">{"'Sheet1'!$L$16"}</definedName>
    <definedName name="_______________NSO2" localSheetId="12" hidden="1">{"'Sheet1'!$L$16"}</definedName>
    <definedName name="_______________NSO2" localSheetId="11" hidden="1">{"'Sheet1'!$L$16"}</definedName>
    <definedName name="_______________NSO2" localSheetId="13" hidden="1">{"'Sheet1'!$L$16"}</definedName>
    <definedName name="_______________NSO2" localSheetId="16" hidden="1">{"'Sheet1'!$L$16"}</definedName>
    <definedName name="_______________NSO2" localSheetId="21" hidden="1">{"'Sheet1'!$L$16"}</definedName>
    <definedName name="_______________NSO2" localSheetId="18" hidden="1">{"'Sheet1'!$L$16"}</definedName>
    <definedName name="_______________NSO2" localSheetId="19" hidden="1">{"'Sheet1'!$L$16"}</definedName>
    <definedName name="_______________NSO2" localSheetId="20" hidden="1">{"'Sheet1'!$L$16"}</definedName>
    <definedName name="_______________NSO2" localSheetId="22" hidden="1">{"'Sheet1'!$L$16"}</definedName>
    <definedName name="_______________NSO2" localSheetId="24" hidden="1">{"'Sheet1'!$L$16"}</definedName>
    <definedName name="_______________NSO2" localSheetId="28" hidden="1">{"'Sheet1'!$L$16"}</definedName>
    <definedName name="_______________NSO2" localSheetId="14" hidden="1">{"'Sheet1'!$L$16"}</definedName>
    <definedName name="_______________NSO2" hidden="1">{"'Sheet1'!$L$16"}</definedName>
    <definedName name="_______________P3" localSheetId="12" hidden="1">{#N/A,#N/A,FALSE,"特殊室（ＢＱ表）"}</definedName>
    <definedName name="_______________P3" localSheetId="11" hidden="1">{#N/A,#N/A,FALSE,"特殊室（ＢＱ表）"}</definedName>
    <definedName name="_______________P3" localSheetId="13" hidden="1">{#N/A,#N/A,FALSE,"特殊室（ＢＱ表）"}</definedName>
    <definedName name="_______________P3" localSheetId="16" hidden="1">{#N/A,#N/A,FALSE,"特殊室（ＢＱ表）"}</definedName>
    <definedName name="_______________P3" localSheetId="21" hidden="1">{#N/A,#N/A,FALSE,"特殊室（ＢＱ表）"}</definedName>
    <definedName name="_______________P3" localSheetId="18" hidden="1">{#N/A,#N/A,FALSE,"特殊室（ＢＱ表）"}</definedName>
    <definedName name="_______________P3" localSheetId="19" hidden="1">{#N/A,#N/A,FALSE,"特殊室（ＢＱ表）"}</definedName>
    <definedName name="_______________P3" localSheetId="20" hidden="1">{#N/A,#N/A,FALSE,"特殊室（ＢＱ表）"}</definedName>
    <definedName name="_______________P3" localSheetId="22" hidden="1">{#N/A,#N/A,FALSE,"特殊室（ＢＱ表）"}</definedName>
    <definedName name="_______________P3" localSheetId="24" hidden="1">{#N/A,#N/A,FALSE,"特殊室（ＢＱ表）"}</definedName>
    <definedName name="_______________P3" localSheetId="28" hidden="1">{#N/A,#N/A,FALSE,"特殊室（ＢＱ表）"}</definedName>
    <definedName name="_______________P3" localSheetId="14" hidden="1">{#N/A,#N/A,FALSE,"特殊室（ＢＱ表）"}</definedName>
    <definedName name="_______________P3" hidden="1">{#N/A,#N/A,FALSE,"特殊室（ＢＱ表）"}</definedName>
    <definedName name="_______________PA3" localSheetId="12" hidden="1">{"'Sheet1'!$L$16"}</definedName>
    <definedName name="_______________PA3" localSheetId="11" hidden="1">{"'Sheet1'!$L$16"}</definedName>
    <definedName name="_______________PA3" localSheetId="13" hidden="1">{"'Sheet1'!$L$16"}</definedName>
    <definedName name="_______________PA3" localSheetId="16" hidden="1">{"'Sheet1'!$L$16"}</definedName>
    <definedName name="_______________PA3" localSheetId="21" hidden="1">{"'Sheet1'!$L$16"}</definedName>
    <definedName name="_______________PA3" localSheetId="18" hidden="1">{"'Sheet1'!$L$16"}</definedName>
    <definedName name="_______________PA3" localSheetId="19" hidden="1">{"'Sheet1'!$L$16"}</definedName>
    <definedName name="_______________PA3" localSheetId="20" hidden="1">{"'Sheet1'!$L$16"}</definedName>
    <definedName name="_______________PA3" localSheetId="22" hidden="1">{"'Sheet1'!$L$16"}</definedName>
    <definedName name="_______________PA3" localSheetId="24" hidden="1">{"'Sheet1'!$L$16"}</definedName>
    <definedName name="_______________PA3" localSheetId="28" hidden="1">{"'Sheet1'!$L$16"}</definedName>
    <definedName name="_______________PA3" localSheetId="14" hidden="1">{"'Sheet1'!$L$16"}</definedName>
    <definedName name="_______________PA3" hidden="1">{"'Sheet1'!$L$16"}</definedName>
    <definedName name="_______________PPP3" localSheetId="12" hidden="1">{#N/A,#N/A,FALSE,"特殊室（ＢＱ表）"}</definedName>
    <definedName name="_______________PPP3" localSheetId="11" hidden="1">{#N/A,#N/A,FALSE,"特殊室（ＢＱ表）"}</definedName>
    <definedName name="_______________PPP3" localSheetId="13" hidden="1">{#N/A,#N/A,FALSE,"特殊室（ＢＱ表）"}</definedName>
    <definedName name="_______________PPP3" localSheetId="16" hidden="1">{#N/A,#N/A,FALSE,"特殊室（ＢＱ表）"}</definedName>
    <definedName name="_______________PPP3" localSheetId="21" hidden="1">{#N/A,#N/A,FALSE,"特殊室（ＢＱ表）"}</definedName>
    <definedName name="_______________PPP3" localSheetId="18" hidden="1">{#N/A,#N/A,FALSE,"特殊室（ＢＱ表）"}</definedName>
    <definedName name="_______________PPP3" localSheetId="19" hidden="1">{#N/A,#N/A,FALSE,"特殊室（ＢＱ表）"}</definedName>
    <definedName name="_______________PPP3" localSheetId="20" hidden="1">{#N/A,#N/A,FALSE,"特殊室（ＢＱ表）"}</definedName>
    <definedName name="_______________PPP3" localSheetId="22" hidden="1">{#N/A,#N/A,FALSE,"特殊室（ＢＱ表）"}</definedName>
    <definedName name="_______________PPP3" localSheetId="24" hidden="1">{#N/A,#N/A,FALSE,"特殊室（ＢＱ表）"}</definedName>
    <definedName name="_______________PPP3" localSheetId="28" hidden="1">{#N/A,#N/A,FALSE,"特殊室（ＢＱ表）"}</definedName>
    <definedName name="_______________PPP3" localSheetId="14" hidden="1">{#N/A,#N/A,FALSE,"特殊室（ＢＱ表）"}</definedName>
    <definedName name="_______________PPP3" hidden="1">{#N/A,#N/A,FALSE,"特殊室（ＢＱ表）"}</definedName>
    <definedName name="_______________PPP33" localSheetId="12" hidden="1">{#N/A,#N/A,FALSE,"特殊室（ＢＱ表）"}</definedName>
    <definedName name="_______________PPP33" localSheetId="11" hidden="1">{#N/A,#N/A,FALSE,"特殊室（ＢＱ表）"}</definedName>
    <definedName name="_______________PPP33" localSheetId="13" hidden="1">{#N/A,#N/A,FALSE,"特殊室（ＢＱ表）"}</definedName>
    <definedName name="_______________PPP33" localSheetId="16" hidden="1">{#N/A,#N/A,FALSE,"特殊室（ＢＱ表）"}</definedName>
    <definedName name="_______________PPP33" localSheetId="21" hidden="1">{#N/A,#N/A,FALSE,"特殊室（ＢＱ表）"}</definedName>
    <definedName name="_______________PPP33" localSheetId="18" hidden="1">{#N/A,#N/A,FALSE,"特殊室（ＢＱ表）"}</definedName>
    <definedName name="_______________PPP33" localSheetId="19" hidden="1">{#N/A,#N/A,FALSE,"特殊室（ＢＱ表）"}</definedName>
    <definedName name="_______________PPP33" localSheetId="20" hidden="1">{#N/A,#N/A,FALSE,"特殊室（ＢＱ表）"}</definedName>
    <definedName name="_______________PPP33" localSheetId="22" hidden="1">{#N/A,#N/A,FALSE,"特殊室（ＢＱ表）"}</definedName>
    <definedName name="_______________PPP33" localSheetId="24" hidden="1">{#N/A,#N/A,FALSE,"特殊室（ＢＱ表）"}</definedName>
    <definedName name="_______________PPP33" localSheetId="28" hidden="1">{#N/A,#N/A,FALSE,"特殊室（ＢＱ表）"}</definedName>
    <definedName name="_______________PPP33" localSheetId="14" hidden="1">{#N/A,#N/A,FALSE,"特殊室（ＢＱ表）"}</definedName>
    <definedName name="_______________PPP33" hidden="1">{#N/A,#N/A,FALSE,"特殊室（ＢＱ表）"}</definedName>
    <definedName name="_______________ppp34" localSheetId="12" hidden="1">{#N/A,#N/A,FALSE,"特殊室（ＢＱ表）"}</definedName>
    <definedName name="_______________ppp34" localSheetId="11" hidden="1">{#N/A,#N/A,FALSE,"特殊室（ＢＱ表）"}</definedName>
    <definedName name="_______________ppp34" localSheetId="13" hidden="1">{#N/A,#N/A,FALSE,"特殊室（ＢＱ表）"}</definedName>
    <definedName name="_______________ppp34" localSheetId="16" hidden="1">{#N/A,#N/A,FALSE,"特殊室（ＢＱ表）"}</definedName>
    <definedName name="_______________ppp34" localSheetId="21" hidden="1">{#N/A,#N/A,FALSE,"特殊室（ＢＱ表）"}</definedName>
    <definedName name="_______________ppp34" localSheetId="18" hidden="1">{#N/A,#N/A,FALSE,"特殊室（ＢＱ表）"}</definedName>
    <definedName name="_______________ppp34" localSheetId="19" hidden="1">{#N/A,#N/A,FALSE,"特殊室（ＢＱ表）"}</definedName>
    <definedName name="_______________ppp34" localSheetId="20" hidden="1">{#N/A,#N/A,FALSE,"特殊室（ＢＱ表）"}</definedName>
    <definedName name="_______________ppp34" localSheetId="22" hidden="1">{#N/A,#N/A,FALSE,"特殊室（ＢＱ表）"}</definedName>
    <definedName name="_______________ppp34" localSheetId="24" hidden="1">{#N/A,#N/A,FALSE,"特殊室（ＢＱ表）"}</definedName>
    <definedName name="_______________ppp34" localSheetId="28" hidden="1">{#N/A,#N/A,FALSE,"特殊室（ＢＱ表）"}</definedName>
    <definedName name="_______________ppp34" localSheetId="14" hidden="1">{#N/A,#N/A,FALSE,"特殊室（ＢＱ表）"}</definedName>
    <definedName name="_______________ppp34" hidden="1">{#N/A,#N/A,FALSE,"特殊室（ＢＱ表）"}</definedName>
    <definedName name="_______________ppp3444" localSheetId="12" hidden="1">{#N/A,#N/A,FALSE,"特殊室（ＢＱ表）"}</definedName>
    <definedName name="_______________ppp3444" localSheetId="11" hidden="1">{#N/A,#N/A,FALSE,"特殊室（ＢＱ表）"}</definedName>
    <definedName name="_______________ppp3444" localSheetId="13" hidden="1">{#N/A,#N/A,FALSE,"特殊室（ＢＱ表）"}</definedName>
    <definedName name="_______________ppp3444" localSheetId="16" hidden="1">{#N/A,#N/A,FALSE,"特殊室（ＢＱ表）"}</definedName>
    <definedName name="_______________ppp3444" localSheetId="21" hidden="1">{#N/A,#N/A,FALSE,"特殊室（ＢＱ表）"}</definedName>
    <definedName name="_______________ppp3444" localSheetId="18" hidden="1">{#N/A,#N/A,FALSE,"特殊室（ＢＱ表）"}</definedName>
    <definedName name="_______________ppp3444" localSheetId="19" hidden="1">{#N/A,#N/A,FALSE,"特殊室（ＢＱ表）"}</definedName>
    <definedName name="_______________ppp3444" localSheetId="20" hidden="1">{#N/A,#N/A,FALSE,"特殊室（ＢＱ表）"}</definedName>
    <definedName name="_______________ppp3444" localSheetId="22" hidden="1">{#N/A,#N/A,FALSE,"特殊室（ＢＱ表）"}</definedName>
    <definedName name="_______________ppp3444" localSheetId="24" hidden="1">{#N/A,#N/A,FALSE,"特殊室（ＢＱ表）"}</definedName>
    <definedName name="_______________ppp3444" localSheetId="28" hidden="1">{#N/A,#N/A,FALSE,"特殊室（ＢＱ表）"}</definedName>
    <definedName name="_______________ppp3444" localSheetId="14" hidden="1">{#N/A,#N/A,FALSE,"特殊室（ＢＱ表）"}</definedName>
    <definedName name="_______________ppp3444" hidden="1">{#N/A,#N/A,FALSE,"特殊室（ＢＱ表）"}</definedName>
    <definedName name="_______________SCL4" localSheetId="12" hidden="1">{"'Sheet1'!$L$16"}</definedName>
    <definedName name="_______________SCL4" localSheetId="11" hidden="1">{"'Sheet1'!$L$16"}</definedName>
    <definedName name="_______________SCL4" localSheetId="13" hidden="1">{"'Sheet1'!$L$16"}</definedName>
    <definedName name="_______________SCL4" localSheetId="16" hidden="1">{"'Sheet1'!$L$16"}</definedName>
    <definedName name="_______________SCL4" localSheetId="21" hidden="1">{"'Sheet1'!$L$16"}</definedName>
    <definedName name="_______________SCL4" localSheetId="18" hidden="1">{"'Sheet1'!$L$16"}</definedName>
    <definedName name="_______________SCL4" localSheetId="19" hidden="1">{"'Sheet1'!$L$16"}</definedName>
    <definedName name="_______________SCL4" localSheetId="20" hidden="1">{"'Sheet1'!$L$16"}</definedName>
    <definedName name="_______________SCL4" localSheetId="22" hidden="1">{"'Sheet1'!$L$16"}</definedName>
    <definedName name="_______________SCL4" localSheetId="24" hidden="1">{"'Sheet1'!$L$16"}</definedName>
    <definedName name="_______________SCL4" localSheetId="28" hidden="1">{"'Sheet1'!$L$16"}</definedName>
    <definedName name="_______________SCL4" localSheetId="14" hidden="1">{"'Sheet1'!$L$16"}</definedName>
    <definedName name="_______________SCL4" hidden="1">{"'Sheet1'!$L$16"}</definedName>
    <definedName name="_______________T1" localSheetId="12" hidden="1">{#N/A,#N/A,FALSE,"Chi tiÆt"}</definedName>
    <definedName name="_______________T1" localSheetId="11" hidden="1">{#N/A,#N/A,FALSE,"Chi tiÆt"}</definedName>
    <definedName name="_______________T1" localSheetId="13" hidden="1">{#N/A,#N/A,FALSE,"Chi tiÆt"}</definedName>
    <definedName name="_______________T1" localSheetId="16" hidden="1">{#N/A,#N/A,FALSE,"Chi tiÆt"}</definedName>
    <definedName name="_______________T1" localSheetId="21" hidden="1">{#N/A,#N/A,FALSE,"Chi tiÆt"}</definedName>
    <definedName name="_______________T1" localSheetId="18" hidden="1">{#N/A,#N/A,FALSE,"Chi tiÆt"}</definedName>
    <definedName name="_______________T1" localSheetId="19" hidden="1">{#N/A,#N/A,FALSE,"Chi tiÆt"}</definedName>
    <definedName name="_______________T1" localSheetId="20" hidden="1">{#N/A,#N/A,FALSE,"Chi tiÆt"}</definedName>
    <definedName name="_______________T1" localSheetId="22" hidden="1">{#N/A,#N/A,FALSE,"Chi tiÆt"}</definedName>
    <definedName name="_______________T1" localSheetId="24" hidden="1">{#N/A,#N/A,FALSE,"Chi tiÆt"}</definedName>
    <definedName name="_______________T1" localSheetId="28" hidden="1">{#N/A,#N/A,FALSE,"Chi tiÆt"}</definedName>
    <definedName name="_______________T1" localSheetId="14" hidden="1">{#N/A,#N/A,FALSE,"Chi tiÆt"}</definedName>
    <definedName name="_______________T1" hidden="1">{#N/A,#N/A,FALSE,"Chi tiÆt"}</definedName>
    <definedName name="_______________T10" localSheetId="12" hidden="1">{"'Sheet1'!$L$16"}</definedName>
    <definedName name="_______________T10" localSheetId="11" hidden="1">{"'Sheet1'!$L$16"}</definedName>
    <definedName name="_______________T10" localSheetId="13" hidden="1">{"'Sheet1'!$L$16"}</definedName>
    <definedName name="_______________T10" localSheetId="16" hidden="1">{"'Sheet1'!$L$16"}</definedName>
    <definedName name="_______________T10" localSheetId="21" hidden="1">{"'Sheet1'!$L$16"}</definedName>
    <definedName name="_______________T10" localSheetId="18" hidden="1">{"'Sheet1'!$L$16"}</definedName>
    <definedName name="_______________T10" localSheetId="19" hidden="1">{"'Sheet1'!$L$16"}</definedName>
    <definedName name="_______________T10" localSheetId="20" hidden="1">{"'Sheet1'!$L$16"}</definedName>
    <definedName name="_______________T10" localSheetId="22" hidden="1">{"'Sheet1'!$L$16"}</definedName>
    <definedName name="_______________T10" localSheetId="24" hidden="1">{"'Sheet1'!$L$16"}</definedName>
    <definedName name="_______________T10" localSheetId="28" hidden="1">{"'Sheet1'!$L$16"}</definedName>
    <definedName name="_______________T10" localSheetId="14" hidden="1">{"'Sheet1'!$L$16"}</definedName>
    <definedName name="_______________T10" hidden="1">{"'Sheet1'!$L$16"}</definedName>
    <definedName name="_______________TH1" localSheetId="12" hidden="1">{"'Sheet1'!$L$16"}</definedName>
    <definedName name="_______________TH1" localSheetId="11" hidden="1">{"'Sheet1'!$L$16"}</definedName>
    <definedName name="_______________TH1" localSheetId="13" hidden="1">{"'Sheet1'!$L$16"}</definedName>
    <definedName name="_______________TH1" localSheetId="16" hidden="1">{"'Sheet1'!$L$16"}</definedName>
    <definedName name="_______________TH1" localSheetId="21" hidden="1">{"'Sheet1'!$L$16"}</definedName>
    <definedName name="_______________TH1" localSheetId="18" hidden="1">{"'Sheet1'!$L$16"}</definedName>
    <definedName name="_______________TH1" localSheetId="19" hidden="1">{"'Sheet1'!$L$16"}</definedName>
    <definedName name="_______________TH1" localSheetId="20" hidden="1">{"'Sheet1'!$L$16"}</definedName>
    <definedName name="_______________TH1" localSheetId="22" hidden="1">{"'Sheet1'!$L$16"}</definedName>
    <definedName name="_______________TH1" localSheetId="24" hidden="1">{"'Sheet1'!$L$16"}</definedName>
    <definedName name="_______________TH1" localSheetId="28" hidden="1">{"'Sheet1'!$L$16"}</definedName>
    <definedName name="_______________TH1" localSheetId="14" hidden="1">{"'Sheet1'!$L$16"}</definedName>
    <definedName name="_______________TH1" hidden="1">{"'Sheet1'!$L$16"}</definedName>
    <definedName name="_______________THT11" localSheetId="12" hidden="1">{"'Sheet1'!$L$16"}</definedName>
    <definedName name="_______________THT11" localSheetId="11" hidden="1">{"'Sheet1'!$L$16"}</definedName>
    <definedName name="_______________THT11" localSheetId="13" hidden="1">{"'Sheet1'!$L$16"}</definedName>
    <definedName name="_______________THT11" localSheetId="16" hidden="1">{"'Sheet1'!$L$16"}</definedName>
    <definedName name="_______________THT11" localSheetId="21" hidden="1">{"'Sheet1'!$L$16"}</definedName>
    <definedName name="_______________THT11" localSheetId="18" hidden="1">{"'Sheet1'!$L$16"}</definedName>
    <definedName name="_______________THT11" localSheetId="19" hidden="1">{"'Sheet1'!$L$16"}</definedName>
    <definedName name="_______________THT11" localSheetId="20" hidden="1">{"'Sheet1'!$L$16"}</definedName>
    <definedName name="_______________THT11" localSheetId="22" hidden="1">{"'Sheet1'!$L$16"}</definedName>
    <definedName name="_______________THT11" localSheetId="24" hidden="1">{"'Sheet1'!$L$16"}</definedName>
    <definedName name="_______________THT11" localSheetId="28" hidden="1">{"'Sheet1'!$L$16"}</definedName>
    <definedName name="_______________THT11" localSheetId="14" hidden="1">{"'Sheet1'!$L$16"}</definedName>
    <definedName name="_______________THT11" hidden="1">{"'Sheet1'!$L$16"}</definedName>
    <definedName name="_______________TM2" localSheetId="12" hidden="1">{"'Sheet1'!$L$16"}</definedName>
    <definedName name="_______________TM2" localSheetId="11" hidden="1">{"'Sheet1'!$L$16"}</definedName>
    <definedName name="_______________TM2" localSheetId="13" hidden="1">{"'Sheet1'!$L$16"}</definedName>
    <definedName name="_______________TM2" localSheetId="16" hidden="1">{"'Sheet1'!$L$16"}</definedName>
    <definedName name="_______________TM2" localSheetId="21" hidden="1">{"'Sheet1'!$L$16"}</definedName>
    <definedName name="_______________TM2" localSheetId="18" hidden="1">{"'Sheet1'!$L$16"}</definedName>
    <definedName name="_______________TM2" localSheetId="19" hidden="1">{"'Sheet1'!$L$16"}</definedName>
    <definedName name="_______________TM2" localSheetId="20" hidden="1">{"'Sheet1'!$L$16"}</definedName>
    <definedName name="_______________TM2" localSheetId="22" hidden="1">{"'Sheet1'!$L$16"}</definedName>
    <definedName name="_______________TM2" localSheetId="24" hidden="1">{"'Sheet1'!$L$16"}</definedName>
    <definedName name="_______________TM2" localSheetId="28" hidden="1">{"'Sheet1'!$L$16"}</definedName>
    <definedName name="_______________TM2" localSheetId="14" hidden="1">{"'Sheet1'!$L$16"}</definedName>
    <definedName name="_______________TM2" hidden="1">{"'Sheet1'!$L$16"}</definedName>
    <definedName name="_______________tt3" localSheetId="12" hidden="1">{"'Sheet1'!$L$16"}</definedName>
    <definedName name="_______________tt3" localSheetId="11" hidden="1">{"'Sheet1'!$L$16"}</definedName>
    <definedName name="_______________tt3" localSheetId="13" hidden="1">{"'Sheet1'!$L$16"}</definedName>
    <definedName name="_______________tt3" localSheetId="16" hidden="1">{"'Sheet1'!$L$16"}</definedName>
    <definedName name="_______________tt3" localSheetId="21" hidden="1">{"'Sheet1'!$L$16"}</definedName>
    <definedName name="_______________tt3" localSheetId="18" hidden="1">{"'Sheet1'!$L$16"}</definedName>
    <definedName name="_______________tt3" localSheetId="19" hidden="1">{"'Sheet1'!$L$16"}</definedName>
    <definedName name="_______________tt3" localSheetId="20" hidden="1">{"'Sheet1'!$L$16"}</definedName>
    <definedName name="_______________tt3" localSheetId="22" hidden="1">{"'Sheet1'!$L$16"}</definedName>
    <definedName name="_______________tt3" localSheetId="24" hidden="1">{"'Sheet1'!$L$16"}</definedName>
    <definedName name="_______________tt3" localSheetId="28" hidden="1">{"'Sheet1'!$L$16"}</definedName>
    <definedName name="_______________tt3" localSheetId="14" hidden="1">{"'Sheet1'!$L$16"}</definedName>
    <definedName name="_______________tt3" hidden="1">{"'Sheet1'!$L$16"}</definedName>
    <definedName name="_______________tu4" localSheetId="12" hidden="1">{"'Sheet1'!$L$16"}</definedName>
    <definedName name="_______________tu4" localSheetId="11" hidden="1">{"'Sheet1'!$L$16"}</definedName>
    <definedName name="_______________tu4" localSheetId="13" hidden="1">{"'Sheet1'!$L$16"}</definedName>
    <definedName name="_______________tu4" localSheetId="16" hidden="1">{"'Sheet1'!$L$16"}</definedName>
    <definedName name="_______________tu4" localSheetId="21" hidden="1">{"'Sheet1'!$L$16"}</definedName>
    <definedName name="_______________tu4" localSheetId="18" hidden="1">{"'Sheet1'!$L$16"}</definedName>
    <definedName name="_______________tu4" localSheetId="19" hidden="1">{"'Sheet1'!$L$16"}</definedName>
    <definedName name="_______________tu4" localSheetId="20" hidden="1">{"'Sheet1'!$L$16"}</definedName>
    <definedName name="_______________tu4" localSheetId="22" hidden="1">{"'Sheet1'!$L$16"}</definedName>
    <definedName name="_______________tu4" localSheetId="24" hidden="1">{"'Sheet1'!$L$16"}</definedName>
    <definedName name="_______________tu4" localSheetId="28" hidden="1">{"'Sheet1'!$L$16"}</definedName>
    <definedName name="_______________tu4" localSheetId="14" hidden="1">{"'Sheet1'!$L$16"}</definedName>
    <definedName name="_______________tu4" hidden="1">{"'Sheet1'!$L$16"}</definedName>
    <definedName name="_______________TV2" localSheetId="12" hidden="1">{"'Sheet1'!$L$16"}</definedName>
    <definedName name="_______________TV2" localSheetId="11" hidden="1">{"'Sheet1'!$L$16"}</definedName>
    <definedName name="_______________TV2" localSheetId="13" hidden="1">{"'Sheet1'!$L$16"}</definedName>
    <definedName name="_______________TV2" localSheetId="16" hidden="1">{"'Sheet1'!$L$16"}</definedName>
    <definedName name="_______________TV2" localSheetId="21" hidden="1">{"'Sheet1'!$L$16"}</definedName>
    <definedName name="_______________TV2" localSheetId="18" hidden="1">{"'Sheet1'!$L$16"}</definedName>
    <definedName name="_______________TV2" localSheetId="19" hidden="1">{"'Sheet1'!$L$16"}</definedName>
    <definedName name="_______________TV2" localSheetId="20" hidden="1">{"'Sheet1'!$L$16"}</definedName>
    <definedName name="_______________TV2" localSheetId="22" hidden="1">{"'Sheet1'!$L$16"}</definedName>
    <definedName name="_______________TV2" localSheetId="24" hidden="1">{"'Sheet1'!$L$16"}</definedName>
    <definedName name="_______________TV2" localSheetId="28" hidden="1">{"'Sheet1'!$L$16"}</definedName>
    <definedName name="_______________TV2" localSheetId="14" hidden="1">{"'Sheet1'!$L$16"}</definedName>
    <definedName name="_______________TV2" hidden="1">{"'Sheet1'!$L$16"}</definedName>
    <definedName name="_______________VT3" localSheetId="12" hidden="1">{"'Sheet1'!$L$16"}</definedName>
    <definedName name="_______________VT3" localSheetId="11" hidden="1">{"'Sheet1'!$L$16"}</definedName>
    <definedName name="_______________VT3" localSheetId="13" hidden="1">{"'Sheet1'!$L$16"}</definedName>
    <definedName name="_______________VT3" localSheetId="16" hidden="1">{"'Sheet1'!$L$16"}</definedName>
    <definedName name="_______________VT3" localSheetId="21" hidden="1">{"'Sheet1'!$L$16"}</definedName>
    <definedName name="_______________VT3" localSheetId="18" hidden="1">{"'Sheet1'!$L$16"}</definedName>
    <definedName name="_______________VT3" localSheetId="19" hidden="1">{"'Sheet1'!$L$16"}</definedName>
    <definedName name="_______________VT3" localSheetId="20" hidden="1">{"'Sheet1'!$L$16"}</definedName>
    <definedName name="_______________VT3" localSheetId="22" hidden="1">{"'Sheet1'!$L$16"}</definedName>
    <definedName name="_______________VT3" localSheetId="24" hidden="1">{"'Sheet1'!$L$16"}</definedName>
    <definedName name="_______________VT3" localSheetId="28" hidden="1">{"'Sheet1'!$L$16"}</definedName>
    <definedName name="_______________VT3" localSheetId="14" hidden="1">{"'Sheet1'!$L$16"}</definedName>
    <definedName name="_______________VT3" hidden="1">{"'Sheet1'!$L$16"}</definedName>
    <definedName name="_______________xlfn.BAHTTEXT" hidden="1">#NAME?</definedName>
    <definedName name="______________a1" localSheetId="12" hidden="1">{"'Sheet1'!$L$16"}</definedName>
    <definedName name="______________a1" localSheetId="11" hidden="1">{"'Sheet1'!$L$16"}</definedName>
    <definedName name="______________a1" localSheetId="13" hidden="1">{"'Sheet1'!$L$16"}</definedName>
    <definedName name="______________a1" localSheetId="16" hidden="1">{"'Sheet1'!$L$16"}</definedName>
    <definedName name="______________a1" localSheetId="21" hidden="1">{"'Sheet1'!$L$16"}</definedName>
    <definedName name="______________a1" localSheetId="18" hidden="1">{"'Sheet1'!$L$16"}</definedName>
    <definedName name="______________a1" localSheetId="19" hidden="1">{"'Sheet1'!$L$16"}</definedName>
    <definedName name="______________a1" localSheetId="20" hidden="1">{"'Sheet1'!$L$16"}</definedName>
    <definedName name="______________a1" localSheetId="22" hidden="1">{"'Sheet1'!$L$16"}</definedName>
    <definedName name="______________a1" localSheetId="24" hidden="1">{"'Sheet1'!$L$16"}</definedName>
    <definedName name="______________a1" localSheetId="28" hidden="1">{"'Sheet1'!$L$16"}</definedName>
    <definedName name="______________a1" localSheetId="14" hidden="1">{"'Sheet1'!$L$16"}</definedName>
    <definedName name="______________a1" hidden="1">{"'Sheet1'!$L$16"}</definedName>
    <definedName name="______________a1_1" localSheetId="12" hidden="1">{"'Sheet1'!$L$16"}</definedName>
    <definedName name="______________a1_1" localSheetId="11" hidden="1">{"'Sheet1'!$L$16"}</definedName>
    <definedName name="______________a1_1" localSheetId="13" hidden="1">{"'Sheet1'!$L$16"}</definedName>
    <definedName name="______________a1_1" localSheetId="16" hidden="1">{"'Sheet1'!$L$16"}</definedName>
    <definedName name="______________a1_1" localSheetId="21" hidden="1">{"'Sheet1'!$L$16"}</definedName>
    <definedName name="______________a1_1" localSheetId="18" hidden="1">{"'Sheet1'!$L$16"}</definedName>
    <definedName name="______________a1_1" localSheetId="19" hidden="1">{"'Sheet1'!$L$16"}</definedName>
    <definedName name="______________a1_1" localSheetId="20" hidden="1">{"'Sheet1'!$L$16"}</definedName>
    <definedName name="______________a1_1" localSheetId="22" hidden="1">{"'Sheet1'!$L$16"}</definedName>
    <definedName name="______________a1_1" localSheetId="24" hidden="1">{"'Sheet1'!$L$16"}</definedName>
    <definedName name="______________a1_1" localSheetId="28" hidden="1">{"'Sheet1'!$L$16"}</definedName>
    <definedName name="______________a1_1" localSheetId="14" hidden="1">{"'Sheet1'!$L$16"}</definedName>
    <definedName name="______________a1_1" hidden="1">{"'Sheet1'!$L$16"}</definedName>
    <definedName name="______________a129" localSheetId="12" hidden="1">{"Offgrid",#N/A,FALSE,"OFFGRID";"Region",#N/A,FALSE,"REGION";"Offgrid -2",#N/A,FALSE,"OFFGRID";"WTP",#N/A,FALSE,"WTP";"WTP -2",#N/A,FALSE,"WTP";"Project",#N/A,FALSE,"PROJECT";"Summary -2",#N/A,FALSE,"SUMMARY"}</definedName>
    <definedName name="______________a129" localSheetId="11" hidden="1">{"Offgrid",#N/A,FALSE,"OFFGRID";"Region",#N/A,FALSE,"REGION";"Offgrid -2",#N/A,FALSE,"OFFGRID";"WTP",#N/A,FALSE,"WTP";"WTP -2",#N/A,FALSE,"WTP";"Project",#N/A,FALSE,"PROJECT";"Summary -2",#N/A,FALSE,"SUMMARY"}</definedName>
    <definedName name="______________a129" localSheetId="13" hidden="1">{"Offgrid",#N/A,FALSE,"OFFGRID";"Region",#N/A,FALSE,"REGION";"Offgrid -2",#N/A,FALSE,"OFFGRID";"WTP",#N/A,FALSE,"WTP";"WTP -2",#N/A,FALSE,"WTP";"Project",#N/A,FALSE,"PROJECT";"Summary -2",#N/A,FALSE,"SUMMARY"}</definedName>
    <definedName name="______________a129" localSheetId="16" hidden="1">{"Offgrid",#N/A,FALSE,"OFFGRID";"Region",#N/A,FALSE,"REGION";"Offgrid -2",#N/A,FALSE,"OFFGRID";"WTP",#N/A,FALSE,"WTP";"WTP -2",#N/A,FALSE,"WTP";"Project",#N/A,FALSE,"PROJECT";"Summary -2",#N/A,FALSE,"SUMMARY"}</definedName>
    <definedName name="______________a129" localSheetId="21" hidden="1">{"Offgrid",#N/A,FALSE,"OFFGRID";"Region",#N/A,FALSE,"REGION";"Offgrid -2",#N/A,FALSE,"OFFGRID";"WTP",#N/A,FALSE,"WTP";"WTP -2",#N/A,FALSE,"WTP";"Project",#N/A,FALSE,"PROJECT";"Summary -2",#N/A,FALSE,"SUMMARY"}</definedName>
    <definedName name="______________a129" localSheetId="18" hidden="1">{"Offgrid",#N/A,FALSE,"OFFGRID";"Region",#N/A,FALSE,"REGION";"Offgrid -2",#N/A,FALSE,"OFFGRID";"WTP",#N/A,FALSE,"WTP";"WTP -2",#N/A,FALSE,"WTP";"Project",#N/A,FALSE,"PROJECT";"Summary -2",#N/A,FALSE,"SUMMARY"}</definedName>
    <definedName name="______________a129" localSheetId="19" hidden="1">{"Offgrid",#N/A,FALSE,"OFFGRID";"Region",#N/A,FALSE,"REGION";"Offgrid -2",#N/A,FALSE,"OFFGRID";"WTP",#N/A,FALSE,"WTP";"WTP -2",#N/A,FALSE,"WTP";"Project",#N/A,FALSE,"PROJECT";"Summary -2",#N/A,FALSE,"SUMMARY"}</definedName>
    <definedName name="______________a129" localSheetId="20" hidden="1">{"Offgrid",#N/A,FALSE,"OFFGRID";"Region",#N/A,FALSE,"REGION";"Offgrid -2",#N/A,FALSE,"OFFGRID";"WTP",#N/A,FALSE,"WTP";"WTP -2",#N/A,FALSE,"WTP";"Project",#N/A,FALSE,"PROJECT";"Summary -2",#N/A,FALSE,"SUMMARY"}</definedName>
    <definedName name="______________a129" localSheetId="22" hidden="1">{"Offgrid",#N/A,FALSE,"OFFGRID";"Region",#N/A,FALSE,"REGION";"Offgrid -2",#N/A,FALSE,"OFFGRID";"WTP",#N/A,FALSE,"WTP";"WTP -2",#N/A,FALSE,"WTP";"Project",#N/A,FALSE,"PROJECT";"Summary -2",#N/A,FALSE,"SUMMARY"}</definedName>
    <definedName name="______________a129" localSheetId="24" hidden="1">{"Offgrid",#N/A,FALSE,"OFFGRID";"Region",#N/A,FALSE,"REGION";"Offgrid -2",#N/A,FALSE,"OFFGRID";"WTP",#N/A,FALSE,"WTP";"WTP -2",#N/A,FALSE,"WTP";"Project",#N/A,FALSE,"PROJECT";"Summary -2",#N/A,FALSE,"SUMMARY"}</definedName>
    <definedName name="______________a129" localSheetId="28" hidden="1">{"Offgrid",#N/A,FALSE,"OFFGRID";"Region",#N/A,FALSE,"REGION";"Offgrid -2",#N/A,FALSE,"OFFGRID";"WTP",#N/A,FALSE,"WTP";"WTP -2",#N/A,FALSE,"WTP";"Project",#N/A,FALSE,"PROJECT";"Summary -2",#N/A,FALSE,"SUMMARY"}</definedName>
    <definedName name="______________a129" localSheetId="14" hidden="1">{"Offgrid",#N/A,FALSE,"OFFGRID";"Region",#N/A,FALSE,"REGION";"Offgrid -2",#N/A,FALSE,"OFFGRID";"WTP",#N/A,FALSE,"WTP";"WTP -2",#N/A,FALSE,"WTP";"Project",#N/A,FALSE,"PROJECT";"Summary -2",#N/A,FALSE,"SUMMARY"}</definedName>
    <definedName name="______________a129" hidden="1">{"Offgrid",#N/A,FALSE,"OFFGRID";"Region",#N/A,FALSE,"REGION";"Offgrid -2",#N/A,FALSE,"OFFGRID";"WTP",#N/A,FALSE,"WTP";"WTP -2",#N/A,FALSE,"WTP";"Project",#N/A,FALSE,"PROJECT";"Summary -2",#N/A,FALSE,"SUMMARY"}</definedName>
    <definedName name="______________a130" localSheetId="12" hidden="1">{"Offgrid",#N/A,FALSE,"OFFGRID";"Region",#N/A,FALSE,"REGION";"Offgrid -2",#N/A,FALSE,"OFFGRID";"WTP",#N/A,FALSE,"WTP";"WTP -2",#N/A,FALSE,"WTP";"Project",#N/A,FALSE,"PROJECT";"Summary -2",#N/A,FALSE,"SUMMARY"}</definedName>
    <definedName name="______________a130" localSheetId="11" hidden="1">{"Offgrid",#N/A,FALSE,"OFFGRID";"Region",#N/A,FALSE,"REGION";"Offgrid -2",#N/A,FALSE,"OFFGRID";"WTP",#N/A,FALSE,"WTP";"WTP -2",#N/A,FALSE,"WTP";"Project",#N/A,FALSE,"PROJECT";"Summary -2",#N/A,FALSE,"SUMMARY"}</definedName>
    <definedName name="______________a130" localSheetId="13" hidden="1">{"Offgrid",#N/A,FALSE,"OFFGRID";"Region",#N/A,FALSE,"REGION";"Offgrid -2",#N/A,FALSE,"OFFGRID";"WTP",#N/A,FALSE,"WTP";"WTP -2",#N/A,FALSE,"WTP";"Project",#N/A,FALSE,"PROJECT";"Summary -2",#N/A,FALSE,"SUMMARY"}</definedName>
    <definedName name="______________a130" localSheetId="16" hidden="1">{"Offgrid",#N/A,FALSE,"OFFGRID";"Region",#N/A,FALSE,"REGION";"Offgrid -2",#N/A,FALSE,"OFFGRID";"WTP",#N/A,FALSE,"WTP";"WTP -2",#N/A,FALSE,"WTP";"Project",#N/A,FALSE,"PROJECT";"Summary -2",#N/A,FALSE,"SUMMARY"}</definedName>
    <definedName name="______________a130" localSheetId="21" hidden="1">{"Offgrid",#N/A,FALSE,"OFFGRID";"Region",#N/A,FALSE,"REGION";"Offgrid -2",#N/A,FALSE,"OFFGRID";"WTP",#N/A,FALSE,"WTP";"WTP -2",#N/A,FALSE,"WTP";"Project",#N/A,FALSE,"PROJECT";"Summary -2",#N/A,FALSE,"SUMMARY"}</definedName>
    <definedName name="______________a130" localSheetId="18" hidden="1">{"Offgrid",#N/A,FALSE,"OFFGRID";"Region",#N/A,FALSE,"REGION";"Offgrid -2",#N/A,FALSE,"OFFGRID";"WTP",#N/A,FALSE,"WTP";"WTP -2",#N/A,FALSE,"WTP";"Project",#N/A,FALSE,"PROJECT";"Summary -2",#N/A,FALSE,"SUMMARY"}</definedName>
    <definedName name="______________a130" localSheetId="19" hidden="1">{"Offgrid",#N/A,FALSE,"OFFGRID";"Region",#N/A,FALSE,"REGION";"Offgrid -2",#N/A,FALSE,"OFFGRID";"WTP",#N/A,FALSE,"WTP";"WTP -2",#N/A,FALSE,"WTP";"Project",#N/A,FALSE,"PROJECT";"Summary -2",#N/A,FALSE,"SUMMARY"}</definedName>
    <definedName name="______________a130" localSheetId="20" hidden="1">{"Offgrid",#N/A,FALSE,"OFFGRID";"Region",#N/A,FALSE,"REGION";"Offgrid -2",#N/A,FALSE,"OFFGRID";"WTP",#N/A,FALSE,"WTP";"WTP -2",#N/A,FALSE,"WTP";"Project",#N/A,FALSE,"PROJECT";"Summary -2",#N/A,FALSE,"SUMMARY"}</definedName>
    <definedName name="______________a130" localSheetId="22" hidden="1">{"Offgrid",#N/A,FALSE,"OFFGRID";"Region",#N/A,FALSE,"REGION";"Offgrid -2",#N/A,FALSE,"OFFGRID";"WTP",#N/A,FALSE,"WTP";"WTP -2",#N/A,FALSE,"WTP";"Project",#N/A,FALSE,"PROJECT";"Summary -2",#N/A,FALSE,"SUMMARY"}</definedName>
    <definedName name="______________a130" localSheetId="24" hidden="1">{"Offgrid",#N/A,FALSE,"OFFGRID";"Region",#N/A,FALSE,"REGION";"Offgrid -2",#N/A,FALSE,"OFFGRID";"WTP",#N/A,FALSE,"WTP";"WTP -2",#N/A,FALSE,"WTP";"Project",#N/A,FALSE,"PROJECT";"Summary -2",#N/A,FALSE,"SUMMARY"}</definedName>
    <definedName name="______________a130" localSheetId="28" hidden="1">{"Offgrid",#N/A,FALSE,"OFFGRID";"Region",#N/A,FALSE,"REGION";"Offgrid -2",#N/A,FALSE,"OFFGRID";"WTP",#N/A,FALSE,"WTP";"WTP -2",#N/A,FALSE,"WTP";"Project",#N/A,FALSE,"PROJECT";"Summary -2",#N/A,FALSE,"SUMMARY"}</definedName>
    <definedName name="______________a130" localSheetId="14"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a2" localSheetId="12" hidden="1">{"'Sheet1'!$L$16"}</definedName>
    <definedName name="______________a2" localSheetId="11" hidden="1">{"'Sheet1'!$L$16"}</definedName>
    <definedName name="______________a2" localSheetId="13" hidden="1">{"'Sheet1'!$L$16"}</definedName>
    <definedName name="______________a2" localSheetId="16" hidden="1">{"'Sheet1'!$L$16"}</definedName>
    <definedName name="______________a2" localSheetId="21" hidden="1">{"'Sheet1'!$L$16"}</definedName>
    <definedName name="______________a2" localSheetId="18" hidden="1">{"'Sheet1'!$L$16"}</definedName>
    <definedName name="______________a2" localSheetId="19" hidden="1">{"'Sheet1'!$L$16"}</definedName>
    <definedName name="______________a2" localSheetId="20" hidden="1">{"'Sheet1'!$L$16"}</definedName>
    <definedName name="______________a2" localSheetId="22" hidden="1">{"'Sheet1'!$L$16"}</definedName>
    <definedName name="______________a2" localSheetId="24" hidden="1">{"'Sheet1'!$L$16"}</definedName>
    <definedName name="______________a2" localSheetId="28" hidden="1">{"'Sheet1'!$L$16"}</definedName>
    <definedName name="______________a2" localSheetId="14" hidden="1">{"'Sheet1'!$L$16"}</definedName>
    <definedName name="______________a2" hidden="1">{"'Sheet1'!$L$16"}</definedName>
    <definedName name="______________BG12" localSheetId="12" hidden="1">{"'Sheet1'!$L$16"}</definedName>
    <definedName name="______________BG12" localSheetId="11" hidden="1">{"'Sheet1'!$L$16"}</definedName>
    <definedName name="______________BG12" localSheetId="13" hidden="1">{"'Sheet1'!$L$16"}</definedName>
    <definedName name="______________BG12" localSheetId="16" hidden="1">{"'Sheet1'!$L$16"}</definedName>
    <definedName name="______________BG12" localSheetId="21" hidden="1">{"'Sheet1'!$L$16"}</definedName>
    <definedName name="______________BG12" localSheetId="18" hidden="1">{"'Sheet1'!$L$16"}</definedName>
    <definedName name="______________BG12" localSheetId="19" hidden="1">{"'Sheet1'!$L$16"}</definedName>
    <definedName name="______________BG12" localSheetId="20" hidden="1">{"'Sheet1'!$L$16"}</definedName>
    <definedName name="______________BG12" localSheetId="22" hidden="1">{"'Sheet1'!$L$16"}</definedName>
    <definedName name="______________BG12" localSheetId="24" hidden="1">{"'Sheet1'!$L$16"}</definedName>
    <definedName name="______________BG12" localSheetId="28" hidden="1">{"'Sheet1'!$L$16"}</definedName>
    <definedName name="______________BG12" localSheetId="14" hidden="1">{"'Sheet1'!$L$16"}</definedName>
    <definedName name="______________BG12" hidden="1">{"'Sheet1'!$L$16"}</definedName>
    <definedName name="______________BIA3" localSheetId="12" hidden="1">{"'Sheet1'!$L$16"}</definedName>
    <definedName name="______________BIA3" localSheetId="11" hidden="1">{"'Sheet1'!$L$16"}</definedName>
    <definedName name="______________BIA3" localSheetId="13" hidden="1">{"'Sheet1'!$L$16"}</definedName>
    <definedName name="______________BIA3" localSheetId="16" hidden="1">{"'Sheet1'!$L$16"}</definedName>
    <definedName name="______________BIA3" localSheetId="21" hidden="1">{"'Sheet1'!$L$16"}</definedName>
    <definedName name="______________BIA3" localSheetId="18" hidden="1">{"'Sheet1'!$L$16"}</definedName>
    <definedName name="______________BIA3" localSheetId="19" hidden="1">{"'Sheet1'!$L$16"}</definedName>
    <definedName name="______________BIA3" localSheetId="20" hidden="1">{"'Sheet1'!$L$16"}</definedName>
    <definedName name="______________BIA3" localSheetId="22" hidden="1">{"'Sheet1'!$L$16"}</definedName>
    <definedName name="______________BIA3" localSheetId="24" hidden="1">{"'Sheet1'!$L$16"}</definedName>
    <definedName name="______________BIA3" localSheetId="28" hidden="1">{"'Sheet1'!$L$16"}</definedName>
    <definedName name="______________BIA3" localSheetId="14" hidden="1">{"'Sheet1'!$L$16"}</definedName>
    <definedName name="______________BIA3" hidden="1">{"'Sheet1'!$L$16"}</definedName>
    <definedName name="______________CN1" localSheetId="12" hidden="1">{"'Sheet1'!$L$16"}</definedName>
    <definedName name="______________CN1" localSheetId="11" hidden="1">{"'Sheet1'!$L$16"}</definedName>
    <definedName name="______________CN1" localSheetId="13" hidden="1">{"'Sheet1'!$L$16"}</definedName>
    <definedName name="______________CN1" localSheetId="16" hidden="1">{"'Sheet1'!$L$16"}</definedName>
    <definedName name="______________CN1" localSheetId="21" hidden="1">{"'Sheet1'!$L$16"}</definedName>
    <definedName name="______________CN1" localSheetId="18" hidden="1">{"'Sheet1'!$L$16"}</definedName>
    <definedName name="______________CN1" localSheetId="19" hidden="1">{"'Sheet1'!$L$16"}</definedName>
    <definedName name="______________CN1" localSheetId="20" hidden="1">{"'Sheet1'!$L$16"}</definedName>
    <definedName name="______________CN1" localSheetId="22" hidden="1">{"'Sheet1'!$L$16"}</definedName>
    <definedName name="______________CN1" localSheetId="24" hidden="1">{"'Sheet1'!$L$16"}</definedName>
    <definedName name="______________CN1" localSheetId="28" hidden="1">{"'Sheet1'!$L$16"}</definedName>
    <definedName name="______________CN1" localSheetId="14" hidden="1">{"'Sheet1'!$L$16"}</definedName>
    <definedName name="______________CN1" hidden="1">{"'Sheet1'!$L$16"}</definedName>
    <definedName name="______________DT10" localSheetId="12" hidden="1">{"'Sheet1'!$L$16"}</definedName>
    <definedName name="______________DT10" localSheetId="11" hidden="1">{"'Sheet1'!$L$16"}</definedName>
    <definedName name="______________DT10" localSheetId="13" hidden="1">{"'Sheet1'!$L$16"}</definedName>
    <definedName name="______________DT10" localSheetId="16" hidden="1">{"'Sheet1'!$L$16"}</definedName>
    <definedName name="______________DT10" localSheetId="21" hidden="1">{"'Sheet1'!$L$16"}</definedName>
    <definedName name="______________DT10" localSheetId="18" hidden="1">{"'Sheet1'!$L$16"}</definedName>
    <definedName name="______________DT10" localSheetId="19" hidden="1">{"'Sheet1'!$L$16"}</definedName>
    <definedName name="______________DT10" localSheetId="20" hidden="1">{"'Sheet1'!$L$16"}</definedName>
    <definedName name="______________DT10" localSheetId="22" hidden="1">{"'Sheet1'!$L$16"}</definedName>
    <definedName name="______________DT10" localSheetId="24" hidden="1">{"'Sheet1'!$L$16"}</definedName>
    <definedName name="______________DT10" localSheetId="28" hidden="1">{"'Sheet1'!$L$16"}</definedName>
    <definedName name="______________DT10" localSheetId="14" hidden="1">{"'Sheet1'!$L$16"}</definedName>
    <definedName name="______________DT10" hidden="1">{"'Sheet1'!$L$16"}</definedName>
    <definedName name="______________Goi8" localSheetId="12" hidden="1">{"'Sheet1'!$L$16"}</definedName>
    <definedName name="______________Goi8" localSheetId="11" hidden="1">{"'Sheet1'!$L$16"}</definedName>
    <definedName name="______________Goi8" localSheetId="13" hidden="1">{"'Sheet1'!$L$16"}</definedName>
    <definedName name="______________Goi8" localSheetId="16" hidden="1">{"'Sheet1'!$L$16"}</definedName>
    <definedName name="______________Goi8" localSheetId="21" hidden="1">{"'Sheet1'!$L$16"}</definedName>
    <definedName name="______________Goi8" localSheetId="18" hidden="1">{"'Sheet1'!$L$16"}</definedName>
    <definedName name="______________Goi8" localSheetId="19" hidden="1">{"'Sheet1'!$L$16"}</definedName>
    <definedName name="______________Goi8" localSheetId="20" hidden="1">{"'Sheet1'!$L$16"}</definedName>
    <definedName name="______________Goi8" localSheetId="22" hidden="1">{"'Sheet1'!$L$16"}</definedName>
    <definedName name="______________Goi8" localSheetId="24" hidden="1">{"'Sheet1'!$L$16"}</definedName>
    <definedName name="______________Goi8" localSheetId="28" hidden="1">{"'Sheet1'!$L$16"}</definedName>
    <definedName name="______________Goi8" localSheetId="14" hidden="1">{"'Sheet1'!$L$16"}</definedName>
    <definedName name="______________Goi8" hidden="1">{"'Sheet1'!$L$16"}</definedName>
    <definedName name="______________Goi8_1" localSheetId="12" hidden="1">{"'Sheet1'!$L$16"}</definedName>
    <definedName name="______________Goi8_1" localSheetId="11" hidden="1">{"'Sheet1'!$L$16"}</definedName>
    <definedName name="______________Goi8_1" localSheetId="13" hidden="1">{"'Sheet1'!$L$16"}</definedName>
    <definedName name="______________Goi8_1" localSheetId="16" hidden="1">{"'Sheet1'!$L$16"}</definedName>
    <definedName name="______________Goi8_1" localSheetId="21" hidden="1">{"'Sheet1'!$L$16"}</definedName>
    <definedName name="______________Goi8_1" localSheetId="18" hidden="1">{"'Sheet1'!$L$16"}</definedName>
    <definedName name="______________Goi8_1" localSheetId="19" hidden="1">{"'Sheet1'!$L$16"}</definedName>
    <definedName name="______________Goi8_1" localSheetId="20" hidden="1">{"'Sheet1'!$L$16"}</definedName>
    <definedName name="______________Goi8_1" localSheetId="22" hidden="1">{"'Sheet1'!$L$16"}</definedName>
    <definedName name="______________Goi8_1" localSheetId="24" hidden="1">{"'Sheet1'!$L$16"}</definedName>
    <definedName name="______________Goi8_1" localSheetId="28" hidden="1">{"'Sheet1'!$L$16"}</definedName>
    <definedName name="______________Goi8_1" localSheetId="14" hidden="1">{"'Sheet1'!$L$16"}</definedName>
    <definedName name="______________Goi8_1" hidden="1">{"'Sheet1'!$L$16"}</definedName>
    <definedName name="______________h1" localSheetId="12" hidden="1">{"'Sheet1'!$L$16"}</definedName>
    <definedName name="______________h1" localSheetId="11" hidden="1">{"'Sheet1'!$L$16"}</definedName>
    <definedName name="______________h1" localSheetId="13" hidden="1">{"'Sheet1'!$L$16"}</definedName>
    <definedName name="______________h1" localSheetId="16" hidden="1">{"'Sheet1'!$L$16"}</definedName>
    <definedName name="______________h1" localSheetId="21" hidden="1">{"'Sheet1'!$L$16"}</definedName>
    <definedName name="______________h1" localSheetId="18" hidden="1">{"'Sheet1'!$L$16"}</definedName>
    <definedName name="______________h1" localSheetId="19" hidden="1">{"'Sheet1'!$L$16"}</definedName>
    <definedName name="______________h1" localSheetId="20" hidden="1">{"'Sheet1'!$L$16"}</definedName>
    <definedName name="______________h1" localSheetId="22" hidden="1">{"'Sheet1'!$L$16"}</definedName>
    <definedName name="______________h1" localSheetId="24" hidden="1">{"'Sheet1'!$L$16"}</definedName>
    <definedName name="______________h1" localSheetId="28" hidden="1">{"'Sheet1'!$L$16"}</definedName>
    <definedName name="______________h1" localSheetId="14" hidden="1">{"'Sheet1'!$L$16"}</definedName>
    <definedName name="______________h1" hidden="1">{"'Sheet1'!$L$16"}</definedName>
    <definedName name="______________hh1219" localSheetId="12" hidden="1">{"'Sheet1'!$L$16"}</definedName>
    <definedName name="______________hh1219" localSheetId="11" hidden="1">{"'Sheet1'!$L$16"}</definedName>
    <definedName name="______________hh1219" localSheetId="13" hidden="1">{"'Sheet1'!$L$16"}</definedName>
    <definedName name="______________hh1219" localSheetId="16" hidden="1">{"'Sheet1'!$L$16"}</definedName>
    <definedName name="______________hh1219" localSheetId="21" hidden="1">{"'Sheet1'!$L$16"}</definedName>
    <definedName name="______________hh1219" localSheetId="18" hidden="1">{"'Sheet1'!$L$16"}</definedName>
    <definedName name="______________hh1219" localSheetId="19" hidden="1">{"'Sheet1'!$L$16"}</definedName>
    <definedName name="______________hh1219" localSheetId="20" hidden="1">{"'Sheet1'!$L$16"}</definedName>
    <definedName name="______________hh1219" localSheetId="22" hidden="1">{"'Sheet1'!$L$16"}</definedName>
    <definedName name="______________hh1219" localSheetId="24" hidden="1">{"'Sheet1'!$L$16"}</definedName>
    <definedName name="______________hh1219" localSheetId="28" hidden="1">{"'Sheet1'!$L$16"}</definedName>
    <definedName name="______________hh1219" localSheetId="14" hidden="1">{"'Sheet1'!$L$16"}</definedName>
    <definedName name="______________hh1219" hidden="1">{"'Sheet1'!$L$16"}</definedName>
    <definedName name="______________hu1" localSheetId="12" hidden="1">{"'Sheet1'!$L$16"}</definedName>
    <definedName name="______________hu1" localSheetId="11" hidden="1">{"'Sheet1'!$L$16"}</definedName>
    <definedName name="______________hu1" localSheetId="13" hidden="1">{"'Sheet1'!$L$16"}</definedName>
    <definedName name="______________hu1" localSheetId="16" hidden="1">{"'Sheet1'!$L$16"}</definedName>
    <definedName name="______________hu1" localSheetId="21" hidden="1">{"'Sheet1'!$L$16"}</definedName>
    <definedName name="______________hu1" localSheetId="18" hidden="1">{"'Sheet1'!$L$16"}</definedName>
    <definedName name="______________hu1" localSheetId="19" hidden="1">{"'Sheet1'!$L$16"}</definedName>
    <definedName name="______________hu1" localSheetId="20" hidden="1">{"'Sheet1'!$L$16"}</definedName>
    <definedName name="______________hu1" localSheetId="22" hidden="1">{"'Sheet1'!$L$16"}</definedName>
    <definedName name="______________hu1" localSheetId="24" hidden="1">{"'Sheet1'!$L$16"}</definedName>
    <definedName name="______________hu1" localSheetId="28" hidden="1">{"'Sheet1'!$L$16"}</definedName>
    <definedName name="______________hu1" localSheetId="14" hidden="1">{"'Sheet1'!$L$16"}</definedName>
    <definedName name="______________hu1" hidden="1">{"'Sheet1'!$L$16"}</definedName>
    <definedName name="______________hu2" localSheetId="12" hidden="1">{"'Sheet1'!$L$16"}</definedName>
    <definedName name="______________hu2" localSheetId="11" hidden="1">{"'Sheet1'!$L$16"}</definedName>
    <definedName name="______________hu2" localSheetId="13" hidden="1">{"'Sheet1'!$L$16"}</definedName>
    <definedName name="______________hu2" localSheetId="16" hidden="1">{"'Sheet1'!$L$16"}</definedName>
    <definedName name="______________hu2" localSheetId="21" hidden="1">{"'Sheet1'!$L$16"}</definedName>
    <definedName name="______________hu2" localSheetId="18" hidden="1">{"'Sheet1'!$L$16"}</definedName>
    <definedName name="______________hu2" localSheetId="19" hidden="1">{"'Sheet1'!$L$16"}</definedName>
    <definedName name="______________hu2" localSheetId="20" hidden="1">{"'Sheet1'!$L$16"}</definedName>
    <definedName name="______________hu2" localSheetId="22" hidden="1">{"'Sheet1'!$L$16"}</definedName>
    <definedName name="______________hu2" localSheetId="24" hidden="1">{"'Sheet1'!$L$16"}</definedName>
    <definedName name="______________hu2" localSheetId="28" hidden="1">{"'Sheet1'!$L$16"}</definedName>
    <definedName name="______________hu2" localSheetId="14" hidden="1">{"'Sheet1'!$L$16"}</definedName>
    <definedName name="______________hu2" hidden="1">{"'Sheet1'!$L$16"}</definedName>
    <definedName name="______________hu5" localSheetId="12" hidden="1">{"'Sheet1'!$L$16"}</definedName>
    <definedName name="______________hu5" localSheetId="11" hidden="1">{"'Sheet1'!$L$16"}</definedName>
    <definedName name="______________hu5" localSheetId="13" hidden="1">{"'Sheet1'!$L$16"}</definedName>
    <definedName name="______________hu5" localSheetId="16" hidden="1">{"'Sheet1'!$L$16"}</definedName>
    <definedName name="______________hu5" localSheetId="21" hidden="1">{"'Sheet1'!$L$16"}</definedName>
    <definedName name="______________hu5" localSheetId="18" hidden="1">{"'Sheet1'!$L$16"}</definedName>
    <definedName name="______________hu5" localSheetId="19" hidden="1">{"'Sheet1'!$L$16"}</definedName>
    <definedName name="______________hu5" localSheetId="20" hidden="1">{"'Sheet1'!$L$16"}</definedName>
    <definedName name="______________hu5" localSheetId="22" hidden="1">{"'Sheet1'!$L$16"}</definedName>
    <definedName name="______________hu5" localSheetId="24" hidden="1">{"'Sheet1'!$L$16"}</definedName>
    <definedName name="______________hu5" localSheetId="28" hidden="1">{"'Sheet1'!$L$16"}</definedName>
    <definedName name="______________hu5" localSheetId="14" hidden="1">{"'Sheet1'!$L$16"}</definedName>
    <definedName name="______________hu5" hidden="1">{"'Sheet1'!$L$16"}</definedName>
    <definedName name="______________hu6" localSheetId="12" hidden="1">{"'Sheet1'!$L$16"}</definedName>
    <definedName name="______________hu6" localSheetId="11" hidden="1">{"'Sheet1'!$L$16"}</definedName>
    <definedName name="______________hu6" localSheetId="13" hidden="1">{"'Sheet1'!$L$16"}</definedName>
    <definedName name="______________hu6" localSheetId="16" hidden="1">{"'Sheet1'!$L$16"}</definedName>
    <definedName name="______________hu6" localSheetId="21" hidden="1">{"'Sheet1'!$L$16"}</definedName>
    <definedName name="______________hu6" localSheetId="18" hidden="1">{"'Sheet1'!$L$16"}</definedName>
    <definedName name="______________hu6" localSheetId="19" hidden="1">{"'Sheet1'!$L$16"}</definedName>
    <definedName name="______________hu6" localSheetId="20" hidden="1">{"'Sheet1'!$L$16"}</definedName>
    <definedName name="______________hu6" localSheetId="22" hidden="1">{"'Sheet1'!$L$16"}</definedName>
    <definedName name="______________hu6" localSheetId="24" hidden="1">{"'Sheet1'!$L$16"}</definedName>
    <definedName name="______________hu6" localSheetId="28" hidden="1">{"'Sheet1'!$L$16"}</definedName>
    <definedName name="______________hu6" localSheetId="14" hidden="1">{"'Sheet1'!$L$16"}</definedName>
    <definedName name="______________hu6" hidden="1">{"'Sheet1'!$L$16"}</definedName>
    <definedName name="______________hu7" localSheetId="12" hidden="1">{"'Sheet1'!$L$16"}</definedName>
    <definedName name="______________hu7" localSheetId="11" hidden="1">{"'Sheet1'!$L$16"}</definedName>
    <definedName name="______________hu7" localSheetId="13" hidden="1">{"'Sheet1'!$L$16"}</definedName>
    <definedName name="______________hu7" localSheetId="16" hidden="1">{"'Sheet1'!$L$16"}</definedName>
    <definedName name="______________hu7" localSheetId="21" hidden="1">{"'Sheet1'!$L$16"}</definedName>
    <definedName name="______________hu7" localSheetId="18" hidden="1">{"'Sheet1'!$L$16"}</definedName>
    <definedName name="______________hu7" localSheetId="19" hidden="1">{"'Sheet1'!$L$16"}</definedName>
    <definedName name="______________hu7" localSheetId="20" hidden="1">{"'Sheet1'!$L$16"}</definedName>
    <definedName name="______________hu7" localSheetId="22" hidden="1">{"'Sheet1'!$L$16"}</definedName>
    <definedName name="______________hu7" localSheetId="24" hidden="1">{"'Sheet1'!$L$16"}</definedName>
    <definedName name="______________hu7" localSheetId="28" hidden="1">{"'Sheet1'!$L$16"}</definedName>
    <definedName name="______________hu7" localSheetId="14" hidden="1">{"'Sheet1'!$L$16"}</definedName>
    <definedName name="______________hu7" hidden="1">{"'Sheet1'!$L$16"}</definedName>
    <definedName name="______________huy1" localSheetId="12" hidden="1">{"'Sheet1'!$L$16"}</definedName>
    <definedName name="______________huy1" localSheetId="11" hidden="1">{"'Sheet1'!$L$16"}</definedName>
    <definedName name="______________huy1" localSheetId="13" hidden="1">{"'Sheet1'!$L$16"}</definedName>
    <definedName name="______________huy1" localSheetId="16" hidden="1">{"'Sheet1'!$L$16"}</definedName>
    <definedName name="______________huy1" localSheetId="21" hidden="1">{"'Sheet1'!$L$16"}</definedName>
    <definedName name="______________huy1" localSheetId="18" hidden="1">{"'Sheet1'!$L$16"}</definedName>
    <definedName name="______________huy1" localSheetId="19" hidden="1">{"'Sheet1'!$L$16"}</definedName>
    <definedName name="______________huy1" localSheetId="20" hidden="1">{"'Sheet1'!$L$16"}</definedName>
    <definedName name="______________huy1" localSheetId="22" hidden="1">{"'Sheet1'!$L$16"}</definedName>
    <definedName name="______________huy1" localSheetId="24" hidden="1">{"'Sheet1'!$L$16"}</definedName>
    <definedName name="______________huy1" localSheetId="28" hidden="1">{"'Sheet1'!$L$16"}</definedName>
    <definedName name="______________huy1" localSheetId="14" hidden="1">{"'Sheet1'!$L$16"}</definedName>
    <definedName name="______________huy1" hidden="1">{"'Sheet1'!$L$16"}</definedName>
    <definedName name="______________Lan1" localSheetId="12" hidden="1">{"'Sheet1'!$L$16"}</definedName>
    <definedName name="______________Lan1" localSheetId="11" hidden="1">{"'Sheet1'!$L$16"}</definedName>
    <definedName name="______________Lan1" localSheetId="13" hidden="1">{"'Sheet1'!$L$16"}</definedName>
    <definedName name="______________Lan1" localSheetId="16" hidden="1">{"'Sheet1'!$L$16"}</definedName>
    <definedName name="______________Lan1" localSheetId="21" hidden="1">{"'Sheet1'!$L$16"}</definedName>
    <definedName name="______________Lan1" localSheetId="18" hidden="1">{"'Sheet1'!$L$16"}</definedName>
    <definedName name="______________Lan1" localSheetId="19" hidden="1">{"'Sheet1'!$L$16"}</definedName>
    <definedName name="______________Lan1" localSheetId="20" hidden="1">{"'Sheet1'!$L$16"}</definedName>
    <definedName name="______________Lan1" localSheetId="22" hidden="1">{"'Sheet1'!$L$16"}</definedName>
    <definedName name="______________Lan1" localSheetId="24" hidden="1">{"'Sheet1'!$L$16"}</definedName>
    <definedName name="______________Lan1" localSheetId="28" hidden="1">{"'Sheet1'!$L$16"}</definedName>
    <definedName name="______________Lan1" localSheetId="14" hidden="1">{"'Sheet1'!$L$16"}</definedName>
    <definedName name="______________Lan1" hidden="1">{"'Sheet1'!$L$16"}</definedName>
    <definedName name="______________LAN3" localSheetId="12" hidden="1">{"'Sheet1'!$L$16"}</definedName>
    <definedName name="______________LAN3" localSheetId="11" hidden="1">{"'Sheet1'!$L$16"}</definedName>
    <definedName name="______________LAN3" localSheetId="13" hidden="1">{"'Sheet1'!$L$16"}</definedName>
    <definedName name="______________LAN3" localSheetId="16" hidden="1">{"'Sheet1'!$L$16"}</definedName>
    <definedName name="______________LAN3" localSheetId="21" hidden="1">{"'Sheet1'!$L$16"}</definedName>
    <definedName name="______________LAN3" localSheetId="18" hidden="1">{"'Sheet1'!$L$16"}</definedName>
    <definedName name="______________LAN3" localSheetId="19" hidden="1">{"'Sheet1'!$L$16"}</definedName>
    <definedName name="______________LAN3" localSheetId="20" hidden="1">{"'Sheet1'!$L$16"}</definedName>
    <definedName name="______________LAN3" localSheetId="22" hidden="1">{"'Sheet1'!$L$16"}</definedName>
    <definedName name="______________LAN3" localSheetId="24" hidden="1">{"'Sheet1'!$L$16"}</definedName>
    <definedName name="______________LAN3" localSheetId="28" hidden="1">{"'Sheet1'!$L$16"}</definedName>
    <definedName name="______________LAN3" localSheetId="14" hidden="1">{"'Sheet1'!$L$16"}</definedName>
    <definedName name="______________LAN3" hidden="1">{"'Sheet1'!$L$16"}</definedName>
    <definedName name="______________lop111" localSheetId="12" hidden="1">{#N/A,#N/A,FALSE,"特殊室（ＢＱ表）"}</definedName>
    <definedName name="______________lop111" localSheetId="11" hidden="1">{#N/A,#N/A,FALSE,"特殊室（ＢＱ表）"}</definedName>
    <definedName name="______________lop111" localSheetId="13" hidden="1">{#N/A,#N/A,FALSE,"特殊室（ＢＱ表）"}</definedName>
    <definedName name="______________lop111" localSheetId="16" hidden="1">{#N/A,#N/A,FALSE,"特殊室（ＢＱ表）"}</definedName>
    <definedName name="______________lop111" localSheetId="21" hidden="1">{#N/A,#N/A,FALSE,"特殊室（ＢＱ表）"}</definedName>
    <definedName name="______________lop111" localSheetId="18" hidden="1">{#N/A,#N/A,FALSE,"特殊室（ＢＱ表）"}</definedName>
    <definedName name="______________lop111" localSheetId="19" hidden="1">{#N/A,#N/A,FALSE,"特殊室（ＢＱ表）"}</definedName>
    <definedName name="______________lop111" localSheetId="20" hidden="1">{#N/A,#N/A,FALSE,"特殊室（ＢＱ表）"}</definedName>
    <definedName name="______________lop111" localSheetId="22" hidden="1">{#N/A,#N/A,FALSE,"特殊室（ＢＱ表）"}</definedName>
    <definedName name="______________lop111" localSheetId="24" hidden="1">{#N/A,#N/A,FALSE,"特殊室（ＢＱ表）"}</definedName>
    <definedName name="______________lop111" localSheetId="28" hidden="1">{#N/A,#N/A,FALSE,"特殊室（ＢＱ表）"}</definedName>
    <definedName name="______________lop111" localSheetId="14" hidden="1">{#N/A,#N/A,FALSE,"特殊室（ＢＱ表）"}</definedName>
    <definedName name="______________lop111" hidden="1">{#N/A,#N/A,FALSE,"特殊室（ＢＱ表）"}</definedName>
    <definedName name="______________m4" localSheetId="12" hidden="1">{"'Sheet1'!$L$16"}</definedName>
    <definedName name="______________m4" localSheetId="11" hidden="1">{"'Sheet1'!$L$16"}</definedName>
    <definedName name="______________m4" localSheetId="13" hidden="1">{"'Sheet1'!$L$16"}</definedName>
    <definedName name="______________m4" localSheetId="16" hidden="1">{"'Sheet1'!$L$16"}</definedName>
    <definedName name="______________m4" localSheetId="21" hidden="1">{"'Sheet1'!$L$16"}</definedName>
    <definedName name="______________m4" localSheetId="18" hidden="1">{"'Sheet1'!$L$16"}</definedName>
    <definedName name="______________m4" localSheetId="19" hidden="1">{"'Sheet1'!$L$16"}</definedName>
    <definedName name="______________m4" localSheetId="20" hidden="1">{"'Sheet1'!$L$16"}</definedName>
    <definedName name="______________m4" localSheetId="22" hidden="1">{"'Sheet1'!$L$16"}</definedName>
    <definedName name="______________m4" localSheetId="24" hidden="1">{"'Sheet1'!$L$16"}</definedName>
    <definedName name="______________m4" localSheetId="28" hidden="1">{"'Sheet1'!$L$16"}</definedName>
    <definedName name="______________m4" localSheetId="14" hidden="1">{"'Sheet1'!$L$16"}</definedName>
    <definedName name="______________m4" hidden="1">{"'Sheet1'!$L$16"}</definedName>
    <definedName name="______________NSO2" localSheetId="12" hidden="1">{"'Sheet1'!$L$16"}</definedName>
    <definedName name="______________NSO2" localSheetId="11" hidden="1">{"'Sheet1'!$L$16"}</definedName>
    <definedName name="______________NSO2" localSheetId="13" hidden="1">{"'Sheet1'!$L$16"}</definedName>
    <definedName name="______________NSO2" localSheetId="16" hidden="1">{"'Sheet1'!$L$16"}</definedName>
    <definedName name="______________NSO2" localSheetId="21" hidden="1">{"'Sheet1'!$L$16"}</definedName>
    <definedName name="______________NSO2" localSheetId="18" hidden="1">{"'Sheet1'!$L$16"}</definedName>
    <definedName name="______________NSO2" localSheetId="19" hidden="1">{"'Sheet1'!$L$16"}</definedName>
    <definedName name="______________NSO2" localSheetId="20" hidden="1">{"'Sheet1'!$L$16"}</definedName>
    <definedName name="______________NSO2" localSheetId="22" hidden="1">{"'Sheet1'!$L$16"}</definedName>
    <definedName name="______________NSO2" localSheetId="24" hidden="1">{"'Sheet1'!$L$16"}</definedName>
    <definedName name="______________NSO2" localSheetId="28" hidden="1">{"'Sheet1'!$L$16"}</definedName>
    <definedName name="______________NSO2" localSheetId="14" hidden="1">{"'Sheet1'!$L$16"}</definedName>
    <definedName name="______________NSO2" hidden="1">{"'Sheet1'!$L$16"}</definedName>
    <definedName name="______________P3" localSheetId="12" hidden="1">{#N/A,#N/A,FALSE,"特殊室（ＢＱ表）"}</definedName>
    <definedName name="______________P3" localSheetId="11" hidden="1">{#N/A,#N/A,FALSE,"特殊室（ＢＱ表）"}</definedName>
    <definedName name="______________P3" localSheetId="13" hidden="1">{#N/A,#N/A,FALSE,"特殊室（ＢＱ表）"}</definedName>
    <definedName name="______________P3" localSheetId="16" hidden="1">{#N/A,#N/A,FALSE,"特殊室（ＢＱ表）"}</definedName>
    <definedName name="______________P3" localSheetId="21" hidden="1">{#N/A,#N/A,FALSE,"特殊室（ＢＱ表）"}</definedName>
    <definedName name="______________P3" localSheetId="18" hidden="1">{#N/A,#N/A,FALSE,"特殊室（ＢＱ表）"}</definedName>
    <definedName name="______________P3" localSheetId="19" hidden="1">{#N/A,#N/A,FALSE,"特殊室（ＢＱ表）"}</definedName>
    <definedName name="______________P3" localSheetId="20" hidden="1">{#N/A,#N/A,FALSE,"特殊室（ＢＱ表）"}</definedName>
    <definedName name="______________P3" localSheetId="22" hidden="1">{#N/A,#N/A,FALSE,"特殊室（ＢＱ表）"}</definedName>
    <definedName name="______________P3" localSheetId="24" hidden="1">{#N/A,#N/A,FALSE,"特殊室（ＢＱ表）"}</definedName>
    <definedName name="______________P3" localSheetId="28" hidden="1">{#N/A,#N/A,FALSE,"特殊室（ＢＱ表）"}</definedName>
    <definedName name="______________P3" localSheetId="14" hidden="1">{#N/A,#N/A,FALSE,"特殊室（ＢＱ表）"}</definedName>
    <definedName name="______________P3" hidden="1">{#N/A,#N/A,FALSE,"特殊室（ＢＱ表）"}</definedName>
    <definedName name="______________PA3" localSheetId="12" hidden="1">{"'Sheet1'!$L$16"}</definedName>
    <definedName name="______________PA3" localSheetId="11" hidden="1">{"'Sheet1'!$L$16"}</definedName>
    <definedName name="______________PA3" localSheetId="13" hidden="1">{"'Sheet1'!$L$16"}</definedName>
    <definedName name="______________PA3" localSheetId="16" hidden="1">{"'Sheet1'!$L$16"}</definedName>
    <definedName name="______________PA3" localSheetId="21" hidden="1">{"'Sheet1'!$L$16"}</definedName>
    <definedName name="______________PA3" localSheetId="18" hidden="1">{"'Sheet1'!$L$16"}</definedName>
    <definedName name="______________PA3" localSheetId="19" hidden="1">{"'Sheet1'!$L$16"}</definedName>
    <definedName name="______________PA3" localSheetId="20" hidden="1">{"'Sheet1'!$L$16"}</definedName>
    <definedName name="______________PA3" localSheetId="22" hidden="1">{"'Sheet1'!$L$16"}</definedName>
    <definedName name="______________PA3" localSheetId="24" hidden="1">{"'Sheet1'!$L$16"}</definedName>
    <definedName name="______________PA3" localSheetId="28" hidden="1">{"'Sheet1'!$L$16"}</definedName>
    <definedName name="______________PA3" localSheetId="14" hidden="1">{"'Sheet1'!$L$16"}</definedName>
    <definedName name="______________PA3" hidden="1">{"'Sheet1'!$L$16"}</definedName>
    <definedName name="______________PPP3" localSheetId="12" hidden="1">{#N/A,#N/A,FALSE,"特殊室（ＢＱ表）"}</definedName>
    <definedName name="______________PPP3" localSheetId="11" hidden="1">{#N/A,#N/A,FALSE,"特殊室（ＢＱ表）"}</definedName>
    <definedName name="______________PPP3" localSheetId="13" hidden="1">{#N/A,#N/A,FALSE,"特殊室（ＢＱ表）"}</definedName>
    <definedName name="______________PPP3" localSheetId="16" hidden="1">{#N/A,#N/A,FALSE,"特殊室（ＢＱ表）"}</definedName>
    <definedName name="______________PPP3" localSheetId="21" hidden="1">{#N/A,#N/A,FALSE,"特殊室（ＢＱ表）"}</definedName>
    <definedName name="______________PPP3" localSheetId="18" hidden="1">{#N/A,#N/A,FALSE,"特殊室（ＢＱ表）"}</definedName>
    <definedName name="______________PPP3" localSheetId="19" hidden="1">{#N/A,#N/A,FALSE,"特殊室（ＢＱ表）"}</definedName>
    <definedName name="______________PPP3" localSheetId="20" hidden="1">{#N/A,#N/A,FALSE,"特殊室（ＢＱ表）"}</definedName>
    <definedName name="______________PPP3" localSheetId="22" hidden="1">{#N/A,#N/A,FALSE,"特殊室（ＢＱ表）"}</definedName>
    <definedName name="______________PPP3" localSheetId="24" hidden="1">{#N/A,#N/A,FALSE,"特殊室（ＢＱ表）"}</definedName>
    <definedName name="______________PPP3" localSheetId="28" hidden="1">{#N/A,#N/A,FALSE,"特殊室（ＢＱ表）"}</definedName>
    <definedName name="______________PPP3" localSheetId="14" hidden="1">{#N/A,#N/A,FALSE,"特殊室（ＢＱ表）"}</definedName>
    <definedName name="______________PPP3" hidden="1">{#N/A,#N/A,FALSE,"特殊室（ＢＱ表）"}</definedName>
    <definedName name="______________PPP33" localSheetId="12" hidden="1">{#N/A,#N/A,FALSE,"特殊室（ＢＱ表）"}</definedName>
    <definedName name="______________PPP33" localSheetId="11" hidden="1">{#N/A,#N/A,FALSE,"特殊室（ＢＱ表）"}</definedName>
    <definedName name="______________PPP33" localSheetId="13" hidden="1">{#N/A,#N/A,FALSE,"特殊室（ＢＱ表）"}</definedName>
    <definedName name="______________PPP33" localSheetId="16" hidden="1">{#N/A,#N/A,FALSE,"特殊室（ＢＱ表）"}</definedName>
    <definedName name="______________PPP33" localSheetId="21" hidden="1">{#N/A,#N/A,FALSE,"特殊室（ＢＱ表）"}</definedName>
    <definedName name="______________PPP33" localSheetId="18" hidden="1">{#N/A,#N/A,FALSE,"特殊室（ＢＱ表）"}</definedName>
    <definedName name="______________PPP33" localSheetId="19" hidden="1">{#N/A,#N/A,FALSE,"特殊室（ＢＱ表）"}</definedName>
    <definedName name="______________PPP33" localSheetId="20" hidden="1">{#N/A,#N/A,FALSE,"特殊室（ＢＱ表）"}</definedName>
    <definedName name="______________PPP33" localSheetId="22" hidden="1">{#N/A,#N/A,FALSE,"特殊室（ＢＱ表）"}</definedName>
    <definedName name="______________PPP33" localSheetId="24" hidden="1">{#N/A,#N/A,FALSE,"特殊室（ＢＱ表）"}</definedName>
    <definedName name="______________PPP33" localSheetId="28" hidden="1">{#N/A,#N/A,FALSE,"特殊室（ＢＱ表）"}</definedName>
    <definedName name="______________PPP33" localSheetId="14" hidden="1">{#N/A,#N/A,FALSE,"特殊室（ＢＱ表）"}</definedName>
    <definedName name="______________PPP33" hidden="1">{#N/A,#N/A,FALSE,"特殊室（ＢＱ表）"}</definedName>
    <definedName name="______________ppp34" localSheetId="12" hidden="1">{#N/A,#N/A,FALSE,"特殊室（ＢＱ表）"}</definedName>
    <definedName name="______________ppp34" localSheetId="11" hidden="1">{#N/A,#N/A,FALSE,"特殊室（ＢＱ表）"}</definedName>
    <definedName name="______________ppp34" localSheetId="13" hidden="1">{#N/A,#N/A,FALSE,"特殊室（ＢＱ表）"}</definedName>
    <definedName name="______________ppp34" localSheetId="16" hidden="1">{#N/A,#N/A,FALSE,"特殊室（ＢＱ表）"}</definedName>
    <definedName name="______________ppp34" localSheetId="21" hidden="1">{#N/A,#N/A,FALSE,"特殊室（ＢＱ表）"}</definedName>
    <definedName name="______________ppp34" localSheetId="18" hidden="1">{#N/A,#N/A,FALSE,"特殊室（ＢＱ表）"}</definedName>
    <definedName name="______________ppp34" localSheetId="19" hidden="1">{#N/A,#N/A,FALSE,"特殊室（ＢＱ表）"}</definedName>
    <definedName name="______________ppp34" localSheetId="20" hidden="1">{#N/A,#N/A,FALSE,"特殊室（ＢＱ表）"}</definedName>
    <definedName name="______________ppp34" localSheetId="22" hidden="1">{#N/A,#N/A,FALSE,"特殊室（ＢＱ表）"}</definedName>
    <definedName name="______________ppp34" localSheetId="24" hidden="1">{#N/A,#N/A,FALSE,"特殊室（ＢＱ表）"}</definedName>
    <definedName name="______________ppp34" localSheetId="28" hidden="1">{#N/A,#N/A,FALSE,"特殊室（ＢＱ表）"}</definedName>
    <definedName name="______________ppp34" localSheetId="14" hidden="1">{#N/A,#N/A,FALSE,"特殊室（ＢＱ表）"}</definedName>
    <definedName name="______________ppp34" hidden="1">{#N/A,#N/A,FALSE,"特殊室（ＢＱ表）"}</definedName>
    <definedName name="______________ppp3444" localSheetId="12" hidden="1">{#N/A,#N/A,FALSE,"特殊室（ＢＱ表）"}</definedName>
    <definedName name="______________ppp3444" localSheetId="11" hidden="1">{#N/A,#N/A,FALSE,"特殊室（ＢＱ表）"}</definedName>
    <definedName name="______________ppp3444" localSheetId="13" hidden="1">{#N/A,#N/A,FALSE,"特殊室（ＢＱ表）"}</definedName>
    <definedName name="______________ppp3444" localSheetId="16" hidden="1">{#N/A,#N/A,FALSE,"特殊室（ＢＱ表）"}</definedName>
    <definedName name="______________ppp3444" localSheetId="21" hidden="1">{#N/A,#N/A,FALSE,"特殊室（ＢＱ表）"}</definedName>
    <definedName name="______________ppp3444" localSheetId="18" hidden="1">{#N/A,#N/A,FALSE,"特殊室（ＢＱ表）"}</definedName>
    <definedName name="______________ppp3444" localSheetId="19" hidden="1">{#N/A,#N/A,FALSE,"特殊室（ＢＱ表）"}</definedName>
    <definedName name="______________ppp3444" localSheetId="20" hidden="1">{#N/A,#N/A,FALSE,"特殊室（ＢＱ表）"}</definedName>
    <definedName name="______________ppp3444" localSheetId="22" hidden="1">{#N/A,#N/A,FALSE,"特殊室（ＢＱ表）"}</definedName>
    <definedName name="______________ppp3444" localSheetId="24" hidden="1">{#N/A,#N/A,FALSE,"特殊室（ＢＱ表）"}</definedName>
    <definedName name="______________ppp3444" localSheetId="28" hidden="1">{#N/A,#N/A,FALSE,"特殊室（ＢＱ表）"}</definedName>
    <definedName name="______________ppp3444" localSheetId="14" hidden="1">{#N/A,#N/A,FALSE,"特殊室（ＢＱ表）"}</definedName>
    <definedName name="______________ppp3444" hidden="1">{#N/A,#N/A,FALSE,"特殊室（ＢＱ表）"}</definedName>
    <definedName name="______________SCL4" localSheetId="12" hidden="1">{"'Sheet1'!$L$16"}</definedName>
    <definedName name="______________SCL4" localSheetId="11" hidden="1">{"'Sheet1'!$L$16"}</definedName>
    <definedName name="______________SCL4" localSheetId="13" hidden="1">{"'Sheet1'!$L$16"}</definedName>
    <definedName name="______________SCL4" localSheetId="16" hidden="1">{"'Sheet1'!$L$16"}</definedName>
    <definedName name="______________SCL4" localSheetId="21" hidden="1">{"'Sheet1'!$L$16"}</definedName>
    <definedName name="______________SCL4" localSheetId="18" hidden="1">{"'Sheet1'!$L$16"}</definedName>
    <definedName name="______________SCL4" localSheetId="19" hidden="1">{"'Sheet1'!$L$16"}</definedName>
    <definedName name="______________SCL4" localSheetId="20" hidden="1">{"'Sheet1'!$L$16"}</definedName>
    <definedName name="______________SCL4" localSheetId="22" hidden="1">{"'Sheet1'!$L$16"}</definedName>
    <definedName name="______________SCL4" localSheetId="24" hidden="1">{"'Sheet1'!$L$16"}</definedName>
    <definedName name="______________SCL4" localSheetId="28" hidden="1">{"'Sheet1'!$L$16"}</definedName>
    <definedName name="______________SCL4" localSheetId="14" hidden="1">{"'Sheet1'!$L$16"}</definedName>
    <definedName name="______________SCL4" hidden="1">{"'Sheet1'!$L$16"}</definedName>
    <definedName name="______________SCL4_1" localSheetId="12" hidden="1">{"'Sheet1'!$L$16"}</definedName>
    <definedName name="______________SCL4_1" localSheetId="11" hidden="1">{"'Sheet1'!$L$16"}</definedName>
    <definedName name="______________SCL4_1" localSheetId="13" hidden="1">{"'Sheet1'!$L$16"}</definedName>
    <definedName name="______________SCL4_1" localSheetId="16" hidden="1">{"'Sheet1'!$L$16"}</definedName>
    <definedName name="______________SCL4_1" localSheetId="21" hidden="1">{"'Sheet1'!$L$16"}</definedName>
    <definedName name="______________SCL4_1" localSheetId="18" hidden="1">{"'Sheet1'!$L$16"}</definedName>
    <definedName name="______________SCL4_1" localSheetId="19" hidden="1">{"'Sheet1'!$L$16"}</definedName>
    <definedName name="______________SCL4_1" localSheetId="20" hidden="1">{"'Sheet1'!$L$16"}</definedName>
    <definedName name="______________SCL4_1" localSheetId="22" hidden="1">{"'Sheet1'!$L$16"}</definedName>
    <definedName name="______________SCL4_1" localSheetId="24" hidden="1">{"'Sheet1'!$L$16"}</definedName>
    <definedName name="______________SCL4_1" localSheetId="28" hidden="1">{"'Sheet1'!$L$16"}</definedName>
    <definedName name="______________SCL4_1" localSheetId="14" hidden="1">{"'Sheet1'!$L$16"}</definedName>
    <definedName name="______________SCL4_1" hidden="1">{"'Sheet1'!$L$16"}</definedName>
    <definedName name="______________T1" localSheetId="12" hidden="1">{#N/A,#N/A,FALSE,"Chi tiÆt"}</definedName>
    <definedName name="______________T1" localSheetId="11" hidden="1">{#N/A,#N/A,FALSE,"Chi tiÆt"}</definedName>
    <definedName name="______________T1" localSheetId="13" hidden="1">{#N/A,#N/A,FALSE,"Chi tiÆt"}</definedName>
    <definedName name="______________T1" localSheetId="16" hidden="1">{#N/A,#N/A,FALSE,"Chi tiÆt"}</definedName>
    <definedName name="______________T1" localSheetId="21" hidden="1">{#N/A,#N/A,FALSE,"Chi tiÆt"}</definedName>
    <definedName name="______________T1" localSheetId="18" hidden="1">{#N/A,#N/A,FALSE,"Chi tiÆt"}</definedName>
    <definedName name="______________T1" localSheetId="19" hidden="1">{#N/A,#N/A,FALSE,"Chi tiÆt"}</definedName>
    <definedName name="______________T1" localSheetId="20" hidden="1">{#N/A,#N/A,FALSE,"Chi tiÆt"}</definedName>
    <definedName name="______________T1" localSheetId="22" hidden="1">{#N/A,#N/A,FALSE,"Chi tiÆt"}</definedName>
    <definedName name="______________T1" localSheetId="24" hidden="1">{#N/A,#N/A,FALSE,"Chi tiÆt"}</definedName>
    <definedName name="______________T1" localSheetId="28" hidden="1">{#N/A,#N/A,FALSE,"Chi tiÆt"}</definedName>
    <definedName name="______________T1" localSheetId="14" hidden="1">{#N/A,#N/A,FALSE,"Chi tiÆt"}</definedName>
    <definedName name="______________T1" hidden="1">{#N/A,#N/A,FALSE,"Chi tiÆt"}</definedName>
    <definedName name="______________T10" localSheetId="12" hidden="1">{"'Sheet1'!$L$16"}</definedName>
    <definedName name="______________T10" localSheetId="11" hidden="1">{"'Sheet1'!$L$16"}</definedName>
    <definedName name="______________T10" localSheetId="13" hidden="1">{"'Sheet1'!$L$16"}</definedName>
    <definedName name="______________T10" localSheetId="16" hidden="1">{"'Sheet1'!$L$16"}</definedName>
    <definedName name="______________T10" localSheetId="21" hidden="1">{"'Sheet1'!$L$16"}</definedName>
    <definedName name="______________T10" localSheetId="18" hidden="1">{"'Sheet1'!$L$16"}</definedName>
    <definedName name="______________T10" localSheetId="19" hidden="1">{"'Sheet1'!$L$16"}</definedName>
    <definedName name="______________T10" localSheetId="20" hidden="1">{"'Sheet1'!$L$16"}</definedName>
    <definedName name="______________T10" localSheetId="22" hidden="1">{"'Sheet1'!$L$16"}</definedName>
    <definedName name="______________T10" localSheetId="24" hidden="1">{"'Sheet1'!$L$16"}</definedName>
    <definedName name="______________T10" localSheetId="28" hidden="1">{"'Sheet1'!$L$16"}</definedName>
    <definedName name="______________T10" localSheetId="14" hidden="1">{"'Sheet1'!$L$16"}</definedName>
    <definedName name="______________T10" hidden="1">{"'Sheet1'!$L$16"}</definedName>
    <definedName name="______________TH1" localSheetId="12" hidden="1">{"'Sheet1'!$L$16"}</definedName>
    <definedName name="______________TH1" localSheetId="11" hidden="1">{"'Sheet1'!$L$16"}</definedName>
    <definedName name="______________TH1" localSheetId="13" hidden="1">{"'Sheet1'!$L$16"}</definedName>
    <definedName name="______________TH1" localSheetId="16" hidden="1">{"'Sheet1'!$L$16"}</definedName>
    <definedName name="______________TH1" localSheetId="21" hidden="1">{"'Sheet1'!$L$16"}</definedName>
    <definedName name="______________TH1" localSheetId="18" hidden="1">{"'Sheet1'!$L$16"}</definedName>
    <definedName name="______________TH1" localSheetId="19" hidden="1">{"'Sheet1'!$L$16"}</definedName>
    <definedName name="______________TH1" localSheetId="20" hidden="1">{"'Sheet1'!$L$16"}</definedName>
    <definedName name="______________TH1" localSheetId="22" hidden="1">{"'Sheet1'!$L$16"}</definedName>
    <definedName name="______________TH1" localSheetId="24" hidden="1">{"'Sheet1'!$L$16"}</definedName>
    <definedName name="______________TH1" localSheetId="28" hidden="1">{"'Sheet1'!$L$16"}</definedName>
    <definedName name="______________TH1" localSheetId="14" hidden="1">{"'Sheet1'!$L$16"}</definedName>
    <definedName name="______________TH1" hidden="1">{"'Sheet1'!$L$16"}</definedName>
    <definedName name="______________THT11" localSheetId="12" hidden="1">{"'Sheet1'!$L$16"}</definedName>
    <definedName name="______________THT11" localSheetId="11" hidden="1">{"'Sheet1'!$L$16"}</definedName>
    <definedName name="______________THT11" localSheetId="13" hidden="1">{"'Sheet1'!$L$16"}</definedName>
    <definedName name="______________THT11" localSheetId="16" hidden="1">{"'Sheet1'!$L$16"}</definedName>
    <definedName name="______________THT11" localSheetId="21" hidden="1">{"'Sheet1'!$L$16"}</definedName>
    <definedName name="______________THT11" localSheetId="18" hidden="1">{"'Sheet1'!$L$16"}</definedName>
    <definedName name="______________THT11" localSheetId="19" hidden="1">{"'Sheet1'!$L$16"}</definedName>
    <definedName name="______________THT11" localSheetId="20" hidden="1">{"'Sheet1'!$L$16"}</definedName>
    <definedName name="______________THT11" localSheetId="22" hidden="1">{"'Sheet1'!$L$16"}</definedName>
    <definedName name="______________THT11" localSheetId="24" hidden="1">{"'Sheet1'!$L$16"}</definedName>
    <definedName name="______________THT11" localSheetId="28" hidden="1">{"'Sheet1'!$L$16"}</definedName>
    <definedName name="______________THT11" localSheetId="14" hidden="1">{"'Sheet1'!$L$16"}</definedName>
    <definedName name="______________THT11" hidden="1">{"'Sheet1'!$L$16"}</definedName>
    <definedName name="______________TM2" localSheetId="12" hidden="1">{"'Sheet1'!$L$16"}</definedName>
    <definedName name="______________TM2" localSheetId="11" hidden="1">{"'Sheet1'!$L$16"}</definedName>
    <definedName name="______________TM2" localSheetId="13" hidden="1">{"'Sheet1'!$L$16"}</definedName>
    <definedName name="______________TM2" localSheetId="16" hidden="1">{"'Sheet1'!$L$16"}</definedName>
    <definedName name="______________TM2" localSheetId="21" hidden="1">{"'Sheet1'!$L$16"}</definedName>
    <definedName name="______________TM2" localSheetId="18" hidden="1">{"'Sheet1'!$L$16"}</definedName>
    <definedName name="______________TM2" localSheetId="19" hidden="1">{"'Sheet1'!$L$16"}</definedName>
    <definedName name="______________TM2" localSheetId="20" hidden="1">{"'Sheet1'!$L$16"}</definedName>
    <definedName name="______________TM2" localSheetId="22" hidden="1">{"'Sheet1'!$L$16"}</definedName>
    <definedName name="______________TM2" localSheetId="24" hidden="1">{"'Sheet1'!$L$16"}</definedName>
    <definedName name="______________TM2" localSheetId="28" hidden="1">{"'Sheet1'!$L$16"}</definedName>
    <definedName name="______________TM2" localSheetId="14" hidden="1">{"'Sheet1'!$L$16"}</definedName>
    <definedName name="______________TM2" hidden="1">{"'Sheet1'!$L$16"}</definedName>
    <definedName name="______________tt3" localSheetId="12" hidden="1">{"'Sheet1'!$L$16"}</definedName>
    <definedName name="______________tt3" localSheetId="11" hidden="1">{"'Sheet1'!$L$16"}</definedName>
    <definedName name="______________tt3" localSheetId="13" hidden="1">{"'Sheet1'!$L$16"}</definedName>
    <definedName name="______________tt3" localSheetId="16" hidden="1">{"'Sheet1'!$L$16"}</definedName>
    <definedName name="______________tt3" localSheetId="21" hidden="1">{"'Sheet1'!$L$16"}</definedName>
    <definedName name="______________tt3" localSheetId="18" hidden="1">{"'Sheet1'!$L$16"}</definedName>
    <definedName name="______________tt3" localSheetId="19" hidden="1">{"'Sheet1'!$L$16"}</definedName>
    <definedName name="______________tt3" localSheetId="20" hidden="1">{"'Sheet1'!$L$16"}</definedName>
    <definedName name="______________tt3" localSheetId="22" hidden="1">{"'Sheet1'!$L$16"}</definedName>
    <definedName name="______________tt3" localSheetId="24" hidden="1">{"'Sheet1'!$L$16"}</definedName>
    <definedName name="______________tt3" localSheetId="28" hidden="1">{"'Sheet1'!$L$16"}</definedName>
    <definedName name="______________tt3" localSheetId="14" hidden="1">{"'Sheet1'!$L$16"}</definedName>
    <definedName name="______________tt3" hidden="1">{"'Sheet1'!$L$16"}</definedName>
    <definedName name="______________TT623" localSheetId="12" hidden="1">{"'Sheet1'!$L$16"}</definedName>
    <definedName name="______________TT623" localSheetId="11" hidden="1">{"'Sheet1'!$L$16"}</definedName>
    <definedName name="______________TT623" localSheetId="13" hidden="1">{"'Sheet1'!$L$16"}</definedName>
    <definedName name="______________TT623" localSheetId="16" hidden="1">{"'Sheet1'!$L$16"}</definedName>
    <definedName name="______________TT623" localSheetId="21" hidden="1">{"'Sheet1'!$L$16"}</definedName>
    <definedName name="______________TT623" localSheetId="18" hidden="1">{"'Sheet1'!$L$16"}</definedName>
    <definedName name="______________TT623" localSheetId="19" hidden="1">{"'Sheet1'!$L$16"}</definedName>
    <definedName name="______________TT623" localSheetId="20" hidden="1">{"'Sheet1'!$L$16"}</definedName>
    <definedName name="______________TT623" localSheetId="22" hidden="1">{"'Sheet1'!$L$16"}</definedName>
    <definedName name="______________TT623" localSheetId="24" hidden="1">{"'Sheet1'!$L$16"}</definedName>
    <definedName name="______________TT623" localSheetId="28" hidden="1">{"'Sheet1'!$L$16"}</definedName>
    <definedName name="______________TT623" localSheetId="14" hidden="1">{"'Sheet1'!$L$16"}</definedName>
    <definedName name="______________TT623" hidden="1">{"'Sheet1'!$L$16"}</definedName>
    <definedName name="______________tu4" localSheetId="12" hidden="1">{"'Sheet1'!$L$16"}</definedName>
    <definedName name="______________tu4" localSheetId="11" hidden="1">{"'Sheet1'!$L$16"}</definedName>
    <definedName name="______________tu4" localSheetId="13" hidden="1">{"'Sheet1'!$L$16"}</definedName>
    <definedName name="______________tu4" localSheetId="16" hidden="1">{"'Sheet1'!$L$16"}</definedName>
    <definedName name="______________tu4" localSheetId="21" hidden="1">{"'Sheet1'!$L$16"}</definedName>
    <definedName name="______________tu4" localSheetId="18" hidden="1">{"'Sheet1'!$L$16"}</definedName>
    <definedName name="______________tu4" localSheetId="19" hidden="1">{"'Sheet1'!$L$16"}</definedName>
    <definedName name="______________tu4" localSheetId="20" hidden="1">{"'Sheet1'!$L$16"}</definedName>
    <definedName name="______________tu4" localSheetId="22" hidden="1">{"'Sheet1'!$L$16"}</definedName>
    <definedName name="______________tu4" localSheetId="24" hidden="1">{"'Sheet1'!$L$16"}</definedName>
    <definedName name="______________tu4" localSheetId="28" hidden="1">{"'Sheet1'!$L$16"}</definedName>
    <definedName name="______________tu4" localSheetId="14" hidden="1">{"'Sheet1'!$L$16"}</definedName>
    <definedName name="______________tu4" hidden="1">{"'Sheet1'!$L$16"}</definedName>
    <definedName name="______________TV2" localSheetId="12" hidden="1">{"'Sheet1'!$L$16"}</definedName>
    <definedName name="______________TV2" localSheetId="11" hidden="1">{"'Sheet1'!$L$16"}</definedName>
    <definedName name="______________TV2" localSheetId="13" hidden="1">{"'Sheet1'!$L$16"}</definedName>
    <definedName name="______________TV2" localSheetId="16" hidden="1">{"'Sheet1'!$L$16"}</definedName>
    <definedName name="______________TV2" localSheetId="21" hidden="1">{"'Sheet1'!$L$16"}</definedName>
    <definedName name="______________TV2" localSheetId="18" hidden="1">{"'Sheet1'!$L$16"}</definedName>
    <definedName name="______________TV2" localSheetId="19" hidden="1">{"'Sheet1'!$L$16"}</definedName>
    <definedName name="______________TV2" localSheetId="20" hidden="1">{"'Sheet1'!$L$16"}</definedName>
    <definedName name="______________TV2" localSheetId="22" hidden="1">{"'Sheet1'!$L$16"}</definedName>
    <definedName name="______________TV2" localSheetId="24" hidden="1">{"'Sheet1'!$L$16"}</definedName>
    <definedName name="______________TV2" localSheetId="28" hidden="1">{"'Sheet1'!$L$16"}</definedName>
    <definedName name="______________TV2" localSheetId="14" hidden="1">{"'Sheet1'!$L$16"}</definedName>
    <definedName name="______________TV2" hidden="1">{"'Sheet1'!$L$16"}</definedName>
    <definedName name="______________VT3" localSheetId="12" hidden="1">{"'Sheet1'!$L$16"}</definedName>
    <definedName name="______________VT3" localSheetId="11" hidden="1">{"'Sheet1'!$L$16"}</definedName>
    <definedName name="______________VT3" localSheetId="13" hidden="1">{"'Sheet1'!$L$16"}</definedName>
    <definedName name="______________VT3" localSheetId="16" hidden="1">{"'Sheet1'!$L$16"}</definedName>
    <definedName name="______________VT3" localSheetId="21" hidden="1">{"'Sheet1'!$L$16"}</definedName>
    <definedName name="______________VT3" localSheetId="18" hidden="1">{"'Sheet1'!$L$16"}</definedName>
    <definedName name="______________VT3" localSheetId="19" hidden="1">{"'Sheet1'!$L$16"}</definedName>
    <definedName name="______________VT3" localSheetId="20" hidden="1">{"'Sheet1'!$L$16"}</definedName>
    <definedName name="______________VT3" localSheetId="22" hidden="1">{"'Sheet1'!$L$16"}</definedName>
    <definedName name="______________VT3" localSheetId="24" hidden="1">{"'Sheet1'!$L$16"}</definedName>
    <definedName name="______________VT3" localSheetId="28" hidden="1">{"'Sheet1'!$L$16"}</definedName>
    <definedName name="______________VT3" localSheetId="14" hidden="1">{"'Sheet1'!$L$16"}</definedName>
    <definedName name="______________VT3" hidden="1">{"'Sheet1'!$L$16"}</definedName>
    <definedName name="______________xlfn.BAHTTEXT" hidden="1">#NAME?</definedName>
    <definedName name="_____________a1" localSheetId="12" hidden="1">{"'Sheet1'!$L$16"}</definedName>
    <definedName name="_____________a1" localSheetId="11" hidden="1">{"'Sheet1'!$L$16"}</definedName>
    <definedName name="_____________a1" localSheetId="13" hidden="1">{"'Sheet1'!$L$16"}</definedName>
    <definedName name="_____________a1" localSheetId="16" hidden="1">{"'Sheet1'!$L$16"}</definedName>
    <definedName name="_____________a1" localSheetId="21" hidden="1">{"'Sheet1'!$L$16"}</definedName>
    <definedName name="_____________a1" localSheetId="18" hidden="1">{"'Sheet1'!$L$16"}</definedName>
    <definedName name="_____________a1" localSheetId="19" hidden="1">{"'Sheet1'!$L$16"}</definedName>
    <definedName name="_____________a1" localSheetId="20" hidden="1">{"'Sheet1'!$L$16"}</definedName>
    <definedName name="_____________a1" localSheetId="22" hidden="1">{"'Sheet1'!$L$16"}</definedName>
    <definedName name="_____________a1" localSheetId="24" hidden="1">{"'Sheet1'!$L$16"}</definedName>
    <definedName name="_____________a1" localSheetId="28" hidden="1">{"'Sheet1'!$L$16"}</definedName>
    <definedName name="_____________a1" localSheetId="14" hidden="1">{"'Sheet1'!$L$16"}</definedName>
    <definedName name="_____________a1" hidden="1">{"'Sheet1'!$L$16"}</definedName>
    <definedName name="_____________a1_1" localSheetId="12" hidden="1">{"'Sheet1'!$L$16"}</definedName>
    <definedName name="_____________a1_1" localSheetId="11" hidden="1">{"'Sheet1'!$L$16"}</definedName>
    <definedName name="_____________a1_1" localSheetId="13" hidden="1">{"'Sheet1'!$L$16"}</definedName>
    <definedName name="_____________a1_1" localSheetId="16" hidden="1">{"'Sheet1'!$L$16"}</definedName>
    <definedName name="_____________a1_1" localSheetId="21" hidden="1">{"'Sheet1'!$L$16"}</definedName>
    <definedName name="_____________a1_1" localSheetId="18" hidden="1">{"'Sheet1'!$L$16"}</definedName>
    <definedName name="_____________a1_1" localSheetId="19" hidden="1">{"'Sheet1'!$L$16"}</definedName>
    <definedName name="_____________a1_1" localSheetId="20" hidden="1">{"'Sheet1'!$L$16"}</definedName>
    <definedName name="_____________a1_1" localSheetId="22" hidden="1">{"'Sheet1'!$L$16"}</definedName>
    <definedName name="_____________a1_1" localSheetId="24" hidden="1">{"'Sheet1'!$L$16"}</definedName>
    <definedName name="_____________a1_1" localSheetId="28" hidden="1">{"'Sheet1'!$L$16"}</definedName>
    <definedName name="_____________a1_1" localSheetId="14" hidden="1">{"'Sheet1'!$L$16"}</definedName>
    <definedName name="_____________a1_1" hidden="1">{"'Sheet1'!$L$16"}</definedName>
    <definedName name="_____________a129" localSheetId="12" hidden="1">{"Offgrid",#N/A,FALSE,"OFFGRID";"Region",#N/A,FALSE,"REGION";"Offgrid -2",#N/A,FALSE,"OFFGRID";"WTP",#N/A,FALSE,"WTP";"WTP -2",#N/A,FALSE,"WTP";"Project",#N/A,FALSE,"PROJECT";"Summary -2",#N/A,FALSE,"SUMMARY"}</definedName>
    <definedName name="_____________a129" localSheetId="11" hidden="1">{"Offgrid",#N/A,FALSE,"OFFGRID";"Region",#N/A,FALSE,"REGION";"Offgrid -2",#N/A,FALSE,"OFFGRID";"WTP",#N/A,FALSE,"WTP";"WTP -2",#N/A,FALSE,"WTP";"Project",#N/A,FALSE,"PROJECT";"Summary -2",#N/A,FALSE,"SUMMARY"}</definedName>
    <definedName name="_____________a129" localSheetId="13" hidden="1">{"Offgrid",#N/A,FALSE,"OFFGRID";"Region",#N/A,FALSE,"REGION";"Offgrid -2",#N/A,FALSE,"OFFGRID";"WTP",#N/A,FALSE,"WTP";"WTP -2",#N/A,FALSE,"WTP";"Project",#N/A,FALSE,"PROJECT";"Summary -2",#N/A,FALSE,"SUMMARY"}</definedName>
    <definedName name="_____________a129" localSheetId="16" hidden="1">{"Offgrid",#N/A,FALSE,"OFFGRID";"Region",#N/A,FALSE,"REGION";"Offgrid -2",#N/A,FALSE,"OFFGRID";"WTP",#N/A,FALSE,"WTP";"WTP -2",#N/A,FALSE,"WTP";"Project",#N/A,FALSE,"PROJECT";"Summary -2",#N/A,FALSE,"SUMMARY"}</definedName>
    <definedName name="_____________a129" localSheetId="21" hidden="1">{"Offgrid",#N/A,FALSE,"OFFGRID";"Region",#N/A,FALSE,"REGION";"Offgrid -2",#N/A,FALSE,"OFFGRID";"WTP",#N/A,FALSE,"WTP";"WTP -2",#N/A,FALSE,"WTP";"Project",#N/A,FALSE,"PROJECT";"Summary -2",#N/A,FALSE,"SUMMARY"}</definedName>
    <definedName name="_____________a129" localSheetId="18" hidden="1">{"Offgrid",#N/A,FALSE,"OFFGRID";"Region",#N/A,FALSE,"REGION";"Offgrid -2",#N/A,FALSE,"OFFGRID";"WTP",#N/A,FALSE,"WTP";"WTP -2",#N/A,FALSE,"WTP";"Project",#N/A,FALSE,"PROJECT";"Summary -2",#N/A,FALSE,"SUMMARY"}</definedName>
    <definedName name="_____________a129" localSheetId="19" hidden="1">{"Offgrid",#N/A,FALSE,"OFFGRID";"Region",#N/A,FALSE,"REGION";"Offgrid -2",#N/A,FALSE,"OFFGRID";"WTP",#N/A,FALSE,"WTP";"WTP -2",#N/A,FALSE,"WTP";"Project",#N/A,FALSE,"PROJECT";"Summary -2",#N/A,FALSE,"SUMMARY"}</definedName>
    <definedName name="_____________a129" localSheetId="20" hidden="1">{"Offgrid",#N/A,FALSE,"OFFGRID";"Region",#N/A,FALSE,"REGION";"Offgrid -2",#N/A,FALSE,"OFFGRID";"WTP",#N/A,FALSE,"WTP";"WTP -2",#N/A,FALSE,"WTP";"Project",#N/A,FALSE,"PROJECT";"Summary -2",#N/A,FALSE,"SUMMARY"}</definedName>
    <definedName name="_____________a129" localSheetId="22" hidden="1">{"Offgrid",#N/A,FALSE,"OFFGRID";"Region",#N/A,FALSE,"REGION";"Offgrid -2",#N/A,FALSE,"OFFGRID";"WTP",#N/A,FALSE,"WTP";"WTP -2",#N/A,FALSE,"WTP";"Project",#N/A,FALSE,"PROJECT";"Summary -2",#N/A,FALSE,"SUMMARY"}</definedName>
    <definedName name="_____________a129" localSheetId="24" hidden="1">{"Offgrid",#N/A,FALSE,"OFFGRID";"Region",#N/A,FALSE,"REGION";"Offgrid -2",#N/A,FALSE,"OFFGRID";"WTP",#N/A,FALSE,"WTP";"WTP -2",#N/A,FALSE,"WTP";"Project",#N/A,FALSE,"PROJECT";"Summary -2",#N/A,FALSE,"SUMMARY"}</definedName>
    <definedName name="_____________a129" localSheetId="28" hidden="1">{"Offgrid",#N/A,FALSE,"OFFGRID";"Region",#N/A,FALSE,"REGION";"Offgrid -2",#N/A,FALSE,"OFFGRID";"WTP",#N/A,FALSE,"WTP";"WTP -2",#N/A,FALSE,"WTP";"Project",#N/A,FALSE,"PROJECT";"Summary -2",#N/A,FALSE,"SUMMARY"}</definedName>
    <definedName name="_____________a129" localSheetId="14" hidden="1">{"Offgrid",#N/A,FALSE,"OFFGRID";"Region",#N/A,FALSE,"REGION";"Offgrid -2",#N/A,FALSE,"OFFGRID";"WTP",#N/A,FALSE,"WTP";"WTP -2",#N/A,FALSE,"WTP";"Project",#N/A,FALSE,"PROJECT";"Summary -2",#N/A,FALSE,"SUMMARY"}</definedName>
    <definedName name="_____________a129" hidden="1">{"Offgrid",#N/A,FALSE,"OFFGRID";"Region",#N/A,FALSE,"REGION";"Offgrid -2",#N/A,FALSE,"OFFGRID";"WTP",#N/A,FALSE,"WTP";"WTP -2",#N/A,FALSE,"WTP";"Project",#N/A,FALSE,"PROJECT";"Summary -2",#N/A,FALSE,"SUMMARY"}</definedName>
    <definedName name="_____________a130" localSheetId="12" hidden="1">{"Offgrid",#N/A,FALSE,"OFFGRID";"Region",#N/A,FALSE,"REGION";"Offgrid -2",#N/A,FALSE,"OFFGRID";"WTP",#N/A,FALSE,"WTP";"WTP -2",#N/A,FALSE,"WTP";"Project",#N/A,FALSE,"PROJECT";"Summary -2",#N/A,FALSE,"SUMMARY"}</definedName>
    <definedName name="_____________a130" localSheetId="11" hidden="1">{"Offgrid",#N/A,FALSE,"OFFGRID";"Region",#N/A,FALSE,"REGION";"Offgrid -2",#N/A,FALSE,"OFFGRID";"WTP",#N/A,FALSE,"WTP";"WTP -2",#N/A,FALSE,"WTP";"Project",#N/A,FALSE,"PROJECT";"Summary -2",#N/A,FALSE,"SUMMARY"}</definedName>
    <definedName name="_____________a130" localSheetId="13" hidden="1">{"Offgrid",#N/A,FALSE,"OFFGRID";"Region",#N/A,FALSE,"REGION";"Offgrid -2",#N/A,FALSE,"OFFGRID";"WTP",#N/A,FALSE,"WTP";"WTP -2",#N/A,FALSE,"WTP";"Project",#N/A,FALSE,"PROJECT";"Summary -2",#N/A,FALSE,"SUMMARY"}</definedName>
    <definedName name="_____________a130" localSheetId="16" hidden="1">{"Offgrid",#N/A,FALSE,"OFFGRID";"Region",#N/A,FALSE,"REGION";"Offgrid -2",#N/A,FALSE,"OFFGRID";"WTP",#N/A,FALSE,"WTP";"WTP -2",#N/A,FALSE,"WTP";"Project",#N/A,FALSE,"PROJECT";"Summary -2",#N/A,FALSE,"SUMMARY"}</definedName>
    <definedName name="_____________a130" localSheetId="21" hidden="1">{"Offgrid",#N/A,FALSE,"OFFGRID";"Region",#N/A,FALSE,"REGION";"Offgrid -2",#N/A,FALSE,"OFFGRID";"WTP",#N/A,FALSE,"WTP";"WTP -2",#N/A,FALSE,"WTP";"Project",#N/A,FALSE,"PROJECT";"Summary -2",#N/A,FALSE,"SUMMARY"}</definedName>
    <definedName name="_____________a130" localSheetId="18" hidden="1">{"Offgrid",#N/A,FALSE,"OFFGRID";"Region",#N/A,FALSE,"REGION";"Offgrid -2",#N/A,FALSE,"OFFGRID";"WTP",#N/A,FALSE,"WTP";"WTP -2",#N/A,FALSE,"WTP";"Project",#N/A,FALSE,"PROJECT";"Summary -2",#N/A,FALSE,"SUMMARY"}</definedName>
    <definedName name="_____________a130" localSheetId="19" hidden="1">{"Offgrid",#N/A,FALSE,"OFFGRID";"Region",#N/A,FALSE,"REGION";"Offgrid -2",#N/A,FALSE,"OFFGRID";"WTP",#N/A,FALSE,"WTP";"WTP -2",#N/A,FALSE,"WTP";"Project",#N/A,FALSE,"PROJECT";"Summary -2",#N/A,FALSE,"SUMMARY"}</definedName>
    <definedName name="_____________a130" localSheetId="20" hidden="1">{"Offgrid",#N/A,FALSE,"OFFGRID";"Region",#N/A,FALSE,"REGION";"Offgrid -2",#N/A,FALSE,"OFFGRID";"WTP",#N/A,FALSE,"WTP";"WTP -2",#N/A,FALSE,"WTP";"Project",#N/A,FALSE,"PROJECT";"Summary -2",#N/A,FALSE,"SUMMARY"}</definedName>
    <definedName name="_____________a130" localSheetId="22" hidden="1">{"Offgrid",#N/A,FALSE,"OFFGRID";"Region",#N/A,FALSE,"REGION";"Offgrid -2",#N/A,FALSE,"OFFGRID";"WTP",#N/A,FALSE,"WTP";"WTP -2",#N/A,FALSE,"WTP";"Project",#N/A,FALSE,"PROJECT";"Summary -2",#N/A,FALSE,"SUMMARY"}</definedName>
    <definedName name="_____________a130" localSheetId="24" hidden="1">{"Offgrid",#N/A,FALSE,"OFFGRID";"Region",#N/A,FALSE,"REGION";"Offgrid -2",#N/A,FALSE,"OFFGRID";"WTP",#N/A,FALSE,"WTP";"WTP -2",#N/A,FALSE,"WTP";"Project",#N/A,FALSE,"PROJECT";"Summary -2",#N/A,FALSE,"SUMMARY"}</definedName>
    <definedName name="_____________a130" localSheetId="28" hidden="1">{"Offgrid",#N/A,FALSE,"OFFGRID";"Region",#N/A,FALSE,"REGION";"Offgrid -2",#N/A,FALSE,"OFFGRID";"WTP",#N/A,FALSE,"WTP";"WTP -2",#N/A,FALSE,"WTP";"Project",#N/A,FALSE,"PROJECT";"Summary -2",#N/A,FALSE,"SUMMARY"}</definedName>
    <definedName name="_____________a130" localSheetId="14"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a2" localSheetId="12" hidden="1">{"'Sheet1'!$L$16"}</definedName>
    <definedName name="_____________a2" localSheetId="11" hidden="1">{"'Sheet1'!$L$16"}</definedName>
    <definedName name="_____________a2" localSheetId="13" hidden="1">{"'Sheet1'!$L$16"}</definedName>
    <definedName name="_____________a2" localSheetId="16" hidden="1">{"'Sheet1'!$L$16"}</definedName>
    <definedName name="_____________a2" localSheetId="21" hidden="1">{"'Sheet1'!$L$16"}</definedName>
    <definedName name="_____________a2" localSheetId="18" hidden="1">{"'Sheet1'!$L$16"}</definedName>
    <definedName name="_____________a2" localSheetId="19" hidden="1">{"'Sheet1'!$L$16"}</definedName>
    <definedName name="_____________a2" localSheetId="20" hidden="1">{"'Sheet1'!$L$16"}</definedName>
    <definedName name="_____________a2" localSheetId="22" hidden="1">{"'Sheet1'!$L$16"}</definedName>
    <definedName name="_____________a2" localSheetId="24" hidden="1">{"'Sheet1'!$L$16"}</definedName>
    <definedName name="_____________a2" localSheetId="28" hidden="1">{"'Sheet1'!$L$16"}</definedName>
    <definedName name="_____________a2" localSheetId="14" hidden="1">{"'Sheet1'!$L$16"}</definedName>
    <definedName name="_____________a2" hidden="1">{"'Sheet1'!$L$16"}</definedName>
    <definedName name="_____________BG12" localSheetId="12" hidden="1">{"'Sheet1'!$L$16"}</definedName>
    <definedName name="_____________BG12" localSheetId="11" hidden="1">{"'Sheet1'!$L$16"}</definedName>
    <definedName name="_____________BG12" localSheetId="13" hidden="1">{"'Sheet1'!$L$16"}</definedName>
    <definedName name="_____________BG12" localSheetId="16" hidden="1">{"'Sheet1'!$L$16"}</definedName>
    <definedName name="_____________BG12" localSheetId="21" hidden="1">{"'Sheet1'!$L$16"}</definedName>
    <definedName name="_____________BG12" localSheetId="18" hidden="1">{"'Sheet1'!$L$16"}</definedName>
    <definedName name="_____________BG12" localSheetId="19" hidden="1">{"'Sheet1'!$L$16"}</definedName>
    <definedName name="_____________BG12" localSheetId="20" hidden="1">{"'Sheet1'!$L$16"}</definedName>
    <definedName name="_____________BG12" localSheetId="22" hidden="1">{"'Sheet1'!$L$16"}</definedName>
    <definedName name="_____________BG12" localSheetId="24" hidden="1">{"'Sheet1'!$L$16"}</definedName>
    <definedName name="_____________BG12" localSheetId="28" hidden="1">{"'Sheet1'!$L$16"}</definedName>
    <definedName name="_____________BG12" localSheetId="14" hidden="1">{"'Sheet1'!$L$16"}</definedName>
    <definedName name="_____________BG12" hidden="1">{"'Sheet1'!$L$16"}</definedName>
    <definedName name="_____________BIA3" localSheetId="12" hidden="1">{"'Sheet1'!$L$16"}</definedName>
    <definedName name="_____________BIA3" localSheetId="11" hidden="1">{"'Sheet1'!$L$16"}</definedName>
    <definedName name="_____________BIA3" localSheetId="13" hidden="1">{"'Sheet1'!$L$16"}</definedName>
    <definedName name="_____________BIA3" localSheetId="16" hidden="1">{"'Sheet1'!$L$16"}</definedName>
    <definedName name="_____________BIA3" localSheetId="21" hidden="1">{"'Sheet1'!$L$16"}</definedName>
    <definedName name="_____________BIA3" localSheetId="18" hidden="1">{"'Sheet1'!$L$16"}</definedName>
    <definedName name="_____________BIA3" localSheetId="19" hidden="1">{"'Sheet1'!$L$16"}</definedName>
    <definedName name="_____________BIA3" localSheetId="20" hidden="1">{"'Sheet1'!$L$16"}</definedName>
    <definedName name="_____________BIA3" localSheetId="22" hidden="1">{"'Sheet1'!$L$16"}</definedName>
    <definedName name="_____________BIA3" localSheetId="24" hidden="1">{"'Sheet1'!$L$16"}</definedName>
    <definedName name="_____________BIA3" localSheetId="28" hidden="1">{"'Sheet1'!$L$16"}</definedName>
    <definedName name="_____________BIA3" localSheetId="14" hidden="1">{"'Sheet1'!$L$16"}</definedName>
    <definedName name="_____________BIA3" hidden="1">{"'Sheet1'!$L$16"}</definedName>
    <definedName name="_____________CN1" localSheetId="12" hidden="1">{"'Sheet1'!$L$16"}</definedName>
    <definedName name="_____________CN1" localSheetId="11" hidden="1">{"'Sheet1'!$L$16"}</definedName>
    <definedName name="_____________CN1" localSheetId="13" hidden="1">{"'Sheet1'!$L$16"}</definedName>
    <definedName name="_____________CN1" localSheetId="16" hidden="1">{"'Sheet1'!$L$16"}</definedName>
    <definedName name="_____________CN1" localSheetId="21" hidden="1">{"'Sheet1'!$L$16"}</definedName>
    <definedName name="_____________CN1" localSheetId="18" hidden="1">{"'Sheet1'!$L$16"}</definedName>
    <definedName name="_____________CN1" localSheetId="19" hidden="1">{"'Sheet1'!$L$16"}</definedName>
    <definedName name="_____________CN1" localSheetId="20" hidden="1">{"'Sheet1'!$L$16"}</definedName>
    <definedName name="_____________CN1" localSheetId="22" hidden="1">{"'Sheet1'!$L$16"}</definedName>
    <definedName name="_____________CN1" localSheetId="24" hidden="1">{"'Sheet1'!$L$16"}</definedName>
    <definedName name="_____________CN1" localSheetId="28" hidden="1">{"'Sheet1'!$L$16"}</definedName>
    <definedName name="_____________CN1" localSheetId="14" hidden="1">{"'Sheet1'!$L$16"}</definedName>
    <definedName name="_____________CN1" hidden="1">{"'Sheet1'!$L$16"}</definedName>
    <definedName name="_____________ct2005" localSheetId="12" hidden="1">{"'Sheet1'!$L$16"}</definedName>
    <definedName name="_____________ct2005" localSheetId="11" hidden="1">{"'Sheet1'!$L$16"}</definedName>
    <definedName name="_____________ct2005" localSheetId="13" hidden="1">{"'Sheet1'!$L$16"}</definedName>
    <definedName name="_____________ct2005" localSheetId="16" hidden="1">{"'Sheet1'!$L$16"}</definedName>
    <definedName name="_____________ct2005" localSheetId="21" hidden="1">{"'Sheet1'!$L$16"}</definedName>
    <definedName name="_____________ct2005" localSheetId="18" hidden="1">{"'Sheet1'!$L$16"}</definedName>
    <definedName name="_____________ct2005" localSheetId="19" hidden="1">{"'Sheet1'!$L$16"}</definedName>
    <definedName name="_____________ct2005" localSheetId="20" hidden="1">{"'Sheet1'!$L$16"}</definedName>
    <definedName name="_____________ct2005" localSheetId="22" hidden="1">{"'Sheet1'!$L$16"}</definedName>
    <definedName name="_____________ct2005" localSheetId="24" hidden="1">{"'Sheet1'!$L$16"}</definedName>
    <definedName name="_____________ct2005" localSheetId="28" hidden="1">{"'Sheet1'!$L$16"}</definedName>
    <definedName name="_____________ct2005" localSheetId="14" hidden="1">{"'Sheet1'!$L$16"}</definedName>
    <definedName name="_____________ct2005" hidden="1">{"'Sheet1'!$L$16"}</definedName>
    <definedName name="_____________DT10" localSheetId="12" hidden="1">{"'Sheet1'!$L$16"}</definedName>
    <definedName name="_____________DT10" localSheetId="11" hidden="1">{"'Sheet1'!$L$16"}</definedName>
    <definedName name="_____________DT10" localSheetId="13" hidden="1">{"'Sheet1'!$L$16"}</definedName>
    <definedName name="_____________DT10" localSheetId="16" hidden="1">{"'Sheet1'!$L$16"}</definedName>
    <definedName name="_____________DT10" localSheetId="21" hidden="1">{"'Sheet1'!$L$16"}</definedName>
    <definedName name="_____________DT10" localSheetId="18" hidden="1">{"'Sheet1'!$L$16"}</definedName>
    <definedName name="_____________DT10" localSheetId="19" hidden="1">{"'Sheet1'!$L$16"}</definedName>
    <definedName name="_____________DT10" localSheetId="20" hidden="1">{"'Sheet1'!$L$16"}</definedName>
    <definedName name="_____________DT10" localSheetId="22" hidden="1">{"'Sheet1'!$L$16"}</definedName>
    <definedName name="_____________DT10" localSheetId="24" hidden="1">{"'Sheet1'!$L$16"}</definedName>
    <definedName name="_____________DT10" localSheetId="28" hidden="1">{"'Sheet1'!$L$16"}</definedName>
    <definedName name="_____________DT10" localSheetId="14" hidden="1">{"'Sheet1'!$L$16"}</definedName>
    <definedName name="_____________DT10" hidden="1">{"'Sheet1'!$L$16"}</definedName>
    <definedName name="_____________Goi8" localSheetId="12" hidden="1">{"'Sheet1'!$L$16"}</definedName>
    <definedName name="_____________Goi8" localSheetId="11" hidden="1">{"'Sheet1'!$L$16"}</definedName>
    <definedName name="_____________Goi8" localSheetId="13" hidden="1">{"'Sheet1'!$L$16"}</definedName>
    <definedName name="_____________Goi8" localSheetId="16" hidden="1">{"'Sheet1'!$L$16"}</definedName>
    <definedName name="_____________Goi8" localSheetId="21" hidden="1">{"'Sheet1'!$L$16"}</definedName>
    <definedName name="_____________Goi8" localSheetId="18" hidden="1">{"'Sheet1'!$L$16"}</definedName>
    <definedName name="_____________Goi8" localSheetId="19" hidden="1">{"'Sheet1'!$L$16"}</definedName>
    <definedName name="_____________Goi8" localSheetId="20" hidden="1">{"'Sheet1'!$L$16"}</definedName>
    <definedName name="_____________Goi8" localSheetId="22" hidden="1">{"'Sheet1'!$L$16"}</definedName>
    <definedName name="_____________Goi8" localSheetId="24" hidden="1">{"'Sheet1'!$L$16"}</definedName>
    <definedName name="_____________Goi8" localSheetId="28" hidden="1">{"'Sheet1'!$L$16"}</definedName>
    <definedName name="_____________Goi8" localSheetId="14" hidden="1">{"'Sheet1'!$L$16"}</definedName>
    <definedName name="_____________Goi8" hidden="1">{"'Sheet1'!$L$16"}</definedName>
    <definedName name="_____________Goi8_1" localSheetId="12" hidden="1">{"'Sheet1'!$L$16"}</definedName>
    <definedName name="_____________Goi8_1" localSheetId="11" hidden="1">{"'Sheet1'!$L$16"}</definedName>
    <definedName name="_____________Goi8_1" localSheetId="13" hidden="1">{"'Sheet1'!$L$16"}</definedName>
    <definedName name="_____________Goi8_1" localSheetId="16" hidden="1">{"'Sheet1'!$L$16"}</definedName>
    <definedName name="_____________Goi8_1" localSheetId="21" hidden="1">{"'Sheet1'!$L$16"}</definedName>
    <definedName name="_____________Goi8_1" localSheetId="18" hidden="1">{"'Sheet1'!$L$16"}</definedName>
    <definedName name="_____________Goi8_1" localSheetId="19" hidden="1">{"'Sheet1'!$L$16"}</definedName>
    <definedName name="_____________Goi8_1" localSheetId="20" hidden="1">{"'Sheet1'!$L$16"}</definedName>
    <definedName name="_____________Goi8_1" localSheetId="22" hidden="1">{"'Sheet1'!$L$16"}</definedName>
    <definedName name="_____________Goi8_1" localSheetId="24" hidden="1">{"'Sheet1'!$L$16"}</definedName>
    <definedName name="_____________Goi8_1" localSheetId="28" hidden="1">{"'Sheet1'!$L$16"}</definedName>
    <definedName name="_____________Goi8_1" localSheetId="14" hidden="1">{"'Sheet1'!$L$16"}</definedName>
    <definedName name="_____________Goi8_1" hidden="1">{"'Sheet1'!$L$16"}</definedName>
    <definedName name="_____________h1" localSheetId="12" hidden="1">{"'Sheet1'!$L$16"}</definedName>
    <definedName name="_____________h1" localSheetId="11" hidden="1">{"'Sheet1'!$L$16"}</definedName>
    <definedName name="_____________h1" localSheetId="13" hidden="1">{"'Sheet1'!$L$16"}</definedName>
    <definedName name="_____________h1" localSheetId="16" hidden="1">{"'Sheet1'!$L$16"}</definedName>
    <definedName name="_____________h1" localSheetId="21" hidden="1">{"'Sheet1'!$L$16"}</definedName>
    <definedName name="_____________h1" localSheetId="18" hidden="1">{"'Sheet1'!$L$16"}</definedName>
    <definedName name="_____________h1" localSheetId="19" hidden="1">{"'Sheet1'!$L$16"}</definedName>
    <definedName name="_____________h1" localSheetId="20" hidden="1">{"'Sheet1'!$L$16"}</definedName>
    <definedName name="_____________h1" localSheetId="22" hidden="1">{"'Sheet1'!$L$16"}</definedName>
    <definedName name="_____________h1" localSheetId="24" hidden="1">{"'Sheet1'!$L$16"}</definedName>
    <definedName name="_____________h1" localSheetId="28" hidden="1">{"'Sheet1'!$L$16"}</definedName>
    <definedName name="_____________h1" localSheetId="14" hidden="1">{"'Sheet1'!$L$16"}</definedName>
    <definedName name="_____________h1" hidden="1">{"'Sheet1'!$L$16"}</definedName>
    <definedName name="_____________hh1219" localSheetId="12" hidden="1">{"'Sheet1'!$L$16"}</definedName>
    <definedName name="_____________hh1219" localSheetId="11" hidden="1">{"'Sheet1'!$L$16"}</definedName>
    <definedName name="_____________hh1219" localSheetId="13" hidden="1">{"'Sheet1'!$L$16"}</definedName>
    <definedName name="_____________hh1219" localSheetId="16" hidden="1">{"'Sheet1'!$L$16"}</definedName>
    <definedName name="_____________hh1219" localSheetId="21" hidden="1">{"'Sheet1'!$L$16"}</definedName>
    <definedName name="_____________hh1219" localSheetId="18" hidden="1">{"'Sheet1'!$L$16"}</definedName>
    <definedName name="_____________hh1219" localSheetId="19" hidden="1">{"'Sheet1'!$L$16"}</definedName>
    <definedName name="_____________hh1219" localSheetId="20" hidden="1">{"'Sheet1'!$L$16"}</definedName>
    <definedName name="_____________hh1219" localSheetId="22" hidden="1">{"'Sheet1'!$L$16"}</definedName>
    <definedName name="_____________hh1219" localSheetId="24" hidden="1">{"'Sheet1'!$L$16"}</definedName>
    <definedName name="_____________hh1219" localSheetId="28" hidden="1">{"'Sheet1'!$L$16"}</definedName>
    <definedName name="_____________hh1219" localSheetId="14" hidden="1">{"'Sheet1'!$L$16"}</definedName>
    <definedName name="_____________hh1219" hidden="1">{"'Sheet1'!$L$16"}</definedName>
    <definedName name="_____________hu1" localSheetId="12" hidden="1">{"'Sheet1'!$L$16"}</definedName>
    <definedName name="_____________hu1" localSheetId="11" hidden="1">{"'Sheet1'!$L$16"}</definedName>
    <definedName name="_____________hu1" localSheetId="13" hidden="1">{"'Sheet1'!$L$16"}</definedName>
    <definedName name="_____________hu1" localSheetId="16" hidden="1">{"'Sheet1'!$L$16"}</definedName>
    <definedName name="_____________hu1" localSheetId="21" hidden="1">{"'Sheet1'!$L$16"}</definedName>
    <definedName name="_____________hu1" localSheetId="18" hidden="1">{"'Sheet1'!$L$16"}</definedName>
    <definedName name="_____________hu1" localSheetId="19" hidden="1">{"'Sheet1'!$L$16"}</definedName>
    <definedName name="_____________hu1" localSheetId="20" hidden="1">{"'Sheet1'!$L$16"}</definedName>
    <definedName name="_____________hu1" localSheetId="22" hidden="1">{"'Sheet1'!$L$16"}</definedName>
    <definedName name="_____________hu1" localSheetId="24" hidden="1">{"'Sheet1'!$L$16"}</definedName>
    <definedName name="_____________hu1" localSheetId="28" hidden="1">{"'Sheet1'!$L$16"}</definedName>
    <definedName name="_____________hu1" localSheetId="14" hidden="1">{"'Sheet1'!$L$16"}</definedName>
    <definedName name="_____________hu1" hidden="1">{"'Sheet1'!$L$16"}</definedName>
    <definedName name="_____________hu2" localSheetId="12" hidden="1">{"'Sheet1'!$L$16"}</definedName>
    <definedName name="_____________hu2" localSheetId="11" hidden="1">{"'Sheet1'!$L$16"}</definedName>
    <definedName name="_____________hu2" localSheetId="13" hidden="1">{"'Sheet1'!$L$16"}</definedName>
    <definedName name="_____________hu2" localSheetId="16" hidden="1">{"'Sheet1'!$L$16"}</definedName>
    <definedName name="_____________hu2" localSheetId="21" hidden="1">{"'Sheet1'!$L$16"}</definedName>
    <definedName name="_____________hu2" localSheetId="18" hidden="1">{"'Sheet1'!$L$16"}</definedName>
    <definedName name="_____________hu2" localSheetId="19" hidden="1">{"'Sheet1'!$L$16"}</definedName>
    <definedName name="_____________hu2" localSheetId="20" hidden="1">{"'Sheet1'!$L$16"}</definedName>
    <definedName name="_____________hu2" localSheetId="22" hidden="1">{"'Sheet1'!$L$16"}</definedName>
    <definedName name="_____________hu2" localSheetId="24" hidden="1">{"'Sheet1'!$L$16"}</definedName>
    <definedName name="_____________hu2" localSheetId="28" hidden="1">{"'Sheet1'!$L$16"}</definedName>
    <definedName name="_____________hu2" localSheetId="14" hidden="1">{"'Sheet1'!$L$16"}</definedName>
    <definedName name="_____________hu2" hidden="1">{"'Sheet1'!$L$16"}</definedName>
    <definedName name="_____________hu5" localSheetId="12" hidden="1">{"'Sheet1'!$L$16"}</definedName>
    <definedName name="_____________hu5" localSheetId="11" hidden="1">{"'Sheet1'!$L$16"}</definedName>
    <definedName name="_____________hu5" localSheetId="13" hidden="1">{"'Sheet1'!$L$16"}</definedName>
    <definedName name="_____________hu5" localSheetId="16" hidden="1">{"'Sheet1'!$L$16"}</definedName>
    <definedName name="_____________hu5" localSheetId="21" hidden="1">{"'Sheet1'!$L$16"}</definedName>
    <definedName name="_____________hu5" localSheetId="18" hidden="1">{"'Sheet1'!$L$16"}</definedName>
    <definedName name="_____________hu5" localSheetId="19" hidden="1">{"'Sheet1'!$L$16"}</definedName>
    <definedName name="_____________hu5" localSheetId="20" hidden="1">{"'Sheet1'!$L$16"}</definedName>
    <definedName name="_____________hu5" localSheetId="22" hidden="1">{"'Sheet1'!$L$16"}</definedName>
    <definedName name="_____________hu5" localSheetId="24" hidden="1">{"'Sheet1'!$L$16"}</definedName>
    <definedName name="_____________hu5" localSheetId="28" hidden="1">{"'Sheet1'!$L$16"}</definedName>
    <definedName name="_____________hu5" localSheetId="14" hidden="1">{"'Sheet1'!$L$16"}</definedName>
    <definedName name="_____________hu5" hidden="1">{"'Sheet1'!$L$16"}</definedName>
    <definedName name="_____________hu6" localSheetId="12" hidden="1">{"'Sheet1'!$L$16"}</definedName>
    <definedName name="_____________hu6" localSheetId="11" hidden="1">{"'Sheet1'!$L$16"}</definedName>
    <definedName name="_____________hu6" localSheetId="13" hidden="1">{"'Sheet1'!$L$16"}</definedName>
    <definedName name="_____________hu6" localSheetId="16" hidden="1">{"'Sheet1'!$L$16"}</definedName>
    <definedName name="_____________hu6" localSheetId="21" hidden="1">{"'Sheet1'!$L$16"}</definedName>
    <definedName name="_____________hu6" localSheetId="18" hidden="1">{"'Sheet1'!$L$16"}</definedName>
    <definedName name="_____________hu6" localSheetId="19" hidden="1">{"'Sheet1'!$L$16"}</definedName>
    <definedName name="_____________hu6" localSheetId="20" hidden="1">{"'Sheet1'!$L$16"}</definedName>
    <definedName name="_____________hu6" localSheetId="22" hidden="1">{"'Sheet1'!$L$16"}</definedName>
    <definedName name="_____________hu6" localSheetId="24" hidden="1">{"'Sheet1'!$L$16"}</definedName>
    <definedName name="_____________hu6" localSheetId="28" hidden="1">{"'Sheet1'!$L$16"}</definedName>
    <definedName name="_____________hu6" localSheetId="14" hidden="1">{"'Sheet1'!$L$16"}</definedName>
    <definedName name="_____________hu6" hidden="1">{"'Sheet1'!$L$16"}</definedName>
    <definedName name="_____________hu7" localSheetId="12" hidden="1">{"'Sheet1'!$L$16"}</definedName>
    <definedName name="_____________hu7" localSheetId="11" hidden="1">{"'Sheet1'!$L$16"}</definedName>
    <definedName name="_____________hu7" localSheetId="13" hidden="1">{"'Sheet1'!$L$16"}</definedName>
    <definedName name="_____________hu7" localSheetId="16" hidden="1">{"'Sheet1'!$L$16"}</definedName>
    <definedName name="_____________hu7" localSheetId="21" hidden="1">{"'Sheet1'!$L$16"}</definedName>
    <definedName name="_____________hu7" localSheetId="18" hidden="1">{"'Sheet1'!$L$16"}</definedName>
    <definedName name="_____________hu7" localSheetId="19" hidden="1">{"'Sheet1'!$L$16"}</definedName>
    <definedName name="_____________hu7" localSheetId="20" hidden="1">{"'Sheet1'!$L$16"}</definedName>
    <definedName name="_____________hu7" localSheetId="22" hidden="1">{"'Sheet1'!$L$16"}</definedName>
    <definedName name="_____________hu7" localSheetId="24" hidden="1">{"'Sheet1'!$L$16"}</definedName>
    <definedName name="_____________hu7" localSheetId="28" hidden="1">{"'Sheet1'!$L$16"}</definedName>
    <definedName name="_____________hu7" localSheetId="14" hidden="1">{"'Sheet1'!$L$16"}</definedName>
    <definedName name="_____________hu7" hidden="1">{"'Sheet1'!$L$16"}</definedName>
    <definedName name="_____________Lan1" localSheetId="12" hidden="1">{"'Sheet1'!$L$16"}</definedName>
    <definedName name="_____________Lan1" localSheetId="11" hidden="1">{"'Sheet1'!$L$16"}</definedName>
    <definedName name="_____________Lan1" localSheetId="13" hidden="1">{"'Sheet1'!$L$16"}</definedName>
    <definedName name="_____________Lan1" localSheetId="16" hidden="1">{"'Sheet1'!$L$16"}</definedName>
    <definedName name="_____________Lan1" localSheetId="21" hidden="1">{"'Sheet1'!$L$16"}</definedName>
    <definedName name="_____________Lan1" localSheetId="18" hidden="1">{"'Sheet1'!$L$16"}</definedName>
    <definedName name="_____________Lan1" localSheetId="19" hidden="1">{"'Sheet1'!$L$16"}</definedName>
    <definedName name="_____________Lan1" localSheetId="20" hidden="1">{"'Sheet1'!$L$16"}</definedName>
    <definedName name="_____________Lan1" localSheetId="22" hidden="1">{"'Sheet1'!$L$16"}</definedName>
    <definedName name="_____________Lan1" localSheetId="24" hidden="1">{"'Sheet1'!$L$16"}</definedName>
    <definedName name="_____________Lan1" localSheetId="28" hidden="1">{"'Sheet1'!$L$16"}</definedName>
    <definedName name="_____________Lan1" localSheetId="14" hidden="1">{"'Sheet1'!$L$16"}</definedName>
    <definedName name="_____________Lan1" hidden="1">{"'Sheet1'!$L$16"}</definedName>
    <definedName name="_____________LAN3" localSheetId="12" hidden="1">{"'Sheet1'!$L$16"}</definedName>
    <definedName name="_____________LAN3" localSheetId="11" hidden="1">{"'Sheet1'!$L$16"}</definedName>
    <definedName name="_____________LAN3" localSheetId="13" hidden="1">{"'Sheet1'!$L$16"}</definedName>
    <definedName name="_____________LAN3" localSheetId="16" hidden="1">{"'Sheet1'!$L$16"}</definedName>
    <definedName name="_____________LAN3" localSheetId="21" hidden="1">{"'Sheet1'!$L$16"}</definedName>
    <definedName name="_____________LAN3" localSheetId="18" hidden="1">{"'Sheet1'!$L$16"}</definedName>
    <definedName name="_____________LAN3" localSheetId="19" hidden="1">{"'Sheet1'!$L$16"}</definedName>
    <definedName name="_____________LAN3" localSheetId="20" hidden="1">{"'Sheet1'!$L$16"}</definedName>
    <definedName name="_____________LAN3" localSheetId="22" hidden="1">{"'Sheet1'!$L$16"}</definedName>
    <definedName name="_____________LAN3" localSheetId="24" hidden="1">{"'Sheet1'!$L$16"}</definedName>
    <definedName name="_____________LAN3" localSheetId="28" hidden="1">{"'Sheet1'!$L$16"}</definedName>
    <definedName name="_____________LAN3" localSheetId="14" hidden="1">{"'Sheet1'!$L$16"}</definedName>
    <definedName name="_____________LAN3" hidden="1">{"'Sheet1'!$L$16"}</definedName>
    <definedName name="_____________ld2" localSheetId="12" hidden="1">{"'Sheet1'!$L$16"}</definedName>
    <definedName name="_____________ld2" localSheetId="11" hidden="1">{"'Sheet1'!$L$16"}</definedName>
    <definedName name="_____________ld2" localSheetId="13" hidden="1">{"'Sheet1'!$L$16"}</definedName>
    <definedName name="_____________ld2" localSheetId="16" hidden="1">{"'Sheet1'!$L$16"}</definedName>
    <definedName name="_____________ld2" localSheetId="21" hidden="1">{"'Sheet1'!$L$16"}</definedName>
    <definedName name="_____________ld2" localSheetId="18" hidden="1">{"'Sheet1'!$L$16"}</definedName>
    <definedName name="_____________ld2" localSheetId="19" hidden="1">{"'Sheet1'!$L$16"}</definedName>
    <definedName name="_____________ld2" localSheetId="20" hidden="1">{"'Sheet1'!$L$16"}</definedName>
    <definedName name="_____________ld2" localSheetId="22" hidden="1">{"'Sheet1'!$L$16"}</definedName>
    <definedName name="_____________ld2" localSheetId="24" hidden="1">{"'Sheet1'!$L$16"}</definedName>
    <definedName name="_____________ld2" localSheetId="28" hidden="1">{"'Sheet1'!$L$16"}</definedName>
    <definedName name="_____________ld2" localSheetId="14" hidden="1">{"'Sheet1'!$L$16"}</definedName>
    <definedName name="_____________ld2" hidden="1">{"'Sheet1'!$L$16"}</definedName>
    <definedName name="_____________lop111" localSheetId="12" hidden="1">{#N/A,#N/A,FALSE,"特殊室（ＢＱ表）"}</definedName>
    <definedName name="_____________lop111" localSheetId="11" hidden="1">{#N/A,#N/A,FALSE,"特殊室（ＢＱ表）"}</definedName>
    <definedName name="_____________lop111" localSheetId="13" hidden="1">{#N/A,#N/A,FALSE,"特殊室（ＢＱ表）"}</definedName>
    <definedName name="_____________lop111" localSheetId="16" hidden="1">{#N/A,#N/A,FALSE,"特殊室（ＢＱ表）"}</definedName>
    <definedName name="_____________lop111" localSheetId="21" hidden="1">{#N/A,#N/A,FALSE,"特殊室（ＢＱ表）"}</definedName>
    <definedName name="_____________lop111" localSheetId="18" hidden="1">{#N/A,#N/A,FALSE,"特殊室（ＢＱ表）"}</definedName>
    <definedName name="_____________lop111" localSheetId="19" hidden="1">{#N/A,#N/A,FALSE,"特殊室（ＢＱ表）"}</definedName>
    <definedName name="_____________lop111" localSheetId="20" hidden="1">{#N/A,#N/A,FALSE,"特殊室（ＢＱ表）"}</definedName>
    <definedName name="_____________lop111" localSheetId="22" hidden="1">{#N/A,#N/A,FALSE,"特殊室（ＢＱ表）"}</definedName>
    <definedName name="_____________lop111" localSheetId="24" hidden="1">{#N/A,#N/A,FALSE,"特殊室（ＢＱ表）"}</definedName>
    <definedName name="_____________lop111" localSheetId="28" hidden="1">{#N/A,#N/A,FALSE,"特殊室（ＢＱ表）"}</definedName>
    <definedName name="_____________lop111" localSheetId="14" hidden="1">{#N/A,#N/A,FALSE,"特殊室（ＢＱ表）"}</definedName>
    <definedName name="_____________lop111" hidden="1">{#N/A,#N/A,FALSE,"特殊室（ＢＱ表）"}</definedName>
    <definedName name="_____________m4" localSheetId="12" hidden="1">{"'Sheet1'!$L$16"}</definedName>
    <definedName name="_____________m4" localSheetId="11" hidden="1">{"'Sheet1'!$L$16"}</definedName>
    <definedName name="_____________m4" localSheetId="13" hidden="1">{"'Sheet1'!$L$16"}</definedName>
    <definedName name="_____________m4" localSheetId="16" hidden="1">{"'Sheet1'!$L$16"}</definedName>
    <definedName name="_____________m4" localSheetId="21" hidden="1">{"'Sheet1'!$L$16"}</definedName>
    <definedName name="_____________m4" localSheetId="18" hidden="1">{"'Sheet1'!$L$16"}</definedName>
    <definedName name="_____________m4" localSheetId="19" hidden="1">{"'Sheet1'!$L$16"}</definedName>
    <definedName name="_____________m4" localSheetId="20" hidden="1">{"'Sheet1'!$L$16"}</definedName>
    <definedName name="_____________m4" localSheetId="22" hidden="1">{"'Sheet1'!$L$16"}</definedName>
    <definedName name="_____________m4" localSheetId="24" hidden="1">{"'Sheet1'!$L$16"}</definedName>
    <definedName name="_____________m4" localSheetId="28" hidden="1">{"'Sheet1'!$L$16"}</definedName>
    <definedName name="_____________m4" localSheetId="14" hidden="1">{"'Sheet1'!$L$16"}</definedName>
    <definedName name="_____________m4" hidden="1">{"'Sheet1'!$L$16"}</definedName>
    <definedName name="_____________NSO2" localSheetId="12" hidden="1">{"'Sheet1'!$L$16"}</definedName>
    <definedName name="_____________NSO2" localSheetId="11" hidden="1">{"'Sheet1'!$L$16"}</definedName>
    <definedName name="_____________NSO2" localSheetId="13" hidden="1">{"'Sheet1'!$L$16"}</definedName>
    <definedName name="_____________NSO2" localSheetId="16" hidden="1">{"'Sheet1'!$L$16"}</definedName>
    <definedName name="_____________NSO2" localSheetId="21" hidden="1">{"'Sheet1'!$L$16"}</definedName>
    <definedName name="_____________NSO2" localSheetId="18" hidden="1">{"'Sheet1'!$L$16"}</definedName>
    <definedName name="_____________NSO2" localSheetId="19" hidden="1">{"'Sheet1'!$L$16"}</definedName>
    <definedName name="_____________NSO2" localSheetId="20" hidden="1">{"'Sheet1'!$L$16"}</definedName>
    <definedName name="_____________NSO2" localSheetId="22" hidden="1">{"'Sheet1'!$L$16"}</definedName>
    <definedName name="_____________NSO2" localSheetId="24" hidden="1">{"'Sheet1'!$L$16"}</definedName>
    <definedName name="_____________NSO2" localSheetId="28" hidden="1">{"'Sheet1'!$L$16"}</definedName>
    <definedName name="_____________NSO2" localSheetId="14" hidden="1">{"'Sheet1'!$L$16"}</definedName>
    <definedName name="_____________NSO2" hidden="1">{"'Sheet1'!$L$16"}</definedName>
    <definedName name="_____________P3" localSheetId="12" hidden="1">{#N/A,#N/A,FALSE,"特殊室（ＢＱ表）"}</definedName>
    <definedName name="_____________P3" localSheetId="11" hidden="1">{#N/A,#N/A,FALSE,"特殊室（ＢＱ表）"}</definedName>
    <definedName name="_____________P3" localSheetId="13" hidden="1">{#N/A,#N/A,FALSE,"特殊室（ＢＱ表）"}</definedName>
    <definedName name="_____________P3" localSheetId="16" hidden="1">{#N/A,#N/A,FALSE,"特殊室（ＢＱ表）"}</definedName>
    <definedName name="_____________P3" localSheetId="21" hidden="1">{#N/A,#N/A,FALSE,"特殊室（ＢＱ表）"}</definedName>
    <definedName name="_____________P3" localSheetId="18" hidden="1">{#N/A,#N/A,FALSE,"特殊室（ＢＱ表）"}</definedName>
    <definedName name="_____________P3" localSheetId="19" hidden="1">{#N/A,#N/A,FALSE,"特殊室（ＢＱ表）"}</definedName>
    <definedName name="_____________P3" localSheetId="20" hidden="1">{#N/A,#N/A,FALSE,"特殊室（ＢＱ表）"}</definedName>
    <definedName name="_____________P3" localSheetId="22" hidden="1">{#N/A,#N/A,FALSE,"特殊室（ＢＱ表）"}</definedName>
    <definedName name="_____________P3" localSheetId="24" hidden="1">{#N/A,#N/A,FALSE,"特殊室（ＢＱ表）"}</definedName>
    <definedName name="_____________P3" localSheetId="28" hidden="1">{#N/A,#N/A,FALSE,"特殊室（ＢＱ表）"}</definedName>
    <definedName name="_____________P3" localSheetId="14" hidden="1">{#N/A,#N/A,FALSE,"特殊室（ＢＱ表）"}</definedName>
    <definedName name="_____________P3" hidden="1">{#N/A,#N/A,FALSE,"特殊室（ＢＱ表）"}</definedName>
    <definedName name="_____________PA3" localSheetId="12" hidden="1">{"'Sheet1'!$L$16"}</definedName>
    <definedName name="_____________PA3" localSheetId="11" hidden="1">{"'Sheet1'!$L$16"}</definedName>
    <definedName name="_____________PA3" localSheetId="13" hidden="1">{"'Sheet1'!$L$16"}</definedName>
    <definedName name="_____________PA3" localSheetId="16" hidden="1">{"'Sheet1'!$L$16"}</definedName>
    <definedName name="_____________PA3" localSheetId="21" hidden="1">{"'Sheet1'!$L$16"}</definedName>
    <definedName name="_____________PA3" localSheetId="18" hidden="1">{"'Sheet1'!$L$16"}</definedName>
    <definedName name="_____________PA3" localSheetId="19" hidden="1">{"'Sheet1'!$L$16"}</definedName>
    <definedName name="_____________PA3" localSheetId="20" hidden="1">{"'Sheet1'!$L$16"}</definedName>
    <definedName name="_____________PA3" localSheetId="22" hidden="1">{"'Sheet1'!$L$16"}</definedName>
    <definedName name="_____________PA3" localSheetId="24" hidden="1">{"'Sheet1'!$L$16"}</definedName>
    <definedName name="_____________PA3" localSheetId="28" hidden="1">{"'Sheet1'!$L$16"}</definedName>
    <definedName name="_____________PA3" localSheetId="14" hidden="1">{"'Sheet1'!$L$16"}</definedName>
    <definedName name="_____________PA3" hidden="1">{"'Sheet1'!$L$16"}</definedName>
    <definedName name="_____________PPP3" localSheetId="12" hidden="1">{#N/A,#N/A,FALSE,"特殊室（ＢＱ表）"}</definedName>
    <definedName name="_____________PPP3" localSheetId="11" hidden="1">{#N/A,#N/A,FALSE,"特殊室（ＢＱ表）"}</definedName>
    <definedName name="_____________PPP3" localSheetId="13" hidden="1">{#N/A,#N/A,FALSE,"特殊室（ＢＱ表）"}</definedName>
    <definedName name="_____________PPP3" localSheetId="16" hidden="1">{#N/A,#N/A,FALSE,"特殊室（ＢＱ表）"}</definedName>
    <definedName name="_____________PPP3" localSheetId="21" hidden="1">{#N/A,#N/A,FALSE,"特殊室（ＢＱ表）"}</definedName>
    <definedName name="_____________PPP3" localSheetId="18" hidden="1">{#N/A,#N/A,FALSE,"特殊室（ＢＱ表）"}</definedName>
    <definedName name="_____________PPP3" localSheetId="19" hidden="1">{#N/A,#N/A,FALSE,"特殊室（ＢＱ表）"}</definedName>
    <definedName name="_____________PPP3" localSheetId="20" hidden="1">{#N/A,#N/A,FALSE,"特殊室（ＢＱ表）"}</definedName>
    <definedName name="_____________PPP3" localSheetId="22" hidden="1">{#N/A,#N/A,FALSE,"特殊室（ＢＱ表）"}</definedName>
    <definedName name="_____________PPP3" localSheetId="24" hidden="1">{#N/A,#N/A,FALSE,"特殊室（ＢＱ表）"}</definedName>
    <definedName name="_____________PPP3" localSheetId="28" hidden="1">{#N/A,#N/A,FALSE,"特殊室（ＢＱ表）"}</definedName>
    <definedName name="_____________PPP3" localSheetId="14" hidden="1">{#N/A,#N/A,FALSE,"特殊室（ＢＱ表）"}</definedName>
    <definedName name="_____________PPP3" hidden="1">{#N/A,#N/A,FALSE,"特殊室（ＢＱ表）"}</definedName>
    <definedName name="_____________PPP33" localSheetId="12" hidden="1">{#N/A,#N/A,FALSE,"特殊室（ＢＱ表）"}</definedName>
    <definedName name="_____________PPP33" localSheetId="11" hidden="1">{#N/A,#N/A,FALSE,"特殊室（ＢＱ表）"}</definedName>
    <definedName name="_____________PPP33" localSheetId="13" hidden="1">{#N/A,#N/A,FALSE,"特殊室（ＢＱ表）"}</definedName>
    <definedName name="_____________PPP33" localSheetId="16" hidden="1">{#N/A,#N/A,FALSE,"特殊室（ＢＱ表）"}</definedName>
    <definedName name="_____________PPP33" localSheetId="21" hidden="1">{#N/A,#N/A,FALSE,"特殊室（ＢＱ表）"}</definedName>
    <definedName name="_____________PPP33" localSheetId="18" hidden="1">{#N/A,#N/A,FALSE,"特殊室（ＢＱ表）"}</definedName>
    <definedName name="_____________PPP33" localSheetId="19" hidden="1">{#N/A,#N/A,FALSE,"特殊室（ＢＱ表）"}</definedName>
    <definedName name="_____________PPP33" localSheetId="20" hidden="1">{#N/A,#N/A,FALSE,"特殊室（ＢＱ表）"}</definedName>
    <definedName name="_____________PPP33" localSheetId="22" hidden="1">{#N/A,#N/A,FALSE,"特殊室（ＢＱ表）"}</definedName>
    <definedName name="_____________PPP33" localSheetId="24" hidden="1">{#N/A,#N/A,FALSE,"特殊室（ＢＱ表）"}</definedName>
    <definedName name="_____________PPP33" localSheetId="28" hidden="1">{#N/A,#N/A,FALSE,"特殊室（ＢＱ表）"}</definedName>
    <definedName name="_____________PPP33" localSheetId="14" hidden="1">{#N/A,#N/A,FALSE,"特殊室（ＢＱ表）"}</definedName>
    <definedName name="_____________PPP33" hidden="1">{#N/A,#N/A,FALSE,"特殊室（ＢＱ表）"}</definedName>
    <definedName name="_____________ppp34" localSheetId="12" hidden="1">{#N/A,#N/A,FALSE,"特殊室（ＢＱ表）"}</definedName>
    <definedName name="_____________ppp34" localSheetId="11" hidden="1">{#N/A,#N/A,FALSE,"特殊室（ＢＱ表）"}</definedName>
    <definedName name="_____________ppp34" localSheetId="13" hidden="1">{#N/A,#N/A,FALSE,"特殊室（ＢＱ表）"}</definedName>
    <definedName name="_____________ppp34" localSheetId="16" hidden="1">{#N/A,#N/A,FALSE,"特殊室（ＢＱ表）"}</definedName>
    <definedName name="_____________ppp34" localSheetId="21" hidden="1">{#N/A,#N/A,FALSE,"特殊室（ＢＱ表）"}</definedName>
    <definedName name="_____________ppp34" localSheetId="18" hidden="1">{#N/A,#N/A,FALSE,"特殊室（ＢＱ表）"}</definedName>
    <definedName name="_____________ppp34" localSheetId="19" hidden="1">{#N/A,#N/A,FALSE,"特殊室（ＢＱ表）"}</definedName>
    <definedName name="_____________ppp34" localSheetId="20" hidden="1">{#N/A,#N/A,FALSE,"特殊室（ＢＱ表）"}</definedName>
    <definedName name="_____________ppp34" localSheetId="22" hidden="1">{#N/A,#N/A,FALSE,"特殊室（ＢＱ表）"}</definedName>
    <definedName name="_____________ppp34" localSheetId="24" hidden="1">{#N/A,#N/A,FALSE,"特殊室（ＢＱ表）"}</definedName>
    <definedName name="_____________ppp34" localSheetId="28" hidden="1">{#N/A,#N/A,FALSE,"特殊室（ＢＱ表）"}</definedName>
    <definedName name="_____________ppp34" localSheetId="14" hidden="1">{#N/A,#N/A,FALSE,"特殊室（ＢＱ表）"}</definedName>
    <definedName name="_____________ppp34" hidden="1">{#N/A,#N/A,FALSE,"特殊室（ＢＱ表）"}</definedName>
    <definedName name="_____________ppp3444" localSheetId="12" hidden="1">{#N/A,#N/A,FALSE,"特殊室（ＢＱ表）"}</definedName>
    <definedName name="_____________ppp3444" localSheetId="11" hidden="1">{#N/A,#N/A,FALSE,"特殊室（ＢＱ表）"}</definedName>
    <definedName name="_____________ppp3444" localSheetId="13" hidden="1">{#N/A,#N/A,FALSE,"特殊室（ＢＱ表）"}</definedName>
    <definedName name="_____________ppp3444" localSheetId="16" hidden="1">{#N/A,#N/A,FALSE,"特殊室（ＢＱ表）"}</definedName>
    <definedName name="_____________ppp3444" localSheetId="21" hidden="1">{#N/A,#N/A,FALSE,"特殊室（ＢＱ表）"}</definedName>
    <definedName name="_____________ppp3444" localSheetId="18" hidden="1">{#N/A,#N/A,FALSE,"特殊室（ＢＱ表）"}</definedName>
    <definedName name="_____________ppp3444" localSheetId="19" hidden="1">{#N/A,#N/A,FALSE,"特殊室（ＢＱ表）"}</definedName>
    <definedName name="_____________ppp3444" localSheetId="20" hidden="1">{#N/A,#N/A,FALSE,"特殊室（ＢＱ表）"}</definedName>
    <definedName name="_____________ppp3444" localSheetId="22" hidden="1">{#N/A,#N/A,FALSE,"特殊室（ＢＱ表）"}</definedName>
    <definedName name="_____________ppp3444" localSheetId="24" hidden="1">{#N/A,#N/A,FALSE,"特殊室（ＢＱ表）"}</definedName>
    <definedName name="_____________ppp3444" localSheetId="28" hidden="1">{#N/A,#N/A,FALSE,"特殊室（ＢＱ表）"}</definedName>
    <definedName name="_____________ppp3444" localSheetId="14" hidden="1">{#N/A,#N/A,FALSE,"特殊室（ＢＱ表）"}</definedName>
    <definedName name="_____________ppp3444" hidden="1">{#N/A,#N/A,FALSE,"特殊室（ＢＱ表）"}</definedName>
    <definedName name="_____________SCL4" localSheetId="12" hidden="1">{"'Sheet1'!$L$16"}</definedName>
    <definedName name="_____________SCL4" localSheetId="11" hidden="1">{"'Sheet1'!$L$16"}</definedName>
    <definedName name="_____________SCL4" localSheetId="13" hidden="1">{"'Sheet1'!$L$16"}</definedName>
    <definedName name="_____________SCL4" localSheetId="16" hidden="1">{"'Sheet1'!$L$16"}</definedName>
    <definedName name="_____________SCL4" localSheetId="21" hidden="1">{"'Sheet1'!$L$16"}</definedName>
    <definedName name="_____________SCL4" localSheetId="18" hidden="1">{"'Sheet1'!$L$16"}</definedName>
    <definedName name="_____________SCL4" localSheetId="19" hidden="1">{"'Sheet1'!$L$16"}</definedName>
    <definedName name="_____________SCL4" localSheetId="20" hidden="1">{"'Sheet1'!$L$16"}</definedName>
    <definedName name="_____________SCL4" localSheetId="22" hidden="1">{"'Sheet1'!$L$16"}</definedName>
    <definedName name="_____________SCL4" localSheetId="24" hidden="1">{"'Sheet1'!$L$16"}</definedName>
    <definedName name="_____________SCL4" localSheetId="28" hidden="1">{"'Sheet1'!$L$16"}</definedName>
    <definedName name="_____________SCL4" localSheetId="14" hidden="1">{"'Sheet1'!$L$16"}</definedName>
    <definedName name="_____________SCL4" hidden="1">{"'Sheet1'!$L$16"}</definedName>
    <definedName name="_____________SCL4_1" localSheetId="12" hidden="1">{"'Sheet1'!$L$16"}</definedName>
    <definedName name="_____________SCL4_1" localSheetId="11" hidden="1">{"'Sheet1'!$L$16"}</definedName>
    <definedName name="_____________SCL4_1" localSheetId="13" hidden="1">{"'Sheet1'!$L$16"}</definedName>
    <definedName name="_____________SCL4_1" localSheetId="16" hidden="1">{"'Sheet1'!$L$16"}</definedName>
    <definedName name="_____________SCL4_1" localSheetId="21" hidden="1">{"'Sheet1'!$L$16"}</definedName>
    <definedName name="_____________SCL4_1" localSheetId="18" hidden="1">{"'Sheet1'!$L$16"}</definedName>
    <definedName name="_____________SCL4_1" localSheetId="19" hidden="1">{"'Sheet1'!$L$16"}</definedName>
    <definedName name="_____________SCL4_1" localSheetId="20" hidden="1">{"'Sheet1'!$L$16"}</definedName>
    <definedName name="_____________SCL4_1" localSheetId="22" hidden="1">{"'Sheet1'!$L$16"}</definedName>
    <definedName name="_____________SCL4_1" localSheetId="24" hidden="1">{"'Sheet1'!$L$16"}</definedName>
    <definedName name="_____________SCL4_1" localSheetId="28" hidden="1">{"'Sheet1'!$L$16"}</definedName>
    <definedName name="_____________SCL4_1" localSheetId="14" hidden="1">{"'Sheet1'!$L$16"}</definedName>
    <definedName name="_____________SCL4_1" hidden="1">{"'Sheet1'!$L$16"}</definedName>
    <definedName name="_____________T1" localSheetId="12" hidden="1">{#N/A,#N/A,FALSE,"Chi tiÆt"}</definedName>
    <definedName name="_____________T1" localSheetId="11" hidden="1">{#N/A,#N/A,FALSE,"Chi tiÆt"}</definedName>
    <definedName name="_____________T1" localSheetId="13" hidden="1">{#N/A,#N/A,FALSE,"Chi tiÆt"}</definedName>
    <definedName name="_____________T1" localSheetId="16" hidden="1">{#N/A,#N/A,FALSE,"Chi tiÆt"}</definedName>
    <definedName name="_____________T1" localSheetId="21" hidden="1">{#N/A,#N/A,FALSE,"Chi tiÆt"}</definedName>
    <definedName name="_____________T1" localSheetId="18" hidden="1">{#N/A,#N/A,FALSE,"Chi tiÆt"}</definedName>
    <definedName name="_____________T1" localSheetId="19" hidden="1">{#N/A,#N/A,FALSE,"Chi tiÆt"}</definedName>
    <definedName name="_____________T1" localSheetId="20" hidden="1">{#N/A,#N/A,FALSE,"Chi tiÆt"}</definedName>
    <definedName name="_____________T1" localSheetId="22" hidden="1">{#N/A,#N/A,FALSE,"Chi tiÆt"}</definedName>
    <definedName name="_____________T1" localSheetId="24" hidden="1">{#N/A,#N/A,FALSE,"Chi tiÆt"}</definedName>
    <definedName name="_____________T1" localSheetId="28" hidden="1">{#N/A,#N/A,FALSE,"Chi tiÆt"}</definedName>
    <definedName name="_____________T1" localSheetId="14" hidden="1">{#N/A,#N/A,FALSE,"Chi tiÆt"}</definedName>
    <definedName name="_____________T1" hidden="1">{#N/A,#N/A,FALSE,"Chi tiÆt"}</definedName>
    <definedName name="_____________T10" localSheetId="12" hidden="1">{"'Sheet1'!$L$16"}</definedName>
    <definedName name="_____________T10" localSheetId="11" hidden="1">{"'Sheet1'!$L$16"}</definedName>
    <definedName name="_____________T10" localSheetId="13" hidden="1">{"'Sheet1'!$L$16"}</definedName>
    <definedName name="_____________T10" localSheetId="16" hidden="1">{"'Sheet1'!$L$16"}</definedName>
    <definedName name="_____________T10" localSheetId="21" hidden="1">{"'Sheet1'!$L$16"}</definedName>
    <definedName name="_____________T10" localSheetId="18" hidden="1">{"'Sheet1'!$L$16"}</definedName>
    <definedName name="_____________T10" localSheetId="19" hidden="1">{"'Sheet1'!$L$16"}</definedName>
    <definedName name="_____________T10" localSheetId="20" hidden="1">{"'Sheet1'!$L$16"}</definedName>
    <definedName name="_____________T10" localSheetId="22" hidden="1">{"'Sheet1'!$L$16"}</definedName>
    <definedName name="_____________T10" localSheetId="24" hidden="1">{"'Sheet1'!$L$16"}</definedName>
    <definedName name="_____________T10" localSheetId="28" hidden="1">{"'Sheet1'!$L$16"}</definedName>
    <definedName name="_____________T10" localSheetId="14" hidden="1">{"'Sheet1'!$L$16"}</definedName>
    <definedName name="_____________T10" hidden="1">{"'Sheet1'!$L$16"}</definedName>
    <definedName name="_____________t2" localSheetId="12" hidden="1">{"'Sheet1'!$L$16"}</definedName>
    <definedName name="_____________t2" localSheetId="11" hidden="1">{"'Sheet1'!$L$16"}</definedName>
    <definedName name="_____________t2" localSheetId="13" hidden="1">{"'Sheet1'!$L$16"}</definedName>
    <definedName name="_____________t2" localSheetId="16" hidden="1">{"'Sheet1'!$L$16"}</definedName>
    <definedName name="_____________t2" localSheetId="21" hidden="1">{"'Sheet1'!$L$16"}</definedName>
    <definedName name="_____________t2" localSheetId="18" hidden="1">{"'Sheet1'!$L$16"}</definedName>
    <definedName name="_____________t2" localSheetId="19" hidden="1">{"'Sheet1'!$L$16"}</definedName>
    <definedName name="_____________t2" localSheetId="20" hidden="1">{"'Sheet1'!$L$16"}</definedName>
    <definedName name="_____________t2" localSheetId="22" hidden="1">{"'Sheet1'!$L$16"}</definedName>
    <definedName name="_____________t2" localSheetId="24" hidden="1">{"'Sheet1'!$L$16"}</definedName>
    <definedName name="_____________t2" localSheetId="28" hidden="1">{"'Sheet1'!$L$16"}</definedName>
    <definedName name="_____________t2" localSheetId="14" hidden="1">{"'Sheet1'!$L$16"}</definedName>
    <definedName name="_____________t2" hidden="1">{"'Sheet1'!$L$16"}</definedName>
    <definedName name="_____________t3" localSheetId="12" hidden="1">{"'Sheet1'!$L$16"}</definedName>
    <definedName name="_____________t3" localSheetId="11" hidden="1">{"'Sheet1'!$L$16"}</definedName>
    <definedName name="_____________t3" localSheetId="13" hidden="1">{"'Sheet1'!$L$16"}</definedName>
    <definedName name="_____________t3" localSheetId="16" hidden="1">{"'Sheet1'!$L$16"}</definedName>
    <definedName name="_____________t3" localSheetId="21" hidden="1">{"'Sheet1'!$L$16"}</definedName>
    <definedName name="_____________t3" localSheetId="18" hidden="1">{"'Sheet1'!$L$16"}</definedName>
    <definedName name="_____________t3" localSheetId="19" hidden="1">{"'Sheet1'!$L$16"}</definedName>
    <definedName name="_____________t3" localSheetId="20" hidden="1">{"'Sheet1'!$L$16"}</definedName>
    <definedName name="_____________t3" localSheetId="22" hidden="1">{"'Sheet1'!$L$16"}</definedName>
    <definedName name="_____________t3" localSheetId="24" hidden="1">{"'Sheet1'!$L$16"}</definedName>
    <definedName name="_____________t3" localSheetId="28" hidden="1">{"'Sheet1'!$L$16"}</definedName>
    <definedName name="_____________t3" localSheetId="14" hidden="1">{"'Sheet1'!$L$16"}</definedName>
    <definedName name="_____________t3" hidden="1">{"'Sheet1'!$L$16"}</definedName>
    <definedName name="_____________t5" localSheetId="12" hidden="1">{"'Sheet1'!$L$16"}</definedName>
    <definedName name="_____________t5" localSheetId="11" hidden="1">{"'Sheet1'!$L$16"}</definedName>
    <definedName name="_____________t5" localSheetId="13" hidden="1">{"'Sheet1'!$L$16"}</definedName>
    <definedName name="_____________t5" localSheetId="16" hidden="1">{"'Sheet1'!$L$16"}</definedName>
    <definedName name="_____________t5" localSheetId="21" hidden="1">{"'Sheet1'!$L$16"}</definedName>
    <definedName name="_____________t5" localSheetId="18" hidden="1">{"'Sheet1'!$L$16"}</definedName>
    <definedName name="_____________t5" localSheetId="19" hidden="1">{"'Sheet1'!$L$16"}</definedName>
    <definedName name="_____________t5" localSheetId="20" hidden="1">{"'Sheet1'!$L$16"}</definedName>
    <definedName name="_____________t5" localSheetId="22" hidden="1">{"'Sheet1'!$L$16"}</definedName>
    <definedName name="_____________t5" localSheetId="24" hidden="1">{"'Sheet1'!$L$16"}</definedName>
    <definedName name="_____________t5" localSheetId="28" hidden="1">{"'Sheet1'!$L$16"}</definedName>
    <definedName name="_____________t5" localSheetId="14" hidden="1">{"'Sheet1'!$L$16"}</definedName>
    <definedName name="_____________t5" hidden="1">{"'Sheet1'!$L$16"}</definedName>
    <definedName name="_____________TH1" localSheetId="12" hidden="1">{"'Sheet1'!$L$16"}</definedName>
    <definedName name="_____________TH1" localSheetId="11" hidden="1">{"'Sheet1'!$L$16"}</definedName>
    <definedName name="_____________TH1" localSheetId="13" hidden="1">{"'Sheet1'!$L$16"}</definedName>
    <definedName name="_____________TH1" localSheetId="16" hidden="1">{"'Sheet1'!$L$16"}</definedName>
    <definedName name="_____________TH1" localSheetId="21" hidden="1">{"'Sheet1'!$L$16"}</definedName>
    <definedName name="_____________TH1" localSheetId="18" hidden="1">{"'Sheet1'!$L$16"}</definedName>
    <definedName name="_____________TH1" localSheetId="19" hidden="1">{"'Sheet1'!$L$16"}</definedName>
    <definedName name="_____________TH1" localSheetId="20" hidden="1">{"'Sheet1'!$L$16"}</definedName>
    <definedName name="_____________TH1" localSheetId="22" hidden="1">{"'Sheet1'!$L$16"}</definedName>
    <definedName name="_____________TH1" localSheetId="24" hidden="1">{"'Sheet1'!$L$16"}</definedName>
    <definedName name="_____________TH1" localSheetId="28" hidden="1">{"'Sheet1'!$L$16"}</definedName>
    <definedName name="_____________TH1" localSheetId="14" hidden="1">{"'Sheet1'!$L$16"}</definedName>
    <definedName name="_____________TH1" hidden="1">{"'Sheet1'!$L$16"}</definedName>
    <definedName name="_____________THT11" localSheetId="12" hidden="1">{"'Sheet1'!$L$16"}</definedName>
    <definedName name="_____________THT11" localSheetId="11" hidden="1">{"'Sheet1'!$L$16"}</definedName>
    <definedName name="_____________THT11" localSheetId="13" hidden="1">{"'Sheet1'!$L$16"}</definedName>
    <definedName name="_____________THT11" localSheetId="16" hidden="1">{"'Sheet1'!$L$16"}</definedName>
    <definedName name="_____________THT11" localSheetId="21" hidden="1">{"'Sheet1'!$L$16"}</definedName>
    <definedName name="_____________THT11" localSheetId="18" hidden="1">{"'Sheet1'!$L$16"}</definedName>
    <definedName name="_____________THT11" localSheetId="19" hidden="1">{"'Sheet1'!$L$16"}</definedName>
    <definedName name="_____________THT11" localSheetId="20" hidden="1">{"'Sheet1'!$L$16"}</definedName>
    <definedName name="_____________THT11" localSheetId="22" hidden="1">{"'Sheet1'!$L$16"}</definedName>
    <definedName name="_____________THT11" localSheetId="24" hidden="1">{"'Sheet1'!$L$16"}</definedName>
    <definedName name="_____________THT11" localSheetId="28" hidden="1">{"'Sheet1'!$L$16"}</definedName>
    <definedName name="_____________THT11" localSheetId="14" hidden="1">{"'Sheet1'!$L$16"}</definedName>
    <definedName name="_____________THT11" hidden="1">{"'Sheet1'!$L$16"}</definedName>
    <definedName name="_____________TM2" localSheetId="12" hidden="1">{"'Sheet1'!$L$16"}</definedName>
    <definedName name="_____________TM2" localSheetId="11" hidden="1">{"'Sheet1'!$L$16"}</definedName>
    <definedName name="_____________TM2" localSheetId="13" hidden="1">{"'Sheet1'!$L$16"}</definedName>
    <definedName name="_____________TM2" localSheetId="16" hidden="1">{"'Sheet1'!$L$16"}</definedName>
    <definedName name="_____________TM2" localSheetId="21" hidden="1">{"'Sheet1'!$L$16"}</definedName>
    <definedName name="_____________TM2" localSheetId="18" hidden="1">{"'Sheet1'!$L$16"}</definedName>
    <definedName name="_____________TM2" localSheetId="19" hidden="1">{"'Sheet1'!$L$16"}</definedName>
    <definedName name="_____________TM2" localSheetId="20" hidden="1">{"'Sheet1'!$L$16"}</definedName>
    <definedName name="_____________TM2" localSheetId="22" hidden="1">{"'Sheet1'!$L$16"}</definedName>
    <definedName name="_____________TM2" localSheetId="24" hidden="1">{"'Sheet1'!$L$16"}</definedName>
    <definedName name="_____________TM2" localSheetId="28" hidden="1">{"'Sheet1'!$L$16"}</definedName>
    <definedName name="_____________TM2" localSheetId="14" hidden="1">{"'Sheet1'!$L$16"}</definedName>
    <definedName name="_____________TM2" hidden="1">{"'Sheet1'!$L$16"}</definedName>
    <definedName name="_____________tt3" localSheetId="12" hidden="1">{"'Sheet1'!$L$16"}</definedName>
    <definedName name="_____________tt3" localSheetId="11" hidden="1">{"'Sheet1'!$L$16"}</definedName>
    <definedName name="_____________tt3" localSheetId="13" hidden="1">{"'Sheet1'!$L$16"}</definedName>
    <definedName name="_____________tt3" localSheetId="16" hidden="1">{"'Sheet1'!$L$16"}</definedName>
    <definedName name="_____________tt3" localSheetId="21" hidden="1">{"'Sheet1'!$L$16"}</definedName>
    <definedName name="_____________tt3" localSheetId="18" hidden="1">{"'Sheet1'!$L$16"}</definedName>
    <definedName name="_____________tt3" localSheetId="19" hidden="1">{"'Sheet1'!$L$16"}</definedName>
    <definedName name="_____________tt3" localSheetId="20" hidden="1">{"'Sheet1'!$L$16"}</definedName>
    <definedName name="_____________tt3" localSheetId="22" hidden="1">{"'Sheet1'!$L$16"}</definedName>
    <definedName name="_____________tt3" localSheetId="24" hidden="1">{"'Sheet1'!$L$16"}</definedName>
    <definedName name="_____________tt3" localSheetId="28" hidden="1">{"'Sheet1'!$L$16"}</definedName>
    <definedName name="_____________tt3" localSheetId="14" hidden="1">{"'Sheet1'!$L$16"}</definedName>
    <definedName name="_____________tt3" hidden="1">{"'Sheet1'!$L$16"}</definedName>
    <definedName name="_____________tu4" localSheetId="12" hidden="1">{"'Sheet1'!$L$16"}</definedName>
    <definedName name="_____________tu4" localSheetId="11" hidden="1">{"'Sheet1'!$L$16"}</definedName>
    <definedName name="_____________tu4" localSheetId="13" hidden="1">{"'Sheet1'!$L$16"}</definedName>
    <definedName name="_____________tu4" localSheetId="16" hidden="1">{"'Sheet1'!$L$16"}</definedName>
    <definedName name="_____________tu4" localSheetId="21" hidden="1">{"'Sheet1'!$L$16"}</definedName>
    <definedName name="_____________tu4" localSheetId="18" hidden="1">{"'Sheet1'!$L$16"}</definedName>
    <definedName name="_____________tu4" localSheetId="19" hidden="1">{"'Sheet1'!$L$16"}</definedName>
    <definedName name="_____________tu4" localSheetId="20" hidden="1">{"'Sheet1'!$L$16"}</definedName>
    <definedName name="_____________tu4" localSheetId="22" hidden="1">{"'Sheet1'!$L$16"}</definedName>
    <definedName name="_____________tu4" localSheetId="24" hidden="1">{"'Sheet1'!$L$16"}</definedName>
    <definedName name="_____________tu4" localSheetId="28" hidden="1">{"'Sheet1'!$L$16"}</definedName>
    <definedName name="_____________tu4" localSheetId="14" hidden="1">{"'Sheet1'!$L$16"}</definedName>
    <definedName name="_____________tu4" hidden="1">{"'Sheet1'!$L$16"}</definedName>
    <definedName name="_____________TV2" localSheetId="12" hidden="1">{"'Sheet1'!$L$16"}</definedName>
    <definedName name="_____________TV2" localSheetId="11" hidden="1">{"'Sheet1'!$L$16"}</definedName>
    <definedName name="_____________TV2" localSheetId="13" hidden="1">{"'Sheet1'!$L$16"}</definedName>
    <definedName name="_____________TV2" localSheetId="16" hidden="1">{"'Sheet1'!$L$16"}</definedName>
    <definedName name="_____________TV2" localSheetId="21" hidden="1">{"'Sheet1'!$L$16"}</definedName>
    <definedName name="_____________TV2" localSheetId="18" hidden="1">{"'Sheet1'!$L$16"}</definedName>
    <definedName name="_____________TV2" localSheetId="19" hidden="1">{"'Sheet1'!$L$16"}</definedName>
    <definedName name="_____________TV2" localSheetId="20" hidden="1">{"'Sheet1'!$L$16"}</definedName>
    <definedName name="_____________TV2" localSheetId="22" hidden="1">{"'Sheet1'!$L$16"}</definedName>
    <definedName name="_____________TV2" localSheetId="24" hidden="1">{"'Sheet1'!$L$16"}</definedName>
    <definedName name="_____________TV2" localSheetId="28" hidden="1">{"'Sheet1'!$L$16"}</definedName>
    <definedName name="_____________TV2" localSheetId="14" hidden="1">{"'Sheet1'!$L$16"}</definedName>
    <definedName name="_____________TV2" hidden="1">{"'Sheet1'!$L$16"}</definedName>
    <definedName name="_____________VT3" localSheetId="12" hidden="1">{"'Sheet1'!$L$16"}</definedName>
    <definedName name="_____________VT3" localSheetId="11" hidden="1">{"'Sheet1'!$L$16"}</definedName>
    <definedName name="_____________VT3" localSheetId="13" hidden="1">{"'Sheet1'!$L$16"}</definedName>
    <definedName name="_____________VT3" localSheetId="16" hidden="1">{"'Sheet1'!$L$16"}</definedName>
    <definedName name="_____________VT3" localSheetId="21" hidden="1">{"'Sheet1'!$L$16"}</definedName>
    <definedName name="_____________VT3" localSheetId="18" hidden="1">{"'Sheet1'!$L$16"}</definedName>
    <definedName name="_____________VT3" localSheetId="19" hidden="1">{"'Sheet1'!$L$16"}</definedName>
    <definedName name="_____________VT3" localSheetId="20" hidden="1">{"'Sheet1'!$L$16"}</definedName>
    <definedName name="_____________VT3" localSheetId="22" hidden="1">{"'Sheet1'!$L$16"}</definedName>
    <definedName name="_____________VT3" localSheetId="24" hidden="1">{"'Sheet1'!$L$16"}</definedName>
    <definedName name="_____________VT3" localSheetId="28" hidden="1">{"'Sheet1'!$L$16"}</definedName>
    <definedName name="_____________VT3" localSheetId="14" hidden="1">{"'Sheet1'!$L$16"}</definedName>
    <definedName name="_____________VT3" hidden="1">{"'Sheet1'!$L$16"}</definedName>
    <definedName name="_____________xlfn.BAHTTEXT" hidden="1">#NAME?</definedName>
    <definedName name="____________a1" localSheetId="12" hidden="1">{"'Sheet1'!$L$16"}</definedName>
    <definedName name="____________a1" localSheetId="11" hidden="1">{"'Sheet1'!$L$16"}</definedName>
    <definedName name="____________a1" localSheetId="13" hidden="1">{"'Sheet1'!$L$16"}</definedName>
    <definedName name="____________a1" localSheetId="16" hidden="1">{"'Sheet1'!$L$16"}</definedName>
    <definedName name="____________a1" localSheetId="21" hidden="1">{"'Sheet1'!$L$16"}</definedName>
    <definedName name="____________a1" localSheetId="18" hidden="1">{"'Sheet1'!$L$16"}</definedName>
    <definedName name="____________a1" localSheetId="19" hidden="1">{"'Sheet1'!$L$16"}</definedName>
    <definedName name="____________a1" localSheetId="20" hidden="1">{"'Sheet1'!$L$16"}</definedName>
    <definedName name="____________a1" localSheetId="22" hidden="1">{"'Sheet1'!$L$16"}</definedName>
    <definedName name="____________a1" localSheetId="24" hidden="1">{"'Sheet1'!$L$16"}</definedName>
    <definedName name="____________a1" localSheetId="28" hidden="1">{"'Sheet1'!$L$16"}</definedName>
    <definedName name="____________a1" localSheetId="14" hidden="1">{"'Sheet1'!$L$16"}</definedName>
    <definedName name="____________a1" hidden="1">{"'Sheet1'!$L$16"}</definedName>
    <definedName name="____________a1_1" localSheetId="12" hidden="1">{"'Sheet1'!$L$16"}</definedName>
    <definedName name="____________a1_1" localSheetId="11" hidden="1">{"'Sheet1'!$L$16"}</definedName>
    <definedName name="____________a1_1" localSheetId="13" hidden="1">{"'Sheet1'!$L$16"}</definedName>
    <definedName name="____________a1_1" localSheetId="16" hidden="1">{"'Sheet1'!$L$16"}</definedName>
    <definedName name="____________a1_1" localSheetId="21" hidden="1">{"'Sheet1'!$L$16"}</definedName>
    <definedName name="____________a1_1" localSheetId="18" hidden="1">{"'Sheet1'!$L$16"}</definedName>
    <definedName name="____________a1_1" localSheetId="19" hidden="1">{"'Sheet1'!$L$16"}</definedName>
    <definedName name="____________a1_1" localSheetId="20" hidden="1">{"'Sheet1'!$L$16"}</definedName>
    <definedName name="____________a1_1" localSheetId="22" hidden="1">{"'Sheet1'!$L$16"}</definedName>
    <definedName name="____________a1_1" localSheetId="24" hidden="1">{"'Sheet1'!$L$16"}</definedName>
    <definedName name="____________a1_1" localSheetId="28" hidden="1">{"'Sheet1'!$L$16"}</definedName>
    <definedName name="____________a1_1" localSheetId="14" hidden="1">{"'Sheet1'!$L$16"}</definedName>
    <definedName name="____________a1_1" hidden="1">{"'Sheet1'!$L$16"}</definedName>
    <definedName name="____________a129" localSheetId="12" hidden="1">{"Offgrid",#N/A,FALSE,"OFFGRID";"Region",#N/A,FALSE,"REGION";"Offgrid -2",#N/A,FALSE,"OFFGRID";"WTP",#N/A,FALSE,"WTP";"WTP -2",#N/A,FALSE,"WTP";"Project",#N/A,FALSE,"PROJECT";"Summary -2",#N/A,FALSE,"SUMMARY"}</definedName>
    <definedName name="____________a129" localSheetId="11" hidden="1">{"Offgrid",#N/A,FALSE,"OFFGRID";"Region",#N/A,FALSE,"REGION";"Offgrid -2",#N/A,FALSE,"OFFGRID";"WTP",#N/A,FALSE,"WTP";"WTP -2",#N/A,FALSE,"WTP";"Project",#N/A,FALSE,"PROJECT";"Summary -2",#N/A,FALSE,"SUMMARY"}</definedName>
    <definedName name="____________a129" localSheetId="13" hidden="1">{"Offgrid",#N/A,FALSE,"OFFGRID";"Region",#N/A,FALSE,"REGION";"Offgrid -2",#N/A,FALSE,"OFFGRID";"WTP",#N/A,FALSE,"WTP";"WTP -2",#N/A,FALSE,"WTP";"Project",#N/A,FALSE,"PROJECT";"Summary -2",#N/A,FALSE,"SUMMARY"}</definedName>
    <definedName name="____________a129" localSheetId="16" hidden="1">{"Offgrid",#N/A,FALSE,"OFFGRID";"Region",#N/A,FALSE,"REGION";"Offgrid -2",#N/A,FALSE,"OFFGRID";"WTP",#N/A,FALSE,"WTP";"WTP -2",#N/A,FALSE,"WTP";"Project",#N/A,FALSE,"PROJECT";"Summary -2",#N/A,FALSE,"SUMMARY"}</definedName>
    <definedName name="____________a129" localSheetId="21" hidden="1">{"Offgrid",#N/A,FALSE,"OFFGRID";"Region",#N/A,FALSE,"REGION";"Offgrid -2",#N/A,FALSE,"OFFGRID";"WTP",#N/A,FALSE,"WTP";"WTP -2",#N/A,FALSE,"WTP";"Project",#N/A,FALSE,"PROJECT";"Summary -2",#N/A,FALSE,"SUMMARY"}</definedName>
    <definedName name="____________a129" localSheetId="18" hidden="1">{"Offgrid",#N/A,FALSE,"OFFGRID";"Region",#N/A,FALSE,"REGION";"Offgrid -2",#N/A,FALSE,"OFFGRID";"WTP",#N/A,FALSE,"WTP";"WTP -2",#N/A,FALSE,"WTP";"Project",#N/A,FALSE,"PROJECT";"Summary -2",#N/A,FALSE,"SUMMARY"}</definedName>
    <definedName name="____________a129" localSheetId="19" hidden="1">{"Offgrid",#N/A,FALSE,"OFFGRID";"Region",#N/A,FALSE,"REGION";"Offgrid -2",#N/A,FALSE,"OFFGRID";"WTP",#N/A,FALSE,"WTP";"WTP -2",#N/A,FALSE,"WTP";"Project",#N/A,FALSE,"PROJECT";"Summary -2",#N/A,FALSE,"SUMMARY"}</definedName>
    <definedName name="____________a129" localSheetId="20" hidden="1">{"Offgrid",#N/A,FALSE,"OFFGRID";"Region",#N/A,FALSE,"REGION";"Offgrid -2",#N/A,FALSE,"OFFGRID";"WTP",#N/A,FALSE,"WTP";"WTP -2",#N/A,FALSE,"WTP";"Project",#N/A,FALSE,"PROJECT";"Summary -2",#N/A,FALSE,"SUMMARY"}</definedName>
    <definedName name="____________a129" localSheetId="22" hidden="1">{"Offgrid",#N/A,FALSE,"OFFGRID";"Region",#N/A,FALSE,"REGION";"Offgrid -2",#N/A,FALSE,"OFFGRID";"WTP",#N/A,FALSE,"WTP";"WTP -2",#N/A,FALSE,"WTP";"Project",#N/A,FALSE,"PROJECT";"Summary -2",#N/A,FALSE,"SUMMARY"}</definedName>
    <definedName name="____________a129" localSheetId="24" hidden="1">{"Offgrid",#N/A,FALSE,"OFFGRID";"Region",#N/A,FALSE,"REGION";"Offgrid -2",#N/A,FALSE,"OFFGRID";"WTP",#N/A,FALSE,"WTP";"WTP -2",#N/A,FALSE,"WTP";"Project",#N/A,FALSE,"PROJECT";"Summary -2",#N/A,FALSE,"SUMMARY"}</definedName>
    <definedName name="____________a129" localSheetId="28" hidden="1">{"Offgrid",#N/A,FALSE,"OFFGRID";"Region",#N/A,FALSE,"REGION";"Offgrid -2",#N/A,FALSE,"OFFGRID";"WTP",#N/A,FALSE,"WTP";"WTP -2",#N/A,FALSE,"WTP";"Project",#N/A,FALSE,"PROJECT";"Summary -2",#N/A,FALSE,"SUMMARY"}</definedName>
    <definedName name="____________a129" localSheetId="14" hidden="1">{"Offgrid",#N/A,FALSE,"OFFGRID";"Region",#N/A,FALSE,"REGION";"Offgrid -2",#N/A,FALSE,"OFFGRID";"WTP",#N/A,FALSE,"WTP";"WTP -2",#N/A,FALSE,"WTP";"Project",#N/A,FALSE,"PROJECT";"Summary -2",#N/A,FALSE,"SUMMARY"}</definedName>
    <definedName name="____________a129" hidden="1">{"Offgrid",#N/A,FALSE,"OFFGRID";"Region",#N/A,FALSE,"REGION";"Offgrid -2",#N/A,FALSE,"OFFGRID";"WTP",#N/A,FALSE,"WTP";"WTP -2",#N/A,FALSE,"WTP";"Project",#N/A,FALSE,"PROJECT";"Summary -2",#N/A,FALSE,"SUMMARY"}</definedName>
    <definedName name="____________a130" localSheetId="12" hidden="1">{"Offgrid",#N/A,FALSE,"OFFGRID";"Region",#N/A,FALSE,"REGION";"Offgrid -2",#N/A,FALSE,"OFFGRID";"WTP",#N/A,FALSE,"WTP";"WTP -2",#N/A,FALSE,"WTP";"Project",#N/A,FALSE,"PROJECT";"Summary -2",#N/A,FALSE,"SUMMARY"}</definedName>
    <definedName name="____________a130" localSheetId="11" hidden="1">{"Offgrid",#N/A,FALSE,"OFFGRID";"Region",#N/A,FALSE,"REGION";"Offgrid -2",#N/A,FALSE,"OFFGRID";"WTP",#N/A,FALSE,"WTP";"WTP -2",#N/A,FALSE,"WTP";"Project",#N/A,FALSE,"PROJECT";"Summary -2",#N/A,FALSE,"SUMMARY"}</definedName>
    <definedName name="____________a130" localSheetId="13" hidden="1">{"Offgrid",#N/A,FALSE,"OFFGRID";"Region",#N/A,FALSE,"REGION";"Offgrid -2",#N/A,FALSE,"OFFGRID";"WTP",#N/A,FALSE,"WTP";"WTP -2",#N/A,FALSE,"WTP";"Project",#N/A,FALSE,"PROJECT";"Summary -2",#N/A,FALSE,"SUMMARY"}</definedName>
    <definedName name="____________a130" localSheetId="16" hidden="1">{"Offgrid",#N/A,FALSE,"OFFGRID";"Region",#N/A,FALSE,"REGION";"Offgrid -2",#N/A,FALSE,"OFFGRID";"WTP",#N/A,FALSE,"WTP";"WTP -2",#N/A,FALSE,"WTP";"Project",#N/A,FALSE,"PROJECT";"Summary -2",#N/A,FALSE,"SUMMARY"}</definedName>
    <definedName name="____________a130" localSheetId="21" hidden="1">{"Offgrid",#N/A,FALSE,"OFFGRID";"Region",#N/A,FALSE,"REGION";"Offgrid -2",#N/A,FALSE,"OFFGRID";"WTP",#N/A,FALSE,"WTP";"WTP -2",#N/A,FALSE,"WTP";"Project",#N/A,FALSE,"PROJECT";"Summary -2",#N/A,FALSE,"SUMMARY"}</definedName>
    <definedName name="____________a130" localSheetId="18" hidden="1">{"Offgrid",#N/A,FALSE,"OFFGRID";"Region",#N/A,FALSE,"REGION";"Offgrid -2",#N/A,FALSE,"OFFGRID";"WTP",#N/A,FALSE,"WTP";"WTP -2",#N/A,FALSE,"WTP";"Project",#N/A,FALSE,"PROJECT";"Summary -2",#N/A,FALSE,"SUMMARY"}</definedName>
    <definedName name="____________a130" localSheetId="19" hidden="1">{"Offgrid",#N/A,FALSE,"OFFGRID";"Region",#N/A,FALSE,"REGION";"Offgrid -2",#N/A,FALSE,"OFFGRID";"WTP",#N/A,FALSE,"WTP";"WTP -2",#N/A,FALSE,"WTP";"Project",#N/A,FALSE,"PROJECT";"Summary -2",#N/A,FALSE,"SUMMARY"}</definedName>
    <definedName name="____________a130" localSheetId="20" hidden="1">{"Offgrid",#N/A,FALSE,"OFFGRID";"Region",#N/A,FALSE,"REGION";"Offgrid -2",#N/A,FALSE,"OFFGRID";"WTP",#N/A,FALSE,"WTP";"WTP -2",#N/A,FALSE,"WTP";"Project",#N/A,FALSE,"PROJECT";"Summary -2",#N/A,FALSE,"SUMMARY"}</definedName>
    <definedName name="____________a130" localSheetId="22" hidden="1">{"Offgrid",#N/A,FALSE,"OFFGRID";"Region",#N/A,FALSE,"REGION";"Offgrid -2",#N/A,FALSE,"OFFGRID";"WTP",#N/A,FALSE,"WTP";"WTP -2",#N/A,FALSE,"WTP";"Project",#N/A,FALSE,"PROJECT";"Summary -2",#N/A,FALSE,"SUMMARY"}</definedName>
    <definedName name="____________a130" localSheetId="24" hidden="1">{"Offgrid",#N/A,FALSE,"OFFGRID";"Region",#N/A,FALSE,"REGION";"Offgrid -2",#N/A,FALSE,"OFFGRID";"WTP",#N/A,FALSE,"WTP";"WTP -2",#N/A,FALSE,"WTP";"Project",#N/A,FALSE,"PROJECT";"Summary -2",#N/A,FALSE,"SUMMARY"}</definedName>
    <definedName name="____________a130" localSheetId="28" hidden="1">{"Offgrid",#N/A,FALSE,"OFFGRID";"Region",#N/A,FALSE,"REGION";"Offgrid -2",#N/A,FALSE,"OFFGRID";"WTP",#N/A,FALSE,"WTP";"WTP -2",#N/A,FALSE,"WTP";"Project",#N/A,FALSE,"PROJECT";"Summary -2",#N/A,FALSE,"SUMMARY"}</definedName>
    <definedName name="____________a130" localSheetId="14"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a2" localSheetId="12" hidden="1">{"'Sheet1'!$L$16"}</definedName>
    <definedName name="____________a2" localSheetId="11" hidden="1">{"'Sheet1'!$L$16"}</definedName>
    <definedName name="____________a2" localSheetId="13" hidden="1">{"'Sheet1'!$L$16"}</definedName>
    <definedName name="____________a2" localSheetId="16" hidden="1">{"'Sheet1'!$L$16"}</definedName>
    <definedName name="____________a2" localSheetId="21" hidden="1">{"'Sheet1'!$L$16"}</definedName>
    <definedName name="____________a2" localSheetId="18" hidden="1">{"'Sheet1'!$L$16"}</definedName>
    <definedName name="____________a2" localSheetId="19" hidden="1">{"'Sheet1'!$L$16"}</definedName>
    <definedName name="____________a2" localSheetId="20" hidden="1">{"'Sheet1'!$L$16"}</definedName>
    <definedName name="____________a2" localSheetId="22" hidden="1">{"'Sheet1'!$L$16"}</definedName>
    <definedName name="____________a2" localSheetId="24" hidden="1">{"'Sheet1'!$L$16"}</definedName>
    <definedName name="____________a2" localSheetId="28" hidden="1">{"'Sheet1'!$L$16"}</definedName>
    <definedName name="____________a2" localSheetId="14" hidden="1">{"'Sheet1'!$L$16"}</definedName>
    <definedName name="____________a2" hidden="1">{"'Sheet1'!$L$16"}</definedName>
    <definedName name="____________BG12" localSheetId="12" hidden="1">{"'Sheet1'!$L$16"}</definedName>
    <definedName name="____________BG12" localSheetId="11" hidden="1">{"'Sheet1'!$L$16"}</definedName>
    <definedName name="____________BG12" localSheetId="13" hidden="1">{"'Sheet1'!$L$16"}</definedName>
    <definedName name="____________BG12" localSheetId="16" hidden="1">{"'Sheet1'!$L$16"}</definedName>
    <definedName name="____________BG12" localSheetId="21" hidden="1">{"'Sheet1'!$L$16"}</definedName>
    <definedName name="____________BG12" localSheetId="18" hidden="1">{"'Sheet1'!$L$16"}</definedName>
    <definedName name="____________BG12" localSheetId="19" hidden="1">{"'Sheet1'!$L$16"}</definedName>
    <definedName name="____________BG12" localSheetId="20" hidden="1">{"'Sheet1'!$L$16"}</definedName>
    <definedName name="____________BG12" localSheetId="22" hidden="1">{"'Sheet1'!$L$16"}</definedName>
    <definedName name="____________BG12" localSheetId="24" hidden="1">{"'Sheet1'!$L$16"}</definedName>
    <definedName name="____________BG12" localSheetId="28" hidden="1">{"'Sheet1'!$L$16"}</definedName>
    <definedName name="____________BG12" localSheetId="14" hidden="1">{"'Sheet1'!$L$16"}</definedName>
    <definedName name="____________BG12" hidden="1">{"'Sheet1'!$L$16"}</definedName>
    <definedName name="____________BIA3" localSheetId="12" hidden="1">{"'Sheet1'!$L$16"}</definedName>
    <definedName name="____________BIA3" localSheetId="11" hidden="1">{"'Sheet1'!$L$16"}</definedName>
    <definedName name="____________BIA3" localSheetId="13" hidden="1">{"'Sheet1'!$L$16"}</definedName>
    <definedName name="____________BIA3" localSheetId="16" hidden="1">{"'Sheet1'!$L$16"}</definedName>
    <definedName name="____________BIA3" localSheetId="21" hidden="1">{"'Sheet1'!$L$16"}</definedName>
    <definedName name="____________BIA3" localSheetId="18" hidden="1">{"'Sheet1'!$L$16"}</definedName>
    <definedName name="____________BIA3" localSheetId="19" hidden="1">{"'Sheet1'!$L$16"}</definedName>
    <definedName name="____________BIA3" localSheetId="20" hidden="1">{"'Sheet1'!$L$16"}</definedName>
    <definedName name="____________BIA3" localSheetId="22" hidden="1">{"'Sheet1'!$L$16"}</definedName>
    <definedName name="____________BIA3" localSheetId="24" hidden="1">{"'Sheet1'!$L$16"}</definedName>
    <definedName name="____________BIA3" localSheetId="28" hidden="1">{"'Sheet1'!$L$16"}</definedName>
    <definedName name="____________BIA3" localSheetId="14" hidden="1">{"'Sheet1'!$L$16"}</definedName>
    <definedName name="____________BIA3" hidden="1">{"'Sheet1'!$L$16"}</definedName>
    <definedName name="____________CN1" localSheetId="12" hidden="1">{"'Sheet1'!$L$16"}</definedName>
    <definedName name="____________CN1" localSheetId="11" hidden="1">{"'Sheet1'!$L$16"}</definedName>
    <definedName name="____________CN1" localSheetId="13" hidden="1">{"'Sheet1'!$L$16"}</definedName>
    <definedName name="____________CN1" localSheetId="16" hidden="1">{"'Sheet1'!$L$16"}</definedName>
    <definedName name="____________CN1" localSheetId="21" hidden="1">{"'Sheet1'!$L$16"}</definedName>
    <definedName name="____________CN1" localSheetId="18" hidden="1">{"'Sheet1'!$L$16"}</definedName>
    <definedName name="____________CN1" localSheetId="19" hidden="1">{"'Sheet1'!$L$16"}</definedName>
    <definedName name="____________CN1" localSheetId="20" hidden="1">{"'Sheet1'!$L$16"}</definedName>
    <definedName name="____________CN1" localSheetId="22" hidden="1">{"'Sheet1'!$L$16"}</definedName>
    <definedName name="____________CN1" localSheetId="24" hidden="1">{"'Sheet1'!$L$16"}</definedName>
    <definedName name="____________CN1" localSheetId="28" hidden="1">{"'Sheet1'!$L$16"}</definedName>
    <definedName name="____________CN1" localSheetId="14" hidden="1">{"'Sheet1'!$L$16"}</definedName>
    <definedName name="____________CN1" hidden="1">{"'Sheet1'!$L$16"}</definedName>
    <definedName name="____________Coc39" localSheetId="12" hidden="1">{"'Sheet1'!$L$16"}</definedName>
    <definedName name="____________Coc39" localSheetId="11" hidden="1">{"'Sheet1'!$L$16"}</definedName>
    <definedName name="____________Coc39" localSheetId="13" hidden="1">{"'Sheet1'!$L$16"}</definedName>
    <definedName name="____________Coc39" localSheetId="16" hidden="1">{"'Sheet1'!$L$16"}</definedName>
    <definedName name="____________Coc39" localSheetId="21" hidden="1">{"'Sheet1'!$L$16"}</definedName>
    <definedName name="____________Coc39" localSheetId="18" hidden="1">{"'Sheet1'!$L$16"}</definedName>
    <definedName name="____________Coc39" localSheetId="19" hidden="1">{"'Sheet1'!$L$16"}</definedName>
    <definedName name="____________Coc39" localSheetId="20" hidden="1">{"'Sheet1'!$L$16"}</definedName>
    <definedName name="____________Coc39" localSheetId="22" hidden="1">{"'Sheet1'!$L$16"}</definedName>
    <definedName name="____________Coc39" localSheetId="24" hidden="1">{"'Sheet1'!$L$16"}</definedName>
    <definedName name="____________Coc39" localSheetId="28" hidden="1">{"'Sheet1'!$L$16"}</definedName>
    <definedName name="____________Coc39" localSheetId="14" hidden="1">{"'Sheet1'!$L$16"}</definedName>
    <definedName name="____________Coc39" hidden="1">{"'Sheet1'!$L$16"}</definedName>
    <definedName name="____________ct2005" localSheetId="12" hidden="1">{"'Sheet1'!$L$16"}</definedName>
    <definedName name="____________ct2005" localSheetId="11" hidden="1">{"'Sheet1'!$L$16"}</definedName>
    <definedName name="____________ct2005" localSheetId="13" hidden="1">{"'Sheet1'!$L$16"}</definedName>
    <definedName name="____________ct2005" localSheetId="16" hidden="1">{"'Sheet1'!$L$16"}</definedName>
    <definedName name="____________ct2005" localSheetId="21" hidden="1">{"'Sheet1'!$L$16"}</definedName>
    <definedName name="____________ct2005" localSheetId="18" hidden="1">{"'Sheet1'!$L$16"}</definedName>
    <definedName name="____________ct2005" localSheetId="19" hidden="1">{"'Sheet1'!$L$16"}</definedName>
    <definedName name="____________ct2005" localSheetId="20" hidden="1">{"'Sheet1'!$L$16"}</definedName>
    <definedName name="____________ct2005" localSheetId="22" hidden="1">{"'Sheet1'!$L$16"}</definedName>
    <definedName name="____________ct2005" localSheetId="24" hidden="1">{"'Sheet1'!$L$16"}</definedName>
    <definedName name="____________ct2005" localSheetId="28" hidden="1">{"'Sheet1'!$L$16"}</definedName>
    <definedName name="____________ct2005" localSheetId="14" hidden="1">{"'Sheet1'!$L$16"}</definedName>
    <definedName name="____________ct2005" hidden="1">{"'Sheet1'!$L$16"}</definedName>
    <definedName name="____________DG1" localSheetId="12" hidden="1">{"'Sheet1'!$L$16"}</definedName>
    <definedName name="____________DG1" localSheetId="11" hidden="1">{"'Sheet1'!$L$16"}</definedName>
    <definedName name="____________DG1" localSheetId="13" hidden="1">{"'Sheet1'!$L$16"}</definedName>
    <definedName name="____________DG1" localSheetId="16" hidden="1">{"'Sheet1'!$L$16"}</definedName>
    <definedName name="____________DG1" localSheetId="21" hidden="1">{"'Sheet1'!$L$16"}</definedName>
    <definedName name="____________DG1" localSheetId="18" hidden="1">{"'Sheet1'!$L$16"}</definedName>
    <definedName name="____________DG1" localSheetId="19" hidden="1">{"'Sheet1'!$L$16"}</definedName>
    <definedName name="____________DG1" localSheetId="20" hidden="1">{"'Sheet1'!$L$16"}</definedName>
    <definedName name="____________DG1" localSheetId="22" hidden="1">{"'Sheet1'!$L$16"}</definedName>
    <definedName name="____________DG1" localSheetId="24" hidden="1">{"'Sheet1'!$L$16"}</definedName>
    <definedName name="____________DG1" localSheetId="28" hidden="1">{"'Sheet1'!$L$16"}</definedName>
    <definedName name="____________DG1" localSheetId="14" hidden="1">{"'Sheet1'!$L$16"}</definedName>
    <definedName name="____________DG1" hidden="1">{"'Sheet1'!$L$16"}</definedName>
    <definedName name="____________DT10" localSheetId="12" hidden="1">{"'Sheet1'!$L$16"}</definedName>
    <definedName name="____________DT10" localSheetId="11" hidden="1">{"'Sheet1'!$L$16"}</definedName>
    <definedName name="____________DT10" localSheetId="13" hidden="1">{"'Sheet1'!$L$16"}</definedName>
    <definedName name="____________DT10" localSheetId="16" hidden="1">{"'Sheet1'!$L$16"}</definedName>
    <definedName name="____________DT10" localSheetId="21" hidden="1">{"'Sheet1'!$L$16"}</definedName>
    <definedName name="____________DT10" localSheetId="18" hidden="1">{"'Sheet1'!$L$16"}</definedName>
    <definedName name="____________DT10" localSheetId="19" hidden="1">{"'Sheet1'!$L$16"}</definedName>
    <definedName name="____________DT10" localSheetId="20" hidden="1">{"'Sheet1'!$L$16"}</definedName>
    <definedName name="____________DT10" localSheetId="22" hidden="1">{"'Sheet1'!$L$16"}</definedName>
    <definedName name="____________DT10" localSheetId="24" hidden="1">{"'Sheet1'!$L$16"}</definedName>
    <definedName name="____________DT10" localSheetId="28" hidden="1">{"'Sheet1'!$L$16"}</definedName>
    <definedName name="____________DT10" localSheetId="14" hidden="1">{"'Sheet1'!$L$16"}</definedName>
    <definedName name="____________DT10" hidden="1">{"'Sheet1'!$L$16"}</definedName>
    <definedName name="____________Goi8" localSheetId="12" hidden="1">{"'Sheet1'!$L$16"}</definedName>
    <definedName name="____________Goi8" localSheetId="11" hidden="1">{"'Sheet1'!$L$16"}</definedName>
    <definedName name="____________Goi8" localSheetId="13" hidden="1">{"'Sheet1'!$L$16"}</definedName>
    <definedName name="____________Goi8" localSheetId="16" hidden="1">{"'Sheet1'!$L$16"}</definedName>
    <definedName name="____________Goi8" localSheetId="21" hidden="1">{"'Sheet1'!$L$16"}</definedName>
    <definedName name="____________Goi8" localSheetId="18" hidden="1">{"'Sheet1'!$L$16"}</definedName>
    <definedName name="____________Goi8" localSheetId="19" hidden="1">{"'Sheet1'!$L$16"}</definedName>
    <definedName name="____________Goi8" localSheetId="20" hidden="1">{"'Sheet1'!$L$16"}</definedName>
    <definedName name="____________Goi8" localSheetId="22" hidden="1">{"'Sheet1'!$L$16"}</definedName>
    <definedName name="____________Goi8" localSheetId="24" hidden="1">{"'Sheet1'!$L$16"}</definedName>
    <definedName name="____________Goi8" localSheetId="28" hidden="1">{"'Sheet1'!$L$16"}</definedName>
    <definedName name="____________Goi8" localSheetId="14" hidden="1">{"'Sheet1'!$L$16"}</definedName>
    <definedName name="____________Goi8" hidden="1">{"'Sheet1'!$L$16"}</definedName>
    <definedName name="____________Goi8_1" localSheetId="12" hidden="1">{"'Sheet1'!$L$16"}</definedName>
    <definedName name="____________Goi8_1" localSheetId="11" hidden="1">{"'Sheet1'!$L$16"}</definedName>
    <definedName name="____________Goi8_1" localSheetId="13" hidden="1">{"'Sheet1'!$L$16"}</definedName>
    <definedName name="____________Goi8_1" localSheetId="16" hidden="1">{"'Sheet1'!$L$16"}</definedName>
    <definedName name="____________Goi8_1" localSheetId="21" hidden="1">{"'Sheet1'!$L$16"}</definedName>
    <definedName name="____________Goi8_1" localSheetId="18" hidden="1">{"'Sheet1'!$L$16"}</definedName>
    <definedName name="____________Goi8_1" localSheetId="19" hidden="1">{"'Sheet1'!$L$16"}</definedName>
    <definedName name="____________Goi8_1" localSheetId="20" hidden="1">{"'Sheet1'!$L$16"}</definedName>
    <definedName name="____________Goi8_1" localSheetId="22" hidden="1">{"'Sheet1'!$L$16"}</definedName>
    <definedName name="____________Goi8_1" localSheetId="24" hidden="1">{"'Sheet1'!$L$16"}</definedName>
    <definedName name="____________Goi8_1" localSheetId="28" hidden="1">{"'Sheet1'!$L$16"}</definedName>
    <definedName name="____________Goi8_1" localSheetId="14" hidden="1">{"'Sheet1'!$L$16"}</definedName>
    <definedName name="____________Goi8_1" hidden="1">{"'Sheet1'!$L$16"}</definedName>
    <definedName name="____________h1" localSheetId="12" hidden="1">{"'Sheet1'!$L$16"}</definedName>
    <definedName name="____________h1" localSheetId="11" hidden="1">{"'Sheet1'!$L$16"}</definedName>
    <definedName name="____________h1" localSheetId="13" hidden="1">{"'Sheet1'!$L$16"}</definedName>
    <definedName name="____________h1" localSheetId="16" hidden="1">{"'Sheet1'!$L$16"}</definedName>
    <definedName name="____________h1" localSheetId="21" hidden="1">{"'Sheet1'!$L$16"}</definedName>
    <definedName name="____________h1" localSheetId="18" hidden="1">{"'Sheet1'!$L$16"}</definedName>
    <definedName name="____________h1" localSheetId="19" hidden="1">{"'Sheet1'!$L$16"}</definedName>
    <definedName name="____________h1" localSheetId="20" hidden="1">{"'Sheet1'!$L$16"}</definedName>
    <definedName name="____________h1" localSheetId="22" hidden="1">{"'Sheet1'!$L$16"}</definedName>
    <definedName name="____________h1" localSheetId="24" hidden="1">{"'Sheet1'!$L$16"}</definedName>
    <definedName name="____________h1" localSheetId="28" hidden="1">{"'Sheet1'!$L$16"}</definedName>
    <definedName name="____________h1" localSheetId="14" hidden="1">{"'Sheet1'!$L$16"}</definedName>
    <definedName name="____________h1" hidden="1">{"'Sheet1'!$L$16"}</definedName>
    <definedName name="____________hh1219" localSheetId="12" hidden="1">{"'Sheet1'!$L$16"}</definedName>
    <definedName name="____________hh1219" localSheetId="11" hidden="1">{"'Sheet1'!$L$16"}</definedName>
    <definedName name="____________hh1219" localSheetId="13" hidden="1">{"'Sheet1'!$L$16"}</definedName>
    <definedName name="____________hh1219" localSheetId="16" hidden="1">{"'Sheet1'!$L$16"}</definedName>
    <definedName name="____________hh1219" localSheetId="21" hidden="1">{"'Sheet1'!$L$16"}</definedName>
    <definedName name="____________hh1219" localSheetId="18" hidden="1">{"'Sheet1'!$L$16"}</definedName>
    <definedName name="____________hh1219" localSheetId="19" hidden="1">{"'Sheet1'!$L$16"}</definedName>
    <definedName name="____________hh1219" localSheetId="20" hidden="1">{"'Sheet1'!$L$16"}</definedName>
    <definedName name="____________hh1219" localSheetId="22" hidden="1">{"'Sheet1'!$L$16"}</definedName>
    <definedName name="____________hh1219" localSheetId="24" hidden="1">{"'Sheet1'!$L$16"}</definedName>
    <definedName name="____________hh1219" localSheetId="28" hidden="1">{"'Sheet1'!$L$16"}</definedName>
    <definedName name="____________hh1219" localSheetId="14" hidden="1">{"'Sheet1'!$L$16"}</definedName>
    <definedName name="____________hh1219" hidden="1">{"'Sheet1'!$L$16"}</definedName>
    <definedName name="____________hu1" localSheetId="12" hidden="1">{"'Sheet1'!$L$16"}</definedName>
    <definedName name="____________hu1" localSheetId="11" hidden="1">{"'Sheet1'!$L$16"}</definedName>
    <definedName name="____________hu1" localSheetId="13" hidden="1">{"'Sheet1'!$L$16"}</definedName>
    <definedName name="____________hu1" localSheetId="16" hidden="1">{"'Sheet1'!$L$16"}</definedName>
    <definedName name="____________hu1" localSheetId="21" hidden="1">{"'Sheet1'!$L$16"}</definedName>
    <definedName name="____________hu1" localSheetId="18" hidden="1">{"'Sheet1'!$L$16"}</definedName>
    <definedName name="____________hu1" localSheetId="19" hidden="1">{"'Sheet1'!$L$16"}</definedName>
    <definedName name="____________hu1" localSheetId="20" hidden="1">{"'Sheet1'!$L$16"}</definedName>
    <definedName name="____________hu1" localSheetId="22" hidden="1">{"'Sheet1'!$L$16"}</definedName>
    <definedName name="____________hu1" localSheetId="24" hidden="1">{"'Sheet1'!$L$16"}</definedName>
    <definedName name="____________hu1" localSheetId="28" hidden="1">{"'Sheet1'!$L$16"}</definedName>
    <definedName name="____________hu1" localSheetId="14" hidden="1">{"'Sheet1'!$L$16"}</definedName>
    <definedName name="____________hu1" hidden="1">{"'Sheet1'!$L$16"}</definedName>
    <definedName name="____________hu2" localSheetId="12" hidden="1">{"'Sheet1'!$L$16"}</definedName>
    <definedName name="____________hu2" localSheetId="11" hidden="1">{"'Sheet1'!$L$16"}</definedName>
    <definedName name="____________hu2" localSheetId="13" hidden="1">{"'Sheet1'!$L$16"}</definedName>
    <definedName name="____________hu2" localSheetId="16" hidden="1">{"'Sheet1'!$L$16"}</definedName>
    <definedName name="____________hu2" localSheetId="21" hidden="1">{"'Sheet1'!$L$16"}</definedName>
    <definedName name="____________hu2" localSheetId="18" hidden="1">{"'Sheet1'!$L$16"}</definedName>
    <definedName name="____________hu2" localSheetId="19" hidden="1">{"'Sheet1'!$L$16"}</definedName>
    <definedName name="____________hu2" localSheetId="20" hidden="1">{"'Sheet1'!$L$16"}</definedName>
    <definedName name="____________hu2" localSheetId="22" hidden="1">{"'Sheet1'!$L$16"}</definedName>
    <definedName name="____________hu2" localSheetId="24" hidden="1">{"'Sheet1'!$L$16"}</definedName>
    <definedName name="____________hu2" localSheetId="28" hidden="1">{"'Sheet1'!$L$16"}</definedName>
    <definedName name="____________hu2" localSheetId="14" hidden="1">{"'Sheet1'!$L$16"}</definedName>
    <definedName name="____________hu2" hidden="1">{"'Sheet1'!$L$16"}</definedName>
    <definedName name="____________hu5" localSheetId="12" hidden="1">{"'Sheet1'!$L$16"}</definedName>
    <definedName name="____________hu5" localSheetId="11" hidden="1">{"'Sheet1'!$L$16"}</definedName>
    <definedName name="____________hu5" localSheetId="13" hidden="1">{"'Sheet1'!$L$16"}</definedName>
    <definedName name="____________hu5" localSheetId="16" hidden="1">{"'Sheet1'!$L$16"}</definedName>
    <definedName name="____________hu5" localSheetId="21" hidden="1">{"'Sheet1'!$L$16"}</definedName>
    <definedName name="____________hu5" localSheetId="18" hidden="1">{"'Sheet1'!$L$16"}</definedName>
    <definedName name="____________hu5" localSheetId="19" hidden="1">{"'Sheet1'!$L$16"}</definedName>
    <definedName name="____________hu5" localSheetId="20" hidden="1">{"'Sheet1'!$L$16"}</definedName>
    <definedName name="____________hu5" localSheetId="22" hidden="1">{"'Sheet1'!$L$16"}</definedName>
    <definedName name="____________hu5" localSheetId="24" hidden="1">{"'Sheet1'!$L$16"}</definedName>
    <definedName name="____________hu5" localSheetId="28" hidden="1">{"'Sheet1'!$L$16"}</definedName>
    <definedName name="____________hu5" localSheetId="14" hidden="1">{"'Sheet1'!$L$16"}</definedName>
    <definedName name="____________hu5" hidden="1">{"'Sheet1'!$L$16"}</definedName>
    <definedName name="____________hu6" localSheetId="12" hidden="1">{"'Sheet1'!$L$16"}</definedName>
    <definedName name="____________hu6" localSheetId="11" hidden="1">{"'Sheet1'!$L$16"}</definedName>
    <definedName name="____________hu6" localSheetId="13" hidden="1">{"'Sheet1'!$L$16"}</definedName>
    <definedName name="____________hu6" localSheetId="16" hidden="1">{"'Sheet1'!$L$16"}</definedName>
    <definedName name="____________hu6" localSheetId="21" hidden="1">{"'Sheet1'!$L$16"}</definedName>
    <definedName name="____________hu6" localSheetId="18" hidden="1">{"'Sheet1'!$L$16"}</definedName>
    <definedName name="____________hu6" localSheetId="19" hidden="1">{"'Sheet1'!$L$16"}</definedName>
    <definedName name="____________hu6" localSheetId="20" hidden="1">{"'Sheet1'!$L$16"}</definedName>
    <definedName name="____________hu6" localSheetId="22" hidden="1">{"'Sheet1'!$L$16"}</definedName>
    <definedName name="____________hu6" localSheetId="24" hidden="1">{"'Sheet1'!$L$16"}</definedName>
    <definedName name="____________hu6" localSheetId="28" hidden="1">{"'Sheet1'!$L$16"}</definedName>
    <definedName name="____________hu6" localSheetId="14" hidden="1">{"'Sheet1'!$L$16"}</definedName>
    <definedName name="____________hu6" hidden="1">{"'Sheet1'!$L$16"}</definedName>
    <definedName name="____________huy1" localSheetId="12" hidden="1">{"'Sheet1'!$L$16"}</definedName>
    <definedName name="____________huy1" localSheetId="11" hidden="1">{"'Sheet1'!$L$16"}</definedName>
    <definedName name="____________huy1" localSheetId="13" hidden="1">{"'Sheet1'!$L$16"}</definedName>
    <definedName name="____________huy1" localSheetId="16" hidden="1">{"'Sheet1'!$L$16"}</definedName>
    <definedName name="____________huy1" localSheetId="21" hidden="1">{"'Sheet1'!$L$16"}</definedName>
    <definedName name="____________huy1" localSheetId="18" hidden="1">{"'Sheet1'!$L$16"}</definedName>
    <definedName name="____________huy1" localSheetId="19" hidden="1">{"'Sheet1'!$L$16"}</definedName>
    <definedName name="____________huy1" localSheetId="20" hidden="1">{"'Sheet1'!$L$16"}</definedName>
    <definedName name="____________huy1" localSheetId="22" hidden="1">{"'Sheet1'!$L$16"}</definedName>
    <definedName name="____________huy1" localSheetId="24" hidden="1">{"'Sheet1'!$L$16"}</definedName>
    <definedName name="____________huy1" localSheetId="28" hidden="1">{"'Sheet1'!$L$16"}</definedName>
    <definedName name="____________huy1" localSheetId="14" hidden="1">{"'Sheet1'!$L$16"}</definedName>
    <definedName name="____________huy1" hidden="1">{"'Sheet1'!$L$16"}</definedName>
    <definedName name="____________Lan1" localSheetId="12" hidden="1">{"'Sheet1'!$L$16"}</definedName>
    <definedName name="____________Lan1" localSheetId="11" hidden="1">{"'Sheet1'!$L$16"}</definedName>
    <definedName name="____________Lan1" localSheetId="13" hidden="1">{"'Sheet1'!$L$16"}</definedName>
    <definedName name="____________Lan1" localSheetId="16" hidden="1">{"'Sheet1'!$L$16"}</definedName>
    <definedName name="____________Lan1" localSheetId="21" hidden="1">{"'Sheet1'!$L$16"}</definedName>
    <definedName name="____________Lan1" localSheetId="18" hidden="1">{"'Sheet1'!$L$16"}</definedName>
    <definedName name="____________Lan1" localSheetId="19" hidden="1">{"'Sheet1'!$L$16"}</definedName>
    <definedName name="____________Lan1" localSheetId="20" hidden="1">{"'Sheet1'!$L$16"}</definedName>
    <definedName name="____________Lan1" localSheetId="22" hidden="1">{"'Sheet1'!$L$16"}</definedName>
    <definedName name="____________Lan1" localSheetId="24" hidden="1">{"'Sheet1'!$L$16"}</definedName>
    <definedName name="____________Lan1" localSheetId="28" hidden="1">{"'Sheet1'!$L$16"}</definedName>
    <definedName name="____________Lan1" localSheetId="14" hidden="1">{"'Sheet1'!$L$16"}</definedName>
    <definedName name="____________Lan1" hidden="1">{"'Sheet1'!$L$16"}</definedName>
    <definedName name="____________Lan2" localSheetId="12" hidden="1">{"'Sheet1'!$L$16"}</definedName>
    <definedName name="____________Lan2" localSheetId="11" hidden="1">{"'Sheet1'!$L$16"}</definedName>
    <definedName name="____________Lan2" localSheetId="13" hidden="1">{"'Sheet1'!$L$16"}</definedName>
    <definedName name="____________Lan2" localSheetId="16" hidden="1">{"'Sheet1'!$L$16"}</definedName>
    <definedName name="____________Lan2" localSheetId="21" hidden="1">{"'Sheet1'!$L$16"}</definedName>
    <definedName name="____________Lan2" localSheetId="18" hidden="1">{"'Sheet1'!$L$16"}</definedName>
    <definedName name="____________Lan2" localSheetId="19" hidden="1">{"'Sheet1'!$L$16"}</definedName>
    <definedName name="____________Lan2" localSheetId="20" hidden="1">{"'Sheet1'!$L$16"}</definedName>
    <definedName name="____________Lan2" localSheetId="22" hidden="1">{"'Sheet1'!$L$16"}</definedName>
    <definedName name="____________Lan2" localSheetId="24" hidden="1">{"'Sheet1'!$L$16"}</definedName>
    <definedName name="____________Lan2" localSheetId="28" hidden="1">{"'Sheet1'!$L$16"}</definedName>
    <definedName name="____________Lan2" localSheetId="14" hidden="1">{"'Sheet1'!$L$16"}</definedName>
    <definedName name="____________Lan2" hidden="1">{"'Sheet1'!$L$16"}</definedName>
    <definedName name="____________LAN3" localSheetId="12" hidden="1">{"'Sheet1'!$L$16"}</definedName>
    <definedName name="____________LAN3" localSheetId="11" hidden="1">{"'Sheet1'!$L$16"}</definedName>
    <definedName name="____________LAN3" localSheetId="13" hidden="1">{"'Sheet1'!$L$16"}</definedName>
    <definedName name="____________LAN3" localSheetId="16" hidden="1">{"'Sheet1'!$L$16"}</definedName>
    <definedName name="____________LAN3" localSheetId="21" hidden="1">{"'Sheet1'!$L$16"}</definedName>
    <definedName name="____________LAN3" localSheetId="18" hidden="1">{"'Sheet1'!$L$16"}</definedName>
    <definedName name="____________LAN3" localSheetId="19" hidden="1">{"'Sheet1'!$L$16"}</definedName>
    <definedName name="____________LAN3" localSheetId="20" hidden="1">{"'Sheet1'!$L$16"}</definedName>
    <definedName name="____________LAN3" localSheetId="22" hidden="1">{"'Sheet1'!$L$16"}</definedName>
    <definedName name="____________LAN3" localSheetId="24" hidden="1">{"'Sheet1'!$L$16"}</definedName>
    <definedName name="____________LAN3" localSheetId="28" hidden="1">{"'Sheet1'!$L$16"}</definedName>
    <definedName name="____________LAN3" localSheetId="14" hidden="1">{"'Sheet1'!$L$16"}</definedName>
    <definedName name="____________LAN3" hidden="1">{"'Sheet1'!$L$16"}</definedName>
    <definedName name="____________ld2" localSheetId="12" hidden="1">{"'Sheet1'!$L$16"}</definedName>
    <definedName name="____________ld2" localSheetId="11" hidden="1">{"'Sheet1'!$L$16"}</definedName>
    <definedName name="____________ld2" localSheetId="13" hidden="1">{"'Sheet1'!$L$16"}</definedName>
    <definedName name="____________ld2" localSheetId="16" hidden="1">{"'Sheet1'!$L$16"}</definedName>
    <definedName name="____________ld2" localSheetId="21" hidden="1">{"'Sheet1'!$L$16"}</definedName>
    <definedName name="____________ld2" localSheetId="18" hidden="1">{"'Sheet1'!$L$16"}</definedName>
    <definedName name="____________ld2" localSheetId="19" hidden="1">{"'Sheet1'!$L$16"}</definedName>
    <definedName name="____________ld2" localSheetId="20" hidden="1">{"'Sheet1'!$L$16"}</definedName>
    <definedName name="____________ld2" localSheetId="22" hidden="1">{"'Sheet1'!$L$16"}</definedName>
    <definedName name="____________ld2" localSheetId="24" hidden="1">{"'Sheet1'!$L$16"}</definedName>
    <definedName name="____________ld2" localSheetId="28" hidden="1">{"'Sheet1'!$L$16"}</definedName>
    <definedName name="____________ld2" localSheetId="14" hidden="1">{"'Sheet1'!$L$16"}</definedName>
    <definedName name="____________ld2" hidden="1">{"'Sheet1'!$L$16"}</definedName>
    <definedName name="____________lk2" localSheetId="12" hidden="1">{"'Sheet1'!$L$16"}</definedName>
    <definedName name="____________lk2" localSheetId="11" hidden="1">{"'Sheet1'!$L$16"}</definedName>
    <definedName name="____________lk2" localSheetId="13" hidden="1">{"'Sheet1'!$L$16"}</definedName>
    <definedName name="____________lk2" localSheetId="16" hidden="1">{"'Sheet1'!$L$16"}</definedName>
    <definedName name="____________lk2" localSheetId="21" hidden="1">{"'Sheet1'!$L$16"}</definedName>
    <definedName name="____________lk2" localSheetId="18" hidden="1">{"'Sheet1'!$L$16"}</definedName>
    <definedName name="____________lk2" localSheetId="19" hidden="1">{"'Sheet1'!$L$16"}</definedName>
    <definedName name="____________lk2" localSheetId="20" hidden="1">{"'Sheet1'!$L$16"}</definedName>
    <definedName name="____________lk2" localSheetId="22" hidden="1">{"'Sheet1'!$L$16"}</definedName>
    <definedName name="____________lk2" localSheetId="24" hidden="1">{"'Sheet1'!$L$16"}</definedName>
    <definedName name="____________lk2" localSheetId="28" hidden="1">{"'Sheet1'!$L$16"}</definedName>
    <definedName name="____________lk2" localSheetId="14" hidden="1">{"'Sheet1'!$L$16"}</definedName>
    <definedName name="____________lk2" hidden="1">{"'Sheet1'!$L$16"}</definedName>
    <definedName name="____________lop111" localSheetId="12" hidden="1">{#N/A,#N/A,FALSE,"特殊室（ＢＱ表）"}</definedName>
    <definedName name="____________lop111" localSheetId="11" hidden="1">{#N/A,#N/A,FALSE,"特殊室（ＢＱ表）"}</definedName>
    <definedName name="____________lop111" localSheetId="13" hidden="1">{#N/A,#N/A,FALSE,"特殊室（ＢＱ表）"}</definedName>
    <definedName name="____________lop111" localSheetId="16" hidden="1">{#N/A,#N/A,FALSE,"特殊室（ＢＱ表）"}</definedName>
    <definedName name="____________lop111" localSheetId="21" hidden="1">{#N/A,#N/A,FALSE,"特殊室（ＢＱ表）"}</definedName>
    <definedName name="____________lop111" localSheetId="18" hidden="1">{#N/A,#N/A,FALSE,"特殊室（ＢＱ表）"}</definedName>
    <definedName name="____________lop111" localSheetId="19" hidden="1">{#N/A,#N/A,FALSE,"特殊室（ＢＱ表）"}</definedName>
    <definedName name="____________lop111" localSheetId="20" hidden="1">{#N/A,#N/A,FALSE,"特殊室（ＢＱ表）"}</definedName>
    <definedName name="____________lop111" localSheetId="22" hidden="1">{#N/A,#N/A,FALSE,"特殊室（ＢＱ表）"}</definedName>
    <definedName name="____________lop111" localSheetId="24" hidden="1">{#N/A,#N/A,FALSE,"特殊室（ＢＱ表）"}</definedName>
    <definedName name="____________lop111" localSheetId="28" hidden="1">{#N/A,#N/A,FALSE,"特殊室（ＢＱ表）"}</definedName>
    <definedName name="____________lop111" localSheetId="14" hidden="1">{#N/A,#N/A,FALSE,"特殊室（ＢＱ表）"}</definedName>
    <definedName name="____________lop111" hidden="1">{#N/A,#N/A,FALSE,"特殊室（ＢＱ表）"}</definedName>
    <definedName name="____________m4" localSheetId="12" hidden="1">{"'Sheet1'!$L$16"}</definedName>
    <definedName name="____________m4" localSheetId="11" hidden="1">{"'Sheet1'!$L$16"}</definedName>
    <definedName name="____________m4" localSheetId="13" hidden="1">{"'Sheet1'!$L$16"}</definedName>
    <definedName name="____________m4" localSheetId="16" hidden="1">{"'Sheet1'!$L$16"}</definedName>
    <definedName name="____________m4" localSheetId="21" hidden="1">{"'Sheet1'!$L$16"}</definedName>
    <definedName name="____________m4" localSheetId="18" hidden="1">{"'Sheet1'!$L$16"}</definedName>
    <definedName name="____________m4" localSheetId="19" hidden="1">{"'Sheet1'!$L$16"}</definedName>
    <definedName name="____________m4" localSheetId="20" hidden="1">{"'Sheet1'!$L$16"}</definedName>
    <definedName name="____________m4" localSheetId="22" hidden="1">{"'Sheet1'!$L$16"}</definedName>
    <definedName name="____________m4" localSheetId="24" hidden="1">{"'Sheet1'!$L$16"}</definedName>
    <definedName name="____________m4" localSheetId="28" hidden="1">{"'Sheet1'!$L$16"}</definedName>
    <definedName name="____________m4" localSheetId="14" hidden="1">{"'Sheet1'!$L$16"}</definedName>
    <definedName name="____________m4" hidden="1">{"'Sheet1'!$L$16"}</definedName>
    <definedName name="____________NSO2" localSheetId="12" hidden="1">{"'Sheet1'!$L$16"}</definedName>
    <definedName name="____________NSO2" localSheetId="11" hidden="1">{"'Sheet1'!$L$16"}</definedName>
    <definedName name="____________NSO2" localSheetId="13" hidden="1">{"'Sheet1'!$L$16"}</definedName>
    <definedName name="____________NSO2" localSheetId="16" hidden="1">{"'Sheet1'!$L$16"}</definedName>
    <definedName name="____________NSO2" localSheetId="21" hidden="1">{"'Sheet1'!$L$16"}</definedName>
    <definedName name="____________NSO2" localSheetId="18" hidden="1">{"'Sheet1'!$L$16"}</definedName>
    <definedName name="____________NSO2" localSheetId="19" hidden="1">{"'Sheet1'!$L$16"}</definedName>
    <definedName name="____________NSO2" localSheetId="20" hidden="1">{"'Sheet1'!$L$16"}</definedName>
    <definedName name="____________NSO2" localSheetId="22" hidden="1">{"'Sheet1'!$L$16"}</definedName>
    <definedName name="____________NSO2" localSheetId="24" hidden="1">{"'Sheet1'!$L$16"}</definedName>
    <definedName name="____________NSO2" localSheetId="28" hidden="1">{"'Sheet1'!$L$16"}</definedName>
    <definedName name="____________NSO2" localSheetId="14" hidden="1">{"'Sheet1'!$L$16"}</definedName>
    <definedName name="____________NSO2" hidden="1">{"'Sheet1'!$L$16"}</definedName>
    <definedName name="____________P3" localSheetId="12" hidden="1">{#N/A,#N/A,FALSE,"特殊室（ＢＱ表）"}</definedName>
    <definedName name="____________P3" localSheetId="11" hidden="1">{#N/A,#N/A,FALSE,"特殊室（ＢＱ表）"}</definedName>
    <definedName name="____________P3" localSheetId="13" hidden="1">{#N/A,#N/A,FALSE,"特殊室（ＢＱ表）"}</definedName>
    <definedName name="____________P3" localSheetId="16" hidden="1">{#N/A,#N/A,FALSE,"特殊室（ＢＱ表）"}</definedName>
    <definedName name="____________P3" localSheetId="21" hidden="1">{#N/A,#N/A,FALSE,"特殊室（ＢＱ表）"}</definedName>
    <definedName name="____________P3" localSheetId="18" hidden="1">{#N/A,#N/A,FALSE,"特殊室（ＢＱ表）"}</definedName>
    <definedName name="____________P3" localSheetId="19" hidden="1">{#N/A,#N/A,FALSE,"特殊室（ＢＱ表）"}</definedName>
    <definedName name="____________P3" localSheetId="20" hidden="1">{#N/A,#N/A,FALSE,"特殊室（ＢＱ表）"}</definedName>
    <definedName name="____________P3" localSheetId="22" hidden="1">{#N/A,#N/A,FALSE,"特殊室（ＢＱ表）"}</definedName>
    <definedName name="____________P3" localSheetId="24" hidden="1">{#N/A,#N/A,FALSE,"特殊室（ＢＱ表）"}</definedName>
    <definedName name="____________P3" localSheetId="28" hidden="1">{#N/A,#N/A,FALSE,"特殊室（ＢＱ表）"}</definedName>
    <definedName name="____________P3" localSheetId="14" hidden="1">{#N/A,#N/A,FALSE,"特殊室（ＢＱ表）"}</definedName>
    <definedName name="____________P3" hidden="1">{#N/A,#N/A,FALSE,"特殊室（ＢＱ表）"}</definedName>
    <definedName name="____________PA3" localSheetId="12" hidden="1">{"'Sheet1'!$L$16"}</definedName>
    <definedName name="____________PA3" localSheetId="11" hidden="1">{"'Sheet1'!$L$16"}</definedName>
    <definedName name="____________PA3" localSheetId="13" hidden="1">{"'Sheet1'!$L$16"}</definedName>
    <definedName name="____________PA3" localSheetId="16" hidden="1">{"'Sheet1'!$L$16"}</definedName>
    <definedName name="____________PA3" localSheetId="21" hidden="1">{"'Sheet1'!$L$16"}</definedName>
    <definedName name="____________PA3" localSheetId="18" hidden="1">{"'Sheet1'!$L$16"}</definedName>
    <definedName name="____________PA3" localSheetId="19" hidden="1">{"'Sheet1'!$L$16"}</definedName>
    <definedName name="____________PA3" localSheetId="20" hidden="1">{"'Sheet1'!$L$16"}</definedName>
    <definedName name="____________PA3" localSheetId="22" hidden="1">{"'Sheet1'!$L$16"}</definedName>
    <definedName name="____________PA3" localSheetId="24" hidden="1">{"'Sheet1'!$L$16"}</definedName>
    <definedName name="____________PA3" localSheetId="28" hidden="1">{"'Sheet1'!$L$16"}</definedName>
    <definedName name="____________PA3" localSheetId="14" hidden="1">{"'Sheet1'!$L$16"}</definedName>
    <definedName name="____________PA3" hidden="1">{"'Sheet1'!$L$16"}</definedName>
    <definedName name="____________PPP3" localSheetId="12" hidden="1">{#N/A,#N/A,FALSE,"特殊室（ＢＱ表）"}</definedName>
    <definedName name="____________PPP3" localSheetId="11" hidden="1">{#N/A,#N/A,FALSE,"特殊室（ＢＱ表）"}</definedName>
    <definedName name="____________PPP3" localSheetId="13" hidden="1">{#N/A,#N/A,FALSE,"特殊室（ＢＱ表）"}</definedName>
    <definedName name="____________PPP3" localSheetId="16" hidden="1">{#N/A,#N/A,FALSE,"特殊室（ＢＱ表）"}</definedName>
    <definedName name="____________PPP3" localSheetId="21" hidden="1">{#N/A,#N/A,FALSE,"特殊室（ＢＱ表）"}</definedName>
    <definedName name="____________PPP3" localSheetId="18" hidden="1">{#N/A,#N/A,FALSE,"特殊室（ＢＱ表）"}</definedName>
    <definedName name="____________PPP3" localSheetId="19" hidden="1">{#N/A,#N/A,FALSE,"特殊室（ＢＱ表）"}</definedName>
    <definedName name="____________PPP3" localSheetId="20" hidden="1">{#N/A,#N/A,FALSE,"特殊室（ＢＱ表）"}</definedName>
    <definedName name="____________PPP3" localSheetId="22" hidden="1">{#N/A,#N/A,FALSE,"特殊室（ＢＱ表）"}</definedName>
    <definedName name="____________PPP3" localSheetId="24" hidden="1">{#N/A,#N/A,FALSE,"特殊室（ＢＱ表）"}</definedName>
    <definedName name="____________PPP3" localSheetId="28" hidden="1">{#N/A,#N/A,FALSE,"特殊室（ＢＱ表）"}</definedName>
    <definedName name="____________PPP3" localSheetId="14" hidden="1">{#N/A,#N/A,FALSE,"特殊室（ＢＱ表）"}</definedName>
    <definedName name="____________PPP3" hidden="1">{#N/A,#N/A,FALSE,"特殊室（ＢＱ表）"}</definedName>
    <definedName name="____________PPP33" localSheetId="12" hidden="1">{#N/A,#N/A,FALSE,"特殊室（ＢＱ表）"}</definedName>
    <definedName name="____________PPP33" localSheetId="11" hidden="1">{#N/A,#N/A,FALSE,"特殊室（ＢＱ表）"}</definedName>
    <definedName name="____________PPP33" localSheetId="13" hidden="1">{#N/A,#N/A,FALSE,"特殊室（ＢＱ表）"}</definedName>
    <definedName name="____________PPP33" localSheetId="16" hidden="1">{#N/A,#N/A,FALSE,"特殊室（ＢＱ表）"}</definedName>
    <definedName name="____________PPP33" localSheetId="21" hidden="1">{#N/A,#N/A,FALSE,"特殊室（ＢＱ表）"}</definedName>
    <definedName name="____________PPP33" localSheetId="18" hidden="1">{#N/A,#N/A,FALSE,"特殊室（ＢＱ表）"}</definedName>
    <definedName name="____________PPP33" localSheetId="19" hidden="1">{#N/A,#N/A,FALSE,"特殊室（ＢＱ表）"}</definedName>
    <definedName name="____________PPP33" localSheetId="20" hidden="1">{#N/A,#N/A,FALSE,"特殊室（ＢＱ表）"}</definedName>
    <definedName name="____________PPP33" localSheetId="22" hidden="1">{#N/A,#N/A,FALSE,"特殊室（ＢＱ表）"}</definedName>
    <definedName name="____________PPP33" localSheetId="24" hidden="1">{#N/A,#N/A,FALSE,"特殊室（ＢＱ表）"}</definedName>
    <definedName name="____________PPP33" localSheetId="28" hidden="1">{#N/A,#N/A,FALSE,"特殊室（ＢＱ表）"}</definedName>
    <definedName name="____________PPP33" localSheetId="14" hidden="1">{#N/A,#N/A,FALSE,"特殊室（ＢＱ表）"}</definedName>
    <definedName name="____________PPP33" hidden="1">{#N/A,#N/A,FALSE,"特殊室（ＢＱ表）"}</definedName>
    <definedName name="____________ppp34" localSheetId="12" hidden="1">{#N/A,#N/A,FALSE,"特殊室（ＢＱ表）"}</definedName>
    <definedName name="____________ppp34" localSheetId="11" hidden="1">{#N/A,#N/A,FALSE,"特殊室（ＢＱ表）"}</definedName>
    <definedName name="____________ppp34" localSheetId="13" hidden="1">{#N/A,#N/A,FALSE,"特殊室（ＢＱ表）"}</definedName>
    <definedName name="____________ppp34" localSheetId="16" hidden="1">{#N/A,#N/A,FALSE,"特殊室（ＢＱ表）"}</definedName>
    <definedName name="____________ppp34" localSheetId="21" hidden="1">{#N/A,#N/A,FALSE,"特殊室（ＢＱ表）"}</definedName>
    <definedName name="____________ppp34" localSheetId="18" hidden="1">{#N/A,#N/A,FALSE,"特殊室（ＢＱ表）"}</definedName>
    <definedName name="____________ppp34" localSheetId="19" hidden="1">{#N/A,#N/A,FALSE,"特殊室（ＢＱ表）"}</definedName>
    <definedName name="____________ppp34" localSheetId="20" hidden="1">{#N/A,#N/A,FALSE,"特殊室（ＢＱ表）"}</definedName>
    <definedName name="____________ppp34" localSheetId="22" hidden="1">{#N/A,#N/A,FALSE,"特殊室（ＢＱ表）"}</definedName>
    <definedName name="____________ppp34" localSheetId="24" hidden="1">{#N/A,#N/A,FALSE,"特殊室（ＢＱ表）"}</definedName>
    <definedName name="____________ppp34" localSheetId="28" hidden="1">{#N/A,#N/A,FALSE,"特殊室（ＢＱ表）"}</definedName>
    <definedName name="____________ppp34" localSheetId="14" hidden="1">{#N/A,#N/A,FALSE,"特殊室（ＢＱ表）"}</definedName>
    <definedName name="____________ppp34" hidden="1">{#N/A,#N/A,FALSE,"特殊室（ＢＱ表）"}</definedName>
    <definedName name="____________ppp3444" localSheetId="12" hidden="1">{#N/A,#N/A,FALSE,"特殊室（ＢＱ表）"}</definedName>
    <definedName name="____________ppp3444" localSheetId="11" hidden="1">{#N/A,#N/A,FALSE,"特殊室（ＢＱ表）"}</definedName>
    <definedName name="____________ppp3444" localSheetId="13" hidden="1">{#N/A,#N/A,FALSE,"特殊室（ＢＱ表）"}</definedName>
    <definedName name="____________ppp3444" localSheetId="16" hidden="1">{#N/A,#N/A,FALSE,"特殊室（ＢＱ表）"}</definedName>
    <definedName name="____________ppp3444" localSheetId="21" hidden="1">{#N/A,#N/A,FALSE,"特殊室（ＢＱ表）"}</definedName>
    <definedName name="____________ppp3444" localSheetId="18" hidden="1">{#N/A,#N/A,FALSE,"特殊室（ＢＱ表）"}</definedName>
    <definedName name="____________ppp3444" localSheetId="19" hidden="1">{#N/A,#N/A,FALSE,"特殊室（ＢＱ表）"}</definedName>
    <definedName name="____________ppp3444" localSheetId="20" hidden="1">{#N/A,#N/A,FALSE,"特殊室（ＢＱ表）"}</definedName>
    <definedName name="____________ppp3444" localSheetId="22" hidden="1">{#N/A,#N/A,FALSE,"特殊室（ＢＱ表）"}</definedName>
    <definedName name="____________ppp3444" localSheetId="24" hidden="1">{#N/A,#N/A,FALSE,"特殊室（ＢＱ表）"}</definedName>
    <definedName name="____________ppp3444" localSheetId="28" hidden="1">{#N/A,#N/A,FALSE,"特殊室（ＢＱ表）"}</definedName>
    <definedName name="____________ppp3444" localSheetId="14" hidden="1">{#N/A,#N/A,FALSE,"特殊室（ＢＱ表）"}</definedName>
    <definedName name="____________ppp3444" hidden="1">{#N/A,#N/A,FALSE,"特殊室（ＢＱ表）"}</definedName>
    <definedName name="____________SCL4" localSheetId="12" hidden="1">{"'Sheet1'!$L$16"}</definedName>
    <definedName name="____________SCL4" localSheetId="11" hidden="1">{"'Sheet1'!$L$16"}</definedName>
    <definedName name="____________SCL4" localSheetId="13" hidden="1">{"'Sheet1'!$L$16"}</definedName>
    <definedName name="____________SCL4" localSheetId="16" hidden="1">{"'Sheet1'!$L$16"}</definedName>
    <definedName name="____________SCL4" localSheetId="21" hidden="1">{"'Sheet1'!$L$16"}</definedName>
    <definedName name="____________SCL4" localSheetId="18" hidden="1">{"'Sheet1'!$L$16"}</definedName>
    <definedName name="____________SCL4" localSheetId="19" hidden="1">{"'Sheet1'!$L$16"}</definedName>
    <definedName name="____________SCL4" localSheetId="20" hidden="1">{"'Sheet1'!$L$16"}</definedName>
    <definedName name="____________SCL4" localSheetId="22" hidden="1">{"'Sheet1'!$L$16"}</definedName>
    <definedName name="____________SCL4" localSheetId="24" hidden="1">{"'Sheet1'!$L$16"}</definedName>
    <definedName name="____________SCL4" localSheetId="28" hidden="1">{"'Sheet1'!$L$16"}</definedName>
    <definedName name="____________SCL4" localSheetId="14" hidden="1">{"'Sheet1'!$L$16"}</definedName>
    <definedName name="____________SCL4" hidden="1">{"'Sheet1'!$L$16"}</definedName>
    <definedName name="____________SCL4_1" localSheetId="12" hidden="1">{"'Sheet1'!$L$16"}</definedName>
    <definedName name="____________SCL4_1" localSheetId="11" hidden="1">{"'Sheet1'!$L$16"}</definedName>
    <definedName name="____________SCL4_1" localSheetId="13" hidden="1">{"'Sheet1'!$L$16"}</definedName>
    <definedName name="____________SCL4_1" localSheetId="16" hidden="1">{"'Sheet1'!$L$16"}</definedName>
    <definedName name="____________SCL4_1" localSheetId="21" hidden="1">{"'Sheet1'!$L$16"}</definedName>
    <definedName name="____________SCL4_1" localSheetId="18" hidden="1">{"'Sheet1'!$L$16"}</definedName>
    <definedName name="____________SCL4_1" localSheetId="19" hidden="1">{"'Sheet1'!$L$16"}</definedName>
    <definedName name="____________SCL4_1" localSheetId="20" hidden="1">{"'Sheet1'!$L$16"}</definedName>
    <definedName name="____________SCL4_1" localSheetId="22" hidden="1">{"'Sheet1'!$L$16"}</definedName>
    <definedName name="____________SCL4_1" localSheetId="24" hidden="1">{"'Sheet1'!$L$16"}</definedName>
    <definedName name="____________SCL4_1" localSheetId="28" hidden="1">{"'Sheet1'!$L$16"}</definedName>
    <definedName name="____________SCL4_1" localSheetId="14" hidden="1">{"'Sheet1'!$L$16"}</definedName>
    <definedName name="____________SCL4_1" hidden="1">{"'Sheet1'!$L$16"}</definedName>
    <definedName name="____________T1" localSheetId="12" hidden="1">{#N/A,#N/A,FALSE,"Chi tiÆt"}</definedName>
    <definedName name="____________T1" localSheetId="11" hidden="1">{#N/A,#N/A,FALSE,"Chi tiÆt"}</definedName>
    <definedName name="____________T1" localSheetId="13" hidden="1">{#N/A,#N/A,FALSE,"Chi tiÆt"}</definedName>
    <definedName name="____________T1" localSheetId="16" hidden="1">{#N/A,#N/A,FALSE,"Chi tiÆt"}</definedName>
    <definedName name="____________T1" localSheetId="21" hidden="1">{#N/A,#N/A,FALSE,"Chi tiÆt"}</definedName>
    <definedName name="____________T1" localSheetId="18" hidden="1">{#N/A,#N/A,FALSE,"Chi tiÆt"}</definedName>
    <definedName name="____________T1" localSheetId="19" hidden="1">{#N/A,#N/A,FALSE,"Chi tiÆt"}</definedName>
    <definedName name="____________T1" localSheetId="20" hidden="1">{#N/A,#N/A,FALSE,"Chi tiÆt"}</definedName>
    <definedName name="____________T1" localSheetId="22" hidden="1">{#N/A,#N/A,FALSE,"Chi tiÆt"}</definedName>
    <definedName name="____________T1" localSheetId="24" hidden="1">{#N/A,#N/A,FALSE,"Chi tiÆt"}</definedName>
    <definedName name="____________T1" localSheetId="28" hidden="1">{#N/A,#N/A,FALSE,"Chi tiÆt"}</definedName>
    <definedName name="____________T1" localSheetId="14" hidden="1">{#N/A,#N/A,FALSE,"Chi tiÆt"}</definedName>
    <definedName name="____________T1" hidden="1">{#N/A,#N/A,FALSE,"Chi tiÆt"}</definedName>
    <definedName name="____________t2" localSheetId="12" hidden="1">{"'Sheet1'!$L$16"}</definedName>
    <definedName name="____________t2" localSheetId="11" hidden="1">{"'Sheet1'!$L$16"}</definedName>
    <definedName name="____________t2" localSheetId="13" hidden="1">{"'Sheet1'!$L$16"}</definedName>
    <definedName name="____________t2" localSheetId="16" hidden="1">{"'Sheet1'!$L$16"}</definedName>
    <definedName name="____________t2" localSheetId="21" hidden="1">{"'Sheet1'!$L$16"}</definedName>
    <definedName name="____________t2" localSheetId="18" hidden="1">{"'Sheet1'!$L$16"}</definedName>
    <definedName name="____________t2" localSheetId="19" hidden="1">{"'Sheet1'!$L$16"}</definedName>
    <definedName name="____________t2" localSheetId="20" hidden="1">{"'Sheet1'!$L$16"}</definedName>
    <definedName name="____________t2" localSheetId="22" hidden="1">{"'Sheet1'!$L$16"}</definedName>
    <definedName name="____________t2" localSheetId="24" hidden="1">{"'Sheet1'!$L$16"}</definedName>
    <definedName name="____________t2" localSheetId="28" hidden="1">{"'Sheet1'!$L$16"}</definedName>
    <definedName name="____________t2" localSheetId="14" hidden="1">{"'Sheet1'!$L$16"}</definedName>
    <definedName name="____________t2" hidden="1">{"'Sheet1'!$L$16"}</definedName>
    <definedName name="____________T3" localSheetId="12" hidden="1">{"'Sheet1'!$L$16"}</definedName>
    <definedName name="____________T3" localSheetId="11" hidden="1">{"'Sheet1'!$L$16"}</definedName>
    <definedName name="____________T3" localSheetId="13" hidden="1">{"'Sheet1'!$L$16"}</definedName>
    <definedName name="____________T3" localSheetId="16" hidden="1">{"'Sheet1'!$L$16"}</definedName>
    <definedName name="____________T3" localSheetId="21" hidden="1">{"'Sheet1'!$L$16"}</definedName>
    <definedName name="____________T3" localSheetId="18" hidden="1">{"'Sheet1'!$L$16"}</definedName>
    <definedName name="____________T3" localSheetId="19" hidden="1">{"'Sheet1'!$L$16"}</definedName>
    <definedName name="____________T3" localSheetId="20" hidden="1">{"'Sheet1'!$L$16"}</definedName>
    <definedName name="____________T3" localSheetId="22" hidden="1">{"'Sheet1'!$L$16"}</definedName>
    <definedName name="____________T3" localSheetId="24" hidden="1">{"'Sheet1'!$L$16"}</definedName>
    <definedName name="____________T3" localSheetId="28" hidden="1">{"'Sheet1'!$L$16"}</definedName>
    <definedName name="____________T3" localSheetId="14" hidden="1">{"'Sheet1'!$L$16"}</definedName>
    <definedName name="____________T3" hidden="1">{"'Sheet1'!$L$16"}</definedName>
    <definedName name="____________t5" localSheetId="12" hidden="1">{"'Sheet1'!$L$16"}</definedName>
    <definedName name="____________t5" localSheetId="11" hidden="1">{"'Sheet1'!$L$16"}</definedName>
    <definedName name="____________t5" localSheetId="13" hidden="1">{"'Sheet1'!$L$16"}</definedName>
    <definedName name="____________t5" localSheetId="16" hidden="1">{"'Sheet1'!$L$16"}</definedName>
    <definedName name="____________t5" localSheetId="21" hidden="1">{"'Sheet1'!$L$16"}</definedName>
    <definedName name="____________t5" localSheetId="18" hidden="1">{"'Sheet1'!$L$16"}</definedName>
    <definedName name="____________t5" localSheetId="19" hidden="1">{"'Sheet1'!$L$16"}</definedName>
    <definedName name="____________t5" localSheetId="20" hidden="1">{"'Sheet1'!$L$16"}</definedName>
    <definedName name="____________t5" localSheetId="22" hidden="1">{"'Sheet1'!$L$16"}</definedName>
    <definedName name="____________t5" localSheetId="24" hidden="1">{"'Sheet1'!$L$16"}</definedName>
    <definedName name="____________t5" localSheetId="28" hidden="1">{"'Sheet1'!$L$16"}</definedName>
    <definedName name="____________t5" localSheetId="14" hidden="1">{"'Sheet1'!$L$16"}</definedName>
    <definedName name="____________t5" hidden="1">{"'Sheet1'!$L$16"}</definedName>
    <definedName name="____________td1" localSheetId="12" hidden="1">{"'Sheet1'!$L$16"}</definedName>
    <definedName name="____________td1" localSheetId="11" hidden="1">{"'Sheet1'!$L$16"}</definedName>
    <definedName name="____________td1" localSheetId="13" hidden="1">{"'Sheet1'!$L$16"}</definedName>
    <definedName name="____________td1" localSheetId="16" hidden="1">{"'Sheet1'!$L$16"}</definedName>
    <definedName name="____________td1" localSheetId="21" hidden="1">{"'Sheet1'!$L$16"}</definedName>
    <definedName name="____________td1" localSheetId="18" hidden="1">{"'Sheet1'!$L$16"}</definedName>
    <definedName name="____________td1" localSheetId="19" hidden="1">{"'Sheet1'!$L$16"}</definedName>
    <definedName name="____________td1" localSheetId="20" hidden="1">{"'Sheet1'!$L$16"}</definedName>
    <definedName name="____________td1" localSheetId="22" hidden="1">{"'Sheet1'!$L$16"}</definedName>
    <definedName name="____________td1" localSheetId="24" hidden="1">{"'Sheet1'!$L$16"}</definedName>
    <definedName name="____________td1" localSheetId="28" hidden="1">{"'Sheet1'!$L$16"}</definedName>
    <definedName name="____________td1" localSheetId="14" hidden="1">{"'Sheet1'!$L$16"}</definedName>
    <definedName name="____________td1" hidden="1">{"'Sheet1'!$L$16"}</definedName>
    <definedName name="____________TH1" localSheetId="12" hidden="1">{"'Sheet1'!$L$16"}</definedName>
    <definedName name="____________TH1" localSheetId="11" hidden="1">{"'Sheet1'!$L$16"}</definedName>
    <definedName name="____________TH1" localSheetId="13" hidden="1">{"'Sheet1'!$L$16"}</definedName>
    <definedName name="____________TH1" localSheetId="16" hidden="1">{"'Sheet1'!$L$16"}</definedName>
    <definedName name="____________TH1" localSheetId="21" hidden="1">{"'Sheet1'!$L$16"}</definedName>
    <definedName name="____________TH1" localSheetId="18" hidden="1">{"'Sheet1'!$L$16"}</definedName>
    <definedName name="____________TH1" localSheetId="19" hidden="1">{"'Sheet1'!$L$16"}</definedName>
    <definedName name="____________TH1" localSheetId="20" hidden="1">{"'Sheet1'!$L$16"}</definedName>
    <definedName name="____________TH1" localSheetId="22" hidden="1">{"'Sheet1'!$L$16"}</definedName>
    <definedName name="____________TH1" localSheetId="24" hidden="1">{"'Sheet1'!$L$16"}</definedName>
    <definedName name="____________TH1" localSheetId="28" hidden="1">{"'Sheet1'!$L$16"}</definedName>
    <definedName name="____________TH1" localSheetId="14" hidden="1">{"'Sheet1'!$L$16"}</definedName>
    <definedName name="____________TH1" hidden="1">{"'Sheet1'!$L$16"}</definedName>
    <definedName name="____________THT11" localSheetId="12" hidden="1">{"'Sheet1'!$L$16"}</definedName>
    <definedName name="____________THT11" localSheetId="11" hidden="1">{"'Sheet1'!$L$16"}</definedName>
    <definedName name="____________THT11" localSheetId="13" hidden="1">{"'Sheet1'!$L$16"}</definedName>
    <definedName name="____________THT11" localSheetId="16" hidden="1">{"'Sheet1'!$L$16"}</definedName>
    <definedName name="____________THT11" localSheetId="21" hidden="1">{"'Sheet1'!$L$16"}</definedName>
    <definedName name="____________THT11" localSheetId="18" hidden="1">{"'Sheet1'!$L$16"}</definedName>
    <definedName name="____________THT11" localSheetId="19" hidden="1">{"'Sheet1'!$L$16"}</definedName>
    <definedName name="____________THT11" localSheetId="20" hidden="1">{"'Sheet1'!$L$16"}</definedName>
    <definedName name="____________THT11" localSheetId="22" hidden="1">{"'Sheet1'!$L$16"}</definedName>
    <definedName name="____________THT11" localSheetId="24" hidden="1">{"'Sheet1'!$L$16"}</definedName>
    <definedName name="____________THT11" localSheetId="28" hidden="1">{"'Sheet1'!$L$16"}</definedName>
    <definedName name="____________THT11" localSheetId="14" hidden="1">{"'Sheet1'!$L$16"}</definedName>
    <definedName name="____________THT11" hidden="1">{"'Sheet1'!$L$16"}</definedName>
    <definedName name="____________TM2" localSheetId="12" hidden="1">{"'Sheet1'!$L$16"}</definedName>
    <definedName name="____________TM2" localSheetId="11" hidden="1">{"'Sheet1'!$L$16"}</definedName>
    <definedName name="____________TM2" localSheetId="13" hidden="1">{"'Sheet1'!$L$16"}</definedName>
    <definedName name="____________TM2" localSheetId="16" hidden="1">{"'Sheet1'!$L$16"}</definedName>
    <definedName name="____________TM2" localSheetId="21" hidden="1">{"'Sheet1'!$L$16"}</definedName>
    <definedName name="____________TM2" localSheetId="18" hidden="1">{"'Sheet1'!$L$16"}</definedName>
    <definedName name="____________TM2" localSheetId="19" hidden="1">{"'Sheet1'!$L$16"}</definedName>
    <definedName name="____________TM2" localSheetId="20" hidden="1">{"'Sheet1'!$L$16"}</definedName>
    <definedName name="____________TM2" localSheetId="22" hidden="1">{"'Sheet1'!$L$16"}</definedName>
    <definedName name="____________TM2" localSheetId="24" hidden="1">{"'Sheet1'!$L$16"}</definedName>
    <definedName name="____________TM2" localSheetId="28" hidden="1">{"'Sheet1'!$L$16"}</definedName>
    <definedName name="____________TM2" localSheetId="14" hidden="1">{"'Sheet1'!$L$16"}</definedName>
    <definedName name="____________TM2" hidden="1">{"'Sheet1'!$L$16"}</definedName>
    <definedName name="____________tt3" localSheetId="12" hidden="1">{"'Sheet1'!$L$16"}</definedName>
    <definedName name="____________tt3" localSheetId="11" hidden="1">{"'Sheet1'!$L$16"}</definedName>
    <definedName name="____________tt3" localSheetId="13" hidden="1">{"'Sheet1'!$L$16"}</definedName>
    <definedName name="____________tt3" localSheetId="16" hidden="1">{"'Sheet1'!$L$16"}</definedName>
    <definedName name="____________tt3" localSheetId="21" hidden="1">{"'Sheet1'!$L$16"}</definedName>
    <definedName name="____________tt3" localSheetId="18" hidden="1">{"'Sheet1'!$L$16"}</definedName>
    <definedName name="____________tt3" localSheetId="19" hidden="1">{"'Sheet1'!$L$16"}</definedName>
    <definedName name="____________tt3" localSheetId="20" hidden="1">{"'Sheet1'!$L$16"}</definedName>
    <definedName name="____________tt3" localSheetId="22" hidden="1">{"'Sheet1'!$L$16"}</definedName>
    <definedName name="____________tt3" localSheetId="24" hidden="1">{"'Sheet1'!$L$16"}</definedName>
    <definedName name="____________tt3" localSheetId="28" hidden="1">{"'Sheet1'!$L$16"}</definedName>
    <definedName name="____________tt3" localSheetId="14" hidden="1">{"'Sheet1'!$L$16"}</definedName>
    <definedName name="____________tt3" hidden="1">{"'Sheet1'!$L$16"}</definedName>
    <definedName name="____________tu4" localSheetId="12" hidden="1">{"'Sheet1'!$L$16"}</definedName>
    <definedName name="____________tu4" localSheetId="11" hidden="1">{"'Sheet1'!$L$16"}</definedName>
    <definedName name="____________tu4" localSheetId="13" hidden="1">{"'Sheet1'!$L$16"}</definedName>
    <definedName name="____________tu4" localSheetId="16" hidden="1">{"'Sheet1'!$L$16"}</definedName>
    <definedName name="____________tu4" localSheetId="21" hidden="1">{"'Sheet1'!$L$16"}</definedName>
    <definedName name="____________tu4" localSheetId="18" hidden="1">{"'Sheet1'!$L$16"}</definedName>
    <definedName name="____________tu4" localSheetId="19" hidden="1">{"'Sheet1'!$L$16"}</definedName>
    <definedName name="____________tu4" localSheetId="20" hidden="1">{"'Sheet1'!$L$16"}</definedName>
    <definedName name="____________tu4" localSheetId="22" hidden="1">{"'Sheet1'!$L$16"}</definedName>
    <definedName name="____________tu4" localSheetId="24" hidden="1">{"'Sheet1'!$L$16"}</definedName>
    <definedName name="____________tu4" localSheetId="28" hidden="1">{"'Sheet1'!$L$16"}</definedName>
    <definedName name="____________tu4" localSheetId="14" hidden="1">{"'Sheet1'!$L$16"}</definedName>
    <definedName name="____________tu4" hidden="1">{"'Sheet1'!$L$16"}</definedName>
    <definedName name="____________TV2" localSheetId="12" hidden="1">{"'Sheet1'!$L$16"}</definedName>
    <definedName name="____________TV2" localSheetId="11" hidden="1">{"'Sheet1'!$L$16"}</definedName>
    <definedName name="____________TV2" localSheetId="13" hidden="1">{"'Sheet1'!$L$16"}</definedName>
    <definedName name="____________TV2" localSheetId="16" hidden="1">{"'Sheet1'!$L$16"}</definedName>
    <definedName name="____________TV2" localSheetId="21" hidden="1">{"'Sheet1'!$L$16"}</definedName>
    <definedName name="____________TV2" localSheetId="18" hidden="1">{"'Sheet1'!$L$16"}</definedName>
    <definedName name="____________TV2" localSheetId="19" hidden="1">{"'Sheet1'!$L$16"}</definedName>
    <definedName name="____________TV2" localSheetId="20" hidden="1">{"'Sheet1'!$L$16"}</definedName>
    <definedName name="____________TV2" localSheetId="22" hidden="1">{"'Sheet1'!$L$16"}</definedName>
    <definedName name="____________TV2" localSheetId="24" hidden="1">{"'Sheet1'!$L$16"}</definedName>
    <definedName name="____________TV2" localSheetId="28" hidden="1">{"'Sheet1'!$L$16"}</definedName>
    <definedName name="____________TV2" localSheetId="14" hidden="1">{"'Sheet1'!$L$16"}</definedName>
    <definedName name="____________TV2" hidden="1">{"'Sheet1'!$L$16"}</definedName>
    <definedName name="____________VLP2" localSheetId="12" hidden="1">{"'Sheet1'!$L$16"}</definedName>
    <definedName name="____________VLP2" localSheetId="11" hidden="1">{"'Sheet1'!$L$16"}</definedName>
    <definedName name="____________VLP2" localSheetId="13" hidden="1">{"'Sheet1'!$L$16"}</definedName>
    <definedName name="____________VLP2" localSheetId="16" hidden="1">{"'Sheet1'!$L$16"}</definedName>
    <definedName name="____________VLP2" localSheetId="21" hidden="1">{"'Sheet1'!$L$16"}</definedName>
    <definedName name="____________VLP2" localSheetId="18" hidden="1">{"'Sheet1'!$L$16"}</definedName>
    <definedName name="____________VLP2" localSheetId="19" hidden="1">{"'Sheet1'!$L$16"}</definedName>
    <definedName name="____________VLP2" localSheetId="20" hidden="1">{"'Sheet1'!$L$16"}</definedName>
    <definedName name="____________VLP2" localSheetId="22" hidden="1">{"'Sheet1'!$L$16"}</definedName>
    <definedName name="____________VLP2" localSheetId="24" hidden="1">{"'Sheet1'!$L$16"}</definedName>
    <definedName name="____________VLP2" localSheetId="28" hidden="1">{"'Sheet1'!$L$16"}</definedName>
    <definedName name="____________VLP2" localSheetId="14" hidden="1">{"'Sheet1'!$L$16"}</definedName>
    <definedName name="____________VLP2" hidden="1">{"'Sheet1'!$L$16"}</definedName>
    <definedName name="____________VT3" localSheetId="12" hidden="1">{"'Sheet1'!$L$16"}</definedName>
    <definedName name="____________VT3" localSheetId="11" hidden="1">{"'Sheet1'!$L$16"}</definedName>
    <definedName name="____________VT3" localSheetId="13" hidden="1">{"'Sheet1'!$L$16"}</definedName>
    <definedName name="____________VT3" localSheetId="16" hidden="1">{"'Sheet1'!$L$16"}</definedName>
    <definedName name="____________VT3" localSheetId="21" hidden="1">{"'Sheet1'!$L$16"}</definedName>
    <definedName name="____________VT3" localSheetId="18" hidden="1">{"'Sheet1'!$L$16"}</definedName>
    <definedName name="____________VT3" localSheetId="19" hidden="1">{"'Sheet1'!$L$16"}</definedName>
    <definedName name="____________VT3" localSheetId="20" hidden="1">{"'Sheet1'!$L$16"}</definedName>
    <definedName name="____________VT3" localSheetId="22" hidden="1">{"'Sheet1'!$L$16"}</definedName>
    <definedName name="____________VT3" localSheetId="24" hidden="1">{"'Sheet1'!$L$16"}</definedName>
    <definedName name="____________VT3" localSheetId="28" hidden="1">{"'Sheet1'!$L$16"}</definedName>
    <definedName name="____________VT3" localSheetId="14" hidden="1">{"'Sheet1'!$L$16"}</definedName>
    <definedName name="____________VT3" hidden="1">{"'Sheet1'!$L$16"}</definedName>
    <definedName name="____________xlfn.BAHTTEXT" hidden="1">#NAME?</definedName>
    <definedName name="____________z511" localSheetId="12" hidden="1">{"'Sheet1'!$L$16"}</definedName>
    <definedName name="____________z511" localSheetId="11" hidden="1">{"'Sheet1'!$L$16"}</definedName>
    <definedName name="____________z511" localSheetId="13" hidden="1">{"'Sheet1'!$L$16"}</definedName>
    <definedName name="____________z511" localSheetId="16" hidden="1">{"'Sheet1'!$L$16"}</definedName>
    <definedName name="____________z511" localSheetId="21" hidden="1">{"'Sheet1'!$L$16"}</definedName>
    <definedName name="____________z511" localSheetId="18" hidden="1">{"'Sheet1'!$L$16"}</definedName>
    <definedName name="____________z511" localSheetId="19" hidden="1">{"'Sheet1'!$L$16"}</definedName>
    <definedName name="____________z511" localSheetId="20" hidden="1">{"'Sheet1'!$L$16"}</definedName>
    <definedName name="____________z511" localSheetId="22" hidden="1">{"'Sheet1'!$L$16"}</definedName>
    <definedName name="____________z511" localSheetId="24" hidden="1">{"'Sheet1'!$L$16"}</definedName>
    <definedName name="____________z511" localSheetId="28" hidden="1">{"'Sheet1'!$L$16"}</definedName>
    <definedName name="____________z511" localSheetId="14" hidden="1">{"'Sheet1'!$L$16"}</definedName>
    <definedName name="____________z511" hidden="1">{"'Sheet1'!$L$16"}</definedName>
    <definedName name="___________a1" localSheetId="12" hidden="1">{"'Sheet1'!$L$16"}</definedName>
    <definedName name="___________a1" localSheetId="11" hidden="1">{"'Sheet1'!$L$16"}</definedName>
    <definedName name="___________a1" localSheetId="13" hidden="1">{"'Sheet1'!$L$16"}</definedName>
    <definedName name="___________a1" localSheetId="16" hidden="1">{"'Sheet1'!$L$16"}</definedName>
    <definedName name="___________a1" localSheetId="21" hidden="1">{"'Sheet1'!$L$16"}</definedName>
    <definedName name="___________a1" localSheetId="18" hidden="1">{"'Sheet1'!$L$16"}</definedName>
    <definedName name="___________a1" localSheetId="19" hidden="1">{"'Sheet1'!$L$16"}</definedName>
    <definedName name="___________a1" localSheetId="20" hidden="1">{"'Sheet1'!$L$16"}</definedName>
    <definedName name="___________a1" localSheetId="22" hidden="1">{"'Sheet1'!$L$16"}</definedName>
    <definedName name="___________a1" localSheetId="24" hidden="1">{"'Sheet1'!$L$16"}</definedName>
    <definedName name="___________a1" localSheetId="28" hidden="1">{"'Sheet1'!$L$16"}</definedName>
    <definedName name="___________a1" localSheetId="14" hidden="1">{"'Sheet1'!$L$16"}</definedName>
    <definedName name="___________a1" hidden="1">{"'Sheet1'!$L$16"}</definedName>
    <definedName name="___________a1_1" localSheetId="12" hidden="1">{"'Sheet1'!$L$16"}</definedName>
    <definedName name="___________a1_1" localSheetId="11" hidden="1">{"'Sheet1'!$L$16"}</definedName>
    <definedName name="___________a1_1" localSheetId="13" hidden="1">{"'Sheet1'!$L$16"}</definedName>
    <definedName name="___________a1_1" localSheetId="16" hidden="1">{"'Sheet1'!$L$16"}</definedName>
    <definedName name="___________a1_1" localSheetId="21" hidden="1">{"'Sheet1'!$L$16"}</definedName>
    <definedName name="___________a1_1" localSheetId="18" hidden="1">{"'Sheet1'!$L$16"}</definedName>
    <definedName name="___________a1_1" localSheetId="19" hidden="1">{"'Sheet1'!$L$16"}</definedName>
    <definedName name="___________a1_1" localSheetId="20" hidden="1">{"'Sheet1'!$L$16"}</definedName>
    <definedName name="___________a1_1" localSheetId="22" hidden="1">{"'Sheet1'!$L$16"}</definedName>
    <definedName name="___________a1_1" localSheetId="24" hidden="1">{"'Sheet1'!$L$16"}</definedName>
    <definedName name="___________a1_1" localSheetId="28" hidden="1">{"'Sheet1'!$L$16"}</definedName>
    <definedName name="___________a1_1" localSheetId="14" hidden="1">{"'Sheet1'!$L$16"}</definedName>
    <definedName name="___________a1_1" hidden="1">{"'Sheet1'!$L$16"}</definedName>
    <definedName name="___________a129" localSheetId="12" hidden="1">{"Offgrid",#N/A,FALSE,"OFFGRID";"Region",#N/A,FALSE,"REGION";"Offgrid -2",#N/A,FALSE,"OFFGRID";"WTP",#N/A,FALSE,"WTP";"WTP -2",#N/A,FALSE,"WTP";"Project",#N/A,FALSE,"PROJECT";"Summary -2",#N/A,FALSE,"SUMMARY"}</definedName>
    <definedName name="___________a129" localSheetId="11" hidden="1">{"Offgrid",#N/A,FALSE,"OFFGRID";"Region",#N/A,FALSE,"REGION";"Offgrid -2",#N/A,FALSE,"OFFGRID";"WTP",#N/A,FALSE,"WTP";"WTP -2",#N/A,FALSE,"WTP";"Project",#N/A,FALSE,"PROJECT";"Summary -2",#N/A,FALSE,"SUMMARY"}</definedName>
    <definedName name="___________a129" localSheetId="13" hidden="1">{"Offgrid",#N/A,FALSE,"OFFGRID";"Region",#N/A,FALSE,"REGION";"Offgrid -2",#N/A,FALSE,"OFFGRID";"WTP",#N/A,FALSE,"WTP";"WTP -2",#N/A,FALSE,"WTP";"Project",#N/A,FALSE,"PROJECT";"Summary -2",#N/A,FALSE,"SUMMARY"}</definedName>
    <definedName name="___________a129" localSheetId="16" hidden="1">{"Offgrid",#N/A,FALSE,"OFFGRID";"Region",#N/A,FALSE,"REGION";"Offgrid -2",#N/A,FALSE,"OFFGRID";"WTP",#N/A,FALSE,"WTP";"WTP -2",#N/A,FALSE,"WTP";"Project",#N/A,FALSE,"PROJECT";"Summary -2",#N/A,FALSE,"SUMMARY"}</definedName>
    <definedName name="___________a129" localSheetId="21" hidden="1">{"Offgrid",#N/A,FALSE,"OFFGRID";"Region",#N/A,FALSE,"REGION";"Offgrid -2",#N/A,FALSE,"OFFGRID";"WTP",#N/A,FALSE,"WTP";"WTP -2",#N/A,FALSE,"WTP";"Project",#N/A,FALSE,"PROJECT";"Summary -2",#N/A,FALSE,"SUMMARY"}</definedName>
    <definedName name="___________a129" localSheetId="18" hidden="1">{"Offgrid",#N/A,FALSE,"OFFGRID";"Region",#N/A,FALSE,"REGION";"Offgrid -2",#N/A,FALSE,"OFFGRID";"WTP",#N/A,FALSE,"WTP";"WTP -2",#N/A,FALSE,"WTP";"Project",#N/A,FALSE,"PROJECT";"Summary -2",#N/A,FALSE,"SUMMARY"}</definedName>
    <definedName name="___________a129" localSheetId="19" hidden="1">{"Offgrid",#N/A,FALSE,"OFFGRID";"Region",#N/A,FALSE,"REGION";"Offgrid -2",#N/A,FALSE,"OFFGRID";"WTP",#N/A,FALSE,"WTP";"WTP -2",#N/A,FALSE,"WTP";"Project",#N/A,FALSE,"PROJECT";"Summary -2",#N/A,FALSE,"SUMMARY"}</definedName>
    <definedName name="___________a129" localSheetId="20" hidden="1">{"Offgrid",#N/A,FALSE,"OFFGRID";"Region",#N/A,FALSE,"REGION";"Offgrid -2",#N/A,FALSE,"OFFGRID";"WTP",#N/A,FALSE,"WTP";"WTP -2",#N/A,FALSE,"WTP";"Project",#N/A,FALSE,"PROJECT";"Summary -2",#N/A,FALSE,"SUMMARY"}</definedName>
    <definedName name="___________a129" localSheetId="22" hidden="1">{"Offgrid",#N/A,FALSE,"OFFGRID";"Region",#N/A,FALSE,"REGION";"Offgrid -2",#N/A,FALSE,"OFFGRID";"WTP",#N/A,FALSE,"WTP";"WTP -2",#N/A,FALSE,"WTP";"Project",#N/A,FALSE,"PROJECT";"Summary -2",#N/A,FALSE,"SUMMARY"}</definedName>
    <definedName name="___________a129" localSheetId="24" hidden="1">{"Offgrid",#N/A,FALSE,"OFFGRID";"Region",#N/A,FALSE,"REGION";"Offgrid -2",#N/A,FALSE,"OFFGRID";"WTP",#N/A,FALSE,"WTP";"WTP -2",#N/A,FALSE,"WTP";"Project",#N/A,FALSE,"PROJECT";"Summary -2",#N/A,FALSE,"SUMMARY"}</definedName>
    <definedName name="___________a129" localSheetId="28" hidden="1">{"Offgrid",#N/A,FALSE,"OFFGRID";"Region",#N/A,FALSE,"REGION";"Offgrid -2",#N/A,FALSE,"OFFGRID";"WTP",#N/A,FALSE,"WTP";"WTP -2",#N/A,FALSE,"WTP";"Project",#N/A,FALSE,"PROJECT";"Summary -2",#N/A,FALSE,"SUMMARY"}</definedName>
    <definedName name="___________a129" localSheetId="14" hidden="1">{"Offgrid",#N/A,FALSE,"OFFGRID";"Region",#N/A,FALSE,"REGION";"Offgrid -2",#N/A,FALSE,"OFFGRID";"WTP",#N/A,FALSE,"WTP";"WTP -2",#N/A,FALSE,"WTP";"Project",#N/A,FALSE,"PROJECT";"Summary -2",#N/A,FALSE,"SUMMARY"}</definedName>
    <definedName name="___________a129" hidden="1">{"Offgrid",#N/A,FALSE,"OFFGRID";"Region",#N/A,FALSE,"REGION";"Offgrid -2",#N/A,FALSE,"OFFGRID";"WTP",#N/A,FALSE,"WTP";"WTP -2",#N/A,FALSE,"WTP";"Project",#N/A,FALSE,"PROJECT";"Summary -2",#N/A,FALSE,"SUMMARY"}</definedName>
    <definedName name="___________a130" localSheetId="12" hidden="1">{"Offgrid",#N/A,FALSE,"OFFGRID";"Region",#N/A,FALSE,"REGION";"Offgrid -2",#N/A,FALSE,"OFFGRID";"WTP",#N/A,FALSE,"WTP";"WTP -2",#N/A,FALSE,"WTP";"Project",#N/A,FALSE,"PROJECT";"Summary -2",#N/A,FALSE,"SUMMARY"}</definedName>
    <definedName name="___________a130" localSheetId="11" hidden="1">{"Offgrid",#N/A,FALSE,"OFFGRID";"Region",#N/A,FALSE,"REGION";"Offgrid -2",#N/A,FALSE,"OFFGRID";"WTP",#N/A,FALSE,"WTP";"WTP -2",#N/A,FALSE,"WTP";"Project",#N/A,FALSE,"PROJECT";"Summary -2",#N/A,FALSE,"SUMMARY"}</definedName>
    <definedName name="___________a130" localSheetId="13" hidden="1">{"Offgrid",#N/A,FALSE,"OFFGRID";"Region",#N/A,FALSE,"REGION";"Offgrid -2",#N/A,FALSE,"OFFGRID";"WTP",#N/A,FALSE,"WTP";"WTP -2",#N/A,FALSE,"WTP";"Project",#N/A,FALSE,"PROJECT";"Summary -2",#N/A,FALSE,"SUMMARY"}</definedName>
    <definedName name="___________a130" localSheetId="16" hidden="1">{"Offgrid",#N/A,FALSE,"OFFGRID";"Region",#N/A,FALSE,"REGION";"Offgrid -2",#N/A,FALSE,"OFFGRID";"WTP",#N/A,FALSE,"WTP";"WTP -2",#N/A,FALSE,"WTP";"Project",#N/A,FALSE,"PROJECT";"Summary -2",#N/A,FALSE,"SUMMARY"}</definedName>
    <definedName name="___________a130" localSheetId="21" hidden="1">{"Offgrid",#N/A,FALSE,"OFFGRID";"Region",#N/A,FALSE,"REGION";"Offgrid -2",#N/A,FALSE,"OFFGRID";"WTP",#N/A,FALSE,"WTP";"WTP -2",#N/A,FALSE,"WTP";"Project",#N/A,FALSE,"PROJECT";"Summary -2",#N/A,FALSE,"SUMMARY"}</definedName>
    <definedName name="___________a130" localSheetId="18" hidden="1">{"Offgrid",#N/A,FALSE,"OFFGRID";"Region",#N/A,FALSE,"REGION";"Offgrid -2",#N/A,FALSE,"OFFGRID";"WTP",#N/A,FALSE,"WTP";"WTP -2",#N/A,FALSE,"WTP";"Project",#N/A,FALSE,"PROJECT";"Summary -2",#N/A,FALSE,"SUMMARY"}</definedName>
    <definedName name="___________a130" localSheetId="19" hidden="1">{"Offgrid",#N/A,FALSE,"OFFGRID";"Region",#N/A,FALSE,"REGION";"Offgrid -2",#N/A,FALSE,"OFFGRID";"WTP",#N/A,FALSE,"WTP";"WTP -2",#N/A,FALSE,"WTP";"Project",#N/A,FALSE,"PROJECT";"Summary -2",#N/A,FALSE,"SUMMARY"}</definedName>
    <definedName name="___________a130" localSheetId="20" hidden="1">{"Offgrid",#N/A,FALSE,"OFFGRID";"Region",#N/A,FALSE,"REGION";"Offgrid -2",#N/A,FALSE,"OFFGRID";"WTP",#N/A,FALSE,"WTP";"WTP -2",#N/A,FALSE,"WTP";"Project",#N/A,FALSE,"PROJECT";"Summary -2",#N/A,FALSE,"SUMMARY"}</definedName>
    <definedName name="___________a130" localSheetId="22" hidden="1">{"Offgrid",#N/A,FALSE,"OFFGRID";"Region",#N/A,FALSE,"REGION";"Offgrid -2",#N/A,FALSE,"OFFGRID";"WTP",#N/A,FALSE,"WTP";"WTP -2",#N/A,FALSE,"WTP";"Project",#N/A,FALSE,"PROJECT";"Summary -2",#N/A,FALSE,"SUMMARY"}</definedName>
    <definedName name="___________a130" localSheetId="24" hidden="1">{"Offgrid",#N/A,FALSE,"OFFGRID";"Region",#N/A,FALSE,"REGION";"Offgrid -2",#N/A,FALSE,"OFFGRID";"WTP",#N/A,FALSE,"WTP";"WTP -2",#N/A,FALSE,"WTP";"Project",#N/A,FALSE,"PROJECT";"Summary -2",#N/A,FALSE,"SUMMARY"}</definedName>
    <definedName name="___________a130" localSheetId="28" hidden="1">{"Offgrid",#N/A,FALSE,"OFFGRID";"Region",#N/A,FALSE,"REGION";"Offgrid -2",#N/A,FALSE,"OFFGRID";"WTP",#N/A,FALSE,"WTP";"WTP -2",#N/A,FALSE,"WTP";"Project",#N/A,FALSE,"PROJECT";"Summary -2",#N/A,FALSE,"SUMMARY"}</definedName>
    <definedName name="___________a130" localSheetId="14"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localSheetId="12" hidden="1">{"'Sheet1'!$L$16"}</definedName>
    <definedName name="___________a2" localSheetId="11" hidden="1">{"'Sheet1'!$L$16"}</definedName>
    <definedName name="___________a2" localSheetId="13" hidden="1">{"'Sheet1'!$L$16"}</definedName>
    <definedName name="___________a2" localSheetId="16" hidden="1">{"'Sheet1'!$L$16"}</definedName>
    <definedName name="___________a2" localSheetId="21" hidden="1">{"'Sheet1'!$L$16"}</definedName>
    <definedName name="___________a2" localSheetId="18" hidden="1">{"'Sheet1'!$L$16"}</definedName>
    <definedName name="___________a2" localSheetId="19" hidden="1">{"'Sheet1'!$L$16"}</definedName>
    <definedName name="___________a2" localSheetId="20" hidden="1">{"'Sheet1'!$L$16"}</definedName>
    <definedName name="___________a2" localSheetId="22" hidden="1">{"'Sheet1'!$L$16"}</definedName>
    <definedName name="___________a2" localSheetId="24" hidden="1">{"'Sheet1'!$L$16"}</definedName>
    <definedName name="___________a2" localSheetId="28" hidden="1">{"'Sheet1'!$L$16"}</definedName>
    <definedName name="___________a2" localSheetId="14" hidden="1">{"'Sheet1'!$L$16"}</definedName>
    <definedName name="___________a2" hidden="1">{"'Sheet1'!$L$16"}</definedName>
    <definedName name="___________BG12" localSheetId="12" hidden="1">{"'Sheet1'!$L$16"}</definedName>
    <definedName name="___________BG12" localSheetId="11" hidden="1">{"'Sheet1'!$L$16"}</definedName>
    <definedName name="___________BG12" localSheetId="13" hidden="1">{"'Sheet1'!$L$16"}</definedName>
    <definedName name="___________BG12" localSheetId="16" hidden="1">{"'Sheet1'!$L$16"}</definedName>
    <definedName name="___________BG12" localSheetId="21" hidden="1">{"'Sheet1'!$L$16"}</definedName>
    <definedName name="___________BG12" localSheetId="18" hidden="1">{"'Sheet1'!$L$16"}</definedName>
    <definedName name="___________BG12" localSheetId="19" hidden="1">{"'Sheet1'!$L$16"}</definedName>
    <definedName name="___________BG12" localSheetId="20" hidden="1">{"'Sheet1'!$L$16"}</definedName>
    <definedName name="___________BG12" localSheetId="22" hidden="1">{"'Sheet1'!$L$16"}</definedName>
    <definedName name="___________BG12" localSheetId="24" hidden="1">{"'Sheet1'!$L$16"}</definedName>
    <definedName name="___________BG12" localSheetId="28" hidden="1">{"'Sheet1'!$L$16"}</definedName>
    <definedName name="___________BG12" localSheetId="14" hidden="1">{"'Sheet1'!$L$16"}</definedName>
    <definedName name="___________BG12" hidden="1">{"'Sheet1'!$L$16"}</definedName>
    <definedName name="___________BIA3" localSheetId="12" hidden="1">{"'Sheet1'!$L$16"}</definedName>
    <definedName name="___________BIA3" localSheetId="11" hidden="1">{"'Sheet1'!$L$16"}</definedName>
    <definedName name="___________BIA3" localSheetId="13" hidden="1">{"'Sheet1'!$L$16"}</definedName>
    <definedName name="___________BIA3" localSheetId="16" hidden="1">{"'Sheet1'!$L$16"}</definedName>
    <definedName name="___________BIA3" localSheetId="21" hidden="1">{"'Sheet1'!$L$16"}</definedName>
    <definedName name="___________BIA3" localSheetId="18" hidden="1">{"'Sheet1'!$L$16"}</definedName>
    <definedName name="___________BIA3" localSheetId="19" hidden="1">{"'Sheet1'!$L$16"}</definedName>
    <definedName name="___________BIA3" localSheetId="20" hidden="1">{"'Sheet1'!$L$16"}</definedName>
    <definedName name="___________BIA3" localSheetId="22" hidden="1">{"'Sheet1'!$L$16"}</definedName>
    <definedName name="___________BIA3" localSheetId="24" hidden="1">{"'Sheet1'!$L$16"}</definedName>
    <definedName name="___________BIA3" localSheetId="28" hidden="1">{"'Sheet1'!$L$16"}</definedName>
    <definedName name="___________BIA3" localSheetId="14" hidden="1">{"'Sheet1'!$L$16"}</definedName>
    <definedName name="___________BIA3" hidden="1">{"'Sheet1'!$L$16"}</definedName>
    <definedName name="___________CN1" localSheetId="12" hidden="1">{"'Sheet1'!$L$16"}</definedName>
    <definedName name="___________CN1" localSheetId="11" hidden="1">{"'Sheet1'!$L$16"}</definedName>
    <definedName name="___________CN1" localSheetId="13" hidden="1">{"'Sheet1'!$L$16"}</definedName>
    <definedName name="___________CN1" localSheetId="16" hidden="1">{"'Sheet1'!$L$16"}</definedName>
    <definedName name="___________CN1" localSheetId="21" hidden="1">{"'Sheet1'!$L$16"}</definedName>
    <definedName name="___________CN1" localSheetId="18" hidden="1">{"'Sheet1'!$L$16"}</definedName>
    <definedName name="___________CN1" localSheetId="19" hidden="1">{"'Sheet1'!$L$16"}</definedName>
    <definedName name="___________CN1" localSheetId="20" hidden="1">{"'Sheet1'!$L$16"}</definedName>
    <definedName name="___________CN1" localSheetId="22" hidden="1">{"'Sheet1'!$L$16"}</definedName>
    <definedName name="___________CN1" localSheetId="24" hidden="1">{"'Sheet1'!$L$16"}</definedName>
    <definedName name="___________CN1" localSheetId="28" hidden="1">{"'Sheet1'!$L$16"}</definedName>
    <definedName name="___________CN1" localSheetId="14" hidden="1">{"'Sheet1'!$L$16"}</definedName>
    <definedName name="___________CN1" hidden="1">{"'Sheet1'!$L$16"}</definedName>
    <definedName name="___________coc1000" localSheetId="12" hidden="1">{#N/A,#N/A,FALSE,"Chi tiÆt"}</definedName>
    <definedName name="___________coc1000" localSheetId="11" hidden="1">{#N/A,#N/A,FALSE,"Chi tiÆt"}</definedName>
    <definedName name="___________coc1000" localSheetId="13" hidden="1">{#N/A,#N/A,FALSE,"Chi tiÆt"}</definedName>
    <definedName name="___________coc1000" localSheetId="16" hidden="1">{#N/A,#N/A,FALSE,"Chi tiÆt"}</definedName>
    <definedName name="___________coc1000" localSheetId="21" hidden="1">{#N/A,#N/A,FALSE,"Chi tiÆt"}</definedName>
    <definedName name="___________coc1000" localSheetId="18" hidden="1">{#N/A,#N/A,FALSE,"Chi tiÆt"}</definedName>
    <definedName name="___________coc1000" localSheetId="19" hidden="1">{#N/A,#N/A,FALSE,"Chi tiÆt"}</definedName>
    <definedName name="___________coc1000" localSheetId="20" hidden="1">{#N/A,#N/A,FALSE,"Chi tiÆt"}</definedName>
    <definedName name="___________coc1000" localSheetId="22" hidden="1">{#N/A,#N/A,FALSE,"Chi tiÆt"}</definedName>
    <definedName name="___________coc1000" localSheetId="24" hidden="1">{#N/A,#N/A,FALSE,"Chi tiÆt"}</definedName>
    <definedName name="___________coc1000" localSheetId="28" hidden="1">{#N/A,#N/A,FALSE,"Chi tiÆt"}</definedName>
    <definedName name="___________coc1000" localSheetId="14" hidden="1">{#N/A,#N/A,FALSE,"Chi tiÆt"}</definedName>
    <definedName name="___________coc1000" hidden="1">{#N/A,#N/A,FALSE,"Chi tiÆt"}</definedName>
    <definedName name="___________ct2005" localSheetId="12" hidden="1">{"'Sheet1'!$L$16"}</definedName>
    <definedName name="___________ct2005" localSheetId="11" hidden="1">{"'Sheet1'!$L$16"}</definedName>
    <definedName name="___________ct2005" localSheetId="13" hidden="1">{"'Sheet1'!$L$16"}</definedName>
    <definedName name="___________ct2005" localSheetId="16" hidden="1">{"'Sheet1'!$L$16"}</definedName>
    <definedName name="___________ct2005" localSheetId="21" hidden="1">{"'Sheet1'!$L$16"}</definedName>
    <definedName name="___________ct2005" localSheetId="18" hidden="1">{"'Sheet1'!$L$16"}</definedName>
    <definedName name="___________ct2005" localSheetId="19" hidden="1">{"'Sheet1'!$L$16"}</definedName>
    <definedName name="___________ct2005" localSheetId="20" hidden="1">{"'Sheet1'!$L$16"}</definedName>
    <definedName name="___________ct2005" localSheetId="22" hidden="1">{"'Sheet1'!$L$16"}</definedName>
    <definedName name="___________ct2005" localSheetId="24" hidden="1">{"'Sheet1'!$L$16"}</definedName>
    <definedName name="___________ct2005" localSheetId="28" hidden="1">{"'Sheet1'!$L$16"}</definedName>
    <definedName name="___________ct2005" localSheetId="14" hidden="1">{"'Sheet1'!$L$16"}</definedName>
    <definedName name="___________ct2005" hidden="1">{"'Sheet1'!$L$16"}</definedName>
    <definedName name="___________DT10" localSheetId="12" hidden="1">{"'Sheet1'!$L$16"}</definedName>
    <definedName name="___________DT10" localSheetId="11" hidden="1">{"'Sheet1'!$L$16"}</definedName>
    <definedName name="___________DT10" localSheetId="13" hidden="1">{"'Sheet1'!$L$16"}</definedName>
    <definedName name="___________DT10" localSheetId="16" hidden="1">{"'Sheet1'!$L$16"}</definedName>
    <definedName name="___________DT10" localSheetId="21" hidden="1">{"'Sheet1'!$L$16"}</definedName>
    <definedName name="___________DT10" localSheetId="18" hidden="1">{"'Sheet1'!$L$16"}</definedName>
    <definedName name="___________DT10" localSheetId="19" hidden="1">{"'Sheet1'!$L$16"}</definedName>
    <definedName name="___________DT10" localSheetId="20" hidden="1">{"'Sheet1'!$L$16"}</definedName>
    <definedName name="___________DT10" localSheetId="22" hidden="1">{"'Sheet1'!$L$16"}</definedName>
    <definedName name="___________DT10" localSheetId="24" hidden="1">{"'Sheet1'!$L$16"}</definedName>
    <definedName name="___________DT10" localSheetId="28" hidden="1">{"'Sheet1'!$L$16"}</definedName>
    <definedName name="___________DT10" localSheetId="14" hidden="1">{"'Sheet1'!$L$16"}</definedName>
    <definedName name="___________DT10" hidden="1">{"'Sheet1'!$L$16"}</definedName>
    <definedName name="___________Goi8" localSheetId="12" hidden="1">{"'Sheet1'!$L$16"}</definedName>
    <definedName name="___________Goi8" localSheetId="11" hidden="1">{"'Sheet1'!$L$16"}</definedName>
    <definedName name="___________Goi8" localSheetId="13" hidden="1">{"'Sheet1'!$L$16"}</definedName>
    <definedName name="___________Goi8" localSheetId="16" hidden="1">{"'Sheet1'!$L$16"}</definedName>
    <definedName name="___________Goi8" localSheetId="21" hidden="1">{"'Sheet1'!$L$16"}</definedName>
    <definedName name="___________Goi8" localSheetId="18" hidden="1">{"'Sheet1'!$L$16"}</definedName>
    <definedName name="___________Goi8" localSheetId="19" hidden="1">{"'Sheet1'!$L$16"}</definedName>
    <definedName name="___________Goi8" localSheetId="20" hidden="1">{"'Sheet1'!$L$16"}</definedName>
    <definedName name="___________Goi8" localSheetId="22" hidden="1">{"'Sheet1'!$L$16"}</definedName>
    <definedName name="___________Goi8" localSheetId="24" hidden="1">{"'Sheet1'!$L$16"}</definedName>
    <definedName name="___________Goi8" localSheetId="28" hidden="1">{"'Sheet1'!$L$16"}</definedName>
    <definedName name="___________Goi8" localSheetId="14" hidden="1">{"'Sheet1'!$L$16"}</definedName>
    <definedName name="___________Goi8" hidden="1">{"'Sheet1'!$L$16"}</definedName>
    <definedName name="___________Goi8_1" localSheetId="12" hidden="1">{"'Sheet1'!$L$16"}</definedName>
    <definedName name="___________Goi8_1" localSheetId="11" hidden="1">{"'Sheet1'!$L$16"}</definedName>
    <definedName name="___________Goi8_1" localSheetId="13" hidden="1">{"'Sheet1'!$L$16"}</definedName>
    <definedName name="___________Goi8_1" localSheetId="16" hidden="1">{"'Sheet1'!$L$16"}</definedName>
    <definedName name="___________Goi8_1" localSheetId="21" hidden="1">{"'Sheet1'!$L$16"}</definedName>
    <definedName name="___________Goi8_1" localSheetId="18" hidden="1">{"'Sheet1'!$L$16"}</definedName>
    <definedName name="___________Goi8_1" localSheetId="19" hidden="1">{"'Sheet1'!$L$16"}</definedName>
    <definedName name="___________Goi8_1" localSheetId="20" hidden="1">{"'Sheet1'!$L$16"}</definedName>
    <definedName name="___________Goi8_1" localSheetId="22" hidden="1">{"'Sheet1'!$L$16"}</definedName>
    <definedName name="___________Goi8_1" localSheetId="24" hidden="1">{"'Sheet1'!$L$16"}</definedName>
    <definedName name="___________Goi8_1" localSheetId="28" hidden="1">{"'Sheet1'!$L$16"}</definedName>
    <definedName name="___________Goi8_1" localSheetId="14" hidden="1">{"'Sheet1'!$L$16"}</definedName>
    <definedName name="___________Goi8_1" hidden="1">{"'Sheet1'!$L$16"}</definedName>
    <definedName name="___________h1" localSheetId="12" hidden="1">{"'Sheet1'!$L$16"}</definedName>
    <definedName name="___________h1" localSheetId="11" hidden="1">{"'Sheet1'!$L$16"}</definedName>
    <definedName name="___________h1" localSheetId="13" hidden="1">{"'Sheet1'!$L$16"}</definedName>
    <definedName name="___________h1" localSheetId="16" hidden="1">{"'Sheet1'!$L$16"}</definedName>
    <definedName name="___________h1" localSheetId="21" hidden="1">{"'Sheet1'!$L$16"}</definedName>
    <definedName name="___________h1" localSheetId="18" hidden="1">{"'Sheet1'!$L$16"}</definedName>
    <definedName name="___________h1" localSheetId="19" hidden="1">{"'Sheet1'!$L$16"}</definedName>
    <definedName name="___________h1" localSheetId="20" hidden="1">{"'Sheet1'!$L$16"}</definedName>
    <definedName name="___________h1" localSheetId="22" hidden="1">{"'Sheet1'!$L$16"}</definedName>
    <definedName name="___________h1" localSheetId="24" hidden="1">{"'Sheet1'!$L$16"}</definedName>
    <definedName name="___________h1" localSheetId="28" hidden="1">{"'Sheet1'!$L$16"}</definedName>
    <definedName name="___________h1" localSheetId="14" hidden="1">{"'Sheet1'!$L$16"}</definedName>
    <definedName name="___________h1" hidden="1">{"'Sheet1'!$L$16"}</definedName>
    <definedName name="___________hh1219" localSheetId="12" hidden="1">{"'Sheet1'!$L$16"}</definedName>
    <definedName name="___________hh1219" localSheetId="11" hidden="1">{"'Sheet1'!$L$16"}</definedName>
    <definedName name="___________hh1219" localSheetId="13" hidden="1">{"'Sheet1'!$L$16"}</definedName>
    <definedName name="___________hh1219" localSheetId="16" hidden="1">{"'Sheet1'!$L$16"}</definedName>
    <definedName name="___________hh1219" localSheetId="21" hidden="1">{"'Sheet1'!$L$16"}</definedName>
    <definedName name="___________hh1219" localSheetId="18" hidden="1">{"'Sheet1'!$L$16"}</definedName>
    <definedName name="___________hh1219" localSheetId="19" hidden="1">{"'Sheet1'!$L$16"}</definedName>
    <definedName name="___________hh1219" localSheetId="20" hidden="1">{"'Sheet1'!$L$16"}</definedName>
    <definedName name="___________hh1219" localSheetId="22" hidden="1">{"'Sheet1'!$L$16"}</definedName>
    <definedName name="___________hh1219" localSheetId="24" hidden="1">{"'Sheet1'!$L$16"}</definedName>
    <definedName name="___________hh1219" localSheetId="28" hidden="1">{"'Sheet1'!$L$16"}</definedName>
    <definedName name="___________hh1219" localSheetId="14" hidden="1">{"'Sheet1'!$L$16"}</definedName>
    <definedName name="___________hh1219" hidden="1">{"'Sheet1'!$L$16"}</definedName>
    <definedName name="___________hu1" localSheetId="12" hidden="1">{"'Sheet1'!$L$16"}</definedName>
    <definedName name="___________hu1" localSheetId="11" hidden="1">{"'Sheet1'!$L$16"}</definedName>
    <definedName name="___________hu1" localSheetId="13" hidden="1">{"'Sheet1'!$L$16"}</definedName>
    <definedName name="___________hu1" localSheetId="16" hidden="1">{"'Sheet1'!$L$16"}</definedName>
    <definedName name="___________hu1" localSheetId="21" hidden="1">{"'Sheet1'!$L$16"}</definedName>
    <definedName name="___________hu1" localSheetId="18" hidden="1">{"'Sheet1'!$L$16"}</definedName>
    <definedName name="___________hu1" localSheetId="19" hidden="1">{"'Sheet1'!$L$16"}</definedName>
    <definedName name="___________hu1" localSheetId="20" hidden="1">{"'Sheet1'!$L$16"}</definedName>
    <definedName name="___________hu1" localSheetId="22" hidden="1">{"'Sheet1'!$L$16"}</definedName>
    <definedName name="___________hu1" localSheetId="24" hidden="1">{"'Sheet1'!$L$16"}</definedName>
    <definedName name="___________hu1" localSheetId="28" hidden="1">{"'Sheet1'!$L$16"}</definedName>
    <definedName name="___________hu1" localSheetId="14" hidden="1">{"'Sheet1'!$L$16"}</definedName>
    <definedName name="___________hu1" hidden="1">{"'Sheet1'!$L$16"}</definedName>
    <definedName name="___________hu2" localSheetId="12" hidden="1">{"'Sheet1'!$L$16"}</definedName>
    <definedName name="___________hu2" localSheetId="11" hidden="1">{"'Sheet1'!$L$16"}</definedName>
    <definedName name="___________hu2" localSheetId="13" hidden="1">{"'Sheet1'!$L$16"}</definedName>
    <definedName name="___________hu2" localSheetId="16" hidden="1">{"'Sheet1'!$L$16"}</definedName>
    <definedName name="___________hu2" localSheetId="21" hidden="1">{"'Sheet1'!$L$16"}</definedName>
    <definedName name="___________hu2" localSheetId="18" hidden="1">{"'Sheet1'!$L$16"}</definedName>
    <definedName name="___________hu2" localSheetId="19" hidden="1">{"'Sheet1'!$L$16"}</definedName>
    <definedName name="___________hu2" localSheetId="20" hidden="1">{"'Sheet1'!$L$16"}</definedName>
    <definedName name="___________hu2" localSheetId="22" hidden="1">{"'Sheet1'!$L$16"}</definedName>
    <definedName name="___________hu2" localSheetId="24" hidden="1">{"'Sheet1'!$L$16"}</definedName>
    <definedName name="___________hu2" localSheetId="28" hidden="1">{"'Sheet1'!$L$16"}</definedName>
    <definedName name="___________hu2" localSheetId="14" hidden="1">{"'Sheet1'!$L$16"}</definedName>
    <definedName name="___________hu2" hidden="1">{"'Sheet1'!$L$16"}</definedName>
    <definedName name="___________hu5" localSheetId="12" hidden="1">{"'Sheet1'!$L$16"}</definedName>
    <definedName name="___________hu5" localSheetId="11" hidden="1">{"'Sheet1'!$L$16"}</definedName>
    <definedName name="___________hu5" localSheetId="13" hidden="1">{"'Sheet1'!$L$16"}</definedName>
    <definedName name="___________hu5" localSheetId="16" hidden="1">{"'Sheet1'!$L$16"}</definedName>
    <definedName name="___________hu5" localSheetId="21" hidden="1">{"'Sheet1'!$L$16"}</definedName>
    <definedName name="___________hu5" localSheetId="18" hidden="1">{"'Sheet1'!$L$16"}</definedName>
    <definedName name="___________hu5" localSheetId="19" hidden="1">{"'Sheet1'!$L$16"}</definedName>
    <definedName name="___________hu5" localSheetId="20" hidden="1">{"'Sheet1'!$L$16"}</definedName>
    <definedName name="___________hu5" localSheetId="22" hidden="1">{"'Sheet1'!$L$16"}</definedName>
    <definedName name="___________hu5" localSheetId="24" hidden="1">{"'Sheet1'!$L$16"}</definedName>
    <definedName name="___________hu5" localSheetId="28" hidden="1">{"'Sheet1'!$L$16"}</definedName>
    <definedName name="___________hu5" localSheetId="14" hidden="1">{"'Sheet1'!$L$16"}</definedName>
    <definedName name="___________hu5" hidden="1">{"'Sheet1'!$L$16"}</definedName>
    <definedName name="___________hu6" localSheetId="12" hidden="1">{"'Sheet1'!$L$16"}</definedName>
    <definedName name="___________hu6" localSheetId="11" hidden="1">{"'Sheet1'!$L$16"}</definedName>
    <definedName name="___________hu6" localSheetId="13" hidden="1">{"'Sheet1'!$L$16"}</definedName>
    <definedName name="___________hu6" localSheetId="16" hidden="1">{"'Sheet1'!$L$16"}</definedName>
    <definedName name="___________hu6" localSheetId="21" hidden="1">{"'Sheet1'!$L$16"}</definedName>
    <definedName name="___________hu6" localSheetId="18" hidden="1">{"'Sheet1'!$L$16"}</definedName>
    <definedName name="___________hu6" localSheetId="19" hidden="1">{"'Sheet1'!$L$16"}</definedName>
    <definedName name="___________hu6" localSheetId="20" hidden="1">{"'Sheet1'!$L$16"}</definedName>
    <definedName name="___________hu6" localSheetId="22" hidden="1">{"'Sheet1'!$L$16"}</definedName>
    <definedName name="___________hu6" localSheetId="24" hidden="1">{"'Sheet1'!$L$16"}</definedName>
    <definedName name="___________hu6" localSheetId="28" hidden="1">{"'Sheet1'!$L$16"}</definedName>
    <definedName name="___________hu6" localSheetId="14" hidden="1">{"'Sheet1'!$L$16"}</definedName>
    <definedName name="___________hu6" hidden="1">{"'Sheet1'!$L$16"}</definedName>
    <definedName name="___________hu7" localSheetId="12" hidden="1">{"'Sheet1'!$L$16"}</definedName>
    <definedName name="___________hu7" localSheetId="11" hidden="1">{"'Sheet1'!$L$16"}</definedName>
    <definedName name="___________hu7" localSheetId="13" hidden="1">{"'Sheet1'!$L$16"}</definedName>
    <definedName name="___________hu7" localSheetId="16" hidden="1">{"'Sheet1'!$L$16"}</definedName>
    <definedName name="___________hu7" localSheetId="21" hidden="1">{"'Sheet1'!$L$16"}</definedName>
    <definedName name="___________hu7" localSheetId="18" hidden="1">{"'Sheet1'!$L$16"}</definedName>
    <definedName name="___________hu7" localSheetId="19" hidden="1">{"'Sheet1'!$L$16"}</definedName>
    <definedName name="___________hu7" localSheetId="20" hidden="1">{"'Sheet1'!$L$16"}</definedName>
    <definedName name="___________hu7" localSheetId="22" hidden="1">{"'Sheet1'!$L$16"}</definedName>
    <definedName name="___________hu7" localSheetId="24" hidden="1">{"'Sheet1'!$L$16"}</definedName>
    <definedName name="___________hu7" localSheetId="28" hidden="1">{"'Sheet1'!$L$16"}</definedName>
    <definedName name="___________hu7" localSheetId="14" hidden="1">{"'Sheet1'!$L$16"}</definedName>
    <definedName name="___________hu7" hidden="1">{"'Sheet1'!$L$16"}</definedName>
    <definedName name="___________huy1" localSheetId="12" hidden="1">{"'Sheet1'!$L$16"}</definedName>
    <definedName name="___________huy1" localSheetId="11" hidden="1">{"'Sheet1'!$L$16"}</definedName>
    <definedName name="___________huy1" localSheetId="13" hidden="1">{"'Sheet1'!$L$16"}</definedName>
    <definedName name="___________huy1" localSheetId="16" hidden="1">{"'Sheet1'!$L$16"}</definedName>
    <definedName name="___________huy1" localSheetId="21" hidden="1">{"'Sheet1'!$L$16"}</definedName>
    <definedName name="___________huy1" localSheetId="18" hidden="1">{"'Sheet1'!$L$16"}</definedName>
    <definedName name="___________huy1" localSheetId="19" hidden="1">{"'Sheet1'!$L$16"}</definedName>
    <definedName name="___________huy1" localSheetId="20" hidden="1">{"'Sheet1'!$L$16"}</definedName>
    <definedName name="___________huy1" localSheetId="22" hidden="1">{"'Sheet1'!$L$16"}</definedName>
    <definedName name="___________huy1" localSheetId="24" hidden="1">{"'Sheet1'!$L$16"}</definedName>
    <definedName name="___________huy1" localSheetId="28" hidden="1">{"'Sheet1'!$L$16"}</definedName>
    <definedName name="___________huy1" localSheetId="14" hidden="1">{"'Sheet1'!$L$16"}</definedName>
    <definedName name="___________huy1" hidden="1">{"'Sheet1'!$L$16"}</definedName>
    <definedName name="___________Lan1" localSheetId="12" hidden="1">{"'Sheet1'!$L$16"}</definedName>
    <definedName name="___________Lan1" localSheetId="11" hidden="1">{"'Sheet1'!$L$16"}</definedName>
    <definedName name="___________Lan1" localSheetId="13" hidden="1">{"'Sheet1'!$L$16"}</definedName>
    <definedName name="___________Lan1" localSheetId="16" hidden="1">{"'Sheet1'!$L$16"}</definedName>
    <definedName name="___________Lan1" localSheetId="21" hidden="1">{"'Sheet1'!$L$16"}</definedName>
    <definedName name="___________Lan1" localSheetId="18" hidden="1">{"'Sheet1'!$L$16"}</definedName>
    <definedName name="___________Lan1" localSheetId="19" hidden="1">{"'Sheet1'!$L$16"}</definedName>
    <definedName name="___________Lan1" localSheetId="20" hidden="1">{"'Sheet1'!$L$16"}</definedName>
    <definedName name="___________Lan1" localSheetId="22" hidden="1">{"'Sheet1'!$L$16"}</definedName>
    <definedName name="___________Lan1" localSheetId="24" hidden="1">{"'Sheet1'!$L$16"}</definedName>
    <definedName name="___________Lan1" localSheetId="28" hidden="1">{"'Sheet1'!$L$16"}</definedName>
    <definedName name="___________Lan1" localSheetId="14" hidden="1">{"'Sheet1'!$L$16"}</definedName>
    <definedName name="___________Lan1" hidden="1">{"'Sheet1'!$L$16"}</definedName>
    <definedName name="___________Lan2" localSheetId="12" hidden="1">{"'Sheet1'!$L$16"}</definedName>
    <definedName name="___________Lan2" localSheetId="11" hidden="1">{"'Sheet1'!$L$16"}</definedName>
    <definedName name="___________Lan2" localSheetId="13" hidden="1">{"'Sheet1'!$L$16"}</definedName>
    <definedName name="___________Lan2" localSheetId="16" hidden="1">{"'Sheet1'!$L$16"}</definedName>
    <definedName name="___________Lan2" localSheetId="21" hidden="1">{"'Sheet1'!$L$16"}</definedName>
    <definedName name="___________Lan2" localSheetId="18" hidden="1">{"'Sheet1'!$L$16"}</definedName>
    <definedName name="___________Lan2" localSheetId="19" hidden="1">{"'Sheet1'!$L$16"}</definedName>
    <definedName name="___________Lan2" localSheetId="20" hidden="1">{"'Sheet1'!$L$16"}</definedName>
    <definedName name="___________Lan2" localSheetId="22" hidden="1">{"'Sheet1'!$L$16"}</definedName>
    <definedName name="___________Lan2" localSheetId="24" hidden="1">{"'Sheet1'!$L$16"}</definedName>
    <definedName name="___________Lan2" localSheetId="28" hidden="1">{"'Sheet1'!$L$16"}</definedName>
    <definedName name="___________Lan2" localSheetId="14" hidden="1">{"'Sheet1'!$L$16"}</definedName>
    <definedName name="___________Lan2" hidden="1">{"'Sheet1'!$L$16"}</definedName>
    <definedName name="___________LAN3" localSheetId="12" hidden="1">{"'Sheet1'!$L$16"}</definedName>
    <definedName name="___________LAN3" localSheetId="11" hidden="1">{"'Sheet1'!$L$16"}</definedName>
    <definedName name="___________LAN3" localSheetId="13" hidden="1">{"'Sheet1'!$L$16"}</definedName>
    <definedName name="___________LAN3" localSheetId="16" hidden="1">{"'Sheet1'!$L$16"}</definedName>
    <definedName name="___________LAN3" localSheetId="21" hidden="1">{"'Sheet1'!$L$16"}</definedName>
    <definedName name="___________LAN3" localSheetId="18" hidden="1">{"'Sheet1'!$L$16"}</definedName>
    <definedName name="___________LAN3" localSheetId="19" hidden="1">{"'Sheet1'!$L$16"}</definedName>
    <definedName name="___________LAN3" localSheetId="20" hidden="1">{"'Sheet1'!$L$16"}</definedName>
    <definedName name="___________LAN3" localSheetId="22" hidden="1">{"'Sheet1'!$L$16"}</definedName>
    <definedName name="___________LAN3" localSheetId="24" hidden="1">{"'Sheet1'!$L$16"}</definedName>
    <definedName name="___________LAN3" localSheetId="28" hidden="1">{"'Sheet1'!$L$16"}</definedName>
    <definedName name="___________LAN3" localSheetId="14" hidden="1">{"'Sheet1'!$L$16"}</definedName>
    <definedName name="___________LAN3" hidden="1">{"'Sheet1'!$L$16"}</definedName>
    <definedName name="___________ld2" localSheetId="12" hidden="1">{"'Sheet1'!$L$16"}</definedName>
    <definedName name="___________ld2" localSheetId="11" hidden="1">{"'Sheet1'!$L$16"}</definedName>
    <definedName name="___________ld2" localSheetId="13" hidden="1">{"'Sheet1'!$L$16"}</definedName>
    <definedName name="___________ld2" localSheetId="16" hidden="1">{"'Sheet1'!$L$16"}</definedName>
    <definedName name="___________ld2" localSheetId="21" hidden="1">{"'Sheet1'!$L$16"}</definedName>
    <definedName name="___________ld2" localSheetId="18" hidden="1">{"'Sheet1'!$L$16"}</definedName>
    <definedName name="___________ld2" localSheetId="19" hidden="1">{"'Sheet1'!$L$16"}</definedName>
    <definedName name="___________ld2" localSheetId="20" hidden="1">{"'Sheet1'!$L$16"}</definedName>
    <definedName name="___________ld2" localSheetId="22" hidden="1">{"'Sheet1'!$L$16"}</definedName>
    <definedName name="___________ld2" localSheetId="24" hidden="1">{"'Sheet1'!$L$16"}</definedName>
    <definedName name="___________ld2" localSheetId="28" hidden="1">{"'Sheet1'!$L$16"}</definedName>
    <definedName name="___________ld2" localSheetId="14" hidden="1">{"'Sheet1'!$L$16"}</definedName>
    <definedName name="___________ld2" hidden="1">{"'Sheet1'!$L$16"}</definedName>
    <definedName name="___________lop111" localSheetId="12" hidden="1">{#N/A,#N/A,FALSE,"特殊室（ＢＱ表）"}</definedName>
    <definedName name="___________lop111" localSheetId="11" hidden="1">{#N/A,#N/A,FALSE,"特殊室（ＢＱ表）"}</definedName>
    <definedName name="___________lop111" localSheetId="13" hidden="1">{#N/A,#N/A,FALSE,"特殊室（ＢＱ表）"}</definedName>
    <definedName name="___________lop111" localSheetId="16" hidden="1">{#N/A,#N/A,FALSE,"特殊室（ＢＱ表）"}</definedName>
    <definedName name="___________lop111" localSheetId="21" hidden="1">{#N/A,#N/A,FALSE,"特殊室（ＢＱ表）"}</definedName>
    <definedName name="___________lop111" localSheetId="18" hidden="1">{#N/A,#N/A,FALSE,"特殊室（ＢＱ表）"}</definedName>
    <definedName name="___________lop111" localSheetId="19" hidden="1">{#N/A,#N/A,FALSE,"特殊室（ＢＱ表）"}</definedName>
    <definedName name="___________lop111" localSheetId="20" hidden="1">{#N/A,#N/A,FALSE,"特殊室（ＢＱ表）"}</definedName>
    <definedName name="___________lop111" localSheetId="22" hidden="1">{#N/A,#N/A,FALSE,"特殊室（ＢＱ表）"}</definedName>
    <definedName name="___________lop111" localSheetId="24" hidden="1">{#N/A,#N/A,FALSE,"特殊室（ＢＱ表）"}</definedName>
    <definedName name="___________lop111" localSheetId="28" hidden="1">{#N/A,#N/A,FALSE,"特殊室（ＢＱ表）"}</definedName>
    <definedName name="___________lop111" localSheetId="14" hidden="1">{#N/A,#N/A,FALSE,"特殊室（ＢＱ表）"}</definedName>
    <definedName name="___________lop111" hidden="1">{#N/A,#N/A,FALSE,"特殊室（ＢＱ表）"}</definedName>
    <definedName name="___________m4" localSheetId="12" hidden="1">{"'Sheet1'!$L$16"}</definedName>
    <definedName name="___________m4" localSheetId="11" hidden="1">{"'Sheet1'!$L$16"}</definedName>
    <definedName name="___________m4" localSheetId="13" hidden="1">{"'Sheet1'!$L$16"}</definedName>
    <definedName name="___________m4" localSheetId="16" hidden="1">{"'Sheet1'!$L$16"}</definedName>
    <definedName name="___________m4" localSheetId="21" hidden="1">{"'Sheet1'!$L$16"}</definedName>
    <definedName name="___________m4" localSheetId="18" hidden="1">{"'Sheet1'!$L$16"}</definedName>
    <definedName name="___________m4" localSheetId="19" hidden="1">{"'Sheet1'!$L$16"}</definedName>
    <definedName name="___________m4" localSheetId="20" hidden="1">{"'Sheet1'!$L$16"}</definedName>
    <definedName name="___________m4" localSheetId="22" hidden="1">{"'Sheet1'!$L$16"}</definedName>
    <definedName name="___________m4" localSheetId="24" hidden="1">{"'Sheet1'!$L$16"}</definedName>
    <definedName name="___________m4" localSheetId="28" hidden="1">{"'Sheet1'!$L$16"}</definedName>
    <definedName name="___________m4" localSheetId="14" hidden="1">{"'Sheet1'!$L$16"}</definedName>
    <definedName name="___________m4" hidden="1">{"'Sheet1'!$L$16"}</definedName>
    <definedName name="___________NO1" hidden="1">#REF!</definedName>
    <definedName name="___________NO2" hidden="1">#REF!</definedName>
    <definedName name="___________NSO2" localSheetId="12" hidden="1">{"'Sheet1'!$L$16"}</definedName>
    <definedName name="___________NSO2" localSheetId="11" hidden="1">{"'Sheet1'!$L$16"}</definedName>
    <definedName name="___________NSO2" localSheetId="13" hidden="1">{"'Sheet1'!$L$16"}</definedName>
    <definedName name="___________NSO2" localSheetId="16" hidden="1">{"'Sheet1'!$L$16"}</definedName>
    <definedName name="___________NSO2" localSheetId="21" hidden="1">{"'Sheet1'!$L$16"}</definedName>
    <definedName name="___________NSO2" localSheetId="18" hidden="1">{"'Sheet1'!$L$16"}</definedName>
    <definedName name="___________NSO2" localSheetId="19" hidden="1">{"'Sheet1'!$L$16"}</definedName>
    <definedName name="___________NSO2" localSheetId="20" hidden="1">{"'Sheet1'!$L$16"}</definedName>
    <definedName name="___________NSO2" localSheetId="22" hidden="1">{"'Sheet1'!$L$16"}</definedName>
    <definedName name="___________NSO2" localSheetId="24" hidden="1">{"'Sheet1'!$L$16"}</definedName>
    <definedName name="___________NSO2" localSheetId="28" hidden="1">{"'Sheet1'!$L$16"}</definedName>
    <definedName name="___________NSO2" localSheetId="14" hidden="1">{"'Sheet1'!$L$16"}</definedName>
    <definedName name="___________NSO2" hidden="1">{"'Sheet1'!$L$16"}</definedName>
    <definedName name="___________P3" localSheetId="12" hidden="1">{#N/A,#N/A,FALSE,"特殊室（ＢＱ表）"}</definedName>
    <definedName name="___________P3" localSheetId="11" hidden="1">{#N/A,#N/A,FALSE,"特殊室（ＢＱ表）"}</definedName>
    <definedName name="___________P3" localSheetId="13" hidden="1">{#N/A,#N/A,FALSE,"特殊室（ＢＱ表）"}</definedName>
    <definedName name="___________P3" localSheetId="16" hidden="1">{#N/A,#N/A,FALSE,"特殊室（ＢＱ表）"}</definedName>
    <definedName name="___________P3" localSheetId="21" hidden="1">{#N/A,#N/A,FALSE,"特殊室（ＢＱ表）"}</definedName>
    <definedName name="___________P3" localSheetId="18" hidden="1">{#N/A,#N/A,FALSE,"特殊室（ＢＱ表）"}</definedName>
    <definedName name="___________P3" localSheetId="19" hidden="1">{#N/A,#N/A,FALSE,"特殊室（ＢＱ表）"}</definedName>
    <definedName name="___________P3" localSheetId="20" hidden="1">{#N/A,#N/A,FALSE,"特殊室（ＢＱ表）"}</definedName>
    <definedName name="___________P3" localSheetId="22" hidden="1">{#N/A,#N/A,FALSE,"特殊室（ＢＱ表）"}</definedName>
    <definedName name="___________P3" localSheetId="24" hidden="1">{#N/A,#N/A,FALSE,"特殊室（ＢＱ表）"}</definedName>
    <definedName name="___________P3" localSheetId="28" hidden="1">{#N/A,#N/A,FALSE,"特殊室（ＢＱ表）"}</definedName>
    <definedName name="___________P3" localSheetId="14" hidden="1">{#N/A,#N/A,FALSE,"特殊室（ＢＱ表）"}</definedName>
    <definedName name="___________P3" hidden="1">{#N/A,#N/A,FALSE,"特殊室（ＢＱ表）"}</definedName>
    <definedName name="___________PA3" localSheetId="12" hidden="1">{"'Sheet1'!$L$16"}</definedName>
    <definedName name="___________PA3" localSheetId="11" hidden="1">{"'Sheet1'!$L$16"}</definedName>
    <definedName name="___________PA3" localSheetId="13" hidden="1">{"'Sheet1'!$L$16"}</definedName>
    <definedName name="___________PA3" localSheetId="16" hidden="1">{"'Sheet1'!$L$16"}</definedName>
    <definedName name="___________PA3" localSheetId="21" hidden="1">{"'Sheet1'!$L$16"}</definedName>
    <definedName name="___________PA3" localSheetId="18" hidden="1">{"'Sheet1'!$L$16"}</definedName>
    <definedName name="___________PA3" localSheetId="19" hidden="1">{"'Sheet1'!$L$16"}</definedName>
    <definedName name="___________PA3" localSheetId="20" hidden="1">{"'Sheet1'!$L$16"}</definedName>
    <definedName name="___________PA3" localSheetId="22" hidden="1">{"'Sheet1'!$L$16"}</definedName>
    <definedName name="___________PA3" localSheetId="24" hidden="1">{"'Sheet1'!$L$16"}</definedName>
    <definedName name="___________PA3" localSheetId="28" hidden="1">{"'Sheet1'!$L$16"}</definedName>
    <definedName name="___________PA3" localSheetId="14" hidden="1">{"'Sheet1'!$L$16"}</definedName>
    <definedName name="___________PA3" hidden="1">{"'Sheet1'!$L$16"}</definedName>
    <definedName name="___________PPP3" localSheetId="12" hidden="1">{#N/A,#N/A,FALSE,"特殊室（ＢＱ表）"}</definedName>
    <definedName name="___________PPP3" localSheetId="11" hidden="1">{#N/A,#N/A,FALSE,"特殊室（ＢＱ表）"}</definedName>
    <definedName name="___________PPP3" localSheetId="13" hidden="1">{#N/A,#N/A,FALSE,"特殊室（ＢＱ表）"}</definedName>
    <definedName name="___________PPP3" localSheetId="16" hidden="1">{#N/A,#N/A,FALSE,"特殊室（ＢＱ表）"}</definedName>
    <definedName name="___________PPP3" localSheetId="21" hidden="1">{#N/A,#N/A,FALSE,"特殊室（ＢＱ表）"}</definedName>
    <definedName name="___________PPP3" localSheetId="18" hidden="1">{#N/A,#N/A,FALSE,"特殊室（ＢＱ表）"}</definedName>
    <definedName name="___________PPP3" localSheetId="19" hidden="1">{#N/A,#N/A,FALSE,"特殊室（ＢＱ表）"}</definedName>
    <definedName name="___________PPP3" localSheetId="20" hidden="1">{#N/A,#N/A,FALSE,"特殊室（ＢＱ表）"}</definedName>
    <definedName name="___________PPP3" localSheetId="22" hidden="1">{#N/A,#N/A,FALSE,"特殊室（ＢＱ表）"}</definedName>
    <definedName name="___________PPP3" localSheetId="24" hidden="1">{#N/A,#N/A,FALSE,"特殊室（ＢＱ表）"}</definedName>
    <definedName name="___________PPP3" localSheetId="28" hidden="1">{#N/A,#N/A,FALSE,"特殊室（ＢＱ表）"}</definedName>
    <definedName name="___________PPP3" localSheetId="14" hidden="1">{#N/A,#N/A,FALSE,"特殊室（ＢＱ表）"}</definedName>
    <definedName name="___________PPP3" hidden="1">{#N/A,#N/A,FALSE,"特殊室（ＢＱ表）"}</definedName>
    <definedName name="___________PPP33" localSheetId="12" hidden="1">{#N/A,#N/A,FALSE,"特殊室（ＢＱ表）"}</definedName>
    <definedName name="___________PPP33" localSheetId="11" hidden="1">{#N/A,#N/A,FALSE,"特殊室（ＢＱ表）"}</definedName>
    <definedName name="___________PPP33" localSheetId="13" hidden="1">{#N/A,#N/A,FALSE,"特殊室（ＢＱ表）"}</definedName>
    <definedName name="___________PPP33" localSheetId="16" hidden="1">{#N/A,#N/A,FALSE,"特殊室（ＢＱ表）"}</definedName>
    <definedName name="___________PPP33" localSheetId="21" hidden="1">{#N/A,#N/A,FALSE,"特殊室（ＢＱ表）"}</definedName>
    <definedName name="___________PPP33" localSheetId="18" hidden="1">{#N/A,#N/A,FALSE,"特殊室（ＢＱ表）"}</definedName>
    <definedName name="___________PPP33" localSheetId="19" hidden="1">{#N/A,#N/A,FALSE,"特殊室（ＢＱ表）"}</definedName>
    <definedName name="___________PPP33" localSheetId="20" hidden="1">{#N/A,#N/A,FALSE,"特殊室（ＢＱ表）"}</definedName>
    <definedName name="___________PPP33" localSheetId="22" hidden="1">{#N/A,#N/A,FALSE,"特殊室（ＢＱ表）"}</definedName>
    <definedName name="___________PPP33" localSheetId="24" hidden="1">{#N/A,#N/A,FALSE,"特殊室（ＢＱ表）"}</definedName>
    <definedName name="___________PPP33" localSheetId="28" hidden="1">{#N/A,#N/A,FALSE,"特殊室（ＢＱ表）"}</definedName>
    <definedName name="___________PPP33" localSheetId="14" hidden="1">{#N/A,#N/A,FALSE,"特殊室（ＢＱ表）"}</definedName>
    <definedName name="___________PPP33" hidden="1">{#N/A,#N/A,FALSE,"特殊室（ＢＱ表）"}</definedName>
    <definedName name="___________ppp34" localSheetId="12" hidden="1">{#N/A,#N/A,FALSE,"特殊室（ＢＱ表）"}</definedName>
    <definedName name="___________ppp34" localSheetId="11" hidden="1">{#N/A,#N/A,FALSE,"特殊室（ＢＱ表）"}</definedName>
    <definedName name="___________ppp34" localSheetId="13" hidden="1">{#N/A,#N/A,FALSE,"特殊室（ＢＱ表）"}</definedName>
    <definedName name="___________ppp34" localSheetId="16" hidden="1">{#N/A,#N/A,FALSE,"特殊室（ＢＱ表）"}</definedName>
    <definedName name="___________ppp34" localSheetId="21" hidden="1">{#N/A,#N/A,FALSE,"特殊室（ＢＱ表）"}</definedName>
    <definedName name="___________ppp34" localSheetId="18" hidden="1">{#N/A,#N/A,FALSE,"特殊室（ＢＱ表）"}</definedName>
    <definedName name="___________ppp34" localSheetId="19" hidden="1">{#N/A,#N/A,FALSE,"特殊室（ＢＱ表）"}</definedName>
    <definedName name="___________ppp34" localSheetId="20" hidden="1">{#N/A,#N/A,FALSE,"特殊室（ＢＱ表）"}</definedName>
    <definedName name="___________ppp34" localSheetId="22" hidden="1">{#N/A,#N/A,FALSE,"特殊室（ＢＱ表）"}</definedName>
    <definedName name="___________ppp34" localSheetId="24" hidden="1">{#N/A,#N/A,FALSE,"特殊室（ＢＱ表）"}</definedName>
    <definedName name="___________ppp34" localSheetId="28" hidden="1">{#N/A,#N/A,FALSE,"特殊室（ＢＱ表）"}</definedName>
    <definedName name="___________ppp34" localSheetId="14" hidden="1">{#N/A,#N/A,FALSE,"特殊室（ＢＱ表）"}</definedName>
    <definedName name="___________ppp34" hidden="1">{#N/A,#N/A,FALSE,"特殊室（ＢＱ表）"}</definedName>
    <definedName name="___________ppp3444" localSheetId="12" hidden="1">{#N/A,#N/A,FALSE,"特殊室（ＢＱ表）"}</definedName>
    <definedName name="___________ppp3444" localSheetId="11" hidden="1">{#N/A,#N/A,FALSE,"特殊室（ＢＱ表）"}</definedName>
    <definedName name="___________ppp3444" localSheetId="13" hidden="1">{#N/A,#N/A,FALSE,"特殊室（ＢＱ表）"}</definedName>
    <definedName name="___________ppp3444" localSheetId="16" hidden="1">{#N/A,#N/A,FALSE,"特殊室（ＢＱ表）"}</definedName>
    <definedName name="___________ppp3444" localSheetId="21" hidden="1">{#N/A,#N/A,FALSE,"特殊室（ＢＱ表）"}</definedName>
    <definedName name="___________ppp3444" localSheetId="18" hidden="1">{#N/A,#N/A,FALSE,"特殊室（ＢＱ表）"}</definedName>
    <definedName name="___________ppp3444" localSheetId="19" hidden="1">{#N/A,#N/A,FALSE,"特殊室（ＢＱ表）"}</definedName>
    <definedName name="___________ppp3444" localSheetId="20" hidden="1">{#N/A,#N/A,FALSE,"特殊室（ＢＱ表）"}</definedName>
    <definedName name="___________ppp3444" localSheetId="22" hidden="1">{#N/A,#N/A,FALSE,"特殊室（ＢＱ表）"}</definedName>
    <definedName name="___________ppp3444" localSheetId="24" hidden="1">{#N/A,#N/A,FALSE,"特殊室（ＢＱ表）"}</definedName>
    <definedName name="___________ppp3444" localSheetId="28" hidden="1">{#N/A,#N/A,FALSE,"特殊室（ＢＱ表）"}</definedName>
    <definedName name="___________ppp3444" localSheetId="14" hidden="1">{#N/A,#N/A,FALSE,"特殊室（ＢＱ表）"}</definedName>
    <definedName name="___________ppp3444" hidden="1">{#N/A,#N/A,FALSE,"特殊室（ＢＱ表）"}</definedName>
    <definedName name="___________SCL4" localSheetId="12" hidden="1">{"'Sheet1'!$L$16"}</definedName>
    <definedName name="___________SCL4" localSheetId="11" hidden="1">{"'Sheet1'!$L$16"}</definedName>
    <definedName name="___________SCL4" localSheetId="13" hidden="1">{"'Sheet1'!$L$16"}</definedName>
    <definedName name="___________SCL4" localSheetId="16" hidden="1">{"'Sheet1'!$L$16"}</definedName>
    <definedName name="___________SCL4" localSheetId="21" hidden="1">{"'Sheet1'!$L$16"}</definedName>
    <definedName name="___________SCL4" localSheetId="18" hidden="1">{"'Sheet1'!$L$16"}</definedName>
    <definedName name="___________SCL4" localSheetId="19" hidden="1">{"'Sheet1'!$L$16"}</definedName>
    <definedName name="___________SCL4" localSheetId="20" hidden="1">{"'Sheet1'!$L$16"}</definedName>
    <definedName name="___________SCL4" localSheetId="22" hidden="1">{"'Sheet1'!$L$16"}</definedName>
    <definedName name="___________SCL4" localSheetId="24" hidden="1">{"'Sheet1'!$L$16"}</definedName>
    <definedName name="___________SCL4" localSheetId="28" hidden="1">{"'Sheet1'!$L$16"}</definedName>
    <definedName name="___________SCL4" localSheetId="14" hidden="1">{"'Sheet1'!$L$16"}</definedName>
    <definedName name="___________SCL4" hidden="1">{"'Sheet1'!$L$16"}</definedName>
    <definedName name="___________SCL4_1" localSheetId="12" hidden="1">{"'Sheet1'!$L$16"}</definedName>
    <definedName name="___________SCL4_1" localSheetId="11" hidden="1">{"'Sheet1'!$L$16"}</definedName>
    <definedName name="___________SCL4_1" localSheetId="13" hidden="1">{"'Sheet1'!$L$16"}</definedName>
    <definedName name="___________SCL4_1" localSheetId="16" hidden="1">{"'Sheet1'!$L$16"}</definedName>
    <definedName name="___________SCL4_1" localSheetId="21" hidden="1">{"'Sheet1'!$L$16"}</definedName>
    <definedName name="___________SCL4_1" localSheetId="18" hidden="1">{"'Sheet1'!$L$16"}</definedName>
    <definedName name="___________SCL4_1" localSheetId="19" hidden="1">{"'Sheet1'!$L$16"}</definedName>
    <definedName name="___________SCL4_1" localSheetId="20" hidden="1">{"'Sheet1'!$L$16"}</definedName>
    <definedName name="___________SCL4_1" localSheetId="22" hidden="1">{"'Sheet1'!$L$16"}</definedName>
    <definedName name="___________SCL4_1" localSheetId="24" hidden="1">{"'Sheet1'!$L$16"}</definedName>
    <definedName name="___________SCL4_1" localSheetId="28" hidden="1">{"'Sheet1'!$L$16"}</definedName>
    <definedName name="___________SCL4_1" localSheetId="14" hidden="1">{"'Sheet1'!$L$16"}</definedName>
    <definedName name="___________SCL4_1" hidden="1">{"'Sheet1'!$L$16"}</definedName>
    <definedName name="___________T1" localSheetId="12" hidden="1">{#N/A,#N/A,FALSE,"Chi tiÆt"}</definedName>
    <definedName name="___________T1" localSheetId="11" hidden="1">{#N/A,#N/A,FALSE,"Chi tiÆt"}</definedName>
    <definedName name="___________T1" localSheetId="13" hidden="1">{#N/A,#N/A,FALSE,"Chi tiÆt"}</definedName>
    <definedName name="___________T1" localSheetId="16" hidden="1">{#N/A,#N/A,FALSE,"Chi tiÆt"}</definedName>
    <definedName name="___________T1" localSheetId="21" hidden="1">{#N/A,#N/A,FALSE,"Chi tiÆt"}</definedName>
    <definedName name="___________T1" localSheetId="18" hidden="1">{#N/A,#N/A,FALSE,"Chi tiÆt"}</definedName>
    <definedName name="___________T1" localSheetId="19" hidden="1">{#N/A,#N/A,FALSE,"Chi tiÆt"}</definedName>
    <definedName name="___________T1" localSheetId="20" hidden="1">{#N/A,#N/A,FALSE,"Chi tiÆt"}</definedName>
    <definedName name="___________T1" localSheetId="22" hidden="1">{#N/A,#N/A,FALSE,"Chi tiÆt"}</definedName>
    <definedName name="___________T1" localSheetId="24" hidden="1">{#N/A,#N/A,FALSE,"Chi tiÆt"}</definedName>
    <definedName name="___________T1" localSheetId="28" hidden="1">{#N/A,#N/A,FALSE,"Chi tiÆt"}</definedName>
    <definedName name="___________T1" localSheetId="14" hidden="1">{#N/A,#N/A,FALSE,"Chi tiÆt"}</definedName>
    <definedName name="___________T1" hidden="1">{#N/A,#N/A,FALSE,"Chi tiÆt"}</definedName>
    <definedName name="___________T10" localSheetId="12" hidden="1">{"'Sheet1'!$L$16"}</definedName>
    <definedName name="___________T10" localSheetId="11" hidden="1">{"'Sheet1'!$L$16"}</definedName>
    <definedName name="___________T10" localSheetId="13" hidden="1">{"'Sheet1'!$L$16"}</definedName>
    <definedName name="___________T10" localSheetId="16" hidden="1">{"'Sheet1'!$L$16"}</definedName>
    <definedName name="___________T10" localSheetId="21" hidden="1">{"'Sheet1'!$L$16"}</definedName>
    <definedName name="___________T10" localSheetId="18" hidden="1">{"'Sheet1'!$L$16"}</definedName>
    <definedName name="___________T10" localSheetId="19" hidden="1">{"'Sheet1'!$L$16"}</definedName>
    <definedName name="___________T10" localSheetId="20" hidden="1">{"'Sheet1'!$L$16"}</definedName>
    <definedName name="___________T10" localSheetId="22" hidden="1">{"'Sheet1'!$L$16"}</definedName>
    <definedName name="___________T10" localSheetId="24" hidden="1">{"'Sheet1'!$L$16"}</definedName>
    <definedName name="___________T10" localSheetId="28" hidden="1">{"'Sheet1'!$L$16"}</definedName>
    <definedName name="___________T10" localSheetId="14" hidden="1">{"'Sheet1'!$L$16"}</definedName>
    <definedName name="___________T10" hidden="1">{"'Sheet1'!$L$16"}</definedName>
    <definedName name="___________t2" localSheetId="12" hidden="1">{"'Sheet1'!$L$16"}</definedName>
    <definedName name="___________t2" localSheetId="11" hidden="1">{"'Sheet1'!$L$16"}</definedName>
    <definedName name="___________t2" localSheetId="13" hidden="1">{"'Sheet1'!$L$16"}</definedName>
    <definedName name="___________t2" localSheetId="16" hidden="1">{"'Sheet1'!$L$16"}</definedName>
    <definedName name="___________t2" localSheetId="21" hidden="1">{"'Sheet1'!$L$16"}</definedName>
    <definedName name="___________t2" localSheetId="18" hidden="1">{"'Sheet1'!$L$16"}</definedName>
    <definedName name="___________t2" localSheetId="19" hidden="1">{"'Sheet1'!$L$16"}</definedName>
    <definedName name="___________t2" localSheetId="20" hidden="1">{"'Sheet1'!$L$16"}</definedName>
    <definedName name="___________t2" localSheetId="22" hidden="1">{"'Sheet1'!$L$16"}</definedName>
    <definedName name="___________t2" localSheetId="24" hidden="1">{"'Sheet1'!$L$16"}</definedName>
    <definedName name="___________t2" localSheetId="28" hidden="1">{"'Sheet1'!$L$16"}</definedName>
    <definedName name="___________t2" localSheetId="14" hidden="1">{"'Sheet1'!$L$16"}</definedName>
    <definedName name="___________t2" hidden="1">{"'Sheet1'!$L$16"}</definedName>
    <definedName name="___________t3" localSheetId="12" hidden="1">{"'Sheet1'!$L$16"}</definedName>
    <definedName name="___________t3" localSheetId="11" hidden="1">{"'Sheet1'!$L$16"}</definedName>
    <definedName name="___________t3" localSheetId="13" hidden="1">{"'Sheet1'!$L$16"}</definedName>
    <definedName name="___________t3" localSheetId="16" hidden="1">{"'Sheet1'!$L$16"}</definedName>
    <definedName name="___________t3" localSheetId="21" hidden="1">{"'Sheet1'!$L$16"}</definedName>
    <definedName name="___________t3" localSheetId="18" hidden="1">{"'Sheet1'!$L$16"}</definedName>
    <definedName name="___________t3" localSheetId="19" hidden="1">{"'Sheet1'!$L$16"}</definedName>
    <definedName name="___________t3" localSheetId="20" hidden="1">{"'Sheet1'!$L$16"}</definedName>
    <definedName name="___________t3" localSheetId="22" hidden="1">{"'Sheet1'!$L$16"}</definedName>
    <definedName name="___________t3" localSheetId="24" hidden="1">{"'Sheet1'!$L$16"}</definedName>
    <definedName name="___________t3" localSheetId="28" hidden="1">{"'Sheet1'!$L$16"}</definedName>
    <definedName name="___________t3" localSheetId="14" hidden="1">{"'Sheet1'!$L$16"}</definedName>
    <definedName name="___________t3" hidden="1">{"'Sheet1'!$L$16"}</definedName>
    <definedName name="___________t5" localSheetId="12" hidden="1">{"'Sheet1'!$L$16"}</definedName>
    <definedName name="___________t5" localSheetId="11" hidden="1">{"'Sheet1'!$L$16"}</definedName>
    <definedName name="___________t5" localSheetId="13" hidden="1">{"'Sheet1'!$L$16"}</definedName>
    <definedName name="___________t5" localSheetId="16" hidden="1">{"'Sheet1'!$L$16"}</definedName>
    <definedName name="___________t5" localSheetId="21" hidden="1">{"'Sheet1'!$L$16"}</definedName>
    <definedName name="___________t5" localSheetId="18" hidden="1">{"'Sheet1'!$L$16"}</definedName>
    <definedName name="___________t5" localSheetId="19" hidden="1">{"'Sheet1'!$L$16"}</definedName>
    <definedName name="___________t5" localSheetId="20" hidden="1">{"'Sheet1'!$L$16"}</definedName>
    <definedName name="___________t5" localSheetId="22" hidden="1">{"'Sheet1'!$L$16"}</definedName>
    <definedName name="___________t5" localSheetId="24" hidden="1">{"'Sheet1'!$L$16"}</definedName>
    <definedName name="___________t5" localSheetId="28" hidden="1">{"'Sheet1'!$L$16"}</definedName>
    <definedName name="___________t5" localSheetId="14" hidden="1">{"'Sheet1'!$L$16"}</definedName>
    <definedName name="___________t5" hidden="1">{"'Sheet1'!$L$16"}</definedName>
    <definedName name="___________TH1" localSheetId="12" hidden="1">{"'Sheet1'!$L$16"}</definedName>
    <definedName name="___________TH1" localSheetId="11" hidden="1">{"'Sheet1'!$L$16"}</definedName>
    <definedName name="___________TH1" localSheetId="13" hidden="1">{"'Sheet1'!$L$16"}</definedName>
    <definedName name="___________TH1" localSheetId="16" hidden="1">{"'Sheet1'!$L$16"}</definedName>
    <definedName name="___________TH1" localSheetId="21" hidden="1">{"'Sheet1'!$L$16"}</definedName>
    <definedName name="___________TH1" localSheetId="18" hidden="1">{"'Sheet1'!$L$16"}</definedName>
    <definedName name="___________TH1" localSheetId="19" hidden="1">{"'Sheet1'!$L$16"}</definedName>
    <definedName name="___________TH1" localSheetId="20" hidden="1">{"'Sheet1'!$L$16"}</definedName>
    <definedName name="___________TH1" localSheetId="22" hidden="1">{"'Sheet1'!$L$16"}</definedName>
    <definedName name="___________TH1" localSheetId="24" hidden="1">{"'Sheet1'!$L$16"}</definedName>
    <definedName name="___________TH1" localSheetId="28" hidden="1">{"'Sheet1'!$L$16"}</definedName>
    <definedName name="___________TH1" localSheetId="14" hidden="1">{"'Sheet1'!$L$16"}</definedName>
    <definedName name="___________TH1" hidden="1">{"'Sheet1'!$L$16"}</definedName>
    <definedName name="___________THT11" localSheetId="12" hidden="1">{"'Sheet1'!$L$16"}</definedName>
    <definedName name="___________THT11" localSheetId="11" hidden="1">{"'Sheet1'!$L$16"}</definedName>
    <definedName name="___________THT11" localSheetId="13" hidden="1">{"'Sheet1'!$L$16"}</definedName>
    <definedName name="___________THT11" localSheetId="16" hidden="1">{"'Sheet1'!$L$16"}</definedName>
    <definedName name="___________THT11" localSheetId="21" hidden="1">{"'Sheet1'!$L$16"}</definedName>
    <definedName name="___________THT11" localSheetId="18" hidden="1">{"'Sheet1'!$L$16"}</definedName>
    <definedName name="___________THT11" localSheetId="19" hidden="1">{"'Sheet1'!$L$16"}</definedName>
    <definedName name="___________THT11" localSheetId="20" hidden="1">{"'Sheet1'!$L$16"}</definedName>
    <definedName name="___________THT11" localSheetId="22" hidden="1">{"'Sheet1'!$L$16"}</definedName>
    <definedName name="___________THT11" localSheetId="24" hidden="1">{"'Sheet1'!$L$16"}</definedName>
    <definedName name="___________THT11" localSheetId="28" hidden="1">{"'Sheet1'!$L$16"}</definedName>
    <definedName name="___________THT11" localSheetId="14" hidden="1">{"'Sheet1'!$L$16"}</definedName>
    <definedName name="___________THT11" hidden="1">{"'Sheet1'!$L$16"}</definedName>
    <definedName name="___________TM2" localSheetId="12" hidden="1">{"'Sheet1'!$L$16"}</definedName>
    <definedName name="___________TM2" localSheetId="11" hidden="1">{"'Sheet1'!$L$16"}</definedName>
    <definedName name="___________TM2" localSheetId="13" hidden="1">{"'Sheet1'!$L$16"}</definedName>
    <definedName name="___________TM2" localSheetId="16" hidden="1">{"'Sheet1'!$L$16"}</definedName>
    <definedName name="___________TM2" localSheetId="21" hidden="1">{"'Sheet1'!$L$16"}</definedName>
    <definedName name="___________TM2" localSheetId="18" hidden="1">{"'Sheet1'!$L$16"}</definedName>
    <definedName name="___________TM2" localSheetId="19" hidden="1">{"'Sheet1'!$L$16"}</definedName>
    <definedName name="___________TM2" localSheetId="20" hidden="1">{"'Sheet1'!$L$16"}</definedName>
    <definedName name="___________TM2" localSheetId="22" hidden="1">{"'Sheet1'!$L$16"}</definedName>
    <definedName name="___________TM2" localSheetId="24" hidden="1">{"'Sheet1'!$L$16"}</definedName>
    <definedName name="___________TM2" localSheetId="28" hidden="1">{"'Sheet1'!$L$16"}</definedName>
    <definedName name="___________TM2" localSheetId="14" hidden="1">{"'Sheet1'!$L$16"}</definedName>
    <definedName name="___________TM2" hidden="1">{"'Sheet1'!$L$16"}</definedName>
    <definedName name="___________tt3" localSheetId="12" hidden="1">{"'Sheet1'!$L$16"}</definedName>
    <definedName name="___________tt3" localSheetId="11" hidden="1">{"'Sheet1'!$L$16"}</definedName>
    <definedName name="___________tt3" localSheetId="13" hidden="1">{"'Sheet1'!$L$16"}</definedName>
    <definedName name="___________tt3" localSheetId="16" hidden="1">{"'Sheet1'!$L$16"}</definedName>
    <definedName name="___________tt3" localSheetId="21" hidden="1">{"'Sheet1'!$L$16"}</definedName>
    <definedName name="___________tt3" localSheetId="18" hidden="1">{"'Sheet1'!$L$16"}</definedName>
    <definedName name="___________tt3" localSheetId="19" hidden="1">{"'Sheet1'!$L$16"}</definedName>
    <definedName name="___________tt3" localSheetId="20" hidden="1">{"'Sheet1'!$L$16"}</definedName>
    <definedName name="___________tt3" localSheetId="22" hidden="1">{"'Sheet1'!$L$16"}</definedName>
    <definedName name="___________tt3" localSheetId="24" hidden="1">{"'Sheet1'!$L$16"}</definedName>
    <definedName name="___________tt3" localSheetId="28" hidden="1">{"'Sheet1'!$L$16"}</definedName>
    <definedName name="___________tt3" localSheetId="14" hidden="1">{"'Sheet1'!$L$16"}</definedName>
    <definedName name="___________tt3" hidden="1">{"'Sheet1'!$L$16"}</definedName>
    <definedName name="___________tu4" localSheetId="12" hidden="1">{"'Sheet1'!$L$16"}</definedName>
    <definedName name="___________tu4" localSheetId="11" hidden="1">{"'Sheet1'!$L$16"}</definedName>
    <definedName name="___________tu4" localSheetId="13" hidden="1">{"'Sheet1'!$L$16"}</definedName>
    <definedName name="___________tu4" localSheetId="16" hidden="1">{"'Sheet1'!$L$16"}</definedName>
    <definedName name="___________tu4" localSheetId="21" hidden="1">{"'Sheet1'!$L$16"}</definedName>
    <definedName name="___________tu4" localSheetId="18" hidden="1">{"'Sheet1'!$L$16"}</definedName>
    <definedName name="___________tu4" localSheetId="19" hidden="1">{"'Sheet1'!$L$16"}</definedName>
    <definedName name="___________tu4" localSheetId="20" hidden="1">{"'Sheet1'!$L$16"}</definedName>
    <definedName name="___________tu4" localSheetId="22" hidden="1">{"'Sheet1'!$L$16"}</definedName>
    <definedName name="___________tu4" localSheetId="24" hidden="1">{"'Sheet1'!$L$16"}</definedName>
    <definedName name="___________tu4" localSheetId="28" hidden="1">{"'Sheet1'!$L$16"}</definedName>
    <definedName name="___________tu4" localSheetId="14" hidden="1">{"'Sheet1'!$L$16"}</definedName>
    <definedName name="___________tu4" hidden="1">{"'Sheet1'!$L$16"}</definedName>
    <definedName name="___________TV2" localSheetId="12" hidden="1">{"'Sheet1'!$L$16"}</definedName>
    <definedName name="___________TV2" localSheetId="11" hidden="1">{"'Sheet1'!$L$16"}</definedName>
    <definedName name="___________TV2" localSheetId="13" hidden="1">{"'Sheet1'!$L$16"}</definedName>
    <definedName name="___________TV2" localSheetId="16" hidden="1">{"'Sheet1'!$L$16"}</definedName>
    <definedName name="___________TV2" localSheetId="21" hidden="1">{"'Sheet1'!$L$16"}</definedName>
    <definedName name="___________TV2" localSheetId="18" hidden="1">{"'Sheet1'!$L$16"}</definedName>
    <definedName name="___________TV2" localSheetId="19" hidden="1">{"'Sheet1'!$L$16"}</definedName>
    <definedName name="___________TV2" localSheetId="20" hidden="1">{"'Sheet1'!$L$16"}</definedName>
    <definedName name="___________TV2" localSheetId="22" hidden="1">{"'Sheet1'!$L$16"}</definedName>
    <definedName name="___________TV2" localSheetId="24" hidden="1">{"'Sheet1'!$L$16"}</definedName>
    <definedName name="___________TV2" localSheetId="28" hidden="1">{"'Sheet1'!$L$16"}</definedName>
    <definedName name="___________TV2" localSheetId="14" hidden="1">{"'Sheet1'!$L$16"}</definedName>
    <definedName name="___________TV2" hidden="1">{"'Sheet1'!$L$16"}</definedName>
    <definedName name="___________VT3" localSheetId="12" hidden="1">{"'Sheet1'!$L$16"}</definedName>
    <definedName name="___________VT3" localSheetId="11" hidden="1">{"'Sheet1'!$L$16"}</definedName>
    <definedName name="___________VT3" localSheetId="13" hidden="1">{"'Sheet1'!$L$16"}</definedName>
    <definedName name="___________VT3" localSheetId="16" hidden="1">{"'Sheet1'!$L$16"}</definedName>
    <definedName name="___________VT3" localSheetId="21" hidden="1">{"'Sheet1'!$L$16"}</definedName>
    <definedName name="___________VT3" localSheetId="18" hidden="1">{"'Sheet1'!$L$16"}</definedName>
    <definedName name="___________VT3" localSheetId="19" hidden="1">{"'Sheet1'!$L$16"}</definedName>
    <definedName name="___________VT3" localSheetId="20" hidden="1">{"'Sheet1'!$L$16"}</definedName>
    <definedName name="___________VT3" localSheetId="22" hidden="1">{"'Sheet1'!$L$16"}</definedName>
    <definedName name="___________VT3" localSheetId="24" hidden="1">{"'Sheet1'!$L$16"}</definedName>
    <definedName name="___________VT3" localSheetId="28" hidden="1">{"'Sheet1'!$L$16"}</definedName>
    <definedName name="___________VT3" localSheetId="14" hidden="1">{"'Sheet1'!$L$16"}</definedName>
    <definedName name="___________VT3" hidden="1">{"'Sheet1'!$L$16"}</definedName>
    <definedName name="___________xlfn.BAHTTEXT" hidden="1">#NAME?</definedName>
    <definedName name="__________a1" localSheetId="12" hidden="1">{"'Sheet1'!$L$16"}</definedName>
    <definedName name="__________a1" localSheetId="11" hidden="1">{"'Sheet1'!$L$16"}</definedName>
    <definedName name="__________a1" localSheetId="13" hidden="1">{"'Sheet1'!$L$16"}</definedName>
    <definedName name="__________a1" localSheetId="16" hidden="1">{"'Sheet1'!$L$16"}</definedName>
    <definedName name="__________a1" localSheetId="21" hidden="1">{"'Sheet1'!$L$16"}</definedName>
    <definedName name="__________a1" localSheetId="18" hidden="1">{"'Sheet1'!$L$16"}</definedName>
    <definedName name="__________a1" localSheetId="19" hidden="1">{"'Sheet1'!$L$16"}</definedName>
    <definedName name="__________a1" localSheetId="20" hidden="1">{"'Sheet1'!$L$16"}</definedName>
    <definedName name="__________a1" localSheetId="22" hidden="1">{"'Sheet1'!$L$16"}</definedName>
    <definedName name="__________a1" localSheetId="24" hidden="1">{"'Sheet1'!$L$16"}</definedName>
    <definedName name="__________a1" localSheetId="28" hidden="1">{"'Sheet1'!$L$16"}</definedName>
    <definedName name="__________a1" localSheetId="14" hidden="1">{"'Sheet1'!$L$16"}</definedName>
    <definedName name="__________a1" hidden="1">{"'Sheet1'!$L$16"}</definedName>
    <definedName name="__________a1_1" localSheetId="12" hidden="1">{"'Sheet1'!$L$16"}</definedName>
    <definedName name="__________a1_1" localSheetId="11" hidden="1">{"'Sheet1'!$L$16"}</definedName>
    <definedName name="__________a1_1" localSheetId="13" hidden="1">{"'Sheet1'!$L$16"}</definedName>
    <definedName name="__________a1_1" localSheetId="16" hidden="1">{"'Sheet1'!$L$16"}</definedName>
    <definedName name="__________a1_1" localSheetId="21" hidden="1">{"'Sheet1'!$L$16"}</definedName>
    <definedName name="__________a1_1" localSheetId="18" hidden="1">{"'Sheet1'!$L$16"}</definedName>
    <definedName name="__________a1_1" localSheetId="19" hidden="1">{"'Sheet1'!$L$16"}</definedName>
    <definedName name="__________a1_1" localSheetId="20" hidden="1">{"'Sheet1'!$L$16"}</definedName>
    <definedName name="__________a1_1" localSheetId="22" hidden="1">{"'Sheet1'!$L$16"}</definedName>
    <definedName name="__________a1_1" localSheetId="24" hidden="1">{"'Sheet1'!$L$16"}</definedName>
    <definedName name="__________a1_1" localSheetId="28" hidden="1">{"'Sheet1'!$L$16"}</definedName>
    <definedName name="__________a1_1" localSheetId="14" hidden="1">{"'Sheet1'!$L$16"}</definedName>
    <definedName name="__________a1_1" hidden="1">{"'Sheet1'!$L$16"}</definedName>
    <definedName name="__________a129" localSheetId="12" hidden="1">{"Offgrid",#N/A,FALSE,"OFFGRID";"Region",#N/A,FALSE,"REGION";"Offgrid -2",#N/A,FALSE,"OFFGRID";"WTP",#N/A,FALSE,"WTP";"WTP -2",#N/A,FALSE,"WTP";"Project",#N/A,FALSE,"PROJECT";"Summary -2",#N/A,FALSE,"SUMMARY"}</definedName>
    <definedName name="__________a129" localSheetId="11" hidden="1">{"Offgrid",#N/A,FALSE,"OFFGRID";"Region",#N/A,FALSE,"REGION";"Offgrid -2",#N/A,FALSE,"OFFGRID";"WTP",#N/A,FALSE,"WTP";"WTP -2",#N/A,FALSE,"WTP";"Project",#N/A,FALSE,"PROJECT";"Summary -2",#N/A,FALSE,"SUMMARY"}</definedName>
    <definedName name="__________a129" localSheetId="13" hidden="1">{"Offgrid",#N/A,FALSE,"OFFGRID";"Region",#N/A,FALSE,"REGION";"Offgrid -2",#N/A,FALSE,"OFFGRID";"WTP",#N/A,FALSE,"WTP";"WTP -2",#N/A,FALSE,"WTP";"Project",#N/A,FALSE,"PROJECT";"Summary -2",#N/A,FALSE,"SUMMARY"}</definedName>
    <definedName name="__________a129" localSheetId="16" hidden="1">{"Offgrid",#N/A,FALSE,"OFFGRID";"Region",#N/A,FALSE,"REGION";"Offgrid -2",#N/A,FALSE,"OFFGRID";"WTP",#N/A,FALSE,"WTP";"WTP -2",#N/A,FALSE,"WTP";"Project",#N/A,FALSE,"PROJECT";"Summary -2",#N/A,FALSE,"SUMMARY"}</definedName>
    <definedName name="__________a129" localSheetId="21" hidden="1">{"Offgrid",#N/A,FALSE,"OFFGRID";"Region",#N/A,FALSE,"REGION";"Offgrid -2",#N/A,FALSE,"OFFGRID";"WTP",#N/A,FALSE,"WTP";"WTP -2",#N/A,FALSE,"WTP";"Project",#N/A,FALSE,"PROJECT";"Summary -2",#N/A,FALSE,"SUMMARY"}</definedName>
    <definedName name="__________a129" localSheetId="18" hidden="1">{"Offgrid",#N/A,FALSE,"OFFGRID";"Region",#N/A,FALSE,"REGION";"Offgrid -2",#N/A,FALSE,"OFFGRID";"WTP",#N/A,FALSE,"WTP";"WTP -2",#N/A,FALSE,"WTP";"Project",#N/A,FALSE,"PROJECT";"Summary -2",#N/A,FALSE,"SUMMARY"}</definedName>
    <definedName name="__________a129" localSheetId="19" hidden="1">{"Offgrid",#N/A,FALSE,"OFFGRID";"Region",#N/A,FALSE,"REGION";"Offgrid -2",#N/A,FALSE,"OFFGRID";"WTP",#N/A,FALSE,"WTP";"WTP -2",#N/A,FALSE,"WTP";"Project",#N/A,FALSE,"PROJECT";"Summary -2",#N/A,FALSE,"SUMMARY"}</definedName>
    <definedName name="__________a129" localSheetId="20" hidden="1">{"Offgrid",#N/A,FALSE,"OFFGRID";"Region",#N/A,FALSE,"REGION";"Offgrid -2",#N/A,FALSE,"OFFGRID";"WTP",#N/A,FALSE,"WTP";"WTP -2",#N/A,FALSE,"WTP";"Project",#N/A,FALSE,"PROJECT";"Summary -2",#N/A,FALSE,"SUMMARY"}</definedName>
    <definedName name="__________a129" localSheetId="22" hidden="1">{"Offgrid",#N/A,FALSE,"OFFGRID";"Region",#N/A,FALSE,"REGION";"Offgrid -2",#N/A,FALSE,"OFFGRID";"WTP",#N/A,FALSE,"WTP";"WTP -2",#N/A,FALSE,"WTP";"Project",#N/A,FALSE,"PROJECT";"Summary -2",#N/A,FALSE,"SUMMARY"}</definedName>
    <definedName name="__________a129" localSheetId="24" hidden="1">{"Offgrid",#N/A,FALSE,"OFFGRID";"Region",#N/A,FALSE,"REGION";"Offgrid -2",#N/A,FALSE,"OFFGRID";"WTP",#N/A,FALSE,"WTP";"WTP -2",#N/A,FALSE,"WTP";"Project",#N/A,FALSE,"PROJECT";"Summary -2",#N/A,FALSE,"SUMMARY"}</definedName>
    <definedName name="__________a129" localSheetId="28" hidden="1">{"Offgrid",#N/A,FALSE,"OFFGRID";"Region",#N/A,FALSE,"REGION";"Offgrid -2",#N/A,FALSE,"OFFGRID";"WTP",#N/A,FALSE,"WTP";"WTP -2",#N/A,FALSE,"WTP";"Project",#N/A,FALSE,"PROJECT";"Summary -2",#N/A,FALSE,"SUMMARY"}</definedName>
    <definedName name="__________a129" localSheetId="14" hidden="1">{"Offgrid",#N/A,FALSE,"OFFGRID";"Region",#N/A,FALSE,"REGION";"Offgrid -2",#N/A,FALSE,"OFFGRID";"WTP",#N/A,FALSE,"WTP";"WTP -2",#N/A,FALSE,"WTP";"Project",#N/A,FALSE,"PROJECT";"Summary -2",#N/A,FALSE,"SUMMARY"}</definedName>
    <definedName name="__________a129" hidden="1">{"Offgrid",#N/A,FALSE,"OFFGRID";"Region",#N/A,FALSE,"REGION";"Offgrid -2",#N/A,FALSE,"OFFGRID";"WTP",#N/A,FALSE,"WTP";"WTP -2",#N/A,FALSE,"WTP";"Project",#N/A,FALSE,"PROJECT";"Summary -2",#N/A,FALSE,"SUMMARY"}</definedName>
    <definedName name="__________a130" localSheetId="12" hidden="1">{"Offgrid",#N/A,FALSE,"OFFGRID";"Region",#N/A,FALSE,"REGION";"Offgrid -2",#N/A,FALSE,"OFFGRID";"WTP",#N/A,FALSE,"WTP";"WTP -2",#N/A,FALSE,"WTP";"Project",#N/A,FALSE,"PROJECT";"Summary -2",#N/A,FALSE,"SUMMARY"}</definedName>
    <definedName name="__________a130" localSheetId="11" hidden="1">{"Offgrid",#N/A,FALSE,"OFFGRID";"Region",#N/A,FALSE,"REGION";"Offgrid -2",#N/A,FALSE,"OFFGRID";"WTP",#N/A,FALSE,"WTP";"WTP -2",#N/A,FALSE,"WTP";"Project",#N/A,FALSE,"PROJECT";"Summary -2",#N/A,FALSE,"SUMMARY"}</definedName>
    <definedName name="__________a130" localSheetId="13" hidden="1">{"Offgrid",#N/A,FALSE,"OFFGRID";"Region",#N/A,FALSE,"REGION";"Offgrid -2",#N/A,FALSE,"OFFGRID";"WTP",#N/A,FALSE,"WTP";"WTP -2",#N/A,FALSE,"WTP";"Project",#N/A,FALSE,"PROJECT";"Summary -2",#N/A,FALSE,"SUMMARY"}</definedName>
    <definedName name="__________a130" localSheetId="16" hidden="1">{"Offgrid",#N/A,FALSE,"OFFGRID";"Region",#N/A,FALSE,"REGION";"Offgrid -2",#N/A,FALSE,"OFFGRID";"WTP",#N/A,FALSE,"WTP";"WTP -2",#N/A,FALSE,"WTP";"Project",#N/A,FALSE,"PROJECT";"Summary -2",#N/A,FALSE,"SUMMARY"}</definedName>
    <definedName name="__________a130" localSheetId="21" hidden="1">{"Offgrid",#N/A,FALSE,"OFFGRID";"Region",#N/A,FALSE,"REGION";"Offgrid -2",#N/A,FALSE,"OFFGRID";"WTP",#N/A,FALSE,"WTP";"WTP -2",#N/A,FALSE,"WTP";"Project",#N/A,FALSE,"PROJECT";"Summary -2",#N/A,FALSE,"SUMMARY"}</definedName>
    <definedName name="__________a130" localSheetId="18" hidden="1">{"Offgrid",#N/A,FALSE,"OFFGRID";"Region",#N/A,FALSE,"REGION";"Offgrid -2",#N/A,FALSE,"OFFGRID";"WTP",#N/A,FALSE,"WTP";"WTP -2",#N/A,FALSE,"WTP";"Project",#N/A,FALSE,"PROJECT";"Summary -2",#N/A,FALSE,"SUMMARY"}</definedName>
    <definedName name="__________a130" localSheetId="19" hidden="1">{"Offgrid",#N/A,FALSE,"OFFGRID";"Region",#N/A,FALSE,"REGION";"Offgrid -2",#N/A,FALSE,"OFFGRID";"WTP",#N/A,FALSE,"WTP";"WTP -2",#N/A,FALSE,"WTP";"Project",#N/A,FALSE,"PROJECT";"Summary -2",#N/A,FALSE,"SUMMARY"}</definedName>
    <definedName name="__________a130" localSheetId="20" hidden="1">{"Offgrid",#N/A,FALSE,"OFFGRID";"Region",#N/A,FALSE,"REGION";"Offgrid -2",#N/A,FALSE,"OFFGRID";"WTP",#N/A,FALSE,"WTP";"WTP -2",#N/A,FALSE,"WTP";"Project",#N/A,FALSE,"PROJECT";"Summary -2",#N/A,FALSE,"SUMMARY"}</definedName>
    <definedName name="__________a130" localSheetId="22" hidden="1">{"Offgrid",#N/A,FALSE,"OFFGRID";"Region",#N/A,FALSE,"REGION";"Offgrid -2",#N/A,FALSE,"OFFGRID";"WTP",#N/A,FALSE,"WTP";"WTP -2",#N/A,FALSE,"WTP";"Project",#N/A,FALSE,"PROJECT";"Summary -2",#N/A,FALSE,"SUMMARY"}</definedName>
    <definedName name="__________a130" localSheetId="24" hidden="1">{"Offgrid",#N/A,FALSE,"OFFGRID";"Region",#N/A,FALSE,"REGION";"Offgrid -2",#N/A,FALSE,"OFFGRID";"WTP",#N/A,FALSE,"WTP";"WTP -2",#N/A,FALSE,"WTP";"Project",#N/A,FALSE,"PROJECT";"Summary -2",#N/A,FALSE,"SUMMARY"}</definedName>
    <definedName name="__________a130" localSheetId="28" hidden="1">{"Offgrid",#N/A,FALSE,"OFFGRID";"Region",#N/A,FALSE,"REGION";"Offgrid -2",#N/A,FALSE,"OFFGRID";"WTP",#N/A,FALSE,"WTP";"WTP -2",#N/A,FALSE,"WTP";"Project",#N/A,FALSE,"PROJECT";"Summary -2",#N/A,FALSE,"SUMMARY"}</definedName>
    <definedName name="__________a130" localSheetId="14"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localSheetId="12" hidden="1">{"'Sheet1'!$L$16"}</definedName>
    <definedName name="__________a2" localSheetId="11" hidden="1">{"'Sheet1'!$L$16"}</definedName>
    <definedName name="__________a2" localSheetId="13" hidden="1">{"'Sheet1'!$L$16"}</definedName>
    <definedName name="__________a2" localSheetId="16" hidden="1">{"'Sheet1'!$L$16"}</definedName>
    <definedName name="__________a2" localSheetId="21" hidden="1">{"'Sheet1'!$L$16"}</definedName>
    <definedName name="__________a2" localSheetId="18" hidden="1">{"'Sheet1'!$L$16"}</definedName>
    <definedName name="__________a2" localSheetId="19" hidden="1">{"'Sheet1'!$L$16"}</definedName>
    <definedName name="__________a2" localSheetId="20" hidden="1">{"'Sheet1'!$L$16"}</definedName>
    <definedName name="__________a2" localSheetId="22" hidden="1">{"'Sheet1'!$L$16"}</definedName>
    <definedName name="__________a2" localSheetId="24" hidden="1">{"'Sheet1'!$L$16"}</definedName>
    <definedName name="__________a2" localSheetId="28" hidden="1">{"'Sheet1'!$L$16"}</definedName>
    <definedName name="__________a2" localSheetId="14" hidden="1">{"'Sheet1'!$L$16"}</definedName>
    <definedName name="__________a2" hidden="1">{"'Sheet1'!$L$16"}</definedName>
    <definedName name="__________BG12" localSheetId="12" hidden="1">{"'Sheet1'!$L$16"}</definedName>
    <definedName name="__________BG12" localSheetId="11" hidden="1">{"'Sheet1'!$L$16"}</definedName>
    <definedName name="__________BG12" localSheetId="13" hidden="1">{"'Sheet1'!$L$16"}</definedName>
    <definedName name="__________BG12" localSheetId="16" hidden="1">{"'Sheet1'!$L$16"}</definedName>
    <definedName name="__________BG12" localSheetId="21" hidden="1">{"'Sheet1'!$L$16"}</definedName>
    <definedName name="__________BG12" localSheetId="18" hidden="1">{"'Sheet1'!$L$16"}</definedName>
    <definedName name="__________BG12" localSheetId="19" hidden="1">{"'Sheet1'!$L$16"}</definedName>
    <definedName name="__________BG12" localSheetId="20" hidden="1">{"'Sheet1'!$L$16"}</definedName>
    <definedName name="__________BG12" localSheetId="22" hidden="1">{"'Sheet1'!$L$16"}</definedName>
    <definedName name="__________BG12" localSheetId="24" hidden="1">{"'Sheet1'!$L$16"}</definedName>
    <definedName name="__________BG12" localSheetId="28" hidden="1">{"'Sheet1'!$L$16"}</definedName>
    <definedName name="__________BG12" localSheetId="14" hidden="1">{"'Sheet1'!$L$16"}</definedName>
    <definedName name="__________BG12" hidden="1">{"'Sheet1'!$L$16"}</definedName>
    <definedName name="__________BIA3" localSheetId="12" hidden="1">{"'Sheet1'!$L$16"}</definedName>
    <definedName name="__________BIA3" localSheetId="11" hidden="1">{"'Sheet1'!$L$16"}</definedName>
    <definedName name="__________BIA3" localSheetId="13" hidden="1">{"'Sheet1'!$L$16"}</definedName>
    <definedName name="__________BIA3" localSheetId="16" hidden="1">{"'Sheet1'!$L$16"}</definedName>
    <definedName name="__________BIA3" localSheetId="21" hidden="1">{"'Sheet1'!$L$16"}</definedName>
    <definedName name="__________BIA3" localSheetId="18" hidden="1">{"'Sheet1'!$L$16"}</definedName>
    <definedName name="__________BIA3" localSheetId="19" hidden="1">{"'Sheet1'!$L$16"}</definedName>
    <definedName name="__________BIA3" localSheetId="20" hidden="1">{"'Sheet1'!$L$16"}</definedName>
    <definedName name="__________BIA3" localSheetId="22" hidden="1">{"'Sheet1'!$L$16"}</definedName>
    <definedName name="__________BIA3" localSheetId="24" hidden="1">{"'Sheet1'!$L$16"}</definedName>
    <definedName name="__________BIA3" localSheetId="28" hidden="1">{"'Sheet1'!$L$16"}</definedName>
    <definedName name="__________BIA3" localSheetId="14" hidden="1">{"'Sheet1'!$L$16"}</definedName>
    <definedName name="__________BIA3" hidden="1">{"'Sheet1'!$L$16"}</definedName>
    <definedName name="__________CN1" localSheetId="12" hidden="1">{"'Sheet1'!$L$16"}</definedName>
    <definedName name="__________CN1" localSheetId="11" hidden="1">{"'Sheet1'!$L$16"}</definedName>
    <definedName name="__________CN1" localSheetId="13" hidden="1">{"'Sheet1'!$L$16"}</definedName>
    <definedName name="__________CN1" localSheetId="16" hidden="1">{"'Sheet1'!$L$16"}</definedName>
    <definedName name="__________CN1" localSheetId="21" hidden="1">{"'Sheet1'!$L$16"}</definedName>
    <definedName name="__________CN1" localSheetId="18" hidden="1">{"'Sheet1'!$L$16"}</definedName>
    <definedName name="__________CN1" localSheetId="19" hidden="1">{"'Sheet1'!$L$16"}</definedName>
    <definedName name="__________CN1" localSheetId="20" hidden="1">{"'Sheet1'!$L$16"}</definedName>
    <definedName name="__________CN1" localSheetId="22" hidden="1">{"'Sheet1'!$L$16"}</definedName>
    <definedName name="__________CN1" localSheetId="24" hidden="1">{"'Sheet1'!$L$16"}</definedName>
    <definedName name="__________CN1" localSheetId="28" hidden="1">{"'Sheet1'!$L$16"}</definedName>
    <definedName name="__________CN1" localSheetId="14" hidden="1">{"'Sheet1'!$L$16"}</definedName>
    <definedName name="__________CN1" hidden="1">{"'Sheet1'!$L$16"}</definedName>
    <definedName name="__________coc1000" localSheetId="12" hidden="1">{#N/A,#N/A,FALSE,"Chi tiÆt"}</definedName>
    <definedName name="__________coc1000" localSheetId="11" hidden="1">{#N/A,#N/A,FALSE,"Chi tiÆt"}</definedName>
    <definedName name="__________coc1000" localSheetId="13" hidden="1">{#N/A,#N/A,FALSE,"Chi tiÆt"}</definedName>
    <definedName name="__________coc1000" localSheetId="16" hidden="1">{#N/A,#N/A,FALSE,"Chi tiÆt"}</definedName>
    <definedName name="__________coc1000" localSheetId="21" hidden="1">{#N/A,#N/A,FALSE,"Chi tiÆt"}</definedName>
    <definedName name="__________coc1000" localSheetId="18" hidden="1">{#N/A,#N/A,FALSE,"Chi tiÆt"}</definedName>
    <definedName name="__________coc1000" localSheetId="19" hidden="1">{#N/A,#N/A,FALSE,"Chi tiÆt"}</definedName>
    <definedName name="__________coc1000" localSheetId="20" hidden="1">{#N/A,#N/A,FALSE,"Chi tiÆt"}</definedName>
    <definedName name="__________coc1000" localSheetId="22" hidden="1">{#N/A,#N/A,FALSE,"Chi tiÆt"}</definedName>
    <definedName name="__________coc1000" localSheetId="24" hidden="1">{#N/A,#N/A,FALSE,"Chi tiÆt"}</definedName>
    <definedName name="__________coc1000" localSheetId="28" hidden="1">{#N/A,#N/A,FALSE,"Chi tiÆt"}</definedName>
    <definedName name="__________coc1000" localSheetId="14" hidden="1">{#N/A,#N/A,FALSE,"Chi tiÆt"}</definedName>
    <definedName name="__________coc1000" hidden="1">{#N/A,#N/A,FALSE,"Chi tiÆt"}</definedName>
    <definedName name="__________Coc39" localSheetId="12" hidden="1">{"'Sheet1'!$L$16"}</definedName>
    <definedName name="__________Coc39" localSheetId="11" hidden="1">{"'Sheet1'!$L$16"}</definedName>
    <definedName name="__________Coc39" localSheetId="13" hidden="1">{"'Sheet1'!$L$16"}</definedName>
    <definedName name="__________Coc39" localSheetId="16" hidden="1">{"'Sheet1'!$L$16"}</definedName>
    <definedName name="__________Coc39" localSheetId="21" hidden="1">{"'Sheet1'!$L$16"}</definedName>
    <definedName name="__________Coc39" localSheetId="18" hidden="1">{"'Sheet1'!$L$16"}</definedName>
    <definedName name="__________Coc39" localSheetId="19" hidden="1">{"'Sheet1'!$L$16"}</definedName>
    <definedName name="__________Coc39" localSheetId="20" hidden="1">{"'Sheet1'!$L$16"}</definedName>
    <definedName name="__________Coc39" localSheetId="22" hidden="1">{"'Sheet1'!$L$16"}</definedName>
    <definedName name="__________Coc39" localSheetId="24" hidden="1">{"'Sheet1'!$L$16"}</definedName>
    <definedName name="__________Coc39" localSheetId="28" hidden="1">{"'Sheet1'!$L$16"}</definedName>
    <definedName name="__________Coc39" localSheetId="14" hidden="1">{"'Sheet1'!$L$16"}</definedName>
    <definedName name="__________Coc39" hidden="1">{"'Sheet1'!$L$16"}</definedName>
    <definedName name="__________ct2005" localSheetId="12" hidden="1">{"'Sheet1'!$L$16"}</definedName>
    <definedName name="__________ct2005" localSheetId="11" hidden="1">{"'Sheet1'!$L$16"}</definedName>
    <definedName name="__________ct2005" localSheetId="13" hidden="1">{"'Sheet1'!$L$16"}</definedName>
    <definedName name="__________ct2005" localSheetId="16" hidden="1">{"'Sheet1'!$L$16"}</definedName>
    <definedName name="__________ct2005" localSheetId="21" hidden="1">{"'Sheet1'!$L$16"}</definedName>
    <definedName name="__________ct2005" localSheetId="18" hidden="1">{"'Sheet1'!$L$16"}</definedName>
    <definedName name="__________ct2005" localSheetId="19" hidden="1">{"'Sheet1'!$L$16"}</definedName>
    <definedName name="__________ct2005" localSheetId="20" hidden="1">{"'Sheet1'!$L$16"}</definedName>
    <definedName name="__________ct2005" localSheetId="22" hidden="1">{"'Sheet1'!$L$16"}</definedName>
    <definedName name="__________ct2005" localSheetId="24" hidden="1">{"'Sheet1'!$L$16"}</definedName>
    <definedName name="__________ct2005" localSheetId="28" hidden="1">{"'Sheet1'!$L$16"}</definedName>
    <definedName name="__________ct2005" localSheetId="14" hidden="1">{"'Sheet1'!$L$16"}</definedName>
    <definedName name="__________ct2005" hidden="1">{"'Sheet1'!$L$16"}</definedName>
    <definedName name="__________d1500" localSheetId="12" hidden="1">{"'Sheet1'!$L$16"}</definedName>
    <definedName name="__________d1500" localSheetId="11" hidden="1">{"'Sheet1'!$L$16"}</definedName>
    <definedName name="__________d1500" localSheetId="13" hidden="1">{"'Sheet1'!$L$16"}</definedName>
    <definedName name="__________d1500" localSheetId="16" hidden="1">{"'Sheet1'!$L$16"}</definedName>
    <definedName name="__________d1500" localSheetId="21" hidden="1">{"'Sheet1'!$L$16"}</definedName>
    <definedName name="__________d1500" localSheetId="18" hidden="1">{"'Sheet1'!$L$16"}</definedName>
    <definedName name="__________d1500" localSheetId="19" hidden="1">{"'Sheet1'!$L$16"}</definedName>
    <definedName name="__________d1500" localSheetId="20" hidden="1">{"'Sheet1'!$L$16"}</definedName>
    <definedName name="__________d1500" localSheetId="22" hidden="1">{"'Sheet1'!$L$16"}</definedName>
    <definedName name="__________d1500" localSheetId="24" hidden="1">{"'Sheet1'!$L$16"}</definedName>
    <definedName name="__________d1500" localSheetId="28" hidden="1">{"'Sheet1'!$L$16"}</definedName>
    <definedName name="__________d1500" localSheetId="14" hidden="1">{"'Sheet1'!$L$16"}</definedName>
    <definedName name="__________d1500" hidden="1">{"'Sheet1'!$L$16"}</definedName>
    <definedName name="__________DG1" localSheetId="12" hidden="1">{"'Sheet1'!$L$16"}</definedName>
    <definedName name="__________DG1" localSheetId="11" hidden="1">{"'Sheet1'!$L$16"}</definedName>
    <definedName name="__________DG1" localSheetId="13" hidden="1">{"'Sheet1'!$L$16"}</definedName>
    <definedName name="__________DG1" localSheetId="16" hidden="1">{"'Sheet1'!$L$16"}</definedName>
    <definedName name="__________DG1" localSheetId="21" hidden="1">{"'Sheet1'!$L$16"}</definedName>
    <definedName name="__________DG1" localSheetId="18" hidden="1">{"'Sheet1'!$L$16"}</definedName>
    <definedName name="__________DG1" localSheetId="19" hidden="1">{"'Sheet1'!$L$16"}</definedName>
    <definedName name="__________DG1" localSheetId="20" hidden="1">{"'Sheet1'!$L$16"}</definedName>
    <definedName name="__________DG1" localSheetId="22" hidden="1">{"'Sheet1'!$L$16"}</definedName>
    <definedName name="__________DG1" localSheetId="24" hidden="1">{"'Sheet1'!$L$16"}</definedName>
    <definedName name="__________DG1" localSheetId="28" hidden="1">{"'Sheet1'!$L$16"}</definedName>
    <definedName name="__________DG1" localSheetId="14" hidden="1">{"'Sheet1'!$L$16"}</definedName>
    <definedName name="__________DG1" hidden="1">{"'Sheet1'!$L$16"}</definedName>
    <definedName name="__________DT10" localSheetId="12" hidden="1">{"'Sheet1'!$L$16"}</definedName>
    <definedName name="__________DT10" localSheetId="11" hidden="1">{"'Sheet1'!$L$16"}</definedName>
    <definedName name="__________DT10" localSheetId="13" hidden="1">{"'Sheet1'!$L$16"}</definedName>
    <definedName name="__________DT10" localSheetId="16" hidden="1">{"'Sheet1'!$L$16"}</definedName>
    <definedName name="__________DT10" localSheetId="21" hidden="1">{"'Sheet1'!$L$16"}</definedName>
    <definedName name="__________DT10" localSheetId="18" hidden="1">{"'Sheet1'!$L$16"}</definedName>
    <definedName name="__________DT10" localSheetId="19" hidden="1">{"'Sheet1'!$L$16"}</definedName>
    <definedName name="__________DT10" localSheetId="20" hidden="1">{"'Sheet1'!$L$16"}</definedName>
    <definedName name="__________DT10" localSheetId="22" hidden="1">{"'Sheet1'!$L$16"}</definedName>
    <definedName name="__________DT10" localSheetId="24" hidden="1">{"'Sheet1'!$L$16"}</definedName>
    <definedName name="__________DT10" localSheetId="28" hidden="1">{"'Sheet1'!$L$16"}</definedName>
    <definedName name="__________DT10" localSheetId="14" hidden="1">{"'Sheet1'!$L$16"}</definedName>
    <definedName name="__________DT10" hidden="1">{"'Sheet1'!$L$16"}</definedName>
    <definedName name="__________Goi8" localSheetId="12" hidden="1">{"'Sheet1'!$L$16"}</definedName>
    <definedName name="__________Goi8" localSheetId="11" hidden="1">{"'Sheet1'!$L$16"}</definedName>
    <definedName name="__________Goi8" localSheetId="13" hidden="1">{"'Sheet1'!$L$16"}</definedName>
    <definedName name="__________Goi8" localSheetId="16" hidden="1">{"'Sheet1'!$L$16"}</definedName>
    <definedName name="__________Goi8" localSheetId="21" hidden="1">{"'Sheet1'!$L$16"}</definedName>
    <definedName name="__________Goi8" localSheetId="18" hidden="1">{"'Sheet1'!$L$16"}</definedName>
    <definedName name="__________Goi8" localSheetId="19" hidden="1">{"'Sheet1'!$L$16"}</definedName>
    <definedName name="__________Goi8" localSheetId="20" hidden="1">{"'Sheet1'!$L$16"}</definedName>
    <definedName name="__________Goi8" localSheetId="22" hidden="1">{"'Sheet1'!$L$16"}</definedName>
    <definedName name="__________Goi8" localSheetId="24" hidden="1">{"'Sheet1'!$L$16"}</definedName>
    <definedName name="__________Goi8" localSheetId="28" hidden="1">{"'Sheet1'!$L$16"}</definedName>
    <definedName name="__________Goi8" localSheetId="14" hidden="1">{"'Sheet1'!$L$16"}</definedName>
    <definedName name="__________Goi8" hidden="1">{"'Sheet1'!$L$16"}</definedName>
    <definedName name="__________Goi8_1" localSheetId="12" hidden="1">{"'Sheet1'!$L$16"}</definedName>
    <definedName name="__________Goi8_1" localSheetId="11" hidden="1">{"'Sheet1'!$L$16"}</definedName>
    <definedName name="__________Goi8_1" localSheetId="13" hidden="1">{"'Sheet1'!$L$16"}</definedName>
    <definedName name="__________Goi8_1" localSheetId="16" hidden="1">{"'Sheet1'!$L$16"}</definedName>
    <definedName name="__________Goi8_1" localSheetId="21" hidden="1">{"'Sheet1'!$L$16"}</definedName>
    <definedName name="__________Goi8_1" localSheetId="18" hidden="1">{"'Sheet1'!$L$16"}</definedName>
    <definedName name="__________Goi8_1" localSheetId="19" hidden="1">{"'Sheet1'!$L$16"}</definedName>
    <definedName name="__________Goi8_1" localSheetId="20" hidden="1">{"'Sheet1'!$L$16"}</definedName>
    <definedName name="__________Goi8_1" localSheetId="22" hidden="1">{"'Sheet1'!$L$16"}</definedName>
    <definedName name="__________Goi8_1" localSheetId="24" hidden="1">{"'Sheet1'!$L$16"}</definedName>
    <definedName name="__________Goi8_1" localSheetId="28" hidden="1">{"'Sheet1'!$L$16"}</definedName>
    <definedName name="__________Goi8_1" localSheetId="14" hidden="1">{"'Sheet1'!$L$16"}</definedName>
    <definedName name="__________Goi8_1" hidden="1">{"'Sheet1'!$L$16"}</definedName>
    <definedName name="__________h1" localSheetId="12" hidden="1">{"'Sheet1'!$L$16"}</definedName>
    <definedName name="__________h1" localSheetId="11" hidden="1">{"'Sheet1'!$L$16"}</definedName>
    <definedName name="__________h1" localSheetId="13" hidden="1">{"'Sheet1'!$L$16"}</definedName>
    <definedName name="__________h1" localSheetId="16" hidden="1">{"'Sheet1'!$L$16"}</definedName>
    <definedName name="__________h1" localSheetId="21" hidden="1">{"'Sheet1'!$L$16"}</definedName>
    <definedName name="__________h1" localSheetId="18" hidden="1">{"'Sheet1'!$L$16"}</definedName>
    <definedName name="__________h1" localSheetId="19" hidden="1">{"'Sheet1'!$L$16"}</definedName>
    <definedName name="__________h1" localSheetId="20" hidden="1">{"'Sheet1'!$L$16"}</definedName>
    <definedName name="__________h1" localSheetId="22" hidden="1">{"'Sheet1'!$L$16"}</definedName>
    <definedName name="__________h1" localSheetId="24" hidden="1">{"'Sheet1'!$L$16"}</definedName>
    <definedName name="__________h1" localSheetId="28" hidden="1">{"'Sheet1'!$L$16"}</definedName>
    <definedName name="__________h1" localSheetId="14" hidden="1">{"'Sheet1'!$L$16"}</definedName>
    <definedName name="__________h1" hidden="1">{"'Sheet1'!$L$16"}</definedName>
    <definedName name="__________hh1219" localSheetId="12" hidden="1">{"'Sheet1'!$L$16"}</definedName>
    <definedName name="__________hh1219" localSheetId="11" hidden="1">{"'Sheet1'!$L$16"}</definedName>
    <definedName name="__________hh1219" localSheetId="13" hidden="1">{"'Sheet1'!$L$16"}</definedName>
    <definedName name="__________hh1219" localSheetId="16" hidden="1">{"'Sheet1'!$L$16"}</definedName>
    <definedName name="__________hh1219" localSheetId="21" hidden="1">{"'Sheet1'!$L$16"}</definedName>
    <definedName name="__________hh1219" localSheetId="18" hidden="1">{"'Sheet1'!$L$16"}</definedName>
    <definedName name="__________hh1219" localSheetId="19" hidden="1">{"'Sheet1'!$L$16"}</definedName>
    <definedName name="__________hh1219" localSheetId="20" hidden="1">{"'Sheet1'!$L$16"}</definedName>
    <definedName name="__________hh1219" localSheetId="22" hidden="1">{"'Sheet1'!$L$16"}</definedName>
    <definedName name="__________hh1219" localSheetId="24" hidden="1">{"'Sheet1'!$L$16"}</definedName>
    <definedName name="__________hh1219" localSheetId="28" hidden="1">{"'Sheet1'!$L$16"}</definedName>
    <definedName name="__________hh1219" localSheetId="14" hidden="1">{"'Sheet1'!$L$16"}</definedName>
    <definedName name="__________hh1219" hidden="1">{"'Sheet1'!$L$16"}</definedName>
    <definedName name="__________hu1" localSheetId="12" hidden="1">{"'Sheet1'!$L$16"}</definedName>
    <definedName name="__________hu1" localSheetId="11" hidden="1">{"'Sheet1'!$L$16"}</definedName>
    <definedName name="__________hu1" localSheetId="13" hidden="1">{"'Sheet1'!$L$16"}</definedName>
    <definedName name="__________hu1" localSheetId="16" hidden="1">{"'Sheet1'!$L$16"}</definedName>
    <definedName name="__________hu1" localSheetId="21" hidden="1">{"'Sheet1'!$L$16"}</definedName>
    <definedName name="__________hu1" localSheetId="18" hidden="1">{"'Sheet1'!$L$16"}</definedName>
    <definedName name="__________hu1" localSheetId="19" hidden="1">{"'Sheet1'!$L$16"}</definedName>
    <definedName name="__________hu1" localSheetId="20" hidden="1">{"'Sheet1'!$L$16"}</definedName>
    <definedName name="__________hu1" localSheetId="22" hidden="1">{"'Sheet1'!$L$16"}</definedName>
    <definedName name="__________hu1" localSheetId="24" hidden="1">{"'Sheet1'!$L$16"}</definedName>
    <definedName name="__________hu1" localSheetId="28" hidden="1">{"'Sheet1'!$L$16"}</definedName>
    <definedName name="__________hu1" localSheetId="14" hidden="1">{"'Sheet1'!$L$16"}</definedName>
    <definedName name="__________hu1" hidden="1">{"'Sheet1'!$L$16"}</definedName>
    <definedName name="__________hu2" localSheetId="12" hidden="1">{"'Sheet1'!$L$16"}</definedName>
    <definedName name="__________hu2" localSheetId="11" hidden="1">{"'Sheet1'!$L$16"}</definedName>
    <definedName name="__________hu2" localSheetId="13" hidden="1">{"'Sheet1'!$L$16"}</definedName>
    <definedName name="__________hu2" localSheetId="16" hidden="1">{"'Sheet1'!$L$16"}</definedName>
    <definedName name="__________hu2" localSheetId="21" hidden="1">{"'Sheet1'!$L$16"}</definedName>
    <definedName name="__________hu2" localSheetId="18" hidden="1">{"'Sheet1'!$L$16"}</definedName>
    <definedName name="__________hu2" localSheetId="19" hidden="1">{"'Sheet1'!$L$16"}</definedName>
    <definedName name="__________hu2" localSheetId="20" hidden="1">{"'Sheet1'!$L$16"}</definedName>
    <definedName name="__________hu2" localSheetId="22" hidden="1">{"'Sheet1'!$L$16"}</definedName>
    <definedName name="__________hu2" localSheetId="24" hidden="1">{"'Sheet1'!$L$16"}</definedName>
    <definedName name="__________hu2" localSheetId="28" hidden="1">{"'Sheet1'!$L$16"}</definedName>
    <definedName name="__________hu2" localSheetId="14" hidden="1">{"'Sheet1'!$L$16"}</definedName>
    <definedName name="__________hu2" hidden="1">{"'Sheet1'!$L$16"}</definedName>
    <definedName name="__________hu5" localSheetId="12" hidden="1">{"'Sheet1'!$L$16"}</definedName>
    <definedName name="__________hu5" localSheetId="11" hidden="1">{"'Sheet1'!$L$16"}</definedName>
    <definedName name="__________hu5" localSheetId="13" hidden="1">{"'Sheet1'!$L$16"}</definedName>
    <definedName name="__________hu5" localSheetId="16" hidden="1">{"'Sheet1'!$L$16"}</definedName>
    <definedName name="__________hu5" localSheetId="21" hidden="1">{"'Sheet1'!$L$16"}</definedName>
    <definedName name="__________hu5" localSheetId="18" hidden="1">{"'Sheet1'!$L$16"}</definedName>
    <definedName name="__________hu5" localSheetId="19" hidden="1">{"'Sheet1'!$L$16"}</definedName>
    <definedName name="__________hu5" localSheetId="20" hidden="1">{"'Sheet1'!$L$16"}</definedName>
    <definedName name="__________hu5" localSheetId="22" hidden="1">{"'Sheet1'!$L$16"}</definedName>
    <definedName name="__________hu5" localSheetId="24" hidden="1">{"'Sheet1'!$L$16"}</definedName>
    <definedName name="__________hu5" localSheetId="28" hidden="1">{"'Sheet1'!$L$16"}</definedName>
    <definedName name="__________hu5" localSheetId="14" hidden="1">{"'Sheet1'!$L$16"}</definedName>
    <definedName name="__________hu5" hidden="1">{"'Sheet1'!$L$16"}</definedName>
    <definedName name="__________hu6" localSheetId="12" hidden="1">{"'Sheet1'!$L$16"}</definedName>
    <definedName name="__________hu6" localSheetId="11" hidden="1">{"'Sheet1'!$L$16"}</definedName>
    <definedName name="__________hu6" localSheetId="13" hidden="1">{"'Sheet1'!$L$16"}</definedName>
    <definedName name="__________hu6" localSheetId="16" hidden="1">{"'Sheet1'!$L$16"}</definedName>
    <definedName name="__________hu6" localSheetId="21" hidden="1">{"'Sheet1'!$L$16"}</definedName>
    <definedName name="__________hu6" localSheetId="18" hidden="1">{"'Sheet1'!$L$16"}</definedName>
    <definedName name="__________hu6" localSheetId="19" hidden="1">{"'Sheet1'!$L$16"}</definedName>
    <definedName name="__________hu6" localSheetId="20" hidden="1">{"'Sheet1'!$L$16"}</definedName>
    <definedName name="__________hu6" localSheetId="22" hidden="1">{"'Sheet1'!$L$16"}</definedName>
    <definedName name="__________hu6" localSheetId="24" hidden="1">{"'Sheet1'!$L$16"}</definedName>
    <definedName name="__________hu6" localSheetId="28" hidden="1">{"'Sheet1'!$L$16"}</definedName>
    <definedName name="__________hu6" localSheetId="14" hidden="1">{"'Sheet1'!$L$16"}</definedName>
    <definedName name="__________hu6" hidden="1">{"'Sheet1'!$L$16"}</definedName>
    <definedName name="__________hu7" localSheetId="12" hidden="1">{"'Sheet1'!$L$16"}</definedName>
    <definedName name="__________hu7" localSheetId="11" hidden="1">{"'Sheet1'!$L$16"}</definedName>
    <definedName name="__________hu7" localSheetId="13" hidden="1">{"'Sheet1'!$L$16"}</definedName>
    <definedName name="__________hu7" localSheetId="16" hidden="1">{"'Sheet1'!$L$16"}</definedName>
    <definedName name="__________hu7" localSheetId="21" hidden="1">{"'Sheet1'!$L$16"}</definedName>
    <definedName name="__________hu7" localSheetId="18" hidden="1">{"'Sheet1'!$L$16"}</definedName>
    <definedName name="__________hu7" localSheetId="19" hidden="1">{"'Sheet1'!$L$16"}</definedName>
    <definedName name="__________hu7" localSheetId="20" hidden="1">{"'Sheet1'!$L$16"}</definedName>
    <definedName name="__________hu7" localSheetId="22" hidden="1">{"'Sheet1'!$L$16"}</definedName>
    <definedName name="__________hu7" localSheetId="24" hidden="1">{"'Sheet1'!$L$16"}</definedName>
    <definedName name="__________hu7" localSheetId="28" hidden="1">{"'Sheet1'!$L$16"}</definedName>
    <definedName name="__________hu7" localSheetId="14" hidden="1">{"'Sheet1'!$L$16"}</definedName>
    <definedName name="__________hu7" hidden="1">{"'Sheet1'!$L$16"}</definedName>
    <definedName name="__________Lan1" localSheetId="12" hidden="1">{"'Sheet1'!$L$16"}</definedName>
    <definedName name="__________Lan1" localSheetId="11" hidden="1">{"'Sheet1'!$L$16"}</definedName>
    <definedName name="__________Lan1" localSheetId="13" hidden="1">{"'Sheet1'!$L$16"}</definedName>
    <definedName name="__________Lan1" localSheetId="16" hidden="1">{"'Sheet1'!$L$16"}</definedName>
    <definedName name="__________Lan1" localSheetId="21" hidden="1">{"'Sheet1'!$L$16"}</definedName>
    <definedName name="__________Lan1" localSheetId="18" hidden="1">{"'Sheet1'!$L$16"}</definedName>
    <definedName name="__________Lan1" localSheetId="19" hidden="1">{"'Sheet1'!$L$16"}</definedName>
    <definedName name="__________Lan1" localSheetId="20" hidden="1">{"'Sheet1'!$L$16"}</definedName>
    <definedName name="__________Lan1" localSheetId="22" hidden="1">{"'Sheet1'!$L$16"}</definedName>
    <definedName name="__________Lan1" localSheetId="24" hidden="1">{"'Sheet1'!$L$16"}</definedName>
    <definedName name="__________Lan1" localSheetId="28" hidden="1">{"'Sheet1'!$L$16"}</definedName>
    <definedName name="__________Lan1" localSheetId="14" hidden="1">{"'Sheet1'!$L$16"}</definedName>
    <definedName name="__________Lan1" hidden="1">{"'Sheet1'!$L$16"}</definedName>
    <definedName name="__________Lan2" localSheetId="12" hidden="1">{"'Sheet1'!$L$16"}</definedName>
    <definedName name="__________Lan2" localSheetId="11" hidden="1">{"'Sheet1'!$L$16"}</definedName>
    <definedName name="__________Lan2" localSheetId="13" hidden="1">{"'Sheet1'!$L$16"}</definedName>
    <definedName name="__________Lan2" localSheetId="16" hidden="1">{"'Sheet1'!$L$16"}</definedName>
    <definedName name="__________Lan2" localSheetId="21" hidden="1">{"'Sheet1'!$L$16"}</definedName>
    <definedName name="__________Lan2" localSheetId="18" hidden="1">{"'Sheet1'!$L$16"}</definedName>
    <definedName name="__________Lan2" localSheetId="19" hidden="1">{"'Sheet1'!$L$16"}</definedName>
    <definedName name="__________Lan2" localSheetId="20" hidden="1">{"'Sheet1'!$L$16"}</definedName>
    <definedName name="__________Lan2" localSheetId="22" hidden="1">{"'Sheet1'!$L$16"}</definedName>
    <definedName name="__________Lan2" localSheetId="24" hidden="1">{"'Sheet1'!$L$16"}</definedName>
    <definedName name="__________Lan2" localSheetId="28" hidden="1">{"'Sheet1'!$L$16"}</definedName>
    <definedName name="__________Lan2" localSheetId="14" hidden="1">{"'Sheet1'!$L$16"}</definedName>
    <definedName name="__________Lan2" hidden="1">{"'Sheet1'!$L$16"}</definedName>
    <definedName name="__________LAN3" localSheetId="12" hidden="1">{"'Sheet1'!$L$16"}</definedName>
    <definedName name="__________LAN3" localSheetId="11" hidden="1">{"'Sheet1'!$L$16"}</definedName>
    <definedName name="__________LAN3" localSheetId="13" hidden="1">{"'Sheet1'!$L$16"}</definedName>
    <definedName name="__________LAN3" localSheetId="16" hidden="1">{"'Sheet1'!$L$16"}</definedName>
    <definedName name="__________LAN3" localSheetId="21" hidden="1">{"'Sheet1'!$L$16"}</definedName>
    <definedName name="__________LAN3" localSheetId="18" hidden="1">{"'Sheet1'!$L$16"}</definedName>
    <definedName name="__________LAN3" localSheetId="19" hidden="1">{"'Sheet1'!$L$16"}</definedName>
    <definedName name="__________LAN3" localSheetId="20" hidden="1">{"'Sheet1'!$L$16"}</definedName>
    <definedName name="__________LAN3" localSheetId="22" hidden="1">{"'Sheet1'!$L$16"}</definedName>
    <definedName name="__________LAN3" localSheetId="24" hidden="1">{"'Sheet1'!$L$16"}</definedName>
    <definedName name="__________LAN3" localSheetId="28" hidden="1">{"'Sheet1'!$L$16"}</definedName>
    <definedName name="__________LAN3" localSheetId="14" hidden="1">{"'Sheet1'!$L$16"}</definedName>
    <definedName name="__________LAN3" hidden="1">{"'Sheet1'!$L$16"}</definedName>
    <definedName name="__________ld2" localSheetId="12" hidden="1">{"'Sheet1'!$L$16"}</definedName>
    <definedName name="__________ld2" localSheetId="11" hidden="1">{"'Sheet1'!$L$16"}</definedName>
    <definedName name="__________ld2" localSheetId="13" hidden="1">{"'Sheet1'!$L$16"}</definedName>
    <definedName name="__________ld2" localSheetId="16" hidden="1">{"'Sheet1'!$L$16"}</definedName>
    <definedName name="__________ld2" localSheetId="21" hidden="1">{"'Sheet1'!$L$16"}</definedName>
    <definedName name="__________ld2" localSheetId="18" hidden="1">{"'Sheet1'!$L$16"}</definedName>
    <definedName name="__________ld2" localSheetId="19" hidden="1">{"'Sheet1'!$L$16"}</definedName>
    <definedName name="__________ld2" localSheetId="20" hidden="1">{"'Sheet1'!$L$16"}</definedName>
    <definedName name="__________ld2" localSheetId="22" hidden="1">{"'Sheet1'!$L$16"}</definedName>
    <definedName name="__________ld2" localSheetId="24" hidden="1">{"'Sheet1'!$L$16"}</definedName>
    <definedName name="__________ld2" localSheetId="28" hidden="1">{"'Sheet1'!$L$16"}</definedName>
    <definedName name="__________ld2" localSheetId="14" hidden="1">{"'Sheet1'!$L$16"}</definedName>
    <definedName name="__________ld2" hidden="1">{"'Sheet1'!$L$16"}</definedName>
    <definedName name="__________lk2" localSheetId="12" hidden="1">{"'Sheet1'!$L$16"}</definedName>
    <definedName name="__________lk2" localSheetId="11" hidden="1">{"'Sheet1'!$L$16"}</definedName>
    <definedName name="__________lk2" localSheetId="13" hidden="1">{"'Sheet1'!$L$16"}</definedName>
    <definedName name="__________lk2" localSheetId="16" hidden="1">{"'Sheet1'!$L$16"}</definedName>
    <definedName name="__________lk2" localSheetId="21" hidden="1">{"'Sheet1'!$L$16"}</definedName>
    <definedName name="__________lk2" localSheetId="18" hidden="1">{"'Sheet1'!$L$16"}</definedName>
    <definedName name="__________lk2" localSheetId="19" hidden="1">{"'Sheet1'!$L$16"}</definedName>
    <definedName name="__________lk2" localSheetId="20" hidden="1">{"'Sheet1'!$L$16"}</definedName>
    <definedName name="__________lk2" localSheetId="22" hidden="1">{"'Sheet1'!$L$16"}</definedName>
    <definedName name="__________lk2" localSheetId="24" hidden="1">{"'Sheet1'!$L$16"}</definedName>
    <definedName name="__________lk2" localSheetId="28" hidden="1">{"'Sheet1'!$L$16"}</definedName>
    <definedName name="__________lk2" localSheetId="14" hidden="1">{"'Sheet1'!$L$16"}</definedName>
    <definedName name="__________lk2" hidden="1">{"'Sheet1'!$L$16"}</definedName>
    <definedName name="__________lop111" localSheetId="12" hidden="1">{#N/A,#N/A,FALSE,"特殊室（ＢＱ表）"}</definedName>
    <definedName name="__________lop111" localSheetId="11" hidden="1">{#N/A,#N/A,FALSE,"特殊室（ＢＱ表）"}</definedName>
    <definedName name="__________lop111" localSheetId="13" hidden="1">{#N/A,#N/A,FALSE,"特殊室（ＢＱ表）"}</definedName>
    <definedName name="__________lop111" localSheetId="16" hidden="1">{#N/A,#N/A,FALSE,"特殊室（ＢＱ表）"}</definedName>
    <definedName name="__________lop111" localSheetId="21" hidden="1">{#N/A,#N/A,FALSE,"特殊室（ＢＱ表）"}</definedName>
    <definedName name="__________lop111" localSheetId="18" hidden="1">{#N/A,#N/A,FALSE,"特殊室（ＢＱ表）"}</definedName>
    <definedName name="__________lop111" localSheetId="19" hidden="1">{#N/A,#N/A,FALSE,"特殊室（ＢＱ表）"}</definedName>
    <definedName name="__________lop111" localSheetId="20" hidden="1">{#N/A,#N/A,FALSE,"特殊室（ＢＱ表）"}</definedName>
    <definedName name="__________lop111" localSheetId="22" hidden="1">{#N/A,#N/A,FALSE,"特殊室（ＢＱ表）"}</definedName>
    <definedName name="__________lop111" localSheetId="24" hidden="1">{#N/A,#N/A,FALSE,"特殊室（ＢＱ表）"}</definedName>
    <definedName name="__________lop111" localSheetId="28" hidden="1">{#N/A,#N/A,FALSE,"特殊室（ＢＱ表）"}</definedName>
    <definedName name="__________lop111" localSheetId="14" hidden="1">{#N/A,#N/A,FALSE,"特殊室（ＢＱ表）"}</definedName>
    <definedName name="__________lop111" hidden="1">{#N/A,#N/A,FALSE,"特殊室（ＢＱ表）"}</definedName>
    <definedName name="__________m4" localSheetId="12" hidden="1">{"'Sheet1'!$L$16"}</definedName>
    <definedName name="__________m4" localSheetId="11" hidden="1">{"'Sheet1'!$L$16"}</definedName>
    <definedName name="__________m4" localSheetId="13" hidden="1">{"'Sheet1'!$L$16"}</definedName>
    <definedName name="__________m4" localSheetId="16" hidden="1">{"'Sheet1'!$L$16"}</definedName>
    <definedName name="__________m4" localSheetId="21" hidden="1">{"'Sheet1'!$L$16"}</definedName>
    <definedName name="__________m4" localSheetId="18" hidden="1">{"'Sheet1'!$L$16"}</definedName>
    <definedName name="__________m4" localSheetId="19" hidden="1">{"'Sheet1'!$L$16"}</definedName>
    <definedName name="__________m4" localSheetId="20" hidden="1">{"'Sheet1'!$L$16"}</definedName>
    <definedName name="__________m4" localSheetId="22" hidden="1">{"'Sheet1'!$L$16"}</definedName>
    <definedName name="__________m4" localSheetId="24" hidden="1">{"'Sheet1'!$L$16"}</definedName>
    <definedName name="__________m4" localSheetId="28" hidden="1">{"'Sheet1'!$L$16"}</definedName>
    <definedName name="__________m4" localSheetId="14" hidden="1">{"'Sheet1'!$L$16"}</definedName>
    <definedName name="__________m4" hidden="1">{"'Sheet1'!$L$16"}</definedName>
    <definedName name="__________NO1" hidden="1">#REF!</definedName>
    <definedName name="__________NO2" hidden="1">#REF!</definedName>
    <definedName name="__________NSO2" localSheetId="12" hidden="1">{"'Sheet1'!$L$16"}</definedName>
    <definedName name="__________NSO2" localSheetId="11" hidden="1">{"'Sheet1'!$L$16"}</definedName>
    <definedName name="__________NSO2" localSheetId="13" hidden="1">{"'Sheet1'!$L$16"}</definedName>
    <definedName name="__________NSO2" localSheetId="16" hidden="1">{"'Sheet1'!$L$16"}</definedName>
    <definedName name="__________NSO2" localSheetId="21" hidden="1">{"'Sheet1'!$L$16"}</definedName>
    <definedName name="__________NSO2" localSheetId="18" hidden="1">{"'Sheet1'!$L$16"}</definedName>
    <definedName name="__________NSO2" localSheetId="19" hidden="1">{"'Sheet1'!$L$16"}</definedName>
    <definedName name="__________NSO2" localSheetId="20" hidden="1">{"'Sheet1'!$L$16"}</definedName>
    <definedName name="__________NSO2" localSheetId="22" hidden="1">{"'Sheet1'!$L$16"}</definedName>
    <definedName name="__________NSO2" localSheetId="24" hidden="1">{"'Sheet1'!$L$16"}</definedName>
    <definedName name="__________NSO2" localSheetId="28" hidden="1">{"'Sheet1'!$L$16"}</definedName>
    <definedName name="__________NSO2" localSheetId="14" hidden="1">{"'Sheet1'!$L$16"}</definedName>
    <definedName name="__________NSO2" hidden="1">{"'Sheet1'!$L$16"}</definedName>
    <definedName name="__________P3" localSheetId="12" hidden="1">{#N/A,#N/A,FALSE,"特殊室（ＢＱ表）"}</definedName>
    <definedName name="__________P3" localSheetId="11" hidden="1">{#N/A,#N/A,FALSE,"特殊室（ＢＱ表）"}</definedName>
    <definedName name="__________P3" localSheetId="13" hidden="1">{#N/A,#N/A,FALSE,"特殊室（ＢＱ表）"}</definedName>
    <definedName name="__________P3" localSheetId="16" hidden="1">{#N/A,#N/A,FALSE,"特殊室（ＢＱ表）"}</definedName>
    <definedName name="__________P3" localSheetId="21" hidden="1">{#N/A,#N/A,FALSE,"特殊室（ＢＱ表）"}</definedName>
    <definedName name="__________P3" localSheetId="18" hidden="1">{#N/A,#N/A,FALSE,"特殊室（ＢＱ表）"}</definedName>
    <definedName name="__________P3" localSheetId="19" hidden="1">{#N/A,#N/A,FALSE,"特殊室（ＢＱ表）"}</definedName>
    <definedName name="__________P3" localSheetId="20" hidden="1">{#N/A,#N/A,FALSE,"特殊室（ＢＱ表）"}</definedName>
    <definedName name="__________P3" localSheetId="22" hidden="1">{#N/A,#N/A,FALSE,"特殊室（ＢＱ表）"}</definedName>
    <definedName name="__________P3" localSheetId="24" hidden="1">{#N/A,#N/A,FALSE,"特殊室（ＢＱ表）"}</definedName>
    <definedName name="__________P3" localSheetId="28" hidden="1">{#N/A,#N/A,FALSE,"特殊室（ＢＱ表）"}</definedName>
    <definedName name="__________P3" localSheetId="14" hidden="1">{#N/A,#N/A,FALSE,"特殊室（ＢＱ表）"}</definedName>
    <definedName name="__________P3" hidden="1">{#N/A,#N/A,FALSE,"特殊室（ＢＱ表）"}</definedName>
    <definedName name="__________PA3" localSheetId="12" hidden="1">{"'Sheet1'!$L$16"}</definedName>
    <definedName name="__________PA3" localSheetId="11" hidden="1">{"'Sheet1'!$L$16"}</definedName>
    <definedName name="__________PA3" localSheetId="13" hidden="1">{"'Sheet1'!$L$16"}</definedName>
    <definedName name="__________PA3" localSheetId="16" hidden="1">{"'Sheet1'!$L$16"}</definedName>
    <definedName name="__________PA3" localSheetId="21" hidden="1">{"'Sheet1'!$L$16"}</definedName>
    <definedName name="__________PA3" localSheetId="18" hidden="1">{"'Sheet1'!$L$16"}</definedName>
    <definedName name="__________PA3" localSheetId="19" hidden="1">{"'Sheet1'!$L$16"}</definedName>
    <definedName name="__________PA3" localSheetId="20" hidden="1">{"'Sheet1'!$L$16"}</definedName>
    <definedName name="__________PA3" localSheetId="22" hidden="1">{"'Sheet1'!$L$16"}</definedName>
    <definedName name="__________PA3" localSheetId="24" hidden="1">{"'Sheet1'!$L$16"}</definedName>
    <definedName name="__________PA3" localSheetId="28" hidden="1">{"'Sheet1'!$L$16"}</definedName>
    <definedName name="__________PA3" localSheetId="14" hidden="1">{"'Sheet1'!$L$16"}</definedName>
    <definedName name="__________PA3" hidden="1">{"'Sheet1'!$L$16"}</definedName>
    <definedName name="__________PPP3" localSheetId="12" hidden="1">{#N/A,#N/A,FALSE,"特殊室（ＢＱ表）"}</definedName>
    <definedName name="__________PPP3" localSheetId="11" hidden="1">{#N/A,#N/A,FALSE,"特殊室（ＢＱ表）"}</definedName>
    <definedName name="__________PPP3" localSheetId="13" hidden="1">{#N/A,#N/A,FALSE,"特殊室（ＢＱ表）"}</definedName>
    <definedName name="__________PPP3" localSheetId="16" hidden="1">{#N/A,#N/A,FALSE,"特殊室（ＢＱ表）"}</definedName>
    <definedName name="__________PPP3" localSheetId="21" hidden="1">{#N/A,#N/A,FALSE,"特殊室（ＢＱ表）"}</definedName>
    <definedName name="__________PPP3" localSheetId="18" hidden="1">{#N/A,#N/A,FALSE,"特殊室（ＢＱ表）"}</definedName>
    <definedName name="__________PPP3" localSheetId="19" hidden="1">{#N/A,#N/A,FALSE,"特殊室（ＢＱ表）"}</definedName>
    <definedName name="__________PPP3" localSheetId="20" hidden="1">{#N/A,#N/A,FALSE,"特殊室（ＢＱ表）"}</definedName>
    <definedName name="__________PPP3" localSheetId="22" hidden="1">{#N/A,#N/A,FALSE,"特殊室（ＢＱ表）"}</definedName>
    <definedName name="__________PPP3" localSheetId="24" hidden="1">{#N/A,#N/A,FALSE,"特殊室（ＢＱ表）"}</definedName>
    <definedName name="__________PPP3" localSheetId="28" hidden="1">{#N/A,#N/A,FALSE,"特殊室（ＢＱ表）"}</definedName>
    <definedName name="__________PPP3" localSheetId="14" hidden="1">{#N/A,#N/A,FALSE,"特殊室（ＢＱ表）"}</definedName>
    <definedName name="__________PPP3" hidden="1">{#N/A,#N/A,FALSE,"特殊室（ＢＱ表）"}</definedName>
    <definedName name="__________PPP33" localSheetId="12" hidden="1">{#N/A,#N/A,FALSE,"特殊室（ＢＱ表）"}</definedName>
    <definedName name="__________PPP33" localSheetId="11" hidden="1">{#N/A,#N/A,FALSE,"特殊室（ＢＱ表）"}</definedName>
    <definedName name="__________PPP33" localSheetId="13" hidden="1">{#N/A,#N/A,FALSE,"特殊室（ＢＱ表）"}</definedName>
    <definedName name="__________PPP33" localSheetId="16" hidden="1">{#N/A,#N/A,FALSE,"特殊室（ＢＱ表）"}</definedName>
    <definedName name="__________PPP33" localSheetId="21" hidden="1">{#N/A,#N/A,FALSE,"特殊室（ＢＱ表）"}</definedName>
    <definedName name="__________PPP33" localSheetId="18" hidden="1">{#N/A,#N/A,FALSE,"特殊室（ＢＱ表）"}</definedName>
    <definedName name="__________PPP33" localSheetId="19" hidden="1">{#N/A,#N/A,FALSE,"特殊室（ＢＱ表）"}</definedName>
    <definedName name="__________PPP33" localSheetId="20" hidden="1">{#N/A,#N/A,FALSE,"特殊室（ＢＱ表）"}</definedName>
    <definedName name="__________PPP33" localSheetId="22" hidden="1">{#N/A,#N/A,FALSE,"特殊室（ＢＱ表）"}</definedName>
    <definedName name="__________PPP33" localSheetId="24" hidden="1">{#N/A,#N/A,FALSE,"特殊室（ＢＱ表）"}</definedName>
    <definedName name="__________PPP33" localSheetId="28" hidden="1">{#N/A,#N/A,FALSE,"特殊室（ＢＱ表）"}</definedName>
    <definedName name="__________PPP33" localSheetId="14" hidden="1">{#N/A,#N/A,FALSE,"特殊室（ＢＱ表）"}</definedName>
    <definedName name="__________PPP33" hidden="1">{#N/A,#N/A,FALSE,"特殊室（ＢＱ表）"}</definedName>
    <definedName name="__________ppp34" localSheetId="12" hidden="1">{#N/A,#N/A,FALSE,"特殊室（ＢＱ表）"}</definedName>
    <definedName name="__________ppp34" localSheetId="11" hidden="1">{#N/A,#N/A,FALSE,"特殊室（ＢＱ表）"}</definedName>
    <definedName name="__________ppp34" localSheetId="13" hidden="1">{#N/A,#N/A,FALSE,"特殊室（ＢＱ表）"}</definedName>
    <definedName name="__________ppp34" localSheetId="16" hidden="1">{#N/A,#N/A,FALSE,"特殊室（ＢＱ表）"}</definedName>
    <definedName name="__________ppp34" localSheetId="21" hidden="1">{#N/A,#N/A,FALSE,"特殊室（ＢＱ表）"}</definedName>
    <definedName name="__________ppp34" localSheetId="18" hidden="1">{#N/A,#N/A,FALSE,"特殊室（ＢＱ表）"}</definedName>
    <definedName name="__________ppp34" localSheetId="19" hidden="1">{#N/A,#N/A,FALSE,"特殊室（ＢＱ表）"}</definedName>
    <definedName name="__________ppp34" localSheetId="20" hidden="1">{#N/A,#N/A,FALSE,"特殊室（ＢＱ表）"}</definedName>
    <definedName name="__________ppp34" localSheetId="22" hidden="1">{#N/A,#N/A,FALSE,"特殊室（ＢＱ表）"}</definedName>
    <definedName name="__________ppp34" localSheetId="24" hidden="1">{#N/A,#N/A,FALSE,"特殊室（ＢＱ表）"}</definedName>
    <definedName name="__________ppp34" localSheetId="28" hidden="1">{#N/A,#N/A,FALSE,"特殊室（ＢＱ表）"}</definedName>
    <definedName name="__________ppp34" localSheetId="14" hidden="1">{#N/A,#N/A,FALSE,"特殊室（ＢＱ表）"}</definedName>
    <definedName name="__________ppp34" hidden="1">{#N/A,#N/A,FALSE,"特殊室（ＢＱ表）"}</definedName>
    <definedName name="__________ppp3444" localSheetId="12" hidden="1">{#N/A,#N/A,FALSE,"特殊室（ＢＱ表）"}</definedName>
    <definedName name="__________ppp3444" localSheetId="11" hidden="1">{#N/A,#N/A,FALSE,"特殊室（ＢＱ表）"}</definedName>
    <definedName name="__________ppp3444" localSheetId="13" hidden="1">{#N/A,#N/A,FALSE,"特殊室（ＢＱ表）"}</definedName>
    <definedName name="__________ppp3444" localSheetId="16" hidden="1">{#N/A,#N/A,FALSE,"特殊室（ＢＱ表）"}</definedName>
    <definedName name="__________ppp3444" localSheetId="21" hidden="1">{#N/A,#N/A,FALSE,"特殊室（ＢＱ表）"}</definedName>
    <definedName name="__________ppp3444" localSheetId="18" hidden="1">{#N/A,#N/A,FALSE,"特殊室（ＢＱ表）"}</definedName>
    <definedName name="__________ppp3444" localSheetId="19" hidden="1">{#N/A,#N/A,FALSE,"特殊室（ＢＱ表）"}</definedName>
    <definedName name="__________ppp3444" localSheetId="20" hidden="1">{#N/A,#N/A,FALSE,"特殊室（ＢＱ表）"}</definedName>
    <definedName name="__________ppp3444" localSheetId="22" hidden="1">{#N/A,#N/A,FALSE,"特殊室（ＢＱ表）"}</definedName>
    <definedName name="__________ppp3444" localSheetId="24" hidden="1">{#N/A,#N/A,FALSE,"特殊室（ＢＱ表）"}</definedName>
    <definedName name="__________ppp3444" localSheetId="28" hidden="1">{#N/A,#N/A,FALSE,"特殊室（ＢＱ表）"}</definedName>
    <definedName name="__________ppp3444" localSheetId="14" hidden="1">{#N/A,#N/A,FALSE,"特殊室（ＢＱ表）"}</definedName>
    <definedName name="__________ppp3444" hidden="1">{#N/A,#N/A,FALSE,"特殊室（ＢＱ表）"}</definedName>
    <definedName name="__________SCL4" localSheetId="12" hidden="1">{"'Sheet1'!$L$16"}</definedName>
    <definedName name="__________SCL4" localSheetId="11" hidden="1">{"'Sheet1'!$L$16"}</definedName>
    <definedName name="__________SCL4" localSheetId="13" hidden="1">{"'Sheet1'!$L$16"}</definedName>
    <definedName name="__________SCL4" localSheetId="16" hidden="1">{"'Sheet1'!$L$16"}</definedName>
    <definedName name="__________SCL4" localSheetId="21" hidden="1">{"'Sheet1'!$L$16"}</definedName>
    <definedName name="__________SCL4" localSheetId="18" hidden="1">{"'Sheet1'!$L$16"}</definedName>
    <definedName name="__________SCL4" localSheetId="19" hidden="1">{"'Sheet1'!$L$16"}</definedName>
    <definedName name="__________SCL4" localSheetId="20" hidden="1">{"'Sheet1'!$L$16"}</definedName>
    <definedName name="__________SCL4" localSheetId="22" hidden="1">{"'Sheet1'!$L$16"}</definedName>
    <definedName name="__________SCL4" localSheetId="24" hidden="1">{"'Sheet1'!$L$16"}</definedName>
    <definedName name="__________SCL4" localSheetId="28" hidden="1">{"'Sheet1'!$L$16"}</definedName>
    <definedName name="__________SCL4" localSheetId="14" hidden="1">{"'Sheet1'!$L$16"}</definedName>
    <definedName name="__________SCL4" hidden="1">{"'Sheet1'!$L$16"}</definedName>
    <definedName name="__________SCL4_1" localSheetId="12" hidden="1">{"'Sheet1'!$L$16"}</definedName>
    <definedName name="__________SCL4_1" localSheetId="11" hidden="1">{"'Sheet1'!$L$16"}</definedName>
    <definedName name="__________SCL4_1" localSheetId="13" hidden="1">{"'Sheet1'!$L$16"}</definedName>
    <definedName name="__________SCL4_1" localSheetId="16" hidden="1">{"'Sheet1'!$L$16"}</definedName>
    <definedName name="__________SCL4_1" localSheetId="21" hidden="1">{"'Sheet1'!$L$16"}</definedName>
    <definedName name="__________SCL4_1" localSheetId="18" hidden="1">{"'Sheet1'!$L$16"}</definedName>
    <definedName name="__________SCL4_1" localSheetId="19" hidden="1">{"'Sheet1'!$L$16"}</definedName>
    <definedName name="__________SCL4_1" localSheetId="20" hidden="1">{"'Sheet1'!$L$16"}</definedName>
    <definedName name="__________SCL4_1" localSheetId="22" hidden="1">{"'Sheet1'!$L$16"}</definedName>
    <definedName name="__________SCL4_1" localSheetId="24" hidden="1">{"'Sheet1'!$L$16"}</definedName>
    <definedName name="__________SCL4_1" localSheetId="28" hidden="1">{"'Sheet1'!$L$16"}</definedName>
    <definedName name="__________SCL4_1" localSheetId="14" hidden="1">{"'Sheet1'!$L$16"}</definedName>
    <definedName name="__________SCL4_1" hidden="1">{"'Sheet1'!$L$16"}</definedName>
    <definedName name="__________T1" localSheetId="12" hidden="1">{#N/A,#N/A,FALSE,"Chi tiÆt"}</definedName>
    <definedName name="__________T1" localSheetId="11" hidden="1">{#N/A,#N/A,FALSE,"Chi tiÆt"}</definedName>
    <definedName name="__________T1" localSheetId="13" hidden="1">{#N/A,#N/A,FALSE,"Chi tiÆt"}</definedName>
    <definedName name="__________T1" localSheetId="16" hidden="1">{#N/A,#N/A,FALSE,"Chi tiÆt"}</definedName>
    <definedName name="__________T1" localSheetId="21" hidden="1">{#N/A,#N/A,FALSE,"Chi tiÆt"}</definedName>
    <definedName name="__________T1" localSheetId="18" hidden="1">{#N/A,#N/A,FALSE,"Chi tiÆt"}</definedName>
    <definedName name="__________T1" localSheetId="19" hidden="1">{#N/A,#N/A,FALSE,"Chi tiÆt"}</definedName>
    <definedName name="__________T1" localSheetId="20" hidden="1">{#N/A,#N/A,FALSE,"Chi tiÆt"}</definedName>
    <definedName name="__________T1" localSheetId="22" hidden="1">{#N/A,#N/A,FALSE,"Chi tiÆt"}</definedName>
    <definedName name="__________T1" localSheetId="24" hidden="1">{#N/A,#N/A,FALSE,"Chi tiÆt"}</definedName>
    <definedName name="__________T1" localSheetId="28" hidden="1">{#N/A,#N/A,FALSE,"Chi tiÆt"}</definedName>
    <definedName name="__________T1" localSheetId="14" hidden="1">{#N/A,#N/A,FALSE,"Chi tiÆt"}</definedName>
    <definedName name="__________T1" hidden="1">{#N/A,#N/A,FALSE,"Chi tiÆt"}</definedName>
    <definedName name="__________T10" localSheetId="12" hidden="1">{"'Sheet1'!$L$16"}</definedName>
    <definedName name="__________T10" localSheetId="11" hidden="1">{"'Sheet1'!$L$16"}</definedName>
    <definedName name="__________T10" localSheetId="13" hidden="1">{"'Sheet1'!$L$16"}</definedName>
    <definedName name="__________T10" localSheetId="16" hidden="1">{"'Sheet1'!$L$16"}</definedName>
    <definedName name="__________T10" localSheetId="21" hidden="1">{"'Sheet1'!$L$16"}</definedName>
    <definedName name="__________T10" localSheetId="18" hidden="1">{"'Sheet1'!$L$16"}</definedName>
    <definedName name="__________T10" localSheetId="19" hidden="1">{"'Sheet1'!$L$16"}</definedName>
    <definedName name="__________T10" localSheetId="20" hidden="1">{"'Sheet1'!$L$16"}</definedName>
    <definedName name="__________T10" localSheetId="22" hidden="1">{"'Sheet1'!$L$16"}</definedName>
    <definedName name="__________T10" localSheetId="24" hidden="1">{"'Sheet1'!$L$16"}</definedName>
    <definedName name="__________T10" localSheetId="28" hidden="1">{"'Sheet1'!$L$16"}</definedName>
    <definedName name="__________T10" localSheetId="14" hidden="1">{"'Sheet1'!$L$16"}</definedName>
    <definedName name="__________T10" hidden="1">{"'Sheet1'!$L$16"}</definedName>
    <definedName name="__________t2" localSheetId="12" hidden="1">{"'Sheet1'!$L$16"}</definedName>
    <definedName name="__________t2" localSheetId="11" hidden="1">{"'Sheet1'!$L$16"}</definedName>
    <definedName name="__________t2" localSheetId="13" hidden="1">{"'Sheet1'!$L$16"}</definedName>
    <definedName name="__________t2" localSheetId="16" hidden="1">{"'Sheet1'!$L$16"}</definedName>
    <definedName name="__________t2" localSheetId="21" hidden="1">{"'Sheet1'!$L$16"}</definedName>
    <definedName name="__________t2" localSheetId="18" hidden="1">{"'Sheet1'!$L$16"}</definedName>
    <definedName name="__________t2" localSheetId="19" hidden="1">{"'Sheet1'!$L$16"}</definedName>
    <definedName name="__________t2" localSheetId="20" hidden="1">{"'Sheet1'!$L$16"}</definedName>
    <definedName name="__________t2" localSheetId="22" hidden="1">{"'Sheet1'!$L$16"}</definedName>
    <definedName name="__________t2" localSheetId="24" hidden="1">{"'Sheet1'!$L$16"}</definedName>
    <definedName name="__________t2" localSheetId="28" hidden="1">{"'Sheet1'!$L$16"}</definedName>
    <definedName name="__________t2" localSheetId="14" hidden="1">{"'Sheet1'!$L$16"}</definedName>
    <definedName name="__________t2" hidden="1">{"'Sheet1'!$L$16"}</definedName>
    <definedName name="__________t3" localSheetId="12" hidden="1">{"'Sheet1'!$L$16"}</definedName>
    <definedName name="__________t3" localSheetId="11" hidden="1">{"'Sheet1'!$L$16"}</definedName>
    <definedName name="__________t3" localSheetId="13" hidden="1">{"'Sheet1'!$L$16"}</definedName>
    <definedName name="__________t3" localSheetId="16" hidden="1">{"'Sheet1'!$L$16"}</definedName>
    <definedName name="__________t3" localSheetId="21" hidden="1">{"'Sheet1'!$L$16"}</definedName>
    <definedName name="__________t3" localSheetId="18" hidden="1">{"'Sheet1'!$L$16"}</definedName>
    <definedName name="__________t3" localSheetId="19" hidden="1">{"'Sheet1'!$L$16"}</definedName>
    <definedName name="__________t3" localSheetId="20" hidden="1">{"'Sheet1'!$L$16"}</definedName>
    <definedName name="__________t3" localSheetId="22" hidden="1">{"'Sheet1'!$L$16"}</definedName>
    <definedName name="__________t3" localSheetId="24" hidden="1">{"'Sheet1'!$L$16"}</definedName>
    <definedName name="__________t3" localSheetId="28" hidden="1">{"'Sheet1'!$L$16"}</definedName>
    <definedName name="__________t3" localSheetId="14" hidden="1">{"'Sheet1'!$L$16"}</definedName>
    <definedName name="__________t3" hidden="1">{"'Sheet1'!$L$16"}</definedName>
    <definedName name="__________t5" localSheetId="12" hidden="1">{"'Sheet1'!$L$16"}</definedName>
    <definedName name="__________t5" localSheetId="11" hidden="1">{"'Sheet1'!$L$16"}</definedName>
    <definedName name="__________t5" localSheetId="13" hidden="1">{"'Sheet1'!$L$16"}</definedName>
    <definedName name="__________t5" localSheetId="16" hidden="1">{"'Sheet1'!$L$16"}</definedName>
    <definedName name="__________t5" localSheetId="21" hidden="1">{"'Sheet1'!$L$16"}</definedName>
    <definedName name="__________t5" localSheetId="18" hidden="1">{"'Sheet1'!$L$16"}</definedName>
    <definedName name="__________t5" localSheetId="19" hidden="1">{"'Sheet1'!$L$16"}</definedName>
    <definedName name="__________t5" localSheetId="20" hidden="1">{"'Sheet1'!$L$16"}</definedName>
    <definedName name="__________t5" localSheetId="22" hidden="1">{"'Sheet1'!$L$16"}</definedName>
    <definedName name="__________t5" localSheetId="24" hidden="1">{"'Sheet1'!$L$16"}</definedName>
    <definedName name="__________t5" localSheetId="28" hidden="1">{"'Sheet1'!$L$16"}</definedName>
    <definedName name="__________t5" localSheetId="14" hidden="1">{"'Sheet1'!$L$16"}</definedName>
    <definedName name="__________t5" hidden="1">{"'Sheet1'!$L$16"}</definedName>
    <definedName name="__________td1" localSheetId="12" hidden="1">{"'Sheet1'!$L$16"}</definedName>
    <definedName name="__________td1" localSheetId="11" hidden="1">{"'Sheet1'!$L$16"}</definedName>
    <definedName name="__________td1" localSheetId="13" hidden="1">{"'Sheet1'!$L$16"}</definedName>
    <definedName name="__________td1" localSheetId="16" hidden="1">{"'Sheet1'!$L$16"}</definedName>
    <definedName name="__________td1" localSheetId="21" hidden="1">{"'Sheet1'!$L$16"}</definedName>
    <definedName name="__________td1" localSheetId="18" hidden="1">{"'Sheet1'!$L$16"}</definedName>
    <definedName name="__________td1" localSheetId="19" hidden="1">{"'Sheet1'!$L$16"}</definedName>
    <definedName name="__________td1" localSheetId="20" hidden="1">{"'Sheet1'!$L$16"}</definedName>
    <definedName name="__________td1" localSheetId="22" hidden="1">{"'Sheet1'!$L$16"}</definedName>
    <definedName name="__________td1" localSheetId="24" hidden="1">{"'Sheet1'!$L$16"}</definedName>
    <definedName name="__________td1" localSheetId="28" hidden="1">{"'Sheet1'!$L$16"}</definedName>
    <definedName name="__________td1" localSheetId="14" hidden="1">{"'Sheet1'!$L$16"}</definedName>
    <definedName name="__________td1" hidden="1">{"'Sheet1'!$L$16"}</definedName>
    <definedName name="__________TH1" localSheetId="12" hidden="1">{"'Sheet1'!$L$16"}</definedName>
    <definedName name="__________TH1" localSheetId="11" hidden="1">{"'Sheet1'!$L$16"}</definedName>
    <definedName name="__________TH1" localSheetId="13" hidden="1">{"'Sheet1'!$L$16"}</definedName>
    <definedName name="__________TH1" localSheetId="16" hidden="1">{"'Sheet1'!$L$16"}</definedName>
    <definedName name="__________TH1" localSheetId="21" hidden="1">{"'Sheet1'!$L$16"}</definedName>
    <definedName name="__________TH1" localSheetId="18" hidden="1">{"'Sheet1'!$L$16"}</definedName>
    <definedName name="__________TH1" localSheetId="19" hidden="1">{"'Sheet1'!$L$16"}</definedName>
    <definedName name="__________TH1" localSheetId="20" hidden="1">{"'Sheet1'!$L$16"}</definedName>
    <definedName name="__________TH1" localSheetId="22" hidden="1">{"'Sheet1'!$L$16"}</definedName>
    <definedName name="__________TH1" localSheetId="24" hidden="1">{"'Sheet1'!$L$16"}</definedName>
    <definedName name="__________TH1" localSheetId="28" hidden="1">{"'Sheet1'!$L$16"}</definedName>
    <definedName name="__________TH1" localSheetId="14" hidden="1">{"'Sheet1'!$L$16"}</definedName>
    <definedName name="__________TH1" hidden="1">{"'Sheet1'!$L$16"}</definedName>
    <definedName name="__________TM2" localSheetId="12" hidden="1">{"'Sheet1'!$L$16"}</definedName>
    <definedName name="__________TM2" localSheetId="11" hidden="1">{"'Sheet1'!$L$16"}</definedName>
    <definedName name="__________TM2" localSheetId="13" hidden="1">{"'Sheet1'!$L$16"}</definedName>
    <definedName name="__________TM2" localSheetId="16" hidden="1">{"'Sheet1'!$L$16"}</definedName>
    <definedName name="__________TM2" localSheetId="21" hidden="1">{"'Sheet1'!$L$16"}</definedName>
    <definedName name="__________TM2" localSheetId="18" hidden="1">{"'Sheet1'!$L$16"}</definedName>
    <definedName name="__________TM2" localSheetId="19" hidden="1">{"'Sheet1'!$L$16"}</definedName>
    <definedName name="__________TM2" localSheetId="20" hidden="1">{"'Sheet1'!$L$16"}</definedName>
    <definedName name="__________TM2" localSheetId="22" hidden="1">{"'Sheet1'!$L$16"}</definedName>
    <definedName name="__________TM2" localSheetId="24" hidden="1">{"'Sheet1'!$L$16"}</definedName>
    <definedName name="__________TM2" localSheetId="28" hidden="1">{"'Sheet1'!$L$16"}</definedName>
    <definedName name="__________TM2" localSheetId="14" hidden="1">{"'Sheet1'!$L$16"}</definedName>
    <definedName name="__________TM2" hidden="1">{"'Sheet1'!$L$16"}</definedName>
    <definedName name="__________tt3" localSheetId="12" hidden="1">{"'Sheet1'!$L$16"}</definedName>
    <definedName name="__________tt3" localSheetId="11" hidden="1">{"'Sheet1'!$L$16"}</definedName>
    <definedName name="__________tt3" localSheetId="13" hidden="1">{"'Sheet1'!$L$16"}</definedName>
    <definedName name="__________tt3" localSheetId="16" hidden="1">{"'Sheet1'!$L$16"}</definedName>
    <definedName name="__________tt3" localSheetId="21" hidden="1">{"'Sheet1'!$L$16"}</definedName>
    <definedName name="__________tt3" localSheetId="18" hidden="1">{"'Sheet1'!$L$16"}</definedName>
    <definedName name="__________tt3" localSheetId="19" hidden="1">{"'Sheet1'!$L$16"}</definedName>
    <definedName name="__________tt3" localSheetId="20" hidden="1">{"'Sheet1'!$L$16"}</definedName>
    <definedName name="__________tt3" localSheetId="22" hidden="1">{"'Sheet1'!$L$16"}</definedName>
    <definedName name="__________tt3" localSheetId="24" hidden="1">{"'Sheet1'!$L$16"}</definedName>
    <definedName name="__________tt3" localSheetId="28" hidden="1">{"'Sheet1'!$L$16"}</definedName>
    <definedName name="__________tt3" localSheetId="14" hidden="1">{"'Sheet1'!$L$16"}</definedName>
    <definedName name="__________tt3" hidden="1">{"'Sheet1'!$L$16"}</definedName>
    <definedName name="__________TT623" localSheetId="12" hidden="1">{"'Sheet1'!$L$16"}</definedName>
    <definedName name="__________TT623" localSheetId="11" hidden="1">{"'Sheet1'!$L$16"}</definedName>
    <definedName name="__________TT623" localSheetId="13" hidden="1">{"'Sheet1'!$L$16"}</definedName>
    <definedName name="__________TT623" localSheetId="16" hidden="1">{"'Sheet1'!$L$16"}</definedName>
    <definedName name="__________TT623" localSheetId="21" hidden="1">{"'Sheet1'!$L$16"}</definedName>
    <definedName name="__________TT623" localSheetId="18" hidden="1">{"'Sheet1'!$L$16"}</definedName>
    <definedName name="__________TT623" localSheetId="19" hidden="1">{"'Sheet1'!$L$16"}</definedName>
    <definedName name="__________TT623" localSheetId="20" hidden="1">{"'Sheet1'!$L$16"}</definedName>
    <definedName name="__________TT623" localSheetId="22" hidden="1">{"'Sheet1'!$L$16"}</definedName>
    <definedName name="__________TT623" localSheetId="24" hidden="1">{"'Sheet1'!$L$16"}</definedName>
    <definedName name="__________TT623" localSheetId="28" hidden="1">{"'Sheet1'!$L$16"}</definedName>
    <definedName name="__________TT623" localSheetId="14" hidden="1">{"'Sheet1'!$L$16"}</definedName>
    <definedName name="__________TT623" hidden="1">{"'Sheet1'!$L$16"}</definedName>
    <definedName name="__________tu4" localSheetId="12" hidden="1">{"'Sheet1'!$L$16"}</definedName>
    <definedName name="__________tu4" localSheetId="11" hidden="1">{"'Sheet1'!$L$16"}</definedName>
    <definedName name="__________tu4" localSheetId="13" hidden="1">{"'Sheet1'!$L$16"}</definedName>
    <definedName name="__________tu4" localSheetId="16" hidden="1">{"'Sheet1'!$L$16"}</definedName>
    <definedName name="__________tu4" localSheetId="21" hidden="1">{"'Sheet1'!$L$16"}</definedName>
    <definedName name="__________tu4" localSheetId="18" hidden="1">{"'Sheet1'!$L$16"}</definedName>
    <definedName name="__________tu4" localSheetId="19" hidden="1">{"'Sheet1'!$L$16"}</definedName>
    <definedName name="__________tu4" localSheetId="20" hidden="1">{"'Sheet1'!$L$16"}</definedName>
    <definedName name="__________tu4" localSheetId="22" hidden="1">{"'Sheet1'!$L$16"}</definedName>
    <definedName name="__________tu4" localSheetId="24" hidden="1">{"'Sheet1'!$L$16"}</definedName>
    <definedName name="__________tu4" localSheetId="28" hidden="1">{"'Sheet1'!$L$16"}</definedName>
    <definedName name="__________tu4" localSheetId="14" hidden="1">{"'Sheet1'!$L$16"}</definedName>
    <definedName name="__________tu4" hidden="1">{"'Sheet1'!$L$16"}</definedName>
    <definedName name="__________VLP2" localSheetId="12" hidden="1">{"'Sheet1'!$L$16"}</definedName>
    <definedName name="__________VLP2" localSheetId="11" hidden="1">{"'Sheet1'!$L$16"}</definedName>
    <definedName name="__________VLP2" localSheetId="13" hidden="1">{"'Sheet1'!$L$16"}</definedName>
    <definedName name="__________VLP2" localSheetId="16" hidden="1">{"'Sheet1'!$L$16"}</definedName>
    <definedName name="__________VLP2" localSheetId="21" hidden="1">{"'Sheet1'!$L$16"}</definedName>
    <definedName name="__________VLP2" localSheetId="18" hidden="1">{"'Sheet1'!$L$16"}</definedName>
    <definedName name="__________VLP2" localSheetId="19" hidden="1">{"'Sheet1'!$L$16"}</definedName>
    <definedName name="__________VLP2" localSheetId="20" hidden="1">{"'Sheet1'!$L$16"}</definedName>
    <definedName name="__________VLP2" localSheetId="22" hidden="1">{"'Sheet1'!$L$16"}</definedName>
    <definedName name="__________VLP2" localSheetId="24" hidden="1">{"'Sheet1'!$L$16"}</definedName>
    <definedName name="__________VLP2" localSheetId="28" hidden="1">{"'Sheet1'!$L$16"}</definedName>
    <definedName name="__________VLP2" localSheetId="14" hidden="1">{"'Sheet1'!$L$16"}</definedName>
    <definedName name="__________VLP2" hidden="1">{"'Sheet1'!$L$16"}</definedName>
    <definedName name="__________VT3" localSheetId="12" hidden="1">{"'Sheet1'!$L$16"}</definedName>
    <definedName name="__________VT3" localSheetId="11" hidden="1">{"'Sheet1'!$L$16"}</definedName>
    <definedName name="__________VT3" localSheetId="13" hidden="1">{"'Sheet1'!$L$16"}</definedName>
    <definedName name="__________VT3" localSheetId="16" hidden="1">{"'Sheet1'!$L$16"}</definedName>
    <definedName name="__________VT3" localSheetId="21" hidden="1">{"'Sheet1'!$L$16"}</definedName>
    <definedName name="__________VT3" localSheetId="18" hidden="1">{"'Sheet1'!$L$16"}</definedName>
    <definedName name="__________VT3" localSheetId="19" hidden="1">{"'Sheet1'!$L$16"}</definedName>
    <definedName name="__________VT3" localSheetId="20" hidden="1">{"'Sheet1'!$L$16"}</definedName>
    <definedName name="__________VT3" localSheetId="22" hidden="1">{"'Sheet1'!$L$16"}</definedName>
    <definedName name="__________VT3" localSheetId="24" hidden="1">{"'Sheet1'!$L$16"}</definedName>
    <definedName name="__________VT3" localSheetId="28" hidden="1">{"'Sheet1'!$L$16"}</definedName>
    <definedName name="__________VT3" localSheetId="14" hidden="1">{"'Sheet1'!$L$16"}</definedName>
    <definedName name="__________VT3" hidden="1">{"'Sheet1'!$L$16"}</definedName>
    <definedName name="__________xlfn.BAHTTEXT" hidden="1">#NAME?</definedName>
    <definedName name="__________z511" localSheetId="12" hidden="1">{"'Sheet1'!$L$16"}</definedName>
    <definedName name="__________z511" localSheetId="11" hidden="1">{"'Sheet1'!$L$16"}</definedName>
    <definedName name="__________z511" localSheetId="13" hidden="1">{"'Sheet1'!$L$16"}</definedName>
    <definedName name="__________z511" localSheetId="16" hidden="1">{"'Sheet1'!$L$16"}</definedName>
    <definedName name="__________z511" localSheetId="21" hidden="1">{"'Sheet1'!$L$16"}</definedName>
    <definedName name="__________z511" localSheetId="18" hidden="1">{"'Sheet1'!$L$16"}</definedName>
    <definedName name="__________z511" localSheetId="19" hidden="1">{"'Sheet1'!$L$16"}</definedName>
    <definedName name="__________z511" localSheetId="20" hidden="1">{"'Sheet1'!$L$16"}</definedName>
    <definedName name="__________z511" localSheetId="22" hidden="1">{"'Sheet1'!$L$16"}</definedName>
    <definedName name="__________z511" localSheetId="24" hidden="1">{"'Sheet1'!$L$16"}</definedName>
    <definedName name="__________z511" localSheetId="28" hidden="1">{"'Sheet1'!$L$16"}</definedName>
    <definedName name="__________z511" localSheetId="14" hidden="1">{"'Sheet1'!$L$16"}</definedName>
    <definedName name="__________z511" hidden="1">{"'Sheet1'!$L$16"}</definedName>
    <definedName name="_________a1" localSheetId="12" hidden="1">{"'Sheet1'!$L$16"}</definedName>
    <definedName name="_________a1" localSheetId="11" hidden="1">{"'Sheet1'!$L$16"}</definedName>
    <definedName name="_________a1" localSheetId="13" hidden="1">{"'Sheet1'!$L$16"}</definedName>
    <definedName name="_________a1" localSheetId="16" hidden="1">{"'Sheet1'!$L$16"}</definedName>
    <definedName name="_________a1" localSheetId="21" hidden="1">{"'Sheet1'!$L$16"}</definedName>
    <definedName name="_________a1" localSheetId="18" hidden="1">{"'Sheet1'!$L$16"}</definedName>
    <definedName name="_________a1" localSheetId="19" hidden="1">{"'Sheet1'!$L$16"}</definedName>
    <definedName name="_________a1" localSheetId="20" hidden="1">{"'Sheet1'!$L$16"}</definedName>
    <definedName name="_________a1" localSheetId="22" hidden="1">{"'Sheet1'!$L$16"}</definedName>
    <definedName name="_________a1" localSheetId="24" hidden="1">{"'Sheet1'!$L$16"}</definedName>
    <definedName name="_________a1" localSheetId="28" hidden="1">{"'Sheet1'!$L$16"}</definedName>
    <definedName name="_________a1" localSheetId="14" hidden="1">{"'Sheet1'!$L$16"}</definedName>
    <definedName name="_________a1" hidden="1">{"'Sheet1'!$L$16"}</definedName>
    <definedName name="_________a1_1" localSheetId="12" hidden="1">{"'Sheet1'!$L$16"}</definedName>
    <definedName name="_________a1_1" localSheetId="11" hidden="1">{"'Sheet1'!$L$16"}</definedName>
    <definedName name="_________a1_1" localSheetId="13" hidden="1">{"'Sheet1'!$L$16"}</definedName>
    <definedName name="_________a1_1" localSheetId="16" hidden="1">{"'Sheet1'!$L$16"}</definedName>
    <definedName name="_________a1_1" localSheetId="21" hidden="1">{"'Sheet1'!$L$16"}</definedName>
    <definedName name="_________a1_1" localSheetId="18" hidden="1">{"'Sheet1'!$L$16"}</definedName>
    <definedName name="_________a1_1" localSheetId="19" hidden="1">{"'Sheet1'!$L$16"}</definedName>
    <definedName name="_________a1_1" localSheetId="20" hidden="1">{"'Sheet1'!$L$16"}</definedName>
    <definedName name="_________a1_1" localSheetId="22" hidden="1">{"'Sheet1'!$L$16"}</definedName>
    <definedName name="_________a1_1" localSheetId="24" hidden="1">{"'Sheet1'!$L$16"}</definedName>
    <definedName name="_________a1_1" localSheetId="28" hidden="1">{"'Sheet1'!$L$16"}</definedName>
    <definedName name="_________a1_1" localSheetId="14" hidden="1">{"'Sheet1'!$L$16"}</definedName>
    <definedName name="_________a1_1" hidden="1">{"'Sheet1'!$L$16"}</definedName>
    <definedName name="_________a10" localSheetId="12" hidden="1">{"'Sheet1'!$L$16"}</definedName>
    <definedName name="_________a10" localSheetId="11" hidden="1">{"'Sheet1'!$L$16"}</definedName>
    <definedName name="_________a10" localSheetId="13" hidden="1">{"'Sheet1'!$L$16"}</definedName>
    <definedName name="_________a10" localSheetId="16" hidden="1">{"'Sheet1'!$L$16"}</definedName>
    <definedName name="_________a10" localSheetId="21" hidden="1">{"'Sheet1'!$L$16"}</definedName>
    <definedName name="_________a10" localSheetId="18" hidden="1">{"'Sheet1'!$L$16"}</definedName>
    <definedName name="_________a10" localSheetId="19" hidden="1">{"'Sheet1'!$L$16"}</definedName>
    <definedName name="_________a10" localSheetId="20" hidden="1">{"'Sheet1'!$L$16"}</definedName>
    <definedName name="_________a10" localSheetId="22" hidden="1">{"'Sheet1'!$L$16"}</definedName>
    <definedName name="_________a10" localSheetId="24" hidden="1">{"'Sheet1'!$L$16"}</definedName>
    <definedName name="_________a10" localSheetId="28" hidden="1">{"'Sheet1'!$L$16"}</definedName>
    <definedName name="_________a10" localSheetId="14" hidden="1">{"'Sheet1'!$L$16"}</definedName>
    <definedName name="_________a10" hidden="1">{"'Sheet1'!$L$16"}</definedName>
    <definedName name="_________a11" localSheetId="12" hidden="1">{"'Sheet1'!$L$16"}</definedName>
    <definedName name="_________a11" localSheetId="11" hidden="1">{"'Sheet1'!$L$16"}</definedName>
    <definedName name="_________a11" localSheetId="13" hidden="1">{"'Sheet1'!$L$16"}</definedName>
    <definedName name="_________a11" localSheetId="16" hidden="1">{"'Sheet1'!$L$16"}</definedName>
    <definedName name="_________a11" localSheetId="21" hidden="1">{"'Sheet1'!$L$16"}</definedName>
    <definedName name="_________a11" localSheetId="18" hidden="1">{"'Sheet1'!$L$16"}</definedName>
    <definedName name="_________a11" localSheetId="19" hidden="1">{"'Sheet1'!$L$16"}</definedName>
    <definedName name="_________a11" localSheetId="20" hidden="1">{"'Sheet1'!$L$16"}</definedName>
    <definedName name="_________a11" localSheetId="22" hidden="1">{"'Sheet1'!$L$16"}</definedName>
    <definedName name="_________a11" localSheetId="24" hidden="1">{"'Sheet1'!$L$16"}</definedName>
    <definedName name="_________a11" localSheetId="28" hidden="1">{"'Sheet1'!$L$16"}</definedName>
    <definedName name="_________a11" localSheetId="14" hidden="1">{"'Sheet1'!$L$16"}</definedName>
    <definedName name="_________a11" hidden="1">{"'Sheet1'!$L$16"}</definedName>
    <definedName name="_________a12" localSheetId="12" hidden="1">{"'Sheet1'!$L$16"}</definedName>
    <definedName name="_________a12" localSheetId="11" hidden="1">{"'Sheet1'!$L$16"}</definedName>
    <definedName name="_________a12" localSheetId="13" hidden="1">{"'Sheet1'!$L$16"}</definedName>
    <definedName name="_________a12" localSheetId="16" hidden="1">{"'Sheet1'!$L$16"}</definedName>
    <definedName name="_________a12" localSheetId="21" hidden="1">{"'Sheet1'!$L$16"}</definedName>
    <definedName name="_________a12" localSheetId="18" hidden="1">{"'Sheet1'!$L$16"}</definedName>
    <definedName name="_________a12" localSheetId="19" hidden="1">{"'Sheet1'!$L$16"}</definedName>
    <definedName name="_________a12" localSheetId="20" hidden="1">{"'Sheet1'!$L$16"}</definedName>
    <definedName name="_________a12" localSheetId="22" hidden="1">{"'Sheet1'!$L$16"}</definedName>
    <definedName name="_________a12" localSheetId="24" hidden="1">{"'Sheet1'!$L$16"}</definedName>
    <definedName name="_________a12" localSheetId="28" hidden="1">{"'Sheet1'!$L$16"}</definedName>
    <definedName name="_________a12" localSheetId="14" hidden="1">{"'Sheet1'!$L$16"}</definedName>
    <definedName name="_________a12" hidden="1">{"'Sheet1'!$L$16"}</definedName>
    <definedName name="_________a129" localSheetId="12" hidden="1">{"Offgrid",#N/A,FALSE,"OFFGRID";"Region",#N/A,FALSE,"REGION";"Offgrid -2",#N/A,FALSE,"OFFGRID";"WTP",#N/A,FALSE,"WTP";"WTP -2",#N/A,FALSE,"WTP";"Project",#N/A,FALSE,"PROJECT";"Summary -2",#N/A,FALSE,"SUMMARY"}</definedName>
    <definedName name="_________a129" localSheetId="11" hidden="1">{"Offgrid",#N/A,FALSE,"OFFGRID";"Region",#N/A,FALSE,"REGION";"Offgrid -2",#N/A,FALSE,"OFFGRID";"WTP",#N/A,FALSE,"WTP";"WTP -2",#N/A,FALSE,"WTP";"Project",#N/A,FALSE,"PROJECT";"Summary -2",#N/A,FALSE,"SUMMARY"}</definedName>
    <definedName name="_________a129" localSheetId="13" hidden="1">{"Offgrid",#N/A,FALSE,"OFFGRID";"Region",#N/A,FALSE,"REGION";"Offgrid -2",#N/A,FALSE,"OFFGRID";"WTP",#N/A,FALSE,"WTP";"WTP -2",#N/A,FALSE,"WTP";"Project",#N/A,FALSE,"PROJECT";"Summary -2",#N/A,FALSE,"SUMMARY"}</definedName>
    <definedName name="_________a129" localSheetId="16" hidden="1">{"Offgrid",#N/A,FALSE,"OFFGRID";"Region",#N/A,FALSE,"REGION";"Offgrid -2",#N/A,FALSE,"OFFGRID";"WTP",#N/A,FALSE,"WTP";"WTP -2",#N/A,FALSE,"WTP";"Project",#N/A,FALSE,"PROJECT";"Summary -2",#N/A,FALSE,"SUMMARY"}</definedName>
    <definedName name="_________a129" localSheetId="21" hidden="1">{"Offgrid",#N/A,FALSE,"OFFGRID";"Region",#N/A,FALSE,"REGION";"Offgrid -2",#N/A,FALSE,"OFFGRID";"WTP",#N/A,FALSE,"WTP";"WTP -2",#N/A,FALSE,"WTP";"Project",#N/A,FALSE,"PROJECT";"Summary -2",#N/A,FALSE,"SUMMARY"}</definedName>
    <definedName name="_________a129" localSheetId="18" hidden="1">{"Offgrid",#N/A,FALSE,"OFFGRID";"Region",#N/A,FALSE,"REGION";"Offgrid -2",#N/A,FALSE,"OFFGRID";"WTP",#N/A,FALSE,"WTP";"WTP -2",#N/A,FALSE,"WTP";"Project",#N/A,FALSE,"PROJECT";"Summary -2",#N/A,FALSE,"SUMMARY"}</definedName>
    <definedName name="_________a129" localSheetId="19" hidden="1">{"Offgrid",#N/A,FALSE,"OFFGRID";"Region",#N/A,FALSE,"REGION";"Offgrid -2",#N/A,FALSE,"OFFGRID";"WTP",#N/A,FALSE,"WTP";"WTP -2",#N/A,FALSE,"WTP";"Project",#N/A,FALSE,"PROJECT";"Summary -2",#N/A,FALSE,"SUMMARY"}</definedName>
    <definedName name="_________a129" localSheetId="20" hidden="1">{"Offgrid",#N/A,FALSE,"OFFGRID";"Region",#N/A,FALSE,"REGION";"Offgrid -2",#N/A,FALSE,"OFFGRID";"WTP",#N/A,FALSE,"WTP";"WTP -2",#N/A,FALSE,"WTP";"Project",#N/A,FALSE,"PROJECT";"Summary -2",#N/A,FALSE,"SUMMARY"}</definedName>
    <definedName name="_________a129" localSheetId="22" hidden="1">{"Offgrid",#N/A,FALSE,"OFFGRID";"Region",#N/A,FALSE,"REGION";"Offgrid -2",#N/A,FALSE,"OFFGRID";"WTP",#N/A,FALSE,"WTP";"WTP -2",#N/A,FALSE,"WTP";"Project",#N/A,FALSE,"PROJECT";"Summary -2",#N/A,FALSE,"SUMMARY"}</definedName>
    <definedName name="_________a129" localSheetId="24" hidden="1">{"Offgrid",#N/A,FALSE,"OFFGRID";"Region",#N/A,FALSE,"REGION";"Offgrid -2",#N/A,FALSE,"OFFGRID";"WTP",#N/A,FALSE,"WTP";"WTP -2",#N/A,FALSE,"WTP";"Project",#N/A,FALSE,"PROJECT";"Summary -2",#N/A,FALSE,"SUMMARY"}</definedName>
    <definedName name="_________a129" localSheetId="28" hidden="1">{"Offgrid",#N/A,FALSE,"OFFGRID";"Region",#N/A,FALSE,"REGION";"Offgrid -2",#N/A,FALSE,"OFFGRID";"WTP",#N/A,FALSE,"WTP";"WTP -2",#N/A,FALSE,"WTP";"Project",#N/A,FALSE,"PROJECT";"Summary -2",#N/A,FALSE,"SUMMARY"}</definedName>
    <definedName name="_________a129" localSheetId="14" hidden="1">{"Offgrid",#N/A,FALSE,"OFFGRID";"Region",#N/A,FALSE,"REGION";"Offgrid -2",#N/A,FALSE,"OFFGRID";"WTP",#N/A,FALSE,"WTP";"WTP -2",#N/A,FALSE,"WTP";"Project",#N/A,FALSE,"PROJECT";"Summary -2",#N/A,FALSE,"SUMMARY"}</definedName>
    <definedName name="_________a129" hidden="1">{"Offgrid",#N/A,FALSE,"OFFGRID";"Region",#N/A,FALSE,"REGION";"Offgrid -2",#N/A,FALSE,"OFFGRID";"WTP",#N/A,FALSE,"WTP";"WTP -2",#N/A,FALSE,"WTP";"Project",#N/A,FALSE,"PROJECT";"Summary -2",#N/A,FALSE,"SUMMARY"}</definedName>
    <definedName name="_________a130" localSheetId="12" hidden="1">{"Offgrid",#N/A,FALSE,"OFFGRID";"Region",#N/A,FALSE,"REGION";"Offgrid -2",#N/A,FALSE,"OFFGRID";"WTP",#N/A,FALSE,"WTP";"WTP -2",#N/A,FALSE,"WTP";"Project",#N/A,FALSE,"PROJECT";"Summary -2",#N/A,FALSE,"SUMMARY"}</definedName>
    <definedName name="_________a130" localSheetId="11" hidden="1">{"Offgrid",#N/A,FALSE,"OFFGRID";"Region",#N/A,FALSE,"REGION";"Offgrid -2",#N/A,FALSE,"OFFGRID";"WTP",#N/A,FALSE,"WTP";"WTP -2",#N/A,FALSE,"WTP";"Project",#N/A,FALSE,"PROJECT";"Summary -2",#N/A,FALSE,"SUMMARY"}</definedName>
    <definedName name="_________a130" localSheetId="13" hidden="1">{"Offgrid",#N/A,FALSE,"OFFGRID";"Region",#N/A,FALSE,"REGION";"Offgrid -2",#N/A,FALSE,"OFFGRID";"WTP",#N/A,FALSE,"WTP";"WTP -2",#N/A,FALSE,"WTP";"Project",#N/A,FALSE,"PROJECT";"Summary -2",#N/A,FALSE,"SUMMARY"}</definedName>
    <definedName name="_________a130" localSheetId="16" hidden="1">{"Offgrid",#N/A,FALSE,"OFFGRID";"Region",#N/A,FALSE,"REGION";"Offgrid -2",#N/A,FALSE,"OFFGRID";"WTP",#N/A,FALSE,"WTP";"WTP -2",#N/A,FALSE,"WTP";"Project",#N/A,FALSE,"PROJECT";"Summary -2",#N/A,FALSE,"SUMMARY"}</definedName>
    <definedName name="_________a130" localSheetId="21" hidden="1">{"Offgrid",#N/A,FALSE,"OFFGRID";"Region",#N/A,FALSE,"REGION";"Offgrid -2",#N/A,FALSE,"OFFGRID";"WTP",#N/A,FALSE,"WTP";"WTP -2",#N/A,FALSE,"WTP";"Project",#N/A,FALSE,"PROJECT";"Summary -2",#N/A,FALSE,"SUMMARY"}</definedName>
    <definedName name="_________a130" localSheetId="18" hidden="1">{"Offgrid",#N/A,FALSE,"OFFGRID";"Region",#N/A,FALSE,"REGION";"Offgrid -2",#N/A,FALSE,"OFFGRID";"WTP",#N/A,FALSE,"WTP";"WTP -2",#N/A,FALSE,"WTP";"Project",#N/A,FALSE,"PROJECT";"Summary -2",#N/A,FALSE,"SUMMARY"}</definedName>
    <definedName name="_________a130" localSheetId="19" hidden="1">{"Offgrid",#N/A,FALSE,"OFFGRID";"Region",#N/A,FALSE,"REGION";"Offgrid -2",#N/A,FALSE,"OFFGRID";"WTP",#N/A,FALSE,"WTP";"WTP -2",#N/A,FALSE,"WTP";"Project",#N/A,FALSE,"PROJECT";"Summary -2",#N/A,FALSE,"SUMMARY"}</definedName>
    <definedName name="_________a130" localSheetId="20" hidden="1">{"Offgrid",#N/A,FALSE,"OFFGRID";"Region",#N/A,FALSE,"REGION";"Offgrid -2",#N/A,FALSE,"OFFGRID";"WTP",#N/A,FALSE,"WTP";"WTP -2",#N/A,FALSE,"WTP";"Project",#N/A,FALSE,"PROJECT";"Summary -2",#N/A,FALSE,"SUMMARY"}</definedName>
    <definedName name="_________a130" localSheetId="22" hidden="1">{"Offgrid",#N/A,FALSE,"OFFGRID";"Region",#N/A,FALSE,"REGION";"Offgrid -2",#N/A,FALSE,"OFFGRID";"WTP",#N/A,FALSE,"WTP";"WTP -2",#N/A,FALSE,"WTP";"Project",#N/A,FALSE,"PROJECT";"Summary -2",#N/A,FALSE,"SUMMARY"}</definedName>
    <definedName name="_________a130" localSheetId="24" hidden="1">{"Offgrid",#N/A,FALSE,"OFFGRID";"Region",#N/A,FALSE,"REGION";"Offgrid -2",#N/A,FALSE,"OFFGRID";"WTP",#N/A,FALSE,"WTP";"WTP -2",#N/A,FALSE,"WTP";"Project",#N/A,FALSE,"PROJECT";"Summary -2",#N/A,FALSE,"SUMMARY"}</definedName>
    <definedName name="_________a130" localSheetId="28" hidden="1">{"Offgrid",#N/A,FALSE,"OFFGRID";"Region",#N/A,FALSE,"REGION";"Offgrid -2",#N/A,FALSE,"OFFGRID";"WTP",#N/A,FALSE,"WTP";"WTP -2",#N/A,FALSE,"WTP";"Project",#N/A,FALSE,"PROJECT";"Summary -2",#N/A,FALSE,"SUMMARY"}</definedName>
    <definedName name="_________a130" localSheetId="14"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localSheetId="12" hidden="1">{"'Sheet1'!$L$16"}</definedName>
    <definedName name="_________a2" localSheetId="11" hidden="1">{"'Sheet1'!$L$16"}</definedName>
    <definedName name="_________a2" localSheetId="13" hidden="1">{"'Sheet1'!$L$16"}</definedName>
    <definedName name="_________a2" localSheetId="16" hidden="1">{"'Sheet1'!$L$16"}</definedName>
    <definedName name="_________a2" localSheetId="21" hidden="1">{"'Sheet1'!$L$16"}</definedName>
    <definedName name="_________a2" localSheetId="18" hidden="1">{"'Sheet1'!$L$16"}</definedName>
    <definedName name="_________a2" localSheetId="19" hidden="1">{"'Sheet1'!$L$16"}</definedName>
    <definedName name="_________a2" localSheetId="20" hidden="1">{"'Sheet1'!$L$16"}</definedName>
    <definedName name="_________a2" localSheetId="22" hidden="1">{"'Sheet1'!$L$16"}</definedName>
    <definedName name="_________a2" localSheetId="24" hidden="1">{"'Sheet1'!$L$16"}</definedName>
    <definedName name="_________a2" localSheetId="28" hidden="1">{"'Sheet1'!$L$16"}</definedName>
    <definedName name="_________a2" localSheetId="14" hidden="1">{"'Sheet1'!$L$16"}</definedName>
    <definedName name="_________a2" hidden="1">{"'Sheet1'!$L$16"}</definedName>
    <definedName name="_________a3" localSheetId="12" hidden="1">{"'Sheet1'!$L$16"}</definedName>
    <definedName name="_________a3" localSheetId="11" hidden="1">{"'Sheet1'!$L$16"}</definedName>
    <definedName name="_________a3" localSheetId="13" hidden="1">{"'Sheet1'!$L$16"}</definedName>
    <definedName name="_________a3" localSheetId="16" hidden="1">{"'Sheet1'!$L$16"}</definedName>
    <definedName name="_________a3" localSheetId="21" hidden="1">{"'Sheet1'!$L$16"}</definedName>
    <definedName name="_________a3" localSheetId="18" hidden="1">{"'Sheet1'!$L$16"}</definedName>
    <definedName name="_________a3" localSheetId="19" hidden="1">{"'Sheet1'!$L$16"}</definedName>
    <definedName name="_________a3" localSheetId="20" hidden="1">{"'Sheet1'!$L$16"}</definedName>
    <definedName name="_________a3" localSheetId="22" hidden="1">{"'Sheet1'!$L$16"}</definedName>
    <definedName name="_________a3" localSheetId="24" hidden="1">{"'Sheet1'!$L$16"}</definedName>
    <definedName name="_________a3" localSheetId="28" hidden="1">{"'Sheet1'!$L$16"}</definedName>
    <definedName name="_________a3" localSheetId="14" hidden="1">{"'Sheet1'!$L$16"}</definedName>
    <definedName name="_________a3" hidden="1">{"'Sheet1'!$L$16"}</definedName>
    <definedName name="_________a4" localSheetId="12" hidden="1">{"'Sheet1'!$L$16"}</definedName>
    <definedName name="_________a4" localSheetId="11" hidden="1">{"'Sheet1'!$L$16"}</definedName>
    <definedName name="_________a4" localSheetId="13" hidden="1">{"'Sheet1'!$L$16"}</definedName>
    <definedName name="_________a4" localSheetId="16" hidden="1">{"'Sheet1'!$L$16"}</definedName>
    <definedName name="_________a4" localSheetId="21" hidden="1">{"'Sheet1'!$L$16"}</definedName>
    <definedName name="_________a4" localSheetId="18" hidden="1">{"'Sheet1'!$L$16"}</definedName>
    <definedName name="_________a4" localSheetId="19" hidden="1">{"'Sheet1'!$L$16"}</definedName>
    <definedName name="_________a4" localSheetId="20" hidden="1">{"'Sheet1'!$L$16"}</definedName>
    <definedName name="_________a4" localSheetId="22" hidden="1">{"'Sheet1'!$L$16"}</definedName>
    <definedName name="_________a4" localSheetId="24" hidden="1">{"'Sheet1'!$L$16"}</definedName>
    <definedName name="_________a4" localSheetId="28" hidden="1">{"'Sheet1'!$L$16"}</definedName>
    <definedName name="_________a4" localSheetId="14" hidden="1">{"'Sheet1'!$L$16"}</definedName>
    <definedName name="_________a4" hidden="1">{"'Sheet1'!$L$16"}</definedName>
    <definedName name="_________a5" localSheetId="12" hidden="1">{"'Sheet1'!$L$16"}</definedName>
    <definedName name="_________a5" localSheetId="11" hidden="1">{"'Sheet1'!$L$16"}</definedName>
    <definedName name="_________a5" localSheetId="13" hidden="1">{"'Sheet1'!$L$16"}</definedName>
    <definedName name="_________a5" localSheetId="16" hidden="1">{"'Sheet1'!$L$16"}</definedName>
    <definedName name="_________a5" localSheetId="21" hidden="1">{"'Sheet1'!$L$16"}</definedName>
    <definedName name="_________a5" localSheetId="18" hidden="1">{"'Sheet1'!$L$16"}</definedName>
    <definedName name="_________a5" localSheetId="19" hidden="1">{"'Sheet1'!$L$16"}</definedName>
    <definedName name="_________a5" localSheetId="20" hidden="1">{"'Sheet1'!$L$16"}</definedName>
    <definedName name="_________a5" localSheetId="22" hidden="1">{"'Sheet1'!$L$16"}</definedName>
    <definedName name="_________a5" localSheetId="24" hidden="1">{"'Sheet1'!$L$16"}</definedName>
    <definedName name="_________a5" localSheetId="28" hidden="1">{"'Sheet1'!$L$16"}</definedName>
    <definedName name="_________a5" localSheetId="14" hidden="1">{"'Sheet1'!$L$16"}</definedName>
    <definedName name="_________a5" hidden="1">{"'Sheet1'!$L$16"}</definedName>
    <definedName name="_________a7" localSheetId="12" hidden="1">{"'Sheet1'!$L$16"}</definedName>
    <definedName name="_________a7" localSheetId="11" hidden="1">{"'Sheet1'!$L$16"}</definedName>
    <definedName name="_________a7" localSheetId="13" hidden="1">{"'Sheet1'!$L$16"}</definedName>
    <definedName name="_________a7" localSheetId="16" hidden="1">{"'Sheet1'!$L$16"}</definedName>
    <definedName name="_________a7" localSheetId="21" hidden="1">{"'Sheet1'!$L$16"}</definedName>
    <definedName name="_________a7" localSheetId="18" hidden="1">{"'Sheet1'!$L$16"}</definedName>
    <definedName name="_________a7" localSheetId="19" hidden="1">{"'Sheet1'!$L$16"}</definedName>
    <definedName name="_________a7" localSheetId="20" hidden="1">{"'Sheet1'!$L$16"}</definedName>
    <definedName name="_________a7" localSheetId="22" hidden="1">{"'Sheet1'!$L$16"}</definedName>
    <definedName name="_________a7" localSheetId="24" hidden="1">{"'Sheet1'!$L$16"}</definedName>
    <definedName name="_________a7" localSheetId="28" hidden="1">{"'Sheet1'!$L$16"}</definedName>
    <definedName name="_________a7" localSheetId="14" hidden="1">{"'Sheet1'!$L$16"}</definedName>
    <definedName name="_________a7" hidden="1">{"'Sheet1'!$L$16"}</definedName>
    <definedName name="_________a8" localSheetId="12" hidden="1">{"'Sheet1'!$L$16"}</definedName>
    <definedName name="_________a8" localSheetId="11" hidden="1">{"'Sheet1'!$L$16"}</definedName>
    <definedName name="_________a8" localSheetId="13" hidden="1">{"'Sheet1'!$L$16"}</definedName>
    <definedName name="_________a8" localSheetId="16" hidden="1">{"'Sheet1'!$L$16"}</definedName>
    <definedName name="_________a8" localSheetId="21" hidden="1">{"'Sheet1'!$L$16"}</definedName>
    <definedName name="_________a8" localSheetId="18" hidden="1">{"'Sheet1'!$L$16"}</definedName>
    <definedName name="_________a8" localSheetId="19" hidden="1">{"'Sheet1'!$L$16"}</definedName>
    <definedName name="_________a8" localSheetId="20" hidden="1">{"'Sheet1'!$L$16"}</definedName>
    <definedName name="_________a8" localSheetId="22" hidden="1">{"'Sheet1'!$L$16"}</definedName>
    <definedName name="_________a8" localSheetId="24" hidden="1">{"'Sheet1'!$L$16"}</definedName>
    <definedName name="_________a8" localSheetId="28" hidden="1">{"'Sheet1'!$L$16"}</definedName>
    <definedName name="_________a8" localSheetId="14" hidden="1">{"'Sheet1'!$L$16"}</definedName>
    <definedName name="_________a8" hidden="1">{"'Sheet1'!$L$16"}</definedName>
    <definedName name="_________a9" localSheetId="12" hidden="1">{"'Sheet1'!$L$16"}</definedName>
    <definedName name="_________a9" localSheetId="11" hidden="1">{"'Sheet1'!$L$16"}</definedName>
    <definedName name="_________a9" localSheetId="13" hidden="1">{"'Sheet1'!$L$16"}</definedName>
    <definedName name="_________a9" localSheetId="16" hidden="1">{"'Sheet1'!$L$16"}</definedName>
    <definedName name="_________a9" localSheetId="21" hidden="1">{"'Sheet1'!$L$16"}</definedName>
    <definedName name="_________a9" localSheetId="18" hidden="1">{"'Sheet1'!$L$16"}</definedName>
    <definedName name="_________a9" localSheetId="19" hidden="1">{"'Sheet1'!$L$16"}</definedName>
    <definedName name="_________a9" localSheetId="20" hidden="1">{"'Sheet1'!$L$16"}</definedName>
    <definedName name="_________a9" localSheetId="22" hidden="1">{"'Sheet1'!$L$16"}</definedName>
    <definedName name="_________a9" localSheetId="24" hidden="1">{"'Sheet1'!$L$16"}</definedName>
    <definedName name="_________a9" localSheetId="28" hidden="1">{"'Sheet1'!$L$16"}</definedName>
    <definedName name="_________a9" localSheetId="14" hidden="1">{"'Sheet1'!$L$16"}</definedName>
    <definedName name="_________a9" hidden="1">{"'Sheet1'!$L$16"}</definedName>
    <definedName name="_________BG12" localSheetId="12" hidden="1">{"'Sheet1'!$L$16"}</definedName>
    <definedName name="_________BG12" localSheetId="11" hidden="1">{"'Sheet1'!$L$16"}</definedName>
    <definedName name="_________BG12" localSheetId="13" hidden="1">{"'Sheet1'!$L$16"}</definedName>
    <definedName name="_________BG12" localSheetId="16" hidden="1">{"'Sheet1'!$L$16"}</definedName>
    <definedName name="_________BG12" localSheetId="21" hidden="1">{"'Sheet1'!$L$16"}</definedName>
    <definedName name="_________BG12" localSheetId="18" hidden="1">{"'Sheet1'!$L$16"}</definedName>
    <definedName name="_________BG12" localSheetId="19" hidden="1">{"'Sheet1'!$L$16"}</definedName>
    <definedName name="_________BG12" localSheetId="20" hidden="1">{"'Sheet1'!$L$16"}</definedName>
    <definedName name="_________BG12" localSheetId="22" hidden="1">{"'Sheet1'!$L$16"}</definedName>
    <definedName name="_________BG12" localSheetId="24" hidden="1">{"'Sheet1'!$L$16"}</definedName>
    <definedName name="_________BG12" localSheetId="28" hidden="1">{"'Sheet1'!$L$16"}</definedName>
    <definedName name="_________BG12" localSheetId="14" hidden="1">{"'Sheet1'!$L$16"}</definedName>
    <definedName name="_________BG12" hidden="1">{"'Sheet1'!$L$16"}</definedName>
    <definedName name="_________bht6" localSheetId="12" hidden="1">{"'Sheet1'!$L$16"}</definedName>
    <definedName name="_________bht6" localSheetId="11" hidden="1">{"'Sheet1'!$L$16"}</definedName>
    <definedName name="_________bht6" localSheetId="13" hidden="1">{"'Sheet1'!$L$16"}</definedName>
    <definedName name="_________bht6" localSheetId="16" hidden="1">{"'Sheet1'!$L$16"}</definedName>
    <definedName name="_________bht6" localSheetId="21" hidden="1">{"'Sheet1'!$L$16"}</definedName>
    <definedName name="_________bht6" localSheetId="18" hidden="1">{"'Sheet1'!$L$16"}</definedName>
    <definedName name="_________bht6" localSheetId="19" hidden="1">{"'Sheet1'!$L$16"}</definedName>
    <definedName name="_________bht6" localSheetId="20" hidden="1">{"'Sheet1'!$L$16"}</definedName>
    <definedName name="_________bht6" localSheetId="22" hidden="1">{"'Sheet1'!$L$16"}</definedName>
    <definedName name="_________bht6" localSheetId="24" hidden="1">{"'Sheet1'!$L$16"}</definedName>
    <definedName name="_________bht6" localSheetId="28" hidden="1">{"'Sheet1'!$L$16"}</definedName>
    <definedName name="_________bht6" localSheetId="14" hidden="1">{"'Sheet1'!$L$16"}</definedName>
    <definedName name="_________bht6" hidden="1">{"'Sheet1'!$L$16"}</definedName>
    <definedName name="_________BIA3" localSheetId="12" hidden="1">{"'Sheet1'!$L$16"}</definedName>
    <definedName name="_________BIA3" localSheetId="11" hidden="1">{"'Sheet1'!$L$16"}</definedName>
    <definedName name="_________BIA3" localSheetId="13" hidden="1">{"'Sheet1'!$L$16"}</definedName>
    <definedName name="_________BIA3" localSheetId="16" hidden="1">{"'Sheet1'!$L$16"}</definedName>
    <definedName name="_________BIA3" localSheetId="21" hidden="1">{"'Sheet1'!$L$16"}</definedName>
    <definedName name="_________BIA3" localSheetId="18" hidden="1">{"'Sheet1'!$L$16"}</definedName>
    <definedName name="_________BIA3" localSheetId="19" hidden="1">{"'Sheet1'!$L$16"}</definedName>
    <definedName name="_________BIA3" localSheetId="20" hidden="1">{"'Sheet1'!$L$16"}</definedName>
    <definedName name="_________BIA3" localSheetId="22" hidden="1">{"'Sheet1'!$L$16"}</definedName>
    <definedName name="_________BIA3" localSheetId="24" hidden="1">{"'Sheet1'!$L$16"}</definedName>
    <definedName name="_________BIA3" localSheetId="28" hidden="1">{"'Sheet1'!$L$16"}</definedName>
    <definedName name="_________BIA3" localSheetId="14" hidden="1">{"'Sheet1'!$L$16"}</definedName>
    <definedName name="_________BIA3" hidden="1">{"'Sheet1'!$L$16"}</definedName>
    <definedName name="_________CN1" localSheetId="12" hidden="1">{"'Sheet1'!$L$16"}</definedName>
    <definedName name="_________CN1" localSheetId="11" hidden="1">{"'Sheet1'!$L$16"}</definedName>
    <definedName name="_________CN1" localSheetId="13" hidden="1">{"'Sheet1'!$L$16"}</definedName>
    <definedName name="_________CN1" localSheetId="16" hidden="1">{"'Sheet1'!$L$16"}</definedName>
    <definedName name="_________CN1" localSheetId="21" hidden="1">{"'Sheet1'!$L$16"}</definedName>
    <definedName name="_________CN1" localSheetId="18" hidden="1">{"'Sheet1'!$L$16"}</definedName>
    <definedName name="_________CN1" localSheetId="19" hidden="1">{"'Sheet1'!$L$16"}</definedName>
    <definedName name="_________CN1" localSheetId="20" hidden="1">{"'Sheet1'!$L$16"}</definedName>
    <definedName name="_________CN1" localSheetId="22" hidden="1">{"'Sheet1'!$L$16"}</definedName>
    <definedName name="_________CN1" localSheetId="24" hidden="1">{"'Sheet1'!$L$16"}</definedName>
    <definedName name="_________CN1" localSheetId="28" hidden="1">{"'Sheet1'!$L$16"}</definedName>
    <definedName name="_________CN1" localSheetId="14" hidden="1">{"'Sheet1'!$L$16"}</definedName>
    <definedName name="_________CN1" hidden="1">{"'Sheet1'!$L$16"}</definedName>
    <definedName name="_________coc1000" localSheetId="12" hidden="1">{#N/A,#N/A,FALSE,"Chi tiÆt"}</definedName>
    <definedName name="_________coc1000" localSheetId="11" hidden="1">{#N/A,#N/A,FALSE,"Chi tiÆt"}</definedName>
    <definedName name="_________coc1000" localSheetId="13" hidden="1">{#N/A,#N/A,FALSE,"Chi tiÆt"}</definedName>
    <definedName name="_________coc1000" localSheetId="16" hidden="1">{#N/A,#N/A,FALSE,"Chi tiÆt"}</definedName>
    <definedName name="_________coc1000" localSheetId="21" hidden="1">{#N/A,#N/A,FALSE,"Chi tiÆt"}</definedName>
    <definedName name="_________coc1000" localSheetId="18" hidden="1">{#N/A,#N/A,FALSE,"Chi tiÆt"}</definedName>
    <definedName name="_________coc1000" localSheetId="19" hidden="1">{#N/A,#N/A,FALSE,"Chi tiÆt"}</definedName>
    <definedName name="_________coc1000" localSheetId="20" hidden="1">{#N/A,#N/A,FALSE,"Chi tiÆt"}</definedName>
    <definedName name="_________coc1000" localSheetId="22" hidden="1">{#N/A,#N/A,FALSE,"Chi tiÆt"}</definedName>
    <definedName name="_________coc1000" localSheetId="24" hidden="1">{#N/A,#N/A,FALSE,"Chi tiÆt"}</definedName>
    <definedName name="_________coc1000" localSheetId="28" hidden="1">{#N/A,#N/A,FALSE,"Chi tiÆt"}</definedName>
    <definedName name="_________coc1000" localSheetId="14" hidden="1">{#N/A,#N/A,FALSE,"Chi tiÆt"}</definedName>
    <definedName name="_________coc1000" hidden="1">{#N/A,#N/A,FALSE,"Chi tiÆt"}</definedName>
    <definedName name="_________Coc39" localSheetId="12" hidden="1">{"'Sheet1'!$L$16"}</definedName>
    <definedName name="_________Coc39" localSheetId="11" hidden="1">{"'Sheet1'!$L$16"}</definedName>
    <definedName name="_________Coc39" localSheetId="13" hidden="1">{"'Sheet1'!$L$16"}</definedName>
    <definedName name="_________Coc39" localSheetId="16" hidden="1">{"'Sheet1'!$L$16"}</definedName>
    <definedName name="_________Coc39" localSheetId="21" hidden="1">{"'Sheet1'!$L$16"}</definedName>
    <definedName name="_________Coc39" localSheetId="18" hidden="1">{"'Sheet1'!$L$16"}</definedName>
    <definedName name="_________Coc39" localSheetId="19" hidden="1">{"'Sheet1'!$L$16"}</definedName>
    <definedName name="_________Coc39" localSheetId="20" hidden="1">{"'Sheet1'!$L$16"}</definedName>
    <definedName name="_________Coc39" localSheetId="22" hidden="1">{"'Sheet1'!$L$16"}</definedName>
    <definedName name="_________Coc39" localSheetId="24" hidden="1">{"'Sheet1'!$L$16"}</definedName>
    <definedName name="_________Coc39" localSheetId="28" hidden="1">{"'Sheet1'!$L$16"}</definedName>
    <definedName name="_________Coc39" localSheetId="14" hidden="1">{"'Sheet1'!$L$16"}</definedName>
    <definedName name="_________Coc39" hidden="1">{"'Sheet1'!$L$16"}</definedName>
    <definedName name="_________CON1">#REF!</definedName>
    <definedName name="_________CON2">#REF!</definedName>
    <definedName name="_________ct2005" localSheetId="12" hidden="1">{"'Sheet1'!$L$16"}</definedName>
    <definedName name="_________ct2005" localSheetId="11" hidden="1">{"'Sheet1'!$L$16"}</definedName>
    <definedName name="_________ct2005" localSheetId="13" hidden="1">{"'Sheet1'!$L$16"}</definedName>
    <definedName name="_________ct2005" localSheetId="16" hidden="1">{"'Sheet1'!$L$16"}</definedName>
    <definedName name="_________ct2005" localSheetId="21" hidden="1">{"'Sheet1'!$L$16"}</definedName>
    <definedName name="_________ct2005" localSheetId="18" hidden="1">{"'Sheet1'!$L$16"}</definedName>
    <definedName name="_________ct2005" localSheetId="19" hidden="1">{"'Sheet1'!$L$16"}</definedName>
    <definedName name="_________ct2005" localSheetId="20" hidden="1">{"'Sheet1'!$L$16"}</definedName>
    <definedName name="_________ct2005" localSheetId="22" hidden="1">{"'Sheet1'!$L$16"}</definedName>
    <definedName name="_________ct2005" localSheetId="24" hidden="1">{"'Sheet1'!$L$16"}</definedName>
    <definedName name="_________ct2005" localSheetId="28" hidden="1">{"'Sheet1'!$L$16"}</definedName>
    <definedName name="_________ct2005" localSheetId="14" hidden="1">{"'Sheet1'!$L$16"}</definedName>
    <definedName name="_________ct2005" hidden="1">{"'Sheet1'!$L$16"}</definedName>
    <definedName name="_________d1500" localSheetId="12" hidden="1">{"'Sheet1'!$L$16"}</definedName>
    <definedName name="_________d1500" localSheetId="11" hidden="1">{"'Sheet1'!$L$16"}</definedName>
    <definedName name="_________d1500" localSheetId="13" hidden="1">{"'Sheet1'!$L$16"}</definedName>
    <definedName name="_________d1500" localSheetId="16" hidden="1">{"'Sheet1'!$L$16"}</definedName>
    <definedName name="_________d1500" localSheetId="21" hidden="1">{"'Sheet1'!$L$16"}</definedName>
    <definedName name="_________d1500" localSheetId="18" hidden="1">{"'Sheet1'!$L$16"}</definedName>
    <definedName name="_________d1500" localSheetId="19" hidden="1">{"'Sheet1'!$L$16"}</definedName>
    <definedName name="_________d1500" localSheetId="20" hidden="1">{"'Sheet1'!$L$16"}</definedName>
    <definedName name="_________d1500" localSheetId="22" hidden="1">{"'Sheet1'!$L$16"}</definedName>
    <definedName name="_________d1500" localSheetId="24" hidden="1">{"'Sheet1'!$L$16"}</definedName>
    <definedName name="_________d1500" localSheetId="28" hidden="1">{"'Sheet1'!$L$16"}</definedName>
    <definedName name="_________d1500" localSheetId="14" hidden="1">{"'Sheet1'!$L$16"}</definedName>
    <definedName name="_________d1500" hidden="1">{"'Sheet1'!$L$16"}</definedName>
    <definedName name="_________ddn400">#REF!</definedName>
    <definedName name="_________ddn600">#REF!</definedName>
    <definedName name="_________DG1" localSheetId="12" hidden="1">{"'Sheet1'!$L$16"}</definedName>
    <definedName name="_________DG1" localSheetId="11" hidden="1">{"'Sheet1'!$L$16"}</definedName>
    <definedName name="_________DG1" localSheetId="13" hidden="1">{"'Sheet1'!$L$16"}</definedName>
    <definedName name="_________DG1" localSheetId="16" hidden="1">{"'Sheet1'!$L$16"}</definedName>
    <definedName name="_________DG1" localSheetId="21" hidden="1">{"'Sheet1'!$L$16"}</definedName>
    <definedName name="_________DG1" localSheetId="18" hidden="1">{"'Sheet1'!$L$16"}</definedName>
    <definedName name="_________DG1" localSheetId="19" hidden="1">{"'Sheet1'!$L$16"}</definedName>
    <definedName name="_________DG1" localSheetId="20" hidden="1">{"'Sheet1'!$L$16"}</definedName>
    <definedName name="_________DG1" localSheetId="22" hidden="1">{"'Sheet1'!$L$16"}</definedName>
    <definedName name="_________DG1" localSheetId="24" hidden="1">{"'Sheet1'!$L$16"}</definedName>
    <definedName name="_________DG1" localSheetId="28" hidden="1">{"'Sheet1'!$L$16"}</definedName>
    <definedName name="_________DG1" localSheetId="14" hidden="1">{"'Sheet1'!$L$16"}</definedName>
    <definedName name="_________DG1" hidden="1">{"'Sheet1'!$L$16"}</definedName>
    <definedName name="_________DT10" localSheetId="12" hidden="1">{"'Sheet1'!$L$16"}</definedName>
    <definedName name="_________DT10" localSheetId="11" hidden="1">{"'Sheet1'!$L$16"}</definedName>
    <definedName name="_________DT10" localSheetId="13" hidden="1">{"'Sheet1'!$L$16"}</definedName>
    <definedName name="_________DT10" localSheetId="16" hidden="1">{"'Sheet1'!$L$16"}</definedName>
    <definedName name="_________DT10" localSheetId="21" hidden="1">{"'Sheet1'!$L$16"}</definedName>
    <definedName name="_________DT10" localSheetId="18" hidden="1">{"'Sheet1'!$L$16"}</definedName>
    <definedName name="_________DT10" localSheetId="19" hidden="1">{"'Sheet1'!$L$16"}</definedName>
    <definedName name="_________DT10" localSheetId="20" hidden="1">{"'Sheet1'!$L$16"}</definedName>
    <definedName name="_________DT10" localSheetId="22" hidden="1">{"'Sheet1'!$L$16"}</definedName>
    <definedName name="_________DT10" localSheetId="24" hidden="1">{"'Sheet1'!$L$16"}</definedName>
    <definedName name="_________DT10" localSheetId="28" hidden="1">{"'Sheet1'!$L$16"}</definedName>
    <definedName name="_________DT10" localSheetId="14" hidden="1">{"'Sheet1'!$L$16"}</definedName>
    <definedName name="_________DT10" hidden="1">{"'Sheet1'!$L$16"}</definedName>
    <definedName name="_________f5" localSheetId="12" hidden="1">{"'Sheet1'!$L$16"}</definedName>
    <definedName name="_________f5" localSheetId="11" hidden="1">{"'Sheet1'!$L$16"}</definedName>
    <definedName name="_________f5" localSheetId="13" hidden="1">{"'Sheet1'!$L$16"}</definedName>
    <definedName name="_________f5" localSheetId="16" hidden="1">{"'Sheet1'!$L$16"}</definedName>
    <definedName name="_________f5" localSheetId="21" hidden="1">{"'Sheet1'!$L$16"}</definedName>
    <definedName name="_________f5" localSheetId="18" hidden="1">{"'Sheet1'!$L$16"}</definedName>
    <definedName name="_________f5" localSheetId="19" hidden="1">{"'Sheet1'!$L$16"}</definedName>
    <definedName name="_________f5" localSheetId="20" hidden="1">{"'Sheet1'!$L$16"}</definedName>
    <definedName name="_________f5" localSheetId="22" hidden="1">{"'Sheet1'!$L$16"}</definedName>
    <definedName name="_________f5" localSheetId="24" hidden="1">{"'Sheet1'!$L$16"}</definedName>
    <definedName name="_________f5" localSheetId="28" hidden="1">{"'Sheet1'!$L$16"}</definedName>
    <definedName name="_________f5" localSheetId="14" hidden="1">{"'Sheet1'!$L$16"}</definedName>
    <definedName name="_________f5" hidden="1">{"'Sheet1'!$L$16"}</definedName>
    <definedName name="_________Goi8" localSheetId="12" hidden="1">{"'Sheet1'!$L$16"}</definedName>
    <definedName name="_________Goi8" localSheetId="11" hidden="1">{"'Sheet1'!$L$16"}</definedName>
    <definedName name="_________Goi8" localSheetId="13" hidden="1">{"'Sheet1'!$L$16"}</definedName>
    <definedName name="_________Goi8" localSheetId="16" hidden="1">{"'Sheet1'!$L$16"}</definedName>
    <definedName name="_________Goi8" localSheetId="21" hidden="1">{"'Sheet1'!$L$16"}</definedName>
    <definedName name="_________Goi8" localSheetId="18" hidden="1">{"'Sheet1'!$L$16"}</definedName>
    <definedName name="_________Goi8" localSheetId="19" hidden="1">{"'Sheet1'!$L$16"}</definedName>
    <definedName name="_________Goi8" localSheetId="20" hidden="1">{"'Sheet1'!$L$16"}</definedName>
    <definedName name="_________Goi8" localSheetId="22" hidden="1">{"'Sheet1'!$L$16"}</definedName>
    <definedName name="_________Goi8" localSheetId="24" hidden="1">{"'Sheet1'!$L$16"}</definedName>
    <definedName name="_________Goi8" localSheetId="28" hidden="1">{"'Sheet1'!$L$16"}</definedName>
    <definedName name="_________Goi8" localSheetId="14" hidden="1">{"'Sheet1'!$L$16"}</definedName>
    <definedName name="_________Goi8" hidden="1">{"'Sheet1'!$L$16"}</definedName>
    <definedName name="_________Goi8_1" localSheetId="12" hidden="1">{"'Sheet1'!$L$16"}</definedName>
    <definedName name="_________Goi8_1" localSheetId="11" hidden="1">{"'Sheet1'!$L$16"}</definedName>
    <definedName name="_________Goi8_1" localSheetId="13" hidden="1">{"'Sheet1'!$L$16"}</definedName>
    <definedName name="_________Goi8_1" localSheetId="16" hidden="1">{"'Sheet1'!$L$16"}</definedName>
    <definedName name="_________Goi8_1" localSheetId="21" hidden="1">{"'Sheet1'!$L$16"}</definedName>
    <definedName name="_________Goi8_1" localSheetId="18" hidden="1">{"'Sheet1'!$L$16"}</definedName>
    <definedName name="_________Goi8_1" localSheetId="19" hidden="1">{"'Sheet1'!$L$16"}</definedName>
    <definedName name="_________Goi8_1" localSheetId="20" hidden="1">{"'Sheet1'!$L$16"}</definedName>
    <definedName name="_________Goi8_1" localSheetId="22" hidden="1">{"'Sheet1'!$L$16"}</definedName>
    <definedName name="_________Goi8_1" localSheetId="24" hidden="1">{"'Sheet1'!$L$16"}</definedName>
    <definedName name="_________Goi8_1" localSheetId="28" hidden="1">{"'Sheet1'!$L$16"}</definedName>
    <definedName name="_________Goi8_1" localSheetId="14" hidden="1">{"'Sheet1'!$L$16"}</definedName>
    <definedName name="_________Goi8_1" hidden="1">{"'Sheet1'!$L$16"}</definedName>
    <definedName name="_________h1" localSheetId="12" hidden="1">{"'Sheet1'!$L$16"}</definedName>
    <definedName name="_________h1" localSheetId="11" hidden="1">{"'Sheet1'!$L$16"}</definedName>
    <definedName name="_________h1" localSheetId="13" hidden="1">{"'Sheet1'!$L$16"}</definedName>
    <definedName name="_________h1" localSheetId="16" hidden="1">{"'Sheet1'!$L$16"}</definedName>
    <definedName name="_________h1" localSheetId="21" hidden="1">{"'Sheet1'!$L$16"}</definedName>
    <definedName name="_________h1" localSheetId="18" hidden="1">{"'Sheet1'!$L$16"}</definedName>
    <definedName name="_________h1" localSheetId="19" hidden="1">{"'Sheet1'!$L$16"}</definedName>
    <definedName name="_________h1" localSheetId="20" hidden="1">{"'Sheet1'!$L$16"}</definedName>
    <definedName name="_________h1" localSheetId="22" hidden="1">{"'Sheet1'!$L$16"}</definedName>
    <definedName name="_________h1" localSheetId="24" hidden="1">{"'Sheet1'!$L$16"}</definedName>
    <definedName name="_________h1" localSheetId="28" hidden="1">{"'Sheet1'!$L$16"}</definedName>
    <definedName name="_________h1" localSheetId="14" hidden="1">{"'Sheet1'!$L$16"}</definedName>
    <definedName name="_________h1" hidden="1">{"'Sheet1'!$L$16"}</definedName>
    <definedName name="_________hh1219" localSheetId="12" hidden="1">{"'Sheet1'!$L$16"}</definedName>
    <definedName name="_________hh1219" localSheetId="11" hidden="1">{"'Sheet1'!$L$16"}</definedName>
    <definedName name="_________hh1219" localSheetId="13" hidden="1">{"'Sheet1'!$L$16"}</definedName>
    <definedName name="_________hh1219" localSheetId="16" hidden="1">{"'Sheet1'!$L$16"}</definedName>
    <definedName name="_________hh1219" localSheetId="21" hidden="1">{"'Sheet1'!$L$16"}</definedName>
    <definedName name="_________hh1219" localSheetId="18" hidden="1">{"'Sheet1'!$L$16"}</definedName>
    <definedName name="_________hh1219" localSheetId="19" hidden="1">{"'Sheet1'!$L$16"}</definedName>
    <definedName name="_________hh1219" localSheetId="20" hidden="1">{"'Sheet1'!$L$16"}</definedName>
    <definedName name="_________hh1219" localSheetId="22" hidden="1">{"'Sheet1'!$L$16"}</definedName>
    <definedName name="_________hh1219" localSheetId="24" hidden="1">{"'Sheet1'!$L$16"}</definedName>
    <definedName name="_________hh1219" localSheetId="28" hidden="1">{"'Sheet1'!$L$16"}</definedName>
    <definedName name="_________hh1219" localSheetId="14" hidden="1">{"'Sheet1'!$L$16"}</definedName>
    <definedName name="_________hh1219" hidden="1">{"'Sheet1'!$L$16"}</definedName>
    <definedName name="_________hu1" localSheetId="12" hidden="1">{"'Sheet1'!$L$16"}</definedName>
    <definedName name="_________hu1" localSheetId="11" hidden="1">{"'Sheet1'!$L$16"}</definedName>
    <definedName name="_________hu1" localSheetId="13" hidden="1">{"'Sheet1'!$L$16"}</definedName>
    <definedName name="_________hu1" localSheetId="16" hidden="1">{"'Sheet1'!$L$16"}</definedName>
    <definedName name="_________hu1" localSheetId="21" hidden="1">{"'Sheet1'!$L$16"}</definedName>
    <definedName name="_________hu1" localSheetId="18" hidden="1">{"'Sheet1'!$L$16"}</definedName>
    <definedName name="_________hu1" localSheetId="19" hidden="1">{"'Sheet1'!$L$16"}</definedName>
    <definedName name="_________hu1" localSheetId="20" hidden="1">{"'Sheet1'!$L$16"}</definedName>
    <definedName name="_________hu1" localSheetId="22" hidden="1">{"'Sheet1'!$L$16"}</definedName>
    <definedName name="_________hu1" localSheetId="24" hidden="1">{"'Sheet1'!$L$16"}</definedName>
    <definedName name="_________hu1" localSheetId="28" hidden="1">{"'Sheet1'!$L$16"}</definedName>
    <definedName name="_________hu1" localSheetId="14" hidden="1">{"'Sheet1'!$L$16"}</definedName>
    <definedName name="_________hu1" hidden="1">{"'Sheet1'!$L$16"}</definedName>
    <definedName name="_________hu2" localSheetId="12" hidden="1">{"'Sheet1'!$L$16"}</definedName>
    <definedName name="_________hu2" localSheetId="11" hidden="1">{"'Sheet1'!$L$16"}</definedName>
    <definedName name="_________hu2" localSheetId="13" hidden="1">{"'Sheet1'!$L$16"}</definedName>
    <definedName name="_________hu2" localSheetId="16" hidden="1">{"'Sheet1'!$L$16"}</definedName>
    <definedName name="_________hu2" localSheetId="21" hidden="1">{"'Sheet1'!$L$16"}</definedName>
    <definedName name="_________hu2" localSheetId="18" hidden="1">{"'Sheet1'!$L$16"}</definedName>
    <definedName name="_________hu2" localSheetId="19" hidden="1">{"'Sheet1'!$L$16"}</definedName>
    <definedName name="_________hu2" localSheetId="20" hidden="1">{"'Sheet1'!$L$16"}</definedName>
    <definedName name="_________hu2" localSheetId="22" hidden="1">{"'Sheet1'!$L$16"}</definedName>
    <definedName name="_________hu2" localSheetId="24" hidden="1">{"'Sheet1'!$L$16"}</definedName>
    <definedName name="_________hu2" localSheetId="28" hidden="1">{"'Sheet1'!$L$16"}</definedName>
    <definedName name="_________hu2" localSheetId="14" hidden="1">{"'Sheet1'!$L$16"}</definedName>
    <definedName name="_________hu2" hidden="1">{"'Sheet1'!$L$16"}</definedName>
    <definedName name="_________hu5" localSheetId="12" hidden="1">{"'Sheet1'!$L$16"}</definedName>
    <definedName name="_________hu5" localSheetId="11" hidden="1">{"'Sheet1'!$L$16"}</definedName>
    <definedName name="_________hu5" localSheetId="13" hidden="1">{"'Sheet1'!$L$16"}</definedName>
    <definedName name="_________hu5" localSheetId="16" hidden="1">{"'Sheet1'!$L$16"}</definedName>
    <definedName name="_________hu5" localSheetId="21" hidden="1">{"'Sheet1'!$L$16"}</definedName>
    <definedName name="_________hu5" localSheetId="18" hidden="1">{"'Sheet1'!$L$16"}</definedName>
    <definedName name="_________hu5" localSheetId="19" hidden="1">{"'Sheet1'!$L$16"}</definedName>
    <definedName name="_________hu5" localSheetId="20" hidden="1">{"'Sheet1'!$L$16"}</definedName>
    <definedName name="_________hu5" localSheetId="22" hidden="1">{"'Sheet1'!$L$16"}</definedName>
    <definedName name="_________hu5" localSheetId="24" hidden="1">{"'Sheet1'!$L$16"}</definedName>
    <definedName name="_________hu5" localSheetId="28" hidden="1">{"'Sheet1'!$L$16"}</definedName>
    <definedName name="_________hu5" localSheetId="14" hidden="1">{"'Sheet1'!$L$16"}</definedName>
    <definedName name="_________hu5" hidden="1">{"'Sheet1'!$L$16"}</definedName>
    <definedName name="_________hu6" localSheetId="12" hidden="1">{"'Sheet1'!$L$16"}</definedName>
    <definedName name="_________hu6" localSheetId="11" hidden="1">{"'Sheet1'!$L$16"}</definedName>
    <definedName name="_________hu6" localSheetId="13" hidden="1">{"'Sheet1'!$L$16"}</definedName>
    <definedName name="_________hu6" localSheetId="16" hidden="1">{"'Sheet1'!$L$16"}</definedName>
    <definedName name="_________hu6" localSheetId="21" hidden="1">{"'Sheet1'!$L$16"}</definedName>
    <definedName name="_________hu6" localSheetId="18" hidden="1">{"'Sheet1'!$L$16"}</definedName>
    <definedName name="_________hu6" localSheetId="19" hidden="1">{"'Sheet1'!$L$16"}</definedName>
    <definedName name="_________hu6" localSheetId="20" hidden="1">{"'Sheet1'!$L$16"}</definedName>
    <definedName name="_________hu6" localSheetId="22" hidden="1">{"'Sheet1'!$L$16"}</definedName>
    <definedName name="_________hu6" localSheetId="24" hidden="1">{"'Sheet1'!$L$16"}</definedName>
    <definedName name="_________hu6" localSheetId="28" hidden="1">{"'Sheet1'!$L$16"}</definedName>
    <definedName name="_________hu6" localSheetId="14" hidden="1">{"'Sheet1'!$L$16"}</definedName>
    <definedName name="_________hu6" hidden="1">{"'Sheet1'!$L$16"}</definedName>
    <definedName name="_________hu7" localSheetId="12" hidden="1">{"'Sheet1'!$L$16"}</definedName>
    <definedName name="_________hu7" localSheetId="11" hidden="1">{"'Sheet1'!$L$16"}</definedName>
    <definedName name="_________hu7" localSheetId="13" hidden="1">{"'Sheet1'!$L$16"}</definedName>
    <definedName name="_________hu7" localSheetId="16" hidden="1">{"'Sheet1'!$L$16"}</definedName>
    <definedName name="_________hu7" localSheetId="21" hidden="1">{"'Sheet1'!$L$16"}</definedName>
    <definedName name="_________hu7" localSheetId="18" hidden="1">{"'Sheet1'!$L$16"}</definedName>
    <definedName name="_________hu7" localSheetId="19" hidden="1">{"'Sheet1'!$L$16"}</definedName>
    <definedName name="_________hu7" localSheetId="20" hidden="1">{"'Sheet1'!$L$16"}</definedName>
    <definedName name="_________hu7" localSheetId="22" hidden="1">{"'Sheet1'!$L$16"}</definedName>
    <definedName name="_________hu7" localSheetId="24" hidden="1">{"'Sheet1'!$L$16"}</definedName>
    <definedName name="_________hu7" localSheetId="28" hidden="1">{"'Sheet1'!$L$16"}</definedName>
    <definedName name="_________hu7" localSheetId="14" hidden="1">{"'Sheet1'!$L$16"}</definedName>
    <definedName name="_________hu7" hidden="1">{"'Sheet1'!$L$16"}</definedName>
    <definedName name="_________huy1" localSheetId="12" hidden="1">{"'Sheet1'!$L$16"}</definedName>
    <definedName name="_________huy1" localSheetId="11" hidden="1">{"'Sheet1'!$L$16"}</definedName>
    <definedName name="_________huy1" localSheetId="13" hidden="1">{"'Sheet1'!$L$16"}</definedName>
    <definedName name="_________huy1" localSheetId="16" hidden="1">{"'Sheet1'!$L$16"}</definedName>
    <definedName name="_________huy1" localSheetId="21" hidden="1">{"'Sheet1'!$L$16"}</definedName>
    <definedName name="_________huy1" localSheetId="18" hidden="1">{"'Sheet1'!$L$16"}</definedName>
    <definedName name="_________huy1" localSheetId="19" hidden="1">{"'Sheet1'!$L$16"}</definedName>
    <definedName name="_________huy1" localSheetId="20" hidden="1">{"'Sheet1'!$L$16"}</definedName>
    <definedName name="_________huy1" localSheetId="22" hidden="1">{"'Sheet1'!$L$16"}</definedName>
    <definedName name="_________huy1" localSheetId="24" hidden="1">{"'Sheet1'!$L$16"}</definedName>
    <definedName name="_________huy1" localSheetId="28" hidden="1">{"'Sheet1'!$L$16"}</definedName>
    <definedName name="_________huy1" localSheetId="14" hidden="1">{"'Sheet1'!$L$16"}</definedName>
    <definedName name="_________huy1" hidden="1">{"'Sheet1'!$L$16"}</definedName>
    <definedName name="_________Lan1" localSheetId="12" hidden="1">{"'Sheet1'!$L$16"}</definedName>
    <definedName name="_________Lan1" localSheetId="11" hidden="1">{"'Sheet1'!$L$16"}</definedName>
    <definedName name="_________Lan1" localSheetId="13" hidden="1">{"'Sheet1'!$L$16"}</definedName>
    <definedName name="_________Lan1" localSheetId="16" hidden="1">{"'Sheet1'!$L$16"}</definedName>
    <definedName name="_________Lan1" localSheetId="21" hidden="1">{"'Sheet1'!$L$16"}</definedName>
    <definedName name="_________Lan1" localSheetId="18" hidden="1">{"'Sheet1'!$L$16"}</definedName>
    <definedName name="_________Lan1" localSheetId="19" hidden="1">{"'Sheet1'!$L$16"}</definedName>
    <definedName name="_________Lan1" localSheetId="20" hidden="1">{"'Sheet1'!$L$16"}</definedName>
    <definedName name="_________Lan1" localSheetId="22" hidden="1">{"'Sheet1'!$L$16"}</definedName>
    <definedName name="_________Lan1" localSheetId="24" hidden="1">{"'Sheet1'!$L$16"}</definedName>
    <definedName name="_________Lan1" localSheetId="28" hidden="1">{"'Sheet1'!$L$16"}</definedName>
    <definedName name="_________Lan1" localSheetId="14" hidden="1">{"'Sheet1'!$L$16"}</definedName>
    <definedName name="_________Lan1" hidden="1">{"'Sheet1'!$L$16"}</definedName>
    <definedName name="_________Lan2" localSheetId="12" hidden="1">{"'Sheet1'!$L$16"}</definedName>
    <definedName name="_________Lan2" localSheetId="11" hidden="1">{"'Sheet1'!$L$16"}</definedName>
    <definedName name="_________Lan2" localSheetId="13" hidden="1">{"'Sheet1'!$L$16"}</definedName>
    <definedName name="_________Lan2" localSheetId="16" hidden="1">{"'Sheet1'!$L$16"}</definedName>
    <definedName name="_________Lan2" localSheetId="21" hidden="1">{"'Sheet1'!$L$16"}</definedName>
    <definedName name="_________Lan2" localSheetId="18" hidden="1">{"'Sheet1'!$L$16"}</definedName>
    <definedName name="_________Lan2" localSheetId="19" hidden="1">{"'Sheet1'!$L$16"}</definedName>
    <definedName name="_________Lan2" localSheetId="20" hidden="1">{"'Sheet1'!$L$16"}</definedName>
    <definedName name="_________Lan2" localSheetId="22" hidden="1">{"'Sheet1'!$L$16"}</definedName>
    <definedName name="_________Lan2" localSheetId="24" hidden="1">{"'Sheet1'!$L$16"}</definedName>
    <definedName name="_________Lan2" localSheetId="28" hidden="1">{"'Sheet1'!$L$16"}</definedName>
    <definedName name="_________Lan2" localSheetId="14" hidden="1">{"'Sheet1'!$L$16"}</definedName>
    <definedName name="_________Lan2" hidden="1">{"'Sheet1'!$L$16"}</definedName>
    <definedName name="_________LAN3" localSheetId="12" hidden="1">{"'Sheet1'!$L$16"}</definedName>
    <definedName name="_________LAN3" localSheetId="11" hidden="1">{"'Sheet1'!$L$16"}</definedName>
    <definedName name="_________LAN3" localSheetId="13" hidden="1">{"'Sheet1'!$L$16"}</definedName>
    <definedName name="_________LAN3" localSheetId="16" hidden="1">{"'Sheet1'!$L$16"}</definedName>
    <definedName name="_________LAN3" localSheetId="21" hidden="1">{"'Sheet1'!$L$16"}</definedName>
    <definedName name="_________LAN3" localSheetId="18" hidden="1">{"'Sheet1'!$L$16"}</definedName>
    <definedName name="_________LAN3" localSheetId="19" hidden="1">{"'Sheet1'!$L$16"}</definedName>
    <definedName name="_________LAN3" localSheetId="20" hidden="1">{"'Sheet1'!$L$16"}</definedName>
    <definedName name="_________LAN3" localSheetId="22" hidden="1">{"'Sheet1'!$L$16"}</definedName>
    <definedName name="_________LAN3" localSheetId="24" hidden="1">{"'Sheet1'!$L$16"}</definedName>
    <definedName name="_________LAN3" localSheetId="28" hidden="1">{"'Sheet1'!$L$16"}</definedName>
    <definedName name="_________LAN3" localSheetId="14" hidden="1">{"'Sheet1'!$L$16"}</definedName>
    <definedName name="_________LAN3" hidden="1">{"'Sheet1'!$L$16"}</definedName>
    <definedName name="_________lap1">#REF!</definedName>
    <definedName name="_________lap2">#REF!</definedName>
    <definedName name="_________ld2" localSheetId="12" hidden="1">{"'Sheet1'!$L$16"}</definedName>
    <definedName name="_________ld2" localSheetId="11" hidden="1">{"'Sheet1'!$L$16"}</definedName>
    <definedName name="_________ld2" localSheetId="13" hidden="1">{"'Sheet1'!$L$16"}</definedName>
    <definedName name="_________ld2" localSheetId="16" hidden="1">{"'Sheet1'!$L$16"}</definedName>
    <definedName name="_________ld2" localSheetId="21" hidden="1">{"'Sheet1'!$L$16"}</definedName>
    <definedName name="_________ld2" localSheetId="18" hidden="1">{"'Sheet1'!$L$16"}</definedName>
    <definedName name="_________ld2" localSheetId="19" hidden="1">{"'Sheet1'!$L$16"}</definedName>
    <definedName name="_________ld2" localSheetId="20" hidden="1">{"'Sheet1'!$L$16"}</definedName>
    <definedName name="_________ld2" localSheetId="22" hidden="1">{"'Sheet1'!$L$16"}</definedName>
    <definedName name="_________ld2" localSheetId="24" hidden="1">{"'Sheet1'!$L$16"}</definedName>
    <definedName name="_________ld2" localSheetId="28" hidden="1">{"'Sheet1'!$L$16"}</definedName>
    <definedName name="_________ld2" localSheetId="14" hidden="1">{"'Sheet1'!$L$16"}</definedName>
    <definedName name="_________ld2" hidden="1">{"'Sheet1'!$L$16"}</definedName>
    <definedName name="_________lk2" localSheetId="12" hidden="1">{"'Sheet1'!$L$16"}</definedName>
    <definedName name="_________lk2" localSheetId="11" hidden="1">{"'Sheet1'!$L$16"}</definedName>
    <definedName name="_________lk2" localSheetId="13" hidden="1">{"'Sheet1'!$L$16"}</definedName>
    <definedName name="_________lk2" localSheetId="16" hidden="1">{"'Sheet1'!$L$16"}</definedName>
    <definedName name="_________lk2" localSheetId="21" hidden="1">{"'Sheet1'!$L$16"}</definedName>
    <definedName name="_________lk2" localSheetId="18" hidden="1">{"'Sheet1'!$L$16"}</definedName>
    <definedName name="_________lk2" localSheetId="19" hidden="1">{"'Sheet1'!$L$16"}</definedName>
    <definedName name="_________lk2" localSheetId="20" hidden="1">{"'Sheet1'!$L$16"}</definedName>
    <definedName name="_________lk2" localSheetId="22" hidden="1">{"'Sheet1'!$L$16"}</definedName>
    <definedName name="_________lk2" localSheetId="24" hidden="1">{"'Sheet1'!$L$16"}</definedName>
    <definedName name="_________lk2" localSheetId="28" hidden="1">{"'Sheet1'!$L$16"}</definedName>
    <definedName name="_________lk2" localSheetId="14" hidden="1">{"'Sheet1'!$L$16"}</definedName>
    <definedName name="_________lk2" hidden="1">{"'Sheet1'!$L$16"}</definedName>
    <definedName name="_________lop111" localSheetId="12" hidden="1">{#N/A,#N/A,FALSE,"特殊室（ＢＱ表）"}</definedName>
    <definedName name="_________lop111" localSheetId="11" hidden="1">{#N/A,#N/A,FALSE,"特殊室（ＢＱ表）"}</definedName>
    <definedName name="_________lop111" localSheetId="13" hidden="1">{#N/A,#N/A,FALSE,"特殊室（ＢＱ表）"}</definedName>
    <definedName name="_________lop111" localSheetId="16" hidden="1">{#N/A,#N/A,FALSE,"特殊室（ＢＱ表）"}</definedName>
    <definedName name="_________lop111" localSheetId="21" hidden="1">{#N/A,#N/A,FALSE,"特殊室（ＢＱ表）"}</definedName>
    <definedName name="_________lop111" localSheetId="18" hidden="1">{#N/A,#N/A,FALSE,"特殊室（ＢＱ表）"}</definedName>
    <definedName name="_________lop111" localSheetId="19" hidden="1">{#N/A,#N/A,FALSE,"特殊室（ＢＱ表）"}</definedName>
    <definedName name="_________lop111" localSheetId="20" hidden="1">{#N/A,#N/A,FALSE,"特殊室（ＢＱ表）"}</definedName>
    <definedName name="_________lop111" localSheetId="22" hidden="1">{#N/A,#N/A,FALSE,"特殊室（ＢＱ表）"}</definedName>
    <definedName name="_________lop111" localSheetId="24" hidden="1">{#N/A,#N/A,FALSE,"特殊室（ＢＱ表）"}</definedName>
    <definedName name="_________lop111" localSheetId="28" hidden="1">{#N/A,#N/A,FALSE,"特殊室（ＢＱ表）"}</definedName>
    <definedName name="_________lop111" localSheetId="14" hidden="1">{#N/A,#N/A,FALSE,"特殊室（ＢＱ表）"}</definedName>
    <definedName name="_________lop111" hidden="1">{#N/A,#N/A,FALSE,"特殊室（ＢＱ表）"}</definedName>
    <definedName name="_________M2" localSheetId="12" hidden="1">{"'Sheet1'!$L$16"}</definedName>
    <definedName name="_________M2" localSheetId="11" hidden="1">{"'Sheet1'!$L$16"}</definedName>
    <definedName name="_________M2" localSheetId="13" hidden="1">{"'Sheet1'!$L$16"}</definedName>
    <definedName name="_________M2" localSheetId="16" hidden="1">{"'Sheet1'!$L$16"}</definedName>
    <definedName name="_________M2" localSheetId="21" hidden="1">{"'Sheet1'!$L$16"}</definedName>
    <definedName name="_________M2" localSheetId="18" hidden="1">{"'Sheet1'!$L$16"}</definedName>
    <definedName name="_________M2" localSheetId="19" hidden="1">{"'Sheet1'!$L$16"}</definedName>
    <definedName name="_________M2" localSheetId="20" hidden="1">{"'Sheet1'!$L$16"}</definedName>
    <definedName name="_________M2" localSheetId="22" hidden="1">{"'Sheet1'!$L$16"}</definedName>
    <definedName name="_________M2" localSheetId="24" hidden="1">{"'Sheet1'!$L$16"}</definedName>
    <definedName name="_________M2" localSheetId="28" hidden="1">{"'Sheet1'!$L$16"}</definedName>
    <definedName name="_________M2" localSheetId="14" hidden="1">{"'Sheet1'!$L$16"}</definedName>
    <definedName name="_________M2" hidden="1">{"'Sheet1'!$L$16"}</definedName>
    <definedName name="_________m4" localSheetId="12" hidden="1">{"'Sheet1'!$L$16"}</definedName>
    <definedName name="_________m4" localSheetId="11" hidden="1">{"'Sheet1'!$L$16"}</definedName>
    <definedName name="_________m4" localSheetId="13" hidden="1">{"'Sheet1'!$L$16"}</definedName>
    <definedName name="_________m4" localSheetId="16" hidden="1">{"'Sheet1'!$L$16"}</definedName>
    <definedName name="_________m4" localSheetId="21" hidden="1">{"'Sheet1'!$L$16"}</definedName>
    <definedName name="_________m4" localSheetId="18" hidden="1">{"'Sheet1'!$L$16"}</definedName>
    <definedName name="_________m4" localSheetId="19" hidden="1">{"'Sheet1'!$L$16"}</definedName>
    <definedName name="_________m4" localSheetId="20" hidden="1">{"'Sheet1'!$L$16"}</definedName>
    <definedName name="_________m4" localSheetId="22" hidden="1">{"'Sheet1'!$L$16"}</definedName>
    <definedName name="_________m4" localSheetId="24" hidden="1">{"'Sheet1'!$L$16"}</definedName>
    <definedName name="_________m4" localSheetId="28" hidden="1">{"'Sheet1'!$L$16"}</definedName>
    <definedName name="_________m4" localSheetId="14" hidden="1">{"'Sheet1'!$L$16"}</definedName>
    <definedName name="_________m4" hidden="1">{"'Sheet1'!$L$16"}</definedName>
    <definedName name="_________MCC3" localSheetId="12" hidden="1">{#N/A,#N/A,FALSE,"CCTV"}</definedName>
    <definedName name="_________MCC3" localSheetId="11" hidden="1">{#N/A,#N/A,FALSE,"CCTV"}</definedName>
    <definedName name="_________MCC3" localSheetId="13" hidden="1">{#N/A,#N/A,FALSE,"CCTV"}</definedName>
    <definedName name="_________MCC3" localSheetId="16" hidden="1">{#N/A,#N/A,FALSE,"CCTV"}</definedName>
    <definedName name="_________MCC3" localSheetId="21" hidden="1">{#N/A,#N/A,FALSE,"CCTV"}</definedName>
    <definedName name="_________MCC3" localSheetId="18" hidden="1">{#N/A,#N/A,FALSE,"CCTV"}</definedName>
    <definedName name="_________MCC3" localSheetId="19" hidden="1">{#N/A,#N/A,FALSE,"CCTV"}</definedName>
    <definedName name="_________MCC3" localSheetId="20" hidden="1">{#N/A,#N/A,FALSE,"CCTV"}</definedName>
    <definedName name="_________MCC3" localSheetId="22" hidden="1">{#N/A,#N/A,FALSE,"CCTV"}</definedName>
    <definedName name="_________MCC3" localSheetId="24" hidden="1">{#N/A,#N/A,FALSE,"CCTV"}</definedName>
    <definedName name="_________MCC3" localSheetId="28" hidden="1">{#N/A,#N/A,FALSE,"CCTV"}</definedName>
    <definedName name="_________MCC3" localSheetId="14" hidden="1">{#N/A,#N/A,FALSE,"CCTV"}</definedName>
    <definedName name="_________MCC3" hidden="1">{#N/A,#N/A,FALSE,"CCTV"}</definedName>
    <definedName name="_________NO1" hidden="1">#REF!</definedName>
    <definedName name="_________NO2" hidden="1">#REF!</definedName>
    <definedName name="_________NSO2" localSheetId="12" hidden="1">{"'Sheet1'!$L$16"}</definedName>
    <definedName name="_________NSO2" localSheetId="11" hidden="1">{"'Sheet1'!$L$16"}</definedName>
    <definedName name="_________NSO2" localSheetId="13" hidden="1">{"'Sheet1'!$L$16"}</definedName>
    <definedName name="_________NSO2" localSheetId="16" hidden="1">{"'Sheet1'!$L$16"}</definedName>
    <definedName name="_________NSO2" localSheetId="21" hidden="1">{"'Sheet1'!$L$16"}</definedName>
    <definedName name="_________NSO2" localSheetId="18" hidden="1">{"'Sheet1'!$L$16"}</definedName>
    <definedName name="_________NSO2" localSheetId="19" hidden="1">{"'Sheet1'!$L$16"}</definedName>
    <definedName name="_________NSO2" localSheetId="20" hidden="1">{"'Sheet1'!$L$16"}</definedName>
    <definedName name="_________NSO2" localSheetId="22" hidden="1">{"'Sheet1'!$L$16"}</definedName>
    <definedName name="_________NSO2" localSheetId="24" hidden="1">{"'Sheet1'!$L$16"}</definedName>
    <definedName name="_________NSO2" localSheetId="28" hidden="1">{"'Sheet1'!$L$16"}</definedName>
    <definedName name="_________NSO2" localSheetId="14" hidden="1">{"'Sheet1'!$L$16"}</definedName>
    <definedName name="_________NSO2" hidden="1">{"'Sheet1'!$L$16"}</definedName>
    <definedName name="_________P3" localSheetId="12" hidden="1">{#N/A,#N/A,FALSE,"特殊室（ＢＱ表）"}</definedName>
    <definedName name="_________P3" localSheetId="11" hidden="1">{#N/A,#N/A,FALSE,"特殊室（ＢＱ表）"}</definedName>
    <definedName name="_________P3" localSheetId="13" hidden="1">{#N/A,#N/A,FALSE,"特殊室（ＢＱ表）"}</definedName>
    <definedName name="_________P3" localSheetId="16" hidden="1">{#N/A,#N/A,FALSE,"特殊室（ＢＱ表）"}</definedName>
    <definedName name="_________P3" localSheetId="21" hidden="1">{#N/A,#N/A,FALSE,"特殊室（ＢＱ表）"}</definedName>
    <definedName name="_________P3" localSheetId="18" hidden="1">{#N/A,#N/A,FALSE,"特殊室（ＢＱ表）"}</definedName>
    <definedName name="_________P3" localSheetId="19" hidden="1">{#N/A,#N/A,FALSE,"特殊室（ＢＱ表）"}</definedName>
    <definedName name="_________P3" localSheetId="20" hidden="1">{#N/A,#N/A,FALSE,"特殊室（ＢＱ表）"}</definedName>
    <definedName name="_________P3" localSheetId="22" hidden="1">{#N/A,#N/A,FALSE,"特殊室（ＢＱ表）"}</definedName>
    <definedName name="_________P3" localSheetId="24" hidden="1">{#N/A,#N/A,FALSE,"特殊室（ＢＱ表）"}</definedName>
    <definedName name="_________P3" localSheetId="28" hidden="1">{#N/A,#N/A,FALSE,"特殊室（ＢＱ表）"}</definedName>
    <definedName name="_________P3" localSheetId="14" hidden="1">{#N/A,#N/A,FALSE,"特殊室（ＢＱ表）"}</definedName>
    <definedName name="_________P3" hidden="1">{#N/A,#N/A,FALSE,"特殊室（ＢＱ表）"}</definedName>
    <definedName name="_________PA3" localSheetId="12" hidden="1">{"'Sheet1'!$L$16"}</definedName>
    <definedName name="_________PA3" localSheetId="11" hidden="1">{"'Sheet1'!$L$16"}</definedName>
    <definedName name="_________PA3" localSheetId="13" hidden="1">{"'Sheet1'!$L$16"}</definedName>
    <definedName name="_________PA3" localSheetId="16" hidden="1">{"'Sheet1'!$L$16"}</definedName>
    <definedName name="_________PA3" localSheetId="21" hidden="1">{"'Sheet1'!$L$16"}</definedName>
    <definedName name="_________PA3" localSheetId="18" hidden="1">{"'Sheet1'!$L$16"}</definedName>
    <definedName name="_________PA3" localSheetId="19" hidden="1">{"'Sheet1'!$L$16"}</definedName>
    <definedName name="_________PA3" localSheetId="20" hidden="1">{"'Sheet1'!$L$16"}</definedName>
    <definedName name="_________PA3" localSheetId="22" hidden="1">{"'Sheet1'!$L$16"}</definedName>
    <definedName name="_________PA3" localSheetId="24" hidden="1">{"'Sheet1'!$L$16"}</definedName>
    <definedName name="_________PA3" localSheetId="28" hidden="1">{"'Sheet1'!$L$16"}</definedName>
    <definedName name="_________PA3" localSheetId="14" hidden="1">{"'Sheet1'!$L$16"}</definedName>
    <definedName name="_________PA3" hidden="1">{"'Sheet1'!$L$16"}</definedName>
    <definedName name="_________PPP3" localSheetId="12" hidden="1">{#N/A,#N/A,FALSE,"特殊室（ＢＱ表）"}</definedName>
    <definedName name="_________PPP3" localSheetId="11" hidden="1">{#N/A,#N/A,FALSE,"特殊室（ＢＱ表）"}</definedName>
    <definedName name="_________PPP3" localSheetId="13" hidden="1">{#N/A,#N/A,FALSE,"特殊室（ＢＱ表）"}</definedName>
    <definedName name="_________PPP3" localSheetId="16" hidden="1">{#N/A,#N/A,FALSE,"特殊室（ＢＱ表）"}</definedName>
    <definedName name="_________PPP3" localSheetId="21" hidden="1">{#N/A,#N/A,FALSE,"特殊室（ＢＱ表）"}</definedName>
    <definedName name="_________PPP3" localSheetId="18" hidden="1">{#N/A,#N/A,FALSE,"特殊室（ＢＱ表）"}</definedName>
    <definedName name="_________PPP3" localSheetId="19" hidden="1">{#N/A,#N/A,FALSE,"特殊室（ＢＱ表）"}</definedName>
    <definedName name="_________PPP3" localSheetId="20" hidden="1">{#N/A,#N/A,FALSE,"特殊室（ＢＱ表）"}</definedName>
    <definedName name="_________PPP3" localSheetId="22" hidden="1">{#N/A,#N/A,FALSE,"特殊室（ＢＱ表）"}</definedName>
    <definedName name="_________PPP3" localSheetId="24" hidden="1">{#N/A,#N/A,FALSE,"特殊室（ＢＱ表）"}</definedName>
    <definedName name="_________PPP3" localSheetId="28" hidden="1">{#N/A,#N/A,FALSE,"特殊室（ＢＱ表）"}</definedName>
    <definedName name="_________PPP3" localSheetId="14" hidden="1">{#N/A,#N/A,FALSE,"特殊室（ＢＱ表）"}</definedName>
    <definedName name="_________PPP3" hidden="1">{#N/A,#N/A,FALSE,"特殊室（ＢＱ表）"}</definedName>
    <definedName name="_________PPP33" localSheetId="12" hidden="1">{#N/A,#N/A,FALSE,"特殊室（ＢＱ表）"}</definedName>
    <definedName name="_________PPP33" localSheetId="11" hidden="1">{#N/A,#N/A,FALSE,"特殊室（ＢＱ表）"}</definedName>
    <definedName name="_________PPP33" localSheetId="13" hidden="1">{#N/A,#N/A,FALSE,"特殊室（ＢＱ表）"}</definedName>
    <definedName name="_________PPP33" localSheetId="16" hidden="1">{#N/A,#N/A,FALSE,"特殊室（ＢＱ表）"}</definedName>
    <definedName name="_________PPP33" localSheetId="21" hidden="1">{#N/A,#N/A,FALSE,"特殊室（ＢＱ表）"}</definedName>
    <definedName name="_________PPP33" localSheetId="18" hidden="1">{#N/A,#N/A,FALSE,"特殊室（ＢＱ表）"}</definedName>
    <definedName name="_________PPP33" localSheetId="19" hidden="1">{#N/A,#N/A,FALSE,"特殊室（ＢＱ表）"}</definedName>
    <definedName name="_________PPP33" localSheetId="20" hidden="1">{#N/A,#N/A,FALSE,"特殊室（ＢＱ表）"}</definedName>
    <definedName name="_________PPP33" localSheetId="22" hidden="1">{#N/A,#N/A,FALSE,"特殊室（ＢＱ表）"}</definedName>
    <definedName name="_________PPP33" localSheetId="24" hidden="1">{#N/A,#N/A,FALSE,"特殊室（ＢＱ表）"}</definedName>
    <definedName name="_________PPP33" localSheetId="28" hidden="1">{#N/A,#N/A,FALSE,"特殊室（ＢＱ表）"}</definedName>
    <definedName name="_________PPP33" localSheetId="14" hidden="1">{#N/A,#N/A,FALSE,"特殊室（ＢＱ表）"}</definedName>
    <definedName name="_________PPP33" hidden="1">{#N/A,#N/A,FALSE,"特殊室（ＢＱ表）"}</definedName>
    <definedName name="_________ppp34" localSheetId="12" hidden="1">{#N/A,#N/A,FALSE,"特殊室（ＢＱ表）"}</definedName>
    <definedName name="_________ppp34" localSheetId="11" hidden="1">{#N/A,#N/A,FALSE,"特殊室（ＢＱ表）"}</definedName>
    <definedName name="_________ppp34" localSheetId="13" hidden="1">{#N/A,#N/A,FALSE,"特殊室（ＢＱ表）"}</definedName>
    <definedName name="_________ppp34" localSheetId="16" hidden="1">{#N/A,#N/A,FALSE,"特殊室（ＢＱ表）"}</definedName>
    <definedName name="_________ppp34" localSheetId="21" hidden="1">{#N/A,#N/A,FALSE,"特殊室（ＢＱ表）"}</definedName>
    <definedName name="_________ppp34" localSheetId="18" hidden="1">{#N/A,#N/A,FALSE,"特殊室（ＢＱ表）"}</definedName>
    <definedName name="_________ppp34" localSheetId="19" hidden="1">{#N/A,#N/A,FALSE,"特殊室（ＢＱ表）"}</definedName>
    <definedName name="_________ppp34" localSheetId="20" hidden="1">{#N/A,#N/A,FALSE,"特殊室（ＢＱ表）"}</definedName>
    <definedName name="_________ppp34" localSheetId="22" hidden="1">{#N/A,#N/A,FALSE,"特殊室（ＢＱ表）"}</definedName>
    <definedName name="_________ppp34" localSheetId="24" hidden="1">{#N/A,#N/A,FALSE,"特殊室（ＢＱ表）"}</definedName>
    <definedName name="_________ppp34" localSheetId="28" hidden="1">{#N/A,#N/A,FALSE,"特殊室（ＢＱ表）"}</definedName>
    <definedName name="_________ppp34" localSheetId="14" hidden="1">{#N/A,#N/A,FALSE,"特殊室（ＢＱ表）"}</definedName>
    <definedName name="_________ppp34" hidden="1">{#N/A,#N/A,FALSE,"特殊室（ＢＱ表）"}</definedName>
    <definedName name="_________ppp3444" localSheetId="12" hidden="1">{#N/A,#N/A,FALSE,"特殊室（ＢＱ表）"}</definedName>
    <definedName name="_________ppp3444" localSheetId="11" hidden="1">{#N/A,#N/A,FALSE,"特殊室（ＢＱ表）"}</definedName>
    <definedName name="_________ppp3444" localSheetId="13" hidden="1">{#N/A,#N/A,FALSE,"特殊室（ＢＱ表）"}</definedName>
    <definedName name="_________ppp3444" localSheetId="16" hidden="1">{#N/A,#N/A,FALSE,"特殊室（ＢＱ表）"}</definedName>
    <definedName name="_________ppp3444" localSheetId="21" hidden="1">{#N/A,#N/A,FALSE,"特殊室（ＢＱ表）"}</definedName>
    <definedName name="_________ppp3444" localSheetId="18" hidden="1">{#N/A,#N/A,FALSE,"特殊室（ＢＱ表）"}</definedName>
    <definedName name="_________ppp3444" localSheetId="19" hidden="1">{#N/A,#N/A,FALSE,"特殊室（ＢＱ表）"}</definedName>
    <definedName name="_________ppp3444" localSheetId="20" hidden="1">{#N/A,#N/A,FALSE,"特殊室（ＢＱ表）"}</definedName>
    <definedName name="_________ppp3444" localSheetId="22" hidden="1">{#N/A,#N/A,FALSE,"特殊室（ＢＱ表）"}</definedName>
    <definedName name="_________ppp3444" localSheetId="24" hidden="1">{#N/A,#N/A,FALSE,"特殊室（ＢＱ表）"}</definedName>
    <definedName name="_________ppp3444" localSheetId="28" hidden="1">{#N/A,#N/A,FALSE,"特殊室（ＢＱ表）"}</definedName>
    <definedName name="_________ppp3444" localSheetId="14" hidden="1">{#N/A,#N/A,FALSE,"特殊室（ＢＱ表）"}</definedName>
    <definedName name="_________ppp3444" hidden="1">{#N/A,#N/A,FALSE,"特殊室（ＢＱ表）"}</definedName>
    <definedName name="_________SCL4" localSheetId="12" hidden="1">{"'Sheet1'!$L$16"}</definedName>
    <definedName name="_________SCL4" localSheetId="11" hidden="1">{"'Sheet1'!$L$16"}</definedName>
    <definedName name="_________SCL4" localSheetId="13" hidden="1">{"'Sheet1'!$L$16"}</definedName>
    <definedName name="_________SCL4" localSheetId="16" hidden="1">{"'Sheet1'!$L$16"}</definedName>
    <definedName name="_________SCL4" localSheetId="21" hidden="1">{"'Sheet1'!$L$16"}</definedName>
    <definedName name="_________SCL4" localSheetId="18" hidden="1">{"'Sheet1'!$L$16"}</definedName>
    <definedName name="_________SCL4" localSheetId="19" hidden="1">{"'Sheet1'!$L$16"}</definedName>
    <definedName name="_________SCL4" localSheetId="20" hidden="1">{"'Sheet1'!$L$16"}</definedName>
    <definedName name="_________SCL4" localSheetId="22" hidden="1">{"'Sheet1'!$L$16"}</definedName>
    <definedName name="_________SCL4" localSheetId="24" hidden="1">{"'Sheet1'!$L$16"}</definedName>
    <definedName name="_________SCL4" localSheetId="28" hidden="1">{"'Sheet1'!$L$16"}</definedName>
    <definedName name="_________SCL4" localSheetId="14" hidden="1">{"'Sheet1'!$L$16"}</definedName>
    <definedName name="_________SCL4" hidden="1">{"'Sheet1'!$L$16"}</definedName>
    <definedName name="_________SCL4_1" localSheetId="12" hidden="1">{"'Sheet1'!$L$16"}</definedName>
    <definedName name="_________SCL4_1" localSheetId="11" hidden="1">{"'Sheet1'!$L$16"}</definedName>
    <definedName name="_________SCL4_1" localSheetId="13" hidden="1">{"'Sheet1'!$L$16"}</definedName>
    <definedName name="_________SCL4_1" localSheetId="16" hidden="1">{"'Sheet1'!$L$16"}</definedName>
    <definedName name="_________SCL4_1" localSheetId="21" hidden="1">{"'Sheet1'!$L$16"}</definedName>
    <definedName name="_________SCL4_1" localSheetId="18" hidden="1">{"'Sheet1'!$L$16"}</definedName>
    <definedName name="_________SCL4_1" localSheetId="19" hidden="1">{"'Sheet1'!$L$16"}</definedName>
    <definedName name="_________SCL4_1" localSheetId="20" hidden="1">{"'Sheet1'!$L$16"}</definedName>
    <definedName name="_________SCL4_1" localSheetId="22" hidden="1">{"'Sheet1'!$L$16"}</definedName>
    <definedName name="_________SCL4_1" localSheetId="24" hidden="1">{"'Sheet1'!$L$16"}</definedName>
    <definedName name="_________SCL4_1" localSheetId="28" hidden="1">{"'Sheet1'!$L$16"}</definedName>
    <definedName name="_________SCL4_1" localSheetId="14" hidden="1">{"'Sheet1'!$L$16"}</definedName>
    <definedName name="_________SCL4_1" hidden="1">{"'Sheet1'!$L$16"}</definedName>
    <definedName name="_________SO16" localSheetId="12" hidden="1">{#N/A,#N/A,TRUE,"Krycí list"}</definedName>
    <definedName name="_________SO16" localSheetId="11" hidden="1">{#N/A,#N/A,TRUE,"Krycí list"}</definedName>
    <definedName name="_________SO16" localSheetId="13" hidden="1">{#N/A,#N/A,TRUE,"Krycí list"}</definedName>
    <definedName name="_________SO16" localSheetId="16" hidden="1">{#N/A,#N/A,TRUE,"Krycí list"}</definedName>
    <definedName name="_________SO16" localSheetId="21" hidden="1">{#N/A,#N/A,TRUE,"Krycí list"}</definedName>
    <definedName name="_________SO16" localSheetId="18" hidden="1">{#N/A,#N/A,TRUE,"Krycí list"}</definedName>
    <definedName name="_________SO16" localSheetId="19" hidden="1">{#N/A,#N/A,TRUE,"Krycí list"}</definedName>
    <definedName name="_________SO16" localSheetId="20" hidden="1">{#N/A,#N/A,TRUE,"Krycí list"}</definedName>
    <definedName name="_________SO16" localSheetId="22" hidden="1">{#N/A,#N/A,TRUE,"Krycí list"}</definedName>
    <definedName name="_________SO16" localSheetId="24" hidden="1">{#N/A,#N/A,TRUE,"Krycí list"}</definedName>
    <definedName name="_________SO16" localSheetId="28" hidden="1">{#N/A,#N/A,TRUE,"Krycí list"}</definedName>
    <definedName name="_________SO16" localSheetId="14" hidden="1">{#N/A,#N/A,TRUE,"Krycí list"}</definedName>
    <definedName name="_________SO16" hidden="1">{#N/A,#N/A,TRUE,"Krycí list"}</definedName>
    <definedName name="_________sxt5" localSheetId="12" hidden="1">{"'Sheet1'!$L$16"}</definedName>
    <definedName name="_________sxt5" localSheetId="11" hidden="1">{"'Sheet1'!$L$16"}</definedName>
    <definedName name="_________sxt5" localSheetId="13" hidden="1">{"'Sheet1'!$L$16"}</definedName>
    <definedName name="_________sxt5" localSheetId="16" hidden="1">{"'Sheet1'!$L$16"}</definedName>
    <definedName name="_________sxt5" localSheetId="21" hidden="1">{"'Sheet1'!$L$16"}</definedName>
    <definedName name="_________sxt5" localSheetId="18" hidden="1">{"'Sheet1'!$L$16"}</definedName>
    <definedName name="_________sxt5" localSheetId="19" hidden="1">{"'Sheet1'!$L$16"}</definedName>
    <definedName name="_________sxt5" localSheetId="20" hidden="1">{"'Sheet1'!$L$16"}</definedName>
    <definedName name="_________sxt5" localSheetId="22" hidden="1">{"'Sheet1'!$L$16"}</definedName>
    <definedName name="_________sxt5" localSheetId="24" hidden="1">{"'Sheet1'!$L$16"}</definedName>
    <definedName name="_________sxt5" localSheetId="28" hidden="1">{"'Sheet1'!$L$16"}</definedName>
    <definedName name="_________sxt5" localSheetId="14" hidden="1">{"'Sheet1'!$L$16"}</definedName>
    <definedName name="_________sxt5" hidden="1">{"'Sheet1'!$L$16"}</definedName>
    <definedName name="_________T1" localSheetId="12" hidden="1">{#N/A,#N/A,FALSE,"Chi tiÆt"}</definedName>
    <definedName name="_________T1" localSheetId="11" hidden="1">{#N/A,#N/A,FALSE,"Chi tiÆt"}</definedName>
    <definedName name="_________T1" localSheetId="13" hidden="1">{#N/A,#N/A,FALSE,"Chi tiÆt"}</definedName>
    <definedName name="_________T1" localSheetId="16" hidden="1">{#N/A,#N/A,FALSE,"Chi tiÆt"}</definedName>
    <definedName name="_________T1" localSheetId="21" hidden="1">{#N/A,#N/A,FALSE,"Chi tiÆt"}</definedName>
    <definedName name="_________T1" localSheetId="18" hidden="1">{#N/A,#N/A,FALSE,"Chi tiÆt"}</definedName>
    <definedName name="_________T1" localSheetId="19" hidden="1">{#N/A,#N/A,FALSE,"Chi tiÆt"}</definedName>
    <definedName name="_________T1" localSheetId="20" hidden="1">{#N/A,#N/A,FALSE,"Chi tiÆt"}</definedName>
    <definedName name="_________T1" localSheetId="22" hidden="1">{#N/A,#N/A,FALSE,"Chi tiÆt"}</definedName>
    <definedName name="_________T1" localSheetId="24" hidden="1">{#N/A,#N/A,FALSE,"Chi tiÆt"}</definedName>
    <definedName name="_________T1" localSheetId="28" hidden="1">{#N/A,#N/A,FALSE,"Chi tiÆt"}</definedName>
    <definedName name="_________T1" localSheetId="14" hidden="1">{#N/A,#N/A,FALSE,"Chi tiÆt"}</definedName>
    <definedName name="_________T1" hidden="1">{#N/A,#N/A,FALSE,"Chi tiÆt"}</definedName>
    <definedName name="_________T10" localSheetId="12" hidden="1">{"'Sheet1'!$L$16"}</definedName>
    <definedName name="_________T10" localSheetId="11" hidden="1">{"'Sheet1'!$L$16"}</definedName>
    <definedName name="_________T10" localSheetId="13" hidden="1">{"'Sheet1'!$L$16"}</definedName>
    <definedName name="_________T10" localSheetId="16" hidden="1">{"'Sheet1'!$L$16"}</definedName>
    <definedName name="_________T10" localSheetId="21" hidden="1">{"'Sheet1'!$L$16"}</definedName>
    <definedName name="_________T10" localSheetId="18" hidden="1">{"'Sheet1'!$L$16"}</definedName>
    <definedName name="_________T10" localSheetId="19" hidden="1">{"'Sheet1'!$L$16"}</definedName>
    <definedName name="_________T10" localSheetId="20" hidden="1">{"'Sheet1'!$L$16"}</definedName>
    <definedName name="_________T10" localSheetId="22" hidden="1">{"'Sheet1'!$L$16"}</definedName>
    <definedName name="_________T10" localSheetId="24" hidden="1">{"'Sheet1'!$L$16"}</definedName>
    <definedName name="_________T10" localSheetId="28" hidden="1">{"'Sheet1'!$L$16"}</definedName>
    <definedName name="_________T10" localSheetId="14" hidden="1">{"'Sheet1'!$L$16"}</definedName>
    <definedName name="_________T10" hidden="1">{"'Sheet1'!$L$16"}</definedName>
    <definedName name="_________t2" localSheetId="12" hidden="1">{"'Sheet1'!$L$16"}</definedName>
    <definedName name="_________t2" localSheetId="11" hidden="1">{"'Sheet1'!$L$16"}</definedName>
    <definedName name="_________t2" localSheetId="13" hidden="1">{"'Sheet1'!$L$16"}</definedName>
    <definedName name="_________t2" localSheetId="16" hidden="1">{"'Sheet1'!$L$16"}</definedName>
    <definedName name="_________t2" localSheetId="21" hidden="1">{"'Sheet1'!$L$16"}</definedName>
    <definedName name="_________t2" localSheetId="18" hidden="1">{"'Sheet1'!$L$16"}</definedName>
    <definedName name="_________t2" localSheetId="19" hidden="1">{"'Sheet1'!$L$16"}</definedName>
    <definedName name="_________t2" localSheetId="20" hidden="1">{"'Sheet1'!$L$16"}</definedName>
    <definedName name="_________t2" localSheetId="22" hidden="1">{"'Sheet1'!$L$16"}</definedName>
    <definedName name="_________t2" localSheetId="24" hidden="1">{"'Sheet1'!$L$16"}</definedName>
    <definedName name="_________t2" localSheetId="28" hidden="1">{"'Sheet1'!$L$16"}</definedName>
    <definedName name="_________t2" localSheetId="14" hidden="1">{"'Sheet1'!$L$16"}</definedName>
    <definedName name="_________t2" hidden="1">{"'Sheet1'!$L$16"}</definedName>
    <definedName name="_________T3" localSheetId="12" hidden="1">{"'Sheet1'!$L$16"}</definedName>
    <definedName name="_________T3" localSheetId="11" hidden="1">{"'Sheet1'!$L$16"}</definedName>
    <definedName name="_________T3" localSheetId="13" hidden="1">{"'Sheet1'!$L$16"}</definedName>
    <definedName name="_________T3" localSheetId="16" hidden="1">{"'Sheet1'!$L$16"}</definedName>
    <definedName name="_________T3" localSheetId="21" hidden="1">{"'Sheet1'!$L$16"}</definedName>
    <definedName name="_________T3" localSheetId="18" hidden="1">{"'Sheet1'!$L$16"}</definedName>
    <definedName name="_________T3" localSheetId="19" hidden="1">{"'Sheet1'!$L$16"}</definedName>
    <definedName name="_________T3" localSheetId="20" hidden="1">{"'Sheet1'!$L$16"}</definedName>
    <definedName name="_________T3" localSheetId="22" hidden="1">{"'Sheet1'!$L$16"}</definedName>
    <definedName name="_________T3" localSheetId="24" hidden="1">{"'Sheet1'!$L$16"}</definedName>
    <definedName name="_________T3" localSheetId="28" hidden="1">{"'Sheet1'!$L$16"}</definedName>
    <definedName name="_________T3" localSheetId="14" hidden="1">{"'Sheet1'!$L$16"}</definedName>
    <definedName name="_________T3" hidden="1">{"'Sheet1'!$L$16"}</definedName>
    <definedName name="_________t5" localSheetId="12" hidden="1">{"'Sheet1'!$L$16"}</definedName>
    <definedName name="_________t5" localSheetId="11" hidden="1">{"'Sheet1'!$L$16"}</definedName>
    <definedName name="_________t5" localSheetId="13" hidden="1">{"'Sheet1'!$L$16"}</definedName>
    <definedName name="_________t5" localSheetId="16" hidden="1">{"'Sheet1'!$L$16"}</definedName>
    <definedName name="_________t5" localSheetId="21" hidden="1">{"'Sheet1'!$L$16"}</definedName>
    <definedName name="_________t5" localSheetId="18" hidden="1">{"'Sheet1'!$L$16"}</definedName>
    <definedName name="_________t5" localSheetId="19" hidden="1">{"'Sheet1'!$L$16"}</definedName>
    <definedName name="_________t5" localSheetId="20" hidden="1">{"'Sheet1'!$L$16"}</definedName>
    <definedName name="_________t5" localSheetId="22" hidden="1">{"'Sheet1'!$L$16"}</definedName>
    <definedName name="_________t5" localSheetId="24" hidden="1">{"'Sheet1'!$L$16"}</definedName>
    <definedName name="_________t5" localSheetId="28" hidden="1">{"'Sheet1'!$L$16"}</definedName>
    <definedName name="_________t5" localSheetId="14" hidden="1">{"'Sheet1'!$L$16"}</definedName>
    <definedName name="_________t5" hidden="1">{"'Sheet1'!$L$16"}</definedName>
    <definedName name="_________td1" localSheetId="12" hidden="1">{"'Sheet1'!$L$16"}</definedName>
    <definedName name="_________td1" localSheetId="11" hidden="1">{"'Sheet1'!$L$16"}</definedName>
    <definedName name="_________td1" localSheetId="13" hidden="1">{"'Sheet1'!$L$16"}</definedName>
    <definedName name="_________td1" localSheetId="16" hidden="1">{"'Sheet1'!$L$16"}</definedName>
    <definedName name="_________td1" localSheetId="21" hidden="1">{"'Sheet1'!$L$16"}</definedName>
    <definedName name="_________td1" localSheetId="18" hidden="1">{"'Sheet1'!$L$16"}</definedName>
    <definedName name="_________td1" localSheetId="19" hidden="1">{"'Sheet1'!$L$16"}</definedName>
    <definedName name="_________td1" localSheetId="20" hidden="1">{"'Sheet1'!$L$16"}</definedName>
    <definedName name="_________td1" localSheetId="22" hidden="1">{"'Sheet1'!$L$16"}</definedName>
    <definedName name="_________td1" localSheetId="24" hidden="1">{"'Sheet1'!$L$16"}</definedName>
    <definedName name="_________td1" localSheetId="28" hidden="1">{"'Sheet1'!$L$16"}</definedName>
    <definedName name="_________td1" localSheetId="14" hidden="1">{"'Sheet1'!$L$16"}</definedName>
    <definedName name="_________td1" hidden="1">{"'Sheet1'!$L$16"}</definedName>
    <definedName name="_________TH1" localSheetId="12" hidden="1">{"'Sheet1'!$L$16"}</definedName>
    <definedName name="_________TH1" localSheetId="11" hidden="1">{"'Sheet1'!$L$16"}</definedName>
    <definedName name="_________TH1" localSheetId="13" hidden="1">{"'Sheet1'!$L$16"}</definedName>
    <definedName name="_________TH1" localSheetId="16" hidden="1">{"'Sheet1'!$L$16"}</definedName>
    <definedName name="_________TH1" localSheetId="21" hidden="1">{"'Sheet1'!$L$16"}</definedName>
    <definedName name="_________TH1" localSheetId="18" hidden="1">{"'Sheet1'!$L$16"}</definedName>
    <definedName name="_________TH1" localSheetId="19" hidden="1">{"'Sheet1'!$L$16"}</definedName>
    <definedName name="_________TH1" localSheetId="20" hidden="1">{"'Sheet1'!$L$16"}</definedName>
    <definedName name="_________TH1" localSheetId="22" hidden="1">{"'Sheet1'!$L$16"}</definedName>
    <definedName name="_________TH1" localSheetId="24" hidden="1">{"'Sheet1'!$L$16"}</definedName>
    <definedName name="_________TH1" localSheetId="28" hidden="1">{"'Sheet1'!$L$16"}</definedName>
    <definedName name="_________TH1" localSheetId="14" hidden="1">{"'Sheet1'!$L$16"}</definedName>
    <definedName name="_________TH1" hidden="1">{"'Sheet1'!$L$16"}</definedName>
    <definedName name="_________THT11" localSheetId="12" hidden="1">{"'Sheet1'!$L$16"}</definedName>
    <definedName name="_________THT11" localSheetId="11" hidden="1">{"'Sheet1'!$L$16"}</definedName>
    <definedName name="_________THT11" localSheetId="13" hidden="1">{"'Sheet1'!$L$16"}</definedName>
    <definedName name="_________THT11" localSheetId="16" hidden="1">{"'Sheet1'!$L$16"}</definedName>
    <definedName name="_________THT11" localSheetId="21" hidden="1">{"'Sheet1'!$L$16"}</definedName>
    <definedName name="_________THT11" localSheetId="18" hidden="1">{"'Sheet1'!$L$16"}</definedName>
    <definedName name="_________THT11" localSheetId="19" hidden="1">{"'Sheet1'!$L$16"}</definedName>
    <definedName name="_________THT11" localSheetId="20" hidden="1">{"'Sheet1'!$L$16"}</definedName>
    <definedName name="_________THT11" localSheetId="22" hidden="1">{"'Sheet1'!$L$16"}</definedName>
    <definedName name="_________THT11" localSheetId="24" hidden="1">{"'Sheet1'!$L$16"}</definedName>
    <definedName name="_________THT11" localSheetId="28" hidden="1">{"'Sheet1'!$L$16"}</definedName>
    <definedName name="_________THT11" localSheetId="14" hidden="1">{"'Sheet1'!$L$16"}</definedName>
    <definedName name="_________THT11" hidden="1">{"'Sheet1'!$L$16"}</definedName>
    <definedName name="_________TM2" localSheetId="12" hidden="1">{"'Sheet1'!$L$16"}</definedName>
    <definedName name="_________TM2" localSheetId="11" hidden="1">{"'Sheet1'!$L$16"}</definedName>
    <definedName name="_________TM2" localSheetId="13" hidden="1">{"'Sheet1'!$L$16"}</definedName>
    <definedName name="_________TM2" localSheetId="16" hidden="1">{"'Sheet1'!$L$16"}</definedName>
    <definedName name="_________TM2" localSheetId="21" hidden="1">{"'Sheet1'!$L$16"}</definedName>
    <definedName name="_________TM2" localSheetId="18" hidden="1">{"'Sheet1'!$L$16"}</definedName>
    <definedName name="_________TM2" localSheetId="19" hidden="1">{"'Sheet1'!$L$16"}</definedName>
    <definedName name="_________TM2" localSheetId="20" hidden="1">{"'Sheet1'!$L$16"}</definedName>
    <definedName name="_________TM2" localSheetId="22" hidden="1">{"'Sheet1'!$L$16"}</definedName>
    <definedName name="_________TM2" localSheetId="24" hidden="1">{"'Sheet1'!$L$16"}</definedName>
    <definedName name="_________TM2" localSheetId="28" hidden="1">{"'Sheet1'!$L$16"}</definedName>
    <definedName name="_________TM2" localSheetId="14" hidden="1">{"'Sheet1'!$L$16"}</definedName>
    <definedName name="_________TM2" hidden="1">{"'Sheet1'!$L$16"}</definedName>
    <definedName name="_________tt3" localSheetId="12" hidden="1">{"'Sheet1'!$L$16"}</definedName>
    <definedName name="_________tt3" localSheetId="11" hidden="1">{"'Sheet1'!$L$16"}</definedName>
    <definedName name="_________tt3" localSheetId="13" hidden="1">{"'Sheet1'!$L$16"}</definedName>
    <definedName name="_________tt3" localSheetId="16" hidden="1">{"'Sheet1'!$L$16"}</definedName>
    <definedName name="_________tt3" localSheetId="21" hidden="1">{"'Sheet1'!$L$16"}</definedName>
    <definedName name="_________tt3" localSheetId="18" hidden="1">{"'Sheet1'!$L$16"}</definedName>
    <definedName name="_________tt3" localSheetId="19" hidden="1">{"'Sheet1'!$L$16"}</definedName>
    <definedName name="_________tt3" localSheetId="20" hidden="1">{"'Sheet1'!$L$16"}</definedName>
    <definedName name="_________tt3" localSheetId="22" hidden="1">{"'Sheet1'!$L$16"}</definedName>
    <definedName name="_________tt3" localSheetId="24" hidden="1">{"'Sheet1'!$L$16"}</definedName>
    <definedName name="_________tt3" localSheetId="28" hidden="1">{"'Sheet1'!$L$16"}</definedName>
    <definedName name="_________tt3" localSheetId="14" hidden="1">{"'Sheet1'!$L$16"}</definedName>
    <definedName name="_________tt3" hidden="1">{"'Sheet1'!$L$16"}</definedName>
    <definedName name="_________tu4" localSheetId="12" hidden="1">{"'Sheet1'!$L$16"}</definedName>
    <definedName name="_________tu4" localSheetId="11" hidden="1">{"'Sheet1'!$L$16"}</definedName>
    <definedName name="_________tu4" localSheetId="13" hidden="1">{"'Sheet1'!$L$16"}</definedName>
    <definedName name="_________tu4" localSheetId="16" hidden="1">{"'Sheet1'!$L$16"}</definedName>
    <definedName name="_________tu4" localSheetId="21" hidden="1">{"'Sheet1'!$L$16"}</definedName>
    <definedName name="_________tu4" localSheetId="18" hidden="1">{"'Sheet1'!$L$16"}</definedName>
    <definedName name="_________tu4" localSheetId="19" hidden="1">{"'Sheet1'!$L$16"}</definedName>
    <definedName name="_________tu4" localSheetId="20" hidden="1">{"'Sheet1'!$L$16"}</definedName>
    <definedName name="_________tu4" localSheetId="22" hidden="1">{"'Sheet1'!$L$16"}</definedName>
    <definedName name="_________tu4" localSheetId="24" hidden="1">{"'Sheet1'!$L$16"}</definedName>
    <definedName name="_________tu4" localSheetId="28" hidden="1">{"'Sheet1'!$L$16"}</definedName>
    <definedName name="_________tu4" localSheetId="14" hidden="1">{"'Sheet1'!$L$16"}</definedName>
    <definedName name="_________tu4" hidden="1">{"'Sheet1'!$L$16"}</definedName>
    <definedName name="_________TV2" localSheetId="12" hidden="1">{"'Sheet1'!$L$16"}</definedName>
    <definedName name="_________TV2" localSheetId="11" hidden="1">{"'Sheet1'!$L$16"}</definedName>
    <definedName name="_________TV2" localSheetId="13" hidden="1">{"'Sheet1'!$L$16"}</definedName>
    <definedName name="_________TV2" localSheetId="16" hidden="1">{"'Sheet1'!$L$16"}</definedName>
    <definedName name="_________TV2" localSheetId="21" hidden="1">{"'Sheet1'!$L$16"}</definedName>
    <definedName name="_________TV2" localSheetId="18" hidden="1">{"'Sheet1'!$L$16"}</definedName>
    <definedName name="_________TV2" localSheetId="19" hidden="1">{"'Sheet1'!$L$16"}</definedName>
    <definedName name="_________TV2" localSheetId="20" hidden="1">{"'Sheet1'!$L$16"}</definedName>
    <definedName name="_________TV2" localSheetId="22" hidden="1">{"'Sheet1'!$L$16"}</definedName>
    <definedName name="_________TV2" localSheetId="24" hidden="1">{"'Sheet1'!$L$16"}</definedName>
    <definedName name="_________TV2" localSheetId="28" hidden="1">{"'Sheet1'!$L$16"}</definedName>
    <definedName name="_________TV2" localSheetId="14" hidden="1">{"'Sheet1'!$L$16"}</definedName>
    <definedName name="_________TV2" hidden="1">{"'Sheet1'!$L$16"}</definedName>
    <definedName name="_________VLP2" localSheetId="12" hidden="1">{"'Sheet1'!$L$16"}</definedName>
    <definedName name="_________VLP2" localSheetId="11" hidden="1">{"'Sheet1'!$L$16"}</definedName>
    <definedName name="_________VLP2" localSheetId="13" hidden="1">{"'Sheet1'!$L$16"}</definedName>
    <definedName name="_________VLP2" localSheetId="16" hidden="1">{"'Sheet1'!$L$16"}</definedName>
    <definedName name="_________VLP2" localSheetId="21" hidden="1">{"'Sheet1'!$L$16"}</definedName>
    <definedName name="_________VLP2" localSheetId="18" hidden="1">{"'Sheet1'!$L$16"}</definedName>
    <definedName name="_________VLP2" localSheetId="19" hidden="1">{"'Sheet1'!$L$16"}</definedName>
    <definedName name="_________VLP2" localSheetId="20" hidden="1">{"'Sheet1'!$L$16"}</definedName>
    <definedName name="_________VLP2" localSheetId="22" hidden="1">{"'Sheet1'!$L$16"}</definedName>
    <definedName name="_________VLP2" localSheetId="24" hidden="1">{"'Sheet1'!$L$16"}</definedName>
    <definedName name="_________VLP2" localSheetId="28" hidden="1">{"'Sheet1'!$L$16"}</definedName>
    <definedName name="_________VLP2" localSheetId="14" hidden="1">{"'Sheet1'!$L$16"}</definedName>
    <definedName name="_________VLP2" hidden="1">{"'Sheet1'!$L$16"}</definedName>
    <definedName name="_________vpt5" localSheetId="12" hidden="1">{"'Sheet1'!$L$16"}</definedName>
    <definedName name="_________vpt5" localSheetId="11" hidden="1">{"'Sheet1'!$L$16"}</definedName>
    <definedName name="_________vpt5" localSheetId="13" hidden="1">{"'Sheet1'!$L$16"}</definedName>
    <definedName name="_________vpt5" localSheetId="16" hidden="1">{"'Sheet1'!$L$16"}</definedName>
    <definedName name="_________vpt5" localSheetId="21" hidden="1">{"'Sheet1'!$L$16"}</definedName>
    <definedName name="_________vpt5" localSheetId="18" hidden="1">{"'Sheet1'!$L$16"}</definedName>
    <definedName name="_________vpt5" localSheetId="19" hidden="1">{"'Sheet1'!$L$16"}</definedName>
    <definedName name="_________vpt5" localSheetId="20" hidden="1">{"'Sheet1'!$L$16"}</definedName>
    <definedName name="_________vpt5" localSheetId="22" hidden="1">{"'Sheet1'!$L$16"}</definedName>
    <definedName name="_________vpt5" localSheetId="24" hidden="1">{"'Sheet1'!$L$16"}</definedName>
    <definedName name="_________vpt5" localSheetId="28" hidden="1">{"'Sheet1'!$L$16"}</definedName>
    <definedName name="_________vpt5" localSheetId="14" hidden="1">{"'Sheet1'!$L$16"}</definedName>
    <definedName name="_________vpt5" hidden="1">{"'Sheet1'!$L$16"}</definedName>
    <definedName name="_________vpt6" localSheetId="12" hidden="1">{"'Sheet1'!$L$16"}</definedName>
    <definedName name="_________vpt6" localSheetId="11" hidden="1">{"'Sheet1'!$L$16"}</definedName>
    <definedName name="_________vpt6" localSheetId="13" hidden="1">{"'Sheet1'!$L$16"}</definedName>
    <definedName name="_________vpt6" localSheetId="16" hidden="1">{"'Sheet1'!$L$16"}</definedName>
    <definedName name="_________vpt6" localSheetId="21" hidden="1">{"'Sheet1'!$L$16"}</definedName>
    <definedName name="_________vpt6" localSheetId="18" hidden="1">{"'Sheet1'!$L$16"}</definedName>
    <definedName name="_________vpt6" localSheetId="19" hidden="1">{"'Sheet1'!$L$16"}</definedName>
    <definedName name="_________vpt6" localSheetId="20" hidden="1">{"'Sheet1'!$L$16"}</definedName>
    <definedName name="_________vpt6" localSheetId="22" hidden="1">{"'Sheet1'!$L$16"}</definedName>
    <definedName name="_________vpt6" localSheetId="24" hidden="1">{"'Sheet1'!$L$16"}</definedName>
    <definedName name="_________vpt6" localSheetId="28" hidden="1">{"'Sheet1'!$L$16"}</definedName>
    <definedName name="_________vpt6" localSheetId="14" hidden="1">{"'Sheet1'!$L$16"}</definedName>
    <definedName name="_________vpt6" hidden="1">{"'Sheet1'!$L$16"}</definedName>
    <definedName name="_________VT3" localSheetId="12" hidden="1">{"'Sheet1'!$L$16"}</definedName>
    <definedName name="_________VT3" localSheetId="11" hidden="1">{"'Sheet1'!$L$16"}</definedName>
    <definedName name="_________VT3" localSheetId="13" hidden="1">{"'Sheet1'!$L$16"}</definedName>
    <definedName name="_________VT3" localSheetId="16" hidden="1">{"'Sheet1'!$L$16"}</definedName>
    <definedName name="_________VT3" localSheetId="21" hidden="1">{"'Sheet1'!$L$16"}</definedName>
    <definedName name="_________VT3" localSheetId="18" hidden="1">{"'Sheet1'!$L$16"}</definedName>
    <definedName name="_________VT3" localSheetId="19" hidden="1">{"'Sheet1'!$L$16"}</definedName>
    <definedName name="_________VT3" localSheetId="20" hidden="1">{"'Sheet1'!$L$16"}</definedName>
    <definedName name="_________VT3" localSheetId="22" hidden="1">{"'Sheet1'!$L$16"}</definedName>
    <definedName name="_________VT3" localSheetId="24" hidden="1">{"'Sheet1'!$L$16"}</definedName>
    <definedName name="_________VT3" localSheetId="28" hidden="1">{"'Sheet1'!$L$16"}</definedName>
    <definedName name="_________VT3" localSheetId="14" hidden="1">{"'Sheet1'!$L$16"}</definedName>
    <definedName name="_________VT3" hidden="1">{"'Sheet1'!$L$16"}</definedName>
    <definedName name="_________xlfn.BAHTTEXT" hidden="1">#NAME?</definedName>
    <definedName name="_________z511" localSheetId="12" hidden="1">{"'Sheet1'!$L$16"}</definedName>
    <definedName name="_________z511" localSheetId="11" hidden="1">{"'Sheet1'!$L$16"}</definedName>
    <definedName name="_________z511" localSheetId="13" hidden="1">{"'Sheet1'!$L$16"}</definedName>
    <definedName name="_________z511" localSheetId="16" hidden="1">{"'Sheet1'!$L$16"}</definedName>
    <definedName name="_________z511" localSheetId="21" hidden="1">{"'Sheet1'!$L$16"}</definedName>
    <definedName name="_________z511" localSheetId="18" hidden="1">{"'Sheet1'!$L$16"}</definedName>
    <definedName name="_________z511" localSheetId="19" hidden="1">{"'Sheet1'!$L$16"}</definedName>
    <definedName name="_________z511" localSheetId="20" hidden="1">{"'Sheet1'!$L$16"}</definedName>
    <definedName name="_________z511" localSheetId="22" hidden="1">{"'Sheet1'!$L$16"}</definedName>
    <definedName name="_________z511" localSheetId="24" hidden="1">{"'Sheet1'!$L$16"}</definedName>
    <definedName name="_________z511" localSheetId="28" hidden="1">{"'Sheet1'!$L$16"}</definedName>
    <definedName name="_________z511" localSheetId="14" hidden="1">{"'Sheet1'!$L$16"}</definedName>
    <definedName name="_________z511" hidden="1">{"'Sheet1'!$L$16"}</definedName>
    <definedName name="________a1" localSheetId="12" hidden="1">{"'Sheet1'!$L$16"}</definedName>
    <definedName name="________a1" localSheetId="11" hidden="1">{"'Sheet1'!$L$16"}</definedName>
    <definedName name="________a1" localSheetId="13" hidden="1">{"'Sheet1'!$L$16"}</definedName>
    <definedName name="________a1" localSheetId="16" hidden="1">{"'Sheet1'!$L$16"}</definedName>
    <definedName name="________a1" localSheetId="21" hidden="1">{"'Sheet1'!$L$16"}</definedName>
    <definedName name="________a1" localSheetId="18" hidden="1">{"'Sheet1'!$L$16"}</definedName>
    <definedName name="________a1" localSheetId="19" hidden="1">{"'Sheet1'!$L$16"}</definedName>
    <definedName name="________a1" localSheetId="20" hidden="1">{"'Sheet1'!$L$16"}</definedName>
    <definedName name="________a1" localSheetId="22" hidden="1">{"'Sheet1'!$L$16"}</definedName>
    <definedName name="________a1" localSheetId="24" hidden="1">{"'Sheet1'!$L$16"}</definedName>
    <definedName name="________a1" localSheetId="28" hidden="1">{"'Sheet1'!$L$16"}</definedName>
    <definedName name="________a1" localSheetId="14" hidden="1">{"'Sheet1'!$L$16"}</definedName>
    <definedName name="________a1" hidden="1">{"'Sheet1'!$L$16"}</definedName>
    <definedName name="________a1_1" localSheetId="12" hidden="1">{"'Sheet1'!$L$16"}</definedName>
    <definedName name="________a1_1" localSheetId="11" hidden="1">{"'Sheet1'!$L$16"}</definedName>
    <definedName name="________a1_1" localSheetId="13" hidden="1">{"'Sheet1'!$L$16"}</definedName>
    <definedName name="________a1_1" localSheetId="16" hidden="1">{"'Sheet1'!$L$16"}</definedName>
    <definedName name="________a1_1" localSheetId="21" hidden="1">{"'Sheet1'!$L$16"}</definedName>
    <definedName name="________a1_1" localSheetId="18" hidden="1">{"'Sheet1'!$L$16"}</definedName>
    <definedName name="________a1_1" localSheetId="19" hidden="1">{"'Sheet1'!$L$16"}</definedName>
    <definedName name="________a1_1" localSheetId="20" hidden="1">{"'Sheet1'!$L$16"}</definedName>
    <definedName name="________a1_1" localSheetId="22" hidden="1">{"'Sheet1'!$L$16"}</definedName>
    <definedName name="________a1_1" localSheetId="24" hidden="1">{"'Sheet1'!$L$16"}</definedName>
    <definedName name="________a1_1" localSheetId="28" hidden="1">{"'Sheet1'!$L$16"}</definedName>
    <definedName name="________a1_1" localSheetId="14" hidden="1">{"'Sheet1'!$L$16"}</definedName>
    <definedName name="________a1_1" hidden="1">{"'Sheet1'!$L$16"}</definedName>
    <definedName name="________a10" localSheetId="12" hidden="1">{"'Sheet1'!$L$16"}</definedName>
    <definedName name="________a10" localSheetId="11" hidden="1">{"'Sheet1'!$L$16"}</definedName>
    <definedName name="________a10" localSheetId="13" hidden="1">{"'Sheet1'!$L$16"}</definedName>
    <definedName name="________a10" localSheetId="16" hidden="1">{"'Sheet1'!$L$16"}</definedName>
    <definedName name="________a10" localSheetId="21" hidden="1">{"'Sheet1'!$L$16"}</definedName>
    <definedName name="________a10" localSheetId="18" hidden="1">{"'Sheet1'!$L$16"}</definedName>
    <definedName name="________a10" localSheetId="19" hidden="1">{"'Sheet1'!$L$16"}</definedName>
    <definedName name="________a10" localSheetId="20" hidden="1">{"'Sheet1'!$L$16"}</definedName>
    <definedName name="________a10" localSheetId="22" hidden="1">{"'Sheet1'!$L$16"}</definedName>
    <definedName name="________a10" localSheetId="24" hidden="1">{"'Sheet1'!$L$16"}</definedName>
    <definedName name="________a10" localSheetId="28" hidden="1">{"'Sheet1'!$L$16"}</definedName>
    <definedName name="________a10" localSheetId="14" hidden="1">{"'Sheet1'!$L$16"}</definedName>
    <definedName name="________a10" hidden="1">{"'Sheet1'!$L$16"}</definedName>
    <definedName name="________a11" localSheetId="12" hidden="1">{"'Sheet1'!$L$16"}</definedName>
    <definedName name="________a11" localSheetId="11" hidden="1">{"'Sheet1'!$L$16"}</definedName>
    <definedName name="________a11" localSheetId="13" hidden="1">{"'Sheet1'!$L$16"}</definedName>
    <definedName name="________a11" localSheetId="16" hidden="1">{"'Sheet1'!$L$16"}</definedName>
    <definedName name="________a11" localSheetId="21" hidden="1">{"'Sheet1'!$L$16"}</definedName>
    <definedName name="________a11" localSheetId="18" hidden="1">{"'Sheet1'!$L$16"}</definedName>
    <definedName name="________a11" localSheetId="19" hidden="1">{"'Sheet1'!$L$16"}</definedName>
    <definedName name="________a11" localSheetId="20" hidden="1">{"'Sheet1'!$L$16"}</definedName>
    <definedName name="________a11" localSheetId="22" hidden="1">{"'Sheet1'!$L$16"}</definedName>
    <definedName name="________a11" localSheetId="24" hidden="1">{"'Sheet1'!$L$16"}</definedName>
    <definedName name="________a11" localSheetId="28" hidden="1">{"'Sheet1'!$L$16"}</definedName>
    <definedName name="________a11" localSheetId="14" hidden="1">{"'Sheet1'!$L$16"}</definedName>
    <definedName name="________a11" hidden="1">{"'Sheet1'!$L$16"}</definedName>
    <definedName name="________a12" localSheetId="12" hidden="1">{"'Sheet1'!$L$16"}</definedName>
    <definedName name="________a12" localSheetId="11" hidden="1">{"'Sheet1'!$L$16"}</definedName>
    <definedName name="________a12" localSheetId="13" hidden="1">{"'Sheet1'!$L$16"}</definedName>
    <definedName name="________a12" localSheetId="16" hidden="1">{"'Sheet1'!$L$16"}</definedName>
    <definedName name="________a12" localSheetId="21" hidden="1">{"'Sheet1'!$L$16"}</definedName>
    <definedName name="________a12" localSheetId="18" hidden="1">{"'Sheet1'!$L$16"}</definedName>
    <definedName name="________a12" localSheetId="19" hidden="1">{"'Sheet1'!$L$16"}</definedName>
    <definedName name="________a12" localSheetId="20" hidden="1">{"'Sheet1'!$L$16"}</definedName>
    <definedName name="________a12" localSheetId="22" hidden="1">{"'Sheet1'!$L$16"}</definedName>
    <definedName name="________a12" localSheetId="24" hidden="1">{"'Sheet1'!$L$16"}</definedName>
    <definedName name="________a12" localSheetId="28" hidden="1">{"'Sheet1'!$L$16"}</definedName>
    <definedName name="________a12" localSheetId="14" hidden="1">{"'Sheet1'!$L$16"}</definedName>
    <definedName name="________a12" hidden="1">{"'Sheet1'!$L$16"}</definedName>
    <definedName name="________a129" localSheetId="12" hidden="1">{"Offgrid",#N/A,FALSE,"OFFGRID";"Region",#N/A,FALSE,"REGION";"Offgrid -2",#N/A,FALSE,"OFFGRID";"WTP",#N/A,FALSE,"WTP";"WTP -2",#N/A,FALSE,"WTP";"Project",#N/A,FALSE,"PROJECT";"Summary -2",#N/A,FALSE,"SUMMARY"}</definedName>
    <definedName name="________a129" localSheetId="11" hidden="1">{"Offgrid",#N/A,FALSE,"OFFGRID";"Region",#N/A,FALSE,"REGION";"Offgrid -2",#N/A,FALSE,"OFFGRID";"WTP",#N/A,FALSE,"WTP";"WTP -2",#N/A,FALSE,"WTP";"Project",#N/A,FALSE,"PROJECT";"Summary -2",#N/A,FALSE,"SUMMARY"}</definedName>
    <definedName name="________a129" localSheetId="13" hidden="1">{"Offgrid",#N/A,FALSE,"OFFGRID";"Region",#N/A,FALSE,"REGION";"Offgrid -2",#N/A,FALSE,"OFFGRID";"WTP",#N/A,FALSE,"WTP";"WTP -2",#N/A,FALSE,"WTP";"Project",#N/A,FALSE,"PROJECT";"Summary -2",#N/A,FALSE,"SUMMARY"}</definedName>
    <definedName name="________a129" localSheetId="16" hidden="1">{"Offgrid",#N/A,FALSE,"OFFGRID";"Region",#N/A,FALSE,"REGION";"Offgrid -2",#N/A,FALSE,"OFFGRID";"WTP",#N/A,FALSE,"WTP";"WTP -2",#N/A,FALSE,"WTP";"Project",#N/A,FALSE,"PROJECT";"Summary -2",#N/A,FALSE,"SUMMARY"}</definedName>
    <definedName name="________a129" localSheetId="21" hidden="1">{"Offgrid",#N/A,FALSE,"OFFGRID";"Region",#N/A,FALSE,"REGION";"Offgrid -2",#N/A,FALSE,"OFFGRID";"WTP",#N/A,FALSE,"WTP";"WTP -2",#N/A,FALSE,"WTP";"Project",#N/A,FALSE,"PROJECT";"Summary -2",#N/A,FALSE,"SUMMARY"}</definedName>
    <definedName name="________a129" localSheetId="18" hidden="1">{"Offgrid",#N/A,FALSE,"OFFGRID";"Region",#N/A,FALSE,"REGION";"Offgrid -2",#N/A,FALSE,"OFFGRID";"WTP",#N/A,FALSE,"WTP";"WTP -2",#N/A,FALSE,"WTP";"Project",#N/A,FALSE,"PROJECT";"Summary -2",#N/A,FALSE,"SUMMARY"}</definedName>
    <definedName name="________a129" localSheetId="19" hidden="1">{"Offgrid",#N/A,FALSE,"OFFGRID";"Region",#N/A,FALSE,"REGION";"Offgrid -2",#N/A,FALSE,"OFFGRID";"WTP",#N/A,FALSE,"WTP";"WTP -2",#N/A,FALSE,"WTP";"Project",#N/A,FALSE,"PROJECT";"Summary -2",#N/A,FALSE,"SUMMARY"}</definedName>
    <definedName name="________a129" localSheetId="20" hidden="1">{"Offgrid",#N/A,FALSE,"OFFGRID";"Region",#N/A,FALSE,"REGION";"Offgrid -2",#N/A,FALSE,"OFFGRID";"WTP",#N/A,FALSE,"WTP";"WTP -2",#N/A,FALSE,"WTP";"Project",#N/A,FALSE,"PROJECT";"Summary -2",#N/A,FALSE,"SUMMARY"}</definedName>
    <definedName name="________a129" localSheetId="22" hidden="1">{"Offgrid",#N/A,FALSE,"OFFGRID";"Region",#N/A,FALSE,"REGION";"Offgrid -2",#N/A,FALSE,"OFFGRID";"WTP",#N/A,FALSE,"WTP";"WTP -2",#N/A,FALSE,"WTP";"Project",#N/A,FALSE,"PROJECT";"Summary -2",#N/A,FALSE,"SUMMARY"}</definedName>
    <definedName name="________a129" localSheetId="24" hidden="1">{"Offgrid",#N/A,FALSE,"OFFGRID";"Region",#N/A,FALSE,"REGION";"Offgrid -2",#N/A,FALSE,"OFFGRID";"WTP",#N/A,FALSE,"WTP";"WTP -2",#N/A,FALSE,"WTP";"Project",#N/A,FALSE,"PROJECT";"Summary -2",#N/A,FALSE,"SUMMARY"}</definedName>
    <definedName name="________a129" localSheetId="28" hidden="1">{"Offgrid",#N/A,FALSE,"OFFGRID";"Region",#N/A,FALSE,"REGION";"Offgrid -2",#N/A,FALSE,"OFFGRID";"WTP",#N/A,FALSE,"WTP";"WTP -2",#N/A,FALSE,"WTP";"Project",#N/A,FALSE,"PROJECT";"Summary -2",#N/A,FALSE,"SUMMARY"}</definedName>
    <definedName name="________a129" localSheetId="14"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12" hidden="1">{"Offgrid",#N/A,FALSE,"OFFGRID";"Region",#N/A,FALSE,"REGION";"Offgrid -2",#N/A,FALSE,"OFFGRID";"WTP",#N/A,FALSE,"WTP";"WTP -2",#N/A,FALSE,"WTP";"Project",#N/A,FALSE,"PROJECT";"Summary -2",#N/A,FALSE,"SUMMARY"}</definedName>
    <definedName name="________a130" localSheetId="11" hidden="1">{"Offgrid",#N/A,FALSE,"OFFGRID";"Region",#N/A,FALSE,"REGION";"Offgrid -2",#N/A,FALSE,"OFFGRID";"WTP",#N/A,FALSE,"WTP";"WTP -2",#N/A,FALSE,"WTP";"Project",#N/A,FALSE,"PROJECT";"Summary -2",#N/A,FALSE,"SUMMARY"}</definedName>
    <definedName name="________a130" localSheetId="13" hidden="1">{"Offgrid",#N/A,FALSE,"OFFGRID";"Region",#N/A,FALSE,"REGION";"Offgrid -2",#N/A,FALSE,"OFFGRID";"WTP",#N/A,FALSE,"WTP";"WTP -2",#N/A,FALSE,"WTP";"Project",#N/A,FALSE,"PROJECT";"Summary -2",#N/A,FALSE,"SUMMARY"}</definedName>
    <definedName name="________a130" localSheetId="16" hidden="1">{"Offgrid",#N/A,FALSE,"OFFGRID";"Region",#N/A,FALSE,"REGION";"Offgrid -2",#N/A,FALSE,"OFFGRID";"WTP",#N/A,FALSE,"WTP";"WTP -2",#N/A,FALSE,"WTP";"Project",#N/A,FALSE,"PROJECT";"Summary -2",#N/A,FALSE,"SUMMARY"}</definedName>
    <definedName name="________a130" localSheetId="21" hidden="1">{"Offgrid",#N/A,FALSE,"OFFGRID";"Region",#N/A,FALSE,"REGION";"Offgrid -2",#N/A,FALSE,"OFFGRID";"WTP",#N/A,FALSE,"WTP";"WTP -2",#N/A,FALSE,"WTP";"Project",#N/A,FALSE,"PROJECT";"Summary -2",#N/A,FALSE,"SUMMARY"}</definedName>
    <definedName name="________a130" localSheetId="18" hidden="1">{"Offgrid",#N/A,FALSE,"OFFGRID";"Region",#N/A,FALSE,"REGION";"Offgrid -2",#N/A,FALSE,"OFFGRID";"WTP",#N/A,FALSE,"WTP";"WTP -2",#N/A,FALSE,"WTP";"Project",#N/A,FALSE,"PROJECT";"Summary -2",#N/A,FALSE,"SUMMARY"}</definedName>
    <definedName name="________a130" localSheetId="19" hidden="1">{"Offgrid",#N/A,FALSE,"OFFGRID";"Region",#N/A,FALSE,"REGION";"Offgrid -2",#N/A,FALSE,"OFFGRID";"WTP",#N/A,FALSE,"WTP";"WTP -2",#N/A,FALSE,"WTP";"Project",#N/A,FALSE,"PROJECT";"Summary -2",#N/A,FALSE,"SUMMARY"}</definedName>
    <definedName name="________a130" localSheetId="20" hidden="1">{"Offgrid",#N/A,FALSE,"OFFGRID";"Region",#N/A,FALSE,"REGION";"Offgrid -2",#N/A,FALSE,"OFFGRID";"WTP",#N/A,FALSE,"WTP";"WTP -2",#N/A,FALSE,"WTP";"Project",#N/A,FALSE,"PROJECT";"Summary -2",#N/A,FALSE,"SUMMARY"}</definedName>
    <definedName name="________a130" localSheetId="22" hidden="1">{"Offgrid",#N/A,FALSE,"OFFGRID";"Region",#N/A,FALSE,"REGION";"Offgrid -2",#N/A,FALSE,"OFFGRID";"WTP",#N/A,FALSE,"WTP";"WTP -2",#N/A,FALSE,"WTP";"Project",#N/A,FALSE,"PROJECT";"Summary -2",#N/A,FALSE,"SUMMARY"}</definedName>
    <definedName name="________a130" localSheetId="24" hidden="1">{"Offgrid",#N/A,FALSE,"OFFGRID";"Region",#N/A,FALSE,"REGION";"Offgrid -2",#N/A,FALSE,"OFFGRID";"WTP",#N/A,FALSE,"WTP";"WTP -2",#N/A,FALSE,"WTP";"Project",#N/A,FALSE,"PROJECT";"Summary -2",#N/A,FALSE,"SUMMARY"}</definedName>
    <definedName name="________a130" localSheetId="28" hidden="1">{"Offgrid",#N/A,FALSE,"OFFGRID";"Region",#N/A,FALSE,"REGION";"Offgrid -2",#N/A,FALSE,"OFFGRID";"WTP",#N/A,FALSE,"WTP";"WTP -2",#N/A,FALSE,"WTP";"Project",#N/A,FALSE,"PROJECT";"Summary -2",#N/A,FALSE,"SUMMARY"}</definedName>
    <definedName name="________a130" localSheetId="14"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localSheetId="12" hidden="1">{"'Sheet1'!$L$16"}</definedName>
    <definedName name="________a2" localSheetId="11" hidden="1">{"'Sheet1'!$L$16"}</definedName>
    <definedName name="________a2" localSheetId="13" hidden="1">{"'Sheet1'!$L$16"}</definedName>
    <definedName name="________a2" localSheetId="16" hidden="1">{"'Sheet1'!$L$16"}</definedName>
    <definedName name="________a2" localSheetId="21" hidden="1">{"'Sheet1'!$L$16"}</definedName>
    <definedName name="________a2" localSheetId="18" hidden="1">{"'Sheet1'!$L$16"}</definedName>
    <definedName name="________a2" localSheetId="19" hidden="1">{"'Sheet1'!$L$16"}</definedName>
    <definedName name="________a2" localSheetId="20" hidden="1">{"'Sheet1'!$L$16"}</definedName>
    <definedName name="________a2" localSheetId="22" hidden="1">{"'Sheet1'!$L$16"}</definedName>
    <definedName name="________a2" localSheetId="24" hidden="1">{"'Sheet1'!$L$16"}</definedName>
    <definedName name="________a2" localSheetId="28" hidden="1">{"'Sheet1'!$L$16"}</definedName>
    <definedName name="________a2" localSheetId="14" hidden="1">{"'Sheet1'!$L$16"}</definedName>
    <definedName name="________a2" hidden="1">{"'Sheet1'!$L$16"}</definedName>
    <definedName name="________a3" localSheetId="12" hidden="1">{"'Sheet1'!$L$16"}</definedName>
    <definedName name="________a3" localSheetId="11" hidden="1">{"'Sheet1'!$L$16"}</definedName>
    <definedName name="________a3" localSheetId="13" hidden="1">{"'Sheet1'!$L$16"}</definedName>
    <definedName name="________a3" localSheetId="16" hidden="1">{"'Sheet1'!$L$16"}</definedName>
    <definedName name="________a3" localSheetId="21" hidden="1">{"'Sheet1'!$L$16"}</definedName>
    <definedName name="________a3" localSheetId="18" hidden="1">{"'Sheet1'!$L$16"}</definedName>
    <definedName name="________a3" localSheetId="19" hidden="1">{"'Sheet1'!$L$16"}</definedName>
    <definedName name="________a3" localSheetId="20" hidden="1">{"'Sheet1'!$L$16"}</definedName>
    <definedName name="________a3" localSheetId="22" hidden="1">{"'Sheet1'!$L$16"}</definedName>
    <definedName name="________a3" localSheetId="24" hidden="1">{"'Sheet1'!$L$16"}</definedName>
    <definedName name="________a3" localSheetId="28" hidden="1">{"'Sheet1'!$L$16"}</definedName>
    <definedName name="________a3" localSheetId="14" hidden="1">{"'Sheet1'!$L$16"}</definedName>
    <definedName name="________a3" hidden="1">{"'Sheet1'!$L$16"}</definedName>
    <definedName name="________a4" localSheetId="12" hidden="1">{"'Sheet1'!$L$16"}</definedName>
    <definedName name="________a4" localSheetId="11" hidden="1">{"'Sheet1'!$L$16"}</definedName>
    <definedName name="________a4" localSheetId="13" hidden="1">{"'Sheet1'!$L$16"}</definedName>
    <definedName name="________a4" localSheetId="16" hidden="1">{"'Sheet1'!$L$16"}</definedName>
    <definedName name="________a4" localSheetId="21" hidden="1">{"'Sheet1'!$L$16"}</definedName>
    <definedName name="________a4" localSheetId="18" hidden="1">{"'Sheet1'!$L$16"}</definedName>
    <definedName name="________a4" localSheetId="19" hidden="1">{"'Sheet1'!$L$16"}</definedName>
    <definedName name="________a4" localSheetId="20" hidden="1">{"'Sheet1'!$L$16"}</definedName>
    <definedName name="________a4" localSheetId="22" hidden="1">{"'Sheet1'!$L$16"}</definedName>
    <definedName name="________a4" localSheetId="24" hidden="1">{"'Sheet1'!$L$16"}</definedName>
    <definedName name="________a4" localSheetId="28" hidden="1">{"'Sheet1'!$L$16"}</definedName>
    <definedName name="________a4" localSheetId="14" hidden="1">{"'Sheet1'!$L$16"}</definedName>
    <definedName name="________a4" hidden="1">{"'Sheet1'!$L$16"}</definedName>
    <definedName name="________a5" localSheetId="12" hidden="1">{"'Sheet1'!$L$16"}</definedName>
    <definedName name="________a5" localSheetId="11" hidden="1">{"'Sheet1'!$L$16"}</definedName>
    <definedName name="________a5" localSheetId="13" hidden="1">{"'Sheet1'!$L$16"}</definedName>
    <definedName name="________a5" localSheetId="16" hidden="1">{"'Sheet1'!$L$16"}</definedName>
    <definedName name="________a5" localSheetId="21" hidden="1">{"'Sheet1'!$L$16"}</definedName>
    <definedName name="________a5" localSheetId="18" hidden="1">{"'Sheet1'!$L$16"}</definedName>
    <definedName name="________a5" localSheetId="19" hidden="1">{"'Sheet1'!$L$16"}</definedName>
    <definedName name="________a5" localSheetId="20" hidden="1">{"'Sheet1'!$L$16"}</definedName>
    <definedName name="________a5" localSheetId="22" hidden="1">{"'Sheet1'!$L$16"}</definedName>
    <definedName name="________a5" localSheetId="24" hidden="1">{"'Sheet1'!$L$16"}</definedName>
    <definedName name="________a5" localSheetId="28" hidden="1">{"'Sheet1'!$L$16"}</definedName>
    <definedName name="________a5" localSheetId="14" hidden="1">{"'Sheet1'!$L$16"}</definedName>
    <definedName name="________a5" hidden="1">{"'Sheet1'!$L$16"}</definedName>
    <definedName name="________a7" localSheetId="12" hidden="1">{"'Sheet1'!$L$16"}</definedName>
    <definedName name="________a7" localSheetId="11" hidden="1">{"'Sheet1'!$L$16"}</definedName>
    <definedName name="________a7" localSheetId="13" hidden="1">{"'Sheet1'!$L$16"}</definedName>
    <definedName name="________a7" localSheetId="16" hidden="1">{"'Sheet1'!$L$16"}</definedName>
    <definedName name="________a7" localSheetId="21" hidden="1">{"'Sheet1'!$L$16"}</definedName>
    <definedName name="________a7" localSheetId="18" hidden="1">{"'Sheet1'!$L$16"}</definedName>
    <definedName name="________a7" localSheetId="19" hidden="1">{"'Sheet1'!$L$16"}</definedName>
    <definedName name="________a7" localSheetId="20" hidden="1">{"'Sheet1'!$L$16"}</definedName>
    <definedName name="________a7" localSheetId="22" hidden="1">{"'Sheet1'!$L$16"}</definedName>
    <definedName name="________a7" localSheetId="24" hidden="1">{"'Sheet1'!$L$16"}</definedName>
    <definedName name="________a7" localSheetId="28" hidden="1">{"'Sheet1'!$L$16"}</definedName>
    <definedName name="________a7" localSheetId="14" hidden="1">{"'Sheet1'!$L$16"}</definedName>
    <definedName name="________a7" hidden="1">{"'Sheet1'!$L$16"}</definedName>
    <definedName name="________a8" localSheetId="12" hidden="1">{"'Sheet1'!$L$16"}</definedName>
    <definedName name="________a8" localSheetId="11" hidden="1">{"'Sheet1'!$L$16"}</definedName>
    <definedName name="________a8" localSheetId="13" hidden="1">{"'Sheet1'!$L$16"}</definedName>
    <definedName name="________a8" localSheetId="16" hidden="1">{"'Sheet1'!$L$16"}</definedName>
    <definedName name="________a8" localSheetId="21" hidden="1">{"'Sheet1'!$L$16"}</definedName>
    <definedName name="________a8" localSheetId="18" hidden="1">{"'Sheet1'!$L$16"}</definedName>
    <definedName name="________a8" localSheetId="19" hidden="1">{"'Sheet1'!$L$16"}</definedName>
    <definedName name="________a8" localSheetId="20" hidden="1">{"'Sheet1'!$L$16"}</definedName>
    <definedName name="________a8" localSheetId="22" hidden="1">{"'Sheet1'!$L$16"}</definedName>
    <definedName name="________a8" localSheetId="24" hidden="1">{"'Sheet1'!$L$16"}</definedName>
    <definedName name="________a8" localSheetId="28" hidden="1">{"'Sheet1'!$L$16"}</definedName>
    <definedName name="________a8" localSheetId="14" hidden="1">{"'Sheet1'!$L$16"}</definedName>
    <definedName name="________a8" hidden="1">{"'Sheet1'!$L$16"}</definedName>
    <definedName name="________a9" localSheetId="12" hidden="1">{"'Sheet1'!$L$16"}</definedName>
    <definedName name="________a9" localSheetId="11" hidden="1">{"'Sheet1'!$L$16"}</definedName>
    <definedName name="________a9" localSheetId="13" hidden="1">{"'Sheet1'!$L$16"}</definedName>
    <definedName name="________a9" localSheetId="16" hidden="1">{"'Sheet1'!$L$16"}</definedName>
    <definedName name="________a9" localSheetId="21" hidden="1">{"'Sheet1'!$L$16"}</definedName>
    <definedName name="________a9" localSheetId="18" hidden="1">{"'Sheet1'!$L$16"}</definedName>
    <definedName name="________a9" localSheetId="19" hidden="1">{"'Sheet1'!$L$16"}</definedName>
    <definedName name="________a9" localSheetId="20" hidden="1">{"'Sheet1'!$L$16"}</definedName>
    <definedName name="________a9" localSheetId="22" hidden="1">{"'Sheet1'!$L$16"}</definedName>
    <definedName name="________a9" localSheetId="24" hidden="1">{"'Sheet1'!$L$16"}</definedName>
    <definedName name="________a9" localSheetId="28" hidden="1">{"'Sheet1'!$L$16"}</definedName>
    <definedName name="________a9" localSheetId="14" hidden="1">{"'Sheet1'!$L$16"}</definedName>
    <definedName name="________a9" hidden="1">{"'Sheet1'!$L$16"}</definedName>
    <definedName name="________BG12" localSheetId="12" hidden="1">{"'Sheet1'!$L$16"}</definedName>
    <definedName name="________BG12" localSheetId="11" hidden="1">{"'Sheet1'!$L$16"}</definedName>
    <definedName name="________BG12" localSheetId="13" hidden="1">{"'Sheet1'!$L$16"}</definedName>
    <definedName name="________BG12" localSheetId="16" hidden="1">{"'Sheet1'!$L$16"}</definedName>
    <definedName name="________BG12" localSheetId="21" hidden="1">{"'Sheet1'!$L$16"}</definedName>
    <definedName name="________BG12" localSheetId="18" hidden="1">{"'Sheet1'!$L$16"}</definedName>
    <definedName name="________BG12" localSheetId="19" hidden="1">{"'Sheet1'!$L$16"}</definedName>
    <definedName name="________BG12" localSheetId="20" hidden="1">{"'Sheet1'!$L$16"}</definedName>
    <definedName name="________BG12" localSheetId="22" hidden="1">{"'Sheet1'!$L$16"}</definedName>
    <definedName name="________BG12" localSheetId="24" hidden="1">{"'Sheet1'!$L$16"}</definedName>
    <definedName name="________BG12" localSheetId="28" hidden="1">{"'Sheet1'!$L$16"}</definedName>
    <definedName name="________BG12" localSheetId="14" hidden="1">{"'Sheet1'!$L$16"}</definedName>
    <definedName name="________BG12" hidden="1">{"'Sheet1'!$L$16"}</definedName>
    <definedName name="________bht6" localSheetId="12" hidden="1">{"'Sheet1'!$L$16"}</definedName>
    <definedName name="________bht6" localSheetId="11" hidden="1">{"'Sheet1'!$L$16"}</definedName>
    <definedName name="________bht6" localSheetId="13" hidden="1">{"'Sheet1'!$L$16"}</definedName>
    <definedName name="________bht6" localSheetId="16" hidden="1">{"'Sheet1'!$L$16"}</definedName>
    <definedName name="________bht6" localSheetId="21" hidden="1">{"'Sheet1'!$L$16"}</definedName>
    <definedName name="________bht6" localSheetId="18" hidden="1">{"'Sheet1'!$L$16"}</definedName>
    <definedName name="________bht6" localSheetId="19" hidden="1">{"'Sheet1'!$L$16"}</definedName>
    <definedName name="________bht6" localSheetId="20" hidden="1">{"'Sheet1'!$L$16"}</definedName>
    <definedName name="________bht6" localSheetId="22" hidden="1">{"'Sheet1'!$L$16"}</definedName>
    <definedName name="________bht6" localSheetId="24" hidden="1">{"'Sheet1'!$L$16"}</definedName>
    <definedName name="________bht6" localSheetId="28" hidden="1">{"'Sheet1'!$L$16"}</definedName>
    <definedName name="________bht6" localSheetId="14" hidden="1">{"'Sheet1'!$L$16"}</definedName>
    <definedName name="________bht6" hidden="1">{"'Sheet1'!$L$16"}</definedName>
    <definedName name="________BIA3" localSheetId="12" hidden="1">{"'Sheet1'!$L$16"}</definedName>
    <definedName name="________BIA3" localSheetId="11" hidden="1">{"'Sheet1'!$L$16"}</definedName>
    <definedName name="________BIA3" localSheetId="13" hidden="1">{"'Sheet1'!$L$16"}</definedName>
    <definedName name="________BIA3" localSheetId="16" hidden="1">{"'Sheet1'!$L$16"}</definedName>
    <definedName name="________BIA3" localSheetId="21" hidden="1">{"'Sheet1'!$L$16"}</definedName>
    <definedName name="________BIA3" localSheetId="18" hidden="1">{"'Sheet1'!$L$16"}</definedName>
    <definedName name="________BIA3" localSheetId="19" hidden="1">{"'Sheet1'!$L$16"}</definedName>
    <definedName name="________BIA3" localSheetId="20" hidden="1">{"'Sheet1'!$L$16"}</definedName>
    <definedName name="________BIA3" localSheetId="22" hidden="1">{"'Sheet1'!$L$16"}</definedName>
    <definedName name="________BIA3" localSheetId="24" hidden="1">{"'Sheet1'!$L$16"}</definedName>
    <definedName name="________BIA3" localSheetId="28" hidden="1">{"'Sheet1'!$L$16"}</definedName>
    <definedName name="________BIA3" localSheetId="14" hidden="1">{"'Sheet1'!$L$16"}</definedName>
    <definedName name="________BIA3" hidden="1">{"'Sheet1'!$L$16"}</definedName>
    <definedName name="________cep1" localSheetId="12" hidden="1">{"'Sheet1'!$L$16"}</definedName>
    <definedName name="________cep1" localSheetId="11" hidden="1">{"'Sheet1'!$L$16"}</definedName>
    <definedName name="________cep1" localSheetId="13" hidden="1">{"'Sheet1'!$L$16"}</definedName>
    <definedName name="________cep1" localSheetId="16" hidden="1">{"'Sheet1'!$L$16"}</definedName>
    <definedName name="________cep1" localSheetId="21" hidden="1">{"'Sheet1'!$L$16"}</definedName>
    <definedName name="________cep1" localSheetId="18" hidden="1">{"'Sheet1'!$L$16"}</definedName>
    <definedName name="________cep1" localSheetId="19" hidden="1">{"'Sheet1'!$L$16"}</definedName>
    <definedName name="________cep1" localSheetId="20" hidden="1">{"'Sheet1'!$L$16"}</definedName>
    <definedName name="________cep1" localSheetId="22" hidden="1">{"'Sheet1'!$L$16"}</definedName>
    <definedName name="________cep1" localSheetId="24" hidden="1">{"'Sheet1'!$L$16"}</definedName>
    <definedName name="________cep1" localSheetId="28" hidden="1">{"'Sheet1'!$L$16"}</definedName>
    <definedName name="________cep1" localSheetId="14" hidden="1">{"'Sheet1'!$L$16"}</definedName>
    <definedName name="________cep1" hidden="1">{"'Sheet1'!$L$16"}</definedName>
    <definedName name="________CN1" localSheetId="12" hidden="1">{"'Sheet1'!$L$16"}</definedName>
    <definedName name="________CN1" localSheetId="11" hidden="1">{"'Sheet1'!$L$16"}</definedName>
    <definedName name="________CN1" localSheetId="13" hidden="1">{"'Sheet1'!$L$16"}</definedName>
    <definedName name="________CN1" localSheetId="16" hidden="1">{"'Sheet1'!$L$16"}</definedName>
    <definedName name="________CN1" localSheetId="21" hidden="1">{"'Sheet1'!$L$16"}</definedName>
    <definedName name="________CN1" localSheetId="18" hidden="1">{"'Sheet1'!$L$16"}</definedName>
    <definedName name="________CN1" localSheetId="19" hidden="1">{"'Sheet1'!$L$16"}</definedName>
    <definedName name="________CN1" localSheetId="20" hidden="1">{"'Sheet1'!$L$16"}</definedName>
    <definedName name="________CN1" localSheetId="22" hidden="1">{"'Sheet1'!$L$16"}</definedName>
    <definedName name="________CN1" localSheetId="24" hidden="1">{"'Sheet1'!$L$16"}</definedName>
    <definedName name="________CN1" localSheetId="28" hidden="1">{"'Sheet1'!$L$16"}</definedName>
    <definedName name="________CN1" localSheetId="14" hidden="1">{"'Sheet1'!$L$16"}</definedName>
    <definedName name="________CN1" hidden="1">{"'Sheet1'!$L$16"}</definedName>
    <definedName name="________coc1000" localSheetId="12" hidden="1">{#N/A,#N/A,FALSE,"Chi tiÆt"}</definedName>
    <definedName name="________coc1000" localSheetId="11" hidden="1">{#N/A,#N/A,FALSE,"Chi tiÆt"}</definedName>
    <definedName name="________coc1000" localSheetId="13" hidden="1">{#N/A,#N/A,FALSE,"Chi tiÆt"}</definedName>
    <definedName name="________coc1000" localSheetId="16" hidden="1">{#N/A,#N/A,FALSE,"Chi tiÆt"}</definedName>
    <definedName name="________coc1000" localSheetId="21" hidden="1">{#N/A,#N/A,FALSE,"Chi tiÆt"}</definedName>
    <definedName name="________coc1000" localSheetId="18" hidden="1">{#N/A,#N/A,FALSE,"Chi tiÆt"}</definedName>
    <definedName name="________coc1000" localSheetId="19" hidden="1">{#N/A,#N/A,FALSE,"Chi tiÆt"}</definedName>
    <definedName name="________coc1000" localSheetId="20" hidden="1">{#N/A,#N/A,FALSE,"Chi tiÆt"}</definedName>
    <definedName name="________coc1000" localSheetId="22" hidden="1">{#N/A,#N/A,FALSE,"Chi tiÆt"}</definedName>
    <definedName name="________coc1000" localSheetId="24" hidden="1">{#N/A,#N/A,FALSE,"Chi tiÆt"}</definedName>
    <definedName name="________coc1000" localSheetId="28" hidden="1">{#N/A,#N/A,FALSE,"Chi tiÆt"}</definedName>
    <definedName name="________coc1000" localSheetId="14" hidden="1">{#N/A,#N/A,FALSE,"Chi tiÆt"}</definedName>
    <definedName name="________coc1000" hidden="1">{#N/A,#N/A,FALSE,"Chi tiÆt"}</definedName>
    <definedName name="________Coc39" localSheetId="12" hidden="1">{"'Sheet1'!$L$16"}</definedName>
    <definedName name="________Coc39" localSheetId="11" hidden="1">{"'Sheet1'!$L$16"}</definedName>
    <definedName name="________Coc39" localSheetId="13" hidden="1">{"'Sheet1'!$L$16"}</definedName>
    <definedName name="________Coc39" localSheetId="16" hidden="1">{"'Sheet1'!$L$16"}</definedName>
    <definedName name="________Coc39" localSheetId="21" hidden="1">{"'Sheet1'!$L$16"}</definedName>
    <definedName name="________Coc39" localSheetId="18" hidden="1">{"'Sheet1'!$L$16"}</definedName>
    <definedName name="________Coc39" localSheetId="19" hidden="1">{"'Sheet1'!$L$16"}</definedName>
    <definedName name="________Coc39" localSheetId="20" hidden="1">{"'Sheet1'!$L$16"}</definedName>
    <definedName name="________Coc39" localSheetId="22" hidden="1">{"'Sheet1'!$L$16"}</definedName>
    <definedName name="________Coc39" localSheetId="24" hidden="1">{"'Sheet1'!$L$16"}</definedName>
    <definedName name="________Coc39" localSheetId="28" hidden="1">{"'Sheet1'!$L$16"}</definedName>
    <definedName name="________Coc39" localSheetId="14" hidden="1">{"'Sheet1'!$L$16"}</definedName>
    <definedName name="________Coc39" hidden="1">{"'Sheet1'!$L$16"}</definedName>
    <definedName name="________CON1">#REF!</definedName>
    <definedName name="________CON2">#REF!</definedName>
    <definedName name="________ct2005" localSheetId="12" hidden="1">{"'Sheet1'!$L$16"}</definedName>
    <definedName name="________ct2005" localSheetId="11" hidden="1">{"'Sheet1'!$L$16"}</definedName>
    <definedName name="________ct2005" localSheetId="13" hidden="1">{"'Sheet1'!$L$16"}</definedName>
    <definedName name="________ct2005" localSheetId="16" hidden="1">{"'Sheet1'!$L$16"}</definedName>
    <definedName name="________ct2005" localSheetId="21" hidden="1">{"'Sheet1'!$L$16"}</definedName>
    <definedName name="________ct2005" localSheetId="18" hidden="1">{"'Sheet1'!$L$16"}</definedName>
    <definedName name="________ct2005" localSheetId="19" hidden="1">{"'Sheet1'!$L$16"}</definedName>
    <definedName name="________ct2005" localSheetId="20" hidden="1">{"'Sheet1'!$L$16"}</definedName>
    <definedName name="________ct2005" localSheetId="22" hidden="1">{"'Sheet1'!$L$16"}</definedName>
    <definedName name="________ct2005" localSheetId="24" hidden="1">{"'Sheet1'!$L$16"}</definedName>
    <definedName name="________ct2005" localSheetId="28" hidden="1">{"'Sheet1'!$L$16"}</definedName>
    <definedName name="________ct2005" localSheetId="14" hidden="1">{"'Sheet1'!$L$16"}</definedName>
    <definedName name="________ct2005" hidden="1">{"'Sheet1'!$L$16"}</definedName>
    <definedName name="________d1500" localSheetId="12" hidden="1">{"'Sheet1'!$L$16"}</definedName>
    <definedName name="________d1500" localSheetId="11" hidden="1">{"'Sheet1'!$L$16"}</definedName>
    <definedName name="________d1500" localSheetId="13" hidden="1">{"'Sheet1'!$L$16"}</definedName>
    <definedName name="________d1500" localSheetId="16" hidden="1">{"'Sheet1'!$L$16"}</definedName>
    <definedName name="________d1500" localSheetId="21" hidden="1">{"'Sheet1'!$L$16"}</definedName>
    <definedName name="________d1500" localSheetId="18" hidden="1">{"'Sheet1'!$L$16"}</definedName>
    <definedName name="________d1500" localSheetId="19" hidden="1">{"'Sheet1'!$L$16"}</definedName>
    <definedName name="________d1500" localSheetId="20" hidden="1">{"'Sheet1'!$L$16"}</definedName>
    <definedName name="________d1500" localSheetId="22" hidden="1">{"'Sheet1'!$L$16"}</definedName>
    <definedName name="________d1500" localSheetId="24" hidden="1">{"'Sheet1'!$L$16"}</definedName>
    <definedName name="________d1500" localSheetId="28" hidden="1">{"'Sheet1'!$L$16"}</definedName>
    <definedName name="________d1500" localSheetId="14" hidden="1">{"'Sheet1'!$L$16"}</definedName>
    <definedName name="________d1500" hidden="1">{"'Sheet1'!$L$16"}</definedName>
    <definedName name="________ddn400">#REF!</definedName>
    <definedName name="________ddn600">#REF!</definedName>
    <definedName name="________DG1" localSheetId="12" hidden="1">{"'Sheet1'!$L$16"}</definedName>
    <definedName name="________DG1" localSheetId="11" hidden="1">{"'Sheet1'!$L$16"}</definedName>
    <definedName name="________DG1" localSheetId="13" hidden="1">{"'Sheet1'!$L$16"}</definedName>
    <definedName name="________DG1" localSheetId="16" hidden="1">{"'Sheet1'!$L$16"}</definedName>
    <definedName name="________DG1" localSheetId="21" hidden="1">{"'Sheet1'!$L$16"}</definedName>
    <definedName name="________DG1" localSheetId="18" hidden="1">{"'Sheet1'!$L$16"}</definedName>
    <definedName name="________DG1" localSheetId="19" hidden="1">{"'Sheet1'!$L$16"}</definedName>
    <definedName name="________DG1" localSheetId="20" hidden="1">{"'Sheet1'!$L$16"}</definedName>
    <definedName name="________DG1" localSheetId="22" hidden="1">{"'Sheet1'!$L$16"}</definedName>
    <definedName name="________DG1" localSheetId="24" hidden="1">{"'Sheet1'!$L$16"}</definedName>
    <definedName name="________DG1" localSheetId="28" hidden="1">{"'Sheet1'!$L$16"}</definedName>
    <definedName name="________DG1" localSheetId="14" hidden="1">{"'Sheet1'!$L$16"}</definedName>
    <definedName name="________DG1" hidden="1">{"'Sheet1'!$L$16"}</definedName>
    <definedName name="________DT10" localSheetId="12" hidden="1">{"'Sheet1'!$L$16"}</definedName>
    <definedName name="________DT10" localSheetId="11" hidden="1">{"'Sheet1'!$L$16"}</definedName>
    <definedName name="________DT10" localSheetId="13" hidden="1">{"'Sheet1'!$L$16"}</definedName>
    <definedName name="________DT10" localSheetId="16" hidden="1">{"'Sheet1'!$L$16"}</definedName>
    <definedName name="________DT10" localSheetId="21" hidden="1">{"'Sheet1'!$L$16"}</definedName>
    <definedName name="________DT10" localSheetId="18" hidden="1">{"'Sheet1'!$L$16"}</definedName>
    <definedName name="________DT10" localSheetId="19" hidden="1">{"'Sheet1'!$L$16"}</definedName>
    <definedName name="________DT10" localSheetId="20" hidden="1">{"'Sheet1'!$L$16"}</definedName>
    <definedName name="________DT10" localSheetId="22" hidden="1">{"'Sheet1'!$L$16"}</definedName>
    <definedName name="________DT10" localSheetId="24" hidden="1">{"'Sheet1'!$L$16"}</definedName>
    <definedName name="________DT10" localSheetId="28" hidden="1">{"'Sheet1'!$L$16"}</definedName>
    <definedName name="________DT10" localSheetId="14" hidden="1">{"'Sheet1'!$L$16"}</definedName>
    <definedName name="________DT10" hidden="1">{"'Sheet1'!$L$16"}</definedName>
    <definedName name="_______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_f5" localSheetId="12" hidden="1">{"'Sheet1'!$L$16"}</definedName>
    <definedName name="________f5" localSheetId="11" hidden="1">{"'Sheet1'!$L$16"}</definedName>
    <definedName name="________f5" localSheetId="13" hidden="1">{"'Sheet1'!$L$16"}</definedName>
    <definedName name="________f5" localSheetId="16" hidden="1">{"'Sheet1'!$L$16"}</definedName>
    <definedName name="________f5" localSheetId="21" hidden="1">{"'Sheet1'!$L$16"}</definedName>
    <definedName name="________f5" localSheetId="18" hidden="1">{"'Sheet1'!$L$16"}</definedName>
    <definedName name="________f5" localSheetId="19" hidden="1">{"'Sheet1'!$L$16"}</definedName>
    <definedName name="________f5" localSheetId="20" hidden="1">{"'Sheet1'!$L$16"}</definedName>
    <definedName name="________f5" localSheetId="22" hidden="1">{"'Sheet1'!$L$16"}</definedName>
    <definedName name="________f5" localSheetId="24" hidden="1">{"'Sheet1'!$L$16"}</definedName>
    <definedName name="________f5" localSheetId="28" hidden="1">{"'Sheet1'!$L$16"}</definedName>
    <definedName name="________f5" localSheetId="14" hidden="1">{"'Sheet1'!$L$16"}</definedName>
    <definedName name="________f5" hidden="1">{"'Sheet1'!$L$16"}</definedName>
    <definedName name="________Goi8" localSheetId="12" hidden="1">{"'Sheet1'!$L$16"}</definedName>
    <definedName name="________Goi8" localSheetId="11" hidden="1">{"'Sheet1'!$L$16"}</definedName>
    <definedName name="________Goi8" localSheetId="13" hidden="1">{"'Sheet1'!$L$16"}</definedName>
    <definedName name="________Goi8" localSheetId="16" hidden="1">{"'Sheet1'!$L$16"}</definedName>
    <definedName name="________Goi8" localSheetId="21" hidden="1">{"'Sheet1'!$L$16"}</definedName>
    <definedName name="________Goi8" localSheetId="18" hidden="1">{"'Sheet1'!$L$16"}</definedName>
    <definedName name="________Goi8" localSheetId="19" hidden="1">{"'Sheet1'!$L$16"}</definedName>
    <definedName name="________Goi8" localSheetId="20" hidden="1">{"'Sheet1'!$L$16"}</definedName>
    <definedName name="________Goi8" localSheetId="22" hidden="1">{"'Sheet1'!$L$16"}</definedName>
    <definedName name="________Goi8" localSheetId="24" hidden="1">{"'Sheet1'!$L$16"}</definedName>
    <definedName name="________Goi8" localSheetId="28" hidden="1">{"'Sheet1'!$L$16"}</definedName>
    <definedName name="________Goi8" localSheetId="14" hidden="1">{"'Sheet1'!$L$16"}</definedName>
    <definedName name="________Goi8" hidden="1">{"'Sheet1'!$L$16"}</definedName>
    <definedName name="________Goi8_1" localSheetId="12" hidden="1">{"'Sheet1'!$L$16"}</definedName>
    <definedName name="________Goi8_1" localSheetId="11" hidden="1">{"'Sheet1'!$L$16"}</definedName>
    <definedName name="________Goi8_1" localSheetId="13" hidden="1">{"'Sheet1'!$L$16"}</definedName>
    <definedName name="________Goi8_1" localSheetId="16" hidden="1">{"'Sheet1'!$L$16"}</definedName>
    <definedName name="________Goi8_1" localSheetId="21" hidden="1">{"'Sheet1'!$L$16"}</definedName>
    <definedName name="________Goi8_1" localSheetId="18" hidden="1">{"'Sheet1'!$L$16"}</definedName>
    <definedName name="________Goi8_1" localSheetId="19" hidden="1">{"'Sheet1'!$L$16"}</definedName>
    <definedName name="________Goi8_1" localSheetId="20" hidden="1">{"'Sheet1'!$L$16"}</definedName>
    <definedName name="________Goi8_1" localSheetId="22" hidden="1">{"'Sheet1'!$L$16"}</definedName>
    <definedName name="________Goi8_1" localSheetId="24" hidden="1">{"'Sheet1'!$L$16"}</definedName>
    <definedName name="________Goi8_1" localSheetId="28" hidden="1">{"'Sheet1'!$L$16"}</definedName>
    <definedName name="________Goi8_1" localSheetId="14" hidden="1">{"'Sheet1'!$L$16"}</definedName>
    <definedName name="________Goi8_1" hidden="1">{"'Sheet1'!$L$16"}</definedName>
    <definedName name="________h1" localSheetId="12" hidden="1">{"'Sheet1'!$L$16"}</definedName>
    <definedName name="________h1" localSheetId="11" hidden="1">{"'Sheet1'!$L$16"}</definedName>
    <definedName name="________h1" localSheetId="13" hidden="1">{"'Sheet1'!$L$16"}</definedName>
    <definedName name="________h1" localSheetId="16" hidden="1">{"'Sheet1'!$L$16"}</definedName>
    <definedName name="________h1" localSheetId="21" hidden="1">{"'Sheet1'!$L$16"}</definedName>
    <definedName name="________h1" localSheetId="18" hidden="1">{"'Sheet1'!$L$16"}</definedName>
    <definedName name="________h1" localSheetId="19" hidden="1">{"'Sheet1'!$L$16"}</definedName>
    <definedName name="________h1" localSheetId="20" hidden="1">{"'Sheet1'!$L$16"}</definedName>
    <definedName name="________h1" localSheetId="22" hidden="1">{"'Sheet1'!$L$16"}</definedName>
    <definedName name="________h1" localSheetId="24" hidden="1">{"'Sheet1'!$L$16"}</definedName>
    <definedName name="________h1" localSheetId="28" hidden="1">{"'Sheet1'!$L$16"}</definedName>
    <definedName name="________h1" localSheetId="14" hidden="1">{"'Sheet1'!$L$16"}</definedName>
    <definedName name="________h1" hidden="1">{"'Sheet1'!$L$16"}</definedName>
    <definedName name="________hh1219" localSheetId="12" hidden="1">{"'Sheet1'!$L$16"}</definedName>
    <definedName name="________hh1219" localSheetId="11" hidden="1">{"'Sheet1'!$L$16"}</definedName>
    <definedName name="________hh1219" localSheetId="13" hidden="1">{"'Sheet1'!$L$16"}</definedName>
    <definedName name="________hh1219" localSheetId="16" hidden="1">{"'Sheet1'!$L$16"}</definedName>
    <definedName name="________hh1219" localSheetId="21" hidden="1">{"'Sheet1'!$L$16"}</definedName>
    <definedName name="________hh1219" localSheetId="18" hidden="1">{"'Sheet1'!$L$16"}</definedName>
    <definedName name="________hh1219" localSheetId="19" hidden="1">{"'Sheet1'!$L$16"}</definedName>
    <definedName name="________hh1219" localSheetId="20" hidden="1">{"'Sheet1'!$L$16"}</definedName>
    <definedName name="________hh1219" localSheetId="22" hidden="1">{"'Sheet1'!$L$16"}</definedName>
    <definedName name="________hh1219" localSheetId="24" hidden="1">{"'Sheet1'!$L$16"}</definedName>
    <definedName name="________hh1219" localSheetId="28" hidden="1">{"'Sheet1'!$L$16"}</definedName>
    <definedName name="________hh1219" localSheetId="14" hidden="1">{"'Sheet1'!$L$16"}</definedName>
    <definedName name="________hh1219" hidden="1">{"'Sheet1'!$L$16"}</definedName>
    <definedName name="________hu1" localSheetId="12" hidden="1">{"'Sheet1'!$L$16"}</definedName>
    <definedName name="________hu1" localSheetId="11" hidden="1">{"'Sheet1'!$L$16"}</definedName>
    <definedName name="________hu1" localSheetId="13" hidden="1">{"'Sheet1'!$L$16"}</definedName>
    <definedName name="________hu1" localSheetId="16" hidden="1">{"'Sheet1'!$L$16"}</definedName>
    <definedName name="________hu1" localSheetId="21" hidden="1">{"'Sheet1'!$L$16"}</definedName>
    <definedName name="________hu1" localSheetId="18" hidden="1">{"'Sheet1'!$L$16"}</definedName>
    <definedName name="________hu1" localSheetId="19" hidden="1">{"'Sheet1'!$L$16"}</definedName>
    <definedName name="________hu1" localSheetId="20" hidden="1">{"'Sheet1'!$L$16"}</definedName>
    <definedName name="________hu1" localSheetId="22" hidden="1">{"'Sheet1'!$L$16"}</definedName>
    <definedName name="________hu1" localSheetId="24" hidden="1">{"'Sheet1'!$L$16"}</definedName>
    <definedName name="________hu1" localSheetId="28" hidden="1">{"'Sheet1'!$L$16"}</definedName>
    <definedName name="________hu1" localSheetId="14" hidden="1">{"'Sheet1'!$L$16"}</definedName>
    <definedName name="________hu1" hidden="1">{"'Sheet1'!$L$16"}</definedName>
    <definedName name="________hu2" localSheetId="12" hidden="1">{"'Sheet1'!$L$16"}</definedName>
    <definedName name="________hu2" localSheetId="11" hidden="1">{"'Sheet1'!$L$16"}</definedName>
    <definedName name="________hu2" localSheetId="13" hidden="1">{"'Sheet1'!$L$16"}</definedName>
    <definedName name="________hu2" localSheetId="16" hidden="1">{"'Sheet1'!$L$16"}</definedName>
    <definedName name="________hu2" localSheetId="21" hidden="1">{"'Sheet1'!$L$16"}</definedName>
    <definedName name="________hu2" localSheetId="18" hidden="1">{"'Sheet1'!$L$16"}</definedName>
    <definedName name="________hu2" localSheetId="19" hidden="1">{"'Sheet1'!$L$16"}</definedName>
    <definedName name="________hu2" localSheetId="20" hidden="1">{"'Sheet1'!$L$16"}</definedName>
    <definedName name="________hu2" localSheetId="22" hidden="1">{"'Sheet1'!$L$16"}</definedName>
    <definedName name="________hu2" localSheetId="24" hidden="1">{"'Sheet1'!$L$16"}</definedName>
    <definedName name="________hu2" localSheetId="28" hidden="1">{"'Sheet1'!$L$16"}</definedName>
    <definedName name="________hu2" localSheetId="14" hidden="1">{"'Sheet1'!$L$16"}</definedName>
    <definedName name="________hu2" hidden="1">{"'Sheet1'!$L$16"}</definedName>
    <definedName name="________hu5" localSheetId="12" hidden="1">{"'Sheet1'!$L$16"}</definedName>
    <definedName name="________hu5" localSheetId="11" hidden="1">{"'Sheet1'!$L$16"}</definedName>
    <definedName name="________hu5" localSheetId="13" hidden="1">{"'Sheet1'!$L$16"}</definedName>
    <definedName name="________hu5" localSheetId="16" hidden="1">{"'Sheet1'!$L$16"}</definedName>
    <definedName name="________hu5" localSheetId="21" hidden="1">{"'Sheet1'!$L$16"}</definedName>
    <definedName name="________hu5" localSheetId="18" hidden="1">{"'Sheet1'!$L$16"}</definedName>
    <definedName name="________hu5" localSheetId="19" hidden="1">{"'Sheet1'!$L$16"}</definedName>
    <definedName name="________hu5" localSheetId="20" hidden="1">{"'Sheet1'!$L$16"}</definedName>
    <definedName name="________hu5" localSheetId="22" hidden="1">{"'Sheet1'!$L$16"}</definedName>
    <definedName name="________hu5" localSheetId="24" hidden="1">{"'Sheet1'!$L$16"}</definedName>
    <definedName name="________hu5" localSheetId="28" hidden="1">{"'Sheet1'!$L$16"}</definedName>
    <definedName name="________hu5" localSheetId="14" hidden="1">{"'Sheet1'!$L$16"}</definedName>
    <definedName name="________hu5" hidden="1">{"'Sheet1'!$L$16"}</definedName>
    <definedName name="________hu6" localSheetId="12" hidden="1">{"'Sheet1'!$L$16"}</definedName>
    <definedName name="________hu6" localSheetId="11" hidden="1">{"'Sheet1'!$L$16"}</definedName>
    <definedName name="________hu6" localSheetId="13" hidden="1">{"'Sheet1'!$L$16"}</definedName>
    <definedName name="________hu6" localSheetId="16" hidden="1">{"'Sheet1'!$L$16"}</definedName>
    <definedName name="________hu6" localSheetId="21" hidden="1">{"'Sheet1'!$L$16"}</definedName>
    <definedName name="________hu6" localSheetId="18" hidden="1">{"'Sheet1'!$L$16"}</definedName>
    <definedName name="________hu6" localSheetId="19" hidden="1">{"'Sheet1'!$L$16"}</definedName>
    <definedName name="________hu6" localSheetId="20" hidden="1">{"'Sheet1'!$L$16"}</definedName>
    <definedName name="________hu6" localSheetId="22" hidden="1">{"'Sheet1'!$L$16"}</definedName>
    <definedName name="________hu6" localSheetId="24" hidden="1">{"'Sheet1'!$L$16"}</definedName>
    <definedName name="________hu6" localSheetId="28" hidden="1">{"'Sheet1'!$L$16"}</definedName>
    <definedName name="________hu6" localSheetId="14" hidden="1">{"'Sheet1'!$L$16"}</definedName>
    <definedName name="________hu6" hidden="1">{"'Sheet1'!$L$16"}</definedName>
    <definedName name="________hu7" localSheetId="12" hidden="1">{"'Sheet1'!$L$16"}</definedName>
    <definedName name="________hu7" localSheetId="11" hidden="1">{"'Sheet1'!$L$16"}</definedName>
    <definedName name="________hu7" localSheetId="13" hidden="1">{"'Sheet1'!$L$16"}</definedName>
    <definedName name="________hu7" localSheetId="16" hidden="1">{"'Sheet1'!$L$16"}</definedName>
    <definedName name="________hu7" localSheetId="21" hidden="1">{"'Sheet1'!$L$16"}</definedName>
    <definedName name="________hu7" localSheetId="18" hidden="1">{"'Sheet1'!$L$16"}</definedName>
    <definedName name="________hu7" localSheetId="19" hidden="1">{"'Sheet1'!$L$16"}</definedName>
    <definedName name="________hu7" localSheetId="20" hidden="1">{"'Sheet1'!$L$16"}</definedName>
    <definedName name="________hu7" localSheetId="22" hidden="1">{"'Sheet1'!$L$16"}</definedName>
    <definedName name="________hu7" localSheetId="24" hidden="1">{"'Sheet1'!$L$16"}</definedName>
    <definedName name="________hu7" localSheetId="28" hidden="1">{"'Sheet1'!$L$16"}</definedName>
    <definedName name="________hu7" localSheetId="14" hidden="1">{"'Sheet1'!$L$16"}</definedName>
    <definedName name="________hu7" hidden="1">{"'Sheet1'!$L$16"}</definedName>
    <definedName name="________huy1" localSheetId="12" hidden="1">{"'Sheet1'!$L$16"}</definedName>
    <definedName name="________huy1" localSheetId="11" hidden="1">{"'Sheet1'!$L$16"}</definedName>
    <definedName name="________huy1" localSheetId="13" hidden="1">{"'Sheet1'!$L$16"}</definedName>
    <definedName name="________huy1" localSheetId="16" hidden="1">{"'Sheet1'!$L$16"}</definedName>
    <definedName name="________huy1" localSheetId="21" hidden="1">{"'Sheet1'!$L$16"}</definedName>
    <definedName name="________huy1" localSheetId="18" hidden="1">{"'Sheet1'!$L$16"}</definedName>
    <definedName name="________huy1" localSheetId="19" hidden="1">{"'Sheet1'!$L$16"}</definedName>
    <definedName name="________huy1" localSheetId="20" hidden="1">{"'Sheet1'!$L$16"}</definedName>
    <definedName name="________huy1" localSheetId="22" hidden="1">{"'Sheet1'!$L$16"}</definedName>
    <definedName name="________huy1" localSheetId="24" hidden="1">{"'Sheet1'!$L$16"}</definedName>
    <definedName name="________huy1" localSheetId="28" hidden="1">{"'Sheet1'!$L$16"}</definedName>
    <definedName name="________huy1" localSheetId="14" hidden="1">{"'Sheet1'!$L$16"}</definedName>
    <definedName name="________huy1" hidden="1">{"'Sheet1'!$L$16"}</definedName>
    <definedName name="________key1" hidden="1">#REF!</definedName>
    <definedName name="________key2" hidden="1">#REF!</definedName>
    <definedName name="________km03" localSheetId="12" hidden="1">{"'Sheet1'!$L$16"}</definedName>
    <definedName name="________km03" localSheetId="11" hidden="1">{"'Sheet1'!$L$16"}</definedName>
    <definedName name="________km03" localSheetId="13" hidden="1">{"'Sheet1'!$L$16"}</definedName>
    <definedName name="________km03" localSheetId="16" hidden="1">{"'Sheet1'!$L$16"}</definedName>
    <definedName name="________km03" localSheetId="21" hidden="1">{"'Sheet1'!$L$16"}</definedName>
    <definedName name="________km03" localSheetId="18" hidden="1">{"'Sheet1'!$L$16"}</definedName>
    <definedName name="________km03" localSheetId="19" hidden="1">{"'Sheet1'!$L$16"}</definedName>
    <definedName name="________km03" localSheetId="20" hidden="1">{"'Sheet1'!$L$16"}</definedName>
    <definedName name="________km03" localSheetId="22" hidden="1">{"'Sheet1'!$L$16"}</definedName>
    <definedName name="________km03" localSheetId="24" hidden="1">{"'Sheet1'!$L$16"}</definedName>
    <definedName name="________km03" localSheetId="28" hidden="1">{"'Sheet1'!$L$16"}</definedName>
    <definedName name="________km03" localSheetId="14" hidden="1">{"'Sheet1'!$L$16"}</definedName>
    <definedName name="________km03" hidden="1">{"'Sheet1'!$L$16"}</definedName>
    <definedName name="________Lan1" localSheetId="12" hidden="1">{"'Sheet1'!$L$16"}</definedName>
    <definedName name="________Lan1" localSheetId="11" hidden="1">{"'Sheet1'!$L$16"}</definedName>
    <definedName name="________Lan1" localSheetId="13" hidden="1">{"'Sheet1'!$L$16"}</definedName>
    <definedName name="________Lan1" localSheetId="16" hidden="1">{"'Sheet1'!$L$16"}</definedName>
    <definedName name="________Lan1" localSheetId="21" hidden="1">{"'Sheet1'!$L$16"}</definedName>
    <definedName name="________Lan1" localSheetId="18" hidden="1">{"'Sheet1'!$L$16"}</definedName>
    <definedName name="________Lan1" localSheetId="19" hidden="1">{"'Sheet1'!$L$16"}</definedName>
    <definedName name="________Lan1" localSheetId="20" hidden="1">{"'Sheet1'!$L$16"}</definedName>
    <definedName name="________Lan1" localSheetId="22" hidden="1">{"'Sheet1'!$L$16"}</definedName>
    <definedName name="________Lan1" localSheetId="24" hidden="1">{"'Sheet1'!$L$16"}</definedName>
    <definedName name="________Lan1" localSheetId="28" hidden="1">{"'Sheet1'!$L$16"}</definedName>
    <definedName name="________Lan1" localSheetId="14" hidden="1">{"'Sheet1'!$L$16"}</definedName>
    <definedName name="________Lan1" hidden="1">{"'Sheet1'!$L$16"}</definedName>
    <definedName name="________Lan2" localSheetId="12" hidden="1">{"'Sheet1'!$L$16"}</definedName>
    <definedName name="________Lan2" localSheetId="11" hidden="1">{"'Sheet1'!$L$16"}</definedName>
    <definedName name="________Lan2" localSheetId="13" hidden="1">{"'Sheet1'!$L$16"}</definedName>
    <definedName name="________Lan2" localSheetId="16" hidden="1">{"'Sheet1'!$L$16"}</definedName>
    <definedName name="________Lan2" localSheetId="21" hidden="1">{"'Sheet1'!$L$16"}</definedName>
    <definedName name="________Lan2" localSheetId="18" hidden="1">{"'Sheet1'!$L$16"}</definedName>
    <definedName name="________Lan2" localSheetId="19" hidden="1">{"'Sheet1'!$L$16"}</definedName>
    <definedName name="________Lan2" localSheetId="20" hidden="1">{"'Sheet1'!$L$16"}</definedName>
    <definedName name="________Lan2" localSheetId="22" hidden="1">{"'Sheet1'!$L$16"}</definedName>
    <definedName name="________Lan2" localSheetId="24" hidden="1">{"'Sheet1'!$L$16"}</definedName>
    <definedName name="________Lan2" localSheetId="28" hidden="1">{"'Sheet1'!$L$16"}</definedName>
    <definedName name="________Lan2" localSheetId="14" hidden="1">{"'Sheet1'!$L$16"}</definedName>
    <definedName name="________Lan2" hidden="1">{"'Sheet1'!$L$16"}</definedName>
    <definedName name="________LAN3" localSheetId="12" hidden="1">{"'Sheet1'!$L$16"}</definedName>
    <definedName name="________LAN3" localSheetId="11" hidden="1">{"'Sheet1'!$L$16"}</definedName>
    <definedName name="________LAN3" localSheetId="13" hidden="1">{"'Sheet1'!$L$16"}</definedName>
    <definedName name="________LAN3" localSheetId="16" hidden="1">{"'Sheet1'!$L$16"}</definedName>
    <definedName name="________LAN3" localSheetId="21" hidden="1">{"'Sheet1'!$L$16"}</definedName>
    <definedName name="________LAN3" localSheetId="18" hidden="1">{"'Sheet1'!$L$16"}</definedName>
    <definedName name="________LAN3" localSheetId="19" hidden="1">{"'Sheet1'!$L$16"}</definedName>
    <definedName name="________LAN3" localSheetId="20" hidden="1">{"'Sheet1'!$L$16"}</definedName>
    <definedName name="________LAN3" localSheetId="22" hidden="1">{"'Sheet1'!$L$16"}</definedName>
    <definedName name="________LAN3" localSheetId="24" hidden="1">{"'Sheet1'!$L$16"}</definedName>
    <definedName name="________LAN3" localSheetId="28" hidden="1">{"'Sheet1'!$L$16"}</definedName>
    <definedName name="________LAN3" localSheetId="14" hidden="1">{"'Sheet1'!$L$16"}</definedName>
    <definedName name="________LAN3" hidden="1">{"'Sheet1'!$L$16"}</definedName>
    <definedName name="________lap1">#REF!</definedName>
    <definedName name="________lap2">#REF!</definedName>
    <definedName name="________ld2" localSheetId="12" hidden="1">{"'Sheet1'!$L$16"}</definedName>
    <definedName name="________ld2" localSheetId="11" hidden="1">{"'Sheet1'!$L$16"}</definedName>
    <definedName name="________ld2" localSheetId="13" hidden="1">{"'Sheet1'!$L$16"}</definedName>
    <definedName name="________ld2" localSheetId="16" hidden="1">{"'Sheet1'!$L$16"}</definedName>
    <definedName name="________ld2" localSheetId="21" hidden="1">{"'Sheet1'!$L$16"}</definedName>
    <definedName name="________ld2" localSheetId="18" hidden="1">{"'Sheet1'!$L$16"}</definedName>
    <definedName name="________ld2" localSheetId="19" hidden="1">{"'Sheet1'!$L$16"}</definedName>
    <definedName name="________ld2" localSheetId="20" hidden="1">{"'Sheet1'!$L$16"}</definedName>
    <definedName name="________ld2" localSheetId="22" hidden="1">{"'Sheet1'!$L$16"}</definedName>
    <definedName name="________ld2" localSheetId="24" hidden="1">{"'Sheet1'!$L$16"}</definedName>
    <definedName name="________ld2" localSheetId="28" hidden="1">{"'Sheet1'!$L$16"}</definedName>
    <definedName name="________ld2" localSheetId="14" hidden="1">{"'Sheet1'!$L$16"}</definedName>
    <definedName name="________ld2" hidden="1">{"'Sheet1'!$L$16"}</definedName>
    <definedName name="________lk2" localSheetId="12" hidden="1">{"'Sheet1'!$L$16"}</definedName>
    <definedName name="________lk2" localSheetId="11" hidden="1">{"'Sheet1'!$L$16"}</definedName>
    <definedName name="________lk2" localSheetId="13" hidden="1">{"'Sheet1'!$L$16"}</definedName>
    <definedName name="________lk2" localSheetId="16" hidden="1">{"'Sheet1'!$L$16"}</definedName>
    <definedName name="________lk2" localSheetId="21" hidden="1">{"'Sheet1'!$L$16"}</definedName>
    <definedName name="________lk2" localSheetId="18" hidden="1">{"'Sheet1'!$L$16"}</definedName>
    <definedName name="________lk2" localSheetId="19" hidden="1">{"'Sheet1'!$L$16"}</definedName>
    <definedName name="________lk2" localSheetId="20" hidden="1">{"'Sheet1'!$L$16"}</definedName>
    <definedName name="________lk2" localSheetId="22" hidden="1">{"'Sheet1'!$L$16"}</definedName>
    <definedName name="________lk2" localSheetId="24" hidden="1">{"'Sheet1'!$L$16"}</definedName>
    <definedName name="________lk2" localSheetId="28" hidden="1">{"'Sheet1'!$L$16"}</definedName>
    <definedName name="________lk2" localSheetId="14" hidden="1">{"'Sheet1'!$L$16"}</definedName>
    <definedName name="________lk2" hidden="1">{"'Sheet1'!$L$16"}</definedName>
    <definedName name="________lop111" localSheetId="12" hidden="1">{#N/A,#N/A,FALSE,"特殊室（ＢＱ表）"}</definedName>
    <definedName name="________lop111" localSheetId="11" hidden="1">{#N/A,#N/A,FALSE,"特殊室（ＢＱ表）"}</definedName>
    <definedName name="________lop111" localSheetId="13" hidden="1">{#N/A,#N/A,FALSE,"特殊室（ＢＱ表）"}</definedName>
    <definedName name="________lop111" localSheetId="16" hidden="1">{#N/A,#N/A,FALSE,"特殊室（ＢＱ表）"}</definedName>
    <definedName name="________lop111" localSheetId="21" hidden="1">{#N/A,#N/A,FALSE,"特殊室（ＢＱ表）"}</definedName>
    <definedName name="________lop111" localSheetId="18" hidden="1">{#N/A,#N/A,FALSE,"特殊室（ＢＱ表）"}</definedName>
    <definedName name="________lop111" localSheetId="19" hidden="1">{#N/A,#N/A,FALSE,"特殊室（ＢＱ表）"}</definedName>
    <definedName name="________lop111" localSheetId="20" hidden="1">{#N/A,#N/A,FALSE,"特殊室（ＢＱ表）"}</definedName>
    <definedName name="________lop111" localSheetId="22" hidden="1">{#N/A,#N/A,FALSE,"特殊室（ＢＱ表）"}</definedName>
    <definedName name="________lop111" localSheetId="24" hidden="1">{#N/A,#N/A,FALSE,"特殊室（ＢＱ表）"}</definedName>
    <definedName name="________lop111" localSheetId="28" hidden="1">{#N/A,#N/A,FALSE,"特殊室（ＢＱ表）"}</definedName>
    <definedName name="________lop111" localSheetId="14" hidden="1">{#N/A,#N/A,FALSE,"特殊室（ＢＱ表）"}</definedName>
    <definedName name="________lop111" hidden="1">{#N/A,#N/A,FALSE,"特殊室（ＢＱ表）"}</definedName>
    <definedName name="________M2" localSheetId="12" hidden="1">{"'Sheet1'!$L$16"}</definedName>
    <definedName name="________M2" localSheetId="11" hidden="1">{"'Sheet1'!$L$16"}</definedName>
    <definedName name="________M2" localSheetId="13" hidden="1">{"'Sheet1'!$L$16"}</definedName>
    <definedName name="________M2" localSheetId="16" hidden="1">{"'Sheet1'!$L$16"}</definedName>
    <definedName name="________M2" localSheetId="21" hidden="1">{"'Sheet1'!$L$16"}</definedName>
    <definedName name="________M2" localSheetId="18" hidden="1">{"'Sheet1'!$L$16"}</definedName>
    <definedName name="________M2" localSheetId="19" hidden="1">{"'Sheet1'!$L$16"}</definedName>
    <definedName name="________M2" localSheetId="20" hidden="1">{"'Sheet1'!$L$16"}</definedName>
    <definedName name="________M2" localSheetId="22" hidden="1">{"'Sheet1'!$L$16"}</definedName>
    <definedName name="________M2" localSheetId="24" hidden="1">{"'Sheet1'!$L$16"}</definedName>
    <definedName name="________M2" localSheetId="28" hidden="1">{"'Sheet1'!$L$16"}</definedName>
    <definedName name="________M2" localSheetId="14" hidden="1">{"'Sheet1'!$L$16"}</definedName>
    <definedName name="________M2" hidden="1">{"'Sheet1'!$L$16"}</definedName>
    <definedName name="________m4" localSheetId="12" hidden="1">{"'Sheet1'!$L$16"}</definedName>
    <definedName name="________m4" localSheetId="11" hidden="1">{"'Sheet1'!$L$16"}</definedName>
    <definedName name="________m4" localSheetId="13" hidden="1">{"'Sheet1'!$L$16"}</definedName>
    <definedName name="________m4" localSheetId="16" hidden="1">{"'Sheet1'!$L$16"}</definedName>
    <definedName name="________m4" localSheetId="21" hidden="1">{"'Sheet1'!$L$16"}</definedName>
    <definedName name="________m4" localSheetId="18" hidden="1">{"'Sheet1'!$L$16"}</definedName>
    <definedName name="________m4" localSheetId="19" hidden="1">{"'Sheet1'!$L$16"}</definedName>
    <definedName name="________m4" localSheetId="20" hidden="1">{"'Sheet1'!$L$16"}</definedName>
    <definedName name="________m4" localSheetId="22" hidden="1">{"'Sheet1'!$L$16"}</definedName>
    <definedName name="________m4" localSheetId="24" hidden="1">{"'Sheet1'!$L$16"}</definedName>
    <definedName name="________m4" localSheetId="28" hidden="1">{"'Sheet1'!$L$16"}</definedName>
    <definedName name="________m4" localSheetId="14" hidden="1">{"'Sheet1'!$L$16"}</definedName>
    <definedName name="________m4" hidden="1">{"'Sheet1'!$L$16"}</definedName>
    <definedName name="________MCC3" localSheetId="12" hidden="1">{#N/A,#N/A,FALSE,"CCTV"}</definedName>
    <definedName name="________MCC3" localSheetId="11" hidden="1">{#N/A,#N/A,FALSE,"CCTV"}</definedName>
    <definedName name="________MCC3" localSheetId="13" hidden="1">{#N/A,#N/A,FALSE,"CCTV"}</definedName>
    <definedName name="________MCC3" localSheetId="16" hidden="1">{#N/A,#N/A,FALSE,"CCTV"}</definedName>
    <definedName name="________MCC3" localSheetId="21" hidden="1">{#N/A,#N/A,FALSE,"CCTV"}</definedName>
    <definedName name="________MCC3" localSheetId="18" hidden="1">{#N/A,#N/A,FALSE,"CCTV"}</definedName>
    <definedName name="________MCC3" localSheetId="19" hidden="1">{#N/A,#N/A,FALSE,"CCTV"}</definedName>
    <definedName name="________MCC3" localSheetId="20" hidden="1">{#N/A,#N/A,FALSE,"CCTV"}</definedName>
    <definedName name="________MCC3" localSheetId="22" hidden="1">{#N/A,#N/A,FALSE,"CCTV"}</definedName>
    <definedName name="________MCC3" localSheetId="24" hidden="1">{#N/A,#N/A,FALSE,"CCTV"}</definedName>
    <definedName name="________MCC3" localSheetId="28" hidden="1">{#N/A,#N/A,FALSE,"CCTV"}</definedName>
    <definedName name="________MCC3" localSheetId="14" hidden="1">{#N/A,#N/A,FALSE,"CCTV"}</definedName>
    <definedName name="________MCC3" hidden="1">{#N/A,#N/A,FALSE,"CCTV"}</definedName>
    <definedName name="________nam1" localSheetId="12" hidden="1">{"'Sheet1'!$L$16"}</definedName>
    <definedName name="________nam1" localSheetId="11" hidden="1">{"'Sheet1'!$L$16"}</definedName>
    <definedName name="________nam1" localSheetId="13" hidden="1">{"'Sheet1'!$L$16"}</definedName>
    <definedName name="________nam1" localSheetId="16" hidden="1">{"'Sheet1'!$L$16"}</definedName>
    <definedName name="________nam1" localSheetId="21" hidden="1">{"'Sheet1'!$L$16"}</definedName>
    <definedName name="________nam1" localSheetId="18" hidden="1">{"'Sheet1'!$L$16"}</definedName>
    <definedName name="________nam1" localSheetId="19" hidden="1">{"'Sheet1'!$L$16"}</definedName>
    <definedName name="________nam1" localSheetId="20" hidden="1">{"'Sheet1'!$L$16"}</definedName>
    <definedName name="________nam1" localSheetId="22" hidden="1">{"'Sheet1'!$L$16"}</definedName>
    <definedName name="________nam1" localSheetId="24" hidden="1">{"'Sheet1'!$L$16"}</definedName>
    <definedName name="________nam1" localSheetId="28" hidden="1">{"'Sheet1'!$L$16"}</definedName>
    <definedName name="________nam1" localSheetId="14" hidden="1">{"'Sheet1'!$L$16"}</definedName>
    <definedName name="________nam1" hidden="1">{"'Sheet1'!$L$16"}</definedName>
    <definedName name="________NO1" hidden="1">#REF!</definedName>
    <definedName name="________NO2" hidden="1">#REF!</definedName>
    <definedName name="________NSO2" localSheetId="12" hidden="1">{"'Sheet1'!$L$16"}</definedName>
    <definedName name="________NSO2" localSheetId="11" hidden="1">{"'Sheet1'!$L$16"}</definedName>
    <definedName name="________NSO2" localSheetId="13" hidden="1">{"'Sheet1'!$L$16"}</definedName>
    <definedName name="________NSO2" localSheetId="16" hidden="1">{"'Sheet1'!$L$16"}</definedName>
    <definedName name="________NSO2" localSheetId="21" hidden="1">{"'Sheet1'!$L$16"}</definedName>
    <definedName name="________NSO2" localSheetId="18" hidden="1">{"'Sheet1'!$L$16"}</definedName>
    <definedName name="________NSO2" localSheetId="19" hidden="1">{"'Sheet1'!$L$16"}</definedName>
    <definedName name="________NSO2" localSheetId="20" hidden="1">{"'Sheet1'!$L$16"}</definedName>
    <definedName name="________NSO2" localSheetId="22" hidden="1">{"'Sheet1'!$L$16"}</definedName>
    <definedName name="________NSO2" localSheetId="24" hidden="1">{"'Sheet1'!$L$16"}</definedName>
    <definedName name="________NSO2" localSheetId="28" hidden="1">{"'Sheet1'!$L$16"}</definedName>
    <definedName name="________NSO2" localSheetId="14" hidden="1">{"'Sheet1'!$L$16"}</definedName>
    <definedName name="________NSO2" hidden="1">{"'Sheet1'!$L$16"}</definedName>
    <definedName name="________P3" localSheetId="12" hidden="1">{#N/A,#N/A,FALSE,"特殊室（ＢＱ表）"}</definedName>
    <definedName name="________P3" localSheetId="11" hidden="1">{#N/A,#N/A,FALSE,"特殊室（ＢＱ表）"}</definedName>
    <definedName name="________P3" localSheetId="13" hidden="1">{#N/A,#N/A,FALSE,"特殊室（ＢＱ表）"}</definedName>
    <definedName name="________P3" localSheetId="16" hidden="1">{#N/A,#N/A,FALSE,"特殊室（ＢＱ表）"}</definedName>
    <definedName name="________P3" localSheetId="21" hidden="1">{#N/A,#N/A,FALSE,"特殊室（ＢＱ表）"}</definedName>
    <definedName name="________P3" localSheetId="18" hidden="1">{#N/A,#N/A,FALSE,"特殊室（ＢＱ表）"}</definedName>
    <definedName name="________P3" localSheetId="19" hidden="1">{#N/A,#N/A,FALSE,"特殊室（ＢＱ表）"}</definedName>
    <definedName name="________P3" localSheetId="20" hidden="1">{#N/A,#N/A,FALSE,"特殊室（ＢＱ表）"}</definedName>
    <definedName name="________P3" localSheetId="22" hidden="1">{#N/A,#N/A,FALSE,"特殊室（ＢＱ表）"}</definedName>
    <definedName name="________P3" localSheetId="24" hidden="1">{#N/A,#N/A,FALSE,"特殊室（ＢＱ表）"}</definedName>
    <definedName name="________P3" localSheetId="28" hidden="1">{#N/A,#N/A,FALSE,"特殊室（ＢＱ表）"}</definedName>
    <definedName name="________P3" localSheetId="14" hidden="1">{#N/A,#N/A,FALSE,"特殊室（ＢＱ表）"}</definedName>
    <definedName name="________P3" hidden="1">{#N/A,#N/A,FALSE,"特殊室（ＢＱ表）"}</definedName>
    <definedName name="________PA3" localSheetId="12" hidden="1">{"'Sheet1'!$L$16"}</definedName>
    <definedName name="________PA3" localSheetId="11" hidden="1">{"'Sheet1'!$L$16"}</definedName>
    <definedName name="________PA3" localSheetId="13" hidden="1">{"'Sheet1'!$L$16"}</definedName>
    <definedName name="________PA3" localSheetId="16" hidden="1">{"'Sheet1'!$L$16"}</definedName>
    <definedName name="________PA3" localSheetId="21" hidden="1">{"'Sheet1'!$L$16"}</definedName>
    <definedName name="________PA3" localSheetId="18" hidden="1">{"'Sheet1'!$L$16"}</definedName>
    <definedName name="________PA3" localSheetId="19" hidden="1">{"'Sheet1'!$L$16"}</definedName>
    <definedName name="________PA3" localSheetId="20" hidden="1">{"'Sheet1'!$L$16"}</definedName>
    <definedName name="________PA3" localSheetId="22" hidden="1">{"'Sheet1'!$L$16"}</definedName>
    <definedName name="________PA3" localSheetId="24" hidden="1">{"'Sheet1'!$L$16"}</definedName>
    <definedName name="________PA3" localSheetId="28" hidden="1">{"'Sheet1'!$L$16"}</definedName>
    <definedName name="________PA3" localSheetId="14" hidden="1">{"'Sheet1'!$L$16"}</definedName>
    <definedName name="________PA3" hidden="1">{"'Sheet1'!$L$16"}</definedName>
    <definedName name="________pa4" localSheetId="12" hidden="1">{"'Sheet1'!$L$16"}</definedName>
    <definedName name="________pa4" localSheetId="11" hidden="1">{"'Sheet1'!$L$16"}</definedName>
    <definedName name="________pa4" localSheetId="13" hidden="1">{"'Sheet1'!$L$16"}</definedName>
    <definedName name="________pa4" localSheetId="16" hidden="1">{"'Sheet1'!$L$16"}</definedName>
    <definedName name="________pa4" localSheetId="21" hidden="1">{"'Sheet1'!$L$16"}</definedName>
    <definedName name="________pa4" localSheetId="18" hidden="1">{"'Sheet1'!$L$16"}</definedName>
    <definedName name="________pa4" localSheetId="19" hidden="1">{"'Sheet1'!$L$16"}</definedName>
    <definedName name="________pa4" localSheetId="20" hidden="1">{"'Sheet1'!$L$16"}</definedName>
    <definedName name="________pa4" localSheetId="22" hidden="1">{"'Sheet1'!$L$16"}</definedName>
    <definedName name="________pa4" localSheetId="24" hidden="1">{"'Sheet1'!$L$16"}</definedName>
    <definedName name="________pa4" localSheetId="28" hidden="1">{"'Sheet1'!$L$16"}</definedName>
    <definedName name="________pa4" localSheetId="14" hidden="1">{"'Sheet1'!$L$16"}</definedName>
    <definedName name="________pa4" hidden="1">{"'Sheet1'!$L$16"}</definedName>
    <definedName name="________phu3" localSheetId="12" hidden="1">{"'Sheet1'!$L$16"}</definedName>
    <definedName name="________phu3" localSheetId="11" hidden="1">{"'Sheet1'!$L$16"}</definedName>
    <definedName name="________phu3" localSheetId="13" hidden="1">{"'Sheet1'!$L$16"}</definedName>
    <definedName name="________phu3" localSheetId="16" hidden="1">{"'Sheet1'!$L$16"}</definedName>
    <definedName name="________phu3" localSheetId="21" hidden="1">{"'Sheet1'!$L$16"}</definedName>
    <definedName name="________phu3" localSheetId="18" hidden="1">{"'Sheet1'!$L$16"}</definedName>
    <definedName name="________phu3" localSheetId="19" hidden="1">{"'Sheet1'!$L$16"}</definedName>
    <definedName name="________phu3" localSheetId="20" hidden="1">{"'Sheet1'!$L$16"}</definedName>
    <definedName name="________phu3" localSheetId="22" hidden="1">{"'Sheet1'!$L$16"}</definedName>
    <definedName name="________phu3" localSheetId="24" hidden="1">{"'Sheet1'!$L$16"}</definedName>
    <definedName name="________phu3" localSheetId="28" hidden="1">{"'Sheet1'!$L$16"}</definedName>
    <definedName name="________phu3" localSheetId="14" hidden="1">{"'Sheet1'!$L$16"}</definedName>
    <definedName name="________phu3" hidden="1">{"'Sheet1'!$L$16"}</definedName>
    <definedName name="________PPP3" localSheetId="12" hidden="1">{#N/A,#N/A,FALSE,"特殊室（ＢＱ表）"}</definedName>
    <definedName name="________PPP3" localSheetId="11" hidden="1">{#N/A,#N/A,FALSE,"特殊室（ＢＱ表）"}</definedName>
    <definedName name="________PPP3" localSheetId="13" hidden="1">{#N/A,#N/A,FALSE,"特殊室（ＢＱ表）"}</definedName>
    <definedName name="________PPP3" localSheetId="16" hidden="1">{#N/A,#N/A,FALSE,"特殊室（ＢＱ表）"}</definedName>
    <definedName name="________PPP3" localSheetId="21" hidden="1">{#N/A,#N/A,FALSE,"特殊室（ＢＱ表）"}</definedName>
    <definedName name="________PPP3" localSheetId="18" hidden="1">{#N/A,#N/A,FALSE,"特殊室（ＢＱ表）"}</definedName>
    <definedName name="________PPP3" localSheetId="19" hidden="1">{#N/A,#N/A,FALSE,"特殊室（ＢＱ表）"}</definedName>
    <definedName name="________PPP3" localSheetId="20" hidden="1">{#N/A,#N/A,FALSE,"特殊室（ＢＱ表）"}</definedName>
    <definedName name="________PPP3" localSheetId="22" hidden="1">{#N/A,#N/A,FALSE,"特殊室（ＢＱ表）"}</definedName>
    <definedName name="________PPP3" localSheetId="24" hidden="1">{#N/A,#N/A,FALSE,"特殊室（ＢＱ表）"}</definedName>
    <definedName name="________PPP3" localSheetId="28" hidden="1">{#N/A,#N/A,FALSE,"特殊室（ＢＱ表）"}</definedName>
    <definedName name="________PPP3" localSheetId="14" hidden="1">{#N/A,#N/A,FALSE,"特殊室（ＢＱ表）"}</definedName>
    <definedName name="________PPP3" hidden="1">{#N/A,#N/A,FALSE,"特殊室（ＢＱ表）"}</definedName>
    <definedName name="________PPP33" localSheetId="12" hidden="1">{#N/A,#N/A,FALSE,"特殊室（ＢＱ表）"}</definedName>
    <definedName name="________PPP33" localSheetId="11" hidden="1">{#N/A,#N/A,FALSE,"特殊室（ＢＱ表）"}</definedName>
    <definedName name="________PPP33" localSheetId="13" hidden="1">{#N/A,#N/A,FALSE,"特殊室（ＢＱ表）"}</definedName>
    <definedName name="________PPP33" localSheetId="16" hidden="1">{#N/A,#N/A,FALSE,"特殊室（ＢＱ表）"}</definedName>
    <definedName name="________PPP33" localSheetId="21" hidden="1">{#N/A,#N/A,FALSE,"特殊室（ＢＱ表）"}</definedName>
    <definedName name="________PPP33" localSheetId="18" hidden="1">{#N/A,#N/A,FALSE,"特殊室（ＢＱ表）"}</definedName>
    <definedName name="________PPP33" localSheetId="19" hidden="1">{#N/A,#N/A,FALSE,"特殊室（ＢＱ表）"}</definedName>
    <definedName name="________PPP33" localSheetId="20" hidden="1">{#N/A,#N/A,FALSE,"特殊室（ＢＱ表）"}</definedName>
    <definedName name="________PPP33" localSheetId="22" hidden="1">{#N/A,#N/A,FALSE,"特殊室（ＢＱ表）"}</definedName>
    <definedName name="________PPP33" localSheetId="24" hidden="1">{#N/A,#N/A,FALSE,"特殊室（ＢＱ表）"}</definedName>
    <definedName name="________PPP33" localSheetId="28" hidden="1">{#N/A,#N/A,FALSE,"特殊室（ＢＱ表）"}</definedName>
    <definedName name="________PPP33" localSheetId="14" hidden="1">{#N/A,#N/A,FALSE,"特殊室（ＢＱ表）"}</definedName>
    <definedName name="________PPP33" hidden="1">{#N/A,#N/A,FALSE,"特殊室（ＢＱ表）"}</definedName>
    <definedName name="________ppp34" localSheetId="12" hidden="1">{#N/A,#N/A,FALSE,"特殊室（ＢＱ表）"}</definedName>
    <definedName name="________ppp34" localSheetId="11" hidden="1">{#N/A,#N/A,FALSE,"特殊室（ＢＱ表）"}</definedName>
    <definedName name="________ppp34" localSheetId="13" hidden="1">{#N/A,#N/A,FALSE,"特殊室（ＢＱ表）"}</definedName>
    <definedName name="________ppp34" localSheetId="16" hidden="1">{#N/A,#N/A,FALSE,"特殊室（ＢＱ表）"}</definedName>
    <definedName name="________ppp34" localSheetId="21" hidden="1">{#N/A,#N/A,FALSE,"特殊室（ＢＱ表）"}</definedName>
    <definedName name="________ppp34" localSheetId="18" hidden="1">{#N/A,#N/A,FALSE,"特殊室（ＢＱ表）"}</definedName>
    <definedName name="________ppp34" localSheetId="19" hidden="1">{#N/A,#N/A,FALSE,"特殊室（ＢＱ表）"}</definedName>
    <definedName name="________ppp34" localSheetId="20" hidden="1">{#N/A,#N/A,FALSE,"特殊室（ＢＱ表）"}</definedName>
    <definedName name="________ppp34" localSheetId="22" hidden="1">{#N/A,#N/A,FALSE,"特殊室（ＢＱ表）"}</definedName>
    <definedName name="________ppp34" localSheetId="24" hidden="1">{#N/A,#N/A,FALSE,"特殊室（ＢＱ表）"}</definedName>
    <definedName name="________ppp34" localSheetId="28" hidden="1">{#N/A,#N/A,FALSE,"特殊室（ＢＱ表）"}</definedName>
    <definedName name="________ppp34" localSheetId="14" hidden="1">{#N/A,#N/A,FALSE,"特殊室（ＢＱ表）"}</definedName>
    <definedName name="________ppp34" hidden="1">{#N/A,#N/A,FALSE,"特殊室（ＢＱ表）"}</definedName>
    <definedName name="________ppp3444" localSheetId="12" hidden="1">{#N/A,#N/A,FALSE,"特殊室（ＢＱ表）"}</definedName>
    <definedName name="________ppp3444" localSheetId="11" hidden="1">{#N/A,#N/A,FALSE,"特殊室（ＢＱ表）"}</definedName>
    <definedName name="________ppp3444" localSheetId="13" hidden="1">{#N/A,#N/A,FALSE,"特殊室（ＢＱ表）"}</definedName>
    <definedName name="________ppp3444" localSheetId="16" hidden="1">{#N/A,#N/A,FALSE,"特殊室（ＢＱ表）"}</definedName>
    <definedName name="________ppp3444" localSheetId="21" hidden="1">{#N/A,#N/A,FALSE,"特殊室（ＢＱ表）"}</definedName>
    <definedName name="________ppp3444" localSheetId="18" hidden="1">{#N/A,#N/A,FALSE,"特殊室（ＢＱ表）"}</definedName>
    <definedName name="________ppp3444" localSheetId="19" hidden="1">{#N/A,#N/A,FALSE,"特殊室（ＢＱ表）"}</definedName>
    <definedName name="________ppp3444" localSheetId="20" hidden="1">{#N/A,#N/A,FALSE,"特殊室（ＢＱ表）"}</definedName>
    <definedName name="________ppp3444" localSheetId="22" hidden="1">{#N/A,#N/A,FALSE,"特殊室（ＢＱ表）"}</definedName>
    <definedName name="________ppp3444" localSheetId="24" hidden="1">{#N/A,#N/A,FALSE,"特殊室（ＢＱ表）"}</definedName>
    <definedName name="________ppp3444" localSheetId="28" hidden="1">{#N/A,#N/A,FALSE,"特殊室（ＢＱ表）"}</definedName>
    <definedName name="________ppp3444" localSheetId="14" hidden="1">{#N/A,#N/A,FALSE,"特殊室（ＢＱ表）"}</definedName>
    <definedName name="________ppp3444" hidden="1">{#N/A,#N/A,FALSE,"特殊室（ＢＱ表）"}</definedName>
    <definedName name="________QUY4" localSheetId="12" hidden="1">{"'Sheet1'!$L$16"}</definedName>
    <definedName name="________QUY4" localSheetId="11" hidden="1">{"'Sheet1'!$L$16"}</definedName>
    <definedName name="________QUY4" localSheetId="13" hidden="1">{"'Sheet1'!$L$16"}</definedName>
    <definedName name="________QUY4" localSheetId="16" hidden="1">{"'Sheet1'!$L$16"}</definedName>
    <definedName name="________QUY4" localSheetId="21" hidden="1">{"'Sheet1'!$L$16"}</definedName>
    <definedName name="________QUY4" localSheetId="18" hidden="1">{"'Sheet1'!$L$16"}</definedName>
    <definedName name="________QUY4" localSheetId="19" hidden="1">{"'Sheet1'!$L$16"}</definedName>
    <definedName name="________QUY4" localSheetId="20" hidden="1">{"'Sheet1'!$L$16"}</definedName>
    <definedName name="________QUY4" localSheetId="22" hidden="1">{"'Sheet1'!$L$16"}</definedName>
    <definedName name="________QUY4" localSheetId="24" hidden="1">{"'Sheet1'!$L$16"}</definedName>
    <definedName name="________QUY4" localSheetId="28" hidden="1">{"'Sheet1'!$L$16"}</definedName>
    <definedName name="________QUY4" localSheetId="14" hidden="1">{"'Sheet1'!$L$16"}</definedName>
    <definedName name="________QUY4" hidden="1">{"'Sheet1'!$L$16"}</definedName>
    <definedName name="________SCL4" localSheetId="12" hidden="1">{"'Sheet1'!$L$16"}</definedName>
    <definedName name="________SCL4" localSheetId="11" hidden="1">{"'Sheet1'!$L$16"}</definedName>
    <definedName name="________SCL4" localSheetId="13" hidden="1">{"'Sheet1'!$L$16"}</definedName>
    <definedName name="________SCL4" localSheetId="16" hidden="1">{"'Sheet1'!$L$16"}</definedName>
    <definedName name="________SCL4" localSheetId="21" hidden="1">{"'Sheet1'!$L$16"}</definedName>
    <definedName name="________SCL4" localSheetId="18" hidden="1">{"'Sheet1'!$L$16"}</definedName>
    <definedName name="________SCL4" localSheetId="19" hidden="1">{"'Sheet1'!$L$16"}</definedName>
    <definedName name="________SCL4" localSheetId="20" hidden="1">{"'Sheet1'!$L$16"}</definedName>
    <definedName name="________SCL4" localSheetId="22" hidden="1">{"'Sheet1'!$L$16"}</definedName>
    <definedName name="________SCL4" localSheetId="24" hidden="1">{"'Sheet1'!$L$16"}</definedName>
    <definedName name="________SCL4" localSheetId="28" hidden="1">{"'Sheet1'!$L$16"}</definedName>
    <definedName name="________SCL4" localSheetId="14" hidden="1">{"'Sheet1'!$L$16"}</definedName>
    <definedName name="________SCL4" hidden="1">{"'Sheet1'!$L$16"}</definedName>
    <definedName name="________SCL4_1" localSheetId="12" hidden="1">{"'Sheet1'!$L$16"}</definedName>
    <definedName name="________SCL4_1" localSheetId="11" hidden="1">{"'Sheet1'!$L$16"}</definedName>
    <definedName name="________SCL4_1" localSheetId="13" hidden="1">{"'Sheet1'!$L$16"}</definedName>
    <definedName name="________SCL4_1" localSheetId="16" hidden="1">{"'Sheet1'!$L$16"}</definedName>
    <definedName name="________SCL4_1" localSheetId="21" hidden="1">{"'Sheet1'!$L$16"}</definedName>
    <definedName name="________SCL4_1" localSheetId="18" hidden="1">{"'Sheet1'!$L$16"}</definedName>
    <definedName name="________SCL4_1" localSheetId="19" hidden="1">{"'Sheet1'!$L$16"}</definedName>
    <definedName name="________SCL4_1" localSheetId="20" hidden="1">{"'Sheet1'!$L$16"}</definedName>
    <definedName name="________SCL4_1" localSheetId="22" hidden="1">{"'Sheet1'!$L$16"}</definedName>
    <definedName name="________SCL4_1" localSheetId="24" hidden="1">{"'Sheet1'!$L$16"}</definedName>
    <definedName name="________SCL4_1" localSheetId="28" hidden="1">{"'Sheet1'!$L$16"}</definedName>
    <definedName name="________SCL4_1" localSheetId="14" hidden="1">{"'Sheet1'!$L$16"}</definedName>
    <definedName name="________SCL4_1" hidden="1">{"'Sheet1'!$L$16"}</definedName>
    <definedName name="________SHI1" localSheetId="12" hidden="1">{"'Sheet1'!$L$16"}</definedName>
    <definedName name="________SHI1" localSheetId="11" hidden="1">{"'Sheet1'!$L$16"}</definedName>
    <definedName name="________SHI1" localSheetId="13" hidden="1">{"'Sheet1'!$L$16"}</definedName>
    <definedName name="________SHI1" localSheetId="16" hidden="1">{"'Sheet1'!$L$16"}</definedName>
    <definedName name="________SHI1" localSheetId="21" hidden="1">{"'Sheet1'!$L$16"}</definedName>
    <definedName name="________SHI1" localSheetId="18" hidden="1">{"'Sheet1'!$L$16"}</definedName>
    <definedName name="________SHI1" localSheetId="19" hidden="1">{"'Sheet1'!$L$16"}</definedName>
    <definedName name="________SHI1" localSheetId="20" hidden="1">{"'Sheet1'!$L$16"}</definedName>
    <definedName name="________SHI1" localSheetId="22" hidden="1">{"'Sheet1'!$L$16"}</definedName>
    <definedName name="________SHI1" localSheetId="24" hidden="1">{"'Sheet1'!$L$16"}</definedName>
    <definedName name="________SHI1" localSheetId="28" hidden="1">{"'Sheet1'!$L$16"}</definedName>
    <definedName name="________SHI1" localSheetId="14" hidden="1">{"'Sheet1'!$L$16"}</definedName>
    <definedName name="________SHI1" hidden="1">{"'Sheet1'!$L$16"}</definedName>
    <definedName name="________SO16" localSheetId="12" hidden="1">{#N/A,#N/A,TRUE,"Krycí list"}</definedName>
    <definedName name="________SO16" localSheetId="11" hidden="1">{#N/A,#N/A,TRUE,"Krycí list"}</definedName>
    <definedName name="________SO16" localSheetId="13" hidden="1">{#N/A,#N/A,TRUE,"Krycí list"}</definedName>
    <definedName name="________SO16" localSheetId="16" hidden="1">{#N/A,#N/A,TRUE,"Krycí list"}</definedName>
    <definedName name="________SO16" localSheetId="21" hidden="1">{#N/A,#N/A,TRUE,"Krycí list"}</definedName>
    <definedName name="________SO16" localSheetId="18" hidden="1">{#N/A,#N/A,TRUE,"Krycí list"}</definedName>
    <definedName name="________SO16" localSheetId="19" hidden="1">{#N/A,#N/A,TRUE,"Krycí list"}</definedName>
    <definedName name="________SO16" localSheetId="20" hidden="1">{#N/A,#N/A,TRUE,"Krycí list"}</definedName>
    <definedName name="________SO16" localSheetId="22" hidden="1">{#N/A,#N/A,TRUE,"Krycí list"}</definedName>
    <definedName name="________SO16" localSheetId="24" hidden="1">{#N/A,#N/A,TRUE,"Krycí list"}</definedName>
    <definedName name="________SO16" localSheetId="28" hidden="1">{#N/A,#N/A,TRUE,"Krycí list"}</definedName>
    <definedName name="________SO16" localSheetId="14" hidden="1">{#N/A,#N/A,TRUE,"Krycí list"}</definedName>
    <definedName name="________SO16" hidden="1">{#N/A,#N/A,TRUE,"Krycí list"}</definedName>
    <definedName name="________sxt5" localSheetId="12" hidden="1">{"'Sheet1'!$L$16"}</definedName>
    <definedName name="________sxt5" localSheetId="11" hidden="1">{"'Sheet1'!$L$16"}</definedName>
    <definedName name="________sxt5" localSheetId="13" hidden="1">{"'Sheet1'!$L$16"}</definedName>
    <definedName name="________sxt5" localSheetId="16" hidden="1">{"'Sheet1'!$L$16"}</definedName>
    <definedName name="________sxt5" localSheetId="21" hidden="1">{"'Sheet1'!$L$16"}</definedName>
    <definedName name="________sxt5" localSheetId="18" hidden="1">{"'Sheet1'!$L$16"}</definedName>
    <definedName name="________sxt5" localSheetId="19" hidden="1">{"'Sheet1'!$L$16"}</definedName>
    <definedName name="________sxt5" localSheetId="20" hidden="1">{"'Sheet1'!$L$16"}</definedName>
    <definedName name="________sxt5" localSheetId="22" hidden="1">{"'Sheet1'!$L$16"}</definedName>
    <definedName name="________sxt5" localSheetId="24" hidden="1">{"'Sheet1'!$L$16"}</definedName>
    <definedName name="________sxt5" localSheetId="28" hidden="1">{"'Sheet1'!$L$16"}</definedName>
    <definedName name="________sxt5" localSheetId="14" hidden="1">{"'Sheet1'!$L$16"}</definedName>
    <definedName name="________sxt5" hidden="1">{"'Sheet1'!$L$16"}</definedName>
    <definedName name="________T1" localSheetId="12" hidden="1">{#N/A,#N/A,FALSE,"Chi tiÆt"}</definedName>
    <definedName name="________T1" localSheetId="11" hidden="1">{#N/A,#N/A,FALSE,"Chi tiÆt"}</definedName>
    <definedName name="________T1" localSheetId="13" hidden="1">{#N/A,#N/A,FALSE,"Chi tiÆt"}</definedName>
    <definedName name="________T1" localSheetId="16" hidden="1">{#N/A,#N/A,FALSE,"Chi tiÆt"}</definedName>
    <definedName name="________T1" localSheetId="21" hidden="1">{#N/A,#N/A,FALSE,"Chi tiÆt"}</definedName>
    <definedName name="________T1" localSheetId="18" hidden="1">{#N/A,#N/A,FALSE,"Chi tiÆt"}</definedName>
    <definedName name="________T1" localSheetId="19" hidden="1">{#N/A,#N/A,FALSE,"Chi tiÆt"}</definedName>
    <definedName name="________T1" localSheetId="20" hidden="1">{#N/A,#N/A,FALSE,"Chi tiÆt"}</definedName>
    <definedName name="________T1" localSheetId="22" hidden="1">{#N/A,#N/A,FALSE,"Chi tiÆt"}</definedName>
    <definedName name="________T1" localSheetId="24" hidden="1">{#N/A,#N/A,FALSE,"Chi tiÆt"}</definedName>
    <definedName name="________T1" localSheetId="28" hidden="1">{#N/A,#N/A,FALSE,"Chi tiÆt"}</definedName>
    <definedName name="________T1" localSheetId="14" hidden="1">{#N/A,#N/A,FALSE,"Chi tiÆt"}</definedName>
    <definedName name="________T1" hidden="1">{#N/A,#N/A,FALSE,"Chi tiÆt"}</definedName>
    <definedName name="________T10" localSheetId="12" hidden="1">{"'Sheet1'!$L$16"}</definedName>
    <definedName name="________T10" localSheetId="11" hidden="1">{"'Sheet1'!$L$16"}</definedName>
    <definedName name="________T10" localSheetId="13" hidden="1">{"'Sheet1'!$L$16"}</definedName>
    <definedName name="________T10" localSheetId="16" hidden="1">{"'Sheet1'!$L$16"}</definedName>
    <definedName name="________T10" localSheetId="21" hidden="1">{"'Sheet1'!$L$16"}</definedName>
    <definedName name="________T10" localSheetId="18" hidden="1">{"'Sheet1'!$L$16"}</definedName>
    <definedName name="________T10" localSheetId="19" hidden="1">{"'Sheet1'!$L$16"}</definedName>
    <definedName name="________T10" localSheetId="20" hidden="1">{"'Sheet1'!$L$16"}</definedName>
    <definedName name="________T10" localSheetId="22" hidden="1">{"'Sheet1'!$L$16"}</definedName>
    <definedName name="________T10" localSheetId="24" hidden="1">{"'Sheet1'!$L$16"}</definedName>
    <definedName name="________T10" localSheetId="28" hidden="1">{"'Sheet1'!$L$16"}</definedName>
    <definedName name="________T10" localSheetId="14" hidden="1">{"'Sheet1'!$L$16"}</definedName>
    <definedName name="________T10" hidden="1">{"'Sheet1'!$L$16"}</definedName>
    <definedName name="________t2" localSheetId="12" hidden="1">{"'Sheet1'!$L$16"}</definedName>
    <definedName name="________t2" localSheetId="11" hidden="1">{"'Sheet1'!$L$16"}</definedName>
    <definedName name="________t2" localSheetId="13" hidden="1">{"'Sheet1'!$L$16"}</definedName>
    <definedName name="________t2" localSheetId="16" hidden="1">{"'Sheet1'!$L$16"}</definedName>
    <definedName name="________t2" localSheetId="21" hidden="1">{"'Sheet1'!$L$16"}</definedName>
    <definedName name="________t2" localSheetId="18" hidden="1">{"'Sheet1'!$L$16"}</definedName>
    <definedName name="________t2" localSheetId="19" hidden="1">{"'Sheet1'!$L$16"}</definedName>
    <definedName name="________t2" localSheetId="20" hidden="1">{"'Sheet1'!$L$16"}</definedName>
    <definedName name="________t2" localSheetId="22" hidden="1">{"'Sheet1'!$L$16"}</definedName>
    <definedName name="________t2" localSheetId="24" hidden="1">{"'Sheet1'!$L$16"}</definedName>
    <definedName name="________t2" localSheetId="28" hidden="1">{"'Sheet1'!$L$16"}</definedName>
    <definedName name="________t2" localSheetId="14" hidden="1">{"'Sheet1'!$L$16"}</definedName>
    <definedName name="________t2" hidden="1">{"'Sheet1'!$L$16"}</definedName>
    <definedName name="________T3" localSheetId="12" hidden="1">{"'Sheet1'!$L$16"}</definedName>
    <definedName name="________T3" localSheetId="11" hidden="1">{"'Sheet1'!$L$16"}</definedName>
    <definedName name="________T3" localSheetId="13" hidden="1">{"'Sheet1'!$L$16"}</definedName>
    <definedName name="________T3" localSheetId="16" hidden="1">{"'Sheet1'!$L$16"}</definedName>
    <definedName name="________T3" localSheetId="21" hidden="1">{"'Sheet1'!$L$16"}</definedName>
    <definedName name="________T3" localSheetId="18" hidden="1">{"'Sheet1'!$L$16"}</definedName>
    <definedName name="________T3" localSheetId="19" hidden="1">{"'Sheet1'!$L$16"}</definedName>
    <definedName name="________T3" localSheetId="20" hidden="1">{"'Sheet1'!$L$16"}</definedName>
    <definedName name="________T3" localSheetId="22" hidden="1">{"'Sheet1'!$L$16"}</definedName>
    <definedName name="________T3" localSheetId="24" hidden="1">{"'Sheet1'!$L$16"}</definedName>
    <definedName name="________T3" localSheetId="28" hidden="1">{"'Sheet1'!$L$16"}</definedName>
    <definedName name="________T3" localSheetId="14" hidden="1">{"'Sheet1'!$L$16"}</definedName>
    <definedName name="________T3" hidden="1">{"'Sheet1'!$L$16"}</definedName>
    <definedName name="________t5" localSheetId="12" hidden="1">{"'Sheet1'!$L$16"}</definedName>
    <definedName name="________t5" localSheetId="11" hidden="1">{"'Sheet1'!$L$16"}</definedName>
    <definedName name="________t5" localSheetId="13" hidden="1">{"'Sheet1'!$L$16"}</definedName>
    <definedName name="________t5" localSheetId="16" hidden="1">{"'Sheet1'!$L$16"}</definedName>
    <definedName name="________t5" localSheetId="21" hidden="1">{"'Sheet1'!$L$16"}</definedName>
    <definedName name="________t5" localSheetId="18" hidden="1">{"'Sheet1'!$L$16"}</definedName>
    <definedName name="________t5" localSheetId="19" hidden="1">{"'Sheet1'!$L$16"}</definedName>
    <definedName name="________t5" localSheetId="20" hidden="1">{"'Sheet1'!$L$16"}</definedName>
    <definedName name="________t5" localSheetId="22" hidden="1">{"'Sheet1'!$L$16"}</definedName>
    <definedName name="________t5" localSheetId="24" hidden="1">{"'Sheet1'!$L$16"}</definedName>
    <definedName name="________t5" localSheetId="28" hidden="1">{"'Sheet1'!$L$16"}</definedName>
    <definedName name="________t5" localSheetId="14" hidden="1">{"'Sheet1'!$L$16"}</definedName>
    <definedName name="________t5" hidden="1">{"'Sheet1'!$L$16"}</definedName>
    <definedName name="________td1" localSheetId="12" hidden="1">{"'Sheet1'!$L$16"}</definedName>
    <definedName name="________td1" localSheetId="11" hidden="1">{"'Sheet1'!$L$16"}</definedName>
    <definedName name="________td1" localSheetId="13" hidden="1">{"'Sheet1'!$L$16"}</definedName>
    <definedName name="________td1" localSheetId="16" hidden="1">{"'Sheet1'!$L$16"}</definedName>
    <definedName name="________td1" localSheetId="21" hidden="1">{"'Sheet1'!$L$16"}</definedName>
    <definedName name="________td1" localSheetId="18" hidden="1">{"'Sheet1'!$L$16"}</definedName>
    <definedName name="________td1" localSheetId="19" hidden="1">{"'Sheet1'!$L$16"}</definedName>
    <definedName name="________td1" localSheetId="20" hidden="1">{"'Sheet1'!$L$16"}</definedName>
    <definedName name="________td1" localSheetId="22" hidden="1">{"'Sheet1'!$L$16"}</definedName>
    <definedName name="________td1" localSheetId="24" hidden="1">{"'Sheet1'!$L$16"}</definedName>
    <definedName name="________td1" localSheetId="28" hidden="1">{"'Sheet1'!$L$16"}</definedName>
    <definedName name="________td1" localSheetId="14" hidden="1">{"'Sheet1'!$L$16"}</definedName>
    <definedName name="________td1" hidden="1">{"'Sheet1'!$L$16"}</definedName>
    <definedName name="________TH1" localSheetId="12" hidden="1">{"'Sheet1'!$L$16"}</definedName>
    <definedName name="________TH1" localSheetId="11" hidden="1">{"'Sheet1'!$L$16"}</definedName>
    <definedName name="________TH1" localSheetId="13" hidden="1">{"'Sheet1'!$L$16"}</definedName>
    <definedName name="________TH1" localSheetId="16" hidden="1">{"'Sheet1'!$L$16"}</definedName>
    <definedName name="________TH1" localSheetId="21" hidden="1">{"'Sheet1'!$L$16"}</definedName>
    <definedName name="________TH1" localSheetId="18" hidden="1">{"'Sheet1'!$L$16"}</definedName>
    <definedName name="________TH1" localSheetId="19" hidden="1">{"'Sheet1'!$L$16"}</definedName>
    <definedName name="________TH1" localSheetId="20" hidden="1">{"'Sheet1'!$L$16"}</definedName>
    <definedName name="________TH1" localSheetId="22" hidden="1">{"'Sheet1'!$L$16"}</definedName>
    <definedName name="________TH1" localSheetId="24" hidden="1">{"'Sheet1'!$L$16"}</definedName>
    <definedName name="________TH1" localSheetId="28" hidden="1">{"'Sheet1'!$L$16"}</definedName>
    <definedName name="________TH1" localSheetId="14" hidden="1">{"'Sheet1'!$L$16"}</definedName>
    <definedName name="________TH1" hidden="1">{"'Sheet1'!$L$16"}</definedName>
    <definedName name="________THT11" localSheetId="12" hidden="1">{"'Sheet1'!$L$16"}</definedName>
    <definedName name="________THT11" localSheetId="11" hidden="1">{"'Sheet1'!$L$16"}</definedName>
    <definedName name="________THT11" localSheetId="13" hidden="1">{"'Sheet1'!$L$16"}</definedName>
    <definedName name="________THT11" localSheetId="16" hidden="1">{"'Sheet1'!$L$16"}</definedName>
    <definedName name="________THT11" localSheetId="21" hidden="1">{"'Sheet1'!$L$16"}</definedName>
    <definedName name="________THT11" localSheetId="18" hidden="1">{"'Sheet1'!$L$16"}</definedName>
    <definedName name="________THT11" localSheetId="19" hidden="1">{"'Sheet1'!$L$16"}</definedName>
    <definedName name="________THT11" localSheetId="20" hidden="1">{"'Sheet1'!$L$16"}</definedName>
    <definedName name="________THT11" localSheetId="22" hidden="1">{"'Sheet1'!$L$16"}</definedName>
    <definedName name="________THT11" localSheetId="24" hidden="1">{"'Sheet1'!$L$16"}</definedName>
    <definedName name="________THT11" localSheetId="28" hidden="1">{"'Sheet1'!$L$16"}</definedName>
    <definedName name="________THT11" localSheetId="14" hidden="1">{"'Sheet1'!$L$16"}</definedName>
    <definedName name="________THT11" hidden="1">{"'Sheet1'!$L$16"}</definedName>
    <definedName name="________TM2" localSheetId="12" hidden="1">{"'Sheet1'!$L$16"}</definedName>
    <definedName name="________TM2" localSheetId="11" hidden="1">{"'Sheet1'!$L$16"}</definedName>
    <definedName name="________TM2" localSheetId="13" hidden="1">{"'Sheet1'!$L$16"}</definedName>
    <definedName name="________TM2" localSheetId="16" hidden="1">{"'Sheet1'!$L$16"}</definedName>
    <definedName name="________TM2" localSheetId="21" hidden="1">{"'Sheet1'!$L$16"}</definedName>
    <definedName name="________TM2" localSheetId="18" hidden="1">{"'Sheet1'!$L$16"}</definedName>
    <definedName name="________TM2" localSheetId="19" hidden="1">{"'Sheet1'!$L$16"}</definedName>
    <definedName name="________TM2" localSheetId="20" hidden="1">{"'Sheet1'!$L$16"}</definedName>
    <definedName name="________TM2" localSheetId="22" hidden="1">{"'Sheet1'!$L$16"}</definedName>
    <definedName name="________TM2" localSheetId="24" hidden="1">{"'Sheet1'!$L$16"}</definedName>
    <definedName name="________TM2" localSheetId="28" hidden="1">{"'Sheet1'!$L$16"}</definedName>
    <definedName name="________TM2" localSheetId="14" hidden="1">{"'Sheet1'!$L$16"}</definedName>
    <definedName name="________TM2" hidden="1">{"'Sheet1'!$L$16"}</definedName>
    <definedName name="________TO14" localSheetId="12" hidden="1">{"'Sheet1'!$L$16"}</definedName>
    <definedName name="________TO14" localSheetId="11" hidden="1">{"'Sheet1'!$L$16"}</definedName>
    <definedName name="________TO14" localSheetId="13" hidden="1">{"'Sheet1'!$L$16"}</definedName>
    <definedName name="________TO14" localSheetId="16" hidden="1">{"'Sheet1'!$L$16"}</definedName>
    <definedName name="________TO14" localSheetId="21" hidden="1">{"'Sheet1'!$L$16"}</definedName>
    <definedName name="________TO14" localSheetId="18" hidden="1">{"'Sheet1'!$L$16"}</definedName>
    <definedName name="________TO14" localSheetId="19" hidden="1">{"'Sheet1'!$L$16"}</definedName>
    <definedName name="________TO14" localSheetId="20" hidden="1">{"'Sheet1'!$L$16"}</definedName>
    <definedName name="________TO14" localSheetId="22" hidden="1">{"'Sheet1'!$L$16"}</definedName>
    <definedName name="________TO14" localSheetId="24" hidden="1">{"'Sheet1'!$L$16"}</definedName>
    <definedName name="________TO14" localSheetId="28" hidden="1">{"'Sheet1'!$L$16"}</definedName>
    <definedName name="________TO14" localSheetId="14" hidden="1">{"'Sheet1'!$L$16"}</definedName>
    <definedName name="________TO14" hidden="1">{"'Sheet1'!$L$16"}</definedName>
    <definedName name="________tt3" localSheetId="12" hidden="1">{"'Sheet1'!$L$16"}</definedName>
    <definedName name="________tt3" localSheetId="11" hidden="1">{"'Sheet1'!$L$16"}</definedName>
    <definedName name="________tt3" localSheetId="13" hidden="1">{"'Sheet1'!$L$16"}</definedName>
    <definedName name="________tt3" localSheetId="16" hidden="1">{"'Sheet1'!$L$16"}</definedName>
    <definedName name="________tt3" localSheetId="21" hidden="1">{"'Sheet1'!$L$16"}</definedName>
    <definedName name="________tt3" localSheetId="18" hidden="1">{"'Sheet1'!$L$16"}</definedName>
    <definedName name="________tt3" localSheetId="19" hidden="1">{"'Sheet1'!$L$16"}</definedName>
    <definedName name="________tt3" localSheetId="20" hidden="1">{"'Sheet1'!$L$16"}</definedName>
    <definedName name="________tt3" localSheetId="22" hidden="1">{"'Sheet1'!$L$16"}</definedName>
    <definedName name="________tt3" localSheetId="24" hidden="1">{"'Sheet1'!$L$16"}</definedName>
    <definedName name="________tt3" localSheetId="28" hidden="1">{"'Sheet1'!$L$16"}</definedName>
    <definedName name="________tt3" localSheetId="14" hidden="1">{"'Sheet1'!$L$16"}</definedName>
    <definedName name="________tt3" hidden="1">{"'Sheet1'!$L$16"}</definedName>
    <definedName name="________tu4" localSheetId="12" hidden="1">{"'Sheet1'!$L$16"}</definedName>
    <definedName name="________tu4" localSheetId="11" hidden="1">{"'Sheet1'!$L$16"}</definedName>
    <definedName name="________tu4" localSheetId="13" hidden="1">{"'Sheet1'!$L$16"}</definedName>
    <definedName name="________tu4" localSheetId="16" hidden="1">{"'Sheet1'!$L$16"}</definedName>
    <definedName name="________tu4" localSheetId="21" hidden="1">{"'Sheet1'!$L$16"}</definedName>
    <definedName name="________tu4" localSheetId="18" hidden="1">{"'Sheet1'!$L$16"}</definedName>
    <definedName name="________tu4" localSheetId="19" hidden="1">{"'Sheet1'!$L$16"}</definedName>
    <definedName name="________tu4" localSheetId="20" hidden="1">{"'Sheet1'!$L$16"}</definedName>
    <definedName name="________tu4" localSheetId="22" hidden="1">{"'Sheet1'!$L$16"}</definedName>
    <definedName name="________tu4" localSheetId="24" hidden="1">{"'Sheet1'!$L$16"}</definedName>
    <definedName name="________tu4" localSheetId="28" hidden="1">{"'Sheet1'!$L$16"}</definedName>
    <definedName name="________tu4" localSheetId="14" hidden="1">{"'Sheet1'!$L$16"}</definedName>
    <definedName name="________tu4" hidden="1">{"'Sheet1'!$L$16"}</definedName>
    <definedName name="________TV2" localSheetId="12" hidden="1">{"'Sheet1'!$L$16"}</definedName>
    <definedName name="________TV2" localSheetId="11" hidden="1">{"'Sheet1'!$L$16"}</definedName>
    <definedName name="________TV2" localSheetId="13" hidden="1">{"'Sheet1'!$L$16"}</definedName>
    <definedName name="________TV2" localSheetId="16" hidden="1">{"'Sheet1'!$L$16"}</definedName>
    <definedName name="________TV2" localSheetId="21" hidden="1">{"'Sheet1'!$L$16"}</definedName>
    <definedName name="________TV2" localSheetId="18" hidden="1">{"'Sheet1'!$L$16"}</definedName>
    <definedName name="________TV2" localSheetId="19" hidden="1">{"'Sheet1'!$L$16"}</definedName>
    <definedName name="________TV2" localSheetId="20" hidden="1">{"'Sheet1'!$L$16"}</definedName>
    <definedName name="________TV2" localSheetId="22" hidden="1">{"'Sheet1'!$L$16"}</definedName>
    <definedName name="________TV2" localSheetId="24" hidden="1">{"'Sheet1'!$L$16"}</definedName>
    <definedName name="________TV2" localSheetId="28" hidden="1">{"'Sheet1'!$L$16"}</definedName>
    <definedName name="________TV2" localSheetId="14" hidden="1">{"'Sheet1'!$L$16"}</definedName>
    <definedName name="________TV2" hidden="1">{"'Sheet1'!$L$16"}</definedName>
    <definedName name="________VE1" localSheetId="12" hidden="1">{#N/A,#N/A,TRUE,"SUM";#N/A,#N/A,TRUE,"EE";#N/A,#N/A,TRUE,"AC";#N/A,#N/A,TRUE,"SN"}</definedName>
    <definedName name="________VE1" localSheetId="11" hidden="1">{#N/A,#N/A,TRUE,"SUM";#N/A,#N/A,TRUE,"EE";#N/A,#N/A,TRUE,"AC";#N/A,#N/A,TRUE,"SN"}</definedName>
    <definedName name="________VE1" localSheetId="13" hidden="1">{#N/A,#N/A,TRUE,"SUM";#N/A,#N/A,TRUE,"EE";#N/A,#N/A,TRUE,"AC";#N/A,#N/A,TRUE,"SN"}</definedName>
    <definedName name="________VE1" localSheetId="16" hidden="1">{#N/A,#N/A,TRUE,"SUM";#N/A,#N/A,TRUE,"EE";#N/A,#N/A,TRUE,"AC";#N/A,#N/A,TRUE,"SN"}</definedName>
    <definedName name="________VE1" localSheetId="21" hidden="1">{#N/A,#N/A,TRUE,"SUM";#N/A,#N/A,TRUE,"EE";#N/A,#N/A,TRUE,"AC";#N/A,#N/A,TRUE,"SN"}</definedName>
    <definedName name="________VE1" localSheetId="18" hidden="1">{#N/A,#N/A,TRUE,"SUM";#N/A,#N/A,TRUE,"EE";#N/A,#N/A,TRUE,"AC";#N/A,#N/A,TRUE,"SN"}</definedName>
    <definedName name="________VE1" localSheetId="19" hidden="1">{#N/A,#N/A,TRUE,"SUM";#N/A,#N/A,TRUE,"EE";#N/A,#N/A,TRUE,"AC";#N/A,#N/A,TRUE,"SN"}</definedName>
    <definedName name="________VE1" localSheetId="20" hidden="1">{#N/A,#N/A,TRUE,"SUM";#N/A,#N/A,TRUE,"EE";#N/A,#N/A,TRUE,"AC";#N/A,#N/A,TRUE,"SN"}</definedName>
    <definedName name="________VE1" localSheetId="22" hidden="1">{#N/A,#N/A,TRUE,"SUM";#N/A,#N/A,TRUE,"EE";#N/A,#N/A,TRUE,"AC";#N/A,#N/A,TRUE,"SN"}</definedName>
    <definedName name="________VE1" localSheetId="24" hidden="1">{#N/A,#N/A,TRUE,"SUM";#N/A,#N/A,TRUE,"EE";#N/A,#N/A,TRUE,"AC";#N/A,#N/A,TRUE,"SN"}</definedName>
    <definedName name="________VE1" localSheetId="28" hidden="1">{#N/A,#N/A,TRUE,"SUM";#N/A,#N/A,TRUE,"EE";#N/A,#N/A,TRUE,"AC";#N/A,#N/A,TRUE,"SN"}</definedName>
    <definedName name="________VE1" localSheetId="14" hidden="1">{#N/A,#N/A,TRUE,"SUM";#N/A,#N/A,TRUE,"EE";#N/A,#N/A,TRUE,"AC";#N/A,#N/A,TRUE,"SN"}</definedName>
    <definedName name="________VE1" hidden="1">{#N/A,#N/A,TRUE,"SUM";#N/A,#N/A,TRUE,"EE";#N/A,#N/A,TRUE,"AC";#N/A,#N/A,TRUE,"SN"}</definedName>
    <definedName name="________VE32" localSheetId="12" hidden="1">{#N/A,#N/A,TRUE,"Str.";#N/A,#N/A,TRUE,"Steel &amp; Roof";#N/A,#N/A,TRUE,"Arc.";#N/A,#N/A,TRUE,"Preliminary";#N/A,#N/A,TRUE,"Sum_Prelim"}</definedName>
    <definedName name="________VE32" localSheetId="11" hidden="1">{#N/A,#N/A,TRUE,"Str.";#N/A,#N/A,TRUE,"Steel &amp; Roof";#N/A,#N/A,TRUE,"Arc.";#N/A,#N/A,TRUE,"Preliminary";#N/A,#N/A,TRUE,"Sum_Prelim"}</definedName>
    <definedName name="________VE32" localSheetId="13" hidden="1">{#N/A,#N/A,TRUE,"Str.";#N/A,#N/A,TRUE,"Steel &amp; Roof";#N/A,#N/A,TRUE,"Arc.";#N/A,#N/A,TRUE,"Preliminary";#N/A,#N/A,TRUE,"Sum_Prelim"}</definedName>
    <definedName name="________VE32" localSheetId="16" hidden="1">{#N/A,#N/A,TRUE,"Str.";#N/A,#N/A,TRUE,"Steel &amp; Roof";#N/A,#N/A,TRUE,"Arc.";#N/A,#N/A,TRUE,"Preliminary";#N/A,#N/A,TRUE,"Sum_Prelim"}</definedName>
    <definedName name="________VE32" localSheetId="21" hidden="1">{#N/A,#N/A,TRUE,"Str.";#N/A,#N/A,TRUE,"Steel &amp; Roof";#N/A,#N/A,TRUE,"Arc.";#N/A,#N/A,TRUE,"Preliminary";#N/A,#N/A,TRUE,"Sum_Prelim"}</definedName>
    <definedName name="________VE32" localSheetId="18" hidden="1">{#N/A,#N/A,TRUE,"Str.";#N/A,#N/A,TRUE,"Steel &amp; Roof";#N/A,#N/A,TRUE,"Arc.";#N/A,#N/A,TRUE,"Preliminary";#N/A,#N/A,TRUE,"Sum_Prelim"}</definedName>
    <definedName name="________VE32" localSheetId="19" hidden="1">{#N/A,#N/A,TRUE,"Str.";#N/A,#N/A,TRUE,"Steel &amp; Roof";#N/A,#N/A,TRUE,"Arc.";#N/A,#N/A,TRUE,"Preliminary";#N/A,#N/A,TRUE,"Sum_Prelim"}</definedName>
    <definedName name="________VE32" localSheetId="20" hidden="1">{#N/A,#N/A,TRUE,"Str.";#N/A,#N/A,TRUE,"Steel &amp; Roof";#N/A,#N/A,TRUE,"Arc.";#N/A,#N/A,TRUE,"Preliminary";#N/A,#N/A,TRUE,"Sum_Prelim"}</definedName>
    <definedName name="________VE32" localSheetId="22" hidden="1">{#N/A,#N/A,TRUE,"Str.";#N/A,#N/A,TRUE,"Steel &amp; Roof";#N/A,#N/A,TRUE,"Arc.";#N/A,#N/A,TRUE,"Preliminary";#N/A,#N/A,TRUE,"Sum_Prelim"}</definedName>
    <definedName name="________VE32" localSheetId="24" hidden="1">{#N/A,#N/A,TRUE,"Str.";#N/A,#N/A,TRUE,"Steel &amp; Roof";#N/A,#N/A,TRUE,"Arc.";#N/A,#N/A,TRUE,"Preliminary";#N/A,#N/A,TRUE,"Sum_Prelim"}</definedName>
    <definedName name="________VE32" localSheetId="28" hidden="1">{#N/A,#N/A,TRUE,"Str.";#N/A,#N/A,TRUE,"Steel &amp; Roof";#N/A,#N/A,TRUE,"Arc.";#N/A,#N/A,TRUE,"Preliminary";#N/A,#N/A,TRUE,"Sum_Prelim"}</definedName>
    <definedName name="________VE32" localSheetId="14" hidden="1">{#N/A,#N/A,TRUE,"Str.";#N/A,#N/A,TRUE,"Steel &amp; Roof";#N/A,#N/A,TRUE,"Arc.";#N/A,#N/A,TRUE,"Preliminary";#N/A,#N/A,TRUE,"Sum_Prelim"}</definedName>
    <definedName name="________VE32" hidden="1">{#N/A,#N/A,TRUE,"Str.";#N/A,#N/A,TRUE,"Steel &amp; Roof";#N/A,#N/A,TRUE,"Arc.";#N/A,#N/A,TRUE,"Preliminary";#N/A,#N/A,TRUE,"Sum_Prelim"}</definedName>
    <definedName name="________VLP2" localSheetId="12" hidden="1">{"'Sheet1'!$L$16"}</definedName>
    <definedName name="________VLP2" localSheetId="11" hidden="1">{"'Sheet1'!$L$16"}</definedName>
    <definedName name="________VLP2" localSheetId="13" hidden="1">{"'Sheet1'!$L$16"}</definedName>
    <definedName name="________VLP2" localSheetId="16" hidden="1">{"'Sheet1'!$L$16"}</definedName>
    <definedName name="________VLP2" localSheetId="21" hidden="1">{"'Sheet1'!$L$16"}</definedName>
    <definedName name="________VLP2" localSheetId="18" hidden="1">{"'Sheet1'!$L$16"}</definedName>
    <definedName name="________VLP2" localSheetId="19" hidden="1">{"'Sheet1'!$L$16"}</definedName>
    <definedName name="________VLP2" localSheetId="20" hidden="1">{"'Sheet1'!$L$16"}</definedName>
    <definedName name="________VLP2" localSheetId="22" hidden="1">{"'Sheet1'!$L$16"}</definedName>
    <definedName name="________VLP2" localSheetId="24" hidden="1">{"'Sheet1'!$L$16"}</definedName>
    <definedName name="________VLP2" localSheetId="28" hidden="1">{"'Sheet1'!$L$16"}</definedName>
    <definedName name="________VLP2" localSheetId="14" hidden="1">{"'Sheet1'!$L$16"}</definedName>
    <definedName name="________VLP2" hidden="1">{"'Sheet1'!$L$16"}</definedName>
    <definedName name="________vpt5" localSheetId="12" hidden="1">{"'Sheet1'!$L$16"}</definedName>
    <definedName name="________vpt5" localSheetId="11" hidden="1">{"'Sheet1'!$L$16"}</definedName>
    <definedName name="________vpt5" localSheetId="13" hidden="1">{"'Sheet1'!$L$16"}</definedName>
    <definedName name="________vpt5" localSheetId="16" hidden="1">{"'Sheet1'!$L$16"}</definedName>
    <definedName name="________vpt5" localSheetId="21" hidden="1">{"'Sheet1'!$L$16"}</definedName>
    <definedName name="________vpt5" localSheetId="18" hidden="1">{"'Sheet1'!$L$16"}</definedName>
    <definedName name="________vpt5" localSheetId="19" hidden="1">{"'Sheet1'!$L$16"}</definedName>
    <definedName name="________vpt5" localSheetId="20" hidden="1">{"'Sheet1'!$L$16"}</definedName>
    <definedName name="________vpt5" localSheetId="22" hidden="1">{"'Sheet1'!$L$16"}</definedName>
    <definedName name="________vpt5" localSheetId="24" hidden="1">{"'Sheet1'!$L$16"}</definedName>
    <definedName name="________vpt5" localSheetId="28" hidden="1">{"'Sheet1'!$L$16"}</definedName>
    <definedName name="________vpt5" localSheetId="14" hidden="1">{"'Sheet1'!$L$16"}</definedName>
    <definedName name="________vpt5" hidden="1">{"'Sheet1'!$L$16"}</definedName>
    <definedName name="________vpt6" localSheetId="12" hidden="1">{"'Sheet1'!$L$16"}</definedName>
    <definedName name="________vpt6" localSheetId="11" hidden="1">{"'Sheet1'!$L$16"}</definedName>
    <definedName name="________vpt6" localSheetId="13" hidden="1">{"'Sheet1'!$L$16"}</definedName>
    <definedName name="________vpt6" localSheetId="16" hidden="1">{"'Sheet1'!$L$16"}</definedName>
    <definedName name="________vpt6" localSheetId="21" hidden="1">{"'Sheet1'!$L$16"}</definedName>
    <definedName name="________vpt6" localSheetId="18" hidden="1">{"'Sheet1'!$L$16"}</definedName>
    <definedName name="________vpt6" localSheetId="19" hidden="1">{"'Sheet1'!$L$16"}</definedName>
    <definedName name="________vpt6" localSheetId="20" hidden="1">{"'Sheet1'!$L$16"}</definedName>
    <definedName name="________vpt6" localSheetId="22" hidden="1">{"'Sheet1'!$L$16"}</definedName>
    <definedName name="________vpt6" localSheetId="24" hidden="1">{"'Sheet1'!$L$16"}</definedName>
    <definedName name="________vpt6" localSheetId="28" hidden="1">{"'Sheet1'!$L$16"}</definedName>
    <definedName name="________vpt6" localSheetId="14" hidden="1">{"'Sheet1'!$L$16"}</definedName>
    <definedName name="________vpt6" hidden="1">{"'Sheet1'!$L$16"}</definedName>
    <definedName name="________VT3" localSheetId="12" hidden="1">{"'Sheet1'!$L$16"}</definedName>
    <definedName name="________VT3" localSheetId="11" hidden="1">{"'Sheet1'!$L$16"}</definedName>
    <definedName name="________VT3" localSheetId="13" hidden="1">{"'Sheet1'!$L$16"}</definedName>
    <definedName name="________VT3" localSheetId="16" hidden="1">{"'Sheet1'!$L$16"}</definedName>
    <definedName name="________VT3" localSheetId="21" hidden="1">{"'Sheet1'!$L$16"}</definedName>
    <definedName name="________VT3" localSheetId="18" hidden="1">{"'Sheet1'!$L$16"}</definedName>
    <definedName name="________VT3" localSheetId="19" hidden="1">{"'Sheet1'!$L$16"}</definedName>
    <definedName name="________VT3" localSheetId="20" hidden="1">{"'Sheet1'!$L$16"}</definedName>
    <definedName name="________VT3" localSheetId="22" hidden="1">{"'Sheet1'!$L$16"}</definedName>
    <definedName name="________VT3" localSheetId="24" hidden="1">{"'Sheet1'!$L$16"}</definedName>
    <definedName name="________VT3" localSheetId="28" hidden="1">{"'Sheet1'!$L$16"}</definedName>
    <definedName name="________VT3" localSheetId="14" hidden="1">{"'Sheet1'!$L$16"}</definedName>
    <definedName name="________VT3" hidden="1">{"'Sheet1'!$L$16"}</definedName>
    <definedName name="________xlfn.BAHTTEXT" hidden="1">#NAME?</definedName>
    <definedName name="________z511" localSheetId="12" hidden="1">{"'Sheet1'!$L$16"}</definedName>
    <definedName name="________z511" localSheetId="11" hidden="1">{"'Sheet1'!$L$16"}</definedName>
    <definedName name="________z511" localSheetId="13" hidden="1">{"'Sheet1'!$L$16"}</definedName>
    <definedName name="________z511" localSheetId="16" hidden="1">{"'Sheet1'!$L$16"}</definedName>
    <definedName name="________z511" localSheetId="21" hidden="1">{"'Sheet1'!$L$16"}</definedName>
    <definedName name="________z511" localSheetId="18" hidden="1">{"'Sheet1'!$L$16"}</definedName>
    <definedName name="________z511" localSheetId="19" hidden="1">{"'Sheet1'!$L$16"}</definedName>
    <definedName name="________z511" localSheetId="20" hidden="1">{"'Sheet1'!$L$16"}</definedName>
    <definedName name="________z511" localSheetId="22" hidden="1">{"'Sheet1'!$L$16"}</definedName>
    <definedName name="________z511" localSheetId="24" hidden="1">{"'Sheet1'!$L$16"}</definedName>
    <definedName name="________z511" localSheetId="28" hidden="1">{"'Sheet1'!$L$16"}</definedName>
    <definedName name="________z511" localSheetId="14" hidden="1">{"'Sheet1'!$L$16"}</definedName>
    <definedName name="________z511" hidden="1">{"'Sheet1'!$L$16"}</definedName>
    <definedName name="_______a1" localSheetId="12" hidden="1">{"'Sheet1'!$L$16"}</definedName>
    <definedName name="_______a1" localSheetId="11" hidden="1">{"'Sheet1'!$L$16"}</definedName>
    <definedName name="_______a1" localSheetId="13" hidden="1">{"'Sheet1'!$L$16"}</definedName>
    <definedName name="_______a1" localSheetId="16" hidden="1">{"'Sheet1'!$L$16"}</definedName>
    <definedName name="_______a1" localSheetId="21" hidden="1">{"'Sheet1'!$L$16"}</definedName>
    <definedName name="_______a1" localSheetId="18" hidden="1">{"'Sheet1'!$L$16"}</definedName>
    <definedName name="_______a1" localSheetId="19" hidden="1">{"'Sheet1'!$L$16"}</definedName>
    <definedName name="_______a1" localSheetId="20" hidden="1">{"'Sheet1'!$L$16"}</definedName>
    <definedName name="_______a1" localSheetId="22" hidden="1">{"'Sheet1'!$L$16"}</definedName>
    <definedName name="_______a1" localSheetId="24" hidden="1">{"'Sheet1'!$L$16"}</definedName>
    <definedName name="_______a1" localSheetId="28" hidden="1">{"'Sheet1'!$L$16"}</definedName>
    <definedName name="_______a1" localSheetId="14" hidden="1">{"'Sheet1'!$L$16"}</definedName>
    <definedName name="_______a1" hidden="1">{"'Sheet1'!$L$16"}</definedName>
    <definedName name="_______a1_1" localSheetId="12" hidden="1">{"'Sheet1'!$L$16"}</definedName>
    <definedName name="_______a1_1" localSheetId="11" hidden="1">{"'Sheet1'!$L$16"}</definedName>
    <definedName name="_______a1_1" localSheetId="13" hidden="1">{"'Sheet1'!$L$16"}</definedName>
    <definedName name="_______a1_1" localSheetId="16" hidden="1">{"'Sheet1'!$L$16"}</definedName>
    <definedName name="_______a1_1" localSheetId="21" hidden="1">{"'Sheet1'!$L$16"}</definedName>
    <definedName name="_______a1_1" localSheetId="18" hidden="1">{"'Sheet1'!$L$16"}</definedName>
    <definedName name="_______a1_1" localSheetId="19" hidden="1">{"'Sheet1'!$L$16"}</definedName>
    <definedName name="_______a1_1" localSheetId="20" hidden="1">{"'Sheet1'!$L$16"}</definedName>
    <definedName name="_______a1_1" localSheetId="22" hidden="1">{"'Sheet1'!$L$16"}</definedName>
    <definedName name="_______a1_1" localSheetId="24" hidden="1">{"'Sheet1'!$L$16"}</definedName>
    <definedName name="_______a1_1" localSheetId="28" hidden="1">{"'Sheet1'!$L$16"}</definedName>
    <definedName name="_______a1_1" localSheetId="14" hidden="1">{"'Sheet1'!$L$16"}</definedName>
    <definedName name="_______a1_1" hidden="1">{"'Sheet1'!$L$16"}</definedName>
    <definedName name="_______a129" localSheetId="12" hidden="1">{"Offgrid",#N/A,FALSE,"OFFGRID";"Region",#N/A,FALSE,"REGION";"Offgrid -2",#N/A,FALSE,"OFFGRID";"WTP",#N/A,FALSE,"WTP";"WTP -2",#N/A,FALSE,"WTP";"Project",#N/A,FALSE,"PROJECT";"Summary -2",#N/A,FALSE,"SUMMARY"}</definedName>
    <definedName name="_______a129" localSheetId="11" hidden="1">{"Offgrid",#N/A,FALSE,"OFFGRID";"Region",#N/A,FALSE,"REGION";"Offgrid -2",#N/A,FALSE,"OFFGRID";"WTP",#N/A,FALSE,"WTP";"WTP -2",#N/A,FALSE,"WTP";"Project",#N/A,FALSE,"PROJECT";"Summary -2",#N/A,FALSE,"SUMMARY"}</definedName>
    <definedName name="_______a129" localSheetId="13" hidden="1">{"Offgrid",#N/A,FALSE,"OFFGRID";"Region",#N/A,FALSE,"REGION";"Offgrid -2",#N/A,FALSE,"OFFGRID";"WTP",#N/A,FALSE,"WTP";"WTP -2",#N/A,FALSE,"WTP";"Project",#N/A,FALSE,"PROJECT";"Summary -2",#N/A,FALSE,"SUMMARY"}</definedName>
    <definedName name="_______a129" localSheetId="16" hidden="1">{"Offgrid",#N/A,FALSE,"OFFGRID";"Region",#N/A,FALSE,"REGION";"Offgrid -2",#N/A,FALSE,"OFFGRID";"WTP",#N/A,FALSE,"WTP";"WTP -2",#N/A,FALSE,"WTP";"Project",#N/A,FALSE,"PROJECT";"Summary -2",#N/A,FALSE,"SUMMARY"}</definedName>
    <definedName name="_______a129" localSheetId="21" hidden="1">{"Offgrid",#N/A,FALSE,"OFFGRID";"Region",#N/A,FALSE,"REGION";"Offgrid -2",#N/A,FALSE,"OFFGRID";"WTP",#N/A,FALSE,"WTP";"WTP -2",#N/A,FALSE,"WTP";"Project",#N/A,FALSE,"PROJECT";"Summary -2",#N/A,FALSE,"SUMMARY"}</definedName>
    <definedName name="_______a129" localSheetId="18" hidden="1">{"Offgrid",#N/A,FALSE,"OFFGRID";"Region",#N/A,FALSE,"REGION";"Offgrid -2",#N/A,FALSE,"OFFGRID";"WTP",#N/A,FALSE,"WTP";"WTP -2",#N/A,FALSE,"WTP";"Project",#N/A,FALSE,"PROJECT";"Summary -2",#N/A,FALSE,"SUMMARY"}</definedName>
    <definedName name="_______a129" localSheetId="19" hidden="1">{"Offgrid",#N/A,FALSE,"OFFGRID";"Region",#N/A,FALSE,"REGION";"Offgrid -2",#N/A,FALSE,"OFFGRID";"WTP",#N/A,FALSE,"WTP";"WTP -2",#N/A,FALSE,"WTP";"Project",#N/A,FALSE,"PROJECT";"Summary -2",#N/A,FALSE,"SUMMARY"}</definedName>
    <definedName name="_______a129" localSheetId="20" hidden="1">{"Offgrid",#N/A,FALSE,"OFFGRID";"Region",#N/A,FALSE,"REGION";"Offgrid -2",#N/A,FALSE,"OFFGRID";"WTP",#N/A,FALSE,"WTP";"WTP -2",#N/A,FALSE,"WTP";"Project",#N/A,FALSE,"PROJECT";"Summary -2",#N/A,FALSE,"SUMMARY"}</definedName>
    <definedName name="_______a129" localSheetId="22" hidden="1">{"Offgrid",#N/A,FALSE,"OFFGRID";"Region",#N/A,FALSE,"REGION";"Offgrid -2",#N/A,FALSE,"OFFGRID";"WTP",#N/A,FALSE,"WTP";"WTP -2",#N/A,FALSE,"WTP";"Project",#N/A,FALSE,"PROJECT";"Summary -2",#N/A,FALSE,"SUMMARY"}</definedName>
    <definedName name="_______a129" localSheetId="24" hidden="1">{"Offgrid",#N/A,FALSE,"OFFGRID";"Region",#N/A,FALSE,"REGION";"Offgrid -2",#N/A,FALSE,"OFFGRID";"WTP",#N/A,FALSE,"WTP";"WTP -2",#N/A,FALSE,"WTP";"Project",#N/A,FALSE,"PROJECT";"Summary -2",#N/A,FALSE,"SUMMARY"}</definedName>
    <definedName name="_______a129" localSheetId="28" hidden="1">{"Offgrid",#N/A,FALSE,"OFFGRID";"Region",#N/A,FALSE,"REGION";"Offgrid -2",#N/A,FALSE,"OFFGRID";"WTP",#N/A,FALSE,"WTP";"WTP -2",#N/A,FALSE,"WTP";"Project",#N/A,FALSE,"PROJECT";"Summary -2",#N/A,FALSE,"SUMMARY"}</definedName>
    <definedName name="_______a129" localSheetId="14"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12" hidden="1">{"Offgrid",#N/A,FALSE,"OFFGRID";"Region",#N/A,FALSE,"REGION";"Offgrid -2",#N/A,FALSE,"OFFGRID";"WTP",#N/A,FALSE,"WTP";"WTP -2",#N/A,FALSE,"WTP";"Project",#N/A,FALSE,"PROJECT";"Summary -2",#N/A,FALSE,"SUMMARY"}</definedName>
    <definedName name="_______a130" localSheetId="11" hidden="1">{"Offgrid",#N/A,FALSE,"OFFGRID";"Region",#N/A,FALSE,"REGION";"Offgrid -2",#N/A,FALSE,"OFFGRID";"WTP",#N/A,FALSE,"WTP";"WTP -2",#N/A,FALSE,"WTP";"Project",#N/A,FALSE,"PROJECT";"Summary -2",#N/A,FALSE,"SUMMARY"}</definedName>
    <definedName name="_______a130" localSheetId="13" hidden="1">{"Offgrid",#N/A,FALSE,"OFFGRID";"Region",#N/A,FALSE,"REGION";"Offgrid -2",#N/A,FALSE,"OFFGRID";"WTP",#N/A,FALSE,"WTP";"WTP -2",#N/A,FALSE,"WTP";"Project",#N/A,FALSE,"PROJECT";"Summary -2",#N/A,FALSE,"SUMMARY"}</definedName>
    <definedName name="_______a130" localSheetId="16" hidden="1">{"Offgrid",#N/A,FALSE,"OFFGRID";"Region",#N/A,FALSE,"REGION";"Offgrid -2",#N/A,FALSE,"OFFGRID";"WTP",#N/A,FALSE,"WTP";"WTP -2",#N/A,FALSE,"WTP";"Project",#N/A,FALSE,"PROJECT";"Summary -2",#N/A,FALSE,"SUMMARY"}</definedName>
    <definedName name="_______a130" localSheetId="21" hidden="1">{"Offgrid",#N/A,FALSE,"OFFGRID";"Region",#N/A,FALSE,"REGION";"Offgrid -2",#N/A,FALSE,"OFFGRID";"WTP",#N/A,FALSE,"WTP";"WTP -2",#N/A,FALSE,"WTP";"Project",#N/A,FALSE,"PROJECT";"Summary -2",#N/A,FALSE,"SUMMARY"}</definedName>
    <definedName name="_______a130" localSheetId="18" hidden="1">{"Offgrid",#N/A,FALSE,"OFFGRID";"Region",#N/A,FALSE,"REGION";"Offgrid -2",#N/A,FALSE,"OFFGRID";"WTP",#N/A,FALSE,"WTP";"WTP -2",#N/A,FALSE,"WTP";"Project",#N/A,FALSE,"PROJECT";"Summary -2",#N/A,FALSE,"SUMMARY"}</definedName>
    <definedName name="_______a130" localSheetId="19" hidden="1">{"Offgrid",#N/A,FALSE,"OFFGRID";"Region",#N/A,FALSE,"REGION";"Offgrid -2",#N/A,FALSE,"OFFGRID";"WTP",#N/A,FALSE,"WTP";"WTP -2",#N/A,FALSE,"WTP";"Project",#N/A,FALSE,"PROJECT";"Summary -2",#N/A,FALSE,"SUMMARY"}</definedName>
    <definedName name="_______a130" localSheetId="20" hidden="1">{"Offgrid",#N/A,FALSE,"OFFGRID";"Region",#N/A,FALSE,"REGION";"Offgrid -2",#N/A,FALSE,"OFFGRID";"WTP",#N/A,FALSE,"WTP";"WTP -2",#N/A,FALSE,"WTP";"Project",#N/A,FALSE,"PROJECT";"Summary -2",#N/A,FALSE,"SUMMARY"}</definedName>
    <definedName name="_______a130" localSheetId="22" hidden="1">{"Offgrid",#N/A,FALSE,"OFFGRID";"Region",#N/A,FALSE,"REGION";"Offgrid -2",#N/A,FALSE,"OFFGRID";"WTP",#N/A,FALSE,"WTP";"WTP -2",#N/A,FALSE,"WTP";"Project",#N/A,FALSE,"PROJECT";"Summary -2",#N/A,FALSE,"SUMMARY"}</definedName>
    <definedName name="_______a130" localSheetId="24" hidden="1">{"Offgrid",#N/A,FALSE,"OFFGRID";"Region",#N/A,FALSE,"REGION";"Offgrid -2",#N/A,FALSE,"OFFGRID";"WTP",#N/A,FALSE,"WTP";"WTP -2",#N/A,FALSE,"WTP";"Project",#N/A,FALSE,"PROJECT";"Summary -2",#N/A,FALSE,"SUMMARY"}</definedName>
    <definedName name="_______a130" localSheetId="28" hidden="1">{"Offgrid",#N/A,FALSE,"OFFGRID";"Region",#N/A,FALSE,"REGION";"Offgrid -2",#N/A,FALSE,"OFFGRID";"WTP",#N/A,FALSE,"WTP";"WTP -2",#N/A,FALSE,"WTP";"Project",#N/A,FALSE,"PROJECT";"Summary -2",#N/A,FALSE,"SUMMARY"}</definedName>
    <definedName name="_______a130" localSheetId="14"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localSheetId="12" hidden="1">{"'Sheet1'!$L$16"}</definedName>
    <definedName name="_______a2" localSheetId="11" hidden="1">{"'Sheet1'!$L$16"}</definedName>
    <definedName name="_______a2" localSheetId="13" hidden="1">{"'Sheet1'!$L$16"}</definedName>
    <definedName name="_______a2" localSheetId="16" hidden="1">{"'Sheet1'!$L$16"}</definedName>
    <definedName name="_______a2" localSheetId="21" hidden="1">{"'Sheet1'!$L$16"}</definedName>
    <definedName name="_______a2" localSheetId="18" hidden="1">{"'Sheet1'!$L$16"}</definedName>
    <definedName name="_______a2" localSheetId="19" hidden="1">{"'Sheet1'!$L$16"}</definedName>
    <definedName name="_______a2" localSheetId="20" hidden="1">{"'Sheet1'!$L$16"}</definedName>
    <definedName name="_______a2" localSheetId="22" hidden="1">{"'Sheet1'!$L$16"}</definedName>
    <definedName name="_______a2" localSheetId="24" hidden="1">{"'Sheet1'!$L$16"}</definedName>
    <definedName name="_______a2" localSheetId="28" hidden="1">{"'Sheet1'!$L$16"}</definedName>
    <definedName name="_______a2" localSheetId="14" hidden="1">{"'Sheet1'!$L$16"}</definedName>
    <definedName name="_______a2" hidden="1">{"'Sheet1'!$L$16"}</definedName>
    <definedName name="_______A4" localSheetId="12" hidden="1">{"'Sheet1'!$L$16"}</definedName>
    <definedName name="_______A4" localSheetId="11" hidden="1">{"'Sheet1'!$L$16"}</definedName>
    <definedName name="_______A4" localSheetId="13" hidden="1">{"'Sheet1'!$L$16"}</definedName>
    <definedName name="_______A4" localSheetId="16" hidden="1">{"'Sheet1'!$L$16"}</definedName>
    <definedName name="_______A4" localSheetId="21" hidden="1">{"'Sheet1'!$L$16"}</definedName>
    <definedName name="_______A4" localSheetId="18" hidden="1">{"'Sheet1'!$L$16"}</definedName>
    <definedName name="_______A4" localSheetId="19" hidden="1">{"'Sheet1'!$L$16"}</definedName>
    <definedName name="_______A4" localSheetId="20" hidden="1">{"'Sheet1'!$L$16"}</definedName>
    <definedName name="_______A4" localSheetId="22" hidden="1">{"'Sheet1'!$L$16"}</definedName>
    <definedName name="_______A4" localSheetId="24" hidden="1">{"'Sheet1'!$L$16"}</definedName>
    <definedName name="_______A4" localSheetId="28" hidden="1">{"'Sheet1'!$L$16"}</definedName>
    <definedName name="_______A4" localSheetId="14" hidden="1">{"'Sheet1'!$L$16"}</definedName>
    <definedName name="_______A4" hidden="1">{"'Sheet1'!$L$16"}</definedName>
    <definedName name="_______BG12" localSheetId="12" hidden="1">{"'Sheet1'!$L$16"}</definedName>
    <definedName name="_______BG12" localSheetId="11" hidden="1">{"'Sheet1'!$L$16"}</definedName>
    <definedName name="_______BG12" localSheetId="13" hidden="1">{"'Sheet1'!$L$16"}</definedName>
    <definedName name="_______BG12" localSheetId="16" hidden="1">{"'Sheet1'!$L$16"}</definedName>
    <definedName name="_______BG12" localSheetId="21" hidden="1">{"'Sheet1'!$L$16"}</definedName>
    <definedName name="_______BG12" localSheetId="18" hidden="1">{"'Sheet1'!$L$16"}</definedName>
    <definedName name="_______BG12" localSheetId="19" hidden="1">{"'Sheet1'!$L$16"}</definedName>
    <definedName name="_______BG12" localSheetId="20" hidden="1">{"'Sheet1'!$L$16"}</definedName>
    <definedName name="_______BG12" localSheetId="22" hidden="1">{"'Sheet1'!$L$16"}</definedName>
    <definedName name="_______BG12" localSheetId="24" hidden="1">{"'Sheet1'!$L$16"}</definedName>
    <definedName name="_______BG12" localSheetId="28" hidden="1">{"'Sheet1'!$L$16"}</definedName>
    <definedName name="_______BG12" localSheetId="14" hidden="1">{"'Sheet1'!$L$16"}</definedName>
    <definedName name="_______BG12" hidden="1">{"'Sheet1'!$L$16"}</definedName>
    <definedName name="_______bht6" localSheetId="12" hidden="1">{"'Sheet1'!$L$16"}</definedName>
    <definedName name="_______bht6" localSheetId="11" hidden="1">{"'Sheet1'!$L$16"}</definedName>
    <definedName name="_______bht6" localSheetId="13" hidden="1">{"'Sheet1'!$L$16"}</definedName>
    <definedName name="_______bht6" localSheetId="16" hidden="1">{"'Sheet1'!$L$16"}</definedName>
    <definedName name="_______bht6" localSheetId="21" hidden="1">{"'Sheet1'!$L$16"}</definedName>
    <definedName name="_______bht6" localSheetId="18" hidden="1">{"'Sheet1'!$L$16"}</definedName>
    <definedName name="_______bht6" localSheetId="19" hidden="1">{"'Sheet1'!$L$16"}</definedName>
    <definedName name="_______bht6" localSheetId="20" hidden="1">{"'Sheet1'!$L$16"}</definedName>
    <definedName name="_______bht6" localSheetId="22" hidden="1">{"'Sheet1'!$L$16"}</definedName>
    <definedName name="_______bht6" localSheetId="24" hidden="1">{"'Sheet1'!$L$16"}</definedName>
    <definedName name="_______bht6" localSheetId="28" hidden="1">{"'Sheet1'!$L$16"}</definedName>
    <definedName name="_______bht6" localSheetId="14" hidden="1">{"'Sheet1'!$L$16"}</definedName>
    <definedName name="_______bht6" hidden="1">{"'Sheet1'!$L$16"}</definedName>
    <definedName name="_______BIA3" localSheetId="12" hidden="1">{"'Sheet1'!$L$16"}</definedName>
    <definedName name="_______BIA3" localSheetId="11" hidden="1">{"'Sheet1'!$L$16"}</definedName>
    <definedName name="_______BIA3" localSheetId="13" hidden="1">{"'Sheet1'!$L$16"}</definedName>
    <definedName name="_______BIA3" localSheetId="16" hidden="1">{"'Sheet1'!$L$16"}</definedName>
    <definedName name="_______BIA3" localSheetId="21" hidden="1">{"'Sheet1'!$L$16"}</definedName>
    <definedName name="_______BIA3" localSheetId="18" hidden="1">{"'Sheet1'!$L$16"}</definedName>
    <definedName name="_______BIA3" localSheetId="19" hidden="1">{"'Sheet1'!$L$16"}</definedName>
    <definedName name="_______BIA3" localSheetId="20" hidden="1">{"'Sheet1'!$L$16"}</definedName>
    <definedName name="_______BIA3" localSheetId="22" hidden="1">{"'Sheet1'!$L$16"}</definedName>
    <definedName name="_______BIA3" localSheetId="24" hidden="1">{"'Sheet1'!$L$16"}</definedName>
    <definedName name="_______BIA3" localSheetId="28" hidden="1">{"'Sheet1'!$L$16"}</definedName>
    <definedName name="_______BIA3" localSheetId="14" hidden="1">{"'Sheet1'!$L$16"}</definedName>
    <definedName name="_______BIA3" hidden="1">{"'Sheet1'!$L$16"}</definedName>
    <definedName name="_______CD2" localSheetId="12" hidden="1">{"'Sheet1'!$L$16"}</definedName>
    <definedName name="_______CD2" localSheetId="11" hidden="1">{"'Sheet1'!$L$16"}</definedName>
    <definedName name="_______CD2" localSheetId="13" hidden="1">{"'Sheet1'!$L$16"}</definedName>
    <definedName name="_______CD2" localSheetId="16" hidden="1">{"'Sheet1'!$L$16"}</definedName>
    <definedName name="_______CD2" localSheetId="21" hidden="1">{"'Sheet1'!$L$16"}</definedName>
    <definedName name="_______CD2" localSheetId="18" hidden="1">{"'Sheet1'!$L$16"}</definedName>
    <definedName name="_______CD2" localSheetId="19" hidden="1">{"'Sheet1'!$L$16"}</definedName>
    <definedName name="_______CD2" localSheetId="20" hidden="1">{"'Sheet1'!$L$16"}</definedName>
    <definedName name="_______CD2" localSheetId="22" hidden="1">{"'Sheet1'!$L$16"}</definedName>
    <definedName name="_______CD2" localSheetId="24" hidden="1">{"'Sheet1'!$L$16"}</definedName>
    <definedName name="_______CD2" localSheetId="28" hidden="1">{"'Sheet1'!$L$16"}</definedName>
    <definedName name="_______CD2" localSheetId="14" hidden="1">{"'Sheet1'!$L$16"}</definedName>
    <definedName name="_______CD2" hidden="1">{"'Sheet1'!$L$16"}</definedName>
    <definedName name="_______cep1" localSheetId="12" hidden="1">{"'Sheet1'!$L$16"}</definedName>
    <definedName name="_______cep1" localSheetId="11" hidden="1">{"'Sheet1'!$L$16"}</definedName>
    <definedName name="_______cep1" localSheetId="13" hidden="1">{"'Sheet1'!$L$16"}</definedName>
    <definedName name="_______cep1" localSheetId="16" hidden="1">{"'Sheet1'!$L$16"}</definedName>
    <definedName name="_______cep1" localSheetId="21" hidden="1">{"'Sheet1'!$L$16"}</definedName>
    <definedName name="_______cep1" localSheetId="18" hidden="1">{"'Sheet1'!$L$16"}</definedName>
    <definedName name="_______cep1" localSheetId="19" hidden="1">{"'Sheet1'!$L$16"}</definedName>
    <definedName name="_______cep1" localSheetId="20" hidden="1">{"'Sheet1'!$L$16"}</definedName>
    <definedName name="_______cep1" localSheetId="22" hidden="1">{"'Sheet1'!$L$16"}</definedName>
    <definedName name="_______cep1" localSheetId="24" hidden="1">{"'Sheet1'!$L$16"}</definedName>
    <definedName name="_______cep1" localSheetId="28" hidden="1">{"'Sheet1'!$L$16"}</definedName>
    <definedName name="_______cep1" localSheetId="14" hidden="1">{"'Sheet1'!$L$16"}</definedName>
    <definedName name="_______cep1" hidden="1">{"'Sheet1'!$L$16"}</definedName>
    <definedName name="_______CN1" localSheetId="12" hidden="1">{"'Sheet1'!$L$16"}</definedName>
    <definedName name="_______CN1" localSheetId="11" hidden="1">{"'Sheet1'!$L$16"}</definedName>
    <definedName name="_______CN1" localSheetId="13" hidden="1">{"'Sheet1'!$L$16"}</definedName>
    <definedName name="_______CN1" localSheetId="16" hidden="1">{"'Sheet1'!$L$16"}</definedName>
    <definedName name="_______CN1" localSheetId="21" hidden="1">{"'Sheet1'!$L$16"}</definedName>
    <definedName name="_______CN1" localSheetId="18" hidden="1">{"'Sheet1'!$L$16"}</definedName>
    <definedName name="_______CN1" localSheetId="19" hidden="1">{"'Sheet1'!$L$16"}</definedName>
    <definedName name="_______CN1" localSheetId="20" hidden="1">{"'Sheet1'!$L$16"}</definedName>
    <definedName name="_______CN1" localSheetId="22" hidden="1">{"'Sheet1'!$L$16"}</definedName>
    <definedName name="_______CN1" localSheetId="24" hidden="1">{"'Sheet1'!$L$16"}</definedName>
    <definedName name="_______CN1" localSheetId="28" hidden="1">{"'Sheet1'!$L$16"}</definedName>
    <definedName name="_______CN1" localSheetId="14" hidden="1">{"'Sheet1'!$L$16"}</definedName>
    <definedName name="_______CN1" hidden="1">{"'Sheet1'!$L$16"}</definedName>
    <definedName name="_______coc1000" localSheetId="12" hidden="1">{#N/A,#N/A,FALSE,"Chi tiÆt"}</definedName>
    <definedName name="_______coc1000" localSheetId="11" hidden="1">{#N/A,#N/A,FALSE,"Chi tiÆt"}</definedName>
    <definedName name="_______coc1000" localSheetId="13" hidden="1">{#N/A,#N/A,FALSE,"Chi tiÆt"}</definedName>
    <definedName name="_______coc1000" localSheetId="16" hidden="1">{#N/A,#N/A,FALSE,"Chi tiÆt"}</definedName>
    <definedName name="_______coc1000" localSheetId="21" hidden="1">{#N/A,#N/A,FALSE,"Chi tiÆt"}</definedName>
    <definedName name="_______coc1000" localSheetId="18" hidden="1">{#N/A,#N/A,FALSE,"Chi tiÆt"}</definedName>
    <definedName name="_______coc1000" localSheetId="19" hidden="1">{#N/A,#N/A,FALSE,"Chi tiÆt"}</definedName>
    <definedName name="_______coc1000" localSheetId="20" hidden="1">{#N/A,#N/A,FALSE,"Chi tiÆt"}</definedName>
    <definedName name="_______coc1000" localSheetId="22" hidden="1">{#N/A,#N/A,FALSE,"Chi tiÆt"}</definedName>
    <definedName name="_______coc1000" localSheetId="24" hidden="1">{#N/A,#N/A,FALSE,"Chi tiÆt"}</definedName>
    <definedName name="_______coc1000" localSheetId="28" hidden="1">{#N/A,#N/A,FALSE,"Chi tiÆt"}</definedName>
    <definedName name="_______coc1000" localSheetId="14" hidden="1">{#N/A,#N/A,FALSE,"Chi tiÆt"}</definedName>
    <definedName name="_______coc1000" hidden="1">{#N/A,#N/A,FALSE,"Chi tiÆt"}</definedName>
    <definedName name="_______Coc39" localSheetId="12" hidden="1">{"'Sheet1'!$L$16"}</definedName>
    <definedName name="_______Coc39" localSheetId="11" hidden="1">{"'Sheet1'!$L$16"}</definedName>
    <definedName name="_______Coc39" localSheetId="13" hidden="1">{"'Sheet1'!$L$16"}</definedName>
    <definedName name="_______Coc39" localSheetId="16" hidden="1">{"'Sheet1'!$L$16"}</definedName>
    <definedName name="_______Coc39" localSheetId="21" hidden="1">{"'Sheet1'!$L$16"}</definedName>
    <definedName name="_______Coc39" localSheetId="18" hidden="1">{"'Sheet1'!$L$16"}</definedName>
    <definedName name="_______Coc39" localSheetId="19" hidden="1">{"'Sheet1'!$L$16"}</definedName>
    <definedName name="_______Coc39" localSheetId="20" hidden="1">{"'Sheet1'!$L$16"}</definedName>
    <definedName name="_______Coc39" localSheetId="22" hidden="1">{"'Sheet1'!$L$16"}</definedName>
    <definedName name="_______Coc39" localSheetId="24" hidden="1">{"'Sheet1'!$L$16"}</definedName>
    <definedName name="_______Coc39" localSheetId="28" hidden="1">{"'Sheet1'!$L$16"}</definedName>
    <definedName name="_______Coc39" localSheetId="14" hidden="1">{"'Sheet1'!$L$16"}</definedName>
    <definedName name="_______Coc39" hidden="1">{"'Sheet1'!$L$16"}</definedName>
    <definedName name="_______ct2005" localSheetId="12" hidden="1">{"'Sheet1'!$L$16"}</definedName>
    <definedName name="_______ct2005" localSheetId="11" hidden="1">{"'Sheet1'!$L$16"}</definedName>
    <definedName name="_______ct2005" localSheetId="13" hidden="1">{"'Sheet1'!$L$16"}</definedName>
    <definedName name="_______ct2005" localSheetId="16" hidden="1">{"'Sheet1'!$L$16"}</definedName>
    <definedName name="_______ct2005" localSheetId="21" hidden="1">{"'Sheet1'!$L$16"}</definedName>
    <definedName name="_______ct2005" localSheetId="18" hidden="1">{"'Sheet1'!$L$16"}</definedName>
    <definedName name="_______ct2005" localSheetId="19" hidden="1">{"'Sheet1'!$L$16"}</definedName>
    <definedName name="_______ct2005" localSheetId="20" hidden="1">{"'Sheet1'!$L$16"}</definedName>
    <definedName name="_______ct2005" localSheetId="22" hidden="1">{"'Sheet1'!$L$16"}</definedName>
    <definedName name="_______ct2005" localSheetId="24" hidden="1">{"'Sheet1'!$L$16"}</definedName>
    <definedName name="_______ct2005" localSheetId="28" hidden="1">{"'Sheet1'!$L$16"}</definedName>
    <definedName name="_______ct2005" localSheetId="14" hidden="1">{"'Sheet1'!$L$16"}</definedName>
    <definedName name="_______ct2005" hidden="1">{"'Sheet1'!$L$16"}</definedName>
    <definedName name="_______d1500" localSheetId="12" hidden="1">{"'Sheet1'!$L$16"}</definedName>
    <definedName name="_______d1500" localSheetId="11" hidden="1">{"'Sheet1'!$L$16"}</definedName>
    <definedName name="_______d1500" localSheetId="13" hidden="1">{"'Sheet1'!$L$16"}</definedName>
    <definedName name="_______d1500" localSheetId="16" hidden="1">{"'Sheet1'!$L$16"}</definedName>
    <definedName name="_______d1500" localSheetId="21" hidden="1">{"'Sheet1'!$L$16"}</definedName>
    <definedName name="_______d1500" localSheetId="18" hidden="1">{"'Sheet1'!$L$16"}</definedName>
    <definedName name="_______d1500" localSheetId="19" hidden="1">{"'Sheet1'!$L$16"}</definedName>
    <definedName name="_______d1500" localSheetId="20" hidden="1">{"'Sheet1'!$L$16"}</definedName>
    <definedName name="_______d1500" localSheetId="22" hidden="1">{"'Sheet1'!$L$16"}</definedName>
    <definedName name="_______d1500" localSheetId="24" hidden="1">{"'Sheet1'!$L$16"}</definedName>
    <definedName name="_______d1500" localSheetId="28" hidden="1">{"'Sheet1'!$L$16"}</definedName>
    <definedName name="_______d1500" localSheetId="14" hidden="1">{"'Sheet1'!$L$16"}</definedName>
    <definedName name="_______d1500" hidden="1">{"'Sheet1'!$L$16"}</definedName>
    <definedName name="_______DG1" localSheetId="12" hidden="1">{"'Sheet1'!$L$16"}</definedName>
    <definedName name="_______DG1" localSheetId="11" hidden="1">{"'Sheet1'!$L$16"}</definedName>
    <definedName name="_______DG1" localSheetId="13" hidden="1">{"'Sheet1'!$L$16"}</definedName>
    <definedName name="_______DG1" localSheetId="16" hidden="1">{"'Sheet1'!$L$16"}</definedName>
    <definedName name="_______DG1" localSheetId="21" hidden="1">{"'Sheet1'!$L$16"}</definedName>
    <definedName name="_______DG1" localSheetId="18" hidden="1">{"'Sheet1'!$L$16"}</definedName>
    <definedName name="_______DG1" localSheetId="19" hidden="1">{"'Sheet1'!$L$16"}</definedName>
    <definedName name="_______DG1" localSheetId="20" hidden="1">{"'Sheet1'!$L$16"}</definedName>
    <definedName name="_______DG1" localSheetId="22" hidden="1">{"'Sheet1'!$L$16"}</definedName>
    <definedName name="_______DG1" localSheetId="24" hidden="1">{"'Sheet1'!$L$16"}</definedName>
    <definedName name="_______DG1" localSheetId="28" hidden="1">{"'Sheet1'!$L$16"}</definedName>
    <definedName name="_______DG1" localSheetId="14" hidden="1">{"'Sheet1'!$L$16"}</definedName>
    <definedName name="_______DG1" hidden="1">{"'Sheet1'!$L$16"}</definedName>
    <definedName name="_______DT10" localSheetId="12" hidden="1">{"'Sheet1'!$L$16"}</definedName>
    <definedName name="_______DT10" localSheetId="11" hidden="1">{"'Sheet1'!$L$16"}</definedName>
    <definedName name="_______DT10" localSheetId="13" hidden="1">{"'Sheet1'!$L$16"}</definedName>
    <definedName name="_______DT10" localSheetId="16" hidden="1">{"'Sheet1'!$L$16"}</definedName>
    <definedName name="_______DT10" localSheetId="21" hidden="1">{"'Sheet1'!$L$16"}</definedName>
    <definedName name="_______DT10" localSheetId="18" hidden="1">{"'Sheet1'!$L$16"}</definedName>
    <definedName name="_______DT10" localSheetId="19" hidden="1">{"'Sheet1'!$L$16"}</definedName>
    <definedName name="_______DT10" localSheetId="20" hidden="1">{"'Sheet1'!$L$16"}</definedName>
    <definedName name="_______DT10" localSheetId="22" hidden="1">{"'Sheet1'!$L$16"}</definedName>
    <definedName name="_______DT10" localSheetId="24" hidden="1">{"'Sheet1'!$L$16"}</definedName>
    <definedName name="_______DT10" localSheetId="28" hidden="1">{"'Sheet1'!$L$16"}</definedName>
    <definedName name="_______DT10" localSheetId="14" hidden="1">{"'Sheet1'!$L$16"}</definedName>
    <definedName name="_______DT10" hidden="1">{"'Sheet1'!$L$16"}</definedName>
    <definedName name="______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__F1" localSheetId="12" hidden="1">{"'Sheet1'!$L$16"}</definedName>
    <definedName name="_______F1" localSheetId="11" hidden="1">{"'Sheet1'!$L$16"}</definedName>
    <definedName name="_______F1" localSheetId="13" hidden="1">{"'Sheet1'!$L$16"}</definedName>
    <definedName name="_______F1" localSheetId="16" hidden="1">{"'Sheet1'!$L$16"}</definedName>
    <definedName name="_______F1" localSheetId="21" hidden="1">{"'Sheet1'!$L$16"}</definedName>
    <definedName name="_______F1" localSheetId="18" hidden="1">{"'Sheet1'!$L$16"}</definedName>
    <definedName name="_______F1" localSheetId="19" hidden="1">{"'Sheet1'!$L$16"}</definedName>
    <definedName name="_______F1" localSheetId="20" hidden="1">{"'Sheet1'!$L$16"}</definedName>
    <definedName name="_______F1" localSheetId="22" hidden="1">{"'Sheet1'!$L$16"}</definedName>
    <definedName name="_______F1" localSheetId="24" hidden="1">{"'Sheet1'!$L$16"}</definedName>
    <definedName name="_______F1" localSheetId="28" hidden="1">{"'Sheet1'!$L$16"}</definedName>
    <definedName name="_______F1" localSheetId="14" hidden="1">{"'Sheet1'!$L$16"}</definedName>
    <definedName name="_______F1" hidden="1">{"'Sheet1'!$L$16"}</definedName>
    <definedName name="_______Goi8" localSheetId="12" hidden="1">{"'Sheet1'!$L$16"}</definedName>
    <definedName name="_______Goi8" localSheetId="11" hidden="1">{"'Sheet1'!$L$16"}</definedName>
    <definedName name="_______Goi8" localSheetId="13" hidden="1">{"'Sheet1'!$L$16"}</definedName>
    <definedName name="_______Goi8" localSheetId="16" hidden="1">{"'Sheet1'!$L$16"}</definedName>
    <definedName name="_______Goi8" localSheetId="21" hidden="1">{"'Sheet1'!$L$16"}</definedName>
    <definedName name="_______Goi8" localSheetId="18" hidden="1">{"'Sheet1'!$L$16"}</definedName>
    <definedName name="_______Goi8" localSheetId="19" hidden="1">{"'Sheet1'!$L$16"}</definedName>
    <definedName name="_______Goi8" localSheetId="20" hidden="1">{"'Sheet1'!$L$16"}</definedName>
    <definedName name="_______Goi8" localSheetId="22" hidden="1">{"'Sheet1'!$L$16"}</definedName>
    <definedName name="_______Goi8" localSheetId="24" hidden="1">{"'Sheet1'!$L$16"}</definedName>
    <definedName name="_______Goi8" localSheetId="28" hidden="1">{"'Sheet1'!$L$16"}</definedName>
    <definedName name="_______Goi8" localSheetId="14" hidden="1">{"'Sheet1'!$L$16"}</definedName>
    <definedName name="_______Goi8" hidden="1">{"'Sheet1'!$L$16"}</definedName>
    <definedName name="_______Goi8_1" localSheetId="12" hidden="1">{"'Sheet1'!$L$16"}</definedName>
    <definedName name="_______Goi8_1" localSheetId="11" hidden="1">{"'Sheet1'!$L$16"}</definedName>
    <definedName name="_______Goi8_1" localSheetId="13" hidden="1">{"'Sheet1'!$L$16"}</definedName>
    <definedName name="_______Goi8_1" localSheetId="16" hidden="1">{"'Sheet1'!$L$16"}</definedName>
    <definedName name="_______Goi8_1" localSheetId="21" hidden="1">{"'Sheet1'!$L$16"}</definedName>
    <definedName name="_______Goi8_1" localSheetId="18" hidden="1">{"'Sheet1'!$L$16"}</definedName>
    <definedName name="_______Goi8_1" localSheetId="19" hidden="1">{"'Sheet1'!$L$16"}</definedName>
    <definedName name="_______Goi8_1" localSheetId="20" hidden="1">{"'Sheet1'!$L$16"}</definedName>
    <definedName name="_______Goi8_1" localSheetId="22" hidden="1">{"'Sheet1'!$L$16"}</definedName>
    <definedName name="_______Goi8_1" localSheetId="24" hidden="1">{"'Sheet1'!$L$16"}</definedName>
    <definedName name="_______Goi8_1" localSheetId="28" hidden="1">{"'Sheet1'!$L$16"}</definedName>
    <definedName name="_______Goi8_1" localSheetId="14" hidden="1">{"'Sheet1'!$L$16"}</definedName>
    <definedName name="_______Goi8_1" hidden="1">{"'Sheet1'!$L$16"}</definedName>
    <definedName name="_______gon4">#REF!</definedName>
    <definedName name="_______h1" localSheetId="12" hidden="1">{"'Sheet1'!$L$16"}</definedName>
    <definedName name="_______h1" localSheetId="11" hidden="1">{"'Sheet1'!$L$16"}</definedName>
    <definedName name="_______h1" localSheetId="13" hidden="1">{"'Sheet1'!$L$16"}</definedName>
    <definedName name="_______h1" localSheetId="16" hidden="1">{"'Sheet1'!$L$16"}</definedName>
    <definedName name="_______h1" localSheetId="21" hidden="1">{"'Sheet1'!$L$16"}</definedName>
    <definedName name="_______h1" localSheetId="18" hidden="1">{"'Sheet1'!$L$16"}</definedName>
    <definedName name="_______h1" localSheetId="19" hidden="1">{"'Sheet1'!$L$16"}</definedName>
    <definedName name="_______h1" localSheetId="20" hidden="1">{"'Sheet1'!$L$16"}</definedName>
    <definedName name="_______h1" localSheetId="22" hidden="1">{"'Sheet1'!$L$16"}</definedName>
    <definedName name="_______h1" localSheetId="24" hidden="1">{"'Sheet1'!$L$16"}</definedName>
    <definedName name="_______h1" localSheetId="28" hidden="1">{"'Sheet1'!$L$16"}</definedName>
    <definedName name="_______h1" localSheetId="14" hidden="1">{"'Sheet1'!$L$16"}</definedName>
    <definedName name="_______h1" hidden="1">{"'Sheet1'!$L$16"}</definedName>
    <definedName name="_______hh1219" localSheetId="12" hidden="1">{"'Sheet1'!$L$16"}</definedName>
    <definedName name="_______hh1219" localSheetId="11" hidden="1">{"'Sheet1'!$L$16"}</definedName>
    <definedName name="_______hh1219" localSheetId="13" hidden="1">{"'Sheet1'!$L$16"}</definedName>
    <definedName name="_______hh1219" localSheetId="16" hidden="1">{"'Sheet1'!$L$16"}</definedName>
    <definedName name="_______hh1219" localSheetId="21" hidden="1">{"'Sheet1'!$L$16"}</definedName>
    <definedName name="_______hh1219" localSheetId="18" hidden="1">{"'Sheet1'!$L$16"}</definedName>
    <definedName name="_______hh1219" localSheetId="19" hidden="1">{"'Sheet1'!$L$16"}</definedName>
    <definedName name="_______hh1219" localSheetId="20" hidden="1">{"'Sheet1'!$L$16"}</definedName>
    <definedName name="_______hh1219" localSheetId="22" hidden="1">{"'Sheet1'!$L$16"}</definedName>
    <definedName name="_______hh1219" localSheetId="24" hidden="1">{"'Sheet1'!$L$16"}</definedName>
    <definedName name="_______hh1219" localSheetId="28" hidden="1">{"'Sheet1'!$L$16"}</definedName>
    <definedName name="_______hh1219" localSheetId="14" hidden="1">{"'Sheet1'!$L$16"}</definedName>
    <definedName name="_______hh1219" hidden="1">{"'Sheet1'!$L$16"}</definedName>
    <definedName name="_______hu1" localSheetId="12" hidden="1">{"'Sheet1'!$L$16"}</definedName>
    <definedName name="_______hu1" localSheetId="11" hidden="1">{"'Sheet1'!$L$16"}</definedName>
    <definedName name="_______hu1" localSheetId="13" hidden="1">{"'Sheet1'!$L$16"}</definedName>
    <definedName name="_______hu1" localSheetId="16" hidden="1">{"'Sheet1'!$L$16"}</definedName>
    <definedName name="_______hu1" localSheetId="21" hidden="1">{"'Sheet1'!$L$16"}</definedName>
    <definedName name="_______hu1" localSheetId="18" hidden="1">{"'Sheet1'!$L$16"}</definedName>
    <definedName name="_______hu1" localSheetId="19" hidden="1">{"'Sheet1'!$L$16"}</definedName>
    <definedName name="_______hu1" localSheetId="20" hidden="1">{"'Sheet1'!$L$16"}</definedName>
    <definedName name="_______hu1" localSheetId="22" hidden="1">{"'Sheet1'!$L$16"}</definedName>
    <definedName name="_______hu1" localSheetId="24" hidden="1">{"'Sheet1'!$L$16"}</definedName>
    <definedName name="_______hu1" localSheetId="28" hidden="1">{"'Sheet1'!$L$16"}</definedName>
    <definedName name="_______hu1" localSheetId="14" hidden="1">{"'Sheet1'!$L$16"}</definedName>
    <definedName name="_______hu1" hidden="1">{"'Sheet1'!$L$16"}</definedName>
    <definedName name="_______hu2" localSheetId="12" hidden="1">{"'Sheet1'!$L$16"}</definedName>
    <definedName name="_______hu2" localSheetId="11" hidden="1">{"'Sheet1'!$L$16"}</definedName>
    <definedName name="_______hu2" localSheetId="13" hidden="1">{"'Sheet1'!$L$16"}</definedName>
    <definedName name="_______hu2" localSheetId="16" hidden="1">{"'Sheet1'!$L$16"}</definedName>
    <definedName name="_______hu2" localSheetId="21" hidden="1">{"'Sheet1'!$L$16"}</definedName>
    <definedName name="_______hu2" localSheetId="18" hidden="1">{"'Sheet1'!$L$16"}</definedName>
    <definedName name="_______hu2" localSheetId="19" hidden="1">{"'Sheet1'!$L$16"}</definedName>
    <definedName name="_______hu2" localSheetId="20" hidden="1">{"'Sheet1'!$L$16"}</definedName>
    <definedName name="_______hu2" localSheetId="22" hidden="1">{"'Sheet1'!$L$16"}</definedName>
    <definedName name="_______hu2" localSheetId="24" hidden="1">{"'Sheet1'!$L$16"}</definedName>
    <definedName name="_______hu2" localSheetId="28" hidden="1">{"'Sheet1'!$L$16"}</definedName>
    <definedName name="_______hu2" localSheetId="14" hidden="1">{"'Sheet1'!$L$16"}</definedName>
    <definedName name="_______hu2" hidden="1">{"'Sheet1'!$L$16"}</definedName>
    <definedName name="_______hu5" localSheetId="12" hidden="1">{"'Sheet1'!$L$16"}</definedName>
    <definedName name="_______hu5" localSheetId="11" hidden="1">{"'Sheet1'!$L$16"}</definedName>
    <definedName name="_______hu5" localSheetId="13" hidden="1">{"'Sheet1'!$L$16"}</definedName>
    <definedName name="_______hu5" localSheetId="16" hidden="1">{"'Sheet1'!$L$16"}</definedName>
    <definedName name="_______hu5" localSheetId="21" hidden="1">{"'Sheet1'!$L$16"}</definedName>
    <definedName name="_______hu5" localSheetId="18" hidden="1">{"'Sheet1'!$L$16"}</definedName>
    <definedName name="_______hu5" localSheetId="19" hidden="1">{"'Sheet1'!$L$16"}</definedName>
    <definedName name="_______hu5" localSheetId="20" hidden="1">{"'Sheet1'!$L$16"}</definedName>
    <definedName name="_______hu5" localSheetId="22" hidden="1">{"'Sheet1'!$L$16"}</definedName>
    <definedName name="_______hu5" localSheetId="24" hidden="1">{"'Sheet1'!$L$16"}</definedName>
    <definedName name="_______hu5" localSheetId="28" hidden="1">{"'Sheet1'!$L$16"}</definedName>
    <definedName name="_______hu5" localSheetId="14" hidden="1">{"'Sheet1'!$L$16"}</definedName>
    <definedName name="_______hu5" hidden="1">{"'Sheet1'!$L$16"}</definedName>
    <definedName name="_______hu6" localSheetId="12" hidden="1">{"'Sheet1'!$L$16"}</definedName>
    <definedName name="_______hu6" localSheetId="11" hidden="1">{"'Sheet1'!$L$16"}</definedName>
    <definedName name="_______hu6" localSheetId="13" hidden="1">{"'Sheet1'!$L$16"}</definedName>
    <definedName name="_______hu6" localSheetId="16" hidden="1">{"'Sheet1'!$L$16"}</definedName>
    <definedName name="_______hu6" localSheetId="21" hidden="1">{"'Sheet1'!$L$16"}</definedName>
    <definedName name="_______hu6" localSheetId="18" hidden="1">{"'Sheet1'!$L$16"}</definedName>
    <definedName name="_______hu6" localSheetId="19" hidden="1">{"'Sheet1'!$L$16"}</definedName>
    <definedName name="_______hu6" localSheetId="20" hidden="1">{"'Sheet1'!$L$16"}</definedName>
    <definedName name="_______hu6" localSheetId="22" hidden="1">{"'Sheet1'!$L$16"}</definedName>
    <definedName name="_______hu6" localSheetId="24" hidden="1">{"'Sheet1'!$L$16"}</definedName>
    <definedName name="_______hu6" localSheetId="28" hidden="1">{"'Sheet1'!$L$16"}</definedName>
    <definedName name="_______hu6" localSheetId="14" hidden="1">{"'Sheet1'!$L$16"}</definedName>
    <definedName name="_______hu6" hidden="1">{"'Sheet1'!$L$16"}</definedName>
    <definedName name="_______hu7" localSheetId="12" hidden="1">{"'Sheet1'!$L$16"}</definedName>
    <definedName name="_______hu7" localSheetId="11" hidden="1">{"'Sheet1'!$L$16"}</definedName>
    <definedName name="_______hu7" localSheetId="13" hidden="1">{"'Sheet1'!$L$16"}</definedName>
    <definedName name="_______hu7" localSheetId="16" hidden="1">{"'Sheet1'!$L$16"}</definedName>
    <definedName name="_______hu7" localSheetId="21" hidden="1">{"'Sheet1'!$L$16"}</definedName>
    <definedName name="_______hu7" localSheetId="18" hidden="1">{"'Sheet1'!$L$16"}</definedName>
    <definedName name="_______hu7" localSheetId="19" hidden="1">{"'Sheet1'!$L$16"}</definedName>
    <definedName name="_______hu7" localSheetId="20" hidden="1">{"'Sheet1'!$L$16"}</definedName>
    <definedName name="_______hu7" localSheetId="22" hidden="1">{"'Sheet1'!$L$16"}</definedName>
    <definedName name="_______hu7" localSheetId="24" hidden="1">{"'Sheet1'!$L$16"}</definedName>
    <definedName name="_______hu7" localSheetId="28" hidden="1">{"'Sheet1'!$L$16"}</definedName>
    <definedName name="_______hu7" localSheetId="14" hidden="1">{"'Sheet1'!$L$16"}</definedName>
    <definedName name="_______hu7" hidden="1">{"'Sheet1'!$L$16"}</definedName>
    <definedName name="_______huy1" localSheetId="12" hidden="1">{"'Sheet1'!$L$16"}</definedName>
    <definedName name="_______huy1" localSheetId="11" hidden="1">{"'Sheet1'!$L$16"}</definedName>
    <definedName name="_______huy1" localSheetId="13" hidden="1">{"'Sheet1'!$L$16"}</definedName>
    <definedName name="_______huy1" localSheetId="16" hidden="1">{"'Sheet1'!$L$16"}</definedName>
    <definedName name="_______huy1" localSheetId="21" hidden="1">{"'Sheet1'!$L$16"}</definedName>
    <definedName name="_______huy1" localSheetId="18" hidden="1">{"'Sheet1'!$L$16"}</definedName>
    <definedName name="_______huy1" localSheetId="19" hidden="1">{"'Sheet1'!$L$16"}</definedName>
    <definedName name="_______huy1" localSheetId="20" hidden="1">{"'Sheet1'!$L$16"}</definedName>
    <definedName name="_______huy1" localSheetId="22" hidden="1">{"'Sheet1'!$L$16"}</definedName>
    <definedName name="_______huy1" localSheetId="24" hidden="1">{"'Sheet1'!$L$16"}</definedName>
    <definedName name="_______huy1" localSheetId="28" hidden="1">{"'Sheet1'!$L$16"}</definedName>
    <definedName name="_______huy1" localSheetId="14" hidden="1">{"'Sheet1'!$L$16"}</definedName>
    <definedName name="_______huy1" hidden="1">{"'Sheet1'!$L$16"}</definedName>
    <definedName name="_______key2" hidden="1">#REF!</definedName>
    <definedName name="_______km03" localSheetId="12" hidden="1">{"'Sheet1'!$L$16"}</definedName>
    <definedName name="_______km03" localSheetId="11" hidden="1">{"'Sheet1'!$L$16"}</definedName>
    <definedName name="_______km03" localSheetId="13" hidden="1">{"'Sheet1'!$L$16"}</definedName>
    <definedName name="_______km03" localSheetId="16" hidden="1">{"'Sheet1'!$L$16"}</definedName>
    <definedName name="_______km03" localSheetId="21" hidden="1">{"'Sheet1'!$L$16"}</definedName>
    <definedName name="_______km03" localSheetId="18" hidden="1">{"'Sheet1'!$L$16"}</definedName>
    <definedName name="_______km03" localSheetId="19" hidden="1">{"'Sheet1'!$L$16"}</definedName>
    <definedName name="_______km03" localSheetId="20" hidden="1">{"'Sheet1'!$L$16"}</definedName>
    <definedName name="_______km03" localSheetId="22" hidden="1">{"'Sheet1'!$L$16"}</definedName>
    <definedName name="_______km03" localSheetId="24" hidden="1">{"'Sheet1'!$L$16"}</definedName>
    <definedName name="_______km03" localSheetId="28" hidden="1">{"'Sheet1'!$L$16"}</definedName>
    <definedName name="_______km03" localSheetId="14" hidden="1">{"'Sheet1'!$L$16"}</definedName>
    <definedName name="_______km03" hidden="1">{"'Sheet1'!$L$16"}</definedName>
    <definedName name="_______kr2" localSheetId="12">[0]!__</definedName>
    <definedName name="_______kr2" localSheetId="11">[0]!__</definedName>
    <definedName name="_______kr2" localSheetId="13">[0]!__</definedName>
    <definedName name="_______kr2" localSheetId="16">[0]!__</definedName>
    <definedName name="_______kr2" localSheetId="21">[0]!__</definedName>
    <definedName name="_______kr2" localSheetId="18">[0]!__</definedName>
    <definedName name="_______kr2" localSheetId="19">[0]!__</definedName>
    <definedName name="_______kr2" localSheetId="20">[0]!__</definedName>
    <definedName name="_______kr2" localSheetId="22">[0]!__</definedName>
    <definedName name="_______kr2" localSheetId="24">[0]!__</definedName>
    <definedName name="_______kr2" localSheetId="28">[0]!__</definedName>
    <definedName name="_______kr2" localSheetId="14">[0]!__</definedName>
    <definedName name="_______kr2">[0]!__</definedName>
    <definedName name="_______Lan1" localSheetId="12" hidden="1">{"'Sheet1'!$L$16"}</definedName>
    <definedName name="_______Lan1" localSheetId="11" hidden="1">{"'Sheet1'!$L$16"}</definedName>
    <definedName name="_______Lan1" localSheetId="13" hidden="1">{"'Sheet1'!$L$16"}</definedName>
    <definedName name="_______Lan1" localSheetId="16" hidden="1">{"'Sheet1'!$L$16"}</definedName>
    <definedName name="_______Lan1" localSheetId="21" hidden="1">{"'Sheet1'!$L$16"}</definedName>
    <definedName name="_______Lan1" localSheetId="18" hidden="1">{"'Sheet1'!$L$16"}</definedName>
    <definedName name="_______Lan1" localSheetId="19" hidden="1">{"'Sheet1'!$L$16"}</definedName>
    <definedName name="_______Lan1" localSheetId="20" hidden="1">{"'Sheet1'!$L$16"}</definedName>
    <definedName name="_______Lan1" localSheetId="22" hidden="1">{"'Sheet1'!$L$16"}</definedName>
    <definedName name="_______Lan1" localSheetId="24" hidden="1">{"'Sheet1'!$L$16"}</definedName>
    <definedName name="_______Lan1" localSheetId="28" hidden="1">{"'Sheet1'!$L$16"}</definedName>
    <definedName name="_______Lan1" localSheetId="14" hidden="1">{"'Sheet1'!$L$16"}</definedName>
    <definedName name="_______Lan1" hidden="1">{"'Sheet1'!$L$16"}</definedName>
    <definedName name="_______Lan2" localSheetId="12" hidden="1">{"'Sheet1'!$L$16"}</definedName>
    <definedName name="_______Lan2" localSheetId="11" hidden="1">{"'Sheet1'!$L$16"}</definedName>
    <definedName name="_______Lan2" localSheetId="13" hidden="1">{"'Sheet1'!$L$16"}</definedName>
    <definedName name="_______Lan2" localSheetId="16" hidden="1">{"'Sheet1'!$L$16"}</definedName>
    <definedName name="_______Lan2" localSheetId="21" hidden="1">{"'Sheet1'!$L$16"}</definedName>
    <definedName name="_______Lan2" localSheetId="18" hidden="1">{"'Sheet1'!$L$16"}</definedName>
    <definedName name="_______Lan2" localSheetId="19" hidden="1">{"'Sheet1'!$L$16"}</definedName>
    <definedName name="_______Lan2" localSheetId="20" hidden="1">{"'Sheet1'!$L$16"}</definedName>
    <definedName name="_______Lan2" localSheetId="22" hidden="1">{"'Sheet1'!$L$16"}</definedName>
    <definedName name="_______Lan2" localSheetId="24" hidden="1">{"'Sheet1'!$L$16"}</definedName>
    <definedName name="_______Lan2" localSheetId="28" hidden="1">{"'Sheet1'!$L$16"}</definedName>
    <definedName name="_______Lan2" localSheetId="14" hidden="1">{"'Sheet1'!$L$16"}</definedName>
    <definedName name="_______Lan2" hidden="1">{"'Sheet1'!$L$16"}</definedName>
    <definedName name="_______LAN3" localSheetId="12" hidden="1">{"'Sheet1'!$L$16"}</definedName>
    <definedName name="_______LAN3" localSheetId="11" hidden="1">{"'Sheet1'!$L$16"}</definedName>
    <definedName name="_______LAN3" localSheetId="13" hidden="1">{"'Sheet1'!$L$16"}</definedName>
    <definedName name="_______LAN3" localSheetId="16" hidden="1">{"'Sheet1'!$L$16"}</definedName>
    <definedName name="_______LAN3" localSheetId="21" hidden="1">{"'Sheet1'!$L$16"}</definedName>
    <definedName name="_______LAN3" localSheetId="18" hidden="1">{"'Sheet1'!$L$16"}</definedName>
    <definedName name="_______LAN3" localSheetId="19" hidden="1">{"'Sheet1'!$L$16"}</definedName>
    <definedName name="_______LAN3" localSheetId="20" hidden="1">{"'Sheet1'!$L$16"}</definedName>
    <definedName name="_______LAN3" localSheetId="22" hidden="1">{"'Sheet1'!$L$16"}</definedName>
    <definedName name="_______LAN3" localSheetId="24" hidden="1">{"'Sheet1'!$L$16"}</definedName>
    <definedName name="_______LAN3" localSheetId="28" hidden="1">{"'Sheet1'!$L$16"}</definedName>
    <definedName name="_______LAN3" localSheetId="14" hidden="1">{"'Sheet1'!$L$16"}</definedName>
    <definedName name="_______LAN3" hidden="1">{"'Sheet1'!$L$16"}</definedName>
    <definedName name="_______ld2" localSheetId="12" hidden="1">{"'Sheet1'!$L$16"}</definedName>
    <definedName name="_______ld2" localSheetId="11" hidden="1">{"'Sheet1'!$L$16"}</definedName>
    <definedName name="_______ld2" localSheetId="13" hidden="1">{"'Sheet1'!$L$16"}</definedName>
    <definedName name="_______ld2" localSheetId="16" hidden="1">{"'Sheet1'!$L$16"}</definedName>
    <definedName name="_______ld2" localSheetId="21" hidden="1">{"'Sheet1'!$L$16"}</definedName>
    <definedName name="_______ld2" localSheetId="18" hidden="1">{"'Sheet1'!$L$16"}</definedName>
    <definedName name="_______ld2" localSheetId="19" hidden="1">{"'Sheet1'!$L$16"}</definedName>
    <definedName name="_______ld2" localSheetId="20" hidden="1">{"'Sheet1'!$L$16"}</definedName>
    <definedName name="_______ld2" localSheetId="22" hidden="1">{"'Sheet1'!$L$16"}</definedName>
    <definedName name="_______ld2" localSheetId="24" hidden="1">{"'Sheet1'!$L$16"}</definedName>
    <definedName name="_______ld2" localSheetId="28" hidden="1">{"'Sheet1'!$L$16"}</definedName>
    <definedName name="_______ld2" localSheetId="14" hidden="1">{"'Sheet1'!$L$16"}</definedName>
    <definedName name="_______ld2" hidden="1">{"'Sheet1'!$L$16"}</definedName>
    <definedName name="_______lk2" localSheetId="12" hidden="1">{"'Sheet1'!$L$16"}</definedName>
    <definedName name="_______lk2" localSheetId="11" hidden="1">{"'Sheet1'!$L$16"}</definedName>
    <definedName name="_______lk2" localSheetId="13" hidden="1">{"'Sheet1'!$L$16"}</definedName>
    <definedName name="_______lk2" localSheetId="16" hidden="1">{"'Sheet1'!$L$16"}</definedName>
    <definedName name="_______lk2" localSheetId="21" hidden="1">{"'Sheet1'!$L$16"}</definedName>
    <definedName name="_______lk2" localSheetId="18" hidden="1">{"'Sheet1'!$L$16"}</definedName>
    <definedName name="_______lk2" localSheetId="19" hidden="1">{"'Sheet1'!$L$16"}</definedName>
    <definedName name="_______lk2" localSheetId="20" hidden="1">{"'Sheet1'!$L$16"}</definedName>
    <definedName name="_______lk2" localSheetId="22" hidden="1">{"'Sheet1'!$L$16"}</definedName>
    <definedName name="_______lk2" localSheetId="24" hidden="1">{"'Sheet1'!$L$16"}</definedName>
    <definedName name="_______lk2" localSheetId="28" hidden="1">{"'Sheet1'!$L$16"}</definedName>
    <definedName name="_______lk2" localSheetId="14" hidden="1">{"'Sheet1'!$L$16"}</definedName>
    <definedName name="_______lk2" hidden="1">{"'Sheet1'!$L$16"}</definedName>
    <definedName name="_______lop111" localSheetId="12" hidden="1">{#N/A,#N/A,FALSE,"特殊室（ＢＱ表）"}</definedName>
    <definedName name="_______lop111" localSheetId="11" hidden="1">{#N/A,#N/A,FALSE,"特殊室（ＢＱ表）"}</definedName>
    <definedName name="_______lop111" localSheetId="13" hidden="1">{#N/A,#N/A,FALSE,"特殊室（ＢＱ表）"}</definedName>
    <definedName name="_______lop111" localSheetId="16" hidden="1">{#N/A,#N/A,FALSE,"特殊室（ＢＱ表）"}</definedName>
    <definedName name="_______lop111" localSheetId="21" hidden="1">{#N/A,#N/A,FALSE,"特殊室（ＢＱ表）"}</definedName>
    <definedName name="_______lop111" localSheetId="18" hidden="1">{#N/A,#N/A,FALSE,"特殊室（ＢＱ表）"}</definedName>
    <definedName name="_______lop111" localSheetId="19" hidden="1">{#N/A,#N/A,FALSE,"特殊室（ＢＱ表）"}</definedName>
    <definedName name="_______lop111" localSheetId="20" hidden="1">{#N/A,#N/A,FALSE,"特殊室（ＢＱ表）"}</definedName>
    <definedName name="_______lop111" localSheetId="22" hidden="1">{#N/A,#N/A,FALSE,"特殊室（ＢＱ表）"}</definedName>
    <definedName name="_______lop111" localSheetId="24" hidden="1">{#N/A,#N/A,FALSE,"特殊室（ＢＱ表）"}</definedName>
    <definedName name="_______lop111" localSheetId="28" hidden="1">{#N/A,#N/A,FALSE,"特殊室（ＢＱ表）"}</definedName>
    <definedName name="_______lop111" localSheetId="14" hidden="1">{#N/A,#N/A,FALSE,"特殊室（ＢＱ表）"}</definedName>
    <definedName name="_______lop111" hidden="1">{#N/A,#N/A,FALSE,"特殊室（ＢＱ表）"}</definedName>
    <definedName name="_______M2" localSheetId="12" hidden="1">{"'Sheet1'!$L$16"}</definedName>
    <definedName name="_______M2" localSheetId="11" hidden="1">{"'Sheet1'!$L$16"}</definedName>
    <definedName name="_______M2" localSheetId="13" hidden="1">{"'Sheet1'!$L$16"}</definedName>
    <definedName name="_______M2" localSheetId="16" hidden="1">{"'Sheet1'!$L$16"}</definedName>
    <definedName name="_______M2" localSheetId="21" hidden="1">{"'Sheet1'!$L$16"}</definedName>
    <definedName name="_______M2" localSheetId="18" hidden="1">{"'Sheet1'!$L$16"}</definedName>
    <definedName name="_______M2" localSheetId="19" hidden="1">{"'Sheet1'!$L$16"}</definedName>
    <definedName name="_______M2" localSheetId="20" hidden="1">{"'Sheet1'!$L$16"}</definedName>
    <definedName name="_______M2" localSheetId="22" hidden="1">{"'Sheet1'!$L$16"}</definedName>
    <definedName name="_______M2" localSheetId="24" hidden="1">{"'Sheet1'!$L$16"}</definedName>
    <definedName name="_______M2" localSheetId="28" hidden="1">{"'Sheet1'!$L$16"}</definedName>
    <definedName name="_______M2" localSheetId="14" hidden="1">{"'Sheet1'!$L$16"}</definedName>
    <definedName name="_______M2" hidden="1">{"'Sheet1'!$L$16"}</definedName>
    <definedName name="_______M36" localSheetId="12" hidden="1">{"'Sheet1'!$L$16"}</definedName>
    <definedName name="_______M36" localSheetId="11" hidden="1">{"'Sheet1'!$L$16"}</definedName>
    <definedName name="_______M36" localSheetId="13" hidden="1">{"'Sheet1'!$L$16"}</definedName>
    <definedName name="_______M36" localSheetId="16" hidden="1">{"'Sheet1'!$L$16"}</definedName>
    <definedName name="_______M36" localSheetId="21" hidden="1">{"'Sheet1'!$L$16"}</definedName>
    <definedName name="_______M36" localSheetId="18" hidden="1">{"'Sheet1'!$L$16"}</definedName>
    <definedName name="_______M36" localSheetId="19" hidden="1">{"'Sheet1'!$L$16"}</definedName>
    <definedName name="_______M36" localSheetId="20" hidden="1">{"'Sheet1'!$L$16"}</definedName>
    <definedName name="_______M36" localSheetId="22" hidden="1">{"'Sheet1'!$L$16"}</definedName>
    <definedName name="_______M36" localSheetId="24" hidden="1">{"'Sheet1'!$L$16"}</definedName>
    <definedName name="_______M36" localSheetId="28" hidden="1">{"'Sheet1'!$L$16"}</definedName>
    <definedName name="_______M36" localSheetId="14" hidden="1">{"'Sheet1'!$L$16"}</definedName>
    <definedName name="_______M36" hidden="1">{"'Sheet1'!$L$16"}</definedName>
    <definedName name="_______m4" localSheetId="12" hidden="1">{"'Sheet1'!$L$16"}</definedName>
    <definedName name="_______m4" localSheetId="11" hidden="1">{"'Sheet1'!$L$16"}</definedName>
    <definedName name="_______m4" localSheetId="13" hidden="1">{"'Sheet1'!$L$16"}</definedName>
    <definedName name="_______m4" localSheetId="16" hidden="1">{"'Sheet1'!$L$16"}</definedName>
    <definedName name="_______m4" localSheetId="21" hidden="1">{"'Sheet1'!$L$16"}</definedName>
    <definedName name="_______m4" localSheetId="18" hidden="1">{"'Sheet1'!$L$16"}</definedName>
    <definedName name="_______m4" localSheetId="19" hidden="1">{"'Sheet1'!$L$16"}</definedName>
    <definedName name="_______m4" localSheetId="20" hidden="1">{"'Sheet1'!$L$16"}</definedName>
    <definedName name="_______m4" localSheetId="22" hidden="1">{"'Sheet1'!$L$16"}</definedName>
    <definedName name="_______m4" localSheetId="24" hidden="1">{"'Sheet1'!$L$16"}</definedName>
    <definedName name="_______m4" localSheetId="28" hidden="1">{"'Sheet1'!$L$16"}</definedName>
    <definedName name="_______m4" localSheetId="14" hidden="1">{"'Sheet1'!$L$16"}</definedName>
    <definedName name="_______m4" hidden="1">{"'Sheet1'!$L$16"}</definedName>
    <definedName name="_______MCC3" localSheetId="12" hidden="1">{#N/A,#N/A,FALSE,"CCTV"}</definedName>
    <definedName name="_______MCC3" localSheetId="11" hidden="1">{#N/A,#N/A,FALSE,"CCTV"}</definedName>
    <definedName name="_______MCC3" localSheetId="13" hidden="1">{#N/A,#N/A,FALSE,"CCTV"}</definedName>
    <definedName name="_______MCC3" localSheetId="16" hidden="1">{#N/A,#N/A,FALSE,"CCTV"}</definedName>
    <definedName name="_______MCC3" localSheetId="21" hidden="1">{#N/A,#N/A,FALSE,"CCTV"}</definedName>
    <definedName name="_______MCC3" localSheetId="18" hidden="1">{#N/A,#N/A,FALSE,"CCTV"}</definedName>
    <definedName name="_______MCC3" localSheetId="19" hidden="1">{#N/A,#N/A,FALSE,"CCTV"}</definedName>
    <definedName name="_______MCC3" localSheetId="20" hidden="1">{#N/A,#N/A,FALSE,"CCTV"}</definedName>
    <definedName name="_______MCC3" localSheetId="22" hidden="1">{#N/A,#N/A,FALSE,"CCTV"}</definedName>
    <definedName name="_______MCC3" localSheetId="24" hidden="1">{#N/A,#N/A,FALSE,"CCTV"}</definedName>
    <definedName name="_______MCC3" localSheetId="28" hidden="1">{#N/A,#N/A,FALSE,"CCTV"}</definedName>
    <definedName name="_______MCC3" localSheetId="14" hidden="1">{#N/A,#N/A,FALSE,"CCTV"}</definedName>
    <definedName name="_______MCC3" hidden="1">{#N/A,#N/A,FALSE,"CCTV"}</definedName>
    <definedName name="_______nam1" localSheetId="12" hidden="1">{"'Sheet1'!$L$16"}</definedName>
    <definedName name="_______nam1" localSheetId="11" hidden="1">{"'Sheet1'!$L$16"}</definedName>
    <definedName name="_______nam1" localSheetId="13" hidden="1">{"'Sheet1'!$L$16"}</definedName>
    <definedName name="_______nam1" localSheetId="16" hidden="1">{"'Sheet1'!$L$16"}</definedName>
    <definedName name="_______nam1" localSheetId="21" hidden="1">{"'Sheet1'!$L$16"}</definedName>
    <definedName name="_______nam1" localSheetId="18" hidden="1">{"'Sheet1'!$L$16"}</definedName>
    <definedName name="_______nam1" localSheetId="19" hidden="1">{"'Sheet1'!$L$16"}</definedName>
    <definedName name="_______nam1" localSheetId="20" hidden="1">{"'Sheet1'!$L$16"}</definedName>
    <definedName name="_______nam1" localSheetId="22" hidden="1">{"'Sheet1'!$L$16"}</definedName>
    <definedName name="_______nam1" localSheetId="24" hidden="1">{"'Sheet1'!$L$16"}</definedName>
    <definedName name="_______nam1" localSheetId="28" hidden="1">{"'Sheet1'!$L$16"}</definedName>
    <definedName name="_______nam1" localSheetId="14" hidden="1">{"'Sheet1'!$L$16"}</definedName>
    <definedName name="_______nam1" hidden="1">{"'Sheet1'!$L$16"}</definedName>
    <definedName name="_______NO1" hidden="1">#REF!</definedName>
    <definedName name="_______NO2" hidden="1">#REF!</definedName>
    <definedName name="_______NSO2" localSheetId="12" hidden="1">{"'Sheet1'!$L$16"}</definedName>
    <definedName name="_______NSO2" localSheetId="11" hidden="1">{"'Sheet1'!$L$16"}</definedName>
    <definedName name="_______NSO2" localSheetId="13" hidden="1">{"'Sheet1'!$L$16"}</definedName>
    <definedName name="_______NSO2" localSheetId="16" hidden="1">{"'Sheet1'!$L$16"}</definedName>
    <definedName name="_______NSO2" localSheetId="21" hidden="1">{"'Sheet1'!$L$16"}</definedName>
    <definedName name="_______NSO2" localSheetId="18" hidden="1">{"'Sheet1'!$L$16"}</definedName>
    <definedName name="_______NSO2" localSheetId="19" hidden="1">{"'Sheet1'!$L$16"}</definedName>
    <definedName name="_______NSO2" localSheetId="20" hidden="1">{"'Sheet1'!$L$16"}</definedName>
    <definedName name="_______NSO2" localSheetId="22" hidden="1">{"'Sheet1'!$L$16"}</definedName>
    <definedName name="_______NSO2" localSheetId="24" hidden="1">{"'Sheet1'!$L$16"}</definedName>
    <definedName name="_______NSO2" localSheetId="28" hidden="1">{"'Sheet1'!$L$16"}</definedName>
    <definedName name="_______NSO2" localSheetId="14" hidden="1">{"'Sheet1'!$L$16"}</definedName>
    <definedName name="_______NSO2" hidden="1">{"'Sheet1'!$L$16"}</definedName>
    <definedName name="_______NSO3" localSheetId="12" hidden="1">{"'Sheet1'!$L$16"}</definedName>
    <definedName name="_______NSO3" localSheetId="11" hidden="1">{"'Sheet1'!$L$16"}</definedName>
    <definedName name="_______NSO3" localSheetId="13" hidden="1">{"'Sheet1'!$L$16"}</definedName>
    <definedName name="_______NSO3" localSheetId="16" hidden="1">{"'Sheet1'!$L$16"}</definedName>
    <definedName name="_______NSO3" localSheetId="21" hidden="1">{"'Sheet1'!$L$16"}</definedName>
    <definedName name="_______NSO3" localSheetId="18" hidden="1">{"'Sheet1'!$L$16"}</definedName>
    <definedName name="_______NSO3" localSheetId="19" hidden="1">{"'Sheet1'!$L$16"}</definedName>
    <definedName name="_______NSO3" localSheetId="20" hidden="1">{"'Sheet1'!$L$16"}</definedName>
    <definedName name="_______NSO3" localSheetId="22" hidden="1">{"'Sheet1'!$L$16"}</definedName>
    <definedName name="_______NSO3" localSheetId="24" hidden="1">{"'Sheet1'!$L$16"}</definedName>
    <definedName name="_______NSO3" localSheetId="28" hidden="1">{"'Sheet1'!$L$16"}</definedName>
    <definedName name="_______NSO3" localSheetId="14" hidden="1">{"'Sheet1'!$L$16"}</definedName>
    <definedName name="_______NSO3" hidden="1">{"'Sheet1'!$L$16"}</definedName>
    <definedName name="_______P3" localSheetId="12" hidden="1">{#N/A,#N/A,FALSE,"特殊室（ＢＱ表）"}</definedName>
    <definedName name="_______P3" localSheetId="11" hidden="1">{#N/A,#N/A,FALSE,"特殊室（ＢＱ表）"}</definedName>
    <definedName name="_______P3" localSheetId="13" hidden="1">{#N/A,#N/A,FALSE,"特殊室（ＢＱ表）"}</definedName>
    <definedName name="_______P3" localSheetId="16" hidden="1">{#N/A,#N/A,FALSE,"特殊室（ＢＱ表）"}</definedName>
    <definedName name="_______P3" localSheetId="21" hidden="1">{#N/A,#N/A,FALSE,"特殊室（ＢＱ表）"}</definedName>
    <definedName name="_______P3" localSheetId="18" hidden="1">{#N/A,#N/A,FALSE,"特殊室（ＢＱ表）"}</definedName>
    <definedName name="_______P3" localSheetId="19" hidden="1">{#N/A,#N/A,FALSE,"特殊室（ＢＱ表）"}</definedName>
    <definedName name="_______P3" localSheetId="20" hidden="1">{#N/A,#N/A,FALSE,"特殊室（ＢＱ表）"}</definedName>
    <definedName name="_______P3" localSheetId="22" hidden="1">{#N/A,#N/A,FALSE,"特殊室（ＢＱ表）"}</definedName>
    <definedName name="_______P3" localSheetId="24" hidden="1">{#N/A,#N/A,FALSE,"特殊室（ＢＱ表）"}</definedName>
    <definedName name="_______P3" localSheetId="28" hidden="1">{#N/A,#N/A,FALSE,"特殊室（ＢＱ表）"}</definedName>
    <definedName name="_______P3" localSheetId="14" hidden="1">{#N/A,#N/A,FALSE,"特殊室（ＢＱ表）"}</definedName>
    <definedName name="_______P3" hidden="1">{#N/A,#N/A,FALSE,"特殊室（ＢＱ表）"}</definedName>
    <definedName name="_______PA3" localSheetId="12" hidden="1">{"'Sheet1'!$L$16"}</definedName>
    <definedName name="_______PA3" localSheetId="11" hidden="1">{"'Sheet1'!$L$16"}</definedName>
    <definedName name="_______PA3" localSheetId="13" hidden="1">{"'Sheet1'!$L$16"}</definedName>
    <definedName name="_______PA3" localSheetId="16" hidden="1">{"'Sheet1'!$L$16"}</definedName>
    <definedName name="_______PA3" localSheetId="21" hidden="1">{"'Sheet1'!$L$16"}</definedName>
    <definedName name="_______PA3" localSheetId="18" hidden="1">{"'Sheet1'!$L$16"}</definedName>
    <definedName name="_______PA3" localSheetId="19" hidden="1">{"'Sheet1'!$L$16"}</definedName>
    <definedName name="_______PA3" localSheetId="20" hidden="1">{"'Sheet1'!$L$16"}</definedName>
    <definedName name="_______PA3" localSheetId="22" hidden="1">{"'Sheet1'!$L$16"}</definedName>
    <definedName name="_______PA3" localSheetId="24" hidden="1">{"'Sheet1'!$L$16"}</definedName>
    <definedName name="_______PA3" localSheetId="28" hidden="1">{"'Sheet1'!$L$16"}</definedName>
    <definedName name="_______PA3" localSheetId="14" hidden="1">{"'Sheet1'!$L$16"}</definedName>
    <definedName name="_______PA3" hidden="1">{"'Sheet1'!$L$16"}</definedName>
    <definedName name="_______pa4" localSheetId="12" hidden="1">{"'Sheet1'!$L$16"}</definedName>
    <definedName name="_______pa4" localSheetId="11" hidden="1">{"'Sheet1'!$L$16"}</definedName>
    <definedName name="_______pa4" localSheetId="13" hidden="1">{"'Sheet1'!$L$16"}</definedName>
    <definedName name="_______pa4" localSheetId="16" hidden="1">{"'Sheet1'!$L$16"}</definedName>
    <definedName name="_______pa4" localSheetId="21" hidden="1">{"'Sheet1'!$L$16"}</definedName>
    <definedName name="_______pa4" localSheetId="18" hidden="1">{"'Sheet1'!$L$16"}</definedName>
    <definedName name="_______pa4" localSheetId="19" hidden="1">{"'Sheet1'!$L$16"}</definedName>
    <definedName name="_______pa4" localSheetId="20" hidden="1">{"'Sheet1'!$L$16"}</definedName>
    <definedName name="_______pa4" localSheetId="22" hidden="1">{"'Sheet1'!$L$16"}</definedName>
    <definedName name="_______pa4" localSheetId="24" hidden="1">{"'Sheet1'!$L$16"}</definedName>
    <definedName name="_______pa4" localSheetId="28" hidden="1">{"'Sheet1'!$L$16"}</definedName>
    <definedName name="_______pa4" localSheetId="14" hidden="1">{"'Sheet1'!$L$16"}</definedName>
    <definedName name="_______pa4" hidden="1">{"'Sheet1'!$L$16"}</definedName>
    <definedName name="_______phu3" localSheetId="12" hidden="1">{"'Sheet1'!$L$16"}</definedName>
    <definedName name="_______phu3" localSheetId="11" hidden="1">{"'Sheet1'!$L$16"}</definedName>
    <definedName name="_______phu3" localSheetId="13" hidden="1">{"'Sheet1'!$L$16"}</definedName>
    <definedName name="_______phu3" localSheetId="16" hidden="1">{"'Sheet1'!$L$16"}</definedName>
    <definedName name="_______phu3" localSheetId="21" hidden="1">{"'Sheet1'!$L$16"}</definedName>
    <definedName name="_______phu3" localSheetId="18" hidden="1">{"'Sheet1'!$L$16"}</definedName>
    <definedName name="_______phu3" localSheetId="19" hidden="1">{"'Sheet1'!$L$16"}</definedName>
    <definedName name="_______phu3" localSheetId="20" hidden="1">{"'Sheet1'!$L$16"}</definedName>
    <definedName name="_______phu3" localSheetId="22" hidden="1">{"'Sheet1'!$L$16"}</definedName>
    <definedName name="_______phu3" localSheetId="24" hidden="1">{"'Sheet1'!$L$16"}</definedName>
    <definedName name="_______phu3" localSheetId="28" hidden="1">{"'Sheet1'!$L$16"}</definedName>
    <definedName name="_______phu3" localSheetId="14" hidden="1">{"'Sheet1'!$L$16"}</definedName>
    <definedName name="_______phu3" hidden="1">{"'Sheet1'!$L$16"}</definedName>
    <definedName name="_______PPP3" localSheetId="12" hidden="1">{#N/A,#N/A,FALSE,"特殊室（ＢＱ表）"}</definedName>
    <definedName name="_______PPP3" localSheetId="11" hidden="1">{#N/A,#N/A,FALSE,"特殊室（ＢＱ表）"}</definedName>
    <definedName name="_______PPP3" localSheetId="13" hidden="1">{#N/A,#N/A,FALSE,"特殊室（ＢＱ表）"}</definedName>
    <definedName name="_______PPP3" localSheetId="16" hidden="1">{#N/A,#N/A,FALSE,"特殊室（ＢＱ表）"}</definedName>
    <definedName name="_______PPP3" localSheetId="21" hidden="1">{#N/A,#N/A,FALSE,"特殊室（ＢＱ表）"}</definedName>
    <definedName name="_______PPP3" localSheetId="18" hidden="1">{#N/A,#N/A,FALSE,"特殊室（ＢＱ表）"}</definedName>
    <definedName name="_______PPP3" localSheetId="19" hidden="1">{#N/A,#N/A,FALSE,"特殊室（ＢＱ表）"}</definedName>
    <definedName name="_______PPP3" localSheetId="20" hidden="1">{#N/A,#N/A,FALSE,"特殊室（ＢＱ表）"}</definedName>
    <definedName name="_______PPP3" localSheetId="22" hidden="1">{#N/A,#N/A,FALSE,"特殊室（ＢＱ表）"}</definedName>
    <definedName name="_______PPP3" localSheetId="24" hidden="1">{#N/A,#N/A,FALSE,"特殊室（ＢＱ表）"}</definedName>
    <definedName name="_______PPP3" localSheetId="28" hidden="1">{#N/A,#N/A,FALSE,"特殊室（ＢＱ表）"}</definedName>
    <definedName name="_______PPP3" localSheetId="14" hidden="1">{#N/A,#N/A,FALSE,"特殊室（ＢＱ表）"}</definedName>
    <definedName name="_______PPP3" hidden="1">{#N/A,#N/A,FALSE,"特殊室（ＢＱ表）"}</definedName>
    <definedName name="_______PPP33" localSheetId="12" hidden="1">{#N/A,#N/A,FALSE,"特殊室（ＢＱ表）"}</definedName>
    <definedName name="_______PPP33" localSheetId="11" hidden="1">{#N/A,#N/A,FALSE,"特殊室（ＢＱ表）"}</definedName>
    <definedName name="_______PPP33" localSheetId="13" hidden="1">{#N/A,#N/A,FALSE,"特殊室（ＢＱ表）"}</definedName>
    <definedName name="_______PPP33" localSheetId="16" hidden="1">{#N/A,#N/A,FALSE,"特殊室（ＢＱ表）"}</definedName>
    <definedName name="_______PPP33" localSheetId="21" hidden="1">{#N/A,#N/A,FALSE,"特殊室（ＢＱ表）"}</definedName>
    <definedName name="_______PPP33" localSheetId="18" hidden="1">{#N/A,#N/A,FALSE,"特殊室（ＢＱ表）"}</definedName>
    <definedName name="_______PPP33" localSheetId="19" hidden="1">{#N/A,#N/A,FALSE,"特殊室（ＢＱ表）"}</definedName>
    <definedName name="_______PPP33" localSheetId="20" hidden="1">{#N/A,#N/A,FALSE,"特殊室（ＢＱ表）"}</definedName>
    <definedName name="_______PPP33" localSheetId="22" hidden="1">{#N/A,#N/A,FALSE,"特殊室（ＢＱ表）"}</definedName>
    <definedName name="_______PPP33" localSheetId="24" hidden="1">{#N/A,#N/A,FALSE,"特殊室（ＢＱ表）"}</definedName>
    <definedName name="_______PPP33" localSheetId="28" hidden="1">{#N/A,#N/A,FALSE,"特殊室（ＢＱ表）"}</definedName>
    <definedName name="_______PPP33" localSheetId="14" hidden="1">{#N/A,#N/A,FALSE,"特殊室（ＢＱ表）"}</definedName>
    <definedName name="_______PPP33" hidden="1">{#N/A,#N/A,FALSE,"特殊室（ＢＱ表）"}</definedName>
    <definedName name="_______ppp34" localSheetId="12" hidden="1">{#N/A,#N/A,FALSE,"特殊室（ＢＱ表）"}</definedName>
    <definedName name="_______ppp34" localSheetId="11" hidden="1">{#N/A,#N/A,FALSE,"特殊室（ＢＱ表）"}</definedName>
    <definedName name="_______ppp34" localSheetId="13" hidden="1">{#N/A,#N/A,FALSE,"特殊室（ＢＱ表）"}</definedName>
    <definedName name="_______ppp34" localSheetId="16" hidden="1">{#N/A,#N/A,FALSE,"特殊室（ＢＱ表）"}</definedName>
    <definedName name="_______ppp34" localSheetId="21" hidden="1">{#N/A,#N/A,FALSE,"特殊室（ＢＱ表）"}</definedName>
    <definedName name="_______ppp34" localSheetId="18" hidden="1">{#N/A,#N/A,FALSE,"特殊室（ＢＱ表）"}</definedName>
    <definedName name="_______ppp34" localSheetId="19" hidden="1">{#N/A,#N/A,FALSE,"特殊室（ＢＱ表）"}</definedName>
    <definedName name="_______ppp34" localSheetId="20" hidden="1">{#N/A,#N/A,FALSE,"特殊室（ＢＱ表）"}</definedName>
    <definedName name="_______ppp34" localSheetId="22" hidden="1">{#N/A,#N/A,FALSE,"特殊室（ＢＱ表）"}</definedName>
    <definedName name="_______ppp34" localSheetId="24" hidden="1">{#N/A,#N/A,FALSE,"特殊室（ＢＱ表）"}</definedName>
    <definedName name="_______ppp34" localSheetId="28" hidden="1">{#N/A,#N/A,FALSE,"特殊室（ＢＱ表）"}</definedName>
    <definedName name="_______ppp34" localSheetId="14" hidden="1">{#N/A,#N/A,FALSE,"特殊室（ＢＱ表）"}</definedName>
    <definedName name="_______ppp34" hidden="1">{#N/A,#N/A,FALSE,"特殊室（ＢＱ表）"}</definedName>
    <definedName name="_______ppp3444" localSheetId="12" hidden="1">{#N/A,#N/A,FALSE,"特殊室（ＢＱ表）"}</definedName>
    <definedName name="_______ppp3444" localSheetId="11" hidden="1">{#N/A,#N/A,FALSE,"特殊室（ＢＱ表）"}</definedName>
    <definedName name="_______ppp3444" localSheetId="13" hidden="1">{#N/A,#N/A,FALSE,"特殊室（ＢＱ表）"}</definedName>
    <definedName name="_______ppp3444" localSheetId="16" hidden="1">{#N/A,#N/A,FALSE,"特殊室（ＢＱ表）"}</definedName>
    <definedName name="_______ppp3444" localSheetId="21" hidden="1">{#N/A,#N/A,FALSE,"特殊室（ＢＱ表）"}</definedName>
    <definedName name="_______ppp3444" localSheetId="18" hidden="1">{#N/A,#N/A,FALSE,"特殊室（ＢＱ表）"}</definedName>
    <definedName name="_______ppp3444" localSheetId="19" hidden="1">{#N/A,#N/A,FALSE,"特殊室（ＢＱ表）"}</definedName>
    <definedName name="_______ppp3444" localSheetId="20" hidden="1">{#N/A,#N/A,FALSE,"特殊室（ＢＱ表）"}</definedName>
    <definedName name="_______ppp3444" localSheetId="22" hidden="1">{#N/A,#N/A,FALSE,"特殊室（ＢＱ表）"}</definedName>
    <definedName name="_______ppp3444" localSheetId="24" hidden="1">{#N/A,#N/A,FALSE,"特殊室（ＢＱ表）"}</definedName>
    <definedName name="_______ppp3444" localSheetId="28" hidden="1">{#N/A,#N/A,FALSE,"特殊室（ＢＱ表）"}</definedName>
    <definedName name="_______ppp3444" localSheetId="14" hidden="1">{#N/A,#N/A,FALSE,"特殊室（ＢＱ表）"}</definedName>
    <definedName name="_______ppp3444" hidden="1">{#N/A,#N/A,FALSE,"特殊室（ＢＱ表）"}</definedName>
    <definedName name="_______QUY4" localSheetId="12" hidden="1">{"'Sheet1'!$L$16"}</definedName>
    <definedName name="_______QUY4" localSheetId="11" hidden="1">{"'Sheet1'!$L$16"}</definedName>
    <definedName name="_______QUY4" localSheetId="13" hidden="1">{"'Sheet1'!$L$16"}</definedName>
    <definedName name="_______QUY4" localSheetId="16" hidden="1">{"'Sheet1'!$L$16"}</definedName>
    <definedName name="_______QUY4" localSheetId="21" hidden="1">{"'Sheet1'!$L$16"}</definedName>
    <definedName name="_______QUY4" localSheetId="18" hidden="1">{"'Sheet1'!$L$16"}</definedName>
    <definedName name="_______QUY4" localSheetId="19" hidden="1">{"'Sheet1'!$L$16"}</definedName>
    <definedName name="_______QUY4" localSheetId="20" hidden="1">{"'Sheet1'!$L$16"}</definedName>
    <definedName name="_______QUY4" localSheetId="22" hidden="1">{"'Sheet1'!$L$16"}</definedName>
    <definedName name="_______QUY4" localSheetId="24" hidden="1">{"'Sheet1'!$L$16"}</definedName>
    <definedName name="_______QUY4" localSheetId="28" hidden="1">{"'Sheet1'!$L$16"}</definedName>
    <definedName name="_______QUY4" localSheetId="14" hidden="1">{"'Sheet1'!$L$16"}</definedName>
    <definedName name="_______QUY4" hidden="1">{"'Sheet1'!$L$16"}</definedName>
    <definedName name="_______SCL4" localSheetId="12" hidden="1">{"'Sheet1'!$L$16"}</definedName>
    <definedName name="_______SCL4" localSheetId="11" hidden="1">{"'Sheet1'!$L$16"}</definedName>
    <definedName name="_______SCL4" localSheetId="13" hidden="1">{"'Sheet1'!$L$16"}</definedName>
    <definedName name="_______SCL4" localSheetId="16" hidden="1">{"'Sheet1'!$L$16"}</definedName>
    <definedName name="_______SCL4" localSheetId="21" hidden="1">{"'Sheet1'!$L$16"}</definedName>
    <definedName name="_______SCL4" localSheetId="18" hidden="1">{"'Sheet1'!$L$16"}</definedName>
    <definedName name="_______SCL4" localSheetId="19" hidden="1">{"'Sheet1'!$L$16"}</definedName>
    <definedName name="_______SCL4" localSheetId="20" hidden="1">{"'Sheet1'!$L$16"}</definedName>
    <definedName name="_______SCL4" localSheetId="22" hidden="1">{"'Sheet1'!$L$16"}</definedName>
    <definedName name="_______SCL4" localSheetId="24" hidden="1">{"'Sheet1'!$L$16"}</definedName>
    <definedName name="_______SCL4" localSheetId="28" hidden="1">{"'Sheet1'!$L$16"}</definedName>
    <definedName name="_______SCL4" localSheetId="14" hidden="1">{"'Sheet1'!$L$16"}</definedName>
    <definedName name="_______SCL4" hidden="1">{"'Sheet1'!$L$16"}</definedName>
    <definedName name="_______SCL4_1" localSheetId="12" hidden="1">{"'Sheet1'!$L$16"}</definedName>
    <definedName name="_______SCL4_1" localSheetId="11" hidden="1">{"'Sheet1'!$L$16"}</definedName>
    <definedName name="_______SCL4_1" localSheetId="13" hidden="1">{"'Sheet1'!$L$16"}</definedName>
    <definedName name="_______SCL4_1" localSheetId="16" hidden="1">{"'Sheet1'!$L$16"}</definedName>
    <definedName name="_______SCL4_1" localSheetId="21" hidden="1">{"'Sheet1'!$L$16"}</definedName>
    <definedName name="_______SCL4_1" localSheetId="18" hidden="1">{"'Sheet1'!$L$16"}</definedName>
    <definedName name="_______SCL4_1" localSheetId="19" hidden="1">{"'Sheet1'!$L$16"}</definedName>
    <definedName name="_______SCL4_1" localSheetId="20" hidden="1">{"'Sheet1'!$L$16"}</definedName>
    <definedName name="_______SCL4_1" localSheetId="22" hidden="1">{"'Sheet1'!$L$16"}</definedName>
    <definedName name="_______SCL4_1" localSheetId="24" hidden="1">{"'Sheet1'!$L$16"}</definedName>
    <definedName name="_______SCL4_1" localSheetId="28" hidden="1">{"'Sheet1'!$L$16"}</definedName>
    <definedName name="_______SCL4_1" localSheetId="14" hidden="1">{"'Sheet1'!$L$16"}</definedName>
    <definedName name="_______SCL4_1" hidden="1">{"'Sheet1'!$L$16"}</definedName>
    <definedName name="_______SHI1" localSheetId="12" hidden="1">{"'Sheet1'!$L$16"}</definedName>
    <definedName name="_______SHI1" localSheetId="11" hidden="1">{"'Sheet1'!$L$16"}</definedName>
    <definedName name="_______SHI1" localSheetId="13" hidden="1">{"'Sheet1'!$L$16"}</definedName>
    <definedName name="_______SHI1" localSheetId="16" hidden="1">{"'Sheet1'!$L$16"}</definedName>
    <definedName name="_______SHI1" localSheetId="21" hidden="1">{"'Sheet1'!$L$16"}</definedName>
    <definedName name="_______SHI1" localSheetId="18" hidden="1">{"'Sheet1'!$L$16"}</definedName>
    <definedName name="_______SHI1" localSheetId="19" hidden="1">{"'Sheet1'!$L$16"}</definedName>
    <definedName name="_______SHI1" localSheetId="20" hidden="1">{"'Sheet1'!$L$16"}</definedName>
    <definedName name="_______SHI1" localSheetId="22" hidden="1">{"'Sheet1'!$L$16"}</definedName>
    <definedName name="_______SHI1" localSheetId="24" hidden="1">{"'Sheet1'!$L$16"}</definedName>
    <definedName name="_______SHI1" localSheetId="28" hidden="1">{"'Sheet1'!$L$16"}</definedName>
    <definedName name="_______SHI1" localSheetId="14" hidden="1">{"'Sheet1'!$L$16"}</definedName>
    <definedName name="_______SHI1" hidden="1">{"'Sheet1'!$L$16"}</definedName>
    <definedName name="_______SO16" localSheetId="12" hidden="1">{#N/A,#N/A,TRUE,"Krycí list"}</definedName>
    <definedName name="_______SO16" localSheetId="11" hidden="1">{#N/A,#N/A,TRUE,"Krycí list"}</definedName>
    <definedName name="_______SO16" localSheetId="13" hidden="1">{#N/A,#N/A,TRUE,"Krycí list"}</definedName>
    <definedName name="_______SO16" localSheetId="16" hidden="1">{#N/A,#N/A,TRUE,"Krycí list"}</definedName>
    <definedName name="_______SO16" localSheetId="21" hidden="1">{#N/A,#N/A,TRUE,"Krycí list"}</definedName>
    <definedName name="_______SO16" localSheetId="18" hidden="1">{#N/A,#N/A,TRUE,"Krycí list"}</definedName>
    <definedName name="_______SO16" localSheetId="19" hidden="1">{#N/A,#N/A,TRUE,"Krycí list"}</definedName>
    <definedName name="_______SO16" localSheetId="20" hidden="1">{#N/A,#N/A,TRUE,"Krycí list"}</definedName>
    <definedName name="_______SO16" localSheetId="22" hidden="1">{#N/A,#N/A,TRUE,"Krycí list"}</definedName>
    <definedName name="_______SO16" localSheetId="24" hidden="1">{#N/A,#N/A,TRUE,"Krycí list"}</definedName>
    <definedName name="_______SO16" localSheetId="28" hidden="1">{#N/A,#N/A,TRUE,"Krycí list"}</definedName>
    <definedName name="_______SO16" localSheetId="14" hidden="1">{#N/A,#N/A,TRUE,"Krycí list"}</definedName>
    <definedName name="_______SO16" hidden="1">{#N/A,#N/A,TRUE,"Krycí list"}</definedName>
    <definedName name="_______sxt5" localSheetId="12" hidden="1">{"'Sheet1'!$L$16"}</definedName>
    <definedName name="_______sxt5" localSheetId="11" hidden="1">{"'Sheet1'!$L$16"}</definedName>
    <definedName name="_______sxt5" localSheetId="13" hidden="1">{"'Sheet1'!$L$16"}</definedName>
    <definedName name="_______sxt5" localSheetId="16" hidden="1">{"'Sheet1'!$L$16"}</definedName>
    <definedName name="_______sxt5" localSheetId="21" hidden="1">{"'Sheet1'!$L$16"}</definedName>
    <definedName name="_______sxt5" localSheetId="18" hidden="1">{"'Sheet1'!$L$16"}</definedName>
    <definedName name="_______sxt5" localSheetId="19" hidden="1">{"'Sheet1'!$L$16"}</definedName>
    <definedName name="_______sxt5" localSheetId="20" hidden="1">{"'Sheet1'!$L$16"}</definedName>
    <definedName name="_______sxt5" localSheetId="22" hidden="1">{"'Sheet1'!$L$16"}</definedName>
    <definedName name="_______sxt5" localSheetId="24" hidden="1">{"'Sheet1'!$L$16"}</definedName>
    <definedName name="_______sxt5" localSheetId="28" hidden="1">{"'Sheet1'!$L$16"}</definedName>
    <definedName name="_______sxt5" localSheetId="14" hidden="1">{"'Sheet1'!$L$16"}</definedName>
    <definedName name="_______sxt5" hidden="1">{"'Sheet1'!$L$16"}</definedName>
    <definedName name="_______T1" localSheetId="12" hidden="1">{"'Sheet1'!$L$16"}</definedName>
    <definedName name="_______T1" localSheetId="11" hidden="1">{"'Sheet1'!$L$16"}</definedName>
    <definedName name="_______T1" localSheetId="13" hidden="1">{"'Sheet1'!$L$16"}</definedName>
    <definedName name="_______T1" localSheetId="16" hidden="1">{"'Sheet1'!$L$16"}</definedName>
    <definedName name="_______T1" localSheetId="21" hidden="1">{"'Sheet1'!$L$16"}</definedName>
    <definedName name="_______T1" localSheetId="18" hidden="1">{"'Sheet1'!$L$16"}</definedName>
    <definedName name="_______T1" localSheetId="19" hidden="1">{"'Sheet1'!$L$16"}</definedName>
    <definedName name="_______T1" localSheetId="20" hidden="1">{"'Sheet1'!$L$16"}</definedName>
    <definedName name="_______T1" localSheetId="22" hidden="1">{"'Sheet1'!$L$16"}</definedName>
    <definedName name="_______T1" localSheetId="24" hidden="1">{"'Sheet1'!$L$16"}</definedName>
    <definedName name="_______T1" localSheetId="28" hidden="1">{"'Sheet1'!$L$16"}</definedName>
    <definedName name="_______T1" localSheetId="14" hidden="1">{"'Sheet1'!$L$16"}</definedName>
    <definedName name="_______T1" hidden="1">{"'Sheet1'!$L$16"}</definedName>
    <definedName name="_______T10" localSheetId="12" hidden="1">{"'Sheet1'!$L$16"}</definedName>
    <definedName name="_______T10" localSheetId="11" hidden="1">{"'Sheet1'!$L$16"}</definedName>
    <definedName name="_______T10" localSheetId="13" hidden="1">{"'Sheet1'!$L$16"}</definedName>
    <definedName name="_______T10" localSheetId="16" hidden="1">{"'Sheet1'!$L$16"}</definedName>
    <definedName name="_______T10" localSheetId="21" hidden="1">{"'Sheet1'!$L$16"}</definedName>
    <definedName name="_______T10" localSheetId="18" hidden="1">{"'Sheet1'!$L$16"}</definedName>
    <definedName name="_______T10" localSheetId="19" hidden="1">{"'Sheet1'!$L$16"}</definedName>
    <definedName name="_______T10" localSheetId="20" hidden="1">{"'Sheet1'!$L$16"}</definedName>
    <definedName name="_______T10" localSheetId="22" hidden="1">{"'Sheet1'!$L$16"}</definedName>
    <definedName name="_______T10" localSheetId="24" hidden="1">{"'Sheet1'!$L$16"}</definedName>
    <definedName name="_______T10" localSheetId="28" hidden="1">{"'Sheet1'!$L$16"}</definedName>
    <definedName name="_______T10" localSheetId="14" hidden="1">{"'Sheet1'!$L$16"}</definedName>
    <definedName name="_______T10" hidden="1">{"'Sheet1'!$L$16"}</definedName>
    <definedName name="_______t2" localSheetId="12" hidden="1">{"'Sheet1'!$L$16"}</definedName>
    <definedName name="_______t2" localSheetId="11" hidden="1">{"'Sheet1'!$L$16"}</definedName>
    <definedName name="_______t2" localSheetId="13" hidden="1">{"'Sheet1'!$L$16"}</definedName>
    <definedName name="_______t2" localSheetId="16" hidden="1">{"'Sheet1'!$L$16"}</definedName>
    <definedName name="_______t2" localSheetId="21" hidden="1">{"'Sheet1'!$L$16"}</definedName>
    <definedName name="_______t2" localSheetId="18" hidden="1">{"'Sheet1'!$L$16"}</definedName>
    <definedName name="_______t2" localSheetId="19" hidden="1">{"'Sheet1'!$L$16"}</definedName>
    <definedName name="_______t2" localSheetId="20" hidden="1">{"'Sheet1'!$L$16"}</definedName>
    <definedName name="_______t2" localSheetId="22" hidden="1">{"'Sheet1'!$L$16"}</definedName>
    <definedName name="_______t2" localSheetId="24" hidden="1">{"'Sheet1'!$L$16"}</definedName>
    <definedName name="_______t2" localSheetId="28" hidden="1">{"'Sheet1'!$L$16"}</definedName>
    <definedName name="_______t2" localSheetId="14" hidden="1">{"'Sheet1'!$L$16"}</definedName>
    <definedName name="_______t2" hidden="1">{"'Sheet1'!$L$16"}</definedName>
    <definedName name="_______T3" localSheetId="12" hidden="1">{"'Sheet1'!$L$16"}</definedName>
    <definedName name="_______T3" localSheetId="11" hidden="1">{"'Sheet1'!$L$16"}</definedName>
    <definedName name="_______T3" localSheetId="13" hidden="1">{"'Sheet1'!$L$16"}</definedName>
    <definedName name="_______T3" localSheetId="16" hidden="1">{"'Sheet1'!$L$16"}</definedName>
    <definedName name="_______T3" localSheetId="21" hidden="1">{"'Sheet1'!$L$16"}</definedName>
    <definedName name="_______T3" localSheetId="18" hidden="1">{"'Sheet1'!$L$16"}</definedName>
    <definedName name="_______T3" localSheetId="19" hidden="1">{"'Sheet1'!$L$16"}</definedName>
    <definedName name="_______T3" localSheetId="20" hidden="1">{"'Sheet1'!$L$16"}</definedName>
    <definedName name="_______T3" localSheetId="22" hidden="1">{"'Sheet1'!$L$16"}</definedName>
    <definedName name="_______T3" localSheetId="24" hidden="1">{"'Sheet1'!$L$16"}</definedName>
    <definedName name="_______T3" localSheetId="28" hidden="1">{"'Sheet1'!$L$16"}</definedName>
    <definedName name="_______T3" localSheetId="14" hidden="1">{"'Sheet1'!$L$16"}</definedName>
    <definedName name="_______T3" hidden="1">{"'Sheet1'!$L$16"}</definedName>
    <definedName name="_______t5" localSheetId="12" hidden="1">{"'Sheet1'!$L$16"}</definedName>
    <definedName name="_______t5" localSheetId="11" hidden="1">{"'Sheet1'!$L$16"}</definedName>
    <definedName name="_______t5" localSheetId="13" hidden="1">{"'Sheet1'!$L$16"}</definedName>
    <definedName name="_______t5" localSheetId="16" hidden="1">{"'Sheet1'!$L$16"}</definedName>
    <definedName name="_______t5" localSheetId="21" hidden="1">{"'Sheet1'!$L$16"}</definedName>
    <definedName name="_______t5" localSheetId="18" hidden="1">{"'Sheet1'!$L$16"}</definedName>
    <definedName name="_______t5" localSheetId="19" hidden="1">{"'Sheet1'!$L$16"}</definedName>
    <definedName name="_______t5" localSheetId="20" hidden="1">{"'Sheet1'!$L$16"}</definedName>
    <definedName name="_______t5" localSheetId="22" hidden="1">{"'Sheet1'!$L$16"}</definedName>
    <definedName name="_______t5" localSheetId="24" hidden="1">{"'Sheet1'!$L$16"}</definedName>
    <definedName name="_______t5" localSheetId="28" hidden="1">{"'Sheet1'!$L$16"}</definedName>
    <definedName name="_______t5" localSheetId="14" hidden="1">{"'Sheet1'!$L$16"}</definedName>
    <definedName name="_______t5" hidden="1">{"'Sheet1'!$L$16"}</definedName>
    <definedName name="_______td1" localSheetId="12" hidden="1">{"'Sheet1'!$L$16"}</definedName>
    <definedName name="_______td1" localSheetId="11" hidden="1">{"'Sheet1'!$L$16"}</definedName>
    <definedName name="_______td1" localSheetId="13" hidden="1">{"'Sheet1'!$L$16"}</definedName>
    <definedName name="_______td1" localSheetId="16" hidden="1">{"'Sheet1'!$L$16"}</definedName>
    <definedName name="_______td1" localSheetId="21" hidden="1">{"'Sheet1'!$L$16"}</definedName>
    <definedName name="_______td1" localSheetId="18" hidden="1">{"'Sheet1'!$L$16"}</definedName>
    <definedName name="_______td1" localSheetId="19" hidden="1">{"'Sheet1'!$L$16"}</definedName>
    <definedName name="_______td1" localSheetId="20" hidden="1">{"'Sheet1'!$L$16"}</definedName>
    <definedName name="_______td1" localSheetId="22" hidden="1">{"'Sheet1'!$L$16"}</definedName>
    <definedName name="_______td1" localSheetId="24" hidden="1">{"'Sheet1'!$L$16"}</definedName>
    <definedName name="_______td1" localSheetId="28" hidden="1">{"'Sheet1'!$L$16"}</definedName>
    <definedName name="_______td1" localSheetId="14" hidden="1">{"'Sheet1'!$L$16"}</definedName>
    <definedName name="_______td1" hidden="1">{"'Sheet1'!$L$16"}</definedName>
    <definedName name="_______TH1" localSheetId="12" hidden="1">{"'Sheet1'!$L$16"}</definedName>
    <definedName name="_______TH1" localSheetId="11" hidden="1">{"'Sheet1'!$L$16"}</definedName>
    <definedName name="_______TH1" localSheetId="13" hidden="1">{"'Sheet1'!$L$16"}</definedName>
    <definedName name="_______TH1" localSheetId="16" hidden="1">{"'Sheet1'!$L$16"}</definedName>
    <definedName name="_______TH1" localSheetId="21" hidden="1">{"'Sheet1'!$L$16"}</definedName>
    <definedName name="_______TH1" localSheetId="18" hidden="1">{"'Sheet1'!$L$16"}</definedName>
    <definedName name="_______TH1" localSheetId="19" hidden="1">{"'Sheet1'!$L$16"}</definedName>
    <definedName name="_______TH1" localSheetId="20" hidden="1">{"'Sheet1'!$L$16"}</definedName>
    <definedName name="_______TH1" localSheetId="22" hidden="1">{"'Sheet1'!$L$16"}</definedName>
    <definedName name="_______TH1" localSheetId="24" hidden="1">{"'Sheet1'!$L$16"}</definedName>
    <definedName name="_______TH1" localSheetId="28" hidden="1">{"'Sheet1'!$L$16"}</definedName>
    <definedName name="_______TH1" localSheetId="14" hidden="1">{"'Sheet1'!$L$16"}</definedName>
    <definedName name="_______TH1" hidden="1">{"'Sheet1'!$L$16"}</definedName>
    <definedName name="_______TH3" localSheetId="12" hidden="1">{"'Sheet1'!$L$16"}</definedName>
    <definedName name="_______TH3" localSheetId="11" hidden="1">{"'Sheet1'!$L$16"}</definedName>
    <definedName name="_______TH3" localSheetId="13" hidden="1">{"'Sheet1'!$L$16"}</definedName>
    <definedName name="_______TH3" localSheetId="16" hidden="1">{"'Sheet1'!$L$16"}</definedName>
    <definedName name="_______TH3" localSheetId="21" hidden="1">{"'Sheet1'!$L$16"}</definedName>
    <definedName name="_______TH3" localSheetId="18" hidden="1">{"'Sheet1'!$L$16"}</definedName>
    <definedName name="_______TH3" localSheetId="19" hidden="1">{"'Sheet1'!$L$16"}</definedName>
    <definedName name="_______TH3" localSheetId="20" hidden="1">{"'Sheet1'!$L$16"}</definedName>
    <definedName name="_______TH3" localSheetId="22" hidden="1">{"'Sheet1'!$L$16"}</definedName>
    <definedName name="_______TH3" localSheetId="24" hidden="1">{"'Sheet1'!$L$16"}</definedName>
    <definedName name="_______TH3" localSheetId="28" hidden="1">{"'Sheet1'!$L$16"}</definedName>
    <definedName name="_______TH3" localSheetId="14" hidden="1">{"'Sheet1'!$L$16"}</definedName>
    <definedName name="_______TH3" hidden="1">{"'Sheet1'!$L$16"}</definedName>
    <definedName name="_______THT11" localSheetId="12" hidden="1">{"'Sheet1'!$L$16"}</definedName>
    <definedName name="_______THT11" localSheetId="11" hidden="1">{"'Sheet1'!$L$16"}</definedName>
    <definedName name="_______THT11" localSheetId="13" hidden="1">{"'Sheet1'!$L$16"}</definedName>
    <definedName name="_______THT11" localSheetId="16" hidden="1">{"'Sheet1'!$L$16"}</definedName>
    <definedName name="_______THT11" localSheetId="21" hidden="1">{"'Sheet1'!$L$16"}</definedName>
    <definedName name="_______THT11" localSheetId="18" hidden="1">{"'Sheet1'!$L$16"}</definedName>
    <definedName name="_______THT11" localSheetId="19" hidden="1">{"'Sheet1'!$L$16"}</definedName>
    <definedName name="_______THT11" localSheetId="20" hidden="1">{"'Sheet1'!$L$16"}</definedName>
    <definedName name="_______THT11" localSheetId="22" hidden="1">{"'Sheet1'!$L$16"}</definedName>
    <definedName name="_______THT11" localSheetId="24" hidden="1">{"'Sheet1'!$L$16"}</definedName>
    <definedName name="_______THT11" localSheetId="28" hidden="1">{"'Sheet1'!$L$16"}</definedName>
    <definedName name="_______THT11" localSheetId="14" hidden="1">{"'Sheet1'!$L$16"}</definedName>
    <definedName name="_______THT11" hidden="1">{"'Sheet1'!$L$16"}</definedName>
    <definedName name="_______TM2" localSheetId="12" hidden="1">{"'Sheet1'!$L$16"}</definedName>
    <definedName name="_______TM2" localSheetId="11" hidden="1">{"'Sheet1'!$L$16"}</definedName>
    <definedName name="_______TM2" localSheetId="13" hidden="1">{"'Sheet1'!$L$16"}</definedName>
    <definedName name="_______TM2" localSheetId="16" hidden="1">{"'Sheet1'!$L$16"}</definedName>
    <definedName name="_______TM2" localSheetId="21" hidden="1">{"'Sheet1'!$L$16"}</definedName>
    <definedName name="_______TM2" localSheetId="18" hidden="1">{"'Sheet1'!$L$16"}</definedName>
    <definedName name="_______TM2" localSheetId="19" hidden="1">{"'Sheet1'!$L$16"}</definedName>
    <definedName name="_______TM2" localSheetId="20" hidden="1">{"'Sheet1'!$L$16"}</definedName>
    <definedName name="_______TM2" localSheetId="22" hidden="1">{"'Sheet1'!$L$16"}</definedName>
    <definedName name="_______TM2" localSheetId="24" hidden="1">{"'Sheet1'!$L$16"}</definedName>
    <definedName name="_______TM2" localSheetId="28" hidden="1">{"'Sheet1'!$L$16"}</definedName>
    <definedName name="_______TM2" localSheetId="14" hidden="1">{"'Sheet1'!$L$16"}</definedName>
    <definedName name="_______TM2" hidden="1">{"'Sheet1'!$L$16"}</definedName>
    <definedName name="_______TO14" localSheetId="12" hidden="1">{"'Sheet1'!$L$16"}</definedName>
    <definedName name="_______TO14" localSheetId="11" hidden="1">{"'Sheet1'!$L$16"}</definedName>
    <definedName name="_______TO14" localSheetId="13" hidden="1">{"'Sheet1'!$L$16"}</definedName>
    <definedName name="_______TO14" localSheetId="16" hidden="1">{"'Sheet1'!$L$16"}</definedName>
    <definedName name="_______TO14" localSheetId="21" hidden="1">{"'Sheet1'!$L$16"}</definedName>
    <definedName name="_______TO14" localSheetId="18" hidden="1">{"'Sheet1'!$L$16"}</definedName>
    <definedName name="_______TO14" localSheetId="19" hidden="1">{"'Sheet1'!$L$16"}</definedName>
    <definedName name="_______TO14" localSheetId="20" hidden="1">{"'Sheet1'!$L$16"}</definedName>
    <definedName name="_______TO14" localSheetId="22" hidden="1">{"'Sheet1'!$L$16"}</definedName>
    <definedName name="_______TO14" localSheetId="24" hidden="1">{"'Sheet1'!$L$16"}</definedName>
    <definedName name="_______TO14" localSheetId="28" hidden="1">{"'Sheet1'!$L$16"}</definedName>
    <definedName name="_______TO14" localSheetId="14" hidden="1">{"'Sheet1'!$L$16"}</definedName>
    <definedName name="_______TO14" hidden="1">{"'Sheet1'!$L$16"}</definedName>
    <definedName name="_______tt3" localSheetId="12" hidden="1">{"'Sheet1'!$L$16"}</definedName>
    <definedName name="_______tt3" localSheetId="11" hidden="1">{"'Sheet1'!$L$16"}</definedName>
    <definedName name="_______tt3" localSheetId="13" hidden="1">{"'Sheet1'!$L$16"}</definedName>
    <definedName name="_______tt3" localSheetId="16" hidden="1">{"'Sheet1'!$L$16"}</definedName>
    <definedName name="_______tt3" localSheetId="21" hidden="1">{"'Sheet1'!$L$16"}</definedName>
    <definedName name="_______tt3" localSheetId="18" hidden="1">{"'Sheet1'!$L$16"}</definedName>
    <definedName name="_______tt3" localSheetId="19" hidden="1">{"'Sheet1'!$L$16"}</definedName>
    <definedName name="_______tt3" localSheetId="20" hidden="1">{"'Sheet1'!$L$16"}</definedName>
    <definedName name="_______tt3" localSheetId="22" hidden="1">{"'Sheet1'!$L$16"}</definedName>
    <definedName name="_______tt3" localSheetId="24" hidden="1">{"'Sheet1'!$L$16"}</definedName>
    <definedName name="_______tt3" localSheetId="28" hidden="1">{"'Sheet1'!$L$16"}</definedName>
    <definedName name="_______tt3" localSheetId="14" hidden="1">{"'Sheet1'!$L$16"}</definedName>
    <definedName name="_______tt3" hidden="1">{"'Sheet1'!$L$16"}</definedName>
    <definedName name="_______tu4" localSheetId="12" hidden="1">{"'Sheet1'!$L$16"}</definedName>
    <definedName name="_______tu4" localSheetId="11" hidden="1">{"'Sheet1'!$L$16"}</definedName>
    <definedName name="_______tu4" localSheetId="13" hidden="1">{"'Sheet1'!$L$16"}</definedName>
    <definedName name="_______tu4" localSheetId="16" hidden="1">{"'Sheet1'!$L$16"}</definedName>
    <definedName name="_______tu4" localSheetId="21" hidden="1">{"'Sheet1'!$L$16"}</definedName>
    <definedName name="_______tu4" localSheetId="18" hidden="1">{"'Sheet1'!$L$16"}</definedName>
    <definedName name="_______tu4" localSheetId="19" hidden="1">{"'Sheet1'!$L$16"}</definedName>
    <definedName name="_______tu4" localSheetId="20" hidden="1">{"'Sheet1'!$L$16"}</definedName>
    <definedName name="_______tu4" localSheetId="22" hidden="1">{"'Sheet1'!$L$16"}</definedName>
    <definedName name="_______tu4" localSheetId="24" hidden="1">{"'Sheet1'!$L$16"}</definedName>
    <definedName name="_______tu4" localSheetId="28" hidden="1">{"'Sheet1'!$L$16"}</definedName>
    <definedName name="_______tu4" localSheetId="14" hidden="1">{"'Sheet1'!$L$16"}</definedName>
    <definedName name="_______tu4" hidden="1">{"'Sheet1'!$L$16"}</definedName>
    <definedName name="_______TV2" localSheetId="12" hidden="1">{"'Sheet1'!$L$16"}</definedName>
    <definedName name="_______TV2" localSheetId="11" hidden="1">{"'Sheet1'!$L$16"}</definedName>
    <definedName name="_______TV2" localSheetId="13" hidden="1">{"'Sheet1'!$L$16"}</definedName>
    <definedName name="_______TV2" localSheetId="16" hidden="1">{"'Sheet1'!$L$16"}</definedName>
    <definedName name="_______TV2" localSheetId="21" hidden="1">{"'Sheet1'!$L$16"}</definedName>
    <definedName name="_______TV2" localSheetId="18" hidden="1">{"'Sheet1'!$L$16"}</definedName>
    <definedName name="_______TV2" localSheetId="19" hidden="1">{"'Sheet1'!$L$16"}</definedName>
    <definedName name="_______TV2" localSheetId="20" hidden="1">{"'Sheet1'!$L$16"}</definedName>
    <definedName name="_______TV2" localSheetId="22" hidden="1">{"'Sheet1'!$L$16"}</definedName>
    <definedName name="_______TV2" localSheetId="24" hidden="1">{"'Sheet1'!$L$16"}</definedName>
    <definedName name="_______TV2" localSheetId="28" hidden="1">{"'Sheet1'!$L$16"}</definedName>
    <definedName name="_______TV2" localSheetId="14" hidden="1">{"'Sheet1'!$L$16"}</definedName>
    <definedName name="_______TV2" hidden="1">{"'Sheet1'!$L$16"}</definedName>
    <definedName name="_______VE1" localSheetId="12" hidden="1">{#N/A,#N/A,TRUE,"SUM";#N/A,#N/A,TRUE,"EE";#N/A,#N/A,TRUE,"AC";#N/A,#N/A,TRUE,"SN"}</definedName>
    <definedName name="_______VE1" localSheetId="11" hidden="1">{#N/A,#N/A,TRUE,"SUM";#N/A,#N/A,TRUE,"EE";#N/A,#N/A,TRUE,"AC";#N/A,#N/A,TRUE,"SN"}</definedName>
    <definedName name="_______VE1" localSheetId="13" hidden="1">{#N/A,#N/A,TRUE,"SUM";#N/A,#N/A,TRUE,"EE";#N/A,#N/A,TRUE,"AC";#N/A,#N/A,TRUE,"SN"}</definedName>
    <definedName name="_______VE1" localSheetId="16" hidden="1">{#N/A,#N/A,TRUE,"SUM";#N/A,#N/A,TRUE,"EE";#N/A,#N/A,TRUE,"AC";#N/A,#N/A,TRUE,"SN"}</definedName>
    <definedName name="_______VE1" localSheetId="21" hidden="1">{#N/A,#N/A,TRUE,"SUM";#N/A,#N/A,TRUE,"EE";#N/A,#N/A,TRUE,"AC";#N/A,#N/A,TRUE,"SN"}</definedName>
    <definedName name="_______VE1" localSheetId="18" hidden="1">{#N/A,#N/A,TRUE,"SUM";#N/A,#N/A,TRUE,"EE";#N/A,#N/A,TRUE,"AC";#N/A,#N/A,TRUE,"SN"}</definedName>
    <definedName name="_______VE1" localSheetId="19" hidden="1">{#N/A,#N/A,TRUE,"SUM";#N/A,#N/A,TRUE,"EE";#N/A,#N/A,TRUE,"AC";#N/A,#N/A,TRUE,"SN"}</definedName>
    <definedName name="_______VE1" localSheetId="20" hidden="1">{#N/A,#N/A,TRUE,"SUM";#N/A,#N/A,TRUE,"EE";#N/A,#N/A,TRUE,"AC";#N/A,#N/A,TRUE,"SN"}</definedName>
    <definedName name="_______VE1" localSheetId="22" hidden="1">{#N/A,#N/A,TRUE,"SUM";#N/A,#N/A,TRUE,"EE";#N/A,#N/A,TRUE,"AC";#N/A,#N/A,TRUE,"SN"}</definedName>
    <definedName name="_______VE1" localSheetId="24" hidden="1">{#N/A,#N/A,TRUE,"SUM";#N/A,#N/A,TRUE,"EE";#N/A,#N/A,TRUE,"AC";#N/A,#N/A,TRUE,"SN"}</definedName>
    <definedName name="_______VE1" localSheetId="28" hidden="1">{#N/A,#N/A,TRUE,"SUM";#N/A,#N/A,TRUE,"EE";#N/A,#N/A,TRUE,"AC";#N/A,#N/A,TRUE,"SN"}</definedName>
    <definedName name="_______VE1" localSheetId="14" hidden="1">{#N/A,#N/A,TRUE,"SUM";#N/A,#N/A,TRUE,"EE";#N/A,#N/A,TRUE,"AC";#N/A,#N/A,TRUE,"SN"}</definedName>
    <definedName name="_______VE1" hidden="1">{#N/A,#N/A,TRUE,"SUM";#N/A,#N/A,TRUE,"EE";#N/A,#N/A,TRUE,"AC";#N/A,#N/A,TRUE,"SN"}</definedName>
    <definedName name="_______VE32" localSheetId="12" hidden="1">{#N/A,#N/A,TRUE,"Str.";#N/A,#N/A,TRUE,"Steel &amp; Roof";#N/A,#N/A,TRUE,"Arc.";#N/A,#N/A,TRUE,"Preliminary";#N/A,#N/A,TRUE,"Sum_Prelim"}</definedName>
    <definedName name="_______VE32" localSheetId="11" hidden="1">{#N/A,#N/A,TRUE,"Str.";#N/A,#N/A,TRUE,"Steel &amp; Roof";#N/A,#N/A,TRUE,"Arc.";#N/A,#N/A,TRUE,"Preliminary";#N/A,#N/A,TRUE,"Sum_Prelim"}</definedName>
    <definedName name="_______VE32" localSheetId="13" hidden="1">{#N/A,#N/A,TRUE,"Str.";#N/A,#N/A,TRUE,"Steel &amp; Roof";#N/A,#N/A,TRUE,"Arc.";#N/A,#N/A,TRUE,"Preliminary";#N/A,#N/A,TRUE,"Sum_Prelim"}</definedName>
    <definedName name="_______VE32" localSheetId="16" hidden="1">{#N/A,#N/A,TRUE,"Str.";#N/A,#N/A,TRUE,"Steel &amp; Roof";#N/A,#N/A,TRUE,"Arc.";#N/A,#N/A,TRUE,"Preliminary";#N/A,#N/A,TRUE,"Sum_Prelim"}</definedName>
    <definedName name="_______VE32" localSheetId="21" hidden="1">{#N/A,#N/A,TRUE,"Str.";#N/A,#N/A,TRUE,"Steel &amp; Roof";#N/A,#N/A,TRUE,"Arc.";#N/A,#N/A,TRUE,"Preliminary";#N/A,#N/A,TRUE,"Sum_Prelim"}</definedName>
    <definedName name="_______VE32" localSheetId="18" hidden="1">{#N/A,#N/A,TRUE,"Str.";#N/A,#N/A,TRUE,"Steel &amp; Roof";#N/A,#N/A,TRUE,"Arc.";#N/A,#N/A,TRUE,"Preliminary";#N/A,#N/A,TRUE,"Sum_Prelim"}</definedName>
    <definedName name="_______VE32" localSheetId="19" hidden="1">{#N/A,#N/A,TRUE,"Str.";#N/A,#N/A,TRUE,"Steel &amp; Roof";#N/A,#N/A,TRUE,"Arc.";#N/A,#N/A,TRUE,"Preliminary";#N/A,#N/A,TRUE,"Sum_Prelim"}</definedName>
    <definedName name="_______VE32" localSheetId="20" hidden="1">{#N/A,#N/A,TRUE,"Str.";#N/A,#N/A,TRUE,"Steel &amp; Roof";#N/A,#N/A,TRUE,"Arc.";#N/A,#N/A,TRUE,"Preliminary";#N/A,#N/A,TRUE,"Sum_Prelim"}</definedName>
    <definedName name="_______VE32" localSheetId="22" hidden="1">{#N/A,#N/A,TRUE,"Str.";#N/A,#N/A,TRUE,"Steel &amp; Roof";#N/A,#N/A,TRUE,"Arc.";#N/A,#N/A,TRUE,"Preliminary";#N/A,#N/A,TRUE,"Sum_Prelim"}</definedName>
    <definedName name="_______VE32" localSheetId="24" hidden="1">{#N/A,#N/A,TRUE,"Str.";#N/A,#N/A,TRUE,"Steel &amp; Roof";#N/A,#N/A,TRUE,"Arc.";#N/A,#N/A,TRUE,"Preliminary";#N/A,#N/A,TRUE,"Sum_Prelim"}</definedName>
    <definedName name="_______VE32" localSheetId="28" hidden="1">{#N/A,#N/A,TRUE,"Str.";#N/A,#N/A,TRUE,"Steel &amp; Roof";#N/A,#N/A,TRUE,"Arc.";#N/A,#N/A,TRUE,"Preliminary";#N/A,#N/A,TRUE,"Sum_Prelim"}</definedName>
    <definedName name="_______VE32" localSheetId="14" hidden="1">{#N/A,#N/A,TRUE,"Str.";#N/A,#N/A,TRUE,"Steel &amp; Roof";#N/A,#N/A,TRUE,"Arc.";#N/A,#N/A,TRUE,"Preliminary";#N/A,#N/A,TRUE,"Sum_Prelim"}</definedName>
    <definedName name="_______VE32" hidden="1">{#N/A,#N/A,TRUE,"Str.";#N/A,#N/A,TRUE,"Steel &amp; Roof";#N/A,#N/A,TRUE,"Arc.";#N/A,#N/A,TRUE,"Preliminary";#N/A,#N/A,TRUE,"Sum_Prelim"}</definedName>
    <definedName name="_______VLP2" localSheetId="12" hidden="1">{"'Sheet1'!$L$16"}</definedName>
    <definedName name="_______VLP2" localSheetId="11" hidden="1">{"'Sheet1'!$L$16"}</definedName>
    <definedName name="_______VLP2" localSheetId="13" hidden="1">{"'Sheet1'!$L$16"}</definedName>
    <definedName name="_______VLP2" localSheetId="16" hidden="1">{"'Sheet1'!$L$16"}</definedName>
    <definedName name="_______VLP2" localSheetId="21" hidden="1">{"'Sheet1'!$L$16"}</definedName>
    <definedName name="_______VLP2" localSheetId="18" hidden="1">{"'Sheet1'!$L$16"}</definedName>
    <definedName name="_______VLP2" localSheetId="19" hidden="1">{"'Sheet1'!$L$16"}</definedName>
    <definedName name="_______VLP2" localSheetId="20" hidden="1">{"'Sheet1'!$L$16"}</definedName>
    <definedName name="_______VLP2" localSheetId="22" hidden="1">{"'Sheet1'!$L$16"}</definedName>
    <definedName name="_______VLP2" localSheetId="24" hidden="1">{"'Sheet1'!$L$16"}</definedName>
    <definedName name="_______VLP2" localSheetId="28" hidden="1">{"'Sheet1'!$L$16"}</definedName>
    <definedName name="_______VLP2" localSheetId="14" hidden="1">{"'Sheet1'!$L$16"}</definedName>
    <definedName name="_______VLP2" hidden="1">{"'Sheet1'!$L$16"}</definedName>
    <definedName name="_______VO15" localSheetId="12" hidden="1">{"'CPA Sum'!$A$1:$X$30","'CPA'!$A$1:$K$187","'Infra Cost'!$A$1:$Q$30","'Dev't Cost'!$A$1:$AH$40","'Cashflow'!$A$1:$DG$82"}</definedName>
    <definedName name="_______VO15" localSheetId="11" hidden="1">{"'CPA Sum'!$A$1:$X$30","'CPA'!$A$1:$K$187","'Infra Cost'!$A$1:$Q$30","'Dev't Cost'!$A$1:$AH$40","'Cashflow'!$A$1:$DG$82"}</definedName>
    <definedName name="_______VO15" localSheetId="13" hidden="1">{"'CPA Sum'!$A$1:$X$30","'CPA'!$A$1:$K$187","'Infra Cost'!$A$1:$Q$30","'Dev't Cost'!$A$1:$AH$40","'Cashflow'!$A$1:$DG$82"}</definedName>
    <definedName name="_______VO15" localSheetId="16" hidden="1">{"'CPA Sum'!$A$1:$X$30","'CPA'!$A$1:$K$187","'Infra Cost'!$A$1:$Q$30","'Dev't Cost'!$A$1:$AH$40","'Cashflow'!$A$1:$DG$82"}</definedName>
    <definedName name="_______VO15" localSheetId="21" hidden="1">{"'CPA Sum'!$A$1:$X$30","'CPA'!$A$1:$K$187","'Infra Cost'!$A$1:$Q$30","'Dev't Cost'!$A$1:$AH$40","'Cashflow'!$A$1:$DG$82"}</definedName>
    <definedName name="_______VO15" localSheetId="18" hidden="1">{"'CPA Sum'!$A$1:$X$30","'CPA'!$A$1:$K$187","'Infra Cost'!$A$1:$Q$30","'Dev't Cost'!$A$1:$AH$40","'Cashflow'!$A$1:$DG$82"}</definedName>
    <definedName name="_______VO15" localSheetId="19" hidden="1">{"'CPA Sum'!$A$1:$X$30","'CPA'!$A$1:$K$187","'Infra Cost'!$A$1:$Q$30","'Dev't Cost'!$A$1:$AH$40","'Cashflow'!$A$1:$DG$82"}</definedName>
    <definedName name="_______VO15" localSheetId="20" hidden="1">{"'CPA Sum'!$A$1:$X$30","'CPA'!$A$1:$K$187","'Infra Cost'!$A$1:$Q$30","'Dev't Cost'!$A$1:$AH$40","'Cashflow'!$A$1:$DG$82"}</definedName>
    <definedName name="_______VO15" localSheetId="22" hidden="1">{"'CPA Sum'!$A$1:$X$30","'CPA'!$A$1:$K$187","'Infra Cost'!$A$1:$Q$30","'Dev't Cost'!$A$1:$AH$40","'Cashflow'!$A$1:$DG$82"}</definedName>
    <definedName name="_______VO15" localSheetId="24" hidden="1">{"'CPA Sum'!$A$1:$X$30","'CPA'!$A$1:$K$187","'Infra Cost'!$A$1:$Q$30","'Dev't Cost'!$A$1:$AH$40","'Cashflow'!$A$1:$DG$82"}</definedName>
    <definedName name="_______VO15" localSheetId="28" hidden="1">{"'CPA Sum'!$A$1:$X$30","'CPA'!$A$1:$K$187","'Infra Cost'!$A$1:$Q$30","'Dev't Cost'!$A$1:$AH$40","'Cashflow'!$A$1:$DG$82"}</definedName>
    <definedName name="_______VO15" localSheetId="14" hidden="1">{"'CPA Sum'!$A$1:$X$30","'CPA'!$A$1:$K$187","'Infra Cost'!$A$1:$Q$30","'Dev't Cost'!$A$1:$AH$40","'Cashflow'!$A$1:$DG$82"}</definedName>
    <definedName name="_______VO15" hidden="1">{"'CPA Sum'!$A$1:$X$30","'CPA'!$A$1:$K$187","'Infra Cost'!$A$1:$Q$30","'Dev't Cost'!$A$1:$AH$40","'Cashflow'!$A$1:$DG$82"}</definedName>
    <definedName name="_______vpt5" localSheetId="12" hidden="1">{"'Sheet1'!$L$16"}</definedName>
    <definedName name="_______vpt5" localSheetId="11" hidden="1">{"'Sheet1'!$L$16"}</definedName>
    <definedName name="_______vpt5" localSheetId="13" hidden="1">{"'Sheet1'!$L$16"}</definedName>
    <definedName name="_______vpt5" localSheetId="16" hidden="1">{"'Sheet1'!$L$16"}</definedName>
    <definedName name="_______vpt5" localSheetId="21" hidden="1">{"'Sheet1'!$L$16"}</definedName>
    <definedName name="_______vpt5" localSheetId="18" hidden="1">{"'Sheet1'!$L$16"}</definedName>
    <definedName name="_______vpt5" localSheetId="19" hidden="1">{"'Sheet1'!$L$16"}</definedName>
    <definedName name="_______vpt5" localSheetId="20" hidden="1">{"'Sheet1'!$L$16"}</definedName>
    <definedName name="_______vpt5" localSheetId="22" hidden="1">{"'Sheet1'!$L$16"}</definedName>
    <definedName name="_______vpt5" localSheetId="24" hidden="1">{"'Sheet1'!$L$16"}</definedName>
    <definedName name="_______vpt5" localSheetId="28" hidden="1">{"'Sheet1'!$L$16"}</definedName>
    <definedName name="_______vpt5" localSheetId="14" hidden="1">{"'Sheet1'!$L$16"}</definedName>
    <definedName name="_______vpt5" hidden="1">{"'Sheet1'!$L$16"}</definedName>
    <definedName name="_______vpt6" localSheetId="12" hidden="1">{"'Sheet1'!$L$16"}</definedName>
    <definedName name="_______vpt6" localSheetId="11" hidden="1">{"'Sheet1'!$L$16"}</definedName>
    <definedName name="_______vpt6" localSheetId="13" hidden="1">{"'Sheet1'!$L$16"}</definedName>
    <definedName name="_______vpt6" localSheetId="16" hidden="1">{"'Sheet1'!$L$16"}</definedName>
    <definedName name="_______vpt6" localSheetId="21" hidden="1">{"'Sheet1'!$L$16"}</definedName>
    <definedName name="_______vpt6" localSheetId="18" hidden="1">{"'Sheet1'!$L$16"}</definedName>
    <definedName name="_______vpt6" localSheetId="19" hidden="1">{"'Sheet1'!$L$16"}</definedName>
    <definedName name="_______vpt6" localSheetId="20" hidden="1">{"'Sheet1'!$L$16"}</definedName>
    <definedName name="_______vpt6" localSheetId="22" hidden="1">{"'Sheet1'!$L$16"}</definedName>
    <definedName name="_______vpt6" localSheetId="24" hidden="1">{"'Sheet1'!$L$16"}</definedName>
    <definedName name="_______vpt6" localSheetId="28" hidden="1">{"'Sheet1'!$L$16"}</definedName>
    <definedName name="_______vpt6" localSheetId="14" hidden="1">{"'Sheet1'!$L$16"}</definedName>
    <definedName name="_______vpt6" hidden="1">{"'Sheet1'!$L$16"}</definedName>
    <definedName name="_______VT3" localSheetId="12" hidden="1">{"'Sheet1'!$L$16"}</definedName>
    <definedName name="_______VT3" localSheetId="11" hidden="1">{"'Sheet1'!$L$16"}</definedName>
    <definedName name="_______VT3" localSheetId="13" hidden="1">{"'Sheet1'!$L$16"}</definedName>
    <definedName name="_______VT3" localSheetId="16" hidden="1">{"'Sheet1'!$L$16"}</definedName>
    <definedName name="_______VT3" localSheetId="21" hidden="1">{"'Sheet1'!$L$16"}</definedName>
    <definedName name="_______VT3" localSheetId="18" hidden="1">{"'Sheet1'!$L$16"}</definedName>
    <definedName name="_______VT3" localSheetId="19" hidden="1">{"'Sheet1'!$L$16"}</definedName>
    <definedName name="_______VT3" localSheetId="20" hidden="1">{"'Sheet1'!$L$16"}</definedName>
    <definedName name="_______VT3" localSheetId="22" hidden="1">{"'Sheet1'!$L$16"}</definedName>
    <definedName name="_______VT3" localSheetId="24" hidden="1">{"'Sheet1'!$L$16"}</definedName>
    <definedName name="_______VT3" localSheetId="28" hidden="1">{"'Sheet1'!$L$16"}</definedName>
    <definedName name="_______VT3" localSheetId="14" hidden="1">{"'Sheet1'!$L$16"}</definedName>
    <definedName name="_______VT3" hidden="1">{"'Sheet1'!$L$16"}</definedName>
    <definedName name="_______xlfn.BAHTTEXT" hidden="1">#NAME?</definedName>
    <definedName name="_______z511" localSheetId="12" hidden="1">{"'Sheet1'!$L$16"}</definedName>
    <definedName name="_______z511" localSheetId="11" hidden="1">{"'Sheet1'!$L$16"}</definedName>
    <definedName name="_______z511" localSheetId="13" hidden="1">{"'Sheet1'!$L$16"}</definedName>
    <definedName name="_______z511" localSheetId="16" hidden="1">{"'Sheet1'!$L$16"}</definedName>
    <definedName name="_______z511" localSheetId="21" hidden="1">{"'Sheet1'!$L$16"}</definedName>
    <definedName name="_______z511" localSheetId="18" hidden="1">{"'Sheet1'!$L$16"}</definedName>
    <definedName name="_______z511" localSheetId="19" hidden="1">{"'Sheet1'!$L$16"}</definedName>
    <definedName name="_______z511" localSheetId="20" hidden="1">{"'Sheet1'!$L$16"}</definedName>
    <definedName name="_______z511" localSheetId="22" hidden="1">{"'Sheet1'!$L$16"}</definedName>
    <definedName name="_______z511" localSheetId="24" hidden="1">{"'Sheet1'!$L$16"}</definedName>
    <definedName name="_______z511" localSheetId="28" hidden="1">{"'Sheet1'!$L$16"}</definedName>
    <definedName name="_______z511" localSheetId="14" hidden="1">{"'Sheet1'!$L$16"}</definedName>
    <definedName name="_______z511" hidden="1">{"'Sheet1'!$L$16"}</definedName>
    <definedName name="______4__123Graph_Aｸﾞﾗﾌ_2" hidden="1">#REF!</definedName>
    <definedName name="______a1" localSheetId="12" hidden="1">{"'Sheet1'!$L$16"}</definedName>
    <definedName name="______a1" localSheetId="11" hidden="1">{"'Sheet1'!$L$16"}</definedName>
    <definedName name="______a1" localSheetId="13" hidden="1">{"'Sheet1'!$L$16"}</definedName>
    <definedName name="______a1" localSheetId="16" hidden="1">{"'Sheet1'!$L$16"}</definedName>
    <definedName name="______a1" localSheetId="21" hidden="1">{"'Sheet1'!$L$16"}</definedName>
    <definedName name="______a1" localSheetId="18" hidden="1">{"'Sheet1'!$L$16"}</definedName>
    <definedName name="______a1" localSheetId="19" hidden="1">{"'Sheet1'!$L$16"}</definedName>
    <definedName name="______a1" localSheetId="20" hidden="1">{"'Sheet1'!$L$16"}</definedName>
    <definedName name="______a1" localSheetId="22" hidden="1">{"'Sheet1'!$L$16"}</definedName>
    <definedName name="______a1" localSheetId="24" hidden="1">{"'Sheet1'!$L$16"}</definedName>
    <definedName name="______a1" localSheetId="28" hidden="1">{"'Sheet1'!$L$16"}</definedName>
    <definedName name="______a1" localSheetId="14" hidden="1">{"'Sheet1'!$L$16"}</definedName>
    <definedName name="______a1" hidden="1">{"'Sheet1'!$L$16"}</definedName>
    <definedName name="______a1_1" localSheetId="12" hidden="1">{"'Sheet1'!$L$16"}</definedName>
    <definedName name="______a1_1" localSheetId="11" hidden="1">{"'Sheet1'!$L$16"}</definedName>
    <definedName name="______a1_1" localSheetId="13" hidden="1">{"'Sheet1'!$L$16"}</definedName>
    <definedName name="______a1_1" localSheetId="16" hidden="1">{"'Sheet1'!$L$16"}</definedName>
    <definedName name="______a1_1" localSheetId="21" hidden="1">{"'Sheet1'!$L$16"}</definedName>
    <definedName name="______a1_1" localSheetId="18" hidden="1">{"'Sheet1'!$L$16"}</definedName>
    <definedName name="______a1_1" localSheetId="19" hidden="1">{"'Sheet1'!$L$16"}</definedName>
    <definedName name="______a1_1" localSheetId="20" hidden="1">{"'Sheet1'!$L$16"}</definedName>
    <definedName name="______a1_1" localSheetId="22" hidden="1">{"'Sheet1'!$L$16"}</definedName>
    <definedName name="______a1_1" localSheetId="24" hidden="1">{"'Sheet1'!$L$16"}</definedName>
    <definedName name="______a1_1" localSheetId="28" hidden="1">{"'Sheet1'!$L$16"}</definedName>
    <definedName name="______a1_1" localSheetId="14" hidden="1">{"'Sheet1'!$L$16"}</definedName>
    <definedName name="______a1_1" hidden="1">{"'Sheet1'!$L$16"}</definedName>
    <definedName name="______a10" localSheetId="12" hidden="1">{"'Sheet1'!$L$16"}</definedName>
    <definedName name="______a10" localSheetId="11" hidden="1">{"'Sheet1'!$L$16"}</definedName>
    <definedName name="______a10" localSheetId="13" hidden="1">{"'Sheet1'!$L$16"}</definedName>
    <definedName name="______a10" localSheetId="16" hidden="1">{"'Sheet1'!$L$16"}</definedName>
    <definedName name="______a10" localSheetId="21" hidden="1">{"'Sheet1'!$L$16"}</definedName>
    <definedName name="______a10" localSheetId="18" hidden="1">{"'Sheet1'!$L$16"}</definedName>
    <definedName name="______a10" localSheetId="19" hidden="1">{"'Sheet1'!$L$16"}</definedName>
    <definedName name="______a10" localSheetId="20" hidden="1">{"'Sheet1'!$L$16"}</definedName>
    <definedName name="______a10" localSheetId="22" hidden="1">{"'Sheet1'!$L$16"}</definedName>
    <definedName name="______a10" localSheetId="24" hidden="1">{"'Sheet1'!$L$16"}</definedName>
    <definedName name="______a10" localSheetId="28" hidden="1">{"'Sheet1'!$L$16"}</definedName>
    <definedName name="______a10" localSheetId="14" hidden="1">{"'Sheet1'!$L$16"}</definedName>
    <definedName name="______a10" hidden="1">{"'Sheet1'!$L$16"}</definedName>
    <definedName name="______a11" localSheetId="12" hidden="1">{"'Sheet1'!$L$16"}</definedName>
    <definedName name="______a11" localSheetId="11" hidden="1">{"'Sheet1'!$L$16"}</definedName>
    <definedName name="______a11" localSheetId="13" hidden="1">{"'Sheet1'!$L$16"}</definedName>
    <definedName name="______a11" localSheetId="16" hidden="1">{"'Sheet1'!$L$16"}</definedName>
    <definedName name="______a11" localSheetId="21" hidden="1">{"'Sheet1'!$L$16"}</definedName>
    <definedName name="______a11" localSheetId="18" hidden="1">{"'Sheet1'!$L$16"}</definedName>
    <definedName name="______a11" localSheetId="19" hidden="1">{"'Sheet1'!$L$16"}</definedName>
    <definedName name="______a11" localSheetId="20" hidden="1">{"'Sheet1'!$L$16"}</definedName>
    <definedName name="______a11" localSheetId="22" hidden="1">{"'Sheet1'!$L$16"}</definedName>
    <definedName name="______a11" localSheetId="24" hidden="1">{"'Sheet1'!$L$16"}</definedName>
    <definedName name="______a11" localSheetId="28" hidden="1">{"'Sheet1'!$L$16"}</definedName>
    <definedName name="______a11" localSheetId="14" hidden="1">{"'Sheet1'!$L$16"}</definedName>
    <definedName name="______a11" hidden="1">{"'Sheet1'!$L$16"}</definedName>
    <definedName name="______a12" localSheetId="12" hidden="1">{"'Sheet1'!$L$16"}</definedName>
    <definedName name="______a12" localSheetId="11" hidden="1">{"'Sheet1'!$L$16"}</definedName>
    <definedName name="______a12" localSheetId="13" hidden="1">{"'Sheet1'!$L$16"}</definedName>
    <definedName name="______a12" localSheetId="16" hidden="1">{"'Sheet1'!$L$16"}</definedName>
    <definedName name="______a12" localSheetId="21" hidden="1">{"'Sheet1'!$L$16"}</definedName>
    <definedName name="______a12" localSheetId="18" hidden="1">{"'Sheet1'!$L$16"}</definedName>
    <definedName name="______a12" localSheetId="19" hidden="1">{"'Sheet1'!$L$16"}</definedName>
    <definedName name="______a12" localSheetId="20" hidden="1">{"'Sheet1'!$L$16"}</definedName>
    <definedName name="______a12" localSheetId="22" hidden="1">{"'Sheet1'!$L$16"}</definedName>
    <definedName name="______a12" localSheetId="24" hidden="1">{"'Sheet1'!$L$16"}</definedName>
    <definedName name="______a12" localSheetId="28" hidden="1">{"'Sheet1'!$L$16"}</definedName>
    <definedName name="______a12" localSheetId="14" hidden="1">{"'Sheet1'!$L$16"}</definedName>
    <definedName name="______a12" hidden="1">{"'Sheet1'!$L$16"}</definedName>
    <definedName name="______a129" localSheetId="12" hidden="1">{"Offgrid",#N/A,FALSE,"OFFGRID";"Region",#N/A,FALSE,"REGION";"Offgrid -2",#N/A,FALSE,"OFFGRID";"WTP",#N/A,FALSE,"WTP";"WTP -2",#N/A,FALSE,"WTP";"Project",#N/A,FALSE,"PROJECT";"Summary -2",#N/A,FALSE,"SUMMARY"}</definedName>
    <definedName name="______a129" localSheetId="11" hidden="1">{"Offgrid",#N/A,FALSE,"OFFGRID";"Region",#N/A,FALSE,"REGION";"Offgrid -2",#N/A,FALSE,"OFFGRID";"WTP",#N/A,FALSE,"WTP";"WTP -2",#N/A,FALSE,"WTP";"Project",#N/A,FALSE,"PROJECT";"Summary -2",#N/A,FALSE,"SUMMARY"}</definedName>
    <definedName name="______a129" localSheetId="13" hidden="1">{"Offgrid",#N/A,FALSE,"OFFGRID";"Region",#N/A,FALSE,"REGION";"Offgrid -2",#N/A,FALSE,"OFFGRID";"WTP",#N/A,FALSE,"WTP";"WTP -2",#N/A,FALSE,"WTP";"Project",#N/A,FALSE,"PROJECT";"Summary -2",#N/A,FALSE,"SUMMARY"}</definedName>
    <definedName name="______a129" localSheetId="16" hidden="1">{"Offgrid",#N/A,FALSE,"OFFGRID";"Region",#N/A,FALSE,"REGION";"Offgrid -2",#N/A,FALSE,"OFFGRID";"WTP",#N/A,FALSE,"WTP";"WTP -2",#N/A,FALSE,"WTP";"Project",#N/A,FALSE,"PROJECT";"Summary -2",#N/A,FALSE,"SUMMARY"}</definedName>
    <definedName name="______a129" localSheetId="21" hidden="1">{"Offgrid",#N/A,FALSE,"OFFGRID";"Region",#N/A,FALSE,"REGION";"Offgrid -2",#N/A,FALSE,"OFFGRID";"WTP",#N/A,FALSE,"WTP";"WTP -2",#N/A,FALSE,"WTP";"Project",#N/A,FALSE,"PROJECT";"Summary -2",#N/A,FALSE,"SUMMARY"}</definedName>
    <definedName name="______a129" localSheetId="18" hidden="1">{"Offgrid",#N/A,FALSE,"OFFGRID";"Region",#N/A,FALSE,"REGION";"Offgrid -2",#N/A,FALSE,"OFFGRID";"WTP",#N/A,FALSE,"WTP";"WTP -2",#N/A,FALSE,"WTP";"Project",#N/A,FALSE,"PROJECT";"Summary -2",#N/A,FALSE,"SUMMARY"}</definedName>
    <definedName name="______a129" localSheetId="19" hidden="1">{"Offgrid",#N/A,FALSE,"OFFGRID";"Region",#N/A,FALSE,"REGION";"Offgrid -2",#N/A,FALSE,"OFFGRID";"WTP",#N/A,FALSE,"WTP";"WTP -2",#N/A,FALSE,"WTP";"Project",#N/A,FALSE,"PROJECT";"Summary -2",#N/A,FALSE,"SUMMARY"}</definedName>
    <definedName name="______a129" localSheetId="20" hidden="1">{"Offgrid",#N/A,FALSE,"OFFGRID";"Region",#N/A,FALSE,"REGION";"Offgrid -2",#N/A,FALSE,"OFFGRID";"WTP",#N/A,FALSE,"WTP";"WTP -2",#N/A,FALSE,"WTP";"Project",#N/A,FALSE,"PROJECT";"Summary -2",#N/A,FALSE,"SUMMARY"}</definedName>
    <definedName name="______a129" localSheetId="22" hidden="1">{"Offgrid",#N/A,FALSE,"OFFGRID";"Region",#N/A,FALSE,"REGION";"Offgrid -2",#N/A,FALSE,"OFFGRID";"WTP",#N/A,FALSE,"WTP";"WTP -2",#N/A,FALSE,"WTP";"Project",#N/A,FALSE,"PROJECT";"Summary -2",#N/A,FALSE,"SUMMARY"}</definedName>
    <definedName name="______a129" localSheetId="24" hidden="1">{"Offgrid",#N/A,FALSE,"OFFGRID";"Region",#N/A,FALSE,"REGION";"Offgrid -2",#N/A,FALSE,"OFFGRID";"WTP",#N/A,FALSE,"WTP";"WTP -2",#N/A,FALSE,"WTP";"Project",#N/A,FALSE,"PROJECT";"Summary -2",#N/A,FALSE,"SUMMARY"}</definedName>
    <definedName name="______a129" localSheetId="28" hidden="1">{"Offgrid",#N/A,FALSE,"OFFGRID";"Region",#N/A,FALSE,"REGION";"Offgrid -2",#N/A,FALSE,"OFFGRID";"WTP",#N/A,FALSE,"WTP";"WTP -2",#N/A,FALSE,"WTP";"Project",#N/A,FALSE,"PROJECT";"Summary -2",#N/A,FALSE,"SUMMARY"}</definedName>
    <definedName name="______a129" localSheetId="14"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12" hidden="1">{"Offgrid",#N/A,FALSE,"OFFGRID";"Region",#N/A,FALSE,"REGION";"Offgrid -2",#N/A,FALSE,"OFFGRID";"WTP",#N/A,FALSE,"WTP";"WTP -2",#N/A,FALSE,"WTP";"Project",#N/A,FALSE,"PROJECT";"Summary -2",#N/A,FALSE,"SUMMARY"}</definedName>
    <definedName name="______a130" localSheetId="11" hidden="1">{"Offgrid",#N/A,FALSE,"OFFGRID";"Region",#N/A,FALSE,"REGION";"Offgrid -2",#N/A,FALSE,"OFFGRID";"WTP",#N/A,FALSE,"WTP";"WTP -2",#N/A,FALSE,"WTP";"Project",#N/A,FALSE,"PROJECT";"Summary -2",#N/A,FALSE,"SUMMARY"}</definedName>
    <definedName name="______a130" localSheetId="13" hidden="1">{"Offgrid",#N/A,FALSE,"OFFGRID";"Region",#N/A,FALSE,"REGION";"Offgrid -2",#N/A,FALSE,"OFFGRID";"WTP",#N/A,FALSE,"WTP";"WTP -2",#N/A,FALSE,"WTP";"Project",#N/A,FALSE,"PROJECT";"Summary -2",#N/A,FALSE,"SUMMARY"}</definedName>
    <definedName name="______a130" localSheetId="16" hidden="1">{"Offgrid",#N/A,FALSE,"OFFGRID";"Region",#N/A,FALSE,"REGION";"Offgrid -2",#N/A,FALSE,"OFFGRID";"WTP",#N/A,FALSE,"WTP";"WTP -2",#N/A,FALSE,"WTP";"Project",#N/A,FALSE,"PROJECT";"Summary -2",#N/A,FALSE,"SUMMARY"}</definedName>
    <definedName name="______a130" localSheetId="21" hidden="1">{"Offgrid",#N/A,FALSE,"OFFGRID";"Region",#N/A,FALSE,"REGION";"Offgrid -2",#N/A,FALSE,"OFFGRID";"WTP",#N/A,FALSE,"WTP";"WTP -2",#N/A,FALSE,"WTP";"Project",#N/A,FALSE,"PROJECT";"Summary -2",#N/A,FALSE,"SUMMARY"}</definedName>
    <definedName name="______a130" localSheetId="18" hidden="1">{"Offgrid",#N/A,FALSE,"OFFGRID";"Region",#N/A,FALSE,"REGION";"Offgrid -2",#N/A,FALSE,"OFFGRID";"WTP",#N/A,FALSE,"WTP";"WTP -2",#N/A,FALSE,"WTP";"Project",#N/A,FALSE,"PROJECT";"Summary -2",#N/A,FALSE,"SUMMARY"}</definedName>
    <definedName name="______a130" localSheetId="19" hidden="1">{"Offgrid",#N/A,FALSE,"OFFGRID";"Region",#N/A,FALSE,"REGION";"Offgrid -2",#N/A,FALSE,"OFFGRID";"WTP",#N/A,FALSE,"WTP";"WTP -2",#N/A,FALSE,"WTP";"Project",#N/A,FALSE,"PROJECT";"Summary -2",#N/A,FALSE,"SUMMARY"}</definedName>
    <definedName name="______a130" localSheetId="20" hidden="1">{"Offgrid",#N/A,FALSE,"OFFGRID";"Region",#N/A,FALSE,"REGION";"Offgrid -2",#N/A,FALSE,"OFFGRID";"WTP",#N/A,FALSE,"WTP";"WTP -2",#N/A,FALSE,"WTP";"Project",#N/A,FALSE,"PROJECT";"Summary -2",#N/A,FALSE,"SUMMARY"}</definedName>
    <definedName name="______a130" localSheetId="22" hidden="1">{"Offgrid",#N/A,FALSE,"OFFGRID";"Region",#N/A,FALSE,"REGION";"Offgrid -2",#N/A,FALSE,"OFFGRID";"WTP",#N/A,FALSE,"WTP";"WTP -2",#N/A,FALSE,"WTP";"Project",#N/A,FALSE,"PROJECT";"Summary -2",#N/A,FALSE,"SUMMARY"}</definedName>
    <definedName name="______a130" localSheetId="24" hidden="1">{"Offgrid",#N/A,FALSE,"OFFGRID";"Region",#N/A,FALSE,"REGION";"Offgrid -2",#N/A,FALSE,"OFFGRID";"WTP",#N/A,FALSE,"WTP";"WTP -2",#N/A,FALSE,"WTP";"Project",#N/A,FALSE,"PROJECT";"Summary -2",#N/A,FALSE,"SUMMARY"}</definedName>
    <definedName name="______a130" localSheetId="28" hidden="1">{"Offgrid",#N/A,FALSE,"OFFGRID";"Region",#N/A,FALSE,"REGION";"Offgrid -2",#N/A,FALSE,"OFFGRID";"WTP",#N/A,FALSE,"WTP";"WTP -2",#N/A,FALSE,"WTP";"Project",#N/A,FALSE,"PROJECT";"Summary -2",#N/A,FALSE,"SUMMARY"}</definedName>
    <definedName name="______a130" localSheetId="14"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localSheetId="12" hidden="1">{"'Sheet1'!$L$16"}</definedName>
    <definedName name="______a2" localSheetId="11" hidden="1">{"'Sheet1'!$L$16"}</definedName>
    <definedName name="______a2" localSheetId="13" hidden="1">{"'Sheet1'!$L$16"}</definedName>
    <definedName name="______a2" localSheetId="16" hidden="1">{"'Sheet1'!$L$16"}</definedName>
    <definedName name="______a2" localSheetId="21" hidden="1">{"'Sheet1'!$L$16"}</definedName>
    <definedName name="______a2" localSheetId="18" hidden="1">{"'Sheet1'!$L$16"}</definedName>
    <definedName name="______a2" localSheetId="19" hidden="1">{"'Sheet1'!$L$16"}</definedName>
    <definedName name="______a2" localSheetId="20" hidden="1">{"'Sheet1'!$L$16"}</definedName>
    <definedName name="______a2" localSheetId="22" hidden="1">{"'Sheet1'!$L$16"}</definedName>
    <definedName name="______a2" localSheetId="24" hidden="1">{"'Sheet1'!$L$16"}</definedName>
    <definedName name="______a2" localSheetId="28" hidden="1">{"'Sheet1'!$L$16"}</definedName>
    <definedName name="______a2" localSheetId="14" hidden="1">{"'Sheet1'!$L$16"}</definedName>
    <definedName name="______a2" hidden="1">{"'Sheet1'!$L$16"}</definedName>
    <definedName name="______a3" localSheetId="12" hidden="1">{"'Sheet1'!$L$16"}</definedName>
    <definedName name="______a3" localSheetId="11" hidden="1">{"'Sheet1'!$L$16"}</definedName>
    <definedName name="______a3" localSheetId="13" hidden="1">{"'Sheet1'!$L$16"}</definedName>
    <definedName name="______a3" localSheetId="16" hidden="1">{"'Sheet1'!$L$16"}</definedName>
    <definedName name="______a3" localSheetId="21" hidden="1">{"'Sheet1'!$L$16"}</definedName>
    <definedName name="______a3" localSheetId="18" hidden="1">{"'Sheet1'!$L$16"}</definedName>
    <definedName name="______a3" localSheetId="19" hidden="1">{"'Sheet1'!$L$16"}</definedName>
    <definedName name="______a3" localSheetId="20" hidden="1">{"'Sheet1'!$L$16"}</definedName>
    <definedName name="______a3" localSheetId="22" hidden="1">{"'Sheet1'!$L$16"}</definedName>
    <definedName name="______a3" localSheetId="24" hidden="1">{"'Sheet1'!$L$16"}</definedName>
    <definedName name="______a3" localSheetId="28" hidden="1">{"'Sheet1'!$L$16"}</definedName>
    <definedName name="______a3" localSheetId="14" hidden="1">{"'Sheet1'!$L$16"}</definedName>
    <definedName name="______a3" hidden="1">{"'Sheet1'!$L$16"}</definedName>
    <definedName name="______a4" localSheetId="12" hidden="1">{"'Sheet1'!$L$16"}</definedName>
    <definedName name="______a4" localSheetId="11" hidden="1">{"'Sheet1'!$L$16"}</definedName>
    <definedName name="______a4" localSheetId="13" hidden="1">{"'Sheet1'!$L$16"}</definedName>
    <definedName name="______a4" localSheetId="16" hidden="1">{"'Sheet1'!$L$16"}</definedName>
    <definedName name="______a4" localSheetId="21" hidden="1">{"'Sheet1'!$L$16"}</definedName>
    <definedName name="______a4" localSheetId="18" hidden="1">{"'Sheet1'!$L$16"}</definedName>
    <definedName name="______a4" localSheetId="19" hidden="1">{"'Sheet1'!$L$16"}</definedName>
    <definedName name="______a4" localSheetId="20" hidden="1">{"'Sheet1'!$L$16"}</definedName>
    <definedName name="______a4" localSheetId="22" hidden="1">{"'Sheet1'!$L$16"}</definedName>
    <definedName name="______a4" localSheetId="24" hidden="1">{"'Sheet1'!$L$16"}</definedName>
    <definedName name="______a4" localSheetId="28" hidden="1">{"'Sheet1'!$L$16"}</definedName>
    <definedName name="______a4" localSheetId="14" hidden="1">{"'Sheet1'!$L$16"}</definedName>
    <definedName name="______a4" hidden="1">{"'Sheet1'!$L$16"}</definedName>
    <definedName name="______a5" localSheetId="12" hidden="1">{"'Sheet1'!$L$16"}</definedName>
    <definedName name="______a5" localSheetId="11" hidden="1">{"'Sheet1'!$L$16"}</definedName>
    <definedName name="______a5" localSheetId="13" hidden="1">{"'Sheet1'!$L$16"}</definedName>
    <definedName name="______a5" localSheetId="16" hidden="1">{"'Sheet1'!$L$16"}</definedName>
    <definedName name="______a5" localSheetId="21" hidden="1">{"'Sheet1'!$L$16"}</definedName>
    <definedName name="______a5" localSheetId="18" hidden="1">{"'Sheet1'!$L$16"}</definedName>
    <definedName name="______a5" localSheetId="19" hidden="1">{"'Sheet1'!$L$16"}</definedName>
    <definedName name="______a5" localSheetId="20" hidden="1">{"'Sheet1'!$L$16"}</definedName>
    <definedName name="______a5" localSheetId="22" hidden="1">{"'Sheet1'!$L$16"}</definedName>
    <definedName name="______a5" localSheetId="24" hidden="1">{"'Sheet1'!$L$16"}</definedName>
    <definedName name="______a5" localSheetId="28" hidden="1">{"'Sheet1'!$L$16"}</definedName>
    <definedName name="______a5" localSheetId="14" hidden="1">{"'Sheet1'!$L$16"}</definedName>
    <definedName name="______a5" hidden="1">{"'Sheet1'!$L$16"}</definedName>
    <definedName name="______a7" localSheetId="12" hidden="1">{"'Sheet1'!$L$16"}</definedName>
    <definedName name="______a7" localSheetId="11" hidden="1">{"'Sheet1'!$L$16"}</definedName>
    <definedName name="______a7" localSheetId="13" hidden="1">{"'Sheet1'!$L$16"}</definedName>
    <definedName name="______a7" localSheetId="16" hidden="1">{"'Sheet1'!$L$16"}</definedName>
    <definedName name="______a7" localSheetId="21" hidden="1">{"'Sheet1'!$L$16"}</definedName>
    <definedName name="______a7" localSheetId="18" hidden="1">{"'Sheet1'!$L$16"}</definedName>
    <definedName name="______a7" localSheetId="19" hidden="1">{"'Sheet1'!$L$16"}</definedName>
    <definedName name="______a7" localSheetId="20" hidden="1">{"'Sheet1'!$L$16"}</definedName>
    <definedName name="______a7" localSheetId="22" hidden="1">{"'Sheet1'!$L$16"}</definedName>
    <definedName name="______a7" localSheetId="24" hidden="1">{"'Sheet1'!$L$16"}</definedName>
    <definedName name="______a7" localSheetId="28" hidden="1">{"'Sheet1'!$L$16"}</definedName>
    <definedName name="______a7" localSheetId="14" hidden="1">{"'Sheet1'!$L$16"}</definedName>
    <definedName name="______a7" hidden="1">{"'Sheet1'!$L$16"}</definedName>
    <definedName name="______a8" localSheetId="12" hidden="1">{"'Sheet1'!$L$16"}</definedName>
    <definedName name="______a8" localSheetId="11" hidden="1">{"'Sheet1'!$L$16"}</definedName>
    <definedName name="______a8" localSheetId="13" hidden="1">{"'Sheet1'!$L$16"}</definedName>
    <definedName name="______a8" localSheetId="16" hidden="1">{"'Sheet1'!$L$16"}</definedName>
    <definedName name="______a8" localSheetId="21" hidden="1">{"'Sheet1'!$L$16"}</definedName>
    <definedName name="______a8" localSheetId="18" hidden="1">{"'Sheet1'!$L$16"}</definedName>
    <definedName name="______a8" localSheetId="19" hidden="1">{"'Sheet1'!$L$16"}</definedName>
    <definedName name="______a8" localSheetId="20" hidden="1">{"'Sheet1'!$L$16"}</definedName>
    <definedName name="______a8" localSheetId="22" hidden="1">{"'Sheet1'!$L$16"}</definedName>
    <definedName name="______a8" localSheetId="24" hidden="1">{"'Sheet1'!$L$16"}</definedName>
    <definedName name="______a8" localSheetId="28" hidden="1">{"'Sheet1'!$L$16"}</definedName>
    <definedName name="______a8" localSheetId="14" hidden="1">{"'Sheet1'!$L$16"}</definedName>
    <definedName name="______a8" hidden="1">{"'Sheet1'!$L$16"}</definedName>
    <definedName name="______a9" localSheetId="12" hidden="1">{"'Sheet1'!$L$16"}</definedName>
    <definedName name="______a9" localSheetId="11" hidden="1">{"'Sheet1'!$L$16"}</definedName>
    <definedName name="______a9" localSheetId="13" hidden="1">{"'Sheet1'!$L$16"}</definedName>
    <definedName name="______a9" localSheetId="16" hidden="1">{"'Sheet1'!$L$16"}</definedName>
    <definedName name="______a9" localSheetId="21" hidden="1">{"'Sheet1'!$L$16"}</definedName>
    <definedName name="______a9" localSheetId="18" hidden="1">{"'Sheet1'!$L$16"}</definedName>
    <definedName name="______a9" localSheetId="19" hidden="1">{"'Sheet1'!$L$16"}</definedName>
    <definedName name="______a9" localSheetId="20" hidden="1">{"'Sheet1'!$L$16"}</definedName>
    <definedName name="______a9" localSheetId="22" hidden="1">{"'Sheet1'!$L$16"}</definedName>
    <definedName name="______a9" localSheetId="24" hidden="1">{"'Sheet1'!$L$16"}</definedName>
    <definedName name="______a9" localSheetId="28" hidden="1">{"'Sheet1'!$L$16"}</definedName>
    <definedName name="______a9" localSheetId="14" hidden="1">{"'Sheet1'!$L$16"}</definedName>
    <definedName name="______a9" hidden="1">{"'Sheet1'!$L$16"}</definedName>
    <definedName name="______AP1" localSheetId="12" hidden="1">{#N/A,#N/A,FALSE,"Aging Summary";#N/A,#N/A,FALSE,"Ratio Analysis";#N/A,#N/A,FALSE,"Test 120 Day Accts";#N/A,#N/A,FALSE,"Tickmarks"}</definedName>
    <definedName name="______AP1" localSheetId="11" hidden="1">{#N/A,#N/A,FALSE,"Aging Summary";#N/A,#N/A,FALSE,"Ratio Analysis";#N/A,#N/A,FALSE,"Test 120 Day Accts";#N/A,#N/A,FALSE,"Tickmarks"}</definedName>
    <definedName name="______AP1" localSheetId="13" hidden="1">{#N/A,#N/A,FALSE,"Aging Summary";#N/A,#N/A,FALSE,"Ratio Analysis";#N/A,#N/A,FALSE,"Test 120 Day Accts";#N/A,#N/A,FALSE,"Tickmarks"}</definedName>
    <definedName name="______AP1" localSheetId="16" hidden="1">{#N/A,#N/A,FALSE,"Aging Summary";#N/A,#N/A,FALSE,"Ratio Analysis";#N/A,#N/A,FALSE,"Test 120 Day Accts";#N/A,#N/A,FALSE,"Tickmarks"}</definedName>
    <definedName name="______AP1" localSheetId="21" hidden="1">{#N/A,#N/A,FALSE,"Aging Summary";#N/A,#N/A,FALSE,"Ratio Analysis";#N/A,#N/A,FALSE,"Test 120 Day Accts";#N/A,#N/A,FALSE,"Tickmarks"}</definedName>
    <definedName name="______AP1" localSheetId="18" hidden="1">{#N/A,#N/A,FALSE,"Aging Summary";#N/A,#N/A,FALSE,"Ratio Analysis";#N/A,#N/A,FALSE,"Test 120 Day Accts";#N/A,#N/A,FALSE,"Tickmarks"}</definedName>
    <definedName name="______AP1" localSheetId="19" hidden="1">{#N/A,#N/A,FALSE,"Aging Summary";#N/A,#N/A,FALSE,"Ratio Analysis";#N/A,#N/A,FALSE,"Test 120 Day Accts";#N/A,#N/A,FALSE,"Tickmarks"}</definedName>
    <definedName name="______AP1" localSheetId="20" hidden="1">{#N/A,#N/A,FALSE,"Aging Summary";#N/A,#N/A,FALSE,"Ratio Analysis";#N/A,#N/A,FALSE,"Test 120 Day Accts";#N/A,#N/A,FALSE,"Tickmarks"}</definedName>
    <definedName name="______AP1" localSheetId="22" hidden="1">{#N/A,#N/A,FALSE,"Aging Summary";#N/A,#N/A,FALSE,"Ratio Analysis";#N/A,#N/A,FALSE,"Test 120 Day Accts";#N/A,#N/A,FALSE,"Tickmarks"}</definedName>
    <definedName name="______AP1" localSheetId="24" hidden="1">{#N/A,#N/A,FALSE,"Aging Summary";#N/A,#N/A,FALSE,"Ratio Analysis";#N/A,#N/A,FALSE,"Test 120 Day Accts";#N/A,#N/A,FALSE,"Tickmarks"}</definedName>
    <definedName name="______AP1" localSheetId="28" hidden="1">{#N/A,#N/A,FALSE,"Aging Summary";#N/A,#N/A,FALSE,"Ratio Analysis";#N/A,#N/A,FALSE,"Test 120 Day Accts";#N/A,#N/A,FALSE,"Tickmarks"}</definedName>
    <definedName name="______AP1" localSheetId="14" hidden="1">{#N/A,#N/A,FALSE,"Aging Summary";#N/A,#N/A,FALSE,"Ratio Analysis";#N/A,#N/A,FALSE,"Test 120 Day Accts";#N/A,#N/A,FALSE,"Tickmarks"}</definedName>
    <definedName name="______AP1" hidden="1">{#N/A,#N/A,FALSE,"Aging Summary";#N/A,#N/A,FALSE,"Ratio Analysis";#N/A,#N/A,FALSE,"Test 120 Day Accts";#N/A,#N/A,FALSE,"Tickmarks"}</definedName>
    <definedName name="______ba1" localSheetId="12" hidden="1">{#N/A,#N/A,FALSE,"Chi tiÆt"}</definedName>
    <definedName name="______ba1" localSheetId="11" hidden="1">{#N/A,#N/A,FALSE,"Chi tiÆt"}</definedName>
    <definedName name="______ba1" localSheetId="13" hidden="1">{#N/A,#N/A,FALSE,"Chi tiÆt"}</definedName>
    <definedName name="______ba1" localSheetId="16" hidden="1">{#N/A,#N/A,FALSE,"Chi tiÆt"}</definedName>
    <definedName name="______ba1" localSheetId="21" hidden="1">{#N/A,#N/A,FALSE,"Chi tiÆt"}</definedName>
    <definedName name="______ba1" localSheetId="18" hidden="1">{#N/A,#N/A,FALSE,"Chi tiÆt"}</definedName>
    <definedName name="______ba1" localSheetId="19" hidden="1">{#N/A,#N/A,FALSE,"Chi tiÆt"}</definedName>
    <definedName name="______ba1" localSheetId="20" hidden="1">{#N/A,#N/A,FALSE,"Chi tiÆt"}</definedName>
    <definedName name="______ba1" localSheetId="22" hidden="1">{#N/A,#N/A,FALSE,"Chi tiÆt"}</definedName>
    <definedName name="______ba1" localSheetId="24" hidden="1">{#N/A,#N/A,FALSE,"Chi tiÆt"}</definedName>
    <definedName name="______ba1" localSheetId="28" hidden="1">{#N/A,#N/A,FALSE,"Chi tiÆt"}</definedName>
    <definedName name="______ba1" localSheetId="14" hidden="1">{#N/A,#N/A,FALSE,"Chi tiÆt"}</definedName>
    <definedName name="______ba1" hidden="1">{#N/A,#N/A,FALSE,"Chi tiÆt"}</definedName>
    <definedName name="______ba2" localSheetId="12" hidden="1">{#N/A,#N/A,FALSE,"Chi tiÆt"}</definedName>
    <definedName name="______ba2" localSheetId="11" hidden="1">{#N/A,#N/A,FALSE,"Chi tiÆt"}</definedName>
    <definedName name="______ba2" localSheetId="13" hidden="1">{#N/A,#N/A,FALSE,"Chi tiÆt"}</definedName>
    <definedName name="______ba2" localSheetId="16" hidden="1">{#N/A,#N/A,FALSE,"Chi tiÆt"}</definedName>
    <definedName name="______ba2" localSheetId="21" hidden="1">{#N/A,#N/A,FALSE,"Chi tiÆt"}</definedName>
    <definedName name="______ba2" localSheetId="18" hidden="1">{#N/A,#N/A,FALSE,"Chi tiÆt"}</definedName>
    <definedName name="______ba2" localSheetId="19" hidden="1">{#N/A,#N/A,FALSE,"Chi tiÆt"}</definedName>
    <definedName name="______ba2" localSheetId="20" hidden="1">{#N/A,#N/A,FALSE,"Chi tiÆt"}</definedName>
    <definedName name="______ba2" localSheetId="22" hidden="1">{#N/A,#N/A,FALSE,"Chi tiÆt"}</definedName>
    <definedName name="______ba2" localSheetId="24" hidden="1">{#N/A,#N/A,FALSE,"Chi tiÆt"}</definedName>
    <definedName name="______ba2" localSheetId="28" hidden="1">{#N/A,#N/A,FALSE,"Chi tiÆt"}</definedName>
    <definedName name="______ba2" localSheetId="14" hidden="1">{#N/A,#N/A,FALSE,"Chi tiÆt"}</definedName>
    <definedName name="______ba2" hidden="1">{#N/A,#N/A,FALSE,"Chi tiÆt"}</definedName>
    <definedName name="______BG12" localSheetId="12" hidden="1">{"'Sheet1'!$L$16"}</definedName>
    <definedName name="______BG12" localSheetId="11" hidden="1">{"'Sheet1'!$L$16"}</definedName>
    <definedName name="______BG12" localSheetId="13" hidden="1">{"'Sheet1'!$L$16"}</definedName>
    <definedName name="______BG12" localSheetId="16" hidden="1">{"'Sheet1'!$L$16"}</definedName>
    <definedName name="______BG12" localSheetId="21" hidden="1">{"'Sheet1'!$L$16"}</definedName>
    <definedName name="______BG12" localSheetId="18" hidden="1">{"'Sheet1'!$L$16"}</definedName>
    <definedName name="______BG12" localSheetId="19" hidden="1">{"'Sheet1'!$L$16"}</definedName>
    <definedName name="______BG12" localSheetId="20" hidden="1">{"'Sheet1'!$L$16"}</definedName>
    <definedName name="______BG12" localSheetId="22" hidden="1">{"'Sheet1'!$L$16"}</definedName>
    <definedName name="______BG12" localSheetId="24" hidden="1">{"'Sheet1'!$L$16"}</definedName>
    <definedName name="______BG12" localSheetId="28" hidden="1">{"'Sheet1'!$L$16"}</definedName>
    <definedName name="______BG12" localSheetId="14" hidden="1">{"'Sheet1'!$L$16"}</definedName>
    <definedName name="______BG12" hidden="1">{"'Sheet1'!$L$16"}</definedName>
    <definedName name="______bht6" localSheetId="12" hidden="1">{"'Sheet1'!$L$16"}</definedName>
    <definedName name="______bht6" localSheetId="11" hidden="1">{"'Sheet1'!$L$16"}</definedName>
    <definedName name="______bht6" localSheetId="13" hidden="1">{"'Sheet1'!$L$16"}</definedName>
    <definedName name="______bht6" localSheetId="16" hidden="1">{"'Sheet1'!$L$16"}</definedName>
    <definedName name="______bht6" localSheetId="21" hidden="1">{"'Sheet1'!$L$16"}</definedName>
    <definedName name="______bht6" localSheetId="18" hidden="1">{"'Sheet1'!$L$16"}</definedName>
    <definedName name="______bht6" localSheetId="19" hidden="1">{"'Sheet1'!$L$16"}</definedName>
    <definedName name="______bht6" localSheetId="20" hidden="1">{"'Sheet1'!$L$16"}</definedName>
    <definedName name="______bht6" localSheetId="22" hidden="1">{"'Sheet1'!$L$16"}</definedName>
    <definedName name="______bht6" localSheetId="24" hidden="1">{"'Sheet1'!$L$16"}</definedName>
    <definedName name="______bht6" localSheetId="28" hidden="1">{"'Sheet1'!$L$16"}</definedName>
    <definedName name="______bht6" localSheetId="14" hidden="1">{"'Sheet1'!$L$16"}</definedName>
    <definedName name="______bht6" hidden="1">{"'Sheet1'!$L$16"}</definedName>
    <definedName name="______BIA3" localSheetId="12" hidden="1">{"'Sheet1'!$L$16"}</definedName>
    <definedName name="______BIA3" localSheetId="11" hidden="1">{"'Sheet1'!$L$16"}</definedName>
    <definedName name="______BIA3" localSheetId="13" hidden="1">{"'Sheet1'!$L$16"}</definedName>
    <definedName name="______BIA3" localSheetId="16" hidden="1">{"'Sheet1'!$L$16"}</definedName>
    <definedName name="______BIA3" localSheetId="21" hidden="1">{"'Sheet1'!$L$16"}</definedName>
    <definedName name="______BIA3" localSheetId="18" hidden="1">{"'Sheet1'!$L$16"}</definedName>
    <definedName name="______BIA3" localSheetId="19" hidden="1">{"'Sheet1'!$L$16"}</definedName>
    <definedName name="______BIA3" localSheetId="20" hidden="1">{"'Sheet1'!$L$16"}</definedName>
    <definedName name="______BIA3" localSheetId="22" hidden="1">{"'Sheet1'!$L$16"}</definedName>
    <definedName name="______BIA3" localSheetId="24" hidden="1">{"'Sheet1'!$L$16"}</definedName>
    <definedName name="______BIA3" localSheetId="28" hidden="1">{"'Sheet1'!$L$16"}</definedName>
    <definedName name="______BIA3" localSheetId="14" hidden="1">{"'Sheet1'!$L$16"}</definedName>
    <definedName name="______BIA3" hidden="1">{"'Sheet1'!$L$16"}</definedName>
    <definedName name="______BTM250">#REF!</definedName>
    <definedName name="______CD2" localSheetId="12" hidden="1">{"'Sheet1'!$L$16"}</definedName>
    <definedName name="______CD2" localSheetId="11" hidden="1">{"'Sheet1'!$L$16"}</definedName>
    <definedName name="______CD2" localSheetId="13" hidden="1">{"'Sheet1'!$L$16"}</definedName>
    <definedName name="______CD2" localSheetId="16" hidden="1">{"'Sheet1'!$L$16"}</definedName>
    <definedName name="______CD2" localSheetId="21" hidden="1">{"'Sheet1'!$L$16"}</definedName>
    <definedName name="______CD2" localSheetId="18" hidden="1">{"'Sheet1'!$L$16"}</definedName>
    <definedName name="______CD2" localSheetId="19" hidden="1">{"'Sheet1'!$L$16"}</definedName>
    <definedName name="______CD2" localSheetId="20" hidden="1">{"'Sheet1'!$L$16"}</definedName>
    <definedName name="______CD2" localSheetId="22" hidden="1">{"'Sheet1'!$L$16"}</definedName>
    <definedName name="______CD2" localSheetId="24" hidden="1">{"'Sheet1'!$L$16"}</definedName>
    <definedName name="______CD2" localSheetId="28" hidden="1">{"'Sheet1'!$L$16"}</definedName>
    <definedName name="______CD2" localSheetId="14" hidden="1">{"'Sheet1'!$L$16"}</definedName>
    <definedName name="______CD2" hidden="1">{"'Sheet1'!$L$16"}</definedName>
    <definedName name="______cep1" localSheetId="12" hidden="1">{"'Sheet1'!$L$16"}</definedName>
    <definedName name="______cep1" localSheetId="11" hidden="1">{"'Sheet1'!$L$16"}</definedName>
    <definedName name="______cep1" localSheetId="13" hidden="1">{"'Sheet1'!$L$16"}</definedName>
    <definedName name="______cep1" localSheetId="16" hidden="1">{"'Sheet1'!$L$16"}</definedName>
    <definedName name="______cep1" localSheetId="21" hidden="1">{"'Sheet1'!$L$16"}</definedName>
    <definedName name="______cep1" localSheetId="18" hidden="1">{"'Sheet1'!$L$16"}</definedName>
    <definedName name="______cep1" localSheetId="19" hidden="1">{"'Sheet1'!$L$16"}</definedName>
    <definedName name="______cep1" localSheetId="20" hidden="1">{"'Sheet1'!$L$16"}</definedName>
    <definedName name="______cep1" localSheetId="22" hidden="1">{"'Sheet1'!$L$16"}</definedName>
    <definedName name="______cep1" localSheetId="24" hidden="1">{"'Sheet1'!$L$16"}</definedName>
    <definedName name="______cep1" localSheetId="28" hidden="1">{"'Sheet1'!$L$16"}</definedName>
    <definedName name="______cep1" localSheetId="14" hidden="1">{"'Sheet1'!$L$16"}</definedName>
    <definedName name="______cep1" hidden="1">{"'Sheet1'!$L$16"}</definedName>
    <definedName name="______CN1" localSheetId="12" hidden="1">{"'Sheet1'!$L$16"}</definedName>
    <definedName name="______CN1" localSheetId="11" hidden="1">{"'Sheet1'!$L$16"}</definedName>
    <definedName name="______CN1" localSheetId="13" hidden="1">{"'Sheet1'!$L$16"}</definedName>
    <definedName name="______CN1" localSheetId="16" hidden="1">{"'Sheet1'!$L$16"}</definedName>
    <definedName name="______CN1" localSheetId="21" hidden="1">{"'Sheet1'!$L$16"}</definedName>
    <definedName name="______CN1" localSheetId="18" hidden="1">{"'Sheet1'!$L$16"}</definedName>
    <definedName name="______CN1" localSheetId="19" hidden="1">{"'Sheet1'!$L$16"}</definedName>
    <definedName name="______CN1" localSheetId="20" hidden="1">{"'Sheet1'!$L$16"}</definedName>
    <definedName name="______CN1" localSheetId="22" hidden="1">{"'Sheet1'!$L$16"}</definedName>
    <definedName name="______CN1" localSheetId="24" hidden="1">{"'Sheet1'!$L$16"}</definedName>
    <definedName name="______CN1" localSheetId="28" hidden="1">{"'Sheet1'!$L$16"}</definedName>
    <definedName name="______CN1" localSheetId="14" hidden="1">{"'Sheet1'!$L$16"}</definedName>
    <definedName name="______CN1" hidden="1">{"'Sheet1'!$L$16"}</definedName>
    <definedName name="______coc1000" localSheetId="12" hidden="1">{#N/A,#N/A,FALSE,"Chi tiÆt"}</definedName>
    <definedName name="______coc1000" localSheetId="11" hidden="1">{#N/A,#N/A,FALSE,"Chi tiÆt"}</definedName>
    <definedName name="______coc1000" localSheetId="13" hidden="1">{#N/A,#N/A,FALSE,"Chi tiÆt"}</definedName>
    <definedName name="______coc1000" localSheetId="16" hidden="1">{#N/A,#N/A,FALSE,"Chi tiÆt"}</definedName>
    <definedName name="______coc1000" localSheetId="21" hidden="1">{#N/A,#N/A,FALSE,"Chi tiÆt"}</definedName>
    <definedName name="______coc1000" localSheetId="18" hidden="1">{#N/A,#N/A,FALSE,"Chi tiÆt"}</definedName>
    <definedName name="______coc1000" localSheetId="19" hidden="1">{#N/A,#N/A,FALSE,"Chi tiÆt"}</definedName>
    <definedName name="______coc1000" localSheetId="20" hidden="1">{#N/A,#N/A,FALSE,"Chi tiÆt"}</definedName>
    <definedName name="______coc1000" localSheetId="22" hidden="1">{#N/A,#N/A,FALSE,"Chi tiÆt"}</definedName>
    <definedName name="______coc1000" localSheetId="24" hidden="1">{#N/A,#N/A,FALSE,"Chi tiÆt"}</definedName>
    <definedName name="______coc1000" localSheetId="28" hidden="1">{#N/A,#N/A,FALSE,"Chi tiÆt"}</definedName>
    <definedName name="______coc1000" localSheetId="14" hidden="1">{#N/A,#N/A,FALSE,"Chi tiÆt"}</definedName>
    <definedName name="______coc1000" hidden="1">{#N/A,#N/A,FALSE,"Chi tiÆt"}</definedName>
    <definedName name="______Coc39" localSheetId="12" hidden="1">{"'Sheet1'!$L$16"}</definedName>
    <definedName name="______Coc39" localSheetId="11" hidden="1">{"'Sheet1'!$L$16"}</definedName>
    <definedName name="______Coc39" localSheetId="13" hidden="1">{"'Sheet1'!$L$16"}</definedName>
    <definedName name="______Coc39" localSheetId="16" hidden="1">{"'Sheet1'!$L$16"}</definedName>
    <definedName name="______Coc39" localSheetId="21" hidden="1">{"'Sheet1'!$L$16"}</definedName>
    <definedName name="______Coc39" localSheetId="18" hidden="1">{"'Sheet1'!$L$16"}</definedName>
    <definedName name="______Coc39" localSheetId="19" hidden="1">{"'Sheet1'!$L$16"}</definedName>
    <definedName name="______Coc39" localSheetId="20" hidden="1">{"'Sheet1'!$L$16"}</definedName>
    <definedName name="______Coc39" localSheetId="22" hidden="1">{"'Sheet1'!$L$16"}</definedName>
    <definedName name="______Coc39" localSheetId="24" hidden="1">{"'Sheet1'!$L$16"}</definedName>
    <definedName name="______Coc39" localSheetId="28" hidden="1">{"'Sheet1'!$L$16"}</definedName>
    <definedName name="______Coc39" localSheetId="14" hidden="1">{"'Sheet1'!$L$16"}</definedName>
    <definedName name="______Coc39" hidden="1">{"'Sheet1'!$L$16"}</definedName>
    <definedName name="______ct2005" localSheetId="12" hidden="1">{"'Sheet1'!$L$16"}</definedName>
    <definedName name="______ct2005" localSheetId="11" hidden="1">{"'Sheet1'!$L$16"}</definedName>
    <definedName name="______ct2005" localSheetId="13" hidden="1">{"'Sheet1'!$L$16"}</definedName>
    <definedName name="______ct2005" localSheetId="16" hidden="1">{"'Sheet1'!$L$16"}</definedName>
    <definedName name="______ct2005" localSheetId="21" hidden="1">{"'Sheet1'!$L$16"}</definedName>
    <definedName name="______ct2005" localSheetId="18" hidden="1">{"'Sheet1'!$L$16"}</definedName>
    <definedName name="______ct2005" localSheetId="19" hidden="1">{"'Sheet1'!$L$16"}</definedName>
    <definedName name="______ct2005" localSheetId="20" hidden="1">{"'Sheet1'!$L$16"}</definedName>
    <definedName name="______ct2005" localSheetId="22" hidden="1">{"'Sheet1'!$L$16"}</definedName>
    <definedName name="______ct2005" localSheetId="24" hidden="1">{"'Sheet1'!$L$16"}</definedName>
    <definedName name="______ct2005" localSheetId="28" hidden="1">{"'Sheet1'!$L$16"}</definedName>
    <definedName name="______ct2005" localSheetId="14" hidden="1">{"'Sheet1'!$L$16"}</definedName>
    <definedName name="______ct2005" hidden="1">{"'Sheet1'!$L$16"}</definedName>
    <definedName name="______d1500" localSheetId="12" hidden="1">{"'Sheet1'!$L$16"}</definedName>
    <definedName name="______d1500" localSheetId="11" hidden="1">{"'Sheet1'!$L$16"}</definedName>
    <definedName name="______d1500" localSheetId="13" hidden="1">{"'Sheet1'!$L$16"}</definedName>
    <definedName name="______d1500" localSheetId="16" hidden="1">{"'Sheet1'!$L$16"}</definedName>
    <definedName name="______d1500" localSheetId="21" hidden="1">{"'Sheet1'!$L$16"}</definedName>
    <definedName name="______d1500" localSheetId="18" hidden="1">{"'Sheet1'!$L$16"}</definedName>
    <definedName name="______d1500" localSheetId="19" hidden="1">{"'Sheet1'!$L$16"}</definedName>
    <definedName name="______d1500" localSheetId="20" hidden="1">{"'Sheet1'!$L$16"}</definedName>
    <definedName name="______d1500" localSheetId="22" hidden="1">{"'Sheet1'!$L$16"}</definedName>
    <definedName name="______d1500" localSheetId="24" hidden="1">{"'Sheet1'!$L$16"}</definedName>
    <definedName name="______d1500" localSheetId="28" hidden="1">{"'Sheet1'!$L$16"}</definedName>
    <definedName name="______d1500" localSheetId="14" hidden="1">{"'Sheet1'!$L$16"}</definedName>
    <definedName name="______d1500" hidden="1">{"'Sheet1'!$L$16"}</definedName>
    <definedName name="______DG1" localSheetId="12" hidden="1">{"'Sheet1'!$L$16"}</definedName>
    <definedName name="______DG1" localSheetId="11" hidden="1">{"'Sheet1'!$L$16"}</definedName>
    <definedName name="______DG1" localSheetId="13" hidden="1">{"'Sheet1'!$L$16"}</definedName>
    <definedName name="______DG1" localSheetId="16" hidden="1">{"'Sheet1'!$L$16"}</definedName>
    <definedName name="______DG1" localSheetId="21" hidden="1">{"'Sheet1'!$L$16"}</definedName>
    <definedName name="______DG1" localSheetId="18" hidden="1">{"'Sheet1'!$L$16"}</definedName>
    <definedName name="______DG1" localSheetId="19" hidden="1">{"'Sheet1'!$L$16"}</definedName>
    <definedName name="______DG1" localSheetId="20" hidden="1">{"'Sheet1'!$L$16"}</definedName>
    <definedName name="______DG1" localSheetId="22" hidden="1">{"'Sheet1'!$L$16"}</definedName>
    <definedName name="______DG1" localSheetId="24" hidden="1">{"'Sheet1'!$L$16"}</definedName>
    <definedName name="______DG1" localSheetId="28" hidden="1">{"'Sheet1'!$L$16"}</definedName>
    <definedName name="______DG1" localSheetId="14" hidden="1">{"'Sheet1'!$L$16"}</definedName>
    <definedName name="______DG1" hidden="1">{"'Sheet1'!$L$16"}</definedName>
    <definedName name="______DT10" localSheetId="12" hidden="1">{"'Sheet1'!$L$16"}</definedName>
    <definedName name="______DT10" localSheetId="11" hidden="1">{"'Sheet1'!$L$16"}</definedName>
    <definedName name="______DT10" localSheetId="13" hidden="1">{"'Sheet1'!$L$16"}</definedName>
    <definedName name="______DT10" localSheetId="16" hidden="1">{"'Sheet1'!$L$16"}</definedName>
    <definedName name="______DT10" localSheetId="21" hidden="1">{"'Sheet1'!$L$16"}</definedName>
    <definedName name="______DT10" localSheetId="18" hidden="1">{"'Sheet1'!$L$16"}</definedName>
    <definedName name="______DT10" localSheetId="19" hidden="1">{"'Sheet1'!$L$16"}</definedName>
    <definedName name="______DT10" localSheetId="20" hidden="1">{"'Sheet1'!$L$16"}</definedName>
    <definedName name="______DT10" localSheetId="22" hidden="1">{"'Sheet1'!$L$16"}</definedName>
    <definedName name="______DT10" localSheetId="24" hidden="1">{"'Sheet1'!$L$16"}</definedName>
    <definedName name="______DT10" localSheetId="28" hidden="1">{"'Sheet1'!$L$16"}</definedName>
    <definedName name="______DT10" localSheetId="14" hidden="1">{"'Sheet1'!$L$16"}</definedName>
    <definedName name="______DT10" hidden="1">{"'Sheet1'!$L$16"}</definedName>
    <definedName name="______F1" localSheetId="12" hidden="1">{"'Sheet1'!$L$16"}</definedName>
    <definedName name="______F1" localSheetId="11" hidden="1">{"'Sheet1'!$L$16"}</definedName>
    <definedName name="______F1" localSheetId="13" hidden="1">{"'Sheet1'!$L$16"}</definedName>
    <definedName name="______F1" localSheetId="16" hidden="1">{"'Sheet1'!$L$16"}</definedName>
    <definedName name="______F1" localSheetId="21" hidden="1">{"'Sheet1'!$L$16"}</definedName>
    <definedName name="______F1" localSheetId="18" hidden="1">{"'Sheet1'!$L$16"}</definedName>
    <definedName name="______F1" localSheetId="19" hidden="1">{"'Sheet1'!$L$16"}</definedName>
    <definedName name="______F1" localSheetId="20" hidden="1">{"'Sheet1'!$L$16"}</definedName>
    <definedName name="______F1" localSheetId="22" hidden="1">{"'Sheet1'!$L$16"}</definedName>
    <definedName name="______F1" localSheetId="24" hidden="1">{"'Sheet1'!$L$16"}</definedName>
    <definedName name="______F1" localSheetId="28" hidden="1">{"'Sheet1'!$L$16"}</definedName>
    <definedName name="______F1" localSheetId="14" hidden="1">{"'Sheet1'!$L$16"}</definedName>
    <definedName name="______F1" hidden="1">{"'Sheet1'!$L$16"}</definedName>
    <definedName name="______f5" localSheetId="12" hidden="1">{"'Sheet1'!$L$16"}</definedName>
    <definedName name="______f5" localSheetId="11" hidden="1">{"'Sheet1'!$L$16"}</definedName>
    <definedName name="______f5" localSheetId="13" hidden="1">{"'Sheet1'!$L$16"}</definedName>
    <definedName name="______f5" localSheetId="16" hidden="1">{"'Sheet1'!$L$16"}</definedName>
    <definedName name="______f5" localSheetId="21" hidden="1">{"'Sheet1'!$L$16"}</definedName>
    <definedName name="______f5" localSheetId="18" hidden="1">{"'Sheet1'!$L$16"}</definedName>
    <definedName name="______f5" localSheetId="19" hidden="1">{"'Sheet1'!$L$16"}</definedName>
    <definedName name="______f5" localSheetId="20" hidden="1">{"'Sheet1'!$L$16"}</definedName>
    <definedName name="______f5" localSheetId="22" hidden="1">{"'Sheet1'!$L$16"}</definedName>
    <definedName name="______f5" localSheetId="24" hidden="1">{"'Sheet1'!$L$16"}</definedName>
    <definedName name="______f5" localSheetId="28" hidden="1">{"'Sheet1'!$L$16"}</definedName>
    <definedName name="______f5" localSheetId="14" hidden="1">{"'Sheet1'!$L$16"}</definedName>
    <definedName name="______f5" hidden="1">{"'Sheet1'!$L$16"}</definedName>
    <definedName name="______FAB4" hidden="1">#REF!</definedName>
    <definedName name="______fd2" localSheetId="12" hidden="1">{#N/A,#N/A,TRUE,"Cover Memo";"Complete Sys. Estimate",#N/A,TRUE,"Change Summary";"Complete Sys. Estimate",#N/A,TRUE,"Estimate Summary";"Complete Sys. Estimate",#N/A,TRUE,"Dept. Summary";"Complete Sys. Estimate",#N/A,TRUE,"DOW Detail"}</definedName>
    <definedName name="______fd2" localSheetId="11" hidden="1">{#N/A,#N/A,TRUE,"Cover Memo";"Complete Sys. Estimate",#N/A,TRUE,"Change Summary";"Complete Sys. Estimate",#N/A,TRUE,"Estimate Summary";"Complete Sys. Estimate",#N/A,TRUE,"Dept. Summary";"Complete Sys. Estimate",#N/A,TRUE,"DOW Detail"}</definedName>
    <definedName name="______fd2" localSheetId="13" hidden="1">{#N/A,#N/A,TRUE,"Cover Memo";"Complete Sys. Estimate",#N/A,TRUE,"Change Summary";"Complete Sys. Estimate",#N/A,TRUE,"Estimate Summary";"Complete Sys. Estimate",#N/A,TRUE,"Dept. Summary";"Complete Sys. Estimate",#N/A,TRUE,"DOW Detail"}</definedName>
    <definedName name="______fd2" localSheetId="16" hidden="1">{#N/A,#N/A,TRUE,"Cover Memo";"Complete Sys. Estimate",#N/A,TRUE,"Change Summary";"Complete Sys. Estimate",#N/A,TRUE,"Estimate Summary";"Complete Sys. Estimate",#N/A,TRUE,"Dept. Summary";"Complete Sys. Estimate",#N/A,TRUE,"DOW Detail"}</definedName>
    <definedName name="______fd2" localSheetId="21" hidden="1">{#N/A,#N/A,TRUE,"Cover Memo";"Complete Sys. Estimate",#N/A,TRUE,"Change Summary";"Complete Sys. Estimate",#N/A,TRUE,"Estimate Summary";"Complete Sys. Estimate",#N/A,TRUE,"Dept. Summary";"Complete Sys. Estimate",#N/A,TRUE,"DOW Detail"}</definedName>
    <definedName name="______fd2" localSheetId="18" hidden="1">{#N/A,#N/A,TRUE,"Cover Memo";"Complete Sys. Estimate",#N/A,TRUE,"Change Summary";"Complete Sys. Estimate",#N/A,TRUE,"Estimate Summary";"Complete Sys. Estimate",#N/A,TRUE,"Dept. Summary";"Complete Sys. Estimate",#N/A,TRUE,"DOW Detail"}</definedName>
    <definedName name="______fd2" localSheetId="19" hidden="1">{#N/A,#N/A,TRUE,"Cover Memo";"Complete Sys. Estimate",#N/A,TRUE,"Change Summary";"Complete Sys. Estimate",#N/A,TRUE,"Estimate Summary";"Complete Sys. Estimate",#N/A,TRUE,"Dept. Summary";"Complete Sys. Estimate",#N/A,TRUE,"DOW Detail"}</definedName>
    <definedName name="______fd2" localSheetId="20" hidden="1">{#N/A,#N/A,TRUE,"Cover Memo";"Complete Sys. Estimate",#N/A,TRUE,"Change Summary";"Complete Sys. Estimate",#N/A,TRUE,"Estimate Summary";"Complete Sys. Estimate",#N/A,TRUE,"Dept. Summary";"Complete Sys. Estimate",#N/A,TRUE,"DOW Detail"}</definedName>
    <definedName name="______fd2" localSheetId="22" hidden="1">{#N/A,#N/A,TRUE,"Cover Memo";"Complete Sys. Estimate",#N/A,TRUE,"Change Summary";"Complete Sys. Estimate",#N/A,TRUE,"Estimate Summary";"Complete Sys. Estimate",#N/A,TRUE,"Dept. Summary";"Complete Sys. Estimate",#N/A,TRUE,"DOW Detail"}</definedName>
    <definedName name="______fd2" localSheetId="24" hidden="1">{#N/A,#N/A,TRUE,"Cover Memo";"Complete Sys. Estimate",#N/A,TRUE,"Change Summary";"Complete Sys. Estimate",#N/A,TRUE,"Estimate Summary";"Complete Sys. Estimate",#N/A,TRUE,"Dept. Summary";"Complete Sys. Estimate",#N/A,TRUE,"DOW Detail"}</definedName>
    <definedName name="______fd2" localSheetId="28" hidden="1">{#N/A,#N/A,TRUE,"Cover Memo";"Complete Sys. Estimate",#N/A,TRUE,"Change Summary";"Complete Sys. Estimate",#N/A,TRUE,"Estimate Summary";"Complete Sys. Estimate",#N/A,TRUE,"Dept. Summary";"Complete Sys. Estimate",#N/A,TRUE,"DOW Detail"}</definedName>
    <definedName name="______fd2" localSheetId="14" hidden="1">{#N/A,#N/A,TRUE,"Cover Memo";"Complete Sys. Estimate",#N/A,TRUE,"Change Summary";"Complete Sys. Estimate",#N/A,TRUE,"Estimate Summary";"Complete Sys. Estimate",#N/A,TRUE,"Dept. Summary";"Complete Sys. Estimate",#N/A,TRUE,"DOW Detail"}</definedName>
    <definedName name="______fd2" hidden="1">{#N/A,#N/A,TRUE,"Cover Memo";"Complete Sys. Estimate",#N/A,TRUE,"Change Summary";"Complete Sys. Estimate",#N/A,TRUE,"Estimate Summary";"Complete Sys. Estimate",#N/A,TRUE,"Dept. Summary";"Complete Sys. Estimate",#N/A,TRUE,"DOW Detail"}</definedName>
    <definedName name="______Goi8" localSheetId="12" hidden="1">{"'Sheet1'!$L$16"}</definedName>
    <definedName name="______Goi8" localSheetId="11" hidden="1">{"'Sheet1'!$L$16"}</definedName>
    <definedName name="______Goi8" localSheetId="13" hidden="1">{"'Sheet1'!$L$16"}</definedName>
    <definedName name="______Goi8" localSheetId="16" hidden="1">{"'Sheet1'!$L$16"}</definedName>
    <definedName name="______Goi8" localSheetId="21" hidden="1">{"'Sheet1'!$L$16"}</definedName>
    <definedName name="______Goi8" localSheetId="18" hidden="1">{"'Sheet1'!$L$16"}</definedName>
    <definedName name="______Goi8" localSheetId="19" hidden="1">{"'Sheet1'!$L$16"}</definedName>
    <definedName name="______Goi8" localSheetId="20" hidden="1">{"'Sheet1'!$L$16"}</definedName>
    <definedName name="______Goi8" localSheetId="22" hidden="1">{"'Sheet1'!$L$16"}</definedName>
    <definedName name="______Goi8" localSheetId="24" hidden="1">{"'Sheet1'!$L$16"}</definedName>
    <definedName name="______Goi8" localSheetId="28" hidden="1">{"'Sheet1'!$L$16"}</definedName>
    <definedName name="______Goi8" localSheetId="14" hidden="1">{"'Sheet1'!$L$16"}</definedName>
    <definedName name="______Goi8" hidden="1">{"'Sheet1'!$L$16"}</definedName>
    <definedName name="______Goi8_1" localSheetId="12" hidden="1">{"'Sheet1'!$L$16"}</definedName>
    <definedName name="______Goi8_1" localSheetId="11" hidden="1">{"'Sheet1'!$L$16"}</definedName>
    <definedName name="______Goi8_1" localSheetId="13" hidden="1">{"'Sheet1'!$L$16"}</definedName>
    <definedName name="______Goi8_1" localSheetId="16" hidden="1">{"'Sheet1'!$L$16"}</definedName>
    <definedName name="______Goi8_1" localSheetId="21" hidden="1">{"'Sheet1'!$L$16"}</definedName>
    <definedName name="______Goi8_1" localSheetId="18" hidden="1">{"'Sheet1'!$L$16"}</definedName>
    <definedName name="______Goi8_1" localSheetId="19" hidden="1">{"'Sheet1'!$L$16"}</definedName>
    <definedName name="______Goi8_1" localSheetId="20" hidden="1">{"'Sheet1'!$L$16"}</definedName>
    <definedName name="______Goi8_1" localSheetId="22" hidden="1">{"'Sheet1'!$L$16"}</definedName>
    <definedName name="______Goi8_1" localSheetId="24" hidden="1">{"'Sheet1'!$L$16"}</definedName>
    <definedName name="______Goi8_1" localSheetId="28" hidden="1">{"'Sheet1'!$L$16"}</definedName>
    <definedName name="______Goi8_1" localSheetId="14" hidden="1">{"'Sheet1'!$L$16"}</definedName>
    <definedName name="______Goi8_1" hidden="1">{"'Sheet1'!$L$16"}</definedName>
    <definedName name="______gon4">#REF!</definedName>
    <definedName name="______h1" localSheetId="12" hidden="1">{"'Sheet1'!$L$16"}</definedName>
    <definedName name="______h1" localSheetId="11" hidden="1">{"'Sheet1'!$L$16"}</definedName>
    <definedName name="______h1" localSheetId="13" hidden="1">{"'Sheet1'!$L$16"}</definedName>
    <definedName name="______h1" localSheetId="16" hidden="1">{"'Sheet1'!$L$16"}</definedName>
    <definedName name="______h1" localSheetId="21" hidden="1">{"'Sheet1'!$L$16"}</definedName>
    <definedName name="______h1" localSheetId="18" hidden="1">{"'Sheet1'!$L$16"}</definedName>
    <definedName name="______h1" localSheetId="19" hidden="1">{"'Sheet1'!$L$16"}</definedName>
    <definedName name="______h1" localSheetId="20" hidden="1">{"'Sheet1'!$L$16"}</definedName>
    <definedName name="______h1" localSheetId="22" hidden="1">{"'Sheet1'!$L$16"}</definedName>
    <definedName name="______h1" localSheetId="24" hidden="1">{"'Sheet1'!$L$16"}</definedName>
    <definedName name="______h1" localSheetId="28" hidden="1">{"'Sheet1'!$L$16"}</definedName>
    <definedName name="______h1" localSheetId="14" hidden="1">{"'Sheet1'!$L$16"}</definedName>
    <definedName name="______h1" hidden="1">{"'Sheet1'!$L$16"}</definedName>
    <definedName name="______hh1219" localSheetId="12" hidden="1">{"'Sheet1'!$L$16"}</definedName>
    <definedName name="______hh1219" localSheetId="11" hidden="1">{"'Sheet1'!$L$16"}</definedName>
    <definedName name="______hh1219" localSheetId="13" hidden="1">{"'Sheet1'!$L$16"}</definedName>
    <definedName name="______hh1219" localSheetId="16" hidden="1">{"'Sheet1'!$L$16"}</definedName>
    <definedName name="______hh1219" localSheetId="21" hidden="1">{"'Sheet1'!$L$16"}</definedName>
    <definedName name="______hh1219" localSheetId="18" hidden="1">{"'Sheet1'!$L$16"}</definedName>
    <definedName name="______hh1219" localSheetId="19" hidden="1">{"'Sheet1'!$L$16"}</definedName>
    <definedName name="______hh1219" localSheetId="20" hidden="1">{"'Sheet1'!$L$16"}</definedName>
    <definedName name="______hh1219" localSheetId="22" hidden="1">{"'Sheet1'!$L$16"}</definedName>
    <definedName name="______hh1219" localSheetId="24" hidden="1">{"'Sheet1'!$L$16"}</definedName>
    <definedName name="______hh1219" localSheetId="28" hidden="1">{"'Sheet1'!$L$16"}</definedName>
    <definedName name="______hh1219" localSheetId="14" hidden="1">{"'Sheet1'!$L$16"}</definedName>
    <definedName name="______hh1219" hidden="1">{"'Sheet1'!$L$16"}</definedName>
    <definedName name="______hu1" localSheetId="12" hidden="1">{"'Sheet1'!$L$16"}</definedName>
    <definedName name="______hu1" localSheetId="11" hidden="1">{"'Sheet1'!$L$16"}</definedName>
    <definedName name="______hu1" localSheetId="13" hidden="1">{"'Sheet1'!$L$16"}</definedName>
    <definedName name="______hu1" localSheetId="16" hidden="1">{"'Sheet1'!$L$16"}</definedName>
    <definedName name="______hu1" localSheetId="21" hidden="1">{"'Sheet1'!$L$16"}</definedName>
    <definedName name="______hu1" localSheetId="18" hidden="1">{"'Sheet1'!$L$16"}</definedName>
    <definedName name="______hu1" localSheetId="19" hidden="1">{"'Sheet1'!$L$16"}</definedName>
    <definedName name="______hu1" localSheetId="20" hidden="1">{"'Sheet1'!$L$16"}</definedName>
    <definedName name="______hu1" localSheetId="22" hidden="1">{"'Sheet1'!$L$16"}</definedName>
    <definedName name="______hu1" localSheetId="24" hidden="1">{"'Sheet1'!$L$16"}</definedName>
    <definedName name="______hu1" localSheetId="28" hidden="1">{"'Sheet1'!$L$16"}</definedName>
    <definedName name="______hu1" localSheetId="14" hidden="1">{"'Sheet1'!$L$16"}</definedName>
    <definedName name="______hu1" hidden="1">{"'Sheet1'!$L$16"}</definedName>
    <definedName name="______hu2" localSheetId="12" hidden="1">{"'Sheet1'!$L$16"}</definedName>
    <definedName name="______hu2" localSheetId="11" hidden="1">{"'Sheet1'!$L$16"}</definedName>
    <definedName name="______hu2" localSheetId="13" hidden="1">{"'Sheet1'!$L$16"}</definedName>
    <definedName name="______hu2" localSheetId="16" hidden="1">{"'Sheet1'!$L$16"}</definedName>
    <definedName name="______hu2" localSheetId="21" hidden="1">{"'Sheet1'!$L$16"}</definedName>
    <definedName name="______hu2" localSheetId="18" hidden="1">{"'Sheet1'!$L$16"}</definedName>
    <definedName name="______hu2" localSheetId="19" hidden="1">{"'Sheet1'!$L$16"}</definedName>
    <definedName name="______hu2" localSheetId="20" hidden="1">{"'Sheet1'!$L$16"}</definedName>
    <definedName name="______hu2" localSheetId="22" hidden="1">{"'Sheet1'!$L$16"}</definedName>
    <definedName name="______hu2" localSheetId="24" hidden="1">{"'Sheet1'!$L$16"}</definedName>
    <definedName name="______hu2" localSheetId="28" hidden="1">{"'Sheet1'!$L$16"}</definedName>
    <definedName name="______hu2" localSheetId="14" hidden="1">{"'Sheet1'!$L$16"}</definedName>
    <definedName name="______hu2" hidden="1">{"'Sheet1'!$L$16"}</definedName>
    <definedName name="______hu5" localSheetId="12" hidden="1">{"'Sheet1'!$L$16"}</definedName>
    <definedName name="______hu5" localSheetId="11" hidden="1">{"'Sheet1'!$L$16"}</definedName>
    <definedName name="______hu5" localSheetId="13" hidden="1">{"'Sheet1'!$L$16"}</definedName>
    <definedName name="______hu5" localSheetId="16" hidden="1">{"'Sheet1'!$L$16"}</definedName>
    <definedName name="______hu5" localSheetId="21" hidden="1">{"'Sheet1'!$L$16"}</definedName>
    <definedName name="______hu5" localSheetId="18" hidden="1">{"'Sheet1'!$L$16"}</definedName>
    <definedName name="______hu5" localSheetId="19" hidden="1">{"'Sheet1'!$L$16"}</definedName>
    <definedName name="______hu5" localSheetId="20" hidden="1">{"'Sheet1'!$L$16"}</definedName>
    <definedName name="______hu5" localSheetId="22" hidden="1">{"'Sheet1'!$L$16"}</definedName>
    <definedName name="______hu5" localSheetId="24" hidden="1">{"'Sheet1'!$L$16"}</definedName>
    <definedName name="______hu5" localSheetId="28" hidden="1">{"'Sheet1'!$L$16"}</definedName>
    <definedName name="______hu5" localSheetId="14" hidden="1">{"'Sheet1'!$L$16"}</definedName>
    <definedName name="______hu5" hidden="1">{"'Sheet1'!$L$16"}</definedName>
    <definedName name="______hu6" localSheetId="12" hidden="1">{"'Sheet1'!$L$16"}</definedName>
    <definedName name="______hu6" localSheetId="11" hidden="1">{"'Sheet1'!$L$16"}</definedName>
    <definedName name="______hu6" localSheetId="13" hidden="1">{"'Sheet1'!$L$16"}</definedName>
    <definedName name="______hu6" localSheetId="16" hidden="1">{"'Sheet1'!$L$16"}</definedName>
    <definedName name="______hu6" localSheetId="21" hidden="1">{"'Sheet1'!$L$16"}</definedName>
    <definedName name="______hu6" localSheetId="18" hidden="1">{"'Sheet1'!$L$16"}</definedName>
    <definedName name="______hu6" localSheetId="19" hidden="1">{"'Sheet1'!$L$16"}</definedName>
    <definedName name="______hu6" localSheetId="20" hidden="1">{"'Sheet1'!$L$16"}</definedName>
    <definedName name="______hu6" localSheetId="22" hidden="1">{"'Sheet1'!$L$16"}</definedName>
    <definedName name="______hu6" localSheetId="24" hidden="1">{"'Sheet1'!$L$16"}</definedName>
    <definedName name="______hu6" localSheetId="28" hidden="1">{"'Sheet1'!$L$16"}</definedName>
    <definedName name="______hu6" localSheetId="14" hidden="1">{"'Sheet1'!$L$16"}</definedName>
    <definedName name="______hu6" hidden="1">{"'Sheet1'!$L$16"}</definedName>
    <definedName name="______hu7" localSheetId="12" hidden="1">{"'Sheet1'!$L$16"}</definedName>
    <definedName name="______hu7" localSheetId="11" hidden="1">{"'Sheet1'!$L$16"}</definedName>
    <definedName name="______hu7" localSheetId="13" hidden="1">{"'Sheet1'!$L$16"}</definedName>
    <definedName name="______hu7" localSheetId="16" hidden="1">{"'Sheet1'!$L$16"}</definedName>
    <definedName name="______hu7" localSheetId="21" hidden="1">{"'Sheet1'!$L$16"}</definedName>
    <definedName name="______hu7" localSheetId="18" hidden="1">{"'Sheet1'!$L$16"}</definedName>
    <definedName name="______hu7" localSheetId="19" hidden="1">{"'Sheet1'!$L$16"}</definedName>
    <definedName name="______hu7" localSheetId="20" hidden="1">{"'Sheet1'!$L$16"}</definedName>
    <definedName name="______hu7" localSheetId="22" hidden="1">{"'Sheet1'!$L$16"}</definedName>
    <definedName name="______hu7" localSheetId="24" hidden="1">{"'Sheet1'!$L$16"}</definedName>
    <definedName name="______hu7" localSheetId="28" hidden="1">{"'Sheet1'!$L$16"}</definedName>
    <definedName name="______hu7" localSheetId="14" hidden="1">{"'Sheet1'!$L$16"}</definedName>
    <definedName name="______hu7" hidden="1">{"'Sheet1'!$L$16"}</definedName>
    <definedName name="______huy1" localSheetId="12" hidden="1">{"'Sheet1'!$L$16"}</definedName>
    <definedName name="______huy1" localSheetId="11" hidden="1">{"'Sheet1'!$L$16"}</definedName>
    <definedName name="______huy1" localSheetId="13" hidden="1">{"'Sheet1'!$L$16"}</definedName>
    <definedName name="______huy1" localSheetId="16" hidden="1">{"'Sheet1'!$L$16"}</definedName>
    <definedName name="______huy1" localSheetId="21" hidden="1">{"'Sheet1'!$L$16"}</definedName>
    <definedName name="______huy1" localSheetId="18" hidden="1">{"'Sheet1'!$L$16"}</definedName>
    <definedName name="______huy1" localSheetId="19" hidden="1">{"'Sheet1'!$L$16"}</definedName>
    <definedName name="______huy1" localSheetId="20" hidden="1">{"'Sheet1'!$L$16"}</definedName>
    <definedName name="______huy1" localSheetId="22" hidden="1">{"'Sheet1'!$L$16"}</definedName>
    <definedName name="______huy1" localSheetId="24" hidden="1">{"'Sheet1'!$L$16"}</definedName>
    <definedName name="______huy1" localSheetId="28" hidden="1">{"'Sheet1'!$L$16"}</definedName>
    <definedName name="______huy1" localSheetId="14" hidden="1">{"'Sheet1'!$L$16"}</definedName>
    <definedName name="______huy1" hidden="1">{"'Sheet1'!$L$16"}</definedName>
    <definedName name="______key1" hidden="1">#REF!</definedName>
    <definedName name="______key2" hidden="1">#REF!</definedName>
    <definedName name="______km03" localSheetId="12" hidden="1">{"'Sheet1'!$L$16"}</definedName>
    <definedName name="______km03" localSheetId="11" hidden="1">{"'Sheet1'!$L$16"}</definedName>
    <definedName name="______km03" localSheetId="13" hidden="1">{"'Sheet1'!$L$16"}</definedName>
    <definedName name="______km03" localSheetId="16" hidden="1">{"'Sheet1'!$L$16"}</definedName>
    <definedName name="______km03" localSheetId="21" hidden="1">{"'Sheet1'!$L$16"}</definedName>
    <definedName name="______km03" localSheetId="18" hidden="1">{"'Sheet1'!$L$16"}</definedName>
    <definedName name="______km03" localSheetId="19" hidden="1">{"'Sheet1'!$L$16"}</definedName>
    <definedName name="______km03" localSheetId="20" hidden="1">{"'Sheet1'!$L$16"}</definedName>
    <definedName name="______km03" localSheetId="22" hidden="1">{"'Sheet1'!$L$16"}</definedName>
    <definedName name="______km03" localSheetId="24" hidden="1">{"'Sheet1'!$L$16"}</definedName>
    <definedName name="______km03" localSheetId="28" hidden="1">{"'Sheet1'!$L$16"}</definedName>
    <definedName name="______km03" localSheetId="14" hidden="1">{"'Sheet1'!$L$16"}</definedName>
    <definedName name="______km03" hidden="1">{"'Sheet1'!$L$16"}</definedName>
    <definedName name="______kr2" localSheetId="12">[0]!__</definedName>
    <definedName name="______kr2" localSheetId="11">[0]!__</definedName>
    <definedName name="______kr2" localSheetId="13">[0]!__</definedName>
    <definedName name="______kr2" localSheetId="16">[0]!__</definedName>
    <definedName name="______kr2" localSheetId="21">[0]!__</definedName>
    <definedName name="______kr2" localSheetId="18">[0]!__</definedName>
    <definedName name="______kr2" localSheetId="19">[0]!__</definedName>
    <definedName name="______kr2" localSheetId="20">[0]!__</definedName>
    <definedName name="______kr2" localSheetId="22">[0]!__</definedName>
    <definedName name="______kr2" localSheetId="24">[0]!__</definedName>
    <definedName name="______kr2" localSheetId="28">[0]!__</definedName>
    <definedName name="______kr2" localSheetId="14">[0]!__</definedName>
    <definedName name="______kr2">[0]!__</definedName>
    <definedName name="______Lan1" localSheetId="12" hidden="1">{"'Sheet1'!$L$16"}</definedName>
    <definedName name="______Lan1" localSheetId="11" hidden="1">{"'Sheet1'!$L$16"}</definedName>
    <definedName name="______Lan1" localSheetId="13" hidden="1">{"'Sheet1'!$L$16"}</definedName>
    <definedName name="______Lan1" localSheetId="16" hidden="1">{"'Sheet1'!$L$16"}</definedName>
    <definedName name="______Lan1" localSheetId="21" hidden="1">{"'Sheet1'!$L$16"}</definedName>
    <definedName name="______Lan1" localSheetId="18" hidden="1">{"'Sheet1'!$L$16"}</definedName>
    <definedName name="______Lan1" localSheetId="19" hidden="1">{"'Sheet1'!$L$16"}</definedName>
    <definedName name="______Lan1" localSheetId="20" hidden="1">{"'Sheet1'!$L$16"}</definedName>
    <definedName name="______Lan1" localSheetId="22" hidden="1">{"'Sheet1'!$L$16"}</definedName>
    <definedName name="______Lan1" localSheetId="24" hidden="1">{"'Sheet1'!$L$16"}</definedName>
    <definedName name="______Lan1" localSheetId="28" hidden="1">{"'Sheet1'!$L$16"}</definedName>
    <definedName name="______Lan1" localSheetId="14" hidden="1">{"'Sheet1'!$L$16"}</definedName>
    <definedName name="______Lan1" hidden="1">{"'Sheet1'!$L$16"}</definedName>
    <definedName name="______Lan2" localSheetId="12" hidden="1">{"'Sheet1'!$L$16"}</definedName>
    <definedName name="______Lan2" localSheetId="11" hidden="1">{"'Sheet1'!$L$16"}</definedName>
    <definedName name="______Lan2" localSheetId="13" hidden="1">{"'Sheet1'!$L$16"}</definedName>
    <definedName name="______Lan2" localSheetId="16" hidden="1">{"'Sheet1'!$L$16"}</definedName>
    <definedName name="______Lan2" localSheetId="21" hidden="1">{"'Sheet1'!$L$16"}</definedName>
    <definedName name="______Lan2" localSheetId="18" hidden="1">{"'Sheet1'!$L$16"}</definedName>
    <definedName name="______Lan2" localSheetId="19" hidden="1">{"'Sheet1'!$L$16"}</definedName>
    <definedName name="______Lan2" localSheetId="20" hidden="1">{"'Sheet1'!$L$16"}</definedName>
    <definedName name="______Lan2" localSheetId="22" hidden="1">{"'Sheet1'!$L$16"}</definedName>
    <definedName name="______Lan2" localSheetId="24" hidden="1">{"'Sheet1'!$L$16"}</definedName>
    <definedName name="______Lan2" localSheetId="28" hidden="1">{"'Sheet1'!$L$16"}</definedName>
    <definedName name="______Lan2" localSheetId="14" hidden="1">{"'Sheet1'!$L$16"}</definedName>
    <definedName name="______Lan2" hidden="1">{"'Sheet1'!$L$16"}</definedName>
    <definedName name="______LAN3" localSheetId="12" hidden="1">{"'Sheet1'!$L$16"}</definedName>
    <definedName name="______LAN3" localSheetId="11" hidden="1">{"'Sheet1'!$L$16"}</definedName>
    <definedName name="______LAN3" localSheetId="13" hidden="1">{"'Sheet1'!$L$16"}</definedName>
    <definedName name="______LAN3" localSheetId="16" hidden="1">{"'Sheet1'!$L$16"}</definedName>
    <definedName name="______LAN3" localSheetId="21" hidden="1">{"'Sheet1'!$L$16"}</definedName>
    <definedName name="______LAN3" localSheetId="18" hidden="1">{"'Sheet1'!$L$16"}</definedName>
    <definedName name="______LAN3" localSheetId="19" hidden="1">{"'Sheet1'!$L$16"}</definedName>
    <definedName name="______LAN3" localSheetId="20" hidden="1">{"'Sheet1'!$L$16"}</definedName>
    <definedName name="______LAN3" localSheetId="22" hidden="1">{"'Sheet1'!$L$16"}</definedName>
    <definedName name="______LAN3" localSheetId="24" hidden="1">{"'Sheet1'!$L$16"}</definedName>
    <definedName name="______LAN3" localSheetId="28" hidden="1">{"'Sheet1'!$L$16"}</definedName>
    <definedName name="______LAN3" localSheetId="14" hidden="1">{"'Sheet1'!$L$16"}</definedName>
    <definedName name="______LAN3" hidden="1">{"'Sheet1'!$L$16"}</definedName>
    <definedName name="______ld2" localSheetId="12" hidden="1">{"'Sheet1'!$L$16"}</definedName>
    <definedName name="______ld2" localSheetId="11" hidden="1">{"'Sheet1'!$L$16"}</definedName>
    <definedName name="______ld2" localSheetId="13" hidden="1">{"'Sheet1'!$L$16"}</definedName>
    <definedName name="______ld2" localSheetId="16" hidden="1">{"'Sheet1'!$L$16"}</definedName>
    <definedName name="______ld2" localSheetId="21" hidden="1">{"'Sheet1'!$L$16"}</definedName>
    <definedName name="______ld2" localSheetId="18" hidden="1">{"'Sheet1'!$L$16"}</definedName>
    <definedName name="______ld2" localSheetId="19" hidden="1">{"'Sheet1'!$L$16"}</definedName>
    <definedName name="______ld2" localSheetId="20" hidden="1">{"'Sheet1'!$L$16"}</definedName>
    <definedName name="______ld2" localSheetId="22" hidden="1">{"'Sheet1'!$L$16"}</definedName>
    <definedName name="______ld2" localSheetId="24" hidden="1">{"'Sheet1'!$L$16"}</definedName>
    <definedName name="______ld2" localSheetId="28" hidden="1">{"'Sheet1'!$L$16"}</definedName>
    <definedName name="______ld2" localSheetId="14" hidden="1">{"'Sheet1'!$L$16"}</definedName>
    <definedName name="______ld2" hidden="1">{"'Sheet1'!$L$16"}</definedName>
    <definedName name="______lk2" localSheetId="12" hidden="1">{"'Sheet1'!$L$16"}</definedName>
    <definedName name="______lk2" localSheetId="11" hidden="1">{"'Sheet1'!$L$16"}</definedName>
    <definedName name="______lk2" localSheetId="13" hidden="1">{"'Sheet1'!$L$16"}</definedName>
    <definedName name="______lk2" localSheetId="16" hidden="1">{"'Sheet1'!$L$16"}</definedName>
    <definedName name="______lk2" localSheetId="21" hidden="1">{"'Sheet1'!$L$16"}</definedName>
    <definedName name="______lk2" localSheetId="18" hidden="1">{"'Sheet1'!$L$16"}</definedName>
    <definedName name="______lk2" localSheetId="19" hidden="1">{"'Sheet1'!$L$16"}</definedName>
    <definedName name="______lk2" localSheetId="20" hidden="1">{"'Sheet1'!$L$16"}</definedName>
    <definedName name="______lk2" localSheetId="22" hidden="1">{"'Sheet1'!$L$16"}</definedName>
    <definedName name="______lk2" localSheetId="24" hidden="1">{"'Sheet1'!$L$16"}</definedName>
    <definedName name="______lk2" localSheetId="28" hidden="1">{"'Sheet1'!$L$16"}</definedName>
    <definedName name="______lk2" localSheetId="14" hidden="1">{"'Sheet1'!$L$16"}</definedName>
    <definedName name="______lk2" hidden="1">{"'Sheet1'!$L$16"}</definedName>
    <definedName name="______lop111" localSheetId="12" hidden="1">{#N/A,#N/A,FALSE,"特殊室（ＢＱ表）"}</definedName>
    <definedName name="______lop111" localSheetId="11" hidden="1">{#N/A,#N/A,FALSE,"特殊室（ＢＱ表）"}</definedName>
    <definedName name="______lop111" localSheetId="13" hidden="1">{#N/A,#N/A,FALSE,"特殊室（ＢＱ表）"}</definedName>
    <definedName name="______lop111" localSheetId="16" hidden="1">{#N/A,#N/A,FALSE,"特殊室（ＢＱ表）"}</definedName>
    <definedName name="______lop111" localSheetId="21" hidden="1">{#N/A,#N/A,FALSE,"特殊室（ＢＱ表）"}</definedName>
    <definedName name="______lop111" localSheetId="18" hidden="1">{#N/A,#N/A,FALSE,"特殊室（ＢＱ表）"}</definedName>
    <definedName name="______lop111" localSheetId="19" hidden="1">{#N/A,#N/A,FALSE,"特殊室（ＢＱ表）"}</definedName>
    <definedName name="______lop111" localSheetId="20" hidden="1">{#N/A,#N/A,FALSE,"特殊室（ＢＱ表）"}</definedName>
    <definedName name="______lop111" localSheetId="22" hidden="1">{#N/A,#N/A,FALSE,"特殊室（ＢＱ表）"}</definedName>
    <definedName name="______lop111" localSheetId="24" hidden="1">{#N/A,#N/A,FALSE,"特殊室（ＢＱ表）"}</definedName>
    <definedName name="______lop111" localSheetId="28" hidden="1">{#N/A,#N/A,FALSE,"特殊室（ＢＱ表）"}</definedName>
    <definedName name="______lop111" localSheetId="14" hidden="1">{#N/A,#N/A,FALSE,"特殊室（ＢＱ表）"}</definedName>
    <definedName name="______lop111" hidden="1">{#N/A,#N/A,FALSE,"特殊室（ＢＱ表）"}</definedName>
    <definedName name="______M2" localSheetId="12" hidden="1">{"'Sheet1'!$L$16"}</definedName>
    <definedName name="______M2" localSheetId="11" hidden="1">{"'Sheet1'!$L$16"}</definedName>
    <definedName name="______M2" localSheetId="13" hidden="1">{"'Sheet1'!$L$16"}</definedName>
    <definedName name="______M2" localSheetId="16" hidden="1">{"'Sheet1'!$L$16"}</definedName>
    <definedName name="______M2" localSheetId="21" hidden="1">{"'Sheet1'!$L$16"}</definedName>
    <definedName name="______M2" localSheetId="18" hidden="1">{"'Sheet1'!$L$16"}</definedName>
    <definedName name="______M2" localSheetId="19" hidden="1">{"'Sheet1'!$L$16"}</definedName>
    <definedName name="______M2" localSheetId="20" hidden="1">{"'Sheet1'!$L$16"}</definedName>
    <definedName name="______M2" localSheetId="22" hidden="1">{"'Sheet1'!$L$16"}</definedName>
    <definedName name="______M2" localSheetId="24" hidden="1">{"'Sheet1'!$L$16"}</definedName>
    <definedName name="______M2" localSheetId="28" hidden="1">{"'Sheet1'!$L$16"}</definedName>
    <definedName name="______M2" localSheetId="14" hidden="1">{"'Sheet1'!$L$16"}</definedName>
    <definedName name="______M2" hidden="1">{"'Sheet1'!$L$16"}</definedName>
    <definedName name="______M36" localSheetId="12" hidden="1">{"'Sheet1'!$L$16"}</definedName>
    <definedName name="______M36" localSheetId="11" hidden="1">{"'Sheet1'!$L$16"}</definedName>
    <definedName name="______M36" localSheetId="13" hidden="1">{"'Sheet1'!$L$16"}</definedName>
    <definedName name="______M36" localSheetId="16" hidden="1">{"'Sheet1'!$L$16"}</definedName>
    <definedName name="______M36" localSheetId="21" hidden="1">{"'Sheet1'!$L$16"}</definedName>
    <definedName name="______M36" localSheetId="18" hidden="1">{"'Sheet1'!$L$16"}</definedName>
    <definedName name="______M36" localSheetId="19" hidden="1">{"'Sheet1'!$L$16"}</definedName>
    <definedName name="______M36" localSheetId="20" hidden="1">{"'Sheet1'!$L$16"}</definedName>
    <definedName name="______M36" localSheetId="22" hidden="1">{"'Sheet1'!$L$16"}</definedName>
    <definedName name="______M36" localSheetId="24" hidden="1">{"'Sheet1'!$L$16"}</definedName>
    <definedName name="______M36" localSheetId="28" hidden="1">{"'Sheet1'!$L$16"}</definedName>
    <definedName name="______M36" localSheetId="14" hidden="1">{"'Sheet1'!$L$16"}</definedName>
    <definedName name="______M36" hidden="1">{"'Sheet1'!$L$16"}</definedName>
    <definedName name="______m4" localSheetId="12" hidden="1">{"'Sheet1'!$L$16"}</definedName>
    <definedName name="______m4" localSheetId="11" hidden="1">{"'Sheet1'!$L$16"}</definedName>
    <definedName name="______m4" localSheetId="13" hidden="1">{"'Sheet1'!$L$16"}</definedName>
    <definedName name="______m4" localSheetId="16" hidden="1">{"'Sheet1'!$L$16"}</definedName>
    <definedName name="______m4" localSheetId="21" hidden="1">{"'Sheet1'!$L$16"}</definedName>
    <definedName name="______m4" localSheetId="18" hidden="1">{"'Sheet1'!$L$16"}</definedName>
    <definedName name="______m4" localSheetId="19" hidden="1">{"'Sheet1'!$L$16"}</definedName>
    <definedName name="______m4" localSheetId="20" hidden="1">{"'Sheet1'!$L$16"}</definedName>
    <definedName name="______m4" localSheetId="22" hidden="1">{"'Sheet1'!$L$16"}</definedName>
    <definedName name="______m4" localSheetId="24" hidden="1">{"'Sheet1'!$L$16"}</definedName>
    <definedName name="______m4" localSheetId="28" hidden="1">{"'Sheet1'!$L$16"}</definedName>
    <definedName name="______m4" localSheetId="14" hidden="1">{"'Sheet1'!$L$16"}</definedName>
    <definedName name="______m4" hidden="1">{"'Sheet1'!$L$16"}</definedName>
    <definedName name="______MCC3" localSheetId="12" hidden="1">{#N/A,#N/A,FALSE,"CCTV"}</definedName>
    <definedName name="______MCC3" localSheetId="11" hidden="1">{#N/A,#N/A,FALSE,"CCTV"}</definedName>
    <definedName name="______MCC3" localSheetId="13" hidden="1">{#N/A,#N/A,FALSE,"CCTV"}</definedName>
    <definedName name="______MCC3" localSheetId="16" hidden="1">{#N/A,#N/A,FALSE,"CCTV"}</definedName>
    <definedName name="______MCC3" localSheetId="21" hidden="1">{#N/A,#N/A,FALSE,"CCTV"}</definedName>
    <definedName name="______MCC3" localSheetId="18" hidden="1">{#N/A,#N/A,FALSE,"CCTV"}</definedName>
    <definedName name="______MCC3" localSheetId="19" hidden="1">{#N/A,#N/A,FALSE,"CCTV"}</definedName>
    <definedName name="______MCC3" localSheetId="20" hidden="1">{#N/A,#N/A,FALSE,"CCTV"}</definedName>
    <definedName name="______MCC3" localSheetId="22" hidden="1">{#N/A,#N/A,FALSE,"CCTV"}</definedName>
    <definedName name="______MCC3" localSheetId="24" hidden="1">{#N/A,#N/A,FALSE,"CCTV"}</definedName>
    <definedName name="______MCC3" localSheetId="28" hidden="1">{#N/A,#N/A,FALSE,"CCTV"}</definedName>
    <definedName name="______MCC3" localSheetId="14" hidden="1">{#N/A,#N/A,FALSE,"CCTV"}</definedName>
    <definedName name="______MCC3" hidden="1">{#N/A,#N/A,FALSE,"CCTV"}</definedName>
    <definedName name="______moi2" localSheetId="12" hidden="1">{"'Sheet1'!$L$16"}</definedName>
    <definedName name="______moi2" localSheetId="11" hidden="1">{"'Sheet1'!$L$16"}</definedName>
    <definedName name="______moi2" localSheetId="13" hidden="1">{"'Sheet1'!$L$16"}</definedName>
    <definedName name="______moi2" localSheetId="16" hidden="1">{"'Sheet1'!$L$16"}</definedName>
    <definedName name="______moi2" localSheetId="21" hidden="1">{"'Sheet1'!$L$16"}</definedName>
    <definedName name="______moi2" localSheetId="18" hidden="1">{"'Sheet1'!$L$16"}</definedName>
    <definedName name="______moi2" localSheetId="19" hidden="1">{"'Sheet1'!$L$16"}</definedName>
    <definedName name="______moi2" localSheetId="20" hidden="1">{"'Sheet1'!$L$16"}</definedName>
    <definedName name="______moi2" localSheetId="22" hidden="1">{"'Sheet1'!$L$16"}</definedName>
    <definedName name="______moi2" localSheetId="24" hidden="1">{"'Sheet1'!$L$16"}</definedName>
    <definedName name="______moi2" localSheetId="28" hidden="1">{"'Sheet1'!$L$16"}</definedName>
    <definedName name="______moi2" localSheetId="14" hidden="1">{"'Sheet1'!$L$16"}</definedName>
    <definedName name="______moi2" hidden="1">{"'Sheet1'!$L$16"}</definedName>
    <definedName name="______nam1" localSheetId="12" hidden="1">{"'Sheet1'!$L$16"}</definedName>
    <definedName name="______nam1" localSheetId="11" hidden="1">{"'Sheet1'!$L$16"}</definedName>
    <definedName name="______nam1" localSheetId="13" hidden="1">{"'Sheet1'!$L$16"}</definedName>
    <definedName name="______nam1" localSheetId="16" hidden="1">{"'Sheet1'!$L$16"}</definedName>
    <definedName name="______nam1" localSheetId="21" hidden="1">{"'Sheet1'!$L$16"}</definedName>
    <definedName name="______nam1" localSheetId="18" hidden="1">{"'Sheet1'!$L$16"}</definedName>
    <definedName name="______nam1" localSheetId="19" hidden="1">{"'Sheet1'!$L$16"}</definedName>
    <definedName name="______nam1" localSheetId="20" hidden="1">{"'Sheet1'!$L$16"}</definedName>
    <definedName name="______nam1" localSheetId="22" hidden="1">{"'Sheet1'!$L$16"}</definedName>
    <definedName name="______nam1" localSheetId="24" hidden="1">{"'Sheet1'!$L$16"}</definedName>
    <definedName name="______nam1" localSheetId="28" hidden="1">{"'Sheet1'!$L$16"}</definedName>
    <definedName name="______nam1" localSheetId="14" hidden="1">{"'Sheet1'!$L$16"}</definedName>
    <definedName name="______nam1" hidden="1">{"'Sheet1'!$L$16"}</definedName>
    <definedName name="______NO1" hidden="1">#REF!</definedName>
    <definedName name="______NO2" hidden="1">#REF!</definedName>
    <definedName name="______NSO2" localSheetId="12" hidden="1">{"'Sheet1'!$L$16"}</definedName>
    <definedName name="______NSO2" localSheetId="11" hidden="1">{"'Sheet1'!$L$16"}</definedName>
    <definedName name="______NSO2" localSheetId="13" hidden="1">{"'Sheet1'!$L$16"}</definedName>
    <definedName name="______NSO2" localSheetId="16" hidden="1">{"'Sheet1'!$L$16"}</definedName>
    <definedName name="______NSO2" localSheetId="21" hidden="1">{"'Sheet1'!$L$16"}</definedName>
    <definedName name="______NSO2" localSheetId="18" hidden="1">{"'Sheet1'!$L$16"}</definedName>
    <definedName name="______NSO2" localSheetId="19" hidden="1">{"'Sheet1'!$L$16"}</definedName>
    <definedName name="______NSO2" localSheetId="20" hidden="1">{"'Sheet1'!$L$16"}</definedName>
    <definedName name="______NSO2" localSheetId="22" hidden="1">{"'Sheet1'!$L$16"}</definedName>
    <definedName name="______NSO2" localSheetId="24" hidden="1">{"'Sheet1'!$L$16"}</definedName>
    <definedName name="______NSO2" localSheetId="28" hidden="1">{"'Sheet1'!$L$16"}</definedName>
    <definedName name="______NSO2" localSheetId="14" hidden="1">{"'Sheet1'!$L$16"}</definedName>
    <definedName name="______NSO2" hidden="1">{"'Sheet1'!$L$16"}</definedName>
    <definedName name="______NSO3" localSheetId="12" hidden="1">{"'Sheet1'!$L$16"}</definedName>
    <definedName name="______NSO3" localSheetId="11" hidden="1">{"'Sheet1'!$L$16"}</definedName>
    <definedName name="______NSO3" localSheetId="13" hidden="1">{"'Sheet1'!$L$16"}</definedName>
    <definedName name="______NSO3" localSheetId="16" hidden="1">{"'Sheet1'!$L$16"}</definedName>
    <definedName name="______NSO3" localSheetId="21" hidden="1">{"'Sheet1'!$L$16"}</definedName>
    <definedName name="______NSO3" localSheetId="18" hidden="1">{"'Sheet1'!$L$16"}</definedName>
    <definedName name="______NSO3" localSheetId="19" hidden="1">{"'Sheet1'!$L$16"}</definedName>
    <definedName name="______NSO3" localSheetId="20" hidden="1">{"'Sheet1'!$L$16"}</definedName>
    <definedName name="______NSO3" localSheetId="22" hidden="1">{"'Sheet1'!$L$16"}</definedName>
    <definedName name="______NSO3" localSheetId="24" hidden="1">{"'Sheet1'!$L$16"}</definedName>
    <definedName name="______NSO3" localSheetId="28" hidden="1">{"'Sheet1'!$L$16"}</definedName>
    <definedName name="______NSO3" localSheetId="14" hidden="1">{"'Sheet1'!$L$16"}</definedName>
    <definedName name="______NSO3" hidden="1">{"'Sheet1'!$L$16"}</definedName>
    <definedName name="______P3" localSheetId="12" hidden="1">{#N/A,#N/A,FALSE,"特殊室（ＢＱ表）"}</definedName>
    <definedName name="______P3" localSheetId="11" hidden="1">{#N/A,#N/A,FALSE,"特殊室（ＢＱ表）"}</definedName>
    <definedName name="______P3" localSheetId="13" hidden="1">{#N/A,#N/A,FALSE,"特殊室（ＢＱ表）"}</definedName>
    <definedName name="______P3" localSheetId="16" hidden="1">{#N/A,#N/A,FALSE,"特殊室（ＢＱ表）"}</definedName>
    <definedName name="______P3" localSheetId="21" hidden="1">{#N/A,#N/A,FALSE,"特殊室（ＢＱ表）"}</definedName>
    <definedName name="______P3" localSheetId="18" hidden="1">{#N/A,#N/A,FALSE,"特殊室（ＢＱ表）"}</definedName>
    <definedName name="______P3" localSheetId="19" hidden="1">{#N/A,#N/A,FALSE,"特殊室（ＢＱ表）"}</definedName>
    <definedName name="______P3" localSheetId="20" hidden="1">{#N/A,#N/A,FALSE,"特殊室（ＢＱ表）"}</definedName>
    <definedName name="______P3" localSheetId="22" hidden="1">{#N/A,#N/A,FALSE,"特殊室（ＢＱ表）"}</definedName>
    <definedName name="______P3" localSheetId="24" hidden="1">{#N/A,#N/A,FALSE,"特殊室（ＢＱ表）"}</definedName>
    <definedName name="______P3" localSheetId="28" hidden="1">{#N/A,#N/A,FALSE,"特殊室（ＢＱ表）"}</definedName>
    <definedName name="______P3" localSheetId="14" hidden="1">{#N/A,#N/A,FALSE,"特殊室（ＢＱ表）"}</definedName>
    <definedName name="______P3" hidden="1">{#N/A,#N/A,FALSE,"特殊室（ＢＱ表）"}</definedName>
    <definedName name="______PA3" localSheetId="12" hidden="1">{"'Sheet1'!$L$16"}</definedName>
    <definedName name="______PA3" localSheetId="11" hidden="1">{"'Sheet1'!$L$16"}</definedName>
    <definedName name="______PA3" localSheetId="13" hidden="1">{"'Sheet1'!$L$16"}</definedName>
    <definedName name="______PA3" localSheetId="16" hidden="1">{"'Sheet1'!$L$16"}</definedName>
    <definedName name="______PA3" localSheetId="21" hidden="1">{"'Sheet1'!$L$16"}</definedName>
    <definedName name="______PA3" localSheetId="18" hidden="1">{"'Sheet1'!$L$16"}</definedName>
    <definedName name="______PA3" localSheetId="19" hidden="1">{"'Sheet1'!$L$16"}</definedName>
    <definedName name="______PA3" localSheetId="20" hidden="1">{"'Sheet1'!$L$16"}</definedName>
    <definedName name="______PA3" localSheetId="22" hidden="1">{"'Sheet1'!$L$16"}</definedName>
    <definedName name="______PA3" localSheetId="24" hidden="1">{"'Sheet1'!$L$16"}</definedName>
    <definedName name="______PA3" localSheetId="28" hidden="1">{"'Sheet1'!$L$16"}</definedName>
    <definedName name="______PA3" localSheetId="14" hidden="1">{"'Sheet1'!$L$16"}</definedName>
    <definedName name="______PA3" hidden="1">{"'Sheet1'!$L$16"}</definedName>
    <definedName name="______pa4" localSheetId="12" hidden="1">{"'Sheet1'!$L$16"}</definedName>
    <definedName name="______pa4" localSheetId="11" hidden="1">{"'Sheet1'!$L$16"}</definedName>
    <definedName name="______pa4" localSheetId="13" hidden="1">{"'Sheet1'!$L$16"}</definedName>
    <definedName name="______pa4" localSheetId="16" hidden="1">{"'Sheet1'!$L$16"}</definedName>
    <definedName name="______pa4" localSheetId="21" hidden="1">{"'Sheet1'!$L$16"}</definedName>
    <definedName name="______pa4" localSheetId="18" hidden="1">{"'Sheet1'!$L$16"}</definedName>
    <definedName name="______pa4" localSheetId="19" hidden="1">{"'Sheet1'!$L$16"}</definedName>
    <definedName name="______pa4" localSheetId="20" hidden="1">{"'Sheet1'!$L$16"}</definedName>
    <definedName name="______pa4" localSheetId="22" hidden="1">{"'Sheet1'!$L$16"}</definedName>
    <definedName name="______pa4" localSheetId="24" hidden="1">{"'Sheet1'!$L$16"}</definedName>
    <definedName name="______pa4" localSheetId="28" hidden="1">{"'Sheet1'!$L$16"}</definedName>
    <definedName name="______pa4" localSheetId="14" hidden="1">{"'Sheet1'!$L$16"}</definedName>
    <definedName name="______pa4" hidden="1">{"'Sheet1'!$L$16"}</definedName>
    <definedName name="______phu3" localSheetId="12" hidden="1">{"'Sheet1'!$L$16"}</definedName>
    <definedName name="______phu3" localSheetId="11" hidden="1">{"'Sheet1'!$L$16"}</definedName>
    <definedName name="______phu3" localSheetId="13" hidden="1">{"'Sheet1'!$L$16"}</definedName>
    <definedName name="______phu3" localSheetId="16" hidden="1">{"'Sheet1'!$L$16"}</definedName>
    <definedName name="______phu3" localSheetId="21" hidden="1">{"'Sheet1'!$L$16"}</definedName>
    <definedName name="______phu3" localSheetId="18" hidden="1">{"'Sheet1'!$L$16"}</definedName>
    <definedName name="______phu3" localSheetId="19" hidden="1">{"'Sheet1'!$L$16"}</definedName>
    <definedName name="______phu3" localSheetId="20" hidden="1">{"'Sheet1'!$L$16"}</definedName>
    <definedName name="______phu3" localSheetId="22" hidden="1">{"'Sheet1'!$L$16"}</definedName>
    <definedName name="______phu3" localSheetId="24" hidden="1">{"'Sheet1'!$L$16"}</definedName>
    <definedName name="______phu3" localSheetId="28" hidden="1">{"'Sheet1'!$L$16"}</definedName>
    <definedName name="______phu3" localSheetId="14" hidden="1">{"'Sheet1'!$L$16"}</definedName>
    <definedName name="______phu3" hidden="1">{"'Sheet1'!$L$16"}</definedName>
    <definedName name="______PPP3" localSheetId="12" hidden="1">{#N/A,#N/A,FALSE,"特殊室（ＢＱ表）"}</definedName>
    <definedName name="______PPP3" localSheetId="11" hidden="1">{#N/A,#N/A,FALSE,"特殊室（ＢＱ表）"}</definedName>
    <definedName name="______PPP3" localSheetId="13" hidden="1">{#N/A,#N/A,FALSE,"特殊室（ＢＱ表）"}</definedName>
    <definedName name="______PPP3" localSheetId="16" hidden="1">{#N/A,#N/A,FALSE,"特殊室（ＢＱ表）"}</definedName>
    <definedName name="______PPP3" localSheetId="21" hidden="1">{#N/A,#N/A,FALSE,"特殊室（ＢＱ表）"}</definedName>
    <definedName name="______PPP3" localSheetId="18" hidden="1">{#N/A,#N/A,FALSE,"特殊室（ＢＱ表）"}</definedName>
    <definedName name="______PPP3" localSheetId="19" hidden="1">{#N/A,#N/A,FALSE,"特殊室（ＢＱ表）"}</definedName>
    <definedName name="______PPP3" localSheetId="20" hidden="1">{#N/A,#N/A,FALSE,"特殊室（ＢＱ表）"}</definedName>
    <definedName name="______PPP3" localSheetId="22" hidden="1">{#N/A,#N/A,FALSE,"特殊室（ＢＱ表）"}</definedName>
    <definedName name="______PPP3" localSheetId="24" hidden="1">{#N/A,#N/A,FALSE,"特殊室（ＢＱ表）"}</definedName>
    <definedName name="______PPP3" localSheetId="28" hidden="1">{#N/A,#N/A,FALSE,"特殊室（ＢＱ表）"}</definedName>
    <definedName name="______PPP3" localSheetId="14" hidden="1">{#N/A,#N/A,FALSE,"特殊室（ＢＱ表）"}</definedName>
    <definedName name="______PPP3" hidden="1">{#N/A,#N/A,FALSE,"特殊室（ＢＱ表）"}</definedName>
    <definedName name="______PPP33" localSheetId="12" hidden="1">{#N/A,#N/A,FALSE,"特殊室（ＢＱ表）"}</definedName>
    <definedName name="______PPP33" localSheetId="11" hidden="1">{#N/A,#N/A,FALSE,"特殊室（ＢＱ表）"}</definedName>
    <definedName name="______PPP33" localSheetId="13" hidden="1">{#N/A,#N/A,FALSE,"特殊室（ＢＱ表）"}</definedName>
    <definedName name="______PPP33" localSheetId="16" hidden="1">{#N/A,#N/A,FALSE,"特殊室（ＢＱ表）"}</definedName>
    <definedName name="______PPP33" localSheetId="21" hidden="1">{#N/A,#N/A,FALSE,"特殊室（ＢＱ表）"}</definedName>
    <definedName name="______PPP33" localSheetId="18" hidden="1">{#N/A,#N/A,FALSE,"特殊室（ＢＱ表）"}</definedName>
    <definedName name="______PPP33" localSheetId="19" hidden="1">{#N/A,#N/A,FALSE,"特殊室（ＢＱ表）"}</definedName>
    <definedName name="______PPP33" localSheetId="20" hidden="1">{#N/A,#N/A,FALSE,"特殊室（ＢＱ表）"}</definedName>
    <definedName name="______PPP33" localSheetId="22" hidden="1">{#N/A,#N/A,FALSE,"特殊室（ＢＱ表）"}</definedName>
    <definedName name="______PPP33" localSheetId="24" hidden="1">{#N/A,#N/A,FALSE,"特殊室（ＢＱ表）"}</definedName>
    <definedName name="______PPP33" localSheetId="28" hidden="1">{#N/A,#N/A,FALSE,"特殊室（ＢＱ表）"}</definedName>
    <definedName name="______PPP33" localSheetId="14" hidden="1">{#N/A,#N/A,FALSE,"特殊室（ＢＱ表）"}</definedName>
    <definedName name="______PPP33" hidden="1">{#N/A,#N/A,FALSE,"特殊室（ＢＱ表）"}</definedName>
    <definedName name="______ppp34" localSheetId="12" hidden="1">{#N/A,#N/A,FALSE,"特殊室（ＢＱ表）"}</definedName>
    <definedName name="______ppp34" localSheetId="11" hidden="1">{#N/A,#N/A,FALSE,"特殊室（ＢＱ表）"}</definedName>
    <definedName name="______ppp34" localSheetId="13" hidden="1">{#N/A,#N/A,FALSE,"特殊室（ＢＱ表）"}</definedName>
    <definedName name="______ppp34" localSheetId="16" hidden="1">{#N/A,#N/A,FALSE,"特殊室（ＢＱ表）"}</definedName>
    <definedName name="______ppp34" localSheetId="21" hidden="1">{#N/A,#N/A,FALSE,"特殊室（ＢＱ表）"}</definedName>
    <definedName name="______ppp34" localSheetId="18" hidden="1">{#N/A,#N/A,FALSE,"特殊室（ＢＱ表）"}</definedName>
    <definedName name="______ppp34" localSheetId="19" hidden="1">{#N/A,#N/A,FALSE,"特殊室（ＢＱ表）"}</definedName>
    <definedName name="______ppp34" localSheetId="20" hidden="1">{#N/A,#N/A,FALSE,"特殊室（ＢＱ表）"}</definedName>
    <definedName name="______ppp34" localSheetId="22" hidden="1">{#N/A,#N/A,FALSE,"特殊室（ＢＱ表）"}</definedName>
    <definedName name="______ppp34" localSheetId="24" hidden="1">{#N/A,#N/A,FALSE,"特殊室（ＢＱ表）"}</definedName>
    <definedName name="______ppp34" localSheetId="28" hidden="1">{#N/A,#N/A,FALSE,"特殊室（ＢＱ表）"}</definedName>
    <definedName name="______ppp34" localSheetId="14" hidden="1">{#N/A,#N/A,FALSE,"特殊室（ＢＱ表）"}</definedName>
    <definedName name="______ppp34" hidden="1">{#N/A,#N/A,FALSE,"特殊室（ＢＱ表）"}</definedName>
    <definedName name="______ppp3444" localSheetId="12" hidden="1">{#N/A,#N/A,FALSE,"特殊室（ＢＱ表）"}</definedName>
    <definedName name="______ppp3444" localSheetId="11" hidden="1">{#N/A,#N/A,FALSE,"特殊室（ＢＱ表）"}</definedName>
    <definedName name="______ppp3444" localSheetId="13" hidden="1">{#N/A,#N/A,FALSE,"特殊室（ＢＱ表）"}</definedName>
    <definedName name="______ppp3444" localSheetId="16" hidden="1">{#N/A,#N/A,FALSE,"特殊室（ＢＱ表）"}</definedName>
    <definedName name="______ppp3444" localSheetId="21" hidden="1">{#N/A,#N/A,FALSE,"特殊室（ＢＱ表）"}</definedName>
    <definedName name="______ppp3444" localSheetId="18" hidden="1">{#N/A,#N/A,FALSE,"特殊室（ＢＱ表）"}</definedName>
    <definedName name="______ppp3444" localSheetId="19" hidden="1">{#N/A,#N/A,FALSE,"特殊室（ＢＱ表）"}</definedName>
    <definedName name="______ppp3444" localSheetId="20" hidden="1">{#N/A,#N/A,FALSE,"特殊室（ＢＱ表）"}</definedName>
    <definedName name="______ppp3444" localSheetId="22" hidden="1">{#N/A,#N/A,FALSE,"特殊室（ＢＱ表）"}</definedName>
    <definedName name="______ppp3444" localSheetId="24" hidden="1">{#N/A,#N/A,FALSE,"特殊室（ＢＱ表）"}</definedName>
    <definedName name="______ppp3444" localSheetId="28" hidden="1">{#N/A,#N/A,FALSE,"特殊室（ＢＱ表）"}</definedName>
    <definedName name="______ppp3444" localSheetId="14" hidden="1">{#N/A,#N/A,FALSE,"特殊室（ＢＱ表）"}</definedName>
    <definedName name="______ppp3444" hidden="1">{#N/A,#N/A,FALSE,"特殊室（ＢＱ表）"}</definedName>
    <definedName name="______QUY4" localSheetId="12" hidden="1">{"'Sheet1'!$L$16"}</definedName>
    <definedName name="______QUY4" localSheetId="11" hidden="1">{"'Sheet1'!$L$16"}</definedName>
    <definedName name="______QUY4" localSheetId="13" hidden="1">{"'Sheet1'!$L$16"}</definedName>
    <definedName name="______QUY4" localSheetId="16" hidden="1">{"'Sheet1'!$L$16"}</definedName>
    <definedName name="______QUY4" localSheetId="21" hidden="1">{"'Sheet1'!$L$16"}</definedName>
    <definedName name="______QUY4" localSheetId="18" hidden="1">{"'Sheet1'!$L$16"}</definedName>
    <definedName name="______QUY4" localSheetId="19" hidden="1">{"'Sheet1'!$L$16"}</definedName>
    <definedName name="______QUY4" localSheetId="20" hidden="1">{"'Sheet1'!$L$16"}</definedName>
    <definedName name="______QUY4" localSheetId="22" hidden="1">{"'Sheet1'!$L$16"}</definedName>
    <definedName name="______QUY4" localSheetId="24" hidden="1">{"'Sheet1'!$L$16"}</definedName>
    <definedName name="______QUY4" localSheetId="28" hidden="1">{"'Sheet1'!$L$16"}</definedName>
    <definedName name="______QUY4" localSheetId="14" hidden="1">{"'Sheet1'!$L$16"}</definedName>
    <definedName name="______QUY4" hidden="1">{"'Sheet1'!$L$16"}</definedName>
    <definedName name="______SCL4" localSheetId="12" hidden="1">{"'Sheet1'!$L$16"}</definedName>
    <definedName name="______SCL4" localSheetId="11" hidden="1">{"'Sheet1'!$L$16"}</definedName>
    <definedName name="______SCL4" localSheetId="13" hidden="1">{"'Sheet1'!$L$16"}</definedName>
    <definedName name="______SCL4" localSheetId="16" hidden="1">{"'Sheet1'!$L$16"}</definedName>
    <definedName name="______SCL4" localSheetId="21" hidden="1">{"'Sheet1'!$L$16"}</definedName>
    <definedName name="______SCL4" localSheetId="18" hidden="1">{"'Sheet1'!$L$16"}</definedName>
    <definedName name="______SCL4" localSheetId="19" hidden="1">{"'Sheet1'!$L$16"}</definedName>
    <definedName name="______SCL4" localSheetId="20" hidden="1">{"'Sheet1'!$L$16"}</definedName>
    <definedName name="______SCL4" localSheetId="22" hidden="1">{"'Sheet1'!$L$16"}</definedName>
    <definedName name="______SCL4" localSheetId="24" hidden="1">{"'Sheet1'!$L$16"}</definedName>
    <definedName name="______SCL4" localSheetId="28" hidden="1">{"'Sheet1'!$L$16"}</definedName>
    <definedName name="______SCL4" localSheetId="14" hidden="1">{"'Sheet1'!$L$16"}</definedName>
    <definedName name="______SCL4" hidden="1">{"'Sheet1'!$L$16"}</definedName>
    <definedName name="______SCL4_1" localSheetId="12" hidden="1">{"'Sheet1'!$L$16"}</definedName>
    <definedName name="______SCL4_1" localSheetId="11" hidden="1">{"'Sheet1'!$L$16"}</definedName>
    <definedName name="______SCL4_1" localSheetId="13" hidden="1">{"'Sheet1'!$L$16"}</definedName>
    <definedName name="______SCL4_1" localSheetId="16" hidden="1">{"'Sheet1'!$L$16"}</definedName>
    <definedName name="______SCL4_1" localSheetId="21" hidden="1">{"'Sheet1'!$L$16"}</definedName>
    <definedName name="______SCL4_1" localSheetId="18" hidden="1">{"'Sheet1'!$L$16"}</definedName>
    <definedName name="______SCL4_1" localSheetId="19" hidden="1">{"'Sheet1'!$L$16"}</definedName>
    <definedName name="______SCL4_1" localSheetId="20" hidden="1">{"'Sheet1'!$L$16"}</definedName>
    <definedName name="______SCL4_1" localSheetId="22" hidden="1">{"'Sheet1'!$L$16"}</definedName>
    <definedName name="______SCL4_1" localSheetId="24" hidden="1">{"'Sheet1'!$L$16"}</definedName>
    <definedName name="______SCL4_1" localSheetId="28" hidden="1">{"'Sheet1'!$L$16"}</definedName>
    <definedName name="______SCL4_1" localSheetId="14" hidden="1">{"'Sheet1'!$L$16"}</definedName>
    <definedName name="______SCL4_1" hidden="1">{"'Sheet1'!$L$16"}</definedName>
    <definedName name="______SHI1" localSheetId="12" hidden="1">{"'Sheet1'!$L$16"}</definedName>
    <definedName name="______SHI1" localSheetId="11" hidden="1">{"'Sheet1'!$L$16"}</definedName>
    <definedName name="______SHI1" localSheetId="13" hidden="1">{"'Sheet1'!$L$16"}</definedName>
    <definedName name="______SHI1" localSheetId="16" hidden="1">{"'Sheet1'!$L$16"}</definedName>
    <definedName name="______SHI1" localSheetId="21" hidden="1">{"'Sheet1'!$L$16"}</definedName>
    <definedName name="______SHI1" localSheetId="18" hidden="1">{"'Sheet1'!$L$16"}</definedName>
    <definedName name="______SHI1" localSheetId="19" hidden="1">{"'Sheet1'!$L$16"}</definedName>
    <definedName name="______SHI1" localSheetId="20" hidden="1">{"'Sheet1'!$L$16"}</definedName>
    <definedName name="______SHI1" localSheetId="22" hidden="1">{"'Sheet1'!$L$16"}</definedName>
    <definedName name="______SHI1" localSheetId="24" hidden="1">{"'Sheet1'!$L$16"}</definedName>
    <definedName name="______SHI1" localSheetId="28" hidden="1">{"'Sheet1'!$L$16"}</definedName>
    <definedName name="______SHI1" localSheetId="14" hidden="1">{"'Sheet1'!$L$16"}</definedName>
    <definedName name="______SHI1" hidden="1">{"'Sheet1'!$L$16"}</definedName>
    <definedName name="______SO16" localSheetId="12" hidden="1">{#N/A,#N/A,TRUE,"Krycí list"}</definedName>
    <definedName name="______SO16" localSheetId="11" hidden="1">{#N/A,#N/A,TRUE,"Krycí list"}</definedName>
    <definedName name="______SO16" localSheetId="13" hidden="1">{#N/A,#N/A,TRUE,"Krycí list"}</definedName>
    <definedName name="______SO16" localSheetId="16" hidden="1">{#N/A,#N/A,TRUE,"Krycí list"}</definedName>
    <definedName name="______SO16" localSheetId="21" hidden="1">{#N/A,#N/A,TRUE,"Krycí list"}</definedName>
    <definedName name="______SO16" localSheetId="18" hidden="1">{#N/A,#N/A,TRUE,"Krycí list"}</definedName>
    <definedName name="______SO16" localSheetId="19" hidden="1">{#N/A,#N/A,TRUE,"Krycí list"}</definedName>
    <definedName name="______SO16" localSheetId="20" hidden="1">{#N/A,#N/A,TRUE,"Krycí list"}</definedName>
    <definedName name="______SO16" localSheetId="22" hidden="1">{#N/A,#N/A,TRUE,"Krycí list"}</definedName>
    <definedName name="______SO16" localSheetId="24" hidden="1">{#N/A,#N/A,TRUE,"Krycí list"}</definedName>
    <definedName name="______SO16" localSheetId="28" hidden="1">{#N/A,#N/A,TRUE,"Krycí list"}</definedName>
    <definedName name="______SO16" localSheetId="14" hidden="1">{#N/A,#N/A,TRUE,"Krycí list"}</definedName>
    <definedName name="______SO16" hidden="1">{#N/A,#N/A,TRUE,"Krycí list"}</definedName>
    <definedName name="______sxt5" localSheetId="12" hidden="1">{"'Sheet1'!$L$16"}</definedName>
    <definedName name="______sxt5" localSheetId="11" hidden="1">{"'Sheet1'!$L$16"}</definedName>
    <definedName name="______sxt5" localSheetId="13" hidden="1">{"'Sheet1'!$L$16"}</definedName>
    <definedName name="______sxt5" localSheetId="16" hidden="1">{"'Sheet1'!$L$16"}</definedName>
    <definedName name="______sxt5" localSheetId="21" hidden="1">{"'Sheet1'!$L$16"}</definedName>
    <definedName name="______sxt5" localSheetId="18" hidden="1">{"'Sheet1'!$L$16"}</definedName>
    <definedName name="______sxt5" localSheetId="19" hidden="1">{"'Sheet1'!$L$16"}</definedName>
    <definedName name="______sxt5" localSheetId="20" hidden="1">{"'Sheet1'!$L$16"}</definedName>
    <definedName name="______sxt5" localSheetId="22" hidden="1">{"'Sheet1'!$L$16"}</definedName>
    <definedName name="______sxt5" localSheetId="24" hidden="1">{"'Sheet1'!$L$16"}</definedName>
    <definedName name="______sxt5" localSheetId="28" hidden="1">{"'Sheet1'!$L$16"}</definedName>
    <definedName name="______sxt5" localSheetId="14" hidden="1">{"'Sheet1'!$L$16"}</definedName>
    <definedName name="______sxt5" hidden="1">{"'Sheet1'!$L$16"}</definedName>
    <definedName name="______T1" localSheetId="12" hidden="1">{#N/A,#N/A,FALSE,"Chi tiÆt"}</definedName>
    <definedName name="______T1" localSheetId="11" hidden="1">{#N/A,#N/A,FALSE,"Chi tiÆt"}</definedName>
    <definedName name="______T1" localSheetId="13" hidden="1">{#N/A,#N/A,FALSE,"Chi tiÆt"}</definedName>
    <definedName name="______T1" localSheetId="16" hidden="1">{#N/A,#N/A,FALSE,"Chi tiÆt"}</definedName>
    <definedName name="______T1" localSheetId="21" hidden="1">{#N/A,#N/A,FALSE,"Chi tiÆt"}</definedName>
    <definedName name="______T1" localSheetId="18" hidden="1">{#N/A,#N/A,FALSE,"Chi tiÆt"}</definedName>
    <definedName name="______T1" localSheetId="19" hidden="1">{#N/A,#N/A,FALSE,"Chi tiÆt"}</definedName>
    <definedName name="______T1" localSheetId="20" hidden="1">{#N/A,#N/A,FALSE,"Chi tiÆt"}</definedName>
    <definedName name="______T1" localSheetId="22" hidden="1">{#N/A,#N/A,FALSE,"Chi tiÆt"}</definedName>
    <definedName name="______T1" localSheetId="24" hidden="1">{#N/A,#N/A,FALSE,"Chi tiÆt"}</definedName>
    <definedName name="______T1" localSheetId="28" hidden="1">{#N/A,#N/A,FALSE,"Chi tiÆt"}</definedName>
    <definedName name="______T1" localSheetId="14" hidden="1">{#N/A,#N/A,FALSE,"Chi tiÆt"}</definedName>
    <definedName name="______T1" hidden="1">{#N/A,#N/A,FALSE,"Chi tiÆt"}</definedName>
    <definedName name="______T10" localSheetId="12" hidden="1">{"'Sheet1'!$L$16"}</definedName>
    <definedName name="______T10" localSheetId="11" hidden="1">{"'Sheet1'!$L$16"}</definedName>
    <definedName name="______T10" localSheetId="13" hidden="1">{"'Sheet1'!$L$16"}</definedName>
    <definedName name="______T10" localSheetId="16" hidden="1">{"'Sheet1'!$L$16"}</definedName>
    <definedName name="______T10" localSheetId="21" hidden="1">{"'Sheet1'!$L$16"}</definedName>
    <definedName name="______T10" localSheetId="18" hidden="1">{"'Sheet1'!$L$16"}</definedName>
    <definedName name="______T10" localSheetId="19" hidden="1">{"'Sheet1'!$L$16"}</definedName>
    <definedName name="______T10" localSheetId="20" hidden="1">{"'Sheet1'!$L$16"}</definedName>
    <definedName name="______T10" localSheetId="22" hidden="1">{"'Sheet1'!$L$16"}</definedName>
    <definedName name="______T10" localSheetId="24" hidden="1">{"'Sheet1'!$L$16"}</definedName>
    <definedName name="______T10" localSheetId="28" hidden="1">{"'Sheet1'!$L$16"}</definedName>
    <definedName name="______T10" localSheetId="14" hidden="1">{"'Sheet1'!$L$16"}</definedName>
    <definedName name="______T10" hidden="1">{"'Sheet1'!$L$16"}</definedName>
    <definedName name="______t2" localSheetId="12" hidden="1">{"'Sheet1'!$L$16"}</definedName>
    <definedName name="______t2" localSheetId="11" hidden="1">{"'Sheet1'!$L$16"}</definedName>
    <definedName name="______t2" localSheetId="13" hidden="1">{"'Sheet1'!$L$16"}</definedName>
    <definedName name="______t2" localSheetId="16" hidden="1">{"'Sheet1'!$L$16"}</definedName>
    <definedName name="______t2" localSheetId="21" hidden="1">{"'Sheet1'!$L$16"}</definedName>
    <definedName name="______t2" localSheetId="18" hidden="1">{"'Sheet1'!$L$16"}</definedName>
    <definedName name="______t2" localSheetId="19" hidden="1">{"'Sheet1'!$L$16"}</definedName>
    <definedName name="______t2" localSheetId="20" hidden="1">{"'Sheet1'!$L$16"}</definedName>
    <definedName name="______t2" localSheetId="22" hidden="1">{"'Sheet1'!$L$16"}</definedName>
    <definedName name="______t2" localSheetId="24" hidden="1">{"'Sheet1'!$L$16"}</definedName>
    <definedName name="______t2" localSheetId="28" hidden="1">{"'Sheet1'!$L$16"}</definedName>
    <definedName name="______t2" localSheetId="14" hidden="1">{"'Sheet1'!$L$16"}</definedName>
    <definedName name="______t2" hidden="1">{"'Sheet1'!$L$16"}</definedName>
    <definedName name="______T3" localSheetId="12" hidden="1">{"'Sheet1'!$L$16"}</definedName>
    <definedName name="______T3" localSheetId="11" hidden="1">{"'Sheet1'!$L$16"}</definedName>
    <definedName name="______T3" localSheetId="13" hidden="1">{"'Sheet1'!$L$16"}</definedName>
    <definedName name="______T3" localSheetId="16" hidden="1">{"'Sheet1'!$L$16"}</definedName>
    <definedName name="______T3" localSheetId="21" hidden="1">{"'Sheet1'!$L$16"}</definedName>
    <definedName name="______T3" localSheetId="18" hidden="1">{"'Sheet1'!$L$16"}</definedName>
    <definedName name="______T3" localSheetId="19" hidden="1">{"'Sheet1'!$L$16"}</definedName>
    <definedName name="______T3" localSheetId="20" hidden="1">{"'Sheet1'!$L$16"}</definedName>
    <definedName name="______T3" localSheetId="22" hidden="1">{"'Sheet1'!$L$16"}</definedName>
    <definedName name="______T3" localSheetId="24" hidden="1">{"'Sheet1'!$L$16"}</definedName>
    <definedName name="______T3" localSheetId="28" hidden="1">{"'Sheet1'!$L$16"}</definedName>
    <definedName name="______T3" localSheetId="14" hidden="1">{"'Sheet1'!$L$16"}</definedName>
    <definedName name="______T3" hidden="1">{"'Sheet1'!$L$16"}</definedName>
    <definedName name="______T4" localSheetId="12" hidden="1">{"'Sheet1'!$L$16"}</definedName>
    <definedName name="______T4" localSheetId="11" hidden="1">{"'Sheet1'!$L$16"}</definedName>
    <definedName name="______T4" localSheetId="13" hidden="1">{"'Sheet1'!$L$16"}</definedName>
    <definedName name="______T4" localSheetId="16" hidden="1">{"'Sheet1'!$L$16"}</definedName>
    <definedName name="______T4" localSheetId="21" hidden="1">{"'Sheet1'!$L$16"}</definedName>
    <definedName name="______T4" localSheetId="18" hidden="1">{"'Sheet1'!$L$16"}</definedName>
    <definedName name="______T4" localSheetId="19" hidden="1">{"'Sheet1'!$L$16"}</definedName>
    <definedName name="______T4" localSheetId="20" hidden="1">{"'Sheet1'!$L$16"}</definedName>
    <definedName name="______T4" localSheetId="22" hidden="1">{"'Sheet1'!$L$16"}</definedName>
    <definedName name="______T4" localSheetId="24" hidden="1">{"'Sheet1'!$L$16"}</definedName>
    <definedName name="______T4" localSheetId="28" hidden="1">{"'Sheet1'!$L$16"}</definedName>
    <definedName name="______T4" localSheetId="14" hidden="1">{"'Sheet1'!$L$16"}</definedName>
    <definedName name="______T4" hidden="1">{"'Sheet1'!$L$16"}</definedName>
    <definedName name="______t5" localSheetId="12" hidden="1">{"'Sheet1'!$L$16"}</definedName>
    <definedName name="______t5" localSheetId="11" hidden="1">{"'Sheet1'!$L$16"}</definedName>
    <definedName name="______t5" localSheetId="13" hidden="1">{"'Sheet1'!$L$16"}</definedName>
    <definedName name="______t5" localSheetId="16" hidden="1">{"'Sheet1'!$L$16"}</definedName>
    <definedName name="______t5" localSheetId="21" hidden="1">{"'Sheet1'!$L$16"}</definedName>
    <definedName name="______t5" localSheetId="18" hidden="1">{"'Sheet1'!$L$16"}</definedName>
    <definedName name="______t5" localSheetId="19" hidden="1">{"'Sheet1'!$L$16"}</definedName>
    <definedName name="______t5" localSheetId="20" hidden="1">{"'Sheet1'!$L$16"}</definedName>
    <definedName name="______t5" localSheetId="22" hidden="1">{"'Sheet1'!$L$16"}</definedName>
    <definedName name="______t5" localSheetId="24" hidden="1">{"'Sheet1'!$L$16"}</definedName>
    <definedName name="______t5" localSheetId="28" hidden="1">{"'Sheet1'!$L$16"}</definedName>
    <definedName name="______t5" localSheetId="14" hidden="1">{"'Sheet1'!$L$16"}</definedName>
    <definedName name="______t5" hidden="1">{"'Sheet1'!$L$16"}</definedName>
    <definedName name="______td1" localSheetId="12" hidden="1">{"'Sheet1'!$L$16"}</definedName>
    <definedName name="______td1" localSheetId="11" hidden="1">{"'Sheet1'!$L$16"}</definedName>
    <definedName name="______td1" localSheetId="13" hidden="1">{"'Sheet1'!$L$16"}</definedName>
    <definedName name="______td1" localSheetId="16" hidden="1">{"'Sheet1'!$L$16"}</definedName>
    <definedName name="______td1" localSheetId="21" hidden="1">{"'Sheet1'!$L$16"}</definedName>
    <definedName name="______td1" localSheetId="18" hidden="1">{"'Sheet1'!$L$16"}</definedName>
    <definedName name="______td1" localSheetId="19" hidden="1">{"'Sheet1'!$L$16"}</definedName>
    <definedName name="______td1" localSheetId="20" hidden="1">{"'Sheet1'!$L$16"}</definedName>
    <definedName name="______td1" localSheetId="22" hidden="1">{"'Sheet1'!$L$16"}</definedName>
    <definedName name="______td1" localSheetId="24" hidden="1">{"'Sheet1'!$L$16"}</definedName>
    <definedName name="______td1" localSheetId="28" hidden="1">{"'Sheet1'!$L$16"}</definedName>
    <definedName name="______td1" localSheetId="14" hidden="1">{"'Sheet1'!$L$16"}</definedName>
    <definedName name="______td1" hidden="1">{"'Sheet1'!$L$16"}</definedName>
    <definedName name="______TH1" localSheetId="12" hidden="1">{"'Sheet1'!$L$16"}</definedName>
    <definedName name="______TH1" localSheetId="11" hidden="1">{"'Sheet1'!$L$16"}</definedName>
    <definedName name="______TH1" localSheetId="13" hidden="1">{"'Sheet1'!$L$16"}</definedName>
    <definedName name="______TH1" localSheetId="16" hidden="1">{"'Sheet1'!$L$16"}</definedName>
    <definedName name="______TH1" localSheetId="21" hidden="1">{"'Sheet1'!$L$16"}</definedName>
    <definedName name="______TH1" localSheetId="18" hidden="1">{"'Sheet1'!$L$16"}</definedName>
    <definedName name="______TH1" localSheetId="19" hidden="1">{"'Sheet1'!$L$16"}</definedName>
    <definedName name="______TH1" localSheetId="20" hidden="1">{"'Sheet1'!$L$16"}</definedName>
    <definedName name="______TH1" localSheetId="22" hidden="1">{"'Sheet1'!$L$16"}</definedName>
    <definedName name="______TH1" localSheetId="24" hidden="1">{"'Sheet1'!$L$16"}</definedName>
    <definedName name="______TH1" localSheetId="28" hidden="1">{"'Sheet1'!$L$16"}</definedName>
    <definedName name="______TH1" localSheetId="14" hidden="1">{"'Sheet1'!$L$16"}</definedName>
    <definedName name="______TH1" hidden="1">{"'Sheet1'!$L$16"}</definedName>
    <definedName name="______TH3" localSheetId="12" hidden="1">{"'Sheet1'!$L$16"}</definedName>
    <definedName name="______TH3" localSheetId="11" hidden="1">{"'Sheet1'!$L$16"}</definedName>
    <definedName name="______TH3" localSheetId="13" hidden="1">{"'Sheet1'!$L$16"}</definedName>
    <definedName name="______TH3" localSheetId="16" hidden="1">{"'Sheet1'!$L$16"}</definedName>
    <definedName name="______TH3" localSheetId="21" hidden="1">{"'Sheet1'!$L$16"}</definedName>
    <definedName name="______TH3" localSheetId="18" hidden="1">{"'Sheet1'!$L$16"}</definedName>
    <definedName name="______TH3" localSheetId="19" hidden="1">{"'Sheet1'!$L$16"}</definedName>
    <definedName name="______TH3" localSheetId="20" hidden="1">{"'Sheet1'!$L$16"}</definedName>
    <definedName name="______TH3" localSheetId="22" hidden="1">{"'Sheet1'!$L$16"}</definedName>
    <definedName name="______TH3" localSheetId="24" hidden="1">{"'Sheet1'!$L$16"}</definedName>
    <definedName name="______TH3" localSheetId="28" hidden="1">{"'Sheet1'!$L$16"}</definedName>
    <definedName name="______TH3" localSheetId="14" hidden="1">{"'Sheet1'!$L$16"}</definedName>
    <definedName name="______TH3" hidden="1">{"'Sheet1'!$L$16"}</definedName>
    <definedName name="______THT11" localSheetId="12" hidden="1">{"'Sheet1'!$L$16"}</definedName>
    <definedName name="______THT11" localSheetId="11" hidden="1">{"'Sheet1'!$L$16"}</definedName>
    <definedName name="______THT11" localSheetId="13" hidden="1">{"'Sheet1'!$L$16"}</definedName>
    <definedName name="______THT11" localSheetId="16" hidden="1">{"'Sheet1'!$L$16"}</definedName>
    <definedName name="______THT11" localSheetId="21" hidden="1">{"'Sheet1'!$L$16"}</definedName>
    <definedName name="______THT11" localSheetId="18" hidden="1">{"'Sheet1'!$L$16"}</definedName>
    <definedName name="______THT11" localSheetId="19" hidden="1">{"'Sheet1'!$L$16"}</definedName>
    <definedName name="______THT11" localSheetId="20" hidden="1">{"'Sheet1'!$L$16"}</definedName>
    <definedName name="______THT11" localSheetId="22" hidden="1">{"'Sheet1'!$L$16"}</definedName>
    <definedName name="______THT11" localSheetId="24" hidden="1">{"'Sheet1'!$L$16"}</definedName>
    <definedName name="______THT11" localSheetId="28" hidden="1">{"'Sheet1'!$L$16"}</definedName>
    <definedName name="______THT11" localSheetId="14" hidden="1">{"'Sheet1'!$L$16"}</definedName>
    <definedName name="______THT11" hidden="1">{"'Sheet1'!$L$16"}</definedName>
    <definedName name="______TM2" localSheetId="12" hidden="1">{"'Sheet1'!$L$16"}</definedName>
    <definedName name="______TM2" localSheetId="11" hidden="1">{"'Sheet1'!$L$16"}</definedName>
    <definedName name="______TM2" localSheetId="13" hidden="1">{"'Sheet1'!$L$16"}</definedName>
    <definedName name="______TM2" localSheetId="16" hidden="1">{"'Sheet1'!$L$16"}</definedName>
    <definedName name="______TM2" localSheetId="21" hidden="1">{"'Sheet1'!$L$16"}</definedName>
    <definedName name="______TM2" localSheetId="18" hidden="1">{"'Sheet1'!$L$16"}</definedName>
    <definedName name="______TM2" localSheetId="19" hidden="1">{"'Sheet1'!$L$16"}</definedName>
    <definedName name="______TM2" localSheetId="20" hidden="1">{"'Sheet1'!$L$16"}</definedName>
    <definedName name="______TM2" localSheetId="22" hidden="1">{"'Sheet1'!$L$16"}</definedName>
    <definedName name="______TM2" localSheetId="24" hidden="1">{"'Sheet1'!$L$16"}</definedName>
    <definedName name="______TM2" localSheetId="28" hidden="1">{"'Sheet1'!$L$16"}</definedName>
    <definedName name="______TM2" localSheetId="14" hidden="1">{"'Sheet1'!$L$16"}</definedName>
    <definedName name="______TM2" hidden="1">{"'Sheet1'!$L$16"}</definedName>
    <definedName name="______TO14" localSheetId="12" hidden="1">{"'Sheet1'!$L$16"}</definedName>
    <definedName name="______TO14" localSheetId="11" hidden="1">{"'Sheet1'!$L$16"}</definedName>
    <definedName name="______TO14" localSheetId="13" hidden="1">{"'Sheet1'!$L$16"}</definedName>
    <definedName name="______TO14" localSheetId="16" hidden="1">{"'Sheet1'!$L$16"}</definedName>
    <definedName name="______TO14" localSheetId="21" hidden="1">{"'Sheet1'!$L$16"}</definedName>
    <definedName name="______TO14" localSheetId="18" hidden="1">{"'Sheet1'!$L$16"}</definedName>
    <definedName name="______TO14" localSheetId="19" hidden="1">{"'Sheet1'!$L$16"}</definedName>
    <definedName name="______TO14" localSheetId="20" hidden="1">{"'Sheet1'!$L$16"}</definedName>
    <definedName name="______TO14" localSheetId="22" hidden="1">{"'Sheet1'!$L$16"}</definedName>
    <definedName name="______TO14" localSheetId="24" hidden="1">{"'Sheet1'!$L$16"}</definedName>
    <definedName name="______TO14" localSheetId="28" hidden="1">{"'Sheet1'!$L$16"}</definedName>
    <definedName name="______TO14" localSheetId="14" hidden="1">{"'Sheet1'!$L$16"}</definedName>
    <definedName name="______TO14" hidden="1">{"'Sheet1'!$L$16"}</definedName>
    <definedName name="______tt3" localSheetId="12" hidden="1">{"'Sheet1'!$L$16"}</definedName>
    <definedName name="______tt3" localSheetId="11" hidden="1">{"'Sheet1'!$L$16"}</definedName>
    <definedName name="______tt3" localSheetId="13" hidden="1">{"'Sheet1'!$L$16"}</definedName>
    <definedName name="______tt3" localSheetId="16" hidden="1">{"'Sheet1'!$L$16"}</definedName>
    <definedName name="______tt3" localSheetId="21" hidden="1">{"'Sheet1'!$L$16"}</definedName>
    <definedName name="______tt3" localSheetId="18" hidden="1">{"'Sheet1'!$L$16"}</definedName>
    <definedName name="______tt3" localSheetId="19" hidden="1">{"'Sheet1'!$L$16"}</definedName>
    <definedName name="______tt3" localSheetId="20" hidden="1">{"'Sheet1'!$L$16"}</definedName>
    <definedName name="______tt3" localSheetId="22" hidden="1">{"'Sheet1'!$L$16"}</definedName>
    <definedName name="______tt3" localSheetId="24" hidden="1">{"'Sheet1'!$L$16"}</definedName>
    <definedName name="______tt3" localSheetId="28" hidden="1">{"'Sheet1'!$L$16"}</definedName>
    <definedName name="______tt3" localSheetId="14" hidden="1">{"'Sheet1'!$L$16"}</definedName>
    <definedName name="______tt3" hidden="1">{"'Sheet1'!$L$16"}</definedName>
    <definedName name="______TT623" localSheetId="12" hidden="1">{"'Sheet1'!$L$16"}</definedName>
    <definedName name="______TT623" localSheetId="11" hidden="1">{"'Sheet1'!$L$16"}</definedName>
    <definedName name="______TT623" localSheetId="13" hidden="1">{"'Sheet1'!$L$16"}</definedName>
    <definedName name="______TT623" localSheetId="16" hidden="1">{"'Sheet1'!$L$16"}</definedName>
    <definedName name="______TT623" localSheetId="21" hidden="1">{"'Sheet1'!$L$16"}</definedName>
    <definedName name="______TT623" localSheetId="18" hidden="1">{"'Sheet1'!$L$16"}</definedName>
    <definedName name="______TT623" localSheetId="19" hidden="1">{"'Sheet1'!$L$16"}</definedName>
    <definedName name="______TT623" localSheetId="20" hidden="1">{"'Sheet1'!$L$16"}</definedName>
    <definedName name="______TT623" localSheetId="22" hidden="1">{"'Sheet1'!$L$16"}</definedName>
    <definedName name="______TT623" localSheetId="24" hidden="1">{"'Sheet1'!$L$16"}</definedName>
    <definedName name="______TT623" localSheetId="28" hidden="1">{"'Sheet1'!$L$16"}</definedName>
    <definedName name="______TT623" localSheetId="14" hidden="1">{"'Sheet1'!$L$16"}</definedName>
    <definedName name="______TT623" hidden="1">{"'Sheet1'!$L$16"}</definedName>
    <definedName name="______tu4" localSheetId="12" hidden="1">{"'Sheet1'!$L$16"}</definedName>
    <definedName name="______tu4" localSheetId="11" hidden="1">{"'Sheet1'!$L$16"}</definedName>
    <definedName name="______tu4" localSheetId="13" hidden="1">{"'Sheet1'!$L$16"}</definedName>
    <definedName name="______tu4" localSheetId="16" hidden="1">{"'Sheet1'!$L$16"}</definedName>
    <definedName name="______tu4" localSheetId="21" hidden="1">{"'Sheet1'!$L$16"}</definedName>
    <definedName name="______tu4" localSheetId="18" hidden="1">{"'Sheet1'!$L$16"}</definedName>
    <definedName name="______tu4" localSheetId="19" hidden="1">{"'Sheet1'!$L$16"}</definedName>
    <definedName name="______tu4" localSheetId="20" hidden="1">{"'Sheet1'!$L$16"}</definedName>
    <definedName name="______tu4" localSheetId="22" hidden="1">{"'Sheet1'!$L$16"}</definedName>
    <definedName name="______tu4" localSheetId="24" hidden="1">{"'Sheet1'!$L$16"}</definedName>
    <definedName name="______tu4" localSheetId="28" hidden="1">{"'Sheet1'!$L$16"}</definedName>
    <definedName name="______tu4" localSheetId="14" hidden="1">{"'Sheet1'!$L$16"}</definedName>
    <definedName name="______tu4" hidden="1">{"'Sheet1'!$L$16"}</definedName>
    <definedName name="______TV2" localSheetId="12" hidden="1">{"'Sheet1'!$L$16"}</definedName>
    <definedName name="______TV2" localSheetId="11" hidden="1">{"'Sheet1'!$L$16"}</definedName>
    <definedName name="______TV2" localSheetId="13" hidden="1">{"'Sheet1'!$L$16"}</definedName>
    <definedName name="______TV2" localSheetId="16" hidden="1">{"'Sheet1'!$L$16"}</definedName>
    <definedName name="______TV2" localSheetId="21" hidden="1">{"'Sheet1'!$L$16"}</definedName>
    <definedName name="______TV2" localSheetId="18" hidden="1">{"'Sheet1'!$L$16"}</definedName>
    <definedName name="______TV2" localSheetId="19" hidden="1">{"'Sheet1'!$L$16"}</definedName>
    <definedName name="______TV2" localSheetId="20" hidden="1">{"'Sheet1'!$L$16"}</definedName>
    <definedName name="______TV2" localSheetId="22" hidden="1">{"'Sheet1'!$L$16"}</definedName>
    <definedName name="______TV2" localSheetId="24" hidden="1">{"'Sheet1'!$L$16"}</definedName>
    <definedName name="______TV2" localSheetId="28" hidden="1">{"'Sheet1'!$L$16"}</definedName>
    <definedName name="______TV2" localSheetId="14" hidden="1">{"'Sheet1'!$L$16"}</definedName>
    <definedName name="______TV2" hidden="1">{"'Sheet1'!$L$16"}</definedName>
    <definedName name="______VE1" localSheetId="12" hidden="1">{#N/A,#N/A,TRUE,"SUM";#N/A,#N/A,TRUE,"EE";#N/A,#N/A,TRUE,"AC";#N/A,#N/A,TRUE,"SN"}</definedName>
    <definedName name="______VE1" localSheetId="11" hidden="1">{#N/A,#N/A,TRUE,"SUM";#N/A,#N/A,TRUE,"EE";#N/A,#N/A,TRUE,"AC";#N/A,#N/A,TRUE,"SN"}</definedName>
    <definedName name="______VE1" localSheetId="13" hidden="1">{#N/A,#N/A,TRUE,"SUM";#N/A,#N/A,TRUE,"EE";#N/A,#N/A,TRUE,"AC";#N/A,#N/A,TRUE,"SN"}</definedName>
    <definedName name="______VE1" localSheetId="16" hidden="1">{#N/A,#N/A,TRUE,"SUM";#N/A,#N/A,TRUE,"EE";#N/A,#N/A,TRUE,"AC";#N/A,#N/A,TRUE,"SN"}</definedName>
    <definedName name="______VE1" localSheetId="21" hidden="1">{#N/A,#N/A,TRUE,"SUM";#N/A,#N/A,TRUE,"EE";#N/A,#N/A,TRUE,"AC";#N/A,#N/A,TRUE,"SN"}</definedName>
    <definedName name="______VE1" localSheetId="18" hidden="1">{#N/A,#N/A,TRUE,"SUM";#N/A,#N/A,TRUE,"EE";#N/A,#N/A,TRUE,"AC";#N/A,#N/A,TRUE,"SN"}</definedName>
    <definedName name="______VE1" localSheetId="19" hidden="1">{#N/A,#N/A,TRUE,"SUM";#N/A,#N/A,TRUE,"EE";#N/A,#N/A,TRUE,"AC";#N/A,#N/A,TRUE,"SN"}</definedName>
    <definedName name="______VE1" localSheetId="20" hidden="1">{#N/A,#N/A,TRUE,"SUM";#N/A,#N/A,TRUE,"EE";#N/A,#N/A,TRUE,"AC";#N/A,#N/A,TRUE,"SN"}</definedName>
    <definedName name="______VE1" localSheetId="22" hidden="1">{#N/A,#N/A,TRUE,"SUM";#N/A,#N/A,TRUE,"EE";#N/A,#N/A,TRUE,"AC";#N/A,#N/A,TRUE,"SN"}</definedName>
    <definedName name="______VE1" localSheetId="24" hidden="1">{#N/A,#N/A,TRUE,"SUM";#N/A,#N/A,TRUE,"EE";#N/A,#N/A,TRUE,"AC";#N/A,#N/A,TRUE,"SN"}</definedName>
    <definedName name="______VE1" localSheetId="28" hidden="1">{#N/A,#N/A,TRUE,"SUM";#N/A,#N/A,TRUE,"EE";#N/A,#N/A,TRUE,"AC";#N/A,#N/A,TRUE,"SN"}</definedName>
    <definedName name="______VE1" localSheetId="14" hidden="1">{#N/A,#N/A,TRUE,"SUM";#N/A,#N/A,TRUE,"EE";#N/A,#N/A,TRUE,"AC";#N/A,#N/A,TRUE,"SN"}</definedName>
    <definedName name="______VE1" hidden="1">{#N/A,#N/A,TRUE,"SUM";#N/A,#N/A,TRUE,"EE";#N/A,#N/A,TRUE,"AC";#N/A,#N/A,TRUE,"SN"}</definedName>
    <definedName name="______VE32" localSheetId="12" hidden="1">{#N/A,#N/A,TRUE,"Str.";#N/A,#N/A,TRUE,"Steel &amp; Roof";#N/A,#N/A,TRUE,"Arc.";#N/A,#N/A,TRUE,"Preliminary";#N/A,#N/A,TRUE,"Sum_Prelim"}</definedName>
    <definedName name="______VE32" localSheetId="11" hidden="1">{#N/A,#N/A,TRUE,"Str.";#N/A,#N/A,TRUE,"Steel &amp; Roof";#N/A,#N/A,TRUE,"Arc.";#N/A,#N/A,TRUE,"Preliminary";#N/A,#N/A,TRUE,"Sum_Prelim"}</definedName>
    <definedName name="______VE32" localSheetId="13" hidden="1">{#N/A,#N/A,TRUE,"Str.";#N/A,#N/A,TRUE,"Steel &amp; Roof";#N/A,#N/A,TRUE,"Arc.";#N/A,#N/A,TRUE,"Preliminary";#N/A,#N/A,TRUE,"Sum_Prelim"}</definedName>
    <definedName name="______VE32" localSheetId="16" hidden="1">{#N/A,#N/A,TRUE,"Str.";#N/A,#N/A,TRUE,"Steel &amp; Roof";#N/A,#N/A,TRUE,"Arc.";#N/A,#N/A,TRUE,"Preliminary";#N/A,#N/A,TRUE,"Sum_Prelim"}</definedName>
    <definedName name="______VE32" localSheetId="21" hidden="1">{#N/A,#N/A,TRUE,"Str.";#N/A,#N/A,TRUE,"Steel &amp; Roof";#N/A,#N/A,TRUE,"Arc.";#N/A,#N/A,TRUE,"Preliminary";#N/A,#N/A,TRUE,"Sum_Prelim"}</definedName>
    <definedName name="______VE32" localSheetId="18" hidden="1">{#N/A,#N/A,TRUE,"Str.";#N/A,#N/A,TRUE,"Steel &amp; Roof";#N/A,#N/A,TRUE,"Arc.";#N/A,#N/A,TRUE,"Preliminary";#N/A,#N/A,TRUE,"Sum_Prelim"}</definedName>
    <definedName name="______VE32" localSheetId="19" hidden="1">{#N/A,#N/A,TRUE,"Str.";#N/A,#N/A,TRUE,"Steel &amp; Roof";#N/A,#N/A,TRUE,"Arc.";#N/A,#N/A,TRUE,"Preliminary";#N/A,#N/A,TRUE,"Sum_Prelim"}</definedName>
    <definedName name="______VE32" localSheetId="20" hidden="1">{#N/A,#N/A,TRUE,"Str.";#N/A,#N/A,TRUE,"Steel &amp; Roof";#N/A,#N/A,TRUE,"Arc.";#N/A,#N/A,TRUE,"Preliminary";#N/A,#N/A,TRUE,"Sum_Prelim"}</definedName>
    <definedName name="______VE32" localSheetId="22" hidden="1">{#N/A,#N/A,TRUE,"Str.";#N/A,#N/A,TRUE,"Steel &amp; Roof";#N/A,#N/A,TRUE,"Arc.";#N/A,#N/A,TRUE,"Preliminary";#N/A,#N/A,TRUE,"Sum_Prelim"}</definedName>
    <definedName name="______VE32" localSheetId="24" hidden="1">{#N/A,#N/A,TRUE,"Str.";#N/A,#N/A,TRUE,"Steel &amp; Roof";#N/A,#N/A,TRUE,"Arc.";#N/A,#N/A,TRUE,"Preliminary";#N/A,#N/A,TRUE,"Sum_Prelim"}</definedName>
    <definedName name="______VE32" localSheetId="28" hidden="1">{#N/A,#N/A,TRUE,"Str.";#N/A,#N/A,TRUE,"Steel &amp; Roof";#N/A,#N/A,TRUE,"Arc.";#N/A,#N/A,TRUE,"Preliminary";#N/A,#N/A,TRUE,"Sum_Prelim"}</definedName>
    <definedName name="______VE32" localSheetId="14" hidden="1">{#N/A,#N/A,TRUE,"Str.";#N/A,#N/A,TRUE,"Steel &amp; Roof";#N/A,#N/A,TRUE,"Arc.";#N/A,#N/A,TRUE,"Preliminary";#N/A,#N/A,TRUE,"Sum_Prelim"}</definedName>
    <definedName name="______VE32" hidden="1">{#N/A,#N/A,TRUE,"Str.";#N/A,#N/A,TRUE,"Steel &amp; Roof";#N/A,#N/A,TRUE,"Arc.";#N/A,#N/A,TRUE,"Preliminary";#N/A,#N/A,TRUE,"Sum_Prelim"}</definedName>
    <definedName name="______VLP2" localSheetId="12" hidden="1">{"'Sheet1'!$L$16"}</definedName>
    <definedName name="______VLP2" localSheetId="11" hidden="1">{"'Sheet1'!$L$16"}</definedName>
    <definedName name="______VLP2" localSheetId="13" hidden="1">{"'Sheet1'!$L$16"}</definedName>
    <definedName name="______VLP2" localSheetId="16" hidden="1">{"'Sheet1'!$L$16"}</definedName>
    <definedName name="______VLP2" localSheetId="21" hidden="1">{"'Sheet1'!$L$16"}</definedName>
    <definedName name="______VLP2" localSheetId="18" hidden="1">{"'Sheet1'!$L$16"}</definedName>
    <definedName name="______VLP2" localSheetId="19" hidden="1">{"'Sheet1'!$L$16"}</definedName>
    <definedName name="______VLP2" localSheetId="20" hidden="1">{"'Sheet1'!$L$16"}</definedName>
    <definedName name="______VLP2" localSheetId="22" hidden="1">{"'Sheet1'!$L$16"}</definedName>
    <definedName name="______VLP2" localSheetId="24" hidden="1">{"'Sheet1'!$L$16"}</definedName>
    <definedName name="______VLP2" localSheetId="28" hidden="1">{"'Sheet1'!$L$16"}</definedName>
    <definedName name="______VLP2" localSheetId="14" hidden="1">{"'Sheet1'!$L$16"}</definedName>
    <definedName name="______VLP2" hidden="1">{"'Sheet1'!$L$16"}</definedName>
    <definedName name="______VO15" localSheetId="12" hidden="1">{"'CPA Sum'!$A$1:$X$30","'CPA'!$A$1:$K$187","'Infra Cost'!$A$1:$Q$30","'Dev't Cost'!$A$1:$AH$40","'Cashflow'!$A$1:$DG$82"}</definedName>
    <definedName name="______VO15" localSheetId="11" hidden="1">{"'CPA Sum'!$A$1:$X$30","'CPA'!$A$1:$K$187","'Infra Cost'!$A$1:$Q$30","'Dev't Cost'!$A$1:$AH$40","'Cashflow'!$A$1:$DG$82"}</definedName>
    <definedName name="______VO15" localSheetId="13" hidden="1">{"'CPA Sum'!$A$1:$X$30","'CPA'!$A$1:$K$187","'Infra Cost'!$A$1:$Q$30","'Dev't Cost'!$A$1:$AH$40","'Cashflow'!$A$1:$DG$82"}</definedName>
    <definedName name="______VO15" localSheetId="16" hidden="1">{"'CPA Sum'!$A$1:$X$30","'CPA'!$A$1:$K$187","'Infra Cost'!$A$1:$Q$30","'Dev't Cost'!$A$1:$AH$40","'Cashflow'!$A$1:$DG$82"}</definedName>
    <definedName name="______VO15" localSheetId="21" hidden="1">{"'CPA Sum'!$A$1:$X$30","'CPA'!$A$1:$K$187","'Infra Cost'!$A$1:$Q$30","'Dev't Cost'!$A$1:$AH$40","'Cashflow'!$A$1:$DG$82"}</definedName>
    <definedName name="______VO15" localSheetId="18" hidden="1">{"'CPA Sum'!$A$1:$X$30","'CPA'!$A$1:$K$187","'Infra Cost'!$A$1:$Q$30","'Dev't Cost'!$A$1:$AH$40","'Cashflow'!$A$1:$DG$82"}</definedName>
    <definedName name="______VO15" localSheetId="19" hidden="1">{"'CPA Sum'!$A$1:$X$30","'CPA'!$A$1:$K$187","'Infra Cost'!$A$1:$Q$30","'Dev't Cost'!$A$1:$AH$40","'Cashflow'!$A$1:$DG$82"}</definedName>
    <definedName name="______VO15" localSheetId="20" hidden="1">{"'CPA Sum'!$A$1:$X$30","'CPA'!$A$1:$K$187","'Infra Cost'!$A$1:$Q$30","'Dev't Cost'!$A$1:$AH$40","'Cashflow'!$A$1:$DG$82"}</definedName>
    <definedName name="______VO15" localSheetId="22" hidden="1">{"'CPA Sum'!$A$1:$X$30","'CPA'!$A$1:$K$187","'Infra Cost'!$A$1:$Q$30","'Dev't Cost'!$A$1:$AH$40","'Cashflow'!$A$1:$DG$82"}</definedName>
    <definedName name="______VO15" localSheetId="24" hidden="1">{"'CPA Sum'!$A$1:$X$30","'CPA'!$A$1:$K$187","'Infra Cost'!$A$1:$Q$30","'Dev't Cost'!$A$1:$AH$40","'Cashflow'!$A$1:$DG$82"}</definedName>
    <definedName name="______VO15" localSheetId="28" hidden="1">{"'CPA Sum'!$A$1:$X$30","'CPA'!$A$1:$K$187","'Infra Cost'!$A$1:$Q$30","'Dev't Cost'!$A$1:$AH$40","'Cashflow'!$A$1:$DG$82"}</definedName>
    <definedName name="______VO15" localSheetId="14" hidden="1">{"'CPA Sum'!$A$1:$X$30","'CPA'!$A$1:$K$187","'Infra Cost'!$A$1:$Q$30","'Dev't Cost'!$A$1:$AH$40","'Cashflow'!$A$1:$DG$82"}</definedName>
    <definedName name="______VO15" hidden="1">{"'CPA Sum'!$A$1:$X$30","'CPA'!$A$1:$K$187","'Infra Cost'!$A$1:$Q$30","'Dev't Cost'!$A$1:$AH$40","'Cashflow'!$A$1:$DG$82"}</definedName>
    <definedName name="______vpt5" localSheetId="12" hidden="1">{"'Sheet1'!$L$16"}</definedName>
    <definedName name="______vpt5" localSheetId="11" hidden="1">{"'Sheet1'!$L$16"}</definedName>
    <definedName name="______vpt5" localSheetId="13" hidden="1">{"'Sheet1'!$L$16"}</definedName>
    <definedName name="______vpt5" localSheetId="16" hidden="1">{"'Sheet1'!$L$16"}</definedName>
    <definedName name="______vpt5" localSheetId="21" hidden="1">{"'Sheet1'!$L$16"}</definedName>
    <definedName name="______vpt5" localSheetId="18" hidden="1">{"'Sheet1'!$L$16"}</definedName>
    <definedName name="______vpt5" localSheetId="19" hidden="1">{"'Sheet1'!$L$16"}</definedName>
    <definedName name="______vpt5" localSheetId="20" hidden="1">{"'Sheet1'!$L$16"}</definedName>
    <definedName name="______vpt5" localSheetId="22" hidden="1">{"'Sheet1'!$L$16"}</definedName>
    <definedName name="______vpt5" localSheetId="24" hidden="1">{"'Sheet1'!$L$16"}</definedName>
    <definedName name="______vpt5" localSheetId="28" hidden="1">{"'Sheet1'!$L$16"}</definedName>
    <definedName name="______vpt5" localSheetId="14" hidden="1">{"'Sheet1'!$L$16"}</definedName>
    <definedName name="______vpt5" hidden="1">{"'Sheet1'!$L$16"}</definedName>
    <definedName name="______vpt6" localSheetId="12" hidden="1">{"'Sheet1'!$L$16"}</definedName>
    <definedName name="______vpt6" localSheetId="11" hidden="1">{"'Sheet1'!$L$16"}</definedName>
    <definedName name="______vpt6" localSheetId="13" hidden="1">{"'Sheet1'!$L$16"}</definedName>
    <definedName name="______vpt6" localSheetId="16" hidden="1">{"'Sheet1'!$L$16"}</definedName>
    <definedName name="______vpt6" localSheetId="21" hidden="1">{"'Sheet1'!$L$16"}</definedName>
    <definedName name="______vpt6" localSheetId="18" hidden="1">{"'Sheet1'!$L$16"}</definedName>
    <definedName name="______vpt6" localSheetId="19" hidden="1">{"'Sheet1'!$L$16"}</definedName>
    <definedName name="______vpt6" localSheetId="20" hidden="1">{"'Sheet1'!$L$16"}</definedName>
    <definedName name="______vpt6" localSheetId="22" hidden="1">{"'Sheet1'!$L$16"}</definedName>
    <definedName name="______vpt6" localSheetId="24" hidden="1">{"'Sheet1'!$L$16"}</definedName>
    <definedName name="______vpt6" localSheetId="28" hidden="1">{"'Sheet1'!$L$16"}</definedName>
    <definedName name="______vpt6" localSheetId="14" hidden="1">{"'Sheet1'!$L$16"}</definedName>
    <definedName name="______vpt6" hidden="1">{"'Sheet1'!$L$16"}</definedName>
    <definedName name="______VT3" localSheetId="12" hidden="1">{"'Sheet1'!$L$16"}</definedName>
    <definedName name="______VT3" localSheetId="11" hidden="1">{"'Sheet1'!$L$16"}</definedName>
    <definedName name="______VT3" localSheetId="13" hidden="1">{"'Sheet1'!$L$16"}</definedName>
    <definedName name="______VT3" localSheetId="16" hidden="1">{"'Sheet1'!$L$16"}</definedName>
    <definedName name="______VT3" localSheetId="21" hidden="1">{"'Sheet1'!$L$16"}</definedName>
    <definedName name="______VT3" localSheetId="18" hidden="1">{"'Sheet1'!$L$16"}</definedName>
    <definedName name="______VT3" localSheetId="19" hidden="1">{"'Sheet1'!$L$16"}</definedName>
    <definedName name="______VT3" localSheetId="20" hidden="1">{"'Sheet1'!$L$16"}</definedName>
    <definedName name="______VT3" localSheetId="22" hidden="1">{"'Sheet1'!$L$16"}</definedName>
    <definedName name="______VT3" localSheetId="24" hidden="1">{"'Sheet1'!$L$16"}</definedName>
    <definedName name="______VT3" localSheetId="28" hidden="1">{"'Sheet1'!$L$16"}</definedName>
    <definedName name="______VT3" localSheetId="14" hidden="1">{"'Sheet1'!$L$16"}</definedName>
    <definedName name="______VT3" hidden="1">{"'Sheet1'!$L$16"}</definedName>
    <definedName name="______xlfn.BAHTTEXT" hidden="1">#NAME?</definedName>
    <definedName name="______z511" localSheetId="12" hidden="1">{"'Sheet1'!$L$16"}</definedName>
    <definedName name="______z511" localSheetId="11" hidden="1">{"'Sheet1'!$L$16"}</definedName>
    <definedName name="______z511" localSheetId="13" hidden="1">{"'Sheet1'!$L$16"}</definedName>
    <definedName name="______z511" localSheetId="16" hidden="1">{"'Sheet1'!$L$16"}</definedName>
    <definedName name="______z511" localSheetId="21" hidden="1">{"'Sheet1'!$L$16"}</definedName>
    <definedName name="______z511" localSheetId="18" hidden="1">{"'Sheet1'!$L$16"}</definedName>
    <definedName name="______z511" localSheetId="19" hidden="1">{"'Sheet1'!$L$16"}</definedName>
    <definedName name="______z511" localSheetId="20" hidden="1">{"'Sheet1'!$L$16"}</definedName>
    <definedName name="______z511" localSheetId="22" hidden="1">{"'Sheet1'!$L$16"}</definedName>
    <definedName name="______z511" localSheetId="24" hidden="1">{"'Sheet1'!$L$16"}</definedName>
    <definedName name="______z511" localSheetId="28" hidden="1">{"'Sheet1'!$L$16"}</definedName>
    <definedName name="______z511" localSheetId="14" hidden="1">{"'Sheet1'!$L$16"}</definedName>
    <definedName name="______z511" hidden="1">{"'Sheet1'!$L$16"}</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localSheetId="12" hidden="1">{"'Sheet1'!$L$16"}</definedName>
    <definedName name="_____a1" localSheetId="11" hidden="1">{"'Sheet1'!$L$16"}</definedName>
    <definedName name="_____a1" localSheetId="13" hidden="1">{"'Sheet1'!$L$16"}</definedName>
    <definedName name="_____a1" localSheetId="16" hidden="1">{"'Sheet1'!$L$16"}</definedName>
    <definedName name="_____a1" localSheetId="21" hidden="1">{"'Sheet1'!$L$16"}</definedName>
    <definedName name="_____a1" localSheetId="18" hidden="1">{"'Sheet1'!$L$16"}</definedName>
    <definedName name="_____a1" localSheetId="19" hidden="1">{"'Sheet1'!$L$16"}</definedName>
    <definedName name="_____a1" localSheetId="20" hidden="1">{"'Sheet1'!$L$16"}</definedName>
    <definedName name="_____a1" localSheetId="22" hidden="1">{"'Sheet1'!$L$16"}</definedName>
    <definedName name="_____a1" localSheetId="24" hidden="1">{"'Sheet1'!$L$16"}</definedName>
    <definedName name="_____a1" localSheetId="28" hidden="1">{"'Sheet1'!$L$16"}</definedName>
    <definedName name="_____a1" localSheetId="14" hidden="1">{"'Sheet1'!$L$16"}</definedName>
    <definedName name="_____a1" hidden="1">{"'Sheet1'!$L$16"}</definedName>
    <definedName name="_____a1_1" localSheetId="12" hidden="1">{"'Sheet1'!$L$16"}</definedName>
    <definedName name="_____a1_1" localSheetId="11" hidden="1">{"'Sheet1'!$L$16"}</definedName>
    <definedName name="_____a1_1" localSheetId="13" hidden="1">{"'Sheet1'!$L$16"}</definedName>
    <definedName name="_____a1_1" localSheetId="16" hidden="1">{"'Sheet1'!$L$16"}</definedName>
    <definedName name="_____a1_1" localSheetId="21" hidden="1">{"'Sheet1'!$L$16"}</definedName>
    <definedName name="_____a1_1" localSheetId="18" hidden="1">{"'Sheet1'!$L$16"}</definedName>
    <definedName name="_____a1_1" localSheetId="19" hidden="1">{"'Sheet1'!$L$16"}</definedName>
    <definedName name="_____a1_1" localSheetId="20" hidden="1">{"'Sheet1'!$L$16"}</definedName>
    <definedName name="_____a1_1" localSheetId="22" hidden="1">{"'Sheet1'!$L$16"}</definedName>
    <definedName name="_____a1_1" localSheetId="24" hidden="1">{"'Sheet1'!$L$16"}</definedName>
    <definedName name="_____a1_1" localSheetId="28" hidden="1">{"'Sheet1'!$L$16"}</definedName>
    <definedName name="_____a1_1" localSheetId="14" hidden="1">{"'Sheet1'!$L$16"}</definedName>
    <definedName name="_____a1_1" hidden="1">{"'Sheet1'!$L$16"}</definedName>
    <definedName name="_____a10" localSheetId="12" hidden="1">{"'Sheet1'!$L$16"}</definedName>
    <definedName name="_____a10" localSheetId="11" hidden="1">{"'Sheet1'!$L$16"}</definedName>
    <definedName name="_____a10" localSheetId="13" hidden="1">{"'Sheet1'!$L$16"}</definedName>
    <definedName name="_____a10" localSheetId="16" hidden="1">{"'Sheet1'!$L$16"}</definedName>
    <definedName name="_____a10" localSheetId="21" hidden="1">{"'Sheet1'!$L$16"}</definedName>
    <definedName name="_____a10" localSheetId="18" hidden="1">{"'Sheet1'!$L$16"}</definedName>
    <definedName name="_____a10" localSheetId="19" hidden="1">{"'Sheet1'!$L$16"}</definedName>
    <definedName name="_____a10" localSheetId="20" hidden="1">{"'Sheet1'!$L$16"}</definedName>
    <definedName name="_____a10" localSheetId="22" hidden="1">{"'Sheet1'!$L$16"}</definedName>
    <definedName name="_____a10" localSheetId="24" hidden="1">{"'Sheet1'!$L$16"}</definedName>
    <definedName name="_____a10" localSheetId="28" hidden="1">{"'Sheet1'!$L$16"}</definedName>
    <definedName name="_____a10" localSheetId="14" hidden="1">{"'Sheet1'!$L$16"}</definedName>
    <definedName name="_____a10" hidden="1">{"'Sheet1'!$L$16"}</definedName>
    <definedName name="_____a11" localSheetId="12" hidden="1">{"'Sheet1'!$L$16"}</definedName>
    <definedName name="_____a11" localSheetId="11" hidden="1">{"'Sheet1'!$L$16"}</definedName>
    <definedName name="_____a11" localSheetId="13" hidden="1">{"'Sheet1'!$L$16"}</definedName>
    <definedName name="_____a11" localSheetId="16" hidden="1">{"'Sheet1'!$L$16"}</definedName>
    <definedName name="_____a11" localSheetId="21" hidden="1">{"'Sheet1'!$L$16"}</definedName>
    <definedName name="_____a11" localSheetId="18" hidden="1">{"'Sheet1'!$L$16"}</definedName>
    <definedName name="_____a11" localSheetId="19" hidden="1">{"'Sheet1'!$L$16"}</definedName>
    <definedName name="_____a11" localSheetId="20" hidden="1">{"'Sheet1'!$L$16"}</definedName>
    <definedName name="_____a11" localSheetId="22" hidden="1">{"'Sheet1'!$L$16"}</definedName>
    <definedName name="_____a11" localSheetId="24" hidden="1">{"'Sheet1'!$L$16"}</definedName>
    <definedName name="_____a11" localSheetId="28" hidden="1">{"'Sheet1'!$L$16"}</definedName>
    <definedName name="_____a11" localSheetId="14" hidden="1">{"'Sheet1'!$L$16"}</definedName>
    <definedName name="_____a11" hidden="1">{"'Sheet1'!$L$16"}</definedName>
    <definedName name="_____a12" localSheetId="12" hidden="1">{"'Sheet1'!$L$16"}</definedName>
    <definedName name="_____a12" localSheetId="11" hidden="1">{"'Sheet1'!$L$16"}</definedName>
    <definedName name="_____a12" localSheetId="13" hidden="1">{"'Sheet1'!$L$16"}</definedName>
    <definedName name="_____a12" localSheetId="16" hidden="1">{"'Sheet1'!$L$16"}</definedName>
    <definedName name="_____a12" localSheetId="21" hidden="1">{"'Sheet1'!$L$16"}</definedName>
    <definedName name="_____a12" localSheetId="18" hidden="1">{"'Sheet1'!$L$16"}</definedName>
    <definedName name="_____a12" localSheetId="19" hidden="1">{"'Sheet1'!$L$16"}</definedName>
    <definedName name="_____a12" localSheetId="20" hidden="1">{"'Sheet1'!$L$16"}</definedName>
    <definedName name="_____a12" localSheetId="22" hidden="1">{"'Sheet1'!$L$16"}</definedName>
    <definedName name="_____a12" localSheetId="24" hidden="1">{"'Sheet1'!$L$16"}</definedName>
    <definedName name="_____a12" localSheetId="28" hidden="1">{"'Sheet1'!$L$16"}</definedName>
    <definedName name="_____a12" localSheetId="14" hidden="1">{"'Sheet1'!$L$16"}</definedName>
    <definedName name="_____a12" hidden="1">{"'Sheet1'!$L$16"}</definedName>
    <definedName name="_____a129" localSheetId="12" hidden="1">{"Offgrid",#N/A,FALSE,"OFFGRID";"Region",#N/A,FALSE,"REGION";"Offgrid -2",#N/A,FALSE,"OFFGRID";"WTP",#N/A,FALSE,"WTP";"WTP -2",#N/A,FALSE,"WTP";"Project",#N/A,FALSE,"PROJECT";"Summary -2",#N/A,FALSE,"SUMMARY"}</definedName>
    <definedName name="_____a129" localSheetId="11" hidden="1">{"Offgrid",#N/A,FALSE,"OFFGRID";"Region",#N/A,FALSE,"REGION";"Offgrid -2",#N/A,FALSE,"OFFGRID";"WTP",#N/A,FALSE,"WTP";"WTP -2",#N/A,FALSE,"WTP";"Project",#N/A,FALSE,"PROJECT";"Summary -2",#N/A,FALSE,"SUMMARY"}</definedName>
    <definedName name="_____a129" localSheetId="13" hidden="1">{"Offgrid",#N/A,FALSE,"OFFGRID";"Region",#N/A,FALSE,"REGION";"Offgrid -2",#N/A,FALSE,"OFFGRID";"WTP",#N/A,FALSE,"WTP";"WTP -2",#N/A,FALSE,"WTP";"Project",#N/A,FALSE,"PROJECT";"Summary -2",#N/A,FALSE,"SUMMARY"}</definedName>
    <definedName name="_____a129" localSheetId="16" hidden="1">{"Offgrid",#N/A,FALSE,"OFFGRID";"Region",#N/A,FALSE,"REGION";"Offgrid -2",#N/A,FALSE,"OFFGRID";"WTP",#N/A,FALSE,"WTP";"WTP -2",#N/A,FALSE,"WTP";"Project",#N/A,FALSE,"PROJECT";"Summary -2",#N/A,FALSE,"SUMMARY"}</definedName>
    <definedName name="_____a129" localSheetId="21" hidden="1">{"Offgrid",#N/A,FALSE,"OFFGRID";"Region",#N/A,FALSE,"REGION";"Offgrid -2",#N/A,FALSE,"OFFGRID";"WTP",#N/A,FALSE,"WTP";"WTP -2",#N/A,FALSE,"WTP";"Project",#N/A,FALSE,"PROJECT";"Summary -2",#N/A,FALSE,"SUMMARY"}</definedName>
    <definedName name="_____a129" localSheetId="18" hidden="1">{"Offgrid",#N/A,FALSE,"OFFGRID";"Region",#N/A,FALSE,"REGION";"Offgrid -2",#N/A,FALSE,"OFFGRID";"WTP",#N/A,FALSE,"WTP";"WTP -2",#N/A,FALSE,"WTP";"Project",#N/A,FALSE,"PROJECT";"Summary -2",#N/A,FALSE,"SUMMARY"}</definedName>
    <definedName name="_____a129" localSheetId="19" hidden="1">{"Offgrid",#N/A,FALSE,"OFFGRID";"Region",#N/A,FALSE,"REGION";"Offgrid -2",#N/A,FALSE,"OFFGRID";"WTP",#N/A,FALSE,"WTP";"WTP -2",#N/A,FALSE,"WTP";"Project",#N/A,FALSE,"PROJECT";"Summary -2",#N/A,FALSE,"SUMMARY"}</definedName>
    <definedName name="_____a129" localSheetId="20" hidden="1">{"Offgrid",#N/A,FALSE,"OFFGRID";"Region",#N/A,FALSE,"REGION";"Offgrid -2",#N/A,FALSE,"OFFGRID";"WTP",#N/A,FALSE,"WTP";"WTP -2",#N/A,FALSE,"WTP";"Project",#N/A,FALSE,"PROJECT";"Summary -2",#N/A,FALSE,"SUMMARY"}</definedName>
    <definedName name="_____a129" localSheetId="22" hidden="1">{"Offgrid",#N/A,FALSE,"OFFGRID";"Region",#N/A,FALSE,"REGION";"Offgrid -2",#N/A,FALSE,"OFFGRID";"WTP",#N/A,FALSE,"WTP";"WTP -2",#N/A,FALSE,"WTP";"Project",#N/A,FALSE,"PROJECT";"Summary -2",#N/A,FALSE,"SUMMARY"}</definedName>
    <definedName name="_____a129" localSheetId="24" hidden="1">{"Offgrid",#N/A,FALSE,"OFFGRID";"Region",#N/A,FALSE,"REGION";"Offgrid -2",#N/A,FALSE,"OFFGRID";"WTP",#N/A,FALSE,"WTP";"WTP -2",#N/A,FALSE,"WTP";"Project",#N/A,FALSE,"PROJECT";"Summary -2",#N/A,FALSE,"SUMMARY"}</definedName>
    <definedName name="_____a129" localSheetId="28" hidden="1">{"Offgrid",#N/A,FALSE,"OFFGRID";"Region",#N/A,FALSE,"REGION";"Offgrid -2",#N/A,FALSE,"OFFGRID";"WTP",#N/A,FALSE,"WTP";"WTP -2",#N/A,FALSE,"WTP";"Project",#N/A,FALSE,"PROJECT";"Summary -2",#N/A,FALSE,"SUMMARY"}</definedName>
    <definedName name="_____a129" localSheetId="14"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12" hidden="1">{"Offgrid",#N/A,FALSE,"OFFGRID";"Region",#N/A,FALSE,"REGION";"Offgrid -2",#N/A,FALSE,"OFFGRID";"WTP",#N/A,FALSE,"WTP";"WTP -2",#N/A,FALSE,"WTP";"Project",#N/A,FALSE,"PROJECT";"Summary -2",#N/A,FALSE,"SUMMARY"}</definedName>
    <definedName name="_____a130" localSheetId="11" hidden="1">{"Offgrid",#N/A,FALSE,"OFFGRID";"Region",#N/A,FALSE,"REGION";"Offgrid -2",#N/A,FALSE,"OFFGRID";"WTP",#N/A,FALSE,"WTP";"WTP -2",#N/A,FALSE,"WTP";"Project",#N/A,FALSE,"PROJECT";"Summary -2",#N/A,FALSE,"SUMMARY"}</definedName>
    <definedName name="_____a130" localSheetId="13" hidden="1">{"Offgrid",#N/A,FALSE,"OFFGRID";"Region",#N/A,FALSE,"REGION";"Offgrid -2",#N/A,FALSE,"OFFGRID";"WTP",#N/A,FALSE,"WTP";"WTP -2",#N/A,FALSE,"WTP";"Project",#N/A,FALSE,"PROJECT";"Summary -2",#N/A,FALSE,"SUMMARY"}</definedName>
    <definedName name="_____a130" localSheetId="16" hidden="1">{"Offgrid",#N/A,FALSE,"OFFGRID";"Region",#N/A,FALSE,"REGION";"Offgrid -2",#N/A,FALSE,"OFFGRID";"WTP",#N/A,FALSE,"WTP";"WTP -2",#N/A,FALSE,"WTP";"Project",#N/A,FALSE,"PROJECT";"Summary -2",#N/A,FALSE,"SUMMARY"}</definedName>
    <definedName name="_____a130" localSheetId="21" hidden="1">{"Offgrid",#N/A,FALSE,"OFFGRID";"Region",#N/A,FALSE,"REGION";"Offgrid -2",#N/A,FALSE,"OFFGRID";"WTP",#N/A,FALSE,"WTP";"WTP -2",#N/A,FALSE,"WTP";"Project",#N/A,FALSE,"PROJECT";"Summary -2",#N/A,FALSE,"SUMMARY"}</definedName>
    <definedName name="_____a130" localSheetId="18" hidden="1">{"Offgrid",#N/A,FALSE,"OFFGRID";"Region",#N/A,FALSE,"REGION";"Offgrid -2",#N/A,FALSE,"OFFGRID";"WTP",#N/A,FALSE,"WTP";"WTP -2",#N/A,FALSE,"WTP";"Project",#N/A,FALSE,"PROJECT";"Summary -2",#N/A,FALSE,"SUMMARY"}</definedName>
    <definedName name="_____a130" localSheetId="19" hidden="1">{"Offgrid",#N/A,FALSE,"OFFGRID";"Region",#N/A,FALSE,"REGION";"Offgrid -2",#N/A,FALSE,"OFFGRID";"WTP",#N/A,FALSE,"WTP";"WTP -2",#N/A,FALSE,"WTP";"Project",#N/A,FALSE,"PROJECT";"Summary -2",#N/A,FALSE,"SUMMARY"}</definedName>
    <definedName name="_____a130" localSheetId="20" hidden="1">{"Offgrid",#N/A,FALSE,"OFFGRID";"Region",#N/A,FALSE,"REGION";"Offgrid -2",#N/A,FALSE,"OFFGRID";"WTP",#N/A,FALSE,"WTP";"WTP -2",#N/A,FALSE,"WTP";"Project",#N/A,FALSE,"PROJECT";"Summary -2",#N/A,FALSE,"SUMMARY"}</definedName>
    <definedName name="_____a130" localSheetId="22" hidden="1">{"Offgrid",#N/A,FALSE,"OFFGRID";"Region",#N/A,FALSE,"REGION";"Offgrid -2",#N/A,FALSE,"OFFGRID";"WTP",#N/A,FALSE,"WTP";"WTP -2",#N/A,FALSE,"WTP";"Project",#N/A,FALSE,"PROJECT";"Summary -2",#N/A,FALSE,"SUMMARY"}</definedName>
    <definedName name="_____a130" localSheetId="24" hidden="1">{"Offgrid",#N/A,FALSE,"OFFGRID";"Region",#N/A,FALSE,"REGION";"Offgrid -2",#N/A,FALSE,"OFFGRID";"WTP",#N/A,FALSE,"WTP";"WTP -2",#N/A,FALSE,"WTP";"Project",#N/A,FALSE,"PROJECT";"Summary -2",#N/A,FALSE,"SUMMARY"}</definedName>
    <definedName name="_____a130" localSheetId="28" hidden="1">{"Offgrid",#N/A,FALSE,"OFFGRID";"Region",#N/A,FALSE,"REGION";"Offgrid -2",#N/A,FALSE,"OFFGRID";"WTP",#N/A,FALSE,"WTP";"WTP -2",#N/A,FALSE,"WTP";"Project",#N/A,FALSE,"PROJECT";"Summary -2",#N/A,FALSE,"SUMMARY"}</definedName>
    <definedName name="_____a130" localSheetId="14"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12" hidden="1">{"'Sheet1'!$L$16"}</definedName>
    <definedName name="_____a2" localSheetId="11" hidden="1">{"'Sheet1'!$L$16"}</definedName>
    <definedName name="_____a2" localSheetId="13" hidden="1">{"'Sheet1'!$L$16"}</definedName>
    <definedName name="_____a2" localSheetId="16" hidden="1">{"'Sheet1'!$L$16"}</definedName>
    <definedName name="_____a2" localSheetId="21" hidden="1">{"'Sheet1'!$L$16"}</definedName>
    <definedName name="_____a2" localSheetId="18" hidden="1">{"'Sheet1'!$L$16"}</definedName>
    <definedName name="_____a2" localSheetId="19" hidden="1">{"'Sheet1'!$L$16"}</definedName>
    <definedName name="_____a2" localSheetId="20" hidden="1">{"'Sheet1'!$L$16"}</definedName>
    <definedName name="_____a2" localSheetId="22" hidden="1">{"'Sheet1'!$L$16"}</definedName>
    <definedName name="_____a2" localSheetId="24" hidden="1">{"'Sheet1'!$L$16"}</definedName>
    <definedName name="_____a2" localSheetId="28" hidden="1">{"'Sheet1'!$L$16"}</definedName>
    <definedName name="_____a2" localSheetId="14" hidden="1">{"'Sheet1'!$L$16"}</definedName>
    <definedName name="_____a2" hidden="1">{"'Sheet1'!$L$16"}</definedName>
    <definedName name="_____a3" localSheetId="12" hidden="1">{"'Sheet1'!$L$16"}</definedName>
    <definedName name="_____a3" localSheetId="11" hidden="1">{"'Sheet1'!$L$16"}</definedName>
    <definedName name="_____a3" localSheetId="13" hidden="1">{"'Sheet1'!$L$16"}</definedName>
    <definedName name="_____a3" localSheetId="16" hidden="1">{"'Sheet1'!$L$16"}</definedName>
    <definedName name="_____a3" localSheetId="21" hidden="1">{"'Sheet1'!$L$16"}</definedName>
    <definedName name="_____a3" localSheetId="18" hidden="1">{"'Sheet1'!$L$16"}</definedName>
    <definedName name="_____a3" localSheetId="19" hidden="1">{"'Sheet1'!$L$16"}</definedName>
    <definedName name="_____a3" localSheetId="20" hidden="1">{"'Sheet1'!$L$16"}</definedName>
    <definedName name="_____a3" localSheetId="22" hidden="1">{"'Sheet1'!$L$16"}</definedName>
    <definedName name="_____a3" localSheetId="24" hidden="1">{"'Sheet1'!$L$16"}</definedName>
    <definedName name="_____a3" localSheetId="28" hidden="1">{"'Sheet1'!$L$16"}</definedName>
    <definedName name="_____a3" localSheetId="14" hidden="1">{"'Sheet1'!$L$16"}</definedName>
    <definedName name="_____a3" hidden="1">{"'Sheet1'!$L$16"}</definedName>
    <definedName name="_____a4" localSheetId="12" hidden="1">{"'Sheet1'!$L$16"}</definedName>
    <definedName name="_____a4" localSheetId="11" hidden="1">{"'Sheet1'!$L$16"}</definedName>
    <definedName name="_____a4" localSheetId="13" hidden="1">{"'Sheet1'!$L$16"}</definedName>
    <definedName name="_____a4" localSheetId="16" hidden="1">{"'Sheet1'!$L$16"}</definedName>
    <definedName name="_____a4" localSheetId="21" hidden="1">{"'Sheet1'!$L$16"}</definedName>
    <definedName name="_____a4" localSheetId="18" hidden="1">{"'Sheet1'!$L$16"}</definedName>
    <definedName name="_____a4" localSheetId="19" hidden="1">{"'Sheet1'!$L$16"}</definedName>
    <definedName name="_____a4" localSheetId="20" hidden="1">{"'Sheet1'!$L$16"}</definedName>
    <definedName name="_____a4" localSheetId="22" hidden="1">{"'Sheet1'!$L$16"}</definedName>
    <definedName name="_____a4" localSheetId="24" hidden="1">{"'Sheet1'!$L$16"}</definedName>
    <definedName name="_____a4" localSheetId="28" hidden="1">{"'Sheet1'!$L$16"}</definedName>
    <definedName name="_____a4" localSheetId="14" hidden="1">{"'Sheet1'!$L$16"}</definedName>
    <definedName name="_____a4" hidden="1">{"'Sheet1'!$L$16"}</definedName>
    <definedName name="_____a5" localSheetId="12" hidden="1">{"'Sheet1'!$L$16"}</definedName>
    <definedName name="_____a5" localSheetId="11" hidden="1">{"'Sheet1'!$L$16"}</definedName>
    <definedName name="_____a5" localSheetId="13" hidden="1">{"'Sheet1'!$L$16"}</definedName>
    <definedName name="_____a5" localSheetId="16" hidden="1">{"'Sheet1'!$L$16"}</definedName>
    <definedName name="_____a5" localSheetId="21" hidden="1">{"'Sheet1'!$L$16"}</definedName>
    <definedName name="_____a5" localSheetId="18" hidden="1">{"'Sheet1'!$L$16"}</definedName>
    <definedName name="_____a5" localSheetId="19" hidden="1">{"'Sheet1'!$L$16"}</definedName>
    <definedName name="_____a5" localSheetId="20" hidden="1">{"'Sheet1'!$L$16"}</definedName>
    <definedName name="_____a5" localSheetId="22" hidden="1">{"'Sheet1'!$L$16"}</definedName>
    <definedName name="_____a5" localSheetId="24" hidden="1">{"'Sheet1'!$L$16"}</definedName>
    <definedName name="_____a5" localSheetId="28" hidden="1">{"'Sheet1'!$L$16"}</definedName>
    <definedName name="_____a5" localSheetId="14" hidden="1">{"'Sheet1'!$L$16"}</definedName>
    <definedName name="_____a5" hidden="1">{"'Sheet1'!$L$16"}</definedName>
    <definedName name="_____a7" localSheetId="12" hidden="1">{"'Sheet1'!$L$16"}</definedName>
    <definedName name="_____a7" localSheetId="11" hidden="1">{"'Sheet1'!$L$16"}</definedName>
    <definedName name="_____a7" localSheetId="13" hidden="1">{"'Sheet1'!$L$16"}</definedName>
    <definedName name="_____a7" localSheetId="16" hidden="1">{"'Sheet1'!$L$16"}</definedName>
    <definedName name="_____a7" localSheetId="21" hidden="1">{"'Sheet1'!$L$16"}</definedName>
    <definedName name="_____a7" localSheetId="18" hidden="1">{"'Sheet1'!$L$16"}</definedName>
    <definedName name="_____a7" localSheetId="19" hidden="1">{"'Sheet1'!$L$16"}</definedName>
    <definedName name="_____a7" localSheetId="20" hidden="1">{"'Sheet1'!$L$16"}</definedName>
    <definedName name="_____a7" localSheetId="22" hidden="1">{"'Sheet1'!$L$16"}</definedName>
    <definedName name="_____a7" localSheetId="24" hidden="1">{"'Sheet1'!$L$16"}</definedName>
    <definedName name="_____a7" localSheetId="28" hidden="1">{"'Sheet1'!$L$16"}</definedName>
    <definedName name="_____a7" localSheetId="14" hidden="1">{"'Sheet1'!$L$16"}</definedName>
    <definedName name="_____a7" hidden="1">{"'Sheet1'!$L$16"}</definedName>
    <definedName name="_____a8" localSheetId="12" hidden="1">{"'Sheet1'!$L$16"}</definedName>
    <definedName name="_____a8" localSheetId="11" hidden="1">{"'Sheet1'!$L$16"}</definedName>
    <definedName name="_____a8" localSheetId="13" hidden="1">{"'Sheet1'!$L$16"}</definedName>
    <definedName name="_____a8" localSheetId="16" hidden="1">{"'Sheet1'!$L$16"}</definedName>
    <definedName name="_____a8" localSheetId="21" hidden="1">{"'Sheet1'!$L$16"}</definedName>
    <definedName name="_____a8" localSheetId="18" hidden="1">{"'Sheet1'!$L$16"}</definedName>
    <definedName name="_____a8" localSheetId="19" hidden="1">{"'Sheet1'!$L$16"}</definedName>
    <definedName name="_____a8" localSheetId="20" hidden="1">{"'Sheet1'!$L$16"}</definedName>
    <definedName name="_____a8" localSheetId="22" hidden="1">{"'Sheet1'!$L$16"}</definedName>
    <definedName name="_____a8" localSheetId="24" hidden="1">{"'Sheet1'!$L$16"}</definedName>
    <definedName name="_____a8" localSheetId="28" hidden="1">{"'Sheet1'!$L$16"}</definedName>
    <definedName name="_____a8" localSheetId="14" hidden="1">{"'Sheet1'!$L$16"}</definedName>
    <definedName name="_____a8" hidden="1">{"'Sheet1'!$L$16"}</definedName>
    <definedName name="_____a9" localSheetId="12" hidden="1">{"'Sheet1'!$L$16"}</definedName>
    <definedName name="_____a9" localSheetId="11" hidden="1">{"'Sheet1'!$L$16"}</definedName>
    <definedName name="_____a9" localSheetId="13" hidden="1">{"'Sheet1'!$L$16"}</definedName>
    <definedName name="_____a9" localSheetId="16" hidden="1">{"'Sheet1'!$L$16"}</definedName>
    <definedName name="_____a9" localSheetId="21" hidden="1">{"'Sheet1'!$L$16"}</definedName>
    <definedName name="_____a9" localSheetId="18" hidden="1">{"'Sheet1'!$L$16"}</definedName>
    <definedName name="_____a9" localSheetId="19" hidden="1">{"'Sheet1'!$L$16"}</definedName>
    <definedName name="_____a9" localSheetId="20" hidden="1">{"'Sheet1'!$L$16"}</definedName>
    <definedName name="_____a9" localSheetId="22" hidden="1">{"'Sheet1'!$L$16"}</definedName>
    <definedName name="_____a9" localSheetId="24" hidden="1">{"'Sheet1'!$L$16"}</definedName>
    <definedName name="_____a9" localSheetId="28" hidden="1">{"'Sheet1'!$L$16"}</definedName>
    <definedName name="_____a9" localSheetId="14" hidden="1">{"'Sheet1'!$L$16"}</definedName>
    <definedName name="_____a9" hidden="1">{"'Sheet1'!$L$16"}</definedName>
    <definedName name="_____AP1" localSheetId="12" hidden="1">{#N/A,#N/A,FALSE,"Aging Summary";#N/A,#N/A,FALSE,"Ratio Analysis";#N/A,#N/A,FALSE,"Test 120 Day Accts";#N/A,#N/A,FALSE,"Tickmarks"}</definedName>
    <definedName name="_____AP1" localSheetId="11" hidden="1">{#N/A,#N/A,FALSE,"Aging Summary";#N/A,#N/A,FALSE,"Ratio Analysis";#N/A,#N/A,FALSE,"Test 120 Day Accts";#N/A,#N/A,FALSE,"Tickmarks"}</definedName>
    <definedName name="_____AP1" localSheetId="13" hidden="1">{#N/A,#N/A,FALSE,"Aging Summary";#N/A,#N/A,FALSE,"Ratio Analysis";#N/A,#N/A,FALSE,"Test 120 Day Accts";#N/A,#N/A,FALSE,"Tickmarks"}</definedName>
    <definedName name="_____AP1" localSheetId="16" hidden="1">{#N/A,#N/A,FALSE,"Aging Summary";#N/A,#N/A,FALSE,"Ratio Analysis";#N/A,#N/A,FALSE,"Test 120 Day Accts";#N/A,#N/A,FALSE,"Tickmarks"}</definedName>
    <definedName name="_____AP1" localSheetId="21" hidden="1">{#N/A,#N/A,FALSE,"Aging Summary";#N/A,#N/A,FALSE,"Ratio Analysis";#N/A,#N/A,FALSE,"Test 120 Day Accts";#N/A,#N/A,FALSE,"Tickmarks"}</definedName>
    <definedName name="_____AP1" localSheetId="18" hidden="1">{#N/A,#N/A,FALSE,"Aging Summary";#N/A,#N/A,FALSE,"Ratio Analysis";#N/A,#N/A,FALSE,"Test 120 Day Accts";#N/A,#N/A,FALSE,"Tickmarks"}</definedName>
    <definedName name="_____AP1" localSheetId="19" hidden="1">{#N/A,#N/A,FALSE,"Aging Summary";#N/A,#N/A,FALSE,"Ratio Analysis";#N/A,#N/A,FALSE,"Test 120 Day Accts";#N/A,#N/A,FALSE,"Tickmarks"}</definedName>
    <definedName name="_____AP1" localSheetId="20" hidden="1">{#N/A,#N/A,FALSE,"Aging Summary";#N/A,#N/A,FALSE,"Ratio Analysis";#N/A,#N/A,FALSE,"Test 120 Day Accts";#N/A,#N/A,FALSE,"Tickmarks"}</definedName>
    <definedName name="_____AP1" localSheetId="22" hidden="1">{#N/A,#N/A,FALSE,"Aging Summary";#N/A,#N/A,FALSE,"Ratio Analysis";#N/A,#N/A,FALSE,"Test 120 Day Accts";#N/A,#N/A,FALSE,"Tickmarks"}</definedName>
    <definedName name="_____AP1" localSheetId="24" hidden="1">{#N/A,#N/A,FALSE,"Aging Summary";#N/A,#N/A,FALSE,"Ratio Analysis";#N/A,#N/A,FALSE,"Test 120 Day Accts";#N/A,#N/A,FALSE,"Tickmarks"}</definedName>
    <definedName name="_____AP1" localSheetId="28" hidden="1">{#N/A,#N/A,FALSE,"Aging Summary";#N/A,#N/A,FALSE,"Ratio Analysis";#N/A,#N/A,FALSE,"Test 120 Day Accts";#N/A,#N/A,FALSE,"Tickmarks"}</definedName>
    <definedName name="_____AP1" localSheetId="14" hidden="1">{#N/A,#N/A,FALSE,"Aging Summary";#N/A,#N/A,FALSE,"Ratio Analysis";#N/A,#N/A,FALSE,"Test 120 Day Accts";#N/A,#N/A,FALSE,"Tickmarks"}</definedName>
    <definedName name="_____AP1" hidden="1">{#N/A,#N/A,FALSE,"Aging Summary";#N/A,#N/A,FALSE,"Ratio Analysis";#N/A,#N/A,FALSE,"Test 120 Day Accts";#N/A,#N/A,FALSE,"Tickmarks"}</definedName>
    <definedName name="_____ba1" localSheetId="12" hidden="1">{#N/A,#N/A,FALSE,"Chi tiÆt"}</definedName>
    <definedName name="_____ba1" localSheetId="11" hidden="1">{#N/A,#N/A,FALSE,"Chi tiÆt"}</definedName>
    <definedName name="_____ba1" localSheetId="13" hidden="1">{#N/A,#N/A,FALSE,"Chi tiÆt"}</definedName>
    <definedName name="_____ba1" localSheetId="16" hidden="1">{#N/A,#N/A,FALSE,"Chi tiÆt"}</definedName>
    <definedName name="_____ba1" localSheetId="21" hidden="1">{#N/A,#N/A,FALSE,"Chi tiÆt"}</definedName>
    <definedName name="_____ba1" localSheetId="18" hidden="1">{#N/A,#N/A,FALSE,"Chi tiÆt"}</definedName>
    <definedName name="_____ba1" localSheetId="19" hidden="1">{#N/A,#N/A,FALSE,"Chi tiÆt"}</definedName>
    <definedName name="_____ba1" localSheetId="20" hidden="1">{#N/A,#N/A,FALSE,"Chi tiÆt"}</definedName>
    <definedName name="_____ba1" localSheetId="22" hidden="1">{#N/A,#N/A,FALSE,"Chi tiÆt"}</definedName>
    <definedName name="_____ba1" localSheetId="24" hidden="1">{#N/A,#N/A,FALSE,"Chi tiÆt"}</definedName>
    <definedName name="_____ba1" localSheetId="28" hidden="1">{#N/A,#N/A,FALSE,"Chi tiÆt"}</definedName>
    <definedName name="_____ba1" localSheetId="14" hidden="1">{#N/A,#N/A,FALSE,"Chi tiÆt"}</definedName>
    <definedName name="_____ba1" hidden="1">{#N/A,#N/A,FALSE,"Chi tiÆt"}</definedName>
    <definedName name="_____ba2" localSheetId="12" hidden="1">{#N/A,#N/A,FALSE,"Chi tiÆt"}</definedName>
    <definedName name="_____ba2" localSheetId="11" hidden="1">{#N/A,#N/A,FALSE,"Chi tiÆt"}</definedName>
    <definedName name="_____ba2" localSheetId="13" hidden="1">{#N/A,#N/A,FALSE,"Chi tiÆt"}</definedName>
    <definedName name="_____ba2" localSheetId="16" hidden="1">{#N/A,#N/A,FALSE,"Chi tiÆt"}</definedName>
    <definedName name="_____ba2" localSheetId="21" hidden="1">{#N/A,#N/A,FALSE,"Chi tiÆt"}</definedName>
    <definedName name="_____ba2" localSheetId="18" hidden="1">{#N/A,#N/A,FALSE,"Chi tiÆt"}</definedName>
    <definedName name="_____ba2" localSheetId="19" hidden="1">{#N/A,#N/A,FALSE,"Chi tiÆt"}</definedName>
    <definedName name="_____ba2" localSheetId="20" hidden="1">{#N/A,#N/A,FALSE,"Chi tiÆt"}</definedName>
    <definedName name="_____ba2" localSheetId="22" hidden="1">{#N/A,#N/A,FALSE,"Chi tiÆt"}</definedName>
    <definedName name="_____ba2" localSheetId="24" hidden="1">{#N/A,#N/A,FALSE,"Chi tiÆt"}</definedName>
    <definedName name="_____ba2" localSheetId="28" hidden="1">{#N/A,#N/A,FALSE,"Chi tiÆt"}</definedName>
    <definedName name="_____ba2" localSheetId="14" hidden="1">{#N/A,#N/A,FALSE,"Chi tiÆt"}</definedName>
    <definedName name="_____ba2" hidden="1">{#N/A,#N/A,FALSE,"Chi tiÆt"}</definedName>
    <definedName name="_____BG12" localSheetId="12" hidden="1">{"'Sheet1'!$L$16"}</definedName>
    <definedName name="_____BG12" localSheetId="11" hidden="1">{"'Sheet1'!$L$16"}</definedName>
    <definedName name="_____BG12" localSheetId="13" hidden="1">{"'Sheet1'!$L$16"}</definedName>
    <definedName name="_____BG12" localSheetId="16" hidden="1">{"'Sheet1'!$L$16"}</definedName>
    <definedName name="_____BG12" localSheetId="21" hidden="1">{"'Sheet1'!$L$16"}</definedName>
    <definedName name="_____BG12" localSheetId="18" hidden="1">{"'Sheet1'!$L$16"}</definedName>
    <definedName name="_____BG12" localSheetId="19" hidden="1">{"'Sheet1'!$L$16"}</definedName>
    <definedName name="_____BG12" localSheetId="20" hidden="1">{"'Sheet1'!$L$16"}</definedName>
    <definedName name="_____BG12" localSheetId="22" hidden="1">{"'Sheet1'!$L$16"}</definedName>
    <definedName name="_____BG12" localSheetId="24" hidden="1">{"'Sheet1'!$L$16"}</definedName>
    <definedName name="_____BG12" localSheetId="28" hidden="1">{"'Sheet1'!$L$16"}</definedName>
    <definedName name="_____BG12" localSheetId="14" hidden="1">{"'Sheet1'!$L$16"}</definedName>
    <definedName name="_____BG12" hidden="1">{"'Sheet1'!$L$16"}</definedName>
    <definedName name="_____bht6" localSheetId="12" hidden="1">{"'Sheet1'!$L$16"}</definedName>
    <definedName name="_____bht6" localSheetId="11" hidden="1">{"'Sheet1'!$L$16"}</definedName>
    <definedName name="_____bht6" localSheetId="13" hidden="1">{"'Sheet1'!$L$16"}</definedName>
    <definedName name="_____bht6" localSheetId="16" hidden="1">{"'Sheet1'!$L$16"}</definedName>
    <definedName name="_____bht6" localSheetId="21" hidden="1">{"'Sheet1'!$L$16"}</definedName>
    <definedName name="_____bht6" localSheetId="18" hidden="1">{"'Sheet1'!$L$16"}</definedName>
    <definedName name="_____bht6" localSheetId="19" hidden="1">{"'Sheet1'!$L$16"}</definedName>
    <definedName name="_____bht6" localSheetId="20" hidden="1">{"'Sheet1'!$L$16"}</definedName>
    <definedName name="_____bht6" localSheetId="22" hidden="1">{"'Sheet1'!$L$16"}</definedName>
    <definedName name="_____bht6" localSheetId="24" hidden="1">{"'Sheet1'!$L$16"}</definedName>
    <definedName name="_____bht6" localSheetId="28" hidden="1">{"'Sheet1'!$L$16"}</definedName>
    <definedName name="_____bht6" localSheetId="14" hidden="1">{"'Sheet1'!$L$16"}</definedName>
    <definedName name="_____bht6" hidden="1">{"'Sheet1'!$L$16"}</definedName>
    <definedName name="_____BIA3" localSheetId="12" hidden="1">{"'Sheet1'!$L$16"}</definedName>
    <definedName name="_____BIA3" localSheetId="11" hidden="1">{"'Sheet1'!$L$16"}</definedName>
    <definedName name="_____BIA3" localSheetId="13" hidden="1">{"'Sheet1'!$L$16"}</definedName>
    <definedName name="_____BIA3" localSheetId="16" hidden="1">{"'Sheet1'!$L$16"}</definedName>
    <definedName name="_____BIA3" localSheetId="21" hidden="1">{"'Sheet1'!$L$16"}</definedName>
    <definedName name="_____BIA3" localSheetId="18" hidden="1">{"'Sheet1'!$L$16"}</definedName>
    <definedName name="_____BIA3" localSheetId="19" hidden="1">{"'Sheet1'!$L$16"}</definedName>
    <definedName name="_____BIA3" localSheetId="20" hidden="1">{"'Sheet1'!$L$16"}</definedName>
    <definedName name="_____BIA3" localSheetId="22" hidden="1">{"'Sheet1'!$L$16"}</definedName>
    <definedName name="_____BIA3" localSheetId="24" hidden="1">{"'Sheet1'!$L$16"}</definedName>
    <definedName name="_____BIA3" localSheetId="28" hidden="1">{"'Sheet1'!$L$16"}</definedName>
    <definedName name="_____BIA3" localSheetId="14" hidden="1">{"'Sheet1'!$L$16"}</definedName>
    <definedName name="_____BIA3" hidden="1">{"'Sheet1'!$L$16"}</definedName>
    <definedName name="_____boq2" localSheetId="12" hidden="1">{"'Sheet1'!$L$16"}</definedName>
    <definedName name="_____boq2" localSheetId="11" hidden="1">{"'Sheet1'!$L$16"}</definedName>
    <definedName name="_____boq2" localSheetId="13" hidden="1">{"'Sheet1'!$L$16"}</definedName>
    <definedName name="_____boq2" localSheetId="16" hidden="1">{"'Sheet1'!$L$16"}</definedName>
    <definedName name="_____boq2" localSheetId="21" hidden="1">{"'Sheet1'!$L$16"}</definedName>
    <definedName name="_____boq2" localSheetId="18" hidden="1">{"'Sheet1'!$L$16"}</definedName>
    <definedName name="_____boq2" localSheetId="19" hidden="1">{"'Sheet1'!$L$16"}</definedName>
    <definedName name="_____boq2" localSheetId="20" hidden="1">{"'Sheet1'!$L$16"}</definedName>
    <definedName name="_____boq2" localSheetId="22" hidden="1">{"'Sheet1'!$L$16"}</definedName>
    <definedName name="_____boq2" localSheetId="24" hidden="1">{"'Sheet1'!$L$16"}</definedName>
    <definedName name="_____boq2" localSheetId="28" hidden="1">{"'Sheet1'!$L$16"}</definedName>
    <definedName name="_____boq2" localSheetId="14" hidden="1">{"'Sheet1'!$L$16"}</definedName>
    <definedName name="_____boq2" hidden="1">{"'Sheet1'!$L$16"}</definedName>
    <definedName name="_____BTM250">#REF!</definedName>
    <definedName name="_____cep1" localSheetId="12" hidden="1">{"'Sheet1'!$L$16"}</definedName>
    <definedName name="_____cep1" localSheetId="11" hidden="1">{"'Sheet1'!$L$16"}</definedName>
    <definedName name="_____cep1" localSheetId="13" hidden="1">{"'Sheet1'!$L$16"}</definedName>
    <definedName name="_____cep1" localSheetId="16" hidden="1">{"'Sheet1'!$L$16"}</definedName>
    <definedName name="_____cep1" localSheetId="21" hidden="1">{"'Sheet1'!$L$16"}</definedName>
    <definedName name="_____cep1" localSheetId="18" hidden="1">{"'Sheet1'!$L$16"}</definedName>
    <definedName name="_____cep1" localSheetId="19" hidden="1">{"'Sheet1'!$L$16"}</definedName>
    <definedName name="_____cep1" localSheetId="20" hidden="1">{"'Sheet1'!$L$16"}</definedName>
    <definedName name="_____cep1" localSheetId="22" hidden="1">{"'Sheet1'!$L$16"}</definedName>
    <definedName name="_____cep1" localSheetId="24" hidden="1">{"'Sheet1'!$L$16"}</definedName>
    <definedName name="_____cep1" localSheetId="28" hidden="1">{"'Sheet1'!$L$16"}</definedName>
    <definedName name="_____cep1" localSheetId="14" hidden="1">{"'Sheet1'!$L$16"}</definedName>
    <definedName name="_____cep1" hidden="1">{"'Sheet1'!$L$16"}</definedName>
    <definedName name="_____CN1" localSheetId="12" hidden="1">{"'Sheet1'!$L$16"}</definedName>
    <definedName name="_____CN1" localSheetId="11" hidden="1">{"'Sheet1'!$L$16"}</definedName>
    <definedName name="_____CN1" localSheetId="13" hidden="1">{"'Sheet1'!$L$16"}</definedName>
    <definedName name="_____CN1" localSheetId="16" hidden="1">{"'Sheet1'!$L$16"}</definedName>
    <definedName name="_____CN1" localSheetId="21" hidden="1">{"'Sheet1'!$L$16"}</definedName>
    <definedName name="_____CN1" localSheetId="18" hidden="1">{"'Sheet1'!$L$16"}</definedName>
    <definedName name="_____CN1" localSheetId="19" hidden="1">{"'Sheet1'!$L$16"}</definedName>
    <definedName name="_____CN1" localSheetId="20" hidden="1">{"'Sheet1'!$L$16"}</definedName>
    <definedName name="_____CN1" localSheetId="22" hidden="1">{"'Sheet1'!$L$16"}</definedName>
    <definedName name="_____CN1" localSheetId="24" hidden="1">{"'Sheet1'!$L$16"}</definedName>
    <definedName name="_____CN1" localSheetId="28" hidden="1">{"'Sheet1'!$L$16"}</definedName>
    <definedName name="_____CN1" localSheetId="14" hidden="1">{"'Sheet1'!$L$16"}</definedName>
    <definedName name="_____CN1" hidden="1">{"'Sheet1'!$L$16"}</definedName>
    <definedName name="_____coc1000" localSheetId="12" hidden="1">{#N/A,#N/A,FALSE,"Chi tiÆt"}</definedName>
    <definedName name="_____coc1000" localSheetId="11" hidden="1">{#N/A,#N/A,FALSE,"Chi tiÆt"}</definedName>
    <definedName name="_____coc1000" localSheetId="13" hidden="1">{#N/A,#N/A,FALSE,"Chi tiÆt"}</definedName>
    <definedName name="_____coc1000" localSheetId="16" hidden="1">{#N/A,#N/A,FALSE,"Chi tiÆt"}</definedName>
    <definedName name="_____coc1000" localSheetId="21" hidden="1">{#N/A,#N/A,FALSE,"Chi tiÆt"}</definedName>
    <definedName name="_____coc1000" localSheetId="18" hidden="1">{#N/A,#N/A,FALSE,"Chi tiÆt"}</definedName>
    <definedName name="_____coc1000" localSheetId="19" hidden="1">{#N/A,#N/A,FALSE,"Chi tiÆt"}</definedName>
    <definedName name="_____coc1000" localSheetId="20" hidden="1">{#N/A,#N/A,FALSE,"Chi tiÆt"}</definedName>
    <definedName name="_____coc1000" localSheetId="22" hidden="1">{#N/A,#N/A,FALSE,"Chi tiÆt"}</definedName>
    <definedName name="_____coc1000" localSheetId="24" hidden="1">{#N/A,#N/A,FALSE,"Chi tiÆt"}</definedName>
    <definedName name="_____coc1000" localSheetId="28" hidden="1">{#N/A,#N/A,FALSE,"Chi tiÆt"}</definedName>
    <definedName name="_____coc1000" localSheetId="14" hidden="1">{#N/A,#N/A,FALSE,"Chi tiÆt"}</definedName>
    <definedName name="_____coc1000" hidden="1">{#N/A,#N/A,FALSE,"Chi tiÆt"}</definedName>
    <definedName name="_____ct2005" localSheetId="12" hidden="1">{"'Sheet1'!$L$16"}</definedName>
    <definedName name="_____ct2005" localSheetId="11" hidden="1">{"'Sheet1'!$L$16"}</definedName>
    <definedName name="_____ct2005" localSheetId="13" hidden="1">{"'Sheet1'!$L$16"}</definedName>
    <definedName name="_____ct2005" localSheetId="16" hidden="1">{"'Sheet1'!$L$16"}</definedName>
    <definedName name="_____ct2005" localSheetId="21" hidden="1">{"'Sheet1'!$L$16"}</definedName>
    <definedName name="_____ct2005" localSheetId="18" hidden="1">{"'Sheet1'!$L$16"}</definedName>
    <definedName name="_____ct2005" localSheetId="19" hidden="1">{"'Sheet1'!$L$16"}</definedName>
    <definedName name="_____ct2005" localSheetId="20" hidden="1">{"'Sheet1'!$L$16"}</definedName>
    <definedName name="_____ct2005" localSheetId="22" hidden="1">{"'Sheet1'!$L$16"}</definedName>
    <definedName name="_____ct2005" localSheetId="24" hidden="1">{"'Sheet1'!$L$16"}</definedName>
    <definedName name="_____ct2005" localSheetId="28" hidden="1">{"'Sheet1'!$L$16"}</definedName>
    <definedName name="_____ct2005" localSheetId="14" hidden="1">{"'Sheet1'!$L$16"}</definedName>
    <definedName name="_____ct2005" hidden="1">{"'Sheet1'!$L$16"}</definedName>
    <definedName name="_____CT4" localSheetId="12" hidden="1">{"'Sheet1'!$L$16"}</definedName>
    <definedName name="_____CT4" localSheetId="11" hidden="1">{"'Sheet1'!$L$16"}</definedName>
    <definedName name="_____CT4" localSheetId="13" hidden="1">{"'Sheet1'!$L$16"}</definedName>
    <definedName name="_____CT4" localSheetId="16" hidden="1">{"'Sheet1'!$L$16"}</definedName>
    <definedName name="_____CT4" localSheetId="21" hidden="1">{"'Sheet1'!$L$16"}</definedName>
    <definedName name="_____CT4" localSheetId="18" hidden="1">{"'Sheet1'!$L$16"}</definedName>
    <definedName name="_____CT4" localSheetId="19" hidden="1">{"'Sheet1'!$L$16"}</definedName>
    <definedName name="_____CT4" localSheetId="20" hidden="1">{"'Sheet1'!$L$16"}</definedName>
    <definedName name="_____CT4" localSheetId="22" hidden="1">{"'Sheet1'!$L$16"}</definedName>
    <definedName name="_____CT4" localSheetId="24" hidden="1">{"'Sheet1'!$L$16"}</definedName>
    <definedName name="_____CT4" localSheetId="28" hidden="1">{"'Sheet1'!$L$16"}</definedName>
    <definedName name="_____CT4" localSheetId="14" hidden="1">{"'Sheet1'!$L$16"}</definedName>
    <definedName name="_____CT4" hidden="1">{"'Sheet1'!$L$16"}</definedName>
    <definedName name="_____d1500" localSheetId="12" hidden="1">{"'Sheet1'!$L$16"}</definedName>
    <definedName name="_____d1500" localSheetId="11" hidden="1">{"'Sheet1'!$L$16"}</definedName>
    <definedName name="_____d1500" localSheetId="13" hidden="1">{"'Sheet1'!$L$16"}</definedName>
    <definedName name="_____d1500" localSheetId="16" hidden="1">{"'Sheet1'!$L$16"}</definedName>
    <definedName name="_____d1500" localSheetId="21" hidden="1">{"'Sheet1'!$L$16"}</definedName>
    <definedName name="_____d1500" localSheetId="18" hidden="1">{"'Sheet1'!$L$16"}</definedName>
    <definedName name="_____d1500" localSheetId="19" hidden="1">{"'Sheet1'!$L$16"}</definedName>
    <definedName name="_____d1500" localSheetId="20" hidden="1">{"'Sheet1'!$L$16"}</definedName>
    <definedName name="_____d1500" localSheetId="22" hidden="1">{"'Sheet1'!$L$16"}</definedName>
    <definedName name="_____d1500" localSheetId="24" hidden="1">{"'Sheet1'!$L$16"}</definedName>
    <definedName name="_____d1500" localSheetId="28" hidden="1">{"'Sheet1'!$L$16"}</definedName>
    <definedName name="_____d1500" localSheetId="14" hidden="1">{"'Sheet1'!$L$16"}</definedName>
    <definedName name="_____d1500" hidden="1">{"'Sheet1'!$L$16"}</definedName>
    <definedName name="_____DT10" localSheetId="12" hidden="1">{"'Sheet1'!$L$16"}</definedName>
    <definedName name="_____DT10" localSheetId="11" hidden="1">{"'Sheet1'!$L$16"}</definedName>
    <definedName name="_____DT10" localSheetId="13" hidden="1">{"'Sheet1'!$L$16"}</definedName>
    <definedName name="_____DT10" localSheetId="16" hidden="1">{"'Sheet1'!$L$16"}</definedName>
    <definedName name="_____DT10" localSheetId="21" hidden="1">{"'Sheet1'!$L$16"}</definedName>
    <definedName name="_____DT10" localSheetId="18" hidden="1">{"'Sheet1'!$L$16"}</definedName>
    <definedName name="_____DT10" localSheetId="19" hidden="1">{"'Sheet1'!$L$16"}</definedName>
    <definedName name="_____DT10" localSheetId="20" hidden="1">{"'Sheet1'!$L$16"}</definedName>
    <definedName name="_____DT10" localSheetId="22" hidden="1">{"'Sheet1'!$L$16"}</definedName>
    <definedName name="_____DT10" localSheetId="24" hidden="1">{"'Sheet1'!$L$16"}</definedName>
    <definedName name="_____DT10" localSheetId="28" hidden="1">{"'Sheet1'!$L$16"}</definedName>
    <definedName name="_____DT10" localSheetId="14" hidden="1">{"'Sheet1'!$L$16"}</definedName>
    <definedName name="_____DT10" hidden="1">{"'Sheet1'!$L$16"}</definedName>
    <definedName name="____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_F1" localSheetId="12" hidden="1">{"'Sheet1'!$L$16"}</definedName>
    <definedName name="_____F1" localSheetId="11" hidden="1">{"'Sheet1'!$L$16"}</definedName>
    <definedName name="_____F1" localSheetId="13" hidden="1">{"'Sheet1'!$L$16"}</definedName>
    <definedName name="_____F1" localSheetId="16" hidden="1">{"'Sheet1'!$L$16"}</definedName>
    <definedName name="_____F1" localSheetId="21" hidden="1">{"'Sheet1'!$L$16"}</definedName>
    <definedName name="_____F1" localSheetId="18" hidden="1">{"'Sheet1'!$L$16"}</definedName>
    <definedName name="_____F1" localSheetId="19" hidden="1">{"'Sheet1'!$L$16"}</definedName>
    <definedName name="_____F1" localSheetId="20" hidden="1">{"'Sheet1'!$L$16"}</definedName>
    <definedName name="_____F1" localSheetId="22" hidden="1">{"'Sheet1'!$L$16"}</definedName>
    <definedName name="_____F1" localSheetId="24" hidden="1">{"'Sheet1'!$L$16"}</definedName>
    <definedName name="_____F1" localSheetId="28" hidden="1">{"'Sheet1'!$L$16"}</definedName>
    <definedName name="_____F1" localSheetId="14" hidden="1">{"'Sheet1'!$L$16"}</definedName>
    <definedName name="_____F1" hidden="1">{"'Sheet1'!$L$16"}</definedName>
    <definedName name="_____f5" localSheetId="12" hidden="1">{"'Sheet1'!$L$16"}</definedName>
    <definedName name="_____f5" localSheetId="11" hidden="1">{"'Sheet1'!$L$16"}</definedName>
    <definedName name="_____f5" localSheetId="13" hidden="1">{"'Sheet1'!$L$16"}</definedName>
    <definedName name="_____f5" localSheetId="16" hidden="1">{"'Sheet1'!$L$16"}</definedName>
    <definedName name="_____f5" localSheetId="21" hidden="1">{"'Sheet1'!$L$16"}</definedName>
    <definedName name="_____f5" localSheetId="18" hidden="1">{"'Sheet1'!$L$16"}</definedName>
    <definedName name="_____f5" localSheetId="19" hidden="1">{"'Sheet1'!$L$16"}</definedName>
    <definedName name="_____f5" localSheetId="20" hidden="1">{"'Sheet1'!$L$16"}</definedName>
    <definedName name="_____f5" localSheetId="22" hidden="1">{"'Sheet1'!$L$16"}</definedName>
    <definedName name="_____f5" localSheetId="24" hidden="1">{"'Sheet1'!$L$16"}</definedName>
    <definedName name="_____f5" localSheetId="28" hidden="1">{"'Sheet1'!$L$16"}</definedName>
    <definedName name="_____f5" localSheetId="14" hidden="1">{"'Sheet1'!$L$16"}</definedName>
    <definedName name="_____f5" hidden="1">{"'Sheet1'!$L$16"}</definedName>
    <definedName name="_____FAB4" hidden="1">#REF!</definedName>
    <definedName name="_____FD12" localSheetId="12" hidden="1">{"'Sheet1'!$L$16"}</definedName>
    <definedName name="_____FD12" localSheetId="11" hidden="1">{"'Sheet1'!$L$16"}</definedName>
    <definedName name="_____FD12" localSheetId="13" hidden="1">{"'Sheet1'!$L$16"}</definedName>
    <definedName name="_____FD12" localSheetId="16" hidden="1">{"'Sheet1'!$L$16"}</definedName>
    <definedName name="_____FD12" localSheetId="21" hidden="1">{"'Sheet1'!$L$16"}</definedName>
    <definedName name="_____FD12" localSheetId="18" hidden="1">{"'Sheet1'!$L$16"}</definedName>
    <definedName name="_____FD12" localSheetId="19" hidden="1">{"'Sheet1'!$L$16"}</definedName>
    <definedName name="_____FD12" localSheetId="20" hidden="1">{"'Sheet1'!$L$16"}</definedName>
    <definedName name="_____FD12" localSheetId="22" hidden="1">{"'Sheet1'!$L$16"}</definedName>
    <definedName name="_____FD12" localSheetId="24" hidden="1">{"'Sheet1'!$L$16"}</definedName>
    <definedName name="_____FD12" localSheetId="28" hidden="1">{"'Sheet1'!$L$16"}</definedName>
    <definedName name="_____FD12" localSheetId="14" hidden="1">{"'Sheet1'!$L$16"}</definedName>
    <definedName name="_____FD12" hidden="1">{"'Sheet1'!$L$16"}</definedName>
    <definedName name="_____fd2" localSheetId="12" hidden="1">{#N/A,#N/A,TRUE,"Cover Memo";"Complete Sys. Estimate",#N/A,TRUE,"Change Summary";"Complete Sys. Estimate",#N/A,TRUE,"Estimate Summary";"Complete Sys. Estimate",#N/A,TRUE,"Dept. Summary";"Complete Sys. Estimate",#N/A,TRUE,"DOW Detail"}</definedName>
    <definedName name="_____fd2" localSheetId="11" hidden="1">{#N/A,#N/A,TRUE,"Cover Memo";"Complete Sys. Estimate",#N/A,TRUE,"Change Summary";"Complete Sys. Estimate",#N/A,TRUE,"Estimate Summary";"Complete Sys. Estimate",#N/A,TRUE,"Dept. Summary";"Complete Sys. Estimate",#N/A,TRUE,"DOW Detail"}</definedName>
    <definedName name="_____fd2" localSheetId="13" hidden="1">{#N/A,#N/A,TRUE,"Cover Memo";"Complete Sys. Estimate",#N/A,TRUE,"Change Summary";"Complete Sys. Estimate",#N/A,TRUE,"Estimate Summary";"Complete Sys. Estimate",#N/A,TRUE,"Dept. Summary";"Complete Sys. Estimate",#N/A,TRUE,"DOW Detail"}</definedName>
    <definedName name="_____fd2" localSheetId="16" hidden="1">{#N/A,#N/A,TRUE,"Cover Memo";"Complete Sys. Estimate",#N/A,TRUE,"Change Summary";"Complete Sys. Estimate",#N/A,TRUE,"Estimate Summary";"Complete Sys. Estimate",#N/A,TRUE,"Dept. Summary";"Complete Sys. Estimate",#N/A,TRUE,"DOW Detail"}</definedName>
    <definedName name="_____fd2" localSheetId="21" hidden="1">{#N/A,#N/A,TRUE,"Cover Memo";"Complete Sys. Estimate",#N/A,TRUE,"Change Summary";"Complete Sys. Estimate",#N/A,TRUE,"Estimate Summary";"Complete Sys. Estimate",#N/A,TRUE,"Dept. Summary";"Complete Sys. Estimate",#N/A,TRUE,"DOW Detail"}</definedName>
    <definedName name="_____fd2" localSheetId="18" hidden="1">{#N/A,#N/A,TRUE,"Cover Memo";"Complete Sys. Estimate",#N/A,TRUE,"Change Summary";"Complete Sys. Estimate",#N/A,TRUE,"Estimate Summary";"Complete Sys. Estimate",#N/A,TRUE,"Dept. Summary";"Complete Sys. Estimate",#N/A,TRUE,"DOW Detail"}</definedName>
    <definedName name="_____fd2" localSheetId="19" hidden="1">{#N/A,#N/A,TRUE,"Cover Memo";"Complete Sys. Estimate",#N/A,TRUE,"Change Summary";"Complete Sys. Estimate",#N/A,TRUE,"Estimate Summary";"Complete Sys. Estimate",#N/A,TRUE,"Dept. Summary";"Complete Sys. Estimate",#N/A,TRUE,"DOW Detail"}</definedName>
    <definedName name="_____fd2" localSheetId="20" hidden="1">{#N/A,#N/A,TRUE,"Cover Memo";"Complete Sys. Estimate",#N/A,TRUE,"Change Summary";"Complete Sys. Estimate",#N/A,TRUE,"Estimate Summary";"Complete Sys. Estimate",#N/A,TRUE,"Dept. Summary";"Complete Sys. Estimate",#N/A,TRUE,"DOW Detail"}</definedName>
    <definedName name="_____fd2" localSheetId="22" hidden="1">{#N/A,#N/A,TRUE,"Cover Memo";"Complete Sys. Estimate",#N/A,TRUE,"Change Summary";"Complete Sys. Estimate",#N/A,TRUE,"Estimate Summary";"Complete Sys. Estimate",#N/A,TRUE,"Dept. Summary";"Complete Sys. Estimate",#N/A,TRUE,"DOW Detail"}</definedName>
    <definedName name="_____fd2" localSheetId="24" hidden="1">{#N/A,#N/A,TRUE,"Cover Memo";"Complete Sys. Estimate",#N/A,TRUE,"Change Summary";"Complete Sys. Estimate",#N/A,TRUE,"Estimate Summary";"Complete Sys. Estimate",#N/A,TRUE,"Dept. Summary";"Complete Sys. Estimate",#N/A,TRUE,"DOW Detail"}</definedName>
    <definedName name="_____fd2" localSheetId="28" hidden="1">{#N/A,#N/A,TRUE,"Cover Memo";"Complete Sys. Estimate",#N/A,TRUE,"Change Summary";"Complete Sys. Estimate",#N/A,TRUE,"Estimate Summary";"Complete Sys. Estimate",#N/A,TRUE,"Dept. Summary";"Complete Sys. Estimate",#N/A,TRUE,"DOW Detail"}</definedName>
    <definedName name="_____fd2" localSheetId="14" hidden="1">{#N/A,#N/A,TRUE,"Cover Memo";"Complete Sys. Estimate",#N/A,TRUE,"Change Summary";"Complete Sys. Estimate",#N/A,TRUE,"Estimate Summary";"Complete Sys. Estimate",#N/A,TRUE,"Dept. Summary";"Complete Sys. Estimate",#N/A,TRUE,"DOW Detail"}</definedName>
    <definedName name="_____fd2" hidden="1">{#N/A,#N/A,TRUE,"Cover Memo";"Complete Sys. Estimate",#N/A,TRUE,"Change Summary";"Complete Sys. Estimate",#N/A,TRUE,"Estimate Summary";"Complete Sys. Estimate",#N/A,TRUE,"Dept. Summary";"Complete Sys. Estimate",#N/A,TRUE,"DOW Detail"}</definedName>
    <definedName name="_____Goi8" localSheetId="12" hidden="1">{"'Sheet1'!$L$16"}</definedName>
    <definedName name="_____Goi8" localSheetId="11" hidden="1">{"'Sheet1'!$L$16"}</definedName>
    <definedName name="_____Goi8" localSheetId="13" hidden="1">{"'Sheet1'!$L$16"}</definedName>
    <definedName name="_____Goi8" localSheetId="16" hidden="1">{"'Sheet1'!$L$16"}</definedName>
    <definedName name="_____Goi8" localSheetId="21" hidden="1">{"'Sheet1'!$L$16"}</definedName>
    <definedName name="_____Goi8" localSheetId="18" hidden="1">{"'Sheet1'!$L$16"}</definedName>
    <definedName name="_____Goi8" localSheetId="19" hidden="1">{"'Sheet1'!$L$16"}</definedName>
    <definedName name="_____Goi8" localSheetId="20" hidden="1">{"'Sheet1'!$L$16"}</definedName>
    <definedName name="_____Goi8" localSheetId="22" hidden="1">{"'Sheet1'!$L$16"}</definedName>
    <definedName name="_____Goi8" localSheetId="24" hidden="1">{"'Sheet1'!$L$16"}</definedName>
    <definedName name="_____Goi8" localSheetId="28" hidden="1">{"'Sheet1'!$L$16"}</definedName>
    <definedName name="_____Goi8" localSheetId="14" hidden="1">{"'Sheet1'!$L$16"}</definedName>
    <definedName name="_____Goi8" hidden="1">{"'Sheet1'!$L$16"}</definedName>
    <definedName name="_____Goi8_1" localSheetId="12" hidden="1">{"'Sheet1'!$L$16"}</definedName>
    <definedName name="_____Goi8_1" localSheetId="11" hidden="1">{"'Sheet1'!$L$16"}</definedName>
    <definedName name="_____Goi8_1" localSheetId="13" hidden="1">{"'Sheet1'!$L$16"}</definedName>
    <definedName name="_____Goi8_1" localSheetId="16" hidden="1">{"'Sheet1'!$L$16"}</definedName>
    <definedName name="_____Goi8_1" localSheetId="21" hidden="1">{"'Sheet1'!$L$16"}</definedName>
    <definedName name="_____Goi8_1" localSheetId="18" hidden="1">{"'Sheet1'!$L$16"}</definedName>
    <definedName name="_____Goi8_1" localSheetId="19" hidden="1">{"'Sheet1'!$L$16"}</definedName>
    <definedName name="_____Goi8_1" localSheetId="20" hidden="1">{"'Sheet1'!$L$16"}</definedName>
    <definedName name="_____Goi8_1" localSheetId="22" hidden="1">{"'Sheet1'!$L$16"}</definedName>
    <definedName name="_____Goi8_1" localSheetId="24" hidden="1">{"'Sheet1'!$L$16"}</definedName>
    <definedName name="_____Goi8_1" localSheetId="28" hidden="1">{"'Sheet1'!$L$16"}</definedName>
    <definedName name="_____Goi8_1" localSheetId="14" hidden="1">{"'Sheet1'!$L$16"}</definedName>
    <definedName name="_____Goi8_1" hidden="1">{"'Sheet1'!$L$16"}</definedName>
    <definedName name="_____goi9" localSheetId="12" hidden="1">{"'Sheet1'!$L$16"}</definedName>
    <definedName name="_____goi9" localSheetId="11" hidden="1">{"'Sheet1'!$L$16"}</definedName>
    <definedName name="_____goi9" localSheetId="13" hidden="1">{"'Sheet1'!$L$16"}</definedName>
    <definedName name="_____goi9" localSheetId="16" hidden="1">{"'Sheet1'!$L$16"}</definedName>
    <definedName name="_____goi9" localSheetId="21" hidden="1">{"'Sheet1'!$L$16"}</definedName>
    <definedName name="_____goi9" localSheetId="18" hidden="1">{"'Sheet1'!$L$16"}</definedName>
    <definedName name="_____goi9" localSheetId="19" hidden="1">{"'Sheet1'!$L$16"}</definedName>
    <definedName name="_____goi9" localSheetId="20" hidden="1">{"'Sheet1'!$L$16"}</definedName>
    <definedName name="_____goi9" localSheetId="22" hidden="1">{"'Sheet1'!$L$16"}</definedName>
    <definedName name="_____goi9" localSheetId="24" hidden="1">{"'Sheet1'!$L$16"}</definedName>
    <definedName name="_____goi9" localSheetId="28" hidden="1">{"'Sheet1'!$L$16"}</definedName>
    <definedName name="_____goi9" localSheetId="14" hidden="1">{"'Sheet1'!$L$16"}</definedName>
    <definedName name="_____goi9" hidden="1">{"'Sheet1'!$L$16"}</definedName>
    <definedName name="_____h1" localSheetId="12" hidden="1">{"'Sheet1'!$L$16"}</definedName>
    <definedName name="_____h1" localSheetId="11" hidden="1">{"'Sheet1'!$L$16"}</definedName>
    <definedName name="_____h1" localSheetId="13" hidden="1">{"'Sheet1'!$L$16"}</definedName>
    <definedName name="_____h1" localSheetId="16" hidden="1">{"'Sheet1'!$L$16"}</definedName>
    <definedName name="_____h1" localSheetId="21" hidden="1">{"'Sheet1'!$L$16"}</definedName>
    <definedName name="_____h1" localSheetId="18" hidden="1">{"'Sheet1'!$L$16"}</definedName>
    <definedName name="_____h1" localSheetId="19" hidden="1">{"'Sheet1'!$L$16"}</definedName>
    <definedName name="_____h1" localSheetId="20" hidden="1">{"'Sheet1'!$L$16"}</definedName>
    <definedName name="_____h1" localSheetId="22" hidden="1">{"'Sheet1'!$L$16"}</definedName>
    <definedName name="_____h1" localSheetId="24" hidden="1">{"'Sheet1'!$L$16"}</definedName>
    <definedName name="_____h1" localSheetId="28" hidden="1">{"'Sheet1'!$L$16"}</definedName>
    <definedName name="_____h1" localSheetId="14" hidden="1">{"'Sheet1'!$L$16"}</definedName>
    <definedName name="_____h1" hidden="1">{"'Sheet1'!$L$16"}</definedName>
    <definedName name="_____hh1219" localSheetId="12" hidden="1">{"'Sheet1'!$L$16"}</definedName>
    <definedName name="_____hh1219" localSheetId="11" hidden="1">{"'Sheet1'!$L$16"}</definedName>
    <definedName name="_____hh1219" localSheetId="13" hidden="1">{"'Sheet1'!$L$16"}</definedName>
    <definedName name="_____hh1219" localSheetId="16" hidden="1">{"'Sheet1'!$L$16"}</definedName>
    <definedName name="_____hh1219" localSheetId="21" hidden="1">{"'Sheet1'!$L$16"}</definedName>
    <definedName name="_____hh1219" localSheetId="18" hidden="1">{"'Sheet1'!$L$16"}</definedName>
    <definedName name="_____hh1219" localSheetId="19" hidden="1">{"'Sheet1'!$L$16"}</definedName>
    <definedName name="_____hh1219" localSheetId="20" hidden="1">{"'Sheet1'!$L$16"}</definedName>
    <definedName name="_____hh1219" localSheetId="22" hidden="1">{"'Sheet1'!$L$16"}</definedName>
    <definedName name="_____hh1219" localSheetId="24" hidden="1">{"'Sheet1'!$L$16"}</definedName>
    <definedName name="_____hh1219" localSheetId="28" hidden="1">{"'Sheet1'!$L$16"}</definedName>
    <definedName name="_____hh1219" localSheetId="14" hidden="1">{"'Sheet1'!$L$16"}</definedName>
    <definedName name="_____hh1219" hidden="1">{"'Sheet1'!$L$16"}</definedName>
    <definedName name="_____hu1" localSheetId="12" hidden="1">{"'Sheet1'!$L$16"}</definedName>
    <definedName name="_____hu1" localSheetId="11" hidden="1">{"'Sheet1'!$L$16"}</definedName>
    <definedName name="_____hu1" localSheetId="13" hidden="1">{"'Sheet1'!$L$16"}</definedName>
    <definedName name="_____hu1" localSheetId="16" hidden="1">{"'Sheet1'!$L$16"}</definedName>
    <definedName name="_____hu1" localSheetId="21" hidden="1">{"'Sheet1'!$L$16"}</definedName>
    <definedName name="_____hu1" localSheetId="18" hidden="1">{"'Sheet1'!$L$16"}</definedName>
    <definedName name="_____hu1" localSheetId="19" hidden="1">{"'Sheet1'!$L$16"}</definedName>
    <definedName name="_____hu1" localSheetId="20" hidden="1">{"'Sheet1'!$L$16"}</definedName>
    <definedName name="_____hu1" localSheetId="22" hidden="1">{"'Sheet1'!$L$16"}</definedName>
    <definedName name="_____hu1" localSheetId="24" hidden="1">{"'Sheet1'!$L$16"}</definedName>
    <definedName name="_____hu1" localSheetId="28" hidden="1">{"'Sheet1'!$L$16"}</definedName>
    <definedName name="_____hu1" localSheetId="14" hidden="1">{"'Sheet1'!$L$16"}</definedName>
    <definedName name="_____hu1" hidden="1">{"'Sheet1'!$L$16"}</definedName>
    <definedName name="_____hu2" localSheetId="12" hidden="1">{"'Sheet1'!$L$16"}</definedName>
    <definedName name="_____hu2" localSheetId="11" hidden="1">{"'Sheet1'!$L$16"}</definedName>
    <definedName name="_____hu2" localSheetId="13" hidden="1">{"'Sheet1'!$L$16"}</definedName>
    <definedName name="_____hu2" localSheetId="16" hidden="1">{"'Sheet1'!$L$16"}</definedName>
    <definedName name="_____hu2" localSheetId="21" hidden="1">{"'Sheet1'!$L$16"}</definedName>
    <definedName name="_____hu2" localSheetId="18" hidden="1">{"'Sheet1'!$L$16"}</definedName>
    <definedName name="_____hu2" localSheetId="19" hidden="1">{"'Sheet1'!$L$16"}</definedName>
    <definedName name="_____hu2" localSheetId="20" hidden="1">{"'Sheet1'!$L$16"}</definedName>
    <definedName name="_____hu2" localSheetId="22" hidden="1">{"'Sheet1'!$L$16"}</definedName>
    <definedName name="_____hu2" localSheetId="24" hidden="1">{"'Sheet1'!$L$16"}</definedName>
    <definedName name="_____hu2" localSheetId="28" hidden="1">{"'Sheet1'!$L$16"}</definedName>
    <definedName name="_____hu2" localSheetId="14" hidden="1">{"'Sheet1'!$L$16"}</definedName>
    <definedName name="_____hu2" hidden="1">{"'Sheet1'!$L$16"}</definedName>
    <definedName name="_____hu5" localSheetId="12" hidden="1">{"'Sheet1'!$L$16"}</definedName>
    <definedName name="_____hu5" localSheetId="11" hidden="1">{"'Sheet1'!$L$16"}</definedName>
    <definedName name="_____hu5" localSheetId="13" hidden="1">{"'Sheet1'!$L$16"}</definedName>
    <definedName name="_____hu5" localSheetId="16" hidden="1">{"'Sheet1'!$L$16"}</definedName>
    <definedName name="_____hu5" localSheetId="21" hidden="1">{"'Sheet1'!$L$16"}</definedName>
    <definedName name="_____hu5" localSheetId="18" hidden="1">{"'Sheet1'!$L$16"}</definedName>
    <definedName name="_____hu5" localSheetId="19" hidden="1">{"'Sheet1'!$L$16"}</definedName>
    <definedName name="_____hu5" localSheetId="20" hidden="1">{"'Sheet1'!$L$16"}</definedName>
    <definedName name="_____hu5" localSheetId="22" hidden="1">{"'Sheet1'!$L$16"}</definedName>
    <definedName name="_____hu5" localSheetId="24" hidden="1">{"'Sheet1'!$L$16"}</definedName>
    <definedName name="_____hu5" localSheetId="28" hidden="1">{"'Sheet1'!$L$16"}</definedName>
    <definedName name="_____hu5" localSheetId="14" hidden="1">{"'Sheet1'!$L$16"}</definedName>
    <definedName name="_____hu5" hidden="1">{"'Sheet1'!$L$16"}</definedName>
    <definedName name="_____hu6" localSheetId="12" hidden="1">{"'Sheet1'!$L$16"}</definedName>
    <definedName name="_____hu6" localSheetId="11" hidden="1">{"'Sheet1'!$L$16"}</definedName>
    <definedName name="_____hu6" localSheetId="13" hidden="1">{"'Sheet1'!$L$16"}</definedName>
    <definedName name="_____hu6" localSheetId="16" hidden="1">{"'Sheet1'!$L$16"}</definedName>
    <definedName name="_____hu6" localSheetId="21" hidden="1">{"'Sheet1'!$L$16"}</definedName>
    <definedName name="_____hu6" localSheetId="18" hidden="1">{"'Sheet1'!$L$16"}</definedName>
    <definedName name="_____hu6" localSheetId="19" hidden="1">{"'Sheet1'!$L$16"}</definedName>
    <definedName name="_____hu6" localSheetId="20" hidden="1">{"'Sheet1'!$L$16"}</definedName>
    <definedName name="_____hu6" localSheetId="22" hidden="1">{"'Sheet1'!$L$16"}</definedName>
    <definedName name="_____hu6" localSheetId="24" hidden="1">{"'Sheet1'!$L$16"}</definedName>
    <definedName name="_____hu6" localSheetId="28" hidden="1">{"'Sheet1'!$L$16"}</definedName>
    <definedName name="_____hu6" localSheetId="14" hidden="1">{"'Sheet1'!$L$16"}</definedName>
    <definedName name="_____hu6" hidden="1">{"'Sheet1'!$L$16"}</definedName>
    <definedName name="_____hu7" localSheetId="12" hidden="1">{"'Sheet1'!$L$16"}</definedName>
    <definedName name="_____hu7" localSheetId="11" hidden="1">{"'Sheet1'!$L$16"}</definedName>
    <definedName name="_____hu7" localSheetId="13" hidden="1">{"'Sheet1'!$L$16"}</definedName>
    <definedName name="_____hu7" localSheetId="16" hidden="1">{"'Sheet1'!$L$16"}</definedName>
    <definedName name="_____hu7" localSheetId="21" hidden="1">{"'Sheet1'!$L$16"}</definedName>
    <definedName name="_____hu7" localSheetId="18" hidden="1">{"'Sheet1'!$L$16"}</definedName>
    <definedName name="_____hu7" localSheetId="19" hidden="1">{"'Sheet1'!$L$16"}</definedName>
    <definedName name="_____hu7" localSheetId="20" hidden="1">{"'Sheet1'!$L$16"}</definedName>
    <definedName name="_____hu7" localSheetId="22" hidden="1">{"'Sheet1'!$L$16"}</definedName>
    <definedName name="_____hu7" localSheetId="24" hidden="1">{"'Sheet1'!$L$16"}</definedName>
    <definedName name="_____hu7" localSheetId="28" hidden="1">{"'Sheet1'!$L$16"}</definedName>
    <definedName name="_____hu7" localSheetId="14" hidden="1">{"'Sheet1'!$L$16"}</definedName>
    <definedName name="_____hu7" hidden="1">{"'Sheet1'!$L$16"}</definedName>
    <definedName name="_____huy1" localSheetId="12" hidden="1">{"'Sheet1'!$L$16"}</definedName>
    <definedName name="_____huy1" localSheetId="11" hidden="1">{"'Sheet1'!$L$16"}</definedName>
    <definedName name="_____huy1" localSheetId="13" hidden="1">{"'Sheet1'!$L$16"}</definedName>
    <definedName name="_____huy1" localSheetId="16" hidden="1">{"'Sheet1'!$L$16"}</definedName>
    <definedName name="_____huy1" localSheetId="21" hidden="1">{"'Sheet1'!$L$16"}</definedName>
    <definedName name="_____huy1" localSheetId="18" hidden="1">{"'Sheet1'!$L$16"}</definedName>
    <definedName name="_____huy1" localSheetId="19" hidden="1">{"'Sheet1'!$L$16"}</definedName>
    <definedName name="_____huy1" localSheetId="20" hidden="1">{"'Sheet1'!$L$16"}</definedName>
    <definedName name="_____huy1" localSheetId="22" hidden="1">{"'Sheet1'!$L$16"}</definedName>
    <definedName name="_____huy1" localSheetId="24" hidden="1">{"'Sheet1'!$L$16"}</definedName>
    <definedName name="_____huy1" localSheetId="28" hidden="1">{"'Sheet1'!$L$16"}</definedName>
    <definedName name="_____huy1" localSheetId="14" hidden="1">{"'Sheet1'!$L$16"}</definedName>
    <definedName name="_____huy1" hidden="1">{"'Sheet1'!$L$16"}</definedName>
    <definedName name="_____key2" hidden="1">#REF!</definedName>
    <definedName name="_____km03" localSheetId="12" hidden="1">{"'Sheet1'!$L$16"}</definedName>
    <definedName name="_____km03" localSheetId="11" hidden="1">{"'Sheet1'!$L$16"}</definedName>
    <definedName name="_____km03" localSheetId="13" hidden="1">{"'Sheet1'!$L$16"}</definedName>
    <definedName name="_____km03" localSheetId="16" hidden="1">{"'Sheet1'!$L$16"}</definedName>
    <definedName name="_____km03" localSheetId="21" hidden="1">{"'Sheet1'!$L$16"}</definedName>
    <definedName name="_____km03" localSheetId="18" hidden="1">{"'Sheet1'!$L$16"}</definedName>
    <definedName name="_____km03" localSheetId="19" hidden="1">{"'Sheet1'!$L$16"}</definedName>
    <definedName name="_____km03" localSheetId="20" hidden="1">{"'Sheet1'!$L$16"}</definedName>
    <definedName name="_____km03" localSheetId="22" hidden="1">{"'Sheet1'!$L$16"}</definedName>
    <definedName name="_____km03" localSheetId="24" hidden="1">{"'Sheet1'!$L$16"}</definedName>
    <definedName name="_____km03" localSheetId="28" hidden="1">{"'Sheet1'!$L$16"}</definedName>
    <definedName name="_____km03" localSheetId="14" hidden="1">{"'Sheet1'!$L$16"}</definedName>
    <definedName name="_____km03" hidden="1">{"'Sheet1'!$L$16"}</definedName>
    <definedName name="_____kr2" localSheetId="12">[0]!__</definedName>
    <definedName name="_____kr2" localSheetId="11">[0]!__</definedName>
    <definedName name="_____kr2" localSheetId="13">[0]!__</definedName>
    <definedName name="_____kr2" localSheetId="16">[0]!__</definedName>
    <definedName name="_____kr2" localSheetId="21">[0]!__</definedName>
    <definedName name="_____kr2" localSheetId="18">[0]!__</definedName>
    <definedName name="_____kr2" localSheetId="19">[0]!__</definedName>
    <definedName name="_____kr2" localSheetId="20">[0]!__</definedName>
    <definedName name="_____kr2" localSheetId="22">[0]!__</definedName>
    <definedName name="_____kr2" localSheetId="24">[0]!__</definedName>
    <definedName name="_____kr2" localSheetId="28">[0]!__</definedName>
    <definedName name="_____kr2" localSheetId="14">[0]!__</definedName>
    <definedName name="_____kr2">[0]!__</definedName>
    <definedName name="_____Lan1" localSheetId="12" hidden="1">{"'Sheet1'!$L$16"}</definedName>
    <definedName name="_____Lan1" localSheetId="11" hidden="1">{"'Sheet1'!$L$16"}</definedName>
    <definedName name="_____Lan1" localSheetId="13" hidden="1">{"'Sheet1'!$L$16"}</definedName>
    <definedName name="_____Lan1" localSheetId="16" hidden="1">{"'Sheet1'!$L$16"}</definedName>
    <definedName name="_____Lan1" localSheetId="21" hidden="1">{"'Sheet1'!$L$16"}</definedName>
    <definedName name="_____Lan1" localSheetId="18" hidden="1">{"'Sheet1'!$L$16"}</definedName>
    <definedName name="_____Lan1" localSheetId="19" hidden="1">{"'Sheet1'!$L$16"}</definedName>
    <definedName name="_____Lan1" localSheetId="20" hidden="1">{"'Sheet1'!$L$16"}</definedName>
    <definedName name="_____Lan1" localSheetId="22" hidden="1">{"'Sheet1'!$L$16"}</definedName>
    <definedName name="_____Lan1" localSheetId="24" hidden="1">{"'Sheet1'!$L$16"}</definedName>
    <definedName name="_____Lan1" localSheetId="28" hidden="1">{"'Sheet1'!$L$16"}</definedName>
    <definedName name="_____Lan1" localSheetId="14" hidden="1">{"'Sheet1'!$L$16"}</definedName>
    <definedName name="_____Lan1" hidden="1">{"'Sheet1'!$L$16"}</definedName>
    <definedName name="_____Lan2" localSheetId="12" hidden="1">{"'Sheet1'!$L$16"}</definedName>
    <definedName name="_____Lan2" localSheetId="11" hidden="1">{"'Sheet1'!$L$16"}</definedName>
    <definedName name="_____Lan2" localSheetId="13" hidden="1">{"'Sheet1'!$L$16"}</definedName>
    <definedName name="_____Lan2" localSheetId="16" hidden="1">{"'Sheet1'!$L$16"}</definedName>
    <definedName name="_____Lan2" localSheetId="21" hidden="1">{"'Sheet1'!$L$16"}</definedName>
    <definedName name="_____Lan2" localSheetId="18" hidden="1">{"'Sheet1'!$L$16"}</definedName>
    <definedName name="_____Lan2" localSheetId="19" hidden="1">{"'Sheet1'!$L$16"}</definedName>
    <definedName name="_____Lan2" localSheetId="20" hidden="1">{"'Sheet1'!$L$16"}</definedName>
    <definedName name="_____Lan2" localSheetId="22" hidden="1">{"'Sheet1'!$L$16"}</definedName>
    <definedName name="_____Lan2" localSheetId="24" hidden="1">{"'Sheet1'!$L$16"}</definedName>
    <definedName name="_____Lan2" localSheetId="28" hidden="1">{"'Sheet1'!$L$16"}</definedName>
    <definedName name="_____Lan2" localSheetId="14" hidden="1">{"'Sheet1'!$L$16"}</definedName>
    <definedName name="_____Lan2" hidden="1">{"'Sheet1'!$L$16"}</definedName>
    <definedName name="_____LAN3" localSheetId="12" hidden="1">{"'Sheet1'!$L$16"}</definedName>
    <definedName name="_____LAN3" localSheetId="11" hidden="1">{"'Sheet1'!$L$16"}</definedName>
    <definedName name="_____LAN3" localSheetId="13" hidden="1">{"'Sheet1'!$L$16"}</definedName>
    <definedName name="_____LAN3" localSheetId="16" hidden="1">{"'Sheet1'!$L$16"}</definedName>
    <definedName name="_____LAN3" localSheetId="21" hidden="1">{"'Sheet1'!$L$16"}</definedName>
    <definedName name="_____LAN3" localSheetId="18" hidden="1">{"'Sheet1'!$L$16"}</definedName>
    <definedName name="_____LAN3" localSheetId="19" hidden="1">{"'Sheet1'!$L$16"}</definedName>
    <definedName name="_____LAN3" localSheetId="20" hidden="1">{"'Sheet1'!$L$16"}</definedName>
    <definedName name="_____LAN3" localSheetId="22" hidden="1">{"'Sheet1'!$L$16"}</definedName>
    <definedName name="_____LAN3" localSheetId="24" hidden="1">{"'Sheet1'!$L$16"}</definedName>
    <definedName name="_____LAN3" localSheetId="28" hidden="1">{"'Sheet1'!$L$16"}</definedName>
    <definedName name="_____LAN3" localSheetId="14" hidden="1">{"'Sheet1'!$L$16"}</definedName>
    <definedName name="_____LAN3" hidden="1">{"'Sheet1'!$L$16"}</definedName>
    <definedName name="_____lao2" localSheetId="12" hidden="1">{"'Sheet1'!$L$16"}</definedName>
    <definedName name="_____lao2" localSheetId="11" hidden="1">{"'Sheet1'!$L$16"}</definedName>
    <definedName name="_____lao2" localSheetId="13" hidden="1">{"'Sheet1'!$L$16"}</definedName>
    <definedName name="_____lao2" localSheetId="16" hidden="1">{"'Sheet1'!$L$16"}</definedName>
    <definedName name="_____lao2" localSheetId="21" hidden="1">{"'Sheet1'!$L$16"}</definedName>
    <definedName name="_____lao2" localSheetId="18" hidden="1">{"'Sheet1'!$L$16"}</definedName>
    <definedName name="_____lao2" localSheetId="19" hidden="1">{"'Sheet1'!$L$16"}</definedName>
    <definedName name="_____lao2" localSheetId="20" hidden="1">{"'Sheet1'!$L$16"}</definedName>
    <definedName name="_____lao2" localSheetId="22" hidden="1">{"'Sheet1'!$L$16"}</definedName>
    <definedName name="_____lao2" localSheetId="24" hidden="1">{"'Sheet1'!$L$16"}</definedName>
    <definedName name="_____lao2" localSheetId="28" hidden="1">{"'Sheet1'!$L$16"}</definedName>
    <definedName name="_____lao2" localSheetId="14" hidden="1">{"'Sheet1'!$L$16"}</definedName>
    <definedName name="_____lao2" hidden="1">{"'Sheet1'!$L$16"}</definedName>
    <definedName name="_____ld2" localSheetId="12" hidden="1">{"'Sheet1'!$L$16"}</definedName>
    <definedName name="_____ld2" localSheetId="11" hidden="1">{"'Sheet1'!$L$16"}</definedName>
    <definedName name="_____ld2" localSheetId="13" hidden="1">{"'Sheet1'!$L$16"}</definedName>
    <definedName name="_____ld2" localSheetId="16" hidden="1">{"'Sheet1'!$L$16"}</definedName>
    <definedName name="_____ld2" localSheetId="21" hidden="1">{"'Sheet1'!$L$16"}</definedName>
    <definedName name="_____ld2" localSheetId="18" hidden="1">{"'Sheet1'!$L$16"}</definedName>
    <definedName name="_____ld2" localSheetId="19" hidden="1">{"'Sheet1'!$L$16"}</definedName>
    <definedName name="_____ld2" localSheetId="20" hidden="1">{"'Sheet1'!$L$16"}</definedName>
    <definedName name="_____ld2" localSheetId="22" hidden="1">{"'Sheet1'!$L$16"}</definedName>
    <definedName name="_____ld2" localSheetId="24" hidden="1">{"'Sheet1'!$L$16"}</definedName>
    <definedName name="_____ld2" localSheetId="28" hidden="1">{"'Sheet1'!$L$16"}</definedName>
    <definedName name="_____ld2" localSheetId="14" hidden="1">{"'Sheet1'!$L$16"}</definedName>
    <definedName name="_____ld2" hidden="1">{"'Sheet1'!$L$16"}</definedName>
    <definedName name="_____lop111" localSheetId="12" hidden="1">{#N/A,#N/A,FALSE,"特殊室（ＢＱ表）"}</definedName>
    <definedName name="_____lop111" localSheetId="11" hidden="1">{#N/A,#N/A,FALSE,"特殊室（ＢＱ表）"}</definedName>
    <definedName name="_____lop111" localSheetId="13" hidden="1">{#N/A,#N/A,FALSE,"特殊室（ＢＱ表）"}</definedName>
    <definedName name="_____lop111" localSheetId="16" hidden="1">{#N/A,#N/A,FALSE,"特殊室（ＢＱ表）"}</definedName>
    <definedName name="_____lop111" localSheetId="21" hidden="1">{#N/A,#N/A,FALSE,"特殊室（ＢＱ表）"}</definedName>
    <definedName name="_____lop111" localSheetId="18" hidden="1">{#N/A,#N/A,FALSE,"特殊室（ＢＱ表）"}</definedName>
    <definedName name="_____lop111" localSheetId="19" hidden="1">{#N/A,#N/A,FALSE,"特殊室（ＢＱ表）"}</definedName>
    <definedName name="_____lop111" localSheetId="20" hidden="1">{#N/A,#N/A,FALSE,"特殊室（ＢＱ表）"}</definedName>
    <definedName name="_____lop111" localSheetId="22" hidden="1">{#N/A,#N/A,FALSE,"特殊室（ＢＱ表）"}</definedName>
    <definedName name="_____lop111" localSheetId="24" hidden="1">{#N/A,#N/A,FALSE,"特殊室（ＢＱ表）"}</definedName>
    <definedName name="_____lop111" localSheetId="28" hidden="1">{#N/A,#N/A,FALSE,"特殊室（ＢＱ表）"}</definedName>
    <definedName name="_____lop111" localSheetId="14" hidden="1">{#N/A,#N/A,FALSE,"特殊室（ＢＱ表）"}</definedName>
    <definedName name="_____lop111" hidden="1">{#N/A,#N/A,FALSE,"特殊室（ＢＱ表）"}</definedName>
    <definedName name="_____M2" localSheetId="12" hidden="1">{"'Sheet1'!$L$16"}</definedName>
    <definedName name="_____M2" localSheetId="11" hidden="1">{"'Sheet1'!$L$16"}</definedName>
    <definedName name="_____M2" localSheetId="13" hidden="1">{"'Sheet1'!$L$16"}</definedName>
    <definedName name="_____M2" localSheetId="16" hidden="1">{"'Sheet1'!$L$16"}</definedName>
    <definedName name="_____M2" localSheetId="21" hidden="1">{"'Sheet1'!$L$16"}</definedName>
    <definedName name="_____M2" localSheetId="18" hidden="1">{"'Sheet1'!$L$16"}</definedName>
    <definedName name="_____M2" localSheetId="19" hidden="1">{"'Sheet1'!$L$16"}</definedName>
    <definedName name="_____M2" localSheetId="20" hidden="1">{"'Sheet1'!$L$16"}</definedName>
    <definedName name="_____M2" localSheetId="22" hidden="1">{"'Sheet1'!$L$16"}</definedName>
    <definedName name="_____M2" localSheetId="24" hidden="1">{"'Sheet1'!$L$16"}</definedName>
    <definedName name="_____M2" localSheetId="28" hidden="1">{"'Sheet1'!$L$16"}</definedName>
    <definedName name="_____M2" localSheetId="14" hidden="1">{"'Sheet1'!$L$16"}</definedName>
    <definedName name="_____M2" hidden="1">{"'Sheet1'!$L$16"}</definedName>
    <definedName name="_____M36" localSheetId="12" hidden="1">{"'Sheet1'!$L$16"}</definedName>
    <definedName name="_____M36" localSheetId="11" hidden="1">{"'Sheet1'!$L$16"}</definedName>
    <definedName name="_____M36" localSheetId="13" hidden="1">{"'Sheet1'!$L$16"}</definedName>
    <definedName name="_____M36" localSheetId="16" hidden="1">{"'Sheet1'!$L$16"}</definedName>
    <definedName name="_____M36" localSheetId="21" hidden="1">{"'Sheet1'!$L$16"}</definedName>
    <definedName name="_____M36" localSheetId="18" hidden="1">{"'Sheet1'!$L$16"}</definedName>
    <definedName name="_____M36" localSheetId="19" hidden="1">{"'Sheet1'!$L$16"}</definedName>
    <definedName name="_____M36" localSheetId="20" hidden="1">{"'Sheet1'!$L$16"}</definedName>
    <definedName name="_____M36" localSheetId="22" hidden="1">{"'Sheet1'!$L$16"}</definedName>
    <definedName name="_____M36" localSheetId="24" hidden="1">{"'Sheet1'!$L$16"}</definedName>
    <definedName name="_____M36" localSheetId="28" hidden="1">{"'Sheet1'!$L$16"}</definedName>
    <definedName name="_____M36" localSheetId="14" hidden="1">{"'Sheet1'!$L$16"}</definedName>
    <definedName name="_____M36" hidden="1">{"'Sheet1'!$L$16"}</definedName>
    <definedName name="_____m4" localSheetId="12" hidden="1">{"'Sheet1'!$L$16"}</definedName>
    <definedName name="_____m4" localSheetId="11" hidden="1">{"'Sheet1'!$L$16"}</definedName>
    <definedName name="_____m4" localSheetId="13" hidden="1">{"'Sheet1'!$L$16"}</definedName>
    <definedName name="_____m4" localSheetId="16" hidden="1">{"'Sheet1'!$L$16"}</definedName>
    <definedName name="_____m4" localSheetId="21" hidden="1">{"'Sheet1'!$L$16"}</definedName>
    <definedName name="_____m4" localSheetId="18" hidden="1">{"'Sheet1'!$L$16"}</definedName>
    <definedName name="_____m4" localSheetId="19" hidden="1">{"'Sheet1'!$L$16"}</definedName>
    <definedName name="_____m4" localSheetId="20" hidden="1">{"'Sheet1'!$L$16"}</definedName>
    <definedName name="_____m4" localSheetId="22" hidden="1">{"'Sheet1'!$L$16"}</definedName>
    <definedName name="_____m4" localSheetId="24" hidden="1">{"'Sheet1'!$L$16"}</definedName>
    <definedName name="_____m4" localSheetId="28" hidden="1">{"'Sheet1'!$L$16"}</definedName>
    <definedName name="_____m4" localSheetId="14" hidden="1">{"'Sheet1'!$L$16"}</definedName>
    <definedName name="_____m4" hidden="1">{"'Sheet1'!$L$16"}</definedName>
    <definedName name="_____MCC3" localSheetId="12" hidden="1">{#N/A,#N/A,FALSE,"CCTV"}</definedName>
    <definedName name="_____MCC3" localSheetId="11" hidden="1">{#N/A,#N/A,FALSE,"CCTV"}</definedName>
    <definedName name="_____MCC3" localSheetId="13" hidden="1">{#N/A,#N/A,FALSE,"CCTV"}</definedName>
    <definedName name="_____MCC3" localSheetId="16" hidden="1">{#N/A,#N/A,FALSE,"CCTV"}</definedName>
    <definedName name="_____MCC3" localSheetId="21" hidden="1">{#N/A,#N/A,FALSE,"CCTV"}</definedName>
    <definedName name="_____MCC3" localSheetId="18" hidden="1">{#N/A,#N/A,FALSE,"CCTV"}</definedName>
    <definedName name="_____MCC3" localSheetId="19" hidden="1">{#N/A,#N/A,FALSE,"CCTV"}</definedName>
    <definedName name="_____MCC3" localSheetId="20" hidden="1">{#N/A,#N/A,FALSE,"CCTV"}</definedName>
    <definedName name="_____MCC3" localSheetId="22" hidden="1">{#N/A,#N/A,FALSE,"CCTV"}</definedName>
    <definedName name="_____MCC3" localSheetId="24" hidden="1">{#N/A,#N/A,FALSE,"CCTV"}</definedName>
    <definedName name="_____MCC3" localSheetId="28" hidden="1">{#N/A,#N/A,FALSE,"CCTV"}</definedName>
    <definedName name="_____MCC3" localSheetId="14" hidden="1">{#N/A,#N/A,FALSE,"CCTV"}</definedName>
    <definedName name="_____MCC3" hidden="1">{#N/A,#N/A,FALSE,"CCTV"}</definedName>
    <definedName name="_____nam1" localSheetId="12" hidden="1">{"'Sheet1'!$L$16"}</definedName>
    <definedName name="_____nam1" localSheetId="11" hidden="1">{"'Sheet1'!$L$16"}</definedName>
    <definedName name="_____nam1" localSheetId="13" hidden="1">{"'Sheet1'!$L$16"}</definedName>
    <definedName name="_____nam1" localSheetId="16" hidden="1">{"'Sheet1'!$L$16"}</definedName>
    <definedName name="_____nam1" localSheetId="21" hidden="1">{"'Sheet1'!$L$16"}</definedName>
    <definedName name="_____nam1" localSheetId="18" hidden="1">{"'Sheet1'!$L$16"}</definedName>
    <definedName name="_____nam1" localSheetId="19" hidden="1">{"'Sheet1'!$L$16"}</definedName>
    <definedName name="_____nam1" localSheetId="20" hidden="1">{"'Sheet1'!$L$16"}</definedName>
    <definedName name="_____nam1" localSheetId="22" hidden="1">{"'Sheet1'!$L$16"}</definedName>
    <definedName name="_____nam1" localSheetId="24" hidden="1">{"'Sheet1'!$L$16"}</definedName>
    <definedName name="_____nam1" localSheetId="28" hidden="1">{"'Sheet1'!$L$16"}</definedName>
    <definedName name="_____nam1" localSheetId="14" hidden="1">{"'Sheet1'!$L$16"}</definedName>
    <definedName name="_____nam1" hidden="1">{"'Sheet1'!$L$16"}</definedName>
    <definedName name="_____NO1" hidden="1">#REF!</definedName>
    <definedName name="_____NO2" hidden="1">#REF!</definedName>
    <definedName name="_____NSO2" localSheetId="12" hidden="1">{"'Sheet1'!$L$16"}</definedName>
    <definedName name="_____NSO2" localSheetId="11" hidden="1">{"'Sheet1'!$L$16"}</definedName>
    <definedName name="_____NSO2" localSheetId="13" hidden="1">{"'Sheet1'!$L$16"}</definedName>
    <definedName name="_____NSO2" localSheetId="16" hidden="1">{"'Sheet1'!$L$16"}</definedName>
    <definedName name="_____NSO2" localSheetId="21" hidden="1">{"'Sheet1'!$L$16"}</definedName>
    <definedName name="_____NSO2" localSheetId="18" hidden="1">{"'Sheet1'!$L$16"}</definedName>
    <definedName name="_____NSO2" localSheetId="19" hidden="1">{"'Sheet1'!$L$16"}</definedName>
    <definedName name="_____NSO2" localSheetId="20" hidden="1">{"'Sheet1'!$L$16"}</definedName>
    <definedName name="_____NSO2" localSheetId="22" hidden="1">{"'Sheet1'!$L$16"}</definedName>
    <definedName name="_____NSO2" localSheetId="24" hidden="1">{"'Sheet1'!$L$16"}</definedName>
    <definedName name="_____NSO2" localSheetId="28" hidden="1">{"'Sheet1'!$L$16"}</definedName>
    <definedName name="_____NSO2" localSheetId="14" hidden="1">{"'Sheet1'!$L$16"}</definedName>
    <definedName name="_____NSO2" hidden="1">{"'Sheet1'!$L$16"}</definedName>
    <definedName name="_____NSO3" localSheetId="12" hidden="1">{"'Sheet1'!$L$16"}</definedName>
    <definedName name="_____NSO3" localSheetId="11" hidden="1">{"'Sheet1'!$L$16"}</definedName>
    <definedName name="_____NSO3" localSheetId="13" hidden="1">{"'Sheet1'!$L$16"}</definedName>
    <definedName name="_____NSO3" localSheetId="16" hidden="1">{"'Sheet1'!$L$16"}</definedName>
    <definedName name="_____NSO3" localSheetId="21" hidden="1">{"'Sheet1'!$L$16"}</definedName>
    <definedName name="_____NSO3" localSheetId="18" hidden="1">{"'Sheet1'!$L$16"}</definedName>
    <definedName name="_____NSO3" localSheetId="19" hidden="1">{"'Sheet1'!$L$16"}</definedName>
    <definedName name="_____NSO3" localSheetId="20" hidden="1">{"'Sheet1'!$L$16"}</definedName>
    <definedName name="_____NSO3" localSheetId="22" hidden="1">{"'Sheet1'!$L$16"}</definedName>
    <definedName name="_____NSO3" localSheetId="24" hidden="1">{"'Sheet1'!$L$16"}</definedName>
    <definedName name="_____NSO3" localSheetId="28" hidden="1">{"'Sheet1'!$L$16"}</definedName>
    <definedName name="_____NSO3" localSheetId="14" hidden="1">{"'Sheet1'!$L$16"}</definedName>
    <definedName name="_____NSO3" hidden="1">{"'Sheet1'!$L$16"}</definedName>
    <definedName name="_____P3" localSheetId="12" hidden="1">{#N/A,#N/A,FALSE,"特殊室（ＢＱ表）"}</definedName>
    <definedName name="_____P3" localSheetId="11" hidden="1">{#N/A,#N/A,FALSE,"特殊室（ＢＱ表）"}</definedName>
    <definedName name="_____P3" localSheetId="13" hidden="1">{#N/A,#N/A,FALSE,"特殊室（ＢＱ表）"}</definedName>
    <definedName name="_____P3" localSheetId="16" hidden="1">{#N/A,#N/A,FALSE,"特殊室（ＢＱ表）"}</definedName>
    <definedName name="_____P3" localSheetId="21" hidden="1">{#N/A,#N/A,FALSE,"特殊室（ＢＱ表）"}</definedName>
    <definedName name="_____P3" localSheetId="18" hidden="1">{#N/A,#N/A,FALSE,"特殊室（ＢＱ表）"}</definedName>
    <definedName name="_____P3" localSheetId="19" hidden="1">{#N/A,#N/A,FALSE,"特殊室（ＢＱ表）"}</definedName>
    <definedName name="_____P3" localSheetId="20" hidden="1">{#N/A,#N/A,FALSE,"特殊室（ＢＱ表）"}</definedName>
    <definedName name="_____P3" localSheetId="22" hidden="1">{#N/A,#N/A,FALSE,"特殊室（ＢＱ表）"}</definedName>
    <definedName name="_____P3" localSheetId="24" hidden="1">{#N/A,#N/A,FALSE,"特殊室（ＢＱ表）"}</definedName>
    <definedName name="_____P3" localSheetId="28" hidden="1">{#N/A,#N/A,FALSE,"特殊室（ＢＱ表）"}</definedName>
    <definedName name="_____P3" localSheetId="14" hidden="1">{#N/A,#N/A,FALSE,"特殊室（ＢＱ表）"}</definedName>
    <definedName name="_____P3" hidden="1">{#N/A,#N/A,FALSE,"特殊室（ＢＱ表）"}</definedName>
    <definedName name="_____PA3" localSheetId="12" hidden="1">{"'Sheet1'!$L$16"}</definedName>
    <definedName name="_____PA3" localSheetId="11" hidden="1">{"'Sheet1'!$L$16"}</definedName>
    <definedName name="_____PA3" localSheetId="13" hidden="1">{"'Sheet1'!$L$16"}</definedName>
    <definedName name="_____PA3" localSheetId="16" hidden="1">{"'Sheet1'!$L$16"}</definedName>
    <definedName name="_____PA3" localSheetId="21" hidden="1">{"'Sheet1'!$L$16"}</definedName>
    <definedName name="_____PA3" localSheetId="18" hidden="1">{"'Sheet1'!$L$16"}</definedName>
    <definedName name="_____PA3" localSheetId="19" hidden="1">{"'Sheet1'!$L$16"}</definedName>
    <definedName name="_____PA3" localSheetId="20" hidden="1">{"'Sheet1'!$L$16"}</definedName>
    <definedName name="_____PA3" localSheetId="22" hidden="1">{"'Sheet1'!$L$16"}</definedName>
    <definedName name="_____PA3" localSheetId="24" hidden="1">{"'Sheet1'!$L$16"}</definedName>
    <definedName name="_____PA3" localSheetId="28" hidden="1">{"'Sheet1'!$L$16"}</definedName>
    <definedName name="_____PA3" localSheetId="14" hidden="1">{"'Sheet1'!$L$16"}</definedName>
    <definedName name="_____PA3" hidden="1">{"'Sheet1'!$L$16"}</definedName>
    <definedName name="_____pa4" localSheetId="12" hidden="1">{"'Sheet1'!$L$16"}</definedName>
    <definedName name="_____pa4" localSheetId="11" hidden="1">{"'Sheet1'!$L$16"}</definedName>
    <definedName name="_____pa4" localSheetId="13" hidden="1">{"'Sheet1'!$L$16"}</definedName>
    <definedName name="_____pa4" localSheetId="16" hidden="1">{"'Sheet1'!$L$16"}</definedName>
    <definedName name="_____pa4" localSheetId="21" hidden="1">{"'Sheet1'!$L$16"}</definedName>
    <definedName name="_____pa4" localSheetId="18" hidden="1">{"'Sheet1'!$L$16"}</definedName>
    <definedName name="_____pa4" localSheetId="19" hidden="1">{"'Sheet1'!$L$16"}</definedName>
    <definedName name="_____pa4" localSheetId="20" hidden="1">{"'Sheet1'!$L$16"}</definedName>
    <definedName name="_____pa4" localSheetId="22" hidden="1">{"'Sheet1'!$L$16"}</definedName>
    <definedName name="_____pa4" localSheetId="24" hidden="1">{"'Sheet1'!$L$16"}</definedName>
    <definedName name="_____pa4" localSheetId="28" hidden="1">{"'Sheet1'!$L$16"}</definedName>
    <definedName name="_____pa4" localSheetId="14" hidden="1">{"'Sheet1'!$L$16"}</definedName>
    <definedName name="_____pa4" hidden="1">{"'Sheet1'!$L$16"}</definedName>
    <definedName name="_____phu3" localSheetId="12" hidden="1">{"'Sheet1'!$L$16"}</definedName>
    <definedName name="_____phu3" localSheetId="11" hidden="1">{"'Sheet1'!$L$16"}</definedName>
    <definedName name="_____phu3" localSheetId="13" hidden="1">{"'Sheet1'!$L$16"}</definedName>
    <definedName name="_____phu3" localSheetId="16" hidden="1">{"'Sheet1'!$L$16"}</definedName>
    <definedName name="_____phu3" localSheetId="21" hidden="1">{"'Sheet1'!$L$16"}</definedName>
    <definedName name="_____phu3" localSheetId="18" hidden="1">{"'Sheet1'!$L$16"}</definedName>
    <definedName name="_____phu3" localSheetId="19" hidden="1">{"'Sheet1'!$L$16"}</definedName>
    <definedName name="_____phu3" localSheetId="20" hidden="1">{"'Sheet1'!$L$16"}</definedName>
    <definedName name="_____phu3" localSheetId="22" hidden="1">{"'Sheet1'!$L$16"}</definedName>
    <definedName name="_____phu3" localSheetId="24" hidden="1">{"'Sheet1'!$L$16"}</definedName>
    <definedName name="_____phu3" localSheetId="28" hidden="1">{"'Sheet1'!$L$16"}</definedName>
    <definedName name="_____phu3" localSheetId="14" hidden="1">{"'Sheet1'!$L$16"}</definedName>
    <definedName name="_____phu3" hidden="1">{"'Sheet1'!$L$16"}</definedName>
    <definedName name="_____PPP3" localSheetId="12" hidden="1">{#N/A,#N/A,FALSE,"特殊室（ＢＱ表）"}</definedName>
    <definedName name="_____PPP3" localSheetId="11" hidden="1">{#N/A,#N/A,FALSE,"特殊室（ＢＱ表）"}</definedName>
    <definedName name="_____PPP3" localSheetId="13" hidden="1">{#N/A,#N/A,FALSE,"特殊室（ＢＱ表）"}</definedName>
    <definedName name="_____PPP3" localSheetId="16" hidden="1">{#N/A,#N/A,FALSE,"特殊室（ＢＱ表）"}</definedName>
    <definedName name="_____PPP3" localSheetId="21" hidden="1">{#N/A,#N/A,FALSE,"特殊室（ＢＱ表）"}</definedName>
    <definedName name="_____PPP3" localSheetId="18" hidden="1">{#N/A,#N/A,FALSE,"特殊室（ＢＱ表）"}</definedName>
    <definedName name="_____PPP3" localSheetId="19" hidden="1">{#N/A,#N/A,FALSE,"特殊室（ＢＱ表）"}</definedName>
    <definedName name="_____PPP3" localSheetId="20" hidden="1">{#N/A,#N/A,FALSE,"特殊室（ＢＱ表）"}</definedName>
    <definedName name="_____PPP3" localSheetId="22" hidden="1">{#N/A,#N/A,FALSE,"特殊室（ＢＱ表）"}</definedName>
    <definedName name="_____PPP3" localSheetId="24" hidden="1">{#N/A,#N/A,FALSE,"特殊室（ＢＱ表）"}</definedName>
    <definedName name="_____PPP3" localSheetId="28" hidden="1">{#N/A,#N/A,FALSE,"特殊室（ＢＱ表）"}</definedName>
    <definedName name="_____PPP3" localSheetId="14" hidden="1">{#N/A,#N/A,FALSE,"特殊室（ＢＱ表）"}</definedName>
    <definedName name="_____PPP3" hidden="1">{#N/A,#N/A,FALSE,"特殊室（ＢＱ表）"}</definedName>
    <definedName name="_____PPP33" localSheetId="12" hidden="1">{#N/A,#N/A,FALSE,"特殊室（ＢＱ表）"}</definedName>
    <definedName name="_____PPP33" localSheetId="11" hidden="1">{#N/A,#N/A,FALSE,"特殊室（ＢＱ表）"}</definedName>
    <definedName name="_____PPP33" localSheetId="13" hidden="1">{#N/A,#N/A,FALSE,"特殊室（ＢＱ表）"}</definedName>
    <definedName name="_____PPP33" localSheetId="16" hidden="1">{#N/A,#N/A,FALSE,"特殊室（ＢＱ表）"}</definedName>
    <definedName name="_____PPP33" localSheetId="21" hidden="1">{#N/A,#N/A,FALSE,"特殊室（ＢＱ表）"}</definedName>
    <definedName name="_____PPP33" localSheetId="18" hidden="1">{#N/A,#N/A,FALSE,"特殊室（ＢＱ表）"}</definedName>
    <definedName name="_____PPP33" localSheetId="19" hidden="1">{#N/A,#N/A,FALSE,"特殊室（ＢＱ表）"}</definedName>
    <definedName name="_____PPP33" localSheetId="20" hidden="1">{#N/A,#N/A,FALSE,"特殊室（ＢＱ表）"}</definedName>
    <definedName name="_____PPP33" localSheetId="22" hidden="1">{#N/A,#N/A,FALSE,"特殊室（ＢＱ表）"}</definedName>
    <definedName name="_____PPP33" localSheetId="24" hidden="1">{#N/A,#N/A,FALSE,"特殊室（ＢＱ表）"}</definedName>
    <definedName name="_____PPP33" localSheetId="28" hidden="1">{#N/A,#N/A,FALSE,"特殊室（ＢＱ表）"}</definedName>
    <definedName name="_____PPP33" localSheetId="14" hidden="1">{#N/A,#N/A,FALSE,"特殊室（ＢＱ表）"}</definedName>
    <definedName name="_____PPP33" hidden="1">{#N/A,#N/A,FALSE,"特殊室（ＢＱ表）"}</definedName>
    <definedName name="_____ppp34" localSheetId="12" hidden="1">{#N/A,#N/A,FALSE,"特殊室（ＢＱ表）"}</definedName>
    <definedName name="_____ppp34" localSheetId="11" hidden="1">{#N/A,#N/A,FALSE,"特殊室（ＢＱ表）"}</definedName>
    <definedName name="_____ppp34" localSheetId="13" hidden="1">{#N/A,#N/A,FALSE,"特殊室（ＢＱ表）"}</definedName>
    <definedName name="_____ppp34" localSheetId="16" hidden="1">{#N/A,#N/A,FALSE,"特殊室（ＢＱ表）"}</definedName>
    <definedName name="_____ppp34" localSheetId="21" hidden="1">{#N/A,#N/A,FALSE,"特殊室（ＢＱ表）"}</definedName>
    <definedName name="_____ppp34" localSheetId="18" hidden="1">{#N/A,#N/A,FALSE,"特殊室（ＢＱ表）"}</definedName>
    <definedName name="_____ppp34" localSheetId="19" hidden="1">{#N/A,#N/A,FALSE,"特殊室（ＢＱ表）"}</definedName>
    <definedName name="_____ppp34" localSheetId="20" hidden="1">{#N/A,#N/A,FALSE,"特殊室（ＢＱ表）"}</definedName>
    <definedName name="_____ppp34" localSheetId="22" hidden="1">{#N/A,#N/A,FALSE,"特殊室（ＢＱ表）"}</definedName>
    <definedName name="_____ppp34" localSheetId="24" hidden="1">{#N/A,#N/A,FALSE,"特殊室（ＢＱ表）"}</definedName>
    <definedName name="_____ppp34" localSheetId="28" hidden="1">{#N/A,#N/A,FALSE,"特殊室（ＢＱ表）"}</definedName>
    <definedName name="_____ppp34" localSheetId="14" hidden="1">{#N/A,#N/A,FALSE,"特殊室（ＢＱ表）"}</definedName>
    <definedName name="_____ppp34" hidden="1">{#N/A,#N/A,FALSE,"特殊室（ＢＱ表）"}</definedName>
    <definedName name="_____ppp3444" localSheetId="12" hidden="1">{#N/A,#N/A,FALSE,"特殊室（ＢＱ表）"}</definedName>
    <definedName name="_____ppp3444" localSheetId="11" hidden="1">{#N/A,#N/A,FALSE,"特殊室（ＢＱ表）"}</definedName>
    <definedName name="_____ppp3444" localSheetId="13" hidden="1">{#N/A,#N/A,FALSE,"特殊室（ＢＱ表）"}</definedName>
    <definedName name="_____ppp3444" localSheetId="16" hidden="1">{#N/A,#N/A,FALSE,"特殊室（ＢＱ表）"}</definedName>
    <definedName name="_____ppp3444" localSheetId="21" hidden="1">{#N/A,#N/A,FALSE,"特殊室（ＢＱ表）"}</definedName>
    <definedName name="_____ppp3444" localSheetId="18" hidden="1">{#N/A,#N/A,FALSE,"特殊室（ＢＱ表）"}</definedName>
    <definedName name="_____ppp3444" localSheetId="19" hidden="1">{#N/A,#N/A,FALSE,"特殊室（ＢＱ表）"}</definedName>
    <definedName name="_____ppp3444" localSheetId="20" hidden="1">{#N/A,#N/A,FALSE,"特殊室（ＢＱ表）"}</definedName>
    <definedName name="_____ppp3444" localSheetId="22" hidden="1">{#N/A,#N/A,FALSE,"特殊室（ＢＱ表）"}</definedName>
    <definedName name="_____ppp3444" localSheetId="24" hidden="1">{#N/A,#N/A,FALSE,"特殊室（ＢＱ表）"}</definedName>
    <definedName name="_____ppp3444" localSheetId="28" hidden="1">{#N/A,#N/A,FALSE,"特殊室（ＢＱ表）"}</definedName>
    <definedName name="_____ppp3444" localSheetId="14" hidden="1">{#N/A,#N/A,FALSE,"特殊室（ＢＱ表）"}</definedName>
    <definedName name="_____ppp3444" hidden="1">{#N/A,#N/A,FALSE,"特殊室（ＢＱ表）"}</definedName>
    <definedName name="_____QUY4" localSheetId="12" hidden="1">{"'Sheet1'!$L$16"}</definedName>
    <definedName name="_____QUY4" localSheetId="11" hidden="1">{"'Sheet1'!$L$16"}</definedName>
    <definedName name="_____QUY4" localSheetId="13" hidden="1">{"'Sheet1'!$L$16"}</definedName>
    <definedName name="_____QUY4" localSheetId="16" hidden="1">{"'Sheet1'!$L$16"}</definedName>
    <definedName name="_____QUY4" localSheetId="21" hidden="1">{"'Sheet1'!$L$16"}</definedName>
    <definedName name="_____QUY4" localSheetId="18" hidden="1">{"'Sheet1'!$L$16"}</definedName>
    <definedName name="_____QUY4" localSheetId="19" hidden="1">{"'Sheet1'!$L$16"}</definedName>
    <definedName name="_____QUY4" localSheetId="20" hidden="1">{"'Sheet1'!$L$16"}</definedName>
    <definedName name="_____QUY4" localSheetId="22" hidden="1">{"'Sheet1'!$L$16"}</definedName>
    <definedName name="_____QUY4" localSheetId="24" hidden="1">{"'Sheet1'!$L$16"}</definedName>
    <definedName name="_____QUY4" localSheetId="28" hidden="1">{"'Sheet1'!$L$16"}</definedName>
    <definedName name="_____QUY4" localSheetId="14" hidden="1">{"'Sheet1'!$L$16"}</definedName>
    <definedName name="_____QUY4" hidden="1">{"'Sheet1'!$L$16"}</definedName>
    <definedName name="_____SCL4" localSheetId="12" hidden="1">{"'Sheet1'!$L$16"}</definedName>
    <definedName name="_____SCL4" localSheetId="11" hidden="1">{"'Sheet1'!$L$16"}</definedName>
    <definedName name="_____SCL4" localSheetId="13" hidden="1">{"'Sheet1'!$L$16"}</definedName>
    <definedName name="_____SCL4" localSheetId="16" hidden="1">{"'Sheet1'!$L$16"}</definedName>
    <definedName name="_____SCL4" localSheetId="21" hidden="1">{"'Sheet1'!$L$16"}</definedName>
    <definedName name="_____SCL4" localSheetId="18" hidden="1">{"'Sheet1'!$L$16"}</definedName>
    <definedName name="_____SCL4" localSheetId="19" hidden="1">{"'Sheet1'!$L$16"}</definedName>
    <definedName name="_____SCL4" localSheetId="20" hidden="1">{"'Sheet1'!$L$16"}</definedName>
    <definedName name="_____SCL4" localSheetId="22" hidden="1">{"'Sheet1'!$L$16"}</definedName>
    <definedName name="_____SCL4" localSheetId="24" hidden="1">{"'Sheet1'!$L$16"}</definedName>
    <definedName name="_____SCL4" localSheetId="28" hidden="1">{"'Sheet1'!$L$16"}</definedName>
    <definedName name="_____SCL4" localSheetId="14" hidden="1">{"'Sheet1'!$L$16"}</definedName>
    <definedName name="_____SCL4" hidden="1">{"'Sheet1'!$L$16"}</definedName>
    <definedName name="_____SCL4_1" localSheetId="12" hidden="1">{"'Sheet1'!$L$16"}</definedName>
    <definedName name="_____SCL4_1" localSheetId="11" hidden="1">{"'Sheet1'!$L$16"}</definedName>
    <definedName name="_____SCL4_1" localSheetId="13" hidden="1">{"'Sheet1'!$L$16"}</definedName>
    <definedName name="_____SCL4_1" localSheetId="16" hidden="1">{"'Sheet1'!$L$16"}</definedName>
    <definedName name="_____SCL4_1" localSheetId="21" hidden="1">{"'Sheet1'!$L$16"}</definedName>
    <definedName name="_____SCL4_1" localSheetId="18" hidden="1">{"'Sheet1'!$L$16"}</definedName>
    <definedName name="_____SCL4_1" localSheetId="19" hidden="1">{"'Sheet1'!$L$16"}</definedName>
    <definedName name="_____SCL4_1" localSheetId="20" hidden="1">{"'Sheet1'!$L$16"}</definedName>
    <definedName name="_____SCL4_1" localSheetId="22" hidden="1">{"'Sheet1'!$L$16"}</definedName>
    <definedName name="_____SCL4_1" localSheetId="24" hidden="1">{"'Sheet1'!$L$16"}</definedName>
    <definedName name="_____SCL4_1" localSheetId="28" hidden="1">{"'Sheet1'!$L$16"}</definedName>
    <definedName name="_____SCL4_1" localSheetId="14" hidden="1">{"'Sheet1'!$L$16"}</definedName>
    <definedName name="_____SCL4_1" hidden="1">{"'Sheet1'!$L$16"}</definedName>
    <definedName name="_____SHI1" localSheetId="12" hidden="1">{"'Sheet1'!$L$16"}</definedName>
    <definedName name="_____SHI1" localSheetId="11" hidden="1">{"'Sheet1'!$L$16"}</definedName>
    <definedName name="_____SHI1" localSheetId="13" hidden="1">{"'Sheet1'!$L$16"}</definedName>
    <definedName name="_____SHI1" localSheetId="16" hidden="1">{"'Sheet1'!$L$16"}</definedName>
    <definedName name="_____SHI1" localSheetId="21" hidden="1">{"'Sheet1'!$L$16"}</definedName>
    <definedName name="_____SHI1" localSheetId="18" hidden="1">{"'Sheet1'!$L$16"}</definedName>
    <definedName name="_____SHI1" localSheetId="19" hidden="1">{"'Sheet1'!$L$16"}</definedName>
    <definedName name="_____SHI1" localSheetId="20" hidden="1">{"'Sheet1'!$L$16"}</definedName>
    <definedName name="_____SHI1" localSheetId="22" hidden="1">{"'Sheet1'!$L$16"}</definedName>
    <definedName name="_____SHI1" localSheetId="24" hidden="1">{"'Sheet1'!$L$16"}</definedName>
    <definedName name="_____SHI1" localSheetId="28" hidden="1">{"'Sheet1'!$L$16"}</definedName>
    <definedName name="_____SHI1" localSheetId="14" hidden="1">{"'Sheet1'!$L$16"}</definedName>
    <definedName name="_____SHI1" hidden="1">{"'Sheet1'!$L$16"}</definedName>
    <definedName name="_____SO16" localSheetId="12" hidden="1">{#N/A,#N/A,TRUE,"Krycí list"}</definedName>
    <definedName name="_____SO16" localSheetId="11" hidden="1">{#N/A,#N/A,TRUE,"Krycí list"}</definedName>
    <definedName name="_____SO16" localSheetId="13" hidden="1">{#N/A,#N/A,TRUE,"Krycí list"}</definedName>
    <definedName name="_____SO16" localSheetId="16" hidden="1">{#N/A,#N/A,TRUE,"Krycí list"}</definedName>
    <definedName name="_____SO16" localSheetId="21" hidden="1">{#N/A,#N/A,TRUE,"Krycí list"}</definedName>
    <definedName name="_____SO16" localSheetId="18" hidden="1">{#N/A,#N/A,TRUE,"Krycí list"}</definedName>
    <definedName name="_____SO16" localSheetId="19" hidden="1">{#N/A,#N/A,TRUE,"Krycí list"}</definedName>
    <definedName name="_____SO16" localSheetId="20" hidden="1">{#N/A,#N/A,TRUE,"Krycí list"}</definedName>
    <definedName name="_____SO16" localSheetId="22" hidden="1">{#N/A,#N/A,TRUE,"Krycí list"}</definedName>
    <definedName name="_____SO16" localSheetId="24" hidden="1">{#N/A,#N/A,TRUE,"Krycí list"}</definedName>
    <definedName name="_____SO16" localSheetId="28" hidden="1">{#N/A,#N/A,TRUE,"Krycí list"}</definedName>
    <definedName name="_____SO16" localSheetId="14" hidden="1">{#N/A,#N/A,TRUE,"Krycí list"}</definedName>
    <definedName name="_____SO16" hidden="1">{#N/A,#N/A,TRUE,"Krycí list"}</definedName>
    <definedName name="_____sxt5" localSheetId="12" hidden="1">{"'Sheet1'!$L$16"}</definedName>
    <definedName name="_____sxt5" localSheetId="11" hidden="1">{"'Sheet1'!$L$16"}</definedName>
    <definedName name="_____sxt5" localSheetId="13" hidden="1">{"'Sheet1'!$L$16"}</definedName>
    <definedName name="_____sxt5" localSheetId="16" hidden="1">{"'Sheet1'!$L$16"}</definedName>
    <definedName name="_____sxt5" localSheetId="21" hidden="1">{"'Sheet1'!$L$16"}</definedName>
    <definedName name="_____sxt5" localSheetId="18" hidden="1">{"'Sheet1'!$L$16"}</definedName>
    <definedName name="_____sxt5" localSheetId="19" hidden="1">{"'Sheet1'!$L$16"}</definedName>
    <definedName name="_____sxt5" localSheetId="20" hidden="1">{"'Sheet1'!$L$16"}</definedName>
    <definedName name="_____sxt5" localSheetId="22" hidden="1">{"'Sheet1'!$L$16"}</definedName>
    <definedName name="_____sxt5" localSheetId="24" hidden="1">{"'Sheet1'!$L$16"}</definedName>
    <definedName name="_____sxt5" localSheetId="28" hidden="1">{"'Sheet1'!$L$16"}</definedName>
    <definedName name="_____sxt5" localSheetId="14" hidden="1">{"'Sheet1'!$L$16"}</definedName>
    <definedName name="_____sxt5" hidden="1">{"'Sheet1'!$L$16"}</definedName>
    <definedName name="_____T04" localSheetId="12" hidden="1">{#N/A,#N/A,FALSE,"CCTV"}</definedName>
    <definedName name="_____T04" localSheetId="11" hidden="1">{#N/A,#N/A,FALSE,"CCTV"}</definedName>
    <definedName name="_____T04" localSheetId="13" hidden="1">{#N/A,#N/A,FALSE,"CCTV"}</definedName>
    <definedName name="_____T04" localSheetId="16" hidden="1">{#N/A,#N/A,FALSE,"CCTV"}</definedName>
    <definedName name="_____T04" localSheetId="21" hidden="1">{#N/A,#N/A,FALSE,"CCTV"}</definedName>
    <definedName name="_____T04" localSheetId="18" hidden="1">{#N/A,#N/A,FALSE,"CCTV"}</definedName>
    <definedName name="_____T04" localSheetId="19" hidden="1">{#N/A,#N/A,FALSE,"CCTV"}</definedName>
    <definedName name="_____T04" localSheetId="20" hidden="1">{#N/A,#N/A,FALSE,"CCTV"}</definedName>
    <definedName name="_____T04" localSheetId="22" hidden="1">{#N/A,#N/A,FALSE,"CCTV"}</definedName>
    <definedName name="_____T04" localSheetId="24" hidden="1">{#N/A,#N/A,FALSE,"CCTV"}</definedName>
    <definedName name="_____T04" localSheetId="28" hidden="1">{#N/A,#N/A,FALSE,"CCTV"}</definedName>
    <definedName name="_____T04" localSheetId="14" hidden="1">{#N/A,#N/A,FALSE,"CCTV"}</definedName>
    <definedName name="_____T04" hidden="1">{#N/A,#N/A,FALSE,"CCTV"}</definedName>
    <definedName name="_____T1" localSheetId="12" hidden="1">{#N/A,#N/A,FALSE,"Chi tiÆt"}</definedName>
    <definedName name="_____T1" localSheetId="11" hidden="1">{#N/A,#N/A,FALSE,"Chi tiÆt"}</definedName>
    <definedName name="_____T1" localSheetId="13" hidden="1">{#N/A,#N/A,FALSE,"Chi tiÆt"}</definedName>
    <definedName name="_____T1" localSheetId="16" hidden="1">{#N/A,#N/A,FALSE,"Chi tiÆt"}</definedName>
    <definedName name="_____T1" localSheetId="21" hidden="1">{#N/A,#N/A,FALSE,"Chi tiÆt"}</definedName>
    <definedName name="_____T1" localSheetId="18" hidden="1">{#N/A,#N/A,FALSE,"Chi tiÆt"}</definedName>
    <definedName name="_____T1" localSheetId="19" hidden="1">{#N/A,#N/A,FALSE,"Chi tiÆt"}</definedName>
    <definedName name="_____T1" localSheetId="20" hidden="1">{#N/A,#N/A,FALSE,"Chi tiÆt"}</definedName>
    <definedName name="_____T1" localSheetId="22" hidden="1">{#N/A,#N/A,FALSE,"Chi tiÆt"}</definedName>
    <definedName name="_____T1" localSheetId="24" hidden="1">{#N/A,#N/A,FALSE,"Chi tiÆt"}</definedName>
    <definedName name="_____T1" localSheetId="28" hidden="1">{#N/A,#N/A,FALSE,"Chi tiÆt"}</definedName>
    <definedName name="_____T1" localSheetId="14" hidden="1">{#N/A,#N/A,FALSE,"Chi tiÆt"}</definedName>
    <definedName name="_____T1" hidden="1">{#N/A,#N/A,FALSE,"Chi tiÆt"}</definedName>
    <definedName name="_____T10" localSheetId="12" hidden="1">{"'Sheet1'!$L$16"}</definedName>
    <definedName name="_____T10" localSheetId="11" hidden="1">{"'Sheet1'!$L$16"}</definedName>
    <definedName name="_____T10" localSheetId="13" hidden="1">{"'Sheet1'!$L$16"}</definedName>
    <definedName name="_____T10" localSheetId="16" hidden="1">{"'Sheet1'!$L$16"}</definedName>
    <definedName name="_____T10" localSheetId="21" hidden="1">{"'Sheet1'!$L$16"}</definedName>
    <definedName name="_____T10" localSheetId="18" hidden="1">{"'Sheet1'!$L$16"}</definedName>
    <definedName name="_____T10" localSheetId="19" hidden="1">{"'Sheet1'!$L$16"}</definedName>
    <definedName name="_____T10" localSheetId="20" hidden="1">{"'Sheet1'!$L$16"}</definedName>
    <definedName name="_____T10" localSheetId="22" hidden="1">{"'Sheet1'!$L$16"}</definedName>
    <definedName name="_____T10" localSheetId="24" hidden="1">{"'Sheet1'!$L$16"}</definedName>
    <definedName name="_____T10" localSheetId="28" hidden="1">{"'Sheet1'!$L$16"}</definedName>
    <definedName name="_____T10" localSheetId="14" hidden="1">{"'Sheet1'!$L$16"}</definedName>
    <definedName name="_____T10" hidden="1">{"'Sheet1'!$L$16"}</definedName>
    <definedName name="_____T2" localSheetId="12" hidden="1">{"'Sheet1'!$L$16"}</definedName>
    <definedName name="_____T2" localSheetId="11" hidden="1">{"'Sheet1'!$L$16"}</definedName>
    <definedName name="_____T2" localSheetId="13" hidden="1">{"'Sheet1'!$L$16"}</definedName>
    <definedName name="_____T2" localSheetId="16" hidden="1">{"'Sheet1'!$L$16"}</definedName>
    <definedName name="_____T2" localSheetId="21" hidden="1">{"'Sheet1'!$L$16"}</definedName>
    <definedName name="_____T2" localSheetId="18" hidden="1">{"'Sheet1'!$L$16"}</definedName>
    <definedName name="_____T2" localSheetId="19" hidden="1">{"'Sheet1'!$L$16"}</definedName>
    <definedName name="_____T2" localSheetId="20" hidden="1">{"'Sheet1'!$L$16"}</definedName>
    <definedName name="_____T2" localSheetId="22" hidden="1">{"'Sheet1'!$L$16"}</definedName>
    <definedName name="_____T2" localSheetId="24" hidden="1">{"'Sheet1'!$L$16"}</definedName>
    <definedName name="_____T2" localSheetId="28" hidden="1">{"'Sheet1'!$L$16"}</definedName>
    <definedName name="_____T2" localSheetId="14" hidden="1">{"'Sheet1'!$L$16"}</definedName>
    <definedName name="_____T2" hidden="1">{"'Sheet1'!$L$16"}</definedName>
    <definedName name="_____T3" localSheetId="12" hidden="1">{"'Sheet1'!$L$16"}</definedName>
    <definedName name="_____T3" localSheetId="11" hidden="1">{"'Sheet1'!$L$16"}</definedName>
    <definedName name="_____T3" localSheetId="13" hidden="1">{"'Sheet1'!$L$16"}</definedName>
    <definedName name="_____T3" localSheetId="16" hidden="1">{"'Sheet1'!$L$16"}</definedName>
    <definedName name="_____T3" localSheetId="21" hidden="1">{"'Sheet1'!$L$16"}</definedName>
    <definedName name="_____T3" localSheetId="18" hidden="1">{"'Sheet1'!$L$16"}</definedName>
    <definedName name="_____T3" localSheetId="19" hidden="1">{"'Sheet1'!$L$16"}</definedName>
    <definedName name="_____T3" localSheetId="20" hidden="1">{"'Sheet1'!$L$16"}</definedName>
    <definedName name="_____T3" localSheetId="22" hidden="1">{"'Sheet1'!$L$16"}</definedName>
    <definedName name="_____T3" localSheetId="24" hidden="1">{"'Sheet1'!$L$16"}</definedName>
    <definedName name="_____T3" localSheetId="28" hidden="1">{"'Sheet1'!$L$16"}</definedName>
    <definedName name="_____T3" localSheetId="14" hidden="1">{"'Sheet1'!$L$16"}</definedName>
    <definedName name="_____T3" hidden="1">{"'Sheet1'!$L$16"}</definedName>
    <definedName name="_____t4" localSheetId="12" hidden="1">{"'Sheet1'!$L$16"}</definedName>
    <definedName name="_____t4" localSheetId="11" hidden="1">{"'Sheet1'!$L$16"}</definedName>
    <definedName name="_____t4" localSheetId="13" hidden="1">{"'Sheet1'!$L$16"}</definedName>
    <definedName name="_____t4" localSheetId="16" hidden="1">{"'Sheet1'!$L$16"}</definedName>
    <definedName name="_____t4" localSheetId="21" hidden="1">{"'Sheet1'!$L$16"}</definedName>
    <definedName name="_____t4" localSheetId="18" hidden="1">{"'Sheet1'!$L$16"}</definedName>
    <definedName name="_____t4" localSheetId="19" hidden="1">{"'Sheet1'!$L$16"}</definedName>
    <definedName name="_____t4" localSheetId="20" hidden="1">{"'Sheet1'!$L$16"}</definedName>
    <definedName name="_____t4" localSheetId="22" hidden="1">{"'Sheet1'!$L$16"}</definedName>
    <definedName name="_____t4" localSheetId="24" hidden="1">{"'Sheet1'!$L$16"}</definedName>
    <definedName name="_____t4" localSheetId="28" hidden="1">{"'Sheet1'!$L$16"}</definedName>
    <definedName name="_____t4" localSheetId="14" hidden="1">{"'Sheet1'!$L$16"}</definedName>
    <definedName name="_____t4" hidden="1">{"'Sheet1'!$L$16"}</definedName>
    <definedName name="_____T5" localSheetId="12" hidden="1">{"'Sheet1'!$L$16"}</definedName>
    <definedName name="_____T5" localSheetId="11" hidden="1">{"'Sheet1'!$L$16"}</definedName>
    <definedName name="_____T5" localSheetId="13" hidden="1">{"'Sheet1'!$L$16"}</definedName>
    <definedName name="_____T5" localSheetId="16" hidden="1">{"'Sheet1'!$L$16"}</definedName>
    <definedName name="_____T5" localSheetId="21" hidden="1">{"'Sheet1'!$L$16"}</definedName>
    <definedName name="_____T5" localSheetId="18" hidden="1">{"'Sheet1'!$L$16"}</definedName>
    <definedName name="_____T5" localSheetId="19" hidden="1">{"'Sheet1'!$L$16"}</definedName>
    <definedName name="_____T5" localSheetId="20" hidden="1">{"'Sheet1'!$L$16"}</definedName>
    <definedName name="_____T5" localSheetId="22" hidden="1">{"'Sheet1'!$L$16"}</definedName>
    <definedName name="_____T5" localSheetId="24" hidden="1">{"'Sheet1'!$L$16"}</definedName>
    <definedName name="_____T5" localSheetId="28" hidden="1">{"'Sheet1'!$L$16"}</definedName>
    <definedName name="_____T5" localSheetId="14" hidden="1">{"'Sheet1'!$L$16"}</definedName>
    <definedName name="_____T5" hidden="1">{"'Sheet1'!$L$16"}</definedName>
    <definedName name="_____TH1" localSheetId="12" hidden="1">{"'Sheet1'!$L$16"}</definedName>
    <definedName name="_____TH1" localSheetId="11" hidden="1">{"'Sheet1'!$L$16"}</definedName>
    <definedName name="_____TH1" localSheetId="13" hidden="1">{"'Sheet1'!$L$16"}</definedName>
    <definedName name="_____TH1" localSheetId="16" hidden="1">{"'Sheet1'!$L$16"}</definedName>
    <definedName name="_____TH1" localSheetId="21" hidden="1">{"'Sheet1'!$L$16"}</definedName>
    <definedName name="_____TH1" localSheetId="18" hidden="1">{"'Sheet1'!$L$16"}</definedName>
    <definedName name="_____TH1" localSheetId="19" hidden="1">{"'Sheet1'!$L$16"}</definedName>
    <definedName name="_____TH1" localSheetId="20" hidden="1">{"'Sheet1'!$L$16"}</definedName>
    <definedName name="_____TH1" localSheetId="22" hidden="1">{"'Sheet1'!$L$16"}</definedName>
    <definedName name="_____TH1" localSheetId="24" hidden="1">{"'Sheet1'!$L$16"}</definedName>
    <definedName name="_____TH1" localSheetId="28" hidden="1">{"'Sheet1'!$L$16"}</definedName>
    <definedName name="_____TH1" localSheetId="14" hidden="1">{"'Sheet1'!$L$16"}</definedName>
    <definedName name="_____TH1" hidden="1">{"'Sheet1'!$L$16"}</definedName>
    <definedName name="_____TH3" localSheetId="12" hidden="1">{"'Sheet1'!$L$16"}</definedName>
    <definedName name="_____TH3" localSheetId="11" hidden="1">{"'Sheet1'!$L$16"}</definedName>
    <definedName name="_____TH3" localSheetId="13" hidden="1">{"'Sheet1'!$L$16"}</definedName>
    <definedName name="_____TH3" localSheetId="16" hidden="1">{"'Sheet1'!$L$16"}</definedName>
    <definedName name="_____TH3" localSheetId="21" hidden="1">{"'Sheet1'!$L$16"}</definedName>
    <definedName name="_____TH3" localSheetId="18" hidden="1">{"'Sheet1'!$L$16"}</definedName>
    <definedName name="_____TH3" localSheetId="19" hidden="1">{"'Sheet1'!$L$16"}</definedName>
    <definedName name="_____TH3" localSheetId="20" hidden="1">{"'Sheet1'!$L$16"}</definedName>
    <definedName name="_____TH3" localSheetId="22" hidden="1">{"'Sheet1'!$L$16"}</definedName>
    <definedName name="_____TH3" localSheetId="24" hidden="1">{"'Sheet1'!$L$16"}</definedName>
    <definedName name="_____TH3" localSheetId="28" hidden="1">{"'Sheet1'!$L$16"}</definedName>
    <definedName name="_____TH3" localSheetId="14" hidden="1">{"'Sheet1'!$L$16"}</definedName>
    <definedName name="_____TH3" hidden="1">{"'Sheet1'!$L$16"}</definedName>
    <definedName name="_____THT11" localSheetId="12" hidden="1">{"'Sheet1'!$L$16"}</definedName>
    <definedName name="_____THT11" localSheetId="11" hidden="1">{"'Sheet1'!$L$16"}</definedName>
    <definedName name="_____THT11" localSheetId="13" hidden="1">{"'Sheet1'!$L$16"}</definedName>
    <definedName name="_____THT11" localSheetId="16" hidden="1">{"'Sheet1'!$L$16"}</definedName>
    <definedName name="_____THT11" localSheetId="21" hidden="1">{"'Sheet1'!$L$16"}</definedName>
    <definedName name="_____THT11" localSheetId="18" hidden="1">{"'Sheet1'!$L$16"}</definedName>
    <definedName name="_____THT11" localSheetId="19" hidden="1">{"'Sheet1'!$L$16"}</definedName>
    <definedName name="_____THT11" localSheetId="20" hidden="1">{"'Sheet1'!$L$16"}</definedName>
    <definedName name="_____THT11" localSheetId="22" hidden="1">{"'Sheet1'!$L$16"}</definedName>
    <definedName name="_____THT11" localSheetId="24" hidden="1">{"'Sheet1'!$L$16"}</definedName>
    <definedName name="_____THT11" localSheetId="28" hidden="1">{"'Sheet1'!$L$16"}</definedName>
    <definedName name="_____THT11" localSheetId="14" hidden="1">{"'Sheet1'!$L$16"}</definedName>
    <definedName name="_____THT11" hidden="1">{"'Sheet1'!$L$16"}</definedName>
    <definedName name="_____TM2" localSheetId="12" hidden="1">{"'Sheet1'!$L$16"}</definedName>
    <definedName name="_____TM2" localSheetId="11" hidden="1">{"'Sheet1'!$L$16"}</definedName>
    <definedName name="_____TM2" localSheetId="13" hidden="1">{"'Sheet1'!$L$16"}</definedName>
    <definedName name="_____TM2" localSheetId="16" hidden="1">{"'Sheet1'!$L$16"}</definedName>
    <definedName name="_____TM2" localSheetId="21" hidden="1">{"'Sheet1'!$L$16"}</definedName>
    <definedName name="_____TM2" localSheetId="18" hidden="1">{"'Sheet1'!$L$16"}</definedName>
    <definedName name="_____TM2" localSheetId="19" hidden="1">{"'Sheet1'!$L$16"}</definedName>
    <definedName name="_____TM2" localSheetId="20" hidden="1">{"'Sheet1'!$L$16"}</definedName>
    <definedName name="_____TM2" localSheetId="22" hidden="1">{"'Sheet1'!$L$16"}</definedName>
    <definedName name="_____TM2" localSheetId="24" hidden="1">{"'Sheet1'!$L$16"}</definedName>
    <definedName name="_____TM2" localSheetId="28" hidden="1">{"'Sheet1'!$L$16"}</definedName>
    <definedName name="_____TM2" localSheetId="14" hidden="1">{"'Sheet1'!$L$16"}</definedName>
    <definedName name="_____TM2" hidden="1">{"'Sheet1'!$L$16"}</definedName>
    <definedName name="_____TO14" localSheetId="12" hidden="1">{"'Sheet1'!$L$16"}</definedName>
    <definedName name="_____TO14" localSheetId="11" hidden="1">{"'Sheet1'!$L$16"}</definedName>
    <definedName name="_____TO14" localSheetId="13" hidden="1">{"'Sheet1'!$L$16"}</definedName>
    <definedName name="_____TO14" localSheetId="16" hidden="1">{"'Sheet1'!$L$16"}</definedName>
    <definedName name="_____TO14" localSheetId="21" hidden="1">{"'Sheet1'!$L$16"}</definedName>
    <definedName name="_____TO14" localSheetId="18" hidden="1">{"'Sheet1'!$L$16"}</definedName>
    <definedName name="_____TO14" localSheetId="19" hidden="1">{"'Sheet1'!$L$16"}</definedName>
    <definedName name="_____TO14" localSheetId="20" hidden="1">{"'Sheet1'!$L$16"}</definedName>
    <definedName name="_____TO14" localSheetId="22" hidden="1">{"'Sheet1'!$L$16"}</definedName>
    <definedName name="_____TO14" localSheetId="24" hidden="1">{"'Sheet1'!$L$16"}</definedName>
    <definedName name="_____TO14" localSheetId="28" hidden="1">{"'Sheet1'!$L$16"}</definedName>
    <definedName name="_____TO14" localSheetId="14" hidden="1">{"'Sheet1'!$L$16"}</definedName>
    <definedName name="_____TO14" hidden="1">{"'Sheet1'!$L$16"}</definedName>
    <definedName name="_____tt3" localSheetId="12" hidden="1">{"'Sheet1'!$L$16"}</definedName>
    <definedName name="_____tt3" localSheetId="11" hidden="1">{"'Sheet1'!$L$16"}</definedName>
    <definedName name="_____tt3" localSheetId="13" hidden="1">{"'Sheet1'!$L$16"}</definedName>
    <definedName name="_____tt3" localSheetId="16" hidden="1">{"'Sheet1'!$L$16"}</definedName>
    <definedName name="_____tt3" localSheetId="21" hidden="1">{"'Sheet1'!$L$16"}</definedName>
    <definedName name="_____tt3" localSheetId="18" hidden="1">{"'Sheet1'!$L$16"}</definedName>
    <definedName name="_____tt3" localSheetId="19" hidden="1">{"'Sheet1'!$L$16"}</definedName>
    <definedName name="_____tt3" localSheetId="20" hidden="1">{"'Sheet1'!$L$16"}</definedName>
    <definedName name="_____tt3" localSheetId="22" hidden="1">{"'Sheet1'!$L$16"}</definedName>
    <definedName name="_____tt3" localSheetId="24" hidden="1">{"'Sheet1'!$L$16"}</definedName>
    <definedName name="_____tt3" localSheetId="28" hidden="1">{"'Sheet1'!$L$16"}</definedName>
    <definedName name="_____tt3" localSheetId="14" hidden="1">{"'Sheet1'!$L$16"}</definedName>
    <definedName name="_____tt3" hidden="1">{"'Sheet1'!$L$16"}</definedName>
    <definedName name="_____TT31" localSheetId="12" hidden="1">{"'Sheet1'!$L$16"}</definedName>
    <definedName name="_____TT31" localSheetId="11" hidden="1">{"'Sheet1'!$L$16"}</definedName>
    <definedName name="_____TT31" localSheetId="13" hidden="1">{"'Sheet1'!$L$16"}</definedName>
    <definedName name="_____TT31" localSheetId="16" hidden="1">{"'Sheet1'!$L$16"}</definedName>
    <definedName name="_____TT31" localSheetId="21" hidden="1">{"'Sheet1'!$L$16"}</definedName>
    <definedName name="_____TT31" localSheetId="18" hidden="1">{"'Sheet1'!$L$16"}</definedName>
    <definedName name="_____TT31" localSheetId="19" hidden="1">{"'Sheet1'!$L$16"}</definedName>
    <definedName name="_____TT31" localSheetId="20" hidden="1">{"'Sheet1'!$L$16"}</definedName>
    <definedName name="_____TT31" localSheetId="22" hidden="1">{"'Sheet1'!$L$16"}</definedName>
    <definedName name="_____TT31" localSheetId="24" hidden="1">{"'Sheet1'!$L$16"}</definedName>
    <definedName name="_____TT31" localSheetId="28" hidden="1">{"'Sheet1'!$L$16"}</definedName>
    <definedName name="_____TT31" localSheetId="14" hidden="1">{"'Sheet1'!$L$16"}</definedName>
    <definedName name="_____TT31" hidden="1">{"'Sheet1'!$L$16"}</definedName>
    <definedName name="_____TT623" localSheetId="12" hidden="1">{"'Sheet1'!$L$16"}</definedName>
    <definedName name="_____TT623" localSheetId="11" hidden="1">{"'Sheet1'!$L$16"}</definedName>
    <definedName name="_____TT623" localSheetId="13" hidden="1">{"'Sheet1'!$L$16"}</definedName>
    <definedName name="_____TT623" localSheetId="16" hidden="1">{"'Sheet1'!$L$16"}</definedName>
    <definedName name="_____TT623" localSheetId="21" hidden="1">{"'Sheet1'!$L$16"}</definedName>
    <definedName name="_____TT623" localSheetId="18" hidden="1">{"'Sheet1'!$L$16"}</definedName>
    <definedName name="_____TT623" localSheetId="19" hidden="1">{"'Sheet1'!$L$16"}</definedName>
    <definedName name="_____TT623" localSheetId="20" hidden="1">{"'Sheet1'!$L$16"}</definedName>
    <definedName name="_____TT623" localSheetId="22" hidden="1">{"'Sheet1'!$L$16"}</definedName>
    <definedName name="_____TT623" localSheetId="24" hidden="1">{"'Sheet1'!$L$16"}</definedName>
    <definedName name="_____TT623" localSheetId="28" hidden="1">{"'Sheet1'!$L$16"}</definedName>
    <definedName name="_____TT623" localSheetId="14" hidden="1">{"'Sheet1'!$L$16"}</definedName>
    <definedName name="_____TT623" hidden="1">{"'Sheet1'!$L$16"}</definedName>
    <definedName name="_____tu4" localSheetId="12" hidden="1">{"'Sheet1'!$L$16"}</definedName>
    <definedName name="_____tu4" localSheetId="11" hidden="1">{"'Sheet1'!$L$16"}</definedName>
    <definedName name="_____tu4" localSheetId="13" hidden="1">{"'Sheet1'!$L$16"}</definedName>
    <definedName name="_____tu4" localSheetId="16" hidden="1">{"'Sheet1'!$L$16"}</definedName>
    <definedName name="_____tu4" localSheetId="21" hidden="1">{"'Sheet1'!$L$16"}</definedName>
    <definedName name="_____tu4" localSheetId="18" hidden="1">{"'Sheet1'!$L$16"}</definedName>
    <definedName name="_____tu4" localSheetId="19" hidden="1">{"'Sheet1'!$L$16"}</definedName>
    <definedName name="_____tu4" localSheetId="20" hidden="1">{"'Sheet1'!$L$16"}</definedName>
    <definedName name="_____tu4" localSheetId="22" hidden="1">{"'Sheet1'!$L$16"}</definedName>
    <definedName name="_____tu4" localSheetId="24" hidden="1">{"'Sheet1'!$L$16"}</definedName>
    <definedName name="_____tu4" localSheetId="28" hidden="1">{"'Sheet1'!$L$16"}</definedName>
    <definedName name="_____tu4" localSheetId="14" hidden="1">{"'Sheet1'!$L$16"}</definedName>
    <definedName name="_____tu4" hidden="1">{"'Sheet1'!$L$16"}</definedName>
    <definedName name="_____TV2" localSheetId="12" hidden="1">{"'Sheet1'!$L$16"}</definedName>
    <definedName name="_____TV2" localSheetId="11" hidden="1">{"'Sheet1'!$L$16"}</definedName>
    <definedName name="_____TV2" localSheetId="13" hidden="1">{"'Sheet1'!$L$16"}</definedName>
    <definedName name="_____TV2" localSheetId="16" hidden="1">{"'Sheet1'!$L$16"}</definedName>
    <definedName name="_____TV2" localSheetId="21" hidden="1">{"'Sheet1'!$L$16"}</definedName>
    <definedName name="_____TV2" localSheetId="18" hidden="1">{"'Sheet1'!$L$16"}</definedName>
    <definedName name="_____TV2" localSheetId="19" hidden="1">{"'Sheet1'!$L$16"}</definedName>
    <definedName name="_____TV2" localSheetId="20" hidden="1">{"'Sheet1'!$L$16"}</definedName>
    <definedName name="_____TV2" localSheetId="22" hidden="1">{"'Sheet1'!$L$16"}</definedName>
    <definedName name="_____TV2" localSheetId="24" hidden="1">{"'Sheet1'!$L$16"}</definedName>
    <definedName name="_____TV2" localSheetId="28" hidden="1">{"'Sheet1'!$L$16"}</definedName>
    <definedName name="_____TV2" localSheetId="14" hidden="1">{"'Sheet1'!$L$16"}</definedName>
    <definedName name="_____TV2" hidden="1">{"'Sheet1'!$L$16"}</definedName>
    <definedName name="_____UI33" localSheetId="12" hidden="1">{"'Sheet1'!$L$16"}</definedName>
    <definedName name="_____UI33" localSheetId="11" hidden="1">{"'Sheet1'!$L$16"}</definedName>
    <definedName name="_____UI33" localSheetId="13" hidden="1">{"'Sheet1'!$L$16"}</definedName>
    <definedName name="_____UI33" localSheetId="16" hidden="1">{"'Sheet1'!$L$16"}</definedName>
    <definedName name="_____UI33" localSheetId="21" hidden="1">{"'Sheet1'!$L$16"}</definedName>
    <definedName name="_____UI33" localSheetId="18" hidden="1">{"'Sheet1'!$L$16"}</definedName>
    <definedName name="_____UI33" localSheetId="19" hidden="1">{"'Sheet1'!$L$16"}</definedName>
    <definedName name="_____UI33" localSheetId="20" hidden="1">{"'Sheet1'!$L$16"}</definedName>
    <definedName name="_____UI33" localSheetId="22" hidden="1">{"'Sheet1'!$L$16"}</definedName>
    <definedName name="_____UI33" localSheetId="24" hidden="1">{"'Sheet1'!$L$16"}</definedName>
    <definedName name="_____UI33" localSheetId="28" hidden="1">{"'Sheet1'!$L$16"}</definedName>
    <definedName name="_____UI33" localSheetId="14" hidden="1">{"'Sheet1'!$L$16"}</definedName>
    <definedName name="_____UI33" hidden="1">{"'Sheet1'!$L$16"}</definedName>
    <definedName name="_____VE1" localSheetId="12" hidden="1">{#N/A,#N/A,TRUE,"SUM";#N/A,#N/A,TRUE,"EE";#N/A,#N/A,TRUE,"AC";#N/A,#N/A,TRUE,"SN"}</definedName>
    <definedName name="_____VE1" localSheetId="11" hidden="1">{#N/A,#N/A,TRUE,"SUM";#N/A,#N/A,TRUE,"EE";#N/A,#N/A,TRUE,"AC";#N/A,#N/A,TRUE,"SN"}</definedName>
    <definedName name="_____VE1" localSheetId="13" hidden="1">{#N/A,#N/A,TRUE,"SUM";#N/A,#N/A,TRUE,"EE";#N/A,#N/A,TRUE,"AC";#N/A,#N/A,TRUE,"SN"}</definedName>
    <definedName name="_____VE1" localSheetId="16" hidden="1">{#N/A,#N/A,TRUE,"SUM";#N/A,#N/A,TRUE,"EE";#N/A,#N/A,TRUE,"AC";#N/A,#N/A,TRUE,"SN"}</definedName>
    <definedName name="_____VE1" localSheetId="21" hidden="1">{#N/A,#N/A,TRUE,"SUM";#N/A,#N/A,TRUE,"EE";#N/A,#N/A,TRUE,"AC";#N/A,#N/A,TRUE,"SN"}</definedName>
    <definedName name="_____VE1" localSheetId="18" hidden="1">{#N/A,#N/A,TRUE,"SUM";#N/A,#N/A,TRUE,"EE";#N/A,#N/A,TRUE,"AC";#N/A,#N/A,TRUE,"SN"}</definedName>
    <definedName name="_____VE1" localSheetId="19" hidden="1">{#N/A,#N/A,TRUE,"SUM";#N/A,#N/A,TRUE,"EE";#N/A,#N/A,TRUE,"AC";#N/A,#N/A,TRUE,"SN"}</definedName>
    <definedName name="_____VE1" localSheetId="20" hidden="1">{#N/A,#N/A,TRUE,"SUM";#N/A,#N/A,TRUE,"EE";#N/A,#N/A,TRUE,"AC";#N/A,#N/A,TRUE,"SN"}</definedName>
    <definedName name="_____VE1" localSheetId="22" hidden="1">{#N/A,#N/A,TRUE,"SUM";#N/A,#N/A,TRUE,"EE";#N/A,#N/A,TRUE,"AC";#N/A,#N/A,TRUE,"SN"}</definedName>
    <definedName name="_____VE1" localSheetId="24" hidden="1">{#N/A,#N/A,TRUE,"SUM";#N/A,#N/A,TRUE,"EE";#N/A,#N/A,TRUE,"AC";#N/A,#N/A,TRUE,"SN"}</definedName>
    <definedName name="_____VE1" localSheetId="28" hidden="1">{#N/A,#N/A,TRUE,"SUM";#N/A,#N/A,TRUE,"EE";#N/A,#N/A,TRUE,"AC";#N/A,#N/A,TRUE,"SN"}</definedName>
    <definedName name="_____VE1" localSheetId="14" hidden="1">{#N/A,#N/A,TRUE,"SUM";#N/A,#N/A,TRUE,"EE";#N/A,#N/A,TRUE,"AC";#N/A,#N/A,TRUE,"SN"}</definedName>
    <definedName name="_____VE1" hidden="1">{#N/A,#N/A,TRUE,"SUM";#N/A,#N/A,TRUE,"EE";#N/A,#N/A,TRUE,"AC";#N/A,#N/A,TRUE,"SN"}</definedName>
    <definedName name="_____VE32" localSheetId="12" hidden="1">{#N/A,#N/A,TRUE,"Str.";#N/A,#N/A,TRUE,"Steel &amp; Roof";#N/A,#N/A,TRUE,"Arc.";#N/A,#N/A,TRUE,"Preliminary";#N/A,#N/A,TRUE,"Sum_Prelim"}</definedName>
    <definedName name="_____VE32" localSheetId="11" hidden="1">{#N/A,#N/A,TRUE,"Str.";#N/A,#N/A,TRUE,"Steel &amp; Roof";#N/A,#N/A,TRUE,"Arc.";#N/A,#N/A,TRUE,"Preliminary";#N/A,#N/A,TRUE,"Sum_Prelim"}</definedName>
    <definedName name="_____VE32" localSheetId="13" hidden="1">{#N/A,#N/A,TRUE,"Str.";#N/A,#N/A,TRUE,"Steel &amp; Roof";#N/A,#N/A,TRUE,"Arc.";#N/A,#N/A,TRUE,"Preliminary";#N/A,#N/A,TRUE,"Sum_Prelim"}</definedName>
    <definedName name="_____VE32" localSheetId="16" hidden="1">{#N/A,#N/A,TRUE,"Str.";#N/A,#N/A,TRUE,"Steel &amp; Roof";#N/A,#N/A,TRUE,"Arc.";#N/A,#N/A,TRUE,"Preliminary";#N/A,#N/A,TRUE,"Sum_Prelim"}</definedName>
    <definedName name="_____VE32" localSheetId="21" hidden="1">{#N/A,#N/A,TRUE,"Str.";#N/A,#N/A,TRUE,"Steel &amp; Roof";#N/A,#N/A,TRUE,"Arc.";#N/A,#N/A,TRUE,"Preliminary";#N/A,#N/A,TRUE,"Sum_Prelim"}</definedName>
    <definedName name="_____VE32" localSheetId="18" hidden="1">{#N/A,#N/A,TRUE,"Str.";#N/A,#N/A,TRUE,"Steel &amp; Roof";#N/A,#N/A,TRUE,"Arc.";#N/A,#N/A,TRUE,"Preliminary";#N/A,#N/A,TRUE,"Sum_Prelim"}</definedName>
    <definedName name="_____VE32" localSheetId="19" hidden="1">{#N/A,#N/A,TRUE,"Str.";#N/A,#N/A,TRUE,"Steel &amp; Roof";#N/A,#N/A,TRUE,"Arc.";#N/A,#N/A,TRUE,"Preliminary";#N/A,#N/A,TRUE,"Sum_Prelim"}</definedName>
    <definedName name="_____VE32" localSheetId="20" hidden="1">{#N/A,#N/A,TRUE,"Str.";#N/A,#N/A,TRUE,"Steel &amp; Roof";#N/A,#N/A,TRUE,"Arc.";#N/A,#N/A,TRUE,"Preliminary";#N/A,#N/A,TRUE,"Sum_Prelim"}</definedName>
    <definedName name="_____VE32" localSheetId="22" hidden="1">{#N/A,#N/A,TRUE,"Str.";#N/A,#N/A,TRUE,"Steel &amp; Roof";#N/A,#N/A,TRUE,"Arc.";#N/A,#N/A,TRUE,"Preliminary";#N/A,#N/A,TRUE,"Sum_Prelim"}</definedName>
    <definedName name="_____VE32" localSheetId="24" hidden="1">{#N/A,#N/A,TRUE,"Str.";#N/A,#N/A,TRUE,"Steel &amp; Roof";#N/A,#N/A,TRUE,"Arc.";#N/A,#N/A,TRUE,"Preliminary";#N/A,#N/A,TRUE,"Sum_Prelim"}</definedName>
    <definedName name="_____VE32" localSheetId="28" hidden="1">{#N/A,#N/A,TRUE,"Str.";#N/A,#N/A,TRUE,"Steel &amp; Roof";#N/A,#N/A,TRUE,"Arc.";#N/A,#N/A,TRUE,"Preliminary";#N/A,#N/A,TRUE,"Sum_Prelim"}</definedName>
    <definedName name="_____VE32" localSheetId="14" hidden="1">{#N/A,#N/A,TRUE,"Str.";#N/A,#N/A,TRUE,"Steel &amp; Roof";#N/A,#N/A,TRUE,"Arc.";#N/A,#N/A,TRUE,"Preliminary";#N/A,#N/A,TRUE,"Sum_Prelim"}</definedName>
    <definedName name="_____VE32" hidden="1">{#N/A,#N/A,TRUE,"Str.";#N/A,#N/A,TRUE,"Steel &amp; Roof";#N/A,#N/A,TRUE,"Arc.";#N/A,#N/A,TRUE,"Preliminary";#N/A,#N/A,TRUE,"Sum_Prelim"}</definedName>
    <definedName name="_____VLP2" localSheetId="12" hidden="1">{"'Sheet1'!$L$16"}</definedName>
    <definedName name="_____VLP2" localSheetId="11" hidden="1">{"'Sheet1'!$L$16"}</definedName>
    <definedName name="_____VLP2" localSheetId="13" hidden="1">{"'Sheet1'!$L$16"}</definedName>
    <definedName name="_____VLP2" localSheetId="16" hidden="1">{"'Sheet1'!$L$16"}</definedName>
    <definedName name="_____VLP2" localSheetId="21" hidden="1">{"'Sheet1'!$L$16"}</definedName>
    <definedName name="_____VLP2" localSheetId="18" hidden="1">{"'Sheet1'!$L$16"}</definedName>
    <definedName name="_____VLP2" localSheetId="19" hidden="1">{"'Sheet1'!$L$16"}</definedName>
    <definedName name="_____VLP2" localSheetId="20" hidden="1">{"'Sheet1'!$L$16"}</definedName>
    <definedName name="_____VLP2" localSheetId="22" hidden="1">{"'Sheet1'!$L$16"}</definedName>
    <definedName name="_____VLP2" localSheetId="24" hidden="1">{"'Sheet1'!$L$16"}</definedName>
    <definedName name="_____VLP2" localSheetId="28" hidden="1">{"'Sheet1'!$L$16"}</definedName>
    <definedName name="_____VLP2" localSheetId="14" hidden="1">{"'Sheet1'!$L$16"}</definedName>
    <definedName name="_____VLP2" hidden="1">{"'Sheet1'!$L$16"}</definedName>
    <definedName name="_____VO15" localSheetId="12" hidden="1">{"'CPA Sum'!$A$1:$X$30","'CPA'!$A$1:$K$187","'Infra Cost'!$A$1:$Q$30","'Dev't Cost'!$A$1:$AH$40","'Cashflow'!$A$1:$DG$82"}</definedName>
    <definedName name="_____VO15" localSheetId="11" hidden="1">{"'CPA Sum'!$A$1:$X$30","'CPA'!$A$1:$K$187","'Infra Cost'!$A$1:$Q$30","'Dev't Cost'!$A$1:$AH$40","'Cashflow'!$A$1:$DG$82"}</definedName>
    <definedName name="_____VO15" localSheetId="13" hidden="1">{"'CPA Sum'!$A$1:$X$30","'CPA'!$A$1:$K$187","'Infra Cost'!$A$1:$Q$30","'Dev't Cost'!$A$1:$AH$40","'Cashflow'!$A$1:$DG$82"}</definedName>
    <definedName name="_____VO15" localSheetId="16" hidden="1">{"'CPA Sum'!$A$1:$X$30","'CPA'!$A$1:$K$187","'Infra Cost'!$A$1:$Q$30","'Dev't Cost'!$A$1:$AH$40","'Cashflow'!$A$1:$DG$82"}</definedName>
    <definedName name="_____VO15" localSheetId="21" hidden="1">{"'CPA Sum'!$A$1:$X$30","'CPA'!$A$1:$K$187","'Infra Cost'!$A$1:$Q$30","'Dev't Cost'!$A$1:$AH$40","'Cashflow'!$A$1:$DG$82"}</definedName>
    <definedName name="_____VO15" localSheetId="18" hidden="1">{"'CPA Sum'!$A$1:$X$30","'CPA'!$A$1:$K$187","'Infra Cost'!$A$1:$Q$30","'Dev't Cost'!$A$1:$AH$40","'Cashflow'!$A$1:$DG$82"}</definedName>
    <definedName name="_____VO15" localSheetId="19" hidden="1">{"'CPA Sum'!$A$1:$X$30","'CPA'!$A$1:$K$187","'Infra Cost'!$A$1:$Q$30","'Dev't Cost'!$A$1:$AH$40","'Cashflow'!$A$1:$DG$82"}</definedName>
    <definedName name="_____VO15" localSheetId="20" hidden="1">{"'CPA Sum'!$A$1:$X$30","'CPA'!$A$1:$K$187","'Infra Cost'!$A$1:$Q$30","'Dev't Cost'!$A$1:$AH$40","'Cashflow'!$A$1:$DG$82"}</definedName>
    <definedName name="_____VO15" localSheetId="22" hidden="1">{"'CPA Sum'!$A$1:$X$30","'CPA'!$A$1:$K$187","'Infra Cost'!$A$1:$Q$30","'Dev't Cost'!$A$1:$AH$40","'Cashflow'!$A$1:$DG$82"}</definedName>
    <definedName name="_____VO15" localSheetId="24" hidden="1">{"'CPA Sum'!$A$1:$X$30","'CPA'!$A$1:$K$187","'Infra Cost'!$A$1:$Q$30","'Dev't Cost'!$A$1:$AH$40","'Cashflow'!$A$1:$DG$82"}</definedName>
    <definedName name="_____VO15" localSheetId="28" hidden="1">{"'CPA Sum'!$A$1:$X$30","'CPA'!$A$1:$K$187","'Infra Cost'!$A$1:$Q$30","'Dev't Cost'!$A$1:$AH$40","'Cashflow'!$A$1:$DG$82"}</definedName>
    <definedName name="_____VO15" localSheetId="14" hidden="1">{"'CPA Sum'!$A$1:$X$30","'CPA'!$A$1:$K$187","'Infra Cost'!$A$1:$Q$30","'Dev't Cost'!$A$1:$AH$40","'Cashflow'!$A$1:$DG$82"}</definedName>
    <definedName name="_____VO15" hidden="1">{"'CPA Sum'!$A$1:$X$30","'CPA'!$A$1:$K$187","'Infra Cost'!$A$1:$Q$30","'Dev't Cost'!$A$1:$AH$40","'Cashflow'!$A$1:$DG$82"}</definedName>
    <definedName name="_____vpt5" localSheetId="12" hidden="1">{"'Sheet1'!$L$16"}</definedName>
    <definedName name="_____vpt5" localSheetId="11" hidden="1">{"'Sheet1'!$L$16"}</definedName>
    <definedName name="_____vpt5" localSheetId="13" hidden="1">{"'Sheet1'!$L$16"}</definedName>
    <definedName name="_____vpt5" localSheetId="16" hidden="1">{"'Sheet1'!$L$16"}</definedName>
    <definedName name="_____vpt5" localSheetId="21" hidden="1">{"'Sheet1'!$L$16"}</definedName>
    <definedName name="_____vpt5" localSheetId="18" hidden="1">{"'Sheet1'!$L$16"}</definedName>
    <definedName name="_____vpt5" localSheetId="19" hidden="1">{"'Sheet1'!$L$16"}</definedName>
    <definedName name="_____vpt5" localSheetId="20" hidden="1">{"'Sheet1'!$L$16"}</definedName>
    <definedName name="_____vpt5" localSheetId="22" hidden="1">{"'Sheet1'!$L$16"}</definedName>
    <definedName name="_____vpt5" localSheetId="24" hidden="1">{"'Sheet1'!$L$16"}</definedName>
    <definedName name="_____vpt5" localSheetId="28" hidden="1">{"'Sheet1'!$L$16"}</definedName>
    <definedName name="_____vpt5" localSheetId="14" hidden="1">{"'Sheet1'!$L$16"}</definedName>
    <definedName name="_____vpt5" hidden="1">{"'Sheet1'!$L$16"}</definedName>
    <definedName name="_____vpt6" localSheetId="12" hidden="1">{"'Sheet1'!$L$16"}</definedName>
    <definedName name="_____vpt6" localSheetId="11" hidden="1">{"'Sheet1'!$L$16"}</definedName>
    <definedName name="_____vpt6" localSheetId="13" hidden="1">{"'Sheet1'!$L$16"}</definedName>
    <definedName name="_____vpt6" localSheetId="16" hidden="1">{"'Sheet1'!$L$16"}</definedName>
    <definedName name="_____vpt6" localSheetId="21" hidden="1">{"'Sheet1'!$L$16"}</definedName>
    <definedName name="_____vpt6" localSheetId="18" hidden="1">{"'Sheet1'!$L$16"}</definedName>
    <definedName name="_____vpt6" localSheetId="19" hidden="1">{"'Sheet1'!$L$16"}</definedName>
    <definedName name="_____vpt6" localSheetId="20" hidden="1">{"'Sheet1'!$L$16"}</definedName>
    <definedName name="_____vpt6" localSheetId="22" hidden="1">{"'Sheet1'!$L$16"}</definedName>
    <definedName name="_____vpt6" localSheetId="24" hidden="1">{"'Sheet1'!$L$16"}</definedName>
    <definedName name="_____vpt6" localSheetId="28" hidden="1">{"'Sheet1'!$L$16"}</definedName>
    <definedName name="_____vpt6" localSheetId="14" hidden="1">{"'Sheet1'!$L$16"}</definedName>
    <definedName name="_____vpt6" hidden="1">{"'Sheet1'!$L$16"}</definedName>
    <definedName name="_____VT3" localSheetId="12" hidden="1">{"'Sheet1'!$L$16"}</definedName>
    <definedName name="_____VT3" localSheetId="11" hidden="1">{"'Sheet1'!$L$16"}</definedName>
    <definedName name="_____VT3" localSheetId="13" hidden="1">{"'Sheet1'!$L$16"}</definedName>
    <definedName name="_____VT3" localSheetId="16" hidden="1">{"'Sheet1'!$L$16"}</definedName>
    <definedName name="_____VT3" localSheetId="21" hidden="1">{"'Sheet1'!$L$16"}</definedName>
    <definedName name="_____VT3" localSheetId="18" hidden="1">{"'Sheet1'!$L$16"}</definedName>
    <definedName name="_____VT3" localSheetId="19" hidden="1">{"'Sheet1'!$L$16"}</definedName>
    <definedName name="_____VT3" localSheetId="20" hidden="1">{"'Sheet1'!$L$16"}</definedName>
    <definedName name="_____VT3" localSheetId="22" hidden="1">{"'Sheet1'!$L$16"}</definedName>
    <definedName name="_____VT3" localSheetId="24" hidden="1">{"'Sheet1'!$L$16"}</definedName>
    <definedName name="_____VT3" localSheetId="28" hidden="1">{"'Sheet1'!$L$16"}</definedName>
    <definedName name="_____VT3" localSheetId="14" hidden="1">{"'Sheet1'!$L$16"}</definedName>
    <definedName name="_____VT3" hidden="1">{"'Sheet1'!$L$16"}</definedName>
    <definedName name="_____xlfn.BAHTTEXT" hidden="1">#NAME?</definedName>
    <definedName name="____1__123Graph_ACHART_1" hidden="1">#REF!</definedName>
    <definedName name="____1__123Graph_Aｸﾞﾗﾌ_1" hidden="1">#REF!</definedName>
    <definedName name="____10__123Graph_Aｸﾞﾗﾌ_5" hidden="1">#REF!</definedName>
    <definedName name="____10__123Graph_DCHART_1" hidden="1">#REF!</definedName>
    <definedName name="____10__123Graph_Xｸﾞﾗﾌ_5" hidden="1">#REF!</definedName>
    <definedName name="____11__123Graph_Xｸﾞﾗﾌ_1" hidden="1">#REF!</definedName>
    <definedName name="____12__123Graph_Xｸﾞﾗﾌ_1" hidden="1">#REF!</definedName>
    <definedName name="____12__123Graph_Xｸﾞﾗﾌ_2" hidden="1">#REF!</definedName>
    <definedName name="____13__123Graph_Xｸﾞﾗﾌ_3" hidden="1">#REF!</definedName>
    <definedName name="____14__123Graph_Xｸﾞﾗﾌ_2" hidden="1">#REF!</definedName>
    <definedName name="____14__123Graph_Xｸﾞﾗﾌ_4" hidden="1">#REF!</definedName>
    <definedName name="____15__123Graph_Xｸﾞﾗﾌ_5" hidden="1">#REF!</definedName>
    <definedName name="____16__123Graph_Xｸﾞﾗﾌ_3" hidden="1">#REF!</definedName>
    <definedName name="____18__123Graph_Xｸﾞﾗﾌ_4" hidden="1">#REF!</definedName>
    <definedName name="____2__123Graph_ACHART_2" hidden="1">#REF!</definedName>
    <definedName name="____2__123Graph_Aｸﾞﾗﾌ_1" hidden="1">#REF!</definedName>
    <definedName name="____2__123Graph_Aｸﾞﾗﾌ_2" hidden="1">#REF!</definedName>
    <definedName name="____20__123Graph_Xｸﾞﾗﾌ_5" hidden="1">#REF!</definedName>
    <definedName name="____3__123Graph_Aｸﾞﾗﾌ_1" hidden="1">#REF!</definedName>
    <definedName name="____3__123Graph_Aｸﾞﾗﾌ_3" hidden="1">#REF!</definedName>
    <definedName name="____4__123Graph_Aｸﾞﾗﾌ_2" hidden="1">#REF!</definedName>
    <definedName name="____4__123Graph_Aｸﾞﾗﾌ_4" hidden="1">#REF!</definedName>
    <definedName name="____5__123Graph_Aｸﾞﾗﾌ_3" hidden="1">#REF!</definedName>
    <definedName name="____5__123Graph_Aｸﾞﾗﾌ_5" hidden="1">#REF!</definedName>
    <definedName name="____6__123Graph_Aｸﾞﾗﾌ_3" hidden="1">#REF!</definedName>
    <definedName name="____6__123Graph_Aｸﾞﾗﾌ_4" hidden="1">#REF!</definedName>
    <definedName name="____6__123Graph_Xｸﾞﾗﾌ_1" hidden="1">#REF!</definedName>
    <definedName name="____7__123Graph_Aｸﾞﾗﾌ_5" hidden="1">#REF!</definedName>
    <definedName name="____7__123Graph_Xｸﾞﾗﾌ_2" hidden="1">#REF!</definedName>
    <definedName name="____8__123Graph_Aｸﾞﾗﾌ_4" hidden="1">#REF!</definedName>
    <definedName name="____8__123Graph_BCHART_2" hidden="1">#REF!</definedName>
    <definedName name="____8__123Graph_Xｸﾞﾗﾌ_3" hidden="1">#REF!</definedName>
    <definedName name="____9__123Graph_CCHART_1" hidden="1">#REF!</definedName>
    <definedName name="____9__123Graph_Xｸﾞﾗﾌ_4" hidden="1">#REF!</definedName>
    <definedName name="____a1" localSheetId="12" hidden="1">{"'Sheet1'!$L$16"}</definedName>
    <definedName name="____a1" localSheetId="11" hidden="1">{"'Sheet1'!$L$16"}</definedName>
    <definedName name="____a1" localSheetId="13" hidden="1">{"'Sheet1'!$L$16"}</definedName>
    <definedName name="____a1" localSheetId="16" hidden="1">{"'Sheet1'!$L$16"}</definedName>
    <definedName name="____a1" localSheetId="21" hidden="1">{"'Sheet1'!$L$16"}</definedName>
    <definedName name="____a1" localSheetId="18" hidden="1">{"'Sheet1'!$L$16"}</definedName>
    <definedName name="____a1" localSheetId="19" hidden="1">{"'Sheet1'!$L$16"}</definedName>
    <definedName name="____a1" localSheetId="20" hidden="1">{"'Sheet1'!$L$16"}</definedName>
    <definedName name="____a1" localSheetId="22" hidden="1">{"'Sheet1'!$L$16"}</definedName>
    <definedName name="____a1" localSheetId="24" hidden="1">{"'Sheet1'!$L$16"}</definedName>
    <definedName name="____a1" localSheetId="28" hidden="1">{"'Sheet1'!$L$16"}</definedName>
    <definedName name="____a1" localSheetId="14" hidden="1">{"'Sheet1'!$L$16"}</definedName>
    <definedName name="____a1" hidden="1">{"'Sheet1'!$L$16"}</definedName>
    <definedName name="____a1_1" localSheetId="12" hidden="1">{"'Sheet1'!$L$16"}</definedName>
    <definedName name="____a1_1" localSheetId="11" hidden="1">{"'Sheet1'!$L$16"}</definedName>
    <definedName name="____a1_1" localSheetId="13" hidden="1">{"'Sheet1'!$L$16"}</definedName>
    <definedName name="____a1_1" localSheetId="16" hidden="1">{"'Sheet1'!$L$16"}</definedName>
    <definedName name="____a1_1" localSheetId="21" hidden="1">{"'Sheet1'!$L$16"}</definedName>
    <definedName name="____a1_1" localSheetId="18" hidden="1">{"'Sheet1'!$L$16"}</definedName>
    <definedName name="____a1_1" localSheetId="19" hidden="1">{"'Sheet1'!$L$16"}</definedName>
    <definedName name="____a1_1" localSheetId="20" hidden="1">{"'Sheet1'!$L$16"}</definedName>
    <definedName name="____a1_1" localSheetId="22" hidden="1">{"'Sheet1'!$L$16"}</definedName>
    <definedName name="____a1_1" localSheetId="24" hidden="1">{"'Sheet1'!$L$16"}</definedName>
    <definedName name="____a1_1" localSheetId="28" hidden="1">{"'Sheet1'!$L$16"}</definedName>
    <definedName name="____a1_1" localSheetId="14" hidden="1">{"'Sheet1'!$L$16"}</definedName>
    <definedName name="____a1_1" hidden="1">{"'Sheet1'!$L$16"}</definedName>
    <definedName name="____a1_2" localSheetId="12" hidden="1">{"'Sheet1'!$L$16"}</definedName>
    <definedName name="____a1_2" localSheetId="11" hidden="1">{"'Sheet1'!$L$16"}</definedName>
    <definedName name="____a1_2" localSheetId="13" hidden="1">{"'Sheet1'!$L$16"}</definedName>
    <definedName name="____a1_2" localSheetId="16" hidden="1">{"'Sheet1'!$L$16"}</definedName>
    <definedName name="____a1_2" localSheetId="21" hidden="1">{"'Sheet1'!$L$16"}</definedName>
    <definedName name="____a1_2" localSheetId="18" hidden="1">{"'Sheet1'!$L$16"}</definedName>
    <definedName name="____a1_2" localSheetId="19" hidden="1">{"'Sheet1'!$L$16"}</definedName>
    <definedName name="____a1_2" localSheetId="20" hidden="1">{"'Sheet1'!$L$16"}</definedName>
    <definedName name="____a1_2" localSheetId="22" hidden="1">{"'Sheet1'!$L$16"}</definedName>
    <definedName name="____a1_2" localSheetId="24" hidden="1">{"'Sheet1'!$L$16"}</definedName>
    <definedName name="____a1_2" localSheetId="28" hidden="1">{"'Sheet1'!$L$16"}</definedName>
    <definedName name="____a1_2" localSheetId="14" hidden="1">{"'Sheet1'!$L$16"}</definedName>
    <definedName name="____a1_2" hidden="1">{"'Sheet1'!$L$16"}</definedName>
    <definedName name="____a10" localSheetId="12" hidden="1">{"'Sheet1'!$L$16"}</definedName>
    <definedName name="____a10" localSheetId="11" hidden="1">{"'Sheet1'!$L$16"}</definedName>
    <definedName name="____a10" localSheetId="13" hidden="1">{"'Sheet1'!$L$16"}</definedName>
    <definedName name="____a10" localSheetId="16" hidden="1">{"'Sheet1'!$L$16"}</definedName>
    <definedName name="____a10" localSheetId="21" hidden="1">{"'Sheet1'!$L$16"}</definedName>
    <definedName name="____a10" localSheetId="18" hidden="1">{"'Sheet1'!$L$16"}</definedName>
    <definedName name="____a10" localSheetId="19" hidden="1">{"'Sheet1'!$L$16"}</definedName>
    <definedName name="____a10" localSheetId="20" hidden="1">{"'Sheet1'!$L$16"}</definedName>
    <definedName name="____a10" localSheetId="22" hidden="1">{"'Sheet1'!$L$16"}</definedName>
    <definedName name="____a10" localSheetId="24" hidden="1">{"'Sheet1'!$L$16"}</definedName>
    <definedName name="____a10" localSheetId="28" hidden="1">{"'Sheet1'!$L$16"}</definedName>
    <definedName name="____a10" localSheetId="14" hidden="1">{"'Sheet1'!$L$16"}</definedName>
    <definedName name="____a10" hidden="1">{"'Sheet1'!$L$16"}</definedName>
    <definedName name="____a11" localSheetId="12" hidden="1">{"'Sheet1'!$L$16"}</definedName>
    <definedName name="____a11" localSheetId="11" hidden="1">{"'Sheet1'!$L$16"}</definedName>
    <definedName name="____a11" localSheetId="13" hidden="1">{"'Sheet1'!$L$16"}</definedName>
    <definedName name="____a11" localSheetId="16" hidden="1">{"'Sheet1'!$L$16"}</definedName>
    <definedName name="____a11" localSheetId="21" hidden="1">{"'Sheet1'!$L$16"}</definedName>
    <definedName name="____a11" localSheetId="18" hidden="1">{"'Sheet1'!$L$16"}</definedName>
    <definedName name="____a11" localSheetId="19" hidden="1">{"'Sheet1'!$L$16"}</definedName>
    <definedName name="____a11" localSheetId="20" hidden="1">{"'Sheet1'!$L$16"}</definedName>
    <definedName name="____a11" localSheetId="22" hidden="1">{"'Sheet1'!$L$16"}</definedName>
    <definedName name="____a11" localSheetId="24" hidden="1">{"'Sheet1'!$L$16"}</definedName>
    <definedName name="____a11" localSheetId="28" hidden="1">{"'Sheet1'!$L$16"}</definedName>
    <definedName name="____a11" localSheetId="14" hidden="1">{"'Sheet1'!$L$16"}</definedName>
    <definedName name="____a11" hidden="1">{"'Sheet1'!$L$16"}</definedName>
    <definedName name="____a12" localSheetId="12" hidden="1">{"'Sheet1'!$L$16"}</definedName>
    <definedName name="____a12" localSheetId="11" hidden="1">{"'Sheet1'!$L$16"}</definedName>
    <definedName name="____a12" localSheetId="13" hidden="1">{"'Sheet1'!$L$16"}</definedName>
    <definedName name="____a12" localSheetId="16" hidden="1">{"'Sheet1'!$L$16"}</definedName>
    <definedName name="____a12" localSheetId="21" hidden="1">{"'Sheet1'!$L$16"}</definedName>
    <definedName name="____a12" localSheetId="18" hidden="1">{"'Sheet1'!$L$16"}</definedName>
    <definedName name="____a12" localSheetId="19" hidden="1">{"'Sheet1'!$L$16"}</definedName>
    <definedName name="____a12" localSheetId="20" hidden="1">{"'Sheet1'!$L$16"}</definedName>
    <definedName name="____a12" localSheetId="22" hidden="1">{"'Sheet1'!$L$16"}</definedName>
    <definedName name="____a12" localSheetId="24" hidden="1">{"'Sheet1'!$L$16"}</definedName>
    <definedName name="____a12" localSheetId="28" hidden="1">{"'Sheet1'!$L$16"}</definedName>
    <definedName name="____a12" localSheetId="14" hidden="1">{"'Sheet1'!$L$16"}</definedName>
    <definedName name="____a12" hidden="1">{"'Sheet1'!$L$16"}</definedName>
    <definedName name="____a129" localSheetId="12" hidden="1">{"Offgrid",#N/A,FALSE,"OFFGRID";"Region",#N/A,FALSE,"REGION";"Offgrid -2",#N/A,FALSE,"OFFGRID";"WTP",#N/A,FALSE,"WTP";"WTP -2",#N/A,FALSE,"WTP";"Project",#N/A,FALSE,"PROJECT";"Summary -2",#N/A,FALSE,"SUMMARY"}</definedName>
    <definedName name="____a129" localSheetId="11" hidden="1">{"Offgrid",#N/A,FALSE,"OFFGRID";"Region",#N/A,FALSE,"REGION";"Offgrid -2",#N/A,FALSE,"OFFGRID";"WTP",#N/A,FALSE,"WTP";"WTP -2",#N/A,FALSE,"WTP";"Project",#N/A,FALSE,"PROJECT";"Summary -2",#N/A,FALSE,"SUMMARY"}</definedName>
    <definedName name="____a129" localSheetId="13" hidden="1">{"Offgrid",#N/A,FALSE,"OFFGRID";"Region",#N/A,FALSE,"REGION";"Offgrid -2",#N/A,FALSE,"OFFGRID";"WTP",#N/A,FALSE,"WTP";"WTP -2",#N/A,FALSE,"WTP";"Project",#N/A,FALSE,"PROJECT";"Summary -2",#N/A,FALSE,"SUMMARY"}</definedName>
    <definedName name="____a129" localSheetId="16" hidden="1">{"Offgrid",#N/A,FALSE,"OFFGRID";"Region",#N/A,FALSE,"REGION";"Offgrid -2",#N/A,FALSE,"OFFGRID";"WTP",#N/A,FALSE,"WTP";"WTP -2",#N/A,FALSE,"WTP";"Project",#N/A,FALSE,"PROJECT";"Summary -2",#N/A,FALSE,"SUMMARY"}</definedName>
    <definedName name="____a129" localSheetId="21" hidden="1">{"Offgrid",#N/A,FALSE,"OFFGRID";"Region",#N/A,FALSE,"REGION";"Offgrid -2",#N/A,FALSE,"OFFGRID";"WTP",#N/A,FALSE,"WTP";"WTP -2",#N/A,FALSE,"WTP";"Project",#N/A,FALSE,"PROJECT";"Summary -2",#N/A,FALSE,"SUMMARY"}</definedName>
    <definedName name="____a129" localSheetId="18" hidden="1">{"Offgrid",#N/A,FALSE,"OFFGRID";"Region",#N/A,FALSE,"REGION";"Offgrid -2",#N/A,FALSE,"OFFGRID";"WTP",#N/A,FALSE,"WTP";"WTP -2",#N/A,FALSE,"WTP";"Project",#N/A,FALSE,"PROJECT";"Summary -2",#N/A,FALSE,"SUMMARY"}</definedName>
    <definedName name="____a129" localSheetId="19" hidden="1">{"Offgrid",#N/A,FALSE,"OFFGRID";"Region",#N/A,FALSE,"REGION";"Offgrid -2",#N/A,FALSE,"OFFGRID";"WTP",#N/A,FALSE,"WTP";"WTP -2",#N/A,FALSE,"WTP";"Project",#N/A,FALSE,"PROJECT";"Summary -2",#N/A,FALSE,"SUMMARY"}</definedName>
    <definedName name="____a129" localSheetId="20" hidden="1">{"Offgrid",#N/A,FALSE,"OFFGRID";"Region",#N/A,FALSE,"REGION";"Offgrid -2",#N/A,FALSE,"OFFGRID";"WTP",#N/A,FALSE,"WTP";"WTP -2",#N/A,FALSE,"WTP";"Project",#N/A,FALSE,"PROJECT";"Summary -2",#N/A,FALSE,"SUMMARY"}</definedName>
    <definedName name="____a129" localSheetId="22" hidden="1">{"Offgrid",#N/A,FALSE,"OFFGRID";"Region",#N/A,FALSE,"REGION";"Offgrid -2",#N/A,FALSE,"OFFGRID";"WTP",#N/A,FALSE,"WTP";"WTP -2",#N/A,FALSE,"WTP";"Project",#N/A,FALSE,"PROJECT";"Summary -2",#N/A,FALSE,"SUMMARY"}</definedName>
    <definedName name="____a129" localSheetId="24" hidden="1">{"Offgrid",#N/A,FALSE,"OFFGRID";"Region",#N/A,FALSE,"REGION";"Offgrid -2",#N/A,FALSE,"OFFGRID";"WTP",#N/A,FALSE,"WTP";"WTP -2",#N/A,FALSE,"WTP";"Project",#N/A,FALSE,"PROJECT";"Summary -2",#N/A,FALSE,"SUMMARY"}</definedName>
    <definedName name="____a129" localSheetId="28" hidden="1">{"Offgrid",#N/A,FALSE,"OFFGRID";"Region",#N/A,FALSE,"REGION";"Offgrid -2",#N/A,FALSE,"OFFGRID";"WTP",#N/A,FALSE,"WTP";"WTP -2",#N/A,FALSE,"WTP";"Project",#N/A,FALSE,"PROJECT";"Summary -2",#N/A,FALSE,"SUMMARY"}</definedName>
    <definedName name="____a129" localSheetId="14"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12" hidden="1">{"Offgrid",#N/A,FALSE,"OFFGRID";"Region",#N/A,FALSE,"REGION";"Offgrid -2",#N/A,FALSE,"OFFGRID";"WTP",#N/A,FALSE,"WTP";"WTP -2",#N/A,FALSE,"WTP";"Project",#N/A,FALSE,"PROJECT";"Summary -2",#N/A,FALSE,"SUMMARY"}</definedName>
    <definedName name="____a130" localSheetId="11" hidden="1">{"Offgrid",#N/A,FALSE,"OFFGRID";"Region",#N/A,FALSE,"REGION";"Offgrid -2",#N/A,FALSE,"OFFGRID";"WTP",#N/A,FALSE,"WTP";"WTP -2",#N/A,FALSE,"WTP";"Project",#N/A,FALSE,"PROJECT";"Summary -2",#N/A,FALSE,"SUMMARY"}</definedName>
    <definedName name="____a130" localSheetId="13" hidden="1">{"Offgrid",#N/A,FALSE,"OFFGRID";"Region",#N/A,FALSE,"REGION";"Offgrid -2",#N/A,FALSE,"OFFGRID";"WTP",#N/A,FALSE,"WTP";"WTP -2",#N/A,FALSE,"WTP";"Project",#N/A,FALSE,"PROJECT";"Summary -2",#N/A,FALSE,"SUMMARY"}</definedName>
    <definedName name="____a130" localSheetId="16" hidden="1">{"Offgrid",#N/A,FALSE,"OFFGRID";"Region",#N/A,FALSE,"REGION";"Offgrid -2",#N/A,FALSE,"OFFGRID";"WTP",#N/A,FALSE,"WTP";"WTP -2",#N/A,FALSE,"WTP";"Project",#N/A,FALSE,"PROJECT";"Summary -2",#N/A,FALSE,"SUMMARY"}</definedName>
    <definedName name="____a130" localSheetId="21" hidden="1">{"Offgrid",#N/A,FALSE,"OFFGRID";"Region",#N/A,FALSE,"REGION";"Offgrid -2",#N/A,FALSE,"OFFGRID";"WTP",#N/A,FALSE,"WTP";"WTP -2",#N/A,FALSE,"WTP";"Project",#N/A,FALSE,"PROJECT";"Summary -2",#N/A,FALSE,"SUMMARY"}</definedName>
    <definedName name="____a130" localSheetId="18" hidden="1">{"Offgrid",#N/A,FALSE,"OFFGRID";"Region",#N/A,FALSE,"REGION";"Offgrid -2",#N/A,FALSE,"OFFGRID";"WTP",#N/A,FALSE,"WTP";"WTP -2",#N/A,FALSE,"WTP";"Project",#N/A,FALSE,"PROJECT";"Summary -2",#N/A,FALSE,"SUMMARY"}</definedName>
    <definedName name="____a130" localSheetId="19" hidden="1">{"Offgrid",#N/A,FALSE,"OFFGRID";"Region",#N/A,FALSE,"REGION";"Offgrid -2",#N/A,FALSE,"OFFGRID";"WTP",#N/A,FALSE,"WTP";"WTP -2",#N/A,FALSE,"WTP";"Project",#N/A,FALSE,"PROJECT";"Summary -2",#N/A,FALSE,"SUMMARY"}</definedName>
    <definedName name="____a130" localSheetId="20" hidden="1">{"Offgrid",#N/A,FALSE,"OFFGRID";"Region",#N/A,FALSE,"REGION";"Offgrid -2",#N/A,FALSE,"OFFGRID";"WTP",#N/A,FALSE,"WTP";"WTP -2",#N/A,FALSE,"WTP";"Project",#N/A,FALSE,"PROJECT";"Summary -2",#N/A,FALSE,"SUMMARY"}</definedName>
    <definedName name="____a130" localSheetId="22" hidden="1">{"Offgrid",#N/A,FALSE,"OFFGRID";"Region",#N/A,FALSE,"REGION";"Offgrid -2",#N/A,FALSE,"OFFGRID";"WTP",#N/A,FALSE,"WTP";"WTP -2",#N/A,FALSE,"WTP";"Project",#N/A,FALSE,"PROJECT";"Summary -2",#N/A,FALSE,"SUMMARY"}</definedName>
    <definedName name="____a130" localSheetId="24" hidden="1">{"Offgrid",#N/A,FALSE,"OFFGRID";"Region",#N/A,FALSE,"REGION";"Offgrid -2",#N/A,FALSE,"OFFGRID";"WTP",#N/A,FALSE,"WTP";"WTP -2",#N/A,FALSE,"WTP";"Project",#N/A,FALSE,"PROJECT";"Summary -2",#N/A,FALSE,"SUMMARY"}</definedName>
    <definedName name="____a130" localSheetId="28" hidden="1">{"Offgrid",#N/A,FALSE,"OFFGRID";"Region",#N/A,FALSE,"REGION";"Offgrid -2",#N/A,FALSE,"OFFGRID";"WTP",#N/A,FALSE,"WTP";"WTP -2",#N/A,FALSE,"WTP";"Project",#N/A,FALSE,"PROJECT";"Summary -2",#N/A,FALSE,"SUMMARY"}</definedName>
    <definedName name="____a130" localSheetId="14"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localSheetId="12" hidden="1">{"'Sheet1'!$L$16"}</definedName>
    <definedName name="____a2" localSheetId="11" hidden="1">{"'Sheet1'!$L$16"}</definedName>
    <definedName name="____a2" localSheetId="13" hidden="1">{"'Sheet1'!$L$16"}</definedName>
    <definedName name="____a2" localSheetId="16" hidden="1">{"'Sheet1'!$L$16"}</definedName>
    <definedName name="____a2" localSheetId="21" hidden="1">{"'Sheet1'!$L$16"}</definedName>
    <definedName name="____a2" localSheetId="18" hidden="1">{"'Sheet1'!$L$16"}</definedName>
    <definedName name="____a2" localSheetId="19" hidden="1">{"'Sheet1'!$L$16"}</definedName>
    <definedName name="____a2" localSheetId="20" hidden="1">{"'Sheet1'!$L$16"}</definedName>
    <definedName name="____a2" localSheetId="22" hidden="1">{"'Sheet1'!$L$16"}</definedName>
    <definedName name="____a2" localSheetId="24" hidden="1">{"'Sheet1'!$L$16"}</definedName>
    <definedName name="____a2" localSheetId="28" hidden="1">{"'Sheet1'!$L$16"}</definedName>
    <definedName name="____a2" localSheetId="14" hidden="1">{"'Sheet1'!$L$16"}</definedName>
    <definedName name="____a2" hidden="1">{"'Sheet1'!$L$16"}</definedName>
    <definedName name="____a3" localSheetId="12" hidden="1">{"'Sheet1'!$L$16"}</definedName>
    <definedName name="____a3" localSheetId="11" hidden="1">{"'Sheet1'!$L$16"}</definedName>
    <definedName name="____a3" localSheetId="13" hidden="1">{"'Sheet1'!$L$16"}</definedName>
    <definedName name="____a3" localSheetId="16" hidden="1">{"'Sheet1'!$L$16"}</definedName>
    <definedName name="____a3" localSheetId="21" hidden="1">{"'Sheet1'!$L$16"}</definedName>
    <definedName name="____a3" localSheetId="18" hidden="1">{"'Sheet1'!$L$16"}</definedName>
    <definedName name="____a3" localSheetId="19" hidden="1">{"'Sheet1'!$L$16"}</definedName>
    <definedName name="____a3" localSheetId="20" hidden="1">{"'Sheet1'!$L$16"}</definedName>
    <definedName name="____a3" localSheetId="22" hidden="1">{"'Sheet1'!$L$16"}</definedName>
    <definedName name="____a3" localSheetId="24" hidden="1">{"'Sheet1'!$L$16"}</definedName>
    <definedName name="____a3" localSheetId="28" hidden="1">{"'Sheet1'!$L$16"}</definedName>
    <definedName name="____a3" localSheetId="14" hidden="1">{"'Sheet1'!$L$16"}</definedName>
    <definedName name="____a3" hidden="1">{"'Sheet1'!$L$16"}</definedName>
    <definedName name="____a4" localSheetId="12" hidden="1">{"'Sheet1'!$L$16"}</definedName>
    <definedName name="____a4" localSheetId="11" hidden="1">{"'Sheet1'!$L$16"}</definedName>
    <definedName name="____a4" localSheetId="13" hidden="1">{"'Sheet1'!$L$16"}</definedName>
    <definedName name="____a4" localSheetId="16" hidden="1">{"'Sheet1'!$L$16"}</definedName>
    <definedName name="____a4" localSheetId="21" hidden="1">{"'Sheet1'!$L$16"}</definedName>
    <definedName name="____a4" localSheetId="18" hidden="1">{"'Sheet1'!$L$16"}</definedName>
    <definedName name="____a4" localSheetId="19" hidden="1">{"'Sheet1'!$L$16"}</definedName>
    <definedName name="____a4" localSheetId="20" hidden="1">{"'Sheet1'!$L$16"}</definedName>
    <definedName name="____a4" localSheetId="22" hidden="1">{"'Sheet1'!$L$16"}</definedName>
    <definedName name="____a4" localSheetId="24" hidden="1">{"'Sheet1'!$L$16"}</definedName>
    <definedName name="____a4" localSheetId="28" hidden="1">{"'Sheet1'!$L$16"}</definedName>
    <definedName name="____a4" localSheetId="14" hidden="1">{"'Sheet1'!$L$16"}</definedName>
    <definedName name="____a4" hidden="1">{"'Sheet1'!$L$16"}</definedName>
    <definedName name="____a5" localSheetId="12" hidden="1">{"'Sheet1'!$L$16"}</definedName>
    <definedName name="____a5" localSheetId="11" hidden="1">{"'Sheet1'!$L$16"}</definedName>
    <definedName name="____a5" localSheetId="13" hidden="1">{"'Sheet1'!$L$16"}</definedName>
    <definedName name="____a5" localSheetId="16" hidden="1">{"'Sheet1'!$L$16"}</definedName>
    <definedName name="____a5" localSheetId="21" hidden="1">{"'Sheet1'!$L$16"}</definedName>
    <definedName name="____a5" localSheetId="18" hidden="1">{"'Sheet1'!$L$16"}</definedName>
    <definedName name="____a5" localSheetId="19" hidden="1">{"'Sheet1'!$L$16"}</definedName>
    <definedName name="____a5" localSheetId="20" hidden="1">{"'Sheet1'!$L$16"}</definedName>
    <definedName name="____a5" localSheetId="22" hidden="1">{"'Sheet1'!$L$16"}</definedName>
    <definedName name="____a5" localSheetId="24" hidden="1">{"'Sheet1'!$L$16"}</definedName>
    <definedName name="____a5" localSheetId="28" hidden="1">{"'Sheet1'!$L$16"}</definedName>
    <definedName name="____a5" localSheetId="14" hidden="1">{"'Sheet1'!$L$16"}</definedName>
    <definedName name="____a5" hidden="1">{"'Sheet1'!$L$16"}</definedName>
    <definedName name="____a7" localSheetId="12" hidden="1">{"'Sheet1'!$L$16"}</definedName>
    <definedName name="____a7" localSheetId="11" hidden="1">{"'Sheet1'!$L$16"}</definedName>
    <definedName name="____a7" localSheetId="13" hidden="1">{"'Sheet1'!$L$16"}</definedName>
    <definedName name="____a7" localSheetId="16" hidden="1">{"'Sheet1'!$L$16"}</definedName>
    <definedName name="____a7" localSheetId="21" hidden="1">{"'Sheet1'!$L$16"}</definedName>
    <definedName name="____a7" localSheetId="18" hidden="1">{"'Sheet1'!$L$16"}</definedName>
    <definedName name="____a7" localSheetId="19" hidden="1">{"'Sheet1'!$L$16"}</definedName>
    <definedName name="____a7" localSheetId="20" hidden="1">{"'Sheet1'!$L$16"}</definedName>
    <definedName name="____a7" localSheetId="22" hidden="1">{"'Sheet1'!$L$16"}</definedName>
    <definedName name="____a7" localSheetId="24" hidden="1">{"'Sheet1'!$L$16"}</definedName>
    <definedName name="____a7" localSheetId="28" hidden="1">{"'Sheet1'!$L$16"}</definedName>
    <definedName name="____a7" localSheetId="14" hidden="1">{"'Sheet1'!$L$16"}</definedName>
    <definedName name="____a7" hidden="1">{"'Sheet1'!$L$16"}</definedName>
    <definedName name="____a8" localSheetId="12" hidden="1">{"'Sheet1'!$L$16"}</definedName>
    <definedName name="____a8" localSheetId="11" hidden="1">{"'Sheet1'!$L$16"}</definedName>
    <definedName name="____a8" localSheetId="13" hidden="1">{"'Sheet1'!$L$16"}</definedName>
    <definedName name="____a8" localSheetId="16" hidden="1">{"'Sheet1'!$L$16"}</definedName>
    <definedName name="____a8" localSheetId="21" hidden="1">{"'Sheet1'!$L$16"}</definedName>
    <definedName name="____a8" localSheetId="18" hidden="1">{"'Sheet1'!$L$16"}</definedName>
    <definedName name="____a8" localSheetId="19" hidden="1">{"'Sheet1'!$L$16"}</definedName>
    <definedName name="____a8" localSheetId="20" hidden="1">{"'Sheet1'!$L$16"}</definedName>
    <definedName name="____a8" localSheetId="22" hidden="1">{"'Sheet1'!$L$16"}</definedName>
    <definedName name="____a8" localSheetId="24" hidden="1">{"'Sheet1'!$L$16"}</definedName>
    <definedName name="____a8" localSheetId="28" hidden="1">{"'Sheet1'!$L$16"}</definedName>
    <definedName name="____a8" localSheetId="14" hidden="1">{"'Sheet1'!$L$16"}</definedName>
    <definedName name="____a8" hidden="1">{"'Sheet1'!$L$16"}</definedName>
    <definedName name="____a9" localSheetId="12" hidden="1">{"'Sheet1'!$L$16"}</definedName>
    <definedName name="____a9" localSheetId="11" hidden="1">{"'Sheet1'!$L$16"}</definedName>
    <definedName name="____a9" localSheetId="13" hidden="1">{"'Sheet1'!$L$16"}</definedName>
    <definedName name="____a9" localSheetId="16" hidden="1">{"'Sheet1'!$L$16"}</definedName>
    <definedName name="____a9" localSheetId="21" hidden="1">{"'Sheet1'!$L$16"}</definedName>
    <definedName name="____a9" localSheetId="18" hidden="1">{"'Sheet1'!$L$16"}</definedName>
    <definedName name="____a9" localSheetId="19" hidden="1">{"'Sheet1'!$L$16"}</definedName>
    <definedName name="____a9" localSheetId="20" hidden="1">{"'Sheet1'!$L$16"}</definedName>
    <definedName name="____a9" localSheetId="22" hidden="1">{"'Sheet1'!$L$16"}</definedName>
    <definedName name="____a9" localSheetId="24" hidden="1">{"'Sheet1'!$L$16"}</definedName>
    <definedName name="____a9" localSheetId="28" hidden="1">{"'Sheet1'!$L$16"}</definedName>
    <definedName name="____a9" localSheetId="14" hidden="1">{"'Sheet1'!$L$16"}</definedName>
    <definedName name="____a9" hidden="1">{"'Sheet1'!$L$16"}</definedName>
    <definedName name="____ADS121" hidden="1">#REF!</definedName>
    <definedName name="____AP1" localSheetId="12" hidden="1">{#N/A,#N/A,FALSE,"Aging Summary";#N/A,#N/A,FALSE,"Ratio Analysis";#N/A,#N/A,FALSE,"Test 120 Day Accts";#N/A,#N/A,FALSE,"Tickmarks"}</definedName>
    <definedName name="____AP1" localSheetId="11" hidden="1">{#N/A,#N/A,FALSE,"Aging Summary";#N/A,#N/A,FALSE,"Ratio Analysis";#N/A,#N/A,FALSE,"Test 120 Day Accts";#N/A,#N/A,FALSE,"Tickmarks"}</definedName>
    <definedName name="____AP1" localSheetId="13" hidden="1">{#N/A,#N/A,FALSE,"Aging Summary";#N/A,#N/A,FALSE,"Ratio Analysis";#N/A,#N/A,FALSE,"Test 120 Day Accts";#N/A,#N/A,FALSE,"Tickmarks"}</definedName>
    <definedName name="____AP1" localSheetId="16" hidden="1">{#N/A,#N/A,FALSE,"Aging Summary";#N/A,#N/A,FALSE,"Ratio Analysis";#N/A,#N/A,FALSE,"Test 120 Day Accts";#N/A,#N/A,FALSE,"Tickmarks"}</definedName>
    <definedName name="____AP1" localSheetId="21" hidden="1">{#N/A,#N/A,FALSE,"Aging Summary";#N/A,#N/A,FALSE,"Ratio Analysis";#N/A,#N/A,FALSE,"Test 120 Day Accts";#N/A,#N/A,FALSE,"Tickmarks"}</definedName>
    <definedName name="____AP1" localSheetId="18" hidden="1">{#N/A,#N/A,FALSE,"Aging Summary";#N/A,#N/A,FALSE,"Ratio Analysis";#N/A,#N/A,FALSE,"Test 120 Day Accts";#N/A,#N/A,FALSE,"Tickmarks"}</definedName>
    <definedName name="____AP1" localSheetId="19" hidden="1">{#N/A,#N/A,FALSE,"Aging Summary";#N/A,#N/A,FALSE,"Ratio Analysis";#N/A,#N/A,FALSE,"Test 120 Day Accts";#N/A,#N/A,FALSE,"Tickmarks"}</definedName>
    <definedName name="____AP1" localSheetId="20" hidden="1">{#N/A,#N/A,FALSE,"Aging Summary";#N/A,#N/A,FALSE,"Ratio Analysis";#N/A,#N/A,FALSE,"Test 120 Day Accts";#N/A,#N/A,FALSE,"Tickmarks"}</definedName>
    <definedName name="____AP1" localSheetId="22" hidden="1">{#N/A,#N/A,FALSE,"Aging Summary";#N/A,#N/A,FALSE,"Ratio Analysis";#N/A,#N/A,FALSE,"Test 120 Day Accts";#N/A,#N/A,FALSE,"Tickmarks"}</definedName>
    <definedName name="____AP1" localSheetId="24" hidden="1">{#N/A,#N/A,FALSE,"Aging Summary";#N/A,#N/A,FALSE,"Ratio Analysis";#N/A,#N/A,FALSE,"Test 120 Day Accts";#N/A,#N/A,FALSE,"Tickmarks"}</definedName>
    <definedName name="____AP1" localSheetId="28" hidden="1">{#N/A,#N/A,FALSE,"Aging Summary";#N/A,#N/A,FALSE,"Ratio Analysis";#N/A,#N/A,FALSE,"Test 120 Day Accts";#N/A,#N/A,FALSE,"Tickmarks"}</definedName>
    <definedName name="____AP1" localSheetId="14" hidden="1">{#N/A,#N/A,FALSE,"Aging Summary";#N/A,#N/A,FALSE,"Ratio Analysis";#N/A,#N/A,FALSE,"Test 120 Day Accts";#N/A,#N/A,FALSE,"Tickmarks"}</definedName>
    <definedName name="____AP1" hidden="1">{#N/A,#N/A,FALSE,"Aging Summary";#N/A,#N/A,FALSE,"Ratio Analysis";#N/A,#N/A,FALSE,"Test 120 Day Accts";#N/A,#N/A,FALSE,"Tickmarks"}</definedName>
    <definedName name="____b2" localSheetId="12" hidden="1">{"'Sheet1'!$L$16"}</definedName>
    <definedName name="____b2" localSheetId="11" hidden="1">{"'Sheet1'!$L$16"}</definedName>
    <definedName name="____b2" localSheetId="13" hidden="1">{"'Sheet1'!$L$16"}</definedName>
    <definedName name="____b2" localSheetId="16" hidden="1">{"'Sheet1'!$L$16"}</definedName>
    <definedName name="____b2" localSheetId="21" hidden="1">{"'Sheet1'!$L$16"}</definedName>
    <definedName name="____b2" localSheetId="18" hidden="1">{"'Sheet1'!$L$16"}</definedName>
    <definedName name="____b2" localSheetId="19" hidden="1">{"'Sheet1'!$L$16"}</definedName>
    <definedName name="____b2" localSheetId="20" hidden="1">{"'Sheet1'!$L$16"}</definedName>
    <definedName name="____b2" localSheetId="22" hidden="1">{"'Sheet1'!$L$16"}</definedName>
    <definedName name="____b2" localSheetId="24" hidden="1">{"'Sheet1'!$L$16"}</definedName>
    <definedName name="____b2" localSheetId="28" hidden="1">{"'Sheet1'!$L$16"}</definedName>
    <definedName name="____b2" localSheetId="14" hidden="1">{"'Sheet1'!$L$16"}</definedName>
    <definedName name="____b2" hidden="1">{"'Sheet1'!$L$16"}</definedName>
    <definedName name="____ba1" localSheetId="12" hidden="1">{#N/A,#N/A,FALSE,"Chi tiÆt"}</definedName>
    <definedName name="____ba1" localSheetId="11" hidden="1">{#N/A,#N/A,FALSE,"Chi tiÆt"}</definedName>
    <definedName name="____ba1" localSheetId="13" hidden="1">{#N/A,#N/A,FALSE,"Chi tiÆt"}</definedName>
    <definedName name="____ba1" localSheetId="16" hidden="1">{#N/A,#N/A,FALSE,"Chi tiÆt"}</definedName>
    <definedName name="____ba1" localSheetId="21" hidden="1">{#N/A,#N/A,FALSE,"Chi tiÆt"}</definedName>
    <definedName name="____ba1" localSheetId="18" hidden="1">{#N/A,#N/A,FALSE,"Chi tiÆt"}</definedName>
    <definedName name="____ba1" localSheetId="19" hidden="1">{#N/A,#N/A,FALSE,"Chi tiÆt"}</definedName>
    <definedName name="____ba1" localSheetId="20" hidden="1">{#N/A,#N/A,FALSE,"Chi tiÆt"}</definedName>
    <definedName name="____ba1" localSheetId="22" hidden="1">{#N/A,#N/A,FALSE,"Chi tiÆt"}</definedName>
    <definedName name="____ba1" localSheetId="24" hidden="1">{#N/A,#N/A,FALSE,"Chi tiÆt"}</definedName>
    <definedName name="____ba1" localSheetId="28" hidden="1">{#N/A,#N/A,FALSE,"Chi tiÆt"}</definedName>
    <definedName name="____ba1" localSheetId="14" hidden="1">{#N/A,#N/A,FALSE,"Chi tiÆt"}</definedName>
    <definedName name="____ba1" hidden="1">{#N/A,#N/A,FALSE,"Chi tiÆt"}</definedName>
    <definedName name="____ba2" localSheetId="12" hidden="1">{#N/A,#N/A,FALSE,"Chi tiÆt"}</definedName>
    <definedName name="____ba2" localSheetId="11" hidden="1">{#N/A,#N/A,FALSE,"Chi tiÆt"}</definedName>
    <definedName name="____ba2" localSheetId="13" hidden="1">{#N/A,#N/A,FALSE,"Chi tiÆt"}</definedName>
    <definedName name="____ba2" localSheetId="16" hidden="1">{#N/A,#N/A,FALSE,"Chi tiÆt"}</definedName>
    <definedName name="____ba2" localSheetId="21" hidden="1">{#N/A,#N/A,FALSE,"Chi tiÆt"}</definedName>
    <definedName name="____ba2" localSheetId="18" hidden="1">{#N/A,#N/A,FALSE,"Chi tiÆt"}</definedName>
    <definedName name="____ba2" localSheetId="19" hidden="1">{#N/A,#N/A,FALSE,"Chi tiÆt"}</definedName>
    <definedName name="____ba2" localSheetId="20" hidden="1">{#N/A,#N/A,FALSE,"Chi tiÆt"}</definedName>
    <definedName name="____ba2" localSheetId="22" hidden="1">{#N/A,#N/A,FALSE,"Chi tiÆt"}</definedName>
    <definedName name="____ba2" localSheetId="24" hidden="1">{#N/A,#N/A,FALSE,"Chi tiÆt"}</definedName>
    <definedName name="____ba2" localSheetId="28" hidden="1">{#N/A,#N/A,FALSE,"Chi tiÆt"}</definedName>
    <definedName name="____ba2" localSheetId="14" hidden="1">{#N/A,#N/A,FALSE,"Chi tiÆt"}</definedName>
    <definedName name="____ba2" hidden="1">{#N/A,#N/A,FALSE,"Chi tiÆt"}</definedName>
    <definedName name="____BG12" localSheetId="12" hidden="1">{"'Sheet1'!$L$16"}</definedName>
    <definedName name="____BG12" localSheetId="11" hidden="1">{"'Sheet1'!$L$16"}</definedName>
    <definedName name="____BG12" localSheetId="13" hidden="1">{"'Sheet1'!$L$16"}</definedName>
    <definedName name="____BG12" localSheetId="16" hidden="1">{"'Sheet1'!$L$16"}</definedName>
    <definedName name="____BG12" localSheetId="21" hidden="1">{"'Sheet1'!$L$16"}</definedName>
    <definedName name="____BG12" localSheetId="18" hidden="1">{"'Sheet1'!$L$16"}</definedName>
    <definedName name="____BG12" localSheetId="19" hidden="1">{"'Sheet1'!$L$16"}</definedName>
    <definedName name="____BG12" localSheetId="20" hidden="1">{"'Sheet1'!$L$16"}</definedName>
    <definedName name="____BG12" localSheetId="22" hidden="1">{"'Sheet1'!$L$16"}</definedName>
    <definedName name="____BG12" localSheetId="24" hidden="1">{"'Sheet1'!$L$16"}</definedName>
    <definedName name="____BG12" localSheetId="28" hidden="1">{"'Sheet1'!$L$16"}</definedName>
    <definedName name="____BG12" localSheetId="14" hidden="1">{"'Sheet1'!$L$16"}</definedName>
    <definedName name="____BG12" hidden="1">{"'Sheet1'!$L$16"}</definedName>
    <definedName name="____bht6" localSheetId="12" hidden="1">{"'Sheet1'!$L$16"}</definedName>
    <definedName name="____bht6" localSheetId="11" hidden="1">{"'Sheet1'!$L$16"}</definedName>
    <definedName name="____bht6" localSheetId="13" hidden="1">{"'Sheet1'!$L$16"}</definedName>
    <definedName name="____bht6" localSheetId="16" hidden="1">{"'Sheet1'!$L$16"}</definedName>
    <definedName name="____bht6" localSheetId="21" hidden="1">{"'Sheet1'!$L$16"}</definedName>
    <definedName name="____bht6" localSheetId="18" hidden="1">{"'Sheet1'!$L$16"}</definedName>
    <definedName name="____bht6" localSheetId="19" hidden="1">{"'Sheet1'!$L$16"}</definedName>
    <definedName name="____bht6" localSheetId="20" hidden="1">{"'Sheet1'!$L$16"}</definedName>
    <definedName name="____bht6" localSheetId="22" hidden="1">{"'Sheet1'!$L$16"}</definedName>
    <definedName name="____bht6" localSheetId="24" hidden="1">{"'Sheet1'!$L$16"}</definedName>
    <definedName name="____bht6" localSheetId="28" hidden="1">{"'Sheet1'!$L$16"}</definedName>
    <definedName name="____bht6" localSheetId="14" hidden="1">{"'Sheet1'!$L$16"}</definedName>
    <definedName name="____bht6" hidden="1">{"'Sheet1'!$L$16"}</definedName>
    <definedName name="____BIA3" localSheetId="12" hidden="1">{"'Sheet1'!$L$16"}</definedName>
    <definedName name="____BIA3" localSheetId="11" hidden="1">{"'Sheet1'!$L$16"}</definedName>
    <definedName name="____BIA3" localSheetId="13" hidden="1">{"'Sheet1'!$L$16"}</definedName>
    <definedName name="____BIA3" localSheetId="16" hidden="1">{"'Sheet1'!$L$16"}</definedName>
    <definedName name="____BIA3" localSheetId="21" hidden="1">{"'Sheet1'!$L$16"}</definedName>
    <definedName name="____BIA3" localSheetId="18" hidden="1">{"'Sheet1'!$L$16"}</definedName>
    <definedName name="____BIA3" localSheetId="19" hidden="1">{"'Sheet1'!$L$16"}</definedName>
    <definedName name="____BIA3" localSheetId="20" hidden="1">{"'Sheet1'!$L$16"}</definedName>
    <definedName name="____BIA3" localSheetId="22" hidden="1">{"'Sheet1'!$L$16"}</definedName>
    <definedName name="____BIA3" localSheetId="24" hidden="1">{"'Sheet1'!$L$16"}</definedName>
    <definedName name="____BIA3" localSheetId="28" hidden="1">{"'Sheet1'!$L$16"}</definedName>
    <definedName name="____BIA3" localSheetId="14" hidden="1">{"'Sheet1'!$L$16"}</definedName>
    <definedName name="____BIA3" hidden="1">{"'Sheet1'!$L$16"}</definedName>
    <definedName name="____boq2" localSheetId="12" hidden="1">{"'Sheet1'!$L$16"}</definedName>
    <definedName name="____boq2" localSheetId="11" hidden="1">{"'Sheet1'!$L$16"}</definedName>
    <definedName name="____boq2" localSheetId="13" hidden="1">{"'Sheet1'!$L$16"}</definedName>
    <definedName name="____boq2" localSheetId="16" hidden="1">{"'Sheet1'!$L$16"}</definedName>
    <definedName name="____boq2" localSheetId="21" hidden="1">{"'Sheet1'!$L$16"}</definedName>
    <definedName name="____boq2" localSheetId="18" hidden="1">{"'Sheet1'!$L$16"}</definedName>
    <definedName name="____boq2" localSheetId="19" hidden="1">{"'Sheet1'!$L$16"}</definedName>
    <definedName name="____boq2" localSheetId="20" hidden="1">{"'Sheet1'!$L$16"}</definedName>
    <definedName name="____boq2" localSheetId="22" hidden="1">{"'Sheet1'!$L$16"}</definedName>
    <definedName name="____boq2" localSheetId="24" hidden="1">{"'Sheet1'!$L$16"}</definedName>
    <definedName name="____boq2" localSheetId="28" hidden="1">{"'Sheet1'!$L$16"}</definedName>
    <definedName name="____boq2" localSheetId="14" hidden="1">{"'Sheet1'!$L$16"}</definedName>
    <definedName name="____boq2" hidden="1">{"'Sheet1'!$L$16"}</definedName>
    <definedName name="____cao1">#REF!</definedName>
    <definedName name="____cao2">#REF!</definedName>
    <definedName name="____cao3">#REF!</definedName>
    <definedName name="____cao4">#REF!</definedName>
    <definedName name="____cao5">#REF!</definedName>
    <definedName name="____cao6">#REF!</definedName>
    <definedName name="____CD2" localSheetId="12" hidden="1">{"'Sheet1'!$L$16"}</definedName>
    <definedName name="____CD2" localSheetId="11" hidden="1">{"'Sheet1'!$L$16"}</definedName>
    <definedName name="____CD2" localSheetId="13" hidden="1">{"'Sheet1'!$L$16"}</definedName>
    <definedName name="____CD2" localSheetId="16" hidden="1">{"'Sheet1'!$L$16"}</definedName>
    <definedName name="____CD2" localSheetId="21" hidden="1">{"'Sheet1'!$L$16"}</definedName>
    <definedName name="____CD2" localSheetId="18" hidden="1">{"'Sheet1'!$L$16"}</definedName>
    <definedName name="____CD2" localSheetId="19" hidden="1">{"'Sheet1'!$L$16"}</definedName>
    <definedName name="____CD2" localSheetId="20" hidden="1">{"'Sheet1'!$L$16"}</definedName>
    <definedName name="____CD2" localSheetId="22" hidden="1">{"'Sheet1'!$L$16"}</definedName>
    <definedName name="____CD2" localSheetId="24" hidden="1">{"'Sheet1'!$L$16"}</definedName>
    <definedName name="____CD2" localSheetId="28" hidden="1">{"'Sheet1'!$L$16"}</definedName>
    <definedName name="____CD2" localSheetId="14" hidden="1">{"'Sheet1'!$L$16"}</definedName>
    <definedName name="____CD2" hidden="1">{"'Sheet1'!$L$16"}</definedName>
    <definedName name="____cep1" localSheetId="12" hidden="1">{"'Sheet1'!$L$16"}</definedName>
    <definedName name="____cep1" localSheetId="11" hidden="1">{"'Sheet1'!$L$16"}</definedName>
    <definedName name="____cep1" localSheetId="13" hidden="1">{"'Sheet1'!$L$16"}</definedName>
    <definedName name="____cep1" localSheetId="16" hidden="1">{"'Sheet1'!$L$16"}</definedName>
    <definedName name="____cep1" localSheetId="21" hidden="1">{"'Sheet1'!$L$16"}</definedName>
    <definedName name="____cep1" localSheetId="18" hidden="1">{"'Sheet1'!$L$16"}</definedName>
    <definedName name="____cep1" localSheetId="19" hidden="1">{"'Sheet1'!$L$16"}</definedName>
    <definedName name="____cep1" localSheetId="20" hidden="1">{"'Sheet1'!$L$16"}</definedName>
    <definedName name="____cep1" localSheetId="22" hidden="1">{"'Sheet1'!$L$16"}</definedName>
    <definedName name="____cep1" localSheetId="24" hidden="1">{"'Sheet1'!$L$16"}</definedName>
    <definedName name="____cep1" localSheetId="28" hidden="1">{"'Sheet1'!$L$16"}</definedName>
    <definedName name="____cep1" localSheetId="14" hidden="1">{"'Sheet1'!$L$16"}</definedName>
    <definedName name="____cep1" hidden="1">{"'Sheet1'!$L$16"}</definedName>
    <definedName name="____CN1" localSheetId="12" hidden="1">{"'Sheet1'!$L$16"}</definedName>
    <definedName name="____CN1" localSheetId="11" hidden="1">{"'Sheet1'!$L$16"}</definedName>
    <definedName name="____CN1" localSheetId="13" hidden="1">{"'Sheet1'!$L$16"}</definedName>
    <definedName name="____CN1" localSheetId="16" hidden="1">{"'Sheet1'!$L$16"}</definedName>
    <definedName name="____CN1" localSheetId="21" hidden="1">{"'Sheet1'!$L$16"}</definedName>
    <definedName name="____CN1" localSheetId="18" hidden="1">{"'Sheet1'!$L$16"}</definedName>
    <definedName name="____CN1" localSheetId="19" hidden="1">{"'Sheet1'!$L$16"}</definedName>
    <definedName name="____CN1" localSheetId="20" hidden="1">{"'Sheet1'!$L$16"}</definedName>
    <definedName name="____CN1" localSheetId="22" hidden="1">{"'Sheet1'!$L$16"}</definedName>
    <definedName name="____CN1" localSheetId="24" hidden="1">{"'Sheet1'!$L$16"}</definedName>
    <definedName name="____CN1" localSheetId="28" hidden="1">{"'Sheet1'!$L$16"}</definedName>
    <definedName name="____CN1" localSheetId="14" hidden="1">{"'Sheet1'!$L$16"}</definedName>
    <definedName name="____CN1" hidden="1">{"'Sheet1'!$L$16"}</definedName>
    <definedName name="____coc1000" localSheetId="12" hidden="1">{#N/A,#N/A,FALSE,"Chi tiÆt"}</definedName>
    <definedName name="____coc1000" localSheetId="11" hidden="1">{#N/A,#N/A,FALSE,"Chi tiÆt"}</definedName>
    <definedName name="____coc1000" localSheetId="13" hidden="1">{#N/A,#N/A,FALSE,"Chi tiÆt"}</definedName>
    <definedName name="____coc1000" localSheetId="16" hidden="1">{#N/A,#N/A,FALSE,"Chi tiÆt"}</definedName>
    <definedName name="____coc1000" localSheetId="21" hidden="1">{#N/A,#N/A,FALSE,"Chi tiÆt"}</definedName>
    <definedName name="____coc1000" localSheetId="18" hidden="1">{#N/A,#N/A,FALSE,"Chi tiÆt"}</definedName>
    <definedName name="____coc1000" localSheetId="19" hidden="1">{#N/A,#N/A,FALSE,"Chi tiÆt"}</definedName>
    <definedName name="____coc1000" localSheetId="20" hidden="1">{#N/A,#N/A,FALSE,"Chi tiÆt"}</definedName>
    <definedName name="____coc1000" localSheetId="22" hidden="1">{#N/A,#N/A,FALSE,"Chi tiÆt"}</definedName>
    <definedName name="____coc1000" localSheetId="24" hidden="1">{#N/A,#N/A,FALSE,"Chi tiÆt"}</definedName>
    <definedName name="____coc1000" localSheetId="28" hidden="1">{#N/A,#N/A,FALSE,"Chi tiÆt"}</definedName>
    <definedName name="____coc1000" localSheetId="14" hidden="1">{#N/A,#N/A,FALSE,"Chi tiÆt"}</definedName>
    <definedName name="____coc1000" hidden="1">{#N/A,#N/A,FALSE,"Chi tiÆt"}</definedName>
    <definedName name="____Coc39" localSheetId="12" hidden="1">{"'Sheet1'!$L$16"}</definedName>
    <definedName name="____Coc39" localSheetId="11" hidden="1">{"'Sheet1'!$L$16"}</definedName>
    <definedName name="____Coc39" localSheetId="13" hidden="1">{"'Sheet1'!$L$16"}</definedName>
    <definedName name="____Coc39" localSheetId="16" hidden="1">{"'Sheet1'!$L$16"}</definedName>
    <definedName name="____Coc39" localSheetId="21" hidden="1">{"'Sheet1'!$L$16"}</definedName>
    <definedName name="____Coc39" localSheetId="18" hidden="1">{"'Sheet1'!$L$16"}</definedName>
    <definedName name="____Coc39" localSheetId="19" hidden="1">{"'Sheet1'!$L$16"}</definedName>
    <definedName name="____Coc39" localSheetId="20" hidden="1">{"'Sheet1'!$L$16"}</definedName>
    <definedName name="____Coc39" localSheetId="22" hidden="1">{"'Sheet1'!$L$16"}</definedName>
    <definedName name="____Coc39" localSheetId="24" hidden="1">{"'Sheet1'!$L$16"}</definedName>
    <definedName name="____Coc39" localSheetId="28" hidden="1">{"'Sheet1'!$L$16"}</definedName>
    <definedName name="____Coc39" localSheetId="14" hidden="1">{"'Sheet1'!$L$16"}</definedName>
    <definedName name="____Coc39" hidden="1">{"'Sheet1'!$L$16"}</definedName>
    <definedName name="____com2" localSheetId="12" hidden="1">{"'Break down'!$A$4"}</definedName>
    <definedName name="____com2" localSheetId="11" hidden="1">{"'Break down'!$A$4"}</definedName>
    <definedName name="____com2" localSheetId="13" hidden="1">{"'Break down'!$A$4"}</definedName>
    <definedName name="____com2" localSheetId="16" hidden="1">{"'Break down'!$A$4"}</definedName>
    <definedName name="____com2" localSheetId="21" hidden="1">{"'Break down'!$A$4"}</definedName>
    <definedName name="____com2" localSheetId="18" hidden="1">{"'Break down'!$A$4"}</definedName>
    <definedName name="____com2" localSheetId="19" hidden="1">{"'Break down'!$A$4"}</definedName>
    <definedName name="____com2" localSheetId="20" hidden="1">{"'Break down'!$A$4"}</definedName>
    <definedName name="____com2" localSheetId="22" hidden="1">{"'Break down'!$A$4"}</definedName>
    <definedName name="____com2" localSheetId="24" hidden="1">{"'Break down'!$A$4"}</definedName>
    <definedName name="____com2" localSheetId="28" hidden="1">{"'Break down'!$A$4"}</definedName>
    <definedName name="____com2" localSheetId="14" hidden="1">{"'Break down'!$A$4"}</definedName>
    <definedName name="____com2" hidden="1">{"'Break down'!$A$4"}</definedName>
    <definedName name="____CON1">#REF!</definedName>
    <definedName name="____CON2">#REF!</definedName>
    <definedName name="____ct2005" localSheetId="12" hidden="1">{"'Sheet1'!$L$16"}</definedName>
    <definedName name="____ct2005" localSheetId="11" hidden="1">{"'Sheet1'!$L$16"}</definedName>
    <definedName name="____ct2005" localSheetId="13" hidden="1">{"'Sheet1'!$L$16"}</definedName>
    <definedName name="____ct2005" localSheetId="16" hidden="1">{"'Sheet1'!$L$16"}</definedName>
    <definedName name="____ct2005" localSheetId="21" hidden="1">{"'Sheet1'!$L$16"}</definedName>
    <definedName name="____ct2005" localSheetId="18" hidden="1">{"'Sheet1'!$L$16"}</definedName>
    <definedName name="____ct2005" localSheetId="19" hidden="1">{"'Sheet1'!$L$16"}</definedName>
    <definedName name="____ct2005" localSheetId="20" hidden="1">{"'Sheet1'!$L$16"}</definedName>
    <definedName name="____ct2005" localSheetId="22" hidden="1">{"'Sheet1'!$L$16"}</definedName>
    <definedName name="____ct2005" localSheetId="24" hidden="1">{"'Sheet1'!$L$16"}</definedName>
    <definedName name="____ct2005" localSheetId="28" hidden="1">{"'Sheet1'!$L$16"}</definedName>
    <definedName name="____ct2005" localSheetId="14" hidden="1">{"'Sheet1'!$L$16"}</definedName>
    <definedName name="____ct2005" hidden="1">{"'Sheet1'!$L$16"}</definedName>
    <definedName name="____CT4" localSheetId="12" hidden="1">{"'Sheet1'!$L$16"}</definedName>
    <definedName name="____CT4" localSheetId="11" hidden="1">{"'Sheet1'!$L$16"}</definedName>
    <definedName name="____CT4" localSheetId="13" hidden="1">{"'Sheet1'!$L$16"}</definedName>
    <definedName name="____CT4" localSheetId="16" hidden="1">{"'Sheet1'!$L$16"}</definedName>
    <definedName name="____CT4" localSheetId="21" hidden="1">{"'Sheet1'!$L$16"}</definedName>
    <definedName name="____CT4" localSheetId="18" hidden="1">{"'Sheet1'!$L$16"}</definedName>
    <definedName name="____CT4" localSheetId="19" hidden="1">{"'Sheet1'!$L$16"}</definedName>
    <definedName name="____CT4" localSheetId="20" hidden="1">{"'Sheet1'!$L$16"}</definedName>
    <definedName name="____CT4" localSheetId="22" hidden="1">{"'Sheet1'!$L$16"}</definedName>
    <definedName name="____CT4" localSheetId="24" hidden="1">{"'Sheet1'!$L$16"}</definedName>
    <definedName name="____CT4" localSheetId="28" hidden="1">{"'Sheet1'!$L$16"}</definedName>
    <definedName name="____CT4" localSheetId="14" hidden="1">{"'Sheet1'!$L$16"}</definedName>
    <definedName name="____CT4" hidden="1">{"'Sheet1'!$L$16"}</definedName>
    <definedName name="____d1500" localSheetId="12" hidden="1">{"'Sheet1'!$L$16"}</definedName>
    <definedName name="____d1500" localSheetId="11" hidden="1">{"'Sheet1'!$L$16"}</definedName>
    <definedName name="____d1500" localSheetId="13" hidden="1">{"'Sheet1'!$L$16"}</definedName>
    <definedName name="____d1500" localSheetId="16" hidden="1">{"'Sheet1'!$L$16"}</definedName>
    <definedName name="____d1500" localSheetId="21" hidden="1">{"'Sheet1'!$L$16"}</definedName>
    <definedName name="____d1500" localSheetId="18" hidden="1">{"'Sheet1'!$L$16"}</definedName>
    <definedName name="____d1500" localSheetId="19" hidden="1">{"'Sheet1'!$L$16"}</definedName>
    <definedName name="____d1500" localSheetId="20" hidden="1">{"'Sheet1'!$L$16"}</definedName>
    <definedName name="____d1500" localSheetId="22" hidden="1">{"'Sheet1'!$L$16"}</definedName>
    <definedName name="____d1500" localSheetId="24" hidden="1">{"'Sheet1'!$L$16"}</definedName>
    <definedName name="____d1500" localSheetId="28" hidden="1">{"'Sheet1'!$L$16"}</definedName>
    <definedName name="____d1500" localSheetId="14" hidden="1">{"'Sheet1'!$L$16"}</definedName>
    <definedName name="____d1500" hidden="1">{"'Sheet1'!$L$16"}</definedName>
    <definedName name="____d1500_1" localSheetId="12" hidden="1">{"'Sheet1'!$L$16"}</definedName>
    <definedName name="____d1500_1" localSheetId="11" hidden="1">{"'Sheet1'!$L$16"}</definedName>
    <definedName name="____d1500_1" localSheetId="13" hidden="1">{"'Sheet1'!$L$16"}</definedName>
    <definedName name="____d1500_1" localSheetId="16" hidden="1">{"'Sheet1'!$L$16"}</definedName>
    <definedName name="____d1500_1" localSheetId="21" hidden="1">{"'Sheet1'!$L$16"}</definedName>
    <definedName name="____d1500_1" localSheetId="18" hidden="1">{"'Sheet1'!$L$16"}</definedName>
    <definedName name="____d1500_1" localSheetId="19" hidden="1">{"'Sheet1'!$L$16"}</definedName>
    <definedName name="____d1500_1" localSheetId="20" hidden="1">{"'Sheet1'!$L$16"}</definedName>
    <definedName name="____d1500_1" localSheetId="22" hidden="1">{"'Sheet1'!$L$16"}</definedName>
    <definedName name="____d1500_1" localSheetId="24" hidden="1">{"'Sheet1'!$L$16"}</definedName>
    <definedName name="____d1500_1" localSheetId="28" hidden="1">{"'Sheet1'!$L$16"}</definedName>
    <definedName name="____d1500_1" localSheetId="14" hidden="1">{"'Sheet1'!$L$16"}</definedName>
    <definedName name="____d1500_1" hidden="1">{"'Sheet1'!$L$16"}</definedName>
    <definedName name="____d1500_2" localSheetId="12" hidden="1">{"'Sheet1'!$L$16"}</definedName>
    <definedName name="____d1500_2" localSheetId="11" hidden="1">{"'Sheet1'!$L$16"}</definedName>
    <definedName name="____d1500_2" localSheetId="13" hidden="1">{"'Sheet1'!$L$16"}</definedName>
    <definedName name="____d1500_2" localSheetId="16" hidden="1">{"'Sheet1'!$L$16"}</definedName>
    <definedName name="____d1500_2" localSheetId="21" hidden="1">{"'Sheet1'!$L$16"}</definedName>
    <definedName name="____d1500_2" localSheetId="18" hidden="1">{"'Sheet1'!$L$16"}</definedName>
    <definedName name="____d1500_2" localSheetId="19" hidden="1">{"'Sheet1'!$L$16"}</definedName>
    <definedName name="____d1500_2" localSheetId="20" hidden="1">{"'Sheet1'!$L$16"}</definedName>
    <definedName name="____d1500_2" localSheetId="22" hidden="1">{"'Sheet1'!$L$16"}</definedName>
    <definedName name="____d1500_2" localSheetId="24" hidden="1">{"'Sheet1'!$L$16"}</definedName>
    <definedName name="____d1500_2" localSheetId="28" hidden="1">{"'Sheet1'!$L$16"}</definedName>
    <definedName name="____d1500_2" localSheetId="14" hidden="1">{"'Sheet1'!$L$16"}</definedName>
    <definedName name="____d1500_2" hidden="1">{"'Sheet1'!$L$16"}</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dn400">#REF!</definedName>
    <definedName name="____ddn600">#REF!</definedName>
    <definedName name="____DG1" localSheetId="12" hidden="1">{"'Sheet1'!$L$16"}</definedName>
    <definedName name="____DG1" localSheetId="11" hidden="1">{"'Sheet1'!$L$16"}</definedName>
    <definedName name="____DG1" localSheetId="13" hidden="1">{"'Sheet1'!$L$16"}</definedName>
    <definedName name="____DG1" localSheetId="16" hidden="1">{"'Sheet1'!$L$16"}</definedName>
    <definedName name="____DG1" localSheetId="21" hidden="1">{"'Sheet1'!$L$16"}</definedName>
    <definedName name="____DG1" localSheetId="18" hidden="1">{"'Sheet1'!$L$16"}</definedName>
    <definedName name="____DG1" localSheetId="19" hidden="1">{"'Sheet1'!$L$16"}</definedName>
    <definedName name="____DG1" localSheetId="20" hidden="1">{"'Sheet1'!$L$16"}</definedName>
    <definedName name="____DG1" localSheetId="22" hidden="1">{"'Sheet1'!$L$16"}</definedName>
    <definedName name="____DG1" localSheetId="24" hidden="1">{"'Sheet1'!$L$16"}</definedName>
    <definedName name="____DG1" localSheetId="28" hidden="1">{"'Sheet1'!$L$16"}</definedName>
    <definedName name="____DG1" localSheetId="14" hidden="1">{"'Sheet1'!$L$16"}</definedName>
    <definedName name="____DG1" hidden="1">{"'Sheet1'!$L$16"}</definedName>
    <definedName name="____DT10" localSheetId="12" hidden="1">{"'Sheet1'!$L$16"}</definedName>
    <definedName name="____DT10" localSheetId="11" hidden="1">{"'Sheet1'!$L$16"}</definedName>
    <definedName name="____DT10" localSheetId="13" hidden="1">{"'Sheet1'!$L$16"}</definedName>
    <definedName name="____DT10" localSheetId="16" hidden="1">{"'Sheet1'!$L$16"}</definedName>
    <definedName name="____DT10" localSheetId="21" hidden="1">{"'Sheet1'!$L$16"}</definedName>
    <definedName name="____DT10" localSheetId="18" hidden="1">{"'Sheet1'!$L$16"}</definedName>
    <definedName name="____DT10" localSheetId="19" hidden="1">{"'Sheet1'!$L$16"}</definedName>
    <definedName name="____DT10" localSheetId="20" hidden="1">{"'Sheet1'!$L$16"}</definedName>
    <definedName name="____DT10" localSheetId="22" hidden="1">{"'Sheet1'!$L$16"}</definedName>
    <definedName name="____DT10" localSheetId="24" hidden="1">{"'Sheet1'!$L$16"}</definedName>
    <definedName name="____DT10" localSheetId="28" hidden="1">{"'Sheet1'!$L$16"}</definedName>
    <definedName name="____DT10" localSheetId="14" hidden="1">{"'Sheet1'!$L$16"}</definedName>
    <definedName name="____DT10" hidden="1">{"'Sheet1'!$L$16"}</definedName>
    <definedName name="___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_F1" localSheetId="12" hidden="1">{"'Sheet1'!$L$16"}</definedName>
    <definedName name="____F1" localSheetId="11" hidden="1">{"'Sheet1'!$L$16"}</definedName>
    <definedName name="____F1" localSheetId="13" hidden="1">{"'Sheet1'!$L$16"}</definedName>
    <definedName name="____F1" localSheetId="16" hidden="1">{"'Sheet1'!$L$16"}</definedName>
    <definedName name="____F1" localSheetId="21" hidden="1">{"'Sheet1'!$L$16"}</definedName>
    <definedName name="____F1" localSheetId="18" hidden="1">{"'Sheet1'!$L$16"}</definedName>
    <definedName name="____F1" localSheetId="19" hidden="1">{"'Sheet1'!$L$16"}</definedName>
    <definedName name="____F1" localSheetId="20" hidden="1">{"'Sheet1'!$L$16"}</definedName>
    <definedName name="____F1" localSheetId="22" hidden="1">{"'Sheet1'!$L$16"}</definedName>
    <definedName name="____F1" localSheetId="24" hidden="1">{"'Sheet1'!$L$16"}</definedName>
    <definedName name="____F1" localSheetId="28" hidden="1">{"'Sheet1'!$L$16"}</definedName>
    <definedName name="____F1" localSheetId="14" hidden="1">{"'Sheet1'!$L$16"}</definedName>
    <definedName name="____F1" hidden="1">{"'Sheet1'!$L$16"}</definedName>
    <definedName name="____f5" localSheetId="12" hidden="1">{"'Sheet1'!$L$16"}</definedName>
    <definedName name="____f5" localSheetId="11" hidden="1">{"'Sheet1'!$L$16"}</definedName>
    <definedName name="____f5" localSheetId="13" hidden="1">{"'Sheet1'!$L$16"}</definedName>
    <definedName name="____f5" localSheetId="16" hidden="1">{"'Sheet1'!$L$16"}</definedName>
    <definedName name="____f5" localSheetId="21" hidden="1">{"'Sheet1'!$L$16"}</definedName>
    <definedName name="____f5" localSheetId="18" hidden="1">{"'Sheet1'!$L$16"}</definedName>
    <definedName name="____f5" localSheetId="19" hidden="1">{"'Sheet1'!$L$16"}</definedName>
    <definedName name="____f5" localSheetId="20" hidden="1">{"'Sheet1'!$L$16"}</definedName>
    <definedName name="____f5" localSheetId="22" hidden="1">{"'Sheet1'!$L$16"}</definedName>
    <definedName name="____f5" localSheetId="24" hidden="1">{"'Sheet1'!$L$16"}</definedName>
    <definedName name="____f5" localSheetId="28" hidden="1">{"'Sheet1'!$L$16"}</definedName>
    <definedName name="____f5" localSheetId="14" hidden="1">{"'Sheet1'!$L$16"}</definedName>
    <definedName name="____f5" hidden="1">{"'Sheet1'!$L$16"}</definedName>
    <definedName name="____FAB4" hidden="1">#REF!</definedName>
    <definedName name="____FD12" localSheetId="12" hidden="1">{"'Sheet1'!$L$16"}</definedName>
    <definedName name="____FD12" localSheetId="11" hidden="1">{"'Sheet1'!$L$16"}</definedName>
    <definedName name="____FD12" localSheetId="13" hidden="1">{"'Sheet1'!$L$16"}</definedName>
    <definedName name="____FD12" localSheetId="16" hidden="1">{"'Sheet1'!$L$16"}</definedName>
    <definedName name="____FD12" localSheetId="21" hidden="1">{"'Sheet1'!$L$16"}</definedName>
    <definedName name="____FD12" localSheetId="18" hidden="1">{"'Sheet1'!$L$16"}</definedName>
    <definedName name="____FD12" localSheetId="19" hidden="1">{"'Sheet1'!$L$16"}</definedName>
    <definedName name="____FD12" localSheetId="20" hidden="1">{"'Sheet1'!$L$16"}</definedName>
    <definedName name="____FD12" localSheetId="22" hidden="1">{"'Sheet1'!$L$16"}</definedName>
    <definedName name="____FD12" localSheetId="24" hidden="1">{"'Sheet1'!$L$16"}</definedName>
    <definedName name="____FD12" localSheetId="28" hidden="1">{"'Sheet1'!$L$16"}</definedName>
    <definedName name="____FD12" localSheetId="14" hidden="1">{"'Sheet1'!$L$16"}</definedName>
    <definedName name="____FD12" hidden="1">{"'Sheet1'!$L$16"}</definedName>
    <definedName name="____G4211" localSheetId="12" hidden="1">{"'Sheet1'!$L$16"}</definedName>
    <definedName name="____G4211" localSheetId="11" hidden="1">{"'Sheet1'!$L$16"}</definedName>
    <definedName name="____G4211" localSheetId="13" hidden="1">{"'Sheet1'!$L$16"}</definedName>
    <definedName name="____G4211" localSheetId="16" hidden="1">{"'Sheet1'!$L$16"}</definedName>
    <definedName name="____G4211" localSheetId="21" hidden="1">{"'Sheet1'!$L$16"}</definedName>
    <definedName name="____G4211" localSheetId="18" hidden="1">{"'Sheet1'!$L$16"}</definedName>
    <definedName name="____G4211" localSheetId="19" hidden="1">{"'Sheet1'!$L$16"}</definedName>
    <definedName name="____G4211" localSheetId="20" hidden="1">{"'Sheet1'!$L$16"}</definedName>
    <definedName name="____G4211" localSheetId="22" hidden="1">{"'Sheet1'!$L$16"}</definedName>
    <definedName name="____G4211" localSheetId="24" hidden="1">{"'Sheet1'!$L$16"}</definedName>
    <definedName name="____G4211" localSheetId="28" hidden="1">{"'Sheet1'!$L$16"}</definedName>
    <definedName name="____G4211" localSheetId="14" hidden="1">{"'Sheet1'!$L$16"}</definedName>
    <definedName name="____G4211" hidden="1">{"'Sheet1'!$L$16"}</definedName>
    <definedName name="____GID1">#REF!</definedName>
    <definedName name="____Goi8" localSheetId="12" hidden="1">{"'Sheet1'!$L$16"}</definedName>
    <definedName name="____Goi8" localSheetId="11" hidden="1">{"'Sheet1'!$L$16"}</definedName>
    <definedName name="____Goi8" localSheetId="13" hidden="1">{"'Sheet1'!$L$16"}</definedName>
    <definedName name="____Goi8" localSheetId="16" hidden="1">{"'Sheet1'!$L$16"}</definedName>
    <definedName name="____Goi8" localSheetId="21" hidden="1">{"'Sheet1'!$L$16"}</definedName>
    <definedName name="____Goi8" localSheetId="18" hidden="1">{"'Sheet1'!$L$16"}</definedName>
    <definedName name="____Goi8" localSheetId="19" hidden="1">{"'Sheet1'!$L$16"}</definedName>
    <definedName name="____Goi8" localSheetId="20" hidden="1">{"'Sheet1'!$L$16"}</definedName>
    <definedName name="____Goi8" localSheetId="22" hidden="1">{"'Sheet1'!$L$16"}</definedName>
    <definedName name="____Goi8" localSheetId="24" hidden="1">{"'Sheet1'!$L$16"}</definedName>
    <definedName name="____Goi8" localSheetId="28" hidden="1">{"'Sheet1'!$L$16"}</definedName>
    <definedName name="____Goi8" localSheetId="14" hidden="1">{"'Sheet1'!$L$16"}</definedName>
    <definedName name="____Goi8" hidden="1">{"'Sheet1'!$L$16"}</definedName>
    <definedName name="____Goi8_1" localSheetId="12" hidden="1">{"'Sheet1'!$L$16"}</definedName>
    <definedName name="____Goi8_1" localSheetId="11" hidden="1">{"'Sheet1'!$L$16"}</definedName>
    <definedName name="____Goi8_1" localSheetId="13" hidden="1">{"'Sheet1'!$L$16"}</definedName>
    <definedName name="____Goi8_1" localSheetId="16" hidden="1">{"'Sheet1'!$L$16"}</definedName>
    <definedName name="____Goi8_1" localSheetId="21" hidden="1">{"'Sheet1'!$L$16"}</definedName>
    <definedName name="____Goi8_1" localSheetId="18" hidden="1">{"'Sheet1'!$L$16"}</definedName>
    <definedName name="____Goi8_1" localSheetId="19" hidden="1">{"'Sheet1'!$L$16"}</definedName>
    <definedName name="____Goi8_1" localSheetId="20" hidden="1">{"'Sheet1'!$L$16"}</definedName>
    <definedName name="____Goi8_1" localSheetId="22" hidden="1">{"'Sheet1'!$L$16"}</definedName>
    <definedName name="____Goi8_1" localSheetId="24" hidden="1">{"'Sheet1'!$L$16"}</definedName>
    <definedName name="____Goi8_1" localSheetId="28" hidden="1">{"'Sheet1'!$L$16"}</definedName>
    <definedName name="____Goi8_1" localSheetId="14" hidden="1">{"'Sheet1'!$L$16"}</definedName>
    <definedName name="____Goi8_1" hidden="1">{"'Sheet1'!$L$16"}</definedName>
    <definedName name="____goi9" localSheetId="12" hidden="1">{"'Sheet1'!$L$16"}</definedName>
    <definedName name="____goi9" localSheetId="11" hidden="1">{"'Sheet1'!$L$16"}</definedName>
    <definedName name="____goi9" localSheetId="13" hidden="1">{"'Sheet1'!$L$16"}</definedName>
    <definedName name="____goi9" localSheetId="16" hidden="1">{"'Sheet1'!$L$16"}</definedName>
    <definedName name="____goi9" localSheetId="21" hidden="1">{"'Sheet1'!$L$16"}</definedName>
    <definedName name="____goi9" localSheetId="18" hidden="1">{"'Sheet1'!$L$16"}</definedName>
    <definedName name="____goi9" localSheetId="19" hidden="1">{"'Sheet1'!$L$16"}</definedName>
    <definedName name="____goi9" localSheetId="20" hidden="1">{"'Sheet1'!$L$16"}</definedName>
    <definedName name="____goi9" localSheetId="22" hidden="1">{"'Sheet1'!$L$16"}</definedName>
    <definedName name="____goi9" localSheetId="24" hidden="1">{"'Sheet1'!$L$16"}</definedName>
    <definedName name="____goi9" localSheetId="28" hidden="1">{"'Sheet1'!$L$16"}</definedName>
    <definedName name="____goi9" localSheetId="14" hidden="1">{"'Sheet1'!$L$16"}</definedName>
    <definedName name="____goi9" hidden="1">{"'Sheet1'!$L$16"}</definedName>
    <definedName name="____h1" localSheetId="12" hidden="1">{"'Sheet1'!$L$16"}</definedName>
    <definedName name="____h1" localSheetId="11" hidden="1">{"'Sheet1'!$L$16"}</definedName>
    <definedName name="____h1" localSheetId="13" hidden="1">{"'Sheet1'!$L$16"}</definedName>
    <definedName name="____h1" localSheetId="16" hidden="1">{"'Sheet1'!$L$16"}</definedName>
    <definedName name="____h1" localSheetId="21" hidden="1">{"'Sheet1'!$L$16"}</definedName>
    <definedName name="____h1" localSheetId="18" hidden="1">{"'Sheet1'!$L$16"}</definedName>
    <definedName name="____h1" localSheetId="19" hidden="1">{"'Sheet1'!$L$16"}</definedName>
    <definedName name="____h1" localSheetId="20" hidden="1">{"'Sheet1'!$L$16"}</definedName>
    <definedName name="____h1" localSheetId="22" hidden="1">{"'Sheet1'!$L$16"}</definedName>
    <definedName name="____h1" localSheetId="24" hidden="1">{"'Sheet1'!$L$16"}</definedName>
    <definedName name="____h1" localSheetId="28" hidden="1">{"'Sheet1'!$L$16"}</definedName>
    <definedName name="____h1" localSheetId="14" hidden="1">{"'Sheet1'!$L$16"}</definedName>
    <definedName name="____h1" hidden="1">{"'Sheet1'!$L$16"}</definedName>
    <definedName name="____h12" localSheetId="12" hidden="1">{"'Sheet1'!$L$16"}</definedName>
    <definedName name="____h12" localSheetId="11" hidden="1">{"'Sheet1'!$L$16"}</definedName>
    <definedName name="____h12" localSheetId="13" hidden="1">{"'Sheet1'!$L$16"}</definedName>
    <definedName name="____h12" localSheetId="16" hidden="1">{"'Sheet1'!$L$16"}</definedName>
    <definedName name="____h12" localSheetId="21" hidden="1">{"'Sheet1'!$L$16"}</definedName>
    <definedName name="____h12" localSheetId="18" hidden="1">{"'Sheet1'!$L$16"}</definedName>
    <definedName name="____h12" localSheetId="19" hidden="1">{"'Sheet1'!$L$16"}</definedName>
    <definedName name="____h12" localSheetId="20" hidden="1">{"'Sheet1'!$L$16"}</definedName>
    <definedName name="____h12" localSheetId="22" hidden="1">{"'Sheet1'!$L$16"}</definedName>
    <definedName name="____h12" localSheetId="24" hidden="1">{"'Sheet1'!$L$16"}</definedName>
    <definedName name="____h12" localSheetId="28" hidden="1">{"'Sheet1'!$L$16"}</definedName>
    <definedName name="____h12" localSheetId="14" hidden="1">{"'Sheet1'!$L$16"}</definedName>
    <definedName name="____h12" hidden="1">{"'Sheet1'!$L$16"}</definedName>
    <definedName name="____hh1219" localSheetId="12" hidden="1">{"'Sheet1'!$L$16"}</definedName>
    <definedName name="____hh1219" localSheetId="11" hidden="1">{"'Sheet1'!$L$16"}</definedName>
    <definedName name="____hh1219" localSheetId="13" hidden="1">{"'Sheet1'!$L$16"}</definedName>
    <definedName name="____hh1219" localSheetId="16" hidden="1">{"'Sheet1'!$L$16"}</definedName>
    <definedName name="____hh1219" localSheetId="21" hidden="1">{"'Sheet1'!$L$16"}</definedName>
    <definedName name="____hh1219" localSheetId="18" hidden="1">{"'Sheet1'!$L$16"}</definedName>
    <definedName name="____hh1219" localSheetId="19" hidden="1">{"'Sheet1'!$L$16"}</definedName>
    <definedName name="____hh1219" localSheetId="20" hidden="1">{"'Sheet1'!$L$16"}</definedName>
    <definedName name="____hh1219" localSheetId="22" hidden="1">{"'Sheet1'!$L$16"}</definedName>
    <definedName name="____hh1219" localSheetId="24" hidden="1">{"'Sheet1'!$L$16"}</definedName>
    <definedName name="____hh1219" localSheetId="28" hidden="1">{"'Sheet1'!$L$16"}</definedName>
    <definedName name="____hh1219" localSheetId="14" hidden="1">{"'Sheet1'!$L$16"}</definedName>
    <definedName name="____hh1219" hidden="1">{"'Sheet1'!$L$16"}</definedName>
    <definedName name="____hu1" localSheetId="12" hidden="1">{"'Sheet1'!$L$16"}</definedName>
    <definedName name="____hu1" localSheetId="11" hidden="1">{"'Sheet1'!$L$16"}</definedName>
    <definedName name="____hu1" localSheetId="13" hidden="1">{"'Sheet1'!$L$16"}</definedName>
    <definedName name="____hu1" localSheetId="16" hidden="1">{"'Sheet1'!$L$16"}</definedName>
    <definedName name="____hu1" localSheetId="21" hidden="1">{"'Sheet1'!$L$16"}</definedName>
    <definedName name="____hu1" localSheetId="18" hidden="1">{"'Sheet1'!$L$16"}</definedName>
    <definedName name="____hu1" localSheetId="19" hidden="1">{"'Sheet1'!$L$16"}</definedName>
    <definedName name="____hu1" localSheetId="20" hidden="1">{"'Sheet1'!$L$16"}</definedName>
    <definedName name="____hu1" localSheetId="22" hidden="1">{"'Sheet1'!$L$16"}</definedName>
    <definedName name="____hu1" localSheetId="24" hidden="1">{"'Sheet1'!$L$16"}</definedName>
    <definedName name="____hu1" localSheetId="28" hidden="1">{"'Sheet1'!$L$16"}</definedName>
    <definedName name="____hu1" localSheetId="14" hidden="1">{"'Sheet1'!$L$16"}</definedName>
    <definedName name="____hu1" hidden="1">{"'Sheet1'!$L$16"}</definedName>
    <definedName name="____hu2" localSheetId="12" hidden="1">{"'Sheet1'!$L$16"}</definedName>
    <definedName name="____hu2" localSheetId="11" hidden="1">{"'Sheet1'!$L$16"}</definedName>
    <definedName name="____hu2" localSheetId="13" hidden="1">{"'Sheet1'!$L$16"}</definedName>
    <definedName name="____hu2" localSheetId="16" hidden="1">{"'Sheet1'!$L$16"}</definedName>
    <definedName name="____hu2" localSheetId="21" hidden="1">{"'Sheet1'!$L$16"}</definedName>
    <definedName name="____hu2" localSheetId="18" hidden="1">{"'Sheet1'!$L$16"}</definedName>
    <definedName name="____hu2" localSheetId="19" hidden="1">{"'Sheet1'!$L$16"}</definedName>
    <definedName name="____hu2" localSheetId="20" hidden="1">{"'Sheet1'!$L$16"}</definedName>
    <definedName name="____hu2" localSheetId="22" hidden="1">{"'Sheet1'!$L$16"}</definedName>
    <definedName name="____hu2" localSheetId="24" hidden="1">{"'Sheet1'!$L$16"}</definedName>
    <definedName name="____hu2" localSheetId="28" hidden="1">{"'Sheet1'!$L$16"}</definedName>
    <definedName name="____hu2" localSheetId="14" hidden="1">{"'Sheet1'!$L$16"}</definedName>
    <definedName name="____hu2" hidden="1">{"'Sheet1'!$L$16"}</definedName>
    <definedName name="____hu5" localSheetId="12" hidden="1">{"'Sheet1'!$L$16"}</definedName>
    <definedName name="____hu5" localSheetId="11" hidden="1">{"'Sheet1'!$L$16"}</definedName>
    <definedName name="____hu5" localSheetId="13" hidden="1">{"'Sheet1'!$L$16"}</definedName>
    <definedName name="____hu5" localSheetId="16" hidden="1">{"'Sheet1'!$L$16"}</definedName>
    <definedName name="____hu5" localSheetId="21" hidden="1">{"'Sheet1'!$L$16"}</definedName>
    <definedName name="____hu5" localSheetId="18" hidden="1">{"'Sheet1'!$L$16"}</definedName>
    <definedName name="____hu5" localSheetId="19" hidden="1">{"'Sheet1'!$L$16"}</definedName>
    <definedName name="____hu5" localSheetId="20" hidden="1">{"'Sheet1'!$L$16"}</definedName>
    <definedName name="____hu5" localSheetId="22" hidden="1">{"'Sheet1'!$L$16"}</definedName>
    <definedName name="____hu5" localSheetId="24" hidden="1">{"'Sheet1'!$L$16"}</definedName>
    <definedName name="____hu5" localSheetId="28" hidden="1">{"'Sheet1'!$L$16"}</definedName>
    <definedName name="____hu5" localSheetId="14" hidden="1">{"'Sheet1'!$L$16"}</definedName>
    <definedName name="____hu5" hidden="1">{"'Sheet1'!$L$16"}</definedName>
    <definedName name="____hu6" localSheetId="12" hidden="1">{"'Sheet1'!$L$16"}</definedName>
    <definedName name="____hu6" localSheetId="11" hidden="1">{"'Sheet1'!$L$16"}</definedName>
    <definedName name="____hu6" localSheetId="13" hidden="1">{"'Sheet1'!$L$16"}</definedName>
    <definedName name="____hu6" localSheetId="16" hidden="1">{"'Sheet1'!$L$16"}</definedName>
    <definedName name="____hu6" localSheetId="21" hidden="1">{"'Sheet1'!$L$16"}</definedName>
    <definedName name="____hu6" localSheetId="18" hidden="1">{"'Sheet1'!$L$16"}</definedName>
    <definedName name="____hu6" localSheetId="19" hidden="1">{"'Sheet1'!$L$16"}</definedName>
    <definedName name="____hu6" localSheetId="20" hidden="1">{"'Sheet1'!$L$16"}</definedName>
    <definedName name="____hu6" localSheetId="22" hidden="1">{"'Sheet1'!$L$16"}</definedName>
    <definedName name="____hu6" localSheetId="24" hidden="1">{"'Sheet1'!$L$16"}</definedName>
    <definedName name="____hu6" localSheetId="28" hidden="1">{"'Sheet1'!$L$16"}</definedName>
    <definedName name="____hu6" localSheetId="14" hidden="1">{"'Sheet1'!$L$16"}</definedName>
    <definedName name="____hu6" hidden="1">{"'Sheet1'!$L$16"}</definedName>
    <definedName name="____hu7" localSheetId="12" hidden="1">{"'Sheet1'!$L$16"}</definedName>
    <definedName name="____hu7" localSheetId="11" hidden="1">{"'Sheet1'!$L$16"}</definedName>
    <definedName name="____hu7" localSheetId="13" hidden="1">{"'Sheet1'!$L$16"}</definedName>
    <definedName name="____hu7" localSheetId="16" hidden="1">{"'Sheet1'!$L$16"}</definedName>
    <definedName name="____hu7" localSheetId="21" hidden="1">{"'Sheet1'!$L$16"}</definedName>
    <definedName name="____hu7" localSheetId="18" hidden="1">{"'Sheet1'!$L$16"}</definedName>
    <definedName name="____hu7" localSheetId="19" hidden="1">{"'Sheet1'!$L$16"}</definedName>
    <definedName name="____hu7" localSheetId="20" hidden="1">{"'Sheet1'!$L$16"}</definedName>
    <definedName name="____hu7" localSheetId="22" hidden="1">{"'Sheet1'!$L$16"}</definedName>
    <definedName name="____hu7" localSheetId="24" hidden="1">{"'Sheet1'!$L$16"}</definedName>
    <definedName name="____hu7" localSheetId="28" hidden="1">{"'Sheet1'!$L$16"}</definedName>
    <definedName name="____hu7" localSheetId="14" hidden="1">{"'Sheet1'!$L$16"}</definedName>
    <definedName name="____hu7" hidden="1">{"'Sheet1'!$L$16"}</definedName>
    <definedName name="____huy1" localSheetId="12" hidden="1">{"'Sheet1'!$L$16"}</definedName>
    <definedName name="____huy1" localSheetId="11" hidden="1">{"'Sheet1'!$L$16"}</definedName>
    <definedName name="____huy1" localSheetId="13" hidden="1">{"'Sheet1'!$L$16"}</definedName>
    <definedName name="____huy1" localSheetId="16" hidden="1">{"'Sheet1'!$L$16"}</definedName>
    <definedName name="____huy1" localSheetId="21" hidden="1">{"'Sheet1'!$L$16"}</definedName>
    <definedName name="____huy1" localSheetId="18" hidden="1">{"'Sheet1'!$L$16"}</definedName>
    <definedName name="____huy1" localSheetId="19" hidden="1">{"'Sheet1'!$L$16"}</definedName>
    <definedName name="____huy1" localSheetId="20" hidden="1">{"'Sheet1'!$L$16"}</definedName>
    <definedName name="____huy1" localSheetId="22" hidden="1">{"'Sheet1'!$L$16"}</definedName>
    <definedName name="____huy1" localSheetId="24" hidden="1">{"'Sheet1'!$L$16"}</definedName>
    <definedName name="____huy1" localSheetId="28" hidden="1">{"'Sheet1'!$L$16"}</definedName>
    <definedName name="____huy1" localSheetId="14" hidden="1">{"'Sheet1'!$L$16"}</definedName>
    <definedName name="____huy1" hidden="1">{"'Sheet1'!$L$16"}</definedName>
    <definedName name="____huy2" localSheetId="12" hidden="1">{"'Sheet1'!$L$16"}</definedName>
    <definedName name="____huy2" localSheetId="11" hidden="1">{"'Sheet1'!$L$16"}</definedName>
    <definedName name="____huy2" localSheetId="13" hidden="1">{"'Sheet1'!$L$16"}</definedName>
    <definedName name="____huy2" localSheetId="16" hidden="1">{"'Sheet1'!$L$16"}</definedName>
    <definedName name="____huy2" localSheetId="21" hidden="1">{"'Sheet1'!$L$16"}</definedName>
    <definedName name="____huy2" localSheetId="18" hidden="1">{"'Sheet1'!$L$16"}</definedName>
    <definedName name="____huy2" localSheetId="19" hidden="1">{"'Sheet1'!$L$16"}</definedName>
    <definedName name="____huy2" localSheetId="20" hidden="1">{"'Sheet1'!$L$16"}</definedName>
    <definedName name="____huy2" localSheetId="22" hidden="1">{"'Sheet1'!$L$16"}</definedName>
    <definedName name="____huy2" localSheetId="24" hidden="1">{"'Sheet1'!$L$16"}</definedName>
    <definedName name="____huy2" localSheetId="28" hidden="1">{"'Sheet1'!$L$16"}</definedName>
    <definedName name="____huy2" localSheetId="14" hidden="1">{"'Sheet1'!$L$16"}</definedName>
    <definedName name="____huy2" hidden="1">{"'Sheet1'!$L$16"}</definedName>
    <definedName name="____key1" hidden="1">#REF!</definedName>
    <definedName name="____key2" hidden="1">#REF!</definedName>
    <definedName name="____km03" localSheetId="12" hidden="1">{"'Sheet1'!$L$16"}</definedName>
    <definedName name="____km03" localSheetId="11" hidden="1">{"'Sheet1'!$L$16"}</definedName>
    <definedName name="____km03" localSheetId="13" hidden="1">{"'Sheet1'!$L$16"}</definedName>
    <definedName name="____km03" localSheetId="16" hidden="1">{"'Sheet1'!$L$16"}</definedName>
    <definedName name="____km03" localSheetId="21" hidden="1">{"'Sheet1'!$L$16"}</definedName>
    <definedName name="____km03" localSheetId="18" hidden="1">{"'Sheet1'!$L$16"}</definedName>
    <definedName name="____km03" localSheetId="19" hidden="1">{"'Sheet1'!$L$16"}</definedName>
    <definedName name="____km03" localSheetId="20" hidden="1">{"'Sheet1'!$L$16"}</definedName>
    <definedName name="____km03" localSheetId="22" hidden="1">{"'Sheet1'!$L$16"}</definedName>
    <definedName name="____km03" localSheetId="24" hidden="1">{"'Sheet1'!$L$16"}</definedName>
    <definedName name="____km03" localSheetId="28" hidden="1">{"'Sheet1'!$L$16"}</definedName>
    <definedName name="____km03" localSheetId="14" hidden="1">{"'Sheet1'!$L$16"}</definedName>
    <definedName name="____km03" hidden="1">{"'Sheet1'!$L$16"}</definedName>
    <definedName name="____kr2" localSheetId="12">[0]!__</definedName>
    <definedName name="____kr2" localSheetId="11">[0]!__</definedName>
    <definedName name="____kr2" localSheetId="13">[0]!__</definedName>
    <definedName name="____kr2" localSheetId="16">[0]!__</definedName>
    <definedName name="____kr2" localSheetId="21">[0]!__</definedName>
    <definedName name="____kr2" localSheetId="18">[0]!__</definedName>
    <definedName name="____kr2" localSheetId="19">[0]!__</definedName>
    <definedName name="____kr2" localSheetId="20">[0]!__</definedName>
    <definedName name="____kr2" localSheetId="22">[0]!__</definedName>
    <definedName name="____kr2" localSheetId="24">[0]!__</definedName>
    <definedName name="____kr2" localSheetId="28">[0]!__</definedName>
    <definedName name="____kr2" localSheetId="14">[0]!__</definedName>
    <definedName name="____kr2">[0]!__</definedName>
    <definedName name="____Lan1" localSheetId="12" hidden="1">{"'Sheet1'!$L$16"}</definedName>
    <definedName name="____Lan1" localSheetId="11" hidden="1">{"'Sheet1'!$L$16"}</definedName>
    <definedName name="____Lan1" localSheetId="13" hidden="1">{"'Sheet1'!$L$16"}</definedName>
    <definedName name="____Lan1" localSheetId="16" hidden="1">{"'Sheet1'!$L$16"}</definedName>
    <definedName name="____Lan1" localSheetId="21" hidden="1">{"'Sheet1'!$L$16"}</definedName>
    <definedName name="____Lan1" localSheetId="18" hidden="1">{"'Sheet1'!$L$16"}</definedName>
    <definedName name="____Lan1" localSheetId="19" hidden="1">{"'Sheet1'!$L$16"}</definedName>
    <definedName name="____Lan1" localSheetId="20" hidden="1">{"'Sheet1'!$L$16"}</definedName>
    <definedName name="____Lan1" localSheetId="22" hidden="1">{"'Sheet1'!$L$16"}</definedName>
    <definedName name="____Lan1" localSheetId="24" hidden="1">{"'Sheet1'!$L$16"}</definedName>
    <definedName name="____Lan1" localSheetId="28" hidden="1">{"'Sheet1'!$L$16"}</definedName>
    <definedName name="____Lan1" localSheetId="14" hidden="1">{"'Sheet1'!$L$16"}</definedName>
    <definedName name="____Lan1" hidden="1">{"'Sheet1'!$L$16"}</definedName>
    <definedName name="____Lan2" localSheetId="12" hidden="1">{"'Sheet1'!$L$16"}</definedName>
    <definedName name="____Lan2" localSheetId="11" hidden="1">{"'Sheet1'!$L$16"}</definedName>
    <definedName name="____Lan2" localSheetId="13" hidden="1">{"'Sheet1'!$L$16"}</definedName>
    <definedName name="____Lan2" localSheetId="16" hidden="1">{"'Sheet1'!$L$16"}</definedName>
    <definedName name="____Lan2" localSheetId="21" hidden="1">{"'Sheet1'!$L$16"}</definedName>
    <definedName name="____Lan2" localSheetId="18" hidden="1">{"'Sheet1'!$L$16"}</definedName>
    <definedName name="____Lan2" localSheetId="19" hidden="1">{"'Sheet1'!$L$16"}</definedName>
    <definedName name="____Lan2" localSheetId="20" hidden="1">{"'Sheet1'!$L$16"}</definedName>
    <definedName name="____Lan2" localSheetId="22" hidden="1">{"'Sheet1'!$L$16"}</definedName>
    <definedName name="____Lan2" localSheetId="24" hidden="1">{"'Sheet1'!$L$16"}</definedName>
    <definedName name="____Lan2" localSheetId="28" hidden="1">{"'Sheet1'!$L$16"}</definedName>
    <definedName name="____Lan2" localSheetId="14" hidden="1">{"'Sheet1'!$L$16"}</definedName>
    <definedName name="____Lan2" hidden="1">{"'Sheet1'!$L$16"}</definedName>
    <definedName name="____LAN3" localSheetId="12" hidden="1">{"'Sheet1'!$L$16"}</definedName>
    <definedName name="____LAN3" localSheetId="11" hidden="1">{"'Sheet1'!$L$16"}</definedName>
    <definedName name="____LAN3" localSheetId="13" hidden="1">{"'Sheet1'!$L$16"}</definedName>
    <definedName name="____LAN3" localSheetId="16" hidden="1">{"'Sheet1'!$L$16"}</definedName>
    <definedName name="____LAN3" localSheetId="21" hidden="1">{"'Sheet1'!$L$16"}</definedName>
    <definedName name="____LAN3" localSheetId="18" hidden="1">{"'Sheet1'!$L$16"}</definedName>
    <definedName name="____LAN3" localSheetId="19" hidden="1">{"'Sheet1'!$L$16"}</definedName>
    <definedName name="____LAN3" localSheetId="20" hidden="1">{"'Sheet1'!$L$16"}</definedName>
    <definedName name="____LAN3" localSheetId="22" hidden="1">{"'Sheet1'!$L$16"}</definedName>
    <definedName name="____LAN3" localSheetId="24" hidden="1">{"'Sheet1'!$L$16"}</definedName>
    <definedName name="____LAN3" localSheetId="28" hidden="1">{"'Sheet1'!$L$16"}</definedName>
    <definedName name="____LAN3" localSheetId="14" hidden="1">{"'Sheet1'!$L$16"}</definedName>
    <definedName name="____LAN3" hidden="1">{"'Sheet1'!$L$16"}</definedName>
    <definedName name="____lap1">#REF!</definedName>
    <definedName name="____lap2">#REF!</definedName>
    <definedName name="____ld2" localSheetId="12" hidden="1">{"'Sheet1'!$L$16"}</definedName>
    <definedName name="____ld2" localSheetId="11" hidden="1">{"'Sheet1'!$L$16"}</definedName>
    <definedName name="____ld2" localSheetId="13" hidden="1">{"'Sheet1'!$L$16"}</definedName>
    <definedName name="____ld2" localSheetId="16" hidden="1">{"'Sheet1'!$L$16"}</definedName>
    <definedName name="____ld2" localSheetId="21" hidden="1">{"'Sheet1'!$L$16"}</definedName>
    <definedName name="____ld2" localSheetId="18" hidden="1">{"'Sheet1'!$L$16"}</definedName>
    <definedName name="____ld2" localSheetId="19" hidden="1">{"'Sheet1'!$L$16"}</definedName>
    <definedName name="____ld2" localSheetId="20" hidden="1">{"'Sheet1'!$L$16"}</definedName>
    <definedName name="____ld2" localSheetId="22" hidden="1">{"'Sheet1'!$L$16"}</definedName>
    <definedName name="____ld2" localSheetId="24" hidden="1">{"'Sheet1'!$L$16"}</definedName>
    <definedName name="____ld2" localSheetId="28" hidden="1">{"'Sheet1'!$L$16"}</definedName>
    <definedName name="____ld2" localSheetId="14" hidden="1">{"'Sheet1'!$L$16"}</definedName>
    <definedName name="____ld2" hidden="1">{"'Sheet1'!$L$16"}</definedName>
    <definedName name="____lk2" localSheetId="12" hidden="1">{"'Sheet1'!$L$16"}</definedName>
    <definedName name="____lk2" localSheetId="11" hidden="1">{"'Sheet1'!$L$16"}</definedName>
    <definedName name="____lk2" localSheetId="13" hidden="1">{"'Sheet1'!$L$16"}</definedName>
    <definedName name="____lk2" localSheetId="16" hidden="1">{"'Sheet1'!$L$16"}</definedName>
    <definedName name="____lk2" localSheetId="21" hidden="1">{"'Sheet1'!$L$16"}</definedName>
    <definedName name="____lk2" localSheetId="18" hidden="1">{"'Sheet1'!$L$16"}</definedName>
    <definedName name="____lk2" localSheetId="19" hidden="1">{"'Sheet1'!$L$16"}</definedName>
    <definedName name="____lk2" localSheetId="20" hidden="1">{"'Sheet1'!$L$16"}</definedName>
    <definedName name="____lk2" localSheetId="22" hidden="1">{"'Sheet1'!$L$16"}</definedName>
    <definedName name="____lk2" localSheetId="24" hidden="1">{"'Sheet1'!$L$16"}</definedName>
    <definedName name="____lk2" localSheetId="28" hidden="1">{"'Sheet1'!$L$16"}</definedName>
    <definedName name="____lk2" localSheetId="14" hidden="1">{"'Sheet1'!$L$16"}</definedName>
    <definedName name="____lk2" hidden="1">{"'Sheet1'!$L$16"}</definedName>
    <definedName name="____lop111" localSheetId="12" hidden="1">{#N/A,#N/A,FALSE,"特殊室（ＢＱ表）"}</definedName>
    <definedName name="____lop111" localSheetId="11" hidden="1">{#N/A,#N/A,FALSE,"特殊室（ＢＱ表）"}</definedName>
    <definedName name="____lop111" localSheetId="13" hidden="1">{#N/A,#N/A,FALSE,"特殊室（ＢＱ表）"}</definedName>
    <definedName name="____lop111" localSheetId="16" hidden="1">{#N/A,#N/A,FALSE,"特殊室（ＢＱ表）"}</definedName>
    <definedName name="____lop111" localSheetId="21" hidden="1">{#N/A,#N/A,FALSE,"特殊室（ＢＱ表）"}</definedName>
    <definedName name="____lop111" localSheetId="18" hidden="1">{#N/A,#N/A,FALSE,"特殊室（ＢＱ表）"}</definedName>
    <definedName name="____lop111" localSheetId="19" hidden="1">{#N/A,#N/A,FALSE,"特殊室（ＢＱ表）"}</definedName>
    <definedName name="____lop111" localSheetId="20" hidden="1">{#N/A,#N/A,FALSE,"特殊室（ＢＱ表）"}</definedName>
    <definedName name="____lop111" localSheetId="22" hidden="1">{#N/A,#N/A,FALSE,"特殊室（ＢＱ表）"}</definedName>
    <definedName name="____lop111" localSheetId="24" hidden="1">{#N/A,#N/A,FALSE,"特殊室（ＢＱ表）"}</definedName>
    <definedName name="____lop111" localSheetId="28" hidden="1">{#N/A,#N/A,FALSE,"特殊室（ＢＱ表）"}</definedName>
    <definedName name="____lop111" localSheetId="14" hidden="1">{#N/A,#N/A,FALSE,"特殊室（ＢＱ表）"}</definedName>
    <definedName name="____lop111" hidden="1">{#N/A,#N/A,FALSE,"特殊室（ＢＱ表）"}</definedName>
    <definedName name="____m1233" localSheetId="12" hidden="1">{"'Sheet1'!$L$16"}</definedName>
    <definedName name="____m1233" localSheetId="11" hidden="1">{"'Sheet1'!$L$16"}</definedName>
    <definedName name="____m1233" localSheetId="13" hidden="1">{"'Sheet1'!$L$16"}</definedName>
    <definedName name="____m1233" localSheetId="16" hidden="1">{"'Sheet1'!$L$16"}</definedName>
    <definedName name="____m1233" localSheetId="21" hidden="1">{"'Sheet1'!$L$16"}</definedName>
    <definedName name="____m1233" localSheetId="18" hidden="1">{"'Sheet1'!$L$16"}</definedName>
    <definedName name="____m1233" localSheetId="19" hidden="1">{"'Sheet1'!$L$16"}</definedName>
    <definedName name="____m1233" localSheetId="20" hidden="1">{"'Sheet1'!$L$16"}</definedName>
    <definedName name="____m1233" localSheetId="22" hidden="1">{"'Sheet1'!$L$16"}</definedName>
    <definedName name="____m1233" localSheetId="24" hidden="1">{"'Sheet1'!$L$16"}</definedName>
    <definedName name="____m1233" localSheetId="28" hidden="1">{"'Sheet1'!$L$16"}</definedName>
    <definedName name="____m1233" localSheetId="14" hidden="1">{"'Sheet1'!$L$16"}</definedName>
    <definedName name="____m1233" hidden="1">{"'Sheet1'!$L$16"}</definedName>
    <definedName name="____M2" localSheetId="12" hidden="1">{"'Sheet1'!$L$16"}</definedName>
    <definedName name="____M2" localSheetId="11" hidden="1">{"'Sheet1'!$L$16"}</definedName>
    <definedName name="____M2" localSheetId="13" hidden="1">{"'Sheet1'!$L$16"}</definedName>
    <definedName name="____M2" localSheetId="16" hidden="1">{"'Sheet1'!$L$16"}</definedName>
    <definedName name="____M2" localSheetId="21" hidden="1">{"'Sheet1'!$L$16"}</definedName>
    <definedName name="____M2" localSheetId="18" hidden="1">{"'Sheet1'!$L$16"}</definedName>
    <definedName name="____M2" localSheetId="19" hidden="1">{"'Sheet1'!$L$16"}</definedName>
    <definedName name="____M2" localSheetId="20" hidden="1">{"'Sheet1'!$L$16"}</definedName>
    <definedName name="____M2" localSheetId="22" hidden="1">{"'Sheet1'!$L$16"}</definedName>
    <definedName name="____M2" localSheetId="24" hidden="1">{"'Sheet1'!$L$16"}</definedName>
    <definedName name="____M2" localSheetId="28" hidden="1">{"'Sheet1'!$L$16"}</definedName>
    <definedName name="____M2" localSheetId="14" hidden="1">{"'Sheet1'!$L$16"}</definedName>
    <definedName name="____M2" hidden="1">{"'Sheet1'!$L$16"}</definedName>
    <definedName name="____M2_1" localSheetId="12" hidden="1">{"'Sheet1'!$L$16"}</definedName>
    <definedName name="____M2_1" localSheetId="11" hidden="1">{"'Sheet1'!$L$16"}</definedName>
    <definedName name="____M2_1" localSheetId="13" hidden="1">{"'Sheet1'!$L$16"}</definedName>
    <definedName name="____M2_1" localSheetId="16" hidden="1">{"'Sheet1'!$L$16"}</definedName>
    <definedName name="____M2_1" localSheetId="21" hidden="1">{"'Sheet1'!$L$16"}</definedName>
    <definedName name="____M2_1" localSheetId="18" hidden="1">{"'Sheet1'!$L$16"}</definedName>
    <definedName name="____M2_1" localSheetId="19" hidden="1">{"'Sheet1'!$L$16"}</definedName>
    <definedName name="____M2_1" localSheetId="20" hidden="1">{"'Sheet1'!$L$16"}</definedName>
    <definedName name="____M2_1" localSheetId="22" hidden="1">{"'Sheet1'!$L$16"}</definedName>
    <definedName name="____M2_1" localSheetId="24" hidden="1">{"'Sheet1'!$L$16"}</definedName>
    <definedName name="____M2_1" localSheetId="28" hidden="1">{"'Sheet1'!$L$16"}</definedName>
    <definedName name="____M2_1" localSheetId="14" hidden="1">{"'Sheet1'!$L$16"}</definedName>
    <definedName name="____M2_1" hidden="1">{"'Sheet1'!$L$16"}</definedName>
    <definedName name="____M2_2" localSheetId="12" hidden="1">{"'Sheet1'!$L$16"}</definedName>
    <definedName name="____M2_2" localSheetId="11" hidden="1">{"'Sheet1'!$L$16"}</definedName>
    <definedName name="____M2_2" localSheetId="13" hidden="1">{"'Sheet1'!$L$16"}</definedName>
    <definedName name="____M2_2" localSheetId="16" hidden="1">{"'Sheet1'!$L$16"}</definedName>
    <definedName name="____M2_2" localSheetId="21" hidden="1">{"'Sheet1'!$L$16"}</definedName>
    <definedName name="____M2_2" localSheetId="18" hidden="1">{"'Sheet1'!$L$16"}</definedName>
    <definedName name="____M2_2" localSheetId="19" hidden="1">{"'Sheet1'!$L$16"}</definedName>
    <definedName name="____M2_2" localSheetId="20" hidden="1">{"'Sheet1'!$L$16"}</definedName>
    <definedName name="____M2_2" localSheetId="22" hidden="1">{"'Sheet1'!$L$16"}</definedName>
    <definedName name="____M2_2" localSheetId="24" hidden="1">{"'Sheet1'!$L$16"}</definedName>
    <definedName name="____M2_2" localSheetId="28" hidden="1">{"'Sheet1'!$L$16"}</definedName>
    <definedName name="____M2_2" localSheetId="14" hidden="1">{"'Sheet1'!$L$16"}</definedName>
    <definedName name="____M2_2" hidden="1">{"'Sheet1'!$L$16"}</definedName>
    <definedName name="____M36" localSheetId="12" hidden="1">{"'Sheet1'!$L$16"}</definedName>
    <definedName name="____M36" localSheetId="11" hidden="1">{"'Sheet1'!$L$16"}</definedName>
    <definedName name="____M36" localSheetId="13" hidden="1">{"'Sheet1'!$L$16"}</definedName>
    <definedName name="____M36" localSheetId="16" hidden="1">{"'Sheet1'!$L$16"}</definedName>
    <definedName name="____M36" localSheetId="21" hidden="1">{"'Sheet1'!$L$16"}</definedName>
    <definedName name="____M36" localSheetId="18" hidden="1">{"'Sheet1'!$L$16"}</definedName>
    <definedName name="____M36" localSheetId="19" hidden="1">{"'Sheet1'!$L$16"}</definedName>
    <definedName name="____M36" localSheetId="20" hidden="1">{"'Sheet1'!$L$16"}</definedName>
    <definedName name="____M36" localSheetId="22" hidden="1">{"'Sheet1'!$L$16"}</definedName>
    <definedName name="____M36" localSheetId="24" hidden="1">{"'Sheet1'!$L$16"}</definedName>
    <definedName name="____M36" localSheetId="28" hidden="1">{"'Sheet1'!$L$16"}</definedName>
    <definedName name="____M36" localSheetId="14" hidden="1">{"'Sheet1'!$L$16"}</definedName>
    <definedName name="____M36" hidden="1">{"'Sheet1'!$L$16"}</definedName>
    <definedName name="____m4" localSheetId="12" hidden="1">{"'Sheet1'!$L$16"}</definedName>
    <definedName name="____m4" localSheetId="11" hidden="1">{"'Sheet1'!$L$16"}</definedName>
    <definedName name="____m4" localSheetId="13" hidden="1">{"'Sheet1'!$L$16"}</definedName>
    <definedName name="____m4" localSheetId="16" hidden="1">{"'Sheet1'!$L$16"}</definedName>
    <definedName name="____m4" localSheetId="21" hidden="1">{"'Sheet1'!$L$16"}</definedName>
    <definedName name="____m4" localSheetId="18" hidden="1">{"'Sheet1'!$L$16"}</definedName>
    <definedName name="____m4" localSheetId="19" hidden="1">{"'Sheet1'!$L$16"}</definedName>
    <definedName name="____m4" localSheetId="20" hidden="1">{"'Sheet1'!$L$16"}</definedName>
    <definedName name="____m4" localSheetId="22" hidden="1">{"'Sheet1'!$L$16"}</definedName>
    <definedName name="____m4" localSheetId="24" hidden="1">{"'Sheet1'!$L$16"}</definedName>
    <definedName name="____m4" localSheetId="28" hidden="1">{"'Sheet1'!$L$16"}</definedName>
    <definedName name="____m4" localSheetId="14" hidden="1">{"'Sheet1'!$L$16"}</definedName>
    <definedName name="____m4" hidden="1">{"'Sheet1'!$L$16"}</definedName>
    <definedName name="____m7" hidden="1">#N/A</definedName>
    <definedName name="____MAC12">#REF!</definedName>
    <definedName name="____MAC46">#REF!</definedName>
    <definedName name="____MCC3" localSheetId="12" hidden="1">{#N/A,#N/A,FALSE,"CCTV"}</definedName>
    <definedName name="____MCC3" localSheetId="11" hidden="1">{#N/A,#N/A,FALSE,"CCTV"}</definedName>
    <definedName name="____MCC3" localSheetId="13" hidden="1">{#N/A,#N/A,FALSE,"CCTV"}</definedName>
    <definedName name="____MCC3" localSheetId="16" hidden="1">{#N/A,#N/A,FALSE,"CCTV"}</definedName>
    <definedName name="____MCC3" localSheetId="21" hidden="1">{#N/A,#N/A,FALSE,"CCTV"}</definedName>
    <definedName name="____MCC3" localSheetId="18" hidden="1">{#N/A,#N/A,FALSE,"CCTV"}</definedName>
    <definedName name="____MCC3" localSheetId="19" hidden="1">{#N/A,#N/A,FALSE,"CCTV"}</definedName>
    <definedName name="____MCC3" localSheetId="20" hidden="1">{#N/A,#N/A,FALSE,"CCTV"}</definedName>
    <definedName name="____MCC3" localSheetId="22" hidden="1">{#N/A,#N/A,FALSE,"CCTV"}</definedName>
    <definedName name="____MCC3" localSheetId="24" hidden="1">{#N/A,#N/A,FALSE,"CCTV"}</definedName>
    <definedName name="____MCC3" localSheetId="28" hidden="1">{#N/A,#N/A,FALSE,"CCTV"}</definedName>
    <definedName name="____MCC3" localSheetId="14" hidden="1">{#N/A,#N/A,FALSE,"CCTV"}</definedName>
    <definedName name="____MCC3" hidden="1">{#N/A,#N/A,FALSE,"CCTV"}</definedName>
    <definedName name="____moi2" localSheetId="12" hidden="1">{"'Sheet1'!$L$16"}</definedName>
    <definedName name="____moi2" localSheetId="11" hidden="1">{"'Sheet1'!$L$16"}</definedName>
    <definedName name="____moi2" localSheetId="13" hidden="1">{"'Sheet1'!$L$16"}</definedName>
    <definedName name="____moi2" localSheetId="16" hidden="1">{"'Sheet1'!$L$16"}</definedName>
    <definedName name="____moi2" localSheetId="21" hidden="1">{"'Sheet1'!$L$16"}</definedName>
    <definedName name="____moi2" localSheetId="18" hidden="1">{"'Sheet1'!$L$16"}</definedName>
    <definedName name="____moi2" localSheetId="19" hidden="1">{"'Sheet1'!$L$16"}</definedName>
    <definedName name="____moi2" localSheetId="20" hidden="1">{"'Sheet1'!$L$16"}</definedName>
    <definedName name="____moi2" localSheetId="22" hidden="1">{"'Sheet1'!$L$16"}</definedName>
    <definedName name="____moi2" localSheetId="24" hidden="1">{"'Sheet1'!$L$16"}</definedName>
    <definedName name="____moi2" localSheetId="28" hidden="1">{"'Sheet1'!$L$16"}</definedName>
    <definedName name="____moi2" localSheetId="14" hidden="1">{"'Sheet1'!$L$16"}</definedName>
    <definedName name="____moi2" hidden="1">{"'Sheet1'!$L$16"}</definedName>
    <definedName name="____nam1" localSheetId="12" hidden="1">{"'Sheet1'!$L$16"}</definedName>
    <definedName name="____nam1" localSheetId="11" hidden="1">{"'Sheet1'!$L$16"}</definedName>
    <definedName name="____nam1" localSheetId="13" hidden="1">{"'Sheet1'!$L$16"}</definedName>
    <definedName name="____nam1" localSheetId="16" hidden="1">{"'Sheet1'!$L$16"}</definedName>
    <definedName name="____nam1" localSheetId="21" hidden="1">{"'Sheet1'!$L$16"}</definedName>
    <definedName name="____nam1" localSheetId="18" hidden="1">{"'Sheet1'!$L$16"}</definedName>
    <definedName name="____nam1" localSheetId="19" hidden="1">{"'Sheet1'!$L$16"}</definedName>
    <definedName name="____nam1" localSheetId="20" hidden="1">{"'Sheet1'!$L$16"}</definedName>
    <definedName name="____nam1" localSheetId="22" hidden="1">{"'Sheet1'!$L$16"}</definedName>
    <definedName name="____nam1" localSheetId="24" hidden="1">{"'Sheet1'!$L$16"}</definedName>
    <definedName name="____nam1" localSheetId="28" hidden="1">{"'Sheet1'!$L$16"}</definedName>
    <definedName name="____nam1" localSheetId="14" hidden="1">{"'Sheet1'!$L$16"}</definedName>
    <definedName name="____nam1" hidden="1">{"'Sheet1'!$L$16"}</definedName>
    <definedName name="____NAM11" localSheetId="12" hidden="1">{#N/A,#N/A,FALSE,"Chi tiÆt"}</definedName>
    <definedName name="____NAM11" localSheetId="11" hidden="1">{#N/A,#N/A,FALSE,"Chi tiÆt"}</definedName>
    <definedName name="____NAM11" localSheetId="13" hidden="1">{#N/A,#N/A,FALSE,"Chi tiÆt"}</definedName>
    <definedName name="____NAM11" localSheetId="16" hidden="1">{#N/A,#N/A,FALSE,"Chi tiÆt"}</definedName>
    <definedName name="____NAM11" localSheetId="21" hidden="1">{#N/A,#N/A,FALSE,"Chi tiÆt"}</definedName>
    <definedName name="____NAM11" localSheetId="18" hidden="1">{#N/A,#N/A,FALSE,"Chi tiÆt"}</definedName>
    <definedName name="____NAM11" localSheetId="19" hidden="1">{#N/A,#N/A,FALSE,"Chi tiÆt"}</definedName>
    <definedName name="____NAM11" localSheetId="20" hidden="1">{#N/A,#N/A,FALSE,"Chi tiÆt"}</definedName>
    <definedName name="____NAM11" localSheetId="22" hidden="1">{#N/A,#N/A,FALSE,"Chi tiÆt"}</definedName>
    <definedName name="____NAM11" localSheetId="24" hidden="1">{#N/A,#N/A,FALSE,"Chi tiÆt"}</definedName>
    <definedName name="____NAM11" localSheetId="28" hidden="1">{#N/A,#N/A,FALSE,"Chi tiÆt"}</definedName>
    <definedName name="____NAM11" localSheetId="14" hidden="1">{#N/A,#N/A,FALSE,"Chi tiÆt"}</definedName>
    <definedName name="____NAM11" hidden="1">{#N/A,#N/A,FALSE,"Chi tiÆt"}</definedName>
    <definedName name="____NCL100">#REF!</definedName>
    <definedName name="____NCL200">#REF!</definedName>
    <definedName name="____NCL250">#REF!</definedName>
    <definedName name="____NET2">#REF!</definedName>
    <definedName name="____nin190">#REF!</definedName>
    <definedName name="____NO1" hidden="1">#REF!</definedName>
    <definedName name="____NO2" hidden="1">#REF!</definedName>
    <definedName name="____nso1" localSheetId="12" hidden="1">{"'Sheet1'!$L$16"}</definedName>
    <definedName name="____nso1" localSheetId="11" hidden="1">{"'Sheet1'!$L$16"}</definedName>
    <definedName name="____nso1" localSheetId="13" hidden="1">{"'Sheet1'!$L$16"}</definedName>
    <definedName name="____nso1" localSheetId="16" hidden="1">{"'Sheet1'!$L$16"}</definedName>
    <definedName name="____nso1" localSheetId="21" hidden="1">{"'Sheet1'!$L$16"}</definedName>
    <definedName name="____nso1" localSheetId="18" hidden="1">{"'Sheet1'!$L$16"}</definedName>
    <definedName name="____nso1" localSheetId="19" hidden="1">{"'Sheet1'!$L$16"}</definedName>
    <definedName name="____nso1" localSheetId="20" hidden="1">{"'Sheet1'!$L$16"}</definedName>
    <definedName name="____nso1" localSheetId="22" hidden="1">{"'Sheet1'!$L$16"}</definedName>
    <definedName name="____nso1" localSheetId="24" hidden="1">{"'Sheet1'!$L$16"}</definedName>
    <definedName name="____nso1" localSheetId="28" hidden="1">{"'Sheet1'!$L$16"}</definedName>
    <definedName name="____nso1" localSheetId="14" hidden="1">{"'Sheet1'!$L$16"}</definedName>
    <definedName name="____nso1" hidden="1">{"'Sheet1'!$L$16"}</definedName>
    <definedName name="____NSO2" localSheetId="12" hidden="1">{"'Sheet1'!$L$16"}</definedName>
    <definedName name="____NSO2" localSheetId="11" hidden="1">{"'Sheet1'!$L$16"}</definedName>
    <definedName name="____NSO2" localSheetId="13" hidden="1">{"'Sheet1'!$L$16"}</definedName>
    <definedName name="____NSO2" localSheetId="16" hidden="1">{"'Sheet1'!$L$16"}</definedName>
    <definedName name="____NSO2" localSheetId="21" hidden="1">{"'Sheet1'!$L$16"}</definedName>
    <definedName name="____NSO2" localSheetId="18" hidden="1">{"'Sheet1'!$L$16"}</definedName>
    <definedName name="____NSO2" localSheetId="19" hidden="1">{"'Sheet1'!$L$16"}</definedName>
    <definedName name="____NSO2" localSheetId="20" hidden="1">{"'Sheet1'!$L$16"}</definedName>
    <definedName name="____NSO2" localSheetId="22" hidden="1">{"'Sheet1'!$L$16"}</definedName>
    <definedName name="____NSO2" localSheetId="24" hidden="1">{"'Sheet1'!$L$16"}</definedName>
    <definedName name="____NSO2" localSheetId="28" hidden="1">{"'Sheet1'!$L$16"}</definedName>
    <definedName name="____NSO2" localSheetId="14" hidden="1">{"'Sheet1'!$L$16"}</definedName>
    <definedName name="____NSO2" hidden="1">{"'Sheet1'!$L$16"}</definedName>
    <definedName name="____NSO3" localSheetId="12" hidden="1">{"'Sheet1'!$L$16"}</definedName>
    <definedName name="____NSO3" localSheetId="11" hidden="1">{"'Sheet1'!$L$16"}</definedName>
    <definedName name="____NSO3" localSheetId="13" hidden="1">{"'Sheet1'!$L$16"}</definedName>
    <definedName name="____NSO3" localSheetId="16" hidden="1">{"'Sheet1'!$L$16"}</definedName>
    <definedName name="____NSO3" localSheetId="21" hidden="1">{"'Sheet1'!$L$16"}</definedName>
    <definedName name="____NSO3" localSheetId="18" hidden="1">{"'Sheet1'!$L$16"}</definedName>
    <definedName name="____NSO3" localSheetId="19" hidden="1">{"'Sheet1'!$L$16"}</definedName>
    <definedName name="____NSO3" localSheetId="20" hidden="1">{"'Sheet1'!$L$16"}</definedName>
    <definedName name="____NSO3" localSheetId="22" hidden="1">{"'Sheet1'!$L$16"}</definedName>
    <definedName name="____NSO3" localSheetId="24" hidden="1">{"'Sheet1'!$L$16"}</definedName>
    <definedName name="____NSO3" localSheetId="28" hidden="1">{"'Sheet1'!$L$16"}</definedName>
    <definedName name="____NSO3" localSheetId="14" hidden="1">{"'Sheet1'!$L$16"}</definedName>
    <definedName name="____NSO3" hidden="1">{"'Sheet1'!$L$16"}</definedName>
    <definedName name="____P3" localSheetId="12" hidden="1">{#N/A,#N/A,FALSE,"特殊室（ＢＱ表）"}</definedName>
    <definedName name="____P3" localSheetId="11" hidden="1">{#N/A,#N/A,FALSE,"特殊室（ＢＱ表）"}</definedName>
    <definedName name="____P3" localSheetId="13" hidden="1">{#N/A,#N/A,FALSE,"特殊室（ＢＱ表）"}</definedName>
    <definedName name="____P3" localSheetId="16" hidden="1">{#N/A,#N/A,FALSE,"特殊室（ＢＱ表）"}</definedName>
    <definedName name="____P3" localSheetId="21" hidden="1">{#N/A,#N/A,FALSE,"特殊室（ＢＱ表）"}</definedName>
    <definedName name="____P3" localSheetId="18" hidden="1">{#N/A,#N/A,FALSE,"特殊室（ＢＱ表）"}</definedName>
    <definedName name="____P3" localSheetId="19" hidden="1">{#N/A,#N/A,FALSE,"特殊室（ＢＱ表）"}</definedName>
    <definedName name="____P3" localSheetId="20" hidden="1">{#N/A,#N/A,FALSE,"特殊室（ＢＱ表）"}</definedName>
    <definedName name="____P3" localSheetId="22" hidden="1">{#N/A,#N/A,FALSE,"特殊室（ＢＱ表）"}</definedName>
    <definedName name="____P3" localSheetId="24" hidden="1">{#N/A,#N/A,FALSE,"特殊室（ＢＱ表）"}</definedName>
    <definedName name="____P3" localSheetId="28" hidden="1">{#N/A,#N/A,FALSE,"特殊室（ＢＱ表）"}</definedName>
    <definedName name="____P3" localSheetId="14" hidden="1">{#N/A,#N/A,FALSE,"特殊室（ＢＱ表）"}</definedName>
    <definedName name="____P3" hidden="1">{#N/A,#N/A,FALSE,"特殊室（ＢＱ表）"}</definedName>
    <definedName name="____PA3" localSheetId="12" hidden="1">{"'Sheet1'!$L$16"}</definedName>
    <definedName name="____PA3" localSheetId="11" hidden="1">{"'Sheet1'!$L$16"}</definedName>
    <definedName name="____PA3" localSheetId="13" hidden="1">{"'Sheet1'!$L$16"}</definedName>
    <definedName name="____PA3" localSheetId="16" hidden="1">{"'Sheet1'!$L$16"}</definedName>
    <definedName name="____PA3" localSheetId="21" hidden="1">{"'Sheet1'!$L$16"}</definedName>
    <definedName name="____PA3" localSheetId="18" hidden="1">{"'Sheet1'!$L$16"}</definedName>
    <definedName name="____PA3" localSheetId="19" hidden="1">{"'Sheet1'!$L$16"}</definedName>
    <definedName name="____PA3" localSheetId="20" hidden="1">{"'Sheet1'!$L$16"}</definedName>
    <definedName name="____PA3" localSheetId="22" hidden="1">{"'Sheet1'!$L$16"}</definedName>
    <definedName name="____PA3" localSheetId="24" hidden="1">{"'Sheet1'!$L$16"}</definedName>
    <definedName name="____PA3" localSheetId="28" hidden="1">{"'Sheet1'!$L$16"}</definedName>
    <definedName name="____PA3" localSheetId="14" hidden="1">{"'Sheet1'!$L$16"}</definedName>
    <definedName name="____PA3" hidden="1">{"'Sheet1'!$L$16"}</definedName>
    <definedName name="____pa4" localSheetId="12" hidden="1">{"'Sheet1'!$L$16"}</definedName>
    <definedName name="____pa4" localSheetId="11" hidden="1">{"'Sheet1'!$L$16"}</definedName>
    <definedName name="____pa4" localSheetId="13" hidden="1">{"'Sheet1'!$L$16"}</definedName>
    <definedName name="____pa4" localSheetId="16" hidden="1">{"'Sheet1'!$L$16"}</definedName>
    <definedName name="____pa4" localSheetId="21" hidden="1">{"'Sheet1'!$L$16"}</definedName>
    <definedName name="____pa4" localSheetId="18" hidden="1">{"'Sheet1'!$L$16"}</definedName>
    <definedName name="____pa4" localSheetId="19" hidden="1">{"'Sheet1'!$L$16"}</definedName>
    <definedName name="____pa4" localSheetId="20" hidden="1">{"'Sheet1'!$L$16"}</definedName>
    <definedName name="____pa4" localSheetId="22" hidden="1">{"'Sheet1'!$L$16"}</definedName>
    <definedName name="____pa4" localSheetId="24" hidden="1">{"'Sheet1'!$L$16"}</definedName>
    <definedName name="____pa4" localSheetId="28" hidden="1">{"'Sheet1'!$L$16"}</definedName>
    <definedName name="____pa4" localSheetId="14" hidden="1">{"'Sheet1'!$L$16"}</definedName>
    <definedName name="____pa4"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hu3" localSheetId="12" hidden="1">{"'Sheet1'!$L$16"}</definedName>
    <definedName name="____phu3" localSheetId="11" hidden="1">{"'Sheet1'!$L$16"}</definedName>
    <definedName name="____phu3" localSheetId="13" hidden="1">{"'Sheet1'!$L$16"}</definedName>
    <definedName name="____phu3" localSheetId="16" hidden="1">{"'Sheet1'!$L$16"}</definedName>
    <definedName name="____phu3" localSheetId="21" hidden="1">{"'Sheet1'!$L$16"}</definedName>
    <definedName name="____phu3" localSheetId="18" hidden="1">{"'Sheet1'!$L$16"}</definedName>
    <definedName name="____phu3" localSheetId="19" hidden="1">{"'Sheet1'!$L$16"}</definedName>
    <definedName name="____phu3" localSheetId="20" hidden="1">{"'Sheet1'!$L$16"}</definedName>
    <definedName name="____phu3" localSheetId="22" hidden="1">{"'Sheet1'!$L$16"}</definedName>
    <definedName name="____phu3" localSheetId="24" hidden="1">{"'Sheet1'!$L$16"}</definedName>
    <definedName name="____phu3" localSheetId="28" hidden="1">{"'Sheet1'!$L$16"}</definedName>
    <definedName name="____phu3" localSheetId="14" hidden="1">{"'Sheet1'!$L$16"}</definedName>
    <definedName name="____phu3" hidden="1">{"'Sheet1'!$L$16"}</definedName>
    <definedName name="____PK2" localSheetId="12" hidden="1">{"'장비'!$A$3:$M$12"}</definedName>
    <definedName name="____PK2" localSheetId="11" hidden="1">{"'장비'!$A$3:$M$12"}</definedName>
    <definedName name="____PK2" localSheetId="13" hidden="1">{"'장비'!$A$3:$M$12"}</definedName>
    <definedName name="____PK2" localSheetId="16" hidden="1">{"'장비'!$A$3:$M$12"}</definedName>
    <definedName name="____PK2" localSheetId="21" hidden="1">{"'장비'!$A$3:$M$12"}</definedName>
    <definedName name="____PK2" localSheetId="18" hidden="1">{"'장비'!$A$3:$M$12"}</definedName>
    <definedName name="____PK2" localSheetId="19" hidden="1">{"'장비'!$A$3:$M$12"}</definedName>
    <definedName name="____PK2" localSheetId="20" hidden="1">{"'장비'!$A$3:$M$12"}</definedName>
    <definedName name="____PK2" localSheetId="22" hidden="1">{"'장비'!$A$3:$M$12"}</definedName>
    <definedName name="____PK2" localSheetId="24" hidden="1">{"'장비'!$A$3:$M$12"}</definedName>
    <definedName name="____PK2" localSheetId="28" hidden="1">{"'장비'!$A$3:$M$12"}</definedName>
    <definedName name="____PK2" localSheetId="14" hidden="1">{"'장비'!$A$3:$M$12"}</definedName>
    <definedName name="____PK2" hidden="1">{"'장비'!$A$3:$M$12"}</definedName>
    <definedName name="____PKG3" localSheetId="12" hidden="1">{"'장비'!$A$3:$M$12"}</definedName>
    <definedName name="____PKG3" localSheetId="11" hidden="1">{"'장비'!$A$3:$M$12"}</definedName>
    <definedName name="____PKG3" localSheetId="13" hidden="1">{"'장비'!$A$3:$M$12"}</definedName>
    <definedName name="____PKG3" localSheetId="16" hidden="1">{"'장비'!$A$3:$M$12"}</definedName>
    <definedName name="____PKG3" localSheetId="21" hidden="1">{"'장비'!$A$3:$M$12"}</definedName>
    <definedName name="____PKG3" localSheetId="18" hidden="1">{"'장비'!$A$3:$M$12"}</definedName>
    <definedName name="____PKG3" localSheetId="19" hidden="1">{"'장비'!$A$3:$M$12"}</definedName>
    <definedName name="____PKG3" localSheetId="20" hidden="1">{"'장비'!$A$3:$M$12"}</definedName>
    <definedName name="____PKG3" localSheetId="22" hidden="1">{"'장비'!$A$3:$M$12"}</definedName>
    <definedName name="____PKG3" localSheetId="24" hidden="1">{"'장비'!$A$3:$M$12"}</definedName>
    <definedName name="____PKG3" localSheetId="28" hidden="1">{"'장비'!$A$3:$M$12"}</definedName>
    <definedName name="____PKG3" localSheetId="14" hidden="1">{"'장비'!$A$3:$M$12"}</definedName>
    <definedName name="____PKG3" hidden="1">{"'장비'!$A$3:$M$12"}</definedName>
    <definedName name="____PPP3" localSheetId="12" hidden="1">{#N/A,#N/A,FALSE,"特殊室（ＢＱ表）"}</definedName>
    <definedName name="____PPP3" localSheetId="11" hidden="1">{#N/A,#N/A,FALSE,"特殊室（ＢＱ表）"}</definedName>
    <definedName name="____PPP3" localSheetId="13" hidden="1">{#N/A,#N/A,FALSE,"特殊室（ＢＱ表）"}</definedName>
    <definedName name="____PPP3" localSheetId="16" hidden="1">{#N/A,#N/A,FALSE,"特殊室（ＢＱ表）"}</definedName>
    <definedName name="____PPP3" localSheetId="21" hidden="1">{#N/A,#N/A,FALSE,"特殊室（ＢＱ表）"}</definedName>
    <definedName name="____PPP3" localSheetId="18" hidden="1">{#N/A,#N/A,FALSE,"特殊室（ＢＱ表）"}</definedName>
    <definedName name="____PPP3" localSheetId="19" hidden="1">{#N/A,#N/A,FALSE,"特殊室（ＢＱ表）"}</definedName>
    <definedName name="____PPP3" localSheetId="20" hidden="1">{#N/A,#N/A,FALSE,"特殊室（ＢＱ表）"}</definedName>
    <definedName name="____PPP3" localSheetId="22" hidden="1">{#N/A,#N/A,FALSE,"特殊室（ＢＱ表）"}</definedName>
    <definedName name="____PPP3" localSheetId="24" hidden="1">{#N/A,#N/A,FALSE,"特殊室（ＢＱ表）"}</definedName>
    <definedName name="____PPP3" localSheetId="28" hidden="1">{#N/A,#N/A,FALSE,"特殊室（ＢＱ表）"}</definedName>
    <definedName name="____PPP3" localSheetId="14" hidden="1">{#N/A,#N/A,FALSE,"特殊室（ＢＱ表）"}</definedName>
    <definedName name="____PPP3" hidden="1">{#N/A,#N/A,FALSE,"特殊室（ＢＱ表）"}</definedName>
    <definedName name="____PPP33" localSheetId="12" hidden="1">{#N/A,#N/A,FALSE,"特殊室（ＢＱ表）"}</definedName>
    <definedName name="____PPP33" localSheetId="11" hidden="1">{#N/A,#N/A,FALSE,"特殊室（ＢＱ表）"}</definedName>
    <definedName name="____PPP33" localSheetId="13" hidden="1">{#N/A,#N/A,FALSE,"特殊室（ＢＱ表）"}</definedName>
    <definedName name="____PPP33" localSheetId="16" hidden="1">{#N/A,#N/A,FALSE,"特殊室（ＢＱ表）"}</definedName>
    <definedName name="____PPP33" localSheetId="21" hidden="1">{#N/A,#N/A,FALSE,"特殊室（ＢＱ表）"}</definedName>
    <definedName name="____PPP33" localSheetId="18" hidden="1">{#N/A,#N/A,FALSE,"特殊室（ＢＱ表）"}</definedName>
    <definedName name="____PPP33" localSheetId="19" hidden="1">{#N/A,#N/A,FALSE,"特殊室（ＢＱ表）"}</definedName>
    <definedName name="____PPP33" localSheetId="20" hidden="1">{#N/A,#N/A,FALSE,"特殊室（ＢＱ表）"}</definedName>
    <definedName name="____PPP33" localSheetId="22" hidden="1">{#N/A,#N/A,FALSE,"特殊室（ＢＱ表）"}</definedName>
    <definedName name="____PPP33" localSheetId="24" hidden="1">{#N/A,#N/A,FALSE,"特殊室（ＢＱ表）"}</definedName>
    <definedName name="____PPP33" localSheetId="28" hidden="1">{#N/A,#N/A,FALSE,"特殊室（ＢＱ表）"}</definedName>
    <definedName name="____PPP33" localSheetId="14" hidden="1">{#N/A,#N/A,FALSE,"特殊室（ＢＱ表）"}</definedName>
    <definedName name="____PPP33" hidden="1">{#N/A,#N/A,FALSE,"特殊室（ＢＱ表）"}</definedName>
    <definedName name="____ppp34" localSheetId="12" hidden="1">{#N/A,#N/A,FALSE,"特殊室（ＢＱ表）"}</definedName>
    <definedName name="____ppp34" localSheetId="11" hidden="1">{#N/A,#N/A,FALSE,"特殊室（ＢＱ表）"}</definedName>
    <definedName name="____ppp34" localSheetId="13" hidden="1">{#N/A,#N/A,FALSE,"特殊室（ＢＱ表）"}</definedName>
    <definedName name="____ppp34" localSheetId="16" hidden="1">{#N/A,#N/A,FALSE,"特殊室（ＢＱ表）"}</definedName>
    <definedName name="____ppp34" localSheetId="21" hidden="1">{#N/A,#N/A,FALSE,"特殊室（ＢＱ表）"}</definedName>
    <definedName name="____ppp34" localSheetId="18" hidden="1">{#N/A,#N/A,FALSE,"特殊室（ＢＱ表）"}</definedName>
    <definedName name="____ppp34" localSheetId="19" hidden="1">{#N/A,#N/A,FALSE,"特殊室（ＢＱ表）"}</definedName>
    <definedName name="____ppp34" localSheetId="20" hidden="1">{#N/A,#N/A,FALSE,"特殊室（ＢＱ表）"}</definedName>
    <definedName name="____ppp34" localSheetId="22" hidden="1">{#N/A,#N/A,FALSE,"特殊室（ＢＱ表）"}</definedName>
    <definedName name="____ppp34" localSheetId="24" hidden="1">{#N/A,#N/A,FALSE,"特殊室（ＢＱ表）"}</definedName>
    <definedName name="____ppp34" localSheetId="28" hidden="1">{#N/A,#N/A,FALSE,"特殊室（ＢＱ表）"}</definedName>
    <definedName name="____ppp34" localSheetId="14" hidden="1">{#N/A,#N/A,FALSE,"特殊室（ＢＱ表）"}</definedName>
    <definedName name="____ppp34" hidden="1">{#N/A,#N/A,FALSE,"特殊室（ＢＱ表）"}</definedName>
    <definedName name="____ppp3444" localSheetId="12" hidden="1">{#N/A,#N/A,FALSE,"特殊室（ＢＱ表）"}</definedName>
    <definedName name="____ppp3444" localSheetId="11" hidden="1">{#N/A,#N/A,FALSE,"特殊室（ＢＱ表）"}</definedName>
    <definedName name="____ppp3444" localSheetId="13" hidden="1">{#N/A,#N/A,FALSE,"特殊室（ＢＱ表）"}</definedName>
    <definedName name="____ppp3444" localSheetId="16" hidden="1">{#N/A,#N/A,FALSE,"特殊室（ＢＱ表）"}</definedName>
    <definedName name="____ppp3444" localSheetId="21" hidden="1">{#N/A,#N/A,FALSE,"特殊室（ＢＱ表）"}</definedName>
    <definedName name="____ppp3444" localSheetId="18" hidden="1">{#N/A,#N/A,FALSE,"特殊室（ＢＱ表）"}</definedName>
    <definedName name="____ppp3444" localSheetId="19" hidden="1">{#N/A,#N/A,FALSE,"特殊室（ＢＱ表）"}</definedName>
    <definedName name="____ppp3444" localSheetId="20" hidden="1">{#N/A,#N/A,FALSE,"特殊室（ＢＱ表）"}</definedName>
    <definedName name="____ppp3444" localSheetId="22" hidden="1">{#N/A,#N/A,FALSE,"特殊室（ＢＱ表）"}</definedName>
    <definedName name="____ppp3444" localSheetId="24" hidden="1">{#N/A,#N/A,FALSE,"特殊室（ＢＱ表）"}</definedName>
    <definedName name="____ppp3444" localSheetId="28" hidden="1">{#N/A,#N/A,FALSE,"特殊室（ＢＱ表）"}</definedName>
    <definedName name="____ppp3444" localSheetId="14" hidden="1">{#N/A,#N/A,FALSE,"特殊室（ＢＱ表）"}</definedName>
    <definedName name="____ppp3444" hidden="1">{#N/A,#N/A,FALSE,"特殊室（ＢＱ表）"}</definedName>
    <definedName name="____PVC1">#REF!</definedName>
    <definedName name="____PVC2">#REF!</definedName>
    <definedName name="____q45" localSheetId="12" hidden="1">{"'용역비'!$A$4:$C$8"}</definedName>
    <definedName name="____q45" localSheetId="11" hidden="1">{"'용역비'!$A$4:$C$8"}</definedName>
    <definedName name="____q45" localSheetId="13" hidden="1">{"'용역비'!$A$4:$C$8"}</definedName>
    <definedName name="____q45" localSheetId="16" hidden="1">{"'용역비'!$A$4:$C$8"}</definedName>
    <definedName name="____q45" localSheetId="21" hidden="1">{"'용역비'!$A$4:$C$8"}</definedName>
    <definedName name="____q45" localSheetId="18" hidden="1">{"'용역비'!$A$4:$C$8"}</definedName>
    <definedName name="____q45" localSheetId="19" hidden="1">{"'용역비'!$A$4:$C$8"}</definedName>
    <definedName name="____q45" localSheetId="20" hidden="1">{"'용역비'!$A$4:$C$8"}</definedName>
    <definedName name="____q45" localSheetId="22" hidden="1">{"'용역비'!$A$4:$C$8"}</definedName>
    <definedName name="____q45" localSheetId="24" hidden="1">{"'용역비'!$A$4:$C$8"}</definedName>
    <definedName name="____q45" localSheetId="28" hidden="1">{"'용역비'!$A$4:$C$8"}</definedName>
    <definedName name="____q45" localSheetId="14" hidden="1">{"'용역비'!$A$4:$C$8"}</definedName>
    <definedName name="____q45" hidden="1">{"'용역비'!$A$4:$C$8"}</definedName>
    <definedName name="____qqq222" localSheetId="12" hidden="1">{"'장비'!$A$3:$M$12"}</definedName>
    <definedName name="____qqq222" localSheetId="11" hidden="1">{"'장비'!$A$3:$M$12"}</definedName>
    <definedName name="____qqq222" localSheetId="13" hidden="1">{"'장비'!$A$3:$M$12"}</definedName>
    <definedName name="____qqq222" localSheetId="16" hidden="1">{"'장비'!$A$3:$M$12"}</definedName>
    <definedName name="____qqq222" localSheetId="21" hidden="1">{"'장비'!$A$3:$M$12"}</definedName>
    <definedName name="____qqq222" localSheetId="18" hidden="1">{"'장비'!$A$3:$M$12"}</definedName>
    <definedName name="____qqq222" localSheetId="19" hidden="1">{"'장비'!$A$3:$M$12"}</definedName>
    <definedName name="____qqq222" localSheetId="20" hidden="1">{"'장비'!$A$3:$M$12"}</definedName>
    <definedName name="____qqq222" localSheetId="22" hidden="1">{"'장비'!$A$3:$M$12"}</definedName>
    <definedName name="____qqq222" localSheetId="24" hidden="1">{"'장비'!$A$3:$M$12"}</definedName>
    <definedName name="____qqq222" localSheetId="28" hidden="1">{"'장비'!$A$3:$M$12"}</definedName>
    <definedName name="____qqq222" localSheetId="14" hidden="1">{"'장비'!$A$3:$M$12"}</definedName>
    <definedName name="____qqq222" hidden="1">{"'장비'!$A$3:$M$12"}</definedName>
    <definedName name="____QUY4" localSheetId="12" hidden="1">{"'Sheet1'!$L$16"}</definedName>
    <definedName name="____QUY4" localSheetId="11" hidden="1">{"'Sheet1'!$L$16"}</definedName>
    <definedName name="____QUY4" localSheetId="13" hidden="1">{"'Sheet1'!$L$16"}</definedName>
    <definedName name="____QUY4" localSheetId="16" hidden="1">{"'Sheet1'!$L$16"}</definedName>
    <definedName name="____QUY4" localSheetId="21" hidden="1">{"'Sheet1'!$L$16"}</definedName>
    <definedName name="____QUY4" localSheetId="18" hidden="1">{"'Sheet1'!$L$16"}</definedName>
    <definedName name="____QUY4" localSheetId="19" hidden="1">{"'Sheet1'!$L$16"}</definedName>
    <definedName name="____QUY4" localSheetId="20" hidden="1">{"'Sheet1'!$L$16"}</definedName>
    <definedName name="____QUY4" localSheetId="22" hidden="1">{"'Sheet1'!$L$16"}</definedName>
    <definedName name="____QUY4" localSheetId="24" hidden="1">{"'Sheet1'!$L$16"}</definedName>
    <definedName name="____QUY4" localSheetId="28" hidden="1">{"'Sheet1'!$L$16"}</definedName>
    <definedName name="____QUY4" localSheetId="14" hidden="1">{"'Sheet1'!$L$16"}</definedName>
    <definedName name="____QUY4" hidden="1">{"'Sheet1'!$L$16"}</definedName>
    <definedName name="____Rh90" localSheetId="12" hidden="1">{"'Sheet1'!$L$16"}</definedName>
    <definedName name="____Rh90" localSheetId="11" hidden="1">{"'Sheet1'!$L$16"}</definedName>
    <definedName name="____Rh90" localSheetId="13" hidden="1">{"'Sheet1'!$L$16"}</definedName>
    <definedName name="____Rh90" localSheetId="16" hidden="1">{"'Sheet1'!$L$16"}</definedName>
    <definedName name="____Rh90" localSheetId="21" hidden="1">{"'Sheet1'!$L$16"}</definedName>
    <definedName name="____Rh90" localSheetId="18" hidden="1">{"'Sheet1'!$L$16"}</definedName>
    <definedName name="____Rh90" localSheetId="19" hidden="1">{"'Sheet1'!$L$16"}</definedName>
    <definedName name="____Rh90" localSheetId="20" hidden="1">{"'Sheet1'!$L$16"}</definedName>
    <definedName name="____Rh90" localSheetId="22" hidden="1">{"'Sheet1'!$L$16"}</definedName>
    <definedName name="____Rh90" localSheetId="24" hidden="1">{"'Sheet1'!$L$16"}</definedName>
    <definedName name="____Rh90" localSheetId="28" hidden="1">{"'Sheet1'!$L$16"}</definedName>
    <definedName name="____Rh90" localSheetId="14" hidden="1">{"'Sheet1'!$L$16"}</definedName>
    <definedName name="____Rh90" hidden="1">{"'Sheet1'!$L$16"}</definedName>
    <definedName name="____sc1">#REF!</definedName>
    <definedName name="____SC2">#REF!</definedName>
    <definedName name="____sc3">#REF!</definedName>
    <definedName name="____SCH10">#REF!</definedName>
    <definedName name="____SCH40">#REF!</definedName>
    <definedName name="____SCL4" localSheetId="12" hidden="1">{"'Sheet1'!$L$16"}</definedName>
    <definedName name="____SCL4" localSheetId="11" hidden="1">{"'Sheet1'!$L$16"}</definedName>
    <definedName name="____SCL4" localSheetId="13" hidden="1">{"'Sheet1'!$L$16"}</definedName>
    <definedName name="____SCL4" localSheetId="16" hidden="1">{"'Sheet1'!$L$16"}</definedName>
    <definedName name="____SCL4" localSheetId="21" hidden="1">{"'Sheet1'!$L$16"}</definedName>
    <definedName name="____SCL4" localSheetId="18" hidden="1">{"'Sheet1'!$L$16"}</definedName>
    <definedName name="____SCL4" localSheetId="19" hidden="1">{"'Sheet1'!$L$16"}</definedName>
    <definedName name="____SCL4" localSheetId="20" hidden="1">{"'Sheet1'!$L$16"}</definedName>
    <definedName name="____SCL4" localSheetId="22" hidden="1">{"'Sheet1'!$L$16"}</definedName>
    <definedName name="____SCL4" localSheetId="24" hidden="1">{"'Sheet1'!$L$16"}</definedName>
    <definedName name="____SCL4" localSheetId="28" hidden="1">{"'Sheet1'!$L$16"}</definedName>
    <definedName name="____SCL4" localSheetId="14" hidden="1">{"'Sheet1'!$L$16"}</definedName>
    <definedName name="____SCL4" hidden="1">{"'Sheet1'!$L$16"}</definedName>
    <definedName name="____SCL4_1" localSheetId="12" hidden="1">{"'Sheet1'!$L$16"}</definedName>
    <definedName name="____SCL4_1" localSheetId="11" hidden="1">{"'Sheet1'!$L$16"}</definedName>
    <definedName name="____SCL4_1" localSheetId="13" hidden="1">{"'Sheet1'!$L$16"}</definedName>
    <definedName name="____SCL4_1" localSheetId="16" hidden="1">{"'Sheet1'!$L$16"}</definedName>
    <definedName name="____SCL4_1" localSheetId="21" hidden="1">{"'Sheet1'!$L$16"}</definedName>
    <definedName name="____SCL4_1" localSheetId="18" hidden="1">{"'Sheet1'!$L$16"}</definedName>
    <definedName name="____SCL4_1" localSheetId="19" hidden="1">{"'Sheet1'!$L$16"}</definedName>
    <definedName name="____SCL4_1" localSheetId="20" hidden="1">{"'Sheet1'!$L$16"}</definedName>
    <definedName name="____SCL4_1" localSheetId="22" hidden="1">{"'Sheet1'!$L$16"}</definedName>
    <definedName name="____SCL4_1" localSheetId="24" hidden="1">{"'Sheet1'!$L$16"}</definedName>
    <definedName name="____SCL4_1" localSheetId="28" hidden="1">{"'Sheet1'!$L$16"}</definedName>
    <definedName name="____SCL4_1" localSheetId="14" hidden="1">{"'Sheet1'!$L$16"}</definedName>
    <definedName name="____SCL4_1" hidden="1">{"'Sheet1'!$L$16"}</definedName>
    <definedName name="____SHI1" localSheetId="12" hidden="1">{"'Sheet1'!$L$16"}</definedName>
    <definedName name="____SHI1" localSheetId="11" hidden="1">{"'Sheet1'!$L$16"}</definedName>
    <definedName name="____SHI1" localSheetId="13" hidden="1">{"'Sheet1'!$L$16"}</definedName>
    <definedName name="____SHI1" localSheetId="16" hidden="1">{"'Sheet1'!$L$16"}</definedName>
    <definedName name="____SHI1" localSheetId="21" hidden="1">{"'Sheet1'!$L$16"}</definedName>
    <definedName name="____SHI1" localSheetId="18" hidden="1">{"'Sheet1'!$L$16"}</definedName>
    <definedName name="____SHI1" localSheetId="19" hidden="1">{"'Sheet1'!$L$16"}</definedName>
    <definedName name="____SHI1" localSheetId="20" hidden="1">{"'Sheet1'!$L$16"}</definedName>
    <definedName name="____SHI1" localSheetId="22" hidden="1">{"'Sheet1'!$L$16"}</definedName>
    <definedName name="____SHI1" localSheetId="24" hidden="1">{"'Sheet1'!$L$16"}</definedName>
    <definedName name="____SHI1" localSheetId="28" hidden="1">{"'Sheet1'!$L$16"}</definedName>
    <definedName name="____SHI1" localSheetId="14" hidden="1">{"'Sheet1'!$L$16"}</definedName>
    <definedName name="____SHI1" hidden="1">{"'Sheet1'!$L$16"}</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SO16" localSheetId="12" hidden="1">{#N/A,#N/A,TRUE,"Krycí list"}</definedName>
    <definedName name="____SO16" localSheetId="11" hidden="1">{#N/A,#N/A,TRUE,"Krycí list"}</definedName>
    <definedName name="____SO16" localSheetId="13" hidden="1">{#N/A,#N/A,TRUE,"Krycí list"}</definedName>
    <definedName name="____SO16" localSheetId="16" hidden="1">{#N/A,#N/A,TRUE,"Krycí list"}</definedName>
    <definedName name="____SO16" localSheetId="21" hidden="1">{#N/A,#N/A,TRUE,"Krycí list"}</definedName>
    <definedName name="____SO16" localSheetId="18" hidden="1">{#N/A,#N/A,TRUE,"Krycí list"}</definedName>
    <definedName name="____SO16" localSheetId="19" hidden="1">{#N/A,#N/A,TRUE,"Krycí list"}</definedName>
    <definedName name="____SO16" localSheetId="20" hidden="1">{#N/A,#N/A,TRUE,"Krycí list"}</definedName>
    <definedName name="____SO16" localSheetId="22" hidden="1">{#N/A,#N/A,TRUE,"Krycí list"}</definedName>
    <definedName name="____SO16" localSheetId="24" hidden="1">{#N/A,#N/A,TRUE,"Krycí list"}</definedName>
    <definedName name="____SO16" localSheetId="28" hidden="1">{#N/A,#N/A,TRUE,"Krycí list"}</definedName>
    <definedName name="____SO16" localSheetId="14" hidden="1">{#N/A,#N/A,TRUE,"Krycí list"}</definedName>
    <definedName name="____SO16" hidden="1">{#N/A,#N/A,TRUE,"Krycí list"}</definedName>
    <definedName name="____sxt5" localSheetId="12" hidden="1">{"'Sheet1'!$L$16"}</definedName>
    <definedName name="____sxt5" localSheetId="11" hidden="1">{"'Sheet1'!$L$16"}</definedName>
    <definedName name="____sxt5" localSheetId="13" hidden="1">{"'Sheet1'!$L$16"}</definedName>
    <definedName name="____sxt5" localSheetId="16" hidden="1">{"'Sheet1'!$L$16"}</definedName>
    <definedName name="____sxt5" localSheetId="21" hidden="1">{"'Sheet1'!$L$16"}</definedName>
    <definedName name="____sxt5" localSheetId="18" hidden="1">{"'Sheet1'!$L$16"}</definedName>
    <definedName name="____sxt5" localSheetId="19" hidden="1">{"'Sheet1'!$L$16"}</definedName>
    <definedName name="____sxt5" localSheetId="20" hidden="1">{"'Sheet1'!$L$16"}</definedName>
    <definedName name="____sxt5" localSheetId="22" hidden="1">{"'Sheet1'!$L$16"}</definedName>
    <definedName name="____sxt5" localSheetId="24" hidden="1">{"'Sheet1'!$L$16"}</definedName>
    <definedName name="____sxt5" localSheetId="28" hidden="1">{"'Sheet1'!$L$16"}</definedName>
    <definedName name="____sxt5" localSheetId="14" hidden="1">{"'Sheet1'!$L$16"}</definedName>
    <definedName name="____sxt5" hidden="1">{"'Sheet1'!$L$16"}</definedName>
    <definedName name="____T04" localSheetId="12" hidden="1">{#N/A,#N/A,FALSE,"CCTV"}</definedName>
    <definedName name="____T04" localSheetId="11" hidden="1">{#N/A,#N/A,FALSE,"CCTV"}</definedName>
    <definedName name="____T04" localSheetId="13" hidden="1">{#N/A,#N/A,FALSE,"CCTV"}</definedName>
    <definedName name="____T04" localSheetId="16" hidden="1">{#N/A,#N/A,FALSE,"CCTV"}</definedName>
    <definedName name="____T04" localSheetId="21" hidden="1">{#N/A,#N/A,FALSE,"CCTV"}</definedName>
    <definedName name="____T04" localSheetId="18" hidden="1">{#N/A,#N/A,FALSE,"CCTV"}</definedName>
    <definedName name="____T04" localSheetId="19" hidden="1">{#N/A,#N/A,FALSE,"CCTV"}</definedName>
    <definedName name="____T04" localSheetId="20" hidden="1">{#N/A,#N/A,FALSE,"CCTV"}</definedName>
    <definedName name="____T04" localSheetId="22" hidden="1">{#N/A,#N/A,FALSE,"CCTV"}</definedName>
    <definedName name="____T04" localSheetId="24" hidden="1">{#N/A,#N/A,FALSE,"CCTV"}</definedName>
    <definedName name="____T04" localSheetId="28" hidden="1">{#N/A,#N/A,FALSE,"CCTV"}</definedName>
    <definedName name="____T04" localSheetId="14" hidden="1">{#N/A,#N/A,FALSE,"CCTV"}</definedName>
    <definedName name="____T04" hidden="1">{#N/A,#N/A,FALSE,"CCTV"}</definedName>
    <definedName name="____T1" localSheetId="12" hidden="1">{#N/A,#N/A,FALSE,"Chi tiÆt"}</definedName>
    <definedName name="____T1" localSheetId="11" hidden="1">{#N/A,#N/A,FALSE,"Chi tiÆt"}</definedName>
    <definedName name="____T1" localSheetId="13" hidden="1">{#N/A,#N/A,FALSE,"Chi tiÆt"}</definedName>
    <definedName name="____T1" localSheetId="16" hidden="1">{#N/A,#N/A,FALSE,"Chi tiÆt"}</definedName>
    <definedName name="____T1" localSheetId="21" hidden="1">{#N/A,#N/A,FALSE,"Chi tiÆt"}</definedName>
    <definedName name="____T1" localSheetId="18" hidden="1">{#N/A,#N/A,FALSE,"Chi tiÆt"}</definedName>
    <definedName name="____T1" localSheetId="19" hidden="1">{#N/A,#N/A,FALSE,"Chi tiÆt"}</definedName>
    <definedName name="____T1" localSheetId="20" hidden="1">{#N/A,#N/A,FALSE,"Chi tiÆt"}</definedName>
    <definedName name="____T1" localSheetId="22" hidden="1">{#N/A,#N/A,FALSE,"Chi tiÆt"}</definedName>
    <definedName name="____T1" localSheetId="24" hidden="1">{#N/A,#N/A,FALSE,"Chi tiÆt"}</definedName>
    <definedName name="____T1" localSheetId="28" hidden="1">{#N/A,#N/A,FALSE,"Chi tiÆt"}</definedName>
    <definedName name="____T1" localSheetId="14" hidden="1">{#N/A,#N/A,FALSE,"Chi tiÆt"}</definedName>
    <definedName name="____T1" hidden="1">{#N/A,#N/A,FALSE,"Chi tiÆt"}</definedName>
    <definedName name="____T10" localSheetId="12" hidden="1">{"'Sheet1'!$L$16"}</definedName>
    <definedName name="____T10" localSheetId="11" hidden="1">{"'Sheet1'!$L$16"}</definedName>
    <definedName name="____T10" localSheetId="13" hidden="1">{"'Sheet1'!$L$16"}</definedName>
    <definedName name="____T10" localSheetId="16" hidden="1">{"'Sheet1'!$L$16"}</definedName>
    <definedName name="____T10" localSheetId="21" hidden="1">{"'Sheet1'!$L$16"}</definedName>
    <definedName name="____T10" localSheetId="18" hidden="1">{"'Sheet1'!$L$16"}</definedName>
    <definedName name="____T10" localSheetId="19" hidden="1">{"'Sheet1'!$L$16"}</definedName>
    <definedName name="____T10" localSheetId="20" hidden="1">{"'Sheet1'!$L$16"}</definedName>
    <definedName name="____T10" localSheetId="22" hidden="1">{"'Sheet1'!$L$16"}</definedName>
    <definedName name="____T10" localSheetId="24" hidden="1">{"'Sheet1'!$L$16"}</definedName>
    <definedName name="____T10" localSheetId="28" hidden="1">{"'Sheet1'!$L$16"}</definedName>
    <definedName name="____T10" localSheetId="14" hidden="1">{"'Sheet1'!$L$16"}</definedName>
    <definedName name="____T10" hidden="1">{"'Sheet1'!$L$16"}</definedName>
    <definedName name="____T2" localSheetId="12" hidden="1">{"'Sheet1'!$L$16"}</definedName>
    <definedName name="____T2" localSheetId="11" hidden="1">{"'Sheet1'!$L$16"}</definedName>
    <definedName name="____T2" localSheetId="13" hidden="1">{"'Sheet1'!$L$16"}</definedName>
    <definedName name="____T2" localSheetId="16" hidden="1">{"'Sheet1'!$L$16"}</definedName>
    <definedName name="____T2" localSheetId="21" hidden="1">{"'Sheet1'!$L$16"}</definedName>
    <definedName name="____T2" localSheetId="18" hidden="1">{"'Sheet1'!$L$16"}</definedName>
    <definedName name="____T2" localSheetId="19" hidden="1">{"'Sheet1'!$L$16"}</definedName>
    <definedName name="____T2" localSheetId="20" hidden="1">{"'Sheet1'!$L$16"}</definedName>
    <definedName name="____T2" localSheetId="22" hidden="1">{"'Sheet1'!$L$16"}</definedName>
    <definedName name="____T2" localSheetId="24" hidden="1">{"'Sheet1'!$L$16"}</definedName>
    <definedName name="____T2" localSheetId="28" hidden="1">{"'Sheet1'!$L$16"}</definedName>
    <definedName name="____T2" localSheetId="14" hidden="1">{"'Sheet1'!$L$16"}</definedName>
    <definedName name="____T2" hidden="1">{"'Sheet1'!$L$16"}</definedName>
    <definedName name="____T3" localSheetId="12" hidden="1">{"'Sheet1'!$L$16"}</definedName>
    <definedName name="____T3" localSheetId="11" hidden="1">{"'Sheet1'!$L$16"}</definedName>
    <definedName name="____T3" localSheetId="13" hidden="1">{"'Sheet1'!$L$16"}</definedName>
    <definedName name="____T3" localSheetId="16" hidden="1">{"'Sheet1'!$L$16"}</definedName>
    <definedName name="____T3" localSheetId="21" hidden="1">{"'Sheet1'!$L$16"}</definedName>
    <definedName name="____T3" localSheetId="18" hidden="1">{"'Sheet1'!$L$16"}</definedName>
    <definedName name="____T3" localSheetId="19" hidden="1">{"'Sheet1'!$L$16"}</definedName>
    <definedName name="____T3" localSheetId="20" hidden="1">{"'Sheet1'!$L$16"}</definedName>
    <definedName name="____T3" localSheetId="22" hidden="1">{"'Sheet1'!$L$16"}</definedName>
    <definedName name="____T3" localSheetId="24" hidden="1">{"'Sheet1'!$L$16"}</definedName>
    <definedName name="____T3" localSheetId="28" hidden="1">{"'Sheet1'!$L$16"}</definedName>
    <definedName name="____T3" localSheetId="14" hidden="1">{"'Sheet1'!$L$16"}</definedName>
    <definedName name="____T3" hidden="1">{"'Sheet1'!$L$16"}</definedName>
    <definedName name="____T4" localSheetId="12" hidden="1">{"'Sheet1'!$L$16"}</definedName>
    <definedName name="____T4" localSheetId="11" hidden="1">{"'Sheet1'!$L$16"}</definedName>
    <definedName name="____T4" localSheetId="13" hidden="1">{"'Sheet1'!$L$16"}</definedName>
    <definedName name="____T4" localSheetId="16" hidden="1">{"'Sheet1'!$L$16"}</definedName>
    <definedName name="____T4" localSheetId="21" hidden="1">{"'Sheet1'!$L$16"}</definedName>
    <definedName name="____T4" localSheetId="18" hidden="1">{"'Sheet1'!$L$16"}</definedName>
    <definedName name="____T4" localSheetId="19" hidden="1">{"'Sheet1'!$L$16"}</definedName>
    <definedName name="____T4" localSheetId="20" hidden="1">{"'Sheet1'!$L$16"}</definedName>
    <definedName name="____T4" localSheetId="22" hidden="1">{"'Sheet1'!$L$16"}</definedName>
    <definedName name="____T4" localSheetId="24" hidden="1">{"'Sheet1'!$L$16"}</definedName>
    <definedName name="____T4" localSheetId="28" hidden="1">{"'Sheet1'!$L$16"}</definedName>
    <definedName name="____T4" localSheetId="14" hidden="1">{"'Sheet1'!$L$16"}</definedName>
    <definedName name="____T4" hidden="1">{"'Sheet1'!$L$16"}</definedName>
    <definedName name="____t5" localSheetId="12" hidden="1">{"'Sheet1'!$L$16"}</definedName>
    <definedName name="____t5" localSheetId="11" hidden="1">{"'Sheet1'!$L$16"}</definedName>
    <definedName name="____t5" localSheetId="13" hidden="1">{"'Sheet1'!$L$16"}</definedName>
    <definedName name="____t5" localSheetId="16" hidden="1">{"'Sheet1'!$L$16"}</definedName>
    <definedName name="____t5" localSheetId="21" hidden="1">{"'Sheet1'!$L$16"}</definedName>
    <definedName name="____t5" localSheetId="18" hidden="1">{"'Sheet1'!$L$16"}</definedName>
    <definedName name="____t5" localSheetId="19" hidden="1">{"'Sheet1'!$L$16"}</definedName>
    <definedName name="____t5" localSheetId="20" hidden="1">{"'Sheet1'!$L$16"}</definedName>
    <definedName name="____t5" localSheetId="22" hidden="1">{"'Sheet1'!$L$16"}</definedName>
    <definedName name="____t5" localSheetId="24" hidden="1">{"'Sheet1'!$L$16"}</definedName>
    <definedName name="____t5" localSheetId="28" hidden="1">{"'Sheet1'!$L$16"}</definedName>
    <definedName name="____t5" localSheetId="14" hidden="1">{"'Sheet1'!$L$16"}</definedName>
    <definedName name="____t5" hidden="1">{"'Sheet1'!$L$16"}</definedName>
    <definedName name="____T9" localSheetId="12" hidden="1">{#N/A,#N/A,FALSE,"Chi tiÆt"}</definedName>
    <definedName name="____T9" localSheetId="11" hidden="1">{#N/A,#N/A,FALSE,"Chi tiÆt"}</definedName>
    <definedName name="____T9" localSheetId="13" hidden="1">{#N/A,#N/A,FALSE,"Chi tiÆt"}</definedName>
    <definedName name="____T9" localSheetId="16" hidden="1">{#N/A,#N/A,FALSE,"Chi tiÆt"}</definedName>
    <definedName name="____T9" localSheetId="21" hidden="1">{#N/A,#N/A,FALSE,"Chi tiÆt"}</definedName>
    <definedName name="____T9" localSheetId="18" hidden="1">{#N/A,#N/A,FALSE,"Chi tiÆt"}</definedName>
    <definedName name="____T9" localSheetId="19" hidden="1">{#N/A,#N/A,FALSE,"Chi tiÆt"}</definedName>
    <definedName name="____T9" localSheetId="20" hidden="1">{#N/A,#N/A,FALSE,"Chi tiÆt"}</definedName>
    <definedName name="____T9" localSheetId="22" hidden="1">{#N/A,#N/A,FALSE,"Chi tiÆt"}</definedName>
    <definedName name="____T9" localSheetId="24" hidden="1">{#N/A,#N/A,FALSE,"Chi tiÆt"}</definedName>
    <definedName name="____T9" localSheetId="28" hidden="1">{#N/A,#N/A,FALSE,"Chi tiÆt"}</definedName>
    <definedName name="____T9" localSheetId="14" hidden="1">{#N/A,#N/A,FALSE,"Chi tiÆt"}</definedName>
    <definedName name="____T9" hidden="1">{#N/A,#N/A,FALSE,"Chi tiÆt"}</definedName>
    <definedName name="____TB1">#REF!</definedName>
    <definedName name="____td1" localSheetId="12" hidden="1">{"'Sheet1'!$L$16"}</definedName>
    <definedName name="____td1" localSheetId="11" hidden="1">{"'Sheet1'!$L$16"}</definedName>
    <definedName name="____td1" localSheetId="13" hidden="1">{"'Sheet1'!$L$16"}</definedName>
    <definedName name="____td1" localSheetId="16" hidden="1">{"'Sheet1'!$L$16"}</definedName>
    <definedName name="____td1" localSheetId="21" hidden="1">{"'Sheet1'!$L$16"}</definedName>
    <definedName name="____td1" localSheetId="18" hidden="1">{"'Sheet1'!$L$16"}</definedName>
    <definedName name="____td1" localSheetId="19" hidden="1">{"'Sheet1'!$L$16"}</definedName>
    <definedName name="____td1" localSheetId="20" hidden="1">{"'Sheet1'!$L$16"}</definedName>
    <definedName name="____td1" localSheetId="22" hidden="1">{"'Sheet1'!$L$16"}</definedName>
    <definedName name="____td1" localSheetId="24" hidden="1">{"'Sheet1'!$L$16"}</definedName>
    <definedName name="____td1" localSheetId="28" hidden="1">{"'Sheet1'!$L$16"}</definedName>
    <definedName name="____td1" localSheetId="14" hidden="1">{"'Sheet1'!$L$16"}</definedName>
    <definedName name="____td1" hidden="1">{"'Sheet1'!$L$16"}</definedName>
    <definedName name="____TH1" localSheetId="12" hidden="1">{"'Sheet1'!$L$16"}</definedName>
    <definedName name="____TH1" localSheetId="11" hidden="1">{"'Sheet1'!$L$16"}</definedName>
    <definedName name="____TH1" localSheetId="13" hidden="1">{"'Sheet1'!$L$16"}</definedName>
    <definedName name="____TH1" localSheetId="16" hidden="1">{"'Sheet1'!$L$16"}</definedName>
    <definedName name="____TH1" localSheetId="21" hidden="1">{"'Sheet1'!$L$16"}</definedName>
    <definedName name="____TH1" localSheetId="18" hidden="1">{"'Sheet1'!$L$16"}</definedName>
    <definedName name="____TH1" localSheetId="19" hidden="1">{"'Sheet1'!$L$16"}</definedName>
    <definedName name="____TH1" localSheetId="20" hidden="1">{"'Sheet1'!$L$16"}</definedName>
    <definedName name="____TH1" localSheetId="22" hidden="1">{"'Sheet1'!$L$16"}</definedName>
    <definedName name="____TH1" localSheetId="24" hidden="1">{"'Sheet1'!$L$16"}</definedName>
    <definedName name="____TH1" localSheetId="28" hidden="1">{"'Sheet1'!$L$16"}</definedName>
    <definedName name="____TH1" localSheetId="14" hidden="1">{"'Sheet1'!$L$16"}</definedName>
    <definedName name="____TH1" hidden="1">{"'Sheet1'!$L$16"}</definedName>
    <definedName name="____TH3" localSheetId="12" hidden="1">{"'Sheet1'!$L$16"}</definedName>
    <definedName name="____TH3" localSheetId="11" hidden="1">{"'Sheet1'!$L$16"}</definedName>
    <definedName name="____TH3" localSheetId="13" hidden="1">{"'Sheet1'!$L$16"}</definedName>
    <definedName name="____TH3" localSheetId="16" hidden="1">{"'Sheet1'!$L$16"}</definedName>
    <definedName name="____TH3" localSheetId="21" hidden="1">{"'Sheet1'!$L$16"}</definedName>
    <definedName name="____TH3" localSheetId="18" hidden="1">{"'Sheet1'!$L$16"}</definedName>
    <definedName name="____TH3" localSheetId="19" hidden="1">{"'Sheet1'!$L$16"}</definedName>
    <definedName name="____TH3" localSheetId="20" hidden="1">{"'Sheet1'!$L$16"}</definedName>
    <definedName name="____TH3" localSheetId="22" hidden="1">{"'Sheet1'!$L$16"}</definedName>
    <definedName name="____TH3" localSheetId="24" hidden="1">{"'Sheet1'!$L$16"}</definedName>
    <definedName name="____TH3" localSheetId="28" hidden="1">{"'Sheet1'!$L$16"}</definedName>
    <definedName name="____TH3" localSheetId="14" hidden="1">{"'Sheet1'!$L$16"}</definedName>
    <definedName name="____TH3" hidden="1">{"'Sheet1'!$L$16"}</definedName>
    <definedName name="____THT11" localSheetId="12" hidden="1">{"'Sheet1'!$L$16"}</definedName>
    <definedName name="____THT11" localSheetId="11" hidden="1">{"'Sheet1'!$L$16"}</definedName>
    <definedName name="____THT11" localSheetId="13" hidden="1">{"'Sheet1'!$L$16"}</definedName>
    <definedName name="____THT11" localSheetId="16" hidden="1">{"'Sheet1'!$L$16"}</definedName>
    <definedName name="____THT11" localSheetId="21" hidden="1">{"'Sheet1'!$L$16"}</definedName>
    <definedName name="____THT11" localSheetId="18" hidden="1">{"'Sheet1'!$L$16"}</definedName>
    <definedName name="____THT11" localSheetId="19" hidden="1">{"'Sheet1'!$L$16"}</definedName>
    <definedName name="____THT11" localSheetId="20" hidden="1">{"'Sheet1'!$L$16"}</definedName>
    <definedName name="____THT11" localSheetId="22" hidden="1">{"'Sheet1'!$L$16"}</definedName>
    <definedName name="____THT11" localSheetId="24" hidden="1">{"'Sheet1'!$L$16"}</definedName>
    <definedName name="____THT11" localSheetId="28" hidden="1">{"'Sheet1'!$L$16"}</definedName>
    <definedName name="____THT11" localSheetId="14" hidden="1">{"'Sheet1'!$L$16"}</definedName>
    <definedName name="____THT1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M2" localSheetId="12" hidden="1">{"'Sheet1'!$L$16"}</definedName>
    <definedName name="____TM2" localSheetId="11" hidden="1">{"'Sheet1'!$L$16"}</definedName>
    <definedName name="____TM2" localSheetId="13" hidden="1">{"'Sheet1'!$L$16"}</definedName>
    <definedName name="____TM2" localSheetId="16" hidden="1">{"'Sheet1'!$L$16"}</definedName>
    <definedName name="____TM2" localSheetId="21" hidden="1">{"'Sheet1'!$L$16"}</definedName>
    <definedName name="____TM2" localSheetId="18" hidden="1">{"'Sheet1'!$L$16"}</definedName>
    <definedName name="____TM2" localSheetId="19" hidden="1">{"'Sheet1'!$L$16"}</definedName>
    <definedName name="____TM2" localSheetId="20" hidden="1">{"'Sheet1'!$L$16"}</definedName>
    <definedName name="____TM2" localSheetId="22" hidden="1">{"'Sheet1'!$L$16"}</definedName>
    <definedName name="____TM2" localSheetId="24" hidden="1">{"'Sheet1'!$L$16"}</definedName>
    <definedName name="____TM2" localSheetId="28" hidden="1">{"'Sheet1'!$L$16"}</definedName>
    <definedName name="____TM2" localSheetId="14" hidden="1">{"'Sheet1'!$L$16"}</definedName>
    <definedName name="____TM2" hidden="1">{"'Sheet1'!$L$16"}</definedName>
    <definedName name="____TO14" localSheetId="12" hidden="1">{"'Sheet1'!$L$16"}</definedName>
    <definedName name="____TO14" localSheetId="11" hidden="1">{"'Sheet1'!$L$16"}</definedName>
    <definedName name="____TO14" localSheetId="13" hidden="1">{"'Sheet1'!$L$16"}</definedName>
    <definedName name="____TO14" localSheetId="16" hidden="1">{"'Sheet1'!$L$16"}</definedName>
    <definedName name="____TO14" localSheetId="21" hidden="1">{"'Sheet1'!$L$16"}</definedName>
    <definedName name="____TO14" localSheetId="18" hidden="1">{"'Sheet1'!$L$16"}</definedName>
    <definedName name="____TO14" localSheetId="19" hidden="1">{"'Sheet1'!$L$16"}</definedName>
    <definedName name="____TO14" localSheetId="20" hidden="1">{"'Sheet1'!$L$16"}</definedName>
    <definedName name="____TO14" localSheetId="22" hidden="1">{"'Sheet1'!$L$16"}</definedName>
    <definedName name="____TO14" localSheetId="24" hidden="1">{"'Sheet1'!$L$16"}</definedName>
    <definedName name="____TO14" localSheetId="28" hidden="1">{"'Sheet1'!$L$16"}</definedName>
    <definedName name="____TO14" localSheetId="14" hidden="1">{"'Sheet1'!$L$16"}</definedName>
    <definedName name="____TO14" hidden="1">{"'Sheet1'!$L$16"}</definedName>
    <definedName name="____tt3" localSheetId="12" hidden="1">{"'Sheet1'!$L$16"}</definedName>
    <definedName name="____tt3" localSheetId="11" hidden="1">{"'Sheet1'!$L$16"}</definedName>
    <definedName name="____tt3" localSheetId="13" hidden="1">{"'Sheet1'!$L$16"}</definedName>
    <definedName name="____tt3" localSheetId="16" hidden="1">{"'Sheet1'!$L$16"}</definedName>
    <definedName name="____tt3" localSheetId="21" hidden="1">{"'Sheet1'!$L$16"}</definedName>
    <definedName name="____tt3" localSheetId="18" hidden="1">{"'Sheet1'!$L$16"}</definedName>
    <definedName name="____tt3" localSheetId="19" hidden="1">{"'Sheet1'!$L$16"}</definedName>
    <definedName name="____tt3" localSheetId="20" hidden="1">{"'Sheet1'!$L$16"}</definedName>
    <definedName name="____tt3" localSheetId="22" hidden="1">{"'Sheet1'!$L$16"}</definedName>
    <definedName name="____tt3" localSheetId="24" hidden="1">{"'Sheet1'!$L$16"}</definedName>
    <definedName name="____tt3" localSheetId="28" hidden="1">{"'Sheet1'!$L$16"}</definedName>
    <definedName name="____tt3" localSheetId="14" hidden="1">{"'Sheet1'!$L$16"}</definedName>
    <definedName name="____tt3" hidden="1">{"'Sheet1'!$L$16"}</definedName>
    <definedName name="____TT31" localSheetId="12" hidden="1">{"'Sheet1'!$L$16"}</definedName>
    <definedName name="____TT31" localSheetId="11" hidden="1">{"'Sheet1'!$L$16"}</definedName>
    <definedName name="____TT31" localSheetId="13" hidden="1">{"'Sheet1'!$L$16"}</definedName>
    <definedName name="____TT31" localSheetId="16" hidden="1">{"'Sheet1'!$L$16"}</definedName>
    <definedName name="____TT31" localSheetId="21" hidden="1">{"'Sheet1'!$L$16"}</definedName>
    <definedName name="____TT31" localSheetId="18" hidden="1">{"'Sheet1'!$L$16"}</definedName>
    <definedName name="____TT31" localSheetId="19" hidden="1">{"'Sheet1'!$L$16"}</definedName>
    <definedName name="____TT31" localSheetId="20" hidden="1">{"'Sheet1'!$L$16"}</definedName>
    <definedName name="____TT31" localSheetId="22" hidden="1">{"'Sheet1'!$L$16"}</definedName>
    <definedName name="____TT31" localSheetId="24" hidden="1">{"'Sheet1'!$L$16"}</definedName>
    <definedName name="____TT31" localSheetId="28" hidden="1">{"'Sheet1'!$L$16"}</definedName>
    <definedName name="____TT31" localSheetId="14" hidden="1">{"'Sheet1'!$L$16"}</definedName>
    <definedName name="____TT31" hidden="1">{"'Sheet1'!$L$16"}</definedName>
    <definedName name="____TT623" localSheetId="12" hidden="1">{"'Sheet1'!$L$16"}</definedName>
    <definedName name="____TT623" localSheetId="11" hidden="1">{"'Sheet1'!$L$16"}</definedName>
    <definedName name="____TT623" localSheetId="13" hidden="1">{"'Sheet1'!$L$16"}</definedName>
    <definedName name="____TT623" localSheetId="16" hidden="1">{"'Sheet1'!$L$16"}</definedName>
    <definedName name="____TT623" localSheetId="21" hidden="1">{"'Sheet1'!$L$16"}</definedName>
    <definedName name="____TT623" localSheetId="18" hidden="1">{"'Sheet1'!$L$16"}</definedName>
    <definedName name="____TT623" localSheetId="19" hidden="1">{"'Sheet1'!$L$16"}</definedName>
    <definedName name="____TT623" localSheetId="20" hidden="1">{"'Sheet1'!$L$16"}</definedName>
    <definedName name="____TT623" localSheetId="22" hidden="1">{"'Sheet1'!$L$16"}</definedName>
    <definedName name="____TT623" localSheetId="24" hidden="1">{"'Sheet1'!$L$16"}</definedName>
    <definedName name="____TT623" localSheetId="28" hidden="1">{"'Sheet1'!$L$16"}</definedName>
    <definedName name="____TT623" localSheetId="14" hidden="1">{"'Sheet1'!$L$16"}</definedName>
    <definedName name="____TT623" hidden="1">{"'Sheet1'!$L$16"}</definedName>
    <definedName name="____ttt1" localSheetId="12" hidden="1">{"'Sheet1'!$L$16"}</definedName>
    <definedName name="____ttt1" localSheetId="11" hidden="1">{"'Sheet1'!$L$16"}</definedName>
    <definedName name="____ttt1" localSheetId="13" hidden="1">{"'Sheet1'!$L$16"}</definedName>
    <definedName name="____ttt1" localSheetId="16" hidden="1">{"'Sheet1'!$L$16"}</definedName>
    <definedName name="____ttt1" localSheetId="21" hidden="1">{"'Sheet1'!$L$16"}</definedName>
    <definedName name="____ttt1" localSheetId="18" hidden="1">{"'Sheet1'!$L$16"}</definedName>
    <definedName name="____ttt1" localSheetId="19" hidden="1">{"'Sheet1'!$L$16"}</definedName>
    <definedName name="____ttt1" localSheetId="20" hidden="1">{"'Sheet1'!$L$16"}</definedName>
    <definedName name="____ttt1" localSheetId="22" hidden="1">{"'Sheet1'!$L$16"}</definedName>
    <definedName name="____ttt1" localSheetId="24" hidden="1">{"'Sheet1'!$L$16"}</definedName>
    <definedName name="____ttt1" localSheetId="28" hidden="1">{"'Sheet1'!$L$16"}</definedName>
    <definedName name="____ttt1" localSheetId="14" hidden="1">{"'Sheet1'!$L$16"}</definedName>
    <definedName name="____ttt1" hidden="1">{"'Sheet1'!$L$16"}</definedName>
    <definedName name="____tu4" localSheetId="12" hidden="1">{"'Sheet1'!$L$16"}</definedName>
    <definedName name="____tu4" localSheetId="11" hidden="1">{"'Sheet1'!$L$16"}</definedName>
    <definedName name="____tu4" localSheetId="13" hidden="1">{"'Sheet1'!$L$16"}</definedName>
    <definedName name="____tu4" localSheetId="16" hidden="1">{"'Sheet1'!$L$16"}</definedName>
    <definedName name="____tu4" localSheetId="21" hidden="1">{"'Sheet1'!$L$16"}</definedName>
    <definedName name="____tu4" localSheetId="18" hidden="1">{"'Sheet1'!$L$16"}</definedName>
    <definedName name="____tu4" localSheetId="19" hidden="1">{"'Sheet1'!$L$16"}</definedName>
    <definedName name="____tu4" localSheetId="20" hidden="1">{"'Sheet1'!$L$16"}</definedName>
    <definedName name="____tu4" localSheetId="22" hidden="1">{"'Sheet1'!$L$16"}</definedName>
    <definedName name="____tu4" localSheetId="24" hidden="1">{"'Sheet1'!$L$16"}</definedName>
    <definedName name="____tu4" localSheetId="28" hidden="1">{"'Sheet1'!$L$16"}</definedName>
    <definedName name="____tu4" localSheetId="14" hidden="1">{"'Sheet1'!$L$16"}</definedName>
    <definedName name="____tu4" hidden="1">{"'Sheet1'!$L$16"}</definedName>
    <definedName name="____TV2" localSheetId="12" hidden="1">{"'Sheet1'!$L$16"}</definedName>
    <definedName name="____TV2" localSheetId="11" hidden="1">{"'Sheet1'!$L$16"}</definedName>
    <definedName name="____TV2" localSheetId="13" hidden="1">{"'Sheet1'!$L$16"}</definedName>
    <definedName name="____TV2" localSheetId="16" hidden="1">{"'Sheet1'!$L$16"}</definedName>
    <definedName name="____TV2" localSheetId="21" hidden="1">{"'Sheet1'!$L$16"}</definedName>
    <definedName name="____TV2" localSheetId="18" hidden="1">{"'Sheet1'!$L$16"}</definedName>
    <definedName name="____TV2" localSheetId="19" hidden="1">{"'Sheet1'!$L$16"}</definedName>
    <definedName name="____TV2" localSheetId="20" hidden="1">{"'Sheet1'!$L$16"}</definedName>
    <definedName name="____TV2" localSheetId="22" hidden="1">{"'Sheet1'!$L$16"}</definedName>
    <definedName name="____TV2" localSheetId="24" hidden="1">{"'Sheet1'!$L$16"}</definedName>
    <definedName name="____TV2" localSheetId="28" hidden="1">{"'Sheet1'!$L$16"}</definedName>
    <definedName name="____TV2" localSheetId="14" hidden="1">{"'Sheet1'!$L$16"}</definedName>
    <definedName name="____TV2" hidden="1">{"'Sheet1'!$L$16"}</definedName>
    <definedName name="____tz593">#REF!</definedName>
    <definedName name="____v2" localSheetId="12" hidden="1">{"'Sheet1'!$L$16"}</definedName>
    <definedName name="____v2" localSheetId="11" hidden="1">{"'Sheet1'!$L$16"}</definedName>
    <definedName name="____v2" localSheetId="13" hidden="1">{"'Sheet1'!$L$16"}</definedName>
    <definedName name="____v2" localSheetId="16" hidden="1">{"'Sheet1'!$L$16"}</definedName>
    <definedName name="____v2" localSheetId="21" hidden="1">{"'Sheet1'!$L$16"}</definedName>
    <definedName name="____v2" localSheetId="18" hidden="1">{"'Sheet1'!$L$16"}</definedName>
    <definedName name="____v2" localSheetId="19" hidden="1">{"'Sheet1'!$L$16"}</definedName>
    <definedName name="____v2" localSheetId="20" hidden="1">{"'Sheet1'!$L$16"}</definedName>
    <definedName name="____v2" localSheetId="22" hidden="1">{"'Sheet1'!$L$16"}</definedName>
    <definedName name="____v2" localSheetId="24" hidden="1">{"'Sheet1'!$L$16"}</definedName>
    <definedName name="____v2" localSheetId="28" hidden="1">{"'Sheet1'!$L$16"}</definedName>
    <definedName name="____v2" localSheetId="14" hidden="1">{"'Sheet1'!$L$16"}</definedName>
    <definedName name="____v2" hidden="1">{"'Sheet1'!$L$16"}</definedName>
    <definedName name="____VE1" localSheetId="12" hidden="1">{#N/A,#N/A,TRUE,"SUM";#N/A,#N/A,TRUE,"EE";#N/A,#N/A,TRUE,"AC";#N/A,#N/A,TRUE,"SN"}</definedName>
    <definedName name="____VE1" localSheetId="11" hidden="1">{#N/A,#N/A,TRUE,"SUM";#N/A,#N/A,TRUE,"EE";#N/A,#N/A,TRUE,"AC";#N/A,#N/A,TRUE,"SN"}</definedName>
    <definedName name="____VE1" localSheetId="13" hidden="1">{#N/A,#N/A,TRUE,"SUM";#N/A,#N/A,TRUE,"EE";#N/A,#N/A,TRUE,"AC";#N/A,#N/A,TRUE,"SN"}</definedName>
    <definedName name="____VE1" localSheetId="16" hidden="1">{#N/A,#N/A,TRUE,"SUM";#N/A,#N/A,TRUE,"EE";#N/A,#N/A,TRUE,"AC";#N/A,#N/A,TRUE,"SN"}</definedName>
    <definedName name="____VE1" localSheetId="21" hidden="1">{#N/A,#N/A,TRUE,"SUM";#N/A,#N/A,TRUE,"EE";#N/A,#N/A,TRUE,"AC";#N/A,#N/A,TRUE,"SN"}</definedName>
    <definedName name="____VE1" localSheetId="18" hidden="1">{#N/A,#N/A,TRUE,"SUM";#N/A,#N/A,TRUE,"EE";#N/A,#N/A,TRUE,"AC";#N/A,#N/A,TRUE,"SN"}</definedName>
    <definedName name="____VE1" localSheetId="19" hidden="1">{#N/A,#N/A,TRUE,"SUM";#N/A,#N/A,TRUE,"EE";#N/A,#N/A,TRUE,"AC";#N/A,#N/A,TRUE,"SN"}</definedName>
    <definedName name="____VE1" localSheetId="20" hidden="1">{#N/A,#N/A,TRUE,"SUM";#N/A,#N/A,TRUE,"EE";#N/A,#N/A,TRUE,"AC";#N/A,#N/A,TRUE,"SN"}</definedName>
    <definedName name="____VE1" localSheetId="22" hidden="1">{#N/A,#N/A,TRUE,"SUM";#N/A,#N/A,TRUE,"EE";#N/A,#N/A,TRUE,"AC";#N/A,#N/A,TRUE,"SN"}</definedName>
    <definedName name="____VE1" localSheetId="24" hidden="1">{#N/A,#N/A,TRUE,"SUM";#N/A,#N/A,TRUE,"EE";#N/A,#N/A,TRUE,"AC";#N/A,#N/A,TRUE,"SN"}</definedName>
    <definedName name="____VE1" localSheetId="28" hidden="1">{#N/A,#N/A,TRUE,"SUM";#N/A,#N/A,TRUE,"EE";#N/A,#N/A,TRUE,"AC";#N/A,#N/A,TRUE,"SN"}</definedName>
    <definedName name="____VE1" localSheetId="14" hidden="1">{#N/A,#N/A,TRUE,"SUM";#N/A,#N/A,TRUE,"EE";#N/A,#N/A,TRUE,"AC";#N/A,#N/A,TRUE,"SN"}</definedName>
    <definedName name="____VE1" hidden="1">{#N/A,#N/A,TRUE,"SUM";#N/A,#N/A,TRUE,"EE";#N/A,#N/A,TRUE,"AC";#N/A,#N/A,TRUE,"SN"}</definedName>
    <definedName name="____VE32" localSheetId="12" hidden="1">{#N/A,#N/A,TRUE,"Str.";#N/A,#N/A,TRUE,"Steel &amp; Roof";#N/A,#N/A,TRUE,"Arc.";#N/A,#N/A,TRUE,"Preliminary";#N/A,#N/A,TRUE,"Sum_Prelim"}</definedName>
    <definedName name="____VE32" localSheetId="11" hidden="1">{#N/A,#N/A,TRUE,"Str.";#N/A,#N/A,TRUE,"Steel &amp; Roof";#N/A,#N/A,TRUE,"Arc.";#N/A,#N/A,TRUE,"Preliminary";#N/A,#N/A,TRUE,"Sum_Prelim"}</definedName>
    <definedName name="____VE32" localSheetId="13" hidden="1">{#N/A,#N/A,TRUE,"Str.";#N/A,#N/A,TRUE,"Steel &amp; Roof";#N/A,#N/A,TRUE,"Arc.";#N/A,#N/A,TRUE,"Preliminary";#N/A,#N/A,TRUE,"Sum_Prelim"}</definedName>
    <definedName name="____VE32" localSheetId="16" hidden="1">{#N/A,#N/A,TRUE,"Str.";#N/A,#N/A,TRUE,"Steel &amp; Roof";#N/A,#N/A,TRUE,"Arc.";#N/A,#N/A,TRUE,"Preliminary";#N/A,#N/A,TRUE,"Sum_Prelim"}</definedName>
    <definedName name="____VE32" localSheetId="21" hidden="1">{#N/A,#N/A,TRUE,"Str.";#N/A,#N/A,TRUE,"Steel &amp; Roof";#N/A,#N/A,TRUE,"Arc.";#N/A,#N/A,TRUE,"Preliminary";#N/A,#N/A,TRUE,"Sum_Prelim"}</definedName>
    <definedName name="____VE32" localSheetId="18" hidden="1">{#N/A,#N/A,TRUE,"Str.";#N/A,#N/A,TRUE,"Steel &amp; Roof";#N/A,#N/A,TRUE,"Arc.";#N/A,#N/A,TRUE,"Preliminary";#N/A,#N/A,TRUE,"Sum_Prelim"}</definedName>
    <definedName name="____VE32" localSheetId="19" hidden="1">{#N/A,#N/A,TRUE,"Str.";#N/A,#N/A,TRUE,"Steel &amp; Roof";#N/A,#N/A,TRUE,"Arc.";#N/A,#N/A,TRUE,"Preliminary";#N/A,#N/A,TRUE,"Sum_Prelim"}</definedName>
    <definedName name="____VE32" localSheetId="20" hidden="1">{#N/A,#N/A,TRUE,"Str.";#N/A,#N/A,TRUE,"Steel &amp; Roof";#N/A,#N/A,TRUE,"Arc.";#N/A,#N/A,TRUE,"Preliminary";#N/A,#N/A,TRUE,"Sum_Prelim"}</definedName>
    <definedName name="____VE32" localSheetId="22" hidden="1">{#N/A,#N/A,TRUE,"Str.";#N/A,#N/A,TRUE,"Steel &amp; Roof";#N/A,#N/A,TRUE,"Arc.";#N/A,#N/A,TRUE,"Preliminary";#N/A,#N/A,TRUE,"Sum_Prelim"}</definedName>
    <definedName name="____VE32" localSheetId="24" hidden="1">{#N/A,#N/A,TRUE,"Str.";#N/A,#N/A,TRUE,"Steel &amp; Roof";#N/A,#N/A,TRUE,"Arc.";#N/A,#N/A,TRUE,"Preliminary";#N/A,#N/A,TRUE,"Sum_Prelim"}</definedName>
    <definedName name="____VE32" localSheetId="28" hidden="1">{#N/A,#N/A,TRUE,"Str.";#N/A,#N/A,TRUE,"Steel &amp; Roof";#N/A,#N/A,TRUE,"Arc.";#N/A,#N/A,TRUE,"Preliminary";#N/A,#N/A,TRUE,"Sum_Prelim"}</definedName>
    <definedName name="____VE32" localSheetId="14" hidden="1">{#N/A,#N/A,TRUE,"Str.";#N/A,#N/A,TRUE,"Steel &amp; Roof";#N/A,#N/A,TRUE,"Arc.";#N/A,#N/A,TRUE,"Preliminary";#N/A,#N/A,TRUE,"Sum_Prelim"}</definedName>
    <definedName name="____VE32" hidden="1">{#N/A,#N/A,TRUE,"Str.";#N/A,#N/A,TRUE,"Steel &amp; Roof";#N/A,#N/A,TRUE,"Arc.";#N/A,#N/A,TRUE,"Preliminary";#N/A,#N/A,TRUE,"Sum_Prelim"}</definedName>
    <definedName name="____VL100">#REF!</definedName>
    <definedName name="____VL200">#REF!</definedName>
    <definedName name="____VL250">#REF!</definedName>
    <definedName name="____VLP2" localSheetId="12" hidden="1">{"'Sheet1'!$L$16"}</definedName>
    <definedName name="____VLP2" localSheetId="11" hidden="1">{"'Sheet1'!$L$16"}</definedName>
    <definedName name="____VLP2" localSheetId="13" hidden="1">{"'Sheet1'!$L$16"}</definedName>
    <definedName name="____VLP2" localSheetId="16" hidden="1">{"'Sheet1'!$L$16"}</definedName>
    <definedName name="____VLP2" localSheetId="21" hidden="1">{"'Sheet1'!$L$16"}</definedName>
    <definedName name="____VLP2" localSheetId="18" hidden="1">{"'Sheet1'!$L$16"}</definedName>
    <definedName name="____VLP2" localSheetId="19" hidden="1">{"'Sheet1'!$L$16"}</definedName>
    <definedName name="____VLP2" localSheetId="20" hidden="1">{"'Sheet1'!$L$16"}</definedName>
    <definedName name="____VLP2" localSheetId="22" hidden="1">{"'Sheet1'!$L$16"}</definedName>
    <definedName name="____VLP2" localSheetId="24" hidden="1">{"'Sheet1'!$L$16"}</definedName>
    <definedName name="____VLP2" localSheetId="28" hidden="1">{"'Sheet1'!$L$16"}</definedName>
    <definedName name="____VLP2" localSheetId="14" hidden="1">{"'Sheet1'!$L$16"}</definedName>
    <definedName name="____VLP2" hidden="1">{"'Sheet1'!$L$16"}</definedName>
    <definedName name="____VO15" localSheetId="12" hidden="1">{"'CPA Sum'!$A$1:$X$30","'CPA'!$A$1:$K$187","'Infra Cost'!$A$1:$Q$30","'Dev't Cost'!$A$1:$AH$40","'Cashflow'!$A$1:$DG$82"}</definedName>
    <definedName name="____VO15" localSheetId="11" hidden="1">{"'CPA Sum'!$A$1:$X$30","'CPA'!$A$1:$K$187","'Infra Cost'!$A$1:$Q$30","'Dev't Cost'!$A$1:$AH$40","'Cashflow'!$A$1:$DG$82"}</definedName>
    <definedName name="____VO15" localSheetId="13" hidden="1">{"'CPA Sum'!$A$1:$X$30","'CPA'!$A$1:$K$187","'Infra Cost'!$A$1:$Q$30","'Dev't Cost'!$A$1:$AH$40","'Cashflow'!$A$1:$DG$82"}</definedName>
    <definedName name="____VO15" localSheetId="16" hidden="1">{"'CPA Sum'!$A$1:$X$30","'CPA'!$A$1:$K$187","'Infra Cost'!$A$1:$Q$30","'Dev't Cost'!$A$1:$AH$40","'Cashflow'!$A$1:$DG$82"}</definedName>
    <definedName name="____VO15" localSheetId="21" hidden="1">{"'CPA Sum'!$A$1:$X$30","'CPA'!$A$1:$K$187","'Infra Cost'!$A$1:$Q$30","'Dev't Cost'!$A$1:$AH$40","'Cashflow'!$A$1:$DG$82"}</definedName>
    <definedName name="____VO15" localSheetId="18" hidden="1">{"'CPA Sum'!$A$1:$X$30","'CPA'!$A$1:$K$187","'Infra Cost'!$A$1:$Q$30","'Dev't Cost'!$A$1:$AH$40","'Cashflow'!$A$1:$DG$82"}</definedName>
    <definedName name="____VO15" localSheetId="19" hidden="1">{"'CPA Sum'!$A$1:$X$30","'CPA'!$A$1:$K$187","'Infra Cost'!$A$1:$Q$30","'Dev't Cost'!$A$1:$AH$40","'Cashflow'!$A$1:$DG$82"}</definedName>
    <definedName name="____VO15" localSheetId="20" hidden="1">{"'CPA Sum'!$A$1:$X$30","'CPA'!$A$1:$K$187","'Infra Cost'!$A$1:$Q$30","'Dev't Cost'!$A$1:$AH$40","'Cashflow'!$A$1:$DG$82"}</definedName>
    <definedName name="____VO15" localSheetId="22" hidden="1">{"'CPA Sum'!$A$1:$X$30","'CPA'!$A$1:$K$187","'Infra Cost'!$A$1:$Q$30","'Dev't Cost'!$A$1:$AH$40","'Cashflow'!$A$1:$DG$82"}</definedName>
    <definedName name="____VO15" localSheetId="24" hidden="1">{"'CPA Sum'!$A$1:$X$30","'CPA'!$A$1:$K$187","'Infra Cost'!$A$1:$Q$30","'Dev't Cost'!$A$1:$AH$40","'Cashflow'!$A$1:$DG$82"}</definedName>
    <definedName name="____VO15" localSheetId="28" hidden="1">{"'CPA Sum'!$A$1:$X$30","'CPA'!$A$1:$K$187","'Infra Cost'!$A$1:$Q$30","'Dev't Cost'!$A$1:$AH$40","'Cashflow'!$A$1:$DG$82"}</definedName>
    <definedName name="____VO15" localSheetId="14" hidden="1">{"'CPA Sum'!$A$1:$X$30","'CPA'!$A$1:$K$187","'Infra Cost'!$A$1:$Q$30","'Dev't Cost'!$A$1:$AH$40","'Cashflow'!$A$1:$DG$82"}</definedName>
    <definedName name="____VO15" hidden="1">{"'CPA Sum'!$A$1:$X$30","'CPA'!$A$1:$K$187","'Infra Cost'!$A$1:$Q$30","'Dev't Cost'!$A$1:$AH$40","'Cashflow'!$A$1:$DG$82"}</definedName>
    <definedName name="____vpt5" localSheetId="12" hidden="1">{"'Sheet1'!$L$16"}</definedName>
    <definedName name="____vpt5" localSheetId="11" hidden="1">{"'Sheet1'!$L$16"}</definedName>
    <definedName name="____vpt5" localSheetId="13" hidden="1">{"'Sheet1'!$L$16"}</definedName>
    <definedName name="____vpt5" localSheetId="16" hidden="1">{"'Sheet1'!$L$16"}</definedName>
    <definedName name="____vpt5" localSheetId="21" hidden="1">{"'Sheet1'!$L$16"}</definedName>
    <definedName name="____vpt5" localSheetId="18" hidden="1">{"'Sheet1'!$L$16"}</definedName>
    <definedName name="____vpt5" localSheetId="19" hidden="1">{"'Sheet1'!$L$16"}</definedName>
    <definedName name="____vpt5" localSheetId="20" hidden="1">{"'Sheet1'!$L$16"}</definedName>
    <definedName name="____vpt5" localSheetId="22" hidden="1">{"'Sheet1'!$L$16"}</definedName>
    <definedName name="____vpt5" localSheetId="24" hidden="1">{"'Sheet1'!$L$16"}</definedName>
    <definedName name="____vpt5" localSheetId="28" hidden="1">{"'Sheet1'!$L$16"}</definedName>
    <definedName name="____vpt5" localSheetId="14" hidden="1">{"'Sheet1'!$L$16"}</definedName>
    <definedName name="____vpt5" hidden="1">{"'Sheet1'!$L$16"}</definedName>
    <definedName name="____vpt6" localSheetId="12" hidden="1">{"'Sheet1'!$L$16"}</definedName>
    <definedName name="____vpt6" localSheetId="11" hidden="1">{"'Sheet1'!$L$16"}</definedName>
    <definedName name="____vpt6" localSheetId="13" hidden="1">{"'Sheet1'!$L$16"}</definedName>
    <definedName name="____vpt6" localSheetId="16" hidden="1">{"'Sheet1'!$L$16"}</definedName>
    <definedName name="____vpt6" localSheetId="21" hidden="1">{"'Sheet1'!$L$16"}</definedName>
    <definedName name="____vpt6" localSheetId="18" hidden="1">{"'Sheet1'!$L$16"}</definedName>
    <definedName name="____vpt6" localSheetId="19" hidden="1">{"'Sheet1'!$L$16"}</definedName>
    <definedName name="____vpt6" localSheetId="20" hidden="1">{"'Sheet1'!$L$16"}</definedName>
    <definedName name="____vpt6" localSheetId="22" hidden="1">{"'Sheet1'!$L$16"}</definedName>
    <definedName name="____vpt6" localSheetId="24" hidden="1">{"'Sheet1'!$L$16"}</definedName>
    <definedName name="____vpt6" localSheetId="28" hidden="1">{"'Sheet1'!$L$16"}</definedName>
    <definedName name="____vpt6" localSheetId="14" hidden="1">{"'Sheet1'!$L$16"}</definedName>
    <definedName name="____vpt6" hidden="1">{"'Sheet1'!$L$16"}</definedName>
    <definedName name="____VT3" localSheetId="12" hidden="1">{"'Sheet1'!$L$16"}</definedName>
    <definedName name="____VT3" localSheetId="11" hidden="1">{"'Sheet1'!$L$16"}</definedName>
    <definedName name="____VT3" localSheetId="13" hidden="1">{"'Sheet1'!$L$16"}</definedName>
    <definedName name="____VT3" localSheetId="16" hidden="1">{"'Sheet1'!$L$16"}</definedName>
    <definedName name="____VT3" localSheetId="21" hidden="1">{"'Sheet1'!$L$16"}</definedName>
    <definedName name="____VT3" localSheetId="18" hidden="1">{"'Sheet1'!$L$16"}</definedName>
    <definedName name="____VT3" localSheetId="19" hidden="1">{"'Sheet1'!$L$16"}</definedName>
    <definedName name="____VT3" localSheetId="20" hidden="1">{"'Sheet1'!$L$16"}</definedName>
    <definedName name="____VT3" localSheetId="22" hidden="1">{"'Sheet1'!$L$16"}</definedName>
    <definedName name="____VT3" localSheetId="24" hidden="1">{"'Sheet1'!$L$16"}</definedName>
    <definedName name="____VT3" localSheetId="28" hidden="1">{"'Sheet1'!$L$16"}</definedName>
    <definedName name="____VT3" localSheetId="14" hidden="1">{"'Sheet1'!$L$16"}</definedName>
    <definedName name="____VT3" hidden="1">{"'Sheet1'!$L$16"}</definedName>
    <definedName name="____xlfn.BAHTTEXT" hidden="1">#NAME?</definedName>
    <definedName name="____z511" localSheetId="12" hidden="1">{"'Sheet1'!$L$16"}</definedName>
    <definedName name="____z511" localSheetId="11" hidden="1">{"'Sheet1'!$L$16"}</definedName>
    <definedName name="____z511" localSheetId="13" hidden="1">{"'Sheet1'!$L$16"}</definedName>
    <definedName name="____z511" localSheetId="16" hidden="1">{"'Sheet1'!$L$16"}</definedName>
    <definedName name="____z511" localSheetId="21" hidden="1">{"'Sheet1'!$L$16"}</definedName>
    <definedName name="____z511" localSheetId="18" hidden="1">{"'Sheet1'!$L$16"}</definedName>
    <definedName name="____z511" localSheetId="19" hidden="1">{"'Sheet1'!$L$16"}</definedName>
    <definedName name="____z511" localSheetId="20" hidden="1">{"'Sheet1'!$L$16"}</definedName>
    <definedName name="____z511" localSheetId="22" hidden="1">{"'Sheet1'!$L$16"}</definedName>
    <definedName name="____z511" localSheetId="24" hidden="1">{"'Sheet1'!$L$16"}</definedName>
    <definedName name="____z511" localSheetId="28" hidden="1">{"'Sheet1'!$L$16"}</definedName>
    <definedName name="____z511" localSheetId="14" hidden="1">{"'Sheet1'!$L$16"}</definedName>
    <definedName name="____z511" hidden="1">{"'Sheet1'!$L$16"}</definedName>
    <definedName name="___1__123Graph_ACHART_1" hidden="1">#REF!</definedName>
    <definedName name="___1__123Graph_Aｸﾞﾗﾌ_1" hidden="1">#REF!</definedName>
    <definedName name="___10__123Graph_Aｸﾞﾗﾌ_5" hidden="1">#REF!</definedName>
    <definedName name="___10__123Graph_DCHART_1" hidden="1">#REF!</definedName>
    <definedName name="___10__123Graph_Xｸﾞﾗﾌ_3" hidden="1">#REF!</definedName>
    <definedName name="___10__123Graph_Xｸﾞﾗﾌ_5" hidden="1">#REF!</definedName>
    <definedName name="___11__123Graph_Xｸﾞﾗﾌ_1" hidden="1">#REF!</definedName>
    <definedName name="___11__123Graph_Xｸﾞﾗﾌ_4" hidden="1">#REF!</definedName>
    <definedName name="___12__123Graph_Xｸﾞﾗﾌ_1" hidden="1">#REF!</definedName>
    <definedName name="___12__123Graph_Xｸﾞﾗﾌ_2" hidden="1">#REF!</definedName>
    <definedName name="___12__123Graph_Xｸﾞﾗﾌ_5" hidden="1">#REF!</definedName>
    <definedName name="___13__123Graph_Xｸﾞﾗﾌ_3" hidden="1">#REF!</definedName>
    <definedName name="___14__123Graph_Xｸﾞﾗﾌ_2" hidden="1">#REF!</definedName>
    <definedName name="___14__123Graph_Xｸﾞﾗﾌ_4" hidden="1">#REF!</definedName>
    <definedName name="___14_0__123Grap" hidden="1">#REF!</definedName>
    <definedName name="___15__123Graph_Xｸﾞﾗﾌ_5" hidden="1">#REF!</definedName>
    <definedName name="___15_0_Dist_" hidden="1">#REF!</definedName>
    <definedName name="___16__123Graph_Xｸﾞﾗﾌ_3" hidden="1">#REF!</definedName>
    <definedName name="___17_0_0_F" hidden="1">#REF!</definedName>
    <definedName name="___18__123Graph_Xｸﾞﾗﾌ_4" hidden="1">#REF!</definedName>
    <definedName name="___2__123Graph_ACHART_2" hidden="1">#REF!</definedName>
    <definedName name="___2__123Graph_Aｸﾞﾗﾌ_1" hidden="1">#REF!</definedName>
    <definedName name="___2__123Graph_Aｸﾞﾗﾌ_2" hidden="1">#REF!</definedName>
    <definedName name="___20__123Graph_Xｸﾞﾗﾌ_5" hidden="1">#REF!</definedName>
    <definedName name="___3__123Graph_Aｸﾞﾗﾌ_1" hidden="1">#REF!</definedName>
    <definedName name="___3__123Graph_Aｸﾞﾗﾌ_2" hidden="1">#REF!</definedName>
    <definedName name="___3__123Graph_Aｸﾞﾗﾌ_3" hidden="1">#REF!</definedName>
    <definedName name="___4__123Graph_Aｸﾞﾗﾌ_1" hidden="1">#REF!</definedName>
    <definedName name="___4__123Graph_Aｸﾞﾗﾌ_2" hidden="1">#REF!</definedName>
    <definedName name="___4__123Graph_Aｸﾞﾗﾌ_3" hidden="1">#REF!</definedName>
    <definedName name="___4__123Graph_Aｸﾞﾗﾌ_4" hidden="1">#REF!</definedName>
    <definedName name="___5__123Graph_Aｸﾞﾗﾌ_3" hidden="1">#REF!</definedName>
    <definedName name="___5__123Graph_Aｸﾞﾗﾌ_4" hidden="1">#REF!</definedName>
    <definedName name="___5__123Graph_Aｸﾞﾗﾌ_5" hidden="1">#REF!</definedName>
    <definedName name="___6__123Graph_Aｸﾞﾗﾌ_3" hidden="1">#REF!</definedName>
    <definedName name="___6__123Graph_Aｸﾞﾗﾌ_4" hidden="1">#REF!</definedName>
    <definedName name="___6__123Graph_Aｸﾞﾗﾌ_5" hidden="1">#REF!</definedName>
    <definedName name="___6__123Graph_Xｸﾞﾗﾌ_1" hidden="1">#REF!</definedName>
    <definedName name="___7__123Graph_Aｸﾞﾗﾌ_5" hidden="1">#REF!</definedName>
    <definedName name="___7__123Graph_Xｸﾞﾗﾌ_2" hidden="1">#REF!</definedName>
    <definedName name="___8__123Graph_Aｸﾞﾗﾌ_4" hidden="1">#REF!</definedName>
    <definedName name="___8__123Graph_BCHART_2" hidden="1">#REF!</definedName>
    <definedName name="___8__123Graph_Xｸﾞﾗﾌ_1" hidden="1">#REF!</definedName>
    <definedName name="___8__123Graph_Xｸﾞﾗﾌ_3" hidden="1">#REF!</definedName>
    <definedName name="___9__123Graph_CCHART_1" hidden="1">#REF!</definedName>
    <definedName name="___9__123Graph_Xｸﾞﾗﾌ_2" hidden="1">#REF!</definedName>
    <definedName name="___9__123Graph_Xｸﾞﾗﾌ_4" hidden="1">#REF!</definedName>
    <definedName name="___a1" localSheetId="12" hidden="1">{"'Sheet1'!$L$16"}</definedName>
    <definedName name="___a1" localSheetId="11" hidden="1">{"'Sheet1'!$L$16"}</definedName>
    <definedName name="___a1" localSheetId="13" hidden="1">{"'Sheet1'!$L$16"}</definedName>
    <definedName name="___a1" localSheetId="16" hidden="1">{"'Sheet1'!$L$16"}</definedName>
    <definedName name="___a1" localSheetId="21" hidden="1">{"'Sheet1'!$L$16"}</definedName>
    <definedName name="___a1" localSheetId="18" hidden="1">{"'Sheet1'!$L$16"}</definedName>
    <definedName name="___a1" localSheetId="19" hidden="1">{"'Sheet1'!$L$16"}</definedName>
    <definedName name="___a1" localSheetId="20" hidden="1">{"'Sheet1'!$L$16"}</definedName>
    <definedName name="___a1" localSheetId="22" hidden="1">{"'Sheet1'!$L$16"}</definedName>
    <definedName name="___a1" localSheetId="24" hidden="1">{"'Sheet1'!$L$16"}</definedName>
    <definedName name="___a1" localSheetId="28" hidden="1">{"'Sheet1'!$L$16"}</definedName>
    <definedName name="___a1" localSheetId="14" hidden="1">{"'Sheet1'!$L$16"}</definedName>
    <definedName name="___a1" hidden="1">{"'Sheet1'!$L$16"}</definedName>
    <definedName name="___a1_1" localSheetId="12" hidden="1">{"'Sheet1'!$L$16"}</definedName>
    <definedName name="___a1_1" localSheetId="11" hidden="1">{"'Sheet1'!$L$16"}</definedName>
    <definedName name="___a1_1" localSheetId="13" hidden="1">{"'Sheet1'!$L$16"}</definedName>
    <definedName name="___a1_1" localSheetId="16" hidden="1">{"'Sheet1'!$L$16"}</definedName>
    <definedName name="___a1_1" localSheetId="21" hidden="1">{"'Sheet1'!$L$16"}</definedName>
    <definedName name="___a1_1" localSheetId="18" hidden="1">{"'Sheet1'!$L$16"}</definedName>
    <definedName name="___a1_1" localSheetId="19" hidden="1">{"'Sheet1'!$L$16"}</definedName>
    <definedName name="___a1_1" localSheetId="20" hidden="1">{"'Sheet1'!$L$16"}</definedName>
    <definedName name="___a1_1" localSheetId="22" hidden="1">{"'Sheet1'!$L$16"}</definedName>
    <definedName name="___a1_1" localSheetId="24" hidden="1">{"'Sheet1'!$L$16"}</definedName>
    <definedName name="___a1_1" localSheetId="28" hidden="1">{"'Sheet1'!$L$16"}</definedName>
    <definedName name="___a1_1" localSheetId="14" hidden="1">{"'Sheet1'!$L$16"}</definedName>
    <definedName name="___a1_1" hidden="1">{"'Sheet1'!$L$16"}</definedName>
    <definedName name="___a10" localSheetId="12" hidden="1">{"'Sheet1'!$L$16"}</definedName>
    <definedName name="___a10" localSheetId="11" hidden="1">{"'Sheet1'!$L$16"}</definedName>
    <definedName name="___a10" localSheetId="13" hidden="1">{"'Sheet1'!$L$16"}</definedName>
    <definedName name="___a10" localSheetId="16" hidden="1">{"'Sheet1'!$L$16"}</definedName>
    <definedName name="___a10" localSheetId="21" hidden="1">{"'Sheet1'!$L$16"}</definedName>
    <definedName name="___a10" localSheetId="18" hidden="1">{"'Sheet1'!$L$16"}</definedName>
    <definedName name="___a10" localSheetId="19" hidden="1">{"'Sheet1'!$L$16"}</definedName>
    <definedName name="___a10" localSheetId="20" hidden="1">{"'Sheet1'!$L$16"}</definedName>
    <definedName name="___a10" localSheetId="22" hidden="1">{"'Sheet1'!$L$16"}</definedName>
    <definedName name="___a10" localSheetId="24" hidden="1">{"'Sheet1'!$L$16"}</definedName>
    <definedName name="___a10" localSheetId="28" hidden="1">{"'Sheet1'!$L$16"}</definedName>
    <definedName name="___a10" localSheetId="14" hidden="1">{"'Sheet1'!$L$16"}</definedName>
    <definedName name="___a10" hidden="1">{"'Sheet1'!$L$16"}</definedName>
    <definedName name="___a10_1" localSheetId="12" hidden="1">{"'Sheet1'!$L$16"}</definedName>
    <definedName name="___a10_1" localSheetId="11" hidden="1">{"'Sheet1'!$L$16"}</definedName>
    <definedName name="___a10_1" localSheetId="13" hidden="1">{"'Sheet1'!$L$16"}</definedName>
    <definedName name="___a10_1" localSheetId="16" hidden="1">{"'Sheet1'!$L$16"}</definedName>
    <definedName name="___a10_1" localSheetId="21" hidden="1">{"'Sheet1'!$L$16"}</definedName>
    <definedName name="___a10_1" localSheetId="18" hidden="1">{"'Sheet1'!$L$16"}</definedName>
    <definedName name="___a10_1" localSheetId="19" hidden="1">{"'Sheet1'!$L$16"}</definedName>
    <definedName name="___a10_1" localSheetId="20" hidden="1">{"'Sheet1'!$L$16"}</definedName>
    <definedName name="___a10_1" localSheetId="22" hidden="1">{"'Sheet1'!$L$16"}</definedName>
    <definedName name="___a10_1" localSheetId="24" hidden="1">{"'Sheet1'!$L$16"}</definedName>
    <definedName name="___a10_1" localSheetId="28" hidden="1">{"'Sheet1'!$L$16"}</definedName>
    <definedName name="___a10_1" localSheetId="14" hidden="1">{"'Sheet1'!$L$16"}</definedName>
    <definedName name="___a10_1" hidden="1">{"'Sheet1'!$L$16"}</definedName>
    <definedName name="___a10_2" localSheetId="12" hidden="1">{"'Sheet1'!$L$16"}</definedName>
    <definedName name="___a10_2" localSheetId="11" hidden="1">{"'Sheet1'!$L$16"}</definedName>
    <definedName name="___a10_2" localSheetId="13" hidden="1">{"'Sheet1'!$L$16"}</definedName>
    <definedName name="___a10_2" localSheetId="16" hidden="1">{"'Sheet1'!$L$16"}</definedName>
    <definedName name="___a10_2" localSheetId="21" hidden="1">{"'Sheet1'!$L$16"}</definedName>
    <definedName name="___a10_2" localSheetId="18" hidden="1">{"'Sheet1'!$L$16"}</definedName>
    <definedName name="___a10_2" localSheetId="19" hidden="1">{"'Sheet1'!$L$16"}</definedName>
    <definedName name="___a10_2" localSheetId="20" hidden="1">{"'Sheet1'!$L$16"}</definedName>
    <definedName name="___a10_2" localSheetId="22" hidden="1">{"'Sheet1'!$L$16"}</definedName>
    <definedName name="___a10_2" localSheetId="24" hidden="1">{"'Sheet1'!$L$16"}</definedName>
    <definedName name="___a10_2" localSheetId="28" hidden="1">{"'Sheet1'!$L$16"}</definedName>
    <definedName name="___a10_2" localSheetId="14" hidden="1">{"'Sheet1'!$L$16"}</definedName>
    <definedName name="___a10_2" hidden="1">{"'Sheet1'!$L$16"}</definedName>
    <definedName name="___A100" localSheetId="12" hidden="1">{#N/A,#N/A,FALSE,"Ocean";#N/A,#N/A,FALSE,"NewYork";#N/A,#N/A,FALSE,"Gateway";#N/A,#N/A,FALSE,"GVH";#N/A,#N/A,FALSE,"GVM";#N/A,#N/A,FALSE,"GVT"}</definedName>
    <definedName name="___A100" localSheetId="11" hidden="1">{#N/A,#N/A,FALSE,"Ocean";#N/A,#N/A,FALSE,"NewYork";#N/A,#N/A,FALSE,"Gateway";#N/A,#N/A,FALSE,"GVH";#N/A,#N/A,FALSE,"GVM";#N/A,#N/A,FALSE,"GVT"}</definedName>
    <definedName name="___A100" localSheetId="13" hidden="1">{#N/A,#N/A,FALSE,"Ocean";#N/A,#N/A,FALSE,"NewYork";#N/A,#N/A,FALSE,"Gateway";#N/A,#N/A,FALSE,"GVH";#N/A,#N/A,FALSE,"GVM";#N/A,#N/A,FALSE,"GVT"}</definedName>
    <definedName name="___A100" localSheetId="16" hidden="1">{#N/A,#N/A,FALSE,"Ocean";#N/A,#N/A,FALSE,"NewYork";#N/A,#N/A,FALSE,"Gateway";#N/A,#N/A,FALSE,"GVH";#N/A,#N/A,FALSE,"GVM";#N/A,#N/A,FALSE,"GVT"}</definedName>
    <definedName name="___A100" localSheetId="21" hidden="1">{#N/A,#N/A,FALSE,"Ocean";#N/A,#N/A,FALSE,"NewYork";#N/A,#N/A,FALSE,"Gateway";#N/A,#N/A,FALSE,"GVH";#N/A,#N/A,FALSE,"GVM";#N/A,#N/A,FALSE,"GVT"}</definedName>
    <definedName name="___A100" localSheetId="18" hidden="1">{#N/A,#N/A,FALSE,"Ocean";#N/A,#N/A,FALSE,"NewYork";#N/A,#N/A,FALSE,"Gateway";#N/A,#N/A,FALSE,"GVH";#N/A,#N/A,FALSE,"GVM";#N/A,#N/A,FALSE,"GVT"}</definedName>
    <definedName name="___A100" localSheetId="19" hidden="1">{#N/A,#N/A,FALSE,"Ocean";#N/A,#N/A,FALSE,"NewYork";#N/A,#N/A,FALSE,"Gateway";#N/A,#N/A,FALSE,"GVH";#N/A,#N/A,FALSE,"GVM";#N/A,#N/A,FALSE,"GVT"}</definedName>
    <definedName name="___A100" localSheetId="20" hidden="1">{#N/A,#N/A,FALSE,"Ocean";#N/A,#N/A,FALSE,"NewYork";#N/A,#N/A,FALSE,"Gateway";#N/A,#N/A,FALSE,"GVH";#N/A,#N/A,FALSE,"GVM";#N/A,#N/A,FALSE,"GVT"}</definedName>
    <definedName name="___A100" localSheetId="22" hidden="1">{#N/A,#N/A,FALSE,"Ocean";#N/A,#N/A,FALSE,"NewYork";#N/A,#N/A,FALSE,"Gateway";#N/A,#N/A,FALSE,"GVH";#N/A,#N/A,FALSE,"GVM";#N/A,#N/A,FALSE,"GVT"}</definedName>
    <definedName name="___A100" localSheetId="24" hidden="1">{#N/A,#N/A,FALSE,"Ocean";#N/A,#N/A,FALSE,"NewYork";#N/A,#N/A,FALSE,"Gateway";#N/A,#N/A,FALSE,"GVH";#N/A,#N/A,FALSE,"GVM";#N/A,#N/A,FALSE,"GVT"}</definedName>
    <definedName name="___A100" localSheetId="28" hidden="1">{#N/A,#N/A,FALSE,"Ocean";#N/A,#N/A,FALSE,"NewYork";#N/A,#N/A,FALSE,"Gateway";#N/A,#N/A,FALSE,"GVH";#N/A,#N/A,FALSE,"GVM";#N/A,#N/A,FALSE,"GVT"}</definedName>
    <definedName name="___A100" localSheetId="14" hidden="1">{#N/A,#N/A,FALSE,"Ocean";#N/A,#N/A,FALSE,"NewYork";#N/A,#N/A,FALSE,"Gateway";#N/A,#N/A,FALSE,"GVH";#N/A,#N/A,FALSE,"GVM";#N/A,#N/A,FALSE,"GVT"}</definedName>
    <definedName name="___A100" hidden="1">{#N/A,#N/A,FALSE,"Ocean";#N/A,#N/A,FALSE,"NewYork";#N/A,#N/A,FALSE,"Gateway";#N/A,#N/A,FALSE,"GVH";#N/A,#N/A,FALSE,"GVM";#N/A,#N/A,FALSE,"GVT"}</definedName>
    <definedName name="___a11" localSheetId="12" hidden="1">{"'Sheet1'!$L$16"}</definedName>
    <definedName name="___a11" localSheetId="11" hidden="1">{"'Sheet1'!$L$16"}</definedName>
    <definedName name="___a11" localSheetId="13" hidden="1">{"'Sheet1'!$L$16"}</definedName>
    <definedName name="___a11" localSheetId="16" hidden="1">{"'Sheet1'!$L$16"}</definedName>
    <definedName name="___a11" localSheetId="21" hidden="1">{"'Sheet1'!$L$16"}</definedName>
    <definedName name="___a11" localSheetId="18" hidden="1">{"'Sheet1'!$L$16"}</definedName>
    <definedName name="___a11" localSheetId="19" hidden="1">{"'Sheet1'!$L$16"}</definedName>
    <definedName name="___a11" localSheetId="20" hidden="1">{"'Sheet1'!$L$16"}</definedName>
    <definedName name="___a11" localSheetId="22" hidden="1">{"'Sheet1'!$L$16"}</definedName>
    <definedName name="___a11" localSheetId="24" hidden="1">{"'Sheet1'!$L$16"}</definedName>
    <definedName name="___a11" localSheetId="28" hidden="1">{"'Sheet1'!$L$16"}</definedName>
    <definedName name="___a11" localSheetId="14" hidden="1">{"'Sheet1'!$L$16"}</definedName>
    <definedName name="___a11" hidden="1">{"'Sheet1'!$L$16"}</definedName>
    <definedName name="___a11_1" localSheetId="12" hidden="1">{"'Sheet1'!$L$16"}</definedName>
    <definedName name="___a11_1" localSheetId="11" hidden="1">{"'Sheet1'!$L$16"}</definedName>
    <definedName name="___a11_1" localSheetId="13" hidden="1">{"'Sheet1'!$L$16"}</definedName>
    <definedName name="___a11_1" localSheetId="16" hidden="1">{"'Sheet1'!$L$16"}</definedName>
    <definedName name="___a11_1" localSheetId="21" hidden="1">{"'Sheet1'!$L$16"}</definedName>
    <definedName name="___a11_1" localSheetId="18" hidden="1">{"'Sheet1'!$L$16"}</definedName>
    <definedName name="___a11_1" localSheetId="19" hidden="1">{"'Sheet1'!$L$16"}</definedName>
    <definedName name="___a11_1" localSheetId="20" hidden="1">{"'Sheet1'!$L$16"}</definedName>
    <definedName name="___a11_1" localSheetId="22" hidden="1">{"'Sheet1'!$L$16"}</definedName>
    <definedName name="___a11_1" localSheetId="24" hidden="1">{"'Sheet1'!$L$16"}</definedName>
    <definedName name="___a11_1" localSheetId="28" hidden="1">{"'Sheet1'!$L$16"}</definedName>
    <definedName name="___a11_1" localSheetId="14" hidden="1">{"'Sheet1'!$L$16"}</definedName>
    <definedName name="___a11_1" hidden="1">{"'Sheet1'!$L$16"}</definedName>
    <definedName name="___a11_2" localSheetId="12" hidden="1">{"'Sheet1'!$L$16"}</definedName>
    <definedName name="___a11_2" localSheetId="11" hidden="1">{"'Sheet1'!$L$16"}</definedName>
    <definedName name="___a11_2" localSheetId="13" hidden="1">{"'Sheet1'!$L$16"}</definedName>
    <definedName name="___a11_2" localSheetId="16" hidden="1">{"'Sheet1'!$L$16"}</definedName>
    <definedName name="___a11_2" localSheetId="21" hidden="1">{"'Sheet1'!$L$16"}</definedName>
    <definedName name="___a11_2" localSheetId="18" hidden="1">{"'Sheet1'!$L$16"}</definedName>
    <definedName name="___a11_2" localSheetId="19" hidden="1">{"'Sheet1'!$L$16"}</definedName>
    <definedName name="___a11_2" localSheetId="20" hidden="1">{"'Sheet1'!$L$16"}</definedName>
    <definedName name="___a11_2" localSheetId="22" hidden="1">{"'Sheet1'!$L$16"}</definedName>
    <definedName name="___a11_2" localSheetId="24" hidden="1">{"'Sheet1'!$L$16"}</definedName>
    <definedName name="___a11_2" localSheetId="28" hidden="1">{"'Sheet1'!$L$16"}</definedName>
    <definedName name="___a11_2" localSheetId="14" hidden="1">{"'Sheet1'!$L$16"}</definedName>
    <definedName name="___a11_2" hidden="1">{"'Sheet1'!$L$16"}</definedName>
    <definedName name="___a12" localSheetId="12" hidden="1">{"'Sheet1'!$L$16"}</definedName>
    <definedName name="___a12" localSheetId="11" hidden="1">{"'Sheet1'!$L$16"}</definedName>
    <definedName name="___a12" localSheetId="13" hidden="1">{"'Sheet1'!$L$16"}</definedName>
    <definedName name="___a12" localSheetId="16" hidden="1">{"'Sheet1'!$L$16"}</definedName>
    <definedName name="___a12" localSheetId="21" hidden="1">{"'Sheet1'!$L$16"}</definedName>
    <definedName name="___a12" localSheetId="18" hidden="1">{"'Sheet1'!$L$16"}</definedName>
    <definedName name="___a12" localSheetId="19" hidden="1">{"'Sheet1'!$L$16"}</definedName>
    <definedName name="___a12" localSheetId="20" hidden="1">{"'Sheet1'!$L$16"}</definedName>
    <definedName name="___a12" localSheetId="22" hidden="1">{"'Sheet1'!$L$16"}</definedName>
    <definedName name="___a12" localSheetId="24" hidden="1">{"'Sheet1'!$L$16"}</definedName>
    <definedName name="___a12" localSheetId="28" hidden="1">{"'Sheet1'!$L$16"}</definedName>
    <definedName name="___a12" localSheetId="14" hidden="1">{"'Sheet1'!$L$16"}</definedName>
    <definedName name="___a12" hidden="1">{"'Sheet1'!$L$16"}</definedName>
    <definedName name="___a12_1" localSheetId="12" hidden="1">{"'Sheet1'!$L$16"}</definedName>
    <definedName name="___a12_1" localSheetId="11" hidden="1">{"'Sheet1'!$L$16"}</definedName>
    <definedName name="___a12_1" localSheetId="13" hidden="1">{"'Sheet1'!$L$16"}</definedName>
    <definedName name="___a12_1" localSheetId="16" hidden="1">{"'Sheet1'!$L$16"}</definedName>
    <definedName name="___a12_1" localSheetId="21" hidden="1">{"'Sheet1'!$L$16"}</definedName>
    <definedName name="___a12_1" localSheetId="18" hidden="1">{"'Sheet1'!$L$16"}</definedName>
    <definedName name="___a12_1" localSheetId="19" hidden="1">{"'Sheet1'!$L$16"}</definedName>
    <definedName name="___a12_1" localSheetId="20" hidden="1">{"'Sheet1'!$L$16"}</definedName>
    <definedName name="___a12_1" localSheetId="22" hidden="1">{"'Sheet1'!$L$16"}</definedName>
    <definedName name="___a12_1" localSheetId="24" hidden="1">{"'Sheet1'!$L$16"}</definedName>
    <definedName name="___a12_1" localSheetId="28" hidden="1">{"'Sheet1'!$L$16"}</definedName>
    <definedName name="___a12_1" localSheetId="14" hidden="1">{"'Sheet1'!$L$16"}</definedName>
    <definedName name="___a12_1" hidden="1">{"'Sheet1'!$L$16"}</definedName>
    <definedName name="___a12_2" localSheetId="12" hidden="1">{"'Sheet1'!$L$16"}</definedName>
    <definedName name="___a12_2" localSheetId="11" hidden="1">{"'Sheet1'!$L$16"}</definedName>
    <definedName name="___a12_2" localSheetId="13" hidden="1">{"'Sheet1'!$L$16"}</definedName>
    <definedName name="___a12_2" localSheetId="16" hidden="1">{"'Sheet1'!$L$16"}</definedName>
    <definedName name="___a12_2" localSheetId="21" hidden="1">{"'Sheet1'!$L$16"}</definedName>
    <definedName name="___a12_2" localSheetId="18" hidden="1">{"'Sheet1'!$L$16"}</definedName>
    <definedName name="___a12_2" localSheetId="19" hidden="1">{"'Sheet1'!$L$16"}</definedName>
    <definedName name="___a12_2" localSheetId="20" hidden="1">{"'Sheet1'!$L$16"}</definedName>
    <definedName name="___a12_2" localSheetId="22" hidden="1">{"'Sheet1'!$L$16"}</definedName>
    <definedName name="___a12_2" localSheetId="24" hidden="1">{"'Sheet1'!$L$16"}</definedName>
    <definedName name="___a12_2" localSheetId="28" hidden="1">{"'Sheet1'!$L$16"}</definedName>
    <definedName name="___a12_2" localSheetId="14" hidden="1">{"'Sheet1'!$L$16"}</definedName>
    <definedName name="___a12_2" hidden="1">{"'Sheet1'!$L$16"}</definedName>
    <definedName name="___a129" localSheetId="12" hidden="1">{"Offgrid",#N/A,FALSE,"OFFGRID";"Region",#N/A,FALSE,"REGION";"Offgrid -2",#N/A,FALSE,"OFFGRID";"WTP",#N/A,FALSE,"WTP";"WTP -2",#N/A,FALSE,"WTP";"Project",#N/A,FALSE,"PROJECT";"Summary -2",#N/A,FALSE,"SUMMARY"}</definedName>
    <definedName name="___a129" localSheetId="11" hidden="1">{"Offgrid",#N/A,FALSE,"OFFGRID";"Region",#N/A,FALSE,"REGION";"Offgrid -2",#N/A,FALSE,"OFFGRID";"WTP",#N/A,FALSE,"WTP";"WTP -2",#N/A,FALSE,"WTP";"Project",#N/A,FALSE,"PROJECT";"Summary -2",#N/A,FALSE,"SUMMARY"}</definedName>
    <definedName name="___a129" localSheetId="13" hidden="1">{"Offgrid",#N/A,FALSE,"OFFGRID";"Region",#N/A,FALSE,"REGION";"Offgrid -2",#N/A,FALSE,"OFFGRID";"WTP",#N/A,FALSE,"WTP";"WTP -2",#N/A,FALSE,"WTP";"Project",#N/A,FALSE,"PROJECT";"Summary -2",#N/A,FALSE,"SUMMARY"}</definedName>
    <definedName name="___a129" localSheetId="16" hidden="1">{"Offgrid",#N/A,FALSE,"OFFGRID";"Region",#N/A,FALSE,"REGION";"Offgrid -2",#N/A,FALSE,"OFFGRID";"WTP",#N/A,FALSE,"WTP";"WTP -2",#N/A,FALSE,"WTP";"Project",#N/A,FALSE,"PROJECT";"Summary -2",#N/A,FALSE,"SUMMARY"}</definedName>
    <definedName name="___a129" localSheetId="21" hidden="1">{"Offgrid",#N/A,FALSE,"OFFGRID";"Region",#N/A,FALSE,"REGION";"Offgrid -2",#N/A,FALSE,"OFFGRID";"WTP",#N/A,FALSE,"WTP";"WTP -2",#N/A,FALSE,"WTP";"Project",#N/A,FALSE,"PROJECT";"Summary -2",#N/A,FALSE,"SUMMARY"}</definedName>
    <definedName name="___a129" localSheetId="18" hidden="1">{"Offgrid",#N/A,FALSE,"OFFGRID";"Region",#N/A,FALSE,"REGION";"Offgrid -2",#N/A,FALSE,"OFFGRID";"WTP",#N/A,FALSE,"WTP";"WTP -2",#N/A,FALSE,"WTP";"Project",#N/A,FALSE,"PROJECT";"Summary -2",#N/A,FALSE,"SUMMARY"}</definedName>
    <definedName name="___a129" localSheetId="19" hidden="1">{"Offgrid",#N/A,FALSE,"OFFGRID";"Region",#N/A,FALSE,"REGION";"Offgrid -2",#N/A,FALSE,"OFFGRID";"WTP",#N/A,FALSE,"WTP";"WTP -2",#N/A,FALSE,"WTP";"Project",#N/A,FALSE,"PROJECT";"Summary -2",#N/A,FALSE,"SUMMARY"}</definedName>
    <definedName name="___a129" localSheetId="20" hidden="1">{"Offgrid",#N/A,FALSE,"OFFGRID";"Region",#N/A,FALSE,"REGION";"Offgrid -2",#N/A,FALSE,"OFFGRID";"WTP",#N/A,FALSE,"WTP";"WTP -2",#N/A,FALSE,"WTP";"Project",#N/A,FALSE,"PROJECT";"Summary -2",#N/A,FALSE,"SUMMARY"}</definedName>
    <definedName name="___a129" localSheetId="22" hidden="1">{"Offgrid",#N/A,FALSE,"OFFGRID";"Region",#N/A,FALSE,"REGION";"Offgrid -2",#N/A,FALSE,"OFFGRID";"WTP",#N/A,FALSE,"WTP";"WTP -2",#N/A,FALSE,"WTP";"Project",#N/A,FALSE,"PROJECT";"Summary -2",#N/A,FALSE,"SUMMARY"}</definedName>
    <definedName name="___a129" localSheetId="24" hidden="1">{"Offgrid",#N/A,FALSE,"OFFGRID";"Region",#N/A,FALSE,"REGION";"Offgrid -2",#N/A,FALSE,"OFFGRID";"WTP",#N/A,FALSE,"WTP";"WTP -2",#N/A,FALSE,"WTP";"Project",#N/A,FALSE,"PROJECT";"Summary -2",#N/A,FALSE,"SUMMARY"}</definedName>
    <definedName name="___a129" localSheetId="28" hidden="1">{"Offgrid",#N/A,FALSE,"OFFGRID";"Region",#N/A,FALSE,"REGION";"Offgrid -2",#N/A,FALSE,"OFFGRID";"WTP",#N/A,FALSE,"WTP";"WTP -2",#N/A,FALSE,"WTP";"Project",#N/A,FALSE,"PROJECT";"Summary -2",#N/A,FALSE,"SUMMARY"}</definedName>
    <definedName name="___a129" localSheetId="14"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12" hidden="1">{"Offgrid",#N/A,FALSE,"OFFGRID";"Region",#N/A,FALSE,"REGION";"Offgrid -2",#N/A,FALSE,"OFFGRID";"WTP",#N/A,FALSE,"WTP";"WTP -2",#N/A,FALSE,"WTP";"Project",#N/A,FALSE,"PROJECT";"Summary -2",#N/A,FALSE,"SUMMARY"}</definedName>
    <definedName name="___a130" localSheetId="11" hidden="1">{"Offgrid",#N/A,FALSE,"OFFGRID";"Region",#N/A,FALSE,"REGION";"Offgrid -2",#N/A,FALSE,"OFFGRID";"WTP",#N/A,FALSE,"WTP";"WTP -2",#N/A,FALSE,"WTP";"Project",#N/A,FALSE,"PROJECT";"Summary -2",#N/A,FALSE,"SUMMARY"}</definedName>
    <definedName name="___a130" localSheetId="13" hidden="1">{"Offgrid",#N/A,FALSE,"OFFGRID";"Region",#N/A,FALSE,"REGION";"Offgrid -2",#N/A,FALSE,"OFFGRID";"WTP",#N/A,FALSE,"WTP";"WTP -2",#N/A,FALSE,"WTP";"Project",#N/A,FALSE,"PROJECT";"Summary -2",#N/A,FALSE,"SUMMARY"}</definedName>
    <definedName name="___a130" localSheetId="16" hidden="1">{"Offgrid",#N/A,FALSE,"OFFGRID";"Region",#N/A,FALSE,"REGION";"Offgrid -2",#N/A,FALSE,"OFFGRID";"WTP",#N/A,FALSE,"WTP";"WTP -2",#N/A,FALSE,"WTP";"Project",#N/A,FALSE,"PROJECT";"Summary -2",#N/A,FALSE,"SUMMARY"}</definedName>
    <definedName name="___a130" localSheetId="21" hidden="1">{"Offgrid",#N/A,FALSE,"OFFGRID";"Region",#N/A,FALSE,"REGION";"Offgrid -2",#N/A,FALSE,"OFFGRID";"WTP",#N/A,FALSE,"WTP";"WTP -2",#N/A,FALSE,"WTP";"Project",#N/A,FALSE,"PROJECT";"Summary -2",#N/A,FALSE,"SUMMARY"}</definedName>
    <definedName name="___a130" localSheetId="18" hidden="1">{"Offgrid",#N/A,FALSE,"OFFGRID";"Region",#N/A,FALSE,"REGION";"Offgrid -2",#N/A,FALSE,"OFFGRID";"WTP",#N/A,FALSE,"WTP";"WTP -2",#N/A,FALSE,"WTP";"Project",#N/A,FALSE,"PROJECT";"Summary -2",#N/A,FALSE,"SUMMARY"}</definedName>
    <definedName name="___a130" localSheetId="19" hidden="1">{"Offgrid",#N/A,FALSE,"OFFGRID";"Region",#N/A,FALSE,"REGION";"Offgrid -2",#N/A,FALSE,"OFFGRID";"WTP",#N/A,FALSE,"WTP";"WTP -2",#N/A,FALSE,"WTP";"Project",#N/A,FALSE,"PROJECT";"Summary -2",#N/A,FALSE,"SUMMARY"}</definedName>
    <definedName name="___a130" localSheetId="20" hidden="1">{"Offgrid",#N/A,FALSE,"OFFGRID";"Region",#N/A,FALSE,"REGION";"Offgrid -2",#N/A,FALSE,"OFFGRID";"WTP",#N/A,FALSE,"WTP";"WTP -2",#N/A,FALSE,"WTP";"Project",#N/A,FALSE,"PROJECT";"Summary -2",#N/A,FALSE,"SUMMARY"}</definedName>
    <definedName name="___a130" localSheetId="22" hidden="1">{"Offgrid",#N/A,FALSE,"OFFGRID";"Region",#N/A,FALSE,"REGION";"Offgrid -2",#N/A,FALSE,"OFFGRID";"WTP",#N/A,FALSE,"WTP";"WTP -2",#N/A,FALSE,"WTP";"Project",#N/A,FALSE,"PROJECT";"Summary -2",#N/A,FALSE,"SUMMARY"}</definedName>
    <definedName name="___a130" localSheetId="24" hidden="1">{"Offgrid",#N/A,FALSE,"OFFGRID";"Region",#N/A,FALSE,"REGION";"Offgrid -2",#N/A,FALSE,"OFFGRID";"WTP",#N/A,FALSE,"WTP";"WTP -2",#N/A,FALSE,"WTP";"Project",#N/A,FALSE,"PROJECT";"Summary -2",#N/A,FALSE,"SUMMARY"}</definedName>
    <definedName name="___a130" localSheetId="28" hidden="1">{"Offgrid",#N/A,FALSE,"OFFGRID";"Region",#N/A,FALSE,"REGION";"Offgrid -2",#N/A,FALSE,"OFFGRID";"WTP",#N/A,FALSE,"WTP";"WTP -2",#N/A,FALSE,"WTP";"Project",#N/A,FALSE,"PROJECT";"Summary -2",#N/A,FALSE,"SUMMARY"}</definedName>
    <definedName name="___a130" localSheetId="14"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localSheetId="12" hidden="1">{"'Sheet1'!$L$16"}</definedName>
    <definedName name="___a2" localSheetId="11" hidden="1">{"'Sheet1'!$L$16"}</definedName>
    <definedName name="___a2" localSheetId="13" hidden="1">{"'Sheet1'!$L$16"}</definedName>
    <definedName name="___a2" localSheetId="16" hidden="1">{"'Sheet1'!$L$16"}</definedName>
    <definedName name="___a2" localSheetId="21" hidden="1">{"'Sheet1'!$L$16"}</definedName>
    <definedName name="___a2" localSheetId="18" hidden="1">{"'Sheet1'!$L$16"}</definedName>
    <definedName name="___a2" localSheetId="19" hidden="1">{"'Sheet1'!$L$16"}</definedName>
    <definedName name="___a2" localSheetId="20" hidden="1">{"'Sheet1'!$L$16"}</definedName>
    <definedName name="___a2" localSheetId="22" hidden="1">{"'Sheet1'!$L$16"}</definedName>
    <definedName name="___a2" localSheetId="24" hidden="1">{"'Sheet1'!$L$16"}</definedName>
    <definedName name="___a2" localSheetId="28" hidden="1">{"'Sheet1'!$L$16"}</definedName>
    <definedName name="___a2" localSheetId="14" hidden="1">{"'Sheet1'!$L$16"}</definedName>
    <definedName name="___a2" hidden="1">{"'Sheet1'!$L$16"}</definedName>
    <definedName name="___a2_1" localSheetId="12" hidden="1">{"'Sheet1'!$L$16"}</definedName>
    <definedName name="___a2_1" localSheetId="11" hidden="1">{"'Sheet1'!$L$16"}</definedName>
    <definedName name="___a2_1" localSheetId="13" hidden="1">{"'Sheet1'!$L$16"}</definedName>
    <definedName name="___a2_1" localSheetId="16" hidden="1">{"'Sheet1'!$L$16"}</definedName>
    <definedName name="___a2_1" localSheetId="21" hidden="1">{"'Sheet1'!$L$16"}</definedName>
    <definedName name="___a2_1" localSheetId="18" hidden="1">{"'Sheet1'!$L$16"}</definedName>
    <definedName name="___a2_1" localSheetId="19" hidden="1">{"'Sheet1'!$L$16"}</definedName>
    <definedName name="___a2_1" localSheetId="20" hidden="1">{"'Sheet1'!$L$16"}</definedName>
    <definedName name="___a2_1" localSheetId="22" hidden="1">{"'Sheet1'!$L$16"}</definedName>
    <definedName name="___a2_1" localSheetId="24" hidden="1">{"'Sheet1'!$L$16"}</definedName>
    <definedName name="___a2_1" localSheetId="28" hidden="1">{"'Sheet1'!$L$16"}</definedName>
    <definedName name="___a2_1" localSheetId="14" hidden="1">{"'Sheet1'!$L$16"}</definedName>
    <definedName name="___a2_1" hidden="1">{"'Sheet1'!$L$16"}</definedName>
    <definedName name="___a2_2" localSheetId="12" hidden="1">{"'Sheet1'!$L$16"}</definedName>
    <definedName name="___a2_2" localSheetId="11" hidden="1">{"'Sheet1'!$L$16"}</definedName>
    <definedName name="___a2_2" localSheetId="13" hidden="1">{"'Sheet1'!$L$16"}</definedName>
    <definedName name="___a2_2" localSheetId="16" hidden="1">{"'Sheet1'!$L$16"}</definedName>
    <definedName name="___a2_2" localSheetId="21" hidden="1">{"'Sheet1'!$L$16"}</definedName>
    <definedName name="___a2_2" localSheetId="18" hidden="1">{"'Sheet1'!$L$16"}</definedName>
    <definedName name="___a2_2" localSheetId="19" hidden="1">{"'Sheet1'!$L$16"}</definedName>
    <definedName name="___a2_2" localSheetId="20" hidden="1">{"'Sheet1'!$L$16"}</definedName>
    <definedName name="___a2_2" localSheetId="22" hidden="1">{"'Sheet1'!$L$16"}</definedName>
    <definedName name="___a2_2" localSheetId="24" hidden="1">{"'Sheet1'!$L$16"}</definedName>
    <definedName name="___a2_2" localSheetId="28" hidden="1">{"'Sheet1'!$L$16"}</definedName>
    <definedName name="___a2_2" localSheetId="14" hidden="1">{"'Sheet1'!$L$16"}</definedName>
    <definedName name="___a2_2" hidden="1">{"'Sheet1'!$L$16"}</definedName>
    <definedName name="___a3" localSheetId="12" hidden="1">{"'Sheet1'!$L$16"}</definedName>
    <definedName name="___a3" localSheetId="11" hidden="1">{"'Sheet1'!$L$16"}</definedName>
    <definedName name="___a3" localSheetId="13" hidden="1">{"'Sheet1'!$L$16"}</definedName>
    <definedName name="___a3" localSheetId="16" hidden="1">{"'Sheet1'!$L$16"}</definedName>
    <definedName name="___a3" localSheetId="21" hidden="1">{"'Sheet1'!$L$16"}</definedName>
    <definedName name="___a3" localSheetId="18" hidden="1">{"'Sheet1'!$L$16"}</definedName>
    <definedName name="___a3" localSheetId="19" hidden="1">{"'Sheet1'!$L$16"}</definedName>
    <definedName name="___a3" localSheetId="20" hidden="1">{"'Sheet1'!$L$16"}</definedName>
    <definedName name="___a3" localSheetId="22" hidden="1">{"'Sheet1'!$L$16"}</definedName>
    <definedName name="___a3" localSheetId="24" hidden="1">{"'Sheet1'!$L$16"}</definedName>
    <definedName name="___a3" localSheetId="28" hidden="1">{"'Sheet1'!$L$16"}</definedName>
    <definedName name="___a3" localSheetId="14" hidden="1">{"'Sheet1'!$L$16"}</definedName>
    <definedName name="___a3" hidden="1">{"'Sheet1'!$L$16"}</definedName>
    <definedName name="___a3_1" localSheetId="12" hidden="1">{"'Sheet1'!$L$16"}</definedName>
    <definedName name="___a3_1" localSheetId="11" hidden="1">{"'Sheet1'!$L$16"}</definedName>
    <definedName name="___a3_1" localSheetId="13" hidden="1">{"'Sheet1'!$L$16"}</definedName>
    <definedName name="___a3_1" localSheetId="16" hidden="1">{"'Sheet1'!$L$16"}</definedName>
    <definedName name="___a3_1" localSheetId="21" hidden="1">{"'Sheet1'!$L$16"}</definedName>
    <definedName name="___a3_1" localSheetId="18" hidden="1">{"'Sheet1'!$L$16"}</definedName>
    <definedName name="___a3_1" localSheetId="19" hidden="1">{"'Sheet1'!$L$16"}</definedName>
    <definedName name="___a3_1" localSheetId="20" hidden="1">{"'Sheet1'!$L$16"}</definedName>
    <definedName name="___a3_1" localSheetId="22" hidden="1">{"'Sheet1'!$L$16"}</definedName>
    <definedName name="___a3_1" localSheetId="24" hidden="1">{"'Sheet1'!$L$16"}</definedName>
    <definedName name="___a3_1" localSheetId="28" hidden="1">{"'Sheet1'!$L$16"}</definedName>
    <definedName name="___a3_1" localSheetId="14" hidden="1">{"'Sheet1'!$L$16"}</definedName>
    <definedName name="___a3_1" hidden="1">{"'Sheet1'!$L$16"}</definedName>
    <definedName name="___a3_2" localSheetId="12" hidden="1">{"'Sheet1'!$L$16"}</definedName>
    <definedName name="___a3_2" localSheetId="11" hidden="1">{"'Sheet1'!$L$16"}</definedName>
    <definedName name="___a3_2" localSheetId="13" hidden="1">{"'Sheet1'!$L$16"}</definedName>
    <definedName name="___a3_2" localSheetId="16" hidden="1">{"'Sheet1'!$L$16"}</definedName>
    <definedName name="___a3_2" localSheetId="21" hidden="1">{"'Sheet1'!$L$16"}</definedName>
    <definedName name="___a3_2" localSheetId="18" hidden="1">{"'Sheet1'!$L$16"}</definedName>
    <definedName name="___a3_2" localSheetId="19" hidden="1">{"'Sheet1'!$L$16"}</definedName>
    <definedName name="___a3_2" localSheetId="20" hidden="1">{"'Sheet1'!$L$16"}</definedName>
    <definedName name="___a3_2" localSheetId="22" hidden="1">{"'Sheet1'!$L$16"}</definedName>
    <definedName name="___a3_2" localSheetId="24" hidden="1">{"'Sheet1'!$L$16"}</definedName>
    <definedName name="___a3_2" localSheetId="28" hidden="1">{"'Sheet1'!$L$16"}</definedName>
    <definedName name="___a3_2" localSheetId="14" hidden="1">{"'Sheet1'!$L$16"}</definedName>
    <definedName name="___a3_2" hidden="1">{"'Sheet1'!$L$16"}</definedName>
    <definedName name="___a4" localSheetId="12" hidden="1">{"'Sheet1'!$L$16"}</definedName>
    <definedName name="___a4" localSheetId="11" hidden="1">{"'Sheet1'!$L$16"}</definedName>
    <definedName name="___a4" localSheetId="13" hidden="1">{"'Sheet1'!$L$16"}</definedName>
    <definedName name="___a4" localSheetId="16" hidden="1">{"'Sheet1'!$L$16"}</definedName>
    <definedName name="___a4" localSheetId="21" hidden="1">{"'Sheet1'!$L$16"}</definedName>
    <definedName name="___a4" localSheetId="18" hidden="1">{"'Sheet1'!$L$16"}</definedName>
    <definedName name="___a4" localSheetId="19" hidden="1">{"'Sheet1'!$L$16"}</definedName>
    <definedName name="___a4" localSheetId="20" hidden="1">{"'Sheet1'!$L$16"}</definedName>
    <definedName name="___a4" localSheetId="22" hidden="1">{"'Sheet1'!$L$16"}</definedName>
    <definedName name="___a4" localSheetId="24" hidden="1">{"'Sheet1'!$L$16"}</definedName>
    <definedName name="___a4" localSheetId="28" hidden="1">{"'Sheet1'!$L$16"}</definedName>
    <definedName name="___a4" localSheetId="14" hidden="1">{"'Sheet1'!$L$16"}</definedName>
    <definedName name="___a4" hidden="1">{"'Sheet1'!$L$16"}</definedName>
    <definedName name="___a4_1" localSheetId="12" hidden="1">{"'Sheet1'!$L$16"}</definedName>
    <definedName name="___a4_1" localSheetId="11" hidden="1">{"'Sheet1'!$L$16"}</definedName>
    <definedName name="___a4_1" localSheetId="13" hidden="1">{"'Sheet1'!$L$16"}</definedName>
    <definedName name="___a4_1" localSheetId="16" hidden="1">{"'Sheet1'!$L$16"}</definedName>
    <definedName name="___a4_1" localSheetId="21" hidden="1">{"'Sheet1'!$L$16"}</definedName>
    <definedName name="___a4_1" localSheetId="18" hidden="1">{"'Sheet1'!$L$16"}</definedName>
    <definedName name="___a4_1" localSheetId="19" hidden="1">{"'Sheet1'!$L$16"}</definedName>
    <definedName name="___a4_1" localSheetId="20" hidden="1">{"'Sheet1'!$L$16"}</definedName>
    <definedName name="___a4_1" localSheetId="22" hidden="1">{"'Sheet1'!$L$16"}</definedName>
    <definedName name="___a4_1" localSheetId="24" hidden="1">{"'Sheet1'!$L$16"}</definedName>
    <definedName name="___a4_1" localSheetId="28" hidden="1">{"'Sheet1'!$L$16"}</definedName>
    <definedName name="___a4_1" localSheetId="14" hidden="1">{"'Sheet1'!$L$16"}</definedName>
    <definedName name="___a4_1" hidden="1">{"'Sheet1'!$L$16"}</definedName>
    <definedName name="___a4_2" localSheetId="12" hidden="1">{"'Sheet1'!$L$16"}</definedName>
    <definedName name="___a4_2" localSheetId="11" hidden="1">{"'Sheet1'!$L$16"}</definedName>
    <definedName name="___a4_2" localSheetId="13" hidden="1">{"'Sheet1'!$L$16"}</definedName>
    <definedName name="___a4_2" localSheetId="16" hidden="1">{"'Sheet1'!$L$16"}</definedName>
    <definedName name="___a4_2" localSheetId="21" hidden="1">{"'Sheet1'!$L$16"}</definedName>
    <definedName name="___a4_2" localSheetId="18" hidden="1">{"'Sheet1'!$L$16"}</definedName>
    <definedName name="___a4_2" localSheetId="19" hidden="1">{"'Sheet1'!$L$16"}</definedName>
    <definedName name="___a4_2" localSheetId="20" hidden="1">{"'Sheet1'!$L$16"}</definedName>
    <definedName name="___a4_2" localSheetId="22" hidden="1">{"'Sheet1'!$L$16"}</definedName>
    <definedName name="___a4_2" localSheetId="24" hidden="1">{"'Sheet1'!$L$16"}</definedName>
    <definedName name="___a4_2" localSheetId="28" hidden="1">{"'Sheet1'!$L$16"}</definedName>
    <definedName name="___a4_2" localSheetId="14" hidden="1">{"'Sheet1'!$L$16"}</definedName>
    <definedName name="___a4_2" hidden="1">{"'Sheet1'!$L$16"}</definedName>
    <definedName name="___a5" localSheetId="12" hidden="1">{"'Sheet1'!$L$16"}</definedName>
    <definedName name="___a5" localSheetId="11" hidden="1">{"'Sheet1'!$L$16"}</definedName>
    <definedName name="___a5" localSheetId="13" hidden="1">{"'Sheet1'!$L$16"}</definedName>
    <definedName name="___a5" localSheetId="16" hidden="1">{"'Sheet1'!$L$16"}</definedName>
    <definedName name="___a5" localSheetId="21" hidden="1">{"'Sheet1'!$L$16"}</definedName>
    <definedName name="___a5" localSheetId="18" hidden="1">{"'Sheet1'!$L$16"}</definedName>
    <definedName name="___a5" localSheetId="19" hidden="1">{"'Sheet1'!$L$16"}</definedName>
    <definedName name="___a5" localSheetId="20" hidden="1">{"'Sheet1'!$L$16"}</definedName>
    <definedName name="___a5" localSheetId="22" hidden="1">{"'Sheet1'!$L$16"}</definedName>
    <definedName name="___a5" localSheetId="24" hidden="1">{"'Sheet1'!$L$16"}</definedName>
    <definedName name="___a5" localSheetId="28" hidden="1">{"'Sheet1'!$L$16"}</definedName>
    <definedName name="___a5" localSheetId="14" hidden="1">{"'Sheet1'!$L$16"}</definedName>
    <definedName name="___a5" hidden="1">{"'Sheet1'!$L$16"}</definedName>
    <definedName name="___a5_1" localSheetId="12" hidden="1">{"'Sheet1'!$L$16"}</definedName>
    <definedName name="___a5_1" localSheetId="11" hidden="1">{"'Sheet1'!$L$16"}</definedName>
    <definedName name="___a5_1" localSheetId="13" hidden="1">{"'Sheet1'!$L$16"}</definedName>
    <definedName name="___a5_1" localSheetId="16" hidden="1">{"'Sheet1'!$L$16"}</definedName>
    <definedName name="___a5_1" localSheetId="21" hidden="1">{"'Sheet1'!$L$16"}</definedName>
    <definedName name="___a5_1" localSheetId="18" hidden="1">{"'Sheet1'!$L$16"}</definedName>
    <definedName name="___a5_1" localSheetId="19" hidden="1">{"'Sheet1'!$L$16"}</definedName>
    <definedName name="___a5_1" localSheetId="20" hidden="1">{"'Sheet1'!$L$16"}</definedName>
    <definedName name="___a5_1" localSheetId="22" hidden="1">{"'Sheet1'!$L$16"}</definedName>
    <definedName name="___a5_1" localSheetId="24" hidden="1">{"'Sheet1'!$L$16"}</definedName>
    <definedName name="___a5_1" localSheetId="28" hidden="1">{"'Sheet1'!$L$16"}</definedName>
    <definedName name="___a5_1" localSheetId="14" hidden="1">{"'Sheet1'!$L$16"}</definedName>
    <definedName name="___a5_1" hidden="1">{"'Sheet1'!$L$16"}</definedName>
    <definedName name="___a5_2" localSheetId="12" hidden="1">{"'Sheet1'!$L$16"}</definedName>
    <definedName name="___a5_2" localSheetId="11" hidden="1">{"'Sheet1'!$L$16"}</definedName>
    <definedName name="___a5_2" localSheetId="13" hidden="1">{"'Sheet1'!$L$16"}</definedName>
    <definedName name="___a5_2" localSheetId="16" hidden="1">{"'Sheet1'!$L$16"}</definedName>
    <definedName name="___a5_2" localSheetId="21" hidden="1">{"'Sheet1'!$L$16"}</definedName>
    <definedName name="___a5_2" localSheetId="18" hidden="1">{"'Sheet1'!$L$16"}</definedName>
    <definedName name="___a5_2" localSheetId="19" hidden="1">{"'Sheet1'!$L$16"}</definedName>
    <definedName name="___a5_2" localSheetId="20" hidden="1">{"'Sheet1'!$L$16"}</definedName>
    <definedName name="___a5_2" localSheetId="22" hidden="1">{"'Sheet1'!$L$16"}</definedName>
    <definedName name="___a5_2" localSheetId="24" hidden="1">{"'Sheet1'!$L$16"}</definedName>
    <definedName name="___a5_2" localSheetId="28" hidden="1">{"'Sheet1'!$L$16"}</definedName>
    <definedName name="___a5_2" localSheetId="14" hidden="1">{"'Sheet1'!$L$16"}</definedName>
    <definedName name="___a5_2" hidden="1">{"'Sheet1'!$L$16"}</definedName>
    <definedName name="___a7" localSheetId="12" hidden="1">{"'Sheet1'!$L$16"}</definedName>
    <definedName name="___a7" localSheetId="11" hidden="1">{"'Sheet1'!$L$16"}</definedName>
    <definedName name="___a7" localSheetId="13" hidden="1">{"'Sheet1'!$L$16"}</definedName>
    <definedName name="___a7" localSheetId="16" hidden="1">{"'Sheet1'!$L$16"}</definedName>
    <definedName name="___a7" localSheetId="21" hidden="1">{"'Sheet1'!$L$16"}</definedName>
    <definedName name="___a7" localSheetId="18" hidden="1">{"'Sheet1'!$L$16"}</definedName>
    <definedName name="___a7" localSheetId="19" hidden="1">{"'Sheet1'!$L$16"}</definedName>
    <definedName name="___a7" localSheetId="20" hidden="1">{"'Sheet1'!$L$16"}</definedName>
    <definedName name="___a7" localSheetId="22" hidden="1">{"'Sheet1'!$L$16"}</definedName>
    <definedName name="___a7" localSheetId="24" hidden="1">{"'Sheet1'!$L$16"}</definedName>
    <definedName name="___a7" localSheetId="28" hidden="1">{"'Sheet1'!$L$16"}</definedName>
    <definedName name="___a7" localSheetId="14" hidden="1">{"'Sheet1'!$L$16"}</definedName>
    <definedName name="___a7" hidden="1">{"'Sheet1'!$L$16"}</definedName>
    <definedName name="___a7_1" localSheetId="12" hidden="1">{"'Sheet1'!$L$16"}</definedName>
    <definedName name="___a7_1" localSheetId="11" hidden="1">{"'Sheet1'!$L$16"}</definedName>
    <definedName name="___a7_1" localSheetId="13" hidden="1">{"'Sheet1'!$L$16"}</definedName>
    <definedName name="___a7_1" localSheetId="16" hidden="1">{"'Sheet1'!$L$16"}</definedName>
    <definedName name="___a7_1" localSheetId="21" hidden="1">{"'Sheet1'!$L$16"}</definedName>
    <definedName name="___a7_1" localSheetId="18" hidden="1">{"'Sheet1'!$L$16"}</definedName>
    <definedName name="___a7_1" localSheetId="19" hidden="1">{"'Sheet1'!$L$16"}</definedName>
    <definedName name="___a7_1" localSheetId="20" hidden="1">{"'Sheet1'!$L$16"}</definedName>
    <definedName name="___a7_1" localSheetId="22" hidden="1">{"'Sheet1'!$L$16"}</definedName>
    <definedName name="___a7_1" localSheetId="24" hidden="1">{"'Sheet1'!$L$16"}</definedName>
    <definedName name="___a7_1" localSheetId="28" hidden="1">{"'Sheet1'!$L$16"}</definedName>
    <definedName name="___a7_1" localSheetId="14" hidden="1">{"'Sheet1'!$L$16"}</definedName>
    <definedName name="___a7_1" hidden="1">{"'Sheet1'!$L$16"}</definedName>
    <definedName name="___a7_2" localSheetId="12" hidden="1">{"'Sheet1'!$L$16"}</definedName>
    <definedName name="___a7_2" localSheetId="11" hidden="1">{"'Sheet1'!$L$16"}</definedName>
    <definedName name="___a7_2" localSheetId="13" hidden="1">{"'Sheet1'!$L$16"}</definedName>
    <definedName name="___a7_2" localSheetId="16" hidden="1">{"'Sheet1'!$L$16"}</definedName>
    <definedName name="___a7_2" localSheetId="21" hidden="1">{"'Sheet1'!$L$16"}</definedName>
    <definedName name="___a7_2" localSheetId="18" hidden="1">{"'Sheet1'!$L$16"}</definedName>
    <definedName name="___a7_2" localSheetId="19" hidden="1">{"'Sheet1'!$L$16"}</definedName>
    <definedName name="___a7_2" localSheetId="20" hidden="1">{"'Sheet1'!$L$16"}</definedName>
    <definedName name="___a7_2" localSheetId="22" hidden="1">{"'Sheet1'!$L$16"}</definedName>
    <definedName name="___a7_2" localSheetId="24" hidden="1">{"'Sheet1'!$L$16"}</definedName>
    <definedName name="___a7_2" localSheetId="28" hidden="1">{"'Sheet1'!$L$16"}</definedName>
    <definedName name="___a7_2" localSheetId="14" hidden="1">{"'Sheet1'!$L$16"}</definedName>
    <definedName name="___a7_2" hidden="1">{"'Sheet1'!$L$16"}</definedName>
    <definedName name="___a8" localSheetId="12" hidden="1">{"'Sheet1'!$L$16"}</definedName>
    <definedName name="___a8" localSheetId="11" hidden="1">{"'Sheet1'!$L$16"}</definedName>
    <definedName name="___a8" localSheetId="13" hidden="1">{"'Sheet1'!$L$16"}</definedName>
    <definedName name="___a8" localSheetId="16" hidden="1">{"'Sheet1'!$L$16"}</definedName>
    <definedName name="___a8" localSheetId="21" hidden="1">{"'Sheet1'!$L$16"}</definedName>
    <definedName name="___a8" localSheetId="18" hidden="1">{"'Sheet1'!$L$16"}</definedName>
    <definedName name="___a8" localSheetId="19" hidden="1">{"'Sheet1'!$L$16"}</definedName>
    <definedName name="___a8" localSheetId="20" hidden="1">{"'Sheet1'!$L$16"}</definedName>
    <definedName name="___a8" localSheetId="22" hidden="1">{"'Sheet1'!$L$16"}</definedName>
    <definedName name="___a8" localSheetId="24" hidden="1">{"'Sheet1'!$L$16"}</definedName>
    <definedName name="___a8" localSheetId="28" hidden="1">{"'Sheet1'!$L$16"}</definedName>
    <definedName name="___a8" localSheetId="14" hidden="1">{"'Sheet1'!$L$16"}</definedName>
    <definedName name="___a8" hidden="1">{"'Sheet1'!$L$16"}</definedName>
    <definedName name="___a8_1" localSheetId="12" hidden="1">{"'Sheet1'!$L$16"}</definedName>
    <definedName name="___a8_1" localSheetId="11" hidden="1">{"'Sheet1'!$L$16"}</definedName>
    <definedName name="___a8_1" localSheetId="13" hidden="1">{"'Sheet1'!$L$16"}</definedName>
    <definedName name="___a8_1" localSheetId="16" hidden="1">{"'Sheet1'!$L$16"}</definedName>
    <definedName name="___a8_1" localSheetId="21" hidden="1">{"'Sheet1'!$L$16"}</definedName>
    <definedName name="___a8_1" localSheetId="18" hidden="1">{"'Sheet1'!$L$16"}</definedName>
    <definedName name="___a8_1" localSheetId="19" hidden="1">{"'Sheet1'!$L$16"}</definedName>
    <definedName name="___a8_1" localSheetId="20" hidden="1">{"'Sheet1'!$L$16"}</definedName>
    <definedName name="___a8_1" localSheetId="22" hidden="1">{"'Sheet1'!$L$16"}</definedName>
    <definedName name="___a8_1" localSheetId="24" hidden="1">{"'Sheet1'!$L$16"}</definedName>
    <definedName name="___a8_1" localSheetId="28" hidden="1">{"'Sheet1'!$L$16"}</definedName>
    <definedName name="___a8_1" localSheetId="14" hidden="1">{"'Sheet1'!$L$16"}</definedName>
    <definedName name="___a8_1" hidden="1">{"'Sheet1'!$L$16"}</definedName>
    <definedName name="___a8_2" localSheetId="12" hidden="1">{"'Sheet1'!$L$16"}</definedName>
    <definedName name="___a8_2" localSheetId="11" hidden="1">{"'Sheet1'!$L$16"}</definedName>
    <definedName name="___a8_2" localSheetId="13" hidden="1">{"'Sheet1'!$L$16"}</definedName>
    <definedName name="___a8_2" localSheetId="16" hidden="1">{"'Sheet1'!$L$16"}</definedName>
    <definedName name="___a8_2" localSheetId="21" hidden="1">{"'Sheet1'!$L$16"}</definedName>
    <definedName name="___a8_2" localSheetId="18" hidden="1">{"'Sheet1'!$L$16"}</definedName>
    <definedName name="___a8_2" localSheetId="19" hidden="1">{"'Sheet1'!$L$16"}</definedName>
    <definedName name="___a8_2" localSheetId="20" hidden="1">{"'Sheet1'!$L$16"}</definedName>
    <definedName name="___a8_2" localSheetId="22" hidden="1">{"'Sheet1'!$L$16"}</definedName>
    <definedName name="___a8_2" localSheetId="24" hidden="1">{"'Sheet1'!$L$16"}</definedName>
    <definedName name="___a8_2" localSheetId="28" hidden="1">{"'Sheet1'!$L$16"}</definedName>
    <definedName name="___a8_2" localSheetId="14" hidden="1">{"'Sheet1'!$L$16"}</definedName>
    <definedName name="___a8_2" hidden="1">{"'Sheet1'!$L$16"}</definedName>
    <definedName name="___a9" localSheetId="12" hidden="1">{"'Sheet1'!$L$16"}</definedName>
    <definedName name="___a9" localSheetId="11" hidden="1">{"'Sheet1'!$L$16"}</definedName>
    <definedName name="___a9" localSheetId="13" hidden="1">{"'Sheet1'!$L$16"}</definedName>
    <definedName name="___a9" localSheetId="16" hidden="1">{"'Sheet1'!$L$16"}</definedName>
    <definedName name="___a9" localSheetId="21" hidden="1">{"'Sheet1'!$L$16"}</definedName>
    <definedName name="___a9" localSheetId="18" hidden="1">{"'Sheet1'!$L$16"}</definedName>
    <definedName name="___a9" localSheetId="19" hidden="1">{"'Sheet1'!$L$16"}</definedName>
    <definedName name="___a9" localSheetId="20" hidden="1">{"'Sheet1'!$L$16"}</definedName>
    <definedName name="___a9" localSheetId="22" hidden="1">{"'Sheet1'!$L$16"}</definedName>
    <definedName name="___a9" localSheetId="24" hidden="1">{"'Sheet1'!$L$16"}</definedName>
    <definedName name="___a9" localSheetId="28" hidden="1">{"'Sheet1'!$L$16"}</definedName>
    <definedName name="___a9" localSheetId="14" hidden="1">{"'Sheet1'!$L$16"}</definedName>
    <definedName name="___a9" hidden="1">{"'Sheet1'!$L$16"}</definedName>
    <definedName name="___a9_1" localSheetId="12" hidden="1">{"'Sheet1'!$L$16"}</definedName>
    <definedName name="___a9_1" localSheetId="11" hidden="1">{"'Sheet1'!$L$16"}</definedName>
    <definedName name="___a9_1" localSheetId="13" hidden="1">{"'Sheet1'!$L$16"}</definedName>
    <definedName name="___a9_1" localSheetId="16" hidden="1">{"'Sheet1'!$L$16"}</definedName>
    <definedName name="___a9_1" localSheetId="21" hidden="1">{"'Sheet1'!$L$16"}</definedName>
    <definedName name="___a9_1" localSheetId="18" hidden="1">{"'Sheet1'!$L$16"}</definedName>
    <definedName name="___a9_1" localSheetId="19" hidden="1">{"'Sheet1'!$L$16"}</definedName>
    <definedName name="___a9_1" localSheetId="20" hidden="1">{"'Sheet1'!$L$16"}</definedName>
    <definedName name="___a9_1" localSheetId="22" hidden="1">{"'Sheet1'!$L$16"}</definedName>
    <definedName name="___a9_1" localSheetId="24" hidden="1">{"'Sheet1'!$L$16"}</definedName>
    <definedName name="___a9_1" localSheetId="28" hidden="1">{"'Sheet1'!$L$16"}</definedName>
    <definedName name="___a9_1" localSheetId="14" hidden="1">{"'Sheet1'!$L$16"}</definedName>
    <definedName name="___a9_1" hidden="1">{"'Sheet1'!$L$16"}</definedName>
    <definedName name="___a9_2" localSheetId="12" hidden="1">{"'Sheet1'!$L$16"}</definedName>
    <definedName name="___a9_2" localSheetId="11" hidden="1">{"'Sheet1'!$L$16"}</definedName>
    <definedName name="___a9_2" localSheetId="13" hidden="1">{"'Sheet1'!$L$16"}</definedName>
    <definedName name="___a9_2" localSheetId="16" hidden="1">{"'Sheet1'!$L$16"}</definedName>
    <definedName name="___a9_2" localSheetId="21" hidden="1">{"'Sheet1'!$L$16"}</definedName>
    <definedName name="___a9_2" localSheetId="18" hidden="1">{"'Sheet1'!$L$16"}</definedName>
    <definedName name="___a9_2" localSheetId="19" hidden="1">{"'Sheet1'!$L$16"}</definedName>
    <definedName name="___a9_2" localSheetId="20" hidden="1">{"'Sheet1'!$L$16"}</definedName>
    <definedName name="___a9_2" localSheetId="22" hidden="1">{"'Sheet1'!$L$16"}</definedName>
    <definedName name="___a9_2" localSheetId="24" hidden="1">{"'Sheet1'!$L$16"}</definedName>
    <definedName name="___a9_2" localSheetId="28" hidden="1">{"'Sheet1'!$L$16"}</definedName>
    <definedName name="___a9_2" localSheetId="14" hidden="1">{"'Sheet1'!$L$16"}</definedName>
    <definedName name="___a9_2" hidden="1">{"'Sheet1'!$L$16"}</definedName>
    <definedName name="___b2" localSheetId="12" hidden="1">{"'Sheet1'!$L$16"}</definedName>
    <definedName name="___b2" localSheetId="11" hidden="1">{"'Sheet1'!$L$16"}</definedName>
    <definedName name="___b2" localSheetId="13" hidden="1">{"'Sheet1'!$L$16"}</definedName>
    <definedName name="___b2" localSheetId="16" hidden="1">{"'Sheet1'!$L$16"}</definedName>
    <definedName name="___b2" localSheetId="21" hidden="1">{"'Sheet1'!$L$16"}</definedName>
    <definedName name="___b2" localSheetId="18" hidden="1">{"'Sheet1'!$L$16"}</definedName>
    <definedName name="___b2" localSheetId="19" hidden="1">{"'Sheet1'!$L$16"}</definedName>
    <definedName name="___b2" localSheetId="20" hidden="1">{"'Sheet1'!$L$16"}</definedName>
    <definedName name="___b2" localSheetId="22" hidden="1">{"'Sheet1'!$L$16"}</definedName>
    <definedName name="___b2" localSheetId="24" hidden="1">{"'Sheet1'!$L$16"}</definedName>
    <definedName name="___b2" localSheetId="28" hidden="1">{"'Sheet1'!$L$16"}</definedName>
    <definedName name="___b2" localSheetId="14" hidden="1">{"'Sheet1'!$L$16"}</definedName>
    <definedName name="___b2" hidden="1">{"'Sheet1'!$L$16"}</definedName>
    <definedName name="___B201" localSheetId="12" hidden="1">{#N/A,#N/A,FALSE,"Ocean";#N/A,#N/A,FALSE,"NewYork";#N/A,#N/A,FALSE,"Gateway";#N/A,#N/A,FALSE,"GVH";#N/A,#N/A,FALSE,"GVM";#N/A,#N/A,FALSE,"GVT"}</definedName>
    <definedName name="___B201" localSheetId="11" hidden="1">{#N/A,#N/A,FALSE,"Ocean";#N/A,#N/A,FALSE,"NewYork";#N/A,#N/A,FALSE,"Gateway";#N/A,#N/A,FALSE,"GVH";#N/A,#N/A,FALSE,"GVM";#N/A,#N/A,FALSE,"GVT"}</definedName>
    <definedName name="___B201" localSheetId="13" hidden="1">{#N/A,#N/A,FALSE,"Ocean";#N/A,#N/A,FALSE,"NewYork";#N/A,#N/A,FALSE,"Gateway";#N/A,#N/A,FALSE,"GVH";#N/A,#N/A,FALSE,"GVM";#N/A,#N/A,FALSE,"GVT"}</definedName>
    <definedName name="___B201" localSheetId="16" hidden="1">{#N/A,#N/A,FALSE,"Ocean";#N/A,#N/A,FALSE,"NewYork";#N/A,#N/A,FALSE,"Gateway";#N/A,#N/A,FALSE,"GVH";#N/A,#N/A,FALSE,"GVM";#N/A,#N/A,FALSE,"GVT"}</definedName>
    <definedName name="___B201" localSheetId="21" hidden="1">{#N/A,#N/A,FALSE,"Ocean";#N/A,#N/A,FALSE,"NewYork";#N/A,#N/A,FALSE,"Gateway";#N/A,#N/A,FALSE,"GVH";#N/A,#N/A,FALSE,"GVM";#N/A,#N/A,FALSE,"GVT"}</definedName>
    <definedName name="___B201" localSheetId="18" hidden="1">{#N/A,#N/A,FALSE,"Ocean";#N/A,#N/A,FALSE,"NewYork";#N/A,#N/A,FALSE,"Gateway";#N/A,#N/A,FALSE,"GVH";#N/A,#N/A,FALSE,"GVM";#N/A,#N/A,FALSE,"GVT"}</definedName>
    <definedName name="___B201" localSheetId="19" hidden="1">{#N/A,#N/A,FALSE,"Ocean";#N/A,#N/A,FALSE,"NewYork";#N/A,#N/A,FALSE,"Gateway";#N/A,#N/A,FALSE,"GVH";#N/A,#N/A,FALSE,"GVM";#N/A,#N/A,FALSE,"GVT"}</definedName>
    <definedName name="___B201" localSheetId="20" hidden="1">{#N/A,#N/A,FALSE,"Ocean";#N/A,#N/A,FALSE,"NewYork";#N/A,#N/A,FALSE,"Gateway";#N/A,#N/A,FALSE,"GVH";#N/A,#N/A,FALSE,"GVM";#N/A,#N/A,FALSE,"GVT"}</definedName>
    <definedName name="___B201" localSheetId="22" hidden="1">{#N/A,#N/A,FALSE,"Ocean";#N/A,#N/A,FALSE,"NewYork";#N/A,#N/A,FALSE,"Gateway";#N/A,#N/A,FALSE,"GVH";#N/A,#N/A,FALSE,"GVM";#N/A,#N/A,FALSE,"GVT"}</definedName>
    <definedName name="___B201" localSheetId="24" hidden="1">{#N/A,#N/A,FALSE,"Ocean";#N/A,#N/A,FALSE,"NewYork";#N/A,#N/A,FALSE,"Gateway";#N/A,#N/A,FALSE,"GVH";#N/A,#N/A,FALSE,"GVM";#N/A,#N/A,FALSE,"GVT"}</definedName>
    <definedName name="___B201" localSheetId="28" hidden="1">{#N/A,#N/A,FALSE,"Ocean";#N/A,#N/A,FALSE,"NewYork";#N/A,#N/A,FALSE,"Gateway";#N/A,#N/A,FALSE,"GVH";#N/A,#N/A,FALSE,"GVM";#N/A,#N/A,FALSE,"GVT"}</definedName>
    <definedName name="___B201" localSheetId="14" hidden="1">{#N/A,#N/A,FALSE,"Ocean";#N/A,#N/A,FALSE,"NewYork";#N/A,#N/A,FALSE,"Gateway";#N/A,#N/A,FALSE,"GVH";#N/A,#N/A,FALSE,"GVM";#N/A,#N/A,FALSE,"GVT"}</definedName>
    <definedName name="___B201" hidden="1">{#N/A,#N/A,FALSE,"Ocean";#N/A,#N/A,FALSE,"NewYork";#N/A,#N/A,FALSE,"Gateway";#N/A,#N/A,FALSE,"GVH";#N/A,#N/A,FALSE,"GVM";#N/A,#N/A,FALSE,"GVT"}</definedName>
    <definedName name="___ba1" localSheetId="12" hidden="1">{#N/A,#N/A,FALSE,"Chi tiÆt"}</definedName>
    <definedName name="___ba1" localSheetId="11" hidden="1">{#N/A,#N/A,FALSE,"Chi tiÆt"}</definedName>
    <definedName name="___ba1" localSheetId="13" hidden="1">{#N/A,#N/A,FALSE,"Chi tiÆt"}</definedName>
    <definedName name="___ba1" localSheetId="16" hidden="1">{#N/A,#N/A,FALSE,"Chi tiÆt"}</definedName>
    <definedName name="___ba1" localSheetId="21" hidden="1">{#N/A,#N/A,FALSE,"Chi tiÆt"}</definedName>
    <definedName name="___ba1" localSheetId="18" hidden="1">{#N/A,#N/A,FALSE,"Chi tiÆt"}</definedName>
    <definedName name="___ba1" localSheetId="19" hidden="1">{#N/A,#N/A,FALSE,"Chi tiÆt"}</definedName>
    <definedName name="___ba1" localSheetId="20" hidden="1">{#N/A,#N/A,FALSE,"Chi tiÆt"}</definedName>
    <definedName name="___ba1" localSheetId="22" hidden="1">{#N/A,#N/A,FALSE,"Chi tiÆt"}</definedName>
    <definedName name="___ba1" localSheetId="24" hidden="1">{#N/A,#N/A,FALSE,"Chi tiÆt"}</definedName>
    <definedName name="___ba1" localSheetId="28" hidden="1">{#N/A,#N/A,FALSE,"Chi tiÆt"}</definedName>
    <definedName name="___ba1" localSheetId="14" hidden="1">{#N/A,#N/A,FALSE,"Chi tiÆt"}</definedName>
    <definedName name="___ba1" hidden="1">{#N/A,#N/A,FALSE,"Chi tiÆt"}</definedName>
    <definedName name="___ba2" localSheetId="12" hidden="1">{#N/A,#N/A,FALSE,"Chi tiÆt"}</definedName>
    <definedName name="___ba2" localSheetId="11" hidden="1">{#N/A,#N/A,FALSE,"Chi tiÆt"}</definedName>
    <definedName name="___ba2" localSheetId="13" hidden="1">{#N/A,#N/A,FALSE,"Chi tiÆt"}</definedName>
    <definedName name="___ba2" localSheetId="16" hidden="1">{#N/A,#N/A,FALSE,"Chi tiÆt"}</definedName>
    <definedName name="___ba2" localSheetId="21" hidden="1">{#N/A,#N/A,FALSE,"Chi tiÆt"}</definedName>
    <definedName name="___ba2" localSheetId="18" hidden="1">{#N/A,#N/A,FALSE,"Chi tiÆt"}</definedName>
    <definedName name="___ba2" localSheetId="19" hidden="1">{#N/A,#N/A,FALSE,"Chi tiÆt"}</definedName>
    <definedName name="___ba2" localSheetId="20" hidden="1">{#N/A,#N/A,FALSE,"Chi tiÆt"}</definedName>
    <definedName name="___ba2" localSheetId="22" hidden="1">{#N/A,#N/A,FALSE,"Chi tiÆt"}</definedName>
    <definedName name="___ba2" localSheetId="24" hidden="1">{#N/A,#N/A,FALSE,"Chi tiÆt"}</definedName>
    <definedName name="___ba2" localSheetId="28" hidden="1">{#N/A,#N/A,FALSE,"Chi tiÆt"}</definedName>
    <definedName name="___ba2" localSheetId="14" hidden="1">{#N/A,#N/A,FALSE,"Chi tiÆt"}</definedName>
    <definedName name="___ba2" hidden="1">{#N/A,#N/A,FALSE,"Chi tiÆt"}</definedName>
    <definedName name="___BG12" localSheetId="12" hidden="1">{"'Sheet1'!$L$16"}</definedName>
    <definedName name="___BG12" localSheetId="11" hidden="1">{"'Sheet1'!$L$16"}</definedName>
    <definedName name="___BG12" localSheetId="13" hidden="1">{"'Sheet1'!$L$16"}</definedName>
    <definedName name="___BG12" localSheetId="16" hidden="1">{"'Sheet1'!$L$16"}</definedName>
    <definedName name="___BG12" localSheetId="21" hidden="1">{"'Sheet1'!$L$16"}</definedName>
    <definedName name="___BG12" localSheetId="18" hidden="1">{"'Sheet1'!$L$16"}</definedName>
    <definedName name="___BG12" localSheetId="19" hidden="1">{"'Sheet1'!$L$16"}</definedName>
    <definedName name="___BG12" localSheetId="20" hidden="1">{"'Sheet1'!$L$16"}</definedName>
    <definedName name="___BG12" localSheetId="22" hidden="1">{"'Sheet1'!$L$16"}</definedName>
    <definedName name="___BG12" localSheetId="24" hidden="1">{"'Sheet1'!$L$16"}</definedName>
    <definedName name="___BG12" localSheetId="28" hidden="1">{"'Sheet1'!$L$16"}</definedName>
    <definedName name="___BG12" localSheetId="14" hidden="1">{"'Sheet1'!$L$16"}</definedName>
    <definedName name="___BG12" hidden="1">{"'Sheet1'!$L$16"}</definedName>
    <definedName name="___bht4" localSheetId="12" hidden="1">{#N/A,#N/A,FALSE,"Chi tiÆt"}</definedName>
    <definedName name="___bht4" localSheetId="11" hidden="1">{#N/A,#N/A,FALSE,"Chi tiÆt"}</definedName>
    <definedName name="___bht4" localSheetId="13" hidden="1">{#N/A,#N/A,FALSE,"Chi tiÆt"}</definedName>
    <definedName name="___bht4" localSheetId="16" hidden="1">{#N/A,#N/A,FALSE,"Chi tiÆt"}</definedName>
    <definedName name="___bht4" localSheetId="21" hidden="1">{#N/A,#N/A,FALSE,"Chi tiÆt"}</definedName>
    <definedName name="___bht4" localSheetId="18" hidden="1">{#N/A,#N/A,FALSE,"Chi tiÆt"}</definedName>
    <definedName name="___bht4" localSheetId="19" hidden="1">{#N/A,#N/A,FALSE,"Chi tiÆt"}</definedName>
    <definedName name="___bht4" localSheetId="20" hidden="1">{#N/A,#N/A,FALSE,"Chi tiÆt"}</definedName>
    <definedName name="___bht4" localSheetId="22" hidden="1">{#N/A,#N/A,FALSE,"Chi tiÆt"}</definedName>
    <definedName name="___bht4" localSheetId="24" hidden="1">{#N/A,#N/A,FALSE,"Chi tiÆt"}</definedName>
    <definedName name="___bht4" localSheetId="28" hidden="1">{#N/A,#N/A,FALSE,"Chi tiÆt"}</definedName>
    <definedName name="___bht4" localSheetId="14" hidden="1">{#N/A,#N/A,FALSE,"Chi tiÆt"}</definedName>
    <definedName name="___bht4" hidden="1">{#N/A,#N/A,FALSE,"Chi tiÆt"}</definedName>
    <definedName name="___bht5" localSheetId="12" hidden="1">{#N/A,#N/A,FALSE,"Chi tiÆt"}</definedName>
    <definedName name="___bht5" localSheetId="11" hidden="1">{#N/A,#N/A,FALSE,"Chi tiÆt"}</definedName>
    <definedName name="___bht5" localSheetId="13" hidden="1">{#N/A,#N/A,FALSE,"Chi tiÆt"}</definedName>
    <definedName name="___bht5" localSheetId="16" hidden="1">{#N/A,#N/A,FALSE,"Chi tiÆt"}</definedName>
    <definedName name="___bht5" localSheetId="21" hidden="1">{#N/A,#N/A,FALSE,"Chi tiÆt"}</definedName>
    <definedName name="___bht5" localSheetId="18" hidden="1">{#N/A,#N/A,FALSE,"Chi tiÆt"}</definedName>
    <definedName name="___bht5" localSheetId="19" hidden="1">{#N/A,#N/A,FALSE,"Chi tiÆt"}</definedName>
    <definedName name="___bht5" localSheetId="20" hidden="1">{#N/A,#N/A,FALSE,"Chi tiÆt"}</definedName>
    <definedName name="___bht5" localSheetId="22" hidden="1">{#N/A,#N/A,FALSE,"Chi tiÆt"}</definedName>
    <definedName name="___bht5" localSheetId="24" hidden="1">{#N/A,#N/A,FALSE,"Chi tiÆt"}</definedName>
    <definedName name="___bht5" localSheetId="28" hidden="1">{#N/A,#N/A,FALSE,"Chi tiÆt"}</definedName>
    <definedName name="___bht5" localSheetId="14" hidden="1">{#N/A,#N/A,FALSE,"Chi tiÆt"}</definedName>
    <definedName name="___bht5" hidden="1">{#N/A,#N/A,FALSE,"Chi tiÆt"}</definedName>
    <definedName name="___bht6" localSheetId="12" hidden="1">{"'Sheet1'!$L$16"}</definedName>
    <definedName name="___bht6" localSheetId="11" hidden="1">{"'Sheet1'!$L$16"}</definedName>
    <definedName name="___bht6" localSheetId="13" hidden="1">{"'Sheet1'!$L$16"}</definedName>
    <definedName name="___bht6" localSheetId="16" hidden="1">{"'Sheet1'!$L$16"}</definedName>
    <definedName name="___bht6" localSheetId="21" hidden="1">{"'Sheet1'!$L$16"}</definedName>
    <definedName name="___bht6" localSheetId="18" hidden="1">{"'Sheet1'!$L$16"}</definedName>
    <definedName name="___bht6" localSheetId="19" hidden="1">{"'Sheet1'!$L$16"}</definedName>
    <definedName name="___bht6" localSheetId="20" hidden="1">{"'Sheet1'!$L$16"}</definedName>
    <definedName name="___bht6" localSheetId="22" hidden="1">{"'Sheet1'!$L$16"}</definedName>
    <definedName name="___bht6" localSheetId="24" hidden="1">{"'Sheet1'!$L$16"}</definedName>
    <definedName name="___bht6" localSheetId="28" hidden="1">{"'Sheet1'!$L$16"}</definedName>
    <definedName name="___bht6" localSheetId="14" hidden="1">{"'Sheet1'!$L$16"}</definedName>
    <definedName name="___bht6" hidden="1">{"'Sheet1'!$L$16"}</definedName>
    <definedName name="___BIA3" localSheetId="12" hidden="1">{"'Sheet1'!$L$16"}</definedName>
    <definedName name="___BIA3" localSheetId="11" hidden="1">{"'Sheet1'!$L$16"}</definedName>
    <definedName name="___BIA3" localSheetId="13" hidden="1">{"'Sheet1'!$L$16"}</definedName>
    <definedName name="___BIA3" localSheetId="16" hidden="1">{"'Sheet1'!$L$16"}</definedName>
    <definedName name="___BIA3" localSheetId="21" hidden="1">{"'Sheet1'!$L$16"}</definedName>
    <definedName name="___BIA3" localSheetId="18" hidden="1">{"'Sheet1'!$L$16"}</definedName>
    <definedName name="___BIA3" localSheetId="19" hidden="1">{"'Sheet1'!$L$16"}</definedName>
    <definedName name="___BIA3" localSheetId="20" hidden="1">{"'Sheet1'!$L$16"}</definedName>
    <definedName name="___BIA3" localSheetId="22" hidden="1">{"'Sheet1'!$L$16"}</definedName>
    <definedName name="___BIA3" localSheetId="24" hidden="1">{"'Sheet1'!$L$16"}</definedName>
    <definedName name="___BIA3" localSheetId="28" hidden="1">{"'Sheet1'!$L$16"}</definedName>
    <definedName name="___BIA3" localSheetId="14" hidden="1">{"'Sheet1'!$L$16"}</definedName>
    <definedName name="___BIA3" hidden="1">{"'Sheet1'!$L$16"}</definedName>
    <definedName name="___boq2" localSheetId="12" hidden="1">{"'Sheet1'!$L$16"}</definedName>
    <definedName name="___boq2" localSheetId="11" hidden="1">{"'Sheet1'!$L$16"}</definedName>
    <definedName name="___boq2" localSheetId="13" hidden="1">{"'Sheet1'!$L$16"}</definedName>
    <definedName name="___boq2" localSheetId="16" hidden="1">{"'Sheet1'!$L$16"}</definedName>
    <definedName name="___boq2" localSheetId="21" hidden="1">{"'Sheet1'!$L$16"}</definedName>
    <definedName name="___boq2" localSheetId="18" hidden="1">{"'Sheet1'!$L$16"}</definedName>
    <definedName name="___boq2" localSheetId="19" hidden="1">{"'Sheet1'!$L$16"}</definedName>
    <definedName name="___boq2" localSheetId="20" hidden="1">{"'Sheet1'!$L$16"}</definedName>
    <definedName name="___boq2" localSheetId="22" hidden="1">{"'Sheet1'!$L$16"}</definedName>
    <definedName name="___boq2" localSheetId="24" hidden="1">{"'Sheet1'!$L$16"}</definedName>
    <definedName name="___boq2" localSheetId="28" hidden="1">{"'Sheet1'!$L$16"}</definedName>
    <definedName name="___boq2" localSheetId="14" hidden="1">{"'Sheet1'!$L$16"}</definedName>
    <definedName name="___boq2" hidden="1">{"'Sheet1'!$L$16"}</definedName>
    <definedName name="___cao1">#REF!</definedName>
    <definedName name="___cao2">#REF!</definedName>
    <definedName name="___cao3">#REF!</definedName>
    <definedName name="___cao4">#REF!</definedName>
    <definedName name="___cao5">#REF!</definedName>
    <definedName name="___cao6">#REF!</definedName>
    <definedName name="___CD2" localSheetId="12" hidden="1">{"'Sheet1'!$L$16"}</definedName>
    <definedName name="___CD2" localSheetId="11" hidden="1">{"'Sheet1'!$L$16"}</definedName>
    <definedName name="___CD2" localSheetId="13" hidden="1">{"'Sheet1'!$L$16"}</definedName>
    <definedName name="___CD2" localSheetId="16" hidden="1">{"'Sheet1'!$L$16"}</definedName>
    <definedName name="___CD2" localSheetId="21" hidden="1">{"'Sheet1'!$L$16"}</definedName>
    <definedName name="___CD2" localSheetId="18" hidden="1">{"'Sheet1'!$L$16"}</definedName>
    <definedName name="___CD2" localSheetId="19" hidden="1">{"'Sheet1'!$L$16"}</definedName>
    <definedName name="___CD2" localSheetId="20" hidden="1">{"'Sheet1'!$L$16"}</definedName>
    <definedName name="___CD2" localSheetId="22" hidden="1">{"'Sheet1'!$L$16"}</definedName>
    <definedName name="___CD2" localSheetId="24" hidden="1">{"'Sheet1'!$L$16"}</definedName>
    <definedName name="___CD2" localSheetId="28" hidden="1">{"'Sheet1'!$L$16"}</definedName>
    <definedName name="___CD2" localSheetId="14" hidden="1">{"'Sheet1'!$L$16"}</definedName>
    <definedName name="___CD2" hidden="1">{"'Sheet1'!$L$16"}</definedName>
    <definedName name="___cep1" localSheetId="12" hidden="1">{"'Sheet1'!$L$16"}</definedName>
    <definedName name="___cep1" localSheetId="11" hidden="1">{"'Sheet1'!$L$16"}</definedName>
    <definedName name="___cep1" localSheetId="13" hidden="1">{"'Sheet1'!$L$16"}</definedName>
    <definedName name="___cep1" localSheetId="16" hidden="1">{"'Sheet1'!$L$16"}</definedName>
    <definedName name="___cep1" localSheetId="21" hidden="1">{"'Sheet1'!$L$16"}</definedName>
    <definedName name="___cep1" localSheetId="18" hidden="1">{"'Sheet1'!$L$16"}</definedName>
    <definedName name="___cep1" localSheetId="19" hidden="1">{"'Sheet1'!$L$16"}</definedName>
    <definedName name="___cep1" localSheetId="20" hidden="1">{"'Sheet1'!$L$16"}</definedName>
    <definedName name="___cep1" localSheetId="22" hidden="1">{"'Sheet1'!$L$16"}</definedName>
    <definedName name="___cep1" localSheetId="24" hidden="1">{"'Sheet1'!$L$16"}</definedName>
    <definedName name="___cep1" localSheetId="28" hidden="1">{"'Sheet1'!$L$16"}</definedName>
    <definedName name="___cep1" localSheetId="14" hidden="1">{"'Sheet1'!$L$16"}</definedName>
    <definedName name="___cep1" hidden="1">{"'Sheet1'!$L$16"}</definedName>
    <definedName name="___CN1" localSheetId="12" hidden="1">{"'Sheet1'!$L$16"}</definedName>
    <definedName name="___CN1" localSheetId="11" hidden="1">{"'Sheet1'!$L$16"}</definedName>
    <definedName name="___CN1" localSheetId="13" hidden="1">{"'Sheet1'!$L$16"}</definedName>
    <definedName name="___CN1" localSheetId="16" hidden="1">{"'Sheet1'!$L$16"}</definedName>
    <definedName name="___CN1" localSheetId="21" hidden="1">{"'Sheet1'!$L$16"}</definedName>
    <definedName name="___CN1" localSheetId="18" hidden="1">{"'Sheet1'!$L$16"}</definedName>
    <definedName name="___CN1" localSheetId="19" hidden="1">{"'Sheet1'!$L$16"}</definedName>
    <definedName name="___CN1" localSheetId="20" hidden="1">{"'Sheet1'!$L$16"}</definedName>
    <definedName name="___CN1" localSheetId="22" hidden="1">{"'Sheet1'!$L$16"}</definedName>
    <definedName name="___CN1" localSheetId="24" hidden="1">{"'Sheet1'!$L$16"}</definedName>
    <definedName name="___CN1" localSheetId="28" hidden="1">{"'Sheet1'!$L$16"}</definedName>
    <definedName name="___CN1" localSheetId="14" hidden="1">{"'Sheet1'!$L$16"}</definedName>
    <definedName name="___CN1" hidden="1">{"'Sheet1'!$L$16"}</definedName>
    <definedName name="___coc1000" localSheetId="12" hidden="1">{#N/A,#N/A,FALSE,"Chi tiÆt"}</definedName>
    <definedName name="___coc1000" localSheetId="11" hidden="1">{#N/A,#N/A,FALSE,"Chi tiÆt"}</definedName>
    <definedName name="___coc1000" localSheetId="13" hidden="1">{#N/A,#N/A,FALSE,"Chi tiÆt"}</definedName>
    <definedName name="___coc1000" localSheetId="16" hidden="1">{#N/A,#N/A,FALSE,"Chi tiÆt"}</definedName>
    <definedName name="___coc1000" localSheetId="21" hidden="1">{#N/A,#N/A,FALSE,"Chi tiÆt"}</definedName>
    <definedName name="___coc1000" localSheetId="18" hidden="1">{#N/A,#N/A,FALSE,"Chi tiÆt"}</definedName>
    <definedName name="___coc1000" localSheetId="19" hidden="1">{#N/A,#N/A,FALSE,"Chi tiÆt"}</definedName>
    <definedName name="___coc1000" localSheetId="20" hidden="1">{#N/A,#N/A,FALSE,"Chi tiÆt"}</definedName>
    <definedName name="___coc1000" localSheetId="22" hidden="1">{#N/A,#N/A,FALSE,"Chi tiÆt"}</definedName>
    <definedName name="___coc1000" localSheetId="24" hidden="1">{#N/A,#N/A,FALSE,"Chi tiÆt"}</definedName>
    <definedName name="___coc1000" localSheetId="28" hidden="1">{#N/A,#N/A,FALSE,"Chi tiÆt"}</definedName>
    <definedName name="___coc1000" localSheetId="14" hidden="1">{#N/A,#N/A,FALSE,"Chi tiÆt"}</definedName>
    <definedName name="___coc1000" hidden="1">{#N/A,#N/A,FALSE,"Chi tiÆt"}</definedName>
    <definedName name="___Coc39" localSheetId="12" hidden="1">{"'Sheet1'!$L$16"}</definedName>
    <definedName name="___Coc39" localSheetId="11" hidden="1">{"'Sheet1'!$L$16"}</definedName>
    <definedName name="___Coc39" localSheetId="13" hidden="1">{"'Sheet1'!$L$16"}</definedName>
    <definedName name="___Coc39" localSheetId="16" hidden="1">{"'Sheet1'!$L$16"}</definedName>
    <definedName name="___Coc39" localSheetId="21" hidden="1">{"'Sheet1'!$L$16"}</definedName>
    <definedName name="___Coc39" localSheetId="18" hidden="1">{"'Sheet1'!$L$16"}</definedName>
    <definedName name="___Coc39" localSheetId="19" hidden="1">{"'Sheet1'!$L$16"}</definedName>
    <definedName name="___Coc39" localSheetId="20" hidden="1">{"'Sheet1'!$L$16"}</definedName>
    <definedName name="___Coc39" localSheetId="22" hidden="1">{"'Sheet1'!$L$16"}</definedName>
    <definedName name="___Coc39" localSheetId="24" hidden="1">{"'Sheet1'!$L$16"}</definedName>
    <definedName name="___Coc39" localSheetId="28" hidden="1">{"'Sheet1'!$L$16"}</definedName>
    <definedName name="___Coc39" localSheetId="14" hidden="1">{"'Sheet1'!$L$16"}</definedName>
    <definedName name="___Coc39" hidden="1">{"'Sheet1'!$L$16"}</definedName>
    <definedName name="___com2" localSheetId="12" hidden="1">{"'Break down'!$A$4"}</definedName>
    <definedName name="___com2" localSheetId="11" hidden="1">{"'Break down'!$A$4"}</definedName>
    <definedName name="___com2" localSheetId="13" hidden="1">{"'Break down'!$A$4"}</definedName>
    <definedName name="___com2" localSheetId="16" hidden="1">{"'Break down'!$A$4"}</definedName>
    <definedName name="___com2" localSheetId="21" hidden="1">{"'Break down'!$A$4"}</definedName>
    <definedName name="___com2" localSheetId="18" hidden="1">{"'Break down'!$A$4"}</definedName>
    <definedName name="___com2" localSheetId="19" hidden="1">{"'Break down'!$A$4"}</definedName>
    <definedName name="___com2" localSheetId="20" hidden="1">{"'Break down'!$A$4"}</definedName>
    <definedName name="___com2" localSheetId="22" hidden="1">{"'Break down'!$A$4"}</definedName>
    <definedName name="___com2" localSheetId="24" hidden="1">{"'Break down'!$A$4"}</definedName>
    <definedName name="___com2" localSheetId="28" hidden="1">{"'Break down'!$A$4"}</definedName>
    <definedName name="___com2" localSheetId="14" hidden="1">{"'Break down'!$A$4"}</definedName>
    <definedName name="___com2" hidden="1">{"'Break down'!$A$4"}</definedName>
    <definedName name="___CON1">#REF!</definedName>
    <definedName name="___CON2">#REF!</definedName>
    <definedName name="___CT2" localSheetId="12" hidden="1">{"'Sheet1'!$L$16"}</definedName>
    <definedName name="___CT2" localSheetId="11" hidden="1">{"'Sheet1'!$L$16"}</definedName>
    <definedName name="___CT2" localSheetId="13" hidden="1">{"'Sheet1'!$L$16"}</definedName>
    <definedName name="___CT2" localSheetId="16" hidden="1">{"'Sheet1'!$L$16"}</definedName>
    <definedName name="___CT2" localSheetId="21" hidden="1">{"'Sheet1'!$L$16"}</definedName>
    <definedName name="___CT2" localSheetId="18" hidden="1">{"'Sheet1'!$L$16"}</definedName>
    <definedName name="___CT2" localSheetId="19" hidden="1">{"'Sheet1'!$L$16"}</definedName>
    <definedName name="___CT2" localSheetId="20" hidden="1">{"'Sheet1'!$L$16"}</definedName>
    <definedName name="___CT2" localSheetId="22" hidden="1">{"'Sheet1'!$L$16"}</definedName>
    <definedName name="___CT2" localSheetId="24" hidden="1">{"'Sheet1'!$L$16"}</definedName>
    <definedName name="___CT2" localSheetId="28" hidden="1">{"'Sheet1'!$L$16"}</definedName>
    <definedName name="___CT2" localSheetId="14" hidden="1">{"'Sheet1'!$L$16"}</definedName>
    <definedName name="___CT2" hidden="1">{"'Sheet1'!$L$16"}</definedName>
    <definedName name="___ct2005" localSheetId="12" hidden="1">{"'Sheet1'!$L$16"}</definedName>
    <definedName name="___ct2005" localSheetId="11" hidden="1">{"'Sheet1'!$L$16"}</definedName>
    <definedName name="___ct2005" localSheetId="13" hidden="1">{"'Sheet1'!$L$16"}</definedName>
    <definedName name="___ct2005" localSheetId="16" hidden="1">{"'Sheet1'!$L$16"}</definedName>
    <definedName name="___ct2005" localSheetId="21" hidden="1">{"'Sheet1'!$L$16"}</definedName>
    <definedName name="___ct2005" localSheetId="18" hidden="1">{"'Sheet1'!$L$16"}</definedName>
    <definedName name="___ct2005" localSheetId="19" hidden="1">{"'Sheet1'!$L$16"}</definedName>
    <definedName name="___ct2005" localSheetId="20" hidden="1">{"'Sheet1'!$L$16"}</definedName>
    <definedName name="___ct2005" localSheetId="22" hidden="1">{"'Sheet1'!$L$16"}</definedName>
    <definedName name="___ct2005" localSheetId="24" hidden="1">{"'Sheet1'!$L$16"}</definedName>
    <definedName name="___ct2005" localSheetId="28" hidden="1">{"'Sheet1'!$L$16"}</definedName>
    <definedName name="___ct2005" localSheetId="14" hidden="1">{"'Sheet1'!$L$16"}</definedName>
    <definedName name="___ct2005" hidden="1">{"'Sheet1'!$L$16"}</definedName>
    <definedName name="___CT4" localSheetId="12" hidden="1">{"'Sheet1'!$L$16"}</definedName>
    <definedName name="___CT4" localSheetId="11" hidden="1">{"'Sheet1'!$L$16"}</definedName>
    <definedName name="___CT4" localSheetId="13" hidden="1">{"'Sheet1'!$L$16"}</definedName>
    <definedName name="___CT4" localSheetId="16" hidden="1">{"'Sheet1'!$L$16"}</definedName>
    <definedName name="___CT4" localSheetId="21" hidden="1">{"'Sheet1'!$L$16"}</definedName>
    <definedName name="___CT4" localSheetId="18" hidden="1">{"'Sheet1'!$L$16"}</definedName>
    <definedName name="___CT4" localSheetId="19" hidden="1">{"'Sheet1'!$L$16"}</definedName>
    <definedName name="___CT4" localSheetId="20" hidden="1">{"'Sheet1'!$L$16"}</definedName>
    <definedName name="___CT4" localSheetId="22" hidden="1">{"'Sheet1'!$L$16"}</definedName>
    <definedName name="___CT4" localSheetId="24" hidden="1">{"'Sheet1'!$L$16"}</definedName>
    <definedName name="___CT4" localSheetId="28" hidden="1">{"'Sheet1'!$L$16"}</definedName>
    <definedName name="___CT4" localSheetId="14" hidden="1">{"'Sheet1'!$L$16"}</definedName>
    <definedName name="___CT4" hidden="1">{"'Sheet1'!$L$16"}</definedName>
    <definedName name="___cty5" localSheetId="12">{"Book1","Cau Van Phu.xls"}</definedName>
    <definedName name="___cty5" localSheetId="11">{"Book1","Cau Van Phu.xls"}</definedName>
    <definedName name="___cty5" localSheetId="13">{"Book1","Cau Van Phu.xls"}</definedName>
    <definedName name="___cty5" localSheetId="16">{"Book1","Cau Van Phu.xls"}</definedName>
    <definedName name="___cty5" localSheetId="21">{"Book1","Cau Van Phu.xls"}</definedName>
    <definedName name="___cty5" localSheetId="18">{"Book1","Cau Van Phu.xls"}</definedName>
    <definedName name="___cty5" localSheetId="19">{"Book1","Cau Van Phu.xls"}</definedName>
    <definedName name="___cty5" localSheetId="20">{"Book1","Cau Van Phu.xls"}</definedName>
    <definedName name="___cty5" localSheetId="22">{"Book1","Cau Van Phu.xls"}</definedName>
    <definedName name="___cty5" localSheetId="24">{"Book1","Cau Van Phu.xls"}</definedName>
    <definedName name="___cty5" localSheetId="28">{"Book1","Cau Van Phu.xls"}</definedName>
    <definedName name="___cty5" localSheetId="14">{"Book1","Cau Van Phu.xls"}</definedName>
    <definedName name="___cty5">{"Book1","Cau Van Phu.xls"}</definedName>
    <definedName name="___Cty501" localSheetId="12" hidden="1">{"'Sheet1'!$L$16"}</definedName>
    <definedName name="___Cty501" localSheetId="11" hidden="1">{"'Sheet1'!$L$16"}</definedName>
    <definedName name="___Cty501" localSheetId="13" hidden="1">{"'Sheet1'!$L$16"}</definedName>
    <definedName name="___Cty501" localSheetId="16" hidden="1">{"'Sheet1'!$L$16"}</definedName>
    <definedName name="___Cty501" localSheetId="21" hidden="1">{"'Sheet1'!$L$16"}</definedName>
    <definedName name="___Cty501" localSheetId="18" hidden="1">{"'Sheet1'!$L$16"}</definedName>
    <definedName name="___Cty501" localSheetId="19" hidden="1">{"'Sheet1'!$L$16"}</definedName>
    <definedName name="___Cty501" localSheetId="20" hidden="1">{"'Sheet1'!$L$16"}</definedName>
    <definedName name="___Cty501" localSheetId="22" hidden="1">{"'Sheet1'!$L$16"}</definedName>
    <definedName name="___Cty501" localSheetId="24" hidden="1">{"'Sheet1'!$L$16"}</definedName>
    <definedName name="___Cty501" localSheetId="28" hidden="1">{"'Sheet1'!$L$16"}</definedName>
    <definedName name="___Cty501" localSheetId="14" hidden="1">{"'Sheet1'!$L$16"}</definedName>
    <definedName name="___Cty501" hidden="1">{"'Sheet1'!$L$16"}</definedName>
    <definedName name="___d1500" localSheetId="12" hidden="1">{"'Sheet1'!$L$16"}</definedName>
    <definedName name="___d1500" localSheetId="11" hidden="1">{"'Sheet1'!$L$16"}</definedName>
    <definedName name="___d1500" localSheetId="13" hidden="1">{"'Sheet1'!$L$16"}</definedName>
    <definedName name="___d1500" localSheetId="16" hidden="1">{"'Sheet1'!$L$16"}</definedName>
    <definedName name="___d1500" localSheetId="21" hidden="1">{"'Sheet1'!$L$16"}</definedName>
    <definedName name="___d1500" localSheetId="18" hidden="1">{"'Sheet1'!$L$16"}</definedName>
    <definedName name="___d1500" localSheetId="19" hidden="1">{"'Sheet1'!$L$16"}</definedName>
    <definedName name="___d1500" localSheetId="20" hidden="1">{"'Sheet1'!$L$16"}</definedName>
    <definedName name="___d1500" localSheetId="22" hidden="1">{"'Sheet1'!$L$16"}</definedName>
    <definedName name="___d1500" localSheetId="24" hidden="1">{"'Sheet1'!$L$16"}</definedName>
    <definedName name="___d1500" localSheetId="28" hidden="1">{"'Sheet1'!$L$16"}</definedName>
    <definedName name="___d1500" localSheetId="14" hidden="1">{"'Sheet1'!$L$16"}</definedName>
    <definedName name="___d1500" hidden="1">{"'Sheet1'!$L$16"}</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o1">#REF!</definedName>
    <definedName name="___dao2">#REF!</definedName>
    <definedName name="___dap2">#REF!</definedName>
    <definedName name="___day1">#REF!</definedName>
    <definedName name="___day2">#REF!</definedName>
    <definedName name="___dbu1">#REF!</definedName>
    <definedName name="___dbu2">#REF!</definedName>
    <definedName name="___ddn400">#REF!</definedName>
    <definedName name="___ddn600">#REF!</definedName>
    <definedName name="___DG1" localSheetId="12" hidden="1">{"'Sheet1'!$L$16"}</definedName>
    <definedName name="___DG1" localSheetId="11" hidden="1">{"'Sheet1'!$L$16"}</definedName>
    <definedName name="___DG1" localSheetId="13" hidden="1">{"'Sheet1'!$L$16"}</definedName>
    <definedName name="___DG1" localSheetId="16" hidden="1">{"'Sheet1'!$L$16"}</definedName>
    <definedName name="___DG1" localSheetId="21" hidden="1">{"'Sheet1'!$L$16"}</definedName>
    <definedName name="___DG1" localSheetId="18" hidden="1">{"'Sheet1'!$L$16"}</definedName>
    <definedName name="___DG1" localSheetId="19" hidden="1">{"'Sheet1'!$L$16"}</definedName>
    <definedName name="___DG1" localSheetId="20" hidden="1">{"'Sheet1'!$L$16"}</definedName>
    <definedName name="___DG1" localSheetId="22" hidden="1">{"'Sheet1'!$L$16"}</definedName>
    <definedName name="___DG1" localSheetId="24" hidden="1">{"'Sheet1'!$L$16"}</definedName>
    <definedName name="___DG1" localSheetId="28" hidden="1">{"'Sheet1'!$L$16"}</definedName>
    <definedName name="___DG1" localSheetId="14" hidden="1">{"'Sheet1'!$L$16"}</definedName>
    <definedName name="___DG1" hidden="1">{"'Sheet1'!$L$16"}</definedName>
    <definedName name="___DK1" localSheetId="12" hidden="1">{"Offgrid",#N/A,FALSE,"OFFGRID";"Region",#N/A,FALSE,"REGION";"Offgrid -2",#N/A,FALSE,"OFFGRID";"WTP",#N/A,FALSE,"WTP";"WTP -2",#N/A,FALSE,"WTP";"Project",#N/A,FALSE,"PROJECT";"Summary -2",#N/A,FALSE,"SUMMARY"}</definedName>
    <definedName name="___DK1" localSheetId="11" hidden="1">{"Offgrid",#N/A,FALSE,"OFFGRID";"Region",#N/A,FALSE,"REGION";"Offgrid -2",#N/A,FALSE,"OFFGRID";"WTP",#N/A,FALSE,"WTP";"WTP -2",#N/A,FALSE,"WTP";"Project",#N/A,FALSE,"PROJECT";"Summary -2",#N/A,FALSE,"SUMMARY"}</definedName>
    <definedName name="___DK1" localSheetId="13" hidden="1">{"Offgrid",#N/A,FALSE,"OFFGRID";"Region",#N/A,FALSE,"REGION";"Offgrid -2",#N/A,FALSE,"OFFGRID";"WTP",#N/A,FALSE,"WTP";"WTP -2",#N/A,FALSE,"WTP";"Project",#N/A,FALSE,"PROJECT";"Summary -2",#N/A,FALSE,"SUMMARY"}</definedName>
    <definedName name="___DK1" localSheetId="16" hidden="1">{"Offgrid",#N/A,FALSE,"OFFGRID";"Region",#N/A,FALSE,"REGION";"Offgrid -2",#N/A,FALSE,"OFFGRID";"WTP",#N/A,FALSE,"WTP";"WTP -2",#N/A,FALSE,"WTP";"Project",#N/A,FALSE,"PROJECT";"Summary -2",#N/A,FALSE,"SUMMARY"}</definedName>
    <definedName name="___DK1" localSheetId="21" hidden="1">{"Offgrid",#N/A,FALSE,"OFFGRID";"Region",#N/A,FALSE,"REGION";"Offgrid -2",#N/A,FALSE,"OFFGRID";"WTP",#N/A,FALSE,"WTP";"WTP -2",#N/A,FALSE,"WTP";"Project",#N/A,FALSE,"PROJECT";"Summary -2",#N/A,FALSE,"SUMMARY"}</definedName>
    <definedName name="___DK1" localSheetId="18" hidden="1">{"Offgrid",#N/A,FALSE,"OFFGRID";"Region",#N/A,FALSE,"REGION";"Offgrid -2",#N/A,FALSE,"OFFGRID";"WTP",#N/A,FALSE,"WTP";"WTP -2",#N/A,FALSE,"WTP";"Project",#N/A,FALSE,"PROJECT";"Summary -2",#N/A,FALSE,"SUMMARY"}</definedName>
    <definedName name="___DK1" localSheetId="19" hidden="1">{"Offgrid",#N/A,FALSE,"OFFGRID";"Region",#N/A,FALSE,"REGION";"Offgrid -2",#N/A,FALSE,"OFFGRID";"WTP",#N/A,FALSE,"WTP";"WTP -2",#N/A,FALSE,"WTP";"Project",#N/A,FALSE,"PROJECT";"Summary -2",#N/A,FALSE,"SUMMARY"}</definedName>
    <definedName name="___DK1" localSheetId="20" hidden="1">{"Offgrid",#N/A,FALSE,"OFFGRID";"Region",#N/A,FALSE,"REGION";"Offgrid -2",#N/A,FALSE,"OFFGRID";"WTP",#N/A,FALSE,"WTP";"WTP -2",#N/A,FALSE,"WTP";"Project",#N/A,FALSE,"PROJECT";"Summary -2",#N/A,FALSE,"SUMMARY"}</definedName>
    <definedName name="___DK1" localSheetId="22" hidden="1">{"Offgrid",#N/A,FALSE,"OFFGRID";"Region",#N/A,FALSE,"REGION";"Offgrid -2",#N/A,FALSE,"OFFGRID";"WTP",#N/A,FALSE,"WTP";"WTP -2",#N/A,FALSE,"WTP";"Project",#N/A,FALSE,"PROJECT";"Summary -2",#N/A,FALSE,"SUMMARY"}</definedName>
    <definedName name="___DK1" localSheetId="24" hidden="1">{"Offgrid",#N/A,FALSE,"OFFGRID";"Region",#N/A,FALSE,"REGION";"Offgrid -2",#N/A,FALSE,"OFFGRID";"WTP",#N/A,FALSE,"WTP";"WTP -2",#N/A,FALSE,"WTP";"Project",#N/A,FALSE,"PROJECT";"Summary -2",#N/A,FALSE,"SUMMARY"}</definedName>
    <definedName name="___DK1" localSheetId="28" hidden="1">{"Offgrid",#N/A,FALSE,"OFFGRID";"Region",#N/A,FALSE,"REGION";"Offgrid -2",#N/A,FALSE,"OFFGRID";"WTP",#N/A,FALSE,"WTP";"WTP -2",#N/A,FALSE,"WTP";"Project",#N/A,FALSE,"PROJECT";"Summary -2",#N/A,FALSE,"SUMMARY"}</definedName>
    <definedName name="___DK1" localSheetId="14" hidden="1">{"Offgrid",#N/A,FALSE,"OFFGRID";"Region",#N/A,FALSE,"REGION";"Offgrid -2",#N/A,FALSE,"OFFGRID";"WTP",#N/A,FALSE,"WTP";"WTP -2",#N/A,FALSE,"WTP";"Project",#N/A,FALSE,"PROJECT";"Summary -2",#N/A,FALSE,"SUMMARY"}</definedName>
    <definedName name="___DK1" hidden="1">{"Offgrid",#N/A,FALSE,"OFFGRID";"Region",#N/A,FALSE,"REGION";"Offgrid -2",#N/A,FALSE,"OFFGRID";"WTP",#N/A,FALSE,"WTP";"WTP -2",#N/A,FALSE,"WTP";"Project",#N/A,FALSE,"PROJECT";"Summary -2",#N/A,FALSE,"SUMMARY"}</definedName>
    <definedName name="___dot2" localSheetId="12" hidden="1">{"'Sheet1'!$L$16"}</definedName>
    <definedName name="___dot2" localSheetId="11" hidden="1">{"'Sheet1'!$L$16"}</definedName>
    <definedName name="___dot2" localSheetId="13" hidden="1">{"'Sheet1'!$L$16"}</definedName>
    <definedName name="___dot2" localSheetId="16" hidden="1">{"'Sheet1'!$L$16"}</definedName>
    <definedName name="___dot2" localSheetId="21" hidden="1">{"'Sheet1'!$L$16"}</definedName>
    <definedName name="___dot2" localSheetId="18" hidden="1">{"'Sheet1'!$L$16"}</definedName>
    <definedName name="___dot2" localSheetId="19" hidden="1">{"'Sheet1'!$L$16"}</definedName>
    <definedName name="___dot2" localSheetId="20" hidden="1">{"'Sheet1'!$L$16"}</definedName>
    <definedName name="___dot2" localSheetId="22" hidden="1">{"'Sheet1'!$L$16"}</definedName>
    <definedName name="___dot2" localSheetId="24" hidden="1">{"'Sheet1'!$L$16"}</definedName>
    <definedName name="___dot2" localSheetId="28" hidden="1">{"'Sheet1'!$L$16"}</definedName>
    <definedName name="___dot2" localSheetId="14" hidden="1">{"'Sheet1'!$L$16"}</definedName>
    <definedName name="___dot2" hidden="1">{"'Sheet1'!$L$16"}</definedName>
    <definedName name="___dt1" localSheetId="12" hidden="1">{"'Sheet1'!$L$16"}</definedName>
    <definedName name="___dt1" localSheetId="11" hidden="1">{"'Sheet1'!$L$16"}</definedName>
    <definedName name="___dt1" localSheetId="13" hidden="1">{"'Sheet1'!$L$16"}</definedName>
    <definedName name="___dt1" localSheetId="16" hidden="1">{"'Sheet1'!$L$16"}</definedName>
    <definedName name="___dt1" localSheetId="21" hidden="1">{"'Sheet1'!$L$16"}</definedName>
    <definedName name="___dt1" localSheetId="18" hidden="1">{"'Sheet1'!$L$16"}</definedName>
    <definedName name="___dt1" localSheetId="19" hidden="1">{"'Sheet1'!$L$16"}</definedName>
    <definedName name="___dt1" localSheetId="20" hidden="1">{"'Sheet1'!$L$16"}</definedName>
    <definedName name="___dt1" localSheetId="22" hidden="1">{"'Sheet1'!$L$16"}</definedName>
    <definedName name="___dt1" localSheetId="24" hidden="1">{"'Sheet1'!$L$16"}</definedName>
    <definedName name="___dt1" localSheetId="28" hidden="1">{"'Sheet1'!$L$16"}</definedName>
    <definedName name="___dt1" localSheetId="14" hidden="1">{"'Sheet1'!$L$16"}</definedName>
    <definedName name="___dt1" hidden="1">{"'Sheet1'!$L$16"}</definedName>
    <definedName name="___DT10" localSheetId="12" hidden="1">{"'Sheet1'!$L$16"}</definedName>
    <definedName name="___DT10" localSheetId="11" hidden="1">{"'Sheet1'!$L$16"}</definedName>
    <definedName name="___DT10" localSheetId="13" hidden="1">{"'Sheet1'!$L$16"}</definedName>
    <definedName name="___DT10" localSheetId="16" hidden="1">{"'Sheet1'!$L$16"}</definedName>
    <definedName name="___DT10" localSheetId="21" hidden="1">{"'Sheet1'!$L$16"}</definedName>
    <definedName name="___DT10" localSheetId="18" hidden="1">{"'Sheet1'!$L$16"}</definedName>
    <definedName name="___DT10" localSheetId="19" hidden="1">{"'Sheet1'!$L$16"}</definedName>
    <definedName name="___DT10" localSheetId="20" hidden="1">{"'Sheet1'!$L$16"}</definedName>
    <definedName name="___DT10" localSheetId="22" hidden="1">{"'Sheet1'!$L$16"}</definedName>
    <definedName name="___DT10" localSheetId="24" hidden="1">{"'Sheet1'!$L$16"}</definedName>
    <definedName name="___DT10" localSheetId="28" hidden="1">{"'Sheet1'!$L$16"}</definedName>
    <definedName name="___DT10" localSheetId="14" hidden="1">{"'Sheet1'!$L$16"}</definedName>
    <definedName name="___DT10" hidden="1">{"'Sheet1'!$L$16"}</definedName>
    <definedName name="___e2" localSheetId="12" hidden="1">{"'Sheet1'!$L$16"}</definedName>
    <definedName name="___e2" localSheetId="11" hidden="1">{"'Sheet1'!$L$16"}</definedName>
    <definedName name="___e2" localSheetId="13" hidden="1">{"'Sheet1'!$L$16"}</definedName>
    <definedName name="___e2" localSheetId="16" hidden="1">{"'Sheet1'!$L$16"}</definedName>
    <definedName name="___e2" localSheetId="21" hidden="1">{"'Sheet1'!$L$16"}</definedName>
    <definedName name="___e2" localSheetId="18" hidden="1">{"'Sheet1'!$L$16"}</definedName>
    <definedName name="___e2" localSheetId="19" hidden="1">{"'Sheet1'!$L$16"}</definedName>
    <definedName name="___e2" localSheetId="20" hidden="1">{"'Sheet1'!$L$16"}</definedName>
    <definedName name="___e2" localSheetId="22" hidden="1">{"'Sheet1'!$L$16"}</definedName>
    <definedName name="___e2" localSheetId="24" hidden="1">{"'Sheet1'!$L$16"}</definedName>
    <definedName name="___e2" localSheetId="28" hidden="1">{"'Sheet1'!$L$16"}</definedName>
    <definedName name="___e2" localSheetId="14" hidden="1">{"'Sheet1'!$L$16"}</definedName>
    <definedName name="___e2" hidden="1">{"'Sheet1'!$L$16"}</definedName>
    <definedName name="__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st2" localSheetId="12" hidden="1">{#N/A,#N/A,TRUE,"Krycí list"}</definedName>
    <definedName name="___est2" localSheetId="11" hidden="1">{#N/A,#N/A,TRUE,"Krycí list"}</definedName>
    <definedName name="___est2" localSheetId="13" hidden="1">{#N/A,#N/A,TRUE,"Krycí list"}</definedName>
    <definedName name="___est2" localSheetId="16" hidden="1">{#N/A,#N/A,TRUE,"Krycí list"}</definedName>
    <definedName name="___est2" localSheetId="21" hidden="1">{#N/A,#N/A,TRUE,"Krycí list"}</definedName>
    <definedName name="___est2" localSheetId="18" hidden="1">{#N/A,#N/A,TRUE,"Krycí list"}</definedName>
    <definedName name="___est2" localSheetId="19" hidden="1">{#N/A,#N/A,TRUE,"Krycí list"}</definedName>
    <definedName name="___est2" localSheetId="20" hidden="1">{#N/A,#N/A,TRUE,"Krycí list"}</definedName>
    <definedName name="___est2" localSheetId="22" hidden="1">{#N/A,#N/A,TRUE,"Krycí list"}</definedName>
    <definedName name="___est2" localSheetId="24" hidden="1">{#N/A,#N/A,TRUE,"Krycí list"}</definedName>
    <definedName name="___est2" localSheetId="28" hidden="1">{#N/A,#N/A,TRUE,"Krycí list"}</definedName>
    <definedName name="___est2" localSheetId="14" hidden="1">{#N/A,#N/A,TRUE,"Krycí list"}</definedName>
    <definedName name="___est2" hidden="1">{#N/A,#N/A,TRUE,"Krycí list"}</definedName>
    <definedName name="___ewt3" localSheetId="12" hidden="1">{#N/A,#N/A,FALSE,"CCTV"}</definedName>
    <definedName name="___ewt3" localSheetId="11" hidden="1">{#N/A,#N/A,FALSE,"CCTV"}</definedName>
    <definedName name="___ewt3" localSheetId="13" hidden="1">{#N/A,#N/A,FALSE,"CCTV"}</definedName>
    <definedName name="___ewt3" localSheetId="16" hidden="1">{#N/A,#N/A,FALSE,"CCTV"}</definedName>
    <definedName name="___ewt3" localSheetId="21" hidden="1">{#N/A,#N/A,FALSE,"CCTV"}</definedName>
    <definedName name="___ewt3" localSheetId="18" hidden="1">{#N/A,#N/A,FALSE,"CCTV"}</definedName>
    <definedName name="___ewt3" localSheetId="19" hidden="1">{#N/A,#N/A,FALSE,"CCTV"}</definedName>
    <definedName name="___ewt3" localSheetId="20" hidden="1">{#N/A,#N/A,FALSE,"CCTV"}</definedName>
    <definedName name="___ewt3" localSheetId="22" hidden="1">{#N/A,#N/A,FALSE,"CCTV"}</definedName>
    <definedName name="___ewt3" localSheetId="24" hidden="1">{#N/A,#N/A,FALSE,"CCTV"}</definedName>
    <definedName name="___ewt3" localSheetId="28" hidden="1">{#N/A,#N/A,FALSE,"CCTV"}</definedName>
    <definedName name="___ewt3" localSheetId="14" hidden="1">{#N/A,#N/A,FALSE,"CCTV"}</definedName>
    <definedName name="___ewt3" hidden="1">{#N/A,#N/A,FALSE,"CCTV"}</definedName>
    <definedName name="___F1" localSheetId="12" hidden="1">{"'Sheet1'!$L$16"}</definedName>
    <definedName name="___F1" localSheetId="11" hidden="1">{"'Sheet1'!$L$16"}</definedName>
    <definedName name="___F1" localSheetId="13" hidden="1">{"'Sheet1'!$L$16"}</definedName>
    <definedName name="___F1" localSheetId="16" hidden="1">{"'Sheet1'!$L$16"}</definedName>
    <definedName name="___F1" localSheetId="21" hidden="1">{"'Sheet1'!$L$16"}</definedName>
    <definedName name="___F1" localSheetId="18" hidden="1">{"'Sheet1'!$L$16"}</definedName>
    <definedName name="___F1" localSheetId="19" hidden="1">{"'Sheet1'!$L$16"}</definedName>
    <definedName name="___F1" localSheetId="20" hidden="1">{"'Sheet1'!$L$16"}</definedName>
    <definedName name="___F1" localSheetId="22" hidden="1">{"'Sheet1'!$L$16"}</definedName>
    <definedName name="___F1" localSheetId="24" hidden="1">{"'Sheet1'!$L$16"}</definedName>
    <definedName name="___F1" localSheetId="28" hidden="1">{"'Sheet1'!$L$16"}</definedName>
    <definedName name="___F1" localSheetId="14" hidden="1">{"'Sheet1'!$L$16"}</definedName>
    <definedName name="___F1" hidden="1">{"'Sheet1'!$L$16"}</definedName>
    <definedName name="___f5" localSheetId="12" hidden="1">{"'Sheet1'!$L$16"}</definedName>
    <definedName name="___f5" localSheetId="11" hidden="1">{"'Sheet1'!$L$16"}</definedName>
    <definedName name="___f5" localSheetId="13" hidden="1">{"'Sheet1'!$L$16"}</definedName>
    <definedName name="___f5" localSheetId="16" hidden="1">{"'Sheet1'!$L$16"}</definedName>
    <definedName name="___f5" localSheetId="21" hidden="1">{"'Sheet1'!$L$16"}</definedName>
    <definedName name="___f5" localSheetId="18" hidden="1">{"'Sheet1'!$L$16"}</definedName>
    <definedName name="___f5" localSheetId="19" hidden="1">{"'Sheet1'!$L$16"}</definedName>
    <definedName name="___f5" localSheetId="20" hidden="1">{"'Sheet1'!$L$16"}</definedName>
    <definedName name="___f5" localSheetId="22" hidden="1">{"'Sheet1'!$L$16"}</definedName>
    <definedName name="___f5" localSheetId="24" hidden="1">{"'Sheet1'!$L$16"}</definedName>
    <definedName name="___f5" localSheetId="28" hidden="1">{"'Sheet1'!$L$16"}</definedName>
    <definedName name="___f5" localSheetId="14" hidden="1">{"'Sheet1'!$L$16"}</definedName>
    <definedName name="___f5" hidden="1">{"'Sheet1'!$L$16"}</definedName>
    <definedName name="___f5_1" localSheetId="12" hidden="1">{"'Sheet1'!$L$16"}</definedName>
    <definedName name="___f5_1" localSheetId="11" hidden="1">{"'Sheet1'!$L$16"}</definedName>
    <definedName name="___f5_1" localSheetId="13" hidden="1">{"'Sheet1'!$L$16"}</definedName>
    <definedName name="___f5_1" localSheetId="16" hidden="1">{"'Sheet1'!$L$16"}</definedName>
    <definedName name="___f5_1" localSheetId="21" hidden="1">{"'Sheet1'!$L$16"}</definedName>
    <definedName name="___f5_1" localSheetId="18" hidden="1">{"'Sheet1'!$L$16"}</definedName>
    <definedName name="___f5_1" localSheetId="19" hidden="1">{"'Sheet1'!$L$16"}</definedName>
    <definedName name="___f5_1" localSheetId="20" hidden="1">{"'Sheet1'!$L$16"}</definedName>
    <definedName name="___f5_1" localSheetId="22" hidden="1">{"'Sheet1'!$L$16"}</definedName>
    <definedName name="___f5_1" localSheetId="24" hidden="1">{"'Sheet1'!$L$16"}</definedName>
    <definedName name="___f5_1" localSheetId="28" hidden="1">{"'Sheet1'!$L$16"}</definedName>
    <definedName name="___f5_1" localSheetId="14" hidden="1">{"'Sheet1'!$L$16"}</definedName>
    <definedName name="___f5_1" hidden="1">{"'Sheet1'!$L$16"}</definedName>
    <definedName name="___f5_2" localSheetId="12" hidden="1">{"'Sheet1'!$L$16"}</definedName>
    <definedName name="___f5_2" localSheetId="11" hidden="1">{"'Sheet1'!$L$16"}</definedName>
    <definedName name="___f5_2" localSheetId="13" hidden="1">{"'Sheet1'!$L$16"}</definedName>
    <definedName name="___f5_2" localSheetId="16" hidden="1">{"'Sheet1'!$L$16"}</definedName>
    <definedName name="___f5_2" localSheetId="21" hidden="1">{"'Sheet1'!$L$16"}</definedName>
    <definedName name="___f5_2" localSheetId="18" hidden="1">{"'Sheet1'!$L$16"}</definedName>
    <definedName name="___f5_2" localSheetId="19" hidden="1">{"'Sheet1'!$L$16"}</definedName>
    <definedName name="___f5_2" localSheetId="20" hidden="1">{"'Sheet1'!$L$16"}</definedName>
    <definedName name="___f5_2" localSheetId="22" hidden="1">{"'Sheet1'!$L$16"}</definedName>
    <definedName name="___f5_2" localSheetId="24" hidden="1">{"'Sheet1'!$L$16"}</definedName>
    <definedName name="___f5_2" localSheetId="28" hidden="1">{"'Sheet1'!$L$16"}</definedName>
    <definedName name="___f5_2" localSheetId="14" hidden="1">{"'Sheet1'!$L$16"}</definedName>
    <definedName name="___f5_2" hidden="1">{"'Sheet1'!$L$16"}</definedName>
    <definedName name="___FAB4" hidden="1">#REF!</definedName>
    <definedName name="___FD12" localSheetId="12" hidden="1">{"'Sheet1'!$L$16"}</definedName>
    <definedName name="___FD12" localSheetId="11" hidden="1">{"'Sheet1'!$L$16"}</definedName>
    <definedName name="___FD12" localSheetId="13" hidden="1">{"'Sheet1'!$L$16"}</definedName>
    <definedName name="___FD12" localSheetId="16" hidden="1">{"'Sheet1'!$L$16"}</definedName>
    <definedName name="___FD12" localSheetId="21" hidden="1">{"'Sheet1'!$L$16"}</definedName>
    <definedName name="___FD12" localSheetId="18" hidden="1">{"'Sheet1'!$L$16"}</definedName>
    <definedName name="___FD12" localSheetId="19" hidden="1">{"'Sheet1'!$L$16"}</definedName>
    <definedName name="___FD12" localSheetId="20" hidden="1">{"'Sheet1'!$L$16"}</definedName>
    <definedName name="___FD12" localSheetId="22" hidden="1">{"'Sheet1'!$L$16"}</definedName>
    <definedName name="___FD12" localSheetId="24" hidden="1">{"'Sheet1'!$L$16"}</definedName>
    <definedName name="___FD12" localSheetId="28" hidden="1">{"'Sheet1'!$L$16"}</definedName>
    <definedName name="___FD12" localSheetId="14" hidden="1">{"'Sheet1'!$L$16"}</definedName>
    <definedName name="___FD12" hidden="1">{"'Sheet1'!$L$16"}</definedName>
    <definedName name="___G4211" localSheetId="12" hidden="1">{"'Sheet1'!$L$16"}</definedName>
    <definedName name="___G4211" localSheetId="11" hidden="1">{"'Sheet1'!$L$16"}</definedName>
    <definedName name="___G4211" localSheetId="13" hidden="1">{"'Sheet1'!$L$16"}</definedName>
    <definedName name="___G4211" localSheetId="16" hidden="1">{"'Sheet1'!$L$16"}</definedName>
    <definedName name="___G4211" localSheetId="21" hidden="1">{"'Sheet1'!$L$16"}</definedName>
    <definedName name="___G4211" localSheetId="18" hidden="1">{"'Sheet1'!$L$16"}</definedName>
    <definedName name="___G4211" localSheetId="19" hidden="1">{"'Sheet1'!$L$16"}</definedName>
    <definedName name="___G4211" localSheetId="20" hidden="1">{"'Sheet1'!$L$16"}</definedName>
    <definedName name="___G4211" localSheetId="22" hidden="1">{"'Sheet1'!$L$16"}</definedName>
    <definedName name="___G4211" localSheetId="24" hidden="1">{"'Sheet1'!$L$16"}</definedName>
    <definedName name="___G4211" localSheetId="28" hidden="1">{"'Sheet1'!$L$16"}</definedName>
    <definedName name="___G4211" localSheetId="14" hidden="1">{"'Sheet1'!$L$16"}</definedName>
    <definedName name="___G4211" hidden="1">{"'Sheet1'!$L$16"}</definedName>
    <definedName name="___GID1">#REF!</definedName>
    <definedName name="___Goi8" localSheetId="12" hidden="1">{"'Sheet1'!$L$16"}</definedName>
    <definedName name="___Goi8" localSheetId="11" hidden="1">{"'Sheet1'!$L$16"}</definedName>
    <definedName name="___Goi8" localSheetId="13" hidden="1">{"'Sheet1'!$L$16"}</definedName>
    <definedName name="___Goi8" localSheetId="16" hidden="1">{"'Sheet1'!$L$16"}</definedName>
    <definedName name="___Goi8" localSheetId="21" hidden="1">{"'Sheet1'!$L$16"}</definedName>
    <definedName name="___Goi8" localSheetId="18" hidden="1">{"'Sheet1'!$L$16"}</definedName>
    <definedName name="___Goi8" localSheetId="19" hidden="1">{"'Sheet1'!$L$16"}</definedName>
    <definedName name="___Goi8" localSheetId="20" hidden="1">{"'Sheet1'!$L$16"}</definedName>
    <definedName name="___Goi8" localSheetId="22" hidden="1">{"'Sheet1'!$L$16"}</definedName>
    <definedName name="___Goi8" localSheetId="24" hidden="1">{"'Sheet1'!$L$16"}</definedName>
    <definedName name="___Goi8" localSheetId="28" hidden="1">{"'Sheet1'!$L$16"}</definedName>
    <definedName name="___Goi8" localSheetId="14" hidden="1">{"'Sheet1'!$L$16"}</definedName>
    <definedName name="___Goi8" hidden="1">{"'Sheet1'!$L$16"}</definedName>
    <definedName name="___Goi8_1" localSheetId="12" hidden="1">{"'Sheet1'!$L$16"}</definedName>
    <definedName name="___Goi8_1" localSheetId="11" hidden="1">{"'Sheet1'!$L$16"}</definedName>
    <definedName name="___Goi8_1" localSheetId="13" hidden="1">{"'Sheet1'!$L$16"}</definedName>
    <definedName name="___Goi8_1" localSheetId="16" hidden="1">{"'Sheet1'!$L$16"}</definedName>
    <definedName name="___Goi8_1" localSheetId="21" hidden="1">{"'Sheet1'!$L$16"}</definedName>
    <definedName name="___Goi8_1" localSheetId="18" hidden="1">{"'Sheet1'!$L$16"}</definedName>
    <definedName name="___Goi8_1" localSheetId="19" hidden="1">{"'Sheet1'!$L$16"}</definedName>
    <definedName name="___Goi8_1" localSheetId="20" hidden="1">{"'Sheet1'!$L$16"}</definedName>
    <definedName name="___Goi8_1" localSheetId="22" hidden="1">{"'Sheet1'!$L$16"}</definedName>
    <definedName name="___Goi8_1" localSheetId="24" hidden="1">{"'Sheet1'!$L$16"}</definedName>
    <definedName name="___Goi8_1" localSheetId="28" hidden="1">{"'Sheet1'!$L$16"}</definedName>
    <definedName name="___Goi8_1" localSheetId="14" hidden="1">{"'Sheet1'!$L$16"}</definedName>
    <definedName name="___Goi8_1" hidden="1">{"'Sheet1'!$L$16"}</definedName>
    <definedName name="___goi9" localSheetId="12" hidden="1">{"'Sheet1'!$L$16"}</definedName>
    <definedName name="___goi9" localSheetId="11" hidden="1">{"'Sheet1'!$L$16"}</definedName>
    <definedName name="___goi9" localSheetId="13" hidden="1">{"'Sheet1'!$L$16"}</definedName>
    <definedName name="___goi9" localSheetId="16" hidden="1">{"'Sheet1'!$L$16"}</definedName>
    <definedName name="___goi9" localSheetId="21" hidden="1">{"'Sheet1'!$L$16"}</definedName>
    <definedName name="___goi9" localSheetId="18" hidden="1">{"'Sheet1'!$L$16"}</definedName>
    <definedName name="___goi9" localSheetId="19" hidden="1">{"'Sheet1'!$L$16"}</definedName>
    <definedName name="___goi9" localSheetId="20" hidden="1">{"'Sheet1'!$L$16"}</definedName>
    <definedName name="___goi9" localSheetId="22" hidden="1">{"'Sheet1'!$L$16"}</definedName>
    <definedName name="___goi9" localSheetId="24" hidden="1">{"'Sheet1'!$L$16"}</definedName>
    <definedName name="___goi9" localSheetId="28" hidden="1">{"'Sheet1'!$L$16"}</definedName>
    <definedName name="___goi9" localSheetId="14" hidden="1">{"'Sheet1'!$L$16"}</definedName>
    <definedName name="___goi9" hidden="1">{"'Sheet1'!$L$16"}</definedName>
    <definedName name="___h1" localSheetId="12" hidden="1">{"'Sheet1'!$L$16"}</definedName>
    <definedName name="___h1" localSheetId="11" hidden="1">{"'Sheet1'!$L$16"}</definedName>
    <definedName name="___h1" localSheetId="13" hidden="1">{"'Sheet1'!$L$16"}</definedName>
    <definedName name="___h1" localSheetId="16" hidden="1">{"'Sheet1'!$L$16"}</definedName>
    <definedName name="___h1" localSheetId="21" hidden="1">{"'Sheet1'!$L$16"}</definedName>
    <definedName name="___h1" localSheetId="18" hidden="1">{"'Sheet1'!$L$16"}</definedName>
    <definedName name="___h1" localSheetId="19" hidden="1">{"'Sheet1'!$L$16"}</definedName>
    <definedName name="___h1" localSheetId="20" hidden="1">{"'Sheet1'!$L$16"}</definedName>
    <definedName name="___h1" localSheetId="22" hidden="1">{"'Sheet1'!$L$16"}</definedName>
    <definedName name="___h1" localSheetId="24" hidden="1">{"'Sheet1'!$L$16"}</definedName>
    <definedName name="___h1" localSheetId="28" hidden="1">{"'Sheet1'!$L$16"}</definedName>
    <definedName name="___h1" localSheetId="14" hidden="1">{"'Sheet1'!$L$16"}</definedName>
    <definedName name="___h1" hidden="1">{"'Sheet1'!$L$16"}</definedName>
    <definedName name="___h12" localSheetId="12" hidden="1">{"'Sheet1'!$L$16"}</definedName>
    <definedName name="___h12" localSheetId="11" hidden="1">{"'Sheet1'!$L$16"}</definedName>
    <definedName name="___h12" localSheetId="13" hidden="1">{"'Sheet1'!$L$16"}</definedName>
    <definedName name="___h12" localSheetId="16" hidden="1">{"'Sheet1'!$L$16"}</definedName>
    <definedName name="___h12" localSheetId="21" hidden="1">{"'Sheet1'!$L$16"}</definedName>
    <definedName name="___h12" localSheetId="18" hidden="1">{"'Sheet1'!$L$16"}</definedName>
    <definedName name="___h12" localSheetId="19" hidden="1">{"'Sheet1'!$L$16"}</definedName>
    <definedName name="___h12" localSheetId="20" hidden="1">{"'Sheet1'!$L$16"}</definedName>
    <definedName name="___h12" localSheetId="22" hidden="1">{"'Sheet1'!$L$16"}</definedName>
    <definedName name="___h12" localSheetId="24" hidden="1">{"'Sheet1'!$L$16"}</definedName>
    <definedName name="___h12" localSheetId="28" hidden="1">{"'Sheet1'!$L$16"}</definedName>
    <definedName name="___h12" localSheetId="14" hidden="1">{"'Sheet1'!$L$16"}</definedName>
    <definedName name="___h12" hidden="1">{"'Sheet1'!$L$16"}</definedName>
    <definedName name="___h14" localSheetId="12" hidden="1">{"'Sheet1'!$L$16"}</definedName>
    <definedName name="___h14" localSheetId="11" hidden="1">{"'Sheet1'!$L$16"}</definedName>
    <definedName name="___h14" localSheetId="13" hidden="1">{"'Sheet1'!$L$16"}</definedName>
    <definedName name="___h14" localSheetId="16" hidden="1">{"'Sheet1'!$L$16"}</definedName>
    <definedName name="___h14" localSheetId="21" hidden="1">{"'Sheet1'!$L$16"}</definedName>
    <definedName name="___h14" localSheetId="18" hidden="1">{"'Sheet1'!$L$16"}</definedName>
    <definedName name="___h14" localSheetId="19" hidden="1">{"'Sheet1'!$L$16"}</definedName>
    <definedName name="___h14" localSheetId="20" hidden="1">{"'Sheet1'!$L$16"}</definedName>
    <definedName name="___h14" localSheetId="22" hidden="1">{"'Sheet1'!$L$16"}</definedName>
    <definedName name="___h14" localSheetId="24" hidden="1">{"'Sheet1'!$L$16"}</definedName>
    <definedName name="___h14" localSheetId="28" hidden="1">{"'Sheet1'!$L$16"}</definedName>
    <definedName name="___h14" localSheetId="14" hidden="1">{"'Sheet1'!$L$16"}</definedName>
    <definedName name="___h14" hidden="1">{"'Sheet1'!$L$16"}</definedName>
    <definedName name="___hh1219" localSheetId="12" hidden="1">{"'Sheet1'!$L$16"}</definedName>
    <definedName name="___hh1219" localSheetId="11" hidden="1">{"'Sheet1'!$L$16"}</definedName>
    <definedName name="___hh1219" localSheetId="13" hidden="1">{"'Sheet1'!$L$16"}</definedName>
    <definedName name="___hh1219" localSheetId="16" hidden="1">{"'Sheet1'!$L$16"}</definedName>
    <definedName name="___hh1219" localSheetId="21" hidden="1">{"'Sheet1'!$L$16"}</definedName>
    <definedName name="___hh1219" localSheetId="18" hidden="1">{"'Sheet1'!$L$16"}</definedName>
    <definedName name="___hh1219" localSheetId="19" hidden="1">{"'Sheet1'!$L$16"}</definedName>
    <definedName name="___hh1219" localSheetId="20" hidden="1">{"'Sheet1'!$L$16"}</definedName>
    <definedName name="___hh1219" localSheetId="22" hidden="1">{"'Sheet1'!$L$16"}</definedName>
    <definedName name="___hh1219" localSheetId="24" hidden="1">{"'Sheet1'!$L$16"}</definedName>
    <definedName name="___hh1219" localSheetId="28" hidden="1">{"'Sheet1'!$L$16"}</definedName>
    <definedName name="___hh1219" localSheetId="14" hidden="1">{"'Sheet1'!$L$16"}</definedName>
    <definedName name="___hh1219" hidden="1">{"'Sheet1'!$L$16"}</definedName>
    <definedName name="___hsm2">1.1289</definedName>
    <definedName name="___hu1" localSheetId="12" hidden="1">{"'Sheet1'!$L$16"}</definedName>
    <definedName name="___hu1" localSheetId="11" hidden="1">{"'Sheet1'!$L$16"}</definedName>
    <definedName name="___hu1" localSheetId="13" hidden="1">{"'Sheet1'!$L$16"}</definedName>
    <definedName name="___hu1" localSheetId="16" hidden="1">{"'Sheet1'!$L$16"}</definedName>
    <definedName name="___hu1" localSheetId="21" hidden="1">{"'Sheet1'!$L$16"}</definedName>
    <definedName name="___hu1" localSheetId="18" hidden="1">{"'Sheet1'!$L$16"}</definedName>
    <definedName name="___hu1" localSheetId="19" hidden="1">{"'Sheet1'!$L$16"}</definedName>
    <definedName name="___hu1" localSheetId="20" hidden="1">{"'Sheet1'!$L$16"}</definedName>
    <definedName name="___hu1" localSheetId="22" hidden="1">{"'Sheet1'!$L$16"}</definedName>
    <definedName name="___hu1" localSheetId="24" hidden="1">{"'Sheet1'!$L$16"}</definedName>
    <definedName name="___hu1" localSheetId="28" hidden="1">{"'Sheet1'!$L$16"}</definedName>
    <definedName name="___hu1" localSheetId="14" hidden="1">{"'Sheet1'!$L$16"}</definedName>
    <definedName name="___hu1" hidden="1">{"'Sheet1'!$L$16"}</definedName>
    <definedName name="___hu2" localSheetId="12" hidden="1">{"'Sheet1'!$L$16"}</definedName>
    <definedName name="___hu2" localSheetId="11" hidden="1">{"'Sheet1'!$L$16"}</definedName>
    <definedName name="___hu2" localSheetId="13" hidden="1">{"'Sheet1'!$L$16"}</definedName>
    <definedName name="___hu2" localSheetId="16" hidden="1">{"'Sheet1'!$L$16"}</definedName>
    <definedName name="___hu2" localSheetId="21" hidden="1">{"'Sheet1'!$L$16"}</definedName>
    <definedName name="___hu2" localSheetId="18" hidden="1">{"'Sheet1'!$L$16"}</definedName>
    <definedName name="___hu2" localSheetId="19" hidden="1">{"'Sheet1'!$L$16"}</definedName>
    <definedName name="___hu2" localSheetId="20" hidden="1">{"'Sheet1'!$L$16"}</definedName>
    <definedName name="___hu2" localSheetId="22" hidden="1">{"'Sheet1'!$L$16"}</definedName>
    <definedName name="___hu2" localSheetId="24" hidden="1">{"'Sheet1'!$L$16"}</definedName>
    <definedName name="___hu2" localSheetId="28" hidden="1">{"'Sheet1'!$L$16"}</definedName>
    <definedName name="___hu2" localSheetId="14" hidden="1">{"'Sheet1'!$L$16"}</definedName>
    <definedName name="___hu2" hidden="1">{"'Sheet1'!$L$16"}</definedName>
    <definedName name="___hu5" localSheetId="12" hidden="1">{"'Sheet1'!$L$16"}</definedName>
    <definedName name="___hu5" localSheetId="11" hidden="1">{"'Sheet1'!$L$16"}</definedName>
    <definedName name="___hu5" localSheetId="13" hidden="1">{"'Sheet1'!$L$16"}</definedName>
    <definedName name="___hu5" localSheetId="16" hidden="1">{"'Sheet1'!$L$16"}</definedName>
    <definedName name="___hu5" localSheetId="21" hidden="1">{"'Sheet1'!$L$16"}</definedName>
    <definedName name="___hu5" localSheetId="18" hidden="1">{"'Sheet1'!$L$16"}</definedName>
    <definedName name="___hu5" localSheetId="19" hidden="1">{"'Sheet1'!$L$16"}</definedName>
    <definedName name="___hu5" localSheetId="20" hidden="1">{"'Sheet1'!$L$16"}</definedName>
    <definedName name="___hu5" localSheetId="22" hidden="1">{"'Sheet1'!$L$16"}</definedName>
    <definedName name="___hu5" localSheetId="24" hidden="1">{"'Sheet1'!$L$16"}</definedName>
    <definedName name="___hu5" localSheetId="28" hidden="1">{"'Sheet1'!$L$16"}</definedName>
    <definedName name="___hu5" localSheetId="14" hidden="1">{"'Sheet1'!$L$16"}</definedName>
    <definedName name="___hu5" hidden="1">{"'Sheet1'!$L$16"}</definedName>
    <definedName name="___hu6" localSheetId="12" hidden="1">{"'Sheet1'!$L$16"}</definedName>
    <definedName name="___hu6" localSheetId="11" hidden="1">{"'Sheet1'!$L$16"}</definedName>
    <definedName name="___hu6" localSheetId="13" hidden="1">{"'Sheet1'!$L$16"}</definedName>
    <definedName name="___hu6" localSheetId="16" hidden="1">{"'Sheet1'!$L$16"}</definedName>
    <definedName name="___hu6" localSheetId="21" hidden="1">{"'Sheet1'!$L$16"}</definedName>
    <definedName name="___hu6" localSheetId="18" hidden="1">{"'Sheet1'!$L$16"}</definedName>
    <definedName name="___hu6" localSheetId="19" hidden="1">{"'Sheet1'!$L$16"}</definedName>
    <definedName name="___hu6" localSheetId="20" hidden="1">{"'Sheet1'!$L$16"}</definedName>
    <definedName name="___hu6" localSheetId="22" hidden="1">{"'Sheet1'!$L$16"}</definedName>
    <definedName name="___hu6" localSheetId="24" hidden="1">{"'Sheet1'!$L$16"}</definedName>
    <definedName name="___hu6" localSheetId="28" hidden="1">{"'Sheet1'!$L$16"}</definedName>
    <definedName name="___hu6" localSheetId="14" hidden="1">{"'Sheet1'!$L$16"}</definedName>
    <definedName name="___hu6" hidden="1">{"'Sheet1'!$L$16"}</definedName>
    <definedName name="___hu7" localSheetId="12" hidden="1">{"'Sheet1'!$L$16"}</definedName>
    <definedName name="___hu7" localSheetId="11" hidden="1">{"'Sheet1'!$L$16"}</definedName>
    <definedName name="___hu7" localSheetId="13" hidden="1">{"'Sheet1'!$L$16"}</definedName>
    <definedName name="___hu7" localSheetId="16" hidden="1">{"'Sheet1'!$L$16"}</definedName>
    <definedName name="___hu7" localSheetId="21" hidden="1">{"'Sheet1'!$L$16"}</definedName>
    <definedName name="___hu7" localSheetId="18" hidden="1">{"'Sheet1'!$L$16"}</definedName>
    <definedName name="___hu7" localSheetId="19" hidden="1">{"'Sheet1'!$L$16"}</definedName>
    <definedName name="___hu7" localSheetId="20" hidden="1">{"'Sheet1'!$L$16"}</definedName>
    <definedName name="___hu7" localSheetId="22" hidden="1">{"'Sheet1'!$L$16"}</definedName>
    <definedName name="___hu7" localSheetId="24" hidden="1">{"'Sheet1'!$L$16"}</definedName>
    <definedName name="___hu7" localSheetId="28" hidden="1">{"'Sheet1'!$L$16"}</definedName>
    <definedName name="___hu7" localSheetId="14" hidden="1">{"'Sheet1'!$L$16"}</definedName>
    <definedName name="___hu7" hidden="1">{"'Sheet1'!$L$16"}</definedName>
    <definedName name="___huy1" localSheetId="12" hidden="1">{"'Sheet1'!$L$16"}</definedName>
    <definedName name="___huy1" localSheetId="11" hidden="1">{"'Sheet1'!$L$16"}</definedName>
    <definedName name="___huy1" localSheetId="13" hidden="1">{"'Sheet1'!$L$16"}</definedName>
    <definedName name="___huy1" localSheetId="16" hidden="1">{"'Sheet1'!$L$16"}</definedName>
    <definedName name="___huy1" localSheetId="21" hidden="1">{"'Sheet1'!$L$16"}</definedName>
    <definedName name="___huy1" localSheetId="18" hidden="1">{"'Sheet1'!$L$16"}</definedName>
    <definedName name="___huy1" localSheetId="19" hidden="1">{"'Sheet1'!$L$16"}</definedName>
    <definedName name="___huy1" localSheetId="20" hidden="1">{"'Sheet1'!$L$16"}</definedName>
    <definedName name="___huy1" localSheetId="22" hidden="1">{"'Sheet1'!$L$16"}</definedName>
    <definedName name="___huy1" localSheetId="24" hidden="1">{"'Sheet1'!$L$16"}</definedName>
    <definedName name="___huy1" localSheetId="28" hidden="1">{"'Sheet1'!$L$16"}</definedName>
    <definedName name="___huy1" localSheetId="14" hidden="1">{"'Sheet1'!$L$16"}</definedName>
    <definedName name="___huy1" hidden="1">{"'Sheet1'!$L$16"}</definedName>
    <definedName name="___huy2" localSheetId="12" hidden="1">{"'Sheet1'!$L$16"}</definedName>
    <definedName name="___huy2" localSheetId="11" hidden="1">{"'Sheet1'!$L$16"}</definedName>
    <definedName name="___huy2" localSheetId="13" hidden="1">{"'Sheet1'!$L$16"}</definedName>
    <definedName name="___huy2" localSheetId="16" hidden="1">{"'Sheet1'!$L$16"}</definedName>
    <definedName name="___huy2" localSheetId="21" hidden="1">{"'Sheet1'!$L$16"}</definedName>
    <definedName name="___huy2" localSheetId="18" hidden="1">{"'Sheet1'!$L$16"}</definedName>
    <definedName name="___huy2" localSheetId="19" hidden="1">{"'Sheet1'!$L$16"}</definedName>
    <definedName name="___huy2" localSheetId="20" hidden="1">{"'Sheet1'!$L$16"}</definedName>
    <definedName name="___huy2" localSheetId="22" hidden="1">{"'Sheet1'!$L$16"}</definedName>
    <definedName name="___huy2" localSheetId="24" hidden="1">{"'Sheet1'!$L$16"}</definedName>
    <definedName name="___huy2" localSheetId="28" hidden="1">{"'Sheet1'!$L$16"}</definedName>
    <definedName name="___huy2" localSheetId="14" hidden="1">{"'Sheet1'!$L$16"}</definedName>
    <definedName name="___huy2" hidden="1">{"'Sheet1'!$L$16"}</definedName>
    <definedName name="___KA1" localSheetId="12" hidden="1">{#N/A,#N/A,FALSE,"Sheet1"}</definedName>
    <definedName name="___KA1" localSheetId="11" hidden="1">{#N/A,#N/A,FALSE,"Sheet1"}</definedName>
    <definedName name="___KA1" localSheetId="13" hidden="1">{#N/A,#N/A,FALSE,"Sheet1"}</definedName>
    <definedName name="___KA1" localSheetId="16" hidden="1">{#N/A,#N/A,FALSE,"Sheet1"}</definedName>
    <definedName name="___KA1" localSheetId="21" hidden="1">{#N/A,#N/A,FALSE,"Sheet1"}</definedName>
    <definedName name="___KA1" localSheetId="18" hidden="1">{#N/A,#N/A,FALSE,"Sheet1"}</definedName>
    <definedName name="___KA1" localSheetId="19" hidden="1">{#N/A,#N/A,FALSE,"Sheet1"}</definedName>
    <definedName name="___KA1" localSheetId="20" hidden="1">{#N/A,#N/A,FALSE,"Sheet1"}</definedName>
    <definedName name="___KA1" localSheetId="22" hidden="1">{#N/A,#N/A,FALSE,"Sheet1"}</definedName>
    <definedName name="___KA1" localSheetId="24" hidden="1">{#N/A,#N/A,FALSE,"Sheet1"}</definedName>
    <definedName name="___KA1" localSheetId="28" hidden="1">{#N/A,#N/A,FALSE,"Sheet1"}</definedName>
    <definedName name="___KA1" localSheetId="14" hidden="1">{#N/A,#N/A,FALSE,"Sheet1"}</definedName>
    <definedName name="___KA1" hidden="1">{#N/A,#N/A,FALSE,"Sheet1"}</definedName>
    <definedName name="___key1" hidden="1">#REF!</definedName>
    <definedName name="___key2" hidden="1">#REF!</definedName>
    <definedName name="___khq3" localSheetId="12" hidden="1">{"'Sheet1'!$L$16"}</definedName>
    <definedName name="___khq3" localSheetId="11" hidden="1">{"'Sheet1'!$L$16"}</definedName>
    <definedName name="___khq3" localSheetId="13" hidden="1">{"'Sheet1'!$L$16"}</definedName>
    <definedName name="___khq3" localSheetId="16" hidden="1">{"'Sheet1'!$L$16"}</definedName>
    <definedName name="___khq3" localSheetId="21" hidden="1">{"'Sheet1'!$L$16"}</definedName>
    <definedName name="___khq3" localSheetId="18" hidden="1">{"'Sheet1'!$L$16"}</definedName>
    <definedName name="___khq3" localSheetId="19" hidden="1">{"'Sheet1'!$L$16"}</definedName>
    <definedName name="___khq3" localSheetId="20" hidden="1">{"'Sheet1'!$L$16"}</definedName>
    <definedName name="___khq3" localSheetId="22" hidden="1">{"'Sheet1'!$L$16"}</definedName>
    <definedName name="___khq3" localSheetId="24" hidden="1">{"'Sheet1'!$L$16"}</definedName>
    <definedName name="___khq3" localSheetId="28" hidden="1">{"'Sheet1'!$L$16"}</definedName>
    <definedName name="___khq3" localSheetId="14" hidden="1">{"'Sheet1'!$L$16"}</definedName>
    <definedName name="___khq3" hidden="1">{"'Sheet1'!$L$16"}</definedName>
    <definedName name="___km03" localSheetId="12" hidden="1">{"'Sheet1'!$L$16"}</definedName>
    <definedName name="___km03" localSheetId="11" hidden="1">{"'Sheet1'!$L$16"}</definedName>
    <definedName name="___km03" localSheetId="13" hidden="1">{"'Sheet1'!$L$16"}</definedName>
    <definedName name="___km03" localSheetId="16" hidden="1">{"'Sheet1'!$L$16"}</definedName>
    <definedName name="___km03" localSheetId="21" hidden="1">{"'Sheet1'!$L$16"}</definedName>
    <definedName name="___km03" localSheetId="18" hidden="1">{"'Sheet1'!$L$16"}</definedName>
    <definedName name="___km03" localSheetId="19" hidden="1">{"'Sheet1'!$L$16"}</definedName>
    <definedName name="___km03" localSheetId="20" hidden="1">{"'Sheet1'!$L$16"}</definedName>
    <definedName name="___km03" localSheetId="22" hidden="1">{"'Sheet1'!$L$16"}</definedName>
    <definedName name="___km03" localSheetId="24" hidden="1">{"'Sheet1'!$L$16"}</definedName>
    <definedName name="___km03" localSheetId="28" hidden="1">{"'Sheet1'!$L$16"}</definedName>
    <definedName name="___km03" localSheetId="14" hidden="1">{"'Sheet1'!$L$16"}</definedName>
    <definedName name="___km03" hidden="1">{"'Sheet1'!$L$16"}</definedName>
    <definedName name="___KM34" localSheetId="12" hidden="1">{"'Sheet1'!$L$16"}</definedName>
    <definedName name="___KM34" localSheetId="11" hidden="1">{"'Sheet1'!$L$16"}</definedName>
    <definedName name="___KM34" localSheetId="13" hidden="1">{"'Sheet1'!$L$16"}</definedName>
    <definedName name="___KM34" localSheetId="16" hidden="1">{"'Sheet1'!$L$16"}</definedName>
    <definedName name="___KM34" localSheetId="21" hidden="1">{"'Sheet1'!$L$16"}</definedName>
    <definedName name="___KM34" localSheetId="18" hidden="1">{"'Sheet1'!$L$16"}</definedName>
    <definedName name="___KM34" localSheetId="19" hidden="1">{"'Sheet1'!$L$16"}</definedName>
    <definedName name="___KM34" localSheetId="20" hidden="1">{"'Sheet1'!$L$16"}</definedName>
    <definedName name="___KM34" localSheetId="22" hidden="1">{"'Sheet1'!$L$16"}</definedName>
    <definedName name="___KM34" localSheetId="24" hidden="1">{"'Sheet1'!$L$16"}</definedName>
    <definedName name="___KM34" localSheetId="28" hidden="1">{"'Sheet1'!$L$16"}</definedName>
    <definedName name="___KM34" localSheetId="14" hidden="1">{"'Sheet1'!$L$16"}</definedName>
    <definedName name="___KM34" hidden="1">{"'Sheet1'!$L$16"}</definedName>
    <definedName name="___km51" localSheetId="12" hidden="1">{"'Sheet1'!$L$16"}</definedName>
    <definedName name="___km51" localSheetId="11" hidden="1">{"'Sheet1'!$L$16"}</definedName>
    <definedName name="___km51" localSheetId="13" hidden="1">{"'Sheet1'!$L$16"}</definedName>
    <definedName name="___km51" localSheetId="16" hidden="1">{"'Sheet1'!$L$16"}</definedName>
    <definedName name="___km51" localSheetId="21" hidden="1">{"'Sheet1'!$L$16"}</definedName>
    <definedName name="___km51" localSheetId="18" hidden="1">{"'Sheet1'!$L$16"}</definedName>
    <definedName name="___km51" localSheetId="19" hidden="1">{"'Sheet1'!$L$16"}</definedName>
    <definedName name="___km51" localSheetId="20" hidden="1">{"'Sheet1'!$L$16"}</definedName>
    <definedName name="___km51" localSheetId="22" hidden="1">{"'Sheet1'!$L$16"}</definedName>
    <definedName name="___km51" localSheetId="24" hidden="1">{"'Sheet1'!$L$16"}</definedName>
    <definedName name="___km51" localSheetId="28" hidden="1">{"'Sheet1'!$L$16"}</definedName>
    <definedName name="___km51" localSheetId="14" hidden="1">{"'Sheet1'!$L$16"}</definedName>
    <definedName name="___km51" hidden="1">{"'Sheet1'!$L$16"}</definedName>
    <definedName name="___kr2" localSheetId="12">[0]!__</definedName>
    <definedName name="___kr2" localSheetId="11">[0]!__</definedName>
    <definedName name="___kr2" localSheetId="13">[0]!__</definedName>
    <definedName name="___kr2" localSheetId="16">[0]!__</definedName>
    <definedName name="___kr2" localSheetId="21">[0]!__</definedName>
    <definedName name="___kr2" localSheetId="18">[0]!__</definedName>
    <definedName name="___kr2" localSheetId="19">[0]!__</definedName>
    <definedName name="___kr2" localSheetId="20">[0]!__</definedName>
    <definedName name="___kr2" localSheetId="22">[0]!__</definedName>
    <definedName name="___kr2" localSheetId="24">[0]!__</definedName>
    <definedName name="___kr2" localSheetId="28">[0]!__</definedName>
    <definedName name="___kr2" localSheetId="14">[0]!__</definedName>
    <definedName name="___kr2">[0]!__</definedName>
    <definedName name="___Lan1" localSheetId="12" hidden="1">{"'Sheet1'!$L$16"}</definedName>
    <definedName name="___Lan1" localSheetId="11" hidden="1">{"'Sheet1'!$L$16"}</definedName>
    <definedName name="___Lan1" localSheetId="13" hidden="1">{"'Sheet1'!$L$16"}</definedName>
    <definedName name="___Lan1" localSheetId="16" hidden="1">{"'Sheet1'!$L$16"}</definedName>
    <definedName name="___Lan1" localSheetId="21" hidden="1">{"'Sheet1'!$L$16"}</definedName>
    <definedName name="___Lan1" localSheetId="18" hidden="1">{"'Sheet1'!$L$16"}</definedName>
    <definedName name="___Lan1" localSheetId="19" hidden="1">{"'Sheet1'!$L$16"}</definedName>
    <definedName name="___Lan1" localSheetId="20" hidden="1">{"'Sheet1'!$L$16"}</definedName>
    <definedName name="___Lan1" localSheetId="22" hidden="1">{"'Sheet1'!$L$16"}</definedName>
    <definedName name="___Lan1" localSheetId="24" hidden="1">{"'Sheet1'!$L$16"}</definedName>
    <definedName name="___Lan1" localSheetId="28" hidden="1">{"'Sheet1'!$L$16"}</definedName>
    <definedName name="___Lan1" localSheetId="14" hidden="1">{"'Sheet1'!$L$16"}</definedName>
    <definedName name="___Lan1" hidden="1">{"'Sheet1'!$L$16"}</definedName>
    <definedName name="___Lan2" localSheetId="12" hidden="1">{"'Sheet1'!$L$16"}</definedName>
    <definedName name="___Lan2" localSheetId="11" hidden="1">{"'Sheet1'!$L$16"}</definedName>
    <definedName name="___Lan2" localSheetId="13" hidden="1">{"'Sheet1'!$L$16"}</definedName>
    <definedName name="___Lan2" localSheetId="16" hidden="1">{"'Sheet1'!$L$16"}</definedName>
    <definedName name="___Lan2" localSheetId="21" hidden="1">{"'Sheet1'!$L$16"}</definedName>
    <definedName name="___Lan2" localSheetId="18" hidden="1">{"'Sheet1'!$L$16"}</definedName>
    <definedName name="___Lan2" localSheetId="19" hidden="1">{"'Sheet1'!$L$16"}</definedName>
    <definedName name="___Lan2" localSheetId="20" hidden="1">{"'Sheet1'!$L$16"}</definedName>
    <definedName name="___Lan2" localSheetId="22" hidden="1">{"'Sheet1'!$L$16"}</definedName>
    <definedName name="___Lan2" localSheetId="24" hidden="1">{"'Sheet1'!$L$16"}</definedName>
    <definedName name="___Lan2" localSheetId="28" hidden="1">{"'Sheet1'!$L$16"}</definedName>
    <definedName name="___Lan2" localSheetId="14" hidden="1">{"'Sheet1'!$L$16"}</definedName>
    <definedName name="___Lan2" hidden="1">{"'Sheet1'!$L$16"}</definedName>
    <definedName name="___LAN3" localSheetId="12" hidden="1">{"'Sheet1'!$L$16"}</definedName>
    <definedName name="___LAN3" localSheetId="11" hidden="1">{"'Sheet1'!$L$16"}</definedName>
    <definedName name="___LAN3" localSheetId="13" hidden="1">{"'Sheet1'!$L$16"}</definedName>
    <definedName name="___LAN3" localSheetId="16" hidden="1">{"'Sheet1'!$L$16"}</definedName>
    <definedName name="___LAN3" localSheetId="21" hidden="1">{"'Sheet1'!$L$16"}</definedName>
    <definedName name="___LAN3" localSheetId="18" hidden="1">{"'Sheet1'!$L$16"}</definedName>
    <definedName name="___LAN3" localSheetId="19" hidden="1">{"'Sheet1'!$L$16"}</definedName>
    <definedName name="___LAN3" localSheetId="20" hidden="1">{"'Sheet1'!$L$16"}</definedName>
    <definedName name="___LAN3" localSheetId="22" hidden="1">{"'Sheet1'!$L$16"}</definedName>
    <definedName name="___LAN3" localSheetId="24" hidden="1">{"'Sheet1'!$L$16"}</definedName>
    <definedName name="___LAN3" localSheetId="28" hidden="1">{"'Sheet1'!$L$16"}</definedName>
    <definedName name="___LAN3" localSheetId="14" hidden="1">{"'Sheet1'!$L$16"}</definedName>
    <definedName name="___LAN3" hidden="1">{"'Sheet1'!$L$16"}</definedName>
    <definedName name="___lao2" localSheetId="12" hidden="1">{"'Sheet1'!$L$16"}</definedName>
    <definedName name="___lao2" localSheetId="11" hidden="1">{"'Sheet1'!$L$16"}</definedName>
    <definedName name="___lao2" localSheetId="13" hidden="1">{"'Sheet1'!$L$16"}</definedName>
    <definedName name="___lao2" localSheetId="16" hidden="1">{"'Sheet1'!$L$16"}</definedName>
    <definedName name="___lao2" localSheetId="21" hidden="1">{"'Sheet1'!$L$16"}</definedName>
    <definedName name="___lao2" localSheetId="18" hidden="1">{"'Sheet1'!$L$16"}</definedName>
    <definedName name="___lao2" localSheetId="19" hidden="1">{"'Sheet1'!$L$16"}</definedName>
    <definedName name="___lao2" localSheetId="20" hidden="1">{"'Sheet1'!$L$16"}</definedName>
    <definedName name="___lao2" localSheetId="22" hidden="1">{"'Sheet1'!$L$16"}</definedName>
    <definedName name="___lao2" localSheetId="24" hidden="1">{"'Sheet1'!$L$16"}</definedName>
    <definedName name="___lao2" localSheetId="28" hidden="1">{"'Sheet1'!$L$16"}</definedName>
    <definedName name="___lao2" localSheetId="14" hidden="1">{"'Sheet1'!$L$16"}</definedName>
    <definedName name="___lao2" hidden="1">{"'Sheet1'!$L$16"}</definedName>
    <definedName name="___lap1">#REF!</definedName>
    <definedName name="___lap2">#REF!</definedName>
    <definedName name="___ld2" localSheetId="12" hidden="1">{"'Sheet1'!$L$16"}</definedName>
    <definedName name="___ld2" localSheetId="11" hidden="1">{"'Sheet1'!$L$16"}</definedName>
    <definedName name="___ld2" localSheetId="13" hidden="1">{"'Sheet1'!$L$16"}</definedName>
    <definedName name="___ld2" localSheetId="16" hidden="1">{"'Sheet1'!$L$16"}</definedName>
    <definedName name="___ld2" localSheetId="21" hidden="1">{"'Sheet1'!$L$16"}</definedName>
    <definedName name="___ld2" localSheetId="18" hidden="1">{"'Sheet1'!$L$16"}</definedName>
    <definedName name="___ld2" localSheetId="19" hidden="1">{"'Sheet1'!$L$16"}</definedName>
    <definedName name="___ld2" localSheetId="20" hidden="1">{"'Sheet1'!$L$16"}</definedName>
    <definedName name="___ld2" localSheetId="22" hidden="1">{"'Sheet1'!$L$16"}</definedName>
    <definedName name="___ld2" localSheetId="24" hidden="1">{"'Sheet1'!$L$16"}</definedName>
    <definedName name="___ld2" localSheetId="28" hidden="1">{"'Sheet1'!$L$16"}</definedName>
    <definedName name="___ld2" localSheetId="14" hidden="1">{"'Sheet1'!$L$16"}</definedName>
    <definedName name="___ld2" hidden="1">{"'Sheet1'!$L$16"}</definedName>
    <definedName name="___lk2" localSheetId="12" hidden="1">{"'Sheet1'!$L$16"}</definedName>
    <definedName name="___lk2" localSheetId="11" hidden="1">{"'Sheet1'!$L$16"}</definedName>
    <definedName name="___lk2" localSheetId="13" hidden="1">{"'Sheet1'!$L$16"}</definedName>
    <definedName name="___lk2" localSheetId="16" hidden="1">{"'Sheet1'!$L$16"}</definedName>
    <definedName name="___lk2" localSheetId="21" hidden="1">{"'Sheet1'!$L$16"}</definedName>
    <definedName name="___lk2" localSheetId="18" hidden="1">{"'Sheet1'!$L$16"}</definedName>
    <definedName name="___lk2" localSheetId="19" hidden="1">{"'Sheet1'!$L$16"}</definedName>
    <definedName name="___lk2" localSheetId="20" hidden="1">{"'Sheet1'!$L$16"}</definedName>
    <definedName name="___lk2" localSheetId="22" hidden="1">{"'Sheet1'!$L$16"}</definedName>
    <definedName name="___lk2" localSheetId="24" hidden="1">{"'Sheet1'!$L$16"}</definedName>
    <definedName name="___lk2" localSheetId="28" hidden="1">{"'Sheet1'!$L$16"}</definedName>
    <definedName name="___lk2" localSheetId="14" hidden="1">{"'Sheet1'!$L$16"}</definedName>
    <definedName name="___lk2" hidden="1">{"'Sheet1'!$L$16"}</definedName>
    <definedName name="___lop111" localSheetId="12" hidden="1">{#N/A,#N/A,FALSE,"特殊室（ＢＱ表）"}</definedName>
    <definedName name="___lop111" localSheetId="11" hidden="1">{#N/A,#N/A,FALSE,"特殊室（ＢＱ表）"}</definedName>
    <definedName name="___lop111" localSheetId="13" hidden="1">{#N/A,#N/A,FALSE,"特殊室（ＢＱ表）"}</definedName>
    <definedName name="___lop111" localSheetId="16" hidden="1">{#N/A,#N/A,FALSE,"特殊室（ＢＱ表）"}</definedName>
    <definedName name="___lop111" localSheetId="21" hidden="1">{#N/A,#N/A,FALSE,"特殊室（ＢＱ表）"}</definedName>
    <definedName name="___lop111" localSheetId="18" hidden="1">{#N/A,#N/A,FALSE,"特殊室（ＢＱ表）"}</definedName>
    <definedName name="___lop111" localSheetId="19" hidden="1">{#N/A,#N/A,FALSE,"特殊室（ＢＱ表）"}</definedName>
    <definedName name="___lop111" localSheetId="20" hidden="1">{#N/A,#N/A,FALSE,"特殊室（ＢＱ表）"}</definedName>
    <definedName name="___lop111" localSheetId="22" hidden="1">{#N/A,#N/A,FALSE,"特殊室（ＢＱ表）"}</definedName>
    <definedName name="___lop111" localSheetId="24" hidden="1">{#N/A,#N/A,FALSE,"特殊室（ＢＱ表）"}</definedName>
    <definedName name="___lop111" localSheetId="28" hidden="1">{#N/A,#N/A,FALSE,"特殊室（ＢＱ表）"}</definedName>
    <definedName name="___lop111" localSheetId="14" hidden="1">{#N/A,#N/A,FALSE,"特殊室（ＢＱ表）"}</definedName>
    <definedName name="___lop111" hidden="1">{#N/A,#N/A,FALSE,"特殊室（ＢＱ表）"}</definedName>
    <definedName name="___LT1536">#REF!</definedName>
    <definedName name="___LT2030">#REF!</definedName>
    <definedName name="___M2" localSheetId="12" hidden="1">{"'Sheet1'!$L$16"}</definedName>
    <definedName name="___M2" localSheetId="11" hidden="1">{"'Sheet1'!$L$16"}</definedName>
    <definedName name="___M2" localSheetId="13" hidden="1">{"'Sheet1'!$L$16"}</definedName>
    <definedName name="___M2" localSheetId="16" hidden="1">{"'Sheet1'!$L$16"}</definedName>
    <definedName name="___M2" localSheetId="21" hidden="1">{"'Sheet1'!$L$16"}</definedName>
    <definedName name="___M2" localSheetId="18" hidden="1">{"'Sheet1'!$L$16"}</definedName>
    <definedName name="___M2" localSheetId="19" hidden="1">{"'Sheet1'!$L$16"}</definedName>
    <definedName name="___M2" localSheetId="20" hidden="1">{"'Sheet1'!$L$16"}</definedName>
    <definedName name="___M2" localSheetId="22" hidden="1">{"'Sheet1'!$L$16"}</definedName>
    <definedName name="___M2" localSheetId="24" hidden="1">{"'Sheet1'!$L$16"}</definedName>
    <definedName name="___M2" localSheetId="28" hidden="1">{"'Sheet1'!$L$16"}</definedName>
    <definedName name="___M2" localSheetId="14" hidden="1">{"'Sheet1'!$L$16"}</definedName>
    <definedName name="___M2" hidden="1">{"'Sheet1'!$L$16"}</definedName>
    <definedName name="___M36" localSheetId="12" hidden="1">{"'Sheet1'!$L$16"}</definedName>
    <definedName name="___M36" localSheetId="11" hidden="1">{"'Sheet1'!$L$16"}</definedName>
    <definedName name="___M36" localSheetId="13" hidden="1">{"'Sheet1'!$L$16"}</definedName>
    <definedName name="___M36" localSheetId="16" hidden="1">{"'Sheet1'!$L$16"}</definedName>
    <definedName name="___M36" localSheetId="21" hidden="1">{"'Sheet1'!$L$16"}</definedName>
    <definedName name="___M36" localSheetId="18" hidden="1">{"'Sheet1'!$L$16"}</definedName>
    <definedName name="___M36" localSheetId="19" hidden="1">{"'Sheet1'!$L$16"}</definedName>
    <definedName name="___M36" localSheetId="20" hidden="1">{"'Sheet1'!$L$16"}</definedName>
    <definedName name="___M36" localSheetId="22" hidden="1">{"'Sheet1'!$L$16"}</definedName>
    <definedName name="___M36" localSheetId="24" hidden="1">{"'Sheet1'!$L$16"}</definedName>
    <definedName name="___M36" localSheetId="28" hidden="1">{"'Sheet1'!$L$16"}</definedName>
    <definedName name="___M36" localSheetId="14" hidden="1">{"'Sheet1'!$L$16"}</definedName>
    <definedName name="___M36" hidden="1">{"'Sheet1'!$L$16"}</definedName>
    <definedName name="___m4" localSheetId="12" hidden="1">{"'Sheet1'!$L$16"}</definedName>
    <definedName name="___m4" localSheetId="11" hidden="1">{"'Sheet1'!$L$16"}</definedName>
    <definedName name="___m4" localSheetId="13" hidden="1">{"'Sheet1'!$L$16"}</definedName>
    <definedName name="___m4" localSheetId="16" hidden="1">{"'Sheet1'!$L$16"}</definedName>
    <definedName name="___m4" localSheetId="21" hidden="1">{"'Sheet1'!$L$16"}</definedName>
    <definedName name="___m4" localSheetId="18" hidden="1">{"'Sheet1'!$L$16"}</definedName>
    <definedName name="___m4" localSheetId="19" hidden="1">{"'Sheet1'!$L$16"}</definedName>
    <definedName name="___m4" localSheetId="20" hidden="1">{"'Sheet1'!$L$16"}</definedName>
    <definedName name="___m4" localSheetId="22" hidden="1">{"'Sheet1'!$L$16"}</definedName>
    <definedName name="___m4" localSheetId="24" hidden="1">{"'Sheet1'!$L$16"}</definedName>
    <definedName name="___m4" localSheetId="28" hidden="1">{"'Sheet1'!$L$16"}</definedName>
    <definedName name="___m4" localSheetId="14" hidden="1">{"'Sheet1'!$L$16"}</definedName>
    <definedName name="___m4" hidden="1">{"'Sheet1'!$L$16"}</definedName>
    <definedName name="___m7" hidden="1">#N/A</definedName>
    <definedName name="___MAC12">#REF!</definedName>
    <definedName name="___MAC46">#REF!</definedName>
    <definedName name="___MCC3" localSheetId="12" hidden="1">{#N/A,#N/A,FALSE,"CCTV"}</definedName>
    <definedName name="___MCC3" localSheetId="11" hidden="1">{#N/A,#N/A,FALSE,"CCTV"}</definedName>
    <definedName name="___MCC3" localSheetId="13" hidden="1">{#N/A,#N/A,FALSE,"CCTV"}</definedName>
    <definedName name="___MCC3" localSheetId="16" hidden="1">{#N/A,#N/A,FALSE,"CCTV"}</definedName>
    <definedName name="___MCC3" localSheetId="21" hidden="1">{#N/A,#N/A,FALSE,"CCTV"}</definedName>
    <definedName name="___MCC3" localSheetId="18" hidden="1">{#N/A,#N/A,FALSE,"CCTV"}</definedName>
    <definedName name="___MCC3" localSheetId="19" hidden="1">{#N/A,#N/A,FALSE,"CCTV"}</definedName>
    <definedName name="___MCC3" localSheetId="20" hidden="1">{#N/A,#N/A,FALSE,"CCTV"}</definedName>
    <definedName name="___MCC3" localSheetId="22" hidden="1">{#N/A,#N/A,FALSE,"CCTV"}</definedName>
    <definedName name="___MCC3" localSheetId="24" hidden="1">{#N/A,#N/A,FALSE,"CCTV"}</definedName>
    <definedName name="___MCC3" localSheetId="28" hidden="1">{#N/A,#N/A,FALSE,"CCTV"}</definedName>
    <definedName name="___MCC3" localSheetId="14" hidden="1">{#N/A,#N/A,FALSE,"CCTV"}</definedName>
    <definedName name="___MCC3" hidden="1">{#N/A,#N/A,FALSE,"CCTV"}</definedName>
    <definedName name="___MEP2" localSheetId="12" hidden="1">{#N/A,#N/A,FALSE,"CCTV"}</definedName>
    <definedName name="___MEP2" localSheetId="11" hidden="1">{#N/A,#N/A,FALSE,"CCTV"}</definedName>
    <definedName name="___MEP2" localSheetId="13" hidden="1">{#N/A,#N/A,FALSE,"CCTV"}</definedName>
    <definedName name="___MEP2" localSheetId="16" hidden="1">{#N/A,#N/A,FALSE,"CCTV"}</definedName>
    <definedName name="___MEP2" localSheetId="21" hidden="1">{#N/A,#N/A,FALSE,"CCTV"}</definedName>
    <definedName name="___MEP2" localSheetId="18" hidden="1">{#N/A,#N/A,FALSE,"CCTV"}</definedName>
    <definedName name="___MEP2" localSheetId="19" hidden="1">{#N/A,#N/A,FALSE,"CCTV"}</definedName>
    <definedName name="___MEP2" localSheetId="20" hidden="1">{#N/A,#N/A,FALSE,"CCTV"}</definedName>
    <definedName name="___MEP2" localSheetId="22" hidden="1">{#N/A,#N/A,FALSE,"CCTV"}</definedName>
    <definedName name="___MEP2" localSheetId="24" hidden="1">{#N/A,#N/A,FALSE,"CCTV"}</definedName>
    <definedName name="___MEP2" localSheetId="28" hidden="1">{#N/A,#N/A,FALSE,"CCTV"}</definedName>
    <definedName name="___MEP2" localSheetId="14" hidden="1">{#N/A,#N/A,FALSE,"CCTV"}</definedName>
    <definedName name="___MEP2" hidden="1">{#N/A,#N/A,FALSE,"CCTV"}</definedName>
    <definedName name="___moi2" localSheetId="12" hidden="1">{"'Sheet1'!$L$16"}</definedName>
    <definedName name="___moi2" localSheetId="11" hidden="1">{"'Sheet1'!$L$16"}</definedName>
    <definedName name="___moi2" localSheetId="13" hidden="1">{"'Sheet1'!$L$16"}</definedName>
    <definedName name="___moi2" localSheetId="16" hidden="1">{"'Sheet1'!$L$16"}</definedName>
    <definedName name="___moi2" localSheetId="21" hidden="1">{"'Sheet1'!$L$16"}</definedName>
    <definedName name="___moi2" localSheetId="18" hidden="1">{"'Sheet1'!$L$16"}</definedName>
    <definedName name="___moi2" localSheetId="19" hidden="1">{"'Sheet1'!$L$16"}</definedName>
    <definedName name="___moi2" localSheetId="20" hidden="1">{"'Sheet1'!$L$16"}</definedName>
    <definedName name="___moi2" localSheetId="22" hidden="1">{"'Sheet1'!$L$16"}</definedName>
    <definedName name="___moi2" localSheetId="24" hidden="1">{"'Sheet1'!$L$16"}</definedName>
    <definedName name="___moi2" localSheetId="28" hidden="1">{"'Sheet1'!$L$16"}</definedName>
    <definedName name="___moi2" localSheetId="14" hidden="1">{"'Sheet1'!$L$16"}</definedName>
    <definedName name="___moi2" hidden="1">{"'Sheet1'!$L$16"}</definedName>
    <definedName name="___n23" localSheetId="12" hidden="1">{"'Sheet1'!$L$16"}</definedName>
    <definedName name="___n23" localSheetId="11" hidden="1">{"'Sheet1'!$L$16"}</definedName>
    <definedName name="___n23" localSheetId="13" hidden="1">{"'Sheet1'!$L$16"}</definedName>
    <definedName name="___n23" localSheetId="16" hidden="1">{"'Sheet1'!$L$16"}</definedName>
    <definedName name="___n23" localSheetId="21" hidden="1">{"'Sheet1'!$L$16"}</definedName>
    <definedName name="___n23" localSheetId="18" hidden="1">{"'Sheet1'!$L$16"}</definedName>
    <definedName name="___n23" localSheetId="19" hidden="1">{"'Sheet1'!$L$16"}</definedName>
    <definedName name="___n23" localSheetId="20" hidden="1">{"'Sheet1'!$L$16"}</definedName>
    <definedName name="___n23" localSheetId="22" hidden="1">{"'Sheet1'!$L$16"}</definedName>
    <definedName name="___n23" localSheetId="24" hidden="1">{"'Sheet1'!$L$16"}</definedName>
    <definedName name="___n23" localSheetId="28" hidden="1">{"'Sheet1'!$L$16"}</definedName>
    <definedName name="___n23" localSheetId="14" hidden="1">{"'Sheet1'!$L$16"}</definedName>
    <definedName name="___n23" hidden="1">{"'Sheet1'!$L$16"}</definedName>
    <definedName name="___nam1" localSheetId="12" hidden="1">{"'Sheet1'!$L$16"}</definedName>
    <definedName name="___nam1" localSheetId="11" hidden="1">{"'Sheet1'!$L$16"}</definedName>
    <definedName name="___nam1" localSheetId="13" hidden="1">{"'Sheet1'!$L$16"}</definedName>
    <definedName name="___nam1" localSheetId="16" hidden="1">{"'Sheet1'!$L$16"}</definedName>
    <definedName name="___nam1" localSheetId="21" hidden="1">{"'Sheet1'!$L$16"}</definedName>
    <definedName name="___nam1" localSheetId="18" hidden="1">{"'Sheet1'!$L$16"}</definedName>
    <definedName name="___nam1" localSheetId="19" hidden="1">{"'Sheet1'!$L$16"}</definedName>
    <definedName name="___nam1" localSheetId="20" hidden="1">{"'Sheet1'!$L$16"}</definedName>
    <definedName name="___nam1" localSheetId="22" hidden="1">{"'Sheet1'!$L$16"}</definedName>
    <definedName name="___nam1" localSheetId="24" hidden="1">{"'Sheet1'!$L$16"}</definedName>
    <definedName name="___nam1" localSheetId="28" hidden="1">{"'Sheet1'!$L$16"}</definedName>
    <definedName name="___nam1" localSheetId="14" hidden="1">{"'Sheet1'!$L$16"}</definedName>
    <definedName name="___nam1" hidden="1">{"'Sheet1'!$L$16"}</definedName>
    <definedName name="___NAM11" localSheetId="12" hidden="1">{#N/A,#N/A,FALSE,"Chi tiÆt"}</definedName>
    <definedName name="___NAM11" localSheetId="11" hidden="1">{#N/A,#N/A,FALSE,"Chi tiÆt"}</definedName>
    <definedName name="___NAM11" localSheetId="13" hidden="1">{#N/A,#N/A,FALSE,"Chi tiÆt"}</definedName>
    <definedName name="___NAM11" localSheetId="16" hidden="1">{#N/A,#N/A,FALSE,"Chi tiÆt"}</definedName>
    <definedName name="___NAM11" localSheetId="21" hidden="1">{#N/A,#N/A,FALSE,"Chi tiÆt"}</definedName>
    <definedName name="___NAM11" localSheetId="18" hidden="1">{#N/A,#N/A,FALSE,"Chi tiÆt"}</definedName>
    <definedName name="___NAM11" localSheetId="19" hidden="1">{#N/A,#N/A,FALSE,"Chi tiÆt"}</definedName>
    <definedName name="___NAM11" localSheetId="20" hidden="1">{#N/A,#N/A,FALSE,"Chi tiÆt"}</definedName>
    <definedName name="___NAM11" localSheetId="22" hidden="1">{#N/A,#N/A,FALSE,"Chi tiÆt"}</definedName>
    <definedName name="___NAM11" localSheetId="24" hidden="1">{#N/A,#N/A,FALSE,"Chi tiÆt"}</definedName>
    <definedName name="___NAM11" localSheetId="28" hidden="1">{#N/A,#N/A,FALSE,"Chi tiÆt"}</definedName>
    <definedName name="___NAM11" localSheetId="14" hidden="1">{#N/A,#N/A,FALSE,"Chi tiÆt"}</definedName>
    <definedName name="___NAM11" hidden="1">{#N/A,#N/A,FALSE,"Chi tiÆt"}</definedName>
    <definedName name="___NCL100">#REF!</definedName>
    <definedName name="___NCL200">#REF!</definedName>
    <definedName name="___NCL250">#REF!</definedName>
    <definedName name="___NET2">#REF!</definedName>
    <definedName name="___nin190">#REF!</definedName>
    <definedName name="___NK5" localSheetId="12" hidden="1">{"'Sheet1'!$L$16"}</definedName>
    <definedName name="___NK5" localSheetId="11" hidden="1">{"'Sheet1'!$L$16"}</definedName>
    <definedName name="___NK5" localSheetId="13" hidden="1">{"'Sheet1'!$L$16"}</definedName>
    <definedName name="___NK5" localSheetId="16" hidden="1">{"'Sheet1'!$L$16"}</definedName>
    <definedName name="___NK5" localSheetId="21" hidden="1">{"'Sheet1'!$L$16"}</definedName>
    <definedName name="___NK5" localSheetId="18" hidden="1">{"'Sheet1'!$L$16"}</definedName>
    <definedName name="___NK5" localSheetId="19" hidden="1">{"'Sheet1'!$L$16"}</definedName>
    <definedName name="___NK5" localSheetId="20" hidden="1">{"'Sheet1'!$L$16"}</definedName>
    <definedName name="___NK5" localSheetId="22" hidden="1">{"'Sheet1'!$L$16"}</definedName>
    <definedName name="___NK5" localSheetId="24" hidden="1">{"'Sheet1'!$L$16"}</definedName>
    <definedName name="___NK5" localSheetId="28" hidden="1">{"'Sheet1'!$L$16"}</definedName>
    <definedName name="___NK5" localSheetId="14" hidden="1">{"'Sheet1'!$L$16"}</definedName>
    <definedName name="___NK5" hidden="1">{"'Sheet1'!$L$16"}</definedName>
    <definedName name="___NO1" hidden="1">#REF!</definedName>
    <definedName name="___NO2" hidden="1">#REF!</definedName>
    <definedName name="___nso1" localSheetId="12" hidden="1">{"'Sheet1'!$L$16"}</definedName>
    <definedName name="___nso1" localSheetId="11" hidden="1">{"'Sheet1'!$L$16"}</definedName>
    <definedName name="___nso1" localSheetId="13" hidden="1">{"'Sheet1'!$L$16"}</definedName>
    <definedName name="___nso1" localSheetId="16" hidden="1">{"'Sheet1'!$L$16"}</definedName>
    <definedName name="___nso1" localSheetId="21" hidden="1">{"'Sheet1'!$L$16"}</definedName>
    <definedName name="___nso1" localSheetId="18" hidden="1">{"'Sheet1'!$L$16"}</definedName>
    <definedName name="___nso1" localSheetId="19" hidden="1">{"'Sheet1'!$L$16"}</definedName>
    <definedName name="___nso1" localSheetId="20" hidden="1">{"'Sheet1'!$L$16"}</definedName>
    <definedName name="___nso1" localSheetId="22" hidden="1">{"'Sheet1'!$L$16"}</definedName>
    <definedName name="___nso1" localSheetId="24" hidden="1">{"'Sheet1'!$L$16"}</definedName>
    <definedName name="___nso1" localSheetId="28" hidden="1">{"'Sheet1'!$L$16"}</definedName>
    <definedName name="___nso1" localSheetId="14" hidden="1">{"'Sheet1'!$L$16"}</definedName>
    <definedName name="___nso1" hidden="1">{"'Sheet1'!$L$16"}</definedName>
    <definedName name="___NSO2" localSheetId="12" hidden="1">{"'Sheet1'!$L$16"}</definedName>
    <definedName name="___NSO2" localSheetId="11" hidden="1">{"'Sheet1'!$L$16"}</definedName>
    <definedName name="___NSO2" localSheetId="13" hidden="1">{"'Sheet1'!$L$16"}</definedName>
    <definedName name="___NSO2" localSheetId="16" hidden="1">{"'Sheet1'!$L$16"}</definedName>
    <definedName name="___NSO2" localSheetId="21" hidden="1">{"'Sheet1'!$L$16"}</definedName>
    <definedName name="___NSO2" localSheetId="18" hidden="1">{"'Sheet1'!$L$16"}</definedName>
    <definedName name="___NSO2" localSheetId="19" hidden="1">{"'Sheet1'!$L$16"}</definedName>
    <definedName name="___NSO2" localSheetId="20" hidden="1">{"'Sheet1'!$L$16"}</definedName>
    <definedName name="___NSO2" localSheetId="22" hidden="1">{"'Sheet1'!$L$16"}</definedName>
    <definedName name="___NSO2" localSheetId="24" hidden="1">{"'Sheet1'!$L$16"}</definedName>
    <definedName name="___NSO2" localSheetId="28" hidden="1">{"'Sheet1'!$L$16"}</definedName>
    <definedName name="___NSO2" localSheetId="14" hidden="1">{"'Sheet1'!$L$16"}</definedName>
    <definedName name="___NSO2" hidden="1">{"'Sheet1'!$L$16"}</definedName>
    <definedName name="___NSO3" localSheetId="12" hidden="1">{"'Sheet1'!$L$16"}</definedName>
    <definedName name="___NSO3" localSheetId="11" hidden="1">{"'Sheet1'!$L$16"}</definedName>
    <definedName name="___NSO3" localSheetId="13" hidden="1">{"'Sheet1'!$L$16"}</definedName>
    <definedName name="___NSO3" localSheetId="16" hidden="1">{"'Sheet1'!$L$16"}</definedName>
    <definedName name="___NSO3" localSheetId="21" hidden="1">{"'Sheet1'!$L$16"}</definedName>
    <definedName name="___NSO3" localSheetId="18" hidden="1">{"'Sheet1'!$L$16"}</definedName>
    <definedName name="___NSO3" localSheetId="19" hidden="1">{"'Sheet1'!$L$16"}</definedName>
    <definedName name="___NSO3" localSheetId="20" hidden="1">{"'Sheet1'!$L$16"}</definedName>
    <definedName name="___NSO3" localSheetId="22" hidden="1">{"'Sheet1'!$L$16"}</definedName>
    <definedName name="___NSO3" localSheetId="24" hidden="1">{"'Sheet1'!$L$16"}</definedName>
    <definedName name="___NSO3" localSheetId="28" hidden="1">{"'Sheet1'!$L$16"}</definedName>
    <definedName name="___NSO3" localSheetId="14" hidden="1">{"'Sheet1'!$L$16"}</definedName>
    <definedName name="___NSO3" hidden="1">{"'Sheet1'!$L$16"}</definedName>
    <definedName name="___O4" localSheetId="12" hidden="1">{#N/A,#N/A,FALSE,"Sheet1"}</definedName>
    <definedName name="___O4" localSheetId="11" hidden="1">{#N/A,#N/A,FALSE,"Sheet1"}</definedName>
    <definedName name="___O4" localSheetId="13" hidden="1">{#N/A,#N/A,FALSE,"Sheet1"}</definedName>
    <definedName name="___O4" localSheetId="16" hidden="1">{#N/A,#N/A,FALSE,"Sheet1"}</definedName>
    <definedName name="___O4" localSheetId="21" hidden="1">{#N/A,#N/A,FALSE,"Sheet1"}</definedName>
    <definedName name="___O4" localSheetId="18" hidden="1">{#N/A,#N/A,FALSE,"Sheet1"}</definedName>
    <definedName name="___O4" localSheetId="19" hidden="1">{#N/A,#N/A,FALSE,"Sheet1"}</definedName>
    <definedName name="___O4" localSheetId="20" hidden="1">{#N/A,#N/A,FALSE,"Sheet1"}</definedName>
    <definedName name="___O4" localSheetId="22" hidden="1">{#N/A,#N/A,FALSE,"Sheet1"}</definedName>
    <definedName name="___O4" localSheetId="24" hidden="1">{#N/A,#N/A,FALSE,"Sheet1"}</definedName>
    <definedName name="___O4" localSheetId="28" hidden="1">{#N/A,#N/A,FALSE,"Sheet1"}</definedName>
    <definedName name="___O4" localSheetId="14" hidden="1">{#N/A,#N/A,FALSE,"Sheet1"}</definedName>
    <definedName name="___O4" hidden="1">{#N/A,#N/A,FALSE,"Sheet1"}</definedName>
    <definedName name="___P3" localSheetId="12" hidden="1">{#N/A,#N/A,FALSE,"特殊室（ＢＱ表）"}</definedName>
    <definedName name="___P3" localSheetId="11" hidden="1">{#N/A,#N/A,FALSE,"特殊室（ＢＱ表）"}</definedName>
    <definedName name="___P3" localSheetId="13" hidden="1">{#N/A,#N/A,FALSE,"特殊室（ＢＱ表）"}</definedName>
    <definedName name="___P3" localSheetId="16" hidden="1">{#N/A,#N/A,FALSE,"特殊室（ＢＱ表）"}</definedName>
    <definedName name="___P3" localSheetId="21" hidden="1">{#N/A,#N/A,FALSE,"特殊室（ＢＱ表）"}</definedName>
    <definedName name="___P3" localSheetId="18" hidden="1">{#N/A,#N/A,FALSE,"特殊室（ＢＱ表）"}</definedName>
    <definedName name="___P3" localSheetId="19" hidden="1">{#N/A,#N/A,FALSE,"特殊室（ＢＱ表）"}</definedName>
    <definedName name="___P3" localSheetId="20" hidden="1">{#N/A,#N/A,FALSE,"特殊室（ＢＱ表）"}</definedName>
    <definedName name="___P3" localSheetId="22" hidden="1">{#N/A,#N/A,FALSE,"特殊室（ＢＱ表）"}</definedName>
    <definedName name="___P3" localSheetId="24" hidden="1">{#N/A,#N/A,FALSE,"特殊室（ＢＱ表）"}</definedName>
    <definedName name="___P3" localSheetId="28" hidden="1">{#N/A,#N/A,FALSE,"特殊室（ＢＱ表）"}</definedName>
    <definedName name="___P3" localSheetId="14" hidden="1">{#N/A,#N/A,FALSE,"特殊室（ＢＱ表）"}</definedName>
    <definedName name="___P3" hidden="1">{#N/A,#N/A,FALSE,"特殊室（ＢＱ表）"}</definedName>
    <definedName name="___PA3" localSheetId="12" hidden="1">{"'Sheet1'!$L$16"}</definedName>
    <definedName name="___PA3" localSheetId="11" hidden="1">{"'Sheet1'!$L$16"}</definedName>
    <definedName name="___PA3" localSheetId="13" hidden="1">{"'Sheet1'!$L$16"}</definedName>
    <definedName name="___PA3" localSheetId="16" hidden="1">{"'Sheet1'!$L$16"}</definedName>
    <definedName name="___PA3" localSheetId="21" hidden="1">{"'Sheet1'!$L$16"}</definedName>
    <definedName name="___PA3" localSheetId="18" hidden="1">{"'Sheet1'!$L$16"}</definedName>
    <definedName name="___PA3" localSheetId="19" hidden="1">{"'Sheet1'!$L$16"}</definedName>
    <definedName name="___PA3" localSheetId="20" hidden="1">{"'Sheet1'!$L$16"}</definedName>
    <definedName name="___PA3" localSheetId="22" hidden="1">{"'Sheet1'!$L$16"}</definedName>
    <definedName name="___PA3" localSheetId="24" hidden="1">{"'Sheet1'!$L$16"}</definedName>
    <definedName name="___PA3" localSheetId="28" hidden="1">{"'Sheet1'!$L$16"}</definedName>
    <definedName name="___PA3" localSheetId="14" hidden="1">{"'Sheet1'!$L$16"}</definedName>
    <definedName name="___PA3" hidden="1">{"'Sheet1'!$L$16"}</definedName>
    <definedName name="___pa4" localSheetId="12" hidden="1">{"'Sheet1'!$L$16"}</definedName>
    <definedName name="___pa4" localSheetId="11" hidden="1">{"'Sheet1'!$L$16"}</definedName>
    <definedName name="___pa4" localSheetId="13" hidden="1">{"'Sheet1'!$L$16"}</definedName>
    <definedName name="___pa4" localSheetId="16" hidden="1">{"'Sheet1'!$L$16"}</definedName>
    <definedName name="___pa4" localSheetId="21" hidden="1">{"'Sheet1'!$L$16"}</definedName>
    <definedName name="___pa4" localSheetId="18" hidden="1">{"'Sheet1'!$L$16"}</definedName>
    <definedName name="___pa4" localSheetId="19" hidden="1">{"'Sheet1'!$L$16"}</definedName>
    <definedName name="___pa4" localSheetId="20" hidden="1">{"'Sheet1'!$L$16"}</definedName>
    <definedName name="___pa4" localSheetId="22" hidden="1">{"'Sheet1'!$L$16"}</definedName>
    <definedName name="___pa4" localSheetId="24" hidden="1">{"'Sheet1'!$L$16"}</definedName>
    <definedName name="___pa4" localSheetId="28" hidden="1">{"'Sheet1'!$L$16"}</definedName>
    <definedName name="___pa4" localSheetId="14" hidden="1">{"'Sheet1'!$L$16"}</definedName>
    <definedName name="___pa4"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hu3" localSheetId="12" hidden="1">{"'Sheet1'!$L$16"}</definedName>
    <definedName name="___phu3" localSheetId="11" hidden="1">{"'Sheet1'!$L$16"}</definedName>
    <definedName name="___phu3" localSheetId="13" hidden="1">{"'Sheet1'!$L$16"}</definedName>
    <definedName name="___phu3" localSheetId="16" hidden="1">{"'Sheet1'!$L$16"}</definedName>
    <definedName name="___phu3" localSheetId="21" hidden="1">{"'Sheet1'!$L$16"}</definedName>
    <definedName name="___phu3" localSheetId="18" hidden="1">{"'Sheet1'!$L$16"}</definedName>
    <definedName name="___phu3" localSheetId="19" hidden="1">{"'Sheet1'!$L$16"}</definedName>
    <definedName name="___phu3" localSheetId="20" hidden="1">{"'Sheet1'!$L$16"}</definedName>
    <definedName name="___phu3" localSheetId="22" hidden="1">{"'Sheet1'!$L$16"}</definedName>
    <definedName name="___phu3" localSheetId="24" hidden="1">{"'Sheet1'!$L$16"}</definedName>
    <definedName name="___phu3" localSheetId="28" hidden="1">{"'Sheet1'!$L$16"}</definedName>
    <definedName name="___phu3" localSheetId="14" hidden="1">{"'Sheet1'!$L$16"}</definedName>
    <definedName name="___phu3" hidden="1">{"'Sheet1'!$L$16"}</definedName>
    <definedName name="___PK2" localSheetId="12" hidden="1">{"'장비'!$A$3:$M$12"}</definedName>
    <definedName name="___PK2" localSheetId="11" hidden="1">{"'장비'!$A$3:$M$12"}</definedName>
    <definedName name="___PK2" localSheetId="13" hidden="1">{"'장비'!$A$3:$M$12"}</definedName>
    <definedName name="___PK2" localSheetId="16" hidden="1">{"'장비'!$A$3:$M$12"}</definedName>
    <definedName name="___PK2" localSheetId="21" hidden="1">{"'장비'!$A$3:$M$12"}</definedName>
    <definedName name="___PK2" localSheetId="18" hidden="1">{"'장비'!$A$3:$M$12"}</definedName>
    <definedName name="___PK2" localSheetId="19" hidden="1">{"'장비'!$A$3:$M$12"}</definedName>
    <definedName name="___PK2" localSheetId="20" hidden="1">{"'장비'!$A$3:$M$12"}</definedName>
    <definedName name="___PK2" localSheetId="22" hidden="1">{"'장비'!$A$3:$M$12"}</definedName>
    <definedName name="___PK2" localSheetId="24" hidden="1">{"'장비'!$A$3:$M$12"}</definedName>
    <definedName name="___PK2" localSheetId="28" hidden="1">{"'장비'!$A$3:$M$12"}</definedName>
    <definedName name="___PK2" localSheetId="14" hidden="1">{"'장비'!$A$3:$M$12"}</definedName>
    <definedName name="___PK2" hidden="1">{"'장비'!$A$3:$M$12"}</definedName>
    <definedName name="___PKG3" localSheetId="12" hidden="1">{"'장비'!$A$3:$M$12"}</definedName>
    <definedName name="___PKG3" localSheetId="11" hidden="1">{"'장비'!$A$3:$M$12"}</definedName>
    <definedName name="___PKG3" localSheetId="13" hidden="1">{"'장비'!$A$3:$M$12"}</definedName>
    <definedName name="___PKG3" localSheetId="16" hidden="1">{"'장비'!$A$3:$M$12"}</definedName>
    <definedName name="___PKG3" localSheetId="21" hidden="1">{"'장비'!$A$3:$M$12"}</definedName>
    <definedName name="___PKG3" localSheetId="18" hidden="1">{"'장비'!$A$3:$M$12"}</definedName>
    <definedName name="___PKG3" localSheetId="19" hidden="1">{"'장비'!$A$3:$M$12"}</definedName>
    <definedName name="___PKG3" localSheetId="20" hidden="1">{"'장비'!$A$3:$M$12"}</definedName>
    <definedName name="___PKG3" localSheetId="22" hidden="1">{"'장비'!$A$3:$M$12"}</definedName>
    <definedName name="___PKG3" localSheetId="24" hidden="1">{"'장비'!$A$3:$M$12"}</definedName>
    <definedName name="___PKG3" localSheetId="28" hidden="1">{"'장비'!$A$3:$M$12"}</definedName>
    <definedName name="___PKG3" localSheetId="14" hidden="1">{"'장비'!$A$3:$M$12"}</definedName>
    <definedName name="___PKG3" hidden="1">{"'장비'!$A$3:$M$12"}</definedName>
    <definedName name="___PPP3" localSheetId="12" hidden="1">{#N/A,#N/A,FALSE,"特殊室（ＢＱ表）"}</definedName>
    <definedName name="___PPP3" localSheetId="11" hidden="1">{#N/A,#N/A,FALSE,"特殊室（ＢＱ表）"}</definedName>
    <definedName name="___PPP3" localSheetId="13" hidden="1">{#N/A,#N/A,FALSE,"特殊室（ＢＱ表）"}</definedName>
    <definedName name="___PPP3" localSheetId="16" hidden="1">{#N/A,#N/A,FALSE,"特殊室（ＢＱ表）"}</definedName>
    <definedName name="___PPP3" localSheetId="21" hidden="1">{#N/A,#N/A,FALSE,"特殊室（ＢＱ表）"}</definedName>
    <definedName name="___PPP3" localSheetId="18" hidden="1">{#N/A,#N/A,FALSE,"特殊室（ＢＱ表）"}</definedName>
    <definedName name="___PPP3" localSheetId="19" hidden="1">{#N/A,#N/A,FALSE,"特殊室（ＢＱ表）"}</definedName>
    <definedName name="___PPP3" localSheetId="20" hidden="1">{#N/A,#N/A,FALSE,"特殊室（ＢＱ表）"}</definedName>
    <definedName name="___PPP3" localSheetId="22" hidden="1">{#N/A,#N/A,FALSE,"特殊室（ＢＱ表）"}</definedName>
    <definedName name="___PPP3" localSheetId="24" hidden="1">{#N/A,#N/A,FALSE,"特殊室（ＢＱ表）"}</definedName>
    <definedName name="___PPP3" localSheetId="28" hidden="1">{#N/A,#N/A,FALSE,"特殊室（ＢＱ表）"}</definedName>
    <definedName name="___PPP3" localSheetId="14" hidden="1">{#N/A,#N/A,FALSE,"特殊室（ＢＱ表）"}</definedName>
    <definedName name="___PPP3" hidden="1">{#N/A,#N/A,FALSE,"特殊室（ＢＱ表）"}</definedName>
    <definedName name="___PPP33" localSheetId="12" hidden="1">{#N/A,#N/A,FALSE,"特殊室（ＢＱ表）"}</definedName>
    <definedName name="___PPP33" localSheetId="11" hidden="1">{#N/A,#N/A,FALSE,"特殊室（ＢＱ表）"}</definedName>
    <definedName name="___PPP33" localSheetId="13" hidden="1">{#N/A,#N/A,FALSE,"特殊室（ＢＱ表）"}</definedName>
    <definedName name="___PPP33" localSheetId="16" hidden="1">{#N/A,#N/A,FALSE,"特殊室（ＢＱ表）"}</definedName>
    <definedName name="___PPP33" localSheetId="21" hidden="1">{#N/A,#N/A,FALSE,"特殊室（ＢＱ表）"}</definedName>
    <definedName name="___PPP33" localSheetId="18" hidden="1">{#N/A,#N/A,FALSE,"特殊室（ＢＱ表）"}</definedName>
    <definedName name="___PPP33" localSheetId="19" hidden="1">{#N/A,#N/A,FALSE,"特殊室（ＢＱ表）"}</definedName>
    <definedName name="___PPP33" localSheetId="20" hidden="1">{#N/A,#N/A,FALSE,"特殊室（ＢＱ表）"}</definedName>
    <definedName name="___PPP33" localSheetId="22" hidden="1">{#N/A,#N/A,FALSE,"特殊室（ＢＱ表）"}</definedName>
    <definedName name="___PPP33" localSheetId="24" hidden="1">{#N/A,#N/A,FALSE,"特殊室（ＢＱ表）"}</definedName>
    <definedName name="___PPP33" localSheetId="28" hidden="1">{#N/A,#N/A,FALSE,"特殊室（ＢＱ表）"}</definedName>
    <definedName name="___PPP33" localSheetId="14" hidden="1">{#N/A,#N/A,FALSE,"特殊室（ＢＱ表）"}</definedName>
    <definedName name="___PPP33" hidden="1">{#N/A,#N/A,FALSE,"特殊室（ＢＱ表）"}</definedName>
    <definedName name="___ppp34" localSheetId="12" hidden="1">{#N/A,#N/A,FALSE,"特殊室（ＢＱ表）"}</definedName>
    <definedName name="___ppp34" localSheetId="11" hidden="1">{#N/A,#N/A,FALSE,"特殊室（ＢＱ表）"}</definedName>
    <definedName name="___ppp34" localSheetId="13" hidden="1">{#N/A,#N/A,FALSE,"特殊室（ＢＱ表）"}</definedName>
    <definedName name="___ppp34" localSheetId="16" hidden="1">{#N/A,#N/A,FALSE,"特殊室（ＢＱ表）"}</definedName>
    <definedName name="___ppp34" localSheetId="21" hidden="1">{#N/A,#N/A,FALSE,"特殊室（ＢＱ表）"}</definedName>
    <definedName name="___ppp34" localSheetId="18" hidden="1">{#N/A,#N/A,FALSE,"特殊室（ＢＱ表）"}</definedName>
    <definedName name="___ppp34" localSheetId="19" hidden="1">{#N/A,#N/A,FALSE,"特殊室（ＢＱ表）"}</definedName>
    <definedName name="___ppp34" localSheetId="20" hidden="1">{#N/A,#N/A,FALSE,"特殊室（ＢＱ表）"}</definedName>
    <definedName name="___ppp34" localSheetId="22" hidden="1">{#N/A,#N/A,FALSE,"特殊室（ＢＱ表）"}</definedName>
    <definedName name="___ppp34" localSheetId="24" hidden="1">{#N/A,#N/A,FALSE,"特殊室（ＢＱ表）"}</definedName>
    <definedName name="___ppp34" localSheetId="28" hidden="1">{#N/A,#N/A,FALSE,"特殊室（ＢＱ表）"}</definedName>
    <definedName name="___ppp34" localSheetId="14" hidden="1">{#N/A,#N/A,FALSE,"特殊室（ＢＱ表）"}</definedName>
    <definedName name="___ppp34" hidden="1">{#N/A,#N/A,FALSE,"特殊室（ＢＱ表）"}</definedName>
    <definedName name="___ppp3444" localSheetId="12" hidden="1">{#N/A,#N/A,FALSE,"特殊室（ＢＱ表）"}</definedName>
    <definedName name="___ppp3444" localSheetId="11" hidden="1">{#N/A,#N/A,FALSE,"特殊室（ＢＱ表）"}</definedName>
    <definedName name="___ppp3444" localSheetId="13" hidden="1">{#N/A,#N/A,FALSE,"特殊室（ＢＱ表）"}</definedName>
    <definedName name="___ppp3444" localSheetId="16" hidden="1">{#N/A,#N/A,FALSE,"特殊室（ＢＱ表）"}</definedName>
    <definedName name="___ppp3444" localSheetId="21" hidden="1">{#N/A,#N/A,FALSE,"特殊室（ＢＱ表）"}</definedName>
    <definedName name="___ppp3444" localSheetId="18" hidden="1">{#N/A,#N/A,FALSE,"特殊室（ＢＱ表）"}</definedName>
    <definedName name="___ppp3444" localSheetId="19" hidden="1">{#N/A,#N/A,FALSE,"特殊室（ＢＱ表）"}</definedName>
    <definedName name="___ppp3444" localSheetId="20" hidden="1">{#N/A,#N/A,FALSE,"特殊室（ＢＱ表）"}</definedName>
    <definedName name="___ppp3444" localSheetId="22" hidden="1">{#N/A,#N/A,FALSE,"特殊室（ＢＱ表）"}</definedName>
    <definedName name="___ppp3444" localSheetId="24" hidden="1">{#N/A,#N/A,FALSE,"特殊室（ＢＱ表）"}</definedName>
    <definedName name="___ppp3444" localSheetId="28" hidden="1">{#N/A,#N/A,FALSE,"特殊室（ＢＱ表）"}</definedName>
    <definedName name="___ppp3444" localSheetId="14" hidden="1">{#N/A,#N/A,FALSE,"特殊室（ＢＱ表）"}</definedName>
    <definedName name="___ppp3444" hidden="1">{#N/A,#N/A,FALSE,"特殊室（ＢＱ表）"}</definedName>
    <definedName name="___PVC1">#REF!</definedName>
    <definedName name="___PVC2">#REF!</definedName>
    <definedName name="___Qlt10102">#REF!</definedName>
    <definedName name="___Qlt10152">#REF!</definedName>
    <definedName name="___Qlt10202">#REF!</definedName>
    <definedName name="___Qlt15202">#REF!</definedName>
    <definedName name="___Qlt15362">#REF!</definedName>
    <definedName name="___Qlt20202">#REF!</definedName>
    <definedName name="___Qlt20302">#REF!</definedName>
    <definedName name="___Qlt30362">#REF!</definedName>
    <definedName name="___qqq222" localSheetId="12" hidden="1">{"'장비'!$A$3:$M$12"}</definedName>
    <definedName name="___qqq222" localSheetId="11" hidden="1">{"'장비'!$A$3:$M$12"}</definedName>
    <definedName name="___qqq222" localSheetId="13" hidden="1">{"'장비'!$A$3:$M$12"}</definedName>
    <definedName name="___qqq222" localSheetId="16" hidden="1">{"'장비'!$A$3:$M$12"}</definedName>
    <definedName name="___qqq222" localSheetId="21" hidden="1">{"'장비'!$A$3:$M$12"}</definedName>
    <definedName name="___qqq222" localSheetId="18" hidden="1">{"'장비'!$A$3:$M$12"}</definedName>
    <definedName name="___qqq222" localSheetId="19" hidden="1">{"'장비'!$A$3:$M$12"}</definedName>
    <definedName name="___qqq222" localSheetId="20" hidden="1">{"'장비'!$A$3:$M$12"}</definedName>
    <definedName name="___qqq222" localSheetId="22" hidden="1">{"'장비'!$A$3:$M$12"}</definedName>
    <definedName name="___qqq222" localSheetId="24" hidden="1">{"'장비'!$A$3:$M$12"}</definedName>
    <definedName name="___qqq222" localSheetId="28" hidden="1">{"'장비'!$A$3:$M$12"}</definedName>
    <definedName name="___qqq222" localSheetId="14" hidden="1">{"'장비'!$A$3:$M$12"}</definedName>
    <definedName name="___qqq222" hidden="1">{"'장비'!$A$3:$M$12"}</definedName>
    <definedName name="___QUY4" localSheetId="12" hidden="1">{"'Sheet1'!$L$16"}</definedName>
    <definedName name="___QUY4" localSheetId="11" hidden="1">{"'Sheet1'!$L$16"}</definedName>
    <definedName name="___QUY4" localSheetId="13" hidden="1">{"'Sheet1'!$L$16"}</definedName>
    <definedName name="___QUY4" localSheetId="16" hidden="1">{"'Sheet1'!$L$16"}</definedName>
    <definedName name="___QUY4" localSheetId="21" hidden="1">{"'Sheet1'!$L$16"}</definedName>
    <definedName name="___QUY4" localSheetId="18" hidden="1">{"'Sheet1'!$L$16"}</definedName>
    <definedName name="___QUY4" localSheetId="19" hidden="1">{"'Sheet1'!$L$16"}</definedName>
    <definedName name="___QUY4" localSheetId="20" hidden="1">{"'Sheet1'!$L$16"}</definedName>
    <definedName name="___QUY4" localSheetId="22" hidden="1">{"'Sheet1'!$L$16"}</definedName>
    <definedName name="___QUY4" localSheetId="24" hidden="1">{"'Sheet1'!$L$16"}</definedName>
    <definedName name="___QUY4" localSheetId="28" hidden="1">{"'Sheet1'!$L$16"}</definedName>
    <definedName name="___QUY4" localSheetId="14" hidden="1">{"'Sheet1'!$L$16"}</definedName>
    <definedName name="___QUY4" hidden="1">{"'Sheet1'!$L$16"}</definedName>
    <definedName name="___Rh90" localSheetId="12" hidden="1">{"'Sheet1'!$L$16"}</definedName>
    <definedName name="___Rh90" localSheetId="11" hidden="1">{"'Sheet1'!$L$16"}</definedName>
    <definedName name="___Rh90" localSheetId="13" hidden="1">{"'Sheet1'!$L$16"}</definedName>
    <definedName name="___Rh90" localSheetId="16" hidden="1">{"'Sheet1'!$L$16"}</definedName>
    <definedName name="___Rh90" localSheetId="21" hidden="1">{"'Sheet1'!$L$16"}</definedName>
    <definedName name="___Rh90" localSheetId="18" hidden="1">{"'Sheet1'!$L$16"}</definedName>
    <definedName name="___Rh90" localSheetId="19" hidden="1">{"'Sheet1'!$L$16"}</definedName>
    <definedName name="___Rh90" localSheetId="20" hidden="1">{"'Sheet1'!$L$16"}</definedName>
    <definedName name="___Rh90" localSheetId="22" hidden="1">{"'Sheet1'!$L$16"}</definedName>
    <definedName name="___Rh90" localSheetId="24" hidden="1">{"'Sheet1'!$L$16"}</definedName>
    <definedName name="___Rh90" localSheetId="28" hidden="1">{"'Sheet1'!$L$16"}</definedName>
    <definedName name="___Rh90" localSheetId="14" hidden="1">{"'Sheet1'!$L$16"}</definedName>
    <definedName name="___Rh90" hidden="1">{"'Sheet1'!$L$16"}</definedName>
    <definedName name="___sc1">#REF!</definedName>
    <definedName name="___SC2">#REF!</definedName>
    <definedName name="___sc3">#REF!</definedName>
    <definedName name="___SCH10">#REF!</definedName>
    <definedName name="___SCH40">#REF!</definedName>
    <definedName name="___SCL4" localSheetId="12" hidden="1">{"'Sheet1'!$L$16"}</definedName>
    <definedName name="___SCL4" localSheetId="11" hidden="1">{"'Sheet1'!$L$16"}</definedName>
    <definedName name="___SCL4" localSheetId="13" hidden="1">{"'Sheet1'!$L$16"}</definedName>
    <definedName name="___SCL4" localSheetId="16" hidden="1">{"'Sheet1'!$L$16"}</definedName>
    <definedName name="___SCL4" localSheetId="21" hidden="1">{"'Sheet1'!$L$16"}</definedName>
    <definedName name="___SCL4" localSheetId="18" hidden="1">{"'Sheet1'!$L$16"}</definedName>
    <definedName name="___SCL4" localSheetId="19" hidden="1">{"'Sheet1'!$L$16"}</definedName>
    <definedName name="___SCL4" localSheetId="20" hidden="1">{"'Sheet1'!$L$16"}</definedName>
    <definedName name="___SCL4" localSheetId="22" hidden="1">{"'Sheet1'!$L$16"}</definedName>
    <definedName name="___SCL4" localSheetId="24" hidden="1">{"'Sheet1'!$L$16"}</definedName>
    <definedName name="___SCL4" localSheetId="28" hidden="1">{"'Sheet1'!$L$16"}</definedName>
    <definedName name="___SCL4" localSheetId="14" hidden="1">{"'Sheet1'!$L$16"}</definedName>
    <definedName name="___SCL4" hidden="1">{"'Sheet1'!$L$16"}</definedName>
    <definedName name="___SCL4_1" localSheetId="12" hidden="1">{"'Sheet1'!$L$16"}</definedName>
    <definedName name="___SCL4_1" localSheetId="11" hidden="1">{"'Sheet1'!$L$16"}</definedName>
    <definedName name="___SCL4_1" localSheetId="13" hidden="1">{"'Sheet1'!$L$16"}</definedName>
    <definedName name="___SCL4_1" localSheetId="16" hidden="1">{"'Sheet1'!$L$16"}</definedName>
    <definedName name="___SCL4_1" localSheetId="21" hidden="1">{"'Sheet1'!$L$16"}</definedName>
    <definedName name="___SCL4_1" localSheetId="18" hidden="1">{"'Sheet1'!$L$16"}</definedName>
    <definedName name="___SCL4_1" localSheetId="19" hidden="1">{"'Sheet1'!$L$16"}</definedName>
    <definedName name="___SCL4_1" localSheetId="20" hidden="1">{"'Sheet1'!$L$16"}</definedName>
    <definedName name="___SCL4_1" localSheetId="22" hidden="1">{"'Sheet1'!$L$16"}</definedName>
    <definedName name="___SCL4_1" localSheetId="24" hidden="1">{"'Sheet1'!$L$16"}</definedName>
    <definedName name="___SCL4_1" localSheetId="28" hidden="1">{"'Sheet1'!$L$16"}</definedName>
    <definedName name="___SCL4_1" localSheetId="14" hidden="1">{"'Sheet1'!$L$16"}</definedName>
    <definedName name="___SCL4_1" hidden="1">{"'Sheet1'!$L$16"}</definedName>
    <definedName name="___SHI1" localSheetId="12" hidden="1">{"'Sheet1'!$L$16"}</definedName>
    <definedName name="___SHI1" localSheetId="11" hidden="1">{"'Sheet1'!$L$16"}</definedName>
    <definedName name="___SHI1" localSheetId="13" hidden="1">{"'Sheet1'!$L$16"}</definedName>
    <definedName name="___SHI1" localSheetId="16" hidden="1">{"'Sheet1'!$L$16"}</definedName>
    <definedName name="___SHI1" localSheetId="21" hidden="1">{"'Sheet1'!$L$16"}</definedName>
    <definedName name="___SHI1" localSheetId="18" hidden="1">{"'Sheet1'!$L$16"}</definedName>
    <definedName name="___SHI1" localSheetId="19" hidden="1">{"'Sheet1'!$L$16"}</definedName>
    <definedName name="___SHI1" localSheetId="20" hidden="1">{"'Sheet1'!$L$16"}</definedName>
    <definedName name="___SHI1" localSheetId="22" hidden="1">{"'Sheet1'!$L$16"}</definedName>
    <definedName name="___SHI1" localSheetId="24" hidden="1">{"'Sheet1'!$L$16"}</definedName>
    <definedName name="___SHI1" localSheetId="28" hidden="1">{"'Sheet1'!$L$16"}</definedName>
    <definedName name="___SHI1" localSheetId="14" hidden="1">{"'Sheet1'!$L$16"}</definedName>
    <definedName name="___SHI1" hidden="1">{"'Sheet1'!$L$16"}</definedName>
    <definedName name="___sin4" localSheetId="12" hidden="1">{#N/A,#N/A,TRUE,"Krycí list"}</definedName>
    <definedName name="___sin4" localSheetId="11" hidden="1">{#N/A,#N/A,TRUE,"Krycí list"}</definedName>
    <definedName name="___sin4" localSheetId="13" hidden="1">{#N/A,#N/A,TRUE,"Krycí list"}</definedName>
    <definedName name="___sin4" localSheetId="16" hidden="1">{#N/A,#N/A,TRUE,"Krycí list"}</definedName>
    <definedName name="___sin4" localSheetId="21" hidden="1">{#N/A,#N/A,TRUE,"Krycí list"}</definedName>
    <definedName name="___sin4" localSheetId="18" hidden="1">{#N/A,#N/A,TRUE,"Krycí list"}</definedName>
    <definedName name="___sin4" localSheetId="19" hidden="1">{#N/A,#N/A,TRUE,"Krycí list"}</definedName>
    <definedName name="___sin4" localSheetId="20" hidden="1">{#N/A,#N/A,TRUE,"Krycí list"}</definedName>
    <definedName name="___sin4" localSheetId="22" hidden="1">{#N/A,#N/A,TRUE,"Krycí list"}</definedName>
    <definedName name="___sin4" localSheetId="24" hidden="1">{#N/A,#N/A,TRUE,"Krycí list"}</definedName>
    <definedName name="___sin4" localSheetId="28" hidden="1">{#N/A,#N/A,TRUE,"Krycí list"}</definedName>
    <definedName name="___sin4" localSheetId="14" hidden="1">{#N/A,#N/A,TRUE,"Krycí list"}</definedName>
    <definedName name="___sin4" hidden="1">{#N/A,#N/A,TRUE,"Krycí list"}</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O16" localSheetId="12" hidden="1">{#N/A,#N/A,TRUE,"Krycí list"}</definedName>
    <definedName name="___SO16" localSheetId="11" hidden="1">{#N/A,#N/A,TRUE,"Krycí list"}</definedName>
    <definedName name="___SO16" localSheetId="13" hidden="1">{#N/A,#N/A,TRUE,"Krycí list"}</definedName>
    <definedName name="___SO16" localSheetId="16" hidden="1">{#N/A,#N/A,TRUE,"Krycí list"}</definedName>
    <definedName name="___SO16" localSheetId="21" hidden="1">{#N/A,#N/A,TRUE,"Krycí list"}</definedName>
    <definedName name="___SO16" localSheetId="18" hidden="1">{#N/A,#N/A,TRUE,"Krycí list"}</definedName>
    <definedName name="___SO16" localSheetId="19" hidden="1">{#N/A,#N/A,TRUE,"Krycí list"}</definedName>
    <definedName name="___SO16" localSheetId="20" hidden="1">{#N/A,#N/A,TRUE,"Krycí list"}</definedName>
    <definedName name="___SO16" localSheetId="22" hidden="1">{#N/A,#N/A,TRUE,"Krycí list"}</definedName>
    <definedName name="___SO16" localSheetId="24" hidden="1">{#N/A,#N/A,TRUE,"Krycí list"}</definedName>
    <definedName name="___SO16" localSheetId="28" hidden="1">{#N/A,#N/A,TRUE,"Krycí list"}</definedName>
    <definedName name="___SO16" localSheetId="14" hidden="1">{#N/A,#N/A,TRUE,"Krycí list"}</definedName>
    <definedName name="___SO16" hidden="1">{#N/A,#N/A,TRUE,"Krycí list"}</definedName>
    <definedName name="___sum1" hidden="1">#REF!</definedName>
    <definedName name="___SXT3" localSheetId="12" hidden="1">{#N/A,#N/A,FALSE,"Chi tiÆt"}</definedName>
    <definedName name="___SXT3" localSheetId="11" hidden="1">{#N/A,#N/A,FALSE,"Chi tiÆt"}</definedName>
    <definedName name="___SXT3" localSheetId="13" hidden="1">{#N/A,#N/A,FALSE,"Chi tiÆt"}</definedName>
    <definedName name="___SXT3" localSheetId="16" hidden="1">{#N/A,#N/A,FALSE,"Chi tiÆt"}</definedName>
    <definedName name="___SXT3" localSheetId="21" hidden="1">{#N/A,#N/A,FALSE,"Chi tiÆt"}</definedName>
    <definedName name="___SXT3" localSheetId="18" hidden="1">{#N/A,#N/A,FALSE,"Chi tiÆt"}</definedName>
    <definedName name="___SXT3" localSheetId="19" hidden="1">{#N/A,#N/A,FALSE,"Chi tiÆt"}</definedName>
    <definedName name="___SXT3" localSheetId="20" hidden="1">{#N/A,#N/A,FALSE,"Chi tiÆt"}</definedName>
    <definedName name="___SXT3" localSheetId="22" hidden="1">{#N/A,#N/A,FALSE,"Chi tiÆt"}</definedName>
    <definedName name="___SXT3" localSheetId="24" hidden="1">{#N/A,#N/A,FALSE,"Chi tiÆt"}</definedName>
    <definedName name="___SXT3" localSheetId="28" hidden="1">{#N/A,#N/A,FALSE,"Chi tiÆt"}</definedName>
    <definedName name="___SXT3" localSheetId="14" hidden="1">{#N/A,#N/A,FALSE,"Chi tiÆt"}</definedName>
    <definedName name="___SXT3" hidden="1">{#N/A,#N/A,FALSE,"Chi tiÆt"}</definedName>
    <definedName name="___sxt5" localSheetId="12" hidden="1">{"'Sheet1'!$L$16"}</definedName>
    <definedName name="___sxt5" localSheetId="11" hidden="1">{"'Sheet1'!$L$16"}</definedName>
    <definedName name="___sxt5" localSheetId="13" hidden="1">{"'Sheet1'!$L$16"}</definedName>
    <definedName name="___sxt5" localSheetId="16" hidden="1">{"'Sheet1'!$L$16"}</definedName>
    <definedName name="___sxt5" localSheetId="21" hidden="1">{"'Sheet1'!$L$16"}</definedName>
    <definedName name="___sxt5" localSheetId="18" hidden="1">{"'Sheet1'!$L$16"}</definedName>
    <definedName name="___sxt5" localSheetId="19" hidden="1">{"'Sheet1'!$L$16"}</definedName>
    <definedName name="___sxt5" localSheetId="20" hidden="1">{"'Sheet1'!$L$16"}</definedName>
    <definedName name="___sxt5" localSheetId="22" hidden="1">{"'Sheet1'!$L$16"}</definedName>
    <definedName name="___sxt5" localSheetId="24" hidden="1">{"'Sheet1'!$L$16"}</definedName>
    <definedName name="___sxt5" localSheetId="28" hidden="1">{"'Sheet1'!$L$16"}</definedName>
    <definedName name="___sxt5" localSheetId="14" hidden="1">{"'Sheet1'!$L$16"}</definedName>
    <definedName name="___sxt5" hidden="1">{"'Sheet1'!$L$16"}</definedName>
    <definedName name="___sxt6" localSheetId="12" hidden="1">{#N/A,#N/A,FALSE,"Chi tiÆt"}</definedName>
    <definedName name="___sxt6" localSheetId="11" hidden="1">{#N/A,#N/A,FALSE,"Chi tiÆt"}</definedName>
    <definedName name="___sxt6" localSheetId="13" hidden="1">{#N/A,#N/A,FALSE,"Chi tiÆt"}</definedName>
    <definedName name="___sxt6" localSheetId="16" hidden="1">{#N/A,#N/A,FALSE,"Chi tiÆt"}</definedName>
    <definedName name="___sxt6" localSheetId="21" hidden="1">{#N/A,#N/A,FALSE,"Chi tiÆt"}</definedName>
    <definedName name="___sxt6" localSheetId="18" hidden="1">{#N/A,#N/A,FALSE,"Chi tiÆt"}</definedName>
    <definedName name="___sxt6" localSheetId="19" hidden="1">{#N/A,#N/A,FALSE,"Chi tiÆt"}</definedName>
    <definedName name="___sxt6" localSheetId="20" hidden="1">{#N/A,#N/A,FALSE,"Chi tiÆt"}</definedName>
    <definedName name="___sxt6" localSheetId="22" hidden="1">{#N/A,#N/A,FALSE,"Chi tiÆt"}</definedName>
    <definedName name="___sxt6" localSheetId="24" hidden="1">{#N/A,#N/A,FALSE,"Chi tiÆt"}</definedName>
    <definedName name="___sxt6" localSheetId="28" hidden="1">{#N/A,#N/A,FALSE,"Chi tiÆt"}</definedName>
    <definedName name="___sxt6" localSheetId="14" hidden="1">{#N/A,#N/A,FALSE,"Chi tiÆt"}</definedName>
    <definedName name="___sxt6" hidden="1">{#N/A,#N/A,FALSE,"Chi tiÆt"}</definedName>
    <definedName name="___T04" localSheetId="12" hidden="1">{#N/A,#N/A,FALSE,"CCTV"}</definedName>
    <definedName name="___T04" localSheetId="11" hidden="1">{#N/A,#N/A,FALSE,"CCTV"}</definedName>
    <definedName name="___T04" localSheetId="13" hidden="1">{#N/A,#N/A,FALSE,"CCTV"}</definedName>
    <definedName name="___T04" localSheetId="16" hidden="1">{#N/A,#N/A,FALSE,"CCTV"}</definedName>
    <definedName name="___T04" localSheetId="21" hidden="1">{#N/A,#N/A,FALSE,"CCTV"}</definedName>
    <definedName name="___T04" localSheetId="18" hidden="1">{#N/A,#N/A,FALSE,"CCTV"}</definedName>
    <definedName name="___T04" localSheetId="19" hidden="1">{#N/A,#N/A,FALSE,"CCTV"}</definedName>
    <definedName name="___T04" localSheetId="20" hidden="1">{#N/A,#N/A,FALSE,"CCTV"}</definedName>
    <definedName name="___T04" localSheetId="22" hidden="1">{#N/A,#N/A,FALSE,"CCTV"}</definedName>
    <definedName name="___T04" localSheetId="24" hidden="1">{#N/A,#N/A,FALSE,"CCTV"}</definedName>
    <definedName name="___T04" localSheetId="28" hidden="1">{#N/A,#N/A,FALSE,"CCTV"}</definedName>
    <definedName name="___T04" localSheetId="14" hidden="1">{#N/A,#N/A,FALSE,"CCTV"}</definedName>
    <definedName name="___T04" hidden="1">{#N/A,#N/A,FALSE,"CCTV"}</definedName>
    <definedName name="___T1" localSheetId="12" hidden="1">{#N/A,#N/A,FALSE,"Chi tiÆt"}</definedName>
    <definedName name="___T1" localSheetId="11" hidden="1">{#N/A,#N/A,FALSE,"Chi tiÆt"}</definedName>
    <definedName name="___T1" localSheetId="13" hidden="1">{#N/A,#N/A,FALSE,"Chi tiÆt"}</definedName>
    <definedName name="___T1" localSheetId="16" hidden="1">{#N/A,#N/A,FALSE,"Chi tiÆt"}</definedName>
    <definedName name="___T1" localSheetId="21" hidden="1">{#N/A,#N/A,FALSE,"Chi tiÆt"}</definedName>
    <definedName name="___T1" localSheetId="18" hidden="1">{#N/A,#N/A,FALSE,"Chi tiÆt"}</definedName>
    <definedName name="___T1" localSheetId="19" hidden="1">{#N/A,#N/A,FALSE,"Chi tiÆt"}</definedName>
    <definedName name="___T1" localSheetId="20" hidden="1">{#N/A,#N/A,FALSE,"Chi tiÆt"}</definedName>
    <definedName name="___T1" localSheetId="22" hidden="1">{#N/A,#N/A,FALSE,"Chi tiÆt"}</definedName>
    <definedName name="___T1" localSheetId="24" hidden="1">{#N/A,#N/A,FALSE,"Chi tiÆt"}</definedName>
    <definedName name="___T1" localSheetId="28" hidden="1">{#N/A,#N/A,FALSE,"Chi tiÆt"}</definedName>
    <definedName name="___T1" localSheetId="14" hidden="1">{#N/A,#N/A,FALSE,"Chi tiÆt"}</definedName>
    <definedName name="___T1" hidden="1">{#N/A,#N/A,FALSE,"Chi tiÆt"}</definedName>
    <definedName name="___T10" localSheetId="12" hidden="1">{"'Sheet1'!$L$16"}</definedName>
    <definedName name="___T10" localSheetId="11" hidden="1">{"'Sheet1'!$L$16"}</definedName>
    <definedName name="___T10" localSheetId="13" hidden="1">{"'Sheet1'!$L$16"}</definedName>
    <definedName name="___T10" localSheetId="16" hidden="1">{"'Sheet1'!$L$16"}</definedName>
    <definedName name="___T10" localSheetId="21" hidden="1">{"'Sheet1'!$L$16"}</definedName>
    <definedName name="___T10" localSheetId="18" hidden="1">{"'Sheet1'!$L$16"}</definedName>
    <definedName name="___T10" localSheetId="19" hidden="1">{"'Sheet1'!$L$16"}</definedName>
    <definedName name="___T10" localSheetId="20" hidden="1">{"'Sheet1'!$L$16"}</definedName>
    <definedName name="___T10" localSheetId="22" hidden="1">{"'Sheet1'!$L$16"}</definedName>
    <definedName name="___T10" localSheetId="24" hidden="1">{"'Sheet1'!$L$16"}</definedName>
    <definedName name="___T10" localSheetId="28" hidden="1">{"'Sheet1'!$L$16"}</definedName>
    <definedName name="___T10" localSheetId="14" hidden="1">{"'Sheet1'!$L$16"}</definedName>
    <definedName name="___T10" hidden="1">{"'Sheet1'!$L$16"}</definedName>
    <definedName name="___t112" localSheetId="12" hidden="1">{#N/A,#N/A,FALSE,"Chi tiÆt"}</definedName>
    <definedName name="___t112" localSheetId="11" hidden="1">{#N/A,#N/A,FALSE,"Chi tiÆt"}</definedName>
    <definedName name="___t112" localSheetId="13" hidden="1">{#N/A,#N/A,FALSE,"Chi tiÆt"}</definedName>
    <definedName name="___t112" localSheetId="16" hidden="1">{#N/A,#N/A,FALSE,"Chi tiÆt"}</definedName>
    <definedName name="___t112" localSheetId="21" hidden="1">{#N/A,#N/A,FALSE,"Chi tiÆt"}</definedName>
    <definedName name="___t112" localSheetId="18" hidden="1">{#N/A,#N/A,FALSE,"Chi tiÆt"}</definedName>
    <definedName name="___t112" localSheetId="19" hidden="1">{#N/A,#N/A,FALSE,"Chi tiÆt"}</definedName>
    <definedName name="___t112" localSheetId="20" hidden="1">{#N/A,#N/A,FALSE,"Chi tiÆt"}</definedName>
    <definedName name="___t112" localSheetId="22" hidden="1">{#N/A,#N/A,FALSE,"Chi tiÆt"}</definedName>
    <definedName name="___t112" localSheetId="24" hidden="1">{#N/A,#N/A,FALSE,"Chi tiÆt"}</definedName>
    <definedName name="___t112" localSheetId="28" hidden="1">{#N/A,#N/A,FALSE,"Chi tiÆt"}</definedName>
    <definedName name="___t112" localSheetId="14" hidden="1">{#N/A,#N/A,FALSE,"Chi tiÆt"}</definedName>
    <definedName name="___t112" hidden="1">{#N/A,#N/A,FALSE,"Chi tiÆt"}</definedName>
    <definedName name="___T2" localSheetId="12" hidden="1">{#N/A,#N/A,FALSE,"Sheet1"}</definedName>
    <definedName name="___T2" localSheetId="11" hidden="1">{#N/A,#N/A,FALSE,"Sheet1"}</definedName>
    <definedName name="___T2" localSheetId="13" hidden="1">{#N/A,#N/A,FALSE,"Sheet1"}</definedName>
    <definedName name="___T2" localSheetId="16" hidden="1">{#N/A,#N/A,FALSE,"Sheet1"}</definedName>
    <definedName name="___T2" localSheetId="21" hidden="1">{#N/A,#N/A,FALSE,"Sheet1"}</definedName>
    <definedName name="___T2" localSheetId="18" hidden="1">{#N/A,#N/A,FALSE,"Sheet1"}</definedName>
    <definedName name="___T2" localSheetId="19" hidden="1">{#N/A,#N/A,FALSE,"Sheet1"}</definedName>
    <definedName name="___T2" localSheetId="20" hidden="1">{#N/A,#N/A,FALSE,"Sheet1"}</definedName>
    <definedName name="___T2" localSheetId="22" hidden="1">{#N/A,#N/A,FALSE,"Sheet1"}</definedName>
    <definedName name="___T2" localSheetId="24" hidden="1">{#N/A,#N/A,FALSE,"Sheet1"}</definedName>
    <definedName name="___T2" localSheetId="28" hidden="1">{#N/A,#N/A,FALSE,"Sheet1"}</definedName>
    <definedName name="___T2" localSheetId="14" hidden="1">{#N/A,#N/A,FALSE,"Sheet1"}</definedName>
    <definedName name="___T2" hidden="1">{#N/A,#N/A,FALSE,"Sheet1"}</definedName>
    <definedName name="___T3" localSheetId="12" hidden="1">{"'Sheet1'!$L$16"}</definedName>
    <definedName name="___T3" localSheetId="11" hidden="1">{"'Sheet1'!$L$16"}</definedName>
    <definedName name="___T3" localSheetId="13" hidden="1">{"'Sheet1'!$L$16"}</definedName>
    <definedName name="___T3" localSheetId="16" hidden="1">{"'Sheet1'!$L$16"}</definedName>
    <definedName name="___T3" localSheetId="21" hidden="1">{"'Sheet1'!$L$16"}</definedName>
    <definedName name="___T3" localSheetId="18" hidden="1">{"'Sheet1'!$L$16"}</definedName>
    <definedName name="___T3" localSheetId="19" hidden="1">{"'Sheet1'!$L$16"}</definedName>
    <definedName name="___T3" localSheetId="20" hidden="1">{"'Sheet1'!$L$16"}</definedName>
    <definedName name="___T3" localSheetId="22" hidden="1">{"'Sheet1'!$L$16"}</definedName>
    <definedName name="___T3" localSheetId="24" hidden="1">{"'Sheet1'!$L$16"}</definedName>
    <definedName name="___T3" localSheetId="28" hidden="1">{"'Sheet1'!$L$16"}</definedName>
    <definedName name="___T3" localSheetId="14" hidden="1">{"'Sheet1'!$L$16"}</definedName>
    <definedName name="___T3" hidden="1">{"'Sheet1'!$L$16"}</definedName>
    <definedName name="___T4" localSheetId="12" hidden="1">{"'Sheet1'!$L$16"}</definedName>
    <definedName name="___T4" localSheetId="11" hidden="1">{"'Sheet1'!$L$16"}</definedName>
    <definedName name="___T4" localSheetId="13" hidden="1">{"'Sheet1'!$L$16"}</definedName>
    <definedName name="___T4" localSheetId="16" hidden="1">{"'Sheet1'!$L$16"}</definedName>
    <definedName name="___T4" localSheetId="21" hidden="1">{"'Sheet1'!$L$16"}</definedName>
    <definedName name="___T4" localSheetId="18" hidden="1">{"'Sheet1'!$L$16"}</definedName>
    <definedName name="___T4" localSheetId="19" hidden="1">{"'Sheet1'!$L$16"}</definedName>
    <definedName name="___T4" localSheetId="20" hidden="1">{"'Sheet1'!$L$16"}</definedName>
    <definedName name="___T4" localSheetId="22" hidden="1">{"'Sheet1'!$L$16"}</definedName>
    <definedName name="___T4" localSheetId="24" hidden="1">{"'Sheet1'!$L$16"}</definedName>
    <definedName name="___T4" localSheetId="28" hidden="1">{"'Sheet1'!$L$16"}</definedName>
    <definedName name="___T4" localSheetId="14" hidden="1">{"'Sheet1'!$L$16"}</definedName>
    <definedName name="___T4" hidden="1">{"'Sheet1'!$L$16"}</definedName>
    <definedName name="___t5" localSheetId="12" hidden="1">{"'Sheet1'!$L$16"}</definedName>
    <definedName name="___t5" localSheetId="11" hidden="1">{"'Sheet1'!$L$16"}</definedName>
    <definedName name="___t5" localSheetId="13" hidden="1">{"'Sheet1'!$L$16"}</definedName>
    <definedName name="___t5" localSheetId="16" hidden="1">{"'Sheet1'!$L$16"}</definedName>
    <definedName name="___t5" localSheetId="21" hidden="1">{"'Sheet1'!$L$16"}</definedName>
    <definedName name="___t5" localSheetId="18" hidden="1">{"'Sheet1'!$L$16"}</definedName>
    <definedName name="___t5" localSheetId="19" hidden="1">{"'Sheet1'!$L$16"}</definedName>
    <definedName name="___t5" localSheetId="20" hidden="1">{"'Sheet1'!$L$16"}</definedName>
    <definedName name="___t5" localSheetId="22" hidden="1">{"'Sheet1'!$L$16"}</definedName>
    <definedName name="___t5" localSheetId="24" hidden="1">{"'Sheet1'!$L$16"}</definedName>
    <definedName name="___t5" localSheetId="28" hidden="1">{"'Sheet1'!$L$16"}</definedName>
    <definedName name="___t5" localSheetId="14" hidden="1">{"'Sheet1'!$L$16"}</definedName>
    <definedName name="___t5" hidden="1">{"'Sheet1'!$L$16"}</definedName>
    <definedName name="___t9" localSheetId="12" hidden="1">{"'Sheet1'!$L$16"}</definedName>
    <definedName name="___t9" localSheetId="11" hidden="1">{"'Sheet1'!$L$16"}</definedName>
    <definedName name="___t9" localSheetId="13" hidden="1">{"'Sheet1'!$L$16"}</definedName>
    <definedName name="___t9" localSheetId="16" hidden="1">{"'Sheet1'!$L$16"}</definedName>
    <definedName name="___t9" localSheetId="21" hidden="1">{"'Sheet1'!$L$16"}</definedName>
    <definedName name="___t9" localSheetId="18" hidden="1">{"'Sheet1'!$L$16"}</definedName>
    <definedName name="___t9" localSheetId="19" hidden="1">{"'Sheet1'!$L$16"}</definedName>
    <definedName name="___t9" localSheetId="20" hidden="1">{"'Sheet1'!$L$16"}</definedName>
    <definedName name="___t9" localSheetId="22" hidden="1">{"'Sheet1'!$L$16"}</definedName>
    <definedName name="___t9" localSheetId="24" hidden="1">{"'Sheet1'!$L$16"}</definedName>
    <definedName name="___t9" localSheetId="28" hidden="1">{"'Sheet1'!$L$16"}</definedName>
    <definedName name="___t9" localSheetId="14" hidden="1">{"'Sheet1'!$L$16"}</definedName>
    <definedName name="___t9" hidden="1">{"'Sheet1'!$L$16"}</definedName>
    <definedName name="___TB1">#REF!</definedName>
    <definedName name="___td1" localSheetId="12" hidden="1">{"'Sheet1'!$L$16"}</definedName>
    <definedName name="___td1" localSheetId="11" hidden="1">{"'Sheet1'!$L$16"}</definedName>
    <definedName name="___td1" localSheetId="13" hidden="1">{"'Sheet1'!$L$16"}</definedName>
    <definedName name="___td1" localSheetId="16" hidden="1">{"'Sheet1'!$L$16"}</definedName>
    <definedName name="___td1" localSheetId="21" hidden="1">{"'Sheet1'!$L$16"}</definedName>
    <definedName name="___td1" localSheetId="18" hidden="1">{"'Sheet1'!$L$16"}</definedName>
    <definedName name="___td1" localSheetId="19" hidden="1">{"'Sheet1'!$L$16"}</definedName>
    <definedName name="___td1" localSheetId="20" hidden="1">{"'Sheet1'!$L$16"}</definedName>
    <definedName name="___td1" localSheetId="22" hidden="1">{"'Sheet1'!$L$16"}</definedName>
    <definedName name="___td1" localSheetId="24" hidden="1">{"'Sheet1'!$L$16"}</definedName>
    <definedName name="___td1" localSheetId="28" hidden="1">{"'Sheet1'!$L$16"}</definedName>
    <definedName name="___td1" localSheetId="14" hidden="1">{"'Sheet1'!$L$16"}</definedName>
    <definedName name="___td1" hidden="1">{"'Sheet1'!$L$16"}</definedName>
    <definedName name="___TG1">#REF!</definedName>
    <definedName name="___TG2">#REF!</definedName>
    <definedName name="___TH1" localSheetId="12" hidden="1">{"'Sheet1'!$L$16"}</definedName>
    <definedName name="___TH1" localSheetId="11" hidden="1">{"'Sheet1'!$L$16"}</definedName>
    <definedName name="___TH1" localSheetId="13" hidden="1">{"'Sheet1'!$L$16"}</definedName>
    <definedName name="___TH1" localSheetId="16" hidden="1">{"'Sheet1'!$L$16"}</definedName>
    <definedName name="___TH1" localSheetId="21" hidden="1">{"'Sheet1'!$L$16"}</definedName>
    <definedName name="___TH1" localSheetId="18" hidden="1">{"'Sheet1'!$L$16"}</definedName>
    <definedName name="___TH1" localSheetId="19" hidden="1">{"'Sheet1'!$L$16"}</definedName>
    <definedName name="___TH1" localSheetId="20" hidden="1">{"'Sheet1'!$L$16"}</definedName>
    <definedName name="___TH1" localSheetId="22" hidden="1">{"'Sheet1'!$L$16"}</definedName>
    <definedName name="___TH1" localSheetId="24" hidden="1">{"'Sheet1'!$L$16"}</definedName>
    <definedName name="___TH1" localSheetId="28" hidden="1">{"'Sheet1'!$L$16"}</definedName>
    <definedName name="___TH1" localSheetId="14" hidden="1">{"'Sheet1'!$L$16"}</definedName>
    <definedName name="___TH1" hidden="1">{"'Sheet1'!$L$16"}</definedName>
    <definedName name="___TH3" localSheetId="12" hidden="1">{"'Sheet1'!$L$16"}</definedName>
    <definedName name="___TH3" localSheetId="11" hidden="1">{"'Sheet1'!$L$16"}</definedName>
    <definedName name="___TH3" localSheetId="13" hidden="1">{"'Sheet1'!$L$16"}</definedName>
    <definedName name="___TH3" localSheetId="16" hidden="1">{"'Sheet1'!$L$16"}</definedName>
    <definedName name="___TH3" localSheetId="21" hidden="1">{"'Sheet1'!$L$16"}</definedName>
    <definedName name="___TH3" localSheetId="18" hidden="1">{"'Sheet1'!$L$16"}</definedName>
    <definedName name="___TH3" localSheetId="19" hidden="1">{"'Sheet1'!$L$16"}</definedName>
    <definedName name="___TH3" localSheetId="20" hidden="1">{"'Sheet1'!$L$16"}</definedName>
    <definedName name="___TH3" localSheetId="22" hidden="1">{"'Sheet1'!$L$16"}</definedName>
    <definedName name="___TH3" localSheetId="24" hidden="1">{"'Sheet1'!$L$16"}</definedName>
    <definedName name="___TH3" localSheetId="28" hidden="1">{"'Sheet1'!$L$16"}</definedName>
    <definedName name="___TH3" localSheetId="14" hidden="1">{"'Sheet1'!$L$16"}</definedName>
    <definedName name="___TH3" hidden="1">{"'Sheet1'!$L$16"}</definedName>
    <definedName name="___tha1" localSheetId="12" hidden="1">{"'Sheet1'!$L$16"}</definedName>
    <definedName name="___tha1" localSheetId="11" hidden="1">{"'Sheet1'!$L$16"}</definedName>
    <definedName name="___tha1" localSheetId="13" hidden="1">{"'Sheet1'!$L$16"}</definedName>
    <definedName name="___tha1" localSheetId="16" hidden="1">{"'Sheet1'!$L$16"}</definedName>
    <definedName name="___tha1" localSheetId="21" hidden="1">{"'Sheet1'!$L$16"}</definedName>
    <definedName name="___tha1" localSheetId="18" hidden="1">{"'Sheet1'!$L$16"}</definedName>
    <definedName name="___tha1" localSheetId="19" hidden="1">{"'Sheet1'!$L$16"}</definedName>
    <definedName name="___tha1" localSheetId="20" hidden="1">{"'Sheet1'!$L$16"}</definedName>
    <definedName name="___tha1" localSheetId="22" hidden="1">{"'Sheet1'!$L$16"}</definedName>
    <definedName name="___tha1" localSheetId="24" hidden="1">{"'Sheet1'!$L$16"}</definedName>
    <definedName name="___tha1" localSheetId="28" hidden="1">{"'Sheet1'!$L$16"}</definedName>
    <definedName name="___tha1" localSheetId="14" hidden="1">{"'Sheet1'!$L$16"}</definedName>
    <definedName name="___tha1" hidden="1">{"'Sheet1'!$L$16"}</definedName>
    <definedName name="___THT11" localSheetId="12" hidden="1">{"'Sheet1'!$L$16"}</definedName>
    <definedName name="___THT11" localSheetId="11" hidden="1">{"'Sheet1'!$L$16"}</definedName>
    <definedName name="___THT11" localSheetId="13" hidden="1">{"'Sheet1'!$L$16"}</definedName>
    <definedName name="___THT11" localSheetId="16" hidden="1">{"'Sheet1'!$L$16"}</definedName>
    <definedName name="___THT11" localSheetId="21" hidden="1">{"'Sheet1'!$L$16"}</definedName>
    <definedName name="___THT11" localSheetId="18" hidden="1">{"'Sheet1'!$L$16"}</definedName>
    <definedName name="___THT11" localSheetId="19" hidden="1">{"'Sheet1'!$L$16"}</definedName>
    <definedName name="___THT11" localSheetId="20" hidden="1">{"'Sheet1'!$L$16"}</definedName>
    <definedName name="___THT11" localSheetId="22" hidden="1">{"'Sheet1'!$L$16"}</definedName>
    <definedName name="___THT11" localSheetId="24" hidden="1">{"'Sheet1'!$L$16"}</definedName>
    <definedName name="___THT11" localSheetId="28" hidden="1">{"'Sheet1'!$L$16"}</definedName>
    <definedName name="___THT11" localSheetId="14" hidden="1">{"'Sheet1'!$L$16"}</definedName>
    <definedName name="___THT11" hidden="1">{"'Sheet1'!$L$16"}</definedName>
    <definedName name="___thu1">#REF!</definedName>
    <definedName name="___THU2">#REF!</definedName>
    <definedName name="___tk1">#REF!</definedName>
    <definedName name="___TK211" localSheetId="12" hidden="1">{"'Sheet1'!$L$16"}</definedName>
    <definedName name="___TK211" localSheetId="11" hidden="1">{"'Sheet1'!$L$16"}</definedName>
    <definedName name="___TK211" localSheetId="13" hidden="1">{"'Sheet1'!$L$16"}</definedName>
    <definedName name="___TK211" localSheetId="16" hidden="1">{"'Sheet1'!$L$16"}</definedName>
    <definedName name="___TK211" localSheetId="21" hidden="1">{"'Sheet1'!$L$16"}</definedName>
    <definedName name="___TK211" localSheetId="18" hidden="1">{"'Sheet1'!$L$16"}</definedName>
    <definedName name="___TK211" localSheetId="19" hidden="1">{"'Sheet1'!$L$16"}</definedName>
    <definedName name="___TK211" localSheetId="20" hidden="1">{"'Sheet1'!$L$16"}</definedName>
    <definedName name="___TK211" localSheetId="22" hidden="1">{"'Sheet1'!$L$16"}</definedName>
    <definedName name="___TK211" localSheetId="24" hidden="1">{"'Sheet1'!$L$16"}</definedName>
    <definedName name="___TK211" localSheetId="28" hidden="1">{"'Sheet1'!$L$16"}</definedName>
    <definedName name="___TK211" localSheetId="14" hidden="1">{"'Sheet1'!$L$16"}</definedName>
    <definedName name="___TK211" hidden="1">{"'Sheet1'!$L$16"}</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M2" localSheetId="12" hidden="1">{"'Sheet1'!$L$16"}</definedName>
    <definedName name="___TM2" localSheetId="11" hidden="1">{"'Sheet1'!$L$16"}</definedName>
    <definedName name="___TM2" localSheetId="13" hidden="1">{"'Sheet1'!$L$16"}</definedName>
    <definedName name="___TM2" localSheetId="16" hidden="1">{"'Sheet1'!$L$16"}</definedName>
    <definedName name="___TM2" localSheetId="21" hidden="1">{"'Sheet1'!$L$16"}</definedName>
    <definedName name="___TM2" localSheetId="18" hidden="1">{"'Sheet1'!$L$16"}</definedName>
    <definedName name="___TM2" localSheetId="19" hidden="1">{"'Sheet1'!$L$16"}</definedName>
    <definedName name="___TM2" localSheetId="20" hidden="1">{"'Sheet1'!$L$16"}</definedName>
    <definedName name="___TM2" localSheetId="22" hidden="1">{"'Sheet1'!$L$16"}</definedName>
    <definedName name="___TM2" localSheetId="24" hidden="1">{"'Sheet1'!$L$16"}</definedName>
    <definedName name="___TM2" localSheetId="28" hidden="1">{"'Sheet1'!$L$16"}</definedName>
    <definedName name="___TM2" localSheetId="14" hidden="1">{"'Sheet1'!$L$16"}</definedName>
    <definedName name="___TM2" hidden="1">{"'Sheet1'!$L$16"}</definedName>
    <definedName name="___TO14" localSheetId="12" hidden="1">{"'Sheet1'!$L$16"}</definedName>
    <definedName name="___TO14" localSheetId="11" hidden="1">{"'Sheet1'!$L$16"}</definedName>
    <definedName name="___TO14" localSheetId="13" hidden="1">{"'Sheet1'!$L$16"}</definedName>
    <definedName name="___TO14" localSheetId="16" hidden="1">{"'Sheet1'!$L$16"}</definedName>
    <definedName name="___TO14" localSheetId="21" hidden="1">{"'Sheet1'!$L$16"}</definedName>
    <definedName name="___TO14" localSheetId="18" hidden="1">{"'Sheet1'!$L$16"}</definedName>
    <definedName name="___TO14" localSheetId="19" hidden="1">{"'Sheet1'!$L$16"}</definedName>
    <definedName name="___TO14" localSheetId="20" hidden="1">{"'Sheet1'!$L$16"}</definedName>
    <definedName name="___TO14" localSheetId="22" hidden="1">{"'Sheet1'!$L$16"}</definedName>
    <definedName name="___TO14" localSheetId="24" hidden="1">{"'Sheet1'!$L$16"}</definedName>
    <definedName name="___TO14" localSheetId="28" hidden="1">{"'Sheet1'!$L$16"}</definedName>
    <definedName name="___TO14" localSheetId="14" hidden="1">{"'Sheet1'!$L$16"}</definedName>
    <definedName name="___TO14" hidden="1">{"'Sheet1'!$L$16"}</definedName>
    <definedName name="___tt3" localSheetId="12" hidden="1">{"'Sheet1'!$L$16"}</definedName>
    <definedName name="___tt3" localSheetId="11" hidden="1">{"'Sheet1'!$L$16"}</definedName>
    <definedName name="___tt3" localSheetId="13" hidden="1">{"'Sheet1'!$L$16"}</definedName>
    <definedName name="___tt3" localSheetId="16" hidden="1">{"'Sheet1'!$L$16"}</definedName>
    <definedName name="___tt3" localSheetId="21" hidden="1">{"'Sheet1'!$L$16"}</definedName>
    <definedName name="___tt3" localSheetId="18" hidden="1">{"'Sheet1'!$L$16"}</definedName>
    <definedName name="___tt3" localSheetId="19" hidden="1">{"'Sheet1'!$L$16"}</definedName>
    <definedName name="___tt3" localSheetId="20" hidden="1">{"'Sheet1'!$L$16"}</definedName>
    <definedName name="___tt3" localSheetId="22" hidden="1">{"'Sheet1'!$L$16"}</definedName>
    <definedName name="___tt3" localSheetId="24" hidden="1">{"'Sheet1'!$L$16"}</definedName>
    <definedName name="___tt3" localSheetId="28" hidden="1">{"'Sheet1'!$L$16"}</definedName>
    <definedName name="___tt3" localSheetId="14" hidden="1">{"'Sheet1'!$L$16"}</definedName>
    <definedName name="___tt3" hidden="1">{"'Sheet1'!$L$16"}</definedName>
    <definedName name="___TT31" localSheetId="12" hidden="1">{"'Sheet1'!$L$16"}</definedName>
    <definedName name="___TT31" localSheetId="11" hidden="1">{"'Sheet1'!$L$16"}</definedName>
    <definedName name="___TT31" localSheetId="13" hidden="1">{"'Sheet1'!$L$16"}</definedName>
    <definedName name="___TT31" localSheetId="16" hidden="1">{"'Sheet1'!$L$16"}</definedName>
    <definedName name="___TT31" localSheetId="21" hidden="1">{"'Sheet1'!$L$16"}</definedName>
    <definedName name="___TT31" localSheetId="18" hidden="1">{"'Sheet1'!$L$16"}</definedName>
    <definedName name="___TT31" localSheetId="19" hidden="1">{"'Sheet1'!$L$16"}</definedName>
    <definedName name="___TT31" localSheetId="20" hidden="1">{"'Sheet1'!$L$16"}</definedName>
    <definedName name="___TT31" localSheetId="22" hidden="1">{"'Sheet1'!$L$16"}</definedName>
    <definedName name="___TT31" localSheetId="24" hidden="1">{"'Sheet1'!$L$16"}</definedName>
    <definedName name="___TT31" localSheetId="28" hidden="1">{"'Sheet1'!$L$16"}</definedName>
    <definedName name="___TT31" localSheetId="14" hidden="1">{"'Sheet1'!$L$16"}</definedName>
    <definedName name="___TT31" hidden="1">{"'Sheet1'!$L$16"}</definedName>
    <definedName name="___TT623" localSheetId="12" hidden="1">{"'Sheet1'!$L$16"}</definedName>
    <definedName name="___TT623" localSheetId="11" hidden="1">{"'Sheet1'!$L$16"}</definedName>
    <definedName name="___TT623" localSheetId="13" hidden="1">{"'Sheet1'!$L$16"}</definedName>
    <definedName name="___TT623" localSheetId="16" hidden="1">{"'Sheet1'!$L$16"}</definedName>
    <definedName name="___TT623" localSheetId="21" hidden="1">{"'Sheet1'!$L$16"}</definedName>
    <definedName name="___TT623" localSheetId="18" hidden="1">{"'Sheet1'!$L$16"}</definedName>
    <definedName name="___TT623" localSheetId="19" hidden="1">{"'Sheet1'!$L$16"}</definedName>
    <definedName name="___TT623" localSheetId="20" hidden="1">{"'Sheet1'!$L$16"}</definedName>
    <definedName name="___TT623" localSheetId="22" hidden="1">{"'Sheet1'!$L$16"}</definedName>
    <definedName name="___TT623" localSheetId="24" hidden="1">{"'Sheet1'!$L$16"}</definedName>
    <definedName name="___TT623" localSheetId="28" hidden="1">{"'Sheet1'!$L$16"}</definedName>
    <definedName name="___TT623" localSheetId="14" hidden="1">{"'Sheet1'!$L$16"}</definedName>
    <definedName name="___TT623" hidden="1">{"'Sheet1'!$L$16"}</definedName>
    <definedName name="___ttt1" localSheetId="12" hidden="1">{"'Sheet1'!$L$16"}</definedName>
    <definedName name="___ttt1" localSheetId="11" hidden="1">{"'Sheet1'!$L$16"}</definedName>
    <definedName name="___ttt1" localSheetId="13" hidden="1">{"'Sheet1'!$L$16"}</definedName>
    <definedName name="___ttt1" localSheetId="16" hidden="1">{"'Sheet1'!$L$16"}</definedName>
    <definedName name="___ttt1" localSheetId="21" hidden="1">{"'Sheet1'!$L$16"}</definedName>
    <definedName name="___ttt1" localSheetId="18" hidden="1">{"'Sheet1'!$L$16"}</definedName>
    <definedName name="___ttt1" localSheetId="19" hidden="1">{"'Sheet1'!$L$16"}</definedName>
    <definedName name="___ttt1" localSheetId="20" hidden="1">{"'Sheet1'!$L$16"}</definedName>
    <definedName name="___ttt1" localSheetId="22" hidden="1">{"'Sheet1'!$L$16"}</definedName>
    <definedName name="___ttt1" localSheetId="24" hidden="1">{"'Sheet1'!$L$16"}</definedName>
    <definedName name="___ttt1" localSheetId="28" hidden="1">{"'Sheet1'!$L$16"}</definedName>
    <definedName name="___ttt1" localSheetId="14" hidden="1">{"'Sheet1'!$L$16"}</definedName>
    <definedName name="___ttt1" hidden="1">{"'Sheet1'!$L$16"}</definedName>
    <definedName name="___tu4" localSheetId="12" hidden="1">{"'Sheet1'!$L$16"}</definedName>
    <definedName name="___tu4" localSheetId="11" hidden="1">{"'Sheet1'!$L$16"}</definedName>
    <definedName name="___tu4" localSheetId="13" hidden="1">{"'Sheet1'!$L$16"}</definedName>
    <definedName name="___tu4" localSheetId="16" hidden="1">{"'Sheet1'!$L$16"}</definedName>
    <definedName name="___tu4" localSheetId="21" hidden="1">{"'Sheet1'!$L$16"}</definedName>
    <definedName name="___tu4" localSheetId="18" hidden="1">{"'Sheet1'!$L$16"}</definedName>
    <definedName name="___tu4" localSheetId="19" hidden="1">{"'Sheet1'!$L$16"}</definedName>
    <definedName name="___tu4" localSheetId="20" hidden="1">{"'Sheet1'!$L$16"}</definedName>
    <definedName name="___tu4" localSheetId="22" hidden="1">{"'Sheet1'!$L$16"}</definedName>
    <definedName name="___tu4" localSheetId="24" hidden="1">{"'Sheet1'!$L$16"}</definedName>
    <definedName name="___tu4" localSheetId="28" hidden="1">{"'Sheet1'!$L$16"}</definedName>
    <definedName name="___tu4" localSheetId="14" hidden="1">{"'Sheet1'!$L$16"}</definedName>
    <definedName name="___tu4" hidden="1">{"'Sheet1'!$L$16"}</definedName>
    <definedName name="___TV2" localSheetId="12" hidden="1">{"'Sheet1'!$L$16"}</definedName>
    <definedName name="___TV2" localSheetId="11" hidden="1">{"'Sheet1'!$L$16"}</definedName>
    <definedName name="___TV2" localSheetId="13" hidden="1">{"'Sheet1'!$L$16"}</definedName>
    <definedName name="___TV2" localSheetId="16" hidden="1">{"'Sheet1'!$L$16"}</definedName>
    <definedName name="___TV2" localSheetId="21" hidden="1">{"'Sheet1'!$L$16"}</definedName>
    <definedName name="___TV2" localSheetId="18" hidden="1">{"'Sheet1'!$L$16"}</definedName>
    <definedName name="___TV2" localSheetId="19" hidden="1">{"'Sheet1'!$L$16"}</definedName>
    <definedName name="___TV2" localSheetId="20" hidden="1">{"'Sheet1'!$L$16"}</definedName>
    <definedName name="___TV2" localSheetId="22" hidden="1">{"'Sheet1'!$L$16"}</definedName>
    <definedName name="___TV2" localSheetId="24" hidden="1">{"'Sheet1'!$L$16"}</definedName>
    <definedName name="___TV2" localSheetId="28" hidden="1">{"'Sheet1'!$L$16"}</definedName>
    <definedName name="___TV2" localSheetId="14" hidden="1">{"'Sheet1'!$L$16"}</definedName>
    <definedName name="___TV2" hidden="1">{"'Sheet1'!$L$16"}</definedName>
    <definedName name="___TVL1">#REF!</definedName>
    <definedName name="___tz593">#REF!</definedName>
    <definedName name="___UB1" localSheetId="12" hidden="1">{"'Feb 99'!$A$1:$G$30"}</definedName>
    <definedName name="___UB1" localSheetId="11" hidden="1">{"'Feb 99'!$A$1:$G$30"}</definedName>
    <definedName name="___UB1" localSheetId="13" hidden="1">{"'Feb 99'!$A$1:$G$30"}</definedName>
    <definedName name="___UB1" localSheetId="16" hidden="1">{"'Feb 99'!$A$1:$G$30"}</definedName>
    <definedName name="___UB1" localSheetId="21" hidden="1">{"'Feb 99'!$A$1:$G$30"}</definedName>
    <definedName name="___UB1" localSheetId="18" hidden="1">{"'Feb 99'!$A$1:$G$30"}</definedName>
    <definedName name="___UB1" localSheetId="19" hidden="1">{"'Feb 99'!$A$1:$G$30"}</definedName>
    <definedName name="___UB1" localSheetId="20" hidden="1">{"'Feb 99'!$A$1:$G$30"}</definedName>
    <definedName name="___UB1" localSheetId="22" hidden="1">{"'Feb 99'!$A$1:$G$30"}</definedName>
    <definedName name="___UB1" localSheetId="24" hidden="1">{"'Feb 99'!$A$1:$G$30"}</definedName>
    <definedName name="___UB1" localSheetId="28" hidden="1">{"'Feb 99'!$A$1:$G$30"}</definedName>
    <definedName name="___UB1" localSheetId="14" hidden="1">{"'Feb 99'!$A$1:$G$30"}</definedName>
    <definedName name="___UB1" hidden="1">{"'Feb 99'!$A$1:$G$30"}</definedName>
    <definedName name="___UB2" localSheetId="12" hidden="1">{"'Feb 99'!$A$1:$G$30"}</definedName>
    <definedName name="___UB2" localSheetId="11" hidden="1">{"'Feb 99'!$A$1:$G$30"}</definedName>
    <definedName name="___UB2" localSheetId="13" hidden="1">{"'Feb 99'!$A$1:$G$30"}</definedName>
    <definedName name="___UB2" localSheetId="16" hidden="1">{"'Feb 99'!$A$1:$G$30"}</definedName>
    <definedName name="___UB2" localSheetId="21" hidden="1">{"'Feb 99'!$A$1:$G$30"}</definedName>
    <definedName name="___UB2" localSheetId="18" hidden="1">{"'Feb 99'!$A$1:$G$30"}</definedName>
    <definedName name="___UB2" localSheetId="19" hidden="1">{"'Feb 99'!$A$1:$G$30"}</definedName>
    <definedName name="___UB2" localSheetId="20" hidden="1">{"'Feb 99'!$A$1:$G$30"}</definedName>
    <definedName name="___UB2" localSheetId="22" hidden="1">{"'Feb 99'!$A$1:$G$30"}</definedName>
    <definedName name="___UB2" localSheetId="24" hidden="1">{"'Feb 99'!$A$1:$G$30"}</definedName>
    <definedName name="___UB2" localSheetId="28" hidden="1">{"'Feb 99'!$A$1:$G$30"}</definedName>
    <definedName name="___UB2" localSheetId="14" hidden="1">{"'Feb 99'!$A$1:$G$30"}</definedName>
    <definedName name="___UB2" hidden="1">{"'Feb 99'!$A$1:$G$30"}</definedName>
    <definedName name="___UI33" localSheetId="12" hidden="1">{"'Sheet1'!$L$16"}</definedName>
    <definedName name="___UI33" localSheetId="11" hidden="1">{"'Sheet1'!$L$16"}</definedName>
    <definedName name="___UI33" localSheetId="13" hidden="1">{"'Sheet1'!$L$16"}</definedName>
    <definedName name="___UI33" localSheetId="16" hidden="1">{"'Sheet1'!$L$16"}</definedName>
    <definedName name="___UI33" localSheetId="21" hidden="1">{"'Sheet1'!$L$16"}</definedName>
    <definedName name="___UI33" localSheetId="18" hidden="1">{"'Sheet1'!$L$16"}</definedName>
    <definedName name="___UI33" localSheetId="19" hidden="1">{"'Sheet1'!$L$16"}</definedName>
    <definedName name="___UI33" localSheetId="20" hidden="1">{"'Sheet1'!$L$16"}</definedName>
    <definedName name="___UI33" localSheetId="22" hidden="1">{"'Sheet1'!$L$16"}</definedName>
    <definedName name="___UI33" localSheetId="24" hidden="1">{"'Sheet1'!$L$16"}</definedName>
    <definedName name="___UI33" localSheetId="28" hidden="1">{"'Sheet1'!$L$16"}</definedName>
    <definedName name="___UI33" localSheetId="14" hidden="1">{"'Sheet1'!$L$16"}</definedName>
    <definedName name="___UI33" hidden="1">{"'Sheet1'!$L$16"}</definedName>
    <definedName name="___UU2" hidden="1">#N/A</definedName>
    <definedName name="___v2" localSheetId="12" hidden="1">{"'Sheet1'!$L$16"}</definedName>
    <definedName name="___v2" localSheetId="11" hidden="1">{"'Sheet1'!$L$16"}</definedName>
    <definedName name="___v2" localSheetId="13" hidden="1">{"'Sheet1'!$L$16"}</definedName>
    <definedName name="___v2" localSheetId="16" hidden="1">{"'Sheet1'!$L$16"}</definedName>
    <definedName name="___v2" localSheetId="21" hidden="1">{"'Sheet1'!$L$16"}</definedName>
    <definedName name="___v2" localSheetId="18" hidden="1">{"'Sheet1'!$L$16"}</definedName>
    <definedName name="___v2" localSheetId="19" hidden="1">{"'Sheet1'!$L$16"}</definedName>
    <definedName name="___v2" localSheetId="20" hidden="1">{"'Sheet1'!$L$16"}</definedName>
    <definedName name="___v2" localSheetId="22" hidden="1">{"'Sheet1'!$L$16"}</definedName>
    <definedName name="___v2" localSheetId="24" hidden="1">{"'Sheet1'!$L$16"}</definedName>
    <definedName name="___v2" localSheetId="28" hidden="1">{"'Sheet1'!$L$16"}</definedName>
    <definedName name="___v2" localSheetId="14" hidden="1">{"'Sheet1'!$L$16"}</definedName>
    <definedName name="___v2" hidden="1">{"'Sheet1'!$L$16"}</definedName>
    <definedName name="___vc1">#REF!</definedName>
    <definedName name="___vc2">#REF!</definedName>
    <definedName name="___vc3">#REF!</definedName>
    <definedName name="___VE1" localSheetId="12" hidden="1">{#N/A,#N/A,TRUE,"SUM";#N/A,#N/A,TRUE,"EE";#N/A,#N/A,TRUE,"AC";#N/A,#N/A,TRUE,"SN"}</definedName>
    <definedName name="___VE1" localSheetId="11" hidden="1">{#N/A,#N/A,TRUE,"SUM";#N/A,#N/A,TRUE,"EE";#N/A,#N/A,TRUE,"AC";#N/A,#N/A,TRUE,"SN"}</definedName>
    <definedName name="___VE1" localSheetId="13" hidden="1">{#N/A,#N/A,TRUE,"SUM";#N/A,#N/A,TRUE,"EE";#N/A,#N/A,TRUE,"AC";#N/A,#N/A,TRUE,"SN"}</definedName>
    <definedName name="___VE1" localSheetId="16" hidden="1">{#N/A,#N/A,TRUE,"SUM";#N/A,#N/A,TRUE,"EE";#N/A,#N/A,TRUE,"AC";#N/A,#N/A,TRUE,"SN"}</definedName>
    <definedName name="___VE1" localSheetId="21" hidden="1">{#N/A,#N/A,TRUE,"SUM";#N/A,#N/A,TRUE,"EE";#N/A,#N/A,TRUE,"AC";#N/A,#N/A,TRUE,"SN"}</definedName>
    <definedName name="___VE1" localSheetId="18" hidden="1">{#N/A,#N/A,TRUE,"SUM";#N/A,#N/A,TRUE,"EE";#N/A,#N/A,TRUE,"AC";#N/A,#N/A,TRUE,"SN"}</definedName>
    <definedName name="___VE1" localSheetId="19" hidden="1">{#N/A,#N/A,TRUE,"SUM";#N/A,#N/A,TRUE,"EE";#N/A,#N/A,TRUE,"AC";#N/A,#N/A,TRUE,"SN"}</definedName>
    <definedName name="___VE1" localSheetId="20" hidden="1">{#N/A,#N/A,TRUE,"SUM";#N/A,#N/A,TRUE,"EE";#N/A,#N/A,TRUE,"AC";#N/A,#N/A,TRUE,"SN"}</definedName>
    <definedName name="___VE1" localSheetId="22" hidden="1">{#N/A,#N/A,TRUE,"SUM";#N/A,#N/A,TRUE,"EE";#N/A,#N/A,TRUE,"AC";#N/A,#N/A,TRUE,"SN"}</definedName>
    <definedName name="___VE1" localSheetId="24" hidden="1">{#N/A,#N/A,TRUE,"SUM";#N/A,#N/A,TRUE,"EE";#N/A,#N/A,TRUE,"AC";#N/A,#N/A,TRUE,"SN"}</definedName>
    <definedName name="___VE1" localSheetId="28" hidden="1">{#N/A,#N/A,TRUE,"SUM";#N/A,#N/A,TRUE,"EE";#N/A,#N/A,TRUE,"AC";#N/A,#N/A,TRUE,"SN"}</definedName>
    <definedName name="___VE1" localSheetId="14" hidden="1">{#N/A,#N/A,TRUE,"SUM";#N/A,#N/A,TRUE,"EE";#N/A,#N/A,TRUE,"AC";#N/A,#N/A,TRUE,"SN"}</definedName>
    <definedName name="___VE1" hidden="1">{#N/A,#N/A,TRUE,"SUM";#N/A,#N/A,TRUE,"EE";#N/A,#N/A,TRUE,"AC";#N/A,#N/A,TRUE,"SN"}</definedName>
    <definedName name="___VE32" localSheetId="12" hidden="1">{#N/A,#N/A,TRUE,"Str.";#N/A,#N/A,TRUE,"Steel &amp; Roof";#N/A,#N/A,TRUE,"Arc.";#N/A,#N/A,TRUE,"Preliminary";#N/A,#N/A,TRUE,"Sum_Prelim"}</definedName>
    <definedName name="___VE32" localSheetId="11" hidden="1">{#N/A,#N/A,TRUE,"Str.";#N/A,#N/A,TRUE,"Steel &amp; Roof";#N/A,#N/A,TRUE,"Arc.";#N/A,#N/A,TRUE,"Preliminary";#N/A,#N/A,TRUE,"Sum_Prelim"}</definedName>
    <definedName name="___VE32" localSheetId="13" hidden="1">{#N/A,#N/A,TRUE,"Str.";#N/A,#N/A,TRUE,"Steel &amp; Roof";#N/A,#N/A,TRUE,"Arc.";#N/A,#N/A,TRUE,"Preliminary";#N/A,#N/A,TRUE,"Sum_Prelim"}</definedName>
    <definedName name="___VE32" localSheetId="16" hidden="1">{#N/A,#N/A,TRUE,"Str.";#N/A,#N/A,TRUE,"Steel &amp; Roof";#N/A,#N/A,TRUE,"Arc.";#N/A,#N/A,TRUE,"Preliminary";#N/A,#N/A,TRUE,"Sum_Prelim"}</definedName>
    <definedName name="___VE32" localSheetId="21" hidden="1">{#N/A,#N/A,TRUE,"Str.";#N/A,#N/A,TRUE,"Steel &amp; Roof";#N/A,#N/A,TRUE,"Arc.";#N/A,#N/A,TRUE,"Preliminary";#N/A,#N/A,TRUE,"Sum_Prelim"}</definedName>
    <definedName name="___VE32" localSheetId="18" hidden="1">{#N/A,#N/A,TRUE,"Str.";#N/A,#N/A,TRUE,"Steel &amp; Roof";#N/A,#N/A,TRUE,"Arc.";#N/A,#N/A,TRUE,"Preliminary";#N/A,#N/A,TRUE,"Sum_Prelim"}</definedName>
    <definedName name="___VE32" localSheetId="19" hidden="1">{#N/A,#N/A,TRUE,"Str.";#N/A,#N/A,TRUE,"Steel &amp; Roof";#N/A,#N/A,TRUE,"Arc.";#N/A,#N/A,TRUE,"Preliminary";#N/A,#N/A,TRUE,"Sum_Prelim"}</definedName>
    <definedName name="___VE32" localSheetId="20" hidden="1">{#N/A,#N/A,TRUE,"Str.";#N/A,#N/A,TRUE,"Steel &amp; Roof";#N/A,#N/A,TRUE,"Arc.";#N/A,#N/A,TRUE,"Preliminary";#N/A,#N/A,TRUE,"Sum_Prelim"}</definedName>
    <definedName name="___VE32" localSheetId="22" hidden="1">{#N/A,#N/A,TRUE,"Str.";#N/A,#N/A,TRUE,"Steel &amp; Roof";#N/A,#N/A,TRUE,"Arc.";#N/A,#N/A,TRUE,"Preliminary";#N/A,#N/A,TRUE,"Sum_Prelim"}</definedName>
    <definedName name="___VE32" localSheetId="24" hidden="1">{#N/A,#N/A,TRUE,"Str.";#N/A,#N/A,TRUE,"Steel &amp; Roof";#N/A,#N/A,TRUE,"Arc.";#N/A,#N/A,TRUE,"Preliminary";#N/A,#N/A,TRUE,"Sum_Prelim"}</definedName>
    <definedName name="___VE32" localSheetId="28" hidden="1">{#N/A,#N/A,TRUE,"Str.";#N/A,#N/A,TRUE,"Steel &amp; Roof";#N/A,#N/A,TRUE,"Arc.";#N/A,#N/A,TRUE,"Preliminary";#N/A,#N/A,TRUE,"Sum_Prelim"}</definedName>
    <definedName name="___VE32" localSheetId="14" hidden="1">{#N/A,#N/A,TRUE,"Str.";#N/A,#N/A,TRUE,"Steel &amp; Roof";#N/A,#N/A,TRUE,"Arc.";#N/A,#N/A,TRUE,"Preliminary";#N/A,#N/A,TRUE,"Sum_Prelim"}</definedName>
    <definedName name="___VE32" hidden="1">{#N/A,#N/A,TRUE,"Str.";#N/A,#N/A,TRUE,"Steel &amp; Roof";#N/A,#N/A,TRUE,"Arc.";#N/A,#N/A,TRUE,"Preliminary";#N/A,#N/A,TRUE,"Sum_Prelim"}</definedName>
    <definedName name="___VL100">#REF!</definedName>
    <definedName name="___VL200">#REF!</definedName>
    <definedName name="___VL250">#REF!</definedName>
    <definedName name="___VLP2" localSheetId="12" hidden="1">{"'Sheet1'!$L$16"}</definedName>
    <definedName name="___VLP2" localSheetId="11" hidden="1">{"'Sheet1'!$L$16"}</definedName>
    <definedName name="___VLP2" localSheetId="13" hidden="1">{"'Sheet1'!$L$16"}</definedName>
    <definedName name="___VLP2" localSheetId="16" hidden="1">{"'Sheet1'!$L$16"}</definedName>
    <definedName name="___VLP2" localSheetId="21" hidden="1">{"'Sheet1'!$L$16"}</definedName>
    <definedName name="___VLP2" localSheetId="18" hidden="1">{"'Sheet1'!$L$16"}</definedName>
    <definedName name="___VLP2" localSheetId="19" hidden="1">{"'Sheet1'!$L$16"}</definedName>
    <definedName name="___VLP2" localSheetId="20" hidden="1">{"'Sheet1'!$L$16"}</definedName>
    <definedName name="___VLP2" localSheetId="22" hidden="1">{"'Sheet1'!$L$16"}</definedName>
    <definedName name="___VLP2" localSheetId="24" hidden="1">{"'Sheet1'!$L$16"}</definedName>
    <definedName name="___VLP2" localSheetId="28" hidden="1">{"'Sheet1'!$L$16"}</definedName>
    <definedName name="___VLP2" localSheetId="14" hidden="1">{"'Sheet1'!$L$16"}</definedName>
    <definedName name="___VLP2" hidden="1">{"'Sheet1'!$L$16"}</definedName>
    <definedName name="___vpt5" localSheetId="12" hidden="1">{"'Sheet1'!$L$16"}</definedName>
    <definedName name="___vpt5" localSheetId="11" hidden="1">{"'Sheet1'!$L$16"}</definedName>
    <definedName name="___vpt5" localSheetId="13" hidden="1">{"'Sheet1'!$L$16"}</definedName>
    <definedName name="___vpt5" localSheetId="16" hidden="1">{"'Sheet1'!$L$16"}</definedName>
    <definedName name="___vpt5" localSheetId="21" hidden="1">{"'Sheet1'!$L$16"}</definedName>
    <definedName name="___vpt5" localSheetId="18" hidden="1">{"'Sheet1'!$L$16"}</definedName>
    <definedName name="___vpt5" localSheetId="19" hidden="1">{"'Sheet1'!$L$16"}</definedName>
    <definedName name="___vpt5" localSheetId="20" hidden="1">{"'Sheet1'!$L$16"}</definedName>
    <definedName name="___vpt5" localSheetId="22" hidden="1">{"'Sheet1'!$L$16"}</definedName>
    <definedName name="___vpt5" localSheetId="24" hidden="1">{"'Sheet1'!$L$16"}</definedName>
    <definedName name="___vpt5" localSheetId="28" hidden="1">{"'Sheet1'!$L$16"}</definedName>
    <definedName name="___vpt5" localSheetId="14" hidden="1">{"'Sheet1'!$L$16"}</definedName>
    <definedName name="___vpt5" hidden="1">{"'Sheet1'!$L$16"}</definedName>
    <definedName name="___vpt6" localSheetId="12" hidden="1">{"'Sheet1'!$L$16"}</definedName>
    <definedName name="___vpt6" localSheetId="11" hidden="1">{"'Sheet1'!$L$16"}</definedName>
    <definedName name="___vpt6" localSheetId="13" hidden="1">{"'Sheet1'!$L$16"}</definedName>
    <definedName name="___vpt6" localSheetId="16" hidden="1">{"'Sheet1'!$L$16"}</definedName>
    <definedName name="___vpt6" localSheetId="21" hidden="1">{"'Sheet1'!$L$16"}</definedName>
    <definedName name="___vpt6" localSheetId="18" hidden="1">{"'Sheet1'!$L$16"}</definedName>
    <definedName name="___vpt6" localSheetId="19" hidden="1">{"'Sheet1'!$L$16"}</definedName>
    <definedName name="___vpt6" localSheetId="20" hidden="1">{"'Sheet1'!$L$16"}</definedName>
    <definedName name="___vpt6" localSheetId="22" hidden="1">{"'Sheet1'!$L$16"}</definedName>
    <definedName name="___vpt6" localSheetId="24" hidden="1">{"'Sheet1'!$L$16"}</definedName>
    <definedName name="___vpt6" localSheetId="28" hidden="1">{"'Sheet1'!$L$16"}</definedName>
    <definedName name="___vpt6" localSheetId="14" hidden="1">{"'Sheet1'!$L$16"}</definedName>
    <definedName name="___vpt6" hidden="1">{"'Sheet1'!$L$16"}</definedName>
    <definedName name="___VT3" localSheetId="12" hidden="1">{"'Sheet1'!$L$16"}</definedName>
    <definedName name="___VT3" localSheetId="11" hidden="1">{"'Sheet1'!$L$16"}</definedName>
    <definedName name="___VT3" localSheetId="13" hidden="1">{"'Sheet1'!$L$16"}</definedName>
    <definedName name="___VT3" localSheetId="16" hidden="1">{"'Sheet1'!$L$16"}</definedName>
    <definedName name="___VT3" localSheetId="21" hidden="1">{"'Sheet1'!$L$16"}</definedName>
    <definedName name="___VT3" localSheetId="18" hidden="1">{"'Sheet1'!$L$16"}</definedName>
    <definedName name="___VT3" localSheetId="19" hidden="1">{"'Sheet1'!$L$16"}</definedName>
    <definedName name="___VT3" localSheetId="20" hidden="1">{"'Sheet1'!$L$16"}</definedName>
    <definedName name="___VT3" localSheetId="22" hidden="1">{"'Sheet1'!$L$16"}</definedName>
    <definedName name="___VT3" localSheetId="24" hidden="1">{"'Sheet1'!$L$16"}</definedName>
    <definedName name="___VT3" localSheetId="28" hidden="1">{"'Sheet1'!$L$16"}</definedName>
    <definedName name="___VT3" localSheetId="14" hidden="1">{"'Sheet1'!$L$16"}</definedName>
    <definedName name="___VT3" hidden="1">{"'Sheet1'!$L$16"}</definedName>
    <definedName name="___xlfn.BAHTTEXT" hidden="1">#NAME?</definedName>
    <definedName name="___z511" localSheetId="12" hidden="1">{"'Sheet1'!$L$16"}</definedName>
    <definedName name="___z511" localSheetId="11" hidden="1">{"'Sheet1'!$L$16"}</definedName>
    <definedName name="___z511" localSheetId="13" hidden="1">{"'Sheet1'!$L$16"}</definedName>
    <definedName name="___z511" localSheetId="16" hidden="1">{"'Sheet1'!$L$16"}</definedName>
    <definedName name="___z511" localSheetId="21" hidden="1">{"'Sheet1'!$L$16"}</definedName>
    <definedName name="___z511" localSheetId="18" hidden="1">{"'Sheet1'!$L$16"}</definedName>
    <definedName name="___z511" localSheetId="19" hidden="1">{"'Sheet1'!$L$16"}</definedName>
    <definedName name="___z511" localSheetId="20" hidden="1">{"'Sheet1'!$L$16"}</definedName>
    <definedName name="___z511" localSheetId="22" hidden="1">{"'Sheet1'!$L$16"}</definedName>
    <definedName name="___z511" localSheetId="24" hidden="1">{"'Sheet1'!$L$16"}</definedName>
    <definedName name="___z511" localSheetId="28" hidden="1">{"'Sheet1'!$L$16"}</definedName>
    <definedName name="___z511" localSheetId="14" hidden="1">{"'Sheet1'!$L$16"}</definedName>
    <definedName name="___z511" hidden="1">{"'Sheet1'!$L$16"}</definedName>
    <definedName name="__1_??">#N/A</definedName>
    <definedName name="__1__123Graph_A????_1" hidden="1">#REF!</definedName>
    <definedName name="__1__123Graph_ACHART_1" hidden="1">#REF!</definedName>
    <definedName name="__1__123Graph_Aｸﾞﾗﾌ_1" hidden="1">#REF!</definedName>
    <definedName name="__10___123Graph_Aｸﾞﾗﾌ_2" hidden="1">#REF!</definedName>
    <definedName name="__10__123Graph_Aｸﾞﾗﾌ_1" hidden="1">#REF!</definedName>
    <definedName name="__10__123Graph_Aｸﾞﾗﾌ_2" hidden="1">#REF!</definedName>
    <definedName name="__10__123Graph_Aｸﾞﾗﾌ_5" hidden="1">#REF!</definedName>
    <definedName name="__10__123Graph_DCHART_1" hidden="1">#REF!</definedName>
    <definedName name="__10__123Graph_Xｸﾞﾗﾌ_3" hidden="1">#REF!</definedName>
    <definedName name="__10__123Graph_Xｸﾞﾗﾌ_5" hidden="1">#REF!</definedName>
    <definedName name="__100__123Graph_Xｸﾞﾗﾌ_5" hidden="1">#REF!</definedName>
    <definedName name="__11___123Graph_Aｸﾞﾗﾌ_3" hidden="1">#REF!</definedName>
    <definedName name="__11__123Graph_Aｸﾞﾗﾌ_3" hidden="1">#REF!</definedName>
    <definedName name="__11__123Graph_Aｸﾞﾗﾌ_5" hidden="1">#REF!</definedName>
    <definedName name="__11__123Graph_X????_1" hidden="1">#REF!</definedName>
    <definedName name="__11__123Graph_Xｸﾞﾗﾌ_1" hidden="1">#REF!</definedName>
    <definedName name="__11__123Graph_Xｸﾞﾗﾌ_4" hidden="1">#REF!</definedName>
    <definedName name="__12___123Graph_Aｸﾞﾗﾌ_4" hidden="1">#REF!</definedName>
    <definedName name="__12__123Graph_Aｸﾞﾗﾌ_3" hidden="1">#REF!</definedName>
    <definedName name="__12__123Graph_Aｸﾞﾗﾌ_4" hidden="1">#REF!</definedName>
    <definedName name="__12__123Graph_X????_2" hidden="1">#REF!</definedName>
    <definedName name="__12__123Graph_Xｸﾞﾗﾌ_1" hidden="1">#REF!</definedName>
    <definedName name="__12__123Graph_Xｸﾞﾗﾌ_2" hidden="1">#REF!</definedName>
    <definedName name="__12__123Graph_Xｸﾞﾗﾌ_5"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ASHFLOW" hidden="1">#N/A</definedName>
    <definedName name="__123Graph_ACF100" hidden="1">#REF!</definedName>
    <definedName name="__123Graph_ACHART1" hidden="1">#REF!</definedName>
    <definedName name="__123Graph_ACURRENT" hidden="1">#REF!</definedName>
    <definedName name="__123Graph_ADRIVER2" hidden="1">#N/A</definedName>
    <definedName name="__123Graph_AG1" hidden="1">#REF!</definedName>
    <definedName name="__123Graph_AINCOME1" hidden="1">#N/A</definedName>
    <definedName name="__123Graph_AINCOME2" hidden="1">#N/A</definedName>
    <definedName name="__123Graph_APIS" hidden="1">#REF!</definedName>
    <definedName name="__123Graph_ATEILMŽRKTE" hidden="1">#REF!</definedName>
    <definedName name="__123Graph_ATEILMŽRKTE2"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ASHFLOW" hidden="1">#N/A</definedName>
    <definedName name="__123Graph_BCF100" hidden="1">#REF!</definedName>
    <definedName name="__123Graph_BCURRENT" hidden="1">#REF!</definedName>
    <definedName name="__123Graph_BDRIVER2" hidden="1">#N/A</definedName>
    <definedName name="__123Graph_BG1" hidden="1">#REF!</definedName>
    <definedName name="__123Graph_BINCOME1" hidden="1">#N/A</definedName>
    <definedName name="__123Graph_BINCOME2" hidden="1">#N/A</definedName>
    <definedName name="__123Graph_BPIS" hidden="1">#REF!</definedName>
    <definedName name="__123Graph_C" hidden="1">#REF!</definedName>
    <definedName name="__123Graph_CCURRENT" hidden="1">#REF!</definedName>
    <definedName name="__123Graph_CG1" hidden="1">#REF!</definedName>
    <definedName name="__123Graph_CPIS" hidden="1">#REF!</definedName>
    <definedName name="__123Graph_D" hidden="1">#REF!</definedName>
    <definedName name="__123Graph_DCURRENT" hidden="1">#REF!</definedName>
    <definedName name="__123Graph_DG1" hidden="1">#REF!</definedName>
    <definedName name="__123Graph_DPIS"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ASHFLOW" hidden="1">#N/A</definedName>
    <definedName name="__123Graph_XCF100" hidden="1">#REF!</definedName>
    <definedName name="__123Graph_XCHART1" hidden="1">#REF!</definedName>
    <definedName name="__123Graph_XCurrent" hidden="1">#REF!</definedName>
    <definedName name="__123Graph_XDRIVER2" hidden="1">#N/A</definedName>
    <definedName name="__123Graph_XG1" hidden="1">#REF!</definedName>
    <definedName name="__123Graph_XINCOME1" hidden="1">#N/A</definedName>
    <definedName name="__123Graph_XINCOME2" hidden="1">#N/A</definedName>
    <definedName name="__123Graph_XPIS" hidden="1">#REF!</definedName>
    <definedName name="__123Graph_XTEILMŽRKTE2" hidden="1">#REF!</definedName>
    <definedName name="__13___123Graph_Aｸﾞﾗﾌ_5" hidden="1">#REF!</definedName>
    <definedName name="__13__123Graph_Aｸﾞﾗﾌ_5" hidden="1">#REF!</definedName>
    <definedName name="__13__123Graph_X????_3" hidden="1">#REF!</definedName>
    <definedName name="__13__123Graph_Xｸﾞﾗﾌ_3" hidden="1">#REF!</definedName>
    <definedName name="__14___123Graph_X????_1" hidden="1">#REF!</definedName>
    <definedName name="__14__123Graph_X????_1" hidden="1">#REF!</definedName>
    <definedName name="__14__123Graph_X????_4" hidden="1">#REF!</definedName>
    <definedName name="__14__123Graph_Xｸﾞﾗﾌ_1" hidden="1">#REF!</definedName>
    <definedName name="__14__123Graph_Xｸﾞﾗﾌ_2" hidden="1">#REF!</definedName>
    <definedName name="__14__123Graph_Xｸﾞﾗﾌ_4" hidden="1">#REF!</definedName>
    <definedName name="__14_0__123Grap" hidden="1">#REF!</definedName>
    <definedName name="__15___123Graph_X????_2" hidden="1">#REF!</definedName>
    <definedName name="__15__123Graph_Aｸﾞﾗﾌ_5" hidden="1">#REF!</definedName>
    <definedName name="__15__123Graph_X????_2" hidden="1">#REF!</definedName>
    <definedName name="__15__123Graph_X????_5" hidden="1">#REF!</definedName>
    <definedName name="__15__123Graph_Xｸﾞﾗﾌ_5" hidden="1">#REF!</definedName>
    <definedName name="__15_0_Dist_" hidden="1">#REF!</definedName>
    <definedName name="__16___123Graph_X????_3" hidden="1">#REF!</definedName>
    <definedName name="__16__123Graph_Aｸﾞﾗﾌ_4" hidden="1">#REF!</definedName>
    <definedName name="__16__123Graph_X????_3" hidden="1">#REF!</definedName>
    <definedName name="__16__123Graph_Xｸﾞﾗﾌ_1" hidden="1">#REF!</definedName>
    <definedName name="__16__123Graph_Xｸﾞﾗﾌ_2" hidden="1">#REF!</definedName>
    <definedName name="__16__123Graph_Xｸﾞﾗﾌ_3" hidden="1">#REF!</definedName>
    <definedName name="__16P3_" localSheetId="12" hidden="1">{#N/A,#N/A,FALSE,"特殊室（ＢＱ表）"}</definedName>
    <definedName name="__16P3_" localSheetId="11" hidden="1">{#N/A,#N/A,FALSE,"特殊室（ＢＱ表）"}</definedName>
    <definedName name="__16P3_" localSheetId="13" hidden="1">{#N/A,#N/A,FALSE,"特殊室（ＢＱ表）"}</definedName>
    <definedName name="__16P3_" localSheetId="16" hidden="1">{#N/A,#N/A,FALSE,"特殊室（ＢＱ表）"}</definedName>
    <definedName name="__16P3_" localSheetId="21" hidden="1">{#N/A,#N/A,FALSE,"特殊室（ＢＱ表）"}</definedName>
    <definedName name="__16P3_" localSheetId="18" hidden="1">{#N/A,#N/A,FALSE,"特殊室（ＢＱ表）"}</definedName>
    <definedName name="__16P3_" localSheetId="19" hidden="1">{#N/A,#N/A,FALSE,"特殊室（ＢＱ表）"}</definedName>
    <definedName name="__16P3_" localSheetId="20" hidden="1">{#N/A,#N/A,FALSE,"特殊室（ＢＱ表）"}</definedName>
    <definedName name="__16P3_" localSheetId="22" hidden="1">{#N/A,#N/A,FALSE,"特殊室（ＢＱ表）"}</definedName>
    <definedName name="__16P3_" localSheetId="24" hidden="1">{#N/A,#N/A,FALSE,"特殊室（ＢＱ表）"}</definedName>
    <definedName name="__16P3_" localSheetId="28" hidden="1">{#N/A,#N/A,FALSE,"特殊室（ＢＱ表）"}</definedName>
    <definedName name="__16P3_" localSheetId="14" hidden="1">{#N/A,#N/A,FALSE,"特殊室（ＢＱ表）"}</definedName>
    <definedName name="__16P3_" hidden="1">{#N/A,#N/A,FALSE,"特殊室（ＢＱ表）"}</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2" hidden="1">#REF!</definedName>
    <definedName name="__17_0_0_F" hidden="1">#REF!</definedName>
    <definedName name="__18___123Graph_X????_5" hidden="1">#REF!</definedName>
    <definedName name="__18__123Graph_X????_5" hidden="1">#REF!</definedName>
    <definedName name="__18__123Graph_Xｸﾞﾗﾌ_1" hidden="1">#REF!</definedName>
    <definedName name="__18__123Graph_Xｸﾞﾗﾌ_3" hidden="1">#REF!</definedName>
    <definedName name="__18__123Graph_Xｸﾞﾗﾌ_4" hidden="1">#REF!</definedName>
    <definedName name="__19___123Graph_Xｸﾞﾗﾌ_1" hidden="1">#REF!</definedName>
    <definedName name="__19__123Graph_Xｸﾞﾗﾌ_1" hidden="1">#REF!</definedName>
    <definedName name="__19__123Graph_Xｸﾞﾗﾌ_4" hidden="1">#REF!</definedName>
    <definedName name="__2_??">#N/A</definedName>
    <definedName name="__2_?1">#N/A</definedName>
    <definedName name="__2__123Graph_A????_2" hidden="1">#REF!</definedName>
    <definedName name="__2__123Graph_ACHART_2" hidden="1">#REF!</definedName>
    <definedName name="__2__123Graph_Aｸﾞﾗﾌ_1" hidden="1">#REF!</definedName>
    <definedName name="__2__123Graph_Aｸﾞﾗﾌ_2" hidden="1">#REF!</definedName>
    <definedName name="__20___123Graph_Xｸﾞﾗﾌ_2" hidden="1">#REF!</definedName>
    <definedName name="__20__123Graph_Aｸﾞﾗﾌ_2" hidden="1">#REF!</definedName>
    <definedName name="__20__123Graph_Aｸﾞﾗﾌ_5" hidden="1">#REF!</definedName>
    <definedName name="__20__123Graph_Xｸﾞﾗﾌ_2" hidden="1">#REF!</definedName>
    <definedName name="__20__123Graph_Xｸﾞﾗﾌ_4" hidden="1">#REF!</definedName>
    <definedName name="__20__123Graph_Xｸﾞﾗﾌ_5" hidden="1">#REF!</definedName>
    <definedName name="__21___123Graph_Xｸﾞﾗﾌ_3" hidden="1">#REF!</definedName>
    <definedName name="__21__123Graph_Xｸﾞﾗﾌ_2" hidden="1">#REF!</definedName>
    <definedName name="__21__123Graph_Xｸﾞﾗﾌ_3" hidden="1">#REF!</definedName>
    <definedName name="__22___123Graph_Xｸﾞﾗﾌ_4" hidden="1">#REF!</definedName>
    <definedName name="__22__123Graph_Xｸﾞﾗﾌ_4" hidden="1">#REF!</definedName>
    <definedName name="__22__123Graph_Xｸﾞﾗﾌ_5" hidden="1">#REF!</definedName>
    <definedName name="__23___123Graph_Xｸﾞﾗﾌ_5" hidden="1">#REF!</definedName>
    <definedName name="__23__123Graph_Xｸﾞﾗﾌ_5" hidden="1">#REF!</definedName>
    <definedName name="__24__123Graph_Xｸﾞﾗﾌ_1" hidden="1">#REF!</definedName>
    <definedName name="__24__123Graph_Xｸﾞﾗﾌ_3" hidden="1">#REF!</definedName>
    <definedName name="__25__123Graph_Xｸﾞﾗﾌ_2" hidden="1">#REF!</definedName>
    <definedName name="__27__123Graph_Xｸﾞﾗﾌ_4" hidden="1">#REF!</definedName>
    <definedName name="__28__123Graph_Xｸﾞﾗﾌ_2" hidden="1">#REF!</definedName>
    <definedName name="__2a1_" localSheetId="12" hidden="1">{"'Sheet1'!$L$16"}</definedName>
    <definedName name="__2a1_" localSheetId="11" hidden="1">{"'Sheet1'!$L$16"}</definedName>
    <definedName name="__2a1_" localSheetId="13" hidden="1">{"'Sheet1'!$L$16"}</definedName>
    <definedName name="__2a1_" localSheetId="16" hidden="1">{"'Sheet1'!$L$16"}</definedName>
    <definedName name="__2a1_" localSheetId="21" hidden="1">{"'Sheet1'!$L$16"}</definedName>
    <definedName name="__2a1_" localSheetId="18" hidden="1">{"'Sheet1'!$L$16"}</definedName>
    <definedName name="__2a1_" localSheetId="19" hidden="1">{"'Sheet1'!$L$16"}</definedName>
    <definedName name="__2a1_" localSheetId="20" hidden="1">{"'Sheet1'!$L$16"}</definedName>
    <definedName name="__2a1_" localSheetId="22" hidden="1">{"'Sheet1'!$L$16"}</definedName>
    <definedName name="__2a1_" localSheetId="24" hidden="1">{"'Sheet1'!$L$16"}</definedName>
    <definedName name="__2a1_" localSheetId="28" hidden="1">{"'Sheet1'!$L$16"}</definedName>
    <definedName name="__2a1_" localSheetId="14" hidden="1">{"'Sheet1'!$L$16"}</definedName>
    <definedName name="__2a1_" hidden="1">{"'Sheet1'!$L$16"}</definedName>
    <definedName name="__3_?271">#N/A</definedName>
    <definedName name="__3__123Graph_A????_3" hidden="1">#REF!</definedName>
    <definedName name="__3__123Graph_Aｸﾞﾗﾌ_1" hidden="1">#REF!</definedName>
    <definedName name="__3__123Graph_Aｸﾞﾗﾌ_2" hidden="1">#REF!</definedName>
    <definedName name="__3__123Graph_Aｸﾞﾗﾌ_3" hidden="1">#REF!</definedName>
    <definedName name="__3__123Graph_BCHART_2" hidden="1">#REF!</definedName>
    <definedName name="__30__123Graph_Aｸﾞﾗﾌ_3" hidden="1">#REF!</definedName>
    <definedName name="__30__123Graph_Xｸﾞﾗﾌ_5" hidden="1">#REF!</definedName>
    <definedName name="__32__123Graph_Xｸﾞﾗﾌ_3" hidden="1">#REF!</definedName>
    <definedName name="__36__123Graph_Xｸﾞﾗﾌ_4" hidden="1">#REF!</definedName>
    <definedName name="__4___123Graph_A????_1" hidden="1">#REF!</definedName>
    <definedName name="__4__123Graph_A????_1" hidden="1">#REF!</definedName>
    <definedName name="__4__123Graph_A????_4" hidden="1">#REF!</definedName>
    <definedName name="__4__123Graph_Aｸﾞﾗﾌ_1" hidden="1">#REF!</definedName>
    <definedName name="__4__123Graph_Aｸﾞﾗﾌ_2" hidden="1">#REF!</definedName>
    <definedName name="__4__123Graph_Aｸﾞﾗﾌ_3" hidden="1">#REF!</definedName>
    <definedName name="__4__123Graph_Aｸﾞﾗﾌ_4" hidden="1">#REF!</definedName>
    <definedName name="__4__123Graph_CCHART_1" hidden="1">#REF!</definedName>
    <definedName name="__40__123Graph_Aｸﾞﾗﾌ_4" hidden="1">#REF!</definedName>
    <definedName name="__40__123Graph_Xｸﾞﾗﾌ_5" hidden="1">#REF!</definedName>
    <definedName name="__5___123Graph_A????_2" hidden="1">#REF!</definedName>
    <definedName name="__5__123Graph_A????_2" hidden="1">#REF!</definedName>
    <definedName name="__5__123Graph_A????_5" hidden="1">#REF!</definedName>
    <definedName name="__5__123Graph_Aｸﾞﾗﾌ_1" hidden="1">#REF!</definedName>
    <definedName name="__5__123Graph_Aｸﾞﾗﾌ_2" hidden="1">#REF!</definedName>
    <definedName name="__5__123Graph_Aｸﾞﾗﾌ_3" hidden="1">#REF!</definedName>
    <definedName name="__5__123Graph_Aｸﾞﾗﾌ_4" hidden="1">#REF!</definedName>
    <definedName name="__5__123Graph_Aｸﾞﾗﾌ_5" hidden="1">#REF!</definedName>
    <definedName name="__5__123Graph_DCHART_1" hidden="1">#REF!</definedName>
    <definedName name="__50__123Graph_Aｸﾞﾗﾌ_5" hidden="1">#REF!</definedName>
    <definedName name="__6___123Graph_A????_3" hidden="1">#REF!</definedName>
    <definedName name="__6__123Graph_A????_3" hidden="1">#REF!</definedName>
    <definedName name="__6__123Graph_Aｸﾞﾗﾌ_1" hidden="1">#REF!</definedName>
    <definedName name="__6__123Graph_Aｸﾞﾗﾌ_2" hidden="1">#REF!</definedName>
    <definedName name="__6__123Graph_Aｸﾞﾗﾌ_3" hidden="1">#REF!</definedName>
    <definedName name="__6__123Graph_Aｸﾞﾗﾌ_4" hidden="1">#REF!</definedName>
    <definedName name="__6__123Graph_Aｸﾞﾗﾌ_5" hidden="1">#REF!</definedName>
    <definedName name="__6__123Graph_Xｸﾞﾗﾌ_1" hidden="1">#REF!</definedName>
    <definedName name="__60__123Graph_Xｸﾞﾗﾌ_1" hidden="1">#REF!</definedName>
    <definedName name="__7___123Graph_A????_4" hidden="1">#REF!</definedName>
    <definedName name="__7__123Graph_A????_4" hidden="1">#REF!</definedName>
    <definedName name="__7__123Graph_Aｸﾞﾗﾌ_2" hidden="1">#REF!</definedName>
    <definedName name="__7__123Graph_Aｸﾞﾗﾌ_3" hidden="1">#REF!</definedName>
    <definedName name="__7__123Graph_Aｸﾞﾗﾌ_5" hidden="1">#REF!</definedName>
    <definedName name="__7__123Graph_Xｸﾞﾗﾌ_2" hidden="1">#REF!</definedName>
    <definedName name="__70__123Graph_Xｸﾞﾗﾌ_2" hidden="1">#REF!</definedName>
    <definedName name="__8___123Graph_A????_5" hidden="1">#REF!</definedName>
    <definedName name="__8__123Graph_A????_5" hidden="1">#REF!</definedName>
    <definedName name="__8__123Graph_Aｸﾞﾗﾌ_2" hidden="1">#REF!</definedName>
    <definedName name="__8__123Graph_Aｸﾞﾗﾌ_3" hidden="1">#REF!</definedName>
    <definedName name="__8__123Graph_Aｸﾞﾗﾌ_4" hidden="1">#REF!</definedName>
    <definedName name="__8__123Graph_BCHART_2" hidden="1">#REF!</definedName>
    <definedName name="__8__123Graph_Xｸﾞﾗﾌ_1" hidden="1">#REF!</definedName>
    <definedName name="__8__123Graph_Xｸﾞﾗﾌ_3" hidden="1">#REF!</definedName>
    <definedName name="__80__123Graph_Xｸﾞﾗﾌ_3" hidden="1">#REF!</definedName>
    <definedName name="__9___123Graph_Aｸﾞﾗﾌ_1" hidden="1">#REF!</definedName>
    <definedName name="__9__123Graph_Aｸﾞﾗﾌ_1" hidden="1">#REF!</definedName>
    <definedName name="__9__123Graph_Aｸﾞﾗﾌ_3" hidden="1">#REF!</definedName>
    <definedName name="__9__123Graph_Aｸﾞﾗﾌ_4" hidden="1">#REF!</definedName>
    <definedName name="__9__123Graph_CCHART_1" hidden="1">#REF!</definedName>
    <definedName name="__9__123Graph_Xｸﾞﾗﾌ_2" hidden="1">#REF!</definedName>
    <definedName name="__9__123Graph_Xｸﾞﾗﾌ_4" hidden="1">#REF!</definedName>
    <definedName name="__90__123Graph_Xｸﾞﾗﾌ_4" hidden="1">#REF!</definedName>
    <definedName name="__A" hidden="1">#REF!</definedName>
    <definedName name="__a1" localSheetId="12" hidden="1">{"'Sheet1'!$L$16"}</definedName>
    <definedName name="__a1" localSheetId="11" hidden="1">{"'Sheet1'!$L$16"}</definedName>
    <definedName name="__a1" localSheetId="13" hidden="1">{"'Sheet1'!$L$16"}</definedName>
    <definedName name="__a1" localSheetId="16" hidden="1">{"'Sheet1'!$L$16"}</definedName>
    <definedName name="__a1" localSheetId="21" hidden="1">{"'Sheet1'!$L$16"}</definedName>
    <definedName name="__a1" localSheetId="18" hidden="1">{"'Sheet1'!$L$16"}</definedName>
    <definedName name="__a1" localSheetId="19" hidden="1">{"'Sheet1'!$L$16"}</definedName>
    <definedName name="__a1" localSheetId="20" hidden="1">{"'Sheet1'!$L$16"}</definedName>
    <definedName name="__a1" localSheetId="22" hidden="1">{"'Sheet1'!$L$16"}</definedName>
    <definedName name="__a1" localSheetId="24" hidden="1">{"'Sheet1'!$L$16"}</definedName>
    <definedName name="__a1" localSheetId="28" hidden="1">{"'Sheet1'!$L$16"}</definedName>
    <definedName name="__a1" localSheetId="14" hidden="1">{"'Sheet1'!$L$16"}</definedName>
    <definedName name="__a1" hidden="1">{"'Sheet1'!$L$16"}</definedName>
    <definedName name="__a1_1" localSheetId="12" hidden="1">{"'Sheet1'!$L$16"}</definedName>
    <definedName name="__a1_1" localSheetId="11" hidden="1">{"'Sheet1'!$L$16"}</definedName>
    <definedName name="__a1_1" localSheetId="13" hidden="1">{"'Sheet1'!$L$16"}</definedName>
    <definedName name="__a1_1" localSheetId="16" hidden="1">{"'Sheet1'!$L$16"}</definedName>
    <definedName name="__a1_1" localSheetId="21" hidden="1">{"'Sheet1'!$L$16"}</definedName>
    <definedName name="__a1_1" localSheetId="18" hidden="1">{"'Sheet1'!$L$16"}</definedName>
    <definedName name="__a1_1" localSheetId="19" hidden="1">{"'Sheet1'!$L$16"}</definedName>
    <definedName name="__a1_1" localSheetId="20" hidden="1">{"'Sheet1'!$L$16"}</definedName>
    <definedName name="__a1_1" localSheetId="22" hidden="1">{"'Sheet1'!$L$16"}</definedName>
    <definedName name="__a1_1" localSheetId="24" hidden="1">{"'Sheet1'!$L$16"}</definedName>
    <definedName name="__a1_1" localSheetId="28" hidden="1">{"'Sheet1'!$L$16"}</definedName>
    <definedName name="__a1_1" localSheetId="14" hidden="1">{"'Sheet1'!$L$16"}</definedName>
    <definedName name="__a1_1" hidden="1">{"'Sheet1'!$L$16"}</definedName>
    <definedName name="__a1_2" localSheetId="12" hidden="1">{"'Sheet1'!$L$16"}</definedName>
    <definedName name="__a1_2" localSheetId="11" hidden="1">{"'Sheet1'!$L$16"}</definedName>
    <definedName name="__a1_2" localSheetId="13" hidden="1">{"'Sheet1'!$L$16"}</definedName>
    <definedName name="__a1_2" localSheetId="16" hidden="1">{"'Sheet1'!$L$16"}</definedName>
    <definedName name="__a1_2" localSheetId="21" hidden="1">{"'Sheet1'!$L$16"}</definedName>
    <definedName name="__a1_2" localSheetId="18" hidden="1">{"'Sheet1'!$L$16"}</definedName>
    <definedName name="__a1_2" localSheetId="19" hidden="1">{"'Sheet1'!$L$16"}</definedName>
    <definedName name="__a1_2" localSheetId="20" hidden="1">{"'Sheet1'!$L$16"}</definedName>
    <definedName name="__a1_2" localSheetId="22" hidden="1">{"'Sheet1'!$L$16"}</definedName>
    <definedName name="__a1_2" localSheetId="24" hidden="1">{"'Sheet1'!$L$16"}</definedName>
    <definedName name="__a1_2" localSheetId="28" hidden="1">{"'Sheet1'!$L$16"}</definedName>
    <definedName name="__a1_2" localSheetId="14" hidden="1">{"'Sheet1'!$L$16"}</definedName>
    <definedName name="__a1_2" hidden="1">{"'Sheet1'!$L$16"}</definedName>
    <definedName name="__a1_3" localSheetId="12" hidden="1">{"'Sheet1'!$L$16"}</definedName>
    <definedName name="__a1_3" localSheetId="11" hidden="1">{"'Sheet1'!$L$16"}</definedName>
    <definedName name="__a1_3" localSheetId="13" hidden="1">{"'Sheet1'!$L$16"}</definedName>
    <definedName name="__a1_3" localSheetId="16" hidden="1">{"'Sheet1'!$L$16"}</definedName>
    <definedName name="__a1_3" localSheetId="21" hidden="1">{"'Sheet1'!$L$16"}</definedName>
    <definedName name="__a1_3" localSheetId="18" hidden="1">{"'Sheet1'!$L$16"}</definedName>
    <definedName name="__a1_3" localSheetId="19" hidden="1">{"'Sheet1'!$L$16"}</definedName>
    <definedName name="__a1_3" localSheetId="20" hidden="1">{"'Sheet1'!$L$16"}</definedName>
    <definedName name="__a1_3" localSheetId="22" hidden="1">{"'Sheet1'!$L$16"}</definedName>
    <definedName name="__a1_3" localSheetId="24" hidden="1">{"'Sheet1'!$L$16"}</definedName>
    <definedName name="__a1_3" localSheetId="28" hidden="1">{"'Sheet1'!$L$16"}</definedName>
    <definedName name="__a1_3" localSheetId="14" hidden="1">{"'Sheet1'!$L$16"}</definedName>
    <definedName name="__a1_3" hidden="1">{"'Sheet1'!$L$16"}</definedName>
    <definedName name="__a1_4" localSheetId="12" hidden="1">{"'Sheet1'!$L$16"}</definedName>
    <definedName name="__a1_4" localSheetId="11" hidden="1">{"'Sheet1'!$L$16"}</definedName>
    <definedName name="__a1_4" localSheetId="13" hidden="1">{"'Sheet1'!$L$16"}</definedName>
    <definedName name="__a1_4" localSheetId="16" hidden="1">{"'Sheet1'!$L$16"}</definedName>
    <definedName name="__a1_4" localSheetId="21" hidden="1">{"'Sheet1'!$L$16"}</definedName>
    <definedName name="__a1_4" localSheetId="18" hidden="1">{"'Sheet1'!$L$16"}</definedName>
    <definedName name="__a1_4" localSheetId="19" hidden="1">{"'Sheet1'!$L$16"}</definedName>
    <definedName name="__a1_4" localSheetId="20" hidden="1">{"'Sheet1'!$L$16"}</definedName>
    <definedName name="__a1_4" localSheetId="22" hidden="1">{"'Sheet1'!$L$16"}</definedName>
    <definedName name="__a1_4" localSheetId="24" hidden="1">{"'Sheet1'!$L$16"}</definedName>
    <definedName name="__a1_4" localSheetId="28" hidden="1">{"'Sheet1'!$L$16"}</definedName>
    <definedName name="__a1_4" localSheetId="14" hidden="1">{"'Sheet1'!$L$16"}</definedName>
    <definedName name="__a1_4" hidden="1">{"'Sheet1'!$L$16"}</definedName>
    <definedName name="__a1_5" localSheetId="12" hidden="1">{"'Sheet1'!$L$16"}</definedName>
    <definedName name="__a1_5" localSheetId="11" hidden="1">{"'Sheet1'!$L$16"}</definedName>
    <definedName name="__a1_5" localSheetId="13" hidden="1">{"'Sheet1'!$L$16"}</definedName>
    <definedName name="__a1_5" localSheetId="16" hidden="1">{"'Sheet1'!$L$16"}</definedName>
    <definedName name="__a1_5" localSheetId="21" hidden="1">{"'Sheet1'!$L$16"}</definedName>
    <definedName name="__a1_5" localSheetId="18" hidden="1">{"'Sheet1'!$L$16"}</definedName>
    <definedName name="__a1_5" localSheetId="19" hidden="1">{"'Sheet1'!$L$16"}</definedName>
    <definedName name="__a1_5" localSheetId="20" hidden="1">{"'Sheet1'!$L$16"}</definedName>
    <definedName name="__a1_5" localSheetId="22" hidden="1">{"'Sheet1'!$L$16"}</definedName>
    <definedName name="__a1_5" localSheetId="24" hidden="1">{"'Sheet1'!$L$16"}</definedName>
    <definedName name="__a1_5" localSheetId="28" hidden="1">{"'Sheet1'!$L$16"}</definedName>
    <definedName name="__a1_5" localSheetId="14" hidden="1">{"'Sheet1'!$L$16"}</definedName>
    <definedName name="__a1_5" hidden="1">{"'Sheet1'!$L$16"}</definedName>
    <definedName name="__a10" localSheetId="12" hidden="1">{"'Sheet1'!$L$16"}</definedName>
    <definedName name="__a10" localSheetId="11" hidden="1">{"'Sheet1'!$L$16"}</definedName>
    <definedName name="__a10" localSheetId="13" hidden="1">{"'Sheet1'!$L$16"}</definedName>
    <definedName name="__a10" localSheetId="16" hidden="1">{"'Sheet1'!$L$16"}</definedName>
    <definedName name="__a10" localSheetId="21" hidden="1">{"'Sheet1'!$L$16"}</definedName>
    <definedName name="__a10" localSheetId="18" hidden="1">{"'Sheet1'!$L$16"}</definedName>
    <definedName name="__a10" localSheetId="19" hidden="1">{"'Sheet1'!$L$16"}</definedName>
    <definedName name="__a10" localSheetId="20" hidden="1">{"'Sheet1'!$L$16"}</definedName>
    <definedName name="__a10" localSheetId="22" hidden="1">{"'Sheet1'!$L$16"}</definedName>
    <definedName name="__a10" localSheetId="24" hidden="1">{"'Sheet1'!$L$16"}</definedName>
    <definedName name="__a10" localSheetId="28" hidden="1">{"'Sheet1'!$L$16"}</definedName>
    <definedName name="__a10" localSheetId="14" hidden="1">{"'Sheet1'!$L$16"}</definedName>
    <definedName name="__a10" hidden="1">{"'Sheet1'!$L$16"}</definedName>
    <definedName name="__A100" localSheetId="12" hidden="1">{#N/A,#N/A,FALSE,"Ocean";#N/A,#N/A,FALSE,"NewYork";#N/A,#N/A,FALSE,"Gateway";#N/A,#N/A,FALSE,"GVH";#N/A,#N/A,FALSE,"GVM";#N/A,#N/A,FALSE,"GVT"}</definedName>
    <definedName name="__A100" localSheetId="11" hidden="1">{#N/A,#N/A,FALSE,"Ocean";#N/A,#N/A,FALSE,"NewYork";#N/A,#N/A,FALSE,"Gateway";#N/A,#N/A,FALSE,"GVH";#N/A,#N/A,FALSE,"GVM";#N/A,#N/A,FALSE,"GVT"}</definedName>
    <definedName name="__A100" localSheetId="13" hidden="1">{#N/A,#N/A,FALSE,"Ocean";#N/A,#N/A,FALSE,"NewYork";#N/A,#N/A,FALSE,"Gateway";#N/A,#N/A,FALSE,"GVH";#N/A,#N/A,FALSE,"GVM";#N/A,#N/A,FALSE,"GVT"}</definedName>
    <definedName name="__A100" localSheetId="16" hidden="1">{#N/A,#N/A,FALSE,"Ocean";#N/A,#N/A,FALSE,"NewYork";#N/A,#N/A,FALSE,"Gateway";#N/A,#N/A,FALSE,"GVH";#N/A,#N/A,FALSE,"GVM";#N/A,#N/A,FALSE,"GVT"}</definedName>
    <definedName name="__A100" localSheetId="21" hidden="1">{#N/A,#N/A,FALSE,"Ocean";#N/A,#N/A,FALSE,"NewYork";#N/A,#N/A,FALSE,"Gateway";#N/A,#N/A,FALSE,"GVH";#N/A,#N/A,FALSE,"GVM";#N/A,#N/A,FALSE,"GVT"}</definedName>
    <definedName name="__A100" localSheetId="18" hidden="1">{#N/A,#N/A,FALSE,"Ocean";#N/A,#N/A,FALSE,"NewYork";#N/A,#N/A,FALSE,"Gateway";#N/A,#N/A,FALSE,"GVH";#N/A,#N/A,FALSE,"GVM";#N/A,#N/A,FALSE,"GVT"}</definedName>
    <definedName name="__A100" localSheetId="19" hidden="1">{#N/A,#N/A,FALSE,"Ocean";#N/A,#N/A,FALSE,"NewYork";#N/A,#N/A,FALSE,"Gateway";#N/A,#N/A,FALSE,"GVH";#N/A,#N/A,FALSE,"GVM";#N/A,#N/A,FALSE,"GVT"}</definedName>
    <definedName name="__A100" localSheetId="20" hidden="1">{#N/A,#N/A,FALSE,"Ocean";#N/A,#N/A,FALSE,"NewYork";#N/A,#N/A,FALSE,"Gateway";#N/A,#N/A,FALSE,"GVH";#N/A,#N/A,FALSE,"GVM";#N/A,#N/A,FALSE,"GVT"}</definedName>
    <definedName name="__A100" localSheetId="22" hidden="1">{#N/A,#N/A,FALSE,"Ocean";#N/A,#N/A,FALSE,"NewYork";#N/A,#N/A,FALSE,"Gateway";#N/A,#N/A,FALSE,"GVH";#N/A,#N/A,FALSE,"GVM";#N/A,#N/A,FALSE,"GVT"}</definedName>
    <definedName name="__A100" localSheetId="24" hidden="1">{#N/A,#N/A,FALSE,"Ocean";#N/A,#N/A,FALSE,"NewYork";#N/A,#N/A,FALSE,"Gateway";#N/A,#N/A,FALSE,"GVH";#N/A,#N/A,FALSE,"GVM";#N/A,#N/A,FALSE,"GVT"}</definedName>
    <definedName name="__A100" localSheetId="28" hidden="1">{#N/A,#N/A,FALSE,"Ocean";#N/A,#N/A,FALSE,"NewYork";#N/A,#N/A,FALSE,"Gateway";#N/A,#N/A,FALSE,"GVH";#N/A,#N/A,FALSE,"GVM";#N/A,#N/A,FALSE,"GVT"}</definedName>
    <definedName name="__A100" localSheetId="14" hidden="1">{#N/A,#N/A,FALSE,"Ocean";#N/A,#N/A,FALSE,"NewYork";#N/A,#N/A,FALSE,"Gateway";#N/A,#N/A,FALSE,"GVH";#N/A,#N/A,FALSE,"GVM";#N/A,#N/A,FALSE,"GVT"}</definedName>
    <definedName name="__A100" hidden="1">{#N/A,#N/A,FALSE,"Ocean";#N/A,#N/A,FALSE,"NewYork";#N/A,#N/A,FALSE,"Gateway";#N/A,#N/A,FALSE,"GVH";#N/A,#N/A,FALSE,"GVM";#N/A,#N/A,FALSE,"GVT"}</definedName>
    <definedName name="__a11" localSheetId="12" hidden="1">{"'Sheet1'!$L$16"}</definedName>
    <definedName name="__a11" localSheetId="11" hidden="1">{"'Sheet1'!$L$16"}</definedName>
    <definedName name="__a11" localSheetId="13" hidden="1">{"'Sheet1'!$L$16"}</definedName>
    <definedName name="__a11" localSheetId="16" hidden="1">{"'Sheet1'!$L$16"}</definedName>
    <definedName name="__a11" localSheetId="21" hidden="1">{"'Sheet1'!$L$16"}</definedName>
    <definedName name="__a11" localSheetId="18" hidden="1">{"'Sheet1'!$L$16"}</definedName>
    <definedName name="__a11" localSheetId="19" hidden="1">{"'Sheet1'!$L$16"}</definedName>
    <definedName name="__a11" localSheetId="20" hidden="1">{"'Sheet1'!$L$16"}</definedName>
    <definedName name="__a11" localSheetId="22" hidden="1">{"'Sheet1'!$L$16"}</definedName>
    <definedName name="__a11" localSheetId="24" hidden="1">{"'Sheet1'!$L$16"}</definedName>
    <definedName name="__a11" localSheetId="28" hidden="1">{"'Sheet1'!$L$16"}</definedName>
    <definedName name="__a11" localSheetId="14" hidden="1">{"'Sheet1'!$L$16"}</definedName>
    <definedName name="__a11" hidden="1">{"'Sheet1'!$L$16"}</definedName>
    <definedName name="__a12" localSheetId="12" hidden="1">{"'Sheet1'!$L$16"}</definedName>
    <definedName name="__a12" localSheetId="11" hidden="1">{"'Sheet1'!$L$16"}</definedName>
    <definedName name="__a12" localSheetId="13" hidden="1">{"'Sheet1'!$L$16"}</definedName>
    <definedName name="__a12" localSheetId="16" hidden="1">{"'Sheet1'!$L$16"}</definedName>
    <definedName name="__a12" localSheetId="21" hidden="1">{"'Sheet1'!$L$16"}</definedName>
    <definedName name="__a12" localSheetId="18" hidden="1">{"'Sheet1'!$L$16"}</definedName>
    <definedName name="__a12" localSheetId="19" hidden="1">{"'Sheet1'!$L$16"}</definedName>
    <definedName name="__a12" localSheetId="20" hidden="1">{"'Sheet1'!$L$16"}</definedName>
    <definedName name="__a12" localSheetId="22" hidden="1">{"'Sheet1'!$L$16"}</definedName>
    <definedName name="__a12" localSheetId="24" hidden="1">{"'Sheet1'!$L$16"}</definedName>
    <definedName name="__a12" localSheetId="28" hidden="1">{"'Sheet1'!$L$16"}</definedName>
    <definedName name="__a12" localSheetId="14" hidden="1">{"'Sheet1'!$L$16"}</definedName>
    <definedName name="__a12" hidden="1">{"'Sheet1'!$L$16"}</definedName>
    <definedName name="__a129" localSheetId="12" hidden="1">{"Offgrid",#N/A,FALSE,"OFFGRID";"Region",#N/A,FALSE,"REGION";"Offgrid -2",#N/A,FALSE,"OFFGRID";"WTP",#N/A,FALSE,"WTP";"WTP -2",#N/A,FALSE,"WTP";"Project",#N/A,FALSE,"PROJECT";"Summary -2",#N/A,FALSE,"SUMMARY"}</definedName>
    <definedName name="__a129" localSheetId="11" hidden="1">{"Offgrid",#N/A,FALSE,"OFFGRID";"Region",#N/A,FALSE,"REGION";"Offgrid -2",#N/A,FALSE,"OFFGRID";"WTP",#N/A,FALSE,"WTP";"WTP -2",#N/A,FALSE,"WTP";"Project",#N/A,FALSE,"PROJECT";"Summary -2",#N/A,FALSE,"SUMMARY"}</definedName>
    <definedName name="__a129" localSheetId="13" hidden="1">{"Offgrid",#N/A,FALSE,"OFFGRID";"Region",#N/A,FALSE,"REGION";"Offgrid -2",#N/A,FALSE,"OFFGRID";"WTP",#N/A,FALSE,"WTP";"WTP -2",#N/A,FALSE,"WTP";"Project",#N/A,FALSE,"PROJECT";"Summary -2",#N/A,FALSE,"SUMMARY"}</definedName>
    <definedName name="__a129" localSheetId="16" hidden="1">{"Offgrid",#N/A,FALSE,"OFFGRID";"Region",#N/A,FALSE,"REGION";"Offgrid -2",#N/A,FALSE,"OFFGRID";"WTP",#N/A,FALSE,"WTP";"WTP -2",#N/A,FALSE,"WTP";"Project",#N/A,FALSE,"PROJECT";"Summary -2",#N/A,FALSE,"SUMMARY"}</definedName>
    <definedName name="__a129" localSheetId="21" hidden="1">{"Offgrid",#N/A,FALSE,"OFFGRID";"Region",#N/A,FALSE,"REGION";"Offgrid -2",#N/A,FALSE,"OFFGRID";"WTP",#N/A,FALSE,"WTP";"WTP -2",#N/A,FALSE,"WTP";"Project",#N/A,FALSE,"PROJECT";"Summary -2",#N/A,FALSE,"SUMMARY"}</definedName>
    <definedName name="__a129" localSheetId="18" hidden="1">{"Offgrid",#N/A,FALSE,"OFFGRID";"Region",#N/A,FALSE,"REGION";"Offgrid -2",#N/A,FALSE,"OFFGRID";"WTP",#N/A,FALSE,"WTP";"WTP -2",#N/A,FALSE,"WTP";"Project",#N/A,FALSE,"PROJECT";"Summary -2",#N/A,FALSE,"SUMMARY"}</definedName>
    <definedName name="__a129" localSheetId="19" hidden="1">{"Offgrid",#N/A,FALSE,"OFFGRID";"Region",#N/A,FALSE,"REGION";"Offgrid -2",#N/A,FALSE,"OFFGRID";"WTP",#N/A,FALSE,"WTP";"WTP -2",#N/A,FALSE,"WTP";"Project",#N/A,FALSE,"PROJECT";"Summary -2",#N/A,FALSE,"SUMMARY"}</definedName>
    <definedName name="__a129" localSheetId="20" hidden="1">{"Offgrid",#N/A,FALSE,"OFFGRID";"Region",#N/A,FALSE,"REGION";"Offgrid -2",#N/A,FALSE,"OFFGRID";"WTP",#N/A,FALSE,"WTP";"WTP -2",#N/A,FALSE,"WTP";"Project",#N/A,FALSE,"PROJECT";"Summary -2",#N/A,FALSE,"SUMMARY"}</definedName>
    <definedName name="__a129" localSheetId="22" hidden="1">{"Offgrid",#N/A,FALSE,"OFFGRID";"Region",#N/A,FALSE,"REGION";"Offgrid -2",#N/A,FALSE,"OFFGRID";"WTP",#N/A,FALSE,"WTP";"WTP -2",#N/A,FALSE,"WTP";"Project",#N/A,FALSE,"PROJECT";"Summary -2",#N/A,FALSE,"SUMMARY"}</definedName>
    <definedName name="__a129" localSheetId="24" hidden="1">{"Offgrid",#N/A,FALSE,"OFFGRID";"Region",#N/A,FALSE,"REGION";"Offgrid -2",#N/A,FALSE,"OFFGRID";"WTP",#N/A,FALSE,"WTP";"WTP -2",#N/A,FALSE,"WTP";"Project",#N/A,FALSE,"PROJECT";"Summary -2",#N/A,FALSE,"SUMMARY"}</definedName>
    <definedName name="__a129" localSheetId="28" hidden="1">{"Offgrid",#N/A,FALSE,"OFFGRID";"Region",#N/A,FALSE,"REGION";"Offgrid -2",#N/A,FALSE,"OFFGRID";"WTP",#N/A,FALSE,"WTP";"WTP -2",#N/A,FALSE,"WTP";"Project",#N/A,FALSE,"PROJECT";"Summary -2",#N/A,FALSE,"SUMMARY"}</definedName>
    <definedName name="__a129" localSheetId="14"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12" hidden="1">{"Offgrid",#N/A,FALSE,"OFFGRID";"Region",#N/A,FALSE,"REGION";"Offgrid -2",#N/A,FALSE,"OFFGRID";"WTP",#N/A,FALSE,"WTP";"WTP -2",#N/A,FALSE,"WTP";"Project",#N/A,FALSE,"PROJECT";"Summary -2",#N/A,FALSE,"SUMMARY"}</definedName>
    <definedName name="__a130" localSheetId="11" hidden="1">{"Offgrid",#N/A,FALSE,"OFFGRID";"Region",#N/A,FALSE,"REGION";"Offgrid -2",#N/A,FALSE,"OFFGRID";"WTP",#N/A,FALSE,"WTP";"WTP -2",#N/A,FALSE,"WTP";"Project",#N/A,FALSE,"PROJECT";"Summary -2",#N/A,FALSE,"SUMMARY"}</definedName>
    <definedName name="__a130" localSheetId="13" hidden="1">{"Offgrid",#N/A,FALSE,"OFFGRID";"Region",#N/A,FALSE,"REGION";"Offgrid -2",#N/A,FALSE,"OFFGRID";"WTP",#N/A,FALSE,"WTP";"WTP -2",#N/A,FALSE,"WTP";"Project",#N/A,FALSE,"PROJECT";"Summary -2",#N/A,FALSE,"SUMMARY"}</definedName>
    <definedName name="__a130" localSheetId="16" hidden="1">{"Offgrid",#N/A,FALSE,"OFFGRID";"Region",#N/A,FALSE,"REGION";"Offgrid -2",#N/A,FALSE,"OFFGRID";"WTP",#N/A,FALSE,"WTP";"WTP -2",#N/A,FALSE,"WTP";"Project",#N/A,FALSE,"PROJECT";"Summary -2",#N/A,FALSE,"SUMMARY"}</definedName>
    <definedName name="__a130" localSheetId="21" hidden="1">{"Offgrid",#N/A,FALSE,"OFFGRID";"Region",#N/A,FALSE,"REGION";"Offgrid -2",#N/A,FALSE,"OFFGRID";"WTP",#N/A,FALSE,"WTP";"WTP -2",#N/A,FALSE,"WTP";"Project",#N/A,FALSE,"PROJECT";"Summary -2",#N/A,FALSE,"SUMMARY"}</definedName>
    <definedName name="__a130" localSheetId="18" hidden="1">{"Offgrid",#N/A,FALSE,"OFFGRID";"Region",#N/A,FALSE,"REGION";"Offgrid -2",#N/A,FALSE,"OFFGRID";"WTP",#N/A,FALSE,"WTP";"WTP -2",#N/A,FALSE,"WTP";"Project",#N/A,FALSE,"PROJECT";"Summary -2",#N/A,FALSE,"SUMMARY"}</definedName>
    <definedName name="__a130" localSheetId="19" hidden="1">{"Offgrid",#N/A,FALSE,"OFFGRID";"Region",#N/A,FALSE,"REGION";"Offgrid -2",#N/A,FALSE,"OFFGRID";"WTP",#N/A,FALSE,"WTP";"WTP -2",#N/A,FALSE,"WTP";"Project",#N/A,FALSE,"PROJECT";"Summary -2",#N/A,FALSE,"SUMMARY"}</definedName>
    <definedName name="__a130" localSheetId="20" hidden="1">{"Offgrid",#N/A,FALSE,"OFFGRID";"Region",#N/A,FALSE,"REGION";"Offgrid -2",#N/A,FALSE,"OFFGRID";"WTP",#N/A,FALSE,"WTP";"WTP -2",#N/A,FALSE,"WTP";"Project",#N/A,FALSE,"PROJECT";"Summary -2",#N/A,FALSE,"SUMMARY"}</definedName>
    <definedName name="__a130" localSheetId="22" hidden="1">{"Offgrid",#N/A,FALSE,"OFFGRID";"Region",#N/A,FALSE,"REGION";"Offgrid -2",#N/A,FALSE,"OFFGRID";"WTP",#N/A,FALSE,"WTP";"WTP -2",#N/A,FALSE,"WTP";"Project",#N/A,FALSE,"PROJECT";"Summary -2",#N/A,FALSE,"SUMMARY"}</definedName>
    <definedName name="__a130" localSheetId="24" hidden="1">{"Offgrid",#N/A,FALSE,"OFFGRID";"Region",#N/A,FALSE,"REGION";"Offgrid -2",#N/A,FALSE,"OFFGRID";"WTP",#N/A,FALSE,"WTP";"WTP -2",#N/A,FALSE,"WTP";"Project",#N/A,FALSE,"PROJECT";"Summary -2",#N/A,FALSE,"SUMMARY"}</definedName>
    <definedName name="__a130" localSheetId="28" hidden="1">{"Offgrid",#N/A,FALSE,"OFFGRID";"Region",#N/A,FALSE,"REGION";"Offgrid -2",#N/A,FALSE,"OFFGRID";"WTP",#N/A,FALSE,"WTP";"WTP -2",#N/A,FALSE,"WTP";"Project",#N/A,FALSE,"PROJECT";"Summary -2",#N/A,FALSE,"SUMMARY"}</definedName>
    <definedName name="__a130" localSheetId="14"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localSheetId="12" hidden="1">{"'Sheet1'!$L$16"}</definedName>
    <definedName name="__a2" localSheetId="11" hidden="1">{"'Sheet1'!$L$16"}</definedName>
    <definedName name="__a2" localSheetId="13" hidden="1">{"'Sheet1'!$L$16"}</definedName>
    <definedName name="__a2" localSheetId="16" hidden="1">{"'Sheet1'!$L$16"}</definedName>
    <definedName name="__a2" localSheetId="21" hidden="1">{"'Sheet1'!$L$16"}</definedName>
    <definedName name="__a2" localSheetId="18" hidden="1">{"'Sheet1'!$L$16"}</definedName>
    <definedName name="__a2" localSheetId="19" hidden="1">{"'Sheet1'!$L$16"}</definedName>
    <definedName name="__a2" localSheetId="20" hidden="1">{"'Sheet1'!$L$16"}</definedName>
    <definedName name="__a2" localSheetId="22" hidden="1">{"'Sheet1'!$L$16"}</definedName>
    <definedName name="__a2" localSheetId="24" hidden="1">{"'Sheet1'!$L$16"}</definedName>
    <definedName name="__a2" localSheetId="28" hidden="1">{"'Sheet1'!$L$16"}</definedName>
    <definedName name="__a2" localSheetId="14" hidden="1">{"'Sheet1'!$L$16"}</definedName>
    <definedName name="__a2" hidden="1">{"'Sheet1'!$L$16"}</definedName>
    <definedName name="__a3" localSheetId="12" hidden="1">{"'Sheet1'!$L$16"}</definedName>
    <definedName name="__a3" localSheetId="11" hidden="1">{"'Sheet1'!$L$16"}</definedName>
    <definedName name="__a3" localSheetId="13" hidden="1">{"'Sheet1'!$L$16"}</definedName>
    <definedName name="__a3" localSheetId="16" hidden="1">{"'Sheet1'!$L$16"}</definedName>
    <definedName name="__a3" localSheetId="21" hidden="1">{"'Sheet1'!$L$16"}</definedName>
    <definedName name="__a3" localSheetId="18" hidden="1">{"'Sheet1'!$L$16"}</definedName>
    <definedName name="__a3" localSheetId="19" hidden="1">{"'Sheet1'!$L$16"}</definedName>
    <definedName name="__a3" localSheetId="20" hidden="1">{"'Sheet1'!$L$16"}</definedName>
    <definedName name="__a3" localSheetId="22" hidden="1">{"'Sheet1'!$L$16"}</definedName>
    <definedName name="__a3" localSheetId="24" hidden="1">{"'Sheet1'!$L$16"}</definedName>
    <definedName name="__a3" localSheetId="28" hidden="1">{"'Sheet1'!$L$16"}</definedName>
    <definedName name="__a3" localSheetId="14" hidden="1">{"'Sheet1'!$L$16"}</definedName>
    <definedName name="__a3" hidden="1">{"'Sheet1'!$L$16"}</definedName>
    <definedName name="__a4" localSheetId="12" hidden="1">{"'Sheet1'!$L$16"}</definedName>
    <definedName name="__a4" localSheetId="11" hidden="1">{"'Sheet1'!$L$16"}</definedName>
    <definedName name="__a4" localSheetId="13" hidden="1">{"'Sheet1'!$L$16"}</definedName>
    <definedName name="__a4" localSheetId="16" hidden="1">{"'Sheet1'!$L$16"}</definedName>
    <definedName name="__a4" localSheetId="21" hidden="1">{"'Sheet1'!$L$16"}</definedName>
    <definedName name="__a4" localSheetId="18" hidden="1">{"'Sheet1'!$L$16"}</definedName>
    <definedName name="__a4" localSheetId="19" hidden="1">{"'Sheet1'!$L$16"}</definedName>
    <definedName name="__a4" localSheetId="20" hidden="1">{"'Sheet1'!$L$16"}</definedName>
    <definedName name="__a4" localSheetId="22" hidden="1">{"'Sheet1'!$L$16"}</definedName>
    <definedName name="__a4" localSheetId="24" hidden="1">{"'Sheet1'!$L$16"}</definedName>
    <definedName name="__a4" localSheetId="28" hidden="1">{"'Sheet1'!$L$16"}</definedName>
    <definedName name="__a4" localSheetId="14" hidden="1">{"'Sheet1'!$L$16"}</definedName>
    <definedName name="__a4" hidden="1">{"'Sheet1'!$L$16"}</definedName>
    <definedName name="__A401" localSheetId="12" hidden="1">{#N/A,#N/A,FALSE,"COVER";#N/A,#N/A,FALSE,"0";#N/A,#N/A,FALSE,"1";#N/A,#N/A,FALSE,"2";#N/A,#N/A,FALSE,"3";#N/A,#N/A,FALSE,"4";#N/A,#N/A,FALSE,"5";#N/A,#N/A,FALSE,"6";#N/A,#N/A,FALSE,"7";#N/A,#N/A,FALSE,"8";#N/A,#N/A,FALSE,"9";#N/A,#N/A,FALSE,"10";#N/A,#N/A,FALSE,"11"}</definedName>
    <definedName name="__A401" localSheetId="11" hidden="1">{#N/A,#N/A,FALSE,"COVER";#N/A,#N/A,FALSE,"0";#N/A,#N/A,FALSE,"1";#N/A,#N/A,FALSE,"2";#N/A,#N/A,FALSE,"3";#N/A,#N/A,FALSE,"4";#N/A,#N/A,FALSE,"5";#N/A,#N/A,FALSE,"6";#N/A,#N/A,FALSE,"7";#N/A,#N/A,FALSE,"8";#N/A,#N/A,FALSE,"9";#N/A,#N/A,FALSE,"10";#N/A,#N/A,FALSE,"11"}</definedName>
    <definedName name="__A401" localSheetId="13" hidden="1">{#N/A,#N/A,FALSE,"COVER";#N/A,#N/A,FALSE,"0";#N/A,#N/A,FALSE,"1";#N/A,#N/A,FALSE,"2";#N/A,#N/A,FALSE,"3";#N/A,#N/A,FALSE,"4";#N/A,#N/A,FALSE,"5";#N/A,#N/A,FALSE,"6";#N/A,#N/A,FALSE,"7";#N/A,#N/A,FALSE,"8";#N/A,#N/A,FALSE,"9";#N/A,#N/A,FALSE,"10";#N/A,#N/A,FALSE,"11"}</definedName>
    <definedName name="__A401" localSheetId="16" hidden="1">{#N/A,#N/A,FALSE,"COVER";#N/A,#N/A,FALSE,"0";#N/A,#N/A,FALSE,"1";#N/A,#N/A,FALSE,"2";#N/A,#N/A,FALSE,"3";#N/A,#N/A,FALSE,"4";#N/A,#N/A,FALSE,"5";#N/A,#N/A,FALSE,"6";#N/A,#N/A,FALSE,"7";#N/A,#N/A,FALSE,"8";#N/A,#N/A,FALSE,"9";#N/A,#N/A,FALSE,"10";#N/A,#N/A,FALSE,"11"}</definedName>
    <definedName name="__A401" localSheetId="21" hidden="1">{#N/A,#N/A,FALSE,"COVER";#N/A,#N/A,FALSE,"0";#N/A,#N/A,FALSE,"1";#N/A,#N/A,FALSE,"2";#N/A,#N/A,FALSE,"3";#N/A,#N/A,FALSE,"4";#N/A,#N/A,FALSE,"5";#N/A,#N/A,FALSE,"6";#N/A,#N/A,FALSE,"7";#N/A,#N/A,FALSE,"8";#N/A,#N/A,FALSE,"9";#N/A,#N/A,FALSE,"10";#N/A,#N/A,FALSE,"11"}</definedName>
    <definedName name="__A401" localSheetId="18" hidden="1">{#N/A,#N/A,FALSE,"COVER";#N/A,#N/A,FALSE,"0";#N/A,#N/A,FALSE,"1";#N/A,#N/A,FALSE,"2";#N/A,#N/A,FALSE,"3";#N/A,#N/A,FALSE,"4";#N/A,#N/A,FALSE,"5";#N/A,#N/A,FALSE,"6";#N/A,#N/A,FALSE,"7";#N/A,#N/A,FALSE,"8";#N/A,#N/A,FALSE,"9";#N/A,#N/A,FALSE,"10";#N/A,#N/A,FALSE,"11"}</definedName>
    <definedName name="__A401" localSheetId="19" hidden="1">{#N/A,#N/A,FALSE,"COVER";#N/A,#N/A,FALSE,"0";#N/A,#N/A,FALSE,"1";#N/A,#N/A,FALSE,"2";#N/A,#N/A,FALSE,"3";#N/A,#N/A,FALSE,"4";#N/A,#N/A,FALSE,"5";#N/A,#N/A,FALSE,"6";#N/A,#N/A,FALSE,"7";#N/A,#N/A,FALSE,"8";#N/A,#N/A,FALSE,"9";#N/A,#N/A,FALSE,"10";#N/A,#N/A,FALSE,"11"}</definedName>
    <definedName name="__A401" localSheetId="20" hidden="1">{#N/A,#N/A,FALSE,"COVER";#N/A,#N/A,FALSE,"0";#N/A,#N/A,FALSE,"1";#N/A,#N/A,FALSE,"2";#N/A,#N/A,FALSE,"3";#N/A,#N/A,FALSE,"4";#N/A,#N/A,FALSE,"5";#N/A,#N/A,FALSE,"6";#N/A,#N/A,FALSE,"7";#N/A,#N/A,FALSE,"8";#N/A,#N/A,FALSE,"9";#N/A,#N/A,FALSE,"10";#N/A,#N/A,FALSE,"11"}</definedName>
    <definedName name="__A401" localSheetId="22" hidden="1">{#N/A,#N/A,FALSE,"COVER";#N/A,#N/A,FALSE,"0";#N/A,#N/A,FALSE,"1";#N/A,#N/A,FALSE,"2";#N/A,#N/A,FALSE,"3";#N/A,#N/A,FALSE,"4";#N/A,#N/A,FALSE,"5";#N/A,#N/A,FALSE,"6";#N/A,#N/A,FALSE,"7";#N/A,#N/A,FALSE,"8";#N/A,#N/A,FALSE,"9";#N/A,#N/A,FALSE,"10";#N/A,#N/A,FALSE,"11"}</definedName>
    <definedName name="__A401" localSheetId="24" hidden="1">{#N/A,#N/A,FALSE,"COVER";#N/A,#N/A,FALSE,"0";#N/A,#N/A,FALSE,"1";#N/A,#N/A,FALSE,"2";#N/A,#N/A,FALSE,"3";#N/A,#N/A,FALSE,"4";#N/A,#N/A,FALSE,"5";#N/A,#N/A,FALSE,"6";#N/A,#N/A,FALSE,"7";#N/A,#N/A,FALSE,"8";#N/A,#N/A,FALSE,"9";#N/A,#N/A,FALSE,"10";#N/A,#N/A,FALSE,"11"}</definedName>
    <definedName name="__A401" localSheetId="28" hidden="1">{#N/A,#N/A,FALSE,"COVER";#N/A,#N/A,FALSE,"0";#N/A,#N/A,FALSE,"1";#N/A,#N/A,FALSE,"2";#N/A,#N/A,FALSE,"3";#N/A,#N/A,FALSE,"4";#N/A,#N/A,FALSE,"5";#N/A,#N/A,FALSE,"6";#N/A,#N/A,FALSE,"7";#N/A,#N/A,FALSE,"8";#N/A,#N/A,FALSE,"9";#N/A,#N/A,FALSE,"10";#N/A,#N/A,FALSE,"11"}</definedName>
    <definedName name="__A401" localSheetId="14" hidden="1">{#N/A,#N/A,FALSE,"COVER";#N/A,#N/A,FALSE,"0";#N/A,#N/A,FALSE,"1";#N/A,#N/A,FALSE,"2";#N/A,#N/A,FALSE,"3";#N/A,#N/A,FALSE,"4";#N/A,#N/A,FALSE,"5";#N/A,#N/A,FALSE,"6";#N/A,#N/A,FALSE,"7";#N/A,#N/A,FALSE,"8";#N/A,#N/A,FALSE,"9";#N/A,#N/A,FALSE,"10";#N/A,#N/A,FALSE,"11"}</definedName>
    <definedName name="__A401" hidden="1">{#N/A,#N/A,FALSE,"COVER";#N/A,#N/A,FALSE,"0";#N/A,#N/A,FALSE,"1";#N/A,#N/A,FALSE,"2";#N/A,#N/A,FALSE,"3";#N/A,#N/A,FALSE,"4";#N/A,#N/A,FALSE,"5";#N/A,#N/A,FALSE,"6";#N/A,#N/A,FALSE,"7";#N/A,#N/A,FALSE,"8";#N/A,#N/A,FALSE,"9";#N/A,#N/A,FALSE,"10";#N/A,#N/A,FALSE,"11"}</definedName>
    <definedName name="__a5" localSheetId="12" hidden="1">{"'Sheet1'!$L$16"}</definedName>
    <definedName name="__a5" localSheetId="11" hidden="1">{"'Sheet1'!$L$16"}</definedName>
    <definedName name="__a5" localSheetId="13" hidden="1">{"'Sheet1'!$L$16"}</definedName>
    <definedName name="__a5" localSheetId="16" hidden="1">{"'Sheet1'!$L$16"}</definedName>
    <definedName name="__a5" localSheetId="21" hidden="1">{"'Sheet1'!$L$16"}</definedName>
    <definedName name="__a5" localSheetId="18" hidden="1">{"'Sheet1'!$L$16"}</definedName>
    <definedName name="__a5" localSheetId="19" hidden="1">{"'Sheet1'!$L$16"}</definedName>
    <definedName name="__a5" localSheetId="20" hidden="1">{"'Sheet1'!$L$16"}</definedName>
    <definedName name="__a5" localSheetId="22" hidden="1">{"'Sheet1'!$L$16"}</definedName>
    <definedName name="__a5" localSheetId="24" hidden="1">{"'Sheet1'!$L$16"}</definedName>
    <definedName name="__a5" localSheetId="28" hidden="1">{"'Sheet1'!$L$16"}</definedName>
    <definedName name="__a5" localSheetId="14" hidden="1">{"'Sheet1'!$L$16"}</definedName>
    <definedName name="__a5" hidden="1">{"'Sheet1'!$L$16"}</definedName>
    <definedName name="__a7" localSheetId="12" hidden="1">{"'Sheet1'!$L$16"}</definedName>
    <definedName name="__a7" localSheetId="11" hidden="1">{"'Sheet1'!$L$16"}</definedName>
    <definedName name="__a7" localSheetId="13" hidden="1">{"'Sheet1'!$L$16"}</definedName>
    <definedName name="__a7" localSheetId="16" hidden="1">{"'Sheet1'!$L$16"}</definedName>
    <definedName name="__a7" localSheetId="21" hidden="1">{"'Sheet1'!$L$16"}</definedName>
    <definedName name="__a7" localSheetId="18" hidden="1">{"'Sheet1'!$L$16"}</definedName>
    <definedName name="__a7" localSheetId="19" hidden="1">{"'Sheet1'!$L$16"}</definedName>
    <definedName name="__a7" localSheetId="20" hidden="1">{"'Sheet1'!$L$16"}</definedName>
    <definedName name="__a7" localSheetId="22" hidden="1">{"'Sheet1'!$L$16"}</definedName>
    <definedName name="__a7" localSheetId="24" hidden="1">{"'Sheet1'!$L$16"}</definedName>
    <definedName name="__a7" localSheetId="28" hidden="1">{"'Sheet1'!$L$16"}</definedName>
    <definedName name="__a7" localSheetId="14" hidden="1">{"'Sheet1'!$L$16"}</definedName>
    <definedName name="__a7" hidden="1">{"'Sheet1'!$L$16"}</definedName>
    <definedName name="__a8" localSheetId="12" hidden="1">{"'Sheet1'!$L$16"}</definedName>
    <definedName name="__a8" localSheetId="11" hidden="1">{"'Sheet1'!$L$16"}</definedName>
    <definedName name="__a8" localSheetId="13" hidden="1">{"'Sheet1'!$L$16"}</definedName>
    <definedName name="__a8" localSheetId="16" hidden="1">{"'Sheet1'!$L$16"}</definedName>
    <definedName name="__a8" localSheetId="21" hidden="1">{"'Sheet1'!$L$16"}</definedName>
    <definedName name="__a8" localSheetId="18" hidden="1">{"'Sheet1'!$L$16"}</definedName>
    <definedName name="__a8" localSheetId="19" hidden="1">{"'Sheet1'!$L$16"}</definedName>
    <definedName name="__a8" localSheetId="20" hidden="1">{"'Sheet1'!$L$16"}</definedName>
    <definedName name="__a8" localSheetId="22" hidden="1">{"'Sheet1'!$L$16"}</definedName>
    <definedName name="__a8" localSheetId="24" hidden="1">{"'Sheet1'!$L$16"}</definedName>
    <definedName name="__a8" localSheetId="28" hidden="1">{"'Sheet1'!$L$16"}</definedName>
    <definedName name="__a8" localSheetId="14" hidden="1">{"'Sheet1'!$L$16"}</definedName>
    <definedName name="__a8" hidden="1">{"'Sheet1'!$L$16"}</definedName>
    <definedName name="__a9" localSheetId="12" hidden="1">{"'Sheet1'!$L$16"}</definedName>
    <definedName name="__a9" localSheetId="11" hidden="1">{"'Sheet1'!$L$16"}</definedName>
    <definedName name="__a9" localSheetId="13" hidden="1">{"'Sheet1'!$L$16"}</definedName>
    <definedName name="__a9" localSheetId="16" hidden="1">{"'Sheet1'!$L$16"}</definedName>
    <definedName name="__a9" localSheetId="21" hidden="1">{"'Sheet1'!$L$16"}</definedName>
    <definedName name="__a9" localSheetId="18" hidden="1">{"'Sheet1'!$L$16"}</definedName>
    <definedName name="__a9" localSheetId="19" hidden="1">{"'Sheet1'!$L$16"}</definedName>
    <definedName name="__a9" localSheetId="20" hidden="1">{"'Sheet1'!$L$16"}</definedName>
    <definedName name="__a9" localSheetId="22" hidden="1">{"'Sheet1'!$L$16"}</definedName>
    <definedName name="__a9" localSheetId="24" hidden="1">{"'Sheet1'!$L$16"}</definedName>
    <definedName name="__a9" localSheetId="28" hidden="1">{"'Sheet1'!$L$16"}</definedName>
    <definedName name="__a9" localSheetId="14" hidden="1">{"'Sheet1'!$L$16"}</definedName>
    <definedName name="__a9" hidden="1">{"'Sheet1'!$L$16"}</definedName>
    <definedName name="__aa1" localSheetId="12" hidden="1">{"'Sheet1'!$L$16"}</definedName>
    <definedName name="__aa1" localSheetId="11" hidden="1">{"'Sheet1'!$L$16"}</definedName>
    <definedName name="__aa1" localSheetId="13" hidden="1">{"'Sheet1'!$L$16"}</definedName>
    <definedName name="__aa1" localSheetId="16" hidden="1">{"'Sheet1'!$L$16"}</definedName>
    <definedName name="__aa1" localSheetId="21" hidden="1">{"'Sheet1'!$L$16"}</definedName>
    <definedName name="__aa1" localSheetId="18" hidden="1">{"'Sheet1'!$L$16"}</definedName>
    <definedName name="__aa1" localSheetId="19" hidden="1">{"'Sheet1'!$L$16"}</definedName>
    <definedName name="__aa1" localSheetId="20" hidden="1">{"'Sheet1'!$L$16"}</definedName>
    <definedName name="__aa1" localSheetId="22" hidden="1">{"'Sheet1'!$L$16"}</definedName>
    <definedName name="__aa1" localSheetId="24" hidden="1">{"'Sheet1'!$L$16"}</definedName>
    <definedName name="__aa1" localSheetId="28" hidden="1">{"'Sheet1'!$L$16"}</definedName>
    <definedName name="__aa1" localSheetId="14" hidden="1">{"'Sheet1'!$L$16"}</definedName>
    <definedName name="__aa1" hidden="1">{"'Sheet1'!$L$16"}</definedName>
    <definedName name="__ADS121" hidden="1">#REF!</definedName>
    <definedName name="__AP1" localSheetId="12" hidden="1">{#N/A,#N/A,FALSE,"Aging Summary";#N/A,#N/A,FALSE,"Ratio Analysis";#N/A,#N/A,FALSE,"Test 120 Day Accts";#N/A,#N/A,FALSE,"Tickmarks"}</definedName>
    <definedName name="__AP1" localSheetId="11" hidden="1">{#N/A,#N/A,FALSE,"Aging Summary";#N/A,#N/A,FALSE,"Ratio Analysis";#N/A,#N/A,FALSE,"Test 120 Day Accts";#N/A,#N/A,FALSE,"Tickmarks"}</definedName>
    <definedName name="__AP1" localSheetId="13" hidden="1">{#N/A,#N/A,FALSE,"Aging Summary";#N/A,#N/A,FALSE,"Ratio Analysis";#N/A,#N/A,FALSE,"Test 120 Day Accts";#N/A,#N/A,FALSE,"Tickmarks"}</definedName>
    <definedName name="__AP1" localSheetId="16" hidden="1">{#N/A,#N/A,FALSE,"Aging Summary";#N/A,#N/A,FALSE,"Ratio Analysis";#N/A,#N/A,FALSE,"Test 120 Day Accts";#N/A,#N/A,FALSE,"Tickmarks"}</definedName>
    <definedName name="__AP1" localSheetId="21" hidden="1">{#N/A,#N/A,FALSE,"Aging Summary";#N/A,#N/A,FALSE,"Ratio Analysis";#N/A,#N/A,FALSE,"Test 120 Day Accts";#N/A,#N/A,FALSE,"Tickmarks"}</definedName>
    <definedName name="__AP1" localSheetId="18" hidden="1">{#N/A,#N/A,FALSE,"Aging Summary";#N/A,#N/A,FALSE,"Ratio Analysis";#N/A,#N/A,FALSE,"Test 120 Day Accts";#N/A,#N/A,FALSE,"Tickmarks"}</definedName>
    <definedName name="__AP1" localSheetId="19" hidden="1">{#N/A,#N/A,FALSE,"Aging Summary";#N/A,#N/A,FALSE,"Ratio Analysis";#N/A,#N/A,FALSE,"Test 120 Day Accts";#N/A,#N/A,FALSE,"Tickmarks"}</definedName>
    <definedName name="__AP1" localSheetId="20" hidden="1">{#N/A,#N/A,FALSE,"Aging Summary";#N/A,#N/A,FALSE,"Ratio Analysis";#N/A,#N/A,FALSE,"Test 120 Day Accts";#N/A,#N/A,FALSE,"Tickmarks"}</definedName>
    <definedName name="__AP1" localSheetId="22" hidden="1">{#N/A,#N/A,FALSE,"Aging Summary";#N/A,#N/A,FALSE,"Ratio Analysis";#N/A,#N/A,FALSE,"Test 120 Day Accts";#N/A,#N/A,FALSE,"Tickmarks"}</definedName>
    <definedName name="__AP1" localSheetId="24" hidden="1">{#N/A,#N/A,FALSE,"Aging Summary";#N/A,#N/A,FALSE,"Ratio Analysis";#N/A,#N/A,FALSE,"Test 120 Day Accts";#N/A,#N/A,FALSE,"Tickmarks"}</definedName>
    <definedName name="__AP1" localSheetId="28" hidden="1">{#N/A,#N/A,FALSE,"Aging Summary";#N/A,#N/A,FALSE,"Ratio Analysis";#N/A,#N/A,FALSE,"Test 120 Day Accts";#N/A,#N/A,FALSE,"Tickmarks"}</definedName>
    <definedName name="__AP1" localSheetId="14" hidden="1">{#N/A,#N/A,FALSE,"Aging Summary";#N/A,#N/A,FALSE,"Ratio Analysis";#N/A,#N/A,FALSE,"Test 120 Day Accts";#N/A,#N/A,FALSE,"Tickmarks"}</definedName>
    <definedName name="__AP1" hidden="1">{#N/A,#N/A,FALSE,"Aging Summary";#N/A,#N/A,FALSE,"Ratio Analysis";#N/A,#N/A,FALSE,"Test 120 Day Accts";#N/A,#N/A,FALSE,"Tickmarks"}</definedName>
    <definedName name="__B19" localSheetId="12" hidden="1">{"'Sheet1'!$L$16"}</definedName>
    <definedName name="__B19" localSheetId="11" hidden="1">{"'Sheet1'!$L$16"}</definedName>
    <definedName name="__B19" localSheetId="13" hidden="1">{"'Sheet1'!$L$16"}</definedName>
    <definedName name="__B19" localSheetId="16" hidden="1">{"'Sheet1'!$L$16"}</definedName>
    <definedName name="__B19" localSheetId="21" hidden="1">{"'Sheet1'!$L$16"}</definedName>
    <definedName name="__B19" localSheetId="18" hidden="1">{"'Sheet1'!$L$16"}</definedName>
    <definedName name="__B19" localSheetId="19" hidden="1">{"'Sheet1'!$L$16"}</definedName>
    <definedName name="__B19" localSheetId="20" hidden="1">{"'Sheet1'!$L$16"}</definedName>
    <definedName name="__B19" localSheetId="22" hidden="1">{"'Sheet1'!$L$16"}</definedName>
    <definedName name="__B19" localSheetId="24" hidden="1">{"'Sheet1'!$L$16"}</definedName>
    <definedName name="__B19" localSheetId="28" hidden="1">{"'Sheet1'!$L$16"}</definedName>
    <definedName name="__B19" localSheetId="14" hidden="1">{"'Sheet1'!$L$16"}</definedName>
    <definedName name="__B19" hidden="1">{"'Sheet1'!$L$16"}</definedName>
    <definedName name="__b2" localSheetId="12" hidden="1">{"'Sheet1'!$L$16"}</definedName>
    <definedName name="__b2" localSheetId="11" hidden="1">{"'Sheet1'!$L$16"}</definedName>
    <definedName name="__b2" localSheetId="13" hidden="1">{"'Sheet1'!$L$16"}</definedName>
    <definedName name="__b2" localSheetId="16" hidden="1">{"'Sheet1'!$L$16"}</definedName>
    <definedName name="__b2" localSheetId="21" hidden="1">{"'Sheet1'!$L$16"}</definedName>
    <definedName name="__b2" localSheetId="18" hidden="1">{"'Sheet1'!$L$16"}</definedName>
    <definedName name="__b2" localSheetId="19" hidden="1">{"'Sheet1'!$L$16"}</definedName>
    <definedName name="__b2" localSheetId="20" hidden="1">{"'Sheet1'!$L$16"}</definedName>
    <definedName name="__b2" localSheetId="22" hidden="1">{"'Sheet1'!$L$16"}</definedName>
    <definedName name="__b2" localSheetId="24" hidden="1">{"'Sheet1'!$L$16"}</definedName>
    <definedName name="__b2" localSheetId="28" hidden="1">{"'Sheet1'!$L$16"}</definedName>
    <definedName name="__b2" localSheetId="14" hidden="1">{"'Sheet1'!$L$16"}</definedName>
    <definedName name="__b2" hidden="1">{"'Sheet1'!$L$16"}</definedName>
    <definedName name="__B201" localSheetId="12" hidden="1">{#N/A,#N/A,FALSE,"Ocean";#N/A,#N/A,FALSE,"NewYork";#N/A,#N/A,FALSE,"Gateway";#N/A,#N/A,FALSE,"GVH";#N/A,#N/A,FALSE,"GVM";#N/A,#N/A,FALSE,"GVT"}</definedName>
    <definedName name="__B201" localSheetId="11" hidden="1">{#N/A,#N/A,FALSE,"Ocean";#N/A,#N/A,FALSE,"NewYork";#N/A,#N/A,FALSE,"Gateway";#N/A,#N/A,FALSE,"GVH";#N/A,#N/A,FALSE,"GVM";#N/A,#N/A,FALSE,"GVT"}</definedName>
    <definedName name="__B201" localSheetId="13" hidden="1">{#N/A,#N/A,FALSE,"Ocean";#N/A,#N/A,FALSE,"NewYork";#N/A,#N/A,FALSE,"Gateway";#N/A,#N/A,FALSE,"GVH";#N/A,#N/A,FALSE,"GVM";#N/A,#N/A,FALSE,"GVT"}</definedName>
    <definedName name="__B201" localSheetId="16" hidden="1">{#N/A,#N/A,FALSE,"Ocean";#N/A,#N/A,FALSE,"NewYork";#N/A,#N/A,FALSE,"Gateway";#N/A,#N/A,FALSE,"GVH";#N/A,#N/A,FALSE,"GVM";#N/A,#N/A,FALSE,"GVT"}</definedName>
    <definedName name="__B201" localSheetId="21" hidden="1">{#N/A,#N/A,FALSE,"Ocean";#N/A,#N/A,FALSE,"NewYork";#N/A,#N/A,FALSE,"Gateway";#N/A,#N/A,FALSE,"GVH";#N/A,#N/A,FALSE,"GVM";#N/A,#N/A,FALSE,"GVT"}</definedName>
    <definedName name="__B201" localSheetId="18" hidden="1">{#N/A,#N/A,FALSE,"Ocean";#N/A,#N/A,FALSE,"NewYork";#N/A,#N/A,FALSE,"Gateway";#N/A,#N/A,FALSE,"GVH";#N/A,#N/A,FALSE,"GVM";#N/A,#N/A,FALSE,"GVT"}</definedName>
    <definedName name="__B201" localSheetId="19" hidden="1">{#N/A,#N/A,FALSE,"Ocean";#N/A,#N/A,FALSE,"NewYork";#N/A,#N/A,FALSE,"Gateway";#N/A,#N/A,FALSE,"GVH";#N/A,#N/A,FALSE,"GVM";#N/A,#N/A,FALSE,"GVT"}</definedName>
    <definedName name="__B201" localSheetId="20" hidden="1">{#N/A,#N/A,FALSE,"Ocean";#N/A,#N/A,FALSE,"NewYork";#N/A,#N/A,FALSE,"Gateway";#N/A,#N/A,FALSE,"GVH";#N/A,#N/A,FALSE,"GVM";#N/A,#N/A,FALSE,"GVT"}</definedName>
    <definedName name="__B201" localSheetId="22" hidden="1">{#N/A,#N/A,FALSE,"Ocean";#N/A,#N/A,FALSE,"NewYork";#N/A,#N/A,FALSE,"Gateway";#N/A,#N/A,FALSE,"GVH";#N/A,#N/A,FALSE,"GVM";#N/A,#N/A,FALSE,"GVT"}</definedName>
    <definedName name="__B201" localSheetId="24" hidden="1">{#N/A,#N/A,FALSE,"Ocean";#N/A,#N/A,FALSE,"NewYork";#N/A,#N/A,FALSE,"Gateway";#N/A,#N/A,FALSE,"GVH";#N/A,#N/A,FALSE,"GVM";#N/A,#N/A,FALSE,"GVT"}</definedName>
    <definedName name="__B201" localSheetId="28" hidden="1">{#N/A,#N/A,FALSE,"Ocean";#N/A,#N/A,FALSE,"NewYork";#N/A,#N/A,FALSE,"Gateway";#N/A,#N/A,FALSE,"GVH";#N/A,#N/A,FALSE,"GVM";#N/A,#N/A,FALSE,"GVT"}</definedName>
    <definedName name="__B201" localSheetId="14" hidden="1">{#N/A,#N/A,FALSE,"Ocean";#N/A,#N/A,FALSE,"NewYork";#N/A,#N/A,FALSE,"Gateway";#N/A,#N/A,FALSE,"GVH";#N/A,#N/A,FALSE,"GVM";#N/A,#N/A,FALSE,"GVT"}</definedName>
    <definedName name="__B201" hidden="1">{#N/A,#N/A,FALSE,"Ocean";#N/A,#N/A,FALSE,"NewYork";#N/A,#N/A,FALSE,"Gateway";#N/A,#N/A,FALSE,"GVH";#N/A,#N/A,FALSE,"GVM";#N/A,#N/A,FALSE,"GVT"}</definedName>
    <definedName name="__B3" localSheetId="12" hidden="1">{"'Sheet1'!$D$5:$D$6","'Sheet1'!$D$5:$D$6"}</definedName>
    <definedName name="__B3" localSheetId="11" hidden="1">{"'Sheet1'!$D$5:$D$6","'Sheet1'!$D$5:$D$6"}</definedName>
    <definedName name="__B3" localSheetId="13" hidden="1">{"'Sheet1'!$D$5:$D$6","'Sheet1'!$D$5:$D$6"}</definedName>
    <definedName name="__B3" localSheetId="16" hidden="1">{"'Sheet1'!$D$5:$D$6","'Sheet1'!$D$5:$D$6"}</definedName>
    <definedName name="__B3" localSheetId="21" hidden="1">{"'Sheet1'!$D$5:$D$6","'Sheet1'!$D$5:$D$6"}</definedName>
    <definedName name="__B3" localSheetId="18" hidden="1">{"'Sheet1'!$D$5:$D$6","'Sheet1'!$D$5:$D$6"}</definedName>
    <definedName name="__B3" localSheetId="19" hidden="1">{"'Sheet1'!$D$5:$D$6","'Sheet1'!$D$5:$D$6"}</definedName>
    <definedName name="__B3" localSheetId="20" hidden="1">{"'Sheet1'!$D$5:$D$6","'Sheet1'!$D$5:$D$6"}</definedName>
    <definedName name="__B3" localSheetId="22" hidden="1">{"'Sheet1'!$D$5:$D$6","'Sheet1'!$D$5:$D$6"}</definedName>
    <definedName name="__B3" localSheetId="24" hidden="1">{"'Sheet1'!$D$5:$D$6","'Sheet1'!$D$5:$D$6"}</definedName>
    <definedName name="__B3" localSheetId="28" hidden="1">{"'Sheet1'!$D$5:$D$6","'Sheet1'!$D$5:$D$6"}</definedName>
    <definedName name="__B3" localSheetId="14" hidden="1">{"'Sheet1'!$D$5:$D$6","'Sheet1'!$D$5:$D$6"}</definedName>
    <definedName name="__B3" hidden="1">{"'Sheet1'!$D$5:$D$6","'Sheet1'!$D$5:$D$6"}</definedName>
    <definedName name="__b4" localSheetId="12" hidden="1">{"'Sheet1'!$D$5:$D$6","'Sheet1'!$D$5:$D$6"}</definedName>
    <definedName name="__b4" localSheetId="11" hidden="1">{"'Sheet1'!$D$5:$D$6","'Sheet1'!$D$5:$D$6"}</definedName>
    <definedName name="__b4" localSheetId="13" hidden="1">{"'Sheet1'!$D$5:$D$6","'Sheet1'!$D$5:$D$6"}</definedName>
    <definedName name="__b4" localSheetId="16" hidden="1">{"'Sheet1'!$D$5:$D$6","'Sheet1'!$D$5:$D$6"}</definedName>
    <definedName name="__b4" localSheetId="21" hidden="1">{"'Sheet1'!$D$5:$D$6","'Sheet1'!$D$5:$D$6"}</definedName>
    <definedName name="__b4" localSheetId="18" hidden="1">{"'Sheet1'!$D$5:$D$6","'Sheet1'!$D$5:$D$6"}</definedName>
    <definedName name="__b4" localSheetId="19" hidden="1">{"'Sheet1'!$D$5:$D$6","'Sheet1'!$D$5:$D$6"}</definedName>
    <definedName name="__b4" localSheetId="20" hidden="1">{"'Sheet1'!$D$5:$D$6","'Sheet1'!$D$5:$D$6"}</definedName>
    <definedName name="__b4" localSheetId="22" hidden="1">{"'Sheet1'!$D$5:$D$6","'Sheet1'!$D$5:$D$6"}</definedName>
    <definedName name="__b4" localSheetId="24" hidden="1">{"'Sheet1'!$D$5:$D$6","'Sheet1'!$D$5:$D$6"}</definedName>
    <definedName name="__b4" localSheetId="28" hidden="1">{"'Sheet1'!$D$5:$D$6","'Sheet1'!$D$5:$D$6"}</definedName>
    <definedName name="__b4" localSheetId="14" hidden="1">{"'Sheet1'!$D$5:$D$6","'Sheet1'!$D$5:$D$6"}</definedName>
    <definedName name="__b4" hidden="1">{"'Sheet1'!$D$5:$D$6","'Sheet1'!$D$5:$D$6"}</definedName>
    <definedName name="__b6" localSheetId="12" hidden="1">{"'Sheet1'!$D$5:$D$6","'Sheet1'!$D$5:$D$6"}</definedName>
    <definedName name="__b6" localSheetId="11" hidden="1">{"'Sheet1'!$D$5:$D$6","'Sheet1'!$D$5:$D$6"}</definedName>
    <definedName name="__b6" localSheetId="13" hidden="1">{"'Sheet1'!$D$5:$D$6","'Sheet1'!$D$5:$D$6"}</definedName>
    <definedName name="__b6" localSheetId="16" hidden="1">{"'Sheet1'!$D$5:$D$6","'Sheet1'!$D$5:$D$6"}</definedName>
    <definedName name="__b6" localSheetId="21" hidden="1">{"'Sheet1'!$D$5:$D$6","'Sheet1'!$D$5:$D$6"}</definedName>
    <definedName name="__b6" localSheetId="18" hidden="1">{"'Sheet1'!$D$5:$D$6","'Sheet1'!$D$5:$D$6"}</definedName>
    <definedName name="__b6" localSheetId="19" hidden="1">{"'Sheet1'!$D$5:$D$6","'Sheet1'!$D$5:$D$6"}</definedName>
    <definedName name="__b6" localSheetId="20" hidden="1">{"'Sheet1'!$D$5:$D$6","'Sheet1'!$D$5:$D$6"}</definedName>
    <definedName name="__b6" localSheetId="22" hidden="1">{"'Sheet1'!$D$5:$D$6","'Sheet1'!$D$5:$D$6"}</definedName>
    <definedName name="__b6" localSheetId="24" hidden="1">{"'Sheet1'!$D$5:$D$6","'Sheet1'!$D$5:$D$6"}</definedName>
    <definedName name="__b6" localSheetId="28" hidden="1">{"'Sheet1'!$D$5:$D$6","'Sheet1'!$D$5:$D$6"}</definedName>
    <definedName name="__b6" localSheetId="14" hidden="1">{"'Sheet1'!$D$5:$D$6","'Sheet1'!$D$5:$D$6"}</definedName>
    <definedName name="__b6" hidden="1">{"'Sheet1'!$D$5:$D$6","'Sheet1'!$D$5:$D$6"}</definedName>
    <definedName name="__b9" localSheetId="12" hidden="1">{"'Sheet1'!$D$5:$D$6","'Sheet1'!$D$5:$D$6"}</definedName>
    <definedName name="__b9" localSheetId="11" hidden="1">{"'Sheet1'!$D$5:$D$6","'Sheet1'!$D$5:$D$6"}</definedName>
    <definedName name="__b9" localSheetId="13" hidden="1">{"'Sheet1'!$D$5:$D$6","'Sheet1'!$D$5:$D$6"}</definedName>
    <definedName name="__b9" localSheetId="16" hidden="1">{"'Sheet1'!$D$5:$D$6","'Sheet1'!$D$5:$D$6"}</definedName>
    <definedName name="__b9" localSheetId="21" hidden="1">{"'Sheet1'!$D$5:$D$6","'Sheet1'!$D$5:$D$6"}</definedName>
    <definedName name="__b9" localSheetId="18" hidden="1">{"'Sheet1'!$D$5:$D$6","'Sheet1'!$D$5:$D$6"}</definedName>
    <definedName name="__b9" localSheetId="19" hidden="1">{"'Sheet1'!$D$5:$D$6","'Sheet1'!$D$5:$D$6"}</definedName>
    <definedName name="__b9" localSheetId="20" hidden="1">{"'Sheet1'!$D$5:$D$6","'Sheet1'!$D$5:$D$6"}</definedName>
    <definedName name="__b9" localSheetId="22" hidden="1">{"'Sheet1'!$D$5:$D$6","'Sheet1'!$D$5:$D$6"}</definedName>
    <definedName name="__b9" localSheetId="24" hidden="1">{"'Sheet1'!$D$5:$D$6","'Sheet1'!$D$5:$D$6"}</definedName>
    <definedName name="__b9" localSheetId="28" hidden="1">{"'Sheet1'!$D$5:$D$6","'Sheet1'!$D$5:$D$6"}</definedName>
    <definedName name="__b9" localSheetId="14" hidden="1">{"'Sheet1'!$D$5:$D$6","'Sheet1'!$D$5:$D$6"}</definedName>
    <definedName name="__b9" hidden="1">{"'Sheet1'!$D$5:$D$6","'Sheet1'!$D$5:$D$6"}</definedName>
    <definedName name="__ba1" localSheetId="12" hidden="1">{#N/A,#N/A,FALSE,"Chi tiÆt"}</definedName>
    <definedName name="__ba1" localSheetId="11" hidden="1">{#N/A,#N/A,FALSE,"Chi tiÆt"}</definedName>
    <definedName name="__ba1" localSheetId="13" hidden="1">{#N/A,#N/A,FALSE,"Chi tiÆt"}</definedName>
    <definedName name="__ba1" localSheetId="16" hidden="1">{#N/A,#N/A,FALSE,"Chi tiÆt"}</definedName>
    <definedName name="__ba1" localSheetId="21" hidden="1">{#N/A,#N/A,FALSE,"Chi tiÆt"}</definedName>
    <definedName name="__ba1" localSheetId="18" hidden="1">{#N/A,#N/A,FALSE,"Chi tiÆt"}</definedName>
    <definedName name="__ba1" localSheetId="19" hidden="1">{#N/A,#N/A,FALSE,"Chi tiÆt"}</definedName>
    <definedName name="__ba1" localSheetId="20" hidden="1">{#N/A,#N/A,FALSE,"Chi tiÆt"}</definedName>
    <definedName name="__ba1" localSheetId="22" hidden="1">{#N/A,#N/A,FALSE,"Chi tiÆt"}</definedName>
    <definedName name="__ba1" localSheetId="24" hidden="1">{#N/A,#N/A,FALSE,"Chi tiÆt"}</definedName>
    <definedName name="__ba1" localSheetId="28" hidden="1">{#N/A,#N/A,FALSE,"Chi tiÆt"}</definedName>
    <definedName name="__ba1" localSheetId="14" hidden="1">{#N/A,#N/A,FALSE,"Chi tiÆt"}</definedName>
    <definedName name="__ba1" hidden="1">{#N/A,#N/A,FALSE,"Chi tiÆt"}</definedName>
    <definedName name="__ba2" localSheetId="12" hidden="1">{#N/A,#N/A,FALSE,"Chi tiÆt"}</definedName>
    <definedName name="__ba2" localSheetId="11" hidden="1">{#N/A,#N/A,FALSE,"Chi tiÆt"}</definedName>
    <definedName name="__ba2" localSheetId="13" hidden="1">{#N/A,#N/A,FALSE,"Chi tiÆt"}</definedName>
    <definedName name="__ba2" localSheetId="16" hidden="1">{#N/A,#N/A,FALSE,"Chi tiÆt"}</definedName>
    <definedName name="__ba2" localSheetId="21" hidden="1">{#N/A,#N/A,FALSE,"Chi tiÆt"}</definedName>
    <definedName name="__ba2" localSheetId="18" hidden="1">{#N/A,#N/A,FALSE,"Chi tiÆt"}</definedName>
    <definedName name="__ba2" localSheetId="19" hidden="1">{#N/A,#N/A,FALSE,"Chi tiÆt"}</definedName>
    <definedName name="__ba2" localSheetId="20" hidden="1">{#N/A,#N/A,FALSE,"Chi tiÆt"}</definedName>
    <definedName name="__ba2" localSheetId="22" hidden="1">{#N/A,#N/A,FALSE,"Chi tiÆt"}</definedName>
    <definedName name="__ba2" localSheetId="24" hidden="1">{#N/A,#N/A,FALSE,"Chi tiÆt"}</definedName>
    <definedName name="__ba2" localSheetId="28" hidden="1">{#N/A,#N/A,FALSE,"Chi tiÆt"}</definedName>
    <definedName name="__ba2" localSheetId="14" hidden="1">{#N/A,#N/A,FALSE,"Chi tiÆt"}</definedName>
    <definedName name="__ba2" hidden="1">{#N/A,#N/A,FALSE,"Chi tiÆt"}</definedName>
    <definedName name="__BG12" localSheetId="12" hidden="1">{"'Sheet1'!$L$16"}</definedName>
    <definedName name="__BG12" localSheetId="11" hidden="1">{"'Sheet1'!$L$16"}</definedName>
    <definedName name="__BG12" localSheetId="13" hidden="1">{"'Sheet1'!$L$16"}</definedName>
    <definedName name="__BG12" localSheetId="16" hidden="1">{"'Sheet1'!$L$16"}</definedName>
    <definedName name="__BG12" localSheetId="21" hidden="1">{"'Sheet1'!$L$16"}</definedName>
    <definedName name="__BG12" localSheetId="18" hidden="1">{"'Sheet1'!$L$16"}</definedName>
    <definedName name="__BG12" localSheetId="19" hidden="1">{"'Sheet1'!$L$16"}</definedName>
    <definedName name="__BG12" localSheetId="20" hidden="1">{"'Sheet1'!$L$16"}</definedName>
    <definedName name="__BG12" localSheetId="22" hidden="1">{"'Sheet1'!$L$16"}</definedName>
    <definedName name="__BG12" localSheetId="24" hidden="1">{"'Sheet1'!$L$16"}</definedName>
    <definedName name="__BG12" localSheetId="28" hidden="1">{"'Sheet1'!$L$16"}</definedName>
    <definedName name="__BG12" localSheetId="14" hidden="1">{"'Sheet1'!$L$16"}</definedName>
    <definedName name="__BG12" hidden="1">{"'Sheet1'!$L$16"}</definedName>
    <definedName name="__bht4" localSheetId="12" hidden="1">{#N/A,#N/A,FALSE,"Chi tiÆt"}</definedName>
    <definedName name="__bht4" localSheetId="11" hidden="1">{#N/A,#N/A,FALSE,"Chi tiÆt"}</definedName>
    <definedName name="__bht4" localSheetId="13" hidden="1">{#N/A,#N/A,FALSE,"Chi tiÆt"}</definedName>
    <definedName name="__bht4" localSheetId="16" hidden="1">{#N/A,#N/A,FALSE,"Chi tiÆt"}</definedName>
    <definedName name="__bht4" localSheetId="21" hidden="1">{#N/A,#N/A,FALSE,"Chi tiÆt"}</definedName>
    <definedName name="__bht4" localSheetId="18" hidden="1">{#N/A,#N/A,FALSE,"Chi tiÆt"}</definedName>
    <definedName name="__bht4" localSheetId="19" hidden="1">{#N/A,#N/A,FALSE,"Chi tiÆt"}</definedName>
    <definedName name="__bht4" localSheetId="20" hidden="1">{#N/A,#N/A,FALSE,"Chi tiÆt"}</definedName>
    <definedName name="__bht4" localSheetId="22" hidden="1">{#N/A,#N/A,FALSE,"Chi tiÆt"}</definedName>
    <definedName name="__bht4" localSheetId="24" hidden="1">{#N/A,#N/A,FALSE,"Chi tiÆt"}</definedName>
    <definedName name="__bht4" localSheetId="28" hidden="1">{#N/A,#N/A,FALSE,"Chi tiÆt"}</definedName>
    <definedName name="__bht4" localSheetId="14" hidden="1">{#N/A,#N/A,FALSE,"Chi tiÆt"}</definedName>
    <definedName name="__bht4" hidden="1">{#N/A,#N/A,FALSE,"Chi tiÆt"}</definedName>
    <definedName name="__bht5" localSheetId="12" hidden="1">{#N/A,#N/A,FALSE,"Chi tiÆt"}</definedName>
    <definedName name="__bht5" localSheetId="11" hidden="1">{#N/A,#N/A,FALSE,"Chi tiÆt"}</definedName>
    <definedName name="__bht5" localSheetId="13" hidden="1">{#N/A,#N/A,FALSE,"Chi tiÆt"}</definedName>
    <definedName name="__bht5" localSheetId="16" hidden="1">{#N/A,#N/A,FALSE,"Chi tiÆt"}</definedName>
    <definedName name="__bht5" localSheetId="21" hidden="1">{#N/A,#N/A,FALSE,"Chi tiÆt"}</definedName>
    <definedName name="__bht5" localSheetId="18" hidden="1">{#N/A,#N/A,FALSE,"Chi tiÆt"}</definedName>
    <definedName name="__bht5" localSheetId="19" hidden="1">{#N/A,#N/A,FALSE,"Chi tiÆt"}</definedName>
    <definedName name="__bht5" localSheetId="20" hidden="1">{#N/A,#N/A,FALSE,"Chi tiÆt"}</definedName>
    <definedName name="__bht5" localSheetId="22" hidden="1">{#N/A,#N/A,FALSE,"Chi tiÆt"}</definedName>
    <definedName name="__bht5" localSheetId="24" hidden="1">{#N/A,#N/A,FALSE,"Chi tiÆt"}</definedName>
    <definedName name="__bht5" localSheetId="28" hidden="1">{#N/A,#N/A,FALSE,"Chi tiÆt"}</definedName>
    <definedName name="__bht5" localSheetId="14" hidden="1">{#N/A,#N/A,FALSE,"Chi tiÆt"}</definedName>
    <definedName name="__bht5" hidden="1">{#N/A,#N/A,FALSE,"Chi tiÆt"}</definedName>
    <definedName name="__bht6" localSheetId="12" hidden="1">{"'Sheet1'!$L$16"}</definedName>
    <definedName name="__bht6" localSheetId="11" hidden="1">{"'Sheet1'!$L$16"}</definedName>
    <definedName name="__bht6" localSheetId="13" hidden="1">{"'Sheet1'!$L$16"}</definedName>
    <definedName name="__bht6" localSheetId="16" hidden="1">{"'Sheet1'!$L$16"}</definedName>
    <definedName name="__bht6" localSheetId="21" hidden="1">{"'Sheet1'!$L$16"}</definedName>
    <definedName name="__bht6" localSheetId="18" hidden="1">{"'Sheet1'!$L$16"}</definedName>
    <definedName name="__bht6" localSheetId="19" hidden="1">{"'Sheet1'!$L$16"}</definedName>
    <definedName name="__bht6" localSheetId="20" hidden="1">{"'Sheet1'!$L$16"}</definedName>
    <definedName name="__bht6" localSheetId="22" hidden="1">{"'Sheet1'!$L$16"}</definedName>
    <definedName name="__bht6" localSheetId="24" hidden="1">{"'Sheet1'!$L$16"}</definedName>
    <definedName name="__bht6" localSheetId="28" hidden="1">{"'Sheet1'!$L$16"}</definedName>
    <definedName name="__bht6" localSheetId="14" hidden="1">{"'Sheet1'!$L$16"}</definedName>
    <definedName name="__bht6" hidden="1">{"'Sheet1'!$L$16"}</definedName>
    <definedName name="__BIA3" localSheetId="12" hidden="1">{"'Sheet1'!$L$16"}</definedName>
    <definedName name="__BIA3" localSheetId="11" hidden="1">{"'Sheet1'!$L$16"}</definedName>
    <definedName name="__BIA3" localSheetId="13" hidden="1">{"'Sheet1'!$L$16"}</definedName>
    <definedName name="__BIA3" localSheetId="16" hidden="1">{"'Sheet1'!$L$16"}</definedName>
    <definedName name="__BIA3" localSheetId="21" hidden="1">{"'Sheet1'!$L$16"}</definedName>
    <definedName name="__BIA3" localSheetId="18" hidden="1">{"'Sheet1'!$L$16"}</definedName>
    <definedName name="__BIA3" localSheetId="19" hidden="1">{"'Sheet1'!$L$16"}</definedName>
    <definedName name="__BIA3" localSheetId="20" hidden="1">{"'Sheet1'!$L$16"}</definedName>
    <definedName name="__BIA3" localSheetId="22" hidden="1">{"'Sheet1'!$L$16"}</definedName>
    <definedName name="__BIA3" localSheetId="24" hidden="1">{"'Sheet1'!$L$16"}</definedName>
    <definedName name="__BIA3" localSheetId="28" hidden="1">{"'Sheet1'!$L$16"}</definedName>
    <definedName name="__BIA3" localSheetId="14" hidden="1">{"'Sheet1'!$L$16"}</definedName>
    <definedName name="__BIA3" hidden="1">{"'Sheet1'!$L$16"}</definedName>
    <definedName name="__bookmark_10">#REF!</definedName>
    <definedName name="__bookmark_11">#REF!</definedName>
    <definedName name="__bookmark_12">#REF!</definedName>
    <definedName name="__bookmark_13">#REF!</definedName>
    <definedName name="__bookmark_14">#REF!</definedName>
    <definedName name="__bookmark_15">#REF!</definedName>
    <definedName name="__bookmark_16">#REF!</definedName>
    <definedName name="__bookmark_17">#REF!</definedName>
    <definedName name="__bookmark_18">#REF!</definedName>
    <definedName name="__bookmark_19">#REF!</definedName>
    <definedName name="__bookmark_2">#REF!</definedName>
    <definedName name="__bookmark_20">#REF!</definedName>
    <definedName name="__bookmark_21">#REF!</definedName>
    <definedName name="__bookmark_23">#REF!</definedName>
    <definedName name="__bookmark_24">#REF!</definedName>
    <definedName name="__bookmark_25">#REF!</definedName>
    <definedName name="__bookmark_26">#REF!</definedName>
    <definedName name="__bookmark_27">#REF!</definedName>
    <definedName name="__bookmark_28">#REF!</definedName>
    <definedName name="__bookmark_3">#REF!</definedName>
    <definedName name="__bookmark_4">#REF!</definedName>
    <definedName name="__bookmark_5">#REF!</definedName>
    <definedName name="__bookmark_6">#REF!</definedName>
    <definedName name="__bookmark_7">#REF!</definedName>
    <definedName name="__bookmark_8">#REF!</definedName>
    <definedName name="__bookmark_9">#REF!</definedName>
    <definedName name="__boq2" localSheetId="12" hidden="1">{"'Sheet1'!$L$16"}</definedName>
    <definedName name="__boq2" localSheetId="11" hidden="1">{"'Sheet1'!$L$16"}</definedName>
    <definedName name="__boq2" localSheetId="13" hidden="1">{"'Sheet1'!$L$16"}</definedName>
    <definedName name="__boq2" localSheetId="16" hidden="1">{"'Sheet1'!$L$16"}</definedName>
    <definedName name="__boq2" localSheetId="21" hidden="1">{"'Sheet1'!$L$16"}</definedName>
    <definedName name="__boq2" localSheetId="18" hidden="1">{"'Sheet1'!$L$16"}</definedName>
    <definedName name="__boq2" localSheetId="19" hidden="1">{"'Sheet1'!$L$16"}</definedName>
    <definedName name="__boq2" localSheetId="20" hidden="1">{"'Sheet1'!$L$16"}</definedName>
    <definedName name="__boq2" localSheetId="22" hidden="1">{"'Sheet1'!$L$16"}</definedName>
    <definedName name="__boq2" localSheetId="24" hidden="1">{"'Sheet1'!$L$16"}</definedName>
    <definedName name="__boq2" localSheetId="28" hidden="1">{"'Sheet1'!$L$16"}</definedName>
    <definedName name="__boq2" localSheetId="14" hidden="1">{"'Sheet1'!$L$16"}</definedName>
    <definedName name="__boq2" hidden="1">{"'Sheet1'!$L$16"}</definedName>
    <definedName name="__BOQ2111" hidden="1">#REF!</definedName>
    <definedName name="__cao1">#REF!</definedName>
    <definedName name="__cao2">#REF!</definedName>
    <definedName name="__cao3">#REF!</definedName>
    <definedName name="__cao4">#REF!</definedName>
    <definedName name="__cao5">#REF!</definedName>
    <definedName name="__cao6">#REF!</definedName>
    <definedName name="__cep1" localSheetId="12" hidden="1">{"'Sheet1'!$L$16"}</definedName>
    <definedName name="__cep1" localSheetId="11" hidden="1">{"'Sheet1'!$L$16"}</definedName>
    <definedName name="__cep1" localSheetId="13" hidden="1">{"'Sheet1'!$L$16"}</definedName>
    <definedName name="__cep1" localSheetId="16" hidden="1">{"'Sheet1'!$L$16"}</definedName>
    <definedName name="__cep1" localSheetId="21" hidden="1">{"'Sheet1'!$L$16"}</definedName>
    <definedName name="__cep1" localSheetId="18" hidden="1">{"'Sheet1'!$L$16"}</definedName>
    <definedName name="__cep1" localSheetId="19" hidden="1">{"'Sheet1'!$L$16"}</definedName>
    <definedName name="__cep1" localSheetId="20" hidden="1">{"'Sheet1'!$L$16"}</definedName>
    <definedName name="__cep1" localSheetId="22" hidden="1">{"'Sheet1'!$L$16"}</definedName>
    <definedName name="__cep1" localSheetId="24" hidden="1">{"'Sheet1'!$L$16"}</definedName>
    <definedName name="__cep1" localSheetId="28" hidden="1">{"'Sheet1'!$L$16"}</definedName>
    <definedName name="__cep1" localSheetId="14" hidden="1">{"'Sheet1'!$L$16"}</definedName>
    <definedName name="__cep1" hidden="1">{"'Sheet1'!$L$16"}</definedName>
    <definedName name="__CN1" localSheetId="12" hidden="1">{"'Sheet1'!$L$16"}</definedName>
    <definedName name="__CN1" localSheetId="11" hidden="1">{"'Sheet1'!$L$16"}</definedName>
    <definedName name="__CN1" localSheetId="13" hidden="1">{"'Sheet1'!$L$16"}</definedName>
    <definedName name="__CN1" localSheetId="16" hidden="1">{"'Sheet1'!$L$16"}</definedName>
    <definedName name="__CN1" localSheetId="21" hidden="1">{"'Sheet1'!$L$16"}</definedName>
    <definedName name="__CN1" localSheetId="18" hidden="1">{"'Sheet1'!$L$16"}</definedName>
    <definedName name="__CN1" localSheetId="19" hidden="1">{"'Sheet1'!$L$16"}</definedName>
    <definedName name="__CN1" localSheetId="20" hidden="1">{"'Sheet1'!$L$16"}</definedName>
    <definedName name="__CN1" localSheetId="22" hidden="1">{"'Sheet1'!$L$16"}</definedName>
    <definedName name="__CN1" localSheetId="24" hidden="1">{"'Sheet1'!$L$16"}</definedName>
    <definedName name="__CN1" localSheetId="28" hidden="1">{"'Sheet1'!$L$16"}</definedName>
    <definedName name="__CN1" localSheetId="14" hidden="1">{"'Sheet1'!$L$16"}</definedName>
    <definedName name="__CN1" hidden="1">{"'Sheet1'!$L$16"}</definedName>
    <definedName name="__CN2" localSheetId="12" hidden="1">{"'Sheet1'!$L$16"}</definedName>
    <definedName name="__CN2" localSheetId="11" hidden="1">{"'Sheet1'!$L$16"}</definedName>
    <definedName name="__CN2" localSheetId="13" hidden="1">{"'Sheet1'!$L$16"}</definedName>
    <definedName name="__CN2" localSheetId="16" hidden="1">{"'Sheet1'!$L$16"}</definedName>
    <definedName name="__CN2" localSheetId="21" hidden="1">{"'Sheet1'!$L$16"}</definedName>
    <definedName name="__CN2" localSheetId="18" hidden="1">{"'Sheet1'!$L$16"}</definedName>
    <definedName name="__CN2" localSheetId="19" hidden="1">{"'Sheet1'!$L$16"}</definedName>
    <definedName name="__CN2" localSheetId="20" hidden="1">{"'Sheet1'!$L$16"}</definedName>
    <definedName name="__CN2" localSheetId="22" hidden="1">{"'Sheet1'!$L$16"}</definedName>
    <definedName name="__CN2" localSheetId="24" hidden="1">{"'Sheet1'!$L$16"}</definedName>
    <definedName name="__CN2" localSheetId="28" hidden="1">{"'Sheet1'!$L$16"}</definedName>
    <definedName name="__CN2" localSheetId="14" hidden="1">{"'Sheet1'!$L$16"}</definedName>
    <definedName name="__CN2" hidden="1">{"'Sheet1'!$L$16"}</definedName>
    <definedName name="__CN3" localSheetId="12" hidden="1">{"'Sheet1'!$L$16"}</definedName>
    <definedName name="__CN3" localSheetId="11" hidden="1">{"'Sheet1'!$L$16"}</definedName>
    <definedName name="__CN3" localSheetId="13" hidden="1">{"'Sheet1'!$L$16"}</definedName>
    <definedName name="__CN3" localSheetId="16" hidden="1">{"'Sheet1'!$L$16"}</definedName>
    <definedName name="__CN3" localSheetId="21" hidden="1">{"'Sheet1'!$L$16"}</definedName>
    <definedName name="__CN3" localSheetId="18" hidden="1">{"'Sheet1'!$L$16"}</definedName>
    <definedName name="__CN3" localSheetId="19" hidden="1">{"'Sheet1'!$L$16"}</definedName>
    <definedName name="__CN3" localSheetId="20" hidden="1">{"'Sheet1'!$L$16"}</definedName>
    <definedName name="__CN3" localSheetId="22" hidden="1">{"'Sheet1'!$L$16"}</definedName>
    <definedName name="__CN3" localSheetId="24" hidden="1">{"'Sheet1'!$L$16"}</definedName>
    <definedName name="__CN3" localSheetId="28" hidden="1">{"'Sheet1'!$L$16"}</definedName>
    <definedName name="__CN3" localSheetId="14" hidden="1">{"'Sheet1'!$L$16"}</definedName>
    <definedName name="__CN3" hidden="1">{"'Sheet1'!$L$16"}</definedName>
    <definedName name="__coc1000" localSheetId="12" hidden="1">{#N/A,#N/A,FALSE,"Chi tiÆt"}</definedName>
    <definedName name="__coc1000" localSheetId="11" hidden="1">{#N/A,#N/A,FALSE,"Chi tiÆt"}</definedName>
    <definedName name="__coc1000" localSheetId="13" hidden="1">{#N/A,#N/A,FALSE,"Chi tiÆt"}</definedName>
    <definedName name="__coc1000" localSheetId="16" hidden="1">{#N/A,#N/A,FALSE,"Chi tiÆt"}</definedName>
    <definedName name="__coc1000" localSheetId="21" hidden="1">{#N/A,#N/A,FALSE,"Chi tiÆt"}</definedName>
    <definedName name="__coc1000" localSheetId="18" hidden="1">{#N/A,#N/A,FALSE,"Chi tiÆt"}</definedName>
    <definedName name="__coc1000" localSheetId="19" hidden="1">{#N/A,#N/A,FALSE,"Chi tiÆt"}</definedName>
    <definedName name="__coc1000" localSheetId="20" hidden="1">{#N/A,#N/A,FALSE,"Chi tiÆt"}</definedName>
    <definedName name="__coc1000" localSheetId="22" hidden="1">{#N/A,#N/A,FALSE,"Chi tiÆt"}</definedName>
    <definedName name="__coc1000" localSheetId="24" hidden="1">{#N/A,#N/A,FALSE,"Chi tiÆt"}</definedName>
    <definedName name="__coc1000" localSheetId="28" hidden="1">{#N/A,#N/A,FALSE,"Chi tiÆt"}</definedName>
    <definedName name="__coc1000" localSheetId="14" hidden="1">{#N/A,#N/A,FALSE,"Chi tiÆt"}</definedName>
    <definedName name="__coc1000" hidden="1">{#N/A,#N/A,FALSE,"Chi tiÆt"}</definedName>
    <definedName name="__Coc39" localSheetId="12" hidden="1">{"'Sheet1'!$L$16"}</definedName>
    <definedName name="__Coc39" localSheetId="11" hidden="1">{"'Sheet1'!$L$16"}</definedName>
    <definedName name="__Coc39" localSheetId="13" hidden="1">{"'Sheet1'!$L$16"}</definedName>
    <definedName name="__Coc39" localSheetId="16" hidden="1">{"'Sheet1'!$L$16"}</definedName>
    <definedName name="__Coc39" localSheetId="21" hidden="1">{"'Sheet1'!$L$16"}</definedName>
    <definedName name="__Coc39" localSheetId="18" hidden="1">{"'Sheet1'!$L$16"}</definedName>
    <definedName name="__Coc39" localSheetId="19" hidden="1">{"'Sheet1'!$L$16"}</definedName>
    <definedName name="__Coc39" localSheetId="20" hidden="1">{"'Sheet1'!$L$16"}</definedName>
    <definedName name="__Coc39" localSheetId="22" hidden="1">{"'Sheet1'!$L$16"}</definedName>
    <definedName name="__Coc39" localSheetId="24" hidden="1">{"'Sheet1'!$L$16"}</definedName>
    <definedName name="__Coc39" localSheetId="28" hidden="1">{"'Sheet1'!$L$16"}</definedName>
    <definedName name="__Coc39" localSheetId="14" hidden="1">{"'Sheet1'!$L$16"}</definedName>
    <definedName name="__Coc39" hidden="1">{"'Sheet1'!$L$16"}</definedName>
    <definedName name="__com2" localSheetId="12" hidden="1">{"'Break down'!$A$4"}</definedName>
    <definedName name="__com2" localSheetId="11" hidden="1">{"'Break down'!$A$4"}</definedName>
    <definedName name="__com2" localSheetId="13" hidden="1">{"'Break down'!$A$4"}</definedName>
    <definedName name="__com2" localSheetId="16" hidden="1">{"'Break down'!$A$4"}</definedName>
    <definedName name="__com2" localSheetId="21" hidden="1">{"'Break down'!$A$4"}</definedName>
    <definedName name="__com2" localSheetId="18" hidden="1">{"'Break down'!$A$4"}</definedName>
    <definedName name="__com2" localSheetId="19" hidden="1">{"'Break down'!$A$4"}</definedName>
    <definedName name="__com2" localSheetId="20" hidden="1">{"'Break down'!$A$4"}</definedName>
    <definedName name="__com2" localSheetId="22" hidden="1">{"'Break down'!$A$4"}</definedName>
    <definedName name="__com2" localSheetId="24" hidden="1">{"'Break down'!$A$4"}</definedName>
    <definedName name="__com2" localSheetId="28" hidden="1">{"'Break down'!$A$4"}</definedName>
    <definedName name="__com2" localSheetId="14" hidden="1">{"'Break down'!$A$4"}</definedName>
    <definedName name="__com2" hidden="1">{"'Break down'!$A$4"}</definedName>
    <definedName name="__CON1">#REF!</definedName>
    <definedName name="__CON2">#REF!</definedName>
    <definedName name="__CT2" localSheetId="12" hidden="1">{"'Sheet1'!$L$16"}</definedName>
    <definedName name="__CT2" localSheetId="11" hidden="1">{"'Sheet1'!$L$16"}</definedName>
    <definedName name="__CT2" localSheetId="13" hidden="1">{"'Sheet1'!$L$16"}</definedName>
    <definedName name="__CT2" localSheetId="16" hidden="1">{"'Sheet1'!$L$16"}</definedName>
    <definedName name="__CT2" localSheetId="21" hidden="1">{"'Sheet1'!$L$16"}</definedName>
    <definedName name="__CT2" localSheetId="18" hidden="1">{"'Sheet1'!$L$16"}</definedName>
    <definedName name="__CT2" localSheetId="19" hidden="1">{"'Sheet1'!$L$16"}</definedName>
    <definedName name="__CT2" localSheetId="20" hidden="1">{"'Sheet1'!$L$16"}</definedName>
    <definedName name="__CT2" localSheetId="22" hidden="1">{"'Sheet1'!$L$16"}</definedName>
    <definedName name="__CT2" localSheetId="24" hidden="1">{"'Sheet1'!$L$16"}</definedName>
    <definedName name="__CT2" localSheetId="28" hidden="1">{"'Sheet1'!$L$16"}</definedName>
    <definedName name="__CT2" localSheetId="14" hidden="1">{"'Sheet1'!$L$16"}</definedName>
    <definedName name="__CT2" hidden="1">{"'Sheet1'!$L$16"}</definedName>
    <definedName name="__ct2005" localSheetId="12" hidden="1">{"'Sheet1'!$L$16"}</definedName>
    <definedName name="__ct2005" localSheetId="11" hidden="1">{"'Sheet1'!$L$16"}</definedName>
    <definedName name="__ct2005" localSheetId="13" hidden="1">{"'Sheet1'!$L$16"}</definedName>
    <definedName name="__ct2005" localSheetId="16" hidden="1">{"'Sheet1'!$L$16"}</definedName>
    <definedName name="__ct2005" localSheetId="21" hidden="1">{"'Sheet1'!$L$16"}</definedName>
    <definedName name="__ct2005" localSheetId="18" hidden="1">{"'Sheet1'!$L$16"}</definedName>
    <definedName name="__ct2005" localSheetId="19" hidden="1">{"'Sheet1'!$L$16"}</definedName>
    <definedName name="__ct2005" localSheetId="20" hidden="1">{"'Sheet1'!$L$16"}</definedName>
    <definedName name="__ct2005" localSheetId="22" hidden="1">{"'Sheet1'!$L$16"}</definedName>
    <definedName name="__ct2005" localSheetId="24" hidden="1">{"'Sheet1'!$L$16"}</definedName>
    <definedName name="__ct2005" localSheetId="28" hidden="1">{"'Sheet1'!$L$16"}</definedName>
    <definedName name="__ct2005" localSheetId="14" hidden="1">{"'Sheet1'!$L$16"}</definedName>
    <definedName name="__ct2005" hidden="1">{"'Sheet1'!$L$16"}</definedName>
    <definedName name="__CT3" localSheetId="12" hidden="1">{"'Sheet1'!$L$16"}</definedName>
    <definedName name="__CT3" localSheetId="11" hidden="1">{"'Sheet1'!$L$16"}</definedName>
    <definedName name="__CT3" localSheetId="13" hidden="1">{"'Sheet1'!$L$16"}</definedName>
    <definedName name="__CT3" localSheetId="16" hidden="1">{"'Sheet1'!$L$16"}</definedName>
    <definedName name="__CT3" localSheetId="21" hidden="1">{"'Sheet1'!$L$16"}</definedName>
    <definedName name="__CT3" localSheetId="18" hidden="1">{"'Sheet1'!$L$16"}</definedName>
    <definedName name="__CT3" localSheetId="19" hidden="1">{"'Sheet1'!$L$16"}</definedName>
    <definedName name="__CT3" localSheetId="20" hidden="1">{"'Sheet1'!$L$16"}</definedName>
    <definedName name="__CT3" localSheetId="22" hidden="1">{"'Sheet1'!$L$16"}</definedName>
    <definedName name="__CT3" localSheetId="24" hidden="1">{"'Sheet1'!$L$16"}</definedName>
    <definedName name="__CT3" localSheetId="28" hidden="1">{"'Sheet1'!$L$16"}</definedName>
    <definedName name="__CT3" localSheetId="14" hidden="1">{"'Sheet1'!$L$16"}</definedName>
    <definedName name="__CT3" hidden="1">{"'Sheet1'!$L$16"}</definedName>
    <definedName name="__CT4" localSheetId="12" hidden="1">{"'Sheet1'!$L$16"}</definedName>
    <definedName name="__CT4" localSheetId="11" hidden="1">{"'Sheet1'!$L$16"}</definedName>
    <definedName name="__CT4" localSheetId="13" hidden="1">{"'Sheet1'!$L$16"}</definedName>
    <definedName name="__CT4" localSheetId="16" hidden="1">{"'Sheet1'!$L$16"}</definedName>
    <definedName name="__CT4" localSheetId="21" hidden="1">{"'Sheet1'!$L$16"}</definedName>
    <definedName name="__CT4" localSheetId="18" hidden="1">{"'Sheet1'!$L$16"}</definedName>
    <definedName name="__CT4" localSheetId="19" hidden="1">{"'Sheet1'!$L$16"}</definedName>
    <definedName name="__CT4" localSheetId="20" hidden="1">{"'Sheet1'!$L$16"}</definedName>
    <definedName name="__CT4" localSheetId="22" hidden="1">{"'Sheet1'!$L$16"}</definedName>
    <definedName name="__CT4" localSheetId="24" hidden="1">{"'Sheet1'!$L$16"}</definedName>
    <definedName name="__CT4" localSheetId="28" hidden="1">{"'Sheet1'!$L$16"}</definedName>
    <definedName name="__CT4" localSheetId="14" hidden="1">{"'Sheet1'!$L$16"}</definedName>
    <definedName name="__CT4" hidden="1">{"'Sheet1'!$L$16"}</definedName>
    <definedName name="__cty5" localSheetId="12">{"Book1","Cau Van Phu.xls"}</definedName>
    <definedName name="__cty5" localSheetId="11">{"Book1","Cau Van Phu.xls"}</definedName>
    <definedName name="__cty5" localSheetId="13">{"Book1","Cau Van Phu.xls"}</definedName>
    <definedName name="__cty5" localSheetId="16">{"Book1","Cau Van Phu.xls"}</definedName>
    <definedName name="__cty5" localSheetId="21">{"Book1","Cau Van Phu.xls"}</definedName>
    <definedName name="__cty5" localSheetId="18">{"Book1","Cau Van Phu.xls"}</definedName>
    <definedName name="__cty5" localSheetId="19">{"Book1","Cau Van Phu.xls"}</definedName>
    <definedName name="__cty5" localSheetId="20">{"Book1","Cau Van Phu.xls"}</definedName>
    <definedName name="__cty5" localSheetId="22">{"Book1","Cau Van Phu.xls"}</definedName>
    <definedName name="__cty5" localSheetId="24">{"Book1","Cau Van Phu.xls"}</definedName>
    <definedName name="__cty5" localSheetId="28">{"Book1","Cau Van Phu.xls"}</definedName>
    <definedName name="__cty5" localSheetId="14">{"Book1","Cau Van Phu.xls"}</definedName>
    <definedName name="__cty5">{"Book1","Cau Van Phu.xls"}</definedName>
    <definedName name="__Cty501" localSheetId="12" hidden="1">{"'Sheet1'!$L$16"}</definedName>
    <definedName name="__Cty501" localSheetId="11" hidden="1">{"'Sheet1'!$L$16"}</definedName>
    <definedName name="__Cty501" localSheetId="13" hidden="1">{"'Sheet1'!$L$16"}</definedName>
    <definedName name="__Cty501" localSheetId="16" hidden="1">{"'Sheet1'!$L$16"}</definedName>
    <definedName name="__Cty501" localSheetId="21" hidden="1">{"'Sheet1'!$L$16"}</definedName>
    <definedName name="__Cty501" localSheetId="18" hidden="1">{"'Sheet1'!$L$16"}</definedName>
    <definedName name="__Cty501" localSheetId="19" hidden="1">{"'Sheet1'!$L$16"}</definedName>
    <definedName name="__Cty501" localSheetId="20" hidden="1">{"'Sheet1'!$L$16"}</definedName>
    <definedName name="__Cty501" localSheetId="22" hidden="1">{"'Sheet1'!$L$16"}</definedName>
    <definedName name="__Cty501" localSheetId="24" hidden="1">{"'Sheet1'!$L$16"}</definedName>
    <definedName name="__Cty501" localSheetId="28" hidden="1">{"'Sheet1'!$L$16"}</definedName>
    <definedName name="__Cty501" localSheetId="14" hidden="1">{"'Sheet1'!$L$16"}</definedName>
    <definedName name="__Cty501" hidden="1">{"'Sheet1'!$L$16"}</definedName>
    <definedName name="__d1500" localSheetId="12" hidden="1">{"'Sheet1'!$L$16"}</definedName>
    <definedName name="__d1500" localSheetId="11" hidden="1">{"'Sheet1'!$L$16"}</definedName>
    <definedName name="__d1500" localSheetId="13" hidden="1">{"'Sheet1'!$L$16"}</definedName>
    <definedName name="__d1500" localSheetId="16" hidden="1">{"'Sheet1'!$L$16"}</definedName>
    <definedName name="__d1500" localSheetId="21" hidden="1">{"'Sheet1'!$L$16"}</definedName>
    <definedName name="__d1500" localSheetId="18" hidden="1">{"'Sheet1'!$L$16"}</definedName>
    <definedName name="__d1500" localSheetId="19" hidden="1">{"'Sheet1'!$L$16"}</definedName>
    <definedName name="__d1500" localSheetId="20" hidden="1">{"'Sheet1'!$L$16"}</definedName>
    <definedName name="__d1500" localSheetId="22" hidden="1">{"'Sheet1'!$L$16"}</definedName>
    <definedName name="__d1500" localSheetId="24" hidden="1">{"'Sheet1'!$L$16"}</definedName>
    <definedName name="__d1500" localSheetId="28" hidden="1">{"'Sheet1'!$L$16"}</definedName>
    <definedName name="__d1500" localSheetId="14" hidden="1">{"'Sheet1'!$L$16"}</definedName>
    <definedName name="__d1500" hidden="1">{"'Sheet1'!$L$16"}</definedName>
    <definedName name="__D41" localSheetId="12" hidden="1">{"'Sheet1'!$L$16"}</definedName>
    <definedName name="__D41" localSheetId="11" hidden="1">{"'Sheet1'!$L$16"}</definedName>
    <definedName name="__D41" localSheetId="13" hidden="1">{"'Sheet1'!$L$16"}</definedName>
    <definedName name="__D41" localSheetId="16" hidden="1">{"'Sheet1'!$L$16"}</definedName>
    <definedName name="__D41" localSheetId="21" hidden="1">{"'Sheet1'!$L$16"}</definedName>
    <definedName name="__D41" localSheetId="18" hidden="1">{"'Sheet1'!$L$16"}</definedName>
    <definedName name="__D41" localSheetId="19" hidden="1">{"'Sheet1'!$L$16"}</definedName>
    <definedName name="__D41" localSheetId="20" hidden="1">{"'Sheet1'!$L$16"}</definedName>
    <definedName name="__D41" localSheetId="22" hidden="1">{"'Sheet1'!$L$16"}</definedName>
    <definedName name="__D41" localSheetId="24" hidden="1">{"'Sheet1'!$L$16"}</definedName>
    <definedName name="__D41" localSheetId="28" hidden="1">{"'Sheet1'!$L$16"}</definedName>
    <definedName name="__D41" localSheetId="14" hidden="1">{"'Sheet1'!$L$16"}</definedName>
    <definedName name="__D41" hidden="1">{"'Sheet1'!$L$16"}</definedName>
    <definedName name="__D42" localSheetId="12" hidden="1">{"'Sheet1'!$L$16"}</definedName>
    <definedName name="__D42" localSheetId="11" hidden="1">{"'Sheet1'!$L$16"}</definedName>
    <definedName name="__D42" localSheetId="13" hidden="1">{"'Sheet1'!$L$16"}</definedName>
    <definedName name="__D42" localSheetId="16" hidden="1">{"'Sheet1'!$L$16"}</definedName>
    <definedName name="__D42" localSheetId="21" hidden="1">{"'Sheet1'!$L$16"}</definedName>
    <definedName name="__D42" localSheetId="18" hidden="1">{"'Sheet1'!$L$16"}</definedName>
    <definedName name="__D42" localSheetId="19" hidden="1">{"'Sheet1'!$L$16"}</definedName>
    <definedName name="__D42" localSheetId="20" hidden="1">{"'Sheet1'!$L$16"}</definedName>
    <definedName name="__D42" localSheetId="22" hidden="1">{"'Sheet1'!$L$16"}</definedName>
    <definedName name="__D42" localSheetId="24" hidden="1">{"'Sheet1'!$L$16"}</definedName>
    <definedName name="__D42" localSheetId="28" hidden="1">{"'Sheet1'!$L$16"}</definedName>
    <definedName name="__D42" localSheetId="14" hidden="1">{"'Sheet1'!$L$16"}</definedName>
    <definedName name="__D42" hidden="1">{"'Sheet1'!$L$16"}</definedName>
    <definedName name="__D6" localSheetId="12" hidden="1">{#N/A,#N/A,FALSE,"Chi tiÆt"}</definedName>
    <definedName name="__D6" localSheetId="11" hidden="1">{#N/A,#N/A,FALSE,"Chi tiÆt"}</definedName>
    <definedName name="__D6" localSheetId="13" hidden="1">{#N/A,#N/A,FALSE,"Chi tiÆt"}</definedName>
    <definedName name="__D6" localSheetId="16" hidden="1">{#N/A,#N/A,FALSE,"Chi tiÆt"}</definedName>
    <definedName name="__D6" localSheetId="21" hidden="1">{#N/A,#N/A,FALSE,"Chi tiÆt"}</definedName>
    <definedName name="__D6" localSheetId="18" hidden="1">{#N/A,#N/A,FALSE,"Chi tiÆt"}</definedName>
    <definedName name="__D6" localSheetId="19" hidden="1">{#N/A,#N/A,FALSE,"Chi tiÆt"}</definedName>
    <definedName name="__D6" localSheetId="20" hidden="1">{#N/A,#N/A,FALSE,"Chi tiÆt"}</definedName>
    <definedName name="__D6" localSheetId="22" hidden="1">{#N/A,#N/A,FALSE,"Chi tiÆt"}</definedName>
    <definedName name="__D6" localSheetId="24" hidden="1">{#N/A,#N/A,FALSE,"Chi tiÆt"}</definedName>
    <definedName name="__D6" localSheetId="28" hidden="1">{#N/A,#N/A,FALSE,"Chi tiÆt"}</definedName>
    <definedName name="__D6" localSheetId="14" hidden="1">{#N/A,#N/A,FALSE,"Chi tiÆt"}</definedName>
    <definedName name="__D6" hidden="1">{#N/A,#N/A,FALSE,"Chi tiÆt"}</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o1">#REF!</definedName>
    <definedName name="__dao2">#REF!</definedName>
    <definedName name="__dap2">#REF!</definedName>
    <definedName name="__day1">#REF!</definedName>
    <definedName name="__day2">#REF!</definedName>
    <definedName name="__dbu1">#REF!</definedName>
    <definedName name="__dbu2">#REF!</definedName>
    <definedName name="__DCF1" localSheetId="12" hidden="1">{#N/A,#N/A,FALSE,"DCF Summary";#N/A,#N/A,FALSE,"Casema";#N/A,#N/A,FALSE,"Casema NoTel";#N/A,#N/A,FALSE,"UK";#N/A,#N/A,FALSE,"RCF";#N/A,#N/A,FALSE,"Intercable CZ";#N/A,#N/A,FALSE,"Interkabel P"}</definedName>
    <definedName name="__DCF1" localSheetId="11" hidden="1">{#N/A,#N/A,FALSE,"DCF Summary";#N/A,#N/A,FALSE,"Casema";#N/A,#N/A,FALSE,"Casema NoTel";#N/A,#N/A,FALSE,"UK";#N/A,#N/A,FALSE,"RCF";#N/A,#N/A,FALSE,"Intercable CZ";#N/A,#N/A,FALSE,"Interkabel P"}</definedName>
    <definedName name="__DCF1" localSheetId="13" hidden="1">{#N/A,#N/A,FALSE,"DCF Summary";#N/A,#N/A,FALSE,"Casema";#N/A,#N/A,FALSE,"Casema NoTel";#N/A,#N/A,FALSE,"UK";#N/A,#N/A,FALSE,"RCF";#N/A,#N/A,FALSE,"Intercable CZ";#N/A,#N/A,FALSE,"Interkabel P"}</definedName>
    <definedName name="__DCF1" localSheetId="16" hidden="1">{#N/A,#N/A,FALSE,"DCF Summary";#N/A,#N/A,FALSE,"Casema";#N/A,#N/A,FALSE,"Casema NoTel";#N/A,#N/A,FALSE,"UK";#N/A,#N/A,FALSE,"RCF";#N/A,#N/A,FALSE,"Intercable CZ";#N/A,#N/A,FALSE,"Interkabel P"}</definedName>
    <definedName name="__DCF1" localSheetId="21" hidden="1">{#N/A,#N/A,FALSE,"DCF Summary";#N/A,#N/A,FALSE,"Casema";#N/A,#N/A,FALSE,"Casema NoTel";#N/A,#N/A,FALSE,"UK";#N/A,#N/A,FALSE,"RCF";#N/A,#N/A,FALSE,"Intercable CZ";#N/A,#N/A,FALSE,"Interkabel P"}</definedName>
    <definedName name="__DCF1" localSheetId="18" hidden="1">{#N/A,#N/A,FALSE,"DCF Summary";#N/A,#N/A,FALSE,"Casema";#N/A,#N/A,FALSE,"Casema NoTel";#N/A,#N/A,FALSE,"UK";#N/A,#N/A,FALSE,"RCF";#N/A,#N/A,FALSE,"Intercable CZ";#N/A,#N/A,FALSE,"Interkabel P"}</definedName>
    <definedName name="__DCF1" localSheetId="19" hidden="1">{#N/A,#N/A,FALSE,"DCF Summary";#N/A,#N/A,FALSE,"Casema";#N/A,#N/A,FALSE,"Casema NoTel";#N/A,#N/A,FALSE,"UK";#N/A,#N/A,FALSE,"RCF";#N/A,#N/A,FALSE,"Intercable CZ";#N/A,#N/A,FALSE,"Interkabel P"}</definedName>
    <definedName name="__DCF1" localSheetId="20" hidden="1">{#N/A,#N/A,FALSE,"DCF Summary";#N/A,#N/A,FALSE,"Casema";#N/A,#N/A,FALSE,"Casema NoTel";#N/A,#N/A,FALSE,"UK";#N/A,#N/A,FALSE,"RCF";#N/A,#N/A,FALSE,"Intercable CZ";#N/A,#N/A,FALSE,"Interkabel P"}</definedName>
    <definedName name="__DCF1" localSheetId="22" hidden="1">{#N/A,#N/A,FALSE,"DCF Summary";#N/A,#N/A,FALSE,"Casema";#N/A,#N/A,FALSE,"Casema NoTel";#N/A,#N/A,FALSE,"UK";#N/A,#N/A,FALSE,"RCF";#N/A,#N/A,FALSE,"Intercable CZ";#N/A,#N/A,FALSE,"Interkabel P"}</definedName>
    <definedName name="__DCF1" localSheetId="24" hidden="1">{#N/A,#N/A,FALSE,"DCF Summary";#N/A,#N/A,FALSE,"Casema";#N/A,#N/A,FALSE,"Casema NoTel";#N/A,#N/A,FALSE,"UK";#N/A,#N/A,FALSE,"RCF";#N/A,#N/A,FALSE,"Intercable CZ";#N/A,#N/A,FALSE,"Interkabel P"}</definedName>
    <definedName name="__DCF1" localSheetId="28" hidden="1">{#N/A,#N/A,FALSE,"DCF Summary";#N/A,#N/A,FALSE,"Casema";#N/A,#N/A,FALSE,"Casema NoTel";#N/A,#N/A,FALSE,"UK";#N/A,#N/A,FALSE,"RCF";#N/A,#N/A,FALSE,"Intercable CZ";#N/A,#N/A,FALSE,"Interkabel P"}</definedName>
    <definedName name="__DCF1" localSheetId="14" hidden="1">{#N/A,#N/A,FALSE,"DCF Summary";#N/A,#N/A,FALSE,"Casema";#N/A,#N/A,FALSE,"Casema NoTel";#N/A,#N/A,FALSE,"UK";#N/A,#N/A,FALSE,"RCF";#N/A,#N/A,FALSE,"Intercable CZ";#N/A,#N/A,FALSE,"Interkabel P"}</definedName>
    <definedName name="__DCF1" hidden="1">{#N/A,#N/A,FALSE,"DCF Summary";#N/A,#N/A,FALSE,"Casema";#N/A,#N/A,FALSE,"Casema NoTel";#N/A,#N/A,FALSE,"UK";#N/A,#N/A,FALSE,"RCF";#N/A,#N/A,FALSE,"Intercable CZ";#N/A,#N/A,FALSE,"Interkabel P"}</definedName>
    <definedName name="__ddn400">#REF!</definedName>
    <definedName name="__ddn600">#REF!</definedName>
    <definedName name="__DG1" localSheetId="12" hidden="1">{"'Sheet1'!$L$16"}</definedName>
    <definedName name="__DG1" localSheetId="11" hidden="1">{"'Sheet1'!$L$16"}</definedName>
    <definedName name="__DG1" localSheetId="13" hidden="1">{"'Sheet1'!$L$16"}</definedName>
    <definedName name="__DG1" localSheetId="16" hidden="1">{"'Sheet1'!$L$16"}</definedName>
    <definedName name="__DG1" localSheetId="21" hidden="1">{"'Sheet1'!$L$16"}</definedName>
    <definedName name="__DG1" localSheetId="18" hidden="1">{"'Sheet1'!$L$16"}</definedName>
    <definedName name="__DG1" localSheetId="19" hidden="1">{"'Sheet1'!$L$16"}</definedName>
    <definedName name="__DG1" localSheetId="20" hidden="1">{"'Sheet1'!$L$16"}</definedName>
    <definedName name="__DG1" localSheetId="22" hidden="1">{"'Sheet1'!$L$16"}</definedName>
    <definedName name="__DG1" localSheetId="24" hidden="1">{"'Sheet1'!$L$16"}</definedName>
    <definedName name="__DG1" localSheetId="28" hidden="1">{"'Sheet1'!$L$16"}</definedName>
    <definedName name="__DG1" localSheetId="14" hidden="1">{"'Sheet1'!$L$16"}</definedName>
    <definedName name="__DG1" hidden="1">{"'Sheet1'!$L$16"}</definedName>
    <definedName name="__DK1" localSheetId="12" hidden="1">{"Offgrid",#N/A,FALSE,"OFFGRID";"Region",#N/A,FALSE,"REGION";"Offgrid -2",#N/A,FALSE,"OFFGRID";"WTP",#N/A,FALSE,"WTP";"WTP -2",#N/A,FALSE,"WTP";"Project",#N/A,FALSE,"PROJECT";"Summary -2",#N/A,FALSE,"SUMMARY"}</definedName>
    <definedName name="__DK1" localSheetId="11" hidden="1">{"Offgrid",#N/A,FALSE,"OFFGRID";"Region",#N/A,FALSE,"REGION";"Offgrid -2",#N/A,FALSE,"OFFGRID";"WTP",#N/A,FALSE,"WTP";"WTP -2",#N/A,FALSE,"WTP";"Project",#N/A,FALSE,"PROJECT";"Summary -2",#N/A,FALSE,"SUMMARY"}</definedName>
    <definedName name="__DK1" localSheetId="13" hidden="1">{"Offgrid",#N/A,FALSE,"OFFGRID";"Region",#N/A,FALSE,"REGION";"Offgrid -2",#N/A,FALSE,"OFFGRID";"WTP",#N/A,FALSE,"WTP";"WTP -2",#N/A,FALSE,"WTP";"Project",#N/A,FALSE,"PROJECT";"Summary -2",#N/A,FALSE,"SUMMARY"}</definedName>
    <definedName name="__DK1" localSheetId="16" hidden="1">{"Offgrid",#N/A,FALSE,"OFFGRID";"Region",#N/A,FALSE,"REGION";"Offgrid -2",#N/A,FALSE,"OFFGRID";"WTP",#N/A,FALSE,"WTP";"WTP -2",#N/A,FALSE,"WTP";"Project",#N/A,FALSE,"PROJECT";"Summary -2",#N/A,FALSE,"SUMMARY"}</definedName>
    <definedName name="__DK1" localSheetId="21" hidden="1">{"Offgrid",#N/A,FALSE,"OFFGRID";"Region",#N/A,FALSE,"REGION";"Offgrid -2",#N/A,FALSE,"OFFGRID";"WTP",#N/A,FALSE,"WTP";"WTP -2",#N/A,FALSE,"WTP";"Project",#N/A,FALSE,"PROJECT";"Summary -2",#N/A,FALSE,"SUMMARY"}</definedName>
    <definedName name="__DK1" localSheetId="18" hidden="1">{"Offgrid",#N/A,FALSE,"OFFGRID";"Region",#N/A,FALSE,"REGION";"Offgrid -2",#N/A,FALSE,"OFFGRID";"WTP",#N/A,FALSE,"WTP";"WTP -2",#N/A,FALSE,"WTP";"Project",#N/A,FALSE,"PROJECT";"Summary -2",#N/A,FALSE,"SUMMARY"}</definedName>
    <definedName name="__DK1" localSheetId="19" hidden="1">{"Offgrid",#N/A,FALSE,"OFFGRID";"Region",#N/A,FALSE,"REGION";"Offgrid -2",#N/A,FALSE,"OFFGRID";"WTP",#N/A,FALSE,"WTP";"WTP -2",#N/A,FALSE,"WTP";"Project",#N/A,FALSE,"PROJECT";"Summary -2",#N/A,FALSE,"SUMMARY"}</definedName>
    <definedName name="__DK1" localSheetId="20" hidden="1">{"Offgrid",#N/A,FALSE,"OFFGRID";"Region",#N/A,FALSE,"REGION";"Offgrid -2",#N/A,FALSE,"OFFGRID";"WTP",#N/A,FALSE,"WTP";"WTP -2",#N/A,FALSE,"WTP";"Project",#N/A,FALSE,"PROJECT";"Summary -2",#N/A,FALSE,"SUMMARY"}</definedName>
    <definedName name="__DK1" localSheetId="22" hidden="1">{"Offgrid",#N/A,FALSE,"OFFGRID";"Region",#N/A,FALSE,"REGION";"Offgrid -2",#N/A,FALSE,"OFFGRID";"WTP",#N/A,FALSE,"WTP";"WTP -2",#N/A,FALSE,"WTP";"Project",#N/A,FALSE,"PROJECT";"Summary -2",#N/A,FALSE,"SUMMARY"}</definedName>
    <definedName name="__DK1" localSheetId="24" hidden="1">{"Offgrid",#N/A,FALSE,"OFFGRID";"Region",#N/A,FALSE,"REGION";"Offgrid -2",#N/A,FALSE,"OFFGRID";"WTP",#N/A,FALSE,"WTP";"WTP -2",#N/A,FALSE,"WTP";"Project",#N/A,FALSE,"PROJECT";"Summary -2",#N/A,FALSE,"SUMMARY"}</definedName>
    <definedName name="__DK1" localSheetId="28" hidden="1">{"Offgrid",#N/A,FALSE,"OFFGRID";"Region",#N/A,FALSE,"REGION";"Offgrid -2",#N/A,FALSE,"OFFGRID";"WTP",#N/A,FALSE,"WTP";"WTP -2",#N/A,FALSE,"WTP";"Project",#N/A,FALSE,"PROJECT";"Summary -2",#N/A,FALSE,"SUMMARY"}</definedName>
    <definedName name="__DK1" localSheetId="14" hidden="1">{"Offgrid",#N/A,FALSE,"OFFGRID";"Region",#N/A,FALSE,"REGION";"Offgrid -2",#N/A,FALSE,"OFFGRID";"WTP",#N/A,FALSE,"WTP";"WTP -2",#N/A,FALSE,"WTP";"Project",#N/A,FALSE,"PROJECT";"Summary -2",#N/A,FALSE,"SUMMARY"}</definedName>
    <definedName name="__DK1" hidden="1">{"Offgrid",#N/A,FALSE,"OFFGRID";"Region",#N/A,FALSE,"REGION";"Offgrid -2",#N/A,FALSE,"OFFGRID";"WTP",#N/A,FALSE,"WTP";"WTP -2",#N/A,FALSE,"WTP";"Project",#N/A,FALSE,"PROJECT";"Summary -2",#N/A,FALSE,"SUMMARY"}</definedName>
    <definedName name="__dot2" localSheetId="12" hidden="1">{"'Sheet1'!$L$16"}</definedName>
    <definedName name="__dot2" localSheetId="11" hidden="1">{"'Sheet1'!$L$16"}</definedName>
    <definedName name="__dot2" localSheetId="13" hidden="1">{"'Sheet1'!$L$16"}</definedName>
    <definedName name="__dot2" localSheetId="16" hidden="1">{"'Sheet1'!$L$16"}</definedName>
    <definedName name="__dot2" localSheetId="21" hidden="1">{"'Sheet1'!$L$16"}</definedName>
    <definedName name="__dot2" localSheetId="18" hidden="1">{"'Sheet1'!$L$16"}</definedName>
    <definedName name="__dot2" localSheetId="19" hidden="1">{"'Sheet1'!$L$16"}</definedName>
    <definedName name="__dot2" localSheetId="20" hidden="1">{"'Sheet1'!$L$16"}</definedName>
    <definedName name="__dot2" localSheetId="22" hidden="1">{"'Sheet1'!$L$16"}</definedName>
    <definedName name="__dot2" localSheetId="24" hidden="1">{"'Sheet1'!$L$16"}</definedName>
    <definedName name="__dot2" localSheetId="28" hidden="1">{"'Sheet1'!$L$16"}</definedName>
    <definedName name="__dot2" localSheetId="14" hidden="1">{"'Sheet1'!$L$16"}</definedName>
    <definedName name="__dot2" hidden="1">{"'Sheet1'!$L$16"}</definedName>
    <definedName name="__dt1" localSheetId="12" hidden="1">{"'Sheet1'!$L$16"}</definedName>
    <definedName name="__dt1" localSheetId="11" hidden="1">{"'Sheet1'!$L$16"}</definedName>
    <definedName name="__dt1" localSheetId="13" hidden="1">{"'Sheet1'!$L$16"}</definedName>
    <definedName name="__dt1" localSheetId="16" hidden="1">{"'Sheet1'!$L$16"}</definedName>
    <definedName name="__dt1" localSheetId="21" hidden="1">{"'Sheet1'!$L$16"}</definedName>
    <definedName name="__dt1" localSheetId="18" hidden="1">{"'Sheet1'!$L$16"}</definedName>
    <definedName name="__dt1" localSheetId="19" hidden="1">{"'Sheet1'!$L$16"}</definedName>
    <definedName name="__dt1" localSheetId="20" hidden="1">{"'Sheet1'!$L$16"}</definedName>
    <definedName name="__dt1" localSheetId="22" hidden="1">{"'Sheet1'!$L$16"}</definedName>
    <definedName name="__dt1" localSheetId="24" hidden="1">{"'Sheet1'!$L$16"}</definedName>
    <definedName name="__dt1" localSheetId="28" hidden="1">{"'Sheet1'!$L$16"}</definedName>
    <definedName name="__dt1" localSheetId="14" hidden="1">{"'Sheet1'!$L$16"}</definedName>
    <definedName name="__dt1" hidden="1">{"'Sheet1'!$L$16"}</definedName>
    <definedName name="__DT10" localSheetId="12" hidden="1">{"'Sheet1'!$L$16"}</definedName>
    <definedName name="__DT10" localSheetId="11" hidden="1">{"'Sheet1'!$L$16"}</definedName>
    <definedName name="__DT10" localSheetId="13" hidden="1">{"'Sheet1'!$L$16"}</definedName>
    <definedName name="__DT10" localSheetId="16" hidden="1">{"'Sheet1'!$L$16"}</definedName>
    <definedName name="__DT10" localSheetId="21" hidden="1">{"'Sheet1'!$L$16"}</definedName>
    <definedName name="__DT10" localSheetId="18" hidden="1">{"'Sheet1'!$L$16"}</definedName>
    <definedName name="__DT10" localSheetId="19" hidden="1">{"'Sheet1'!$L$16"}</definedName>
    <definedName name="__DT10" localSheetId="20" hidden="1">{"'Sheet1'!$L$16"}</definedName>
    <definedName name="__DT10" localSheetId="22" hidden="1">{"'Sheet1'!$L$16"}</definedName>
    <definedName name="__DT10" localSheetId="24" hidden="1">{"'Sheet1'!$L$16"}</definedName>
    <definedName name="__DT10" localSheetId="28" hidden="1">{"'Sheet1'!$L$16"}</definedName>
    <definedName name="__DT10" localSheetId="14" hidden="1">{"'Sheet1'!$L$16"}</definedName>
    <definedName name="__DT10" hidden="1">{"'Sheet1'!$L$16"}</definedName>
    <definedName name="__E1200" localSheetId="12" hidden="1">{"'Sheet1'!$L$16"}</definedName>
    <definedName name="__E1200" localSheetId="11" hidden="1">{"'Sheet1'!$L$16"}</definedName>
    <definedName name="__E1200" localSheetId="13" hidden="1">{"'Sheet1'!$L$16"}</definedName>
    <definedName name="__E1200" localSheetId="16" hidden="1">{"'Sheet1'!$L$16"}</definedName>
    <definedName name="__E1200" localSheetId="21" hidden="1">{"'Sheet1'!$L$16"}</definedName>
    <definedName name="__E1200" localSheetId="18" hidden="1">{"'Sheet1'!$L$16"}</definedName>
    <definedName name="__E1200" localSheetId="19" hidden="1">{"'Sheet1'!$L$16"}</definedName>
    <definedName name="__E1200" localSheetId="20" hidden="1">{"'Sheet1'!$L$16"}</definedName>
    <definedName name="__E1200" localSheetId="22" hidden="1">{"'Sheet1'!$L$16"}</definedName>
    <definedName name="__E1200" localSheetId="24" hidden="1">{"'Sheet1'!$L$16"}</definedName>
    <definedName name="__E1200" localSheetId="28" hidden="1">{"'Sheet1'!$L$16"}</definedName>
    <definedName name="__E1200" localSheetId="14" hidden="1">{"'Sheet1'!$L$16"}</definedName>
    <definedName name="__E1200" hidden="1">{"'Sheet1'!$L$16"}</definedName>
    <definedName name="__e2" localSheetId="12" hidden="1">{"'Sheet1'!$L$16"}</definedName>
    <definedName name="__e2" localSheetId="11" hidden="1">{"'Sheet1'!$L$16"}</definedName>
    <definedName name="__e2" localSheetId="13" hidden="1">{"'Sheet1'!$L$16"}</definedName>
    <definedName name="__e2" localSheetId="16" hidden="1">{"'Sheet1'!$L$16"}</definedName>
    <definedName name="__e2" localSheetId="21" hidden="1">{"'Sheet1'!$L$16"}</definedName>
    <definedName name="__e2" localSheetId="18" hidden="1">{"'Sheet1'!$L$16"}</definedName>
    <definedName name="__e2" localSheetId="19" hidden="1">{"'Sheet1'!$L$16"}</definedName>
    <definedName name="__e2" localSheetId="20" hidden="1">{"'Sheet1'!$L$16"}</definedName>
    <definedName name="__e2" localSheetId="22" hidden="1">{"'Sheet1'!$L$16"}</definedName>
    <definedName name="__e2" localSheetId="24" hidden="1">{"'Sheet1'!$L$16"}</definedName>
    <definedName name="__e2" localSheetId="28" hidden="1">{"'Sheet1'!$L$16"}</definedName>
    <definedName name="__e2" localSheetId="14" hidden="1">{"'Sheet1'!$L$16"}</definedName>
    <definedName name="__e2" hidden="1">{"'Sheet1'!$L$16"}</definedName>
    <definedName name="_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wt3" localSheetId="12" hidden="1">{#N/A,#N/A,FALSE,"CCTV"}</definedName>
    <definedName name="__ewt3" localSheetId="11" hidden="1">{#N/A,#N/A,FALSE,"CCTV"}</definedName>
    <definedName name="__ewt3" localSheetId="13" hidden="1">{#N/A,#N/A,FALSE,"CCTV"}</definedName>
    <definedName name="__ewt3" localSheetId="16" hidden="1">{#N/A,#N/A,FALSE,"CCTV"}</definedName>
    <definedName name="__ewt3" localSheetId="21" hidden="1">{#N/A,#N/A,FALSE,"CCTV"}</definedName>
    <definedName name="__ewt3" localSheetId="18" hidden="1">{#N/A,#N/A,FALSE,"CCTV"}</definedName>
    <definedName name="__ewt3" localSheetId="19" hidden="1">{#N/A,#N/A,FALSE,"CCTV"}</definedName>
    <definedName name="__ewt3" localSheetId="20" hidden="1">{#N/A,#N/A,FALSE,"CCTV"}</definedName>
    <definedName name="__ewt3" localSheetId="22" hidden="1">{#N/A,#N/A,FALSE,"CCTV"}</definedName>
    <definedName name="__ewt3" localSheetId="24" hidden="1">{#N/A,#N/A,FALSE,"CCTV"}</definedName>
    <definedName name="__ewt3" localSheetId="28" hidden="1">{#N/A,#N/A,FALSE,"CCTV"}</definedName>
    <definedName name="__ewt3" localSheetId="14" hidden="1">{#N/A,#N/A,FALSE,"CCTV"}</definedName>
    <definedName name="__ewt3" hidden="1">{#N/A,#N/A,FALSE,"CCTV"}</definedName>
    <definedName name="__F1" localSheetId="12" hidden="1">{"'Sheet1'!$L$16"}</definedName>
    <definedName name="__F1" localSheetId="11" hidden="1">{"'Sheet1'!$L$16"}</definedName>
    <definedName name="__F1" localSheetId="13" hidden="1">{"'Sheet1'!$L$16"}</definedName>
    <definedName name="__F1" localSheetId="16" hidden="1">{"'Sheet1'!$L$16"}</definedName>
    <definedName name="__F1" localSheetId="21" hidden="1">{"'Sheet1'!$L$16"}</definedName>
    <definedName name="__F1" localSheetId="18" hidden="1">{"'Sheet1'!$L$16"}</definedName>
    <definedName name="__F1" localSheetId="19" hidden="1">{"'Sheet1'!$L$16"}</definedName>
    <definedName name="__F1" localSheetId="20" hidden="1">{"'Sheet1'!$L$16"}</definedName>
    <definedName name="__F1" localSheetId="22" hidden="1">{"'Sheet1'!$L$16"}</definedName>
    <definedName name="__F1" localSheetId="24" hidden="1">{"'Sheet1'!$L$16"}</definedName>
    <definedName name="__F1" localSheetId="28" hidden="1">{"'Sheet1'!$L$16"}</definedName>
    <definedName name="__F1" localSheetId="14" hidden="1">{"'Sheet1'!$L$16"}</definedName>
    <definedName name="__F1" hidden="1">{"'Sheet1'!$L$16"}</definedName>
    <definedName name="__f4" localSheetId="12" hidden="1">{#N/A,#N/A,FALSE,"Aging Summary";#N/A,#N/A,FALSE,"Ratio Analysis";#N/A,#N/A,FALSE,"Test 120 Day Accts";#N/A,#N/A,FALSE,"Tickmarks"}</definedName>
    <definedName name="__f4" localSheetId="11" hidden="1">{#N/A,#N/A,FALSE,"Aging Summary";#N/A,#N/A,FALSE,"Ratio Analysis";#N/A,#N/A,FALSE,"Test 120 Day Accts";#N/A,#N/A,FALSE,"Tickmarks"}</definedName>
    <definedName name="__f4" localSheetId="13" hidden="1">{#N/A,#N/A,FALSE,"Aging Summary";#N/A,#N/A,FALSE,"Ratio Analysis";#N/A,#N/A,FALSE,"Test 120 Day Accts";#N/A,#N/A,FALSE,"Tickmarks"}</definedName>
    <definedName name="__f4" localSheetId="16" hidden="1">{#N/A,#N/A,FALSE,"Aging Summary";#N/A,#N/A,FALSE,"Ratio Analysis";#N/A,#N/A,FALSE,"Test 120 Day Accts";#N/A,#N/A,FALSE,"Tickmarks"}</definedName>
    <definedName name="__f4" localSheetId="21" hidden="1">{#N/A,#N/A,FALSE,"Aging Summary";#N/A,#N/A,FALSE,"Ratio Analysis";#N/A,#N/A,FALSE,"Test 120 Day Accts";#N/A,#N/A,FALSE,"Tickmarks"}</definedName>
    <definedName name="__f4" localSheetId="18" hidden="1">{#N/A,#N/A,FALSE,"Aging Summary";#N/A,#N/A,FALSE,"Ratio Analysis";#N/A,#N/A,FALSE,"Test 120 Day Accts";#N/A,#N/A,FALSE,"Tickmarks"}</definedName>
    <definedName name="__f4" localSheetId="19" hidden="1">{#N/A,#N/A,FALSE,"Aging Summary";#N/A,#N/A,FALSE,"Ratio Analysis";#N/A,#N/A,FALSE,"Test 120 Day Accts";#N/A,#N/A,FALSE,"Tickmarks"}</definedName>
    <definedName name="__f4" localSheetId="20" hidden="1">{#N/A,#N/A,FALSE,"Aging Summary";#N/A,#N/A,FALSE,"Ratio Analysis";#N/A,#N/A,FALSE,"Test 120 Day Accts";#N/A,#N/A,FALSE,"Tickmarks"}</definedName>
    <definedName name="__f4" localSheetId="22" hidden="1">{#N/A,#N/A,FALSE,"Aging Summary";#N/A,#N/A,FALSE,"Ratio Analysis";#N/A,#N/A,FALSE,"Test 120 Day Accts";#N/A,#N/A,FALSE,"Tickmarks"}</definedName>
    <definedName name="__f4" localSheetId="24" hidden="1">{#N/A,#N/A,FALSE,"Aging Summary";#N/A,#N/A,FALSE,"Ratio Analysis";#N/A,#N/A,FALSE,"Test 120 Day Accts";#N/A,#N/A,FALSE,"Tickmarks"}</definedName>
    <definedName name="__f4" localSheetId="28" hidden="1">{#N/A,#N/A,FALSE,"Aging Summary";#N/A,#N/A,FALSE,"Ratio Analysis";#N/A,#N/A,FALSE,"Test 120 Day Accts";#N/A,#N/A,FALSE,"Tickmarks"}</definedName>
    <definedName name="__f4" localSheetId="14" hidden="1">{#N/A,#N/A,FALSE,"Aging Summary";#N/A,#N/A,FALSE,"Ratio Analysis";#N/A,#N/A,FALSE,"Test 120 Day Accts";#N/A,#N/A,FALSE,"Tickmarks"}</definedName>
    <definedName name="__f4" hidden="1">{#N/A,#N/A,FALSE,"Aging Summary";#N/A,#N/A,FALSE,"Ratio Analysis";#N/A,#N/A,FALSE,"Test 120 Day Accts";#N/A,#N/A,FALSE,"Tickmarks"}</definedName>
    <definedName name="__f5" localSheetId="12" hidden="1">{"'Sheet1'!$L$16"}</definedName>
    <definedName name="__f5" localSheetId="11" hidden="1">{"'Sheet1'!$L$16"}</definedName>
    <definedName name="__f5" localSheetId="13" hidden="1">{"'Sheet1'!$L$16"}</definedName>
    <definedName name="__f5" localSheetId="16" hidden="1">{"'Sheet1'!$L$16"}</definedName>
    <definedName name="__f5" localSheetId="21" hidden="1">{"'Sheet1'!$L$16"}</definedName>
    <definedName name="__f5" localSheetId="18" hidden="1">{"'Sheet1'!$L$16"}</definedName>
    <definedName name="__f5" localSheetId="19" hidden="1">{"'Sheet1'!$L$16"}</definedName>
    <definedName name="__f5" localSheetId="20" hidden="1">{"'Sheet1'!$L$16"}</definedName>
    <definedName name="__f5" localSheetId="22" hidden="1">{"'Sheet1'!$L$16"}</definedName>
    <definedName name="__f5" localSheetId="24" hidden="1">{"'Sheet1'!$L$16"}</definedName>
    <definedName name="__f5" localSheetId="28" hidden="1">{"'Sheet1'!$L$16"}</definedName>
    <definedName name="__f5" localSheetId="14" hidden="1">{"'Sheet1'!$L$16"}</definedName>
    <definedName name="__f5" hidden="1">{"'Sheet1'!$L$16"}</definedName>
    <definedName name="__f501" localSheetId="12" hidden="1">{#N/A,#N/A,FALSE,"COVER";#N/A,#N/A,FALSE,"0";#N/A,#N/A,FALSE,"1";#N/A,#N/A,FALSE,"2";#N/A,#N/A,FALSE,"3";#N/A,#N/A,FALSE,"4";#N/A,#N/A,FALSE,"5";#N/A,#N/A,FALSE,"6";#N/A,#N/A,FALSE,"7";#N/A,#N/A,FALSE,"8";#N/A,#N/A,FALSE,"9";#N/A,#N/A,FALSE,"10";#N/A,#N/A,FALSE,"11"}</definedName>
    <definedName name="__f501" localSheetId="11" hidden="1">{#N/A,#N/A,FALSE,"COVER";#N/A,#N/A,FALSE,"0";#N/A,#N/A,FALSE,"1";#N/A,#N/A,FALSE,"2";#N/A,#N/A,FALSE,"3";#N/A,#N/A,FALSE,"4";#N/A,#N/A,FALSE,"5";#N/A,#N/A,FALSE,"6";#N/A,#N/A,FALSE,"7";#N/A,#N/A,FALSE,"8";#N/A,#N/A,FALSE,"9";#N/A,#N/A,FALSE,"10";#N/A,#N/A,FALSE,"11"}</definedName>
    <definedName name="__f501" localSheetId="13" hidden="1">{#N/A,#N/A,FALSE,"COVER";#N/A,#N/A,FALSE,"0";#N/A,#N/A,FALSE,"1";#N/A,#N/A,FALSE,"2";#N/A,#N/A,FALSE,"3";#N/A,#N/A,FALSE,"4";#N/A,#N/A,FALSE,"5";#N/A,#N/A,FALSE,"6";#N/A,#N/A,FALSE,"7";#N/A,#N/A,FALSE,"8";#N/A,#N/A,FALSE,"9";#N/A,#N/A,FALSE,"10";#N/A,#N/A,FALSE,"11"}</definedName>
    <definedName name="__f501" localSheetId="16" hidden="1">{#N/A,#N/A,FALSE,"COVER";#N/A,#N/A,FALSE,"0";#N/A,#N/A,FALSE,"1";#N/A,#N/A,FALSE,"2";#N/A,#N/A,FALSE,"3";#N/A,#N/A,FALSE,"4";#N/A,#N/A,FALSE,"5";#N/A,#N/A,FALSE,"6";#N/A,#N/A,FALSE,"7";#N/A,#N/A,FALSE,"8";#N/A,#N/A,FALSE,"9";#N/A,#N/A,FALSE,"10";#N/A,#N/A,FALSE,"11"}</definedName>
    <definedName name="__f501" localSheetId="21" hidden="1">{#N/A,#N/A,FALSE,"COVER";#N/A,#N/A,FALSE,"0";#N/A,#N/A,FALSE,"1";#N/A,#N/A,FALSE,"2";#N/A,#N/A,FALSE,"3";#N/A,#N/A,FALSE,"4";#N/A,#N/A,FALSE,"5";#N/A,#N/A,FALSE,"6";#N/A,#N/A,FALSE,"7";#N/A,#N/A,FALSE,"8";#N/A,#N/A,FALSE,"9";#N/A,#N/A,FALSE,"10";#N/A,#N/A,FALSE,"11"}</definedName>
    <definedName name="__f501" localSheetId="18" hidden="1">{#N/A,#N/A,FALSE,"COVER";#N/A,#N/A,FALSE,"0";#N/A,#N/A,FALSE,"1";#N/A,#N/A,FALSE,"2";#N/A,#N/A,FALSE,"3";#N/A,#N/A,FALSE,"4";#N/A,#N/A,FALSE,"5";#N/A,#N/A,FALSE,"6";#N/A,#N/A,FALSE,"7";#N/A,#N/A,FALSE,"8";#N/A,#N/A,FALSE,"9";#N/A,#N/A,FALSE,"10";#N/A,#N/A,FALSE,"11"}</definedName>
    <definedName name="__f501" localSheetId="19" hidden="1">{#N/A,#N/A,FALSE,"COVER";#N/A,#N/A,FALSE,"0";#N/A,#N/A,FALSE,"1";#N/A,#N/A,FALSE,"2";#N/A,#N/A,FALSE,"3";#N/A,#N/A,FALSE,"4";#N/A,#N/A,FALSE,"5";#N/A,#N/A,FALSE,"6";#N/A,#N/A,FALSE,"7";#N/A,#N/A,FALSE,"8";#N/A,#N/A,FALSE,"9";#N/A,#N/A,FALSE,"10";#N/A,#N/A,FALSE,"11"}</definedName>
    <definedName name="__f501" localSheetId="20" hidden="1">{#N/A,#N/A,FALSE,"COVER";#N/A,#N/A,FALSE,"0";#N/A,#N/A,FALSE,"1";#N/A,#N/A,FALSE,"2";#N/A,#N/A,FALSE,"3";#N/A,#N/A,FALSE,"4";#N/A,#N/A,FALSE,"5";#N/A,#N/A,FALSE,"6";#N/A,#N/A,FALSE,"7";#N/A,#N/A,FALSE,"8";#N/A,#N/A,FALSE,"9";#N/A,#N/A,FALSE,"10";#N/A,#N/A,FALSE,"11"}</definedName>
    <definedName name="__f501" localSheetId="22" hidden="1">{#N/A,#N/A,FALSE,"COVER";#N/A,#N/A,FALSE,"0";#N/A,#N/A,FALSE,"1";#N/A,#N/A,FALSE,"2";#N/A,#N/A,FALSE,"3";#N/A,#N/A,FALSE,"4";#N/A,#N/A,FALSE,"5";#N/A,#N/A,FALSE,"6";#N/A,#N/A,FALSE,"7";#N/A,#N/A,FALSE,"8";#N/A,#N/A,FALSE,"9";#N/A,#N/A,FALSE,"10";#N/A,#N/A,FALSE,"11"}</definedName>
    <definedName name="__f501" localSheetId="24" hidden="1">{#N/A,#N/A,FALSE,"COVER";#N/A,#N/A,FALSE,"0";#N/A,#N/A,FALSE,"1";#N/A,#N/A,FALSE,"2";#N/A,#N/A,FALSE,"3";#N/A,#N/A,FALSE,"4";#N/A,#N/A,FALSE,"5";#N/A,#N/A,FALSE,"6";#N/A,#N/A,FALSE,"7";#N/A,#N/A,FALSE,"8";#N/A,#N/A,FALSE,"9";#N/A,#N/A,FALSE,"10";#N/A,#N/A,FALSE,"11"}</definedName>
    <definedName name="__f501" localSheetId="28" hidden="1">{#N/A,#N/A,FALSE,"COVER";#N/A,#N/A,FALSE,"0";#N/A,#N/A,FALSE,"1";#N/A,#N/A,FALSE,"2";#N/A,#N/A,FALSE,"3";#N/A,#N/A,FALSE,"4";#N/A,#N/A,FALSE,"5";#N/A,#N/A,FALSE,"6";#N/A,#N/A,FALSE,"7";#N/A,#N/A,FALSE,"8";#N/A,#N/A,FALSE,"9";#N/A,#N/A,FALSE,"10";#N/A,#N/A,FALSE,"11"}</definedName>
    <definedName name="__f501" localSheetId="14" hidden="1">{#N/A,#N/A,FALSE,"COVER";#N/A,#N/A,FALSE,"0";#N/A,#N/A,FALSE,"1";#N/A,#N/A,FALSE,"2";#N/A,#N/A,FALSE,"3";#N/A,#N/A,FALSE,"4";#N/A,#N/A,FALSE,"5";#N/A,#N/A,FALSE,"6";#N/A,#N/A,FALSE,"7";#N/A,#N/A,FALSE,"8";#N/A,#N/A,FALSE,"9";#N/A,#N/A,FALSE,"10";#N/A,#N/A,FALSE,"11"}</definedName>
    <definedName name="__f501" hidden="1">{#N/A,#N/A,FALSE,"COVER";#N/A,#N/A,FALSE,"0";#N/A,#N/A,FALSE,"1";#N/A,#N/A,FALSE,"2";#N/A,#N/A,FALSE,"3";#N/A,#N/A,FALSE,"4";#N/A,#N/A,FALSE,"5";#N/A,#N/A,FALSE,"6";#N/A,#N/A,FALSE,"7";#N/A,#N/A,FALSE,"8";#N/A,#N/A,FALSE,"9";#N/A,#N/A,FALSE,"10";#N/A,#N/A,FALSE,"11"}</definedName>
    <definedName name="__FAB4" hidden="1">#REF!</definedName>
    <definedName name="__FD12" localSheetId="12" hidden="1">{"'Sheet1'!$L$16"}</definedName>
    <definedName name="__FD12" localSheetId="11" hidden="1">{"'Sheet1'!$L$16"}</definedName>
    <definedName name="__FD12" localSheetId="13" hidden="1">{"'Sheet1'!$L$16"}</definedName>
    <definedName name="__FD12" localSheetId="16" hidden="1">{"'Sheet1'!$L$16"}</definedName>
    <definedName name="__FD12" localSheetId="21" hidden="1">{"'Sheet1'!$L$16"}</definedName>
    <definedName name="__FD12" localSheetId="18" hidden="1">{"'Sheet1'!$L$16"}</definedName>
    <definedName name="__FD12" localSheetId="19" hidden="1">{"'Sheet1'!$L$16"}</definedName>
    <definedName name="__FD12" localSheetId="20" hidden="1">{"'Sheet1'!$L$16"}</definedName>
    <definedName name="__FD12" localSheetId="22" hidden="1">{"'Sheet1'!$L$16"}</definedName>
    <definedName name="__FD12" localSheetId="24" hidden="1">{"'Sheet1'!$L$16"}</definedName>
    <definedName name="__FD12" localSheetId="28" hidden="1">{"'Sheet1'!$L$16"}</definedName>
    <definedName name="__FD12" localSheetId="14" hidden="1">{"'Sheet1'!$L$16"}</definedName>
    <definedName name="__FD12" hidden="1">{"'Sheet1'!$L$16"}</definedName>
    <definedName name="__fd2" localSheetId="12" hidden="1">{#N/A,#N/A,TRUE,"Cover Memo";"Complete Sys. Estimate",#N/A,TRUE,"Change Summary";"Complete Sys. Estimate",#N/A,TRUE,"Estimate Summary";"Complete Sys. Estimate",#N/A,TRUE,"Dept. Summary";"Complete Sys. Estimate",#N/A,TRUE,"DOW Detail"}</definedName>
    <definedName name="__fd2" localSheetId="11" hidden="1">{#N/A,#N/A,TRUE,"Cover Memo";"Complete Sys. Estimate",#N/A,TRUE,"Change Summary";"Complete Sys. Estimate",#N/A,TRUE,"Estimate Summary";"Complete Sys. Estimate",#N/A,TRUE,"Dept. Summary";"Complete Sys. Estimate",#N/A,TRUE,"DOW Detail"}</definedName>
    <definedName name="__fd2" localSheetId="13" hidden="1">{#N/A,#N/A,TRUE,"Cover Memo";"Complete Sys. Estimate",#N/A,TRUE,"Change Summary";"Complete Sys. Estimate",#N/A,TRUE,"Estimate Summary";"Complete Sys. Estimate",#N/A,TRUE,"Dept. Summary";"Complete Sys. Estimate",#N/A,TRUE,"DOW Detail"}</definedName>
    <definedName name="__fd2" localSheetId="16" hidden="1">{#N/A,#N/A,TRUE,"Cover Memo";"Complete Sys. Estimate",#N/A,TRUE,"Change Summary";"Complete Sys. Estimate",#N/A,TRUE,"Estimate Summary";"Complete Sys. Estimate",#N/A,TRUE,"Dept. Summary";"Complete Sys. Estimate",#N/A,TRUE,"DOW Detail"}</definedName>
    <definedName name="__fd2" localSheetId="21" hidden="1">{#N/A,#N/A,TRUE,"Cover Memo";"Complete Sys. Estimate",#N/A,TRUE,"Change Summary";"Complete Sys. Estimate",#N/A,TRUE,"Estimate Summary";"Complete Sys. Estimate",#N/A,TRUE,"Dept. Summary";"Complete Sys. Estimate",#N/A,TRUE,"DOW Detail"}</definedName>
    <definedName name="__fd2" localSheetId="18" hidden="1">{#N/A,#N/A,TRUE,"Cover Memo";"Complete Sys. Estimate",#N/A,TRUE,"Change Summary";"Complete Sys. Estimate",#N/A,TRUE,"Estimate Summary";"Complete Sys. Estimate",#N/A,TRUE,"Dept. Summary";"Complete Sys. Estimate",#N/A,TRUE,"DOW Detail"}</definedName>
    <definedName name="__fd2" localSheetId="19" hidden="1">{#N/A,#N/A,TRUE,"Cover Memo";"Complete Sys. Estimate",#N/A,TRUE,"Change Summary";"Complete Sys. Estimate",#N/A,TRUE,"Estimate Summary";"Complete Sys. Estimate",#N/A,TRUE,"Dept. Summary";"Complete Sys. Estimate",#N/A,TRUE,"DOW Detail"}</definedName>
    <definedName name="__fd2" localSheetId="20" hidden="1">{#N/A,#N/A,TRUE,"Cover Memo";"Complete Sys. Estimate",#N/A,TRUE,"Change Summary";"Complete Sys. Estimate",#N/A,TRUE,"Estimate Summary";"Complete Sys. Estimate",#N/A,TRUE,"Dept. Summary";"Complete Sys. Estimate",#N/A,TRUE,"DOW Detail"}</definedName>
    <definedName name="__fd2" localSheetId="22" hidden="1">{#N/A,#N/A,TRUE,"Cover Memo";"Complete Sys. Estimate",#N/A,TRUE,"Change Summary";"Complete Sys. Estimate",#N/A,TRUE,"Estimate Summary";"Complete Sys. Estimate",#N/A,TRUE,"Dept. Summary";"Complete Sys. Estimate",#N/A,TRUE,"DOW Detail"}</definedName>
    <definedName name="__fd2" localSheetId="24" hidden="1">{#N/A,#N/A,TRUE,"Cover Memo";"Complete Sys. Estimate",#N/A,TRUE,"Change Summary";"Complete Sys. Estimate",#N/A,TRUE,"Estimate Summary";"Complete Sys. Estimate",#N/A,TRUE,"Dept. Summary";"Complete Sys. Estimate",#N/A,TRUE,"DOW Detail"}</definedName>
    <definedName name="__fd2" localSheetId="28" hidden="1">{#N/A,#N/A,TRUE,"Cover Memo";"Complete Sys. Estimate",#N/A,TRUE,"Change Summary";"Complete Sys. Estimate",#N/A,TRUE,"Estimate Summary";"Complete Sys. Estimate",#N/A,TRUE,"Dept. Summary";"Complete Sys. Estimate",#N/A,TRUE,"DOW Detail"}</definedName>
    <definedName name="__fd2" localSheetId="14" hidden="1">{#N/A,#N/A,TRUE,"Cover Memo";"Complete Sys. Estimate",#N/A,TRUE,"Change Summary";"Complete Sys. Estimate",#N/A,TRUE,"Estimate Summary";"Complete Sys. Estimate",#N/A,TRUE,"Dept. Summary";"Complete Sys. Estimate",#N/A,TRUE,"DOW Detail"}</definedName>
    <definedName name="__fd2" hidden="1">{#N/A,#N/A,TRUE,"Cover Memo";"Complete Sys. Estimate",#N/A,TRUE,"Change Summary";"Complete Sys. Estimate",#N/A,TRUE,"Estimate Summary";"Complete Sys. Estimate",#N/A,TRUE,"Dept. Summary";"Complete Sys. Estimate",#N/A,TRUE,"DOW Detail"}</definedName>
    <definedName name="__FDS_HYPERLINK_TOGGLE_STATE__" hidden="1">"ON"</definedName>
    <definedName name="__G4211" localSheetId="12" hidden="1">{"'Sheet1'!$L$16"}</definedName>
    <definedName name="__G4211" localSheetId="11" hidden="1">{"'Sheet1'!$L$16"}</definedName>
    <definedName name="__G4211" localSheetId="13" hidden="1">{"'Sheet1'!$L$16"}</definedName>
    <definedName name="__G4211" localSheetId="16" hidden="1">{"'Sheet1'!$L$16"}</definedName>
    <definedName name="__G4211" localSheetId="21" hidden="1">{"'Sheet1'!$L$16"}</definedName>
    <definedName name="__G4211" localSheetId="18" hidden="1">{"'Sheet1'!$L$16"}</definedName>
    <definedName name="__G4211" localSheetId="19" hidden="1">{"'Sheet1'!$L$16"}</definedName>
    <definedName name="__G4211" localSheetId="20" hidden="1">{"'Sheet1'!$L$16"}</definedName>
    <definedName name="__G4211" localSheetId="22" hidden="1">{"'Sheet1'!$L$16"}</definedName>
    <definedName name="__G4211" localSheetId="24" hidden="1">{"'Sheet1'!$L$16"}</definedName>
    <definedName name="__G4211" localSheetId="28" hidden="1">{"'Sheet1'!$L$16"}</definedName>
    <definedName name="__G4211" localSheetId="14" hidden="1">{"'Sheet1'!$L$16"}</definedName>
    <definedName name="__G4211" hidden="1">{"'Sheet1'!$L$16"}</definedName>
    <definedName name="__gct3">#REF!</definedName>
    <definedName name="__GID1">#REF!</definedName>
    <definedName name="__gk2" hidden="1">#REF!</definedName>
    <definedName name="__Goi8" localSheetId="12" hidden="1">{"'Sheet1'!$L$16"}</definedName>
    <definedName name="__Goi8" localSheetId="11" hidden="1">{"'Sheet1'!$L$16"}</definedName>
    <definedName name="__Goi8" localSheetId="13" hidden="1">{"'Sheet1'!$L$16"}</definedName>
    <definedName name="__Goi8" localSheetId="16" hidden="1">{"'Sheet1'!$L$16"}</definedName>
    <definedName name="__Goi8" localSheetId="21" hidden="1">{"'Sheet1'!$L$16"}</definedName>
    <definedName name="__Goi8" localSheetId="18" hidden="1">{"'Sheet1'!$L$16"}</definedName>
    <definedName name="__Goi8" localSheetId="19" hidden="1">{"'Sheet1'!$L$16"}</definedName>
    <definedName name="__Goi8" localSheetId="20" hidden="1">{"'Sheet1'!$L$16"}</definedName>
    <definedName name="__Goi8" localSheetId="22" hidden="1">{"'Sheet1'!$L$16"}</definedName>
    <definedName name="__Goi8" localSheetId="24" hidden="1">{"'Sheet1'!$L$16"}</definedName>
    <definedName name="__Goi8" localSheetId="28" hidden="1">{"'Sheet1'!$L$16"}</definedName>
    <definedName name="__Goi8" localSheetId="14" hidden="1">{"'Sheet1'!$L$16"}</definedName>
    <definedName name="__Goi8" hidden="1">{"'Sheet1'!$L$16"}</definedName>
    <definedName name="__Goi8_1" localSheetId="12" hidden="1">{"'Sheet1'!$L$16"}</definedName>
    <definedName name="__Goi8_1" localSheetId="11" hidden="1">{"'Sheet1'!$L$16"}</definedName>
    <definedName name="__Goi8_1" localSheetId="13" hidden="1">{"'Sheet1'!$L$16"}</definedName>
    <definedName name="__Goi8_1" localSheetId="16" hidden="1">{"'Sheet1'!$L$16"}</definedName>
    <definedName name="__Goi8_1" localSheetId="21" hidden="1">{"'Sheet1'!$L$16"}</definedName>
    <definedName name="__Goi8_1" localSheetId="18" hidden="1">{"'Sheet1'!$L$16"}</definedName>
    <definedName name="__Goi8_1" localSheetId="19" hidden="1">{"'Sheet1'!$L$16"}</definedName>
    <definedName name="__Goi8_1" localSheetId="20" hidden="1">{"'Sheet1'!$L$16"}</definedName>
    <definedName name="__Goi8_1" localSheetId="22" hidden="1">{"'Sheet1'!$L$16"}</definedName>
    <definedName name="__Goi8_1" localSheetId="24" hidden="1">{"'Sheet1'!$L$16"}</definedName>
    <definedName name="__Goi8_1" localSheetId="28" hidden="1">{"'Sheet1'!$L$16"}</definedName>
    <definedName name="__Goi8_1" localSheetId="14" hidden="1">{"'Sheet1'!$L$16"}</definedName>
    <definedName name="__Goi8_1" hidden="1">{"'Sheet1'!$L$16"}</definedName>
    <definedName name="__goi9" localSheetId="12" hidden="1">{"'Sheet1'!$L$16"}</definedName>
    <definedName name="__goi9" localSheetId="11" hidden="1">{"'Sheet1'!$L$16"}</definedName>
    <definedName name="__goi9" localSheetId="13" hidden="1">{"'Sheet1'!$L$16"}</definedName>
    <definedName name="__goi9" localSheetId="16" hidden="1">{"'Sheet1'!$L$16"}</definedName>
    <definedName name="__goi9" localSheetId="21" hidden="1">{"'Sheet1'!$L$16"}</definedName>
    <definedName name="__goi9" localSheetId="18" hidden="1">{"'Sheet1'!$L$16"}</definedName>
    <definedName name="__goi9" localSheetId="19" hidden="1">{"'Sheet1'!$L$16"}</definedName>
    <definedName name="__goi9" localSheetId="20" hidden="1">{"'Sheet1'!$L$16"}</definedName>
    <definedName name="__goi9" localSheetId="22" hidden="1">{"'Sheet1'!$L$16"}</definedName>
    <definedName name="__goi9" localSheetId="24" hidden="1">{"'Sheet1'!$L$16"}</definedName>
    <definedName name="__goi9" localSheetId="28" hidden="1">{"'Sheet1'!$L$16"}</definedName>
    <definedName name="__goi9" localSheetId="14" hidden="1">{"'Sheet1'!$L$16"}</definedName>
    <definedName name="__goi9" hidden="1">{"'Sheet1'!$L$16"}</definedName>
    <definedName name="__h1" localSheetId="12" hidden="1">{"'Sheet1'!$L$16"}</definedName>
    <definedName name="__h1" localSheetId="11" hidden="1">{"'Sheet1'!$L$16"}</definedName>
    <definedName name="__h1" localSheetId="13" hidden="1">{"'Sheet1'!$L$16"}</definedName>
    <definedName name="__h1" localSheetId="16" hidden="1">{"'Sheet1'!$L$16"}</definedName>
    <definedName name="__h1" localSheetId="21" hidden="1">{"'Sheet1'!$L$16"}</definedName>
    <definedName name="__h1" localSheetId="18" hidden="1">{"'Sheet1'!$L$16"}</definedName>
    <definedName name="__h1" localSheetId="19" hidden="1">{"'Sheet1'!$L$16"}</definedName>
    <definedName name="__h1" localSheetId="20" hidden="1">{"'Sheet1'!$L$16"}</definedName>
    <definedName name="__h1" localSheetId="22" hidden="1">{"'Sheet1'!$L$16"}</definedName>
    <definedName name="__h1" localSheetId="24" hidden="1">{"'Sheet1'!$L$16"}</definedName>
    <definedName name="__h1" localSheetId="28" hidden="1">{"'Sheet1'!$L$16"}</definedName>
    <definedName name="__h1" localSheetId="14" hidden="1">{"'Sheet1'!$L$16"}</definedName>
    <definedName name="__h1" hidden="1">{"'Sheet1'!$L$16"}</definedName>
    <definedName name="__h12" localSheetId="12" hidden="1">{"'Sheet1'!$L$16"}</definedName>
    <definedName name="__h12" localSheetId="11" hidden="1">{"'Sheet1'!$L$16"}</definedName>
    <definedName name="__h12" localSheetId="13" hidden="1">{"'Sheet1'!$L$16"}</definedName>
    <definedName name="__h12" localSheetId="16" hidden="1">{"'Sheet1'!$L$16"}</definedName>
    <definedName name="__h12" localSheetId="21" hidden="1">{"'Sheet1'!$L$16"}</definedName>
    <definedName name="__h12" localSheetId="18" hidden="1">{"'Sheet1'!$L$16"}</definedName>
    <definedName name="__h12" localSheetId="19" hidden="1">{"'Sheet1'!$L$16"}</definedName>
    <definedName name="__h12" localSheetId="20" hidden="1">{"'Sheet1'!$L$16"}</definedName>
    <definedName name="__h12" localSheetId="22" hidden="1">{"'Sheet1'!$L$16"}</definedName>
    <definedName name="__h12" localSheetId="24" hidden="1">{"'Sheet1'!$L$16"}</definedName>
    <definedName name="__h12" localSheetId="28" hidden="1">{"'Sheet1'!$L$16"}</definedName>
    <definedName name="__h12" localSheetId="14" hidden="1">{"'Sheet1'!$L$16"}</definedName>
    <definedName name="__h12" hidden="1">{"'Sheet1'!$L$16"}</definedName>
    <definedName name="__h14" localSheetId="12" hidden="1">{"'Sheet1'!$L$16"}</definedName>
    <definedName name="__h14" localSheetId="11" hidden="1">{"'Sheet1'!$L$16"}</definedName>
    <definedName name="__h14" localSheetId="13" hidden="1">{"'Sheet1'!$L$16"}</definedName>
    <definedName name="__h14" localSheetId="16" hidden="1">{"'Sheet1'!$L$16"}</definedName>
    <definedName name="__h14" localSheetId="21" hidden="1">{"'Sheet1'!$L$16"}</definedName>
    <definedName name="__h14" localSheetId="18" hidden="1">{"'Sheet1'!$L$16"}</definedName>
    <definedName name="__h14" localSheetId="19" hidden="1">{"'Sheet1'!$L$16"}</definedName>
    <definedName name="__h14" localSheetId="20" hidden="1">{"'Sheet1'!$L$16"}</definedName>
    <definedName name="__h14" localSheetId="22" hidden="1">{"'Sheet1'!$L$16"}</definedName>
    <definedName name="__h14" localSheetId="24" hidden="1">{"'Sheet1'!$L$16"}</definedName>
    <definedName name="__h14" localSheetId="28" hidden="1">{"'Sheet1'!$L$16"}</definedName>
    <definedName name="__h14" localSheetId="14" hidden="1">{"'Sheet1'!$L$16"}</definedName>
    <definedName name="__h14" hidden="1">{"'Sheet1'!$L$16"}</definedName>
    <definedName name="__h6" localSheetId="12" hidden="1">{"'Sheet1'!$L$16"}</definedName>
    <definedName name="__h6" localSheetId="11" hidden="1">{"'Sheet1'!$L$16"}</definedName>
    <definedName name="__h6" localSheetId="13" hidden="1">{"'Sheet1'!$L$16"}</definedName>
    <definedName name="__h6" localSheetId="16" hidden="1">{"'Sheet1'!$L$16"}</definedName>
    <definedName name="__h6" localSheetId="21" hidden="1">{"'Sheet1'!$L$16"}</definedName>
    <definedName name="__h6" localSheetId="18" hidden="1">{"'Sheet1'!$L$16"}</definedName>
    <definedName name="__h6" localSheetId="19" hidden="1">{"'Sheet1'!$L$16"}</definedName>
    <definedName name="__h6" localSheetId="20" hidden="1">{"'Sheet1'!$L$16"}</definedName>
    <definedName name="__h6" localSheetId="22" hidden="1">{"'Sheet1'!$L$16"}</definedName>
    <definedName name="__h6" localSheetId="24" hidden="1">{"'Sheet1'!$L$16"}</definedName>
    <definedName name="__h6" localSheetId="28" hidden="1">{"'Sheet1'!$L$16"}</definedName>
    <definedName name="__h6" localSheetId="14" hidden="1">{"'Sheet1'!$L$16"}</definedName>
    <definedName name="__h6" hidden="1">{"'Sheet1'!$L$16"}</definedName>
    <definedName name="__hh1219" localSheetId="12" hidden="1">{"'Sheet1'!$L$16"}</definedName>
    <definedName name="__hh1219" localSheetId="11" hidden="1">{"'Sheet1'!$L$16"}</definedName>
    <definedName name="__hh1219" localSheetId="13" hidden="1">{"'Sheet1'!$L$16"}</definedName>
    <definedName name="__hh1219" localSheetId="16" hidden="1">{"'Sheet1'!$L$16"}</definedName>
    <definedName name="__hh1219" localSheetId="21" hidden="1">{"'Sheet1'!$L$16"}</definedName>
    <definedName name="__hh1219" localSheetId="18" hidden="1">{"'Sheet1'!$L$16"}</definedName>
    <definedName name="__hh1219" localSheetId="19" hidden="1">{"'Sheet1'!$L$16"}</definedName>
    <definedName name="__hh1219" localSheetId="20" hidden="1">{"'Sheet1'!$L$16"}</definedName>
    <definedName name="__hh1219" localSheetId="22" hidden="1">{"'Sheet1'!$L$16"}</definedName>
    <definedName name="__hh1219" localSheetId="24" hidden="1">{"'Sheet1'!$L$16"}</definedName>
    <definedName name="__hh1219" localSheetId="28" hidden="1">{"'Sheet1'!$L$16"}</definedName>
    <definedName name="__hh1219" localSheetId="14" hidden="1">{"'Sheet1'!$L$16"}</definedName>
    <definedName name="__hh1219" hidden="1">{"'Sheet1'!$L$16"}</definedName>
    <definedName name="__hh2" localSheetId="12" hidden="1">{"'Sheet1'!$L$16"}</definedName>
    <definedName name="__hh2" localSheetId="11" hidden="1">{"'Sheet1'!$L$16"}</definedName>
    <definedName name="__hh2" localSheetId="13" hidden="1">{"'Sheet1'!$L$16"}</definedName>
    <definedName name="__hh2" localSheetId="16" hidden="1">{"'Sheet1'!$L$16"}</definedName>
    <definedName name="__hh2" localSheetId="21" hidden="1">{"'Sheet1'!$L$16"}</definedName>
    <definedName name="__hh2" localSheetId="18" hidden="1">{"'Sheet1'!$L$16"}</definedName>
    <definedName name="__hh2" localSheetId="19" hidden="1">{"'Sheet1'!$L$16"}</definedName>
    <definedName name="__hh2" localSheetId="20" hidden="1">{"'Sheet1'!$L$16"}</definedName>
    <definedName name="__hh2" localSheetId="22" hidden="1">{"'Sheet1'!$L$16"}</definedName>
    <definedName name="__hh2" localSheetId="24" hidden="1">{"'Sheet1'!$L$16"}</definedName>
    <definedName name="__hh2" localSheetId="28" hidden="1">{"'Sheet1'!$L$16"}</definedName>
    <definedName name="__hh2" localSheetId="14" hidden="1">{"'Sheet1'!$L$16"}</definedName>
    <definedName name="__hh2" hidden="1">{"'Sheet1'!$L$16"}</definedName>
    <definedName name="__hsm2">1.1289</definedName>
    <definedName name="__ht10" localSheetId="12" hidden="1">{"'Sheet1'!$L$16"}</definedName>
    <definedName name="__ht10" localSheetId="11" hidden="1">{"'Sheet1'!$L$16"}</definedName>
    <definedName name="__ht10" localSheetId="13" hidden="1">{"'Sheet1'!$L$16"}</definedName>
    <definedName name="__ht10" localSheetId="16" hidden="1">{"'Sheet1'!$L$16"}</definedName>
    <definedName name="__ht10" localSheetId="21" hidden="1">{"'Sheet1'!$L$16"}</definedName>
    <definedName name="__ht10" localSheetId="18" hidden="1">{"'Sheet1'!$L$16"}</definedName>
    <definedName name="__ht10" localSheetId="19" hidden="1">{"'Sheet1'!$L$16"}</definedName>
    <definedName name="__ht10" localSheetId="20" hidden="1">{"'Sheet1'!$L$16"}</definedName>
    <definedName name="__ht10" localSheetId="22" hidden="1">{"'Sheet1'!$L$16"}</definedName>
    <definedName name="__ht10" localSheetId="24" hidden="1">{"'Sheet1'!$L$16"}</definedName>
    <definedName name="__ht10" localSheetId="28" hidden="1">{"'Sheet1'!$L$16"}</definedName>
    <definedName name="__ht10" localSheetId="14" hidden="1">{"'Sheet1'!$L$16"}</definedName>
    <definedName name="__ht10" hidden="1">{"'Sheet1'!$L$16"}</definedName>
    <definedName name="__hu1" localSheetId="12" hidden="1">{"'Sheet1'!$L$16"}</definedName>
    <definedName name="__hu1" localSheetId="11" hidden="1">{"'Sheet1'!$L$16"}</definedName>
    <definedName name="__hu1" localSheetId="13" hidden="1">{"'Sheet1'!$L$16"}</definedName>
    <definedName name="__hu1" localSheetId="16" hidden="1">{"'Sheet1'!$L$16"}</definedName>
    <definedName name="__hu1" localSheetId="21" hidden="1">{"'Sheet1'!$L$16"}</definedName>
    <definedName name="__hu1" localSheetId="18" hidden="1">{"'Sheet1'!$L$16"}</definedName>
    <definedName name="__hu1" localSheetId="19" hidden="1">{"'Sheet1'!$L$16"}</definedName>
    <definedName name="__hu1" localSheetId="20" hidden="1">{"'Sheet1'!$L$16"}</definedName>
    <definedName name="__hu1" localSheetId="22" hidden="1">{"'Sheet1'!$L$16"}</definedName>
    <definedName name="__hu1" localSheetId="24" hidden="1">{"'Sheet1'!$L$16"}</definedName>
    <definedName name="__hu1" localSheetId="28" hidden="1">{"'Sheet1'!$L$16"}</definedName>
    <definedName name="__hu1" localSheetId="14" hidden="1">{"'Sheet1'!$L$16"}</definedName>
    <definedName name="__hu1" hidden="1">{"'Sheet1'!$L$16"}</definedName>
    <definedName name="__hu2" localSheetId="12" hidden="1">{"'Sheet1'!$L$16"}</definedName>
    <definedName name="__hu2" localSheetId="11" hidden="1">{"'Sheet1'!$L$16"}</definedName>
    <definedName name="__hu2" localSheetId="13" hidden="1">{"'Sheet1'!$L$16"}</definedName>
    <definedName name="__hu2" localSheetId="16" hidden="1">{"'Sheet1'!$L$16"}</definedName>
    <definedName name="__hu2" localSheetId="21" hidden="1">{"'Sheet1'!$L$16"}</definedName>
    <definedName name="__hu2" localSheetId="18" hidden="1">{"'Sheet1'!$L$16"}</definedName>
    <definedName name="__hu2" localSheetId="19" hidden="1">{"'Sheet1'!$L$16"}</definedName>
    <definedName name="__hu2" localSheetId="20" hidden="1">{"'Sheet1'!$L$16"}</definedName>
    <definedName name="__hu2" localSheetId="22" hidden="1">{"'Sheet1'!$L$16"}</definedName>
    <definedName name="__hu2" localSheetId="24" hidden="1">{"'Sheet1'!$L$16"}</definedName>
    <definedName name="__hu2" localSheetId="28" hidden="1">{"'Sheet1'!$L$16"}</definedName>
    <definedName name="__hu2" localSheetId="14" hidden="1">{"'Sheet1'!$L$16"}</definedName>
    <definedName name="__hu2" hidden="1">{"'Sheet1'!$L$16"}</definedName>
    <definedName name="__hu3" localSheetId="12" hidden="1">{"'Sheet1'!$L$16"}</definedName>
    <definedName name="__hu3" localSheetId="11" hidden="1">{"'Sheet1'!$L$16"}</definedName>
    <definedName name="__hu3" localSheetId="13" hidden="1">{"'Sheet1'!$L$16"}</definedName>
    <definedName name="__hu3" localSheetId="16" hidden="1">{"'Sheet1'!$L$16"}</definedName>
    <definedName name="__hu3" localSheetId="21" hidden="1">{"'Sheet1'!$L$16"}</definedName>
    <definedName name="__hu3" localSheetId="18" hidden="1">{"'Sheet1'!$L$16"}</definedName>
    <definedName name="__hu3" localSheetId="19" hidden="1">{"'Sheet1'!$L$16"}</definedName>
    <definedName name="__hu3" localSheetId="20" hidden="1">{"'Sheet1'!$L$16"}</definedName>
    <definedName name="__hu3" localSheetId="22" hidden="1">{"'Sheet1'!$L$16"}</definedName>
    <definedName name="__hu3" localSheetId="24" hidden="1">{"'Sheet1'!$L$16"}</definedName>
    <definedName name="__hu3" localSheetId="28" hidden="1">{"'Sheet1'!$L$16"}</definedName>
    <definedName name="__hu3" localSheetId="14" hidden="1">{"'Sheet1'!$L$16"}</definedName>
    <definedName name="__hu3" hidden="1">{"'Sheet1'!$L$16"}</definedName>
    <definedName name="__hu5" localSheetId="12" hidden="1">{"'Sheet1'!$L$16"}</definedName>
    <definedName name="__hu5" localSheetId="11" hidden="1">{"'Sheet1'!$L$16"}</definedName>
    <definedName name="__hu5" localSheetId="13" hidden="1">{"'Sheet1'!$L$16"}</definedName>
    <definedName name="__hu5" localSheetId="16" hidden="1">{"'Sheet1'!$L$16"}</definedName>
    <definedName name="__hu5" localSheetId="21" hidden="1">{"'Sheet1'!$L$16"}</definedName>
    <definedName name="__hu5" localSheetId="18" hidden="1">{"'Sheet1'!$L$16"}</definedName>
    <definedName name="__hu5" localSheetId="19" hidden="1">{"'Sheet1'!$L$16"}</definedName>
    <definedName name="__hu5" localSheetId="20" hidden="1">{"'Sheet1'!$L$16"}</definedName>
    <definedName name="__hu5" localSheetId="22" hidden="1">{"'Sheet1'!$L$16"}</definedName>
    <definedName name="__hu5" localSheetId="24" hidden="1">{"'Sheet1'!$L$16"}</definedName>
    <definedName name="__hu5" localSheetId="28" hidden="1">{"'Sheet1'!$L$16"}</definedName>
    <definedName name="__hu5" localSheetId="14" hidden="1">{"'Sheet1'!$L$16"}</definedName>
    <definedName name="__hu5" hidden="1">{"'Sheet1'!$L$16"}</definedName>
    <definedName name="__hu6" localSheetId="12" hidden="1">{"'Sheet1'!$L$16"}</definedName>
    <definedName name="__hu6" localSheetId="11" hidden="1">{"'Sheet1'!$L$16"}</definedName>
    <definedName name="__hu6" localSheetId="13" hidden="1">{"'Sheet1'!$L$16"}</definedName>
    <definedName name="__hu6" localSheetId="16" hidden="1">{"'Sheet1'!$L$16"}</definedName>
    <definedName name="__hu6" localSheetId="21" hidden="1">{"'Sheet1'!$L$16"}</definedName>
    <definedName name="__hu6" localSheetId="18" hidden="1">{"'Sheet1'!$L$16"}</definedName>
    <definedName name="__hu6" localSheetId="19" hidden="1">{"'Sheet1'!$L$16"}</definedName>
    <definedName name="__hu6" localSheetId="20" hidden="1">{"'Sheet1'!$L$16"}</definedName>
    <definedName name="__hu6" localSheetId="22" hidden="1">{"'Sheet1'!$L$16"}</definedName>
    <definedName name="__hu6" localSheetId="24" hidden="1">{"'Sheet1'!$L$16"}</definedName>
    <definedName name="__hu6" localSheetId="28" hidden="1">{"'Sheet1'!$L$16"}</definedName>
    <definedName name="__hu6" localSheetId="14" hidden="1">{"'Sheet1'!$L$16"}</definedName>
    <definedName name="__hu6" hidden="1">{"'Sheet1'!$L$16"}</definedName>
    <definedName name="__hu7" localSheetId="12" hidden="1">{"'Sheet1'!$L$16"}</definedName>
    <definedName name="__hu7" localSheetId="11" hidden="1">{"'Sheet1'!$L$16"}</definedName>
    <definedName name="__hu7" localSheetId="13" hidden="1">{"'Sheet1'!$L$16"}</definedName>
    <definedName name="__hu7" localSheetId="16" hidden="1">{"'Sheet1'!$L$16"}</definedName>
    <definedName name="__hu7" localSheetId="21" hidden="1">{"'Sheet1'!$L$16"}</definedName>
    <definedName name="__hu7" localSheetId="18" hidden="1">{"'Sheet1'!$L$16"}</definedName>
    <definedName name="__hu7" localSheetId="19" hidden="1">{"'Sheet1'!$L$16"}</definedName>
    <definedName name="__hu7" localSheetId="20" hidden="1">{"'Sheet1'!$L$16"}</definedName>
    <definedName name="__hu7" localSheetId="22" hidden="1">{"'Sheet1'!$L$16"}</definedName>
    <definedName name="__hu7" localSheetId="24" hidden="1">{"'Sheet1'!$L$16"}</definedName>
    <definedName name="__hu7" localSheetId="28" hidden="1">{"'Sheet1'!$L$16"}</definedName>
    <definedName name="__hu7" localSheetId="14" hidden="1">{"'Sheet1'!$L$16"}</definedName>
    <definedName name="__hu7" hidden="1">{"'Sheet1'!$L$16"}</definedName>
    <definedName name="__huy1" localSheetId="12" hidden="1">{"'Sheet1'!$L$16"}</definedName>
    <definedName name="__huy1" localSheetId="11" hidden="1">{"'Sheet1'!$L$16"}</definedName>
    <definedName name="__huy1" localSheetId="13" hidden="1">{"'Sheet1'!$L$16"}</definedName>
    <definedName name="__huy1" localSheetId="16" hidden="1">{"'Sheet1'!$L$16"}</definedName>
    <definedName name="__huy1" localSheetId="21" hidden="1">{"'Sheet1'!$L$16"}</definedName>
    <definedName name="__huy1" localSheetId="18" hidden="1">{"'Sheet1'!$L$16"}</definedName>
    <definedName name="__huy1" localSheetId="19" hidden="1">{"'Sheet1'!$L$16"}</definedName>
    <definedName name="__huy1" localSheetId="20" hidden="1">{"'Sheet1'!$L$16"}</definedName>
    <definedName name="__huy1" localSheetId="22" hidden="1">{"'Sheet1'!$L$16"}</definedName>
    <definedName name="__huy1" localSheetId="24" hidden="1">{"'Sheet1'!$L$16"}</definedName>
    <definedName name="__huy1" localSheetId="28" hidden="1">{"'Sheet1'!$L$16"}</definedName>
    <definedName name="__huy1" localSheetId="14" hidden="1">{"'Sheet1'!$L$16"}</definedName>
    <definedName name="__huy1" hidden="1">{"'Sheet1'!$L$16"}</definedName>
    <definedName name="__huy2" localSheetId="12" hidden="1">{"'Sheet1'!$L$16"}</definedName>
    <definedName name="__huy2" localSheetId="11" hidden="1">{"'Sheet1'!$L$16"}</definedName>
    <definedName name="__huy2" localSheetId="13" hidden="1">{"'Sheet1'!$L$16"}</definedName>
    <definedName name="__huy2" localSheetId="16" hidden="1">{"'Sheet1'!$L$16"}</definedName>
    <definedName name="__huy2" localSheetId="21" hidden="1">{"'Sheet1'!$L$16"}</definedName>
    <definedName name="__huy2" localSheetId="18" hidden="1">{"'Sheet1'!$L$16"}</definedName>
    <definedName name="__huy2" localSheetId="19" hidden="1">{"'Sheet1'!$L$16"}</definedName>
    <definedName name="__huy2" localSheetId="20" hidden="1">{"'Sheet1'!$L$16"}</definedName>
    <definedName name="__huy2" localSheetId="22" hidden="1">{"'Sheet1'!$L$16"}</definedName>
    <definedName name="__huy2" localSheetId="24" hidden="1">{"'Sheet1'!$L$16"}</definedName>
    <definedName name="__huy2" localSheetId="28" hidden="1">{"'Sheet1'!$L$16"}</definedName>
    <definedName name="__huy2" localSheetId="14" hidden="1">{"'Sheet1'!$L$16"}</definedName>
    <definedName name="__huy2" hidden="1">{"'Sheet1'!$L$16"}</definedName>
    <definedName name="__IntlFixup" hidden="1">TRUE</definedName>
    <definedName name="__IS04" localSheetId="12" hidden="1">{"M1Print",#N/A,FALSE,"M1"}</definedName>
    <definedName name="__IS04" localSheetId="11" hidden="1">{"M1Print",#N/A,FALSE,"M1"}</definedName>
    <definedName name="__IS04" localSheetId="13" hidden="1">{"M1Print",#N/A,FALSE,"M1"}</definedName>
    <definedName name="__IS04" localSheetId="16" hidden="1">{"M1Print",#N/A,FALSE,"M1"}</definedName>
    <definedName name="__IS04" localSheetId="21" hidden="1">{"M1Print",#N/A,FALSE,"M1"}</definedName>
    <definedName name="__IS04" localSheetId="18" hidden="1">{"M1Print",#N/A,FALSE,"M1"}</definedName>
    <definedName name="__IS04" localSheetId="19" hidden="1">{"M1Print",#N/A,FALSE,"M1"}</definedName>
    <definedName name="__IS04" localSheetId="20" hidden="1">{"M1Print",#N/A,FALSE,"M1"}</definedName>
    <definedName name="__IS04" localSheetId="22" hidden="1">{"M1Print",#N/A,FALSE,"M1"}</definedName>
    <definedName name="__IS04" localSheetId="24" hidden="1">{"M1Print",#N/A,FALSE,"M1"}</definedName>
    <definedName name="__IS04" localSheetId="28" hidden="1">{"M1Print",#N/A,FALSE,"M1"}</definedName>
    <definedName name="__IS04" localSheetId="14" hidden="1">{"M1Print",#N/A,FALSE,"M1"}</definedName>
    <definedName name="__IS04" hidden="1">{"M1Print",#N/A,FALSE,"M1"}</definedName>
    <definedName name="__k1" localSheetId="12" hidden="1">{#N/A,#N/A,FALSE,"Chi tiÆt"}</definedName>
    <definedName name="__k1" localSheetId="11" hidden="1">{#N/A,#N/A,FALSE,"Chi tiÆt"}</definedName>
    <definedName name="__k1" localSheetId="13" hidden="1">{#N/A,#N/A,FALSE,"Chi tiÆt"}</definedName>
    <definedName name="__k1" localSheetId="16" hidden="1">{#N/A,#N/A,FALSE,"Chi tiÆt"}</definedName>
    <definedName name="__k1" localSheetId="21" hidden="1">{#N/A,#N/A,FALSE,"Chi tiÆt"}</definedName>
    <definedName name="__k1" localSheetId="18" hidden="1">{#N/A,#N/A,FALSE,"Chi tiÆt"}</definedName>
    <definedName name="__k1" localSheetId="19" hidden="1">{#N/A,#N/A,FALSE,"Chi tiÆt"}</definedName>
    <definedName name="__k1" localSheetId="20" hidden="1">{#N/A,#N/A,FALSE,"Chi tiÆt"}</definedName>
    <definedName name="__k1" localSheetId="22" hidden="1">{#N/A,#N/A,FALSE,"Chi tiÆt"}</definedName>
    <definedName name="__k1" localSheetId="24" hidden="1">{#N/A,#N/A,FALSE,"Chi tiÆt"}</definedName>
    <definedName name="__k1" localSheetId="28" hidden="1">{#N/A,#N/A,FALSE,"Chi tiÆt"}</definedName>
    <definedName name="__k1" localSheetId="14" hidden="1">{#N/A,#N/A,FALSE,"Chi tiÆt"}</definedName>
    <definedName name="__k1" hidden="1">{#N/A,#N/A,FALSE,"Chi tiÆt"}</definedName>
    <definedName name="__K146" localSheetId="12" hidden="1">{"'Sheet1'!$L$16"}</definedName>
    <definedName name="__K146" localSheetId="11" hidden="1">{"'Sheet1'!$L$16"}</definedName>
    <definedName name="__K146" localSheetId="13" hidden="1">{"'Sheet1'!$L$16"}</definedName>
    <definedName name="__K146" localSheetId="16" hidden="1">{"'Sheet1'!$L$16"}</definedName>
    <definedName name="__K146" localSheetId="21" hidden="1">{"'Sheet1'!$L$16"}</definedName>
    <definedName name="__K146" localSheetId="18" hidden="1">{"'Sheet1'!$L$16"}</definedName>
    <definedName name="__K146" localSheetId="19" hidden="1">{"'Sheet1'!$L$16"}</definedName>
    <definedName name="__K146" localSheetId="20" hidden="1">{"'Sheet1'!$L$16"}</definedName>
    <definedName name="__K146" localSheetId="22" hidden="1">{"'Sheet1'!$L$16"}</definedName>
    <definedName name="__K146" localSheetId="24" hidden="1">{"'Sheet1'!$L$16"}</definedName>
    <definedName name="__K146" localSheetId="28" hidden="1">{"'Sheet1'!$L$16"}</definedName>
    <definedName name="__K146" localSheetId="14" hidden="1">{"'Sheet1'!$L$16"}</definedName>
    <definedName name="__K146" hidden="1">{"'Sheet1'!$L$16"}</definedName>
    <definedName name="__KA1" localSheetId="12" hidden="1">{#N/A,#N/A,FALSE,"Sheet1"}</definedName>
    <definedName name="__KA1" localSheetId="11" hidden="1">{#N/A,#N/A,FALSE,"Sheet1"}</definedName>
    <definedName name="__KA1" localSheetId="13" hidden="1">{#N/A,#N/A,FALSE,"Sheet1"}</definedName>
    <definedName name="__KA1" localSheetId="16" hidden="1">{#N/A,#N/A,FALSE,"Sheet1"}</definedName>
    <definedName name="__KA1" localSheetId="21" hidden="1">{#N/A,#N/A,FALSE,"Sheet1"}</definedName>
    <definedName name="__KA1" localSheetId="18" hidden="1">{#N/A,#N/A,FALSE,"Sheet1"}</definedName>
    <definedName name="__KA1" localSheetId="19" hidden="1">{#N/A,#N/A,FALSE,"Sheet1"}</definedName>
    <definedName name="__KA1" localSheetId="20" hidden="1">{#N/A,#N/A,FALSE,"Sheet1"}</definedName>
    <definedName name="__KA1" localSheetId="22" hidden="1">{#N/A,#N/A,FALSE,"Sheet1"}</definedName>
    <definedName name="__KA1" localSheetId="24" hidden="1">{#N/A,#N/A,FALSE,"Sheet1"}</definedName>
    <definedName name="__KA1" localSheetId="28" hidden="1">{#N/A,#N/A,FALSE,"Sheet1"}</definedName>
    <definedName name="__KA1" localSheetId="14" hidden="1">{#N/A,#N/A,FALSE,"Sheet1"}</definedName>
    <definedName name="__KA1" hidden="1">{#N/A,#N/A,FALSE,"Sheet1"}</definedName>
    <definedName name="__key1" hidden="1">#REF!</definedName>
    <definedName name="__key2" hidden="1">#REF!</definedName>
    <definedName name="__khq3" localSheetId="12" hidden="1">{"'Sheet1'!$L$16"}</definedName>
    <definedName name="__khq3" localSheetId="11" hidden="1">{"'Sheet1'!$L$16"}</definedName>
    <definedName name="__khq3" localSheetId="13" hidden="1">{"'Sheet1'!$L$16"}</definedName>
    <definedName name="__khq3" localSheetId="16" hidden="1">{"'Sheet1'!$L$16"}</definedName>
    <definedName name="__khq3" localSheetId="21" hidden="1">{"'Sheet1'!$L$16"}</definedName>
    <definedName name="__khq3" localSheetId="18" hidden="1">{"'Sheet1'!$L$16"}</definedName>
    <definedName name="__khq3" localSheetId="19" hidden="1">{"'Sheet1'!$L$16"}</definedName>
    <definedName name="__khq3" localSheetId="20" hidden="1">{"'Sheet1'!$L$16"}</definedName>
    <definedName name="__khq3" localSheetId="22" hidden="1">{"'Sheet1'!$L$16"}</definedName>
    <definedName name="__khq3" localSheetId="24" hidden="1">{"'Sheet1'!$L$16"}</definedName>
    <definedName name="__khq3" localSheetId="28" hidden="1">{"'Sheet1'!$L$16"}</definedName>
    <definedName name="__khq3" localSheetId="14" hidden="1">{"'Sheet1'!$L$16"}</definedName>
    <definedName name="__khq3" hidden="1">{"'Sheet1'!$L$16"}</definedName>
    <definedName name="__kl11" localSheetId="12" hidden="1">{"'Sheet1'!$L$16"}</definedName>
    <definedName name="__kl11" localSheetId="11" hidden="1">{"'Sheet1'!$L$16"}</definedName>
    <definedName name="__kl11" localSheetId="13" hidden="1">{"'Sheet1'!$L$16"}</definedName>
    <definedName name="__kl11" localSheetId="16" hidden="1">{"'Sheet1'!$L$16"}</definedName>
    <definedName name="__kl11" localSheetId="21" hidden="1">{"'Sheet1'!$L$16"}</definedName>
    <definedName name="__kl11" localSheetId="18" hidden="1">{"'Sheet1'!$L$16"}</definedName>
    <definedName name="__kl11" localSheetId="19" hidden="1">{"'Sheet1'!$L$16"}</definedName>
    <definedName name="__kl11" localSheetId="20" hidden="1">{"'Sheet1'!$L$16"}</definedName>
    <definedName name="__kl11" localSheetId="22" hidden="1">{"'Sheet1'!$L$16"}</definedName>
    <definedName name="__kl11" localSheetId="24" hidden="1">{"'Sheet1'!$L$16"}</definedName>
    <definedName name="__kl11" localSheetId="28" hidden="1">{"'Sheet1'!$L$16"}</definedName>
    <definedName name="__kl11" localSheetId="14" hidden="1">{"'Sheet1'!$L$16"}</definedName>
    <definedName name="__kl11" hidden="1">{"'Sheet1'!$L$16"}</definedName>
    <definedName name="__kl4" localSheetId="12" hidden="1">{"'Sheet1'!$L$16"}</definedName>
    <definedName name="__kl4" localSheetId="11" hidden="1">{"'Sheet1'!$L$16"}</definedName>
    <definedName name="__kl4" localSheetId="13" hidden="1">{"'Sheet1'!$L$16"}</definedName>
    <definedName name="__kl4" localSheetId="16" hidden="1">{"'Sheet1'!$L$16"}</definedName>
    <definedName name="__kl4" localSheetId="21" hidden="1">{"'Sheet1'!$L$16"}</definedName>
    <definedName name="__kl4" localSheetId="18" hidden="1">{"'Sheet1'!$L$16"}</definedName>
    <definedName name="__kl4" localSheetId="19" hidden="1">{"'Sheet1'!$L$16"}</definedName>
    <definedName name="__kl4" localSheetId="20" hidden="1">{"'Sheet1'!$L$16"}</definedName>
    <definedName name="__kl4" localSheetId="22" hidden="1">{"'Sheet1'!$L$16"}</definedName>
    <definedName name="__kl4" localSheetId="24" hidden="1">{"'Sheet1'!$L$16"}</definedName>
    <definedName name="__kl4" localSheetId="28" hidden="1">{"'Sheet1'!$L$16"}</definedName>
    <definedName name="__kl4" localSheetId="14" hidden="1">{"'Sheet1'!$L$16"}</definedName>
    <definedName name="__kl4" hidden="1">{"'Sheet1'!$L$16"}</definedName>
    <definedName name="__kl6" localSheetId="12" hidden="1">{"'Sheet1'!$L$16"}</definedName>
    <definedName name="__kl6" localSheetId="11" hidden="1">{"'Sheet1'!$L$16"}</definedName>
    <definedName name="__kl6" localSheetId="13" hidden="1">{"'Sheet1'!$L$16"}</definedName>
    <definedName name="__kl6" localSheetId="16" hidden="1">{"'Sheet1'!$L$16"}</definedName>
    <definedName name="__kl6" localSheetId="21" hidden="1">{"'Sheet1'!$L$16"}</definedName>
    <definedName name="__kl6" localSheetId="18" hidden="1">{"'Sheet1'!$L$16"}</definedName>
    <definedName name="__kl6" localSheetId="19" hidden="1">{"'Sheet1'!$L$16"}</definedName>
    <definedName name="__kl6" localSheetId="20" hidden="1">{"'Sheet1'!$L$16"}</definedName>
    <definedName name="__kl6" localSheetId="22" hidden="1">{"'Sheet1'!$L$16"}</definedName>
    <definedName name="__kl6" localSheetId="24" hidden="1">{"'Sheet1'!$L$16"}</definedName>
    <definedName name="__kl6" localSheetId="28" hidden="1">{"'Sheet1'!$L$16"}</definedName>
    <definedName name="__kl6" localSheetId="14" hidden="1">{"'Sheet1'!$L$16"}</definedName>
    <definedName name="__kl6" hidden="1">{"'Sheet1'!$L$16"}</definedName>
    <definedName name="__km03" localSheetId="12" hidden="1">{"'Sheet1'!$L$16"}</definedName>
    <definedName name="__km03" localSheetId="11" hidden="1">{"'Sheet1'!$L$16"}</definedName>
    <definedName name="__km03" localSheetId="13" hidden="1">{"'Sheet1'!$L$16"}</definedName>
    <definedName name="__km03" localSheetId="16" hidden="1">{"'Sheet1'!$L$16"}</definedName>
    <definedName name="__km03" localSheetId="21" hidden="1">{"'Sheet1'!$L$16"}</definedName>
    <definedName name="__km03" localSheetId="18" hidden="1">{"'Sheet1'!$L$16"}</definedName>
    <definedName name="__km03" localSheetId="19" hidden="1">{"'Sheet1'!$L$16"}</definedName>
    <definedName name="__km03" localSheetId="20" hidden="1">{"'Sheet1'!$L$16"}</definedName>
    <definedName name="__km03" localSheetId="22" hidden="1">{"'Sheet1'!$L$16"}</definedName>
    <definedName name="__km03" localSheetId="24" hidden="1">{"'Sheet1'!$L$16"}</definedName>
    <definedName name="__km03" localSheetId="28" hidden="1">{"'Sheet1'!$L$16"}</definedName>
    <definedName name="__km03" localSheetId="14" hidden="1">{"'Sheet1'!$L$16"}</definedName>
    <definedName name="__km03" hidden="1">{"'Sheet1'!$L$16"}</definedName>
    <definedName name="__KM34" localSheetId="12" hidden="1">{"'Sheet1'!$L$16"}</definedName>
    <definedName name="__KM34" localSheetId="11" hidden="1">{"'Sheet1'!$L$16"}</definedName>
    <definedName name="__KM34" localSheetId="13" hidden="1">{"'Sheet1'!$L$16"}</definedName>
    <definedName name="__KM34" localSheetId="16" hidden="1">{"'Sheet1'!$L$16"}</definedName>
    <definedName name="__KM34" localSheetId="21" hidden="1">{"'Sheet1'!$L$16"}</definedName>
    <definedName name="__KM34" localSheetId="18" hidden="1">{"'Sheet1'!$L$16"}</definedName>
    <definedName name="__KM34" localSheetId="19" hidden="1">{"'Sheet1'!$L$16"}</definedName>
    <definedName name="__KM34" localSheetId="20" hidden="1">{"'Sheet1'!$L$16"}</definedName>
    <definedName name="__KM34" localSheetId="22" hidden="1">{"'Sheet1'!$L$16"}</definedName>
    <definedName name="__KM34" localSheetId="24" hidden="1">{"'Sheet1'!$L$16"}</definedName>
    <definedName name="__KM34" localSheetId="28" hidden="1">{"'Sheet1'!$L$16"}</definedName>
    <definedName name="__KM34" localSheetId="14" hidden="1">{"'Sheet1'!$L$16"}</definedName>
    <definedName name="__KM34" hidden="1">{"'Sheet1'!$L$16"}</definedName>
    <definedName name="__km51" localSheetId="12" hidden="1">{"'Sheet1'!$L$16"}</definedName>
    <definedName name="__km51" localSheetId="11" hidden="1">{"'Sheet1'!$L$16"}</definedName>
    <definedName name="__km51" localSheetId="13" hidden="1">{"'Sheet1'!$L$16"}</definedName>
    <definedName name="__km51" localSheetId="16" hidden="1">{"'Sheet1'!$L$16"}</definedName>
    <definedName name="__km51" localSheetId="21" hidden="1">{"'Sheet1'!$L$16"}</definedName>
    <definedName name="__km51" localSheetId="18" hidden="1">{"'Sheet1'!$L$16"}</definedName>
    <definedName name="__km51" localSheetId="19" hidden="1">{"'Sheet1'!$L$16"}</definedName>
    <definedName name="__km51" localSheetId="20" hidden="1">{"'Sheet1'!$L$16"}</definedName>
    <definedName name="__km51" localSheetId="22" hidden="1">{"'Sheet1'!$L$16"}</definedName>
    <definedName name="__km51" localSheetId="24" hidden="1">{"'Sheet1'!$L$16"}</definedName>
    <definedName name="__km51" localSheetId="28" hidden="1">{"'Sheet1'!$L$16"}</definedName>
    <definedName name="__km51" localSheetId="14" hidden="1">{"'Sheet1'!$L$16"}</definedName>
    <definedName name="__km51" hidden="1">{"'Sheet1'!$L$16"}</definedName>
    <definedName name="__kr2" localSheetId="12">[0]!__</definedName>
    <definedName name="__kr2" localSheetId="11">[0]!__</definedName>
    <definedName name="__kr2" localSheetId="13">[0]!__</definedName>
    <definedName name="__kr2" localSheetId="16">[0]!__</definedName>
    <definedName name="__kr2" localSheetId="21">[0]!__</definedName>
    <definedName name="__kr2" localSheetId="18">[0]!__</definedName>
    <definedName name="__kr2" localSheetId="19">[0]!__</definedName>
    <definedName name="__kr2" localSheetId="20">[0]!__</definedName>
    <definedName name="__kr2" localSheetId="22">[0]!__</definedName>
    <definedName name="__kr2" localSheetId="24">[0]!__</definedName>
    <definedName name="__kr2" localSheetId="28">[0]!__</definedName>
    <definedName name="__kr2" localSheetId="14">[0]!__</definedName>
    <definedName name="__kr2">[0]!__</definedName>
    <definedName name="__KY1" localSheetId="28">#REF!</definedName>
    <definedName name="__KY1">#REF!</definedName>
    <definedName name="__Lan1" localSheetId="12" hidden="1">{"'Sheet1'!$L$16"}</definedName>
    <definedName name="__Lan1" localSheetId="11" hidden="1">{"'Sheet1'!$L$16"}</definedName>
    <definedName name="__Lan1" localSheetId="13" hidden="1">{"'Sheet1'!$L$16"}</definedName>
    <definedName name="__Lan1" localSheetId="16" hidden="1">{"'Sheet1'!$L$16"}</definedName>
    <definedName name="__Lan1" localSheetId="21" hidden="1">{"'Sheet1'!$L$16"}</definedName>
    <definedName name="__Lan1" localSheetId="18" hidden="1">{"'Sheet1'!$L$16"}</definedName>
    <definedName name="__Lan1" localSheetId="19" hidden="1">{"'Sheet1'!$L$16"}</definedName>
    <definedName name="__Lan1" localSheetId="20" hidden="1">{"'Sheet1'!$L$16"}</definedName>
    <definedName name="__Lan1" localSheetId="22" hidden="1">{"'Sheet1'!$L$16"}</definedName>
    <definedName name="__Lan1" localSheetId="24" hidden="1">{"'Sheet1'!$L$16"}</definedName>
    <definedName name="__Lan1" localSheetId="28" hidden="1">{"'Sheet1'!$L$16"}</definedName>
    <definedName name="__Lan1" localSheetId="14" hidden="1">{"'Sheet1'!$L$16"}</definedName>
    <definedName name="__Lan1" hidden="1">{"'Sheet1'!$L$16"}</definedName>
    <definedName name="__Lan2" localSheetId="12" hidden="1">{"'Sheet1'!$L$16"}</definedName>
    <definedName name="__Lan2" localSheetId="11" hidden="1">{"'Sheet1'!$L$16"}</definedName>
    <definedName name="__Lan2" localSheetId="13" hidden="1">{"'Sheet1'!$L$16"}</definedName>
    <definedName name="__Lan2" localSheetId="16" hidden="1">{"'Sheet1'!$L$16"}</definedName>
    <definedName name="__Lan2" localSheetId="21" hidden="1">{"'Sheet1'!$L$16"}</definedName>
    <definedName name="__Lan2" localSheetId="18" hidden="1">{"'Sheet1'!$L$16"}</definedName>
    <definedName name="__Lan2" localSheetId="19" hidden="1">{"'Sheet1'!$L$16"}</definedName>
    <definedName name="__Lan2" localSheetId="20" hidden="1">{"'Sheet1'!$L$16"}</definedName>
    <definedName name="__Lan2" localSheetId="22" hidden="1">{"'Sheet1'!$L$16"}</definedName>
    <definedName name="__Lan2" localSheetId="24" hidden="1">{"'Sheet1'!$L$16"}</definedName>
    <definedName name="__Lan2" localSheetId="28" hidden="1">{"'Sheet1'!$L$16"}</definedName>
    <definedName name="__Lan2" localSheetId="14" hidden="1">{"'Sheet1'!$L$16"}</definedName>
    <definedName name="__Lan2" hidden="1">{"'Sheet1'!$L$16"}</definedName>
    <definedName name="__LAN3" localSheetId="12" hidden="1">{"'Sheet1'!$L$16"}</definedName>
    <definedName name="__LAN3" localSheetId="11" hidden="1">{"'Sheet1'!$L$16"}</definedName>
    <definedName name="__LAN3" localSheetId="13" hidden="1">{"'Sheet1'!$L$16"}</definedName>
    <definedName name="__LAN3" localSheetId="16" hidden="1">{"'Sheet1'!$L$16"}</definedName>
    <definedName name="__LAN3" localSheetId="21" hidden="1">{"'Sheet1'!$L$16"}</definedName>
    <definedName name="__LAN3" localSheetId="18" hidden="1">{"'Sheet1'!$L$16"}</definedName>
    <definedName name="__LAN3" localSheetId="19" hidden="1">{"'Sheet1'!$L$16"}</definedName>
    <definedName name="__LAN3" localSheetId="20" hidden="1">{"'Sheet1'!$L$16"}</definedName>
    <definedName name="__LAN3" localSheetId="22" hidden="1">{"'Sheet1'!$L$16"}</definedName>
    <definedName name="__LAN3" localSheetId="24" hidden="1">{"'Sheet1'!$L$16"}</definedName>
    <definedName name="__LAN3" localSheetId="28" hidden="1">{"'Sheet1'!$L$16"}</definedName>
    <definedName name="__LAN3" localSheetId="14" hidden="1">{"'Sheet1'!$L$16"}</definedName>
    <definedName name="__LAN3" hidden="1">{"'Sheet1'!$L$16"}</definedName>
    <definedName name="__lap1">#REF!</definedName>
    <definedName name="__lap2">#REF!</definedName>
    <definedName name="__ld2" localSheetId="12" hidden="1">{"'Sheet1'!$L$16"}</definedName>
    <definedName name="__ld2" localSheetId="11" hidden="1">{"'Sheet1'!$L$16"}</definedName>
    <definedName name="__ld2" localSheetId="13" hidden="1">{"'Sheet1'!$L$16"}</definedName>
    <definedName name="__ld2" localSheetId="16" hidden="1">{"'Sheet1'!$L$16"}</definedName>
    <definedName name="__ld2" localSheetId="21" hidden="1">{"'Sheet1'!$L$16"}</definedName>
    <definedName name="__ld2" localSheetId="18" hidden="1">{"'Sheet1'!$L$16"}</definedName>
    <definedName name="__ld2" localSheetId="19" hidden="1">{"'Sheet1'!$L$16"}</definedName>
    <definedName name="__ld2" localSheetId="20" hidden="1">{"'Sheet1'!$L$16"}</definedName>
    <definedName name="__ld2" localSheetId="22" hidden="1">{"'Sheet1'!$L$16"}</definedName>
    <definedName name="__ld2" localSheetId="24" hidden="1">{"'Sheet1'!$L$16"}</definedName>
    <definedName name="__ld2" localSheetId="28" hidden="1">{"'Sheet1'!$L$16"}</definedName>
    <definedName name="__ld2" localSheetId="14" hidden="1">{"'Sheet1'!$L$16"}</definedName>
    <definedName name="__ld2" hidden="1">{"'Sheet1'!$L$16"}</definedName>
    <definedName name="__lk2" localSheetId="12" hidden="1">{"'Sheet1'!$L$16"}</definedName>
    <definedName name="__lk2" localSheetId="11" hidden="1">{"'Sheet1'!$L$16"}</definedName>
    <definedName name="__lk2" localSheetId="13" hidden="1">{"'Sheet1'!$L$16"}</definedName>
    <definedName name="__lk2" localSheetId="16" hidden="1">{"'Sheet1'!$L$16"}</definedName>
    <definedName name="__lk2" localSheetId="21" hidden="1">{"'Sheet1'!$L$16"}</definedName>
    <definedName name="__lk2" localSheetId="18" hidden="1">{"'Sheet1'!$L$16"}</definedName>
    <definedName name="__lk2" localSheetId="19" hidden="1">{"'Sheet1'!$L$16"}</definedName>
    <definedName name="__lk2" localSheetId="20" hidden="1">{"'Sheet1'!$L$16"}</definedName>
    <definedName name="__lk2" localSheetId="22" hidden="1">{"'Sheet1'!$L$16"}</definedName>
    <definedName name="__lk2" localSheetId="24" hidden="1">{"'Sheet1'!$L$16"}</definedName>
    <definedName name="__lk2" localSheetId="28" hidden="1">{"'Sheet1'!$L$16"}</definedName>
    <definedName name="__lk2" localSheetId="14" hidden="1">{"'Sheet1'!$L$16"}</definedName>
    <definedName name="__lk2" hidden="1">{"'Sheet1'!$L$16"}</definedName>
    <definedName name="__lop111" localSheetId="12" hidden="1">{#N/A,#N/A,FALSE,"特殊室（ＢＱ表）"}</definedName>
    <definedName name="__lop111" localSheetId="11" hidden="1">{#N/A,#N/A,FALSE,"特殊室（ＢＱ表）"}</definedName>
    <definedName name="__lop111" localSheetId="13" hidden="1">{#N/A,#N/A,FALSE,"特殊室（ＢＱ表）"}</definedName>
    <definedName name="__lop111" localSheetId="16" hidden="1">{#N/A,#N/A,FALSE,"特殊室（ＢＱ表）"}</definedName>
    <definedName name="__lop111" localSheetId="21" hidden="1">{#N/A,#N/A,FALSE,"特殊室（ＢＱ表）"}</definedName>
    <definedName name="__lop111" localSheetId="18" hidden="1">{#N/A,#N/A,FALSE,"特殊室（ＢＱ表）"}</definedName>
    <definedName name="__lop111" localSheetId="19" hidden="1">{#N/A,#N/A,FALSE,"特殊室（ＢＱ表）"}</definedName>
    <definedName name="__lop111" localSheetId="20" hidden="1">{#N/A,#N/A,FALSE,"特殊室（ＢＱ表）"}</definedName>
    <definedName name="__lop111" localSheetId="22" hidden="1">{#N/A,#N/A,FALSE,"特殊室（ＢＱ表）"}</definedName>
    <definedName name="__lop111" localSheetId="24" hidden="1">{#N/A,#N/A,FALSE,"特殊室（ＢＱ表）"}</definedName>
    <definedName name="__lop111" localSheetId="28" hidden="1">{#N/A,#N/A,FALSE,"特殊室（ＢＱ表）"}</definedName>
    <definedName name="__lop111" localSheetId="14" hidden="1">{#N/A,#N/A,FALSE,"特殊室（ＢＱ表）"}</definedName>
    <definedName name="__lop111" hidden="1">{#N/A,#N/A,FALSE,"特殊室（ＢＱ表）"}</definedName>
    <definedName name="__LT1536">#REF!</definedName>
    <definedName name="__LT2030">#REF!</definedName>
    <definedName name="__M10" localSheetId="12" hidden="1">{"'Sheet1'!$L$16"}</definedName>
    <definedName name="__M10" localSheetId="11" hidden="1">{"'Sheet1'!$L$16"}</definedName>
    <definedName name="__M10" localSheetId="13" hidden="1">{"'Sheet1'!$L$16"}</definedName>
    <definedName name="__M10" localSheetId="16" hidden="1">{"'Sheet1'!$L$16"}</definedName>
    <definedName name="__M10" localSheetId="21" hidden="1">{"'Sheet1'!$L$16"}</definedName>
    <definedName name="__M10" localSheetId="18" hidden="1">{"'Sheet1'!$L$16"}</definedName>
    <definedName name="__M10" localSheetId="19" hidden="1">{"'Sheet1'!$L$16"}</definedName>
    <definedName name="__M10" localSheetId="20" hidden="1">{"'Sheet1'!$L$16"}</definedName>
    <definedName name="__M10" localSheetId="22" hidden="1">{"'Sheet1'!$L$16"}</definedName>
    <definedName name="__M10" localSheetId="24" hidden="1">{"'Sheet1'!$L$16"}</definedName>
    <definedName name="__M10" localSheetId="28" hidden="1">{"'Sheet1'!$L$16"}</definedName>
    <definedName name="__M10" localSheetId="14" hidden="1">{"'Sheet1'!$L$16"}</definedName>
    <definedName name="__M10" hidden="1">{"'Sheet1'!$L$16"}</definedName>
    <definedName name="__m1233" localSheetId="12" hidden="1">{"'Sheet1'!$L$16"}</definedName>
    <definedName name="__m1233" localSheetId="11" hidden="1">{"'Sheet1'!$L$16"}</definedName>
    <definedName name="__m1233" localSheetId="13" hidden="1">{"'Sheet1'!$L$16"}</definedName>
    <definedName name="__m1233" localSheetId="16" hidden="1">{"'Sheet1'!$L$16"}</definedName>
    <definedName name="__m1233" localSheetId="21" hidden="1">{"'Sheet1'!$L$16"}</definedName>
    <definedName name="__m1233" localSheetId="18" hidden="1">{"'Sheet1'!$L$16"}</definedName>
    <definedName name="__m1233" localSheetId="19" hidden="1">{"'Sheet1'!$L$16"}</definedName>
    <definedName name="__m1233" localSheetId="20" hidden="1">{"'Sheet1'!$L$16"}</definedName>
    <definedName name="__m1233" localSheetId="22" hidden="1">{"'Sheet1'!$L$16"}</definedName>
    <definedName name="__m1233" localSheetId="24" hidden="1">{"'Sheet1'!$L$16"}</definedName>
    <definedName name="__m1233" localSheetId="28" hidden="1">{"'Sheet1'!$L$16"}</definedName>
    <definedName name="__m1233" localSheetId="14" hidden="1">{"'Sheet1'!$L$16"}</definedName>
    <definedName name="__m1233" hidden="1">{"'Sheet1'!$L$16"}</definedName>
    <definedName name="__M2" localSheetId="12" hidden="1">{"'Sheet1'!$L$16"}</definedName>
    <definedName name="__M2" localSheetId="11" hidden="1">{"'Sheet1'!$L$16"}</definedName>
    <definedName name="__M2" localSheetId="13" hidden="1">{"'Sheet1'!$L$16"}</definedName>
    <definedName name="__M2" localSheetId="16" hidden="1">{"'Sheet1'!$L$16"}</definedName>
    <definedName name="__M2" localSheetId="21" hidden="1">{"'Sheet1'!$L$16"}</definedName>
    <definedName name="__M2" localSheetId="18" hidden="1">{"'Sheet1'!$L$16"}</definedName>
    <definedName name="__M2" localSheetId="19" hidden="1">{"'Sheet1'!$L$16"}</definedName>
    <definedName name="__M2" localSheetId="20" hidden="1">{"'Sheet1'!$L$16"}</definedName>
    <definedName name="__M2" localSheetId="22" hidden="1">{"'Sheet1'!$L$16"}</definedName>
    <definedName name="__M2" localSheetId="24" hidden="1">{"'Sheet1'!$L$16"}</definedName>
    <definedName name="__M2" localSheetId="28" hidden="1">{"'Sheet1'!$L$16"}</definedName>
    <definedName name="__M2" localSheetId="14" hidden="1">{"'Sheet1'!$L$16"}</definedName>
    <definedName name="__M2" hidden="1">{"'Sheet1'!$L$16"}</definedName>
    <definedName name="__m3" localSheetId="12" hidden="1">{"'Sheet1'!$L$16"}</definedName>
    <definedName name="__m3" localSheetId="11" hidden="1">{"'Sheet1'!$L$16"}</definedName>
    <definedName name="__m3" localSheetId="13" hidden="1">{"'Sheet1'!$L$16"}</definedName>
    <definedName name="__m3" localSheetId="16" hidden="1">{"'Sheet1'!$L$16"}</definedName>
    <definedName name="__m3" localSheetId="21" hidden="1">{"'Sheet1'!$L$16"}</definedName>
    <definedName name="__m3" localSheetId="18" hidden="1">{"'Sheet1'!$L$16"}</definedName>
    <definedName name="__m3" localSheetId="19" hidden="1">{"'Sheet1'!$L$16"}</definedName>
    <definedName name="__m3" localSheetId="20" hidden="1">{"'Sheet1'!$L$16"}</definedName>
    <definedName name="__m3" localSheetId="22" hidden="1">{"'Sheet1'!$L$16"}</definedName>
    <definedName name="__m3" localSheetId="24" hidden="1">{"'Sheet1'!$L$16"}</definedName>
    <definedName name="__m3" localSheetId="28" hidden="1">{"'Sheet1'!$L$16"}</definedName>
    <definedName name="__m3" localSheetId="14" hidden="1">{"'Sheet1'!$L$16"}</definedName>
    <definedName name="__m3" hidden="1">{"'Sheet1'!$L$16"}</definedName>
    <definedName name="__M36" localSheetId="12" hidden="1">{"'Sheet1'!$L$16"}</definedName>
    <definedName name="__M36" localSheetId="11" hidden="1">{"'Sheet1'!$L$16"}</definedName>
    <definedName name="__M36" localSheetId="13" hidden="1">{"'Sheet1'!$L$16"}</definedName>
    <definedName name="__M36" localSheetId="16" hidden="1">{"'Sheet1'!$L$16"}</definedName>
    <definedName name="__M36" localSheetId="21" hidden="1">{"'Sheet1'!$L$16"}</definedName>
    <definedName name="__M36" localSheetId="18" hidden="1">{"'Sheet1'!$L$16"}</definedName>
    <definedName name="__M36" localSheetId="19" hidden="1">{"'Sheet1'!$L$16"}</definedName>
    <definedName name="__M36" localSheetId="20" hidden="1">{"'Sheet1'!$L$16"}</definedName>
    <definedName name="__M36" localSheetId="22" hidden="1">{"'Sheet1'!$L$16"}</definedName>
    <definedName name="__M36" localSheetId="24" hidden="1">{"'Sheet1'!$L$16"}</definedName>
    <definedName name="__M36" localSheetId="28" hidden="1">{"'Sheet1'!$L$16"}</definedName>
    <definedName name="__M36" localSheetId="14" hidden="1">{"'Sheet1'!$L$16"}</definedName>
    <definedName name="__M36" hidden="1">{"'Sheet1'!$L$16"}</definedName>
    <definedName name="__m4" localSheetId="12" hidden="1">{"'Sheet1'!$L$16"}</definedName>
    <definedName name="__m4" localSheetId="11" hidden="1">{"'Sheet1'!$L$16"}</definedName>
    <definedName name="__m4" localSheetId="13" hidden="1">{"'Sheet1'!$L$16"}</definedName>
    <definedName name="__m4" localSheetId="16" hidden="1">{"'Sheet1'!$L$16"}</definedName>
    <definedName name="__m4" localSheetId="21" hidden="1">{"'Sheet1'!$L$16"}</definedName>
    <definedName name="__m4" localSheetId="18" hidden="1">{"'Sheet1'!$L$16"}</definedName>
    <definedName name="__m4" localSheetId="19" hidden="1">{"'Sheet1'!$L$16"}</definedName>
    <definedName name="__m4" localSheetId="20" hidden="1">{"'Sheet1'!$L$16"}</definedName>
    <definedName name="__m4" localSheetId="22" hidden="1">{"'Sheet1'!$L$16"}</definedName>
    <definedName name="__m4" localSheetId="24" hidden="1">{"'Sheet1'!$L$16"}</definedName>
    <definedName name="__m4" localSheetId="28" hidden="1">{"'Sheet1'!$L$16"}</definedName>
    <definedName name="__m4" localSheetId="14" hidden="1">{"'Sheet1'!$L$16"}</definedName>
    <definedName name="__m4" hidden="1">{"'Sheet1'!$L$16"}</definedName>
    <definedName name="__m7" hidden="1">#N/A</definedName>
    <definedName name="__MAC12">#REF!</definedName>
    <definedName name="__MAC46">#REF!</definedName>
    <definedName name="__Mau2" localSheetId="12" hidden="1">{"'Sheet1'!$L$16"}</definedName>
    <definedName name="__Mau2" localSheetId="11" hidden="1">{"'Sheet1'!$L$16"}</definedName>
    <definedName name="__Mau2" localSheetId="13" hidden="1">{"'Sheet1'!$L$16"}</definedName>
    <definedName name="__Mau2" localSheetId="16" hidden="1">{"'Sheet1'!$L$16"}</definedName>
    <definedName name="__Mau2" localSheetId="21" hidden="1">{"'Sheet1'!$L$16"}</definedName>
    <definedName name="__Mau2" localSheetId="18" hidden="1">{"'Sheet1'!$L$16"}</definedName>
    <definedName name="__Mau2" localSheetId="19" hidden="1">{"'Sheet1'!$L$16"}</definedName>
    <definedName name="__Mau2" localSheetId="20" hidden="1">{"'Sheet1'!$L$16"}</definedName>
    <definedName name="__Mau2" localSheetId="22" hidden="1">{"'Sheet1'!$L$16"}</definedName>
    <definedName name="__Mau2" localSheetId="24" hidden="1">{"'Sheet1'!$L$16"}</definedName>
    <definedName name="__Mau2" localSheetId="28" hidden="1">{"'Sheet1'!$L$16"}</definedName>
    <definedName name="__Mau2" localSheetId="14" hidden="1">{"'Sheet1'!$L$16"}</definedName>
    <definedName name="__Mau2" hidden="1">{"'Sheet1'!$L$16"}</definedName>
    <definedName name="__MCC3" localSheetId="12" hidden="1">{#N/A,#N/A,FALSE,"CCTV"}</definedName>
    <definedName name="__MCC3" localSheetId="11" hidden="1">{#N/A,#N/A,FALSE,"CCTV"}</definedName>
    <definedName name="__MCC3" localSheetId="13" hidden="1">{#N/A,#N/A,FALSE,"CCTV"}</definedName>
    <definedName name="__MCC3" localSheetId="16" hidden="1">{#N/A,#N/A,FALSE,"CCTV"}</definedName>
    <definedName name="__MCC3" localSheetId="21" hidden="1">{#N/A,#N/A,FALSE,"CCTV"}</definedName>
    <definedName name="__MCC3" localSheetId="18" hidden="1">{#N/A,#N/A,FALSE,"CCTV"}</definedName>
    <definedName name="__MCC3" localSheetId="19" hidden="1">{#N/A,#N/A,FALSE,"CCTV"}</definedName>
    <definedName name="__MCC3" localSheetId="20" hidden="1">{#N/A,#N/A,FALSE,"CCTV"}</definedName>
    <definedName name="__MCC3" localSheetId="22" hidden="1">{#N/A,#N/A,FALSE,"CCTV"}</definedName>
    <definedName name="__MCC3" localSheetId="24" hidden="1">{#N/A,#N/A,FALSE,"CCTV"}</definedName>
    <definedName name="__MCC3" localSheetId="28" hidden="1">{#N/A,#N/A,FALSE,"CCTV"}</definedName>
    <definedName name="__MCC3" localSheetId="14" hidden="1">{#N/A,#N/A,FALSE,"CCTV"}</definedName>
    <definedName name="__MCC3" hidden="1">{#N/A,#N/A,FALSE,"CCTV"}</definedName>
    <definedName name="__MEP2" localSheetId="12" hidden="1">{#N/A,#N/A,FALSE,"CCTV"}</definedName>
    <definedName name="__MEP2" localSheetId="11" hidden="1">{#N/A,#N/A,FALSE,"CCTV"}</definedName>
    <definedName name="__MEP2" localSheetId="13" hidden="1">{#N/A,#N/A,FALSE,"CCTV"}</definedName>
    <definedName name="__MEP2" localSheetId="16" hidden="1">{#N/A,#N/A,FALSE,"CCTV"}</definedName>
    <definedName name="__MEP2" localSheetId="21" hidden="1">{#N/A,#N/A,FALSE,"CCTV"}</definedName>
    <definedName name="__MEP2" localSheetId="18" hidden="1">{#N/A,#N/A,FALSE,"CCTV"}</definedName>
    <definedName name="__MEP2" localSheetId="19" hidden="1">{#N/A,#N/A,FALSE,"CCTV"}</definedName>
    <definedName name="__MEP2" localSheetId="20" hidden="1">{#N/A,#N/A,FALSE,"CCTV"}</definedName>
    <definedName name="__MEP2" localSheetId="22" hidden="1">{#N/A,#N/A,FALSE,"CCTV"}</definedName>
    <definedName name="__MEP2" localSheetId="24" hidden="1">{#N/A,#N/A,FALSE,"CCTV"}</definedName>
    <definedName name="__MEP2" localSheetId="28" hidden="1">{#N/A,#N/A,FALSE,"CCTV"}</definedName>
    <definedName name="__MEP2" localSheetId="14" hidden="1">{#N/A,#N/A,FALSE,"CCTV"}</definedName>
    <definedName name="__MEP2" hidden="1">{#N/A,#N/A,FALSE,"CCTV"}</definedName>
    <definedName name="__moi2" localSheetId="12" hidden="1">{"'Sheet1'!$L$16"}</definedName>
    <definedName name="__moi2" localSheetId="11" hidden="1">{"'Sheet1'!$L$16"}</definedName>
    <definedName name="__moi2" localSheetId="13" hidden="1">{"'Sheet1'!$L$16"}</definedName>
    <definedName name="__moi2" localSheetId="16" hidden="1">{"'Sheet1'!$L$16"}</definedName>
    <definedName name="__moi2" localSheetId="21" hidden="1">{"'Sheet1'!$L$16"}</definedName>
    <definedName name="__moi2" localSheetId="18" hidden="1">{"'Sheet1'!$L$16"}</definedName>
    <definedName name="__moi2" localSheetId="19" hidden="1">{"'Sheet1'!$L$16"}</definedName>
    <definedName name="__moi2" localSheetId="20" hidden="1">{"'Sheet1'!$L$16"}</definedName>
    <definedName name="__moi2" localSheetId="22" hidden="1">{"'Sheet1'!$L$16"}</definedName>
    <definedName name="__moi2" localSheetId="24" hidden="1">{"'Sheet1'!$L$16"}</definedName>
    <definedName name="__moi2" localSheetId="28" hidden="1">{"'Sheet1'!$L$16"}</definedName>
    <definedName name="__moi2" localSheetId="14" hidden="1">{"'Sheet1'!$L$16"}</definedName>
    <definedName name="__moi2" hidden="1">{"'Sheet1'!$L$16"}</definedName>
    <definedName name="__n23" localSheetId="12" hidden="1">{"'Sheet1'!$L$16"}</definedName>
    <definedName name="__n23" localSheetId="11" hidden="1">{"'Sheet1'!$L$16"}</definedName>
    <definedName name="__n23" localSheetId="13" hidden="1">{"'Sheet1'!$L$16"}</definedName>
    <definedName name="__n23" localSheetId="16" hidden="1">{"'Sheet1'!$L$16"}</definedName>
    <definedName name="__n23" localSheetId="21" hidden="1">{"'Sheet1'!$L$16"}</definedName>
    <definedName name="__n23" localSheetId="18" hidden="1">{"'Sheet1'!$L$16"}</definedName>
    <definedName name="__n23" localSheetId="19" hidden="1">{"'Sheet1'!$L$16"}</definedName>
    <definedName name="__n23" localSheetId="20" hidden="1">{"'Sheet1'!$L$16"}</definedName>
    <definedName name="__n23" localSheetId="22" hidden="1">{"'Sheet1'!$L$16"}</definedName>
    <definedName name="__n23" localSheetId="24" hidden="1">{"'Sheet1'!$L$16"}</definedName>
    <definedName name="__n23" localSheetId="28" hidden="1">{"'Sheet1'!$L$16"}</definedName>
    <definedName name="__n23" localSheetId="14" hidden="1">{"'Sheet1'!$L$16"}</definedName>
    <definedName name="__n23" hidden="1">{"'Sheet1'!$L$16"}</definedName>
    <definedName name="__nam1" localSheetId="12" hidden="1">{"'Sheet1'!$L$16"}</definedName>
    <definedName name="__nam1" localSheetId="11" hidden="1">{"'Sheet1'!$L$16"}</definedName>
    <definedName name="__nam1" localSheetId="13" hidden="1">{"'Sheet1'!$L$16"}</definedName>
    <definedName name="__nam1" localSheetId="16" hidden="1">{"'Sheet1'!$L$16"}</definedName>
    <definedName name="__nam1" localSheetId="21" hidden="1">{"'Sheet1'!$L$16"}</definedName>
    <definedName name="__nam1" localSheetId="18" hidden="1">{"'Sheet1'!$L$16"}</definedName>
    <definedName name="__nam1" localSheetId="19" hidden="1">{"'Sheet1'!$L$16"}</definedName>
    <definedName name="__nam1" localSheetId="20" hidden="1">{"'Sheet1'!$L$16"}</definedName>
    <definedName name="__nam1" localSheetId="22" hidden="1">{"'Sheet1'!$L$16"}</definedName>
    <definedName name="__nam1" localSheetId="24" hidden="1">{"'Sheet1'!$L$16"}</definedName>
    <definedName name="__nam1" localSheetId="28" hidden="1">{"'Sheet1'!$L$16"}</definedName>
    <definedName name="__nam1" localSheetId="14" hidden="1">{"'Sheet1'!$L$16"}</definedName>
    <definedName name="__nam1" hidden="1">{"'Sheet1'!$L$16"}</definedName>
    <definedName name="__NAM11" localSheetId="12" hidden="1">{#N/A,#N/A,FALSE,"Chi tiÆt"}</definedName>
    <definedName name="__NAM11" localSheetId="11" hidden="1">{#N/A,#N/A,FALSE,"Chi tiÆt"}</definedName>
    <definedName name="__NAM11" localSheetId="13" hidden="1">{#N/A,#N/A,FALSE,"Chi tiÆt"}</definedName>
    <definedName name="__NAM11" localSheetId="16" hidden="1">{#N/A,#N/A,FALSE,"Chi tiÆt"}</definedName>
    <definedName name="__NAM11" localSheetId="21" hidden="1">{#N/A,#N/A,FALSE,"Chi tiÆt"}</definedName>
    <definedName name="__NAM11" localSheetId="18" hidden="1">{#N/A,#N/A,FALSE,"Chi tiÆt"}</definedName>
    <definedName name="__NAM11" localSheetId="19" hidden="1">{#N/A,#N/A,FALSE,"Chi tiÆt"}</definedName>
    <definedName name="__NAM11" localSheetId="20" hidden="1">{#N/A,#N/A,FALSE,"Chi tiÆt"}</definedName>
    <definedName name="__NAM11" localSheetId="22" hidden="1">{#N/A,#N/A,FALSE,"Chi tiÆt"}</definedName>
    <definedName name="__NAM11" localSheetId="24" hidden="1">{#N/A,#N/A,FALSE,"Chi tiÆt"}</definedName>
    <definedName name="__NAM11" localSheetId="28" hidden="1">{#N/A,#N/A,FALSE,"Chi tiÆt"}</definedName>
    <definedName name="__NAM11" localSheetId="14" hidden="1">{#N/A,#N/A,FALSE,"Chi tiÆt"}</definedName>
    <definedName name="__NAM11" hidden="1">{#N/A,#N/A,FALSE,"Chi tiÆt"}</definedName>
    <definedName name="__NCL100">#REF!</definedName>
    <definedName name="__NCL200">#REF!</definedName>
    <definedName name="__NCL250">#REF!</definedName>
    <definedName name="__NCN15" localSheetId="12" hidden="1">{"'Sheet1'!$L$16"}</definedName>
    <definedName name="__NCN15" localSheetId="11" hidden="1">{"'Sheet1'!$L$16"}</definedName>
    <definedName name="__NCN15" localSheetId="13" hidden="1">{"'Sheet1'!$L$16"}</definedName>
    <definedName name="__NCN15" localSheetId="16" hidden="1">{"'Sheet1'!$L$16"}</definedName>
    <definedName name="__NCN15" localSheetId="21" hidden="1">{"'Sheet1'!$L$16"}</definedName>
    <definedName name="__NCN15" localSheetId="18" hidden="1">{"'Sheet1'!$L$16"}</definedName>
    <definedName name="__NCN15" localSheetId="19" hidden="1">{"'Sheet1'!$L$16"}</definedName>
    <definedName name="__NCN15" localSheetId="20" hidden="1">{"'Sheet1'!$L$16"}</definedName>
    <definedName name="__NCN15" localSheetId="22" hidden="1">{"'Sheet1'!$L$16"}</definedName>
    <definedName name="__NCN15" localSheetId="24" hidden="1">{"'Sheet1'!$L$16"}</definedName>
    <definedName name="__NCN15" localSheetId="28" hidden="1">{"'Sheet1'!$L$16"}</definedName>
    <definedName name="__NCN15" localSheetId="14" hidden="1">{"'Sheet1'!$L$16"}</definedName>
    <definedName name="__NCN15" hidden="1">{"'Sheet1'!$L$16"}</definedName>
    <definedName name="__NET2">#REF!</definedName>
    <definedName name="__nin190">#REF!</definedName>
    <definedName name="__NO1" hidden="1">#REF!</definedName>
    <definedName name="__NO2" hidden="1">#REF!</definedName>
    <definedName name="__NS03" localSheetId="12" hidden="1">{"'Sheet1'!$L$16"}</definedName>
    <definedName name="__NS03" localSheetId="11" hidden="1">{"'Sheet1'!$L$16"}</definedName>
    <definedName name="__NS03" localSheetId="13" hidden="1">{"'Sheet1'!$L$16"}</definedName>
    <definedName name="__NS03" localSheetId="16" hidden="1">{"'Sheet1'!$L$16"}</definedName>
    <definedName name="__NS03" localSheetId="21" hidden="1">{"'Sheet1'!$L$16"}</definedName>
    <definedName name="__NS03" localSheetId="18" hidden="1">{"'Sheet1'!$L$16"}</definedName>
    <definedName name="__NS03" localSheetId="19" hidden="1">{"'Sheet1'!$L$16"}</definedName>
    <definedName name="__NS03" localSheetId="20" hidden="1">{"'Sheet1'!$L$16"}</definedName>
    <definedName name="__NS03" localSheetId="22" hidden="1">{"'Sheet1'!$L$16"}</definedName>
    <definedName name="__NS03" localSheetId="24" hidden="1">{"'Sheet1'!$L$16"}</definedName>
    <definedName name="__NS03" localSheetId="28" hidden="1">{"'Sheet1'!$L$16"}</definedName>
    <definedName name="__NS03" localSheetId="14" hidden="1">{"'Sheet1'!$L$16"}</definedName>
    <definedName name="__NS03" hidden="1">{"'Sheet1'!$L$16"}</definedName>
    <definedName name="__NS03_1" localSheetId="12" hidden="1">{"'Sheet1'!$L$16"}</definedName>
    <definedName name="__NS03_1" localSheetId="11" hidden="1">{"'Sheet1'!$L$16"}</definedName>
    <definedName name="__NS03_1" localSheetId="13" hidden="1">{"'Sheet1'!$L$16"}</definedName>
    <definedName name="__NS03_1" localSheetId="16" hidden="1">{"'Sheet1'!$L$16"}</definedName>
    <definedName name="__NS03_1" localSheetId="21" hidden="1">{"'Sheet1'!$L$16"}</definedName>
    <definedName name="__NS03_1" localSheetId="18" hidden="1">{"'Sheet1'!$L$16"}</definedName>
    <definedName name="__NS03_1" localSheetId="19" hidden="1">{"'Sheet1'!$L$16"}</definedName>
    <definedName name="__NS03_1" localSheetId="20" hidden="1">{"'Sheet1'!$L$16"}</definedName>
    <definedName name="__NS03_1" localSheetId="22" hidden="1">{"'Sheet1'!$L$16"}</definedName>
    <definedName name="__NS03_1" localSheetId="24" hidden="1">{"'Sheet1'!$L$16"}</definedName>
    <definedName name="__NS03_1" localSheetId="28" hidden="1">{"'Sheet1'!$L$16"}</definedName>
    <definedName name="__NS03_1" localSheetId="14" hidden="1">{"'Sheet1'!$L$16"}</definedName>
    <definedName name="__NS03_1" hidden="1">{"'Sheet1'!$L$16"}</definedName>
    <definedName name="__NS03_2" localSheetId="12" hidden="1">{"'Sheet1'!$L$16"}</definedName>
    <definedName name="__NS03_2" localSheetId="11" hidden="1">{"'Sheet1'!$L$16"}</definedName>
    <definedName name="__NS03_2" localSheetId="13" hidden="1">{"'Sheet1'!$L$16"}</definedName>
    <definedName name="__NS03_2" localSheetId="16" hidden="1">{"'Sheet1'!$L$16"}</definedName>
    <definedName name="__NS03_2" localSheetId="21" hidden="1">{"'Sheet1'!$L$16"}</definedName>
    <definedName name="__NS03_2" localSheetId="18" hidden="1">{"'Sheet1'!$L$16"}</definedName>
    <definedName name="__NS03_2" localSheetId="19" hidden="1">{"'Sheet1'!$L$16"}</definedName>
    <definedName name="__NS03_2" localSheetId="20" hidden="1">{"'Sheet1'!$L$16"}</definedName>
    <definedName name="__NS03_2" localSheetId="22" hidden="1">{"'Sheet1'!$L$16"}</definedName>
    <definedName name="__NS03_2" localSheetId="24" hidden="1">{"'Sheet1'!$L$16"}</definedName>
    <definedName name="__NS03_2" localSheetId="28" hidden="1">{"'Sheet1'!$L$16"}</definedName>
    <definedName name="__NS03_2" localSheetId="14" hidden="1">{"'Sheet1'!$L$16"}</definedName>
    <definedName name="__NS03_2" hidden="1">{"'Sheet1'!$L$16"}</definedName>
    <definedName name="__NS03_3" localSheetId="12" hidden="1">{"'Sheet1'!$L$16"}</definedName>
    <definedName name="__NS03_3" localSheetId="11" hidden="1">{"'Sheet1'!$L$16"}</definedName>
    <definedName name="__NS03_3" localSheetId="13" hidden="1">{"'Sheet1'!$L$16"}</definedName>
    <definedName name="__NS03_3" localSheetId="16" hidden="1">{"'Sheet1'!$L$16"}</definedName>
    <definedName name="__NS03_3" localSheetId="21" hidden="1">{"'Sheet1'!$L$16"}</definedName>
    <definedName name="__NS03_3" localSheetId="18" hidden="1">{"'Sheet1'!$L$16"}</definedName>
    <definedName name="__NS03_3" localSheetId="19" hidden="1">{"'Sheet1'!$L$16"}</definedName>
    <definedName name="__NS03_3" localSheetId="20" hidden="1">{"'Sheet1'!$L$16"}</definedName>
    <definedName name="__NS03_3" localSheetId="22" hidden="1">{"'Sheet1'!$L$16"}</definedName>
    <definedName name="__NS03_3" localSheetId="24" hidden="1">{"'Sheet1'!$L$16"}</definedName>
    <definedName name="__NS03_3" localSheetId="28" hidden="1">{"'Sheet1'!$L$16"}</definedName>
    <definedName name="__NS03_3" localSheetId="14" hidden="1">{"'Sheet1'!$L$16"}</definedName>
    <definedName name="__NS03_3" hidden="1">{"'Sheet1'!$L$16"}</definedName>
    <definedName name="__NS03_4" localSheetId="12" hidden="1">{"'Sheet1'!$L$16"}</definedName>
    <definedName name="__NS03_4" localSheetId="11" hidden="1">{"'Sheet1'!$L$16"}</definedName>
    <definedName name="__NS03_4" localSheetId="13" hidden="1">{"'Sheet1'!$L$16"}</definedName>
    <definedName name="__NS03_4" localSheetId="16" hidden="1">{"'Sheet1'!$L$16"}</definedName>
    <definedName name="__NS03_4" localSheetId="21" hidden="1">{"'Sheet1'!$L$16"}</definedName>
    <definedName name="__NS03_4" localSheetId="18" hidden="1">{"'Sheet1'!$L$16"}</definedName>
    <definedName name="__NS03_4" localSheetId="19" hidden="1">{"'Sheet1'!$L$16"}</definedName>
    <definedName name="__NS03_4" localSheetId="20" hidden="1">{"'Sheet1'!$L$16"}</definedName>
    <definedName name="__NS03_4" localSheetId="22" hidden="1">{"'Sheet1'!$L$16"}</definedName>
    <definedName name="__NS03_4" localSheetId="24" hidden="1">{"'Sheet1'!$L$16"}</definedName>
    <definedName name="__NS03_4" localSheetId="28" hidden="1">{"'Sheet1'!$L$16"}</definedName>
    <definedName name="__NS03_4" localSheetId="14" hidden="1">{"'Sheet1'!$L$16"}</definedName>
    <definedName name="__NS03_4" hidden="1">{"'Sheet1'!$L$16"}</definedName>
    <definedName name="__NS03_5" localSheetId="12" hidden="1">{"'Sheet1'!$L$16"}</definedName>
    <definedName name="__NS03_5" localSheetId="11" hidden="1">{"'Sheet1'!$L$16"}</definedName>
    <definedName name="__NS03_5" localSheetId="13" hidden="1">{"'Sheet1'!$L$16"}</definedName>
    <definedName name="__NS03_5" localSheetId="16" hidden="1">{"'Sheet1'!$L$16"}</definedName>
    <definedName name="__NS03_5" localSheetId="21" hidden="1">{"'Sheet1'!$L$16"}</definedName>
    <definedName name="__NS03_5" localSheetId="18" hidden="1">{"'Sheet1'!$L$16"}</definedName>
    <definedName name="__NS03_5" localSheetId="19" hidden="1">{"'Sheet1'!$L$16"}</definedName>
    <definedName name="__NS03_5" localSheetId="20" hidden="1">{"'Sheet1'!$L$16"}</definedName>
    <definedName name="__NS03_5" localSheetId="22" hidden="1">{"'Sheet1'!$L$16"}</definedName>
    <definedName name="__NS03_5" localSheetId="24" hidden="1">{"'Sheet1'!$L$16"}</definedName>
    <definedName name="__NS03_5" localSheetId="28" hidden="1">{"'Sheet1'!$L$16"}</definedName>
    <definedName name="__NS03_5" localSheetId="14" hidden="1">{"'Sheet1'!$L$16"}</definedName>
    <definedName name="__NS03_5" hidden="1">{"'Sheet1'!$L$16"}</definedName>
    <definedName name="__nso1" localSheetId="12" hidden="1">{"'Sheet1'!$L$16"}</definedName>
    <definedName name="__nso1" localSheetId="11" hidden="1">{"'Sheet1'!$L$16"}</definedName>
    <definedName name="__nso1" localSheetId="13" hidden="1">{"'Sheet1'!$L$16"}</definedName>
    <definedName name="__nso1" localSheetId="16" hidden="1">{"'Sheet1'!$L$16"}</definedName>
    <definedName name="__nso1" localSheetId="21" hidden="1">{"'Sheet1'!$L$16"}</definedName>
    <definedName name="__nso1" localSheetId="18" hidden="1">{"'Sheet1'!$L$16"}</definedName>
    <definedName name="__nso1" localSheetId="19" hidden="1">{"'Sheet1'!$L$16"}</definedName>
    <definedName name="__nso1" localSheetId="20" hidden="1">{"'Sheet1'!$L$16"}</definedName>
    <definedName name="__nso1" localSheetId="22" hidden="1">{"'Sheet1'!$L$16"}</definedName>
    <definedName name="__nso1" localSheetId="24" hidden="1">{"'Sheet1'!$L$16"}</definedName>
    <definedName name="__nso1" localSheetId="28" hidden="1">{"'Sheet1'!$L$16"}</definedName>
    <definedName name="__nso1" localSheetId="14" hidden="1">{"'Sheet1'!$L$16"}</definedName>
    <definedName name="__nso1" hidden="1">{"'Sheet1'!$L$16"}</definedName>
    <definedName name="__NSO2" localSheetId="12" hidden="1">{"'Sheet1'!$L$16"}</definedName>
    <definedName name="__NSO2" localSheetId="11" hidden="1">{"'Sheet1'!$L$16"}</definedName>
    <definedName name="__NSO2" localSheetId="13" hidden="1">{"'Sheet1'!$L$16"}</definedName>
    <definedName name="__NSO2" localSheetId="16" hidden="1">{"'Sheet1'!$L$16"}</definedName>
    <definedName name="__NSO2" localSheetId="21" hidden="1">{"'Sheet1'!$L$16"}</definedName>
    <definedName name="__NSO2" localSheetId="18" hidden="1">{"'Sheet1'!$L$16"}</definedName>
    <definedName name="__NSO2" localSheetId="19" hidden="1">{"'Sheet1'!$L$16"}</definedName>
    <definedName name="__NSO2" localSheetId="20" hidden="1">{"'Sheet1'!$L$16"}</definedName>
    <definedName name="__NSO2" localSheetId="22" hidden="1">{"'Sheet1'!$L$16"}</definedName>
    <definedName name="__NSO2" localSheetId="24" hidden="1">{"'Sheet1'!$L$16"}</definedName>
    <definedName name="__NSO2" localSheetId="28" hidden="1">{"'Sheet1'!$L$16"}</definedName>
    <definedName name="__NSO2" localSheetId="14" hidden="1">{"'Sheet1'!$L$16"}</definedName>
    <definedName name="__NSO2" hidden="1">{"'Sheet1'!$L$16"}</definedName>
    <definedName name="__NSO2_1" localSheetId="12" hidden="1">{"'Sheet1'!$L$16"}</definedName>
    <definedName name="__NSO2_1" localSheetId="11" hidden="1">{"'Sheet1'!$L$16"}</definedName>
    <definedName name="__NSO2_1" localSheetId="13" hidden="1">{"'Sheet1'!$L$16"}</definedName>
    <definedName name="__NSO2_1" localSheetId="16" hidden="1">{"'Sheet1'!$L$16"}</definedName>
    <definedName name="__NSO2_1" localSheetId="21" hidden="1">{"'Sheet1'!$L$16"}</definedName>
    <definedName name="__NSO2_1" localSheetId="18" hidden="1">{"'Sheet1'!$L$16"}</definedName>
    <definedName name="__NSO2_1" localSheetId="19" hidden="1">{"'Sheet1'!$L$16"}</definedName>
    <definedName name="__NSO2_1" localSheetId="20" hidden="1">{"'Sheet1'!$L$16"}</definedName>
    <definedName name="__NSO2_1" localSheetId="22" hidden="1">{"'Sheet1'!$L$16"}</definedName>
    <definedName name="__NSO2_1" localSheetId="24" hidden="1">{"'Sheet1'!$L$16"}</definedName>
    <definedName name="__NSO2_1" localSheetId="28" hidden="1">{"'Sheet1'!$L$16"}</definedName>
    <definedName name="__NSO2_1" localSheetId="14" hidden="1">{"'Sheet1'!$L$16"}</definedName>
    <definedName name="__NSO2_1" hidden="1">{"'Sheet1'!$L$16"}</definedName>
    <definedName name="__NSO2_2" localSheetId="12" hidden="1">{"'Sheet1'!$L$16"}</definedName>
    <definedName name="__NSO2_2" localSheetId="11" hidden="1">{"'Sheet1'!$L$16"}</definedName>
    <definedName name="__NSO2_2" localSheetId="13" hidden="1">{"'Sheet1'!$L$16"}</definedName>
    <definedName name="__NSO2_2" localSheetId="16" hidden="1">{"'Sheet1'!$L$16"}</definedName>
    <definedName name="__NSO2_2" localSheetId="21" hidden="1">{"'Sheet1'!$L$16"}</definedName>
    <definedName name="__NSO2_2" localSheetId="18" hidden="1">{"'Sheet1'!$L$16"}</definedName>
    <definedName name="__NSO2_2" localSheetId="19" hidden="1">{"'Sheet1'!$L$16"}</definedName>
    <definedName name="__NSO2_2" localSheetId="20" hidden="1">{"'Sheet1'!$L$16"}</definedName>
    <definedName name="__NSO2_2" localSheetId="22" hidden="1">{"'Sheet1'!$L$16"}</definedName>
    <definedName name="__NSO2_2" localSheetId="24" hidden="1">{"'Sheet1'!$L$16"}</definedName>
    <definedName name="__NSO2_2" localSheetId="28" hidden="1">{"'Sheet1'!$L$16"}</definedName>
    <definedName name="__NSO2_2" localSheetId="14" hidden="1">{"'Sheet1'!$L$16"}</definedName>
    <definedName name="__NSO2_2" hidden="1">{"'Sheet1'!$L$16"}</definedName>
    <definedName name="__NSO2_3" localSheetId="12" hidden="1">{"'Sheet1'!$L$16"}</definedName>
    <definedName name="__NSO2_3" localSheetId="11" hidden="1">{"'Sheet1'!$L$16"}</definedName>
    <definedName name="__NSO2_3" localSheetId="13" hidden="1">{"'Sheet1'!$L$16"}</definedName>
    <definedName name="__NSO2_3" localSheetId="16" hidden="1">{"'Sheet1'!$L$16"}</definedName>
    <definedName name="__NSO2_3" localSheetId="21" hidden="1">{"'Sheet1'!$L$16"}</definedName>
    <definedName name="__NSO2_3" localSheetId="18" hidden="1">{"'Sheet1'!$L$16"}</definedName>
    <definedName name="__NSO2_3" localSheetId="19" hidden="1">{"'Sheet1'!$L$16"}</definedName>
    <definedName name="__NSO2_3" localSheetId="20" hidden="1">{"'Sheet1'!$L$16"}</definedName>
    <definedName name="__NSO2_3" localSheetId="22" hidden="1">{"'Sheet1'!$L$16"}</definedName>
    <definedName name="__NSO2_3" localSheetId="24" hidden="1">{"'Sheet1'!$L$16"}</definedName>
    <definedName name="__NSO2_3" localSheetId="28" hidden="1">{"'Sheet1'!$L$16"}</definedName>
    <definedName name="__NSO2_3" localSheetId="14" hidden="1">{"'Sheet1'!$L$16"}</definedName>
    <definedName name="__NSO2_3" hidden="1">{"'Sheet1'!$L$16"}</definedName>
    <definedName name="__NSO2_4" localSheetId="12" hidden="1">{"'Sheet1'!$L$16"}</definedName>
    <definedName name="__NSO2_4" localSheetId="11" hidden="1">{"'Sheet1'!$L$16"}</definedName>
    <definedName name="__NSO2_4" localSheetId="13" hidden="1">{"'Sheet1'!$L$16"}</definedName>
    <definedName name="__NSO2_4" localSheetId="16" hidden="1">{"'Sheet1'!$L$16"}</definedName>
    <definedName name="__NSO2_4" localSheetId="21" hidden="1">{"'Sheet1'!$L$16"}</definedName>
    <definedName name="__NSO2_4" localSheetId="18" hidden="1">{"'Sheet1'!$L$16"}</definedName>
    <definedName name="__NSO2_4" localSheetId="19" hidden="1">{"'Sheet1'!$L$16"}</definedName>
    <definedName name="__NSO2_4" localSheetId="20" hidden="1">{"'Sheet1'!$L$16"}</definedName>
    <definedName name="__NSO2_4" localSheetId="22" hidden="1">{"'Sheet1'!$L$16"}</definedName>
    <definedName name="__NSO2_4" localSheetId="24" hidden="1">{"'Sheet1'!$L$16"}</definedName>
    <definedName name="__NSO2_4" localSheetId="28" hidden="1">{"'Sheet1'!$L$16"}</definedName>
    <definedName name="__NSO2_4" localSheetId="14" hidden="1">{"'Sheet1'!$L$16"}</definedName>
    <definedName name="__NSO2_4" hidden="1">{"'Sheet1'!$L$16"}</definedName>
    <definedName name="__NSO2_5" localSheetId="12" hidden="1">{"'Sheet1'!$L$16"}</definedName>
    <definedName name="__NSO2_5" localSheetId="11" hidden="1">{"'Sheet1'!$L$16"}</definedName>
    <definedName name="__NSO2_5" localSheetId="13" hidden="1">{"'Sheet1'!$L$16"}</definedName>
    <definedName name="__NSO2_5" localSheetId="16" hidden="1">{"'Sheet1'!$L$16"}</definedName>
    <definedName name="__NSO2_5" localSheetId="21" hidden="1">{"'Sheet1'!$L$16"}</definedName>
    <definedName name="__NSO2_5" localSheetId="18" hidden="1">{"'Sheet1'!$L$16"}</definedName>
    <definedName name="__NSO2_5" localSheetId="19" hidden="1">{"'Sheet1'!$L$16"}</definedName>
    <definedName name="__NSO2_5" localSheetId="20" hidden="1">{"'Sheet1'!$L$16"}</definedName>
    <definedName name="__NSO2_5" localSheetId="22" hidden="1">{"'Sheet1'!$L$16"}</definedName>
    <definedName name="__NSO2_5" localSheetId="24" hidden="1">{"'Sheet1'!$L$16"}</definedName>
    <definedName name="__NSO2_5" localSheetId="28" hidden="1">{"'Sheet1'!$L$16"}</definedName>
    <definedName name="__NSO2_5" localSheetId="14" hidden="1">{"'Sheet1'!$L$16"}</definedName>
    <definedName name="__NSO2_5" hidden="1">{"'Sheet1'!$L$16"}</definedName>
    <definedName name="__NSO3" localSheetId="12" hidden="1">{"'Sheet1'!$L$16"}</definedName>
    <definedName name="__NSO3" localSheetId="11" hidden="1">{"'Sheet1'!$L$16"}</definedName>
    <definedName name="__NSO3" localSheetId="13" hidden="1">{"'Sheet1'!$L$16"}</definedName>
    <definedName name="__NSO3" localSheetId="16" hidden="1">{"'Sheet1'!$L$16"}</definedName>
    <definedName name="__NSO3" localSheetId="21" hidden="1">{"'Sheet1'!$L$16"}</definedName>
    <definedName name="__NSO3" localSheetId="18" hidden="1">{"'Sheet1'!$L$16"}</definedName>
    <definedName name="__NSO3" localSheetId="19" hidden="1">{"'Sheet1'!$L$16"}</definedName>
    <definedName name="__NSO3" localSheetId="20" hidden="1">{"'Sheet1'!$L$16"}</definedName>
    <definedName name="__NSO3" localSheetId="22" hidden="1">{"'Sheet1'!$L$16"}</definedName>
    <definedName name="__NSO3" localSheetId="24" hidden="1">{"'Sheet1'!$L$16"}</definedName>
    <definedName name="__NSO3" localSheetId="28" hidden="1">{"'Sheet1'!$L$16"}</definedName>
    <definedName name="__NSO3" localSheetId="14" hidden="1">{"'Sheet1'!$L$16"}</definedName>
    <definedName name="__NSO3" hidden="1">{"'Sheet1'!$L$16"}</definedName>
    <definedName name="__O4" localSheetId="12" hidden="1">{#N/A,#N/A,FALSE,"Sheet1"}</definedName>
    <definedName name="__O4" localSheetId="11" hidden="1">{#N/A,#N/A,FALSE,"Sheet1"}</definedName>
    <definedName name="__O4" localSheetId="13" hidden="1">{#N/A,#N/A,FALSE,"Sheet1"}</definedName>
    <definedName name="__O4" localSheetId="16" hidden="1">{#N/A,#N/A,FALSE,"Sheet1"}</definedName>
    <definedName name="__O4" localSheetId="21" hidden="1">{#N/A,#N/A,FALSE,"Sheet1"}</definedName>
    <definedName name="__O4" localSheetId="18" hidden="1">{#N/A,#N/A,FALSE,"Sheet1"}</definedName>
    <definedName name="__O4" localSheetId="19" hidden="1">{#N/A,#N/A,FALSE,"Sheet1"}</definedName>
    <definedName name="__O4" localSheetId="20" hidden="1">{#N/A,#N/A,FALSE,"Sheet1"}</definedName>
    <definedName name="__O4" localSheetId="22" hidden="1">{#N/A,#N/A,FALSE,"Sheet1"}</definedName>
    <definedName name="__O4" localSheetId="24" hidden="1">{#N/A,#N/A,FALSE,"Sheet1"}</definedName>
    <definedName name="__O4" localSheetId="28" hidden="1">{#N/A,#N/A,FALSE,"Sheet1"}</definedName>
    <definedName name="__O4" localSheetId="14" hidden="1">{#N/A,#N/A,FALSE,"Sheet1"}</definedName>
    <definedName name="__O4" hidden="1">{#N/A,#N/A,FALSE,"Sheet1"}</definedName>
    <definedName name="__o400" localSheetId="12" hidden="1">{#N/A,#N/A,FALSE,"970301";#N/A,#N/A,FALSE,"970302";#N/A,#N/A,FALSE,"970303";#N/A,#N/A,FALSE,"970304";#N/A,#N/A,FALSE,"COM1";#N/A,#N/A,FALSE,"COM2"}</definedName>
    <definedName name="__o400" localSheetId="11" hidden="1">{#N/A,#N/A,FALSE,"970301";#N/A,#N/A,FALSE,"970302";#N/A,#N/A,FALSE,"970303";#N/A,#N/A,FALSE,"970304";#N/A,#N/A,FALSE,"COM1";#N/A,#N/A,FALSE,"COM2"}</definedName>
    <definedName name="__o400" localSheetId="13" hidden="1">{#N/A,#N/A,FALSE,"970301";#N/A,#N/A,FALSE,"970302";#N/A,#N/A,FALSE,"970303";#N/A,#N/A,FALSE,"970304";#N/A,#N/A,FALSE,"COM1";#N/A,#N/A,FALSE,"COM2"}</definedName>
    <definedName name="__o400" localSheetId="16" hidden="1">{#N/A,#N/A,FALSE,"970301";#N/A,#N/A,FALSE,"970302";#N/A,#N/A,FALSE,"970303";#N/A,#N/A,FALSE,"970304";#N/A,#N/A,FALSE,"COM1";#N/A,#N/A,FALSE,"COM2"}</definedName>
    <definedName name="__o400" localSheetId="21" hidden="1">{#N/A,#N/A,FALSE,"970301";#N/A,#N/A,FALSE,"970302";#N/A,#N/A,FALSE,"970303";#N/A,#N/A,FALSE,"970304";#N/A,#N/A,FALSE,"COM1";#N/A,#N/A,FALSE,"COM2"}</definedName>
    <definedName name="__o400" localSheetId="18" hidden="1">{#N/A,#N/A,FALSE,"970301";#N/A,#N/A,FALSE,"970302";#N/A,#N/A,FALSE,"970303";#N/A,#N/A,FALSE,"970304";#N/A,#N/A,FALSE,"COM1";#N/A,#N/A,FALSE,"COM2"}</definedName>
    <definedName name="__o400" localSheetId="19" hidden="1">{#N/A,#N/A,FALSE,"970301";#N/A,#N/A,FALSE,"970302";#N/A,#N/A,FALSE,"970303";#N/A,#N/A,FALSE,"970304";#N/A,#N/A,FALSE,"COM1";#N/A,#N/A,FALSE,"COM2"}</definedName>
    <definedName name="__o400" localSheetId="20" hidden="1">{#N/A,#N/A,FALSE,"970301";#N/A,#N/A,FALSE,"970302";#N/A,#N/A,FALSE,"970303";#N/A,#N/A,FALSE,"970304";#N/A,#N/A,FALSE,"COM1";#N/A,#N/A,FALSE,"COM2"}</definedName>
    <definedName name="__o400" localSheetId="22" hidden="1">{#N/A,#N/A,FALSE,"970301";#N/A,#N/A,FALSE,"970302";#N/A,#N/A,FALSE,"970303";#N/A,#N/A,FALSE,"970304";#N/A,#N/A,FALSE,"COM1";#N/A,#N/A,FALSE,"COM2"}</definedName>
    <definedName name="__o400" localSheetId="24" hidden="1">{#N/A,#N/A,FALSE,"970301";#N/A,#N/A,FALSE,"970302";#N/A,#N/A,FALSE,"970303";#N/A,#N/A,FALSE,"970304";#N/A,#N/A,FALSE,"COM1";#N/A,#N/A,FALSE,"COM2"}</definedName>
    <definedName name="__o400" localSheetId="28" hidden="1">{#N/A,#N/A,FALSE,"970301";#N/A,#N/A,FALSE,"970302";#N/A,#N/A,FALSE,"970303";#N/A,#N/A,FALSE,"970304";#N/A,#N/A,FALSE,"COM1";#N/A,#N/A,FALSE,"COM2"}</definedName>
    <definedName name="__o400" localSheetId="14" hidden="1">{#N/A,#N/A,FALSE,"970301";#N/A,#N/A,FALSE,"970302";#N/A,#N/A,FALSE,"970303";#N/A,#N/A,FALSE,"970304";#N/A,#N/A,FALSE,"COM1";#N/A,#N/A,FALSE,"COM2"}</definedName>
    <definedName name="__o400" hidden="1">{#N/A,#N/A,FALSE,"970301";#N/A,#N/A,FALSE,"970302";#N/A,#N/A,FALSE,"970303";#N/A,#N/A,FALSE,"970304";#N/A,#N/A,FALSE,"COM1";#N/A,#N/A,FALSE,"COM2"}</definedName>
    <definedName name="__p06" localSheetId="12" hidden="1">{"'Sheet1'!$L$16"}</definedName>
    <definedName name="__p06" localSheetId="11" hidden="1">{"'Sheet1'!$L$16"}</definedName>
    <definedName name="__p06" localSheetId="13" hidden="1">{"'Sheet1'!$L$16"}</definedName>
    <definedName name="__p06" localSheetId="16" hidden="1">{"'Sheet1'!$L$16"}</definedName>
    <definedName name="__p06" localSheetId="21" hidden="1">{"'Sheet1'!$L$16"}</definedName>
    <definedName name="__p06" localSheetId="18" hidden="1">{"'Sheet1'!$L$16"}</definedName>
    <definedName name="__p06" localSheetId="19" hidden="1">{"'Sheet1'!$L$16"}</definedName>
    <definedName name="__p06" localSheetId="20" hidden="1">{"'Sheet1'!$L$16"}</definedName>
    <definedName name="__p06" localSheetId="22" hidden="1">{"'Sheet1'!$L$16"}</definedName>
    <definedName name="__p06" localSheetId="24" hidden="1">{"'Sheet1'!$L$16"}</definedName>
    <definedName name="__p06" localSheetId="28" hidden="1">{"'Sheet1'!$L$16"}</definedName>
    <definedName name="__p06" localSheetId="14" hidden="1">{"'Sheet1'!$L$16"}</definedName>
    <definedName name="__p06" hidden="1">{"'Sheet1'!$L$16"}</definedName>
    <definedName name="__P3" localSheetId="12" hidden="1">{#N/A,#N/A,FALSE,"特殊室（ＢＱ表）"}</definedName>
    <definedName name="__P3" localSheetId="11" hidden="1">{#N/A,#N/A,FALSE,"特殊室（ＢＱ表）"}</definedName>
    <definedName name="__P3" localSheetId="13" hidden="1">{#N/A,#N/A,FALSE,"特殊室（ＢＱ表）"}</definedName>
    <definedName name="__P3" localSheetId="16" hidden="1">{#N/A,#N/A,FALSE,"特殊室（ＢＱ表）"}</definedName>
    <definedName name="__P3" localSheetId="21" hidden="1">{#N/A,#N/A,FALSE,"特殊室（ＢＱ表）"}</definedName>
    <definedName name="__P3" localSheetId="18" hidden="1">{#N/A,#N/A,FALSE,"特殊室（ＢＱ表）"}</definedName>
    <definedName name="__P3" localSheetId="19" hidden="1">{#N/A,#N/A,FALSE,"特殊室（ＢＱ表）"}</definedName>
    <definedName name="__P3" localSheetId="20" hidden="1">{#N/A,#N/A,FALSE,"特殊室（ＢＱ表）"}</definedName>
    <definedName name="__P3" localSheetId="22" hidden="1">{#N/A,#N/A,FALSE,"特殊室（ＢＱ表）"}</definedName>
    <definedName name="__P3" localSheetId="24" hidden="1">{#N/A,#N/A,FALSE,"特殊室（ＢＱ表）"}</definedName>
    <definedName name="__P3" localSheetId="28" hidden="1">{#N/A,#N/A,FALSE,"特殊室（ＢＱ表）"}</definedName>
    <definedName name="__P3" localSheetId="14" hidden="1">{#N/A,#N/A,FALSE,"特殊室（ＢＱ表）"}</definedName>
    <definedName name="__P3" hidden="1">{#N/A,#N/A,FALSE,"特殊室（ＢＱ表）"}</definedName>
    <definedName name="__P4" localSheetId="12" hidden="1">{#N/A,#N/A,FALSE,"혼합골재"}</definedName>
    <definedName name="__P4" localSheetId="11" hidden="1">{#N/A,#N/A,FALSE,"혼합골재"}</definedName>
    <definedName name="__P4" localSheetId="13" hidden="1">{#N/A,#N/A,FALSE,"혼합골재"}</definedName>
    <definedName name="__P4" localSheetId="16" hidden="1">{#N/A,#N/A,FALSE,"혼합골재"}</definedName>
    <definedName name="__P4" localSheetId="21" hidden="1">{#N/A,#N/A,FALSE,"혼합골재"}</definedName>
    <definedName name="__P4" localSheetId="18" hidden="1">{#N/A,#N/A,FALSE,"혼합골재"}</definedName>
    <definedName name="__P4" localSheetId="19" hidden="1">{#N/A,#N/A,FALSE,"혼합골재"}</definedName>
    <definedName name="__P4" localSheetId="20" hidden="1">{#N/A,#N/A,FALSE,"혼합골재"}</definedName>
    <definedName name="__P4" localSheetId="22" hidden="1">{#N/A,#N/A,FALSE,"혼합골재"}</definedName>
    <definedName name="__P4" localSheetId="24" hidden="1">{#N/A,#N/A,FALSE,"혼합골재"}</definedName>
    <definedName name="__P4" localSheetId="28" hidden="1">{#N/A,#N/A,FALSE,"혼합골재"}</definedName>
    <definedName name="__P4" localSheetId="14" hidden="1">{#N/A,#N/A,FALSE,"혼합골재"}</definedName>
    <definedName name="__P4" hidden="1">{#N/A,#N/A,FALSE,"혼합골재"}</definedName>
    <definedName name="__P5" localSheetId="12" hidden="1">{#N/A,#N/A,FALSE,"배수1"}</definedName>
    <definedName name="__P5" localSheetId="11" hidden="1">{#N/A,#N/A,FALSE,"배수1"}</definedName>
    <definedName name="__P5" localSheetId="13" hidden="1">{#N/A,#N/A,FALSE,"배수1"}</definedName>
    <definedName name="__P5" localSheetId="16" hidden="1">{#N/A,#N/A,FALSE,"배수1"}</definedName>
    <definedName name="__P5" localSheetId="21" hidden="1">{#N/A,#N/A,FALSE,"배수1"}</definedName>
    <definedName name="__P5" localSheetId="18" hidden="1">{#N/A,#N/A,FALSE,"배수1"}</definedName>
    <definedName name="__P5" localSheetId="19" hidden="1">{#N/A,#N/A,FALSE,"배수1"}</definedName>
    <definedName name="__P5" localSheetId="20" hidden="1">{#N/A,#N/A,FALSE,"배수1"}</definedName>
    <definedName name="__P5" localSheetId="22" hidden="1">{#N/A,#N/A,FALSE,"배수1"}</definedName>
    <definedName name="__P5" localSheetId="24" hidden="1">{#N/A,#N/A,FALSE,"배수1"}</definedName>
    <definedName name="__P5" localSheetId="28" hidden="1">{#N/A,#N/A,FALSE,"배수1"}</definedName>
    <definedName name="__P5" localSheetId="14" hidden="1">{#N/A,#N/A,FALSE,"배수1"}</definedName>
    <definedName name="__P5" hidden="1">{#N/A,#N/A,FALSE,"배수1"}</definedName>
    <definedName name="__P6" localSheetId="12" hidden="1">{#N/A,#N/A,FALSE,"2~8번"}</definedName>
    <definedName name="__P6" localSheetId="11" hidden="1">{#N/A,#N/A,FALSE,"2~8번"}</definedName>
    <definedName name="__P6" localSheetId="13" hidden="1">{#N/A,#N/A,FALSE,"2~8번"}</definedName>
    <definedName name="__P6" localSheetId="16" hidden="1">{#N/A,#N/A,FALSE,"2~8번"}</definedName>
    <definedName name="__P6" localSheetId="21" hidden="1">{#N/A,#N/A,FALSE,"2~8번"}</definedName>
    <definedName name="__P6" localSheetId="18" hidden="1">{#N/A,#N/A,FALSE,"2~8번"}</definedName>
    <definedName name="__P6" localSheetId="19" hidden="1">{#N/A,#N/A,FALSE,"2~8번"}</definedName>
    <definedName name="__P6" localSheetId="20" hidden="1">{#N/A,#N/A,FALSE,"2~8번"}</definedName>
    <definedName name="__P6" localSheetId="22" hidden="1">{#N/A,#N/A,FALSE,"2~8번"}</definedName>
    <definedName name="__P6" localSheetId="24" hidden="1">{#N/A,#N/A,FALSE,"2~8번"}</definedName>
    <definedName name="__P6" localSheetId="28" hidden="1">{#N/A,#N/A,FALSE,"2~8번"}</definedName>
    <definedName name="__P6" localSheetId="14" hidden="1">{#N/A,#N/A,FALSE,"2~8번"}</definedName>
    <definedName name="__P6" hidden="1">{#N/A,#N/A,FALSE,"2~8번"}</definedName>
    <definedName name="__PA3" localSheetId="12" hidden="1">{"'Sheet1'!$L$16"}</definedName>
    <definedName name="__PA3" localSheetId="11" hidden="1">{"'Sheet1'!$L$16"}</definedName>
    <definedName name="__PA3" localSheetId="13" hidden="1">{"'Sheet1'!$L$16"}</definedName>
    <definedName name="__PA3" localSheetId="16" hidden="1">{"'Sheet1'!$L$16"}</definedName>
    <definedName name="__PA3" localSheetId="21" hidden="1">{"'Sheet1'!$L$16"}</definedName>
    <definedName name="__PA3" localSheetId="18" hidden="1">{"'Sheet1'!$L$16"}</definedName>
    <definedName name="__PA3" localSheetId="19" hidden="1">{"'Sheet1'!$L$16"}</definedName>
    <definedName name="__PA3" localSheetId="20" hidden="1">{"'Sheet1'!$L$16"}</definedName>
    <definedName name="__PA3" localSheetId="22" hidden="1">{"'Sheet1'!$L$16"}</definedName>
    <definedName name="__PA3" localSheetId="24" hidden="1">{"'Sheet1'!$L$16"}</definedName>
    <definedName name="__PA3" localSheetId="28" hidden="1">{"'Sheet1'!$L$16"}</definedName>
    <definedName name="__PA3" localSheetId="14" hidden="1">{"'Sheet1'!$L$16"}</definedName>
    <definedName name="__PA3" hidden="1">{"'Sheet1'!$L$16"}</definedName>
    <definedName name="__pa4" localSheetId="12" hidden="1">{"'Sheet1'!$L$16"}</definedName>
    <definedName name="__pa4" localSheetId="11" hidden="1">{"'Sheet1'!$L$16"}</definedName>
    <definedName name="__pa4" localSheetId="13" hidden="1">{"'Sheet1'!$L$16"}</definedName>
    <definedName name="__pa4" localSheetId="16" hidden="1">{"'Sheet1'!$L$16"}</definedName>
    <definedName name="__pa4" localSheetId="21" hidden="1">{"'Sheet1'!$L$16"}</definedName>
    <definedName name="__pa4" localSheetId="18" hidden="1">{"'Sheet1'!$L$16"}</definedName>
    <definedName name="__pa4" localSheetId="19" hidden="1">{"'Sheet1'!$L$16"}</definedName>
    <definedName name="__pa4" localSheetId="20" hidden="1">{"'Sheet1'!$L$16"}</definedName>
    <definedName name="__pa4" localSheetId="22" hidden="1">{"'Sheet1'!$L$16"}</definedName>
    <definedName name="__pa4" localSheetId="24" hidden="1">{"'Sheet1'!$L$16"}</definedName>
    <definedName name="__pa4" localSheetId="28" hidden="1">{"'Sheet1'!$L$16"}</definedName>
    <definedName name="__pa4" localSheetId="14" hidden="1">{"'Sheet1'!$L$16"}</definedName>
    <definedName name="__pa4"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hu3" localSheetId="12" hidden="1">{"'Sheet1'!$L$16"}</definedName>
    <definedName name="__phu3" localSheetId="11" hidden="1">{"'Sheet1'!$L$16"}</definedName>
    <definedName name="__phu3" localSheetId="13" hidden="1">{"'Sheet1'!$L$16"}</definedName>
    <definedName name="__phu3" localSheetId="16" hidden="1">{"'Sheet1'!$L$16"}</definedName>
    <definedName name="__phu3" localSheetId="21" hidden="1">{"'Sheet1'!$L$16"}</definedName>
    <definedName name="__phu3" localSheetId="18" hidden="1">{"'Sheet1'!$L$16"}</definedName>
    <definedName name="__phu3" localSheetId="19" hidden="1">{"'Sheet1'!$L$16"}</definedName>
    <definedName name="__phu3" localSheetId="20" hidden="1">{"'Sheet1'!$L$16"}</definedName>
    <definedName name="__phu3" localSheetId="22" hidden="1">{"'Sheet1'!$L$16"}</definedName>
    <definedName name="__phu3" localSheetId="24" hidden="1">{"'Sheet1'!$L$16"}</definedName>
    <definedName name="__phu3" localSheetId="28" hidden="1">{"'Sheet1'!$L$16"}</definedName>
    <definedName name="__phu3" localSheetId="14" hidden="1">{"'Sheet1'!$L$16"}</definedName>
    <definedName name="__phu3" hidden="1">{"'Sheet1'!$L$16"}</definedName>
    <definedName name="__PK2" localSheetId="12" hidden="1">{"'장비'!$A$3:$M$12"}</definedName>
    <definedName name="__PK2" localSheetId="11" hidden="1">{"'장비'!$A$3:$M$12"}</definedName>
    <definedName name="__PK2" localSheetId="13" hidden="1">{"'장비'!$A$3:$M$12"}</definedName>
    <definedName name="__PK2" localSheetId="16" hidden="1">{"'장비'!$A$3:$M$12"}</definedName>
    <definedName name="__PK2" localSheetId="21" hidden="1">{"'장비'!$A$3:$M$12"}</definedName>
    <definedName name="__PK2" localSheetId="18" hidden="1">{"'장비'!$A$3:$M$12"}</definedName>
    <definedName name="__PK2" localSheetId="19" hidden="1">{"'장비'!$A$3:$M$12"}</definedName>
    <definedName name="__PK2" localSheetId="20" hidden="1">{"'장비'!$A$3:$M$12"}</definedName>
    <definedName name="__PK2" localSheetId="22" hidden="1">{"'장비'!$A$3:$M$12"}</definedName>
    <definedName name="__PK2" localSheetId="24" hidden="1">{"'장비'!$A$3:$M$12"}</definedName>
    <definedName name="__PK2" localSheetId="28" hidden="1">{"'장비'!$A$3:$M$12"}</definedName>
    <definedName name="__PK2" localSheetId="14" hidden="1">{"'장비'!$A$3:$M$12"}</definedName>
    <definedName name="__PK2" hidden="1">{"'장비'!$A$3:$M$12"}</definedName>
    <definedName name="__PKG3" localSheetId="12" hidden="1">{"'장비'!$A$3:$M$12"}</definedName>
    <definedName name="__PKG3" localSheetId="11" hidden="1">{"'장비'!$A$3:$M$12"}</definedName>
    <definedName name="__PKG3" localSheetId="13" hidden="1">{"'장비'!$A$3:$M$12"}</definedName>
    <definedName name="__PKG3" localSheetId="16" hidden="1">{"'장비'!$A$3:$M$12"}</definedName>
    <definedName name="__PKG3" localSheetId="21" hidden="1">{"'장비'!$A$3:$M$12"}</definedName>
    <definedName name="__PKG3" localSheetId="18" hidden="1">{"'장비'!$A$3:$M$12"}</definedName>
    <definedName name="__PKG3" localSheetId="19" hidden="1">{"'장비'!$A$3:$M$12"}</definedName>
    <definedName name="__PKG3" localSheetId="20" hidden="1">{"'장비'!$A$3:$M$12"}</definedName>
    <definedName name="__PKG3" localSheetId="22" hidden="1">{"'장비'!$A$3:$M$12"}</definedName>
    <definedName name="__PKG3" localSheetId="24" hidden="1">{"'장비'!$A$3:$M$12"}</definedName>
    <definedName name="__PKG3" localSheetId="28" hidden="1">{"'장비'!$A$3:$M$12"}</definedName>
    <definedName name="__PKG3" localSheetId="14" hidden="1">{"'장비'!$A$3:$M$12"}</definedName>
    <definedName name="__PKG3" hidden="1">{"'장비'!$A$3:$M$12"}</definedName>
    <definedName name="__PL7" localSheetId="12" hidden="1">{#N/A,#N/A,TRUE,"대 차 대 조 표"}</definedName>
    <definedName name="__PL7" localSheetId="11" hidden="1">{#N/A,#N/A,TRUE,"대 차 대 조 표"}</definedName>
    <definedName name="__PL7" localSheetId="13" hidden="1">{#N/A,#N/A,TRUE,"대 차 대 조 표"}</definedName>
    <definedName name="__PL7" localSheetId="16" hidden="1">{#N/A,#N/A,TRUE,"대 차 대 조 표"}</definedName>
    <definedName name="__PL7" localSheetId="21" hidden="1">{#N/A,#N/A,TRUE,"대 차 대 조 표"}</definedName>
    <definedName name="__PL7" localSheetId="18" hidden="1">{#N/A,#N/A,TRUE,"대 차 대 조 표"}</definedName>
    <definedName name="__PL7" localSheetId="19" hidden="1">{#N/A,#N/A,TRUE,"대 차 대 조 표"}</definedName>
    <definedName name="__PL7" localSheetId="20" hidden="1">{#N/A,#N/A,TRUE,"대 차 대 조 표"}</definedName>
    <definedName name="__PL7" localSheetId="22" hidden="1">{#N/A,#N/A,TRUE,"대 차 대 조 표"}</definedName>
    <definedName name="__PL7" localSheetId="24" hidden="1">{#N/A,#N/A,TRUE,"대 차 대 조 표"}</definedName>
    <definedName name="__PL7" localSheetId="28" hidden="1">{#N/A,#N/A,TRUE,"대 차 대 조 표"}</definedName>
    <definedName name="__PL7" localSheetId="14" hidden="1">{#N/A,#N/A,TRUE,"대 차 대 조 표"}</definedName>
    <definedName name="__PL7" hidden="1">{#N/A,#N/A,TRUE,"대 차 대 조 표"}</definedName>
    <definedName name="__PPP3" localSheetId="12" hidden="1">{#N/A,#N/A,FALSE,"特殊室（ＢＱ表）"}</definedName>
    <definedName name="__PPP3" localSheetId="11" hidden="1">{#N/A,#N/A,FALSE,"特殊室（ＢＱ表）"}</definedName>
    <definedName name="__PPP3" localSheetId="13" hidden="1">{#N/A,#N/A,FALSE,"特殊室（ＢＱ表）"}</definedName>
    <definedName name="__PPP3" localSheetId="16" hidden="1">{#N/A,#N/A,FALSE,"特殊室（ＢＱ表）"}</definedName>
    <definedName name="__PPP3" localSheetId="21" hidden="1">{#N/A,#N/A,FALSE,"特殊室（ＢＱ表）"}</definedName>
    <definedName name="__PPP3" localSheetId="18" hidden="1">{#N/A,#N/A,FALSE,"特殊室（ＢＱ表）"}</definedName>
    <definedName name="__PPP3" localSheetId="19" hidden="1">{#N/A,#N/A,FALSE,"特殊室（ＢＱ表）"}</definedName>
    <definedName name="__PPP3" localSheetId="20" hidden="1">{#N/A,#N/A,FALSE,"特殊室（ＢＱ表）"}</definedName>
    <definedName name="__PPP3" localSheetId="22" hidden="1">{#N/A,#N/A,FALSE,"特殊室（ＢＱ表）"}</definedName>
    <definedName name="__PPP3" localSheetId="24" hidden="1">{#N/A,#N/A,FALSE,"特殊室（ＢＱ表）"}</definedName>
    <definedName name="__PPP3" localSheetId="28" hidden="1">{#N/A,#N/A,FALSE,"特殊室（ＢＱ表）"}</definedName>
    <definedName name="__PPP3" localSheetId="14" hidden="1">{#N/A,#N/A,FALSE,"特殊室（ＢＱ表）"}</definedName>
    <definedName name="__PPP3" hidden="1">{#N/A,#N/A,FALSE,"特殊室（ＢＱ表）"}</definedName>
    <definedName name="__PPP33" localSheetId="12" hidden="1">{#N/A,#N/A,FALSE,"特殊室（ＢＱ表）"}</definedName>
    <definedName name="__PPP33" localSheetId="11" hidden="1">{#N/A,#N/A,FALSE,"特殊室（ＢＱ表）"}</definedName>
    <definedName name="__PPP33" localSheetId="13" hidden="1">{#N/A,#N/A,FALSE,"特殊室（ＢＱ表）"}</definedName>
    <definedName name="__PPP33" localSheetId="16" hidden="1">{#N/A,#N/A,FALSE,"特殊室（ＢＱ表）"}</definedName>
    <definedName name="__PPP33" localSheetId="21" hidden="1">{#N/A,#N/A,FALSE,"特殊室（ＢＱ表）"}</definedName>
    <definedName name="__PPP33" localSheetId="18" hidden="1">{#N/A,#N/A,FALSE,"特殊室（ＢＱ表）"}</definedName>
    <definedName name="__PPP33" localSheetId="19" hidden="1">{#N/A,#N/A,FALSE,"特殊室（ＢＱ表）"}</definedName>
    <definedName name="__PPP33" localSheetId="20" hidden="1">{#N/A,#N/A,FALSE,"特殊室（ＢＱ表）"}</definedName>
    <definedName name="__PPP33" localSheetId="22" hidden="1">{#N/A,#N/A,FALSE,"特殊室（ＢＱ表）"}</definedName>
    <definedName name="__PPP33" localSheetId="24" hidden="1">{#N/A,#N/A,FALSE,"特殊室（ＢＱ表）"}</definedName>
    <definedName name="__PPP33" localSheetId="28" hidden="1">{#N/A,#N/A,FALSE,"特殊室（ＢＱ表）"}</definedName>
    <definedName name="__PPP33" localSheetId="14" hidden="1">{#N/A,#N/A,FALSE,"特殊室（ＢＱ表）"}</definedName>
    <definedName name="__PPP33" hidden="1">{#N/A,#N/A,FALSE,"特殊室（ＢＱ表）"}</definedName>
    <definedName name="__ppp34" localSheetId="12" hidden="1">{#N/A,#N/A,FALSE,"特殊室（ＢＱ表）"}</definedName>
    <definedName name="__ppp34" localSheetId="11" hidden="1">{#N/A,#N/A,FALSE,"特殊室（ＢＱ表）"}</definedName>
    <definedName name="__ppp34" localSheetId="13" hidden="1">{#N/A,#N/A,FALSE,"特殊室（ＢＱ表）"}</definedName>
    <definedName name="__ppp34" localSheetId="16" hidden="1">{#N/A,#N/A,FALSE,"特殊室（ＢＱ表）"}</definedName>
    <definedName name="__ppp34" localSheetId="21" hidden="1">{#N/A,#N/A,FALSE,"特殊室（ＢＱ表）"}</definedName>
    <definedName name="__ppp34" localSheetId="18" hidden="1">{#N/A,#N/A,FALSE,"特殊室（ＢＱ表）"}</definedName>
    <definedName name="__ppp34" localSheetId="19" hidden="1">{#N/A,#N/A,FALSE,"特殊室（ＢＱ表）"}</definedName>
    <definedName name="__ppp34" localSheetId="20" hidden="1">{#N/A,#N/A,FALSE,"特殊室（ＢＱ表）"}</definedName>
    <definedName name="__ppp34" localSheetId="22" hidden="1">{#N/A,#N/A,FALSE,"特殊室（ＢＱ表）"}</definedName>
    <definedName name="__ppp34" localSheetId="24" hidden="1">{#N/A,#N/A,FALSE,"特殊室（ＢＱ表）"}</definedName>
    <definedName name="__ppp34" localSheetId="28" hidden="1">{#N/A,#N/A,FALSE,"特殊室（ＢＱ表）"}</definedName>
    <definedName name="__ppp34" localSheetId="14" hidden="1">{#N/A,#N/A,FALSE,"特殊室（ＢＱ表）"}</definedName>
    <definedName name="__ppp34" hidden="1">{#N/A,#N/A,FALSE,"特殊室（ＢＱ表）"}</definedName>
    <definedName name="__ppp3444" localSheetId="12" hidden="1">{#N/A,#N/A,FALSE,"特殊室（ＢＱ表）"}</definedName>
    <definedName name="__ppp3444" localSheetId="11" hidden="1">{#N/A,#N/A,FALSE,"特殊室（ＢＱ表）"}</definedName>
    <definedName name="__ppp3444" localSheetId="13" hidden="1">{#N/A,#N/A,FALSE,"特殊室（ＢＱ表）"}</definedName>
    <definedName name="__ppp3444" localSheetId="16" hidden="1">{#N/A,#N/A,FALSE,"特殊室（ＢＱ表）"}</definedName>
    <definedName name="__ppp3444" localSheetId="21" hidden="1">{#N/A,#N/A,FALSE,"特殊室（ＢＱ表）"}</definedName>
    <definedName name="__ppp3444" localSheetId="18" hidden="1">{#N/A,#N/A,FALSE,"特殊室（ＢＱ表）"}</definedName>
    <definedName name="__ppp3444" localSheetId="19" hidden="1">{#N/A,#N/A,FALSE,"特殊室（ＢＱ表）"}</definedName>
    <definedName name="__ppp3444" localSheetId="20" hidden="1">{#N/A,#N/A,FALSE,"特殊室（ＢＱ表）"}</definedName>
    <definedName name="__ppp3444" localSheetId="22" hidden="1">{#N/A,#N/A,FALSE,"特殊室（ＢＱ表）"}</definedName>
    <definedName name="__ppp3444" localSheetId="24" hidden="1">{#N/A,#N/A,FALSE,"特殊室（ＢＱ表）"}</definedName>
    <definedName name="__ppp3444" localSheetId="28" hidden="1">{#N/A,#N/A,FALSE,"特殊室（ＢＱ表）"}</definedName>
    <definedName name="__ppp3444" localSheetId="14" hidden="1">{#N/A,#N/A,FALSE,"特殊室（ＢＱ表）"}</definedName>
    <definedName name="__ppp3444" hidden="1">{#N/A,#N/A,FALSE,"特殊室（ＢＱ表）"}</definedName>
    <definedName name="__PVC1">#REF!</definedName>
    <definedName name="__PVC2">#REF!</definedName>
    <definedName name="__Q3" localSheetId="12" hidden="1">{"'Sheet1'!$L$16"}</definedName>
    <definedName name="__Q3" localSheetId="11" hidden="1">{"'Sheet1'!$L$16"}</definedName>
    <definedName name="__Q3" localSheetId="13" hidden="1">{"'Sheet1'!$L$16"}</definedName>
    <definedName name="__Q3" localSheetId="16" hidden="1">{"'Sheet1'!$L$16"}</definedName>
    <definedName name="__Q3" localSheetId="21" hidden="1">{"'Sheet1'!$L$16"}</definedName>
    <definedName name="__Q3" localSheetId="18" hidden="1">{"'Sheet1'!$L$16"}</definedName>
    <definedName name="__Q3" localSheetId="19" hidden="1">{"'Sheet1'!$L$16"}</definedName>
    <definedName name="__Q3" localSheetId="20" hidden="1">{"'Sheet1'!$L$16"}</definedName>
    <definedName name="__Q3" localSheetId="22" hidden="1">{"'Sheet1'!$L$16"}</definedName>
    <definedName name="__Q3" localSheetId="24" hidden="1">{"'Sheet1'!$L$16"}</definedName>
    <definedName name="__Q3" localSheetId="28" hidden="1">{"'Sheet1'!$L$16"}</definedName>
    <definedName name="__Q3" localSheetId="14" hidden="1">{"'Sheet1'!$L$16"}</definedName>
    <definedName name="__Q3" hidden="1">{"'Sheet1'!$L$16"}</definedName>
    <definedName name="__q45" localSheetId="12" hidden="1">{"'용역비'!$A$4:$C$8"}</definedName>
    <definedName name="__q45" localSheetId="11" hidden="1">{"'용역비'!$A$4:$C$8"}</definedName>
    <definedName name="__q45" localSheetId="13" hidden="1">{"'용역비'!$A$4:$C$8"}</definedName>
    <definedName name="__q45" localSheetId="16" hidden="1">{"'용역비'!$A$4:$C$8"}</definedName>
    <definedName name="__q45" localSheetId="21" hidden="1">{"'용역비'!$A$4:$C$8"}</definedName>
    <definedName name="__q45" localSheetId="18" hidden="1">{"'용역비'!$A$4:$C$8"}</definedName>
    <definedName name="__q45" localSheetId="19" hidden="1">{"'용역비'!$A$4:$C$8"}</definedName>
    <definedName name="__q45" localSheetId="20" hidden="1">{"'용역비'!$A$4:$C$8"}</definedName>
    <definedName name="__q45" localSheetId="22" hidden="1">{"'용역비'!$A$4:$C$8"}</definedName>
    <definedName name="__q45" localSheetId="24" hidden="1">{"'용역비'!$A$4:$C$8"}</definedName>
    <definedName name="__q45" localSheetId="28" hidden="1">{"'용역비'!$A$4:$C$8"}</definedName>
    <definedName name="__q45" localSheetId="14" hidden="1">{"'용역비'!$A$4:$C$8"}</definedName>
    <definedName name="__q45" hidden="1">{"'용역비'!$A$4:$C$8"}</definedName>
    <definedName name="__Qlt10102">#REF!</definedName>
    <definedName name="__Qlt10152">#REF!</definedName>
    <definedName name="__Qlt10202">#REF!</definedName>
    <definedName name="__Qlt15202">#REF!</definedName>
    <definedName name="__Qlt15362">#REF!</definedName>
    <definedName name="__Qlt20202">#REF!</definedName>
    <definedName name="__Qlt20302">#REF!</definedName>
    <definedName name="__Qlt30362">#REF!</definedName>
    <definedName name="__qqq222" localSheetId="12" hidden="1">{"'장비'!$A$3:$M$12"}</definedName>
    <definedName name="__qqq222" localSheetId="11" hidden="1">{"'장비'!$A$3:$M$12"}</definedName>
    <definedName name="__qqq222" localSheetId="13" hidden="1">{"'장비'!$A$3:$M$12"}</definedName>
    <definedName name="__qqq222" localSheetId="16" hidden="1">{"'장비'!$A$3:$M$12"}</definedName>
    <definedName name="__qqq222" localSheetId="21" hidden="1">{"'장비'!$A$3:$M$12"}</definedName>
    <definedName name="__qqq222" localSheetId="18" hidden="1">{"'장비'!$A$3:$M$12"}</definedName>
    <definedName name="__qqq222" localSheetId="19" hidden="1">{"'장비'!$A$3:$M$12"}</definedName>
    <definedName name="__qqq222" localSheetId="20" hidden="1">{"'장비'!$A$3:$M$12"}</definedName>
    <definedName name="__qqq222" localSheetId="22" hidden="1">{"'장비'!$A$3:$M$12"}</definedName>
    <definedName name="__qqq222" localSheetId="24" hidden="1">{"'장비'!$A$3:$M$12"}</definedName>
    <definedName name="__qqq222" localSheetId="28" hidden="1">{"'장비'!$A$3:$M$12"}</definedName>
    <definedName name="__qqq222" localSheetId="14" hidden="1">{"'장비'!$A$3:$M$12"}</definedName>
    <definedName name="__qqq222" hidden="1">{"'장비'!$A$3:$M$12"}</definedName>
    <definedName name="__QUY4" localSheetId="12" hidden="1">{"'Sheet1'!$L$16"}</definedName>
    <definedName name="__QUY4" localSheetId="11" hidden="1">{"'Sheet1'!$L$16"}</definedName>
    <definedName name="__QUY4" localSheetId="13" hidden="1">{"'Sheet1'!$L$16"}</definedName>
    <definedName name="__QUY4" localSheetId="16" hidden="1">{"'Sheet1'!$L$16"}</definedName>
    <definedName name="__QUY4" localSheetId="21" hidden="1">{"'Sheet1'!$L$16"}</definedName>
    <definedName name="__QUY4" localSheetId="18" hidden="1">{"'Sheet1'!$L$16"}</definedName>
    <definedName name="__QUY4" localSheetId="19" hidden="1">{"'Sheet1'!$L$16"}</definedName>
    <definedName name="__QUY4" localSheetId="20" hidden="1">{"'Sheet1'!$L$16"}</definedName>
    <definedName name="__QUY4" localSheetId="22" hidden="1">{"'Sheet1'!$L$16"}</definedName>
    <definedName name="__QUY4" localSheetId="24" hidden="1">{"'Sheet1'!$L$16"}</definedName>
    <definedName name="__QUY4" localSheetId="28" hidden="1">{"'Sheet1'!$L$16"}</definedName>
    <definedName name="__QUY4" localSheetId="14" hidden="1">{"'Sheet1'!$L$16"}</definedName>
    <definedName name="__QUY4" hidden="1">{"'Sheet1'!$L$16"}</definedName>
    <definedName name="__Rh90" localSheetId="12" hidden="1">{"'Sheet1'!$L$16"}</definedName>
    <definedName name="__Rh90" localSheetId="11" hidden="1">{"'Sheet1'!$L$16"}</definedName>
    <definedName name="__Rh90" localSheetId="13" hidden="1">{"'Sheet1'!$L$16"}</definedName>
    <definedName name="__Rh90" localSheetId="16" hidden="1">{"'Sheet1'!$L$16"}</definedName>
    <definedName name="__Rh90" localSheetId="21" hidden="1">{"'Sheet1'!$L$16"}</definedName>
    <definedName name="__Rh90" localSheetId="18" hidden="1">{"'Sheet1'!$L$16"}</definedName>
    <definedName name="__Rh90" localSheetId="19" hidden="1">{"'Sheet1'!$L$16"}</definedName>
    <definedName name="__Rh90" localSheetId="20" hidden="1">{"'Sheet1'!$L$16"}</definedName>
    <definedName name="__Rh90" localSheetId="22" hidden="1">{"'Sheet1'!$L$16"}</definedName>
    <definedName name="__Rh90" localSheetId="24" hidden="1">{"'Sheet1'!$L$16"}</definedName>
    <definedName name="__Rh90" localSheetId="28" hidden="1">{"'Sheet1'!$L$16"}</definedName>
    <definedName name="__Rh90" localSheetId="14" hidden="1">{"'Sheet1'!$L$16"}</definedName>
    <definedName name="__Rh90" hidden="1">{"'Sheet1'!$L$16"}</definedName>
    <definedName name="__S3" localSheetId="12" hidden="1">{#N/A,#N/A,FALSE,"포장2"}</definedName>
    <definedName name="__S3" localSheetId="11" hidden="1">{#N/A,#N/A,FALSE,"포장2"}</definedName>
    <definedName name="__S3" localSheetId="13" hidden="1">{#N/A,#N/A,FALSE,"포장2"}</definedName>
    <definedName name="__S3" localSheetId="16" hidden="1">{#N/A,#N/A,FALSE,"포장2"}</definedName>
    <definedName name="__S3" localSheetId="21" hidden="1">{#N/A,#N/A,FALSE,"포장2"}</definedName>
    <definedName name="__S3" localSheetId="18" hidden="1">{#N/A,#N/A,FALSE,"포장2"}</definedName>
    <definedName name="__S3" localSheetId="19" hidden="1">{#N/A,#N/A,FALSE,"포장2"}</definedName>
    <definedName name="__S3" localSheetId="20" hidden="1">{#N/A,#N/A,FALSE,"포장2"}</definedName>
    <definedName name="__S3" localSheetId="22" hidden="1">{#N/A,#N/A,FALSE,"포장2"}</definedName>
    <definedName name="__S3" localSheetId="24" hidden="1">{#N/A,#N/A,FALSE,"포장2"}</definedName>
    <definedName name="__S3" localSheetId="28" hidden="1">{#N/A,#N/A,FALSE,"포장2"}</definedName>
    <definedName name="__S3" localSheetId="14" hidden="1">{#N/A,#N/A,FALSE,"포장2"}</definedName>
    <definedName name="__S3" hidden="1">{#N/A,#N/A,FALSE,"포장2"}</definedName>
    <definedName name="__SB22" localSheetId="12" hidden="1">{"'Sheet1'!$L$16"}</definedName>
    <definedName name="__SB22" localSheetId="11" hidden="1">{"'Sheet1'!$L$16"}</definedName>
    <definedName name="__SB22" localSheetId="13" hidden="1">{"'Sheet1'!$L$16"}</definedName>
    <definedName name="__SB22" localSheetId="16" hidden="1">{"'Sheet1'!$L$16"}</definedName>
    <definedName name="__SB22" localSheetId="21" hidden="1">{"'Sheet1'!$L$16"}</definedName>
    <definedName name="__SB22" localSheetId="18" hidden="1">{"'Sheet1'!$L$16"}</definedName>
    <definedName name="__SB22" localSheetId="19" hidden="1">{"'Sheet1'!$L$16"}</definedName>
    <definedName name="__SB22" localSheetId="20" hidden="1">{"'Sheet1'!$L$16"}</definedName>
    <definedName name="__SB22" localSheetId="22" hidden="1">{"'Sheet1'!$L$16"}</definedName>
    <definedName name="__SB22" localSheetId="24" hidden="1">{"'Sheet1'!$L$16"}</definedName>
    <definedName name="__SB22" localSheetId="28" hidden="1">{"'Sheet1'!$L$16"}</definedName>
    <definedName name="__SB22" localSheetId="14" hidden="1">{"'Sheet1'!$L$16"}</definedName>
    <definedName name="__SB22" hidden="1">{"'Sheet1'!$L$16"}</definedName>
    <definedName name="__sc1">#REF!</definedName>
    <definedName name="__SC2">#REF!</definedName>
    <definedName name="__sc3">#REF!</definedName>
    <definedName name="__SCH10">#REF!</definedName>
    <definedName name="__SCH40">#REF!</definedName>
    <definedName name="__SCL4" localSheetId="12" hidden="1">{"'Sheet1'!$L$16"}</definedName>
    <definedName name="__SCL4" localSheetId="11" hidden="1">{"'Sheet1'!$L$16"}</definedName>
    <definedName name="__SCL4" localSheetId="13" hidden="1">{"'Sheet1'!$L$16"}</definedName>
    <definedName name="__SCL4" localSheetId="16" hidden="1">{"'Sheet1'!$L$16"}</definedName>
    <definedName name="__SCL4" localSheetId="21" hidden="1">{"'Sheet1'!$L$16"}</definedName>
    <definedName name="__SCL4" localSheetId="18" hidden="1">{"'Sheet1'!$L$16"}</definedName>
    <definedName name="__SCL4" localSheetId="19" hidden="1">{"'Sheet1'!$L$16"}</definedName>
    <definedName name="__SCL4" localSheetId="20" hidden="1">{"'Sheet1'!$L$16"}</definedName>
    <definedName name="__SCL4" localSheetId="22" hidden="1">{"'Sheet1'!$L$16"}</definedName>
    <definedName name="__SCL4" localSheetId="24" hidden="1">{"'Sheet1'!$L$16"}</definedName>
    <definedName name="__SCL4" localSheetId="28" hidden="1">{"'Sheet1'!$L$16"}</definedName>
    <definedName name="__SCL4" localSheetId="14" hidden="1">{"'Sheet1'!$L$16"}</definedName>
    <definedName name="__SCL4" hidden="1">{"'Sheet1'!$L$16"}</definedName>
    <definedName name="__SCL4_1" localSheetId="12" hidden="1">{"'Sheet1'!$L$16"}</definedName>
    <definedName name="__SCL4_1" localSheetId="11" hidden="1">{"'Sheet1'!$L$16"}</definedName>
    <definedName name="__SCL4_1" localSheetId="13" hidden="1">{"'Sheet1'!$L$16"}</definedName>
    <definedName name="__SCL4_1" localSheetId="16" hidden="1">{"'Sheet1'!$L$16"}</definedName>
    <definedName name="__SCL4_1" localSheetId="21" hidden="1">{"'Sheet1'!$L$16"}</definedName>
    <definedName name="__SCL4_1" localSheetId="18" hidden="1">{"'Sheet1'!$L$16"}</definedName>
    <definedName name="__SCL4_1" localSheetId="19" hidden="1">{"'Sheet1'!$L$16"}</definedName>
    <definedName name="__SCL4_1" localSheetId="20" hidden="1">{"'Sheet1'!$L$16"}</definedName>
    <definedName name="__SCL4_1" localSheetId="22" hidden="1">{"'Sheet1'!$L$16"}</definedName>
    <definedName name="__SCL4_1" localSheetId="24" hidden="1">{"'Sheet1'!$L$16"}</definedName>
    <definedName name="__SCL4_1" localSheetId="28" hidden="1">{"'Sheet1'!$L$16"}</definedName>
    <definedName name="__SCL4_1" localSheetId="14" hidden="1">{"'Sheet1'!$L$16"}</definedName>
    <definedName name="__SCL4_1" hidden="1">{"'Sheet1'!$L$16"}</definedName>
    <definedName name="__sd1" localSheetId="12" hidden="1">{"'Sheet1'!$L$16"}</definedName>
    <definedName name="__sd1" localSheetId="11" hidden="1">{"'Sheet1'!$L$16"}</definedName>
    <definedName name="__sd1" localSheetId="13" hidden="1">{"'Sheet1'!$L$16"}</definedName>
    <definedName name="__sd1" localSheetId="16" hidden="1">{"'Sheet1'!$L$16"}</definedName>
    <definedName name="__sd1" localSheetId="21" hidden="1">{"'Sheet1'!$L$16"}</definedName>
    <definedName name="__sd1" localSheetId="18" hidden="1">{"'Sheet1'!$L$16"}</definedName>
    <definedName name="__sd1" localSheetId="19" hidden="1">{"'Sheet1'!$L$16"}</definedName>
    <definedName name="__sd1" localSheetId="20" hidden="1">{"'Sheet1'!$L$16"}</definedName>
    <definedName name="__sd1" localSheetId="22" hidden="1">{"'Sheet1'!$L$16"}</definedName>
    <definedName name="__sd1" localSheetId="24" hidden="1">{"'Sheet1'!$L$16"}</definedName>
    <definedName name="__sd1" localSheetId="28" hidden="1">{"'Sheet1'!$L$16"}</definedName>
    <definedName name="__sd1" localSheetId="14" hidden="1">{"'Sheet1'!$L$16"}</definedName>
    <definedName name="__sd1" hidden="1">{"'Sheet1'!$L$16"}</definedName>
    <definedName name="__sd2" localSheetId="12" hidden="1">{"'Sheet1'!$L$16"}</definedName>
    <definedName name="__sd2" localSheetId="11" hidden="1">{"'Sheet1'!$L$16"}</definedName>
    <definedName name="__sd2" localSheetId="13" hidden="1">{"'Sheet1'!$L$16"}</definedName>
    <definedName name="__sd2" localSheetId="16" hidden="1">{"'Sheet1'!$L$16"}</definedName>
    <definedName name="__sd2" localSheetId="21" hidden="1">{"'Sheet1'!$L$16"}</definedName>
    <definedName name="__sd2" localSheetId="18" hidden="1">{"'Sheet1'!$L$16"}</definedName>
    <definedName name="__sd2" localSheetId="19" hidden="1">{"'Sheet1'!$L$16"}</definedName>
    <definedName name="__sd2" localSheetId="20" hidden="1">{"'Sheet1'!$L$16"}</definedName>
    <definedName name="__sd2" localSheetId="22" hidden="1">{"'Sheet1'!$L$16"}</definedName>
    <definedName name="__sd2" localSheetId="24" hidden="1">{"'Sheet1'!$L$16"}</definedName>
    <definedName name="__sd2" localSheetId="28" hidden="1">{"'Sheet1'!$L$16"}</definedName>
    <definedName name="__sd2" localSheetId="14" hidden="1">{"'Sheet1'!$L$16"}</definedName>
    <definedName name="__sd2" hidden="1">{"'Sheet1'!$L$16"}</definedName>
    <definedName name="__SHI1" localSheetId="12" hidden="1">{"'Sheet1'!$L$16"}</definedName>
    <definedName name="__SHI1" localSheetId="11" hidden="1">{"'Sheet1'!$L$16"}</definedName>
    <definedName name="__SHI1" localSheetId="13" hidden="1">{"'Sheet1'!$L$16"}</definedName>
    <definedName name="__SHI1" localSheetId="16" hidden="1">{"'Sheet1'!$L$16"}</definedName>
    <definedName name="__SHI1" localSheetId="21" hidden="1">{"'Sheet1'!$L$16"}</definedName>
    <definedName name="__SHI1" localSheetId="18" hidden="1">{"'Sheet1'!$L$16"}</definedName>
    <definedName name="__SHI1" localSheetId="19" hidden="1">{"'Sheet1'!$L$16"}</definedName>
    <definedName name="__SHI1" localSheetId="20" hidden="1">{"'Sheet1'!$L$16"}</definedName>
    <definedName name="__SHI1" localSheetId="22" hidden="1">{"'Sheet1'!$L$16"}</definedName>
    <definedName name="__SHI1" localSheetId="24" hidden="1">{"'Sheet1'!$L$16"}</definedName>
    <definedName name="__SHI1" localSheetId="28" hidden="1">{"'Sheet1'!$L$16"}</definedName>
    <definedName name="__SHI1" localSheetId="14" hidden="1">{"'Sheet1'!$L$16"}</definedName>
    <definedName name="__SHI1" hidden="1">{"'Sheet1'!$L$16"}</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O16" localSheetId="12" hidden="1">{#N/A,#N/A,TRUE,"Krycí list"}</definedName>
    <definedName name="__SO16" localSheetId="11" hidden="1">{#N/A,#N/A,TRUE,"Krycí list"}</definedName>
    <definedName name="__SO16" localSheetId="13" hidden="1">{#N/A,#N/A,TRUE,"Krycí list"}</definedName>
    <definedName name="__SO16" localSheetId="16" hidden="1">{#N/A,#N/A,TRUE,"Krycí list"}</definedName>
    <definedName name="__SO16" localSheetId="21" hidden="1">{#N/A,#N/A,TRUE,"Krycí list"}</definedName>
    <definedName name="__SO16" localSheetId="18" hidden="1">{#N/A,#N/A,TRUE,"Krycí list"}</definedName>
    <definedName name="__SO16" localSheetId="19" hidden="1">{#N/A,#N/A,TRUE,"Krycí list"}</definedName>
    <definedName name="__SO16" localSheetId="20" hidden="1">{#N/A,#N/A,TRUE,"Krycí list"}</definedName>
    <definedName name="__SO16" localSheetId="22" hidden="1">{#N/A,#N/A,TRUE,"Krycí list"}</definedName>
    <definedName name="__SO16" localSheetId="24" hidden="1">{#N/A,#N/A,TRUE,"Krycí list"}</definedName>
    <definedName name="__SO16" localSheetId="28" hidden="1">{#N/A,#N/A,TRUE,"Krycí list"}</definedName>
    <definedName name="__SO16" localSheetId="14" hidden="1">{#N/A,#N/A,TRUE,"Krycí list"}</definedName>
    <definedName name="__SO16" hidden="1">{#N/A,#N/A,TRUE,"Krycí list"}</definedName>
    <definedName name="__SS2" localSheetId="12" hidden="1">{"'Sheet1'!$L$16"}</definedName>
    <definedName name="__SS2" localSheetId="11" hidden="1">{"'Sheet1'!$L$16"}</definedName>
    <definedName name="__SS2" localSheetId="13" hidden="1">{"'Sheet1'!$L$16"}</definedName>
    <definedName name="__SS2" localSheetId="16" hidden="1">{"'Sheet1'!$L$16"}</definedName>
    <definedName name="__SS2" localSheetId="21" hidden="1">{"'Sheet1'!$L$16"}</definedName>
    <definedName name="__SS2" localSheetId="18" hidden="1">{"'Sheet1'!$L$16"}</definedName>
    <definedName name="__SS2" localSheetId="19" hidden="1">{"'Sheet1'!$L$16"}</definedName>
    <definedName name="__SS2" localSheetId="20" hidden="1">{"'Sheet1'!$L$16"}</definedName>
    <definedName name="__SS2" localSheetId="22" hidden="1">{"'Sheet1'!$L$16"}</definedName>
    <definedName name="__SS2" localSheetId="24" hidden="1">{"'Sheet1'!$L$16"}</definedName>
    <definedName name="__SS2" localSheetId="28" hidden="1">{"'Sheet1'!$L$16"}</definedName>
    <definedName name="__SS2" localSheetId="14" hidden="1">{"'Sheet1'!$L$16"}</definedName>
    <definedName name="__SS2" hidden="1">{"'Sheet1'!$L$16"}</definedName>
    <definedName name="__sum1" hidden="1">#REF!</definedName>
    <definedName name="__SXT3" localSheetId="12" hidden="1">{#N/A,#N/A,FALSE,"Chi tiÆt"}</definedName>
    <definedName name="__SXT3" localSheetId="11" hidden="1">{#N/A,#N/A,FALSE,"Chi tiÆt"}</definedName>
    <definedName name="__SXT3" localSheetId="13" hidden="1">{#N/A,#N/A,FALSE,"Chi tiÆt"}</definedName>
    <definedName name="__SXT3" localSheetId="16" hidden="1">{#N/A,#N/A,FALSE,"Chi tiÆt"}</definedName>
    <definedName name="__SXT3" localSheetId="21" hidden="1">{#N/A,#N/A,FALSE,"Chi tiÆt"}</definedName>
    <definedName name="__SXT3" localSheetId="18" hidden="1">{#N/A,#N/A,FALSE,"Chi tiÆt"}</definedName>
    <definedName name="__SXT3" localSheetId="19" hidden="1">{#N/A,#N/A,FALSE,"Chi tiÆt"}</definedName>
    <definedName name="__SXT3" localSheetId="20" hidden="1">{#N/A,#N/A,FALSE,"Chi tiÆt"}</definedName>
    <definedName name="__SXT3" localSheetId="22" hidden="1">{#N/A,#N/A,FALSE,"Chi tiÆt"}</definedName>
    <definedName name="__SXT3" localSheetId="24" hidden="1">{#N/A,#N/A,FALSE,"Chi tiÆt"}</definedName>
    <definedName name="__SXT3" localSheetId="28" hidden="1">{#N/A,#N/A,FALSE,"Chi tiÆt"}</definedName>
    <definedName name="__SXT3" localSheetId="14" hidden="1">{#N/A,#N/A,FALSE,"Chi tiÆt"}</definedName>
    <definedName name="__SXT3" hidden="1">{#N/A,#N/A,FALSE,"Chi tiÆt"}</definedName>
    <definedName name="__sxt5" localSheetId="12" hidden="1">{"'Sheet1'!$L$16"}</definedName>
    <definedName name="__sxt5" localSheetId="11" hidden="1">{"'Sheet1'!$L$16"}</definedName>
    <definedName name="__sxt5" localSheetId="13" hidden="1">{"'Sheet1'!$L$16"}</definedName>
    <definedName name="__sxt5" localSheetId="16" hidden="1">{"'Sheet1'!$L$16"}</definedName>
    <definedName name="__sxt5" localSheetId="21" hidden="1">{"'Sheet1'!$L$16"}</definedName>
    <definedName name="__sxt5" localSheetId="18" hidden="1">{"'Sheet1'!$L$16"}</definedName>
    <definedName name="__sxt5" localSheetId="19" hidden="1">{"'Sheet1'!$L$16"}</definedName>
    <definedName name="__sxt5" localSheetId="20" hidden="1">{"'Sheet1'!$L$16"}</definedName>
    <definedName name="__sxt5" localSheetId="22" hidden="1">{"'Sheet1'!$L$16"}</definedName>
    <definedName name="__sxt5" localSheetId="24" hidden="1">{"'Sheet1'!$L$16"}</definedName>
    <definedName name="__sxt5" localSheetId="28" hidden="1">{"'Sheet1'!$L$16"}</definedName>
    <definedName name="__sxt5" localSheetId="14" hidden="1">{"'Sheet1'!$L$16"}</definedName>
    <definedName name="__sxt5" hidden="1">{"'Sheet1'!$L$16"}</definedName>
    <definedName name="__sxt6" localSheetId="12" hidden="1">{#N/A,#N/A,FALSE,"Chi tiÆt"}</definedName>
    <definedName name="__sxt6" localSheetId="11" hidden="1">{#N/A,#N/A,FALSE,"Chi tiÆt"}</definedName>
    <definedName name="__sxt6" localSheetId="13" hidden="1">{#N/A,#N/A,FALSE,"Chi tiÆt"}</definedName>
    <definedName name="__sxt6" localSheetId="16" hidden="1">{#N/A,#N/A,FALSE,"Chi tiÆt"}</definedName>
    <definedName name="__sxt6" localSheetId="21" hidden="1">{#N/A,#N/A,FALSE,"Chi tiÆt"}</definedName>
    <definedName name="__sxt6" localSheetId="18" hidden="1">{#N/A,#N/A,FALSE,"Chi tiÆt"}</definedName>
    <definedName name="__sxt6" localSheetId="19" hidden="1">{#N/A,#N/A,FALSE,"Chi tiÆt"}</definedName>
    <definedName name="__sxt6" localSheetId="20" hidden="1">{#N/A,#N/A,FALSE,"Chi tiÆt"}</definedName>
    <definedName name="__sxt6" localSheetId="22" hidden="1">{#N/A,#N/A,FALSE,"Chi tiÆt"}</definedName>
    <definedName name="__sxt6" localSheetId="24" hidden="1">{#N/A,#N/A,FALSE,"Chi tiÆt"}</definedName>
    <definedName name="__sxt6" localSheetId="28" hidden="1">{#N/A,#N/A,FALSE,"Chi tiÆt"}</definedName>
    <definedName name="__sxt6" localSheetId="14" hidden="1">{#N/A,#N/A,FALSE,"Chi tiÆt"}</definedName>
    <definedName name="__sxt6" hidden="1">{#N/A,#N/A,FALSE,"Chi tiÆt"}</definedName>
    <definedName name="__T04" localSheetId="12" hidden="1">{#N/A,#N/A,FALSE,"CCTV"}</definedName>
    <definedName name="__T04" localSheetId="11" hidden="1">{#N/A,#N/A,FALSE,"CCTV"}</definedName>
    <definedName name="__T04" localSheetId="13" hidden="1">{#N/A,#N/A,FALSE,"CCTV"}</definedName>
    <definedName name="__T04" localSheetId="16" hidden="1">{#N/A,#N/A,FALSE,"CCTV"}</definedName>
    <definedName name="__T04" localSheetId="21" hidden="1">{#N/A,#N/A,FALSE,"CCTV"}</definedName>
    <definedName name="__T04" localSheetId="18" hidden="1">{#N/A,#N/A,FALSE,"CCTV"}</definedName>
    <definedName name="__T04" localSheetId="19" hidden="1">{#N/A,#N/A,FALSE,"CCTV"}</definedName>
    <definedName name="__T04" localSheetId="20" hidden="1">{#N/A,#N/A,FALSE,"CCTV"}</definedName>
    <definedName name="__T04" localSheetId="22" hidden="1">{#N/A,#N/A,FALSE,"CCTV"}</definedName>
    <definedName name="__T04" localSheetId="24" hidden="1">{#N/A,#N/A,FALSE,"CCTV"}</definedName>
    <definedName name="__T04" localSheetId="28" hidden="1">{#N/A,#N/A,FALSE,"CCTV"}</definedName>
    <definedName name="__T04" localSheetId="14" hidden="1">{#N/A,#N/A,FALSE,"CCTV"}</definedName>
    <definedName name="__T04" hidden="1">{#N/A,#N/A,FALSE,"CCTV"}</definedName>
    <definedName name="__T1" localSheetId="12" hidden="1">{#N/A,#N/A,FALSE,"Chi tiÆt"}</definedName>
    <definedName name="__T1" localSheetId="11" hidden="1">{#N/A,#N/A,FALSE,"Chi tiÆt"}</definedName>
    <definedName name="__T1" localSheetId="13" hidden="1">{#N/A,#N/A,FALSE,"Chi tiÆt"}</definedName>
    <definedName name="__T1" localSheetId="16" hidden="1">{#N/A,#N/A,FALSE,"Chi tiÆt"}</definedName>
    <definedName name="__T1" localSheetId="21" hidden="1">{#N/A,#N/A,FALSE,"Chi tiÆt"}</definedName>
    <definedName name="__T1" localSheetId="18" hidden="1">{#N/A,#N/A,FALSE,"Chi tiÆt"}</definedName>
    <definedName name="__T1" localSheetId="19" hidden="1">{#N/A,#N/A,FALSE,"Chi tiÆt"}</definedName>
    <definedName name="__T1" localSheetId="20" hidden="1">{#N/A,#N/A,FALSE,"Chi tiÆt"}</definedName>
    <definedName name="__T1" localSheetId="22" hidden="1">{#N/A,#N/A,FALSE,"Chi tiÆt"}</definedName>
    <definedName name="__T1" localSheetId="24" hidden="1">{#N/A,#N/A,FALSE,"Chi tiÆt"}</definedName>
    <definedName name="__T1" localSheetId="28" hidden="1">{#N/A,#N/A,FALSE,"Chi tiÆt"}</definedName>
    <definedName name="__T1" localSheetId="14" hidden="1">{#N/A,#N/A,FALSE,"Chi tiÆt"}</definedName>
    <definedName name="__T1" hidden="1">{#N/A,#N/A,FALSE,"Chi tiÆt"}</definedName>
    <definedName name="__T10" localSheetId="12" hidden="1">{"'Sheet1'!$L$16"}</definedName>
    <definedName name="__T10" localSheetId="11" hidden="1">{"'Sheet1'!$L$16"}</definedName>
    <definedName name="__T10" localSheetId="13" hidden="1">{"'Sheet1'!$L$16"}</definedName>
    <definedName name="__T10" localSheetId="16" hidden="1">{"'Sheet1'!$L$16"}</definedName>
    <definedName name="__T10" localSheetId="21" hidden="1">{"'Sheet1'!$L$16"}</definedName>
    <definedName name="__T10" localSheetId="18" hidden="1">{"'Sheet1'!$L$16"}</definedName>
    <definedName name="__T10" localSheetId="19" hidden="1">{"'Sheet1'!$L$16"}</definedName>
    <definedName name="__T10" localSheetId="20" hidden="1">{"'Sheet1'!$L$16"}</definedName>
    <definedName name="__T10" localSheetId="22" hidden="1">{"'Sheet1'!$L$16"}</definedName>
    <definedName name="__T10" localSheetId="24" hidden="1">{"'Sheet1'!$L$16"}</definedName>
    <definedName name="__T10" localSheetId="28" hidden="1">{"'Sheet1'!$L$16"}</definedName>
    <definedName name="__T10" localSheetId="14" hidden="1">{"'Sheet1'!$L$16"}</definedName>
    <definedName name="__T10" hidden="1">{"'Sheet1'!$L$16"}</definedName>
    <definedName name="__T101" localSheetId="12" hidden="1">{#N/A,#N/A,FALSE,"COVER";#N/A,#N/A,FALSE,"0";#N/A,#N/A,FALSE,"1";#N/A,#N/A,FALSE,"2";#N/A,#N/A,FALSE,"3";#N/A,#N/A,FALSE,"4";#N/A,#N/A,FALSE,"5";#N/A,#N/A,FALSE,"6";#N/A,#N/A,FALSE,"7";#N/A,#N/A,FALSE,"8";#N/A,#N/A,FALSE,"9";#N/A,#N/A,FALSE,"10";#N/A,#N/A,FALSE,"11"}</definedName>
    <definedName name="__T101" localSheetId="11" hidden="1">{#N/A,#N/A,FALSE,"COVER";#N/A,#N/A,FALSE,"0";#N/A,#N/A,FALSE,"1";#N/A,#N/A,FALSE,"2";#N/A,#N/A,FALSE,"3";#N/A,#N/A,FALSE,"4";#N/A,#N/A,FALSE,"5";#N/A,#N/A,FALSE,"6";#N/A,#N/A,FALSE,"7";#N/A,#N/A,FALSE,"8";#N/A,#N/A,FALSE,"9";#N/A,#N/A,FALSE,"10";#N/A,#N/A,FALSE,"11"}</definedName>
    <definedName name="__T101" localSheetId="13" hidden="1">{#N/A,#N/A,FALSE,"COVER";#N/A,#N/A,FALSE,"0";#N/A,#N/A,FALSE,"1";#N/A,#N/A,FALSE,"2";#N/A,#N/A,FALSE,"3";#N/A,#N/A,FALSE,"4";#N/A,#N/A,FALSE,"5";#N/A,#N/A,FALSE,"6";#N/A,#N/A,FALSE,"7";#N/A,#N/A,FALSE,"8";#N/A,#N/A,FALSE,"9";#N/A,#N/A,FALSE,"10";#N/A,#N/A,FALSE,"11"}</definedName>
    <definedName name="__T101" localSheetId="16" hidden="1">{#N/A,#N/A,FALSE,"COVER";#N/A,#N/A,FALSE,"0";#N/A,#N/A,FALSE,"1";#N/A,#N/A,FALSE,"2";#N/A,#N/A,FALSE,"3";#N/A,#N/A,FALSE,"4";#N/A,#N/A,FALSE,"5";#N/A,#N/A,FALSE,"6";#N/A,#N/A,FALSE,"7";#N/A,#N/A,FALSE,"8";#N/A,#N/A,FALSE,"9";#N/A,#N/A,FALSE,"10";#N/A,#N/A,FALSE,"11"}</definedName>
    <definedName name="__T101" localSheetId="21" hidden="1">{#N/A,#N/A,FALSE,"COVER";#N/A,#N/A,FALSE,"0";#N/A,#N/A,FALSE,"1";#N/A,#N/A,FALSE,"2";#N/A,#N/A,FALSE,"3";#N/A,#N/A,FALSE,"4";#N/A,#N/A,FALSE,"5";#N/A,#N/A,FALSE,"6";#N/A,#N/A,FALSE,"7";#N/A,#N/A,FALSE,"8";#N/A,#N/A,FALSE,"9";#N/A,#N/A,FALSE,"10";#N/A,#N/A,FALSE,"11"}</definedName>
    <definedName name="__T101" localSheetId="18" hidden="1">{#N/A,#N/A,FALSE,"COVER";#N/A,#N/A,FALSE,"0";#N/A,#N/A,FALSE,"1";#N/A,#N/A,FALSE,"2";#N/A,#N/A,FALSE,"3";#N/A,#N/A,FALSE,"4";#N/A,#N/A,FALSE,"5";#N/A,#N/A,FALSE,"6";#N/A,#N/A,FALSE,"7";#N/A,#N/A,FALSE,"8";#N/A,#N/A,FALSE,"9";#N/A,#N/A,FALSE,"10";#N/A,#N/A,FALSE,"11"}</definedName>
    <definedName name="__T101" localSheetId="19" hidden="1">{#N/A,#N/A,FALSE,"COVER";#N/A,#N/A,FALSE,"0";#N/A,#N/A,FALSE,"1";#N/A,#N/A,FALSE,"2";#N/A,#N/A,FALSE,"3";#N/A,#N/A,FALSE,"4";#N/A,#N/A,FALSE,"5";#N/A,#N/A,FALSE,"6";#N/A,#N/A,FALSE,"7";#N/A,#N/A,FALSE,"8";#N/A,#N/A,FALSE,"9";#N/A,#N/A,FALSE,"10";#N/A,#N/A,FALSE,"11"}</definedName>
    <definedName name="__T101" localSheetId="20" hidden="1">{#N/A,#N/A,FALSE,"COVER";#N/A,#N/A,FALSE,"0";#N/A,#N/A,FALSE,"1";#N/A,#N/A,FALSE,"2";#N/A,#N/A,FALSE,"3";#N/A,#N/A,FALSE,"4";#N/A,#N/A,FALSE,"5";#N/A,#N/A,FALSE,"6";#N/A,#N/A,FALSE,"7";#N/A,#N/A,FALSE,"8";#N/A,#N/A,FALSE,"9";#N/A,#N/A,FALSE,"10";#N/A,#N/A,FALSE,"11"}</definedName>
    <definedName name="__T101" localSheetId="22" hidden="1">{#N/A,#N/A,FALSE,"COVER";#N/A,#N/A,FALSE,"0";#N/A,#N/A,FALSE,"1";#N/A,#N/A,FALSE,"2";#N/A,#N/A,FALSE,"3";#N/A,#N/A,FALSE,"4";#N/A,#N/A,FALSE,"5";#N/A,#N/A,FALSE,"6";#N/A,#N/A,FALSE,"7";#N/A,#N/A,FALSE,"8";#N/A,#N/A,FALSE,"9";#N/A,#N/A,FALSE,"10";#N/A,#N/A,FALSE,"11"}</definedName>
    <definedName name="__T101" localSheetId="24" hidden="1">{#N/A,#N/A,FALSE,"COVER";#N/A,#N/A,FALSE,"0";#N/A,#N/A,FALSE,"1";#N/A,#N/A,FALSE,"2";#N/A,#N/A,FALSE,"3";#N/A,#N/A,FALSE,"4";#N/A,#N/A,FALSE,"5";#N/A,#N/A,FALSE,"6";#N/A,#N/A,FALSE,"7";#N/A,#N/A,FALSE,"8";#N/A,#N/A,FALSE,"9";#N/A,#N/A,FALSE,"10";#N/A,#N/A,FALSE,"11"}</definedName>
    <definedName name="__T101" localSheetId="28" hidden="1">{#N/A,#N/A,FALSE,"COVER";#N/A,#N/A,FALSE,"0";#N/A,#N/A,FALSE,"1";#N/A,#N/A,FALSE,"2";#N/A,#N/A,FALSE,"3";#N/A,#N/A,FALSE,"4";#N/A,#N/A,FALSE,"5";#N/A,#N/A,FALSE,"6";#N/A,#N/A,FALSE,"7";#N/A,#N/A,FALSE,"8";#N/A,#N/A,FALSE,"9";#N/A,#N/A,FALSE,"10";#N/A,#N/A,FALSE,"11"}</definedName>
    <definedName name="__T101" localSheetId="14" hidden="1">{#N/A,#N/A,FALSE,"COVER";#N/A,#N/A,FALSE,"0";#N/A,#N/A,FALSE,"1";#N/A,#N/A,FALSE,"2";#N/A,#N/A,FALSE,"3";#N/A,#N/A,FALSE,"4";#N/A,#N/A,FALSE,"5";#N/A,#N/A,FALSE,"6";#N/A,#N/A,FALSE,"7";#N/A,#N/A,FALSE,"8";#N/A,#N/A,FALSE,"9";#N/A,#N/A,FALSE,"10";#N/A,#N/A,FALSE,"11"}</definedName>
    <definedName name="__T101" hidden="1">{#N/A,#N/A,FALSE,"COVER";#N/A,#N/A,FALSE,"0";#N/A,#N/A,FALSE,"1";#N/A,#N/A,FALSE,"2";#N/A,#N/A,FALSE,"3";#N/A,#N/A,FALSE,"4";#N/A,#N/A,FALSE,"5";#N/A,#N/A,FALSE,"6";#N/A,#N/A,FALSE,"7";#N/A,#N/A,FALSE,"8";#N/A,#N/A,FALSE,"9";#N/A,#N/A,FALSE,"10";#N/A,#N/A,FALSE,"11"}</definedName>
    <definedName name="__t112" localSheetId="12" hidden="1">{#N/A,#N/A,FALSE,"Chi tiÆt"}</definedName>
    <definedName name="__t112" localSheetId="11" hidden="1">{#N/A,#N/A,FALSE,"Chi tiÆt"}</definedName>
    <definedName name="__t112" localSheetId="13" hidden="1">{#N/A,#N/A,FALSE,"Chi tiÆt"}</definedName>
    <definedName name="__t112" localSheetId="16" hidden="1">{#N/A,#N/A,FALSE,"Chi tiÆt"}</definedName>
    <definedName name="__t112" localSheetId="21" hidden="1">{#N/A,#N/A,FALSE,"Chi tiÆt"}</definedName>
    <definedName name="__t112" localSheetId="18" hidden="1">{#N/A,#N/A,FALSE,"Chi tiÆt"}</definedName>
    <definedName name="__t112" localSheetId="19" hidden="1">{#N/A,#N/A,FALSE,"Chi tiÆt"}</definedName>
    <definedName name="__t112" localSheetId="20" hidden="1">{#N/A,#N/A,FALSE,"Chi tiÆt"}</definedName>
    <definedName name="__t112" localSheetId="22" hidden="1">{#N/A,#N/A,FALSE,"Chi tiÆt"}</definedName>
    <definedName name="__t112" localSheetId="24" hidden="1">{#N/A,#N/A,FALSE,"Chi tiÆt"}</definedName>
    <definedName name="__t112" localSheetId="28" hidden="1">{#N/A,#N/A,FALSE,"Chi tiÆt"}</definedName>
    <definedName name="__t112" localSheetId="14" hidden="1">{#N/A,#N/A,FALSE,"Chi tiÆt"}</definedName>
    <definedName name="__t112" hidden="1">{#N/A,#N/A,FALSE,"Chi tiÆt"}</definedName>
    <definedName name="__T145" localSheetId="12" hidden="1">{#N/A,#N/A,FALSE,"Chi tiÆt"}</definedName>
    <definedName name="__T145" localSheetId="11" hidden="1">{#N/A,#N/A,FALSE,"Chi tiÆt"}</definedName>
    <definedName name="__T145" localSheetId="13" hidden="1">{#N/A,#N/A,FALSE,"Chi tiÆt"}</definedName>
    <definedName name="__T145" localSheetId="16" hidden="1">{#N/A,#N/A,FALSE,"Chi tiÆt"}</definedName>
    <definedName name="__T145" localSheetId="21" hidden="1">{#N/A,#N/A,FALSE,"Chi tiÆt"}</definedName>
    <definedName name="__T145" localSheetId="18" hidden="1">{#N/A,#N/A,FALSE,"Chi tiÆt"}</definedName>
    <definedName name="__T145" localSheetId="19" hidden="1">{#N/A,#N/A,FALSE,"Chi tiÆt"}</definedName>
    <definedName name="__T145" localSheetId="20" hidden="1">{#N/A,#N/A,FALSE,"Chi tiÆt"}</definedName>
    <definedName name="__T145" localSheetId="22" hidden="1">{#N/A,#N/A,FALSE,"Chi tiÆt"}</definedName>
    <definedName name="__T145" localSheetId="24" hidden="1">{#N/A,#N/A,FALSE,"Chi tiÆt"}</definedName>
    <definedName name="__T145" localSheetId="28" hidden="1">{#N/A,#N/A,FALSE,"Chi tiÆt"}</definedName>
    <definedName name="__T145" localSheetId="14" hidden="1">{#N/A,#N/A,FALSE,"Chi tiÆt"}</definedName>
    <definedName name="__T145" hidden="1">{#N/A,#N/A,FALSE,"Chi tiÆt"}</definedName>
    <definedName name="__T2" localSheetId="12" hidden="1">{#N/A,#N/A,FALSE,"Sheet1"}</definedName>
    <definedName name="__T2" localSheetId="11" hidden="1">{#N/A,#N/A,FALSE,"Sheet1"}</definedName>
    <definedName name="__T2" localSheetId="13" hidden="1">{#N/A,#N/A,FALSE,"Sheet1"}</definedName>
    <definedName name="__T2" localSheetId="16" hidden="1">{#N/A,#N/A,FALSE,"Sheet1"}</definedName>
    <definedName name="__T2" localSheetId="21" hidden="1">{#N/A,#N/A,FALSE,"Sheet1"}</definedName>
    <definedName name="__T2" localSheetId="18" hidden="1">{#N/A,#N/A,FALSE,"Sheet1"}</definedName>
    <definedName name="__T2" localSheetId="19" hidden="1">{#N/A,#N/A,FALSE,"Sheet1"}</definedName>
    <definedName name="__T2" localSheetId="20" hidden="1">{#N/A,#N/A,FALSE,"Sheet1"}</definedName>
    <definedName name="__T2" localSheetId="22" hidden="1">{#N/A,#N/A,FALSE,"Sheet1"}</definedName>
    <definedName name="__T2" localSheetId="24" hidden="1">{#N/A,#N/A,FALSE,"Sheet1"}</definedName>
    <definedName name="__T2" localSheetId="28" hidden="1">{#N/A,#N/A,FALSE,"Sheet1"}</definedName>
    <definedName name="__T2" localSheetId="14" hidden="1">{#N/A,#N/A,FALSE,"Sheet1"}</definedName>
    <definedName name="__T2" hidden="1">{#N/A,#N/A,FALSE,"Sheet1"}</definedName>
    <definedName name="__T3" localSheetId="12" hidden="1">{"'Sheet1'!$L$16"}</definedName>
    <definedName name="__T3" localSheetId="11" hidden="1">{"'Sheet1'!$L$16"}</definedName>
    <definedName name="__T3" localSheetId="13" hidden="1">{"'Sheet1'!$L$16"}</definedName>
    <definedName name="__T3" localSheetId="16" hidden="1">{"'Sheet1'!$L$16"}</definedName>
    <definedName name="__T3" localSheetId="21" hidden="1">{"'Sheet1'!$L$16"}</definedName>
    <definedName name="__T3" localSheetId="18" hidden="1">{"'Sheet1'!$L$16"}</definedName>
    <definedName name="__T3" localSheetId="19" hidden="1">{"'Sheet1'!$L$16"}</definedName>
    <definedName name="__T3" localSheetId="20" hidden="1">{"'Sheet1'!$L$16"}</definedName>
    <definedName name="__T3" localSheetId="22" hidden="1">{"'Sheet1'!$L$16"}</definedName>
    <definedName name="__T3" localSheetId="24" hidden="1">{"'Sheet1'!$L$16"}</definedName>
    <definedName name="__T3" localSheetId="28" hidden="1">{"'Sheet1'!$L$16"}</definedName>
    <definedName name="__T3" localSheetId="14" hidden="1">{"'Sheet1'!$L$16"}</definedName>
    <definedName name="__T3" hidden="1">{"'Sheet1'!$L$16"}</definedName>
    <definedName name="__T4" localSheetId="12" hidden="1">{"'Sheet1'!$L$16"}</definedName>
    <definedName name="__T4" localSheetId="11" hidden="1">{"'Sheet1'!$L$16"}</definedName>
    <definedName name="__T4" localSheetId="13" hidden="1">{"'Sheet1'!$L$16"}</definedName>
    <definedName name="__T4" localSheetId="16" hidden="1">{"'Sheet1'!$L$16"}</definedName>
    <definedName name="__T4" localSheetId="21" hidden="1">{"'Sheet1'!$L$16"}</definedName>
    <definedName name="__T4" localSheetId="18" hidden="1">{"'Sheet1'!$L$16"}</definedName>
    <definedName name="__T4" localSheetId="19" hidden="1">{"'Sheet1'!$L$16"}</definedName>
    <definedName name="__T4" localSheetId="20" hidden="1">{"'Sheet1'!$L$16"}</definedName>
    <definedName name="__T4" localSheetId="22" hidden="1">{"'Sheet1'!$L$16"}</definedName>
    <definedName name="__T4" localSheetId="24" hidden="1">{"'Sheet1'!$L$16"}</definedName>
    <definedName name="__T4" localSheetId="28" hidden="1">{"'Sheet1'!$L$16"}</definedName>
    <definedName name="__T4" localSheetId="14" hidden="1">{"'Sheet1'!$L$16"}</definedName>
    <definedName name="__T4" hidden="1">{"'Sheet1'!$L$16"}</definedName>
    <definedName name="__t5" localSheetId="12" hidden="1">{"'Sheet1'!$L$16"}</definedName>
    <definedName name="__t5" localSheetId="11" hidden="1">{"'Sheet1'!$L$16"}</definedName>
    <definedName name="__t5" localSheetId="13" hidden="1">{"'Sheet1'!$L$16"}</definedName>
    <definedName name="__t5" localSheetId="16" hidden="1">{"'Sheet1'!$L$16"}</definedName>
    <definedName name="__t5" localSheetId="21" hidden="1">{"'Sheet1'!$L$16"}</definedName>
    <definedName name="__t5" localSheetId="18" hidden="1">{"'Sheet1'!$L$16"}</definedName>
    <definedName name="__t5" localSheetId="19" hidden="1">{"'Sheet1'!$L$16"}</definedName>
    <definedName name="__t5" localSheetId="20" hidden="1">{"'Sheet1'!$L$16"}</definedName>
    <definedName name="__t5" localSheetId="22" hidden="1">{"'Sheet1'!$L$16"}</definedName>
    <definedName name="__t5" localSheetId="24" hidden="1">{"'Sheet1'!$L$16"}</definedName>
    <definedName name="__t5" localSheetId="28" hidden="1">{"'Sheet1'!$L$16"}</definedName>
    <definedName name="__t5" localSheetId="14" hidden="1">{"'Sheet1'!$L$16"}</definedName>
    <definedName name="__t5" hidden="1">{"'Sheet1'!$L$16"}</definedName>
    <definedName name="__T7" localSheetId="12" hidden="1">{"'Sheet1'!$L$16"}</definedName>
    <definedName name="__T7" localSheetId="11" hidden="1">{"'Sheet1'!$L$16"}</definedName>
    <definedName name="__T7" localSheetId="13" hidden="1">{"'Sheet1'!$L$16"}</definedName>
    <definedName name="__T7" localSheetId="16" hidden="1">{"'Sheet1'!$L$16"}</definedName>
    <definedName name="__T7" localSheetId="21" hidden="1">{"'Sheet1'!$L$16"}</definedName>
    <definedName name="__T7" localSheetId="18" hidden="1">{"'Sheet1'!$L$16"}</definedName>
    <definedName name="__T7" localSheetId="19" hidden="1">{"'Sheet1'!$L$16"}</definedName>
    <definedName name="__T7" localSheetId="20" hidden="1">{"'Sheet1'!$L$16"}</definedName>
    <definedName name="__T7" localSheetId="22" hidden="1">{"'Sheet1'!$L$16"}</definedName>
    <definedName name="__T7" localSheetId="24" hidden="1">{"'Sheet1'!$L$16"}</definedName>
    <definedName name="__T7" localSheetId="28" hidden="1">{"'Sheet1'!$L$16"}</definedName>
    <definedName name="__T7" localSheetId="14" hidden="1">{"'Sheet1'!$L$16"}</definedName>
    <definedName name="__T7" hidden="1">{"'Sheet1'!$L$16"}</definedName>
    <definedName name="__T8" localSheetId="12" hidden="1">{"'Sheet1'!$L$16"}</definedName>
    <definedName name="__T8" localSheetId="11" hidden="1">{"'Sheet1'!$L$16"}</definedName>
    <definedName name="__T8" localSheetId="13" hidden="1">{"'Sheet1'!$L$16"}</definedName>
    <definedName name="__T8" localSheetId="16" hidden="1">{"'Sheet1'!$L$16"}</definedName>
    <definedName name="__T8" localSheetId="21" hidden="1">{"'Sheet1'!$L$16"}</definedName>
    <definedName name="__T8" localSheetId="18" hidden="1">{"'Sheet1'!$L$16"}</definedName>
    <definedName name="__T8" localSheetId="19" hidden="1">{"'Sheet1'!$L$16"}</definedName>
    <definedName name="__T8" localSheetId="20" hidden="1">{"'Sheet1'!$L$16"}</definedName>
    <definedName name="__T8" localSheetId="22" hidden="1">{"'Sheet1'!$L$16"}</definedName>
    <definedName name="__T8" localSheetId="24" hidden="1">{"'Sheet1'!$L$16"}</definedName>
    <definedName name="__T8" localSheetId="28" hidden="1">{"'Sheet1'!$L$16"}</definedName>
    <definedName name="__T8" localSheetId="14" hidden="1">{"'Sheet1'!$L$16"}</definedName>
    <definedName name="__T8" hidden="1">{"'Sheet1'!$L$16"}</definedName>
    <definedName name="__t9" localSheetId="12" hidden="1">{"'Sheet1'!$L$16"}</definedName>
    <definedName name="__t9" localSheetId="11" hidden="1">{"'Sheet1'!$L$16"}</definedName>
    <definedName name="__t9" localSheetId="13" hidden="1">{"'Sheet1'!$L$16"}</definedName>
    <definedName name="__t9" localSheetId="16" hidden="1">{"'Sheet1'!$L$16"}</definedName>
    <definedName name="__t9" localSheetId="21" hidden="1">{"'Sheet1'!$L$16"}</definedName>
    <definedName name="__t9" localSheetId="18" hidden="1">{"'Sheet1'!$L$16"}</definedName>
    <definedName name="__t9" localSheetId="19" hidden="1">{"'Sheet1'!$L$16"}</definedName>
    <definedName name="__t9" localSheetId="20" hidden="1">{"'Sheet1'!$L$16"}</definedName>
    <definedName name="__t9" localSheetId="22" hidden="1">{"'Sheet1'!$L$16"}</definedName>
    <definedName name="__t9" localSheetId="24" hidden="1">{"'Sheet1'!$L$16"}</definedName>
    <definedName name="__t9" localSheetId="28" hidden="1">{"'Sheet1'!$L$16"}</definedName>
    <definedName name="__t9" localSheetId="14" hidden="1">{"'Sheet1'!$L$16"}</definedName>
    <definedName name="__t9" hidden="1">{"'Sheet1'!$L$16"}</definedName>
    <definedName name="__TB1">#REF!</definedName>
    <definedName name="__td1" localSheetId="12" hidden="1">{"'Sheet1'!$L$16"}</definedName>
    <definedName name="__td1" localSheetId="11" hidden="1">{"'Sheet1'!$L$16"}</definedName>
    <definedName name="__td1" localSheetId="13" hidden="1">{"'Sheet1'!$L$16"}</definedName>
    <definedName name="__td1" localSheetId="16" hidden="1">{"'Sheet1'!$L$16"}</definedName>
    <definedName name="__td1" localSheetId="21" hidden="1">{"'Sheet1'!$L$16"}</definedName>
    <definedName name="__td1" localSheetId="18" hidden="1">{"'Sheet1'!$L$16"}</definedName>
    <definedName name="__td1" localSheetId="19" hidden="1">{"'Sheet1'!$L$16"}</definedName>
    <definedName name="__td1" localSheetId="20" hidden="1">{"'Sheet1'!$L$16"}</definedName>
    <definedName name="__td1" localSheetId="22" hidden="1">{"'Sheet1'!$L$16"}</definedName>
    <definedName name="__td1" localSheetId="24" hidden="1">{"'Sheet1'!$L$16"}</definedName>
    <definedName name="__td1" localSheetId="28" hidden="1">{"'Sheet1'!$L$16"}</definedName>
    <definedName name="__td1" localSheetId="14" hidden="1">{"'Sheet1'!$L$16"}</definedName>
    <definedName name="__td1" hidden="1">{"'Sheet1'!$L$16"}</definedName>
    <definedName name="__TG1">#REF!</definedName>
    <definedName name="__TG2">#REF!</definedName>
    <definedName name="__TH01" localSheetId="12" hidden="1">{"'Sheet1'!$L$16"}</definedName>
    <definedName name="__TH01" localSheetId="11" hidden="1">{"'Sheet1'!$L$16"}</definedName>
    <definedName name="__TH01" localSheetId="13" hidden="1">{"'Sheet1'!$L$16"}</definedName>
    <definedName name="__TH01" localSheetId="16" hidden="1">{"'Sheet1'!$L$16"}</definedName>
    <definedName name="__TH01" localSheetId="21" hidden="1">{"'Sheet1'!$L$16"}</definedName>
    <definedName name="__TH01" localSheetId="18" hidden="1">{"'Sheet1'!$L$16"}</definedName>
    <definedName name="__TH01" localSheetId="19" hidden="1">{"'Sheet1'!$L$16"}</definedName>
    <definedName name="__TH01" localSheetId="20" hidden="1">{"'Sheet1'!$L$16"}</definedName>
    <definedName name="__TH01" localSheetId="22" hidden="1">{"'Sheet1'!$L$16"}</definedName>
    <definedName name="__TH01" localSheetId="24" hidden="1">{"'Sheet1'!$L$16"}</definedName>
    <definedName name="__TH01" localSheetId="28" hidden="1">{"'Sheet1'!$L$16"}</definedName>
    <definedName name="__TH01" localSheetId="14" hidden="1">{"'Sheet1'!$L$16"}</definedName>
    <definedName name="__TH01" hidden="1">{"'Sheet1'!$L$16"}</definedName>
    <definedName name="__TH1" localSheetId="12" hidden="1">{"'Sheet1'!$L$16"}</definedName>
    <definedName name="__TH1" localSheetId="11" hidden="1">{"'Sheet1'!$L$16"}</definedName>
    <definedName name="__TH1" localSheetId="13" hidden="1">{"'Sheet1'!$L$16"}</definedName>
    <definedName name="__TH1" localSheetId="16" hidden="1">{"'Sheet1'!$L$16"}</definedName>
    <definedName name="__TH1" localSheetId="21" hidden="1">{"'Sheet1'!$L$16"}</definedName>
    <definedName name="__TH1" localSheetId="18" hidden="1">{"'Sheet1'!$L$16"}</definedName>
    <definedName name="__TH1" localSheetId="19" hidden="1">{"'Sheet1'!$L$16"}</definedName>
    <definedName name="__TH1" localSheetId="20" hidden="1">{"'Sheet1'!$L$16"}</definedName>
    <definedName name="__TH1" localSheetId="22" hidden="1">{"'Sheet1'!$L$16"}</definedName>
    <definedName name="__TH1" localSheetId="24" hidden="1">{"'Sheet1'!$L$16"}</definedName>
    <definedName name="__TH1" localSheetId="28" hidden="1">{"'Sheet1'!$L$16"}</definedName>
    <definedName name="__TH1" localSheetId="14" hidden="1">{"'Sheet1'!$L$16"}</definedName>
    <definedName name="__TH1" hidden="1">{"'Sheet1'!$L$16"}</definedName>
    <definedName name="__TH171" localSheetId="12" hidden="1">{"'Sheet1'!$L$16"}</definedName>
    <definedName name="__TH171" localSheetId="11" hidden="1">{"'Sheet1'!$L$16"}</definedName>
    <definedName name="__TH171" localSheetId="13" hidden="1">{"'Sheet1'!$L$16"}</definedName>
    <definedName name="__TH171" localSheetId="16" hidden="1">{"'Sheet1'!$L$16"}</definedName>
    <definedName name="__TH171" localSheetId="21" hidden="1">{"'Sheet1'!$L$16"}</definedName>
    <definedName name="__TH171" localSheetId="18" hidden="1">{"'Sheet1'!$L$16"}</definedName>
    <definedName name="__TH171" localSheetId="19" hidden="1">{"'Sheet1'!$L$16"}</definedName>
    <definedName name="__TH171" localSheetId="20" hidden="1">{"'Sheet1'!$L$16"}</definedName>
    <definedName name="__TH171" localSheetId="22" hidden="1">{"'Sheet1'!$L$16"}</definedName>
    <definedName name="__TH171" localSheetId="24" hidden="1">{"'Sheet1'!$L$16"}</definedName>
    <definedName name="__TH171" localSheetId="28" hidden="1">{"'Sheet1'!$L$16"}</definedName>
    <definedName name="__TH171" localSheetId="14" hidden="1">{"'Sheet1'!$L$16"}</definedName>
    <definedName name="__TH171" hidden="1">{"'Sheet1'!$L$16"}</definedName>
    <definedName name="__TH3" localSheetId="12" hidden="1">{"'Sheet1'!$L$16"}</definedName>
    <definedName name="__TH3" localSheetId="11" hidden="1">{"'Sheet1'!$L$16"}</definedName>
    <definedName name="__TH3" localSheetId="13" hidden="1">{"'Sheet1'!$L$16"}</definedName>
    <definedName name="__TH3" localSheetId="16" hidden="1">{"'Sheet1'!$L$16"}</definedName>
    <definedName name="__TH3" localSheetId="21" hidden="1">{"'Sheet1'!$L$16"}</definedName>
    <definedName name="__TH3" localSheetId="18" hidden="1">{"'Sheet1'!$L$16"}</definedName>
    <definedName name="__TH3" localSheetId="19" hidden="1">{"'Sheet1'!$L$16"}</definedName>
    <definedName name="__TH3" localSheetId="20" hidden="1">{"'Sheet1'!$L$16"}</definedName>
    <definedName name="__TH3" localSheetId="22" hidden="1">{"'Sheet1'!$L$16"}</definedName>
    <definedName name="__TH3" localSheetId="24" hidden="1">{"'Sheet1'!$L$16"}</definedName>
    <definedName name="__TH3" localSheetId="28" hidden="1">{"'Sheet1'!$L$16"}</definedName>
    <definedName name="__TH3" localSheetId="14" hidden="1">{"'Sheet1'!$L$16"}</definedName>
    <definedName name="__TH3" hidden="1">{"'Sheet1'!$L$16"}</definedName>
    <definedName name="__tha1" localSheetId="12" hidden="1">{"'Sheet1'!$L$16"}</definedName>
    <definedName name="__tha1" localSheetId="11" hidden="1">{"'Sheet1'!$L$16"}</definedName>
    <definedName name="__tha1" localSheetId="13" hidden="1">{"'Sheet1'!$L$16"}</definedName>
    <definedName name="__tha1" localSheetId="16" hidden="1">{"'Sheet1'!$L$16"}</definedName>
    <definedName name="__tha1" localSheetId="21" hidden="1">{"'Sheet1'!$L$16"}</definedName>
    <definedName name="__tha1" localSheetId="18" hidden="1">{"'Sheet1'!$L$16"}</definedName>
    <definedName name="__tha1" localSheetId="19" hidden="1">{"'Sheet1'!$L$16"}</definedName>
    <definedName name="__tha1" localSheetId="20" hidden="1">{"'Sheet1'!$L$16"}</definedName>
    <definedName name="__tha1" localSheetId="22" hidden="1">{"'Sheet1'!$L$16"}</definedName>
    <definedName name="__tha1" localSheetId="24" hidden="1">{"'Sheet1'!$L$16"}</definedName>
    <definedName name="__tha1" localSheetId="28" hidden="1">{"'Sheet1'!$L$16"}</definedName>
    <definedName name="__tha1" localSheetId="14" hidden="1">{"'Sheet1'!$L$16"}</definedName>
    <definedName name="__tha1" hidden="1">{"'Sheet1'!$L$16"}</definedName>
    <definedName name="__THT11" localSheetId="12" hidden="1">{"'Sheet1'!$L$16"}</definedName>
    <definedName name="__THT11" localSheetId="11" hidden="1">{"'Sheet1'!$L$16"}</definedName>
    <definedName name="__THT11" localSheetId="13" hidden="1">{"'Sheet1'!$L$16"}</definedName>
    <definedName name="__THT11" localSheetId="16" hidden="1">{"'Sheet1'!$L$16"}</definedName>
    <definedName name="__THT11" localSheetId="21" hidden="1">{"'Sheet1'!$L$16"}</definedName>
    <definedName name="__THT11" localSheetId="18" hidden="1">{"'Sheet1'!$L$16"}</definedName>
    <definedName name="__THT11" localSheetId="19" hidden="1">{"'Sheet1'!$L$16"}</definedName>
    <definedName name="__THT11" localSheetId="20" hidden="1">{"'Sheet1'!$L$16"}</definedName>
    <definedName name="__THT11" localSheetId="22" hidden="1">{"'Sheet1'!$L$16"}</definedName>
    <definedName name="__THT11" localSheetId="24" hidden="1">{"'Sheet1'!$L$16"}</definedName>
    <definedName name="__THT11" localSheetId="28" hidden="1">{"'Sheet1'!$L$16"}</definedName>
    <definedName name="__THT11" localSheetId="14" hidden="1">{"'Sheet1'!$L$16"}</definedName>
    <definedName name="__THT11" hidden="1">{"'Sheet1'!$L$16"}</definedName>
    <definedName name="__thu1">#REF!</definedName>
    <definedName name="__THU2">#REF!</definedName>
    <definedName name="__tk1">#REF!</definedName>
    <definedName name="__TK211" localSheetId="12" hidden="1">{"'Sheet1'!$L$16"}</definedName>
    <definedName name="__TK211" localSheetId="11" hidden="1">{"'Sheet1'!$L$16"}</definedName>
    <definedName name="__TK211" localSheetId="13" hidden="1">{"'Sheet1'!$L$16"}</definedName>
    <definedName name="__TK211" localSheetId="16" hidden="1">{"'Sheet1'!$L$16"}</definedName>
    <definedName name="__TK211" localSheetId="21" hidden="1">{"'Sheet1'!$L$16"}</definedName>
    <definedName name="__TK211" localSheetId="18" hidden="1">{"'Sheet1'!$L$16"}</definedName>
    <definedName name="__TK211" localSheetId="19" hidden="1">{"'Sheet1'!$L$16"}</definedName>
    <definedName name="__TK211" localSheetId="20" hidden="1">{"'Sheet1'!$L$16"}</definedName>
    <definedName name="__TK211" localSheetId="22" hidden="1">{"'Sheet1'!$L$16"}</definedName>
    <definedName name="__TK211" localSheetId="24" hidden="1">{"'Sheet1'!$L$16"}</definedName>
    <definedName name="__TK211" localSheetId="28" hidden="1">{"'Sheet1'!$L$16"}</definedName>
    <definedName name="__TK211" localSheetId="14" hidden="1">{"'Sheet1'!$L$16"}</definedName>
    <definedName name="__TK211" hidden="1">{"'Sheet1'!$L$16"}</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M2" localSheetId="12" hidden="1">{"'Sheet1'!$L$16"}</definedName>
    <definedName name="__TM2" localSheetId="11" hidden="1">{"'Sheet1'!$L$16"}</definedName>
    <definedName name="__TM2" localSheetId="13" hidden="1">{"'Sheet1'!$L$16"}</definedName>
    <definedName name="__TM2" localSheetId="16" hidden="1">{"'Sheet1'!$L$16"}</definedName>
    <definedName name="__TM2" localSheetId="21" hidden="1">{"'Sheet1'!$L$16"}</definedName>
    <definedName name="__TM2" localSheetId="18" hidden="1">{"'Sheet1'!$L$16"}</definedName>
    <definedName name="__TM2" localSheetId="19" hidden="1">{"'Sheet1'!$L$16"}</definedName>
    <definedName name="__TM2" localSheetId="20" hidden="1">{"'Sheet1'!$L$16"}</definedName>
    <definedName name="__TM2" localSheetId="22" hidden="1">{"'Sheet1'!$L$16"}</definedName>
    <definedName name="__TM2" localSheetId="24" hidden="1">{"'Sheet1'!$L$16"}</definedName>
    <definedName name="__TM2" localSheetId="28" hidden="1">{"'Sheet1'!$L$16"}</definedName>
    <definedName name="__TM2" localSheetId="14" hidden="1">{"'Sheet1'!$L$16"}</definedName>
    <definedName name="__TM2" hidden="1">{"'Sheet1'!$L$16"}</definedName>
    <definedName name="__TO14" localSheetId="12" hidden="1">{"'Sheet1'!$L$16"}</definedName>
    <definedName name="__TO14" localSheetId="11" hidden="1">{"'Sheet1'!$L$16"}</definedName>
    <definedName name="__TO14" localSheetId="13" hidden="1">{"'Sheet1'!$L$16"}</definedName>
    <definedName name="__TO14" localSheetId="16" hidden="1">{"'Sheet1'!$L$16"}</definedName>
    <definedName name="__TO14" localSheetId="21" hidden="1">{"'Sheet1'!$L$16"}</definedName>
    <definedName name="__TO14" localSheetId="18" hidden="1">{"'Sheet1'!$L$16"}</definedName>
    <definedName name="__TO14" localSheetId="19" hidden="1">{"'Sheet1'!$L$16"}</definedName>
    <definedName name="__TO14" localSheetId="20" hidden="1">{"'Sheet1'!$L$16"}</definedName>
    <definedName name="__TO14" localSheetId="22" hidden="1">{"'Sheet1'!$L$16"}</definedName>
    <definedName name="__TO14" localSheetId="24" hidden="1">{"'Sheet1'!$L$16"}</definedName>
    <definedName name="__TO14" localSheetId="28" hidden="1">{"'Sheet1'!$L$16"}</definedName>
    <definedName name="__TO14" localSheetId="14" hidden="1">{"'Sheet1'!$L$16"}</definedName>
    <definedName name="__TO14" hidden="1">{"'Sheet1'!$L$16"}</definedName>
    <definedName name="__TS2004" localSheetId="12" hidden="1">{"'Sheet1'!$L$16"}</definedName>
    <definedName name="__TS2004" localSheetId="11" hidden="1">{"'Sheet1'!$L$16"}</definedName>
    <definedName name="__TS2004" localSheetId="13" hidden="1">{"'Sheet1'!$L$16"}</definedName>
    <definedName name="__TS2004" localSheetId="16" hidden="1">{"'Sheet1'!$L$16"}</definedName>
    <definedName name="__TS2004" localSheetId="21" hidden="1">{"'Sheet1'!$L$16"}</definedName>
    <definedName name="__TS2004" localSheetId="18" hidden="1">{"'Sheet1'!$L$16"}</definedName>
    <definedName name="__TS2004" localSheetId="19" hidden="1">{"'Sheet1'!$L$16"}</definedName>
    <definedName name="__TS2004" localSheetId="20" hidden="1">{"'Sheet1'!$L$16"}</definedName>
    <definedName name="__TS2004" localSheetId="22" hidden="1">{"'Sheet1'!$L$16"}</definedName>
    <definedName name="__TS2004" localSheetId="24" hidden="1">{"'Sheet1'!$L$16"}</definedName>
    <definedName name="__TS2004" localSheetId="28" hidden="1">{"'Sheet1'!$L$16"}</definedName>
    <definedName name="__TS2004" localSheetId="14" hidden="1">{"'Sheet1'!$L$16"}</definedName>
    <definedName name="__TS2004" hidden="1">{"'Sheet1'!$L$16"}</definedName>
    <definedName name="__tt3" localSheetId="12" hidden="1">{"'Sheet1'!$L$16"}</definedName>
    <definedName name="__tt3" localSheetId="11" hidden="1">{"'Sheet1'!$L$16"}</definedName>
    <definedName name="__tt3" localSheetId="13" hidden="1">{"'Sheet1'!$L$16"}</definedName>
    <definedName name="__tt3" localSheetId="16" hidden="1">{"'Sheet1'!$L$16"}</definedName>
    <definedName name="__tt3" localSheetId="21" hidden="1">{"'Sheet1'!$L$16"}</definedName>
    <definedName name="__tt3" localSheetId="18" hidden="1">{"'Sheet1'!$L$16"}</definedName>
    <definedName name="__tt3" localSheetId="19" hidden="1">{"'Sheet1'!$L$16"}</definedName>
    <definedName name="__tt3" localSheetId="20" hidden="1">{"'Sheet1'!$L$16"}</definedName>
    <definedName name="__tt3" localSheetId="22" hidden="1">{"'Sheet1'!$L$16"}</definedName>
    <definedName name="__tt3" localSheetId="24" hidden="1">{"'Sheet1'!$L$16"}</definedName>
    <definedName name="__tt3" localSheetId="28" hidden="1">{"'Sheet1'!$L$16"}</definedName>
    <definedName name="__tt3" localSheetId="14" hidden="1">{"'Sheet1'!$L$16"}</definedName>
    <definedName name="__tt3" hidden="1">{"'Sheet1'!$L$16"}</definedName>
    <definedName name="__TT31" localSheetId="12" hidden="1">{"'Sheet1'!$L$16"}</definedName>
    <definedName name="__TT31" localSheetId="11" hidden="1">{"'Sheet1'!$L$16"}</definedName>
    <definedName name="__TT31" localSheetId="13" hidden="1">{"'Sheet1'!$L$16"}</definedName>
    <definedName name="__TT31" localSheetId="16" hidden="1">{"'Sheet1'!$L$16"}</definedName>
    <definedName name="__TT31" localSheetId="21" hidden="1">{"'Sheet1'!$L$16"}</definedName>
    <definedName name="__TT31" localSheetId="18" hidden="1">{"'Sheet1'!$L$16"}</definedName>
    <definedName name="__TT31" localSheetId="19" hidden="1">{"'Sheet1'!$L$16"}</definedName>
    <definedName name="__TT31" localSheetId="20" hidden="1">{"'Sheet1'!$L$16"}</definedName>
    <definedName name="__TT31" localSheetId="22" hidden="1">{"'Sheet1'!$L$16"}</definedName>
    <definedName name="__TT31" localSheetId="24" hidden="1">{"'Sheet1'!$L$16"}</definedName>
    <definedName name="__TT31" localSheetId="28" hidden="1">{"'Sheet1'!$L$16"}</definedName>
    <definedName name="__TT31" localSheetId="14" hidden="1">{"'Sheet1'!$L$16"}</definedName>
    <definedName name="__TT31" hidden="1">{"'Sheet1'!$L$16"}</definedName>
    <definedName name="__TT623" localSheetId="12" hidden="1">{"'Sheet1'!$L$16"}</definedName>
    <definedName name="__TT623" localSheetId="11" hidden="1">{"'Sheet1'!$L$16"}</definedName>
    <definedName name="__TT623" localSheetId="13" hidden="1">{"'Sheet1'!$L$16"}</definedName>
    <definedName name="__TT623" localSheetId="16" hidden="1">{"'Sheet1'!$L$16"}</definedName>
    <definedName name="__TT623" localSheetId="21" hidden="1">{"'Sheet1'!$L$16"}</definedName>
    <definedName name="__TT623" localSheetId="18" hidden="1">{"'Sheet1'!$L$16"}</definedName>
    <definedName name="__TT623" localSheetId="19" hidden="1">{"'Sheet1'!$L$16"}</definedName>
    <definedName name="__TT623" localSheetId="20" hidden="1">{"'Sheet1'!$L$16"}</definedName>
    <definedName name="__TT623" localSheetId="22" hidden="1">{"'Sheet1'!$L$16"}</definedName>
    <definedName name="__TT623" localSheetId="24" hidden="1">{"'Sheet1'!$L$16"}</definedName>
    <definedName name="__TT623" localSheetId="28" hidden="1">{"'Sheet1'!$L$16"}</definedName>
    <definedName name="__TT623" localSheetId="14" hidden="1">{"'Sheet1'!$L$16"}</definedName>
    <definedName name="__TT623" hidden="1">{"'Sheet1'!$L$16"}</definedName>
    <definedName name="__ttt1" localSheetId="12" hidden="1">{"'Sheet1'!$L$16"}</definedName>
    <definedName name="__ttt1" localSheetId="11" hidden="1">{"'Sheet1'!$L$16"}</definedName>
    <definedName name="__ttt1" localSheetId="13" hidden="1">{"'Sheet1'!$L$16"}</definedName>
    <definedName name="__ttt1" localSheetId="16" hidden="1">{"'Sheet1'!$L$16"}</definedName>
    <definedName name="__ttt1" localSheetId="21" hidden="1">{"'Sheet1'!$L$16"}</definedName>
    <definedName name="__ttt1" localSheetId="18" hidden="1">{"'Sheet1'!$L$16"}</definedName>
    <definedName name="__ttt1" localSheetId="19" hidden="1">{"'Sheet1'!$L$16"}</definedName>
    <definedName name="__ttt1" localSheetId="20" hidden="1">{"'Sheet1'!$L$16"}</definedName>
    <definedName name="__ttt1" localSheetId="22" hidden="1">{"'Sheet1'!$L$16"}</definedName>
    <definedName name="__ttt1" localSheetId="24" hidden="1">{"'Sheet1'!$L$16"}</definedName>
    <definedName name="__ttt1" localSheetId="28" hidden="1">{"'Sheet1'!$L$16"}</definedName>
    <definedName name="__ttt1" localSheetId="14" hidden="1">{"'Sheet1'!$L$16"}</definedName>
    <definedName name="__ttt1" hidden="1">{"'Sheet1'!$L$16"}</definedName>
    <definedName name="__tu4" localSheetId="12" hidden="1">{"'Sheet1'!$L$16"}</definedName>
    <definedName name="__tu4" localSheetId="11" hidden="1">{"'Sheet1'!$L$16"}</definedName>
    <definedName name="__tu4" localSheetId="13" hidden="1">{"'Sheet1'!$L$16"}</definedName>
    <definedName name="__tu4" localSheetId="16" hidden="1">{"'Sheet1'!$L$16"}</definedName>
    <definedName name="__tu4" localSheetId="21" hidden="1">{"'Sheet1'!$L$16"}</definedName>
    <definedName name="__tu4" localSheetId="18" hidden="1">{"'Sheet1'!$L$16"}</definedName>
    <definedName name="__tu4" localSheetId="19" hidden="1">{"'Sheet1'!$L$16"}</definedName>
    <definedName name="__tu4" localSheetId="20" hidden="1">{"'Sheet1'!$L$16"}</definedName>
    <definedName name="__tu4" localSheetId="22" hidden="1">{"'Sheet1'!$L$16"}</definedName>
    <definedName name="__tu4" localSheetId="24" hidden="1">{"'Sheet1'!$L$16"}</definedName>
    <definedName name="__tu4" localSheetId="28" hidden="1">{"'Sheet1'!$L$16"}</definedName>
    <definedName name="__tu4" localSheetId="14" hidden="1">{"'Sheet1'!$L$16"}</definedName>
    <definedName name="__tu4" hidden="1">{"'Sheet1'!$L$16"}</definedName>
    <definedName name="__TV2" localSheetId="12" hidden="1">{"'Sheet1'!$L$16"}</definedName>
    <definedName name="__TV2" localSheetId="11" hidden="1">{"'Sheet1'!$L$16"}</definedName>
    <definedName name="__TV2" localSheetId="13" hidden="1">{"'Sheet1'!$L$16"}</definedName>
    <definedName name="__TV2" localSheetId="16" hidden="1">{"'Sheet1'!$L$16"}</definedName>
    <definedName name="__TV2" localSheetId="21" hidden="1">{"'Sheet1'!$L$16"}</definedName>
    <definedName name="__TV2" localSheetId="18" hidden="1">{"'Sheet1'!$L$16"}</definedName>
    <definedName name="__TV2" localSheetId="19" hidden="1">{"'Sheet1'!$L$16"}</definedName>
    <definedName name="__TV2" localSheetId="20" hidden="1">{"'Sheet1'!$L$16"}</definedName>
    <definedName name="__TV2" localSheetId="22" hidden="1">{"'Sheet1'!$L$16"}</definedName>
    <definedName name="__TV2" localSheetId="24" hidden="1">{"'Sheet1'!$L$16"}</definedName>
    <definedName name="__TV2" localSheetId="28" hidden="1">{"'Sheet1'!$L$16"}</definedName>
    <definedName name="__TV2" localSheetId="14" hidden="1">{"'Sheet1'!$L$16"}</definedName>
    <definedName name="__TV2" hidden="1">{"'Sheet1'!$L$16"}</definedName>
    <definedName name="__TVL1">#REF!</definedName>
    <definedName name="__tz593">#REF!</definedName>
    <definedName name="__U301" localSheetId="12" hidden="1">{#N/A,#N/A,FALSE,"COVER";#N/A,#N/A,FALSE,"0";#N/A,#N/A,FALSE,"1";#N/A,#N/A,FALSE,"2";#N/A,#N/A,FALSE,"3";#N/A,#N/A,FALSE,"4";#N/A,#N/A,FALSE,"5";#N/A,#N/A,FALSE,"6";#N/A,#N/A,FALSE,"7";#N/A,#N/A,FALSE,"8";#N/A,#N/A,FALSE,"9";#N/A,#N/A,FALSE,"10";#N/A,#N/A,FALSE,"11"}</definedName>
    <definedName name="__U301" localSheetId="11" hidden="1">{#N/A,#N/A,FALSE,"COVER";#N/A,#N/A,FALSE,"0";#N/A,#N/A,FALSE,"1";#N/A,#N/A,FALSE,"2";#N/A,#N/A,FALSE,"3";#N/A,#N/A,FALSE,"4";#N/A,#N/A,FALSE,"5";#N/A,#N/A,FALSE,"6";#N/A,#N/A,FALSE,"7";#N/A,#N/A,FALSE,"8";#N/A,#N/A,FALSE,"9";#N/A,#N/A,FALSE,"10";#N/A,#N/A,FALSE,"11"}</definedName>
    <definedName name="__U301" localSheetId="13" hidden="1">{#N/A,#N/A,FALSE,"COVER";#N/A,#N/A,FALSE,"0";#N/A,#N/A,FALSE,"1";#N/A,#N/A,FALSE,"2";#N/A,#N/A,FALSE,"3";#N/A,#N/A,FALSE,"4";#N/A,#N/A,FALSE,"5";#N/A,#N/A,FALSE,"6";#N/A,#N/A,FALSE,"7";#N/A,#N/A,FALSE,"8";#N/A,#N/A,FALSE,"9";#N/A,#N/A,FALSE,"10";#N/A,#N/A,FALSE,"11"}</definedName>
    <definedName name="__U301" localSheetId="16" hidden="1">{#N/A,#N/A,FALSE,"COVER";#N/A,#N/A,FALSE,"0";#N/A,#N/A,FALSE,"1";#N/A,#N/A,FALSE,"2";#N/A,#N/A,FALSE,"3";#N/A,#N/A,FALSE,"4";#N/A,#N/A,FALSE,"5";#N/A,#N/A,FALSE,"6";#N/A,#N/A,FALSE,"7";#N/A,#N/A,FALSE,"8";#N/A,#N/A,FALSE,"9";#N/A,#N/A,FALSE,"10";#N/A,#N/A,FALSE,"11"}</definedName>
    <definedName name="__U301" localSheetId="21" hidden="1">{#N/A,#N/A,FALSE,"COVER";#N/A,#N/A,FALSE,"0";#N/A,#N/A,FALSE,"1";#N/A,#N/A,FALSE,"2";#N/A,#N/A,FALSE,"3";#N/A,#N/A,FALSE,"4";#N/A,#N/A,FALSE,"5";#N/A,#N/A,FALSE,"6";#N/A,#N/A,FALSE,"7";#N/A,#N/A,FALSE,"8";#N/A,#N/A,FALSE,"9";#N/A,#N/A,FALSE,"10";#N/A,#N/A,FALSE,"11"}</definedName>
    <definedName name="__U301" localSheetId="18" hidden="1">{#N/A,#N/A,FALSE,"COVER";#N/A,#N/A,FALSE,"0";#N/A,#N/A,FALSE,"1";#N/A,#N/A,FALSE,"2";#N/A,#N/A,FALSE,"3";#N/A,#N/A,FALSE,"4";#N/A,#N/A,FALSE,"5";#N/A,#N/A,FALSE,"6";#N/A,#N/A,FALSE,"7";#N/A,#N/A,FALSE,"8";#N/A,#N/A,FALSE,"9";#N/A,#N/A,FALSE,"10";#N/A,#N/A,FALSE,"11"}</definedName>
    <definedName name="__U301" localSheetId="19" hidden="1">{#N/A,#N/A,FALSE,"COVER";#N/A,#N/A,FALSE,"0";#N/A,#N/A,FALSE,"1";#N/A,#N/A,FALSE,"2";#N/A,#N/A,FALSE,"3";#N/A,#N/A,FALSE,"4";#N/A,#N/A,FALSE,"5";#N/A,#N/A,FALSE,"6";#N/A,#N/A,FALSE,"7";#N/A,#N/A,FALSE,"8";#N/A,#N/A,FALSE,"9";#N/A,#N/A,FALSE,"10";#N/A,#N/A,FALSE,"11"}</definedName>
    <definedName name="__U301" localSheetId="20" hidden="1">{#N/A,#N/A,FALSE,"COVER";#N/A,#N/A,FALSE,"0";#N/A,#N/A,FALSE,"1";#N/A,#N/A,FALSE,"2";#N/A,#N/A,FALSE,"3";#N/A,#N/A,FALSE,"4";#N/A,#N/A,FALSE,"5";#N/A,#N/A,FALSE,"6";#N/A,#N/A,FALSE,"7";#N/A,#N/A,FALSE,"8";#N/A,#N/A,FALSE,"9";#N/A,#N/A,FALSE,"10";#N/A,#N/A,FALSE,"11"}</definedName>
    <definedName name="__U301" localSheetId="22" hidden="1">{#N/A,#N/A,FALSE,"COVER";#N/A,#N/A,FALSE,"0";#N/A,#N/A,FALSE,"1";#N/A,#N/A,FALSE,"2";#N/A,#N/A,FALSE,"3";#N/A,#N/A,FALSE,"4";#N/A,#N/A,FALSE,"5";#N/A,#N/A,FALSE,"6";#N/A,#N/A,FALSE,"7";#N/A,#N/A,FALSE,"8";#N/A,#N/A,FALSE,"9";#N/A,#N/A,FALSE,"10";#N/A,#N/A,FALSE,"11"}</definedName>
    <definedName name="__U301" localSheetId="24" hidden="1">{#N/A,#N/A,FALSE,"COVER";#N/A,#N/A,FALSE,"0";#N/A,#N/A,FALSE,"1";#N/A,#N/A,FALSE,"2";#N/A,#N/A,FALSE,"3";#N/A,#N/A,FALSE,"4";#N/A,#N/A,FALSE,"5";#N/A,#N/A,FALSE,"6";#N/A,#N/A,FALSE,"7";#N/A,#N/A,FALSE,"8";#N/A,#N/A,FALSE,"9";#N/A,#N/A,FALSE,"10";#N/A,#N/A,FALSE,"11"}</definedName>
    <definedName name="__U301" localSheetId="28" hidden="1">{#N/A,#N/A,FALSE,"COVER";#N/A,#N/A,FALSE,"0";#N/A,#N/A,FALSE,"1";#N/A,#N/A,FALSE,"2";#N/A,#N/A,FALSE,"3";#N/A,#N/A,FALSE,"4";#N/A,#N/A,FALSE,"5";#N/A,#N/A,FALSE,"6";#N/A,#N/A,FALSE,"7";#N/A,#N/A,FALSE,"8";#N/A,#N/A,FALSE,"9";#N/A,#N/A,FALSE,"10";#N/A,#N/A,FALSE,"11"}</definedName>
    <definedName name="__U301" localSheetId="14" hidden="1">{#N/A,#N/A,FALSE,"COVER";#N/A,#N/A,FALSE,"0";#N/A,#N/A,FALSE,"1";#N/A,#N/A,FALSE,"2";#N/A,#N/A,FALSE,"3";#N/A,#N/A,FALSE,"4";#N/A,#N/A,FALSE,"5";#N/A,#N/A,FALSE,"6";#N/A,#N/A,FALSE,"7";#N/A,#N/A,FALSE,"8";#N/A,#N/A,FALSE,"9";#N/A,#N/A,FALSE,"10";#N/A,#N/A,FALSE,"11"}</definedName>
    <definedName name="__U301" hidden="1">{#N/A,#N/A,FALSE,"COVER";#N/A,#N/A,FALSE,"0";#N/A,#N/A,FALSE,"1";#N/A,#N/A,FALSE,"2";#N/A,#N/A,FALSE,"3";#N/A,#N/A,FALSE,"4";#N/A,#N/A,FALSE,"5";#N/A,#N/A,FALSE,"6";#N/A,#N/A,FALSE,"7";#N/A,#N/A,FALSE,"8";#N/A,#N/A,FALSE,"9";#N/A,#N/A,FALSE,"10";#N/A,#N/A,FALSE,"11"}</definedName>
    <definedName name="__UB1" localSheetId="12" hidden="1">{"'Feb 99'!$A$1:$G$30"}</definedName>
    <definedName name="__UB1" localSheetId="11" hidden="1">{"'Feb 99'!$A$1:$G$30"}</definedName>
    <definedName name="__UB1" localSheetId="13" hidden="1">{"'Feb 99'!$A$1:$G$30"}</definedName>
    <definedName name="__UB1" localSheetId="16" hidden="1">{"'Feb 99'!$A$1:$G$30"}</definedName>
    <definedName name="__UB1" localSheetId="21" hidden="1">{"'Feb 99'!$A$1:$G$30"}</definedName>
    <definedName name="__UB1" localSheetId="18" hidden="1">{"'Feb 99'!$A$1:$G$30"}</definedName>
    <definedName name="__UB1" localSheetId="19" hidden="1">{"'Feb 99'!$A$1:$G$30"}</definedName>
    <definedName name="__UB1" localSheetId="20" hidden="1">{"'Feb 99'!$A$1:$G$30"}</definedName>
    <definedName name="__UB1" localSheetId="22" hidden="1">{"'Feb 99'!$A$1:$G$30"}</definedName>
    <definedName name="__UB1" localSheetId="24" hidden="1">{"'Feb 99'!$A$1:$G$30"}</definedName>
    <definedName name="__UB1" localSheetId="28" hidden="1">{"'Feb 99'!$A$1:$G$30"}</definedName>
    <definedName name="__UB1" localSheetId="14" hidden="1">{"'Feb 99'!$A$1:$G$30"}</definedName>
    <definedName name="__UB1" hidden="1">{"'Feb 99'!$A$1:$G$30"}</definedName>
    <definedName name="__UB2" localSheetId="12" hidden="1">{"'Feb 99'!$A$1:$G$30"}</definedName>
    <definedName name="__UB2" localSheetId="11" hidden="1">{"'Feb 99'!$A$1:$G$30"}</definedName>
    <definedName name="__UB2" localSheetId="13" hidden="1">{"'Feb 99'!$A$1:$G$30"}</definedName>
    <definedName name="__UB2" localSheetId="16" hidden="1">{"'Feb 99'!$A$1:$G$30"}</definedName>
    <definedName name="__UB2" localSheetId="21" hidden="1">{"'Feb 99'!$A$1:$G$30"}</definedName>
    <definedName name="__UB2" localSheetId="18" hidden="1">{"'Feb 99'!$A$1:$G$30"}</definedName>
    <definedName name="__UB2" localSheetId="19" hidden="1">{"'Feb 99'!$A$1:$G$30"}</definedName>
    <definedName name="__UB2" localSheetId="20" hidden="1">{"'Feb 99'!$A$1:$G$30"}</definedName>
    <definedName name="__UB2" localSheetId="22" hidden="1">{"'Feb 99'!$A$1:$G$30"}</definedName>
    <definedName name="__UB2" localSheetId="24" hidden="1">{"'Feb 99'!$A$1:$G$30"}</definedName>
    <definedName name="__UB2" localSheetId="28" hidden="1">{"'Feb 99'!$A$1:$G$30"}</definedName>
    <definedName name="__UB2" localSheetId="14" hidden="1">{"'Feb 99'!$A$1:$G$30"}</definedName>
    <definedName name="__UB2" hidden="1">{"'Feb 99'!$A$1:$G$30"}</definedName>
    <definedName name="__UI33" localSheetId="12" hidden="1">{"'Sheet1'!$L$16"}</definedName>
    <definedName name="__UI33" localSheetId="11" hidden="1">{"'Sheet1'!$L$16"}</definedName>
    <definedName name="__UI33" localSheetId="13" hidden="1">{"'Sheet1'!$L$16"}</definedName>
    <definedName name="__UI33" localSheetId="16" hidden="1">{"'Sheet1'!$L$16"}</definedName>
    <definedName name="__UI33" localSheetId="21" hidden="1">{"'Sheet1'!$L$16"}</definedName>
    <definedName name="__UI33" localSheetId="18" hidden="1">{"'Sheet1'!$L$16"}</definedName>
    <definedName name="__UI33" localSheetId="19" hidden="1">{"'Sheet1'!$L$16"}</definedName>
    <definedName name="__UI33" localSheetId="20" hidden="1">{"'Sheet1'!$L$16"}</definedName>
    <definedName name="__UI33" localSheetId="22" hidden="1">{"'Sheet1'!$L$16"}</definedName>
    <definedName name="__UI33" localSheetId="24" hidden="1">{"'Sheet1'!$L$16"}</definedName>
    <definedName name="__UI33" localSheetId="28" hidden="1">{"'Sheet1'!$L$16"}</definedName>
    <definedName name="__UI33" localSheetId="14" hidden="1">{"'Sheet1'!$L$16"}</definedName>
    <definedName name="__UI33" hidden="1">{"'Sheet1'!$L$16"}</definedName>
    <definedName name="__UU2" hidden="1">#N/A</definedName>
    <definedName name="__vc1">#REF!</definedName>
    <definedName name="__vc2">#REF!</definedName>
    <definedName name="__vc3">#REF!</definedName>
    <definedName name="__VE1" localSheetId="12" hidden="1">{#N/A,#N/A,TRUE,"SUM";#N/A,#N/A,TRUE,"EE";#N/A,#N/A,TRUE,"AC";#N/A,#N/A,TRUE,"SN"}</definedName>
    <definedName name="__VE1" localSheetId="11" hidden="1">{#N/A,#N/A,TRUE,"SUM";#N/A,#N/A,TRUE,"EE";#N/A,#N/A,TRUE,"AC";#N/A,#N/A,TRUE,"SN"}</definedName>
    <definedName name="__VE1" localSheetId="13" hidden="1">{#N/A,#N/A,TRUE,"SUM";#N/A,#N/A,TRUE,"EE";#N/A,#N/A,TRUE,"AC";#N/A,#N/A,TRUE,"SN"}</definedName>
    <definedName name="__VE1" localSheetId="16" hidden="1">{#N/A,#N/A,TRUE,"SUM";#N/A,#N/A,TRUE,"EE";#N/A,#N/A,TRUE,"AC";#N/A,#N/A,TRUE,"SN"}</definedName>
    <definedName name="__VE1" localSheetId="21" hidden="1">{#N/A,#N/A,TRUE,"SUM";#N/A,#N/A,TRUE,"EE";#N/A,#N/A,TRUE,"AC";#N/A,#N/A,TRUE,"SN"}</definedName>
    <definedName name="__VE1" localSheetId="18" hidden="1">{#N/A,#N/A,TRUE,"SUM";#N/A,#N/A,TRUE,"EE";#N/A,#N/A,TRUE,"AC";#N/A,#N/A,TRUE,"SN"}</definedName>
    <definedName name="__VE1" localSheetId="19" hidden="1">{#N/A,#N/A,TRUE,"SUM";#N/A,#N/A,TRUE,"EE";#N/A,#N/A,TRUE,"AC";#N/A,#N/A,TRUE,"SN"}</definedName>
    <definedName name="__VE1" localSheetId="20" hidden="1">{#N/A,#N/A,TRUE,"SUM";#N/A,#N/A,TRUE,"EE";#N/A,#N/A,TRUE,"AC";#N/A,#N/A,TRUE,"SN"}</definedName>
    <definedName name="__VE1" localSheetId="22" hidden="1">{#N/A,#N/A,TRUE,"SUM";#N/A,#N/A,TRUE,"EE";#N/A,#N/A,TRUE,"AC";#N/A,#N/A,TRUE,"SN"}</definedName>
    <definedName name="__VE1" localSheetId="24" hidden="1">{#N/A,#N/A,TRUE,"SUM";#N/A,#N/A,TRUE,"EE";#N/A,#N/A,TRUE,"AC";#N/A,#N/A,TRUE,"SN"}</definedName>
    <definedName name="__VE1" localSheetId="28" hidden="1">{#N/A,#N/A,TRUE,"SUM";#N/A,#N/A,TRUE,"EE";#N/A,#N/A,TRUE,"AC";#N/A,#N/A,TRUE,"SN"}</definedName>
    <definedName name="__VE1" localSheetId="14" hidden="1">{#N/A,#N/A,TRUE,"SUM";#N/A,#N/A,TRUE,"EE";#N/A,#N/A,TRUE,"AC";#N/A,#N/A,TRUE,"SN"}</definedName>
    <definedName name="__VE1" hidden="1">{#N/A,#N/A,TRUE,"SUM";#N/A,#N/A,TRUE,"EE";#N/A,#N/A,TRUE,"AC";#N/A,#N/A,TRUE,"SN"}</definedName>
    <definedName name="__VE32" localSheetId="12" hidden="1">{#N/A,#N/A,TRUE,"Str.";#N/A,#N/A,TRUE,"Steel &amp; Roof";#N/A,#N/A,TRUE,"Arc.";#N/A,#N/A,TRUE,"Preliminary";#N/A,#N/A,TRUE,"Sum_Prelim"}</definedName>
    <definedName name="__VE32" localSheetId="11" hidden="1">{#N/A,#N/A,TRUE,"Str.";#N/A,#N/A,TRUE,"Steel &amp; Roof";#N/A,#N/A,TRUE,"Arc.";#N/A,#N/A,TRUE,"Preliminary";#N/A,#N/A,TRUE,"Sum_Prelim"}</definedName>
    <definedName name="__VE32" localSheetId="13" hidden="1">{#N/A,#N/A,TRUE,"Str.";#N/A,#N/A,TRUE,"Steel &amp; Roof";#N/A,#N/A,TRUE,"Arc.";#N/A,#N/A,TRUE,"Preliminary";#N/A,#N/A,TRUE,"Sum_Prelim"}</definedName>
    <definedName name="__VE32" localSheetId="16" hidden="1">{#N/A,#N/A,TRUE,"Str.";#N/A,#N/A,TRUE,"Steel &amp; Roof";#N/A,#N/A,TRUE,"Arc.";#N/A,#N/A,TRUE,"Preliminary";#N/A,#N/A,TRUE,"Sum_Prelim"}</definedName>
    <definedName name="__VE32" localSheetId="21" hidden="1">{#N/A,#N/A,TRUE,"Str.";#N/A,#N/A,TRUE,"Steel &amp; Roof";#N/A,#N/A,TRUE,"Arc.";#N/A,#N/A,TRUE,"Preliminary";#N/A,#N/A,TRUE,"Sum_Prelim"}</definedName>
    <definedName name="__VE32" localSheetId="18" hidden="1">{#N/A,#N/A,TRUE,"Str.";#N/A,#N/A,TRUE,"Steel &amp; Roof";#N/A,#N/A,TRUE,"Arc.";#N/A,#N/A,TRUE,"Preliminary";#N/A,#N/A,TRUE,"Sum_Prelim"}</definedName>
    <definedName name="__VE32" localSheetId="19" hidden="1">{#N/A,#N/A,TRUE,"Str.";#N/A,#N/A,TRUE,"Steel &amp; Roof";#N/A,#N/A,TRUE,"Arc.";#N/A,#N/A,TRUE,"Preliminary";#N/A,#N/A,TRUE,"Sum_Prelim"}</definedName>
    <definedName name="__VE32" localSheetId="20" hidden="1">{#N/A,#N/A,TRUE,"Str.";#N/A,#N/A,TRUE,"Steel &amp; Roof";#N/A,#N/A,TRUE,"Arc.";#N/A,#N/A,TRUE,"Preliminary";#N/A,#N/A,TRUE,"Sum_Prelim"}</definedName>
    <definedName name="__VE32" localSheetId="22" hidden="1">{#N/A,#N/A,TRUE,"Str.";#N/A,#N/A,TRUE,"Steel &amp; Roof";#N/A,#N/A,TRUE,"Arc.";#N/A,#N/A,TRUE,"Preliminary";#N/A,#N/A,TRUE,"Sum_Prelim"}</definedName>
    <definedName name="__VE32" localSheetId="24" hidden="1">{#N/A,#N/A,TRUE,"Str.";#N/A,#N/A,TRUE,"Steel &amp; Roof";#N/A,#N/A,TRUE,"Arc.";#N/A,#N/A,TRUE,"Preliminary";#N/A,#N/A,TRUE,"Sum_Prelim"}</definedName>
    <definedName name="__VE32" localSheetId="28" hidden="1">{#N/A,#N/A,TRUE,"Str.";#N/A,#N/A,TRUE,"Steel &amp; Roof";#N/A,#N/A,TRUE,"Arc.";#N/A,#N/A,TRUE,"Preliminary";#N/A,#N/A,TRUE,"Sum_Prelim"}</definedName>
    <definedName name="__VE32" localSheetId="14" hidden="1">{#N/A,#N/A,TRUE,"Str.";#N/A,#N/A,TRUE,"Steel &amp; Roof";#N/A,#N/A,TRUE,"Arc.";#N/A,#N/A,TRUE,"Preliminary";#N/A,#N/A,TRUE,"Sum_Prelim"}</definedName>
    <definedName name="__VE32" hidden="1">{#N/A,#N/A,TRUE,"Str.";#N/A,#N/A,TRUE,"Steel &amp; Roof";#N/A,#N/A,TRUE,"Arc.";#N/A,#N/A,TRUE,"Preliminary";#N/A,#N/A,TRUE,"Sum_Prelim"}</definedName>
    <definedName name="__vl1" localSheetId="12" hidden="1">{"'Sheet1'!$L$16"}</definedName>
    <definedName name="__vl1" localSheetId="11" hidden="1">{"'Sheet1'!$L$16"}</definedName>
    <definedName name="__vl1" localSheetId="13" hidden="1">{"'Sheet1'!$L$16"}</definedName>
    <definedName name="__vl1" localSheetId="16" hidden="1">{"'Sheet1'!$L$16"}</definedName>
    <definedName name="__vl1" localSheetId="21" hidden="1">{"'Sheet1'!$L$16"}</definedName>
    <definedName name="__vl1" localSheetId="18" hidden="1">{"'Sheet1'!$L$16"}</definedName>
    <definedName name="__vl1" localSheetId="19" hidden="1">{"'Sheet1'!$L$16"}</definedName>
    <definedName name="__vl1" localSheetId="20" hidden="1">{"'Sheet1'!$L$16"}</definedName>
    <definedName name="__vl1" localSheetId="22" hidden="1">{"'Sheet1'!$L$16"}</definedName>
    <definedName name="__vl1" localSheetId="24" hidden="1">{"'Sheet1'!$L$16"}</definedName>
    <definedName name="__vl1" localSheetId="28" hidden="1">{"'Sheet1'!$L$16"}</definedName>
    <definedName name="__vl1" localSheetId="14" hidden="1">{"'Sheet1'!$L$16"}</definedName>
    <definedName name="__vl1" hidden="1">{"'Sheet1'!$L$16"}</definedName>
    <definedName name="__VL100">#REF!</definedName>
    <definedName name="__VL200">#REF!</definedName>
    <definedName name="__VL250">#REF!</definedName>
    <definedName name="__VLP2" localSheetId="12" hidden="1">{"'Sheet1'!$L$16"}</definedName>
    <definedName name="__VLP2" localSheetId="11" hidden="1">{"'Sheet1'!$L$16"}</definedName>
    <definedName name="__VLP2" localSheetId="13" hidden="1">{"'Sheet1'!$L$16"}</definedName>
    <definedName name="__VLP2" localSheetId="16" hidden="1">{"'Sheet1'!$L$16"}</definedName>
    <definedName name="__VLP2" localSheetId="21" hidden="1">{"'Sheet1'!$L$16"}</definedName>
    <definedName name="__VLP2" localSheetId="18" hidden="1">{"'Sheet1'!$L$16"}</definedName>
    <definedName name="__VLP2" localSheetId="19" hidden="1">{"'Sheet1'!$L$16"}</definedName>
    <definedName name="__VLP2" localSheetId="20" hidden="1">{"'Sheet1'!$L$16"}</definedName>
    <definedName name="__VLP2" localSheetId="22" hidden="1">{"'Sheet1'!$L$16"}</definedName>
    <definedName name="__VLP2" localSheetId="24" hidden="1">{"'Sheet1'!$L$16"}</definedName>
    <definedName name="__VLP2" localSheetId="28" hidden="1">{"'Sheet1'!$L$16"}</definedName>
    <definedName name="__VLP2" localSheetId="14" hidden="1">{"'Sheet1'!$L$16"}</definedName>
    <definedName name="__VLP2" hidden="1">{"'Sheet1'!$L$16"}</definedName>
    <definedName name="__VO15" localSheetId="12" hidden="1">{"'CPA Sum'!$A$1:$X$30","'CPA'!$A$1:$K$187","'Infra Cost'!$A$1:$Q$30","'Dev't Cost'!$A$1:$AH$40","'Cashflow'!$A$1:$DG$82"}</definedName>
    <definedName name="__VO15" localSheetId="11" hidden="1">{"'CPA Sum'!$A$1:$X$30","'CPA'!$A$1:$K$187","'Infra Cost'!$A$1:$Q$30","'Dev't Cost'!$A$1:$AH$40","'Cashflow'!$A$1:$DG$82"}</definedName>
    <definedName name="__VO15" localSheetId="13" hidden="1">{"'CPA Sum'!$A$1:$X$30","'CPA'!$A$1:$K$187","'Infra Cost'!$A$1:$Q$30","'Dev't Cost'!$A$1:$AH$40","'Cashflow'!$A$1:$DG$82"}</definedName>
    <definedName name="__VO15" localSheetId="16" hidden="1">{"'CPA Sum'!$A$1:$X$30","'CPA'!$A$1:$K$187","'Infra Cost'!$A$1:$Q$30","'Dev't Cost'!$A$1:$AH$40","'Cashflow'!$A$1:$DG$82"}</definedName>
    <definedName name="__VO15" localSheetId="21" hidden="1">{"'CPA Sum'!$A$1:$X$30","'CPA'!$A$1:$K$187","'Infra Cost'!$A$1:$Q$30","'Dev't Cost'!$A$1:$AH$40","'Cashflow'!$A$1:$DG$82"}</definedName>
    <definedName name="__VO15" localSheetId="18" hidden="1">{"'CPA Sum'!$A$1:$X$30","'CPA'!$A$1:$K$187","'Infra Cost'!$A$1:$Q$30","'Dev't Cost'!$A$1:$AH$40","'Cashflow'!$A$1:$DG$82"}</definedName>
    <definedName name="__VO15" localSheetId="19" hidden="1">{"'CPA Sum'!$A$1:$X$30","'CPA'!$A$1:$K$187","'Infra Cost'!$A$1:$Q$30","'Dev't Cost'!$A$1:$AH$40","'Cashflow'!$A$1:$DG$82"}</definedName>
    <definedName name="__VO15" localSheetId="20" hidden="1">{"'CPA Sum'!$A$1:$X$30","'CPA'!$A$1:$K$187","'Infra Cost'!$A$1:$Q$30","'Dev't Cost'!$A$1:$AH$40","'Cashflow'!$A$1:$DG$82"}</definedName>
    <definedName name="__VO15" localSheetId="22" hidden="1">{"'CPA Sum'!$A$1:$X$30","'CPA'!$A$1:$K$187","'Infra Cost'!$A$1:$Q$30","'Dev't Cost'!$A$1:$AH$40","'Cashflow'!$A$1:$DG$82"}</definedName>
    <definedName name="__VO15" localSheetId="24" hidden="1">{"'CPA Sum'!$A$1:$X$30","'CPA'!$A$1:$K$187","'Infra Cost'!$A$1:$Q$30","'Dev't Cost'!$A$1:$AH$40","'Cashflow'!$A$1:$DG$82"}</definedName>
    <definedName name="__VO15" localSheetId="28" hidden="1">{"'CPA Sum'!$A$1:$X$30","'CPA'!$A$1:$K$187","'Infra Cost'!$A$1:$Q$30","'Dev't Cost'!$A$1:$AH$40","'Cashflow'!$A$1:$DG$82"}</definedName>
    <definedName name="__VO15" localSheetId="14" hidden="1">{"'CPA Sum'!$A$1:$X$30","'CPA'!$A$1:$K$187","'Infra Cost'!$A$1:$Q$30","'Dev't Cost'!$A$1:$AH$40","'Cashflow'!$A$1:$DG$82"}</definedName>
    <definedName name="__VO15" hidden="1">{"'CPA Sum'!$A$1:$X$30","'CPA'!$A$1:$K$187","'Infra Cost'!$A$1:$Q$30","'Dev't Cost'!$A$1:$AH$40","'Cashflow'!$A$1:$DG$82"}</definedName>
    <definedName name="__vpt5" localSheetId="12" hidden="1">{"'Sheet1'!$L$16"}</definedName>
    <definedName name="__vpt5" localSheetId="11" hidden="1">{"'Sheet1'!$L$16"}</definedName>
    <definedName name="__vpt5" localSheetId="13" hidden="1">{"'Sheet1'!$L$16"}</definedName>
    <definedName name="__vpt5" localSheetId="16" hidden="1">{"'Sheet1'!$L$16"}</definedName>
    <definedName name="__vpt5" localSheetId="21" hidden="1">{"'Sheet1'!$L$16"}</definedName>
    <definedName name="__vpt5" localSheetId="18" hidden="1">{"'Sheet1'!$L$16"}</definedName>
    <definedName name="__vpt5" localSheetId="19" hidden="1">{"'Sheet1'!$L$16"}</definedName>
    <definedName name="__vpt5" localSheetId="20" hidden="1">{"'Sheet1'!$L$16"}</definedName>
    <definedName name="__vpt5" localSheetId="22" hidden="1">{"'Sheet1'!$L$16"}</definedName>
    <definedName name="__vpt5" localSheetId="24" hidden="1">{"'Sheet1'!$L$16"}</definedName>
    <definedName name="__vpt5" localSheetId="28" hidden="1">{"'Sheet1'!$L$16"}</definedName>
    <definedName name="__vpt5" localSheetId="14" hidden="1">{"'Sheet1'!$L$16"}</definedName>
    <definedName name="__vpt5" hidden="1">{"'Sheet1'!$L$16"}</definedName>
    <definedName name="__vpt6" localSheetId="12" hidden="1">{"'Sheet1'!$L$16"}</definedName>
    <definedName name="__vpt6" localSheetId="11" hidden="1">{"'Sheet1'!$L$16"}</definedName>
    <definedName name="__vpt6" localSheetId="13" hidden="1">{"'Sheet1'!$L$16"}</definedName>
    <definedName name="__vpt6" localSheetId="16" hidden="1">{"'Sheet1'!$L$16"}</definedName>
    <definedName name="__vpt6" localSheetId="21" hidden="1">{"'Sheet1'!$L$16"}</definedName>
    <definedName name="__vpt6" localSheetId="18" hidden="1">{"'Sheet1'!$L$16"}</definedName>
    <definedName name="__vpt6" localSheetId="19" hidden="1">{"'Sheet1'!$L$16"}</definedName>
    <definedName name="__vpt6" localSheetId="20" hidden="1">{"'Sheet1'!$L$16"}</definedName>
    <definedName name="__vpt6" localSheetId="22" hidden="1">{"'Sheet1'!$L$16"}</definedName>
    <definedName name="__vpt6" localSheetId="24" hidden="1">{"'Sheet1'!$L$16"}</definedName>
    <definedName name="__vpt6" localSheetId="28" hidden="1">{"'Sheet1'!$L$16"}</definedName>
    <definedName name="__vpt6" localSheetId="14" hidden="1">{"'Sheet1'!$L$16"}</definedName>
    <definedName name="__vpt6" hidden="1">{"'Sheet1'!$L$16"}</definedName>
    <definedName name="__VT3" localSheetId="12" hidden="1">{"'Sheet1'!$L$16"}</definedName>
    <definedName name="__VT3" localSheetId="11" hidden="1">{"'Sheet1'!$L$16"}</definedName>
    <definedName name="__VT3" localSheetId="13" hidden="1">{"'Sheet1'!$L$16"}</definedName>
    <definedName name="__VT3" localSheetId="16" hidden="1">{"'Sheet1'!$L$16"}</definedName>
    <definedName name="__VT3" localSheetId="21" hidden="1">{"'Sheet1'!$L$16"}</definedName>
    <definedName name="__VT3" localSheetId="18" hidden="1">{"'Sheet1'!$L$16"}</definedName>
    <definedName name="__VT3" localSheetId="19" hidden="1">{"'Sheet1'!$L$16"}</definedName>
    <definedName name="__VT3" localSheetId="20" hidden="1">{"'Sheet1'!$L$16"}</definedName>
    <definedName name="__VT3" localSheetId="22" hidden="1">{"'Sheet1'!$L$16"}</definedName>
    <definedName name="__VT3" localSheetId="24" hidden="1">{"'Sheet1'!$L$16"}</definedName>
    <definedName name="__VT3" localSheetId="28" hidden="1">{"'Sheet1'!$L$16"}</definedName>
    <definedName name="__VT3" localSheetId="14" hidden="1">{"'Sheet1'!$L$16"}</definedName>
    <definedName name="__VT3" hidden="1">{"'Sheet1'!$L$16"}</definedName>
    <definedName name="__VT675" localSheetId="12" hidden="1">{"Offgrid",#N/A,FALSE,"OFFGRID";"Region",#N/A,FALSE,"REGION";"Offgrid -2",#N/A,FALSE,"OFFGRID";"WTP",#N/A,FALSE,"WTP";"WTP -2",#N/A,FALSE,"WTP";"Project",#N/A,FALSE,"PROJECT";"Summary -2",#N/A,FALSE,"SUMMARY"}</definedName>
    <definedName name="__VT675" localSheetId="11" hidden="1">{"Offgrid",#N/A,FALSE,"OFFGRID";"Region",#N/A,FALSE,"REGION";"Offgrid -2",#N/A,FALSE,"OFFGRID";"WTP",#N/A,FALSE,"WTP";"WTP -2",#N/A,FALSE,"WTP";"Project",#N/A,FALSE,"PROJECT";"Summary -2",#N/A,FALSE,"SUMMARY"}</definedName>
    <definedName name="__VT675" localSheetId="13" hidden="1">{"Offgrid",#N/A,FALSE,"OFFGRID";"Region",#N/A,FALSE,"REGION";"Offgrid -2",#N/A,FALSE,"OFFGRID";"WTP",#N/A,FALSE,"WTP";"WTP -2",#N/A,FALSE,"WTP";"Project",#N/A,FALSE,"PROJECT";"Summary -2",#N/A,FALSE,"SUMMARY"}</definedName>
    <definedName name="__VT675" localSheetId="16" hidden="1">{"Offgrid",#N/A,FALSE,"OFFGRID";"Region",#N/A,FALSE,"REGION";"Offgrid -2",#N/A,FALSE,"OFFGRID";"WTP",#N/A,FALSE,"WTP";"WTP -2",#N/A,FALSE,"WTP";"Project",#N/A,FALSE,"PROJECT";"Summary -2",#N/A,FALSE,"SUMMARY"}</definedName>
    <definedName name="__VT675" localSheetId="21" hidden="1">{"Offgrid",#N/A,FALSE,"OFFGRID";"Region",#N/A,FALSE,"REGION";"Offgrid -2",#N/A,FALSE,"OFFGRID";"WTP",#N/A,FALSE,"WTP";"WTP -2",#N/A,FALSE,"WTP";"Project",#N/A,FALSE,"PROJECT";"Summary -2",#N/A,FALSE,"SUMMARY"}</definedName>
    <definedName name="__VT675" localSheetId="18" hidden="1">{"Offgrid",#N/A,FALSE,"OFFGRID";"Region",#N/A,FALSE,"REGION";"Offgrid -2",#N/A,FALSE,"OFFGRID";"WTP",#N/A,FALSE,"WTP";"WTP -2",#N/A,FALSE,"WTP";"Project",#N/A,FALSE,"PROJECT";"Summary -2",#N/A,FALSE,"SUMMARY"}</definedName>
    <definedName name="__VT675" localSheetId="19" hidden="1">{"Offgrid",#N/A,FALSE,"OFFGRID";"Region",#N/A,FALSE,"REGION";"Offgrid -2",#N/A,FALSE,"OFFGRID";"WTP",#N/A,FALSE,"WTP";"WTP -2",#N/A,FALSE,"WTP";"Project",#N/A,FALSE,"PROJECT";"Summary -2",#N/A,FALSE,"SUMMARY"}</definedName>
    <definedName name="__VT675" localSheetId="20" hidden="1">{"Offgrid",#N/A,FALSE,"OFFGRID";"Region",#N/A,FALSE,"REGION";"Offgrid -2",#N/A,FALSE,"OFFGRID";"WTP",#N/A,FALSE,"WTP";"WTP -2",#N/A,FALSE,"WTP";"Project",#N/A,FALSE,"PROJECT";"Summary -2",#N/A,FALSE,"SUMMARY"}</definedName>
    <definedName name="__VT675" localSheetId="22" hidden="1">{"Offgrid",#N/A,FALSE,"OFFGRID";"Region",#N/A,FALSE,"REGION";"Offgrid -2",#N/A,FALSE,"OFFGRID";"WTP",#N/A,FALSE,"WTP";"WTP -2",#N/A,FALSE,"WTP";"Project",#N/A,FALSE,"PROJECT";"Summary -2",#N/A,FALSE,"SUMMARY"}</definedName>
    <definedName name="__VT675" localSheetId="24" hidden="1">{"Offgrid",#N/A,FALSE,"OFFGRID";"Region",#N/A,FALSE,"REGION";"Offgrid -2",#N/A,FALSE,"OFFGRID";"WTP",#N/A,FALSE,"WTP";"WTP -2",#N/A,FALSE,"WTP";"Project",#N/A,FALSE,"PROJECT";"Summary -2",#N/A,FALSE,"SUMMARY"}</definedName>
    <definedName name="__VT675" localSheetId="28" hidden="1">{"Offgrid",#N/A,FALSE,"OFFGRID";"Region",#N/A,FALSE,"REGION";"Offgrid -2",#N/A,FALSE,"OFFGRID";"WTP",#N/A,FALSE,"WTP";"WTP -2",#N/A,FALSE,"WTP";"Project",#N/A,FALSE,"PROJECT";"Summary -2",#N/A,FALSE,"SUMMARY"}</definedName>
    <definedName name="__VT675" localSheetId="14" hidden="1">{"Offgrid",#N/A,FALSE,"OFFGRID";"Region",#N/A,FALSE,"REGION";"Offgrid -2",#N/A,FALSE,"OFFGRID";"WTP",#N/A,FALSE,"WTP";"WTP -2",#N/A,FALSE,"WTP";"Project",#N/A,FALSE,"PROJECT";"Summary -2",#N/A,FALSE,"SUMMARY"}</definedName>
    <definedName name="__VT675" hidden="1">{"Offgrid",#N/A,FALSE,"OFFGRID";"Region",#N/A,FALSE,"REGION";"Offgrid -2",#N/A,FALSE,"OFFGRID";"WTP",#N/A,FALSE,"WTP";"WTP -2",#N/A,FALSE,"WTP";"Project",#N/A,FALSE,"PROJECT";"Summary -2",#N/A,FALSE,"SUMMARY"}</definedName>
    <definedName name="__VT676" localSheetId="12" hidden="1">{"Offgrid",#N/A,FALSE,"OFFGRID";"Region",#N/A,FALSE,"REGION";"Offgrid -2",#N/A,FALSE,"OFFGRID";"WTP",#N/A,FALSE,"WTP";"WTP -2",#N/A,FALSE,"WTP";"Project",#N/A,FALSE,"PROJECT";"Summary -2",#N/A,FALSE,"SUMMARY"}</definedName>
    <definedName name="__VT676" localSheetId="11" hidden="1">{"Offgrid",#N/A,FALSE,"OFFGRID";"Region",#N/A,FALSE,"REGION";"Offgrid -2",#N/A,FALSE,"OFFGRID";"WTP",#N/A,FALSE,"WTP";"WTP -2",#N/A,FALSE,"WTP";"Project",#N/A,FALSE,"PROJECT";"Summary -2",#N/A,FALSE,"SUMMARY"}</definedName>
    <definedName name="__VT676" localSheetId="13" hidden="1">{"Offgrid",#N/A,FALSE,"OFFGRID";"Region",#N/A,FALSE,"REGION";"Offgrid -2",#N/A,FALSE,"OFFGRID";"WTP",#N/A,FALSE,"WTP";"WTP -2",#N/A,FALSE,"WTP";"Project",#N/A,FALSE,"PROJECT";"Summary -2",#N/A,FALSE,"SUMMARY"}</definedName>
    <definedName name="__VT676" localSheetId="16" hidden="1">{"Offgrid",#N/A,FALSE,"OFFGRID";"Region",#N/A,FALSE,"REGION";"Offgrid -2",#N/A,FALSE,"OFFGRID";"WTP",#N/A,FALSE,"WTP";"WTP -2",#N/A,FALSE,"WTP";"Project",#N/A,FALSE,"PROJECT";"Summary -2",#N/A,FALSE,"SUMMARY"}</definedName>
    <definedName name="__VT676" localSheetId="21" hidden="1">{"Offgrid",#N/A,FALSE,"OFFGRID";"Region",#N/A,FALSE,"REGION";"Offgrid -2",#N/A,FALSE,"OFFGRID";"WTP",#N/A,FALSE,"WTP";"WTP -2",#N/A,FALSE,"WTP";"Project",#N/A,FALSE,"PROJECT";"Summary -2",#N/A,FALSE,"SUMMARY"}</definedName>
    <definedName name="__VT676" localSheetId="18" hidden="1">{"Offgrid",#N/A,FALSE,"OFFGRID";"Region",#N/A,FALSE,"REGION";"Offgrid -2",#N/A,FALSE,"OFFGRID";"WTP",#N/A,FALSE,"WTP";"WTP -2",#N/A,FALSE,"WTP";"Project",#N/A,FALSE,"PROJECT";"Summary -2",#N/A,FALSE,"SUMMARY"}</definedName>
    <definedName name="__VT676" localSheetId="19" hidden="1">{"Offgrid",#N/A,FALSE,"OFFGRID";"Region",#N/A,FALSE,"REGION";"Offgrid -2",#N/A,FALSE,"OFFGRID";"WTP",#N/A,FALSE,"WTP";"WTP -2",#N/A,FALSE,"WTP";"Project",#N/A,FALSE,"PROJECT";"Summary -2",#N/A,FALSE,"SUMMARY"}</definedName>
    <definedName name="__VT676" localSheetId="20" hidden="1">{"Offgrid",#N/A,FALSE,"OFFGRID";"Region",#N/A,FALSE,"REGION";"Offgrid -2",#N/A,FALSE,"OFFGRID";"WTP",#N/A,FALSE,"WTP";"WTP -2",#N/A,FALSE,"WTP";"Project",#N/A,FALSE,"PROJECT";"Summary -2",#N/A,FALSE,"SUMMARY"}</definedName>
    <definedName name="__VT676" localSheetId="22" hidden="1">{"Offgrid",#N/A,FALSE,"OFFGRID";"Region",#N/A,FALSE,"REGION";"Offgrid -2",#N/A,FALSE,"OFFGRID";"WTP",#N/A,FALSE,"WTP";"WTP -2",#N/A,FALSE,"WTP";"Project",#N/A,FALSE,"PROJECT";"Summary -2",#N/A,FALSE,"SUMMARY"}</definedName>
    <definedName name="__VT676" localSheetId="24" hidden="1">{"Offgrid",#N/A,FALSE,"OFFGRID";"Region",#N/A,FALSE,"REGION";"Offgrid -2",#N/A,FALSE,"OFFGRID";"WTP",#N/A,FALSE,"WTP";"WTP -2",#N/A,FALSE,"WTP";"Project",#N/A,FALSE,"PROJECT";"Summary -2",#N/A,FALSE,"SUMMARY"}</definedName>
    <definedName name="__VT676" localSheetId="28" hidden="1">{"Offgrid",#N/A,FALSE,"OFFGRID";"Region",#N/A,FALSE,"REGION";"Offgrid -2",#N/A,FALSE,"OFFGRID";"WTP",#N/A,FALSE,"WTP";"WTP -2",#N/A,FALSE,"WTP";"Project",#N/A,FALSE,"PROJECT";"Summary -2",#N/A,FALSE,"SUMMARY"}</definedName>
    <definedName name="__VT676" localSheetId="14"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localSheetId="12" hidden="1">{"Offgrid",#N/A,FALSE,"OFFGRID";"Region",#N/A,FALSE,"REGION";"Offgrid -2",#N/A,FALSE,"OFFGRID";"WTP",#N/A,FALSE,"WTP";"WTP -2",#N/A,FALSE,"WTP";"Project",#N/A,FALSE,"PROJECT";"Summary -2",#N/A,FALSE,"SUMMARY"}</definedName>
    <definedName name="__VT677" localSheetId="11" hidden="1">{"Offgrid",#N/A,FALSE,"OFFGRID";"Region",#N/A,FALSE,"REGION";"Offgrid -2",#N/A,FALSE,"OFFGRID";"WTP",#N/A,FALSE,"WTP";"WTP -2",#N/A,FALSE,"WTP";"Project",#N/A,FALSE,"PROJECT";"Summary -2",#N/A,FALSE,"SUMMARY"}</definedName>
    <definedName name="__VT677" localSheetId="13" hidden="1">{"Offgrid",#N/A,FALSE,"OFFGRID";"Region",#N/A,FALSE,"REGION";"Offgrid -2",#N/A,FALSE,"OFFGRID";"WTP",#N/A,FALSE,"WTP";"WTP -2",#N/A,FALSE,"WTP";"Project",#N/A,FALSE,"PROJECT";"Summary -2",#N/A,FALSE,"SUMMARY"}</definedName>
    <definedName name="__VT677" localSheetId="16" hidden="1">{"Offgrid",#N/A,FALSE,"OFFGRID";"Region",#N/A,FALSE,"REGION";"Offgrid -2",#N/A,FALSE,"OFFGRID";"WTP",#N/A,FALSE,"WTP";"WTP -2",#N/A,FALSE,"WTP";"Project",#N/A,FALSE,"PROJECT";"Summary -2",#N/A,FALSE,"SUMMARY"}</definedName>
    <definedName name="__VT677" localSheetId="21" hidden="1">{"Offgrid",#N/A,FALSE,"OFFGRID";"Region",#N/A,FALSE,"REGION";"Offgrid -2",#N/A,FALSE,"OFFGRID";"WTP",#N/A,FALSE,"WTP";"WTP -2",#N/A,FALSE,"WTP";"Project",#N/A,FALSE,"PROJECT";"Summary -2",#N/A,FALSE,"SUMMARY"}</definedName>
    <definedName name="__VT677" localSheetId="18" hidden="1">{"Offgrid",#N/A,FALSE,"OFFGRID";"Region",#N/A,FALSE,"REGION";"Offgrid -2",#N/A,FALSE,"OFFGRID";"WTP",#N/A,FALSE,"WTP";"WTP -2",#N/A,FALSE,"WTP";"Project",#N/A,FALSE,"PROJECT";"Summary -2",#N/A,FALSE,"SUMMARY"}</definedName>
    <definedName name="__VT677" localSheetId="19" hidden="1">{"Offgrid",#N/A,FALSE,"OFFGRID";"Region",#N/A,FALSE,"REGION";"Offgrid -2",#N/A,FALSE,"OFFGRID";"WTP",#N/A,FALSE,"WTP";"WTP -2",#N/A,FALSE,"WTP";"Project",#N/A,FALSE,"PROJECT";"Summary -2",#N/A,FALSE,"SUMMARY"}</definedName>
    <definedName name="__VT677" localSheetId="20" hidden="1">{"Offgrid",#N/A,FALSE,"OFFGRID";"Region",#N/A,FALSE,"REGION";"Offgrid -2",#N/A,FALSE,"OFFGRID";"WTP",#N/A,FALSE,"WTP";"WTP -2",#N/A,FALSE,"WTP";"Project",#N/A,FALSE,"PROJECT";"Summary -2",#N/A,FALSE,"SUMMARY"}</definedName>
    <definedName name="__VT677" localSheetId="22" hidden="1">{"Offgrid",#N/A,FALSE,"OFFGRID";"Region",#N/A,FALSE,"REGION";"Offgrid -2",#N/A,FALSE,"OFFGRID";"WTP",#N/A,FALSE,"WTP";"WTP -2",#N/A,FALSE,"WTP";"Project",#N/A,FALSE,"PROJECT";"Summary -2",#N/A,FALSE,"SUMMARY"}</definedName>
    <definedName name="__VT677" localSheetId="24" hidden="1">{"Offgrid",#N/A,FALSE,"OFFGRID";"Region",#N/A,FALSE,"REGION";"Offgrid -2",#N/A,FALSE,"OFFGRID";"WTP",#N/A,FALSE,"WTP";"WTP -2",#N/A,FALSE,"WTP";"Project",#N/A,FALSE,"PROJECT";"Summary -2",#N/A,FALSE,"SUMMARY"}</definedName>
    <definedName name="__VT677" localSheetId="28" hidden="1">{"Offgrid",#N/A,FALSE,"OFFGRID";"Region",#N/A,FALSE,"REGION";"Offgrid -2",#N/A,FALSE,"OFFGRID";"WTP",#N/A,FALSE,"WTP";"WTP -2",#N/A,FALSE,"WTP";"Project",#N/A,FALSE,"PROJECT";"Summary -2",#N/A,FALSE,"SUMMARY"}</definedName>
    <definedName name="__VT677" localSheetId="14"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localSheetId="12" hidden="1">{"Offgrid",#N/A,FALSE,"OFFGRID";"Region",#N/A,FALSE,"REGION";"Offgrid -2",#N/A,FALSE,"OFFGRID";"WTP",#N/A,FALSE,"WTP";"WTP -2",#N/A,FALSE,"WTP";"Project",#N/A,FALSE,"PROJECT";"Summary -2",#N/A,FALSE,"SUMMARY"}</definedName>
    <definedName name="__VT678" localSheetId="11" hidden="1">{"Offgrid",#N/A,FALSE,"OFFGRID";"Region",#N/A,FALSE,"REGION";"Offgrid -2",#N/A,FALSE,"OFFGRID";"WTP",#N/A,FALSE,"WTP";"WTP -2",#N/A,FALSE,"WTP";"Project",#N/A,FALSE,"PROJECT";"Summary -2",#N/A,FALSE,"SUMMARY"}</definedName>
    <definedName name="__VT678" localSheetId="13" hidden="1">{"Offgrid",#N/A,FALSE,"OFFGRID";"Region",#N/A,FALSE,"REGION";"Offgrid -2",#N/A,FALSE,"OFFGRID";"WTP",#N/A,FALSE,"WTP";"WTP -2",#N/A,FALSE,"WTP";"Project",#N/A,FALSE,"PROJECT";"Summary -2",#N/A,FALSE,"SUMMARY"}</definedName>
    <definedName name="__VT678" localSheetId="16" hidden="1">{"Offgrid",#N/A,FALSE,"OFFGRID";"Region",#N/A,FALSE,"REGION";"Offgrid -2",#N/A,FALSE,"OFFGRID";"WTP",#N/A,FALSE,"WTP";"WTP -2",#N/A,FALSE,"WTP";"Project",#N/A,FALSE,"PROJECT";"Summary -2",#N/A,FALSE,"SUMMARY"}</definedName>
    <definedName name="__VT678" localSheetId="21" hidden="1">{"Offgrid",#N/A,FALSE,"OFFGRID";"Region",#N/A,FALSE,"REGION";"Offgrid -2",#N/A,FALSE,"OFFGRID";"WTP",#N/A,FALSE,"WTP";"WTP -2",#N/A,FALSE,"WTP";"Project",#N/A,FALSE,"PROJECT";"Summary -2",#N/A,FALSE,"SUMMARY"}</definedName>
    <definedName name="__VT678" localSheetId="18" hidden="1">{"Offgrid",#N/A,FALSE,"OFFGRID";"Region",#N/A,FALSE,"REGION";"Offgrid -2",#N/A,FALSE,"OFFGRID";"WTP",#N/A,FALSE,"WTP";"WTP -2",#N/A,FALSE,"WTP";"Project",#N/A,FALSE,"PROJECT";"Summary -2",#N/A,FALSE,"SUMMARY"}</definedName>
    <definedName name="__VT678" localSheetId="19" hidden="1">{"Offgrid",#N/A,FALSE,"OFFGRID";"Region",#N/A,FALSE,"REGION";"Offgrid -2",#N/A,FALSE,"OFFGRID";"WTP",#N/A,FALSE,"WTP";"WTP -2",#N/A,FALSE,"WTP";"Project",#N/A,FALSE,"PROJECT";"Summary -2",#N/A,FALSE,"SUMMARY"}</definedName>
    <definedName name="__VT678" localSheetId="20" hidden="1">{"Offgrid",#N/A,FALSE,"OFFGRID";"Region",#N/A,FALSE,"REGION";"Offgrid -2",#N/A,FALSE,"OFFGRID";"WTP",#N/A,FALSE,"WTP";"WTP -2",#N/A,FALSE,"WTP";"Project",#N/A,FALSE,"PROJECT";"Summary -2",#N/A,FALSE,"SUMMARY"}</definedName>
    <definedName name="__VT678" localSheetId="22" hidden="1">{"Offgrid",#N/A,FALSE,"OFFGRID";"Region",#N/A,FALSE,"REGION";"Offgrid -2",#N/A,FALSE,"OFFGRID";"WTP",#N/A,FALSE,"WTP";"WTP -2",#N/A,FALSE,"WTP";"Project",#N/A,FALSE,"PROJECT";"Summary -2",#N/A,FALSE,"SUMMARY"}</definedName>
    <definedName name="__VT678" localSheetId="24" hidden="1">{"Offgrid",#N/A,FALSE,"OFFGRID";"Region",#N/A,FALSE,"REGION";"Offgrid -2",#N/A,FALSE,"OFFGRID";"WTP",#N/A,FALSE,"WTP";"WTP -2",#N/A,FALSE,"WTP";"Project",#N/A,FALSE,"PROJECT";"Summary -2",#N/A,FALSE,"SUMMARY"}</definedName>
    <definedName name="__VT678" localSheetId="28" hidden="1">{"Offgrid",#N/A,FALSE,"OFFGRID";"Region",#N/A,FALSE,"REGION";"Offgrid -2",#N/A,FALSE,"OFFGRID";"WTP",#N/A,FALSE,"WTP";"WTP -2",#N/A,FALSE,"WTP";"Project",#N/A,FALSE,"PROJECT";"Summary -2",#N/A,FALSE,"SUMMARY"}</definedName>
    <definedName name="__VT678" localSheetId="14"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localSheetId="12" hidden="1">{"Offgrid",#N/A,FALSE,"OFFGRID";"Region",#N/A,FALSE,"REGION";"Offgrid -2",#N/A,FALSE,"OFFGRID";"WTP",#N/A,FALSE,"WTP";"WTP -2",#N/A,FALSE,"WTP";"Project",#N/A,FALSE,"PROJECT";"Summary -2",#N/A,FALSE,"SUMMARY"}</definedName>
    <definedName name="__VT679" localSheetId="11" hidden="1">{"Offgrid",#N/A,FALSE,"OFFGRID";"Region",#N/A,FALSE,"REGION";"Offgrid -2",#N/A,FALSE,"OFFGRID";"WTP",#N/A,FALSE,"WTP";"WTP -2",#N/A,FALSE,"WTP";"Project",#N/A,FALSE,"PROJECT";"Summary -2",#N/A,FALSE,"SUMMARY"}</definedName>
    <definedName name="__VT679" localSheetId="13" hidden="1">{"Offgrid",#N/A,FALSE,"OFFGRID";"Region",#N/A,FALSE,"REGION";"Offgrid -2",#N/A,FALSE,"OFFGRID";"WTP",#N/A,FALSE,"WTP";"WTP -2",#N/A,FALSE,"WTP";"Project",#N/A,FALSE,"PROJECT";"Summary -2",#N/A,FALSE,"SUMMARY"}</definedName>
    <definedName name="__VT679" localSheetId="16" hidden="1">{"Offgrid",#N/A,FALSE,"OFFGRID";"Region",#N/A,FALSE,"REGION";"Offgrid -2",#N/A,FALSE,"OFFGRID";"WTP",#N/A,FALSE,"WTP";"WTP -2",#N/A,FALSE,"WTP";"Project",#N/A,FALSE,"PROJECT";"Summary -2",#N/A,FALSE,"SUMMARY"}</definedName>
    <definedName name="__VT679" localSheetId="21" hidden="1">{"Offgrid",#N/A,FALSE,"OFFGRID";"Region",#N/A,FALSE,"REGION";"Offgrid -2",#N/A,FALSE,"OFFGRID";"WTP",#N/A,FALSE,"WTP";"WTP -2",#N/A,FALSE,"WTP";"Project",#N/A,FALSE,"PROJECT";"Summary -2",#N/A,FALSE,"SUMMARY"}</definedName>
    <definedName name="__VT679" localSheetId="18" hidden="1">{"Offgrid",#N/A,FALSE,"OFFGRID";"Region",#N/A,FALSE,"REGION";"Offgrid -2",#N/A,FALSE,"OFFGRID";"WTP",#N/A,FALSE,"WTP";"WTP -2",#N/A,FALSE,"WTP";"Project",#N/A,FALSE,"PROJECT";"Summary -2",#N/A,FALSE,"SUMMARY"}</definedName>
    <definedName name="__VT679" localSheetId="19" hidden="1">{"Offgrid",#N/A,FALSE,"OFFGRID";"Region",#N/A,FALSE,"REGION";"Offgrid -2",#N/A,FALSE,"OFFGRID";"WTP",#N/A,FALSE,"WTP";"WTP -2",#N/A,FALSE,"WTP";"Project",#N/A,FALSE,"PROJECT";"Summary -2",#N/A,FALSE,"SUMMARY"}</definedName>
    <definedName name="__VT679" localSheetId="20" hidden="1">{"Offgrid",#N/A,FALSE,"OFFGRID";"Region",#N/A,FALSE,"REGION";"Offgrid -2",#N/A,FALSE,"OFFGRID";"WTP",#N/A,FALSE,"WTP";"WTP -2",#N/A,FALSE,"WTP";"Project",#N/A,FALSE,"PROJECT";"Summary -2",#N/A,FALSE,"SUMMARY"}</definedName>
    <definedName name="__VT679" localSheetId="22" hidden="1">{"Offgrid",#N/A,FALSE,"OFFGRID";"Region",#N/A,FALSE,"REGION";"Offgrid -2",#N/A,FALSE,"OFFGRID";"WTP",#N/A,FALSE,"WTP";"WTP -2",#N/A,FALSE,"WTP";"Project",#N/A,FALSE,"PROJECT";"Summary -2",#N/A,FALSE,"SUMMARY"}</definedName>
    <definedName name="__VT679" localSheetId="24" hidden="1">{"Offgrid",#N/A,FALSE,"OFFGRID";"Region",#N/A,FALSE,"REGION";"Offgrid -2",#N/A,FALSE,"OFFGRID";"WTP",#N/A,FALSE,"WTP";"WTP -2",#N/A,FALSE,"WTP";"Project",#N/A,FALSE,"PROJECT";"Summary -2",#N/A,FALSE,"SUMMARY"}</definedName>
    <definedName name="__VT679" localSheetId="28" hidden="1">{"Offgrid",#N/A,FALSE,"OFFGRID";"Region",#N/A,FALSE,"REGION";"Offgrid -2",#N/A,FALSE,"OFFGRID";"WTP",#N/A,FALSE,"WTP";"WTP -2",#N/A,FALSE,"WTP";"Project",#N/A,FALSE,"PROJECT";"Summary -2",#N/A,FALSE,"SUMMARY"}</definedName>
    <definedName name="__VT679" localSheetId="14"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VTQ1" localSheetId="12" hidden="1">{"'Sheet1'!$L$16"}</definedName>
    <definedName name="__VTQ1" localSheetId="11" hidden="1">{"'Sheet1'!$L$16"}</definedName>
    <definedName name="__VTQ1" localSheetId="13" hidden="1">{"'Sheet1'!$L$16"}</definedName>
    <definedName name="__VTQ1" localSheetId="16" hidden="1">{"'Sheet1'!$L$16"}</definedName>
    <definedName name="__VTQ1" localSheetId="21" hidden="1">{"'Sheet1'!$L$16"}</definedName>
    <definedName name="__VTQ1" localSheetId="18" hidden="1">{"'Sheet1'!$L$16"}</definedName>
    <definedName name="__VTQ1" localSheetId="19" hidden="1">{"'Sheet1'!$L$16"}</definedName>
    <definedName name="__VTQ1" localSheetId="20" hidden="1">{"'Sheet1'!$L$16"}</definedName>
    <definedName name="__VTQ1" localSheetId="22" hidden="1">{"'Sheet1'!$L$16"}</definedName>
    <definedName name="__VTQ1" localSheetId="24" hidden="1">{"'Sheet1'!$L$16"}</definedName>
    <definedName name="__VTQ1" localSheetId="28" hidden="1">{"'Sheet1'!$L$16"}</definedName>
    <definedName name="__VTQ1" localSheetId="14" hidden="1">{"'Sheet1'!$L$16"}</definedName>
    <definedName name="__VTQ1" hidden="1">{"'Sheet1'!$L$16"}</definedName>
    <definedName name="__WW2" localSheetId="12" hidden="1">{"'Sheet1'!$L$16"}</definedName>
    <definedName name="__WW2" localSheetId="11" hidden="1">{"'Sheet1'!$L$16"}</definedName>
    <definedName name="__WW2" localSheetId="13" hidden="1">{"'Sheet1'!$L$16"}</definedName>
    <definedName name="__WW2" localSheetId="16" hidden="1">{"'Sheet1'!$L$16"}</definedName>
    <definedName name="__WW2" localSheetId="21" hidden="1">{"'Sheet1'!$L$16"}</definedName>
    <definedName name="__WW2" localSheetId="18" hidden="1">{"'Sheet1'!$L$16"}</definedName>
    <definedName name="__WW2" localSheetId="19" hidden="1">{"'Sheet1'!$L$16"}</definedName>
    <definedName name="__WW2" localSheetId="20" hidden="1">{"'Sheet1'!$L$16"}</definedName>
    <definedName name="__WW2" localSheetId="22" hidden="1">{"'Sheet1'!$L$16"}</definedName>
    <definedName name="__WW2" localSheetId="24" hidden="1">{"'Sheet1'!$L$16"}</definedName>
    <definedName name="__WW2" localSheetId="28" hidden="1">{"'Sheet1'!$L$16"}</definedName>
    <definedName name="__WW2" localSheetId="14" hidden="1">{"'Sheet1'!$L$16"}</definedName>
    <definedName name="__WW2" hidden="1">{"'Sheet1'!$L$16"}</definedName>
    <definedName name="__xlfn.BAHTTEXT" hidden="1">#NAME?</definedName>
    <definedName name="__xlfn.IFERROR" hidden="1">#NAME?</definedName>
    <definedName name="__xlfn_BAHTTEXT">NA()</definedName>
    <definedName name="__xlnm.Print_Area_2">#REF!</definedName>
    <definedName name="__xlnm.Print_Area_3">#REF!</definedName>
    <definedName name="__xlnm.Print_Titles_1">#REF!</definedName>
    <definedName name="__z511" localSheetId="12" hidden="1">{"'Sheet1'!$L$16"}</definedName>
    <definedName name="__z511" localSheetId="11" hidden="1">{"'Sheet1'!$L$16"}</definedName>
    <definedName name="__z511" localSheetId="13" hidden="1">{"'Sheet1'!$L$16"}</definedName>
    <definedName name="__z511" localSheetId="16" hidden="1">{"'Sheet1'!$L$16"}</definedName>
    <definedName name="__z511" localSheetId="21" hidden="1">{"'Sheet1'!$L$16"}</definedName>
    <definedName name="__z511" localSheetId="18" hidden="1">{"'Sheet1'!$L$16"}</definedName>
    <definedName name="__z511" localSheetId="19" hidden="1">{"'Sheet1'!$L$16"}</definedName>
    <definedName name="__z511" localSheetId="20" hidden="1">{"'Sheet1'!$L$16"}</definedName>
    <definedName name="__z511" localSheetId="22" hidden="1">{"'Sheet1'!$L$16"}</definedName>
    <definedName name="__z511" localSheetId="24" hidden="1">{"'Sheet1'!$L$16"}</definedName>
    <definedName name="__z511" localSheetId="28" hidden="1">{"'Sheet1'!$L$16"}</definedName>
    <definedName name="__z511" localSheetId="14" hidden="1">{"'Sheet1'!$L$16"}</definedName>
    <definedName name="__z511" hidden="1">{"'Sheet1'!$L$16"}</definedName>
    <definedName name="_001"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 hidden="1">#REF!</definedName>
    <definedName name="_1_??">#N/A</definedName>
    <definedName name="_1________________123Graph_Aｸﾞﾗﾌ_1" hidden="1">#REF!</definedName>
    <definedName name="_1_______123Graph_ACHART_1" hidden="1">#REF!</definedName>
    <definedName name="_1______123Graph_Aｸﾞﾗﾌ_1" hidden="1">#REF!</definedName>
    <definedName name="_1____123Graph_Aｸﾞﾗﾌ_1" hidden="1">#REF!</definedName>
    <definedName name="_1___123Graph_A????_1" hidden="1">#REF!</definedName>
    <definedName name="_1___123Graph_Aｸﾞﾗﾌ_1" hidden="1">#REF!</definedName>
    <definedName name="_1__123Graph_A????_1" hidden="1">#REF!</definedName>
    <definedName name="_1__123Graph_ACHART_1" hidden="1">#N/A</definedName>
    <definedName name="_1__123Graph_ACHART_1A" hidden="1">#REF!</definedName>
    <definedName name="_1__123Graph_AS_CURVE" hidden="1">#REF!</definedName>
    <definedName name="_1__123Graph_ATEILM_RKTE" hidden="1">#REF!</definedName>
    <definedName name="_1__123Graph_Aｸﾞﾗﾌ_1" hidden="1">#REF!</definedName>
    <definedName name="_1_0__123Grap" hidden="1">#REF!</definedName>
    <definedName name="_1_0_F" hidden="1">#REF!</definedName>
    <definedName name="_1_0ten_" hidden="1">#REF!</definedName>
    <definedName name="_10_??_1_5">NA()</definedName>
    <definedName name="_10________________123Graph_Xｸﾞﾗﾌ_4" hidden="1">#REF!</definedName>
    <definedName name="_10______123Graph_Xｸﾞﾗﾌ_4" hidden="1">#REF!</definedName>
    <definedName name="_10______123Graph_Xｸﾞﾗﾌ_5" hidden="1">#REF!</definedName>
    <definedName name="_10_____123Graph_Xｸﾞﾗﾌ_3" hidden="1">#REF!</definedName>
    <definedName name="_10____123Graph_Xｸﾞﾗﾌ_5" hidden="1">#REF!</definedName>
    <definedName name="_10___123Graph_Aｸﾞﾗﾌ_2" hidden="1">#REF!</definedName>
    <definedName name="_10___123Graph_Aｸﾞﾗﾌ_5" hidden="1">#REF!</definedName>
    <definedName name="_10___123Graph_Xｸﾞﾗﾌ_5" hidden="1">#REF!</definedName>
    <definedName name="_10__123Graph_A????_1" hidden="1">#REF!</definedName>
    <definedName name="_10__123Graph_ACHART_2"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4" hidden="1">#REF!</definedName>
    <definedName name="_10__123Graph_Xｸﾞﾗﾌ_5" hidden="1">#REF!</definedName>
    <definedName name="_10_0_0_F" hidden="1">#REF!</definedName>
    <definedName name="_100_____123Graph_Aｸﾞﾗﾌ_4" hidden="1">#REF!</definedName>
    <definedName name="_100__123Graph_Xｸﾞﾗﾌ_3" hidden="1">#REF!</definedName>
    <definedName name="_100__123Graph_Xｸﾞﾗﾌ_5" hidden="1">#REF!</definedName>
    <definedName name="_100_3LSON05_1_1">NA()</definedName>
    <definedName name="_1000A01">#N/A</definedName>
    <definedName name="_1000g40g40_1_1">NA()</definedName>
    <definedName name="_1001gia_1_1">NA()</definedName>
    <definedName name="_1002gia_1_1_1">NA()</definedName>
    <definedName name="_1003giaca_1_1">NA()</definedName>
    <definedName name="_1004giaca_1_1_1">NA()</definedName>
    <definedName name="_1005GIAVT_1_1">NA()</definedName>
    <definedName name="_1006GIAVT_1_1_1">NA()</definedName>
    <definedName name="_1007Giocong_1_1">NA()</definedName>
    <definedName name="_1008GoBack_1_1">NA()</definedName>
    <definedName name="_1009GoBack_1_1_1">NA()</definedName>
    <definedName name="_101_3LSON05_1_1_1">NA()</definedName>
    <definedName name="_1010gon4_1_1">NA()</definedName>
    <definedName name="_1011GPT_GROUNDING_PT_1_1">NA()</definedName>
    <definedName name="_1012gsktxd_1_1">NA()</definedName>
    <definedName name="_1013gsktxd_1_1_1">NA()</definedName>
    <definedName name="_1014gv_1_1">NA()</definedName>
    <definedName name="_1015gv_1_1_1">NA()</definedName>
    <definedName name="_1016hh_1_1">NA()</definedName>
    <definedName name="_1017hh_1_1_1">NA()</definedName>
    <definedName name="_1018HOME_MANP_1_1">NA()</definedName>
    <definedName name="_1019HOMEOFFICE_COST_1_1">NA()</definedName>
    <definedName name="_102_3LSON06_1_1">NA()</definedName>
    <definedName name="_1020HS_1_1">NA()</definedName>
    <definedName name="_1021HS_1_1_1">NA()</definedName>
    <definedName name="_1022hsdc_1_1">NA()</definedName>
    <definedName name="_1023hsdc1_1_1">NA()</definedName>
    <definedName name="_1024hsdc1_1_1_1">NA()</definedName>
    <definedName name="_1025hsk_1_1">NA()</definedName>
    <definedName name="_1026HSNC_1_1">NA()</definedName>
    <definedName name="_1027HSNC_1_1_1">NA()</definedName>
    <definedName name="_1028I2É6_1_1">NA()</definedName>
    <definedName name="_1029I2É6_1_1_1">NA()</definedName>
    <definedName name="_103_____123Graph_Aｸﾞﾗﾌ_5" hidden="1">#REF!</definedName>
    <definedName name="_103__123Graph_X????_4" hidden="1">#REF!</definedName>
    <definedName name="_103__123Graph_Xｸﾞﾗﾌ_5" hidden="1">#REF!</definedName>
    <definedName name="_103_3LSON06_1_1_1">NA()</definedName>
    <definedName name="_1030IDLAB_COST_1_1">NA()</definedName>
    <definedName name="_1031IDLAB_COST_1_1_1">NA()</definedName>
    <definedName name="_1032Ig_1_1">NA()</definedName>
    <definedName name="_1033Ig_1_1_1">NA()</definedName>
    <definedName name="_1034INDMANP_1_1">NA()</definedName>
    <definedName name="_1035INDMANP_1_1_1">NA()</definedName>
    <definedName name="_1036IO_1_1">NA()</definedName>
    <definedName name="_1037IO_1_1_1">NA()</definedName>
    <definedName name="_1038j356C8_1_1">NA()</definedName>
    <definedName name="_1039j356C8_1_1_1">NA()</definedName>
    <definedName name="_104_3LSON07_1_1">NA()</definedName>
    <definedName name="_1040K_1_1_1">#N/A</definedName>
    <definedName name="_1041K_1_1_1">#N/A</definedName>
    <definedName name="_1042K_1_1_1">#N/A</definedName>
    <definedName name="_1043K_1_1_1">#N/A</definedName>
    <definedName name="_1044K_1_1_1">#N/A</definedName>
    <definedName name="_1045K_1_1_1">#N/A</definedName>
    <definedName name="_1046K_1_1_1">#N/A</definedName>
    <definedName name="_1047K_1_1_1">#N/A</definedName>
    <definedName name="_1048K_1_1_1">#N/A</definedName>
    <definedName name="_105__123Graph_Xｸﾞﾗﾌ_1" hidden="1">#REF!</definedName>
    <definedName name="_105_3LSON07_1_1_1">NA()</definedName>
    <definedName name="_1050K_1_1_1_1">NA()</definedName>
    <definedName name="_1051K_2_1_1">#N/A</definedName>
    <definedName name="_1052K_2_1_1">#N/A</definedName>
    <definedName name="_1053K_2_1_1">#N/A</definedName>
    <definedName name="_1054K_2_1_1">#N/A</definedName>
    <definedName name="_1055K_2_1_1">#N/A</definedName>
    <definedName name="_1056K_2_1_1">#N/A</definedName>
    <definedName name="_1057K_2_1_1">#N/A</definedName>
    <definedName name="_1058K_2_1_1">#N/A</definedName>
    <definedName name="_1059K_2_1_1">#N/A</definedName>
    <definedName name="_106__123Graph_Xｸﾞﾗﾌ_4" hidden="1">#REF!</definedName>
    <definedName name="_106_3LSON08_1_1">NA()</definedName>
    <definedName name="_1061K_2_1_1_1">NA()</definedName>
    <definedName name="_1062kecot_1_1">NA()</definedName>
    <definedName name="_1063KL_1_1">NA()</definedName>
    <definedName name="_1064KL_1_1_1">NA()</definedName>
    <definedName name="_1065kl_ME_1_1">NA()</definedName>
    <definedName name="_1066kno_1_1">NA()</definedName>
    <definedName name="_1067kp_1_1">NA()</definedName>
    <definedName name="_1068kp_1_1_1">NA()</definedName>
    <definedName name="_1069kr2_1_1">NA()</definedName>
    <definedName name="_107_____123Graph_Xｸﾞﾗﾌ_1" hidden="1">#REF!</definedName>
    <definedName name="_107_3LSON08_1_1_1">NA()</definedName>
    <definedName name="_1070kr2_1_1_1">NA()</definedName>
    <definedName name="_1071kr2_1_1_2">NA()</definedName>
    <definedName name="_1072kr2_1_1_1_1">NA()</definedName>
    <definedName name="_1073kr2_1_1_2_1">NA()</definedName>
    <definedName name="_1074kr2_10_1_1">NA()</definedName>
    <definedName name="_1075kr2_10_1_1_1">NA()</definedName>
    <definedName name="_1076kr2_3_1_1">NA()</definedName>
    <definedName name="_1077kr2_3_1_1_1">NA()</definedName>
    <definedName name="_1078LL_1_1">NA()</definedName>
    <definedName name="_1079LL_1_1_1">NA()</definedName>
    <definedName name="_108__123Graph_X????_5" hidden="1">#REF!</definedName>
    <definedName name="_108__123Graph_Xｸﾞﾗﾌ_1" hidden="1">#REF!</definedName>
    <definedName name="_108_3LSON09_1_1">NA()</definedName>
    <definedName name="_1080MAJ_CON_EQP_1_1">NA()</definedName>
    <definedName name="_1081MAJ_CON_EQP_1_1_1">NA()</definedName>
    <definedName name="_1082MAVL_1_1">NA()</definedName>
    <definedName name="_1083MAVTTT_1_1">NA()</definedName>
    <definedName name="_1084MAVTTT_1_1_1">NA()</definedName>
    <definedName name="_1085MF_1_1">NA()</definedName>
    <definedName name="_1086MF_1_1_1">NA()</definedName>
    <definedName name="_1087MG_A_1_1">NA()</definedName>
    <definedName name="_109_3LSON09_1_1_1">NA()</definedName>
    <definedName name="_1091mm_1_1" localSheetId="12">{"Book1","BoQ2.XLS"}</definedName>
    <definedName name="_1091mm_1_1" localSheetId="11">{"Book1","BoQ2.XLS"}</definedName>
    <definedName name="_1091mm_1_1" localSheetId="13">{"Book1","BoQ2.XLS"}</definedName>
    <definedName name="_1091mm_1_1" localSheetId="16">{"Book1","BoQ2.XLS"}</definedName>
    <definedName name="_1091mm_1_1" localSheetId="21">{"Book1","BoQ2.XLS"}</definedName>
    <definedName name="_1091mm_1_1" localSheetId="18">{"Book1","BoQ2.XLS"}</definedName>
    <definedName name="_1091mm_1_1" localSheetId="19">{"Book1","BoQ2.XLS"}</definedName>
    <definedName name="_1091mm_1_1" localSheetId="20">{"Book1","BoQ2.XLS"}</definedName>
    <definedName name="_1091mm_1_1" localSheetId="22">{"Book1","BoQ2.XLS"}</definedName>
    <definedName name="_1091mm_1_1" localSheetId="24">{"Book1","BoQ2.XLS"}</definedName>
    <definedName name="_1091mm_1_1" localSheetId="28">{"Book1","BoQ2.XLS"}</definedName>
    <definedName name="_1091mm_1_1" localSheetId="14">{"Book1","BoQ2.XLS"}</definedName>
    <definedName name="_1091mm_1_1">{"Book1","BoQ2.XLS"}</definedName>
    <definedName name="_1095mm_1_1_1" localSheetId="12">{"Book1","BoQ2.XLS"}</definedName>
    <definedName name="_1095mm_1_1_1" localSheetId="11">{"Book1","BoQ2.XLS"}</definedName>
    <definedName name="_1095mm_1_1_1" localSheetId="13">{"Book1","BoQ2.XLS"}</definedName>
    <definedName name="_1095mm_1_1_1" localSheetId="16">{"Book1","BoQ2.XLS"}</definedName>
    <definedName name="_1095mm_1_1_1" localSheetId="21">{"Book1","BoQ2.XLS"}</definedName>
    <definedName name="_1095mm_1_1_1" localSheetId="18">{"Book1","BoQ2.XLS"}</definedName>
    <definedName name="_1095mm_1_1_1" localSheetId="19">{"Book1","BoQ2.XLS"}</definedName>
    <definedName name="_1095mm_1_1_1" localSheetId="20">{"Book1","BoQ2.XLS"}</definedName>
    <definedName name="_1095mm_1_1_1" localSheetId="22">{"Book1","BoQ2.XLS"}</definedName>
    <definedName name="_1095mm_1_1_1" localSheetId="24">{"Book1","BoQ2.XLS"}</definedName>
    <definedName name="_1095mm_1_1_1" localSheetId="28">{"Book1","BoQ2.XLS"}</definedName>
    <definedName name="_1095mm_1_1_1" localSheetId="14">{"Book1","BoQ2.XLS"}</definedName>
    <definedName name="_1095mm_1_1_1">{"Book1","BoQ2.XLS"}</definedName>
    <definedName name="_1099mm_1_1_2" localSheetId="12">{"Book1","BoQ2.XLS"}</definedName>
    <definedName name="_1099mm_1_1_2" localSheetId="11">{"Book1","BoQ2.XLS"}</definedName>
    <definedName name="_1099mm_1_1_2" localSheetId="13">{"Book1","BoQ2.XLS"}</definedName>
    <definedName name="_1099mm_1_1_2" localSheetId="16">{"Book1","BoQ2.XLS"}</definedName>
    <definedName name="_1099mm_1_1_2" localSheetId="21">{"Book1","BoQ2.XLS"}</definedName>
    <definedName name="_1099mm_1_1_2" localSheetId="18">{"Book1","BoQ2.XLS"}</definedName>
    <definedName name="_1099mm_1_1_2" localSheetId="19">{"Book1","BoQ2.XLS"}</definedName>
    <definedName name="_1099mm_1_1_2" localSheetId="20">{"Book1","BoQ2.XLS"}</definedName>
    <definedName name="_1099mm_1_1_2" localSheetId="22">{"Book1","BoQ2.XLS"}</definedName>
    <definedName name="_1099mm_1_1_2" localSheetId="24">{"Book1","BoQ2.XLS"}</definedName>
    <definedName name="_1099mm_1_1_2" localSheetId="28">{"Book1","BoQ2.XLS"}</definedName>
    <definedName name="_1099mm_1_1_2" localSheetId="14">{"Book1","BoQ2.XLS"}</definedName>
    <definedName name="_1099mm_1_1_2">{"Book1","BoQ2.XLS"}</definedName>
    <definedName name="_10q45_" localSheetId="12" hidden="1">{"'용역비'!$A$4:$C$8"}</definedName>
    <definedName name="_10q45_" localSheetId="11" hidden="1">{"'용역비'!$A$4:$C$8"}</definedName>
    <definedName name="_10q45_" localSheetId="13" hidden="1">{"'용역비'!$A$4:$C$8"}</definedName>
    <definedName name="_10q45_" localSheetId="16" hidden="1">{"'용역비'!$A$4:$C$8"}</definedName>
    <definedName name="_10q45_" localSheetId="21" hidden="1">{"'용역비'!$A$4:$C$8"}</definedName>
    <definedName name="_10q45_" localSheetId="18" hidden="1">{"'용역비'!$A$4:$C$8"}</definedName>
    <definedName name="_10q45_" localSheetId="19" hidden="1">{"'용역비'!$A$4:$C$8"}</definedName>
    <definedName name="_10q45_" localSheetId="20" hidden="1">{"'용역비'!$A$4:$C$8"}</definedName>
    <definedName name="_10q45_" localSheetId="22" hidden="1">{"'용역비'!$A$4:$C$8"}</definedName>
    <definedName name="_10q45_" localSheetId="24" hidden="1">{"'용역비'!$A$4:$C$8"}</definedName>
    <definedName name="_10q45_" localSheetId="28" hidden="1">{"'용역비'!$A$4:$C$8"}</definedName>
    <definedName name="_10q45_" localSheetId="14" hidden="1">{"'용역비'!$A$4:$C$8"}</definedName>
    <definedName name="_10q45_" hidden="1">{"'용역비'!$A$4:$C$8"}</definedName>
    <definedName name="_11_??_6">NA()</definedName>
    <definedName name="_11________________123Graph_Xｸﾞﾗﾌ_5" hidden="1">#REF!</definedName>
    <definedName name="_11______123Graph_Xｸﾞﾗﾌ_5" hidden="1">#REF!</definedName>
    <definedName name="_11_____123Graph_Xｸﾞﾗﾌ_4" hidden="1">#REF!</definedName>
    <definedName name="_11____123Graph_Aｸﾞﾗﾌ_1" hidden="1">#REF!</definedName>
    <definedName name="_11___123Graph_Aｸﾞﾗﾌ_3" hidden="1">#REF!</definedName>
    <definedName name="_11___123Graph_X????_1" hidden="1">#REF!</definedName>
    <definedName name="_11__123Graph_A????_2" hidden="1">#REF!</definedName>
    <definedName name="_11__123Graph_ACHART_1" hidden="1">#REF!</definedName>
    <definedName name="_11__123Graph_Aｸﾞﾗﾌ_1" hidden="1">#N/A</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#N/A</definedName>
    <definedName name="_11__123Graph_BCHART_2"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__123Graph_Xｸﾞﾗﾌ_5" hidden="1">#REF!</definedName>
    <definedName name="_110_____123Graph_Xｸﾞﾗﾌ_2" hidden="1">#REF!</definedName>
    <definedName name="_110__123Graph_Xｸﾞﾗﾌ_5" hidden="1">#REF!</definedName>
    <definedName name="_110_3LSON10_1_1">NA()</definedName>
    <definedName name="_1103mm_1_1_1_1" localSheetId="12">{"Book1","BoQ2.XLS"}</definedName>
    <definedName name="_1103mm_1_1_1_1" localSheetId="11">{"Book1","BoQ2.XLS"}</definedName>
    <definedName name="_1103mm_1_1_1_1" localSheetId="13">{"Book1","BoQ2.XLS"}</definedName>
    <definedName name="_1103mm_1_1_1_1" localSheetId="16">{"Book1","BoQ2.XLS"}</definedName>
    <definedName name="_1103mm_1_1_1_1" localSheetId="21">{"Book1","BoQ2.XLS"}</definedName>
    <definedName name="_1103mm_1_1_1_1" localSheetId="18">{"Book1","BoQ2.XLS"}</definedName>
    <definedName name="_1103mm_1_1_1_1" localSheetId="19">{"Book1","BoQ2.XLS"}</definedName>
    <definedName name="_1103mm_1_1_1_1" localSheetId="20">{"Book1","BoQ2.XLS"}</definedName>
    <definedName name="_1103mm_1_1_1_1" localSheetId="22">{"Book1","BoQ2.XLS"}</definedName>
    <definedName name="_1103mm_1_1_1_1" localSheetId="24">{"Book1","BoQ2.XLS"}</definedName>
    <definedName name="_1103mm_1_1_1_1" localSheetId="28">{"Book1","BoQ2.XLS"}</definedName>
    <definedName name="_1103mm_1_1_1_1" localSheetId="14">{"Book1","BoQ2.XLS"}</definedName>
    <definedName name="_1103mm_1_1_1_1">{"Book1","BoQ2.XLS"}</definedName>
    <definedName name="_1107mm_1_1_2_1" localSheetId="12">{"Book1","BoQ2.XLS"}</definedName>
    <definedName name="_1107mm_1_1_2_1" localSheetId="11">{"Book1","BoQ2.XLS"}</definedName>
    <definedName name="_1107mm_1_1_2_1" localSheetId="13">{"Book1","BoQ2.XLS"}</definedName>
    <definedName name="_1107mm_1_1_2_1" localSheetId="16">{"Book1","BoQ2.XLS"}</definedName>
    <definedName name="_1107mm_1_1_2_1" localSheetId="21">{"Book1","BoQ2.XLS"}</definedName>
    <definedName name="_1107mm_1_1_2_1" localSheetId="18">{"Book1","BoQ2.XLS"}</definedName>
    <definedName name="_1107mm_1_1_2_1" localSheetId="19">{"Book1","BoQ2.XLS"}</definedName>
    <definedName name="_1107mm_1_1_2_1" localSheetId="20">{"Book1","BoQ2.XLS"}</definedName>
    <definedName name="_1107mm_1_1_2_1" localSheetId="22">{"Book1","BoQ2.XLS"}</definedName>
    <definedName name="_1107mm_1_1_2_1" localSheetId="24">{"Book1","BoQ2.XLS"}</definedName>
    <definedName name="_1107mm_1_1_2_1" localSheetId="28">{"Book1","BoQ2.XLS"}</definedName>
    <definedName name="_1107mm_1_1_2_1" localSheetId="14">{"Book1","BoQ2.XLS"}</definedName>
    <definedName name="_1107mm_1_1_2_1">{"Book1","BoQ2.XLS"}</definedName>
    <definedName name="_111_3LSON10_1_1_1">NA()</definedName>
    <definedName name="_1111mm_10_1_1" localSheetId="12">{"Book1","BoQ2.XLS"}</definedName>
    <definedName name="_1111mm_10_1_1" localSheetId="11">{"Book1","BoQ2.XLS"}</definedName>
    <definedName name="_1111mm_10_1_1" localSheetId="13">{"Book1","BoQ2.XLS"}</definedName>
    <definedName name="_1111mm_10_1_1" localSheetId="16">{"Book1","BoQ2.XLS"}</definedName>
    <definedName name="_1111mm_10_1_1" localSheetId="21">{"Book1","BoQ2.XLS"}</definedName>
    <definedName name="_1111mm_10_1_1" localSheetId="18">{"Book1","BoQ2.XLS"}</definedName>
    <definedName name="_1111mm_10_1_1" localSheetId="19">{"Book1","BoQ2.XLS"}</definedName>
    <definedName name="_1111mm_10_1_1" localSheetId="20">{"Book1","BoQ2.XLS"}</definedName>
    <definedName name="_1111mm_10_1_1" localSheetId="22">{"Book1","BoQ2.XLS"}</definedName>
    <definedName name="_1111mm_10_1_1" localSheetId="24">{"Book1","BoQ2.XLS"}</definedName>
    <definedName name="_1111mm_10_1_1" localSheetId="28">{"Book1","BoQ2.XLS"}</definedName>
    <definedName name="_1111mm_10_1_1" localSheetId="14">{"Book1","BoQ2.XLS"}</definedName>
    <definedName name="_1111mm_10_1_1">{"Book1","BoQ2.XLS"}</definedName>
    <definedName name="_1115mm_10_1_1_1" localSheetId="12">{"Book1","BoQ2.XLS"}</definedName>
    <definedName name="_1115mm_10_1_1_1" localSheetId="11">{"Book1","BoQ2.XLS"}</definedName>
    <definedName name="_1115mm_10_1_1_1" localSheetId="13">{"Book1","BoQ2.XLS"}</definedName>
    <definedName name="_1115mm_10_1_1_1" localSheetId="16">{"Book1","BoQ2.XLS"}</definedName>
    <definedName name="_1115mm_10_1_1_1" localSheetId="21">{"Book1","BoQ2.XLS"}</definedName>
    <definedName name="_1115mm_10_1_1_1" localSheetId="18">{"Book1","BoQ2.XLS"}</definedName>
    <definedName name="_1115mm_10_1_1_1" localSheetId="19">{"Book1","BoQ2.XLS"}</definedName>
    <definedName name="_1115mm_10_1_1_1" localSheetId="20">{"Book1","BoQ2.XLS"}</definedName>
    <definedName name="_1115mm_10_1_1_1" localSheetId="22">{"Book1","BoQ2.XLS"}</definedName>
    <definedName name="_1115mm_10_1_1_1" localSheetId="24">{"Book1","BoQ2.XLS"}</definedName>
    <definedName name="_1115mm_10_1_1_1" localSheetId="28">{"Book1","BoQ2.XLS"}</definedName>
    <definedName name="_1115mm_10_1_1_1" localSheetId="14">{"Book1","BoQ2.XLS"}</definedName>
    <definedName name="_1115mm_10_1_1_1">{"Book1","BoQ2.XLS"}</definedName>
    <definedName name="_1119mm_10_1_2_1" localSheetId="12">{"Book1","BoQ2.XLS"}</definedName>
    <definedName name="_1119mm_10_1_2_1" localSheetId="11">{"Book1","BoQ2.XLS"}</definedName>
    <definedName name="_1119mm_10_1_2_1" localSheetId="13">{"Book1","BoQ2.XLS"}</definedName>
    <definedName name="_1119mm_10_1_2_1" localSheetId="16">{"Book1","BoQ2.XLS"}</definedName>
    <definedName name="_1119mm_10_1_2_1" localSheetId="21">{"Book1","BoQ2.XLS"}</definedName>
    <definedName name="_1119mm_10_1_2_1" localSheetId="18">{"Book1","BoQ2.XLS"}</definedName>
    <definedName name="_1119mm_10_1_2_1" localSheetId="19">{"Book1","BoQ2.XLS"}</definedName>
    <definedName name="_1119mm_10_1_2_1" localSheetId="20">{"Book1","BoQ2.XLS"}</definedName>
    <definedName name="_1119mm_10_1_2_1" localSheetId="22">{"Book1","BoQ2.XLS"}</definedName>
    <definedName name="_1119mm_10_1_2_1" localSheetId="24">{"Book1","BoQ2.XLS"}</definedName>
    <definedName name="_1119mm_10_1_2_1" localSheetId="28">{"Book1","BoQ2.XLS"}</definedName>
    <definedName name="_1119mm_10_1_2_1" localSheetId="14">{"Book1","BoQ2.XLS"}</definedName>
    <definedName name="_1119mm_10_1_2_1">{"Book1","BoQ2.XLS"}</definedName>
    <definedName name="_112__123Graph_Xｸﾞﾗﾌ_2" hidden="1">#REF!</definedName>
    <definedName name="_112__123Graph_Xｸﾞﾗﾌ_5" hidden="1">#REF!</definedName>
    <definedName name="_112_3LSON11_1_1">NA()</definedName>
    <definedName name="_1123mm_3_1_1" localSheetId="12">{"Book1","BoQ2.XLS"}</definedName>
    <definedName name="_1123mm_3_1_1" localSheetId="11">{"Book1","BoQ2.XLS"}</definedName>
    <definedName name="_1123mm_3_1_1" localSheetId="13">{"Book1","BoQ2.XLS"}</definedName>
    <definedName name="_1123mm_3_1_1" localSheetId="16">{"Book1","BoQ2.XLS"}</definedName>
    <definedName name="_1123mm_3_1_1" localSheetId="21">{"Book1","BoQ2.XLS"}</definedName>
    <definedName name="_1123mm_3_1_1" localSheetId="18">{"Book1","BoQ2.XLS"}</definedName>
    <definedName name="_1123mm_3_1_1" localSheetId="19">{"Book1","BoQ2.XLS"}</definedName>
    <definedName name="_1123mm_3_1_1" localSheetId="20">{"Book1","BoQ2.XLS"}</definedName>
    <definedName name="_1123mm_3_1_1" localSheetId="22">{"Book1","BoQ2.XLS"}</definedName>
    <definedName name="_1123mm_3_1_1" localSheetId="24">{"Book1","BoQ2.XLS"}</definedName>
    <definedName name="_1123mm_3_1_1" localSheetId="28">{"Book1","BoQ2.XLS"}</definedName>
    <definedName name="_1123mm_3_1_1" localSheetId="14">{"Book1","BoQ2.XLS"}</definedName>
    <definedName name="_1123mm_3_1_1">{"Book1","BoQ2.XLS"}</definedName>
    <definedName name="_1127mm_3_1_1_1" localSheetId="12">{"Book1","BoQ2.XLS"}</definedName>
    <definedName name="_1127mm_3_1_1_1" localSheetId="11">{"Book1","BoQ2.XLS"}</definedName>
    <definedName name="_1127mm_3_1_1_1" localSheetId="13">{"Book1","BoQ2.XLS"}</definedName>
    <definedName name="_1127mm_3_1_1_1" localSheetId="16">{"Book1","BoQ2.XLS"}</definedName>
    <definedName name="_1127mm_3_1_1_1" localSheetId="21">{"Book1","BoQ2.XLS"}</definedName>
    <definedName name="_1127mm_3_1_1_1" localSheetId="18">{"Book1","BoQ2.XLS"}</definedName>
    <definedName name="_1127mm_3_1_1_1" localSheetId="19">{"Book1","BoQ2.XLS"}</definedName>
    <definedName name="_1127mm_3_1_1_1" localSheetId="20">{"Book1","BoQ2.XLS"}</definedName>
    <definedName name="_1127mm_3_1_1_1" localSheetId="22">{"Book1","BoQ2.XLS"}</definedName>
    <definedName name="_1127mm_3_1_1_1" localSheetId="24">{"Book1","BoQ2.XLS"}</definedName>
    <definedName name="_1127mm_3_1_1_1" localSheetId="28">{"Book1","BoQ2.XLS"}</definedName>
    <definedName name="_1127mm_3_1_1_1" localSheetId="14">{"Book1","BoQ2.XLS"}</definedName>
    <definedName name="_1127mm_3_1_1_1">{"Book1","BoQ2.XLS"}</definedName>
    <definedName name="_1128Motorbike_1_1">NA()</definedName>
    <definedName name="_1129Motorbike_1_1_1">#N/A</definedName>
    <definedName name="_113_____123Graph_Xｸﾞﾗﾌ_3" hidden="1">#REF!</definedName>
    <definedName name="_113_3LSON11_1_1_1">NA()</definedName>
    <definedName name="_1130Motorbike_1_1_1">#N/A</definedName>
    <definedName name="_1131Motorbike_1_1_1">#N/A</definedName>
    <definedName name="_1132Motorbike_1_1_1">#N/A</definedName>
    <definedName name="_1133Motorbike_1_1_2">NA()</definedName>
    <definedName name="_1134Motorbike_1_1_1_1">#N/A</definedName>
    <definedName name="_1135Motorbike_1_1_1_1">#N/A</definedName>
    <definedName name="_1136Motorbike_1_1_1_1">#N/A</definedName>
    <definedName name="_1137Motorbike_1_1_1_1">#N/A</definedName>
    <definedName name="_1138Motorbike_1_1_2_1">#N/A</definedName>
    <definedName name="_1139Motorbike_1_1_2_1">#N/A</definedName>
    <definedName name="_114_3LSON12_1_1">NA()</definedName>
    <definedName name="_1140Motorbike_1_1_2_1">#N/A</definedName>
    <definedName name="_1141Motorbike_1_1_2_1">#N/A</definedName>
    <definedName name="_1142Motorbike_10_1_1">NA()</definedName>
    <definedName name="_1143Motorbike_10_1_1_1">#N/A</definedName>
    <definedName name="_1144Motorbike_10_1_1_1">#N/A</definedName>
    <definedName name="_1145Motorbike_10_1_1_1">#N/A</definedName>
    <definedName name="_1146Motorbike_10_1_1_1">#N/A</definedName>
    <definedName name="_1147Motorbike_10_1_2_1">#N/A</definedName>
    <definedName name="_1148Motorbike_10_1_2_1">#N/A</definedName>
    <definedName name="_1149Motorbike_10_1_2_1">#N/A</definedName>
    <definedName name="_115_3LSON12_1_1_1">NA()</definedName>
    <definedName name="_1150Motorbike_10_1_2_1">#N/A</definedName>
    <definedName name="_1151Motorbike_3_1_1">NA()</definedName>
    <definedName name="_1152Motorbike_3_1_1_1">#N/A</definedName>
    <definedName name="_1153Motorbike_3_1_1_1">#N/A</definedName>
    <definedName name="_1154Motorbike_3_1_1_1">#N/A</definedName>
    <definedName name="_1155Motorbike_3_1_1_1">#N/A</definedName>
    <definedName name="_1156nc_1_1">NA()</definedName>
    <definedName name="_1157nd_1_1">NA()</definedName>
    <definedName name="_1158NET_1_1">NA()</definedName>
    <definedName name="_1159NET_1_1_2">NA()</definedName>
    <definedName name="_116_____123Graph_Xｸﾞﾗﾌ_4" hidden="1">#REF!</definedName>
    <definedName name="_116__123Graph_Xｸﾞﾗﾌ_1" hidden="1">#REF!</definedName>
    <definedName name="_116_3LSON13_1_1">NA()</definedName>
    <definedName name="_1160NET_1_1_1_1">NA()</definedName>
    <definedName name="_1161NET_1_1_2_1">NA()</definedName>
    <definedName name="_1162NET_ANA_1_1">NA()</definedName>
    <definedName name="_1163NET_ANA_1_1_2">NA()</definedName>
    <definedName name="_1164NET_ANA_1_1_1_1">NA()</definedName>
    <definedName name="_1165NET_ANA_1_1_2_1">NA()</definedName>
    <definedName name="_1166NET_ANA_2_1_1">NA()</definedName>
    <definedName name="_1167NET_ANA_2_1_1_1">NA()</definedName>
    <definedName name="_1168NET2_1_1">NA()</definedName>
    <definedName name="_1169NET2_1_1_1">NA()</definedName>
    <definedName name="_117_3LSON13_1_1_1">NA()</definedName>
    <definedName name="_1170NHAÂN_COÂNG_1_1">NA()</definedName>
    <definedName name="_1171NHAÂN_COÂNG_1_1_1">NA()</definedName>
    <definedName name="_1172NHAÂN_COÂNG_1_1_2">NA()</definedName>
    <definedName name="_1173NHAÂN_COÂNG_1_1_1_1">NA()</definedName>
    <definedName name="_1174NHAÂN_COÂNG_10_1_1">NA()</definedName>
    <definedName name="_1175NHAÂN_COÂNG_10_1_1_1">NA()</definedName>
    <definedName name="_1176NHAÂN_COÂNG_3_1_1">NA()</definedName>
    <definedName name="_1177NHAÂN_COÂNG_3_1_1_1">NA()</definedName>
    <definedName name="_118__123Graph_Xｸﾞﾗﾌ_2" hidden="1">#REF!</definedName>
    <definedName name="_118_3LSON14_1_1">NA()</definedName>
    <definedName name="_1181nnn_1_1" localSheetId="12">{"Book1","BoQ2.XLS"}</definedName>
    <definedName name="_1181nnn_1_1" localSheetId="11">{"Book1","BoQ2.XLS"}</definedName>
    <definedName name="_1181nnn_1_1" localSheetId="13">{"Book1","BoQ2.XLS"}</definedName>
    <definedName name="_1181nnn_1_1" localSheetId="16">{"Book1","BoQ2.XLS"}</definedName>
    <definedName name="_1181nnn_1_1" localSheetId="21">{"Book1","BoQ2.XLS"}</definedName>
    <definedName name="_1181nnn_1_1" localSheetId="18">{"Book1","BoQ2.XLS"}</definedName>
    <definedName name="_1181nnn_1_1" localSheetId="19">{"Book1","BoQ2.XLS"}</definedName>
    <definedName name="_1181nnn_1_1" localSheetId="20">{"Book1","BoQ2.XLS"}</definedName>
    <definedName name="_1181nnn_1_1" localSheetId="22">{"Book1","BoQ2.XLS"}</definedName>
    <definedName name="_1181nnn_1_1" localSheetId="24">{"Book1","BoQ2.XLS"}</definedName>
    <definedName name="_1181nnn_1_1" localSheetId="28">{"Book1","BoQ2.XLS"}</definedName>
    <definedName name="_1181nnn_1_1" localSheetId="14">{"Book1","BoQ2.XLS"}</definedName>
    <definedName name="_1181nnn_1_1">{"Book1","BoQ2.XLS"}</definedName>
    <definedName name="_1185nnn_1_1_1" localSheetId="12">{"Book1","BoQ2.XLS"}</definedName>
    <definedName name="_1185nnn_1_1_1" localSheetId="11">{"Book1","BoQ2.XLS"}</definedName>
    <definedName name="_1185nnn_1_1_1" localSheetId="13">{"Book1","BoQ2.XLS"}</definedName>
    <definedName name="_1185nnn_1_1_1" localSheetId="16">{"Book1","BoQ2.XLS"}</definedName>
    <definedName name="_1185nnn_1_1_1" localSheetId="21">{"Book1","BoQ2.XLS"}</definedName>
    <definedName name="_1185nnn_1_1_1" localSheetId="18">{"Book1","BoQ2.XLS"}</definedName>
    <definedName name="_1185nnn_1_1_1" localSheetId="19">{"Book1","BoQ2.XLS"}</definedName>
    <definedName name="_1185nnn_1_1_1" localSheetId="20">{"Book1","BoQ2.XLS"}</definedName>
    <definedName name="_1185nnn_1_1_1" localSheetId="22">{"Book1","BoQ2.XLS"}</definedName>
    <definedName name="_1185nnn_1_1_1" localSheetId="24">{"Book1","BoQ2.XLS"}</definedName>
    <definedName name="_1185nnn_1_1_1" localSheetId="28">{"Book1","BoQ2.XLS"}</definedName>
    <definedName name="_1185nnn_1_1_1" localSheetId="14">{"Book1","BoQ2.XLS"}</definedName>
    <definedName name="_1185nnn_1_1_1">{"Book1","BoQ2.XLS"}</definedName>
    <definedName name="_1189nnn_1_1_2" localSheetId="12">{"Book1","BoQ2.XLS"}</definedName>
    <definedName name="_1189nnn_1_1_2" localSheetId="11">{"Book1","BoQ2.XLS"}</definedName>
    <definedName name="_1189nnn_1_1_2" localSheetId="13">{"Book1","BoQ2.XLS"}</definedName>
    <definedName name="_1189nnn_1_1_2" localSheetId="16">{"Book1","BoQ2.XLS"}</definedName>
    <definedName name="_1189nnn_1_1_2" localSheetId="21">{"Book1","BoQ2.XLS"}</definedName>
    <definedName name="_1189nnn_1_1_2" localSheetId="18">{"Book1","BoQ2.XLS"}</definedName>
    <definedName name="_1189nnn_1_1_2" localSheetId="19">{"Book1","BoQ2.XLS"}</definedName>
    <definedName name="_1189nnn_1_1_2" localSheetId="20">{"Book1","BoQ2.XLS"}</definedName>
    <definedName name="_1189nnn_1_1_2" localSheetId="22">{"Book1","BoQ2.XLS"}</definedName>
    <definedName name="_1189nnn_1_1_2" localSheetId="24">{"Book1","BoQ2.XLS"}</definedName>
    <definedName name="_1189nnn_1_1_2" localSheetId="28">{"Book1","BoQ2.XLS"}</definedName>
    <definedName name="_1189nnn_1_1_2" localSheetId="14">{"Book1","BoQ2.XLS"}</definedName>
    <definedName name="_1189nnn_1_1_2">{"Book1","BoQ2.XLS"}</definedName>
    <definedName name="_119_____123Graph_Xｸﾞﾗﾌ_5" hidden="1">#REF!</definedName>
    <definedName name="_119_3LSON14_1_1_1">NA()</definedName>
    <definedName name="_1193nnn_1_1_1_1" localSheetId="12">{"Book1","BoQ2.XLS"}</definedName>
    <definedName name="_1193nnn_1_1_1_1" localSheetId="11">{"Book1","BoQ2.XLS"}</definedName>
    <definedName name="_1193nnn_1_1_1_1" localSheetId="13">{"Book1","BoQ2.XLS"}</definedName>
    <definedName name="_1193nnn_1_1_1_1" localSheetId="16">{"Book1","BoQ2.XLS"}</definedName>
    <definedName name="_1193nnn_1_1_1_1" localSheetId="21">{"Book1","BoQ2.XLS"}</definedName>
    <definedName name="_1193nnn_1_1_1_1" localSheetId="18">{"Book1","BoQ2.XLS"}</definedName>
    <definedName name="_1193nnn_1_1_1_1" localSheetId="19">{"Book1","BoQ2.XLS"}</definedName>
    <definedName name="_1193nnn_1_1_1_1" localSheetId="20">{"Book1","BoQ2.XLS"}</definedName>
    <definedName name="_1193nnn_1_1_1_1" localSheetId="22">{"Book1","BoQ2.XLS"}</definedName>
    <definedName name="_1193nnn_1_1_1_1" localSheetId="24">{"Book1","BoQ2.XLS"}</definedName>
    <definedName name="_1193nnn_1_1_1_1" localSheetId="28">{"Book1","BoQ2.XLS"}</definedName>
    <definedName name="_1193nnn_1_1_1_1" localSheetId="14">{"Book1","BoQ2.XLS"}</definedName>
    <definedName name="_1193nnn_1_1_1_1">{"Book1","BoQ2.XLS"}</definedName>
    <definedName name="_1197nnn_1_1_2_1" localSheetId="12">{"Book1","BoQ2.XLS"}</definedName>
    <definedName name="_1197nnn_1_1_2_1" localSheetId="11">{"Book1","BoQ2.XLS"}</definedName>
    <definedName name="_1197nnn_1_1_2_1" localSheetId="13">{"Book1","BoQ2.XLS"}</definedName>
    <definedName name="_1197nnn_1_1_2_1" localSheetId="16">{"Book1","BoQ2.XLS"}</definedName>
    <definedName name="_1197nnn_1_1_2_1" localSheetId="21">{"Book1","BoQ2.XLS"}</definedName>
    <definedName name="_1197nnn_1_1_2_1" localSheetId="18">{"Book1","BoQ2.XLS"}</definedName>
    <definedName name="_1197nnn_1_1_2_1" localSheetId="19">{"Book1","BoQ2.XLS"}</definedName>
    <definedName name="_1197nnn_1_1_2_1" localSheetId="20">{"Book1","BoQ2.XLS"}</definedName>
    <definedName name="_1197nnn_1_1_2_1" localSheetId="22">{"Book1","BoQ2.XLS"}</definedName>
    <definedName name="_1197nnn_1_1_2_1" localSheetId="24">{"Book1","BoQ2.XLS"}</definedName>
    <definedName name="_1197nnn_1_1_2_1" localSheetId="28">{"Book1","BoQ2.XLS"}</definedName>
    <definedName name="_1197nnn_1_1_2_1" localSheetId="14">{"Book1","BoQ2.XLS"}</definedName>
    <definedName name="_1197nnn_1_1_2_1">{"Book1","BoQ2.XLS"}</definedName>
    <definedName name="_11B_19" localSheetId="4">#REF!</definedName>
    <definedName name="_11P3_" localSheetId="12" hidden="1">{#N/A,#N/A,FALSE,"特殊室（ＢＱ表）"}</definedName>
    <definedName name="_11P3_" localSheetId="11" hidden="1">{#N/A,#N/A,FALSE,"特殊室（ＢＱ表）"}</definedName>
    <definedName name="_11P3_" localSheetId="13" hidden="1">{#N/A,#N/A,FALSE,"特殊室（ＢＱ表）"}</definedName>
    <definedName name="_11P3_" localSheetId="16" hidden="1">{#N/A,#N/A,FALSE,"特殊室（ＢＱ表）"}</definedName>
    <definedName name="_11P3_" localSheetId="21" hidden="1">{#N/A,#N/A,FALSE,"特殊室（ＢＱ表）"}</definedName>
    <definedName name="_11P3_" localSheetId="18" hidden="1">{#N/A,#N/A,FALSE,"特殊室（ＢＱ表）"}</definedName>
    <definedName name="_11P3_" localSheetId="19" hidden="1">{#N/A,#N/A,FALSE,"特殊室（ＢＱ表）"}</definedName>
    <definedName name="_11P3_" localSheetId="20" hidden="1">{#N/A,#N/A,FALSE,"特殊室（ＢＱ表）"}</definedName>
    <definedName name="_11P3_" localSheetId="22" hidden="1">{#N/A,#N/A,FALSE,"特殊室（ＢＱ表）"}</definedName>
    <definedName name="_11P3_" localSheetId="24" hidden="1">{#N/A,#N/A,FALSE,"特殊室（ＢＱ表）"}</definedName>
    <definedName name="_11P3_" localSheetId="28" hidden="1">{#N/A,#N/A,FALSE,"特殊室（ＢＱ表）"}</definedName>
    <definedName name="_11P3_" localSheetId="14" hidden="1">{#N/A,#N/A,FALSE,"特殊室（ＢＱ表）"}</definedName>
    <definedName name="_11P3_" hidden="1">{#N/A,#N/A,FALSE,"特殊室（ＢＱ表）"}</definedName>
    <definedName name="_12" hidden="1">#REF!</definedName>
    <definedName name="_12_??_7">NA()</definedName>
    <definedName name="_12_____123Graph_Xｸﾞﾗﾌ_5" hidden="1">#REF!</definedName>
    <definedName name="_12____123Graph_Aｸﾞﾗﾌ_2" hidden="1">#REF!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CHART_2" hidden="1">#REF!</definedName>
    <definedName name="_12__123Graph_Aｸﾞﾗﾌ_1" hidden="1">#REF!</definedName>
    <definedName name="_12__123Graph_Aｸﾞﾗﾌ_2"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CCHART_1" hidden="1">#REF!</definedName>
    <definedName name="_12__123Graph_X????_2" hidden="1">#REF!</definedName>
    <definedName name="_12__123Graph_XTEILM_RKTE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_0_S" hidden="1">#REF!</definedName>
    <definedName name="_120_3LSON15_1_1">NA()</definedName>
    <definedName name="_1201nnn_10_1_1" localSheetId="12">{"Book1","BoQ2.XLS"}</definedName>
    <definedName name="_1201nnn_10_1_1" localSheetId="11">{"Book1","BoQ2.XLS"}</definedName>
    <definedName name="_1201nnn_10_1_1" localSheetId="13">{"Book1","BoQ2.XLS"}</definedName>
    <definedName name="_1201nnn_10_1_1" localSheetId="16">{"Book1","BoQ2.XLS"}</definedName>
    <definedName name="_1201nnn_10_1_1" localSheetId="21">{"Book1","BoQ2.XLS"}</definedName>
    <definedName name="_1201nnn_10_1_1" localSheetId="18">{"Book1","BoQ2.XLS"}</definedName>
    <definedName name="_1201nnn_10_1_1" localSheetId="19">{"Book1","BoQ2.XLS"}</definedName>
    <definedName name="_1201nnn_10_1_1" localSheetId="20">{"Book1","BoQ2.XLS"}</definedName>
    <definedName name="_1201nnn_10_1_1" localSheetId="22">{"Book1","BoQ2.XLS"}</definedName>
    <definedName name="_1201nnn_10_1_1" localSheetId="24">{"Book1","BoQ2.XLS"}</definedName>
    <definedName name="_1201nnn_10_1_1" localSheetId="28">{"Book1","BoQ2.XLS"}</definedName>
    <definedName name="_1201nnn_10_1_1" localSheetId="14">{"Book1","BoQ2.XLS"}</definedName>
    <definedName name="_1201nnn_10_1_1">{"Book1","BoQ2.XLS"}</definedName>
    <definedName name="_1205nnn_10_1_1_1" localSheetId="12">{"Book1","BoQ2.XLS"}</definedName>
    <definedName name="_1205nnn_10_1_1_1" localSheetId="11">{"Book1","BoQ2.XLS"}</definedName>
    <definedName name="_1205nnn_10_1_1_1" localSheetId="13">{"Book1","BoQ2.XLS"}</definedName>
    <definedName name="_1205nnn_10_1_1_1" localSheetId="16">{"Book1","BoQ2.XLS"}</definedName>
    <definedName name="_1205nnn_10_1_1_1" localSheetId="21">{"Book1","BoQ2.XLS"}</definedName>
    <definedName name="_1205nnn_10_1_1_1" localSheetId="18">{"Book1","BoQ2.XLS"}</definedName>
    <definedName name="_1205nnn_10_1_1_1" localSheetId="19">{"Book1","BoQ2.XLS"}</definedName>
    <definedName name="_1205nnn_10_1_1_1" localSheetId="20">{"Book1","BoQ2.XLS"}</definedName>
    <definedName name="_1205nnn_10_1_1_1" localSheetId="22">{"Book1","BoQ2.XLS"}</definedName>
    <definedName name="_1205nnn_10_1_1_1" localSheetId="24">{"Book1","BoQ2.XLS"}</definedName>
    <definedName name="_1205nnn_10_1_1_1" localSheetId="28">{"Book1","BoQ2.XLS"}</definedName>
    <definedName name="_1205nnn_10_1_1_1" localSheetId="14">{"Book1","BoQ2.XLS"}</definedName>
    <definedName name="_1205nnn_10_1_1_1">{"Book1","BoQ2.XLS"}</definedName>
    <definedName name="_1209nnn_10_1_2_1" localSheetId="12">{"Book1","BoQ2.XLS"}</definedName>
    <definedName name="_1209nnn_10_1_2_1" localSheetId="11">{"Book1","BoQ2.XLS"}</definedName>
    <definedName name="_1209nnn_10_1_2_1" localSheetId="13">{"Book1","BoQ2.XLS"}</definedName>
    <definedName name="_1209nnn_10_1_2_1" localSheetId="16">{"Book1","BoQ2.XLS"}</definedName>
    <definedName name="_1209nnn_10_1_2_1" localSheetId="21">{"Book1","BoQ2.XLS"}</definedName>
    <definedName name="_1209nnn_10_1_2_1" localSheetId="18">{"Book1","BoQ2.XLS"}</definedName>
    <definedName name="_1209nnn_10_1_2_1" localSheetId="19">{"Book1","BoQ2.XLS"}</definedName>
    <definedName name="_1209nnn_10_1_2_1" localSheetId="20">{"Book1","BoQ2.XLS"}</definedName>
    <definedName name="_1209nnn_10_1_2_1" localSheetId="22">{"Book1","BoQ2.XLS"}</definedName>
    <definedName name="_1209nnn_10_1_2_1" localSheetId="24">{"Book1","BoQ2.XLS"}</definedName>
    <definedName name="_1209nnn_10_1_2_1" localSheetId="28">{"Book1","BoQ2.XLS"}</definedName>
    <definedName name="_1209nnn_10_1_2_1" localSheetId="14">{"Book1","BoQ2.XLS"}</definedName>
    <definedName name="_1209nnn_10_1_2_1">{"Book1","BoQ2.XLS"}</definedName>
    <definedName name="_121_3LSON15_1_1_1">NA()</definedName>
    <definedName name="_1213nnn_3_1_1" localSheetId="12">{"Book1","BoQ2.XLS"}</definedName>
    <definedName name="_1213nnn_3_1_1" localSheetId="11">{"Book1","BoQ2.XLS"}</definedName>
    <definedName name="_1213nnn_3_1_1" localSheetId="13">{"Book1","BoQ2.XLS"}</definedName>
    <definedName name="_1213nnn_3_1_1" localSheetId="16">{"Book1","BoQ2.XLS"}</definedName>
    <definedName name="_1213nnn_3_1_1" localSheetId="21">{"Book1","BoQ2.XLS"}</definedName>
    <definedName name="_1213nnn_3_1_1" localSheetId="18">{"Book1","BoQ2.XLS"}</definedName>
    <definedName name="_1213nnn_3_1_1" localSheetId="19">{"Book1","BoQ2.XLS"}</definedName>
    <definedName name="_1213nnn_3_1_1" localSheetId="20">{"Book1","BoQ2.XLS"}</definedName>
    <definedName name="_1213nnn_3_1_1" localSheetId="22">{"Book1","BoQ2.XLS"}</definedName>
    <definedName name="_1213nnn_3_1_1" localSheetId="24">{"Book1","BoQ2.XLS"}</definedName>
    <definedName name="_1213nnn_3_1_1" localSheetId="28">{"Book1","BoQ2.XLS"}</definedName>
    <definedName name="_1213nnn_3_1_1" localSheetId="14">{"Book1","BoQ2.XLS"}</definedName>
    <definedName name="_1213nnn_3_1_1">{"Book1","BoQ2.XLS"}</definedName>
    <definedName name="_1217nnn_3_1_1_1" localSheetId="12">{"Book1","BoQ2.XLS"}</definedName>
    <definedName name="_1217nnn_3_1_1_1" localSheetId="11">{"Book1","BoQ2.XLS"}</definedName>
    <definedName name="_1217nnn_3_1_1_1" localSheetId="13">{"Book1","BoQ2.XLS"}</definedName>
    <definedName name="_1217nnn_3_1_1_1" localSheetId="16">{"Book1","BoQ2.XLS"}</definedName>
    <definedName name="_1217nnn_3_1_1_1" localSheetId="21">{"Book1","BoQ2.XLS"}</definedName>
    <definedName name="_1217nnn_3_1_1_1" localSheetId="18">{"Book1","BoQ2.XLS"}</definedName>
    <definedName name="_1217nnn_3_1_1_1" localSheetId="19">{"Book1","BoQ2.XLS"}</definedName>
    <definedName name="_1217nnn_3_1_1_1" localSheetId="20">{"Book1","BoQ2.XLS"}</definedName>
    <definedName name="_1217nnn_3_1_1_1" localSheetId="22">{"Book1","BoQ2.XLS"}</definedName>
    <definedName name="_1217nnn_3_1_1_1" localSheetId="24">{"Book1","BoQ2.XLS"}</definedName>
    <definedName name="_1217nnn_3_1_1_1" localSheetId="28">{"Book1","BoQ2.XLS"}</definedName>
    <definedName name="_1217nnn_3_1_1_1" localSheetId="14">{"Book1","BoQ2.XLS"}</definedName>
    <definedName name="_1217nnn_3_1_1_1">{"Book1","BoQ2.XLS"}</definedName>
    <definedName name="_122_3LSON16_1_1">NA()</definedName>
    <definedName name="_1221nnnn_1_1" localSheetId="12">{"Book1","BoQ2.XLS"}</definedName>
    <definedName name="_1221nnnn_1_1" localSheetId="11">{"Book1","BoQ2.XLS"}</definedName>
    <definedName name="_1221nnnn_1_1" localSheetId="13">{"Book1","BoQ2.XLS"}</definedName>
    <definedName name="_1221nnnn_1_1" localSheetId="16">{"Book1","BoQ2.XLS"}</definedName>
    <definedName name="_1221nnnn_1_1" localSheetId="21">{"Book1","BoQ2.XLS"}</definedName>
    <definedName name="_1221nnnn_1_1" localSheetId="18">{"Book1","BoQ2.XLS"}</definedName>
    <definedName name="_1221nnnn_1_1" localSheetId="19">{"Book1","BoQ2.XLS"}</definedName>
    <definedName name="_1221nnnn_1_1" localSheetId="20">{"Book1","BoQ2.XLS"}</definedName>
    <definedName name="_1221nnnn_1_1" localSheetId="22">{"Book1","BoQ2.XLS"}</definedName>
    <definedName name="_1221nnnn_1_1" localSheetId="24">{"Book1","BoQ2.XLS"}</definedName>
    <definedName name="_1221nnnn_1_1" localSheetId="28">{"Book1","BoQ2.XLS"}</definedName>
    <definedName name="_1221nnnn_1_1" localSheetId="14">{"Book1","BoQ2.XLS"}</definedName>
    <definedName name="_1221nnnn_1_1">{"Book1","BoQ2.XLS"}</definedName>
    <definedName name="_1225nnnn_1_1_1" localSheetId="12">{"Book1","BoQ2.XLS"}</definedName>
    <definedName name="_1225nnnn_1_1_1" localSheetId="11">{"Book1","BoQ2.XLS"}</definedName>
    <definedName name="_1225nnnn_1_1_1" localSheetId="13">{"Book1","BoQ2.XLS"}</definedName>
    <definedName name="_1225nnnn_1_1_1" localSheetId="16">{"Book1","BoQ2.XLS"}</definedName>
    <definedName name="_1225nnnn_1_1_1" localSheetId="21">{"Book1","BoQ2.XLS"}</definedName>
    <definedName name="_1225nnnn_1_1_1" localSheetId="18">{"Book1","BoQ2.XLS"}</definedName>
    <definedName name="_1225nnnn_1_1_1" localSheetId="19">{"Book1","BoQ2.XLS"}</definedName>
    <definedName name="_1225nnnn_1_1_1" localSheetId="20">{"Book1","BoQ2.XLS"}</definedName>
    <definedName name="_1225nnnn_1_1_1" localSheetId="22">{"Book1","BoQ2.XLS"}</definedName>
    <definedName name="_1225nnnn_1_1_1" localSheetId="24">{"Book1","BoQ2.XLS"}</definedName>
    <definedName name="_1225nnnn_1_1_1" localSheetId="28">{"Book1","BoQ2.XLS"}</definedName>
    <definedName name="_1225nnnn_1_1_1" localSheetId="14">{"Book1","BoQ2.XLS"}</definedName>
    <definedName name="_1225nnnn_1_1_1">{"Book1","BoQ2.XLS"}</definedName>
    <definedName name="_1229nnnn_1_1_2" localSheetId="12">{"Book1","BoQ2.XLS"}</definedName>
    <definedName name="_1229nnnn_1_1_2" localSheetId="11">{"Book1","BoQ2.XLS"}</definedName>
    <definedName name="_1229nnnn_1_1_2" localSheetId="13">{"Book1","BoQ2.XLS"}</definedName>
    <definedName name="_1229nnnn_1_1_2" localSheetId="16">{"Book1","BoQ2.XLS"}</definedName>
    <definedName name="_1229nnnn_1_1_2" localSheetId="21">{"Book1","BoQ2.XLS"}</definedName>
    <definedName name="_1229nnnn_1_1_2" localSheetId="18">{"Book1","BoQ2.XLS"}</definedName>
    <definedName name="_1229nnnn_1_1_2" localSheetId="19">{"Book1","BoQ2.XLS"}</definedName>
    <definedName name="_1229nnnn_1_1_2" localSheetId="20">{"Book1","BoQ2.XLS"}</definedName>
    <definedName name="_1229nnnn_1_1_2" localSheetId="22">{"Book1","BoQ2.XLS"}</definedName>
    <definedName name="_1229nnnn_1_1_2" localSheetId="24">{"Book1","BoQ2.XLS"}</definedName>
    <definedName name="_1229nnnn_1_1_2" localSheetId="28">{"Book1","BoQ2.XLS"}</definedName>
    <definedName name="_1229nnnn_1_1_2" localSheetId="14">{"Book1","BoQ2.XLS"}</definedName>
    <definedName name="_1229nnnn_1_1_2">{"Book1","BoQ2.XLS"}</definedName>
    <definedName name="_123" hidden="1">#REF!</definedName>
    <definedName name="_123____123Graph_Aｸﾞﾗﾌ_1" hidden="1">#REF!</definedName>
    <definedName name="_123_3LSON16_1_1_1">NA()</definedName>
    <definedName name="_123321" hidden="1">#REF!</definedName>
    <definedName name="_1233nnnn_1_1_1_1" localSheetId="12">{"Book1","BoQ2.XLS"}</definedName>
    <definedName name="_1233nnnn_1_1_1_1" localSheetId="11">{"Book1","BoQ2.XLS"}</definedName>
    <definedName name="_1233nnnn_1_1_1_1" localSheetId="13">{"Book1","BoQ2.XLS"}</definedName>
    <definedName name="_1233nnnn_1_1_1_1" localSheetId="16">{"Book1","BoQ2.XLS"}</definedName>
    <definedName name="_1233nnnn_1_1_1_1" localSheetId="21">{"Book1","BoQ2.XLS"}</definedName>
    <definedName name="_1233nnnn_1_1_1_1" localSheetId="18">{"Book1","BoQ2.XLS"}</definedName>
    <definedName name="_1233nnnn_1_1_1_1" localSheetId="19">{"Book1","BoQ2.XLS"}</definedName>
    <definedName name="_1233nnnn_1_1_1_1" localSheetId="20">{"Book1","BoQ2.XLS"}</definedName>
    <definedName name="_1233nnnn_1_1_1_1" localSheetId="22">{"Book1","BoQ2.XLS"}</definedName>
    <definedName name="_1233nnnn_1_1_1_1" localSheetId="24">{"Book1","BoQ2.XLS"}</definedName>
    <definedName name="_1233nnnn_1_1_1_1" localSheetId="28">{"Book1","BoQ2.XLS"}</definedName>
    <definedName name="_1233nnnn_1_1_1_1" localSheetId="14">{"Book1","BoQ2.XLS"}</definedName>
    <definedName name="_1233nnnn_1_1_1_1">{"Book1","BoQ2.XLS"}</definedName>
    <definedName name="_12345" hidden="1">#REF!</definedName>
    <definedName name="_123678" hidden="1">#REF!</definedName>
    <definedName name="_1237nnnn_1_1_2_1" localSheetId="12">{"Book1","BoQ2.XLS"}</definedName>
    <definedName name="_1237nnnn_1_1_2_1" localSheetId="11">{"Book1","BoQ2.XLS"}</definedName>
    <definedName name="_1237nnnn_1_1_2_1" localSheetId="13">{"Book1","BoQ2.XLS"}</definedName>
    <definedName name="_1237nnnn_1_1_2_1" localSheetId="16">{"Book1","BoQ2.XLS"}</definedName>
    <definedName name="_1237nnnn_1_1_2_1" localSheetId="21">{"Book1","BoQ2.XLS"}</definedName>
    <definedName name="_1237nnnn_1_1_2_1" localSheetId="18">{"Book1","BoQ2.XLS"}</definedName>
    <definedName name="_1237nnnn_1_1_2_1" localSheetId="19">{"Book1","BoQ2.XLS"}</definedName>
    <definedName name="_1237nnnn_1_1_2_1" localSheetId="20">{"Book1","BoQ2.XLS"}</definedName>
    <definedName name="_1237nnnn_1_1_2_1" localSheetId="22">{"Book1","BoQ2.XLS"}</definedName>
    <definedName name="_1237nnnn_1_1_2_1" localSheetId="24">{"Book1","BoQ2.XLS"}</definedName>
    <definedName name="_1237nnnn_1_1_2_1" localSheetId="28">{"Book1","BoQ2.XLS"}</definedName>
    <definedName name="_1237nnnn_1_1_2_1" localSheetId="14">{"Book1","BoQ2.XLS"}</definedName>
    <definedName name="_1237nnnn_1_1_2_1">{"Book1","BoQ2.XLS"}</definedName>
    <definedName name="_123Graph_F" hidden="1">#REF!</definedName>
    <definedName name="_124____123Graph_Aｸﾞﾗﾌ_2" hidden="1">#REF!</definedName>
    <definedName name="_124__123Graph_Xｸﾞﾗﾌ_2" hidden="1">#REF!</definedName>
    <definedName name="_124_3LSON17_1_1">NA()</definedName>
    <definedName name="_1241nnnn_10_1_1" localSheetId="12">{"Book1","BoQ2.XLS"}</definedName>
    <definedName name="_1241nnnn_10_1_1" localSheetId="11">{"Book1","BoQ2.XLS"}</definedName>
    <definedName name="_1241nnnn_10_1_1" localSheetId="13">{"Book1","BoQ2.XLS"}</definedName>
    <definedName name="_1241nnnn_10_1_1" localSheetId="16">{"Book1","BoQ2.XLS"}</definedName>
    <definedName name="_1241nnnn_10_1_1" localSheetId="21">{"Book1","BoQ2.XLS"}</definedName>
    <definedName name="_1241nnnn_10_1_1" localSheetId="18">{"Book1","BoQ2.XLS"}</definedName>
    <definedName name="_1241nnnn_10_1_1" localSheetId="19">{"Book1","BoQ2.XLS"}</definedName>
    <definedName name="_1241nnnn_10_1_1" localSheetId="20">{"Book1","BoQ2.XLS"}</definedName>
    <definedName name="_1241nnnn_10_1_1" localSheetId="22">{"Book1","BoQ2.XLS"}</definedName>
    <definedName name="_1241nnnn_10_1_1" localSheetId="24">{"Book1","BoQ2.XLS"}</definedName>
    <definedName name="_1241nnnn_10_1_1" localSheetId="28">{"Book1","BoQ2.XLS"}</definedName>
    <definedName name="_1241nnnn_10_1_1" localSheetId="14">{"Book1","BoQ2.XLS"}</definedName>
    <definedName name="_1241nnnn_10_1_1">{"Book1","BoQ2.XLS"}</definedName>
    <definedName name="_1245nnnn_10_1_1_1" localSheetId="12">{"Book1","BoQ2.XLS"}</definedName>
    <definedName name="_1245nnnn_10_1_1_1" localSheetId="11">{"Book1","BoQ2.XLS"}</definedName>
    <definedName name="_1245nnnn_10_1_1_1" localSheetId="13">{"Book1","BoQ2.XLS"}</definedName>
    <definedName name="_1245nnnn_10_1_1_1" localSheetId="16">{"Book1","BoQ2.XLS"}</definedName>
    <definedName name="_1245nnnn_10_1_1_1" localSheetId="21">{"Book1","BoQ2.XLS"}</definedName>
    <definedName name="_1245nnnn_10_1_1_1" localSheetId="18">{"Book1","BoQ2.XLS"}</definedName>
    <definedName name="_1245nnnn_10_1_1_1" localSheetId="19">{"Book1","BoQ2.XLS"}</definedName>
    <definedName name="_1245nnnn_10_1_1_1" localSheetId="20">{"Book1","BoQ2.XLS"}</definedName>
    <definedName name="_1245nnnn_10_1_1_1" localSheetId="22">{"Book1","BoQ2.XLS"}</definedName>
    <definedName name="_1245nnnn_10_1_1_1" localSheetId="24">{"Book1","BoQ2.XLS"}</definedName>
    <definedName name="_1245nnnn_10_1_1_1" localSheetId="28">{"Book1","BoQ2.XLS"}</definedName>
    <definedName name="_1245nnnn_10_1_1_1" localSheetId="14">{"Book1","BoQ2.XLS"}</definedName>
    <definedName name="_1245nnnn_10_1_1_1">{"Book1","BoQ2.XLS"}</definedName>
    <definedName name="_1249nnnn_10_1_2_1" localSheetId="12">{"Book1","BoQ2.XLS"}</definedName>
    <definedName name="_1249nnnn_10_1_2_1" localSheetId="11">{"Book1","BoQ2.XLS"}</definedName>
    <definedName name="_1249nnnn_10_1_2_1" localSheetId="13">{"Book1","BoQ2.XLS"}</definedName>
    <definedName name="_1249nnnn_10_1_2_1" localSheetId="16">{"Book1","BoQ2.XLS"}</definedName>
    <definedName name="_1249nnnn_10_1_2_1" localSheetId="21">{"Book1","BoQ2.XLS"}</definedName>
    <definedName name="_1249nnnn_10_1_2_1" localSheetId="18">{"Book1","BoQ2.XLS"}</definedName>
    <definedName name="_1249nnnn_10_1_2_1" localSheetId="19">{"Book1","BoQ2.XLS"}</definedName>
    <definedName name="_1249nnnn_10_1_2_1" localSheetId="20">{"Book1","BoQ2.XLS"}</definedName>
    <definedName name="_1249nnnn_10_1_2_1" localSheetId="22">{"Book1","BoQ2.XLS"}</definedName>
    <definedName name="_1249nnnn_10_1_2_1" localSheetId="24">{"Book1","BoQ2.XLS"}</definedName>
    <definedName name="_1249nnnn_10_1_2_1" localSheetId="28">{"Book1","BoQ2.XLS"}</definedName>
    <definedName name="_1249nnnn_10_1_2_1" localSheetId="14">{"Book1","BoQ2.XLS"}</definedName>
    <definedName name="_1249nnnn_10_1_2_1">{"Book1","BoQ2.XLS"}</definedName>
    <definedName name="_125____123Graph_Aｸﾞﾗﾌ_3" hidden="1">#REF!</definedName>
    <definedName name="_125_3LSON17_1_1_1">NA()</definedName>
    <definedName name="_1253nnnn_3_1_1" localSheetId="12">{"Book1","BoQ2.XLS"}</definedName>
    <definedName name="_1253nnnn_3_1_1" localSheetId="11">{"Book1","BoQ2.XLS"}</definedName>
    <definedName name="_1253nnnn_3_1_1" localSheetId="13">{"Book1","BoQ2.XLS"}</definedName>
    <definedName name="_1253nnnn_3_1_1" localSheetId="16">{"Book1","BoQ2.XLS"}</definedName>
    <definedName name="_1253nnnn_3_1_1" localSheetId="21">{"Book1","BoQ2.XLS"}</definedName>
    <definedName name="_1253nnnn_3_1_1" localSheetId="18">{"Book1","BoQ2.XLS"}</definedName>
    <definedName name="_1253nnnn_3_1_1" localSheetId="19">{"Book1","BoQ2.XLS"}</definedName>
    <definedName name="_1253nnnn_3_1_1" localSheetId="20">{"Book1","BoQ2.XLS"}</definedName>
    <definedName name="_1253nnnn_3_1_1" localSheetId="22">{"Book1","BoQ2.XLS"}</definedName>
    <definedName name="_1253nnnn_3_1_1" localSheetId="24">{"Book1","BoQ2.XLS"}</definedName>
    <definedName name="_1253nnnn_3_1_1" localSheetId="28">{"Book1","BoQ2.XLS"}</definedName>
    <definedName name="_1253nnnn_3_1_1" localSheetId="14">{"Book1","BoQ2.XLS"}</definedName>
    <definedName name="_1253nnnn_3_1_1">{"Book1","BoQ2.XLS"}</definedName>
    <definedName name="_1257nnnn_3_1_1_1" localSheetId="12">{"Book1","BoQ2.XLS"}</definedName>
    <definedName name="_1257nnnn_3_1_1_1" localSheetId="11">{"Book1","BoQ2.XLS"}</definedName>
    <definedName name="_1257nnnn_3_1_1_1" localSheetId="13">{"Book1","BoQ2.XLS"}</definedName>
    <definedName name="_1257nnnn_3_1_1_1" localSheetId="16">{"Book1","BoQ2.XLS"}</definedName>
    <definedName name="_1257nnnn_3_1_1_1" localSheetId="21">{"Book1","BoQ2.XLS"}</definedName>
    <definedName name="_1257nnnn_3_1_1_1" localSheetId="18">{"Book1","BoQ2.XLS"}</definedName>
    <definedName name="_1257nnnn_3_1_1_1" localSheetId="19">{"Book1","BoQ2.XLS"}</definedName>
    <definedName name="_1257nnnn_3_1_1_1" localSheetId="20">{"Book1","BoQ2.XLS"}</definedName>
    <definedName name="_1257nnnn_3_1_1_1" localSheetId="22">{"Book1","BoQ2.XLS"}</definedName>
    <definedName name="_1257nnnn_3_1_1_1" localSheetId="24">{"Book1","BoQ2.XLS"}</definedName>
    <definedName name="_1257nnnn_3_1_1_1" localSheetId="28">{"Book1","BoQ2.XLS"}</definedName>
    <definedName name="_1257nnnn_3_1_1_1" localSheetId="14">{"Book1","BoQ2.XLS"}</definedName>
    <definedName name="_1257nnnn_3_1_1_1">{"Book1","BoQ2.XLS"}</definedName>
    <definedName name="_1258NToS_1_1">NA()</definedName>
    <definedName name="_1259NToS_1_1_1">NA()</definedName>
    <definedName name="_126____123Graph_Aｸﾞﾗﾌ_4" hidden="1">#REF!</definedName>
    <definedName name="_126__123Graph_Xｸﾞﾗﾌ_2" hidden="1">#REF!</definedName>
    <definedName name="_126_3LSON18_1_1">NA()</definedName>
    <definedName name="_1260OTHER_PANEL_1_1">NA()</definedName>
    <definedName name="_1261Óu75_1_1">NA()</definedName>
    <definedName name="_1265PCCC2_1_1" localSheetId="12">{"Book1","BoQ2.XLS"}</definedName>
    <definedName name="_1265PCCC2_1_1" localSheetId="11">{"Book1","BoQ2.XLS"}</definedName>
    <definedName name="_1265PCCC2_1_1" localSheetId="13">{"Book1","BoQ2.XLS"}</definedName>
    <definedName name="_1265PCCC2_1_1" localSheetId="16">{"Book1","BoQ2.XLS"}</definedName>
    <definedName name="_1265PCCC2_1_1" localSheetId="21">{"Book1","BoQ2.XLS"}</definedName>
    <definedName name="_1265PCCC2_1_1" localSheetId="18">{"Book1","BoQ2.XLS"}</definedName>
    <definedName name="_1265PCCC2_1_1" localSheetId="19">{"Book1","BoQ2.XLS"}</definedName>
    <definedName name="_1265PCCC2_1_1" localSheetId="20">{"Book1","BoQ2.XLS"}</definedName>
    <definedName name="_1265PCCC2_1_1" localSheetId="22">{"Book1","BoQ2.XLS"}</definedName>
    <definedName name="_1265PCCC2_1_1" localSheetId="24">{"Book1","BoQ2.XLS"}</definedName>
    <definedName name="_1265PCCC2_1_1" localSheetId="28">{"Book1","BoQ2.XLS"}</definedName>
    <definedName name="_1265PCCC2_1_1" localSheetId="14">{"Book1","BoQ2.XLS"}</definedName>
    <definedName name="_1265PCCC2_1_1">{"Book1","BoQ2.XLS"}</definedName>
    <definedName name="_1269PCCC2_1_1_1" localSheetId="12">{"Book1","BoQ2.XLS"}</definedName>
    <definedName name="_1269PCCC2_1_1_1" localSheetId="11">{"Book1","BoQ2.XLS"}</definedName>
    <definedName name="_1269PCCC2_1_1_1" localSheetId="13">{"Book1","BoQ2.XLS"}</definedName>
    <definedName name="_1269PCCC2_1_1_1" localSheetId="16">{"Book1","BoQ2.XLS"}</definedName>
    <definedName name="_1269PCCC2_1_1_1" localSheetId="21">{"Book1","BoQ2.XLS"}</definedName>
    <definedName name="_1269PCCC2_1_1_1" localSheetId="18">{"Book1","BoQ2.XLS"}</definedName>
    <definedName name="_1269PCCC2_1_1_1" localSheetId="19">{"Book1","BoQ2.XLS"}</definedName>
    <definedName name="_1269PCCC2_1_1_1" localSheetId="20">{"Book1","BoQ2.XLS"}</definedName>
    <definedName name="_1269PCCC2_1_1_1" localSheetId="22">{"Book1","BoQ2.XLS"}</definedName>
    <definedName name="_1269PCCC2_1_1_1" localSheetId="24">{"Book1","BoQ2.XLS"}</definedName>
    <definedName name="_1269PCCC2_1_1_1" localSheetId="28">{"Book1","BoQ2.XLS"}</definedName>
    <definedName name="_1269PCCC2_1_1_1" localSheetId="14">{"Book1","BoQ2.XLS"}</definedName>
    <definedName name="_1269PCCC2_1_1_1">{"Book1","BoQ2.XLS"}</definedName>
    <definedName name="_127____123Graph_Aｸﾞﾗﾌ_5" hidden="1">#REF!</definedName>
    <definedName name="_127_3LSON18_1_1_1">NA()</definedName>
    <definedName name="_1273PCCC2_1_1_2" localSheetId="12">{"Book1","BoQ2.XLS"}</definedName>
    <definedName name="_1273PCCC2_1_1_2" localSheetId="11">{"Book1","BoQ2.XLS"}</definedName>
    <definedName name="_1273PCCC2_1_1_2" localSheetId="13">{"Book1","BoQ2.XLS"}</definedName>
    <definedName name="_1273PCCC2_1_1_2" localSheetId="16">{"Book1","BoQ2.XLS"}</definedName>
    <definedName name="_1273PCCC2_1_1_2" localSheetId="21">{"Book1","BoQ2.XLS"}</definedName>
    <definedName name="_1273PCCC2_1_1_2" localSheetId="18">{"Book1","BoQ2.XLS"}</definedName>
    <definedName name="_1273PCCC2_1_1_2" localSheetId="19">{"Book1","BoQ2.XLS"}</definedName>
    <definedName name="_1273PCCC2_1_1_2" localSheetId="20">{"Book1","BoQ2.XLS"}</definedName>
    <definedName name="_1273PCCC2_1_1_2" localSheetId="22">{"Book1","BoQ2.XLS"}</definedName>
    <definedName name="_1273PCCC2_1_1_2" localSheetId="24">{"Book1","BoQ2.XLS"}</definedName>
    <definedName name="_1273PCCC2_1_1_2" localSheetId="28">{"Book1","BoQ2.XLS"}</definedName>
    <definedName name="_1273PCCC2_1_1_2" localSheetId="14">{"Book1","BoQ2.XLS"}</definedName>
    <definedName name="_1273PCCC2_1_1_2">{"Book1","BoQ2.XLS"}</definedName>
    <definedName name="_1277PCCC2_1_1_1_1" localSheetId="12">{"Book1","BoQ2.XLS"}</definedName>
    <definedName name="_1277PCCC2_1_1_1_1" localSheetId="11">{"Book1","BoQ2.XLS"}</definedName>
    <definedName name="_1277PCCC2_1_1_1_1" localSheetId="13">{"Book1","BoQ2.XLS"}</definedName>
    <definedName name="_1277PCCC2_1_1_1_1" localSheetId="16">{"Book1","BoQ2.XLS"}</definedName>
    <definedName name="_1277PCCC2_1_1_1_1" localSheetId="21">{"Book1","BoQ2.XLS"}</definedName>
    <definedName name="_1277PCCC2_1_1_1_1" localSheetId="18">{"Book1","BoQ2.XLS"}</definedName>
    <definedName name="_1277PCCC2_1_1_1_1" localSheetId="19">{"Book1","BoQ2.XLS"}</definedName>
    <definedName name="_1277PCCC2_1_1_1_1" localSheetId="20">{"Book1","BoQ2.XLS"}</definedName>
    <definedName name="_1277PCCC2_1_1_1_1" localSheetId="22">{"Book1","BoQ2.XLS"}</definedName>
    <definedName name="_1277PCCC2_1_1_1_1" localSheetId="24">{"Book1","BoQ2.XLS"}</definedName>
    <definedName name="_1277PCCC2_1_1_1_1" localSheetId="28">{"Book1","BoQ2.XLS"}</definedName>
    <definedName name="_1277PCCC2_1_1_1_1" localSheetId="14">{"Book1","BoQ2.XLS"}</definedName>
    <definedName name="_1277PCCC2_1_1_1_1">{"Book1","BoQ2.XLS"}</definedName>
    <definedName name="_128__123Graph_Xｸﾞﾗﾌ_3" hidden="1">#REF!</definedName>
    <definedName name="_128_3LSON19_1_1">NA()</definedName>
    <definedName name="_1281PCCC2_1_1_2_1" localSheetId="12">{"Book1","BoQ2.XLS"}</definedName>
    <definedName name="_1281PCCC2_1_1_2_1" localSheetId="11">{"Book1","BoQ2.XLS"}</definedName>
    <definedName name="_1281PCCC2_1_1_2_1" localSheetId="13">{"Book1","BoQ2.XLS"}</definedName>
    <definedName name="_1281PCCC2_1_1_2_1" localSheetId="16">{"Book1","BoQ2.XLS"}</definedName>
    <definedName name="_1281PCCC2_1_1_2_1" localSheetId="21">{"Book1","BoQ2.XLS"}</definedName>
    <definedName name="_1281PCCC2_1_1_2_1" localSheetId="18">{"Book1","BoQ2.XLS"}</definedName>
    <definedName name="_1281PCCC2_1_1_2_1" localSheetId="19">{"Book1","BoQ2.XLS"}</definedName>
    <definedName name="_1281PCCC2_1_1_2_1" localSheetId="20">{"Book1","BoQ2.XLS"}</definedName>
    <definedName name="_1281PCCC2_1_1_2_1" localSheetId="22">{"Book1","BoQ2.XLS"}</definedName>
    <definedName name="_1281PCCC2_1_1_2_1" localSheetId="24">{"Book1","BoQ2.XLS"}</definedName>
    <definedName name="_1281PCCC2_1_1_2_1" localSheetId="28">{"Book1","BoQ2.XLS"}</definedName>
    <definedName name="_1281PCCC2_1_1_2_1" localSheetId="14">{"Book1","BoQ2.XLS"}</definedName>
    <definedName name="_1281PCCC2_1_1_2_1">{"Book1","BoQ2.XLS"}</definedName>
    <definedName name="_1285PCCC2_10_1_1" localSheetId="12">{"Book1","BoQ2.XLS"}</definedName>
    <definedName name="_1285PCCC2_10_1_1" localSheetId="11">{"Book1","BoQ2.XLS"}</definedName>
    <definedName name="_1285PCCC2_10_1_1" localSheetId="13">{"Book1","BoQ2.XLS"}</definedName>
    <definedName name="_1285PCCC2_10_1_1" localSheetId="16">{"Book1","BoQ2.XLS"}</definedName>
    <definedName name="_1285PCCC2_10_1_1" localSheetId="21">{"Book1","BoQ2.XLS"}</definedName>
    <definedName name="_1285PCCC2_10_1_1" localSheetId="18">{"Book1","BoQ2.XLS"}</definedName>
    <definedName name="_1285PCCC2_10_1_1" localSheetId="19">{"Book1","BoQ2.XLS"}</definedName>
    <definedName name="_1285PCCC2_10_1_1" localSheetId="20">{"Book1","BoQ2.XLS"}</definedName>
    <definedName name="_1285PCCC2_10_1_1" localSheetId="22">{"Book1","BoQ2.XLS"}</definedName>
    <definedName name="_1285PCCC2_10_1_1" localSheetId="24">{"Book1","BoQ2.XLS"}</definedName>
    <definedName name="_1285PCCC2_10_1_1" localSheetId="28">{"Book1","BoQ2.XLS"}</definedName>
    <definedName name="_1285PCCC2_10_1_1" localSheetId="14">{"Book1","BoQ2.XLS"}</definedName>
    <definedName name="_1285PCCC2_10_1_1">{"Book1","BoQ2.XLS"}</definedName>
    <definedName name="_1289PCCC2_10_1_1_1" localSheetId="12">{"Book1","BoQ2.XLS"}</definedName>
    <definedName name="_1289PCCC2_10_1_1_1" localSheetId="11">{"Book1","BoQ2.XLS"}</definedName>
    <definedName name="_1289PCCC2_10_1_1_1" localSheetId="13">{"Book1","BoQ2.XLS"}</definedName>
    <definedName name="_1289PCCC2_10_1_1_1" localSheetId="16">{"Book1","BoQ2.XLS"}</definedName>
    <definedName name="_1289PCCC2_10_1_1_1" localSheetId="21">{"Book1","BoQ2.XLS"}</definedName>
    <definedName name="_1289PCCC2_10_1_1_1" localSheetId="18">{"Book1","BoQ2.XLS"}</definedName>
    <definedName name="_1289PCCC2_10_1_1_1" localSheetId="19">{"Book1","BoQ2.XLS"}</definedName>
    <definedName name="_1289PCCC2_10_1_1_1" localSheetId="20">{"Book1","BoQ2.XLS"}</definedName>
    <definedName name="_1289PCCC2_10_1_1_1" localSheetId="22">{"Book1","BoQ2.XLS"}</definedName>
    <definedName name="_1289PCCC2_10_1_1_1" localSheetId="24">{"Book1","BoQ2.XLS"}</definedName>
    <definedName name="_1289PCCC2_10_1_1_1" localSheetId="28">{"Book1","BoQ2.XLS"}</definedName>
    <definedName name="_1289PCCC2_10_1_1_1" localSheetId="14">{"Book1","BoQ2.XLS"}</definedName>
    <definedName name="_1289PCCC2_10_1_1_1">{"Book1","BoQ2.XLS"}</definedName>
    <definedName name="_129____123Graph_Xｸﾞﾗﾌ_1" hidden="1">#REF!</definedName>
    <definedName name="_129_3LSON19_1_1_1">NA()</definedName>
    <definedName name="_1293PCCC2_10_1_2_1" localSheetId="12">{"Book1","BoQ2.XLS"}</definedName>
    <definedName name="_1293PCCC2_10_1_2_1" localSheetId="11">{"Book1","BoQ2.XLS"}</definedName>
    <definedName name="_1293PCCC2_10_1_2_1" localSheetId="13">{"Book1","BoQ2.XLS"}</definedName>
    <definedName name="_1293PCCC2_10_1_2_1" localSheetId="16">{"Book1","BoQ2.XLS"}</definedName>
    <definedName name="_1293PCCC2_10_1_2_1" localSheetId="21">{"Book1","BoQ2.XLS"}</definedName>
    <definedName name="_1293PCCC2_10_1_2_1" localSheetId="18">{"Book1","BoQ2.XLS"}</definedName>
    <definedName name="_1293PCCC2_10_1_2_1" localSheetId="19">{"Book1","BoQ2.XLS"}</definedName>
    <definedName name="_1293PCCC2_10_1_2_1" localSheetId="20">{"Book1","BoQ2.XLS"}</definedName>
    <definedName name="_1293PCCC2_10_1_2_1" localSheetId="22">{"Book1","BoQ2.XLS"}</definedName>
    <definedName name="_1293PCCC2_10_1_2_1" localSheetId="24">{"Book1","BoQ2.XLS"}</definedName>
    <definedName name="_1293PCCC2_10_1_2_1" localSheetId="28">{"Book1","BoQ2.XLS"}</definedName>
    <definedName name="_1293PCCC2_10_1_2_1" localSheetId="14">{"Book1","BoQ2.XLS"}</definedName>
    <definedName name="_1293PCCC2_10_1_2_1">{"Book1","BoQ2.XLS"}</definedName>
    <definedName name="_1297PCCC2_3_1_1" localSheetId="12">{"Book1","BoQ2.XLS"}</definedName>
    <definedName name="_1297PCCC2_3_1_1" localSheetId="11">{"Book1","BoQ2.XLS"}</definedName>
    <definedName name="_1297PCCC2_3_1_1" localSheetId="13">{"Book1","BoQ2.XLS"}</definedName>
    <definedName name="_1297PCCC2_3_1_1" localSheetId="16">{"Book1","BoQ2.XLS"}</definedName>
    <definedName name="_1297PCCC2_3_1_1" localSheetId="21">{"Book1","BoQ2.XLS"}</definedName>
    <definedName name="_1297PCCC2_3_1_1" localSheetId="18">{"Book1","BoQ2.XLS"}</definedName>
    <definedName name="_1297PCCC2_3_1_1" localSheetId="19">{"Book1","BoQ2.XLS"}</definedName>
    <definedName name="_1297PCCC2_3_1_1" localSheetId="20">{"Book1","BoQ2.XLS"}</definedName>
    <definedName name="_1297PCCC2_3_1_1" localSheetId="22">{"Book1","BoQ2.XLS"}</definedName>
    <definedName name="_1297PCCC2_3_1_1" localSheetId="24">{"Book1","BoQ2.XLS"}</definedName>
    <definedName name="_1297PCCC2_3_1_1" localSheetId="28">{"Book1","BoQ2.XLS"}</definedName>
    <definedName name="_1297PCCC2_3_1_1" localSheetId="14">{"Book1","BoQ2.XLS"}</definedName>
    <definedName name="_1297PCCC2_3_1_1">{"Book1","BoQ2.XLS"}</definedName>
    <definedName name="_12F" hidden="1">#REF!</definedName>
    <definedName name="_13_??_9">NA()</definedName>
    <definedName name="_13____123Graph_Aｸﾞﾗﾌ_3" hidden="1">#REF!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1"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BCHART_2" hidden="1">#REF!</definedName>
    <definedName name="_13__123Graph_DCHART_1"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0____123Graph_Xｸﾞﾗﾌ_2" hidden="1">#REF!</definedName>
    <definedName name="_130_3TRU101_1_1">NA()</definedName>
    <definedName name="_1301PCCC2_3_1_1_1" localSheetId="12">{"Book1","BoQ2.XLS"}</definedName>
    <definedName name="_1301PCCC2_3_1_1_1" localSheetId="11">{"Book1","BoQ2.XLS"}</definedName>
    <definedName name="_1301PCCC2_3_1_1_1" localSheetId="13">{"Book1","BoQ2.XLS"}</definedName>
    <definedName name="_1301PCCC2_3_1_1_1" localSheetId="16">{"Book1","BoQ2.XLS"}</definedName>
    <definedName name="_1301PCCC2_3_1_1_1" localSheetId="21">{"Book1","BoQ2.XLS"}</definedName>
    <definedName name="_1301PCCC2_3_1_1_1" localSheetId="18">{"Book1","BoQ2.XLS"}</definedName>
    <definedName name="_1301PCCC2_3_1_1_1" localSheetId="19">{"Book1","BoQ2.XLS"}</definedName>
    <definedName name="_1301PCCC2_3_1_1_1" localSheetId="20">{"Book1","BoQ2.XLS"}</definedName>
    <definedName name="_1301PCCC2_3_1_1_1" localSheetId="22">{"Book1","BoQ2.XLS"}</definedName>
    <definedName name="_1301PCCC2_3_1_1_1" localSheetId="24">{"Book1","BoQ2.XLS"}</definedName>
    <definedName name="_1301PCCC2_3_1_1_1" localSheetId="28">{"Book1","BoQ2.XLS"}</definedName>
    <definedName name="_1301PCCC2_3_1_1_1" localSheetId="14">{"Book1","BoQ2.XLS"}</definedName>
    <definedName name="_1301PCCC2_3_1_1_1">{"Book1","BoQ2.XLS"}</definedName>
    <definedName name="_1302PEJM_1_1">NA()</definedName>
    <definedName name="_1303PEJM_1_1_1">NA()</definedName>
    <definedName name="_1304PF_1_1">NA()</definedName>
    <definedName name="_1305PF_1_1_1">NA()</definedName>
    <definedName name="_1306PL_指示燈___P.B.___REST_P.B._壓扣開關_1_1">NA()</definedName>
    <definedName name="_1307Print_Area_MI_1_1">NA()</definedName>
    <definedName name="_1308PRINT_TITLES_MI_1_1">NA()</definedName>
    <definedName name="_1309PRINT_TITLES_MI_1_1_1">NA()</definedName>
    <definedName name="_131____123Graph_Xｸﾞﾗﾌ_3" hidden="1">#REF!</definedName>
    <definedName name="_131__123Graph_Xｸﾞﾗﾌ_3" hidden="1">#REF!</definedName>
    <definedName name="_131_3TRU121_1_1">NA()</definedName>
    <definedName name="_1310PRINTA_1_1">NA()</definedName>
    <definedName name="_1311PRINTA_1_1_1">NA()</definedName>
    <definedName name="_1312PRINTB_1_1">NA()</definedName>
    <definedName name="_1313PRINTB_1_1_1">NA()</definedName>
    <definedName name="_1314PRINTC_1_1">NA()</definedName>
    <definedName name="_1315PRINTC_1_1_1">NA()</definedName>
    <definedName name="_1316PROPOSAL_1_1">NA()</definedName>
    <definedName name="_1317PROPOSAL_1_1_1">NA()</definedName>
    <definedName name="_132____123Graph_Xｸﾞﾗﾌ_4" hidden="1">#REF!</definedName>
    <definedName name="_132__123Graph_Xｸﾞﾗﾌ_3" hidden="1">#REF!</definedName>
    <definedName name="_132_3TRU731_1_1">NA()</definedName>
    <definedName name="_1321putro_1_1" localSheetId="12">{"Book1","BoQ2.XLS"}</definedName>
    <definedName name="_1321putro_1_1" localSheetId="11">{"Book1","BoQ2.XLS"}</definedName>
    <definedName name="_1321putro_1_1" localSheetId="13">{"Book1","BoQ2.XLS"}</definedName>
    <definedName name="_1321putro_1_1" localSheetId="16">{"Book1","BoQ2.XLS"}</definedName>
    <definedName name="_1321putro_1_1" localSheetId="21">{"Book1","BoQ2.XLS"}</definedName>
    <definedName name="_1321putro_1_1" localSheetId="18">{"Book1","BoQ2.XLS"}</definedName>
    <definedName name="_1321putro_1_1" localSheetId="19">{"Book1","BoQ2.XLS"}</definedName>
    <definedName name="_1321putro_1_1" localSheetId="20">{"Book1","BoQ2.XLS"}</definedName>
    <definedName name="_1321putro_1_1" localSheetId="22">{"Book1","BoQ2.XLS"}</definedName>
    <definedName name="_1321putro_1_1" localSheetId="24">{"Book1","BoQ2.XLS"}</definedName>
    <definedName name="_1321putro_1_1" localSheetId="28">{"Book1","BoQ2.XLS"}</definedName>
    <definedName name="_1321putro_1_1" localSheetId="14">{"Book1","BoQ2.XLS"}</definedName>
    <definedName name="_1321putro_1_1">{"Book1","BoQ2.XLS"}</definedName>
    <definedName name="_1325putro_1_1_1" localSheetId="12">{"Book1","BoQ2.XLS"}</definedName>
    <definedName name="_1325putro_1_1_1" localSheetId="11">{"Book1","BoQ2.XLS"}</definedName>
    <definedName name="_1325putro_1_1_1" localSheetId="13">{"Book1","BoQ2.XLS"}</definedName>
    <definedName name="_1325putro_1_1_1" localSheetId="16">{"Book1","BoQ2.XLS"}</definedName>
    <definedName name="_1325putro_1_1_1" localSheetId="21">{"Book1","BoQ2.XLS"}</definedName>
    <definedName name="_1325putro_1_1_1" localSheetId="18">{"Book1","BoQ2.XLS"}</definedName>
    <definedName name="_1325putro_1_1_1" localSheetId="19">{"Book1","BoQ2.XLS"}</definedName>
    <definedName name="_1325putro_1_1_1" localSheetId="20">{"Book1","BoQ2.XLS"}</definedName>
    <definedName name="_1325putro_1_1_1" localSheetId="22">{"Book1","BoQ2.XLS"}</definedName>
    <definedName name="_1325putro_1_1_1" localSheetId="24">{"Book1","BoQ2.XLS"}</definedName>
    <definedName name="_1325putro_1_1_1" localSheetId="28">{"Book1","BoQ2.XLS"}</definedName>
    <definedName name="_1325putro_1_1_1" localSheetId="14">{"Book1","BoQ2.XLS"}</definedName>
    <definedName name="_1325putro_1_1_1">{"Book1","BoQ2.XLS"}</definedName>
    <definedName name="_1329putro_1_1_2" localSheetId="12">{"Book1","BoQ2.XLS"}</definedName>
    <definedName name="_1329putro_1_1_2" localSheetId="11">{"Book1","BoQ2.XLS"}</definedName>
    <definedName name="_1329putro_1_1_2" localSheetId="13">{"Book1","BoQ2.XLS"}</definedName>
    <definedName name="_1329putro_1_1_2" localSheetId="16">{"Book1","BoQ2.XLS"}</definedName>
    <definedName name="_1329putro_1_1_2" localSheetId="21">{"Book1","BoQ2.XLS"}</definedName>
    <definedName name="_1329putro_1_1_2" localSheetId="18">{"Book1","BoQ2.XLS"}</definedName>
    <definedName name="_1329putro_1_1_2" localSheetId="19">{"Book1","BoQ2.XLS"}</definedName>
    <definedName name="_1329putro_1_1_2" localSheetId="20">{"Book1","BoQ2.XLS"}</definedName>
    <definedName name="_1329putro_1_1_2" localSheetId="22">{"Book1","BoQ2.XLS"}</definedName>
    <definedName name="_1329putro_1_1_2" localSheetId="24">{"Book1","BoQ2.XLS"}</definedName>
    <definedName name="_1329putro_1_1_2" localSheetId="28">{"Book1","BoQ2.XLS"}</definedName>
    <definedName name="_1329putro_1_1_2" localSheetId="14">{"Book1","BoQ2.XLS"}</definedName>
    <definedName name="_1329putro_1_1_2">{"Book1","BoQ2.XLS"}</definedName>
    <definedName name="_133____123Graph_Xｸﾞﾗﾌ_5" hidden="1">#REF!</definedName>
    <definedName name="_133_3TU0602_1_1">NA()</definedName>
    <definedName name="_1333putro_1_1_1_1" localSheetId="12">{"Book1","BoQ2.XLS"}</definedName>
    <definedName name="_1333putro_1_1_1_1" localSheetId="11">{"Book1","BoQ2.XLS"}</definedName>
    <definedName name="_1333putro_1_1_1_1" localSheetId="13">{"Book1","BoQ2.XLS"}</definedName>
    <definedName name="_1333putro_1_1_1_1" localSheetId="16">{"Book1","BoQ2.XLS"}</definedName>
    <definedName name="_1333putro_1_1_1_1" localSheetId="21">{"Book1","BoQ2.XLS"}</definedName>
    <definedName name="_1333putro_1_1_1_1" localSheetId="18">{"Book1","BoQ2.XLS"}</definedName>
    <definedName name="_1333putro_1_1_1_1" localSheetId="19">{"Book1","BoQ2.XLS"}</definedName>
    <definedName name="_1333putro_1_1_1_1" localSheetId="20">{"Book1","BoQ2.XLS"}</definedName>
    <definedName name="_1333putro_1_1_1_1" localSheetId="22">{"Book1","BoQ2.XLS"}</definedName>
    <definedName name="_1333putro_1_1_1_1" localSheetId="24">{"Book1","BoQ2.XLS"}</definedName>
    <definedName name="_1333putro_1_1_1_1" localSheetId="28">{"Book1","BoQ2.XLS"}</definedName>
    <definedName name="_1333putro_1_1_1_1" localSheetId="14">{"Book1","BoQ2.XLS"}</definedName>
    <definedName name="_1333putro_1_1_1_1">{"Book1","BoQ2.XLS"}</definedName>
    <definedName name="_1337putro_1_1_2_1" localSheetId="12">{"Book1","BoQ2.XLS"}</definedName>
    <definedName name="_1337putro_1_1_2_1" localSheetId="11">{"Book1","BoQ2.XLS"}</definedName>
    <definedName name="_1337putro_1_1_2_1" localSheetId="13">{"Book1","BoQ2.XLS"}</definedName>
    <definedName name="_1337putro_1_1_2_1" localSheetId="16">{"Book1","BoQ2.XLS"}</definedName>
    <definedName name="_1337putro_1_1_2_1" localSheetId="21">{"Book1","BoQ2.XLS"}</definedName>
    <definedName name="_1337putro_1_1_2_1" localSheetId="18">{"Book1","BoQ2.XLS"}</definedName>
    <definedName name="_1337putro_1_1_2_1" localSheetId="19">{"Book1","BoQ2.XLS"}</definedName>
    <definedName name="_1337putro_1_1_2_1" localSheetId="20">{"Book1","BoQ2.XLS"}</definedName>
    <definedName name="_1337putro_1_1_2_1" localSheetId="22">{"Book1","BoQ2.XLS"}</definedName>
    <definedName name="_1337putro_1_1_2_1" localSheetId="24">{"Book1","BoQ2.XLS"}</definedName>
    <definedName name="_1337putro_1_1_2_1" localSheetId="28">{"Book1","BoQ2.XLS"}</definedName>
    <definedName name="_1337putro_1_1_2_1" localSheetId="14">{"Book1","BoQ2.XLS"}</definedName>
    <definedName name="_1337putro_1_1_2_1">{"Book1","BoQ2.XLS"}</definedName>
    <definedName name="_134_3TU0603_1_1">NA()</definedName>
    <definedName name="_1341putro_10_1_1" localSheetId="12">{"Book1","BoQ2.XLS"}</definedName>
    <definedName name="_1341putro_10_1_1" localSheetId="11">{"Book1","BoQ2.XLS"}</definedName>
    <definedName name="_1341putro_10_1_1" localSheetId="13">{"Book1","BoQ2.XLS"}</definedName>
    <definedName name="_1341putro_10_1_1" localSheetId="16">{"Book1","BoQ2.XLS"}</definedName>
    <definedName name="_1341putro_10_1_1" localSheetId="21">{"Book1","BoQ2.XLS"}</definedName>
    <definedName name="_1341putro_10_1_1" localSheetId="18">{"Book1","BoQ2.XLS"}</definedName>
    <definedName name="_1341putro_10_1_1" localSheetId="19">{"Book1","BoQ2.XLS"}</definedName>
    <definedName name="_1341putro_10_1_1" localSheetId="20">{"Book1","BoQ2.XLS"}</definedName>
    <definedName name="_1341putro_10_1_1" localSheetId="22">{"Book1","BoQ2.XLS"}</definedName>
    <definedName name="_1341putro_10_1_1" localSheetId="24">{"Book1","BoQ2.XLS"}</definedName>
    <definedName name="_1341putro_10_1_1" localSheetId="28">{"Book1","BoQ2.XLS"}</definedName>
    <definedName name="_1341putro_10_1_1" localSheetId="14">{"Book1","BoQ2.XLS"}</definedName>
    <definedName name="_1341putro_10_1_1">{"Book1","BoQ2.XLS"}</definedName>
    <definedName name="_1345putro_10_1_1_1" localSheetId="12">{"Book1","BoQ2.XLS"}</definedName>
    <definedName name="_1345putro_10_1_1_1" localSheetId="11">{"Book1","BoQ2.XLS"}</definedName>
    <definedName name="_1345putro_10_1_1_1" localSheetId="13">{"Book1","BoQ2.XLS"}</definedName>
    <definedName name="_1345putro_10_1_1_1" localSheetId="16">{"Book1","BoQ2.XLS"}</definedName>
    <definedName name="_1345putro_10_1_1_1" localSheetId="21">{"Book1","BoQ2.XLS"}</definedName>
    <definedName name="_1345putro_10_1_1_1" localSheetId="18">{"Book1","BoQ2.XLS"}</definedName>
    <definedName name="_1345putro_10_1_1_1" localSheetId="19">{"Book1","BoQ2.XLS"}</definedName>
    <definedName name="_1345putro_10_1_1_1" localSheetId="20">{"Book1","BoQ2.XLS"}</definedName>
    <definedName name="_1345putro_10_1_1_1" localSheetId="22">{"Book1","BoQ2.XLS"}</definedName>
    <definedName name="_1345putro_10_1_1_1" localSheetId="24">{"Book1","BoQ2.XLS"}</definedName>
    <definedName name="_1345putro_10_1_1_1" localSheetId="28">{"Book1","BoQ2.XLS"}</definedName>
    <definedName name="_1345putro_10_1_1_1" localSheetId="14">{"Book1","BoQ2.XLS"}</definedName>
    <definedName name="_1345putro_10_1_1_1">{"Book1","BoQ2.XLS"}</definedName>
    <definedName name="_1349putro_10_1_2_1" localSheetId="12">{"Book1","BoQ2.XLS"}</definedName>
    <definedName name="_1349putro_10_1_2_1" localSheetId="11">{"Book1","BoQ2.XLS"}</definedName>
    <definedName name="_1349putro_10_1_2_1" localSheetId="13">{"Book1","BoQ2.XLS"}</definedName>
    <definedName name="_1349putro_10_1_2_1" localSheetId="16">{"Book1","BoQ2.XLS"}</definedName>
    <definedName name="_1349putro_10_1_2_1" localSheetId="21">{"Book1","BoQ2.XLS"}</definedName>
    <definedName name="_1349putro_10_1_2_1" localSheetId="18">{"Book1","BoQ2.XLS"}</definedName>
    <definedName name="_1349putro_10_1_2_1" localSheetId="19">{"Book1","BoQ2.XLS"}</definedName>
    <definedName name="_1349putro_10_1_2_1" localSheetId="20">{"Book1","BoQ2.XLS"}</definedName>
    <definedName name="_1349putro_10_1_2_1" localSheetId="22">{"Book1","BoQ2.XLS"}</definedName>
    <definedName name="_1349putro_10_1_2_1" localSheetId="24">{"Book1","BoQ2.XLS"}</definedName>
    <definedName name="_1349putro_10_1_2_1" localSheetId="28">{"Book1","BoQ2.XLS"}</definedName>
    <definedName name="_1349putro_10_1_2_1" localSheetId="14">{"Book1","BoQ2.XLS"}</definedName>
    <definedName name="_1349putro_10_1_2_1">{"Book1","BoQ2.XLS"}</definedName>
    <definedName name="_135_3TU0609_1_1">NA()</definedName>
    <definedName name="_1353putro_3_1_1" localSheetId="12">{"Book1","BoQ2.XLS"}</definedName>
    <definedName name="_1353putro_3_1_1" localSheetId="11">{"Book1","BoQ2.XLS"}</definedName>
    <definedName name="_1353putro_3_1_1" localSheetId="13">{"Book1","BoQ2.XLS"}</definedName>
    <definedName name="_1353putro_3_1_1" localSheetId="16">{"Book1","BoQ2.XLS"}</definedName>
    <definedName name="_1353putro_3_1_1" localSheetId="21">{"Book1","BoQ2.XLS"}</definedName>
    <definedName name="_1353putro_3_1_1" localSheetId="18">{"Book1","BoQ2.XLS"}</definedName>
    <definedName name="_1353putro_3_1_1" localSheetId="19">{"Book1","BoQ2.XLS"}</definedName>
    <definedName name="_1353putro_3_1_1" localSheetId="20">{"Book1","BoQ2.XLS"}</definedName>
    <definedName name="_1353putro_3_1_1" localSheetId="22">{"Book1","BoQ2.XLS"}</definedName>
    <definedName name="_1353putro_3_1_1" localSheetId="24">{"Book1","BoQ2.XLS"}</definedName>
    <definedName name="_1353putro_3_1_1" localSheetId="28">{"Book1","BoQ2.XLS"}</definedName>
    <definedName name="_1353putro_3_1_1" localSheetId="14">{"Book1","BoQ2.XLS"}</definedName>
    <definedName name="_1353putro_3_1_1">{"Book1","BoQ2.XLS"}</definedName>
    <definedName name="_1357putro_3_1_1_1" localSheetId="12">{"Book1","BoQ2.XLS"}</definedName>
    <definedName name="_1357putro_3_1_1_1" localSheetId="11">{"Book1","BoQ2.XLS"}</definedName>
    <definedName name="_1357putro_3_1_1_1" localSheetId="13">{"Book1","BoQ2.XLS"}</definedName>
    <definedName name="_1357putro_3_1_1_1" localSheetId="16">{"Book1","BoQ2.XLS"}</definedName>
    <definedName name="_1357putro_3_1_1_1" localSheetId="21">{"Book1","BoQ2.XLS"}</definedName>
    <definedName name="_1357putro_3_1_1_1" localSheetId="18">{"Book1","BoQ2.XLS"}</definedName>
    <definedName name="_1357putro_3_1_1_1" localSheetId="19">{"Book1","BoQ2.XLS"}</definedName>
    <definedName name="_1357putro_3_1_1_1" localSheetId="20">{"Book1","BoQ2.XLS"}</definedName>
    <definedName name="_1357putro_3_1_1_1" localSheetId="22">{"Book1","BoQ2.XLS"}</definedName>
    <definedName name="_1357putro_3_1_1_1" localSheetId="24">{"Book1","BoQ2.XLS"}</definedName>
    <definedName name="_1357putro_3_1_1_1" localSheetId="28">{"Book1","BoQ2.XLS"}</definedName>
    <definedName name="_1357putro_3_1_1_1" localSheetId="14">{"Book1","BoQ2.XLS"}</definedName>
    <definedName name="_1357putro_3_1_1_1">{"Book1","BoQ2.XLS"}</definedName>
    <definedName name="_1358qlda_1_1">NA()</definedName>
    <definedName name="_1359qlda_1_1_1">NA()</definedName>
    <definedName name="_136_3TU0902_1_1">NA()</definedName>
    <definedName name="_1360R__1_1">NA()</definedName>
    <definedName name="_1361renesas_1_1">NA()</definedName>
    <definedName name="_1362renesas_1_1_1">#N/A</definedName>
    <definedName name="_1363renesas_1_1_1">#N/A</definedName>
    <definedName name="_1364renesas_1_1_1">#N/A</definedName>
    <definedName name="_1365renesas_1_1_1">#N/A</definedName>
    <definedName name="_1366renesas_10_1_1">NA()</definedName>
    <definedName name="_1367renesas_10_1_1_1">#N/A</definedName>
    <definedName name="_1368renesas_10_1_1_1">#N/A</definedName>
    <definedName name="_1369renesas_10_1_1_1">#N/A</definedName>
    <definedName name="_137_4_1_1">NA()</definedName>
    <definedName name="_1370renesas_10_1_1_1">#N/A</definedName>
    <definedName name="_1371renesas_10_1_2_1">#N/A</definedName>
    <definedName name="_1372renesas_10_1_2_1">#N/A</definedName>
    <definedName name="_1373renesas_10_1_2_1">#N/A</definedName>
    <definedName name="_1374renesas_10_1_2_1">#N/A</definedName>
    <definedName name="_1375RT_1_1">NA()</definedName>
    <definedName name="_1376RT_1_1_1">NA()</definedName>
    <definedName name="_1377s75F29_1_1">NA()</definedName>
    <definedName name="_1378skd_1_1">NA()</definedName>
    <definedName name="_1379SOLUONG_1_1">NA()</definedName>
    <definedName name="_138_4CDB095_1_1">NA()</definedName>
    <definedName name="_1380SORT_1_1">NA()</definedName>
    <definedName name="_1381SORT_AREA_1_1">NA()</definedName>
    <definedName name="_1382SORT_AREA_1_1_1">NA()</definedName>
    <definedName name="_1383Sothutu_1_1">NA()</definedName>
    <definedName name="_1384Sothutu_1_1_1">NA()</definedName>
    <definedName name="_1385SP_1_1">NA()</definedName>
    <definedName name="_1386SP_1_1_1">NA()</definedName>
    <definedName name="_1387SPEC_1_1">NA()</definedName>
    <definedName name="_1388SPEC_1_1_1">NA()</definedName>
    <definedName name="_1389SPECSUMMARY_1_1">NA()</definedName>
    <definedName name="_138P3_" localSheetId="12" hidden="1">{#N/A,#N/A,FALSE,"特殊室（ＢＱ表）"}</definedName>
    <definedName name="_138P3_" localSheetId="11" hidden="1">{#N/A,#N/A,FALSE,"特殊室（ＢＱ表）"}</definedName>
    <definedName name="_138P3_" localSheetId="13" hidden="1">{#N/A,#N/A,FALSE,"特殊室（ＢＱ表）"}</definedName>
    <definedName name="_138P3_" localSheetId="16" hidden="1">{#N/A,#N/A,FALSE,"特殊室（ＢＱ表）"}</definedName>
    <definedName name="_138P3_" localSheetId="21" hidden="1">{#N/A,#N/A,FALSE,"特殊室（ＢＱ表）"}</definedName>
    <definedName name="_138P3_" localSheetId="18" hidden="1">{#N/A,#N/A,FALSE,"特殊室（ＢＱ表）"}</definedName>
    <definedName name="_138P3_" localSheetId="19" hidden="1">{#N/A,#N/A,FALSE,"特殊室（ＢＱ表）"}</definedName>
    <definedName name="_138P3_" localSheetId="20" hidden="1">{#N/A,#N/A,FALSE,"特殊室（ＢＱ表）"}</definedName>
    <definedName name="_138P3_" localSheetId="22" hidden="1">{#N/A,#N/A,FALSE,"特殊室（ＢＱ表）"}</definedName>
    <definedName name="_138P3_" localSheetId="24" hidden="1">{#N/A,#N/A,FALSE,"特殊室（ＢＱ表）"}</definedName>
    <definedName name="_138P3_" localSheetId="28" hidden="1">{#N/A,#N/A,FALSE,"特殊室（ＢＱ表）"}</definedName>
    <definedName name="_138P3_" localSheetId="14" hidden="1">{#N/A,#N/A,FALSE,"特殊室（ＢＱ表）"}</definedName>
    <definedName name="_138P3_" hidden="1">{#N/A,#N/A,FALSE,"特殊室（ＢＱ表）"}</definedName>
    <definedName name="_139___123Graph_Aｸﾞﾗﾌ_1" hidden="1">#REF!</definedName>
    <definedName name="_139_4CDB095_1_1_1">NA()</definedName>
    <definedName name="_1390SPECSUMMARY_1_1_1">NA()</definedName>
    <definedName name="_1391Start_1_1_1">NA()</definedName>
    <definedName name="_1392Start_1_1_1_1">NA()</definedName>
    <definedName name="_1393Start_10_1_1">NA()</definedName>
    <definedName name="_1394Start_10_1_1_1">NA()</definedName>
    <definedName name="_1395Start_11_1_1">NA()</definedName>
    <definedName name="_1396Start_11_1_1_1">NA()</definedName>
    <definedName name="_1397Start_12_1_1">NA()</definedName>
    <definedName name="_1398Start_12_1_1_1">NA()</definedName>
    <definedName name="_1399Start_13_1_1">NA()</definedName>
    <definedName name="_14_?1">NA()</definedName>
    <definedName name="_14____123Graph_Aｸﾞﾗﾌ_1" hidden="1">#REF!</definedName>
    <definedName name="_14____123Graph_Aｸﾞﾗﾌ_4" hidden="1">#REF!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1" hidden="1">#REF!</definedName>
    <definedName name="_14__123Graph_Aｸﾞﾗﾌ_2" hidden="1">#REF!</definedName>
    <definedName name="_14__123Graph_Aｸﾞﾗﾌ_3" hidden="1">#REF!</definedName>
    <definedName name="_14__123Graph_Aｸﾞﾗﾌ_4" hidden="1">#REF!</definedName>
    <definedName name="_14__123Graph_Aｸﾞﾗﾌ_5" hidden="1">#REF!</definedName>
    <definedName name="_14__123Graph_BCHART_1" hidden="1">#REF!</definedName>
    <definedName name="_14__123Graph_CCHART_1"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_0__123Grap" hidden="1">#REF!</definedName>
    <definedName name="_140___123Graph_Aｸﾞﾗﾌ_2" hidden="1">#REF!</definedName>
    <definedName name="_140__123Graph_Xｸﾞﾗﾌ_4" hidden="1">#REF!</definedName>
    <definedName name="_140_4CDB120_1_1">NA()</definedName>
    <definedName name="_1400Start_13_1_1_1">NA()</definedName>
    <definedName name="_1401Start_2_1_1">NA()</definedName>
    <definedName name="_1402Start_2_1_1_1">NA()</definedName>
    <definedName name="_1403Start_3_1_1">NA()</definedName>
    <definedName name="_1404Start_3_1_1_1">NA()</definedName>
    <definedName name="_1405Start_4_1_1">NA()</definedName>
    <definedName name="_1406Start_4_1_1_1">NA()</definedName>
    <definedName name="_1407Start_5_1_1">NA()</definedName>
    <definedName name="_1408Start_5_1_1_1">NA()</definedName>
    <definedName name="_1409Start_6_1_1">NA()</definedName>
    <definedName name="_141___123Graph_Aｸﾞﾗﾌ_3" hidden="1">#REF!</definedName>
    <definedName name="_141_4ED2062_1_1">NA()</definedName>
    <definedName name="_1410Start_6_1_1_1">NA()</definedName>
    <definedName name="_1411Start_7_1_1">NA()</definedName>
    <definedName name="_1412Start_7_1_1_1">NA()</definedName>
    <definedName name="_1413Start_8_1_1">NA()</definedName>
    <definedName name="_1414Start_8_1_1_1">NA()</definedName>
    <definedName name="_1415Start_9_1_1">NA()</definedName>
    <definedName name="_1416Start_9_1_1_1">NA()</definedName>
    <definedName name="_1417Stt_1_1">NA()</definedName>
    <definedName name="_1418Stt_1_1_1">NA()</definedName>
    <definedName name="_1419SUMMARY_1_1">NA()</definedName>
    <definedName name="_142___123Graph_Aｸﾞﾗﾌ_4" hidden="1">#REF!</definedName>
    <definedName name="_142_4ED2062_1_1_1">NA()</definedName>
    <definedName name="_1420sw70609_1_1">NA()</definedName>
    <definedName name="_1421sw70609_1_1_1">NA()</definedName>
    <definedName name="_1425tam_1_1" localSheetId="12">{"Book1","BoQ2.XLS"}</definedName>
    <definedName name="_1425tam_1_1" localSheetId="11">{"Book1","BoQ2.XLS"}</definedName>
    <definedName name="_1425tam_1_1" localSheetId="13">{"Book1","BoQ2.XLS"}</definedName>
    <definedName name="_1425tam_1_1" localSheetId="16">{"Book1","BoQ2.XLS"}</definedName>
    <definedName name="_1425tam_1_1" localSheetId="21">{"Book1","BoQ2.XLS"}</definedName>
    <definedName name="_1425tam_1_1" localSheetId="18">{"Book1","BoQ2.XLS"}</definedName>
    <definedName name="_1425tam_1_1" localSheetId="19">{"Book1","BoQ2.XLS"}</definedName>
    <definedName name="_1425tam_1_1" localSheetId="20">{"Book1","BoQ2.XLS"}</definedName>
    <definedName name="_1425tam_1_1" localSheetId="22">{"Book1","BoQ2.XLS"}</definedName>
    <definedName name="_1425tam_1_1" localSheetId="24">{"Book1","BoQ2.XLS"}</definedName>
    <definedName name="_1425tam_1_1" localSheetId="28">{"Book1","BoQ2.XLS"}</definedName>
    <definedName name="_1425tam_1_1" localSheetId="14">{"Book1","BoQ2.XLS"}</definedName>
    <definedName name="_1425tam_1_1">{"Book1","BoQ2.XLS"}</definedName>
    <definedName name="_1429tam_1_1_1" localSheetId="12">{"Book1","BoQ2.XLS"}</definedName>
    <definedName name="_1429tam_1_1_1" localSheetId="11">{"Book1","BoQ2.XLS"}</definedName>
    <definedName name="_1429tam_1_1_1" localSheetId="13">{"Book1","BoQ2.XLS"}</definedName>
    <definedName name="_1429tam_1_1_1" localSheetId="16">{"Book1","BoQ2.XLS"}</definedName>
    <definedName name="_1429tam_1_1_1" localSheetId="21">{"Book1","BoQ2.XLS"}</definedName>
    <definedName name="_1429tam_1_1_1" localSheetId="18">{"Book1","BoQ2.XLS"}</definedName>
    <definedName name="_1429tam_1_1_1" localSheetId="19">{"Book1","BoQ2.XLS"}</definedName>
    <definedName name="_1429tam_1_1_1" localSheetId="20">{"Book1","BoQ2.XLS"}</definedName>
    <definedName name="_1429tam_1_1_1" localSheetId="22">{"Book1","BoQ2.XLS"}</definedName>
    <definedName name="_1429tam_1_1_1" localSheetId="24">{"Book1","BoQ2.XLS"}</definedName>
    <definedName name="_1429tam_1_1_1" localSheetId="28">{"Book1","BoQ2.XLS"}</definedName>
    <definedName name="_1429tam_1_1_1" localSheetId="14">{"Book1","BoQ2.XLS"}</definedName>
    <definedName name="_1429tam_1_1_1">{"Book1","BoQ2.XLS"}</definedName>
    <definedName name="_143___123Graph_Aｸﾞﾗﾌ_5" hidden="1">#REF!</definedName>
    <definedName name="_143_4ED2063_1_1">NA()</definedName>
    <definedName name="_1433tam_1_1_2" localSheetId="12">{"Book1","BoQ2.XLS"}</definedName>
    <definedName name="_1433tam_1_1_2" localSheetId="11">{"Book1","BoQ2.XLS"}</definedName>
    <definedName name="_1433tam_1_1_2" localSheetId="13">{"Book1","BoQ2.XLS"}</definedName>
    <definedName name="_1433tam_1_1_2" localSheetId="16">{"Book1","BoQ2.XLS"}</definedName>
    <definedName name="_1433tam_1_1_2" localSheetId="21">{"Book1","BoQ2.XLS"}</definedName>
    <definedName name="_1433tam_1_1_2" localSheetId="18">{"Book1","BoQ2.XLS"}</definedName>
    <definedName name="_1433tam_1_1_2" localSheetId="19">{"Book1","BoQ2.XLS"}</definedName>
    <definedName name="_1433tam_1_1_2" localSheetId="20">{"Book1","BoQ2.XLS"}</definedName>
    <definedName name="_1433tam_1_1_2" localSheetId="22">{"Book1","BoQ2.XLS"}</definedName>
    <definedName name="_1433tam_1_1_2" localSheetId="24">{"Book1","BoQ2.XLS"}</definedName>
    <definedName name="_1433tam_1_1_2" localSheetId="28">{"Book1","BoQ2.XLS"}</definedName>
    <definedName name="_1433tam_1_1_2" localSheetId="14">{"Book1","BoQ2.XLS"}</definedName>
    <definedName name="_1433tam_1_1_2">{"Book1","BoQ2.XLS"}</definedName>
    <definedName name="_1437tam_1_1_1_1" localSheetId="12">{"Book1","BoQ2.XLS"}</definedName>
    <definedName name="_1437tam_1_1_1_1" localSheetId="11">{"Book1","BoQ2.XLS"}</definedName>
    <definedName name="_1437tam_1_1_1_1" localSheetId="13">{"Book1","BoQ2.XLS"}</definedName>
    <definedName name="_1437tam_1_1_1_1" localSheetId="16">{"Book1","BoQ2.XLS"}</definedName>
    <definedName name="_1437tam_1_1_1_1" localSheetId="21">{"Book1","BoQ2.XLS"}</definedName>
    <definedName name="_1437tam_1_1_1_1" localSheetId="18">{"Book1","BoQ2.XLS"}</definedName>
    <definedName name="_1437tam_1_1_1_1" localSheetId="19">{"Book1","BoQ2.XLS"}</definedName>
    <definedName name="_1437tam_1_1_1_1" localSheetId="20">{"Book1","BoQ2.XLS"}</definedName>
    <definedName name="_1437tam_1_1_1_1" localSheetId="22">{"Book1","BoQ2.XLS"}</definedName>
    <definedName name="_1437tam_1_1_1_1" localSheetId="24">{"Book1","BoQ2.XLS"}</definedName>
    <definedName name="_1437tam_1_1_1_1" localSheetId="28">{"Book1","BoQ2.XLS"}</definedName>
    <definedName name="_1437tam_1_1_1_1" localSheetId="14">{"Book1","BoQ2.XLS"}</definedName>
    <definedName name="_1437tam_1_1_1_1">{"Book1","BoQ2.XLS"}</definedName>
    <definedName name="_144__123Graph_Xｸﾞﾗﾌ_3" hidden="1">#REF!</definedName>
    <definedName name="_144__123Graph_Xｸﾞﾗﾌ_4" hidden="1">#REF!</definedName>
    <definedName name="_144_4ED2063_1_1_1">NA()</definedName>
    <definedName name="_1441tam_1_1_2_1" localSheetId="12">{"Book1","BoQ2.XLS"}</definedName>
    <definedName name="_1441tam_1_1_2_1" localSheetId="11">{"Book1","BoQ2.XLS"}</definedName>
    <definedName name="_1441tam_1_1_2_1" localSheetId="13">{"Book1","BoQ2.XLS"}</definedName>
    <definedName name="_1441tam_1_1_2_1" localSheetId="16">{"Book1","BoQ2.XLS"}</definedName>
    <definedName name="_1441tam_1_1_2_1" localSheetId="21">{"Book1","BoQ2.XLS"}</definedName>
    <definedName name="_1441tam_1_1_2_1" localSheetId="18">{"Book1","BoQ2.XLS"}</definedName>
    <definedName name="_1441tam_1_1_2_1" localSheetId="19">{"Book1","BoQ2.XLS"}</definedName>
    <definedName name="_1441tam_1_1_2_1" localSheetId="20">{"Book1","BoQ2.XLS"}</definedName>
    <definedName name="_1441tam_1_1_2_1" localSheetId="22">{"Book1","BoQ2.XLS"}</definedName>
    <definedName name="_1441tam_1_1_2_1" localSheetId="24">{"Book1","BoQ2.XLS"}</definedName>
    <definedName name="_1441tam_1_1_2_1" localSheetId="28">{"Book1","BoQ2.XLS"}</definedName>
    <definedName name="_1441tam_1_1_2_1" localSheetId="14">{"Book1","BoQ2.XLS"}</definedName>
    <definedName name="_1441tam_1_1_2_1">{"Book1","BoQ2.XLS"}</definedName>
    <definedName name="_1445tam_10_1_1" localSheetId="12">{"Book1","BoQ2.XLS"}</definedName>
    <definedName name="_1445tam_10_1_1" localSheetId="11">{"Book1","BoQ2.XLS"}</definedName>
    <definedName name="_1445tam_10_1_1" localSheetId="13">{"Book1","BoQ2.XLS"}</definedName>
    <definedName name="_1445tam_10_1_1" localSheetId="16">{"Book1","BoQ2.XLS"}</definedName>
    <definedName name="_1445tam_10_1_1" localSheetId="21">{"Book1","BoQ2.XLS"}</definedName>
    <definedName name="_1445tam_10_1_1" localSheetId="18">{"Book1","BoQ2.XLS"}</definedName>
    <definedName name="_1445tam_10_1_1" localSheetId="19">{"Book1","BoQ2.XLS"}</definedName>
    <definedName name="_1445tam_10_1_1" localSheetId="20">{"Book1","BoQ2.XLS"}</definedName>
    <definedName name="_1445tam_10_1_1" localSheetId="22">{"Book1","BoQ2.XLS"}</definedName>
    <definedName name="_1445tam_10_1_1" localSheetId="24">{"Book1","BoQ2.XLS"}</definedName>
    <definedName name="_1445tam_10_1_1" localSheetId="28">{"Book1","BoQ2.XLS"}</definedName>
    <definedName name="_1445tam_10_1_1" localSheetId="14">{"Book1","BoQ2.XLS"}</definedName>
    <definedName name="_1445tam_10_1_1">{"Book1","BoQ2.XLS"}</definedName>
    <definedName name="_1449tam_10_1_1_1" localSheetId="12">{"Book1","BoQ2.XLS"}</definedName>
    <definedName name="_1449tam_10_1_1_1" localSheetId="11">{"Book1","BoQ2.XLS"}</definedName>
    <definedName name="_1449tam_10_1_1_1" localSheetId="13">{"Book1","BoQ2.XLS"}</definedName>
    <definedName name="_1449tam_10_1_1_1" localSheetId="16">{"Book1","BoQ2.XLS"}</definedName>
    <definedName name="_1449tam_10_1_1_1" localSheetId="21">{"Book1","BoQ2.XLS"}</definedName>
    <definedName name="_1449tam_10_1_1_1" localSheetId="18">{"Book1","BoQ2.XLS"}</definedName>
    <definedName name="_1449tam_10_1_1_1" localSheetId="19">{"Book1","BoQ2.XLS"}</definedName>
    <definedName name="_1449tam_10_1_1_1" localSheetId="20">{"Book1","BoQ2.XLS"}</definedName>
    <definedName name="_1449tam_10_1_1_1" localSheetId="22">{"Book1","BoQ2.XLS"}</definedName>
    <definedName name="_1449tam_10_1_1_1" localSheetId="24">{"Book1","BoQ2.XLS"}</definedName>
    <definedName name="_1449tam_10_1_1_1" localSheetId="28">{"Book1","BoQ2.XLS"}</definedName>
    <definedName name="_1449tam_10_1_1_1" localSheetId="14">{"Book1","BoQ2.XLS"}</definedName>
    <definedName name="_1449tam_10_1_1_1">{"Book1","BoQ2.XLS"}</definedName>
    <definedName name="_145_4ED2064_1_1">NA()</definedName>
    <definedName name="_1453tam_10_1_2_1" localSheetId="12">{"Book1","BoQ2.XLS"}</definedName>
    <definedName name="_1453tam_10_1_2_1" localSheetId="11">{"Book1","BoQ2.XLS"}</definedName>
    <definedName name="_1453tam_10_1_2_1" localSheetId="13">{"Book1","BoQ2.XLS"}</definedName>
    <definedName name="_1453tam_10_1_2_1" localSheetId="16">{"Book1","BoQ2.XLS"}</definedName>
    <definedName name="_1453tam_10_1_2_1" localSheetId="21">{"Book1","BoQ2.XLS"}</definedName>
    <definedName name="_1453tam_10_1_2_1" localSheetId="18">{"Book1","BoQ2.XLS"}</definedName>
    <definedName name="_1453tam_10_1_2_1" localSheetId="19">{"Book1","BoQ2.XLS"}</definedName>
    <definedName name="_1453tam_10_1_2_1" localSheetId="20">{"Book1","BoQ2.XLS"}</definedName>
    <definedName name="_1453tam_10_1_2_1" localSheetId="22">{"Book1","BoQ2.XLS"}</definedName>
    <definedName name="_1453tam_10_1_2_1" localSheetId="24">{"Book1","BoQ2.XLS"}</definedName>
    <definedName name="_1453tam_10_1_2_1" localSheetId="28">{"Book1","BoQ2.XLS"}</definedName>
    <definedName name="_1453tam_10_1_2_1" localSheetId="14">{"Book1","BoQ2.XLS"}</definedName>
    <definedName name="_1453tam_10_1_2_1">{"Book1","BoQ2.XLS"}</definedName>
    <definedName name="_1457tam_3_1_1" localSheetId="12">{"Book1","BoQ2.XLS"}</definedName>
    <definedName name="_1457tam_3_1_1" localSheetId="11">{"Book1","BoQ2.XLS"}</definedName>
    <definedName name="_1457tam_3_1_1" localSheetId="13">{"Book1","BoQ2.XLS"}</definedName>
    <definedName name="_1457tam_3_1_1" localSheetId="16">{"Book1","BoQ2.XLS"}</definedName>
    <definedName name="_1457tam_3_1_1" localSheetId="21">{"Book1","BoQ2.XLS"}</definedName>
    <definedName name="_1457tam_3_1_1" localSheetId="18">{"Book1","BoQ2.XLS"}</definedName>
    <definedName name="_1457tam_3_1_1" localSheetId="19">{"Book1","BoQ2.XLS"}</definedName>
    <definedName name="_1457tam_3_1_1" localSheetId="20">{"Book1","BoQ2.XLS"}</definedName>
    <definedName name="_1457tam_3_1_1" localSheetId="22">{"Book1","BoQ2.XLS"}</definedName>
    <definedName name="_1457tam_3_1_1" localSheetId="24">{"Book1","BoQ2.XLS"}</definedName>
    <definedName name="_1457tam_3_1_1" localSheetId="28">{"Book1","BoQ2.XLS"}</definedName>
    <definedName name="_1457tam_3_1_1" localSheetId="14">{"Book1","BoQ2.XLS"}</definedName>
    <definedName name="_1457tam_3_1_1">{"Book1","BoQ2.XLS"}</definedName>
    <definedName name="_146_4ED2064_1_1_1">NA()</definedName>
    <definedName name="_1461tam_3_1_1_1" localSheetId="12">{"Book1","BoQ2.XLS"}</definedName>
    <definedName name="_1461tam_3_1_1_1" localSheetId="11">{"Book1","BoQ2.XLS"}</definedName>
    <definedName name="_1461tam_3_1_1_1" localSheetId="13">{"Book1","BoQ2.XLS"}</definedName>
    <definedName name="_1461tam_3_1_1_1" localSheetId="16">{"Book1","BoQ2.XLS"}</definedName>
    <definedName name="_1461tam_3_1_1_1" localSheetId="21">{"Book1","BoQ2.XLS"}</definedName>
    <definedName name="_1461tam_3_1_1_1" localSheetId="18">{"Book1","BoQ2.XLS"}</definedName>
    <definedName name="_1461tam_3_1_1_1" localSheetId="19">{"Book1","BoQ2.XLS"}</definedName>
    <definedName name="_1461tam_3_1_1_1" localSheetId="20">{"Book1","BoQ2.XLS"}</definedName>
    <definedName name="_1461tam_3_1_1_1" localSheetId="22">{"Book1","BoQ2.XLS"}</definedName>
    <definedName name="_1461tam_3_1_1_1" localSheetId="24">{"Book1","BoQ2.XLS"}</definedName>
    <definedName name="_1461tam_3_1_1_1" localSheetId="28">{"Book1","BoQ2.XLS"}</definedName>
    <definedName name="_1461tam_3_1_1_1" localSheetId="14">{"Book1","BoQ2.XLS"}</definedName>
    <definedName name="_1461tam_3_1_1_1">{"Book1","BoQ2.XLS"}</definedName>
    <definedName name="_1462tb_1_1">NA()</definedName>
    <definedName name="_1463TBA_1_1">NA()</definedName>
    <definedName name="_1464TBA_1_1_1">NA()</definedName>
    <definedName name="_1465tct3_1_1">NA()</definedName>
    <definedName name="_1466Tengoi_1_1">NA()</definedName>
    <definedName name="_1469th_1_1">NA()</definedName>
    <definedName name="_147___123Graph_Xｸﾞﾗﾌ_1" hidden="1">#REF!</definedName>
    <definedName name="_147_4FCO100_1_1">NA()</definedName>
    <definedName name="_1470th_1_1_1">NA()</definedName>
    <definedName name="_1471thanh_1_1">NA()</definedName>
    <definedName name="_1472thanhtien_1_1">NA()</definedName>
    <definedName name="_1473thanhtien_1_1_1">NA()</definedName>
    <definedName name="_1474ThanhXuan110_1_1">NA()</definedName>
    <definedName name="_1475ThanhXuan110_1_1_1">NA()</definedName>
    <definedName name="_1476THDT_CT_XOM_NOI_1_1">NA()</definedName>
    <definedName name="_1477THDT_HT_DAO_THUONG_1_1">NA()</definedName>
    <definedName name="_1478THDT_HT_XOM_NOI_1_1">NA()</definedName>
    <definedName name="_1479THDT_NPP_XOM_NOI_1_1">NA()</definedName>
    <definedName name="_148___123Graph_Xｸﾞﾗﾌ_2" hidden="1">#REF!</definedName>
    <definedName name="_148__123Graph_Xｸﾞﾗﾌ_5" hidden="1">#REF!</definedName>
    <definedName name="_148_4FCO100_1_1_1">NA()</definedName>
    <definedName name="_1480THDT_TBA_XOM_NOI_1_1">NA()</definedName>
    <definedName name="_1481THK_1_1">NA()</definedName>
    <definedName name="_1482THK_1_1_1">NA()</definedName>
    <definedName name="_1486THU_1_1" localSheetId="12">{"Book1","BoQ2.XLS"}</definedName>
    <definedName name="_1486THU_1_1" localSheetId="11">{"Book1","BoQ2.XLS"}</definedName>
    <definedName name="_1486THU_1_1" localSheetId="13">{"Book1","BoQ2.XLS"}</definedName>
    <definedName name="_1486THU_1_1" localSheetId="16">{"Book1","BoQ2.XLS"}</definedName>
    <definedName name="_1486THU_1_1" localSheetId="21">{"Book1","BoQ2.XLS"}</definedName>
    <definedName name="_1486THU_1_1" localSheetId="18">{"Book1","BoQ2.XLS"}</definedName>
    <definedName name="_1486THU_1_1" localSheetId="19">{"Book1","BoQ2.XLS"}</definedName>
    <definedName name="_1486THU_1_1" localSheetId="20">{"Book1","BoQ2.XLS"}</definedName>
    <definedName name="_1486THU_1_1" localSheetId="22">{"Book1","BoQ2.XLS"}</definedName>
    <definedName name="_1486THU_1_1" localSheetId="24">{"Book1","BoQ2.XLS"}</definedName>
    <definedName name="_1486THU_1_1" localSheetId="28">{"Book1","BoQ2.XLS"}</definedName>
    <definedName name="_1486THU_1_1" localSheetId="14">{"Book1","BoQ2.XLS"}</definedName>
    <definedName name="_1486THU_1_1">{"Book1","BoQ2.XLS"}</definedName>
    <definedName name="_149___123Graph_Xｸﾞﾗﾌ_3" hidden="1">#REF!</definedName>
    <definedName name="_149_4FCO200_1_1">NA()</definedName>
    <definedName name="_1490THU_1_1_1" localSheetId="12">{"Book1","BoQ2.XLS"}</definedName>
    <definedName name="_1490THU_1_1_1" localSheetId="11">{"Book1","BoQ2.XLS"}</definedName>
    <definedName name="_1490THU_1_1_1" localSheetId="13">{"Book1","BoQ2.XLS"}</definedName>
    <definedName name="_1490THU_1_1_1" localSheetId="16">{"Book1","BoQ2.XLS"}</definedName>
    <definedName name="_1490THU_1_1_1" localSheetId="21">{"Book1","BoQ2.XLS"}</definedName>
    <definedName name="_1490THU_1_1_1" localSheetId="18">{"Book1","BoQ2.XLS"}</definedName>
    <definedName name="_1490THU_1_1_1" localSheetId="19">{"Book1","BoQ2.XLS"}</definedName>
    <definedName name="_1490THU_1_1_1" localSheetId="20">{"Book1","BoQ2.XLS"}</definedName>
    <definedName name="_1490THU_1_1_1" localSheetId="22">{"Book1","BoQ2.XLS"}</definedName>
    <definedName name="_1490THU_1_1_1" localSheetId="24">{"Book1","BoQ2.XLS"}</definedName>
    <definedName name="_1490THU_1_1_1" localSheetId="28">{"Book1","BoQ2.XLS"}</definedName>
    <definedName name="_1490THU_1_1_1" localSheetId="14">{"Book1","BoQ2.XLS"}</definedName>
    <definedName name="_1490THU_1_1_1">{"Book1","BoQ2.XLS"}</definedName>
    <definedName name="_1494THU_1_1_2" localSheetId="12">{"Book1","BoQ2.XLS"}</definedName>
    <definedName name="_1494THU_1_1_2" localSheetId="11">{"Book1","BoQ2.XLS"}</definedName>
    <definedName name="_1494THU_1_1_2" localSheetId="13">{"Book1","BoQ2.XLS"}</definedName>
    <definedName name="_1494THU_1_1_2" localSheetId="16">{"Book1","BoQ2.XLS"}</definedName>
    <definedName name="_1494THU_1_1_2" localSheetId="21">{"Book1","BoQ2.XLS"}</definedName>
    <definedName name="_1494THU_1_1_2" localSheetId="18">{"Book1","BoQ2.XLS"}</definedName>
    <definedName name="_1494THU_1_1_2" localSheetId="19">{"Book1","BoQ2.XLS"}</definedName>
    <definedName name="_1494THU_1_1_2" localSheetId="20">{"Book1","BoQ2.XLS"}</definedName>
    <definedName name="_1494THU_1_1_2" localSheetId="22">{"Book1","BoQ2.XLS"}</definedName>
    <definedName name="_1494THU_1_1_2" localSheetId="24">{"Book1","BoQ2.XLS"}</definedName>
    <definedName name="_1494THU_1_1_2" localSheetId="28">{"Book1","BoQ2.XLS"}</definedName>
    <definedName name="_1494THU_1_1_2" localSheetId="14">{"Book1","BoQ2.XLS"}</definedName>
    <definedName name="_1494THU_1_1_2">{"Book1","BoQ2.XLS"}</definedName>
    <definedName name="_1498THU_1_1_1_1" localSheetId="12">{"Book1","BoQ2.XLS"}</definedName>
    <definedName name="_1498THU_1_1_1_1" localSheetId="11">{"Book1","BoQ2.XLS"}</definedName>
    <definedName name="_1498THU_1_1_1_1" localSheetId="13">{"Book1","BoQ2.XLS"}</definedName>
    <definedName name="_1498THU_1_1_1_1" localSheetId="16">{"Book1","BoQ2.XLS"}</definedName>
    <definedName name="_1498THU_1_1_1_1" localSheetId="21">{"Book1","BoQ2.XLS"}</definedName>
    <definedName name="_1498THU_1_1_1_1" localSheetId="18">{"Book1","BoQ2.XLS"}</definedName>
    <definedName name="_1498THU_1_1_1_1" localSheetId="19">{"Book1","BoQ2.XLS"}</definedName>
    <definedName name="_1498THU_1_1_1_1" localSheetId="20">{"Book1","BoQ2.XLS"}</definedName>
    <definedName name="_1498THU_1_1_1_1" localSheetId="22">{"Book1","BoQ2.XLS"}</definedName>
    <definedName name="_1498THU_1_1_1_1" localSheetId="24">{"Book1","BoQ2.XLS"}</definedName>
    <definedName name="_1498THU_1_1_1_1" localSheetId="28">{"Book1","BoQ2.XLS"}</definedName>
    <definedName name="_1498THU_1_1_1_1" localSheetId="14">{"Book1","BoQ2.XLS"}</definedName>
    <definedName name="_1498THU_1_1_1_1">{"Book1","BoQ2.XLS"}</definedName>
    <definedName name="_14a129_" localSheetId="12" hidden="1">{"Offgrid",#N/A,FALSE,"OFFGRID";"Region",#N/A,FALSE,"REGION";"Offgrid -2",#N/A,FALSE,"OFFGRID";"WTP",#N/A,FALSE,"WTP";"WTP -2",#N/A,FALSE,"WTP";"Project",#N/A,FALSE,"PROJECT";"Summary -2",#N/A,FALSE,"SUMMARY"}</definedName>
    <definedName name="_14a129_" localSheetId="11" hidden="1">{"Offgrid",#N/A,FALSE,"OFFGRID";"Region",#N/A,FALSE,"REGION";"Offgrid -2",#N/A,FALSE,"OFFGRID";"WTP",#N/A,FALSE,"WTP";"WTP -2",#N/A,FALSE,"WTP";"Project",#N/A,FALSE,"PROJECT";"Summary -2",#N/A,FALSE,"SUMMARY"}</definedName>
    <definedName name="_14a129_" localSheetId="13" hidden="1">{"Offgrid",#N/A,FALSE,"OFFGRID";"Region",#N/A,FALSE,"REGION";"Offgrid -2",#N/A,FALSE,"OFFGRID";"WTP",#N/A,FALSE,"WTP";"WTP -2",#N/A,FALSE,"WTP";"Project",#N/A,FALSE,"PROJECT";"Summary -2",#N/A,FALSE,"SUMMARY"}</definedName>
    <definedName name="_14a129_" localSheetId="16" hidden="1">{"Offgrid",#N/A,FALSE,"OFFGRID";"Region",#N/A,FALSE,"REGION";"Offgrid -2",#N/A,FALSE,"OFFGRID";"WTP",#N/A,FALSE,"WTP";"WTP -2",#N/A,FALSE,"WTP";"Project",#N/A,FALSE,"PROJECT";"Summary -2",#N/A,FALSE,"SUMMARY"}</definedName>
    <definedName name="_14a129_" localSheetId="21" hidden="1">{"Offgrid",#N/A,FALSE,"OFFGRID";"Region",#N/A,FALSE,"REGION";"Offgrid -2",#N/A,FALSE,"OFFGRID";"WTP",#N/A,FALSE,"WTP";"WTP -2",#N/A,FALSE,"WTP";"Project",#N/A,FALSE,"PROJECT";"Summary -2",#N/A,FALSE,"SUMMARY"}</definedName>
    <definedName name="_14a129_" localSheetId="18" hidden="1">{"Offgrid",#N/A,FALSE,"OFFGRID";"Region",#N/A,FALSE,"REGION";"Offgrid -2",#N/A,FALSE,"OFFGRID";"WTP",#N/A,FALSE,"WTP";"WTP -2",#N/A,FALSE,"WTP";"Project",#N/A,FALSE,"PROJECT";"Summary -2",#N/A,FALSE,"SUMMARY"}</definedName>
    <definedName name="_14a129_" localSheetId="19" hidden="1">{"Offgrid",#N/A,FALSE,"OFFGRID";"Region",#N/A,FALSE,"REGION";"Offgrid -2",#N/A,FALSE,"OFFGRID";"WTP",#N/A,FALSE,"WTP";"WTP -2",#N/A,FALSE,"WTP";"Project",#N/A,FALSE,"PROJECT";"Summary -2",#N/A,FALSE,"SUMMARY"}</definedName>
    <definedName name="_14a129_" localSheetId="20" hidden="1">{"Offgrid",#N/A,FALSE,"OFFGRID";"Region",#N/A,FALSE,"REGION";"Offgrid -2",#N/A,FALSE,"OFFGRID";"WTP",#N/A,FALSE,"WTP";"WTP -2",#N/A,FALSE,"WTP";"Project",#N/A,FALSE,"PROJECT";"Summary -2",#N/A,FALSE,"SUMMARY"}</definedName>
    <definedName name="_14a129_" localSheetId="22" hidden="1">{"Offgrid",#N/A,FALSE,"OFFGRID";"Region",#N/A,FALSE,"REGION";"Offgrid -2",#N/A,FALSE,"OFFGRID";"WTP",#N/A,FALSE,"WTP";"WTP -2",#N/A,FALSE,"WTP";"Project",#N/A,FALSE,"PROJECT";"Summary -2",#N/A,FALSE,"SUMMARY"}</definedName>
    <definedName name="_14a129_" localSheetId="24" hidden="1">{"Offgrid",#N/A,FALSE,"OFFGRID";"Region",#N/A,FALSE,"REGION";"Offgrid -2",#N/A,FALSE,"OFFGRID";"WTP",#N/A,FALSE,"WTP";"WTP -2",#N/A,FALSE,"WTP";"Project",#N/A,FALSE,"PROJECT";"Summary -2",#N/A,FALSE,"SUMMARY"}</definedName>
    <definedName name="_14a129_" localSheetId="28" hidden="1">{"Offgrid",#N/A,FALSE,"OFFGRID";"Region",#N/A,FALSE,"REGION";"Offgrid -2",#N/A,FALSE,"OFFGRID";"WTP",#N/A,FALSE,"WTP";"WTP -2",#N/A,FALSE,"WTP";"Project",#N/A,FALSE,"PROJECT";"Summary -2",#N/A,FALSE,"SUMMARY"}</definedName>
    <definedName name="_14a129_" localSheetId="14" hidden="1">{"Offgrid",#N/A,FALSE,"OFFGRID";"Region",#N/A,FALSE,"REGION";"Offgrid -2",#N/A,FALSE,"OFFGRID";"WTP",#N/A,FALSE,"WTP";"WTP -2",#N/A,FALSE,"WTP";"Project",#N/A,FALSE,"PROJECT";"Summary -2",#N/A,FALSE,"SUMMARY"}</definedName>
    <definedName name="_14a129_" hidden="1">{"Offgrid",#N/A,FALSE,"OFFGRID";"Region",#N/A,FALSE,"REGION";"Offgrid -2",#N/A,FALSE,"OFFGRID";"WTP",#N/A,FALSE,"WTP";"WTP -2",#N/A,FALSE,"WTP";"Project",#N/A,FALSE,"PROJECT";"Summary -2",#N/A,FALSE,"SUMMARY"}</definedName>
    <definedName name="_15_?1_1">NA()</definedName>
    <definedName name="_15__________123Graph_Aｸﾞﾗﾌ_1" hidden="1">#REF!</definedName>
    <definedName name="_15_____123Graph_Aｸﾞﾗﾌ_1" hidden="1">#REF!</definedName>
    <definedName name="_15____123Graph_Aｸﾞﾗﾌ_2" hidden="1">#REF!</definedName>
    <definedName name="_15____123Graph_Aｸﾞﾗﾌ_5" hidden="1">#REF!</definedName>
    <definedName name="_15___123Graph_X????_2" hidden="1">#REF!</definedName>
    <definedName name="_15___123Graph_X????_5" hidden="1">#REF!</definedName>
    <definedName name="_15__123Graph_A????_4" hidden="1">#REF!</definedName>
    <definedName name="_15__123Graph_Aｸﾞﾗﾌ_3" hidden="1">#REF!</definedName>
    <definedName name="_15__123Graph_Aｸﾞﾗﾌ_4" hidden="1">#REF!</definedName>
    <definedName name="_15__123Graph_Aｸﾞﾗﾌ_5" hidden="1">#REF!</definedName>
    <definedName name="_15__123Graph_DCHART_1" hidden="1">#REF!</definedName>
    <definedName name="_15__123Graph_X????_1" hidden="1">#REF!</definedName>
    <definedName name="_15__123Graph_X????_2" hidden="1">#REF!</definedName>
    <definedName name="_15__123Graph_X????_5" hidden="1">#REF!</definedName>
    <definedName name="_15__123Graph_Xｸﾞﾗﾌ_1" hidden="1">#N/A</definedName>
    <definedName name="_15__123Graph_Xｸﾞﾗﾌ_2" hidden="1">#REF!</definedName>
    <definedName name="_15__123Graph_Xｸﾞﾗﾌ_4" hidden="1">#REF!</definedName>
    <definedName name="_15__123Graph_Xｸﾞﾗﾌ_5" hidden="1">#REF!</definedName>
    <definedName name="_15_0_Dist_" hidden="1">#REF!</definedName>
    <definedName name="_15_0_S" hidden="1">#REF!</definedName>
    <definedName name="_150___123Graph_Xｸﾞﾗﾌ_4" hidden="1">#REF!</definedName>
    <definedName name="_150_4FCO200_1_1_1">NA()</definedName>
    <definedName name="_1502THU_1_1_2_1" localSheetId="12">{"Book1","BoQ2.XLS"}</definedName>
    <definedName name="_1502THU_1_1_2_1" localSheetId="11">{"Book1","BoQ2.XLS"}</definedName>
    <definedName name="_1502THU_1_1_2_1" localSheetId="13">{"Book1","BoQ2.XLS"}</definedName>
    <definedName name="_1502THU_1_1_2_1" localSheetId="16">{"Book1","BoQ2.XLS"}</definedName>
    <definedName name="_1502THU_1_1_2_1" localSheetId="21">{"Book1","BoQ2.XLS"}</definedName>
    <definedName name="_1502THU_1_1_2_1" localSheetId="18">{"Book1","BoQ2.XLS"}</definedName>
    <definedName name="_1502THU_1_1_2_1" localSheetId="19">{"Book1","BoQ2.XLS"}</definedName>
    <definedName name="_1502THU_1_1_2_1" localSheetId="20">{"Book1","BoQ2.XLS"}</definedName>
    <definedName name="_1502THU_1_1_2_1" localSheetId="22">{"Book1","BoQ2.XLS"}</definedName>
    <definedName name="_1502THU_1_1_2_1" localSheetId="24">{"Book1","BoQ2.XLS"}</definedName>
    <definedName name="_1502THU_1_1_2_1" localSheetId="28">{"Book1","BoQ2.XLS"}</definedName>
    <definedName name="_1502THU_1_1_2_1" localSheetId="14">{"Book1","BoQ2.XLS"}</definedName>
    <definedName name="_1502THU_1_1_2_1">{"Book1","BoQ2.XLS"}</definedName>
    <definedName name="_1506THU_10_1_1" localSheetId="12">{"Book1","BoQ2.XLS"}</definedName>
    <definedName name="_1506THU_10_1_1" localSheetId="11">{"Book1","BoQ2.XLS"}</definedName>
    <definedName name="_1506THU_10_1_1" localSheetId="13">{"Book1","BoQ2.XLS"}</definedName>
    <definedName name="_1506THU_10_1_1" localSheetId="16">{"Book1","BoQ2.XLS"}</definedName>
    <definedName name="_1506THU_10_1_1" localSheetId="21">{"Book1","BoQ2.XLS"}</definedName>
    <definedName name="_1506THU_10_1_1" localSheetId="18">{"Book1","BoQ2.XLS"}</definedName>
    <definedName name="_1506THU_10_1_1" localSheetId="19">{"Book1","BoQ2.XLS"}</definedName>
    <definedName name="_1506THU_10_1_1" localSheetId="20">{"Book1","BoQ2.XLS"}</definedName>
    <definedName name="_1506THU_10_1_1" localSheetId="22">{"Book1","BoQ2.XLS"}</definedName>
    <definedName name="_1506THU_10_1_1" localSheetId="24">{"Book1","BoQ2.XLS"}</definedName>
    <definedName name="_1506THU_10_1_1" localSheetId="28">{"Book1","BoQ2.XLS"}</definedName>
    <definedName name="_1506THU_10_1_1" localSheetId="14">{"Book1","BoQ2.XLS"}</definedName>
    <definedName name="_1506THU_10_1_1">{"Book1","BoQ2.XLS"}</definedName>
    <definedName name="_151___123Graph_Xｸﾞﾗﾌ_5" hidden="1">#REF!</definedName>
    <definedName name="_151_4GDDCN1_1_1">NA()</definedName>
    <definedName name="_1510THU_10_1_1_1" localSheetId="12">{"Book1","BoQ2.XLS"}</definedName>
    <definedName name="_1510THU_10_1_1_1" localSheetId="11">{"Book1","BoQ2.XLS"}</definedName>
    <definedName name="_1510THU_10_1_1_1" localSheetId="13">{"Book1","BoQ2.XLS"}</definedName>
    <definedName name="_1510THU_10_1_1_1" localSheetId="16">{"Book1","BoQ2.XLS"}</definedName>
    <definedName name="_1510THU_10_1_1_1" localSheetId="21">{"Book1","BoQ2.XLS"}</definedName>
    <definedName name="_1510THU_10_1_1_1" localSheetId="18">{"Book1","BoQ2.XLS"}</definedName>
    <definedName name="_1510THU_10_1_1_1" localSheetId="19">{"Book1","BoQ2.XLS"}</definedName>
    <definedName name="_1510THU_10_1_1_1" localSheetId="20">{"Book1","BoQ2.XLS"}</definedName>
    <definedName name="_1510THU_10_1_1_1" localSheetId="22">{"Book1","BoQ2.XLS"}</definedName>
    <definedName name="_1510THU_10_1_1_1" localSheetId="24">{"Book1","BoQ2.XLS"}</definedName>
    <definedName name="_1510THU_10_1_1_1" localSheetId="28">{"Book1","BoQ2.XLS"}</definedName>
    <definedName name="_1510THU_10_1_1_1" localSheetId="14">{"Book1","BoQ2.XLS"}</definedName>
    <definedName name="_1510THU_10_1_1_1">{"Book1","BoQ2.XLS"}</definedName>
    <definedName name="_1514THU_10_1_2_1" localSheetId="12">{"Book1","BoQ2.XLS"}</definedName>
    <definedName name="_1514THU_10_1_2_1" localSheetId="11">{"Book1","BoQ2.XLS"}</definedName>
    <definedName name="_1514THU_10_1_2_1" localSheetId="13">{"Book1","BoQ2.XLS"}</definedName>
    <definedName name="_1514THU_10_1_2_1" localSheetId="16">{"Book1","BoQ2.XLS"}</definedName>
    <definedName name="_1514THU_10_1_2_1" localSheetId="21">{"Book1","BoQ2.XLS"}</definedName>
    <definedName name="_1514THU_10_1_2_1" localSheetId="18">{"Book1","BoQ2.XLS"}</definedName>
    <definedName name="_1514THU_10_1_2_1" localSheetId="19">{"Book1","BoQ2.XLS"}</definedName>
    <definedName name="_1514THU_10_1_2_1" localSheetId="20">{"Book1","BoQ2.XLS"}</definedName>
    <definedName name="_1514THU_10_1_2_1" localSheetId="22">{"Book1","BoQ2.XLS"}</definedName>
    <definedName name="_1514THU_10_1_2_1" localSheetId="24">{"Book1","BoQ2.XLS"}</definedName>
    <definedName name="_1514THU_10_1_2_1" localSheetId="28">{"Book1","BoQ2.XLS"}</definedName>
    <definedName name="_1514THU_10_1_2_1" localSheetId="14">{"Book1","BoQ2.XLS"}</definedName>
    <definedName name="_1514THU_10_1_2_1">{"Book1","BoQ2.XLS"}</definedName>
    <definedName name="_1518THU_3_1_1" localSheetId="12">{"Book1","BoQ2.XLS"}</definedName>
    <definedName name="_1518THU_3_1_1" localSheetId="11">{"Book1","BoQ2.XLS"}</definedName>
    <definedName name="_1518THU_3_1_1" localSheetId="13">{"Book1","BoQ2.XLS"}</definedName>
    <definedName name="_1518THU_3_1_1" localSheetId="16">{"Book1","BoQ2.XLS"}</definedName>
    <definedName name="_1518THU_3_1_1" localSheetId="21">{"Book1","BoQ2.XLS"}</definedName>
    <definedName name="_1518THU_3_1_1" localSheetId="18">{"Book1","BoQ2.XLS"}</definedName>
    <definedName name="_1518THU_3_1_1" localSheetId="19">{"Book1","BoQ2.XLS"}</definedName>
    <definedName name="_1518THU_3_1_1" localSheetId="20">{"Book1","BoQ2.XLS"}</definedName>
    <definedName name="_1518THU_3_1_1" localSheetId="22">{"Book1","BoQ2.XLS"}</definedName>
    <definedName name="_1518THU_3_1_1" localSheetId="24">{"Book1","BoQ2.XLS"}</definedName>
    <definedName name="_1518THU_3_1_1" localSheetId="28">{"Book1","BoQ2.XLS"}</definedName>
    <definedName name="_1518THU_3_1_1" localSheetId="14">{"Book1","BoQ2.XLS"}</definedName>
    <definedName name="_1518THU_3_1_1">{"Book1","BoQ2.XLS"}</definedName>
    <definedName name="_152_4GDDCN1_1_1_1">NA()</definedName>
    <definedName name="_1522THU_3_1_1_1" localSheetId="12">{"Book1","BoQ2.XLS"}</definedName>
    <definedName name="_1522THU_3_1_1_1" localSheetId="11">{"Book1","BoQ2.XLS"}</definedName>
    <definedName name="_1522THU_3_1_1_1" localSheetId="13">{"Book1","BoQ2.XLS"}</definedName>
    <definedName name="_1522THU_3_1_1_1" localSheetId="16">{"Book1","BoQ2.XLS"}</definedName>
    <definedName name="_1522THU_3_1_1_1" localSheetId="21">{"Book1","BoQ2.XLS"}</definedName>
    <definedName name="_1522THU_3_1_1_1" localSheetId="18">{"Book1","BoQ2.XLS"}</definedName>
    <definedName name="_1522THU_3_1_1_1" localSheetId="19">{"Book1","BoQ2.XLS"}</definedName>
    <definedName name="_1522THU_3_1_1_1" localSheetId="20">{"Book1","BoQ2.XLS"}</definedName>
    <definedName name="_1522THU_3_1_1_1" localSheetId="22">{"Book1","BoQ2.XLS"}</definedName>
    <definedName name="_1522THU_3_1_1_1" localSheetId="24">{"Book1","BoQ2.XLS"}</definedName>
    <definedName name="_1522THU_3_1_1_1" localSheetId="28">{"Book1","BoQ2.XLS"}</definedName>
    <definedName name="_1522THU_3_1_1_1" localSheetId="14">{"Book1","BoQ2.XLS"}</definedName>
    <definedName name="_1522THU_3_1_1_1">{"Book1","BoQ2.XLS"}</definedName>
    <definedName name="_1523thucthanh_1_1">NA()</definedName>
    <definedName name="_1524thucthanh_1_1_1">NA()</definedName>
    <definedName name="_1525tinhqt_1_1">NA()</definedName>
    <definedName name="_1526tinhqt_1_1_1">NA()</definedName>
    <definedName name="_1527tkp_1_1">NA()</definedName>
    <definedName name="_1528tkp_1_1_1">NA()</definedName>
    <definedName name="_1529tkpdt_1_1">NA()</definedName>
    <definedName name="_153_4GOIC01_1_1">NA()</definedName>
    <definedName name="_1530tkpdt_1_1_1">NA()</definedName>
    <definedName name="_1531TLTH_1_1">NA()</definedName>
    <definedName name="_1532TLTH_1_1_1">NA()</definedName>
    <definedName name="_1533TLTH1_1_1">NA()</definedName>
    <definedName name="_1534TLTH1_1_1_1">NA()</definedName>
    <definedName name="_1535TM_1_1">NA()</definedName>
    <definedName name="_1536TM_1_1_1">NA()</definedName>
    <definedName name="_1537TM_1_1_2">NA()</definedName>
    <definedName name="_1538TM_1_1_1_1">NA()</definedName>
    <definedName name="_1539TM_10_1_1">NA()</definedName>
    <definedName name="_154_4LA1001_1_1">NA()</definedName>
    <definedName name="_1540TM_10_1_1_1">NA()</definedName>
    <definedName name="_1541TM_3_1_1">NA()</definedName>
    <definedName name="_1542TM_3_1_1_1">NA()</definedName>
    <definedName name="_1543tmbxd_1_1">NA()</definedName>
    <definedName name="_1544tno_1_1">NA()</definedName>
    <definedName name="_1545TOTAL_A_1_1">NA()</definedName>
    <definedName name="_1546TOTAL_A_1_1_1">NA()</definedName>
    <definedName name="_1547TOTAL_B_1_1">NA()</definedName>
    <definedName name="_1548TOTAL_B_1_1_1">NA()</definedName>
    <definedName name="_1549TOTAL_C_1_1">NA()</definedName>
    <definedName name="_155_4LA1001_1_1_1">NA()</definedName>
    <definedName name="_1550TOTAL_C_1_1_1">NA()</definedName>
    <definedName name="_1551TOTAL_I_1_1">NA()</definedName>
    <definedName name="_1552TOTAL_I_1_1_1">NA()</definedName>
    <definedName name="_1553TOTAL_II_1_1">NA()</definedName>
    <definedName name="_1554TOTAL_II_1_1_1">NA()</definedName>
    <definedName name="_1555TOTAL_III_1_1">NA()</definedName>
    <definedName name="_1556TOTAL_III_1_1_1">NA()</definedName>
    <definedName name="_1557TOTAL_IV_1_1">NA()</definedName>
    <definedName name="_1558TOTAL_IV_1_1_1">NA()</definedName>
    <definedName name="_1559TOTAL_V_1_1">NA()</definedName>
    <definedName name="_156_4OSLCN2_1_1">NA()</definedName>
    <definedName name="_1560TOTAL_V_1_1_1">NA()</definedName>
    <definedName name="_1561TOTAL_VA_1_1">NA()</definedName>
    <definedName name="_1562TOTAL_VA_1_1_1">NA()</definedName>
    <definedName name="_1563TOTAL_VB_1_1">NA()</definedName>
    <definedName name="_1564TOTAL_VB_1_1_1">NA()</definedName>
    <definedName name="_1565TOTAL_VC_1_1">NA()</definedName>
    <definedName name="_1566TOTAL_VC_1_1_1">NA()</definedName>
    <definedName name="_1567TOTAL_VI_1_1">NA()</definedName>
    <definedName name="_1568TOTAL_VI_1_1_1">NA()</definedName>
    <definedName name="_1569TOTAL_VII_1_1">NA()</definedName>
    <definedName name="_157__123Graph_Xｸﾞﾗﾌ_5" hidden="1">#REF!</definedName>
    <definedName name="_157_4OSLCN2_1_1_1">NA()</definedName>
    <definedName name="_1570TOTAL_VII_1_1_1">NA()</definedName>
    <definedName name="_1571TOTAL_VIII_1_1">NA()</definedName>
    <definedName name="_1572TOTAL_VIII_1_1_1">NA()</definedName>
    <definedName name="_1573TOTAL_VIV_1_1">NA()</definedName>
    <definedName name="_1574TOTAL_VIV_1_1_1">NA()</definedName>
    <definedName name="_1575TOTAL_VV_1_1">NA()</definedName>
    <definedName name="_1576TOTAL_VV_1_1_1">NA()</definedName>
    <definedName name="_1577TR_1_1">NA()</definedName>
    <definedName name="_1578TRANSFORMER_1_1">NA()</definedName>
    <definedName name="_1579TT_1_1">NA()</definedName>
    <definedName name="_158_4OSLCTT_1_1">NA()</definedName>
    <definedName name="_1580tz593_1_1">NA()</definedName>
    <definedName name="_1581tz593_1_1_1">NA()</definedName>
    <definedName name="_1582v_1_1">NA()</definedName>
    <definedName name="_1583Value0_1_1">NA()</definedName>
    <definedName name="_1584Value0_1_1_1">NA()</definedName>
    <definedName name="_1585Value1_1_1">NA()</definedName>
    <definedName name="_1586Value1_1_1_1">NA()</definedName>
    <definedName name="_1587Value10_1_1">NA()</definedName>
    <definedName name="_1588Value10_1_1_1">NA()</definedName>
    <definedName name="_1589Value11_1_1">NA()</definedName>
    <definedName name="_159_4PKIECN_1_1">NA()</definedName>
    <definedName name="_1590Value11_1_1_1">NA()</definedName>
    <definedName name="_1591Value12_1_1">NA()</definedName>
    <definedName name="_1592Value12_1_1_1">NA()</definedName>
    <definedName name="_1593Value13_1_1">NA()</definedName>
    <definedName name="_1594Value13_1_1_1">NA()</definedName>
    <definedName name="_1595Value14_1_1">NA()</definedName>
    <definedName name="_1596Value14_1_1_1">NA()</definedName>
    <definedName name="_1597Value15_1_1">NA()</definedName>
    <definedName name="_1598Value15_1_1_1">NA()</definedName>
    <definedName name="_1599Value16_1_1">NA()</definedName>
    <definedName name="_15a129_" localSheetId="12" hidden="1">{"Offgrid",#N/A,FALSE,"OFFGRID";"Region",#N/A,FALSE,"REGION";"Offgrid -2",#N/A,FALSE,"OFFGRID";"WTP",#N/A,FALSE,"WTP";"WTP -2",#N/A,FALSE,"WTP";"Project",#N/A,FALSE,"PROJECT";"Summary -2",#N/A,FALSE,"SUMMARY"}</definedName>
    <definedName name="_15a129_" localSheetId="11" hidden="1">{"Offgrid",#N/A,FALSE,"OFFGRID";"Region",#N/A,FALSE,"REGION";"Offgrid -2",#N/A,FALSE,"OFFGRID";"WTP",#N/A,FALSE,"WTP";"WTP -2",#N/A,FALSE,"WTP";"Project",#N/A,FALSE,"PROJECT";"Summary -2",#N/A,FALSE,"SUMMARY"}</definedName>
    <definedName name="_15a129_" localSheetId="13" hidden="1">{"Offgrid",#N/A,FALSE,"OFFGRID";"Region",#N/A,FALSE,"REGION";"Offgrid -2",#N/A,FALSE,"OFFGRID";"WTP",#N/A,FALSE,"WTP";"WTP -2",#N/A,FALSE,"WTP";"Project",#N/A,FALSE,"PROJECT";"Summary -2",#N/A,FALSE,"SUMMARY"}</definedName>
    <definedName name="_15a129_" localSheetId="16" hidden="1">{"Offgrid",#N/A,FALSE,"OFFGRID";"Region",#N/A,FALSE,"REGION";"Offgrid -2",#N/A,FALSE,"OFFGRID";"WTP",#N/A,FALSE,"WTP";"WTP -2",#N/A,FALSE,"WTP";"Project",#N/A,FALSE,"PROJECT";"Summary -2",#N/A,FALSE,"SUMMARY"}</definedName>
    <definedName name="_15a129_" localSheetId="21" hidden="1">{"Offgrid",#N/A,FALSE,"OFFGRID";"Region",#N/A,FALSE,"REGION";"Offgrid -2",#N/A,FALSE,"OFFGRID";"WTP",#N/A,FALSE,"WTP";"WTP -2",#N/A,FALSE,"WTP";"Project",#N/A,FALSE,"PROJECT";"Summary -2",#N/A,FALSE,"SUMMARY"}</definedName>
    <definedName name="_15a129_" localSheetId="18" hidden="1">{"Offgrid",#N/A,FALSE,"OFFGRID";"Region",#N/A,FALSE,"REGION";"Offgrid -2",#N/A,FALSE,"OFFGRID";"WTP",#N/A,FALSE,"WTP";"WTP -2",#N/A,FALSE,"WTP";"Project",#N/A,FALSE,"PROJECT";"Summary -2",#N/A,FALSE,"SUMMARY"}</definedName>
    <definedName name="_15a129_" localSheetId="19" hidden="1">{"Offgrid",#N/A,FALSE,"OFFGRID";"Region",#N/A,FALSE,"REGION";"Offgrid -2",#N/A,FALSE,"OFFGRID";"WTP",#N/A,FALSE,"WTP";"WTP -2",#N/A,FALSE,"WTP";"Project",#N/A,FALSE,"PROJECT";"Summary -2",#N/A,FALSE,"SUMMARY"}</definedName>
    <definedName name="_15a129_" localSheetId="20" hidden="1">{"Offgrid",#N/A,FALSE,"OFFGRID";"Region",#N/A,FALSE,"REGION";"Offgrid -2",#N/A,FALSE,"OFFGRID";"WTP",#N/A,FALSE,"WTP";"WTP -2",#N/A,FALSE,"WTP";"Project",#N/A,FALSE,"PROJECT";"Summary -2",#N/A,FALSE,"SUMMARY"}</definedName>
    <definedName name="_15a129_" localSheetId="22" hidden="1">{"Offgrid",#N/A,FALSE,"OFFGRID";"Region",#N/A,FALSE,"REGION";"Offgrid -2",#N/A,FALSE,"OFFGRID";"WTP",#N/A,FALSE,"WTP";"WTP -2",#N/A,FALSE,"WTP";"Project",#N/A,FALSE,"PROJECT";"Summary -2",#N/A,FALSE,"SUMMARY"}</definedName>
    <definedName name="_15a129_" localSheetId="24" hidden="1">{"Offgrid",#N/A,FALSE,"OFFGRID";"Region",#N/A,FALSE,"REGION";"Offgrid -2",#N/A,FALSE,"OFFGRID";"WTP",#N/A,FALSE,"WTP";"WTP -2",#N/A,FALSE,"WTP";"Project",#N/A,FALSE,"PROJECT";"Summary -2",#N/A,FALSE,"SUMMARY"}</definedName>
    <definedName name="_15a129_" localSheetId="28" hidden="1">{"Offgrid",#N/A,FALSE,"OFFGRID";"Region",#N/A,FALSE,"REGION";"Offgrid -2",#N/A,FALSE,"OFFGRID";"WTP",#N/A,FALSE,"WTP";"WTP -2",#N/A,FALSE,"WTP";"Project",#N/A,FALSE,"PROJECT";"Summary -2",#N/A,FALSE,"SUMMARY"}</definedName>
    <definedName name="_15a129_" localSheetId="14" hidden="1">{"Offgrid",#N/A,FALSE,"OFFGRID";"Region",#N/A,FALSE,"REGION";"Offgrid -2",#N/A,FALSE,"OFFGRID";"WTP",#N/A,FALSE,"WTP";"WTP -2",#N/A,FALSE,"WTP";"Project",#N/A,FALSE,"PROJECT";"Summary -2",#N/A,FALSE,"SUMMARY"}</definedName>
    <definedName name="_15a129_" hidden="1">{"Offgrid",#N/A,FALSE,"OFFGRID";"Region",#N/A,FALSE,"REGION";"Offgrid -2",#N/A,FALSE,"OFFGRID";"WTP",#N/A,FALSE,"WTP";"WTP -2",#N/A,FALSE,"WTP";"Project",#N/A,FALSE,"PROJECT";"Summary -2",#N/A,FALSE,"SUMMARY"}</definedName>
    <definedName name="_16_?1_1_1">NA()</definedName>
    <definedName name="_16__________123Graph_Aｸﾞﾗﾌ_2" hidden="1">#REF!</definedName>
    <definedName name="_16____123Graph_Aｸﾞﾗﾌ_3" hidden="1">#REF!</definedName>
    <definedName name="_16____123Graph_Xｸﾞﾗﾌ_1" hidden="1">#REF!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2" hidden="1">#N/A</definedName>
    <definedName name="_16__123Graph_Aｸﾞﾗﾌ_3" hidden="1">#REF!</definedName>
    <definedName name="_16__123Graph_Aｸﾞﾗﾌ_4" hidden="1">#REF!</definedName>
    <definedName name="_16__123Graph_Aｸﾞﾗﾌ_5" hidden="1">#REF!</definedName>
    <definedName name="_16__123Graph_BCHART_1" hidden="1">#N/A</definedName>
    <definedName name="_16__123Graph_X????_1"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_0_0_F" hidden="1">#REF!</definedName>
    <definedName name="_16_0_S" hidden="1">#REF!</definedName>
    <definedName name="_160__123Graph_Xｸﾞﾗﾌ_5" hidden="1">#REF!</definedName>
    <definedName name="_160_4PKIECN_1_1_1">NA()</definedName>
    <definedName name="_1600Value16_1_1_1">NA()</definedName>
    <definedName name="_1601Value17_1_1">NA()</definedName>
    <definedName name="_1602Value17_1_1_1">NA()</definedName>
    <definedName name="_1603Value18_1_1">NA()</definedName>
    <definedName name="_1604Value18_1_1_1">NA()</definedName>
    <definedName name="_1605Value19_1_1">NA()</definedName>
    <definedName name="_1606Value19_1_1_1">NA()</definedName>
    <definedName name="_1607Value2_1_1">NA()</definedName>
    <definedName name="_1608Value2_1_1_1">NA()</definedName>
    <definedName name="_1609Value20_1_1">NA()</definedName>
    <definedName name="_161_4VATLT1_1_1">NA()</definedName>
    <definedName name="_1610Value20_1_1_1">NA()</definedName>
    <definedName name="_1611Value21_1_1">NA()</definedName>
    <definedName name="_1612Value21_1_1_1">NA()</definedName>
    <definedName name="_1613Value22_1_1">NA()</definedName>
    <definedName name="_1614Value22_1_1_1">NA()</definedName>
    <definedName name="_1615Value23_1_1">NA()</definedName>
    <definedName name="_1616Value23_1_1_1">NA()</definedName>
    <definedName name="_1617Value24_1_1">NA()</definedName>
    <definedName name="_1618Value24_1_1_1">NA()</definedName>
    <definedName name="_1619Value25_1_1">NA()</definedName>
    <definedName name="_162__123Graph_Xｸﾞﾗﾌ_4" hidden="1">#REF!</definedName>
    <definedName name="_162_4VATLT1_1_1_1">NA()</definedName>
    <definedName name="_1620Value25_1_1_1">NA()</definedName>
    <definedName name="_1621Value26_1_1">NA()</definedName>
    <definedName name="_1622Value26_1_1_1">NA()</definedName>
    <definedName name="_1623Value27_1_1">NA()</definedName>
    <definedName name="_1624Value27_1_1_1">NA()</definedName>
    <definedName name="_1625Value28_1_1">NA()</definedName>
    <definedName name="_1626Value28_1_1_1">NA()</definedName>
    <definedName name="_1627Value29_1_1">NA()</definedName>
    <definedName name="_1628Value29_1_1_1">NA()</definedName>
    <definedName name="_1629Value3_1_1">NA()</definedName>
    <definedName name="_163__123Graph_Aｸﾞﾗﾌ_1" hidden="1">#REF!</definedName>
    <definedName name="_163_5CNHT91_1_1">NA()</definedName>
    <definedName name="_1630Value3_1_1_1">NA()</definedName>
    <definedName name="_1631Value30_1_1">NA()</definedName>
    <definedName name="_1632Value30_1_1_1">NA()</definedName>
    <definedName name="_1633Value31_1_1">NA()</definedName>
    <definedName name="_1634Value31_1_1_1">NA()</definedName>
    <definedName name="_1635Value32_1_1">NA()</definedName>
    <definedName name="_1636Value32_1_1_1">NA()</definedName>
    <definedName name="_1637Value33_1_1">NA()</definedName>
    <definedName name="_1638Value33_1_1_1">NA()</definedName>
    <definedName name="_1639Value34_1_1">NA()</definedName>
    <definedName name="_164_5CNHT91_1_1_1">NA()</definedName>
    <definedName name="_1640Value34_1_1_1">NA()</definedName>
    <definedName name="_1641Value35_1_1">NA()</definedName>
    <definedName name="_1642Value35_1_1_1">NA()</definedName>
    <definedName name="_1643Value36_1_1">NA()</definedName>
    <definedName name="_1644Value36_1_1_1">NA()</definedName>
    <definedName name="_1645Value37_1_1">NA()</definedName>
    <definedName name="_1646Value37_1_1_1">NA()</definedName>
    <definedName name="_1647Value38_1_1">NA()</definedName>
    <definedName name="_1648Value38_1_1_1">NA()</definedName>
    <definedName name="_1649Value39_1_1">NA()</definedName>
    <definedName name="_165_5DNCNG1_1_1">NA()</definedName>
    <definedName name="_1650Value39_1_1_1">NA()</definedName>
    <definedName name="_1651Value4_1_1">NA()</definedName>
    <definedName name="_1652Value4_1_1_1">NA()</definedName>
    <definedName name="_1653Value40_1_1">NA()</definedName>
    <definedName name="_1654Value40_1_1_1">NA()</definedName>
    <definedName name="_1655Value41_1_1">NA()</definedName>
    <definedName name="_1656Value41_1_1_1">NA()</definedName>
    <definedName name="_1657Value42_1_1">NA()</definedName>
    <definedName name="_1658Value42_1_1_1">NA()</definedName>
    <definedName name="_1659Value43_1_1">NA()</definedName>
    <definedName name="_166_5DNCNG1_1_1_1">NA()</definedName>
    <definedName name="_1660Value43_1_1_1">NA()</definedName>
    <definedName name="_1661Value44_1_1">NA()</definedName>
    <definedName name="_1662Value44_1_1_1">NA()</definedName>
    <definedName name="_1663Value45_1_1">NA()</definedName>
    <definedName name="_1664Value45_1_1_1">NA()</definedName>
    <definedName name="_1665Value46_1_1">NA()</definedName>
    <definedName name="_1666Value46_1_1_1">NA()</definedName>
    <definedName name="_1667Value47_1_1">NA()</definedName>
    <definedName name="_1668Value47_1_1_1">NA()</definedName>
    <definedName name="_1669Value48_1_1">NA()</definedName>
    <definedName name="_167_5GOIC03_1_1">NA()</definedName>
    <definedName name="_1670Value48_1_1_1">NA()</definedName>
    <definedName name="_1671Value49_1_1">NA()</definedName>
    <definedName name="_1672Value49_1_1_1">NA()</definedName>
    <definedName name="_1673Value5_1_1">NA()</definedName>
    <definedName name="_1674Value5_1_1_1">NA()</definedName>
    <definedName name="_1675Value50_1_1">NA()</definedName>
    <definedName name="_1676Value50_1_1_1">NA()</definedName>
    <definedName name="_1677Value51_1_1">NA()</definedName>
    <definedName name="_1678Value51_1_1_1">NA()</definedName>
    <definedName name="_1679Value52_1_1">NA()</definedName>
    <definedName name="_168__123Graph_Aｸﾞﾗﾌ_2" hidden="1">#REF!</definedName>
    <definedName name="_168_5GOIC03_1_1_1">NA()</definedName>
    <definedName name="_1680Value52_1_1_1">NA()</definedName>
    <definedName name="_1681Value53_1_1">NA()</definedName>
    <definedName name="_1682Value53_1_1_1">NA()</definedName>
    <definedName name="_1683Value54_1_1">NA()</definedName>
    <definedName name="_1684Value54_1_1_1">NA()</definedName>
    <definedName name="_1685Value55_1_1">NA()</definedName>
    <definedName name="_1686Value55_1_1_1">NA()</definedName>
    <definedName name="_1687Value6_1_1">NA()</definedName>
    <definedName name="_1688Value6_1_1_1">NA()</definedName>
    <definedName name="_1689Value7_1_1">NA()</definedName>
    <definedName name="_169_5HDCHT4_1_1">NA()</definedName>
    <definedName name="_1690Value7_1_1_1">NA()</definedName>
    <definedName name="_1691Value8_1_1">NA()</definedName>
    <definedName name="_1692Value8_1_1_1">NA()</definedName>
    <definedName name="_1693Value9_1_1">NA()</definedName>
    <definedName name="_1694Value9_1_1_1">NA()</definedName>
    <definedName name="_1695vanchuyen_1_1">NA()</definedName>
    <definedName name="_1696vanchuyen_1_1_1">NA()</definedName>
    <definedName name="_1697VANCHUYENTHUCONG_1_1">NA()</definedName>
    <definedName name="_1698VANCHUYENTHUCONG_1_1_1">NA()</definedName>
    <definedName name="_1699VARIINST_1_1">NA()</definedName>
    <definedName name="_16a129_" localSheetId="12" hidden="1">{"Offgrid",#N/A,FALSE,"OFFGRID";"Region",#N/A,FALSE,"REGION";"Offgrid -2",#N/A,FALSE,"OFFGRID";"WTP",#N/A,FALSE,"WTP";"WTP -2",#N/A,FALSE,"WTP";"Project",#N/A,FALSE,"PROJECT";"Summary -2",#N/A,FALSE,"SUMMARY"}</definedName>
    <definedName name="_16a129_" localSheetId="11" hidden="1">{"Offgrid",#N/A,FALSE,"OFFGRID";"Region",#N/A,FALSE,"REGION";"Offgrid -2",#N/A,FALSE,"OFFGRID";"WTP",#N/A,FALSE,"WTP";"WTP -2",#N/A,FALSE,"WTP";"Project",#N/A,FALSE,"PROJECT";"Summary -2",#N/A,FALSE,"SUMMARY"}</definedName>
    <definedName name="_16a129_" localSheetId="13" hidden="1">{"Offgrid",#N/A,FALSE,"OFFGRID";"Region",#N/A,FALSE,"REGION";"Offgrid -2",#N/A,FALSE,"OFFGRID";"WTP",#N/A,FALSE,"WTP";"WTP -2",#N/A,FALSE,"WTP";"Project",#N/A,FALSE,"PROJECT";"Summary -2",#N/A,FALSE,"SUMMARY"}</definedName>
    <definedName name="_16a129_" localSheetId="16" hidden="1">{"Offgrid",#N/A,FALSE,"OFFGRID";"Region",#N/A,FALSE,"REGION";"Offgrid -2",#N/A,FALSE,"OFFGRID";"WTP",#N/A,FALSE,"WTP";"WTP -2",#N/A,FALSE,"WTP";"Project",#N/A,FALSE,"PROJECT";"Summary -2",#N/A,FALSE,"SUMMARY"}</definedName>
    <definedName name="_16a129_" localSheetId="21" hidden="1">{"Offgrid",#N/A,FALSE,"OFFGRID";"Region",#N/A,FALSE,"REGION";"Offgrid -2",#N/A,FALSE,"OFFGRID";"WTP",#N/A,FALSE,"WTP";"WTP -2",#N/A,FALSE,"WTP";"Project",#N/A,FALSE,"PROJECT";"Summary -2",#N/A,FALSE,"SUMMARY"}</definedName>
    <definedName name="_16a129_" localSheetId="18" hidden="1">{"Offgrid",#N/A,FALSE,"OFFGRID";"Region",#N/A,FALSE,"REGION";"Offgrid -2",#N/A,FALSE,"OFFGRID";"WTP",#N/A,FALSE,"WTP";"WTP -2",#N/A,FALSE,"WTP";"Project",#N/A,FALSE,"PROJECT";"Summary -2",#N/A,FALSE,"SUMMARY"}</definedName>
    <definedName name="_16a129_" localSheetId="19" hidden="1">{"Offgrid",#N/A,FALSE,"OFFGRID";"Region",#N/A,FALSE,"REGION";"Offgrid -2",#N/A,FALSE,"OFFGRID";"WTP",#N/A,FALSE,"WTP";"WTP -2",#N/A,FALSE,"WTP";"Project",#N/A,FALSE,"PROJECT";"Summary -2",#N/A,FALSE,"SUMMARY"}</definedName>
    <definedName name="_16a129_" localSheetId="20" hidden="1">{"Offgrid",#N/A,FALSE,"OFFGRID";"Region",#N/A,FALSE,"REGION";"Offgrid -2",#N/A,FALSE,"OFFGRID";"WTP",#N/A,FALSE,"WTP";"WTP -2",#N/A,FALSE,"WTP";"Project",#N/A,FALSE,"PROJECT";"Summary -2",#N/A,FALSE,"SUMMARY"}</definedName>
    <definedName name="_16a129_" localSheetId="22" hidden="1">{"Offgrid",#N/A,FALSE,"OFFGRID";"Region",#N/A,FALSE,"REGION";"Offgrid -2",#N/A,FALSE,"OFFGRID";"WTP",#N/A,FALSE,"WTP";"WTP -2",#N/A,FALSE,"WTP";"Project",#N/A,FALSE,"PROJECT";"Summary -2",#N/A,FALSE,"SUMMARY"}</definedName>
    <definedName name="_16a129_" localSheetId="24" hidden="1">{"Offgrid",#N/A,FALSE,"OFFGRID";"Region",#N/A,FALSE,"REGION";"Offgrid -2",#N/A,FALSE,"OFFGRID";"WTP",#N/A,FALSE,"WTP";"WTP -2",#N/A,FALSE,"WTP";"Project",#N/A,FALSE,"PROJECT";"Summary -2",#N/A,FALSE,"SUMMARY"}</definedName>
    <definedName name="_16a129_" localSheetId="28" hidden="1">{"Offgrid",#N/A,FALSE,"OFFGRID";"Region",#N/A,FALSE,"REGION";"Offgrid -2",#N/A,FALSE,"OFFGRID";"WTP",#N/A,FALSE,"WTP";"WTP -2",#N/A,FALSE,"WTP";"Project",#N/A,FALSE,"PROJECT";"Summary -2",#N/A,FALSE,"SUMMARY"}</definedName>
    <definedName name="_16a129_" localSheetId="14" hidden="1">{"Offgrid",#N/A,FALSE,"OFFGRID";"Region",#N/A,FALSE,"REGION";"Offgrid -2",#N/A,FALSE,"OFFGRID";"WTP",#N/A,FALSE,"WTP";"WTP -2",#N/A,FALSE,"WTP";"Project",#N/A,FALSE,"PROJECT";"Summary -2",#N/A,FALSE,"SUMMARY"}</definedName>
    <definedName name="_16a129_" hidden="1">{"Offgrid",#N/A,FALSE,"OFFGRID";"Region",#N/A,FALSE,"REGION";"Offgrid -2",#N/A,FALSE,"OFFGRID";"WTP",#N/A,FALSE,"WTP";"WTP -2",#N/A,FALSE,"WTP";"Project",#N/A,FALSE,"PROJECT";"Summary -2",#N/A,FALSE,"SUMMARY"}</definedName>
    <definedName name="_16fd2_" localSheetId="12" hidden="1">{#N/A,#N/A,TRUE,"Cover Memo";"Complete Sys. Estimate",#N/A,TRUE,"Change Summary";"Complete Sys. Estimate",#N/A,TRUE,"Estimate Summary";"Complete Sys. Estimate",#N/A,TRUE,"Dept. Summary";"Complete Sys. Estimate",#N/A,TRUE,"DOW Detail"}</definedName>
    <definedName name="_16fd2_" localSheetId="11" hidden="1">{#N/A,#N/A,TRUE,"Cover Memo";"Complete Sys. Estimate",#N/A,TRUE,"Change Summary";"Complete Sys. Estimate",#N/A,TRUE,"Estimate Summary";"Complete Sys. Estimate",#N/A,TRUE,"Dept. Summary";"Complete Sys. Estimate",#N/A,TRUE,"DOW Detail"}</definedName>
    <definedName name="_16fd2_" localSheetId="13" hidden="1">{#N/A,#N/A,TRUE,"Cover Memo";"Complete Sys. Estimate",#N/A,TRUE,"Change Summary";"Complete Sys. Estimate",#N/A,TRUE,"Estimate Summary";"Complete Sys. Estimate",#N/A,TRUE,"Dept. Summary";"Complete Sys. Estimate",#N/A,TRUE,"DOW Detail"}</definedName>
    <definedName name="_16fd2_" localSheetId="16" hidden="1">{#N/A,#N/A,TRUE,"Cover Memo";"Complete Sys. Estimate",#N/A,TRUE,"Change Summary";"Complete Sys. Estimate",#N/A,TRUE,"Estimate Summary";"Complete Sys. Estimate",#N/A,TRUE,"Dept. Summary";"Complete Sys. Estimate",#N/A,TRUE,"DOW Detail"}</definedName>
    <definedName name="_16fd2_" localSheetId="21" hidden="1">{#N/A,#N/A,TRUE,"Cover Memo";"Complete Sys. Estimate",#N/A,TRUE,"Change Summary";"Complete Sys. Estimate",#N/A,TRUE,"Estimate Summary";"Complete Sys. Estimate",#N/A,TRUE,"Dept. Summary";"Complete Sys. Estimate",#N/A,TRUE,"DOW Detail"}</definedName>
    <definedName name="_16fd2_" localSheetId="18" hidden="1">{#N/A,#N/A,TRUE,"Cover Memo";"Complete Sys. Estimate",#N/A,TRUE,"Change Summary";"Complete Sys. Estimate",#N/A,TRUE,"Estimate Summary";"Complete Sys. Estimate",#N/A,TRUE,"Dept. Summary";"Complete Sys. Estimate",#N/A,TRUE,"DOW Detail"}</definedName>
    <definedName name="_16fd2_" localSheetId="19" hidden="1">{#N/A,#N/A,TRUE,"Cover Memo";"Complete Sys. Estimate",#N/A,TRUE,"Change Summary";"Complete Sys. Estimate",#N/A,TRUE,"Estimate Summary";"Complete Sys. Estimate",#N/A,TRUE,"Dept. Summary";"Complete Sys. Estimate",#N/A,TRUE,"DOW Detail"}</definedName>
    <definedName name="_16fd2_" localSheetId="20" hidden="1">{#N/A,#N/A,TRUE,"Cover Memo";"Complete Sys. Estimate",#N/A,TRUE,"Change Summary";"Complete Sys. Estimate",#N/A,TRUE,"Estimate Summary";"Complete Sys. Estimate",#N/A,TRUE,"Dept. Summary";"Complete Sys. Estimate",#N/A,TRUE,"DOW Detail"}</definedName>
    <definedName name="_16fd2_" localSheetId="22" hidden="1">{#N/A,#N/A,TRUE,"Cover Memo";"Complete Sys. Estimate",#N/A,TRUE,"Change Summary";"Complete Sys. Estimate",#N/A,TRUE,"Estimate Summary";"Complete Sys. Estimate",#N/A,TRUE,"Dept. Summary";"Complete Sys. Estimate",#N/A,TRUE,"DOW Detail"}</definedName>
    <definedName name="_16fd2_" localSheetId="24" hidden="1">{#N/A,#N/A,TRUE,"Cover Memo";"Complete Sys. Estimate",#N/A,TRUE,"Change Summary";"Complete Sys. Estimate",#N/A,TRUE,"Estimate Summary";"Complete Sys. Estimate",#N/A,TRUE,"Dept. Summary";"Complete Sys. Estimate",#N/A,TRUE,"DOW Detail"}</definedName>
    <definedName name="_16fd2_" localSheetId="28" hidden="1">{#N/A,#N/A,TRUE,"Cover Memo";"Complete Sys. Estimate",#N/A,TRUE,"Change Summary";"Complete Sys. Estimate",#N/A,TRUE,"Estimate Summary";"Complete Sys. Estimate",#N/A,TRUE,"Dept. Summary";"Complete Sys. Estimate",#N/A,TRUE,"DOW Detail"}</definedName>
    <definedName name="_16fd2_" localSheetId="14" hidden="1">{#N/A,#N/A,TRUE,"Cover Memo";"Complete Sys. Estimate",#N/A,TRUE,"Change Summary";"Complete Sys. Estimate",#N/A,TRUE,"Estimate Summary";"Complete Sys. Estimate",#N/A,TRUE,"Dept. Summary";"Complete Sys. Estimate",#N/A,TRUE,"DOW Detail"}</definedName>
    <definedName name="_16fd2_" hidden="1">{#N/A,#N/A,TRUE,"Cover Memo";"Complete Sys. Estimate",#N/A,TRUE,"Change Summary";"Complete Sys. Estimate",#N/A,TRUE,"Estimate Summary";"Complete Sys. Estimate",#N/A,TRUE,"Dept. Summary";"Complete Sys. Estimate",#N/A,TRUE,"DOW Detail"}</definedName>
    <definedName name="_16P3_" localSheetId="12" hidden="1">{#N/A,#N/A,FALSE,"特殊室（ＢＱ表）"}</definedName>
    <definedName name="_16P3_" localSheetId="11" hidden="1">{#N/A,#N/A,FALSE,"特殊室（ＢＱ表）"}</definedName>
    <definedName name="_16P3_" localSheetId="13" hidden="1">{#N/A,#N/A,FALSE,"特殊室（ＢＱ表）"}</definedName>
    <definedName name="_16P3_" localSheetId="16" hidden="1">{#N/A,#N/A,FALSE,"特殊室（ＢＱ表）"}</definedName>
    <definedName name="_16P3_" localSheetId="21" hidden="1">{#N/A,#N/A,FALSE,"特殊室（ＢＱ表）"}</definedName>
    <definedName name="_16P3_" localSheetId="18" hidden="1">{#N/A,#N/A,FALSE,"特殊室（ＢＱ表）"}</definedName>
    <definedName name="_16P3_" localSheetId="19" hidden="1">{#N/A,#N/A,FALSE,"特殊室（ＢＱ表）"}</definedName>
    <definedName name="_16P3_" localSheetId="20" hidden="1">{#N/A,#N/A,FALSE,"特殊室（ＢＱ表）"}</definedName>
    <definedName name="_16P3_" localSheetId="22" hidden="1">{#N/A,#N/A,FALSE,"特殊室（ＢＱ表）"}</definedName>
    <definedName name="_16P3_" localSheetId="24" hidden="1">{#N/A,#N/A,FALSE,"特殊室（ＢＱ表）"}</definedName>
    <definedName name="_16P3_" localSheetId="28" hidden="1">{#N/A,#N/A,FALSE,"特殊室（ＢＱ表）"}</definedName>
    <definedName name="_16P3_" localSheetId="14" hidden="1">{#N/A,#N/A,FALSE,"特殊室（ＢＱ表）"}</definedName>
    <definedName name="_16P3_" hidden="1">{#N/A,#N/A,FALSE,"特殊室（ＢＱ表）"}</definedName>
    <definedName name="_17_?1_1_1">NA()</definedName>
    <definedName name="_17__________123Graph_Aｸﾞﾗﾌ_3" hidden="1">#REF!</definedName>
    <definedName name="_17_____123Graph_Aｸﾞﾗﾌ_2" hidden="1">#REF!</definedName>
    <definedName name="_17____123Graph_Aｸﾞﾗﾌ_4" hidden="1">#REF!</definedName>
    <definedName name="_17____123Graph_Xｸﾞﾗﾌ_2" hidden="1">#REF!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3" hidden="1">#REF!</definedName>
    <definedName name="_17__123Graph_Aｸﾞﾗﾌ_4" hidden="1">#REF!</definedName>
    <definedName name="_17__123Graph_Aｸﾞﾗﾌ_5" hidden="1">#REF!</definedName>
    <definedName name="_17__123Graph_X????_2" hidden="1">#REF!</definedName>
    <definedName name="_17__123Graph_X????_3" hidden="1">#REF!</definedName>
    <definedName name="_17__123Graph_X????_4" hidden="1">#REF!</definedName>
    <definedName name="_17__123Graph_Xｸﾞﾗﾌ_1" hidden="1">#REF!</definedName>
    <definedName name="_17__123Graph_Xｸﾞﾗﾌ_2" hidden="1">#REF!</definedName>
    <definedName name="_17__123Graph_Xｸﾞﾗﾌ_3" hidden="1">#N/A</definedName>
    <definedName name="_17__123Graph_Xｸﾞﾗﾌ_4" hidden="1">#REF!</definedName>
    <definedName name="_17_0_0_F" hidden="1">#REF!</definedName>
    <definedName name="_17_0_S" hidden="1">#REF!</definedName>
    <definedName name="_170_5HDCHT4_1_1_1">NA()</definedName>
    <definedName name="_1700VARIINST_1_1_1">NA()</definedName>
    <definedName name="_1701VARIPURC_1_1">NA()</definedName>
    <definedName name="_1702VARIPURC_1_1_1">NA()</definedName>
    <definedName name="_1703vat_lieu_KVIII_1_1">NA()</definedName>
    <definedName name="_1704vat_lieu_KVIII_1_1_1">NA()</definedName>
    <definedName name="_1705Vattu_1_1">NA()</definedName>
    <definedName name="_1706Vattu_1_1_1">NA()</definedName>
    <definedName name="_1707vbtchongnuocm300_1_1">NA()</definedName>
    <definedName name="_1708vbtm150_1_1">NA()</definedName>
    <definedName name="_1709vbtm300_1_1">NA()</definedName>
    <definedName name="_171_5KEPC02_1_1">NA()</definedName>
    <definedName name="_1710vbtm400_1_1">NA()</definedName>
    <definedName name="_1711VC_1_1">NA()</definedName>
    <definedName name="_1712VC_1_1_1">NA()</definedName>
    <definedName name="_1713vdkt_1_1">NA()</definedName>
    <definedName name="_1714vkcauthang_1_1">NA()</definedName>
    <definedName name="_1715vksan_1_1">NA()</definedName>
    <definedName name="_1716vl_1_1">NA()</definedName>
    <definedName name="_1717VLBETONG_1_1">NA()</definedName>
    <definedName name="_1718voi_1_1">NA()</definedName>
    <definedName name="_1719Vua_1_1">NA()</definedName>
    <definedName name="_172_5KEPC02_1_1_1">NA()</definedName>
    <definedName name="_1720Vua_1_1_1">NA()</definedName>
    <definedName name="_1724water_1_1" localSheetId="12">{"Book1","BoQ2.XLS"}</definedName>
    <definedName name="_1724water_1_1" localSheetId="11">{"Book1","BoQ2.XLS"}</definedName>
    <definedName name="_1724water_1_1" localSheetId="13">{"Book1","BoQ2.XLS"}</definedName>
    <definedName name="_1724water_1_1" localSheetId="16">{"Book1","BoQ2.XLS"}</definedName>
    <definedName name="_1724water_1_1" localSheetId="21">{"Book1","BoQ2.XLS"}</definedName>
    <definedName name="_1724water_1_1" localSheetId="18">{"Book1","BoQ2.XLS"}</definedName>
    <definedName name="_1724water_1_1" localSheetId="19">{"Book1","BoQ2.XLS"}</definedName>
    <definedName name="_1724water_1_1" localSheetId="20">{"Book1","BoQ2.XLS"}</definedName>
    <definedName name="_1724water_1_1" localSheetId="22">{"Book1","BoQ2.XLS"}</definedName>
    <definedName name="_1724water_1_1" localSheetId="24">{"Book1","BoQ2.XLS"}</definedName>
    <definedName name="_1724water_1_1" localSheetId="28">{"Book1","BoQ2.XLS"}</definedName>
    <definedName name="_1724water_1_1" localSheetId="14">{"Book1","BoQ2.XLS"}</definedName>
    <definedName name="_1724water_1_1">{"Book1","BoQ2.XLS"}</definedName>
    <definedName name="_1728water_1_1_1" localSheetId="12">{"Book1","BoQ2.XLS"}</definedName>
    <definedName name="_1728water_1_1_1" localSheetId="11">{"Book1","BoQ2.XLS"}</definedName>
    <definedName name="_1728water_1_1_1" localSheetId="13">{"Book1","BoQ2.XLS"}</definedName>
    <definedName name="_1728water_1_1_1" localSheetId="16">{"Book1","BoQ2.XLS"}</definedName>
    <definedName name="_1728water_1_1_1" localSheetId="21">{"Book1","BoQ2.XLS"}</definedName>
    <definedName name="_1728water_1_1_1" localSheetId="18">{"Book1","BoQ2.XLS"}</definedName>
    <definedName name="_1728water_1_1_1" localSheetId="19">{"Book1","BoQ2.XLS"}</definedName>
    <definedName name="_1728water_1_1_1" localSheetId="20">{"Book1","BoQ2.XLS"}</definedName>
    <definedName name="_1728water_1_1_1" localSheetId="22">{"Book1","BoQ2.XLS"}</definedName>
    <definedName name="_1728water_1_1_1" localSheetId="24">{"Book1","BoQ2.XLS"}</definedName>
    <definedName name="_1728water_1_1_1" localSheetId="28">{"Book1","BoQ2.XLS"}</definedName>
    <definedName name="_1728water_1_1_1" localSheetId="14">{"Book1","BoQ2.XLS"}</definedName>
    <definedName name="_1728water_1_1_1">{"Book1","BoQ2.XLS"}</definedName>
    <definedName name="_173__123Graph_Aｸﾞﾗﾌ_3" hidden="1">#REF!</definedName>
    <definedName name="_17³_¿ª" localSheetId="12" hidden="1">{#N/A,#N/A,FALSE,"CCTV"}</definedName>
    <definedName name="_17³_¿ª" localSheetId="11" hidden="1">{#N/A,#N/A,FALSE,"CCTV"}</definedName>
    <definedName name="_17³_¿ª" localSheetId="13" hidden="1">{#N/A,#N/A,FALSE,"CCTV"}</definedName>
    <definedName name="_17³_¿ª" localSheetId="16" hidden="1">{#N/A,#N/A,FALSE,"CCTV"}</definedName>
    <definedName name="_17³_¿ª" localSheetId="21" hidden="1">{#N/A,#N/A,FALSE,"CCTV"}</definedName>
    <definedName name="_17³_¿ª" localSheetId="18" hidden="1">{#N/A,#N/A,FALSE,"CCTV"}</definedName>
    <definedName name="_17³_¿ª" localSheetId="19" hidden="1">{#N/A,#N/A,FALSE,"CCTV"}</definedName>
    <definedName name="_17³_¿ª" localSheetId="20" hidden="1">{#N/A,#N/A,FALSE,"CCTV"}</definedName>
    <definedName name="_17³_¿ª" localSheetId="22" hidden="1">{#N/A,#N/A,FALSE,"CCTV"}</definedName>
    <definedName name="_17³_¿ª" localSheetId="24" hidden="1">{#N/A,#N/A,FALSE,"CCTV"}</definedName>
    <definedName name="_17³_¿ª" localSheetId="28" hidden="1">{#N/A,#N/A,FALSE,"CCTV"}</definedName>
    <definedName name="_17³_¿ª" localSheetId="14" hidden="1">{#N/A,#N/A,FALSE,"CCTV"}</definedName>
    <definedName name="_17³_¿ª" hidden="1">{#N/A,#N/A,FALSE,"CCTV"}</definedName>
    <definedName name="_173_5OSLCH5_1_1">NA()</definedName>
    <definedName name="_1732water_1_1_2" localSheetId="12">{"Book1","BoQ2.XLS"}</definedName>
    <definedName name="_1732water_1_1_2" localSheetId="11">{"Book1","BoQ2.XLS"}</definedName>
    <definedName name="_1732water_1_1_2" localSheetId="13">{"Book1","BoQ2.XLS"}</definedName>
    <definedName name="_1732water_1_1_2" localSheetId="16">{"Book1","BoQ2.XLS"}</definedName>
    <definedName name="_1732water_1_1_2" localSheetId="21">{"Book1","BoQ2.XLS"}</definedName>
    <definedName name="_1732water_1_1_2" localSheetId="18">{"Book1","BoQ2.XLS"}</definedName>
    <definedName name="_1732water_1_1_2" localSheetId="19">{"Book1","BoQ2.XLS"}</definedName>
    <definedName name="_1732water_1_1_2" localSheetId="20">{"Book1","BoQ2.XLS"}</definedName>
    <definedName name="_1732water_1_1_2" localSheetId="22">{"Book1","BoQ2.XLS"}</definedName>
    <definedName name="_1732water_1_1_2" localSheetId="24">{"Book1","BoQ2.XLS"}</definedName>
    <definedName name="_1732water_1_1_2" localSheetId="28">{"Book1","BoQ2.XLS"}</definedName>
    <definedName name="_1732water_1_1_2" localSheetId="14">{"Book1","BoQ2.XLS"}</definedName>
    <definedName name="_1732water_1_1_2">{"Book1","BoQ2.XLS"}</definedName>
    <definedName name="_1736water_1_1_1_1" localSheetId="12">{"Book1","BoQ2.XLS"}</definedName>
    <definedName name="_1736water_1_1_1_1" localSheetId="11">{"Book1","BoQ2.XLS"}</definedName>
    <definedName name="_1736water_1_1_1_1" localSheetId="13">{"Book1","BoQ2.XLS"}</definedName>
    <definedName name="_1736water_1_1_1_1" localSheetId="16">{"Book1","BoQ2.XLS"}</definedName>
    <definedName name="_1736water_1_1_1_1" localSheetId="21">{"Book1","BoQ2.XLS"}</definedName>
    <definedName name="_1736water_1_1_1_1" localSheetId="18">{"Book1","BoQ2.XLS"}</definedName>
    <definedName name="_1736water_1_1_1_1" localSheetId="19">{"Book1","BoQ2.XLS"}</definedName>
    <definedName name="_1736water_1_1_1_1" localSheetId="20">{"Book1","BoQ2.XLS"}</definedName>
    <definedName name="_1736water_1_1_1_1" localSheetId="22">{"Book1","BoQ2.XLS"}</definedName>
    <definedName name="_1736water_1_1_1_1" localSheetId="24">{"Book1","BoQ2.XLS"}</definedName>
    <definedName name="_1736water_1_1_1_1" localSheetId="28">{"Book1","BoQ2.XLS"}</definedName>
    <definedName name="_1736water_1_1_1_1" localSheetId="14">{"Book1","BoQ2.XLS"}</definedName>
    <definedName name="_1736water_1_1_1_1">{"Book1","BoQ2.XLS"}</definedName>
    <definedName name="_174_5OSLCH5_1_1_1">NA()</definedName>
    <definedName name="_1740water_1_1_2_1" localSheetId="12">{"Book1","BoQ2.XLS"}</definedName>
    <definedName name="_1740water_1_1_2_1" localSheetId="11">{"Book1","BoQ2.XLS"}</definedName>
    <definedName name="_1740water_1_1_2_1" localSheetId="13">{"Book1","BoQ2.XLS"}</definedName>
    <definedName name="_1740water_1_1_2_1" localSheetId="16">{"Book1","BoQ2.XLS"}</definedName>
    <definedName name="_1740water_1_1_2_1" localSheetId="21">{"Book1","BoQ2.XLS"}</definedName>
    <definedName name="_1740water_1_1_2_1" localSheetId="18">{"Book1","BoQ2.XLS"}</definedName>
    <definedName name="_1740water_1_1_2_1" localSheetId="19">{"Book1","BoQ2.XLS"}</definedName>
    <definedName name="_1740water_1_1_2_1" localSheetId="20">{"Book1","BoQ2.XLS"}</definedName>
    <definedName name="_1740water_1_1_2_1" localSheetId="22">{"Book1","BoQ2.XLS"}</definedName>
    <definedName name="_1740water_1_1_2_1" localSheetId="24">{"Book1","BoQ2.XLS"}</definedName>
    <definedName name="_1740water_1_1_2_1" localSheetId="28">{"Book1","BoQ2.XLS"}</definedName>
    <definedName name="_1740water_1_1_2_1" localSheetId="14">{"Book1","BoQ2.XLS"}</definedName>
    <definedName name="_1740water_1_1_2_1">{"Book1","BoQ2.XLS"}</definedName>
    <definedName name="_1744water_10_1_1" localSheetId="12">{"Book1","BoQ2.XLS"}</definedName>
    <definedName name="_1744water_10_1_1" localSheetId="11">{"Book1","BoQ2.XLS"}</definedName>
    <definedName name="_1744water_10_1_1" localSheetId="13">{"Book1","BoQ2.XLS"}</definedName>
    <definedName name="_1744water_10_1_1" localSheetId="16">{"Book1","BoQ2.XLS"}</definedName>
    <definedName name="_1744water_10_1_1" localSheetId="21">{"Book1","BoQ2.XLS"}</definedName>
    <definedName name="_1744water_10_1_1" localSheetId="18">{"Book1","BoQ2.XLS"}</definedName>
    <definedName name="_1744water_10_1_1" localSheetId="19">{"Book1","BoQ2.XLS"}</definedName>
    <definedName name="_1744water_10_1_1" localSheetId="20">{"Book1","BoQ2.XLS"}</definedName>
    <definedName name="_1744water_10_1_1" localSheetId="22">{"Book1","BoQ2.XLS"}</definedName>
    <definedName name="_1744water_10_1_1" localSheetId="24">{"Book1","BoQ2.XLS"}</definedName>
    <definedName name="_1744water_10_1_1" localSheetId="28">{"Book1","BoQ2.XLS"}</definedName>
    <definedName name="_1744water_10_1_1" localSheetId="14">{"Book1","BoQ2.XLS"}</definedName>
    <definedName name="_1744water_10_1_1">{"Book1","BoQ2.XLS"}</definedName>
    <definedName name="_1748water_10_1_1_1" localSheetId="12">{"Book1","BoQ2.XLS"}</definedName>
    <definedName name="_1748water_10_1_1_1" localSheetId="11">{"Book1","BoQ2.XLS"}</definedName>
    <definedName name="_1748water_10_1_1_1" localSheetId="13">{"Book1","BoQ2.XLS"}</definedName>
    <definedName name="_1748water_10_1_1_1" localSheetId="16">{"Book1","BoQ2.XLS"}</definedName>
    <definedName name="_1748water_10_1_1_1" localSheetId="21">{"Book1","BoQ2.XLS"}</definedName>
    <definedName name="_1748water_10_1_1_1" localSheetId="18">{"Book1","BoQ2.XLS"}</definedName>
    <definedName name="_1748water_10_1_1_1" localSheetId="19">{"Book1","BoQ2.XLS"}</definedName>
    <definedName name="_1748water_10_1_1_1" localSheetId="20">{"Book1","BoQ2.XLS"}</definedName>
    <definedName name="_1748water_10_1_1_1" localSheetId="22">{"Book1","BoQ2.XLS"}</definedName>
    <definedName name="_1748water_10_1_1_1" localSheetId="24">{"Book1","BoQ2.XLS"}</definedName>
    <definedName name="_1748water_10_1_1_1" localSheetId="28">{"Book1","BoQ2.XLS"}</definedName>
    <definedName name="_1748water_10_1_1_1" localSheetId="14">{"Book1","BoQ2.XLS"}</definedName>
    <definedName name="_1748water_10_1_1_1">{"Book1","BoQ2.XLS"}</definedName>
    <definedName name="_175_5TU120_1_1">NA()</definedName>
    <definedName name="_1752water_10_1_2_1" localSheetId="12">{"Book1","BoQ2.XLS"}</definedName>
    <definedName name="_1752water_10_1_2_1" localSheetId="11">{"Book1","BoQ2.XLS"}</definedName>
    <definedName name="_1752water_10_1_2_1" localSheetId="13">{"Book1","BoQ2.XLS"}</definedName>
    <definedName name="_1752water_10_1_2_1" localSheetId="16">{"Book1","BoQ2.XLS"}</definedName>
    <definedName name="_1752water_10_1_2_1" localSheetId="21">{"Book1","BoQ2.XLS"}</definedName>
    <definedName name="_1752water_10_1_2_1" localSheetId="18">{"Book1","BoQ2.XLS"}</definedName>
    <definedName name="_1752water_10_1_2_1" localSheetId="19">{"Book1","BoQ2.XLS"}</definedName>
    <definedName name="_1752water_10_1_2_1" localSheetId="20">{"Book1","BoQ2.XLS"}</definedName>
    <definedName name="_1752water_10_1_2_1" localSheetId="22">{"Book1","BoQ2.XLS"}</definedName>
    <definedName name="_1752water_10_1_2_1" localSheetId="24">{"Book1","BoQ2.XLS"}</definedName>
    <definedName name="_1752water_10_1_2_1" localSheetId="28">{"Book1","BoQ2.XLS"}</definedName>
    <definedName name="_1752water_10_1_2_1" localSheetId="14">{"Book1","BoQ2.XLS"}</definedName>
    <definedName name="_1752water_10_1_2_1">{"Book1","BoQ2.XLS"}</definedName>
    <definedName name="_1756water_3_1_1" localSheetId="12">{"Book1","BoQ2.XLS"}</definedName>
    <definedName name="_1756water_3_1_1" localSheetId="11">{"Book1","BoQ2.XLS"}</definedName>
    <definedName name="_1756water_3_1_1" localSheetId="13">{"Book1","BoQ2.XLS"}</definedName>
    <definedName name="_1756water_3_1_1" localSheetId="16">{"Book1","BoQ2.XLS"}</definedName>
    <definedName name="_1756water_3_1_1" localSheetId="21">{"Book1","BoQ2.XLS"}</definedName>
    <definedName name="_1756water_3_1_1" localSheetId="18">{"Book1","BoQ2.XLS"}</definedName>
    <definedName name="_1756water_3_1_1" localSheetId="19">{"Book1","BoQ2.XLS"}</definedName>
    <definedName name="_1756water_3_1_1" localSheetId="20">{"Book1","BoQ2.XLS"}</definedName>
    <definedName name="_1756water_3_1_1" localSheetId="22">{"Book1","BoQ2.XLS"}</definedName>
    <definedName name="_1756water_3_1_1" localSheetId="24">{"Book1","BoQ2.XLS"}</definedName>
    <definedName name="_1756water_3_1_1" localSheetId="28">{"Book1","BoQ2.XLS"}</definedName>
    <definedName name="_1756water_3_1_1" localSheetId="14">{"Book1","BoQ2.XLS"}</definedName>
    <definedName name="_1756water_3_1_1">{"Book1","BoQ2.XLS"}</definedName>
    <definedName name="_176_5TU120_1_1_1">NA()</definedName>
    <definedName name="_1760water_3_1_1_1" localSheetId="12">{"Book1","BoQ2.XLS"}</definedName>
    <definedName name="_1760water_3_1_1_1" localSheetId="11">{"Book1","BoQ2.XLS"}</definedName>
    <definedName name="_1760water_3_1_1_1" localSheetId="13">{"Book1","BoQ2.XLS"}</definedName>
    <definedName name="_1760water_3_1_1_1" localSheetId="16">{"Book1","BoQ2.XLS"}</definedName>
    <definedName name="_1760water_3_1_1_1" localSheetId="21">{"Book1","BoQ2.XLS"}</definedName>
    <definedName name="_1760water_3_1_1_1" localSheetId="18">{"Book1","BoQ2.XLS"}</definedName>
    <definedName name="_1760water_3_1_1_1" localSheetId="19">{"Book1","BoQ2.XLS"}</definedName>
    <definedName name="_1760water_3_1_1_1" localSheetId="20">{"Book1","BoQ2.XLS"}</definedName>
    <definedName name="_1760water_3_1_1_1" localSheetId="22">{"Book1","BoQ2.XLS"}</definedName>
    <definedName name="_1760water_3_1_1_1" localSheetId="24">{"Book1","BoQ2.XLS"}</definedName>
    <definedName name="_1760water_3_1_1_1" localSheetId="28">{"Book1","BoQ2.XLS"}</definedName>
    <definedName name="_1760water_3_1_1_1" localSheetId="14">{"Book1","BoQ2.XLS"}</definedName>
    <definedName name="_1760water_3_1_1_1">{"Book1","BoQ2.XLS"}</definedName>
    <definedName name="_1761Wc_1_1">NA()</definedName>
    <definedName name="_1762Wc_1_1_1">NA()</definedName>
    <definedName name="_1766werew_1_1" localSheetId="12">{"LDTB-Qtri.XLS","Sheet1"}</definedName>
    <definedName name="_1766werew_1_1" localSheetId="11">{"LDTB-Qtri.XLS","Sheet1"}</definedName>
    <definedName name="_1766werew_1_1" localSheetId="13">{"LDTB-Qtri.XLS","Sheet1"}</definedName>
    <definedName name="_1766werew_1_1" localSheetId="16">{"LDTB-Qtri.XLS","Sheet1"}</definedName>
    <definedName name="_1766werew_1_1" localSheetId="21">{"LDTB-Qtri.XLS","Sheet1"}</definedName>
    <definedName name="_1766werew_1_1" localSheetId="18">{"LDTB-Qtri.XLS","Sheet1"}</definedName>
    <definedName name="_1766werew_1_1" localSheetId="19">{"LDTB-Qtri.XLS","Sheet1"}</definedName>
    <definedName name="_1766werew_1_1" localSheetId="20">{"LDTB-Qtri.XLS","Sheet1"}</definedName>
    <definedName name="_1766werew_1_1" localSheetId="22">{"LDTB-Qtri.XLS","Sheet1"}</definedName>
    <definedName name="_1766werew_1_1" localSheetId="24">{"LDTB-Qtri.XLS","Sheet1"}</definedName>
    <definedName name="_1766werew_1_1" localSheetId="28">{"LDTB-Qtri.XLS","Sheet1"}</definedName>
    <definedName name="_1766werew_1_1" localSheetId="14">{"LDTB-Qtri.XLS","Sheet1"}</definedName>
    <definedName name="_1766werew_1_1">{"LDTB-Qtri.XLS","Sheet1"}</definedName>
    <definedName name="_177_5TU130_1_1">NA()</definedName>
    <definedName name="_1770werew_1_1_1" localSheetId="12">{"LDTB-Qtri.XLS","Sheet1"}</definedName>
    <definedName name="_1770werew_1_1_1" localSheetId="11">{"LDTB-Qtri.XLS","Sheet1"}</definedName>
    <definedName name="_1770werew_1_1_1" localSheetId="13">{"LDTB-Qtri.XLS","Sheet1"}</definedName>
    <definedName name="_1770werew_1_1_1" localSheetId="16">{"LDTB-Qtri.XLS","Sheet1"}</definedName>
    <definedName name="_1770werew_1_1_1" localSheetId="21">{"LDTB-Qtri.XLS","Sheet1"}</definedName>
    <definedName name="_1770werew_1_1_1" localSheetId="18">{"LDTB-Qtri.XLS","Sheet1"}</definedName>
    <definedName name="_1770werew_1_1_1" localSheetId="19">{"LDTB-Qtri.XLS","Sheet1"}</definedName>
    <definedName name="_1770werew_1_1_1" localSheetId="20">{"LDTB-Qtri.XLS","Sheet1"}</definedName>
    <definedName name="_1770werew_1_1_1" localSheetId="22">{"LDTB-Qtri.XLS","Sheet1"}</definedName>
    <definedName name="_1770werew_1_1_1" localSheetId="24">{"LDTB-Qtri.XLS","Sheet1"}</definedName>
    <definedName name="_1770werew_1_1_1" localSheetId="28">{"LDTB-Qtri.XLS","Sheet1"}</definedName>
    <definedName name="_1770werew_1_1_1" localSheetId="14">{"LDTB-Qtri.XLS","Sheet1"}</definedName>
    <definedName name="_1770werew_1_1_1">{"LDTB-Qtri.XLS","Sheet1"}</definedName>
    <definedName name="_1774werew_1_1_2" localSheetId="12">{"LDTB-Qtri.XLS","Sheet1"}</definedName>
    <definedName name="_1774werew_1_1_2" localSheetId="11">{"LDTB-Qtri.XLS","Sheet1"}</definedName>
    <definedName name="_1774werew_1_1_2" localSheetId="13">{"LDTB-Qtri.XLS","Sheet1"}</definedName>
    <definedName name="_1774werew_1_1_2" localSheetId="16">{"LDTB-Qtri.XLS","Sheet1"}</definedName>
    <definedName name="_1774werew_1_1_2" localSheetId="21">{"LDTB-Qtri.XLS","Sheet1"}</definedName>
    <definedName name="_1774werew_1_1_2" localSheetId="18">{"LDTB-Qtri.XLS","Sheet1"}</definedName>
    <definedName name="_1774werew_1_1_2" localSheetId="19">{"LDTB-Qtri.XLS","Sheet1"}</definedName>
    <definedName name="_1774werew_1_1_2" localSheetId="20">{"LDTB-Qtri.XLS","Sheet1"}</definedName>
    <definedName name="_1774werew_1_1_2" localSheetId="22">{"LDTB-Qtri.XLS","Sheet1"}</definedName>
    <definedName name="_1774werew_1_1_2" localSheetId="24">{"LDTB-Qtri.XLS","Sheet1"}</definedName>
    <definedName name="_1774werew_1_1_2" localSheetId="28">{"LDTB-Qtri.XLS","Sheet1"}</definedName>
    <definedName name="_1774werew_1_1_2" localSheetId="14">{"LDTB-Qtri.XLS","Sheet1"}</definedName>
    <definedName name="_1774werew_1_1_2">{"LDTB-Qtri.XLS","Sheet1"}</definedName>
    <definedName name="_1778werew_1_1_1_1" localSheetId="12">{"LDTB-Qtri.XLS","Sheet1"}</definedName>
    <definedName name="_1778werew_1_1_1_1" localSheetId="11">{"LDTB-Qtri.XLS","Sheet1"}</definedName>
    <definedName name="_1778werew_1_1_1_1" localSheetId="13">{"LDTB-Qtri.XLS","Sheet1"}</definedName>
    <definedName name="_1778werew_1_1_1_1" localSheetId="16">{"LDTB-Qtri.XLS","Sheet1"}</definedName>
    <definedName name="_1778werew_1_1_1_1" localSheetId="21">{"LDTB-Qtri.XLS","Sheet1"}</definedName>
    <definedName name="_1778werew_1_1_1_1" localSheetId="18">{"LDTB-Qtri.XLS","Sheet1"}</definedName>
    <definedName name="_1778werew_1_1_1_1" localSheetId="19">{"LDTB-Qtri.XLS","Sheet1"}</definedName>
    <definedName name="_1778werew_1_1_1_1" localSheetId="20">{"LDTB-Qtri.XLS","Sheet1"}</definedName>
    <definedName name="_1778werew_1_1_1_1" localSheetId="22">{"LDTB-Qtri.XLS","Sheet1"}</definedName>
    <definedName name="_1778werew_1_1_1_1" localSheetId="24">{"LDTB-Qtri.XLS","Sheet1"}</definedName>
    <definedName name="_1778werew_1_1_1_1" localSheetId="28">{"LDTB-Qtri.XLS","Sheet1"}</definedName>
    <definedName name="_1778werew_1_1_1_1" localSheetId="14">{"LDTB-Qtri.XLS","Sheet1"}</definedName>
    <definedName name="_1778werew_1_1_1_1">{"LDTB-Qtri.XLS","Sheet1"}</definedName>
    <definedName name="_178__123Graph_Aｸﾞﾗﾌ_4" hidden="1">#REF!</definedName>
    <definedName name="_178_5TU130_1_1_1">NA()</definedName>
    <definedName name="_1782werew_1_1_2_1" localSheetId="12">{"LDTB-Qtri.XLS","Sheet1"}</definedName>
    <definedName name="_1782werew_1_1_2_1" localSheetId="11">{"LDTB-Qtri.XLS","Sheet1"}</definedName>
    <definedName name="_1782werew_1_1_2_1" localSheetId="13">{"LDTB-Qtri.XLS","Sheet1"}</definedName>
    <definedName name="_1782werew_1_1_2_1" localSheetId="16">{"LDTB-Qtri.XLS","Sheet1"}</definedName>
    <definedName name="_1782werew_1_1_2_1" localSheetId="21">{"LDTB-Qtri.XLS","Sheet1"}</definedName>
    <definedName name="_1782werew_1_1_2_1" localSheetId="18">{"LDTB-Qtri.XLS","Sheet1"}</definedName>
    <definedName name="_1782werew_1_1_2_1" localSheetId="19">{"LDTB-Qtri.XLS","Sheet1"}</definedName>
    <definedName name="_1782werew_1_1_2_1" localSheetId="20">{"LDTB-Qtri.XLS","Sheet1"}</definedName>
    <definedName name="_1782werew_1_1_2_1" localSheetId="22">{"LDTB-Qtri.XLS","Sheet1"}</definedName>
    <definedName name="_1782werew_1_1_2_1" localSheetId="24">{"LDTB-Qtri.XLS","Sheet1"}</definedName>
    <definedName name="_1782werew_1_1_2_1" localSheetId="28">{"LDTB-Qtri.XLS","Sheet1"}</definedName>
    <definedName name="_1782werew_1_1_2_1" localSheetId="14">{"LDTB-Qtri.XLS","Sheet1"}</definedName>
    <definedName name="_1782werew_1_1_2_1">{"LDTB-Qtri.XLS","Sheet1"}</definedName>
    <definedName name="_1786werew_10_1_1" localSheetId="12">{"LDTB-Qtri.XLS","Sheet1"}</definedName>
    <definedName name="_1786werew_10_1_1" localSheetId="11">{"LDTB-Qtri.XLS","Sheet1"}</definedName>
    <definedName name="_1786werew_10_1_1" localSheetId="13">{"LDTB-Qtri.XLS","Sheet1"}</definedName>
    <definedName name="_1786werew_10_1_1" localSheetId="16">{"LDTB-Qtri.XLS","Sheet1"}</definedName>
    <definedName name="_1786werew_10_1_1" localSheetId="21">{"LDTB-Qtri.XLS","Sheet1"}</definedName>
    <definedName name="_1786werew_10_1_1" localSheetId="18">{"LDTB-Qtri.XLS","Sheet1"}</definedName>
    <definedName name="_1786werew_10_1_1" localSheetId="19">{"LDTB-Qtri.XLS","Sheet1"}</definedName>
    <definedName name="_1786werew_10_1_1" localSheetId="20">{"LDTB-Qtri.XLS","Sheet1"}</definedName>
    <definedName name="_1786werew_10_1_1" localSheetId="22">{"LDTB-Qtri.XLS","Sheet1"}</definedName>
    <definedName name="_1786werew_10_1_1" localSheetId="24">{"LDTB-Qtri.XLS","Sheet1"}</definedName>
    <definedName name="_1786werew_10_1_1" localSheetId="28">{"LDTB-Qtri.XLS","Sheet1"}</definedName>
    <definedName name="_1786werew_10_1_1" localSheetId="14">{"LDTB-Qtri.XLS","Sheet1"}</definedName>
    <definedName name="_1786werew_10_1_1">{"LDTB-Qtri.XLS","Sheet1"}</definedName>
    <definedName name="_179_6_1_1">NA()</definedName>
    <definedName name="_1790werew_10_1_1_1" localSheetId="12">{"LDTB-Qtri.XLS","Sheet1"}</definedName>
    <definedName name="_1790werew_10_1_1_1" localSheetId="11">{"LDTB-Qtri.XLS","Sheet1"}</definedName>
    <definedName name="_1790werew_10_1_1_1" localSheetId="13">{"LDTB-Qtri.XLS","Sheet1"}</definedName>
    <definedName name="_1790werew_10_1_1_1" localSheetId="16">{"LDTB-Qtri.XLS","Sheet1"}</definedName>
    <definedName name="_1790werew_10_1_1_1" localSheetId="21">{"LDTB-Qtri.XLS","Sheet1"}</definedName>
    <definedName name="_1790werew_10_1_1_1" localSheetId="18">{"LDTB-Qtri.XLS","Sheet1"}</definedName>
    <definedName name="_1790werew_10_1_1_1" localSheetId="19">{"LDTB-Qtri.XLS","Sheet1"}</definedName>
    <definedName name="_1790werew_10_1_1_1" localSheetId="20">{"LDTB-Qtri.XLS","Sheet1"}</definedName>
    <definedName name="_1790werew_10_1_1_1" localSheetId="22">{"LDTB-Qtri.XLS","Sheet1"}</definedName>
    <definedName name="_1790werew_10_1_1_1" localSheetId="24">{"LDTB-Qtri.XLS","Sheet1"}</definedName>
    <definedName name="_1790werew_10_1_1_1" localSheetId="28">{"LDTB-Qtri.XLS","Sheet1"}</definedName>
    <definedName name="_1790werew_10_1_1_1" localSheetId="14">{"LDTB-Qtri.XLS","Sheet1"}</definedName>
    <definedName name="_1790werew_10_1_1_1">{"LDTB-Qtri.XLS","Sheet1"}</definedName>
    <definedName name="_1794werew_10_1_2_1" localSheetId="12">{"LDTB-Qtri.XLS","Sheet1"}</definedName>
    <definedName name="_1794werew_10_1_2_1" localSheetId="11">{"LDTB-Qtri.XLS","Sheet1"}</definedName>
    <definedName name="_1794werew_10_1_2_1" localSheetId="13">{"LDTB-Qtri.XLS","Sheet1"}</definedName>
    <definedName name="_1794werew_10_1_2_1" localSheetId="16">{"LDTB-Qtri.XLS","Sheet1"}</definedName>
    <definedName name="_1794werew_10_1_2_1" localSheetId="21">{"LDTB-Qtri.XLS","Sheet1"}</definedName>
    <definedName name="_1794werew_10_1_2_1" localSheetId="18">{"LDTB-Qtri.XLS","Sheet1"}</definedName>
    <definedName name="_1794werew_10_1_2_1" localSheetId="19">{"LDTB-Qtri.XLS","Sheet1"}</definedName>
    <definedName name="_1794werew_10_1_2_1" localSheetId="20">{"LDTB-Qtri.XLS","Sheet1"}</definedName>
    <definedName name="_1794werew_10_1_2_1" localSheetId="22">{"LDTB-Qtri.XLS","Sheet1"}</definedName>
    <definedName name="_1794werew_10_1_2_1" localSheetId="24">{"LDTB-Qtri.XLS","Sheet1"}</definedName>
    <definedName name="_1794werew_10_1_2_1" localSheetId="28">{"LDTB-Qtri.XLS","Sheet1"}</definedName>
    <definedName name="_1794werew_10_1_2_1" localSheetId="14">{"LDTB-Qtri.XLS","Sheet1"}</definedName>
    <definedName name="_1794werew_10_1_2_1">{"LDTB-Qtri.XLS","Sheet1"}</definedName>
    <definedName name="_1798werew_3_1_1" localSheetId="12">{"LDTB-Qtri.XLS","Sheet1"}</definedName>
    <definedName name="_1798werew_3_1_1" localSheetId="11">{"LDTB-Qtri.XLS","Sheet1"}</definedName>
    <definedName name="_1798werew_3_1_1" localSheetId="13">{"LDTB-Qtri.XLS","Sheet1"}</definedName>
    <definedName name="_1798werew_3_1_1" localSheetId="16">{"LDTB-Qtri.XLS","Sheet1"}</definedName>
    <definedName name="_1798werew_3_1_1" localSheetId="21">{"LDTB-Qtri.XLS","Sheet1"}</definedName>
    <definedName name="_1798werew_3_1_1" localSheetId="18">{"LDTB-Qtri.XLS","Sheet1"}</definedName>
    <definedName name="_1798werew_3_1_1" localSheetId="19">{"LDTB-Qtri.XLS","Sheet1"}</definedName>
    <definedName name="_1798werew_3_1_1" localSheetId="20">{"LDTB-Qtri.XLS","Sheet1"}</definedName>
    <definedName name="_1798werew_3_1_1" localSheetId="22">{"LDTB-Qtri.XLS","Sheet1"}</definedName>
    <definedName name="_1798werew_3_1_1" localSheetId="24">{"LDTB-Qtri.XLS","Sheet1"}</definedName>
    <definedName name="_1798werew_3_1_1" localSheetId="28">{"LDTB-Qtri.XLS","Sheet1"}</definedName>
    <definedName name="_1798werew_3_1_1" localSheetId="14">{"LDTB-Qtri.XLS","Sheet1"}</definedName>
    <definedName name="_1798werew_3_1_1">{"LDTB-Qtri.XLS","Sheet1"}</definedName>
    <definedName name="_17a1_" localSheetId="12" hidden="1">{"'Sheet1'!$L$16"}</definedName>
    <definedName name="_17a1_" localSheetId="11" hidden="1">{"'Sheet1'!$L$16"}</definedName>
    <definedName name="_17a1_" localSheetId="13" hidden="1">{"'Sheet1'!$L$16"}</definedName>
    <definedName name="_17a1_" localSheetId="16" hidden="1">{"'Sheet1'!$L$16"}</definedName>
    <definedName name="_17a1_" localSheetId="21" hidden="1">{"'Sheet1'!$L$16"}</definedName>
    <definedName name="_17a1_" localSheetId="18" hidden="1">{"'Sheet1'!$L$16"}</definedName>
    <definedName name="_17a1_" localSheetId="19" hidden="1">{"'Sheet1'!$L$16"}</definedName>
    <definedName name="_17a1_" localSheetId="20" hidden="1">{"'Sheet1'!$L$16"}</definedName>
    <definedName name="_17a1_" localSheetId="22" hidden="1">{"'Sheet1'!$L$16"}</definedName>
    <definedName name="_17a1_" localSheetId="24" hidden="1">{"'Sheet1'!$L$16"}</definedName>
    <definedName name="_17a1_" localSheetId="28" hidden="1">{"'Sheet1'!$L$16"}</definedName>
    <definedName name="_17a1_" localSheetId="14" hidden="1">{"'Sheet1'!$L$16"}</definedName>
    <definedName name="_17a1_" hidden="1">{"'Sheet1'!$L$16"}</definedName>
    <definedName name="_17a129_" localSheetId="12" hidden="1">{"Offgrid",#N/A,FALSE,"OFFGRID";"Region",#N/A,FALSE,"REGION";"Offgrid -2",#N/A,FALSE,"OFFGRID";"WTP",#N/A,FALSE,"WTP";"WTP -2",#N/A,FALSE,"WTP";"Project",#N/A,FALSE,"PROJECT";"Summary -2",#N/A,FALSE,"SUMMARY"}</definedName>
    <definedName name="_17a129_" localSheetId="11" hidden="1">{"Offgrid",#N/A,FALSE,"OFFGRID";"Region",#N/A,FALSE,"REGION";"Offgrid -2",#N/A,FALSE,"OFFGRID";"WTP",#N/A,FALSE,"WTP";"WTP -2",#N/A,FALSE,"WTP";"Project",#N/A,FALSE,"PROJECT";"Summary -2",#N/A,FALSE,"SUMMARY"}</definedName>
    <definedName name="_17a129_" localSheetId="13" hidden="1">{"Offgrid",#N/A,FALSE,"OFFGRID";"Region",#N/A,FALSE,"REGION";"Offgrid -2",#N/A,FALSE,"OFFGRID";"WTP",#N/A,FALSE,"WTP";"WTP -2",#N/A,FALSE,"WTP";"Project",#N/A,FALSE,"PROJECT";"Summary -2",#N/A,FALSE,"SUMMARY"}</definedName>
    <definedName name="_17a129_" localSheetId="16" hidden="1">{"Offgrid",#N/A,FALSE,"OFFGRID";"Region",#N/A,FALSE,"REGION";"Offgrid -2",#N/A,FALSE,"OFFGRID";"WTP",#N/A,FALSE,"WTP";"WTP -2",#N/A,FALSE,"WTP";"Project",#N/A,FALSE,"PROJECT";"Summary -2",#N/A,FALSE,"SUMMARY"}</definedName>
    <definedName name="_17a129_" localSheetId="21" hidden="1">{"Offgrid",#N/A,FALSE,"OFFGRID";"Region",#N/A,FALSE,"REGION";"Offgrid -2",#N/A,FALSE,"OFFGRID";"WTP",#N/A,FALSE,"WTP";"WTP -2",#N/A,FALSE,"WTP";"Project",#N/A,FALSE,"PROJECT";"Summary -2",#N/A,FALSE,"SUMMARY"}</definedName>
    <definedName name="_17a129_" localSheetId="18" hidden="1">{"Offgrid",#N/A,FALSE,"OFFGRID";"Region",#N/A,FALSE,"REGION";"Offgrid -2",#N/A,FALSE,"OFFGRID";"WTP",#N/A,FALSE,"WTP";"WTP -2",#N/A,FALSE,"WTP";"Project",#N/A,FALSE,"PROJECT";"Summary -2",#N/A,FALSE,"SUMMARY"}</definedName>
    <definedName name="_17a129_" localSheetId="19" hidden="1">{"Offgrid",#N/A,FALSE,"OFFGRID";"Region",#N/A,FALSE,"REGION";"Offgrid -2",#N/A,FALSE,"OFFGRID";"WTP",#N/A,FALSE,"WTP";"WTP -2",#N/A,FALSE,"WTP";"Project",#N/A,FALSE,"PROJECT";"Summary -2",#N/A,FALSE,"SUMMARY"}</definedName>
    <definedName name="_17a129_" localSheetId="20" hidden="1">{"Offgrid",#N/A,FALSE,"OFFGRID";"Region",#N/A,FALSE,"REGION";"Offgrid -2",#N/A,FALSE,"OFFGRID";"WTP",#N/A,FALSE,"WTP";"WTP -2",#N/A,FALSE,"WTP";"Project",#N/A,FALSE,"PROJECT";"Summary -2",#N/A,FALSE,"SUMMARY"}</definedName>
    <definedName name="_17a129_" localSheetId="22" hidden="1">{"Offgrid",#N/A,FALSE,"OFFGRID";"Region",#N/A,FALSE,"REGION";"Offgrid -2",#N/A,FALSE,"OFFGRID";"WTP",#N/A,FALSE,"WTP";"WTP -2",#N/A,FALSE,"WTP";"Project",#N/A,FALSE,"PROJECT";"Summary -2",#N/A,FALSE,"SUMMARY"}</definedName>
    <definedName name="_17a129_" localSheetId="24" hidden="1">{"Offgrid",#N/A,FALSE,"OFFGRID";"Region",#N/A,FALSE,"REGION";"Offgrid -2",#N/A,FALSE,"OFFGRID";"WTP",#N/A,FALSE,"WTP";"WTP -2",#N/A,FALSE,"WTP";"Project",#N/A,FALSE,"PROJECT";"Summary -2",#N/A,FALSE,"SUMMARY"}</definedName>
    <definedName name="_17a129_" localSheetId="28" hidden="1">{"Offgrid",#N/A,FALSE,"OFFGRID";"Region",#N/A,FALSE,"REGION";"Offgrid -2",#N/A,FALSE,"OFFGRID";"WTP",#N/A,FALSE,"WTP";"WTP -2",#N/A,FALSE,"WTP";"Project",#N/A,FALSE,"PROJECT";"Summary -2",#N/A,FALSE,"SUMMARY"}</definedName>
    <definedName name="_17a129_" localSheetId="14" hidden="1">{"Offgrid",#N/A,FALSE,"OFFGRID";"Region",#N/A,FALSE,"REGION";"Offgrid -2",#N/A,FALSE,"OFFGRID";"WTP",#N/A,FALSE,"WTP";"WTP -2",#N/A,FALSE,"WTP";"Project",#N/A,FALSE,"PROJECT";"Summary -2",#N/A,FALSE,"SUMMARY"}</definedName>
    <definedName name="_17a129_" hidden="1">{"Offgrid",#N/A,FALSE,"OFFGRID";"Region",#N/A,FALSE,"REGION";"Offgrid -2",#N/A,FALSE,"OFFGRID";"WTP",#N/A,FALSE,"WTP";"WTP -2",#N/A,FALSE,"WTP";"Project",#N/A,FALSE,"PROJECT";"Summary -2",#N/A,FALSE,"SUMMARY"}</definedName>
    <definedName name="_17EE1_" localSheetId="12" hidden="1">{#N/A,#N/A,FALSE,"단가표지"}</definedName>
    <definedName name="_17EE1_" localSheetId="11" hidden="1">{#N/A,#N/A,FALSE,"단가표지"}</definedName>
    <definedName name="_17EE1_" localSheetId="13" hidden="1">{#N/A,#N/A,FALSE,"단가표지"}</definedName>
    <definedName name="_17EE1_" localSheetId="16" hidden="1">{#N/A,#N/A,FALSE,"단가표지"}</definedName>
    <definedName name="_17EE1_" localSheetId="21" hidden="1">{#N/A,#N/A,FALSE,"단가표지"}</definedName>
    <definedName name="_17EE1_" localSheetId="18" hidden="1">{#N/A,#N/A,FALSE,"단가표지"}</definedName>
    <definedName name="_17EE1_" localSheetId="19" hidden="1">{#N/A,#N/A,FALSE,"단가표지"}</definedName>
    <definedName name="_17EE1_" localSheetId="20" hidden="1">{#N/A,#N/A,FALSE,"단가표지"}</definedName>
    <definedName name="_17EE1_" localSheetId="22" hidden="1">{#N/A,#N/A,FALSE,"단가표지"}</definedName>
    <definedName name="_17EE1_" localSheetId="24" hidden="1">{#N/A,#N/A,FALSE,"단가표지"}</definedName>
    <definedName name="_17EE1_" localSheetId="28" hidden="1">{#N/A,#N/A,FALSE,"단가표지"}</definedName>
    <definedName name="_17EE1_" localSheetId="14" hidden="1">{#N/A,#N/A,FALSE,"단가표지"}</definedName>
    <definedName name="_17EE1_" hidden="1">{#N/A,#N/A,FALSE,"단가표지"}</definedName>
    <definedName name="_17fd2_" localSheetId="12" hidden="1">{#N/A,#N/A,TRUE,"Cover Memo";"Complete Sys. Estimate",#N/A,TRUE,"Change Summary";"Complete Sys. Estimate",#N/A,TRUE,"Estimate Summary";"Complete Sys. Estimate",#N/A,TRUE,"Dept. Summary";"Complete Sys. Estimate",#N/A,TRUE,"DOW Detail"}</definedName>
    <definedName name="_17fd2_" localSheetId="11" hidden="1">{#N/A,#N/A,TRUE,"Cover Memo";"Complete Sys. Estimate",#N/A,TRUE,"Change Summary";"Complete Sys. Estimate",#N/A,TRUE,"Estimate Summary";"Complete Sys. Estimate",#N/A,TRUE,"Dept. Summary";"Complete Sys. Estimate",#N/A,TRUE,"DOW Detail"}</definedName>
    <definedName name="_17fd2_" localSheetId="13" hidden="1">{#N/A,#N/A,TRUE,"Cover Memo";"Complete Sys. Estimate",#N/A,TRUE,"Change Summary";"Complete Sys. Estimate",#N/A,TRUE,"Estimate Summary";"Complete Sys. Estimate",#N/A,TRUE,"Dept. Summary";"Complete Sys. Estimate",#N/A,TRUE,"DOW Detail"}</definedName>
    <definedName name="_17fd2_" localSheetId="16" hidden="1">{#N/A,#N/A,TRUE,"Cover Memo";"Complete Sys. Estimate",#N/A,TRUE,"Change Summary";"Complete Sys. Estimate",#N/A,TRUE,"Estimate Summary";"Complete Sys. Estimate",#N/A,TRUE,"Dept. Summary";"Complete Sys. Estimate",#N/A,TRUE,"DOW Detail"}</definedName>
    <definedName name="_17fd2_" localSheetId="21" hidden="1">{#N/A,#N/A,TRUE,"Cover Memo";"Complete Sys. Estimate",#N/A,TRUE,"Change Summary";"Complete Sys. Estimate",#N/A,TRUE,"Estimate Summary";"Complete Sys. Estimate",#N/A,TRUE,"Dept. Summary";"Complete Sys. Estimate",#N/A,TRUE,"DOW Detail"}</definedName>
    <definedName name="_17fd2_" localSheetId="18" hidden="1">{#N/A,#N/A,TRUE,"Cover Memo";"Complete Sys. Estimate",#N/A,TRUE,"Change Summary";"Complete Sys. Estimate",#N/A,TRUE,"Estimate Summary";"Complete Sys. Estimate",#N/A,TRUE,"Dept. Summary";"Complete Sys. Estimate",#N/A,TRUE,"DOW Detail"}</definedName>
    <definedName name="_17fd2_" localSheetId="19" hidden="1">{#N/A,#N/A,TRUE,"Cover Memo";"Complete Sys. Estimate",#N/A,TRUE,"Change Summary";"Complete Sys. Estimate",#N/A,TRUE,"Estimate Summary";"Complete Sys. Estimate",#N/A,TRUE,"Dept. Summary";"Complete Sys. Estimate",#N/A,TRUE,"DOW Detail"}</definedName>
    <definedName name="_17fd2_" localSheetId="20" hidden="1">{#N/A,#N/A,TRUE,"Cover Memo";"Complete Sys. Estimate",#N/A,TRUE,"Change Summary";"Complete Sys. Estimate",#N/A,TRUE,"Estimate Summary";"Complete Sys. Estimate",#N/A,TRUE,"Dept. Summary";"Complete Sys. Estimate",#N/A,TRUE,"DOW Detail"}</definedName>
    <definedName name="_17fd2_" localSheetId="22" hidden="1">{#N/A,#N/A,TRUE,"Cover Memo";"Complete Sys. Estimate",#N/A,TRUE,"Change Summary";"Complete Sys. Estimate",#N/A,TRUE,"Estimate Summary";"Complete Sys. Estimate",#N/A,TRUE,"Dept. Summary";"Complete Sys. Estimate",#N/A,TRUE,"DOW Detail"}</definedName>
    <definedName name="_17fd2_" localSheetId="24" hidden="1">{#N/A,#N/A,TRUE,"Cover Memo";"Complete Sys. Estimate",#N/A,TRUE,"Change Summary";"Complete Sys. Estimate",#N/A,TRUE,"Estimate Summary";"Complete Sys. Estimate",#N/A,TRUE,"Dept. Summary";"Complete Sys. Estimate",#N/A,TRUE,"DOW Detail"}</definedName>
    <definedName name="_17fd2_" localSheetId="28" hidden="1">{#N/A,#N/A,TRUE,"Cover Memo";"Complete Sys. Estimate",#N/A,TRUE,"Change Summary";"Complete Sys. Estimate",#N/A,TRUE,"Estimate Summary";"Complete Sys. Estimate",#N/A,TRUE,"Dept. Summary";"Complete Sys. Estimate",#N/A,TRUE,"DOW Detail"}</definedName>
    <definedName name="_17fd2_" localSheetId="14" hidden="1">{#N/A,#N/A,TRUE,"Cover Memo";"Complete Sys. Estimate",#N/A,TRUE,"Change Summary";"Complete Sys. Estimate",#N/A,TRUE,"Estimate Summary";"Complete Sys. Estimate",#N/A,TRUE,"Dept. Summary";"Complete Sys. Estimate",#N/A,TRUE,"DOW Detail"}</definedName>
    <definedName name="_17fd2_" hidden="1">{#N/A,#N/A,TRUE,"Cover Memo";"Complete Sys. Estimate",#N/A,TRUE,"Change Summary";"Complete Sys. Estimate",#N/A,TRUE,"Estimate Summary";"Complete Sys. Estimate",#N/A,TRUE,"Dept. Summary";"Complete Sys. Estimate",#N/A,TRUE,"DOW Detail"}</definedName>
    <definedName name="_17P3_" localSheetId="12" hidden="1">{#N/A,#N/A,FALSE,"特殊室（ＢＱ表）"}</definedName>
    <definedName name="_17P3_" localSheetId="11" hidden="1">{#N/A,#N/A,FALSE,"特殊室（ＢＱ表）"}</definedName>
    <definedName name="_17P3_" localSheetId="13" hidden="1">{#N/A,#N/A,FALSE,"特殊室（ＢＱ表）"}</definedName>
    <definedName name="_17P3_" localSheetId="16" hidden="1">{#N/A,#N/A,FALSE,"特殊室（ＢＱ表）"}</definedName>
    <definedName name="_17P3_" localSheetId="21" hidden="1">{#N/A,#N/A,FALSE,"特殊室（ＢＱ表）"}</definedName>
    <definedName name="_17P3_" localSheetId="18" hidden="1">{#N/A,#N/A,FALSE,"特殊室（ＢＱ表）"}</definedName>
    <definedName name="_17P3_" localSheetId="19" hidden="1">{#N/A,#N/A,FALSE,"特殊室（ＢＱ表）"}</definedName>
    <definedName name="_17P3_" localSheetId="20" hidden="1">{#N/A,#N/A,FALSE,"特殊室（ＢＱ表）"}</definedName>
    <definedName name="_17P3_" localSheetId="22" hidden="1">{#N/A,#N/A,FALSE,"特殊室（ＢＱ表）"}</definedName>
    <definedName name="_17P3_" localSheetId="24" hidden="1">{#N/A,#N/A,FALSE,"特殊室（ＢＱ表）"}</definedName>
    <definedName name="_17P3_" localSheetId="28" hidden="1">{#N/A,#N/A,FALSE,"特殊室（ＢＱ表）"}</definedName>
    <definedName name="_17P3_" localSheetId="14" hidden="1">{#N/A,#N/A,FALSE,"特殊室（ＢＱ表）"}</definedName>
    <definedName name="_17P3_" hidden="1">{#N/A,#N/A,FALSE,"特殊室（ＢＱ表）"}</definedName>
    <definedName name="_17q45_" localSheetId="12" hidden="1">{"'용역비'!$A$4:$C$8"}</definedName>
    <definedName name="_17q45_" localSheetId="11" hidden="1">{"'용역비'!$A$4:$C$8"}</definedName>
    <definedName name="_17q45_" localSheetId="13" hidden="1">{"'용역비'!$A$4:$C$8"}</definedName>
    <definedName name="_17q45_" localSheetId="16" hidden="1">{"'용역비'!$A$4:$C$8"}</definedName>
    <definedName name="_17q45_" localSheetId="21" hidden="1">{"'용역비'!$A$4:$C$8"}</definedName>
    <definedName name="_17q45_" localSheetId="18" hidden="1">{"'용역비'!$A$4:$C$8"}</definedName>
    <definedName name="_17q45_" localSheetId="19" hidden="1">{"'용역비'!$A$4:$C$8"}</definedName>
    <definedName name="_17q45_" localSheetId="20" hidden="1">{"'용역비'!$A$4:$C$8"}</definedName>
    <definedName name="_17q45_" localSheetId="22" hidden="1">{"'용역비'!$A$4:$C$8"}</definedName>
    <definedName name="_17q45_" localSheetId="24" hidden="1">{"'용역비'!$A$4:$C$8"}</definedName>
    <definedName name="_17q45_" localSheetId="28" hidden="1">{"'용역비'!$A$4:$C$8"}</definedName>
    <definedName name="_17q45_" localSheetId="14" hidden="1">{"'용역비'!$A$4:$C$8"}</definedName>
    <definedName name="_17q45_" hidden="1">{"'용역비'!$A$4:$C$8"}</definedName>
    <definedName name="_18_?1_1_1_1">NA()</definedName>
    <definedName name="_18__________123Graph_Aｸﾞﾗﾌ_4" hidden="1">#REF!</definedName>
    <definedName name="_18____123Graph_Aｸﾞﾗﾌ_5" hidden="1">#REF!</definedName>
    <definedName name="_18____123Graph_Xｸﾞﾗﾌ_3" hidden="1">#REF!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Aｸﾞﾗﾌ_4" hidden="1">#REF!</definedName>
    <definedName name="_18__123Graph_Aｸﾞﾗﾌ_5" hidden="1">#REF!</definedName>
    <definedName name="_18__123Graph_X????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8_0_S" hidden="1">#REF!</definedName>
    <definedName name="_180__123Graph_Xｸﾞﾗﾌ_5" hidden="1">#REF!</definedName>
    <definedName name="_180_6ABC501_1_1">NA()</definedName>
    <definedName name="_1802werew_3_1_1_1" localSheetId="12">{"LDTB-Qtri.XLS","Sheet1"}</definedName>
    <definedName name="_1802werew_3_1_1_1" localSheetId="11">{"LDTB-Qtri.XLS","Sheet1"}</definedName>
    <definedName name="_1802werew_3_1_1_1" localSheetId="13">{"LDTB-Qtri.XLS","Sheet1"}</definedName>
    <definedName name="_1802werew_3_1_1_1" localSheetId="16">{"LDTB-Qtri.XLS","Sheet1"}</definedName>
    <definedName name="_1802werew_3_1_1_1" localSheetId="21">{"LDTB-Qtri.XLS","Sheet1"}</definedName>
    <definedName name="_1802werew_3_1_1_1" localSheetId="18">{"LDTB-Qtri.XLS","Sheet1"}</definedName>
    <definedName name="_1802werew_3_1_1_1" localSheetId="19">{"LDTB-Qtri.XLS","Sheet1"}</definedName>
    <definedName name="_1802werew_3_1_1_1" localSheetId="20">{"LDTB-Qtri.XLS","Sheet1"}</definedName>
    <definedName name="_1802werew_3_1_1_1" localSheetId="22">{"LDTB-Qtri.XLS","Sheet1"}</definedName>
    <definedName name="_1802werew_3_1_1_1" localSheetId="24">{"LDTB-Qtri.XLS","Sheet1"}</definedName>
    <definedName name="_1802werew_3_1_1_1" localSheetId="28">{"LDTB-Qtri.XLS","Sheet1"}</definedName>
    <definedName name="_1802werew_3_1_1_1" localSheetId="14">{"LDTB-Qtri.XLS","Sheet1"}</definedName>
    <definedName name="_1802werew_3_1_1_1">{"LDTB-Qtri.XLS","Sheet1"}</definedName>
    <definedName name="_1803xmcax_1_1">NA()</definedName>
    <definedName name="_1804xmcax_1_1_1">NA()</definedName>
    <definedName name="_1805xuong_1_1">NA()</definedName>
    <definedName name="_1806ZYX_1_1">NA()</definedName>
    <definedName name="_1807ZZZ_1_1">NA()</definedName>
    <definedName name="_1808ZZZ_1_1_1">NA()</definedName>
    <definedName name="_1809ㅁ1_1_1">NA()</definedName>
    <definedName name="_181_6ABC501_1_1_1">NA()</definedName>
    <definedName name="_1810ㅁㅂ_1_1">NA()</definedName>
    <definedName name="_1811ㅏ271_1_1">NA()</definedName>
    <definedName name="_1812ㅏ271_1_1_1">NA()</definedName>
    <definedName name="_1813地點_______神浪工業區_Site_________Song_Than________________Industry_Zone_1_1">NA()</definedName>
    <definedName name="_1814工程名稱_Project_name_1_1">NA()</definedName>
    <definedName name="_1815業主_Owner_1_1">NA()</definedName>
    <definedName name="_1816統一_越南_有限公司_Uni_President_VN__Ltd._1_1">NA()</definedName>
    <definedName name="_1817項次_No._1_1">NA()</definedName>
    <definedName name="_182_6ABC701_1_1">NA()</definedName>
    <definedName name="_183__123Graph_Aｸﾞﾗﾌ_5" hidden="1">#REF!</definedName>
    <definedName name="_183_6ABC701_1_1_1">NA()</definedName>
    <definedName name="_184_6ABC951_1_1">NA()</definedName>
    <definedName name="_185_6ABC951_1_1_1">NA()</definedName>
    <definedName name="_186_6BNTTTH_1_1">NA()</definedName>
    <definedName name="_187_6BRANCH_1_1">NA()</definedName>
    <definedName name="_188_6BRANCH_1_1_1">NA()</definedName>
    <definedName name="_189_6BTHT01_1_1">NA()</definedName>
    <definedName name="_18a1_" localSheetId="12" hidden="1">{"'Sheet1'!$L$16"}</definedName>
    <definedName name="_18a1_" localSheetId="11" hidden="1">{"'Sheet1'!$L$16"}</definedName>
    <definedName name="_18a1_" localSheetId="13" hidden="1">{"'Sheet1'!$L$16"}</definedName>
    <definedName name="_18a1_" localSheetId="16" hidden="1">{"'Sheet1'!$L$16"}</definedName>
    <definedName name="_18a1_" localSheetId="21" hidden="1">{"'Sheet1'!$L$16"}</definedName>
    <definedName name="_18a1_" localSheetId="18" hidden="1">{"'Sheet1'!$L$16"}</definedName>
    <definedName name="_18a1_" localSheetId="19" hidden="1">{"'Sheet1'!$L$16"}</definedName>
    <definedName name="_18a1_" localSheetId="20" hidden="1">{"'Sheet1'!$L$16"}</definedName>
    <definedName name="_18a1_" localSheetId="22" hidden="1">{"'Sheet1'!$L$16"}</definedName>
    <definedName name="_18a1_" localSheetId="24" hidden="1">{"'Sheet1'!$L$16"}</definedName>
    <definedName name="_18a1_" localSheetId="28" hidden="1">{"'Sheet1'!$L$16"}</definedName>
    <definedName name="_18a1_" localSheetId="14" hidden="1">{"'Sheet1'!$L$16"}</definedName>
    <definedName name="_18a1_" hidden="1">{"'Sheet1'!$L$16"}</definedName>
    <definedName name="_19_?1_1_2">NA()</definedName>
    <definedName name="_19__________123Graph_Aｸﾞﾗﾌ_5" hidden="1">#REF!</definedName>
    <definedName name="_19_____123Graph_Aｸﾞﾗﾌ_3" hidden="1">#REF!</definedName>
    <definedName name="_19____123Graph_Xｸﾞﾗﾌ_4" hidden="1">#REF!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3" hidden="1">#REF!</definedName>
    <definedName name="_19__123Graph_Aｸﾞﾗﾌ_5" hidden="1">#REF!</definedName>
    <definedName name="_19__123Graph_X????_1" hidden="1">#REF!</definedName>
    <definedName name="_19__123Graph_X????_4" hidden="1">#REF!</definedName>
    <definedName name="_19__123Graph_X????_5" hidden="1">#REF!</definedName>
    <definedName name="_19__123Graph_Xｸﾞﾗﾌ_1" hidden="1">#REF!</definedName>
    <definedName name="_19__123Graph_Xｸﾞﾗﾌ_2" hidden="1">#REF!</definedName>
    <definedName name="_19__123Graph_Xｸﾞﾗﾌ_4" hidden="1">#REF!</definedName>
    <definedName name="_19__123Graph_Xｸﾞﾗﾌ_5" hidden="1">#N/A</definedName>
    <definedName name="_190_6BTHT01_1_1_1">NA()</definedName>
    <definedName name="_191_6BTHT02_1_1">NA()</definedName>
    <definedName name="_192_6BTHT02_1_1_1">NA()</definedName>
    <definedName name="_193__123Graph_Xｸﾞﾗﾌ_1" hidden="1">#REF!</definedName>
    <definedName name="_193_6BTHT11_1_1">NA()</definedName>
    <definedName name="_194_6BTHT11_1_1_1">NA()</definedName>
    <definedName name="_195_6CHAG01_1_1">NA()</definedName>
    <definedName name="_1957CotThep">#REF!</definedName>
    <definedName name="_1957DaoDat">#REF!</definedName>
    <definedName name="_1957DoBeTong">#REF!</definedName>
    <definedName name="_1957Door">#REF!</definedName>
    <definedName name="_1957HoanThien">#REF!</definedName>
    <definedName name="_1957Nuoc">#REF!</definedName>
    <definedName name="_1957ThaoDo">#REF!</definedName>
    <definedName name="_1957Xay">#REF!</definedName>
    <definedName name="_196_6CHAG01_1_1_1">NA()</definedName>
    <definedName name="_197_6CHAG02_1_1">NA()</definedName>
    <definedName name="_198__123Graph_Xｸﾞﾗﾌ_2" hidden="1">#REF!</definedName>
    <definedName name="_198_6CHAG02_1_1_1">NA()</definedName>
    <definedName name="_199_6CHAG03_1_1">NA()</definedName>
    <definedName name="_19a2_" localSheetId="12" hidden="1">{"'Sheet1'!$L$16"}</definedName>
    <definedName name="_19a2_" localSheetId="11" hidden="1">{"'Sheet1'!$L$16"}</definedName>
    <definedName name="_19a2_" localSheetId="13" hidden="1">{"'Sheet1'!$L$16"}</definedName>
    <definedName name="_19a2_" localSheetId="16" hidden="1">{"'Sheet1'!$L$16"}</definedName>
    <definedName name="_19a2_" localSheetId="21" hidden="1">{"'Sheet1'!$L$16"}</definedName>
    <definedName name="_19a2_" localSheetId="18" hidden="1">{"'Sheet1'!$L$16"}</definedName>
    <definedName name="_19a2_" localSheetId="19" hidden="1">{"'Sheet1'!$L$16"}</definedName>
    <definedName name="_19a2_" localSheetId="20" hidden="1">{"'Sheet1'!$L$16"}</definedName>
    <definedName name="_19a2_" localSheetId="22" hidden="1">{"'Sheet1'!$L$16"}</definedName>
    <definedName name="_19a2_" localSheetId="24" hidden="1">{"'Sheet1'!$L$16"}</definedName>
    <definedName name="_19a2_" localSheetId="28" hidden="1">{"'Sheet1'!$L$16"}</definedName>
    <definedName name="_19a2_" localSheetId="14" hidden="1">{"'Sheet1'!$L$16"}</definedName>
    <definedName name="_19a2_" hidden="1">{"'Sheet1'!$L$16"}</definedName>
    <definedName name="_19P3_" localSheetId="12" hidden="1">{#N/A,#N/A,FALSE,"特殊室（ＢＱ表）"}</definedName>
    <definedName name="_19P3_" localSheetId="11" hidden="1">{#N/A,#N/A,FALSE,"特殊室（ＢＱ表）"}</definedName>
    <definedName name="_19P3_" localSheetId="13" hidden="1">{#N/A,#N/A,FALSE,"特殊室（ＢＱ表）"}</definedName>
    <definedName name="_19P3_" localSheetId="16" hidden="1">{#N/A,#N/A,FALSE,"特殊室（ＢＱ表）"}</definedName>
    <definedName name="_19P3_" localSheetId="21" hidden="1">{#N/A,#N/A,FALSE,"特殊室（ＢＱ表）"}</definedName>
    <definedName name="_19P3_" localSheetId="18" hidden="1">{#N/A,#N/A,FALSE,"特殊室（ＢＱ表）"}</definedName>
    <definedName name="_19P3_" localSheetId="19" hidden="1">{#N/A,#N/A,FALSE,"特殊室（ＢＱ表）"}</definedName>
    <definedName name="_19P3_" localSheetId="20" hidden="1">{#N/A,#N/A,FALSE,"特殊室（ＢＱ表）"}</definedName>
    <definedName name="_19P3_" localSheetId="22" hidden="1">{#N/A,#N/A,FALSE,"特殊室（ＢＱ表）"}</definedName>
    <definedName name="_19P3_" localSheetId="24" hidden="1">{#N/A,#N/A,FALSE,"特殊室（ＢＱ表）"}</definedName>
    <definedName name="_19P3_" localSheetId="28" hidden="1">{#N/A,#N/A,FALSE,"特殊室（ＢＱ表）"}</definedName>
    <definedName name="_19P3_" localSheetId="14" hidden="1">{#N/A,#N/A,FALSE,"特殊室（ＢＱ表）"}</definedName>
    <definedName name="_19P3_" hidden="1">{#N/A,#N/A,FALSE,"特殊室（ＢＱ表）"}</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BLnhungkem">#REF!</definedName>
    <definedName name="_1CAP001">#REF!</definedName>
    <definedName name="_1CAP002">#REF!</definedName>
    <definedName name="_1CAP003">#REF!</definedName>
    <definedName name="_1CAP011">#REF!</definedName>
    <definedName name="_1CAP012">#REF!</definedName>
    <definedName name="_1CAPTU1">#REF!</definedName>
    <definedName name="_1CB">#REF!</definedName>
    <definedName name="_1CDHT01">#REF!</definedName>
    <definedName name="_1CDHT02">#REF!</definedName>
    <definedName name="_1CDHT03">#REF!</definedName>
    <definedName name="_1CHANG1">#REF!</definedName>
    <definedName name="_1CHANG2">#REF!</definedName>
    <definedName name="_1COBA0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DOI1">#REF!</definedName>
    <definedName name="_1DAU001">#REF!</definedName>
    <definedName name="_1DAU002">#REF!</definedName>
    <definedName name="_1DAU003">#REF!</definedName>
    <definedName name="_1DauNoi">#REF!</definedName>
    <definedName name="_1DayDanDien">#REF!</definedName>
    <definedName name="_1DCTT48">#REF!</definedName>
    <definedName name="_1DDAY03">#REF!</definedName>
    <definedName name="_1DDTT01">#REF!</definedName>
    <definedName name="_1DeMongDeNeo">#REF!</definedName>
    <definedName name="_1DK1001">#REF!</definedName>
    <definedName name="_1DK3001">#REF!</definedName>
    <definedName name="_1F" hidden="1">#REF!</definedName>
    <definedName name="_1FCO101">#REF!</definedName>
    <definedName name="_1GIA101">#REF!</definedName>
    <definedName name="_1HeThongNuoc">#REF!</definedName>
    <definedName name="_1KD22B1">#REF!</definedName>
    <definedName name="_1KDM22T">#REF!</definedName>
    <definedName name="_1KEP001">#REF!</definedName>
    <definedName name="_1LA1001">#REF!</definedName>
    <definedName name="_1LA2101">#REF!</definedName>
    <definedName name="_1LCAP01">#REF!</definedName>
    <definedName name="_1LinhTinh">#REF!</definedName>
    <definedName name="_1LiTi">#REF!</definedName>
    <definedName name="_1MCCB01">#REF!</definedName>
    <definedName name="_1MCCBO2">#REF!</definedName>
    <definedName name="_1MONG01">#REF!</definedName>
    <definedName name="_1NEO001">#REF!</definedName>
    <definedName name="_1NeoChang">#REF!</definedName>
    <definedName name="_1ONG001">#REF!</definedName>
    <definedName name="_1ONG002">#REF!</definedName>
    <definedName name="_1ONG003">#REF!</definedName>
    <definedName name="_1P3_" localSheetId="12" hidden="1">{#N/A,#N/A,FALSE,"特殊室（ＢＱ表）"}</definedName>
    <definedName name="_1P3_" localSheetId="11" hidden="1">{#N/A,#N/A,FALSE,"特殊室（ＢＱ表）"}</definedName>
    <definedName name="_1P3_" localSheetId="13" hidden="1">{#N/A,#N/A,FALSE,"特殊室（ＢＱ表）"}</definedName>
    <definedName name="_1P3_" localSheetId="16" hidden="1">{#N/A,#N/A,FALSE,"特殊室（ＢＱ表）"}</definedName>
    <definedName name="_1P3_" localSheetId="21" hidden="1">{#N/A,#N/A,FALSE,"特殊室（ＢＱ表）"}</definedName>
    <definedName name="_1P3_" localSheetId="18" hidden="1">{#N/A,#N/A,FALSE,"特殊室（ＢＱ表）"}</definedName>
    <definedName name="_1P3_" localSheetId="19" hidden="1">{#N/A,#N/A,FALSE,"特殊室（ＢＱ表）"}</definedName>
    <definedName name="_1P3_" localSheetId="20" hidden="1">{#N/A,#N/A,FALSE,"特殊室（ＢＱ表）"}</definedName>
    <definedName name="_1P3_" localSheetId="22" hidden="1">{#N/A,#N/A,FALSE,"特殊室（ＢＱ表）"}</definedName>
    <definedName name="_1P3_" localSheetId="24" hidden="1">{#N/A,#N/A,FALSE,"特殊室（ＢＱ表）"}</definedName>
    <definedName name="_1P3_" localSheetId="28" hidden="1">{#N/A,#N/A,FALSE,"特殊室（ＢＱ表）"}</definedName>
    <definedName name="_1P3_" localSheetId="14" hidden="1">{#N/A,#N/A,FALSE,"特殊室（ＢＱ表）"}</definedName>
    <definedName name="_1P3_" hidden="1">{#N/A,#N/A,FALSE,"特殊室（ＢＱ表）"}</definedName>
    <definedName name="_1PKCAP1">#REF!</definedName>
    <definedName name="_1PKIEN1">#REF!</definedName>
    <definedName name="_1PKIEN2">#REF!</definedName>
    <definedName name="_1PKTram">#REF!</definedName>
    <definedName name="_1PKTT01">#REF!</definedName>
    <definedName name="_1SDUNG1">#REF!</definedName>
    <definedName name="_1STREO1">#REF!</definedName>
    <definedName name="_1STREO2">#REF!</definedName>
    <definedName name="_1STREO3">#REF!</definedName>
    <definedName name="_1SuCachDien">#REF!</definedName>
    <definedName name="_1TCD001">#REF!</definedName>
    <definedName name="_1TCD101">#REF!</definedName>
    <definedName name="_1TCD201">#REF!</definedName>
    <definedName name="_1TCD203">#REF!</definedName>
    <definedName name="_1TD1001">#REF!</definedName>
    <definedName name="_1TD1002">#REF!</definedName>
    <definedName name="_1TD2001">#REF!</definedName>
    <definedName name="_1Terre">#REF!</definedName>
    <definedName name="_1ThepHinh">#REF!</definedName>
    <definedName name="_1ThepThanhPham">#REF!</definedName>
    <definedName name="_1TIHT01">#REF!</definedName>
    <definedName name="_1TIHT02">#REF!</definedName>
    <definedName name="_1TIHT03">#REF!</definedName>
    <definedName name="_1TIHT04">#REF!</definedName>
    <definedName name="_1TIHT05">#REF!</definedName>
    <definedName name="_1TIHT06">#REF!</definedName>
    <definedName name="_1TIHT07">#REF!</definedName>
    <definedName name="_1TRU121">#REF!</definedName>
    <definedName name="_1TRU122">#REF!</definedName>
    <definedName name="_1TRU141">#REF!</definedName>
    <definedName name="_1TRU142">#REF!</definedName>
    <definedName name="_1TruDien">#REF!</definedName>
    <definedName name="_1TuDien">#REF!</definedName>
    <definedName name="_1UCLEV1">#REF!</definedName>
    <definedName name="_2">#N/A</definedName>
    <definedName name="_2_??">NA()</definedName>
    <definedName name="_2_?1">#N/A</definedName>
    <definedName name="_2________________123Graph_Aｸﾞﾗﾌ_2" hidden="1">#REF!</definedName>
    <definedName name="_2______123Graph_ACHART_1" hidden="1">#REF!</definedName>
    <definedName name="_2______123Graph_Aｸﾞﾗﾌ_2" hidden="1">#REF!</definedName>
    <definedName name="_2_____123Graph_Aｸﾞﾗﾌ_1" hidden="1">#REF!</definedName>
    <definedName name="_2____123Graph_Aｸﾞﾗﾌ_2" hidden="1">#REF!</definedName>
    <definedName name="_2___123Graph_A????_2" hidden="1">#REF!</definedName>
    <definedName name="_2___123Graph_Aｸﾞﾗﾌ_2" hidden="1">#REF!</definedName>
    <definedName name="_2__123Graph_A????_2" hidden="1">#REF!</definedName>
    <definedName name="_2__123Graph_ACHART_1" hidden="1">#N/A</definedName>
    <definedName name="_2__123Graph_ACHART_2" hidden="1">#REF!</definedName>
    <definedName name="_2__123Graph_ATEILM_RKTE2" hidden="1">#REF!</definedName>
    <definedName name="_2__123Graph_Aｸﾞﾗﾌ_1" hidden="1">#REF!</definedName>
    <definedName name="_2__123Graph_Aｸﾞﾗﾌ_2" hidden="1">#REF!</definedName>
    <definedName name="_2__123Graph_BS_CURVE" hidden="1">#REF!</definedName>
    <definedName name="_2__123Graph_XCHART_1A" hidden="1">#REF!</definedName>
    <definedName name="_2_0__123Grap" hidden="1">#REF!</definedName>
    <definedName name="_2_0_0__123Grap" hidden="1">#REF!</definedName>
    <definedName name="_2_0_0_F" hidden="1">#REF!</definedName>
    <definedName name="_2_0_F" hidden="1">#REF!</definedName>
    <definedName name="_2_0_S" hidden="1">#REF!</definedName>
    <definedName name="_2_0xoa_" hidden="1">#REF!</definedName>
    <definedName name="_2_123Grap" hidden="1">#REF!</definedName>
    <definedName name="_20_?1_1_3">NA()</definedName>
    <definedName name="_20____123Graph_Xｸﾞﾗﾌ_1" hidden="1">#REF!</definedName>
    <definedName name="_20____123Graph_Xｸﾞﾗﾌ_5" hidden="1">#REF!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2" hidden="1">#REF!</definedName>
    <definedName name="_20__123Graph_Aｸﾞﾗﾌ_3" hidden="1">#REF!</definedName>
    <definedName name="_20__123Graph_Aｸﾞﾗﾌ_4" hidden="1">#REF!</definedName>
    <definedName name="_20__123Graph_Aｸﾞﾗﾌ_5" hidden="1">#REF!</definedName>
    <definedName name="_20__123Graph_X????_2" hidden="1">#REF!</definedName>
    <definedName name="_20__123Graph_X????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0_6CHAG03_1_1_1">NA()</definedName>
    <definedName name="_201_6CHAG04_1_1">NA()</definedName>
    <definedName name="_202_6CHAG04_1_1_1">NA()</definedName>
    <definedName name="_203__123Graph_Xｸﾞﾗﾌ_3" hidden="1">#REF!</definedName>
    <definedName name="_203_6CHDG01_1_1">NA()</definedName>
    <definedName name="_204_6CHDG01_1_1_1">NA()</definedName>
    <definedName name="_205_6CHDG02_1_1">NA()</definedName>
    <definedName name="_206_6CHDG02_1_1_1">NA()</definedName>
    <definedName name="_207_6CHDG03_1_1">NA()</definedName>
    <definedName name="_208__123Graph_Xｸﾞﾗﾌ_4" hidden="1">#REF!</definedName>
    <definedName name="_208_6CHDG03_1_1_1">NA()</definedName>
    <definedName name="_209_6CHDG04_1_1">NA()</definedName>
    <definedName name="_21_?1_1_4">NA()</definedName>
    <definedName name="_21__________123Graph_Xｸﾞﾗﾌ_1" hidden="1">#REF!</definedName>
    <definedName name="_21_____123Graph_Aｸﾞﾗﾌ_4" hidden="1">#REF!</definedName>
    <definedName name="_21____123Graph_Xｸﾞﾗﾌ_2" hidden="1">#REF!</definedName>
    <definedName name="_21___123Graph_Xｸﾞﾗﾌ_3" hidden="1">#REF!</definedName>
    <definedName name="_21__123Graph_A????_2" hidden="1">#REF!</definedName>
    <definedName name="_21__123Graph_A????_5" hidden="1">#REF!</definedName>
    <definedName name="_21__123Graph_ACHART_1" hidden="1">#REF!</definedName>
    <definedName name="_21__123Graph_Aｸﾞﾗﾌ_1" hidden="1">#REF!</definedName>
    <definedName name="_21__123Graph_Aｸﾞﾗﾌ_2" hidden="1">#REF!</definedName>
    <definedName name="_21__123Graph_Aｸﾞﾗﾌ_3" hidden="1">#N/A</definedName>
    <definedName name="_21__123Graph_Aｸﾞﾗﾌ_4" hidden="1">#REF!</definedName>
    <definedName name="_21__123Graph_Aｸﾞﾗﾌ_5" hidden="1">#REF!</definedName>
    <definedName name="_21__123Graph_BCHART_1" hidden="1">#REF!</definedName>
    <definedName name="_21__123Graph_X????_1" hidden="1">#REF!</definedName>
    <definedName name="_21__123Graph_X????_3" hidden="1">#REF!</definedName>
    <definedName name="_21__123Graph_Xｸﾞﾗﾌ_2" hidden="1">#REF!</definedName>
    <definedName name="_21__123Graph_Xｸﾞﾗﾌ_3" hidden="1">#REF!</definedName>
    <definedName name="_21__123Graph_Xｸﾞﾗﾌ_4" hidden="1">#REF!</definedName>
    <definedName name="_21_0_S" hidden="1">#REF!</definedName>
    <definedName name="_210_6CHDG04_1_1_1">NA()</definedName>
    <definedName name="_211_6CHSG01_1_1">NA()</definedName>
    <definedName name="_212_6CHSG01_1_1_1">NA()</definedName>
    <definedName name="_212g" hidden="1">#REF!</definedName>
    <definedName name="_213__123Graph_Xｸﾞﾗﾌ_5" hidden="1">#REF!</definedName>
    <definedName name="_213_6CHSG02_1_1">NA()</definedName>
    <definedName name="_214_6CHSG02_1_1_1">NA()</definedName>
    <definedName name="_215_6CLHT01_1_1">NA()</definedName>
    <definedName name="_216_6CLHT01_1_1_1">NA()</definedName>
    <definedName name="_217_6CLHT02_1_1">NA()</definedName>
    <definedName name="_218_6CLHT02_1_1_1">NA()</definedName>
    <definedName name="_219_6CLHT03_1_1">NA()</definedName>
    <definedName name="_21F" hidden="1">#REF!</definedName>
    <definedName name="_21P3_" localSheetId="12" hidden="1">{#N/A,#N/A,FALSE,"特殊室（ＢＱ表）"}</definedName>
    <definedName name="_21P3_" localSheetId="11" hidden="1">{#N/A,#N/A,FALSE,"特殊室（ＢＱ表）"}</definedName>
    <definedName name="_21P3_" localSheetId="13" hidden="1">{#N/A,#N/A,FALSE,"特殊室（ＢＱ表）"}</definedName>
    <definedName name="_21P3_" localSheetId="16" hidden="1">{#N/A,#N/A,FALSE,"特殊室（ＢＱ表）"}</definedName>
    <definedName name="_21P3_" localSheetId="21" hidden="1">{#N/A,#N/A,FALSE,"特殊室（ＢＱ表）"}</definedName>
    <definedName name="_21P3_" localSheetId="18" hidden="1">{#N/A,#N/A,FALSE,"特殊室（ＢＱ表）"}</definedName>
    <definedName name="_21P3_" localSheetId="19" hidden="1">{#N/A,#N/A,FALSE,"特殊室（ＢＱ表）"}</definedName>
    <definedName name="_21P3_" localSheetId="20" hidden="1">{#N/A,#N/A,FALSE,"特殊室（ＢＱ表）"}</definedName>
    <definedName name="_21P3_" localSheetId="22" hidden="1">{#N/A,#N/A,FALSE,"特殊室（ＢＱ表）"}</definedName>
    <definedName name="_21P3_" localSheetId="24" hidden="1">{#N/A,#N/A,FALSE,"特殊室（ＢＱ表）"}</definedName>
    <definedName name="_21P3_" localSheetId="28" hidden="1">{#N/A,#N/A,FALSE,"特殊室（ＢＱ表）"}</definedName>
    <definedName name="_21P3_" localSheetId="14" hidden="1">{#N/A,#N/A,FALSE,"特殊室（ＢＱ表）"}</definedName>
    <definedName name="_21P3_" hidden="1">{#N/A,#N/A,FALSE,"特殊室（ＢＱ表）"}</definedName>
    <definedName name="_22_?1_1_5">NA()</definedName>
    <definedName name="_22__________123Graph_Xｸﾞﾗﾌ_2" hidden="1">#REF!</definedName>
    <definedName name="_22____123Graph_Xｸﾞﾗﾌ_3" hidden="1">#REF!</definedName>
    <definedName name="_22___123Graph_Xｸﾞﾗﾌ_4" hidden="1">#REF!</definedName>
    <definedName name="_22__123Graph_A????_4" hidden="1">#REF!</definedName>
    <definedName name="_22__123Graph_ACHART_2" hidden="1">#REF!</definedName>
    <definedName name="_22__123Graph_Aｸﾞﾗﾌ_2" hidden="1">#REF!</definedName>
    <definedName name="_22__123Graph_Aｸﾞﾗﾌ_4" hidden="1">#REF!</definedName>
    <definedName name="_22__123Graph_X????_1" hidden="1">#REF!</definedName>
    <definedName name="_22__123Graph_X????_2" hidden="1">#REF!</definedName>
    <definedName name="_22__123Graph_X????_4" hidden="1">#REF!</definedName>
    <definedName name="_22__123Graph_Xｸﾞﾗﾌ_1" hidden="1">#REF!</definedName>
    <definedName name="_22__123Graph_Xｸﾞﾗﾌ_3" hidden="1">#REF!</definedName>
    <definedName name="_22__123Graph_Xｸﾞﾗﾌ_4" hidden="1">#REF!</definedName>
    <definedName name="_22__123Graph_Xｸﾞﾗﾌ_5" hidden="1">#REF!</definedName>
    <definedName name="_220_6CLHT03_1_1_1">NA()</definedName>
    <definedName name="_221_6COABC1_1_1">NA()</definedName>
    <definedName name="_222_6COABC1_1_1_1">NA()</definedName>
    <definedName name="_223_6CPHA01_1_1">NA()</definedName>
    <definedName name="_224_6CPHA01_1_1_1">NA()</definedName>
    <definedName name="_225_6DA0001_1_1">NA()</definedName>
    <definedName name="_226_6DA0001_1_1_1">NA()</definedName>
    <definedName name="_227_6DA0002_1_1">NA()</definedName>
    <definedName name="_228_6DA0002_1_1_1">NA()</definedName>
    <definedName name="_229_6DCT001_1_1">NA()</definedName>
    <definedName name="_22a130_" localSheetId="12" hidden="1">{"Offgrid",#N/A,FALSE,"OFFGRID";"Region",#N/A,FALSE,"REGION";"Offgrid -2",#N/A,FALSE,"OFFGRID";"WTP",#N/A,FALSE,"WTP";"WTP -2",#N/A,FALSE,"WTP";"Project",#N/A,FALSE,"PROJECT";"Summary -2",#N/A,FALSE,"SUMMARY"}</definedName>
    <definedName name="_22a130_" localSheetId="11" hidden="1">{"Offgrid",#N/A,FALSE,"OFFGRID";"Region",#N/A,FALSE,"REGION";"Offgrid -2",#N/A,FALSE,"OFFGRID";"WTP",#N/A,FALSE,"WTP";"WTP -2",#N/A,FALSE,"WTP";"Project",#N/A,FALSE,"PROJECT";"Summary -2",#N/A,FALSE,"SUMMARY"}</definedName>
    <definedName name="_22a130_" localSheetId="13" hidden="1">{"Offgrid",#N/A,FALSE,"OFFGRID";"Region",#N/A,FALSE,"REGION";"Offgrid -2",#N/A,FALSE,"OFFGRID";"WTP",#N/A,FALSE,"WTP";"WTP -2",#N/A,FALSE,"WTP";"Project",#N/A,FALSE,"PROJECT";"Summary -2",#N/A,FALSE,"SUMMARY"}</definedName>
    <definedName name="_22a130_" localSheetId="16" hidden="1">{"Offgrid",#N/A,FALSE,"OFFGRID";"Region",#N/A,FALSE,"REGION";"Offgrid -2",#N/A,FALSE,"OFFGRID";"WTP",#N/A,FALSE,"WTP";"WTP -2",#N/A,FALSE,"WTP";"Project",#N/A,FALSE,"PROJECT";"Summary -2",#N/A,FALSE,"SUMMARY"}</definedName>
    <definedName name="_22a130_" localSheetId="21" hidden="1">{"Offgrid",#N/A,FALSE,"OFFGRID";"Region",#N/A,FALSE,"REGION";"Offgrid -2",#N/A,FALSE,"OFFGRID";"WTP",#N/A,FALSE,"WTP";"WTP -2",#N/A,FALSE,"WTP";"Project",#N/A,FALSE,"PROJECT";"Summary -2",#N/A,FALSE,"SUMMARY"}</definedName>
    <definedName name="_22a130_" localSheetId="18" hidden="1">{"Offgrid",#N/A,FALSE,"OFFGRID";"Region",#N/A,FALSE,"REGION";"Offgrid -2",#N/A,FALSE,"OFFGRID";"WTP",#N/A,FALSE,"WTP";"WTP -2",#N/A,FALSE,"WTP";"Project",#N/A,FALSE,"PROJECT";"Summary -2",#N/A,FALSE,"SUMMARY"}</definedName>
    <definedName name="_22a130_" localSheetId="19" hidden="1">{"Offgrid",#N/A,FALSE,"OFFGRID";"Region",#N/A,FALSE,"REGION";"Offgrid -2",#N/A,FALSE,"OFFGRID";"WTP",#N/A,FALSE,"WTP";"WTP -2",#N/A,FALSE,"WTP";"Project",#N/A,FALSE,"PROJECT";"Summary -2",#N/A,FALSE,"SUMMARY"}</definedName>
    <definedName name="_22a130_" localSheetId="20" hidden="1">{"Offgrid",#N/A,FALSE,"OFFGRID";"Region",#N/A,FALSE,"REGION";"Offgrid -2",#N/A,FALSE,"OFFGRID";"WTP",#N/A,FALSE,"WTP";"WTP -2",#N/A,FALSE,"WTP";"Project",#N/A,FALSE,"PROJECT";"Summary -2",#N/A,FALSE,"SUMMARY"}</definedName>
    <definedName name="_22a130_" localSheetId="22" hidden="1">{"Offgrid",#N/A,FALSE,"OFFGRID";"Region",#N/A,FALSE,"REGION";"Offgrid -2",#N/A,FALSE,"OFFGRID";"WTP",#N/A,FALSE,"WTP";"WTP -2",#N/A,FALSE,"WTP";"Project",#N/A,FALSE,"PROJECT";"Summary -2",#N/A,FALSE,"SUMMARY"}</definedName>
    <definedName name="_22a130_" localSheetId="24" hidden="1">{"Offgrid",#N/A,FALSE,"OFFGRID";"Region",#N/A,FALSE,"REGION";"Offgrid -2",#N/A,FALSE,"OFFGRID";"WTP",#N/A,FALSE,"WTP";"WTP -2",#N/A,FALSE,"WTP";"Project",#N/A,FALSE,"PROJECT";"Summary -2",#N/A,FALSE,"SUMMARY"}</definedName>
    <definedName name="_22a130_" localSheetId="28" hidden="1">{"Offgrid",#N/A,FALSE,"OFFGRID";"Region",#N/A,FALSE,"REGION";"Offgrid -2",#N/A,FALSE,"OFFGRID";"WTP",#N/A,FALSE,"WTP";"WTP -2",#N/A,FALSE,"WTP";"Project",#N/A,FALSE,"PROJECT";"Summary -2",#N/A,FALSE,"SUMMARY"}</definedName>
    <definedName name="_22a130_" localSheetId="14" hidden="1">{"Offgrid",#N/A,FALSE,"OFFGRID";"Region",#N/A,FALSE,"REGION";"Offgrid -2",#N/A,FALSE,"OFFGRID";"WTP",#N/A,FALSE,"WTP";"WTP -2",#N/A,FALSE,"WTP";"Project",#N/A,FALSE,"PROJECT";"Summary -2",#N/A,FALSE,"SUMMARY"}</definedName>
    <definedName name="_22a130_" hidden="1">{"Offgrid",#N/A,FALSE,"OFFGRID";"Region",#N/A,FALSE,"REGION";"Offgrid -2",#N/A,FALSE,"OFFGRID";"WTP",#N/A,FALSE,"WTP";"WTP -2",#N/A,FALSE,"WTP";"Project",#N/A,FALSE,"PROJECT";"Summary -2",#N/A,FALSE,"SUMMARY"}</definedName>
    <definedName name="_23_?1_6">NA()</definedName>
    <definedName name="_23__________123Graph_Xｸﾞﾗﾌ_3" hidden="1">#REF!</definedName>
    <definedName name="_23_____123Graph_Aｸﾞﾗﾌ_5" hidden="1">#REF!</definedName>
    <definedName name="_23____123Graph_Xｸﾞﾗﾌ_4" hidden="1">#REF!</definedName>
    <definedName name="_23___123Graph_Xｸﾞﾗﾌ_5" hidden="1">#REF!</definedName>
    <definedName name="_23__123Graph_A????_1" hidden="1">#REF!</definedName>
    <definedName name="_23__123Graph_Aｸﾞﾗﾌ_1" hidden="1">#REF!</definedName>
    <definedName name="_23__123Graph_Aｸﾞﾗﾌ_3" hidden="1">#REF!</definedName>
    <definedName name="_23__123Graph_Aｸﾞﾗﾌ_5" hidden="1">#REF!</definedName>
    <definedName name="_23__123Graph_X????_2" hidden="1">#REF!</definedName>
    <definedName name="_23__123Graph_X????_3" hidden="1">#REF!</definedName>
    <definedName name="_23__123Graph_X????_5" hidden="1">#REF!</definedName>
    <definedName name="_23__123Graph_Xｸﾞﾗﾌ_1" hidden="1">#REF!</definedName>
    <definedName name="_23__123Graph_Xｸﾞﾗﾌ_2" hidden="1">#REF!</definedName>
    <definedName name="_23__123Graph_Xｸﾞﾗﾌ_4" hidden="1">#REF!</definedName>
    <definedName name="_23__123Graph_Xｸﾞﾗﾌ_5" hidden="1">#REF!</definedName>
    <definedName name="_230_6DCT001_1_1_1">NA()</definedName>
    <definedName name="_231_6DCTTBO_1_1">NA()</definedName>
    <definedName name="_232_6DD24TT_1_1">NA()</definedName>
    <definedName name="_233_6DUPLEX_1_1">NA()</definedName>
    <definedName name="_234_6DUPLEX_1_1_1">NA()</definedName>
    <definedName name="_235_6FCOTBU_1_1">NA()</definedName>
    <definedName name="_236_6FERRU1_1_1">NA()</definedName>
    <definedName name="_237_6FERRU1_1_1_1">NA()</definedName>
    <definedName name="_238_6FERRU2_1_1">NA()</definedName>
    <definedName name="_239_6FERRU2_1_1_1">NA()</definedName>
    <definedName name="_23a130_" localSheetId="12" hidden="1">{"Offgrid",#N/A,FALSE,"OFFGRID";"Region",#N/A,FALSE,"REGION";"Offgrid -2",#N/A,FALSE,"OFFGRID";"WTP",#N/A,FALSE,"WTP";"WTP -2",#N/A,FALSE,"WTP";"Project",#N/A,FALSE,"PROJECT";"Summary -2",#N/A,FALSE,"SUMMARY"}</definedName>
    <definedName name="_23a130_" localSheetId="11" hidden="1">{"Offgrid",#N/A,FALSE,"OFFGRID";"Region",#N/A,FALSE,"REGION";"Offgrid -2",#N/A,FALSE,"OFFGRID";"WTP",#N/A,FALSE,"WTP";"WTP -2",#N/A,FALSE,"WTP";"Project",#N/A,FALSE,"PROJECT";"Summary -2",#N/A,FALSE,"SUMMARY"}</definedName>
    <definedName name="_23a130_" localSheetId="13" hidden="1">{"Offgrid",#N/A,FALSE,"OFFGRID";"Region",#N/A,FALSE,"REGION";"Offgrid -2",#N/A,FALSE,"OFFGRID";"WTP",#N/A,FALSE,"WTP";"WTP -2",#N/A,FALSE,"WTP";"Project",#N/A,FALSE,"PROJECT";"Summary -2",#N/A,FALSE,"SUMMARY"}</definedName>
    <definedName name="_23a130_" localSheetId="16" hidden="1">{"Offgrid",#N/A,FALSE,"OFFGRID";"Region",#N/A,FALSE,"REGION";"Offgrid -2",#N/A,FALSE,"OFFGRID";"WTP",#N/A,FALSE,"WTP";"WTP -2",#N/A,FALSE,"WTP";"Project",#N/A,FALSE,"PROJECT";"Summary -2",#N/A,FALSE,"SUMMARY"}</definedName>
    <definedName name="_23a130_" localSheetId="21" hidden="1">{"Offgrid",#N/A,FALSE,"OFFGRID";"Region",#N/A,FALSE,"REGION";"Offgrid -2",#N/A,FALSE,"OFFGRID";"WTP",#N/A,FALSE,"WTP";"WTP -2",#N/A,FALSE,"WTP";"Project",#N/A,FALSE,"PROJECT";"Summary -2",#N/A,FALSE,"SUMMARY"}</definedName>
    <definedName name="_23a130_" localSheetId="18" hidden="1">{"Offgrid",#N/A,FALSE,"OFFGRID";"Region",#N/A,FALSE,"REGION";"Offgrid -2",#N/A,FALSE,"OFFGRID";"WTP",#N/A,FALSE,"WTP";"WTP -2",#N/A,FALSE,"WTP";"Project",#N/A,FALSE,"PROJECT";"Summary -2",#N/A,FALSE,"SUMMARY"}</definedName>
    <definedName name="_23a130_" localSheetId="19" hidden="1">{"Offgrid",#N/A,FALSE,"OFFGRID";"Region",#N/A,FALSE,"REGION";"Offgrid -2",#N/A,FALSE,"OFFGRID";"WTP",#N/A,FALSE,"WTP";"WTP -2",#N/A,FALSE,"WTP";"Project",#N/A,FALSE,"PROJECT";"Summary -2",#N/A,FALSE,"SUMMARY"}</definedName>
    <definedName name="_23a130_" localSheetId="20" hidden="1">{"Offgrid",#N/A,FALSE,"OFFGRID";"Region",#N/A,FALSE,"REGION";"Offgrid -2",#N/A,FALSE,"OFFGRID";"WTP",#N/A,FALSE,"WTP";"WTP -2",#N/A,FALSE,"WTP";"Project",#N/A,FALSE,"PROJECT";"Summary -2",#N/A,FALSE,"SUMMARY"}</definedName>
    <definedName name="_23a130_" localSheetId="22" hidden="1">{"Offgrid",#N/A,FALSE,"OFFGRID";"Region",#N/A,FALSE,"REGION";"Offgrid -2",#N/A,FALSE,"OFFGRID";"WTP",#N/A,FALSE,"WTP";"WTP -2",#N/A,FALSE,"WTP";"Project",#N/A,FALSE,"PROJECT";"Summary -2",#N/A,FALSE,"SUMMARY"}</definedName>
    <definedName name="_23a130_" localSheetId="24" hidden="1">{"Offgrid",#N/A,FALSE,"OFFGRID";"Region",#N/A,FALSE,"REGION";"Offgrid -2",#N/A,FALSE,"OFFGRID";"WTP",#N/A,FALSE,"WTP";"WTP -2",#N/A,FALSE,"WTP";"Project",#N/A,FALSE,"PROJECT";"Summary -2",#N/A,FALSE,"SUMMARY"}</definedName>
    <definedName name="_23a130_" localSheetId="28" hidden="1">{"Offgrid",#N/A,FALSE,"OFFGRID";"Region",#N/A,FALSE,"REGION";"Offgrid -2",#N/A,FALSE,"OFFGRID";"WTP",#N/A,FALSE,"WTP";"WTP -2",#N/A,FALSE,"WTP";"Project",#N/A,FALSE,"PROJECT";"Summary -2",#N/A,FALSE,"SUMMARY"}</definedName>
    <definedName name="_23a130_" localSheetId="14" hidden="1">{"Offgrid",#N/A,FALSE,"OFFGRID";"Region",#N/A,FALSE,"REGION";"Offgrid -2",#N/A,FALSE,"OFFGRID";"WTP",#N/A,FALSE,"WTP";"WTP -2",#N/A,FALSE,"WTP";"Project",#N/A,FALSE,"PROJECT";"Summary -2",#N/A,FALSE,"SUMMARY"}</definedName>
    <definedName name="_23a130_" hidden="1">{"Offgrid",#N/A,FALSE,"OFFGRID";"Region",#N/A,FALSE,"REGION";"Offgrid -2",#N/A,FALSE,"OFFGRID";"WTP",#N/A,FALSE,"WTP";"WTP -2",#N/A,FALSE,"WTP";"Project",#N/A,FALSE,"PROJECT";"Summary -2",#N/A,FALSE,"SUMMARY"}</definedName>
    <definedName name="_24_?1_7">NA()</definedName>
    <definedName name="_24__________123Graph_Xｸﾞﾗﾌ_4" hidden="1">#REF!</definedName>
    <definedName name="_24____123Graph_Xｸﾞﾗﾌ_5" hidden="1">#REF!</definedName>
    <definedName name="_24__123Graph_A????_1" hidden="1">#REF!</definedName>
    <definedName name="_24__123Graph_Aｸﾞﾗﾌ_2" hidden="1">#REF!</definedName>
    <definedName name="_24__123Graph_Aｸﾞﾗﾌ_4"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4_0_0_F" hidden="1">#REF!</definedName>
    <definedName name="_240_6KD3501_1_1">NA()</definedName>
    <definedName name="_241_6KD3501_1_1_1">NA()</definedName>
    <definedName name="_242_6KD3502_1_1">NA()</definedName>
    <definedName name="_243_6KD3502_1_1_1">NA()</definedName>
    <definedName name="_244_6KD3511_1_1">NA()</definedName>
    <definedName name="_245_6KD3511_1_1_1">NA()</definedName>
    <definedName name="_246_6KD3801_1_1">NA()</definedName>
    <definedName name="_247_6KD3801_1_1_1">NA()</definedName>
    <definedName name="_248_6KD4801_1_1">NA()</definedName>
    <definedName name="_249_6KD4801_1_1_1">NA()</definedName>
    <definedName name="_24a130_" localSheetId="12" hidden="1">{"Offgrid",#N/A,FALSE,"OFFGRID";"Region",#N/A,FALSE,"REGION";"Offgrid -2",#N/A,FALSE,"OFFGRID";"WTP",#N/A,FALSE,"WTP";"WTP -2",#N/A,FALSE,"WTP";"Project",#N/A,FALSE,"PROJECT";"Summary -2",#N/A,FALSE,"SUMMARY"}</definedName>
    <definedName name="_24a130_" localSheetId="11" hidden="1">{"Offgrid",#N/A,FALSE,"OFFGRID";"Region",#N/A,FALSE,"REGION";"Offgrid -2",#N/A,FALSE,"OFFGRID";"WTP",#N/A,FALSE,"WTP";"WTP -2",#N/A,FALSE,"WTP";"Project",#N/A,FALSE,"PROJECT";"Summary -2",#N/A,FALSE,"SUMMARY"}</definedName>
    <definedName name="_24a130_" localSheetId="13" hidden="1">{"Offgrid",#N/A,FALSE,"OFFGRID";"Region",#N/A,FALSE,"REGION";"Offgrid -2",#N/A,FALSE,"OFFGRID";"WTP",#N/A,FALSE,"WTP";"WTP -2",#N/A,FALSE,"WTP";"Project",#N/A,FALSE,"PROJECT";"Summary -2",#N/A,FALSE,"SUMMARY"}</definedName>
    <definedName name="_24a130_" localSheetId="16" hidden="1">{"Offgrid",#N/A,FALSE,"OFFGRID";"Region",#N/A,FALSE,"REGION";"Offgrid -2",#N/A,FALSE,"OFFGRID";"WTP",#N/A,FALSE,"WTP";"WTP -2",#N/A,FALSE,"WTP";"Project",#N/A,FALSE,"PROJECT";"Summary -2",#N/A,FALSE,"SUMMARY"}</definedName>
    <definedName name="_24a130_" localSheetId="21" hidden="1">{"Offgrid",#N/A,FALSE,"OFFGRID";"Region",#N/A,FALSE,"REGION";"Offgrid -2",#N/A,FALSE,"OFFGRID";"WTP",#N/A,FALSE,"WTP";"WTP -2",#N/A,FALSE,"WTP";"Project",#N/A,FALSE,"PROJECT";"Summary -2",#N/A,FALSE,"SUMMARY"}</definedName>
    <definedName name="_24a130_" localSheetId="18" hidden="1">{"Offgrid",#N/A,FALSE,"OFFGRID";"Region",#N/A,FALSE,"REGION";"Offgrid -2",#N/A,FALSE,"OFFGRID";"WTP",#N/A,FALSE,"WTP";"WTP -2",#N/A,FALSE,"WTP";"Project",#N/A,FALSE,"PROJECT";"Summary -2",#N/A,FALSE,"SUMMARY"}</definedName>
    <definedName name="_24a130_" localSheetId="19" hidden="1">{"Offgrid",#N/A,FALSE,"OFFGRID";"Region",#N/A,FALSE,"REGION";"Offgrid -2",#N/A,FALSE,"OFFGRID";"WTP",#N/A,FALSE,"WTP";"WTP -2",#N/A,FALSE,"WTP";"Project",#N/A,FALSE,"PROJECT";"Summary -2",#N/A,FALSE,"SUMMARY"}</definedName>
    <definedName name="_24a130_" localSheetId="20" hidden="1">{"Offgrid",#N/A,FALSE,"OFFGRID";"Region",#N/A,FALSE,"REGION";"Offgrid -2",#N/A,FALSE,"OFFGRID";"WTP",#N/A,FALSE,"WTP";"WTP -2",#N/A,FALSE,"WTP";"Project",#N/A,FALSE,"PROJECT";"Summary -2",#N/A,FALSE,"SUMMARY"}</definedName>
    <definedName name="_24a130_" localSheetId="22" hidden="1">{"Offgrid",#N/A,FALSE,"OFFGRID";"Region",#N/A,FALSE,"REGION";"Offgrid -2",#N/A,FALSE,"OFFGRID";"WTP",#N/A,FALSE,"WTP";"WTP -2",#N/A,FALSE,"WTP";"Project",#N/A,FALSE,"PROJECT";"Summary -2",#N/A,FALSE,"SUMMARY"}</definedName>
    <definedName name="_24a130_" localSheetId="24" hidden="1">{"Offgrid",#N/A,FALSE,"OFFGRID";"Region",#N/A,FALSE,"REGION";"Offgrid -2",#N/A,FALSE,"OFFGRID";"WTP",#N/A,FALSE,"WTP";"WTP -2",#N/A,FALSE,"WTP";"Project",#N/A,FALSE,"PROJECT";"Summary -2",#N/A,FALSE,"SUMMARY"}</definedName>
    <definedName name="_24a130_" localSheetId="28" hidden="1">{"Offgrid",#N/A,FALSE,"OFFGRID";"Region",#N/A,FALSE,"REGION";"Offgrid -2",#N/A,FALSE,"OFFGRID";"WTP",#N/A,FALSE,"WTP";"WTP -2",#N/A,FALSE,"WTP";"Project",#N/A,FALSE,"PROJECT";"Summary -2",#N/A,FALSE,"SUMMARY"}</definedName>
    <definedName name="_24a130_" localSheetId="14" hidden="1">{"Offgrid",#N/A,FALSE,"OFFGRID";"Region",#N/A,FALSE,"REGION";"Offgrid -2",#N/A,FALSE,"OFFGRID";"WTP",#N/A,FALSE,"WTP";"WTP -2",#N/A,FALSE,"WTP";"Project",#N/A,FALSE,"PROJECT";"Summary -2",#N/A,FALSE,"SUMMARY"}</definedName>
    <definedName name="_24a130_" hidden="1">{"Offgrid",#N/A,FALSE,"OFFGRID";"Region",#N/A,FALSE,"REGION";"Offgrid -2",#N/A,FALSE,"OFFGRID";"WTP",#N/A,FALSE,"WTP";"WTP -2",#N/A,FALSE,"WTP";"Project",#N/A,FALSE,"PROJECT";"Summary -2",#N/A,FALSE,"SUMMARY"}</definedName>
    <definedName name="_25_?1_9">NA()</definedName>
    <definedName name="_25__________123Graph_Xｸﾞﾗﾌ_5" hidden="1">#REF!</definedName>
    <definedName name="_25__123Graph_A????_1" hidden="1">#REF!</definedName>
    <definedName name="_25__123Graph_A????_2" hidden="1">#REF!</definedName>
    <definedName name="_25__123Graph_A????_3"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5" hidden="1">#REF!</definedName>
    <definedName name="_250_6KD5011_1_1">NA()</definedName>
    <definedName name="_251_6KD5011_1_1_1">NA()</definedName>
    <definedName name="_252_6KD7501_1_1">NA()</definedName>
    <definedName name="_253_6KD7501_1_1_1">NA()</definedName>
    <definedName name="_254_6KD9501_1_1">NA()</definedName>
    <definedName name="_255_6KD9501_1_1_1">NA()</definedName>
    <definedName name="_256_6LABC01_1_1">NA()</definedName>
    <definedName name="_257_6LABC01_1_1_1">NA()</definedName>
    <definedName name="_258_6LATUBU_1_1">NA()</definedName>
    <definedName name="_259_6MONG01_1_1">NA()</definedName>
    <definedName name="_25a130_" localSheetId="12" hidden="1">{"Offgrid",#N/A,FALSE,"OFFGRID";"Region",#N/A,FALSE,"REGION";"Offgrid -2",#N/A,FALSE,"OFFGRID";"WTP",#N/A,FALSE,"WTP";"WTP -2",#N/A,FALSE,"WTP";"Project",#N/A,FALSE,"PROJECT";"Summary -2",#N/A,FALSE,"SUMMARY"}</definedName>
    <definedName name="_25a130_" localSheetId="11" hidden="1">{"Offgrid",#N/A,FALSE,"OFFGRID";"Region",#N/A,FALSE,"REGION";"Offgrid -2",#N/A,FALSE,"OFFGRID";"WTP",#N/A,FALSE,"WTP";"WTP -2",#N/A,FALSE,"WTP";"Project",#N/A,FALSE,"PROJECT";"Summary -2",#N/A,FALSE,"SUMMARY"}</definedName>
    <definedName name="_25a130_" localSheetId="13" hidden="1">{"Offgrid",#N/A,FALSE,"OFFGRID";"Region",#N/A,FALSE,"REGION";"Offgrid -2",#N/A,FALSE,"OFFGRID";"WTP",#N/A,FALSE,"WTP";"WTP -2",#N/A,FALSE,"WTP";"Project",#N/A,FALSE,"PROJECT";"Summary -2",#N/A,FALSE,"SUMMARY"}</definedName>
    <definedName name="_25a130_" localSheetId="16" hidden="1">{"Offgrid",#N/A,FALSE,"OFFGRID";"Region",#N/A,FALSE,"REGION";"Offgrid -2",#N/A,FALSE,"OFFGRID";"WTP",#N/A,FALSE,"WTP";"WTP -2",#N/A,FALSE,"WTP";"Project",#N/A,FALSE,"PROJECT";"Summary -2",#N/A,FALSE,"SUMMARY"}</definedName>
    <definedName name="_25a130_" localSheetId="21" hidden="1">{"Offgrid",#N/A,FALSE,"OFFGRID";"Region",#N/A,FALSE,"REGION";"Offgrid -2",#N/A,FALSE,"OFFGRID";"WTP",#N/A,FALSE,"WTP";"WTP -2",#N/A,FALSE,"WTP";"Project",#N/A,FALSE,"PROJECT";"Summary -2",#N/A,FALSE,"SUMMARY"}</definedName>
    <definedName name="_25a130_" localSheetId="18" hidden="1">{"Offgrid",#N/A,FALSE,"OFFGRID";"Region",#N/A,FALSE,"REGION";"Offgrid -2",#N/A,FALSE,"OFFGRID";"WTP",#N/A,FALSE,"WTP";"WTP -2",#N/A,FALSE,"WTP";"Project",#N/A,FALSE,"PROJECT";"Summary -2",#N/A,FALSE,"SUMMARY"}</definedName>
    <definedName name="_25a130_" localSheetId="19" hidden="1">{"Offgrid",#N/A,FALSE,"OFFGRID";"Region",#N/A,FALSE,"REGION";"Offgrid -2",#N/A,FALSE,"OFFGRID";"WTP",#N/A,FALSE,"WTP";"WTP -2",#N/A,FALSE,"WTP";"Project",#N/A,FALSE,"PROJECT";"Summary -2",#N/A,FALSE,"SUMMARY"}</definedName>
    <definedName name="_25a130_" localSheetId="20" hidden="1">{"Offgrid",#N/A,FALSE,"OFFGRID";"Region",#N/A,FALSE,"REGION";"Offgrid -2",#N/A,FALSE,"OFFGRID";"WTP",#N/A,FALSE,"WTP";"WTP -2",#N/A,FALSE,"WTP";"Project",#N/A,FALSE,"PROJECT";"Summary -2",#N/A,FALSE,"SUMMARY"}</definedName>
    <definedName name="_25a130_" localSheetId="22" hidden="1">{"Offgrid",#N/A,FALSE,"OFFGRID";"Region",#N/A,FALSE,"REGION";"Offgrid -2",#N/A,FALSE,"OFFGRID";"WTP",#N/A,FALSE,"WTP";"WTP -2",#N/A,FALSE,"WTP";"Project",#N/A,FALSE,"PROJECT";"Summary -2",#N/A,FALSE,"SUMMARY"}</definedName>
    <definedName name="_25a130_" localSheetId="24" hidden="1">{"Offgrid",#N/A,FALSE,"OFFGRID";"Region",#N/A,FALSE,"REGION";"Offgrid -2",#N/A,FALSE,"OFFGRID";"WTP",#N/A,FALSE,"WTP";"WTP -2",#N/A,FALSE,"WTP";"Project",#N/A,FALSE,"PROJECT";"Summary -2",#N/A,FALSE,"SUMMARY"}</definedName>
    <definedName name="_25a130_" localSheetId="28" hidden="1">{"Offgrid",#N/A,FALSE,"OFFGRID";"Region",#N/A,FALSE,"REGION";"Offgrid -2",#N/A,FALSE,"OFFGRID";"WTP",#N/A,FALSE,"WTP";"WTP -2",#N/A,FALSE,"WTP";"Project",#N/A,FALSE,"PROJECT";"Summary -2",#N/A,FALSE,"SUMMARY"}</definedName>
    <definedName name="_25a130_" localSheetId="14" hidden="1">{"Offgrid",#N/A,FALSE,"OFFGRID";"Region",#N/A,FALSE,"REGION";"Offgrid -2",#N/A,FALSE,"OFFGRID";"WTP",#N/A,FALSE,"WTP";"WTP -2",#N/A,FALSE,"WTP";"Project",#N/A,FALSE,"PROJECT";"Summary -2",#N/A,FALSE,"SUMMARY"}</definedName>
    <definedName name="_25a130_" hidden="1">{"Offgrid",#N/A,FALSE,"OFFGRID";"Region",#N/A,FALSE,"REGION";"Offgrid -2",#N/A,FALSE,"OFFGRID";"WTP",#N/A,FALSE,"WTP";"WTP -2",#N/A,FALSE,"WTP";"Project",#N/A,FALSE,"PROJECT";"Summary -2",#N/A,FALSE,"SUMMARY"}</definedName>
    <definedName name="_25h1_" localSheetId="12" hidden="1">{"'Sheet1'!$L$16"}</definedName>
    <definedName name="_25h1_" localSheetId="11" hidden="1">{"'Sheet1'!$L$16"}</definedName>
    <definedName name="_25h1_" localSheetId="13" hidden="1">{"'Sheet1'!$L$16"}</definedName>
    <definedName name="_25h1_" localSheetId="16" hidden="1">{"'Sheet1'!$L$16"}</definedName>
    <definedName name="_25h1_" localSheetId="21" hidden="1">{"'Sheet1'!$L$16"}</definedName>
    <definedName name="_25h1_" localSheetId="18" hidden="1">{"'Sheet1'!$L$16"}</definedName>
    <definedName name="_25h1_" localSheetId="19" hidden="1">{"'Sheet1'!$L$16"}</definedName>
    <definedName name="_25h1_" localSheetId="20" hidden="1">{"'Sheet1'!$L$16"}</definedName>
    <definedName name="_25h1_" localSheetId="22" hidden="1">{"'Sheet1'!$L$16"}</definedName>
    <definedName name="_25h1_" localSheetId="24" hidden="1">{"'Sheet1'!$L$16"}</definedName>
    <definedName name="_25h1_" localSheetId="28" hidden="1">{"'Sheet1'!$L$16"}</definedName>
    <definedName name="_25h1_" localSheetId="14" hidden="1">{"'Sheet1'!$L$16"}</definedName>
    <definedName name="_25h1_" hidden="1">{"'Sheet1'!$L$16"}</definedName>
    <definedName name="_25P3_" localSheetId="12" hidden="1">{#N/A,#N/A,FALSE,"特殊室（ＢＱ表）"}</definedName>
    <definedName name="_25P3_" localSheetId="11" hidden="1">{#N/A,#N/A,FALSE,"特殊室（ＢＱ表）"}</definedName>
    <definedName name="_25P3_" localSheetId="13" hidden="1">{#N/A,#N/A,FALSE,"特殊室（ＢＱ表）"}</definedName>
    <definedName name="_25P3_" localSheetId="16" hidden="1">{#N/A,#N/A,FALSE,"特殊室（ＢＱ表）"}</definedName>
    <definedName name="_25P3_" localSheetId="21" hidden="1">{#N/A,#N/A,FALSE,"特殊室（ＢＱ表）"}</definedName>
    <definedName name="_25P3_" localSheetId="18" hidden="1">{#N/A,#N/A,FALSE,"特殊室（ＢＱ表）"}</definedName>
    <definedName name="_25P3_" localSheetId="19" hidden="1">{#N/A,#N/A,FALSE,"特殊室（ＢＱ表）"}</definedName>
    <definedName name="_25P3_" localSheetId="20" hidden="1">{#N/A,#N/A,FALSE,"特殊室（ＢＱ表）"}</definedName>
    <definedName name="_25P3_" localSheetId="22" hidden="1">{#N/A,#N/A,FALSE,"特殊室（ＢＱ表）"}</definedName>
    <definedName name="_25P3_" localSheetId="24" hidden="1">{#N/A,#N/A,FALSE,"特殊室（ＢＱ表）"}</definedName>
    <definedName name="_25P3_" localSheetId="28" hidden="1">{#N/A,#N/A,FALSE,"特殊室（ＢＱ表）"}</definedName>
    <definedName name="_25P3_" localSheetId="14" hidden="1">{#N/A,#N/A,FALSE,"特殊室（ＢＱ表）"}</definedName>
    <definedName name="_25P3_" hidden="1">{#N/A,#N/A,FALSE,"特殊室（ＢＱ表）"}</definedName>
    <definedName name="_26_?271">NA()</definedName>
    <definedName name="_26_____123Graph_Xｸﾞﾗﾌ_1" hidden="1">#REF!</definedName>
    <definedName name="_26___123Graph_Aｸﾞﾗﾌ_1" hidden="1">#REF!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Aｸﾞﾗﾌ_4" hidden="1">#N/A</definedName>
    <definedName name="_26__123Graph_Aｸﾞﾗﾌ_5" hidden="1">#REF!</definedName>
    <definedName name="_26__123Graph_X????_1"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5" hidden="1">#REF!</definedName>
    <definedName name="_260_6MONG01_1_1_1">NA()</definedName>
    <definedName name="_261_6NEO002_1_1">NA()</definedName>
    <definedName name="_262_6NEO002_1_1_1">NA()</definedName>
    <definedName name="_262P3_" localSheetId="12" hidden="1">{#N/A,#N/A,FALSE,"特殊室（ＢＱ表）"}</definedName>
    <definedName name="_262P3_" localSheetId="11" hidden="1">{#N/A,#N/A,FALSE,"特殊室（ＢＱ表）"}</definedName>
    <definedName name="_262P3_" localSheetId="13" hidden="1">{#N/A,#N/A,FALSE,"特殊室（ＢＱ表）"}</definedName>
    <definedName name="_262P3_" localSheetId="16" hidden="1">{#N/A,#N/A,FALSE,"特殊室（ＢＱ表）"}</definedName>
    <definedName name="_262P3_" localSheetId="21" hidden="1">{#N/A,#N/A,FALSE,"特殊室（ＢＱ表）"}</definedName>
    <definedName name="_262P3_" localSheetId="18" hidden="1">{#N/A,#N/A,FALSE,"特殊室（ＢＱ表）"}</definedName>
    <definedName name="_262P3_" localSheetId="19" hidden="1">{#N/A,#N/A,FALSE,"特殊室（ＢＱ表）"}</definedName>
    <definedName name="_262P3_" localSheetId="20" hidden="1">{#N/A,#N/A,FALSE,"特殊室（ＢＱ表）"}</definedName>
    <definedName name="_262P3_" localSheetId="22" hidden="1">{#N/A,#N/A,FALSE,"特殊室（ＢＱ表）"}</definedName>
    <definedName name="_262P3_" localSheetId="24" hidden="1">{#N/A,#N/A,FALSE,"特殊室（ＢＱ表）"}</definedName>
    <definedName name="_262P3_" localSheetId="28" hidden="1">{#N/A,#N/A,FALSE,"特殊室（ＢＱ表）"}</definedName>
    <definedName name="_262P3_" localSheetId="14" hidden="1">{#N/A,#N/A,FALSE,"特殊室（ＢＱ表）"}</definedName>
    <definedName name="_262P3_" hidden="1">{#N/A,#N/A,FALSE,"特殊室（ＢＱ表）"}</definedName>
    <definedName name="_263_6PKABC1_1_1">NA()</definedName>
    <definedName name="_264_6PKABC1_1_1_1">NA()</definedName>
    <definedName name="_265_6PKHT01_1_1">NA()</definedName>
    <definedName name="_266_6PKHT01_1_1_1">NA()</definedName>
    <definedName name="_267_6QUARTD_1_1">NA()</definedName>
    <definedName name="_268_6QUARTD_1_1_1">NA()</definedName>
    <definedName name="_269_6RACK31_1_1">NA()</definedName>
    <definedName name="_26a1_" localSheetId="12" hidden="1">{"'Sheet1'!$L$16"}</definedName>
    <definedName name="_26a1_" localSheetId="11" hidden="1">{"'Sheet1'!$L$16"}</definedName>
    <definedName name="_26a1_" localSheetId="13" hidden="1">{"'Sheet1'!$L$16"}</definedName>
    <definedName name="_26a1_" localSheetId="16" hidden="1">{"'Sheet1'!$L$16"}</definedName>
    <definedName name="_26a1_" localSheetId="21" hidden="1">{"'Sheet1'!$L$16"}</definedName>
    <definedName name="_26a1_" localSheetId="18" hidden="1">{"'Sheet1'!$L$16"}</definedName>
    <definedName name="_26a1_" localSheetId="19" hidden="1">{"'Sheet1'!$L$16"}</definedName>
    <definedName name="_26a1_" localSheetId="20" hidden="1">{"'Sheet1'!$L$16"}</definedName>
    <definedName name="_26a1_" localSheetId="22" hidden="1">{"'Sheet1'!$L$16"}</definedName>
    <definedName name="_26a1_" localSheetId="24" hidden="1">{"'Sheet1'!$L$16"}</definedName>
    <definedName name="_26a1_" localSheetId="28" hidden="1">{"'Sheet1'!$L$16"}</definedName>
    <definedName name="_26a1_" localSheetId="14" hidden="1">{"'Sheet1'!$L$16"}</definedName>
    <definedName name="_26a1_" hidden="1">{"'Sheet1'!$L$16"}</definedName>
    <definedName name="_26hu1_" localSheetId="12" hidden="1">{"'Sheet1'!$L$16"}</definedName>
    <definedName name="_26hu1_" localSheetId="11" hidden="1">{"'Sheet1'!$L$16"}</definedName>
    <definedName name="_26hu1_" localSheetId="13" hidden="1">{"'Sheet1'!$L$16"}</definedName>
    <definedName name="_26hu1_" localSheetId="16" hidden="1">{"'Sheet1'!$L$16"}</definedName>
    <definedName name="_26hu1_" localSheetId="21" hidden="1">{"'Sheet1'!$L$16"}</definedName>
    <definedName name="_26hu1_" localSheetId="18" hidden="1">{"'Sheet1'!$L$16"}</definedName>
    <definedName name="_26hu1_" localSheetId="19" hidden="1">{"'Sheet1'!$L$16"}</definedName>
    <definedName name="_26hu1_" localSheetId="20" hidden="1">{"'Sheet1'!$L$16"}</definedName>
    <definedName name="_26hu1_" localSheetId="22" hidden="1">{"'Sheet1'!$L$16"}</definedName>
    <definedName name="_26hu1_" localSheetId="24" hidden="1">{"'Sheet1'!$L$16"}</definedName>
    <definedName name="_26hu1_" localSheetId="28" hidden="1">{"'Sheet1'!$L$16"}</definedName>
    <definedName name="_26hu1_" localSheetId="14" hidden="1">{"'Sheet1'!$L$16"}</definedName>
    <definedName name="_26hu1_" hidden="1">{"'Sheet1'!$L$16"}</definedName>
    <definedName name="_27_?271_1">NA()</definedName>
    <definedName name="_27_________123Graph_Aｸﾞﾗﾌ_1" hidden="1">#REF!</definedName>
    <definedName name="_27___123Graph_Aｸﾞﾗﾌ_2" hidden="1">#REF!</definedName>
    <definedName name="_27__123Graph_A????_3" hidden="1">#REF!</definedName>
    <definedName name="_27__123Graph_A????_4" hidden="1">#REF!</definedName>
    <definedName name="_27__123Graph_A????_5" hidden="1">#REF!</definedName>
    <definedName name="_27__123Graph_Aｸﾞﾗﾌ_1" hidden="1">#REF!</definedName>
    <definedName name="_27__123Graph_Aｸﾞﾗﾌ_3" hidden="1">#REF!</definedName>
    <definedName name="_27__123Graph_Aｸﾞﾗﾌ_5" hidden="1">#REF!</definedName>
    <definedName name="_27__123Graph_BCHART_1" hidden="1">#REF!</definedName>
    <definedName name="_27__123Graph_X????_2" hidden="1">#REF!</definedName>
    <definedName name="_27__123Graph_X????_3" hidden="1">#REF!</definedName>
    <definedName name="_27__123Graph_Xｸﾞﾗﾌ_1" hidden="1">#REF!</definedName>
    <definedName name="_27__123Graph_Xｸﾞﾗﾌ_2" hidden="1">#REF!</definedName>
    <definedName name="_27__123Graph_Xｸﾞﾗﾌ_3" hidden="1">#REF!</definedName>
    <definedName name="_27__123Graph_Xｸﾞﾗﾌ_4" hidden="1">#REF!</definedName>
    <definedName name="_270_6RACK31_1_1_1">NA()</definedName>
    <definedName name="_271_6RACK41_1_1">NA()</definedName>
    <definedName name="_272_6RACK41_1_1_1">NA()</definedName>
    <definedName name="_273_6SDTT24_1_1">NA()</definedName>
    <definedName name="_274_6TBUDTT_1_1">NA()</definedName>
    <definedName name="_275_6TDDDTT_1_1">NA()</definedName>
    <definedName name="_276_6TDIA01_1_1">NA()</definedName>
    <definedName name="_277_6TDIA01_1_1_1">NA()</definedName>
    <definedName name="_278_6TDIA02_1_1">NA()</definedName>
    <definedName name="_279_6TDIA02_1_1_1">NA()</definedName>
    <definedName name="_27hu2_" localSheetId="12" hidden="1">{"'Sheet1'!$L$16"}</definedName>
    <definedName name="_27hu2_" localSheetId="11" hidden="1">{"'Sheet1'!$L$16"}</definedName>
    <definedName name="_27hu2_" localSheetId="13" hidden="1">{"'Sheet1'!$L$16"}</definedName>
    <definedName name="_27hu2_" localSheetId="16" hidden="1">{"'Sheet1'!$L$16"}</definedName>
    <definedName name="_27hu2_" localSheetId="21" hidden="1">{"'Sheet1'!$L$16"}</definedName>
    <definedName name="_27hu2_" localSheetId="18" hidden="1">{"'Sheet1'!$L$16"}</definedName>
    <definedName name="_27hu2_" localSheetId="19" hidden="1">{"'Sheet1'!$L$16"}</definedName>
    <definedName name="_27hu2_" localSheetId="20" hidden="1">{"'Sheet1'!$L$16"}</definedName>
    <definedName name="_27hu2_" localSheetId="22" hidden="1">{"'Sheet1'!$L$16"}</definedName>
    <definedName name="_27hu2_" localSheetId="24" hidden="1">{"'Sheet1'!$L$16"}</definedName>
    <definedName name="_27hu2_" localSheetId="28" hidden="1">{"'Sheet1'!$L$16"}</definedName>
    <definedName name="_27hu2_" localSheetId="14" hidden="1">{"'Sheet1'!$L$16"}</definedName>
    <definedName name="_27hu2_" hidden="1">{"'Sheet1'!$L$16"}</definedName>
    <definedName name="_28_?271_1_1">NA()</definedName>
    <definedName name="_28_________123Graph_Aｸﾞﾗﾌ_2" hidden="1">#REF!</definedName>
    <definedName name="_28_____123Graph_Xｸﾞﾗﾌ_2" hidden="1">#REF!</definedName>
    <definedName name="_28___123Graph_Aｸﾞﾗﾌ_3" hidden="1">#REF!</definedName>
    <definedName name="_28__123Graph_A????_2" hidden="1">#REF!</definedName>
    <definedName name="_28__123Graph_A????_4" hidden="1">#REF!</definedName>
    <definedName name="_28__123Graph_A????_5" hidden="1">#REF!</definedName>
    <definedName name="_28__123Graph_Aｸﾞﾗﾌ_3" hidden="1">#REF!</definedName>
    <definedName name="_28__123Graph_Aｸﾞﾗﾌ_4" hidden="1">#REF!</definedName>
    <definedName name="_28__123Graph_Aｸﾞﾗﾌ_5" hidden="1">#REF!</definedName>
    <definedName name="_28__123Graph_BCHART_2" hidden="1">#REF!</definedName>
    <definedName name="_28__123Graph_X????_3"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8__123Graph_Xｸﾞﾗﾌ_4" hidden="1">#REF!</definedName>
    <definedName name="_280_6TLTTTH_1_1">NA()</definedName>
    <definedName name="_281_6TRU091_1_1">NA()</definedName>
    <definedName name="_282_6TRU091_1_1_1">NA()</definedName>
    <definedName name="_283_6TRU101_1_1">NA()</definedName>
    <definedName name="_284_6TRU101_1_1_1">NA()</definedName>
    <definedName name="_285_6TRU102_1_1">NA()</definedName>
    <definedName name="_286_6TRU102_1_1_1">NA()</definedName>
    <definedName name="_287_6TRU121_1_1">NA()</definedName>
    <definedName name="_288_6TRU121_1_1_1">NA()</definedName>
    <definedName name="_289_6TRU122_1_1">NA()</definedName>
    <definedName name="_28hu5_" localSheetId="12" hidden="1">{"'Sheet1'!$L$16"}</definedName>
    <definedName name="_28hu5_" localSheetId="11" hidden="1">{"'Sheet1'!$L$16"}</definedName>
    <definedName name="_28hu5_" localSheetId="13" hidden="1">{"'Sheet1'!$L$16"}</definedName>
    <definedName name="_28hu5_" localSheetId="16" hidden="1">{"'Sheet1'!$L$16"}</definedName>
    <definedName name="_28hu5_" localSheetId="21" hidden="1">{"'Sheet1'!$L$16"}</definedName>
    <definedName name="_28hu5_" localSheetId="18" hidden="1">{"'Sheet1'!$L$16"}</definedName>
    <definedName name="_28hu5_" localSheetId="19" hidden="1">{"'Sheet1'!$L$16"}</definedName>
    <definedName name="_28hu5_" localSheetId="20" hidden="1">{"'Sheet1'!$L$16"}</definedName>
    <definedName name="_28hu5_" localSheetId="22" hidden="1">{"'Sheet1'!$L$16"}</definedName>
    <definedName name="_28hu5_" localSheetId="24" hidden="1">{"'Sheet1'!$L$16"}</definedName>
    <definedName name="_28hu5_" localSheetId="28" hidden="1">{"'Sheet1'!$L$16"}</definedName>
    <definedName name="_28hu5_" localSheetId="14" hidden="1">{"'Sheet1'!$L$16"}</definedName>
    <definedName name="_28hu5_" hidden="1">{"'Sheet1'!$L$16"}</definedName>
    <definedName name="_29_?271_1_1">NA()</definedName>
    <definedName name="_29_________123Graph_Aｸﾞﾗﾌ_3" hidden="1">#REF!</definedName>
    <definedName name="_29___123Graph_Aｸﾞﾗﾌ_4" hidden="1">#REF!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CCHART_1" hidden="1">#REF!</definedName>
    <definedName name="_29__123Graph_X????_1" hidden="1">#REF!</definedName>
    <definedName name="_29__123Graph_X????_4" hidden="1">#REF!</definedName>
    <definedName name="_29__123Graph_X????_5" hidden="1">#REF!</definedName>
    <definedName name="_29__123Graph_Xｸﾞﾗﾌ_1" hidden="1">#REF!</definedName>
    <definedName name="_29__123Graph_Xｸﾞﾗﾌ_3" hidden="1">#REF!</definedName>
    <definedName name="_29__123Graph_Xｸﾞﾗﾌ_4" hidden="1">#REF!</definedName>
    <definedName name="_290_6TRU122_1_1_1">NA()</definedName>
    <definedName name="_291_6TRU731_1_1">NA()</definedName>
    <definedName name="_292_6TRU731_1_1_1">NA()</definedName>
    <definedName name="_293_6TRU841_1_1">NA()</definedName>
    <definedName name="_294_6TRU841_1_1_1">NA()</definedName>
    <definedName name="_295_6TRU842_1_1">NA()</definedName>
    <definedName name="_296_6TRU842_1_1_1">NA()</definedName>
    <definedName name="_297_6TRU843_1_1">NA()</definedName>
    <definedName name="_298_6TRU843_1_1_1">NA()</definedName>
    <definedName name="_299_6TU0601_1_1">NA()</definedName>
    <definedName name="_29h1_" localSheetId="12" hidden="1">{"'Sheet1'!$L$16"}</definedName>
    <definedName name="_29h1_" localSheetId="11" hidden="1">{"'Sheet1'!$L$16"}</definedName>
    <definedName name="_29h1_" localSheetId="13" hidden="1">{"'Sheet1'!$L$16"}</definedName>
    <definedName name="_29h1_" localSheetId="16" hidden="1">{"'Sheet1'!$L$16"}</definedName>
    <definedName name="_29h1_" localSheetId="21" hidden="1">{"'Sheet1'!$L$16"}</definedName>
    <definedName name="_29h1_" localSheetId="18" hidden="1">{"'Sheet1'!$L$16"}</definedName>
    <definedName name="_29h1_" localSheetId="19" hidden="1">{"'Sheet1'!$L$16"}</definedName>
    <definedName name="_29h1_" localSheetId="20" hidden="1">{"'Sheet1'!$L$16"}</definedName>
    <definedName name="_29h1_" localSheetId="22" hidden="1">{"'Sheet1'!$L$16"}</definedName>
    <definedName name="_29h1_" localSheetId="24" hidden="1">{"'Sheet1'!$L$16"}</definedName>
    <definedName name="_29h1_" localSheetId="28" hidden="1">{"'Sheet1'!$L$16"}</definedName>
    <definedName name="_29h1_" localSheetId="14" hidden="1">{"'Sheet1'!$L$16"}</definedName>
    <definedName name="_29h1_" hidden="1">{"'Sheet1'!$L$16"}</definedName>
    <definedName name="_29hu6_" localSheetId="12" hidden="1">{"'Sheet1'!$L$16"}</definedName>
    <definedName name="_29hu6_" localSheetId="11" hidden="1">{"'Sheet1'!$L$16"}</definedName>
    <definedName name="_29hu6_" localSheetId="13" hidden="1">{"'Sheet1'!$L$16"}</definedName>
    <definedName name="_29hu6_" localSheetId="16" hidden="1">{"'Sheet1'!$L$16"}</definedName>
    <definedName name="_29hu6_" localSheetId="21" hidden="1">{"'Sheet1'!$L$16"}</definedName>
    <definedName name="_29hu6_" localSheetId="18" hidden="1">{"'Sheet1'!$L$16"}</definedName>
    <definedName name="_29hu6_" localSheetId="19" hidden="1">{"'Sheet1'!$L$16"}</definedName>
    <definedName name="_29hu6_" localSheetId="20" hidden="1">{"'Sheet1'!$L$16"}</definedName>
    <definedName name="_29hu6_" localSheetId="22" hidden="1">{"'Sheet1'!$L$16"}</definedName>
    <definedName name="_29hu6_" localSheetId="24" hidden="1">{"'Sheet1'!$L$16"}</definedName>
    <definedName name="_29hu6_" localSheetId="28" hidden="1">{"'Sheet1'!$L$16"}</definedName>
    <definedName name="_29hu6_" localSheetId="14" hidden="1">{"'Sheet1'!$L$16"}</definedName>
    <definedName name="_29hu6_" hidden="1">{"'Sheet1'!$L$16"}</definedName>
    <definedName name="_2a1_" localSheetId="12" hidden="1">{"'Sheet1'!$L$16"}</definedName>
    <definedName name="_2a1_" localSheetId="11" hidden="1">{"'Sheet1'!$L$16"}</definedName>
    <definedName name="_2a1_" localSheetId="13" hidden="1">{"'Sheet1'!$L$16"}</definedName>
    <definedName name="_2a1_" localSheetId="16" hidden="1">{"'Sheet1'!$L$16"}</definedName>
    <definedName name="_2a1_" localSheetId="21" hidden="1">{"'Sheet1'!$L$16"}</definedName>
    <definedName name="_2a1_" localSheetId="18" hidden="1">{"'Sheet1'!$L$16"}</definedName>
    <definedName name="_2a1_" localSheetId="19" hidden="1">{"'Sheet1'!$L$16"}</definedName>
    <definedName name="_2a1_" localSheetId="20" hidden="1">{"'Sheet1'!$L$16"}</definedName>
    <definedName name="_2a1_" localSheetId="22" hidden="1">{"'Sheet1'!$L$16"}</definedName>
    <definedName name="_2a1_" localSheetId="24" hidden="1">{"'Sheet1'!$L$16"}</definedName>
    <definedName name="_2a1_" localSheetId="28" hidden="1">{"'Sheet1'!$L$16"}</definedName>
    <definedName name="_2a1_" localSheetId="14" hidden="1">{"'Sheet1'!$L$16"}</definedName>
    <definedName name="_2a1_" hidden="1">{"'Sheet1'!$L$16"}</definedName>
    <definedName name="_2BGIA01">#REF!</definedName>
    <definedName name="_2BLA100">#REF!</definedName>
    <definedName name="_2CHAG01">#REF!</definedName>
    <definedName name="_2CHAG02">#REF!</definedName>
    <definedName name="_2CHANG1">#REF!</definedName>
    <definedName name="_2CHANG2">#REF!</definedName>
    <definedName name="_2CHDG01">#REF!</definedName>
    <definedName name="_2CHDG02">#REF!</definedName>
    <definedName name="_2CHGI01">#REF!</definedName>
    <definedName name="_2CHSG01">#REF!</definedName>
    <definedName name="_2CODA01">#REF!</definedName>
    <definedName name="_2COTT48">#REF!</definedName>
    <definedName name="_2D1112_" localSheetId="12" hidden="1">{"'照明目录'!$A$1:$H$31"}</definedName>
    <definedName name="_2D1112_" localSheetId="11" hidden="1">{"'照明目录'!$A$1:$H$31"}</definedName>
    <definedName name="_2D1112_" localSheetId="13" hidden="1">{"'照明目录'!$A$1:$H$31"}</definedName>
    <definedName name="_2D1112_" localSheetId="16" hidden="1">{"'照明目录'!$A$1:$H$31"}</definedName>
    <definedName name="_2D1112_" localSheetId="21" hidden="1">{"'照明目录'!$A$1:$H$31"}</definedName>
    <definedName name="_2D1112_" localSheetId="18" hidden="1">{"'照明目录'!$A$1:$H$31"}</definedName>
    <definedName name="_2D1112_" localSheetId="19" hidden="1">{"'照明目录'!$A$1:$H$31"}</definedName>
    <definedName name="_2D1112_" localSheetId="20" hidden="1">{"'照明目录'!$A$1:$H$31"}</definedName>
    <definedName name="_2D1112_" localSheetId="22" hidden="1">{"'照明目录'!$A$1:$H$31"}</definedName>
    <definedName name="_2D1112_" localSheetId="24" hidden="1">{"'照明目录'!$A$1:$H$31"}</definedName>
    <definedName name="_2D1112_" localSheetId="28" hidden="1">{"'照明目录'!$A$1:$H$31"}</definedName>
    <definedName name="_2D1112_" localSheetId="14" hidden="1">{"'照明目录'!$A$1:$H$31"}</definedName>
    <definedName name="_2D1112_" hidden="1">{"'照明目录'!$A$1:$H$31"}</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DOI1">#REF!</definedName>
    <definedName name="_2DAL201">#REF!</definedName>
    <definedName name="_2DCT001">#REF!</definedName>
    <definedName name="_2DDAY01">#REF!</definedName>
    <definedName name="_2DS1P01">#REF!</definedName>
    <definedName name="_2DS3P01">#REF!</definedName>
    <definedName name="_2FCO100">#REF!</definedName>
    <definedName name="_2FCO101">#REF!</definedName>
    <definedName name="_2FCO102">#REF!</definedName>
    <definedName name="_2FCO200">#REF!</definedName>
    <definedName name="_2fd2_" localSheetId="12" hidden="1">{#N/A,#N/A,TRUE,"Cover Memo";"Complete Sys. Estimate",#N/A,TRUE,"Change Summary";"Complete Sys. Estimate",#N/A,TRUE,"Estimate Summary";"Complete Sys. Estimate",#N/A,TRUE,"Dept. Summary";"Complete Sys. Estimate",#N/A,TRUE,"DOW Detail"}</definedName>
    <definedName name="_2fd2_" localSheetId="11" hidden="1">{#N/A,#N/A,TRUE,"Cover Memo";"Complete Sys. Estimate",#N/A,TRUE,"Change Summary";"Complete Sys. Estimate",#N/A,TRUE,"Estimate Summary";"Complete Sys. Estimate",#N/A,TRUE,"Dept. Summary";"Complete Sys. Estimate",#N/A,TRUE,"DOW Detail"}</definedName>
    <definedName name="_2fd2_" localSheetId="13" hidden="1">{#N/A,#N/A,TRUE,"Cover Memo";"Complete Sys. Estimate",#N/A,TRUE,"Change Summary";"Complete Sys. Estimate",#N/A,TRUE,"Estimate Summary";"Complete Sys. Estimate",#N/A,TRUE,"Dept. Summary";"Complete Sys. Estimate",#N/A,TRUE,"DOW Detail"}</definedName>
    <definedName name="_2fd2_" localSheetId="16" hidden="1">{#N/A,#N/A,TRUE,"Cover Memo";"Complete Sys. Estimate",#N/A,TRUE,"Change Summary";"Complete Sys. Estimate",#N/A,TRUE,"Estimate Summary";"Complete Sys. Estimate",#N/A,TRUE,"Dept. Summary";"Complete Sys. Estimate",#N/A,TRUE,"DOW Detail"}</definedName>
    <definedName name="_2fd2_" localSheetId="21" hidden="1">{#N/A,#N/A,TRUE,"Cover Memo";"Complete Sys. Estimate",#N/A,TRUE,"Change Summary";"Complete Sys. Estimate",#N/A,TRUE,"Estimate Summary";"Complete Sys. Estimate",#N/A,TRUE,"Dept. Summary";"Complete Sys. Estimate",#N/A,TRUE,"DOW Detail"}</definedName>
    <definedName name="_2fd2_" localSheetId="18" hidden="1">{#N/A,#N/A,TRUE,"Cover Memo";"Complete Sys. Estimate",#N/A,TRUE,"Change Summary";"Complete Sys. Estimate",#N/A,TRUE,"Estimate Summary";"Complete Sys. Estimate",#N/A,TRUE,"Dept. Summary";"Complete Sys. Estimate",#N/A,TRUE,"DOW Detail"}</definedName>
    <definedName name="_2fd2_" localSheetId="19" hidden="1">{#N/A,#N/A,TRUE,"Cover Memo";"Complete Sys. Estimate",#N/A,TRUE,"Change Summary";"Complete Sys. Estimate",#N/A,TRUE,"Estimate Summary";"Complete Sys. Estimate",#N/A,TRUE,"Dept. Summary";"Complete Sys. Estimate",#N/A,TRUE,"DOW Detail"}</definedName>
    <definedName name="_2fd2_" localSheetId="20" hidden="1">{#N/A,#N/A,TRUE,"Cover Memo";"Complete Sys. Estimate",#N/A,TRUE,"Change Summary";"Complete Sys. Estimate",#N/A,TRUE,"Estimate Summary";"Complete Sys. Estimate",#N/A,TRUE,"Dept. Summary";"Complete Sys. Estimate",#N/A,TRUE,"DOW Detail"}</definedName>
    <definedName name="_2fd2_" localSheetId="22" hidden="1">{#N/A,#N/A,TRUE,"Cover Memo";"Complete Sys. Estimate",#N/A,TRUE,"Change Summary";"Complete Sys. Estimate",#N/A,TRUE,"Estimate Summary";"Complete Sys. Estimate",#N/A,TRUE,"Dept. Summary";"Complete Sys. Estimate",#N/A,TRUE,"DOW Detail"}</definedName>
    <definedName name="_2fd2_" localSheetId="24" hidden="1">{#N/A,#N/A,TRUE,"Cover Memo";"Complete Sys. Estimate",#N/A,TRUE,"Change Summary";"Complete Sys. Estimate",#N/A,TRUE,"Estimate Summary";"Complete Sys. Estimate",#N/A,TRUE,"Dept. Summary";"Complete Sys. Estimate",#N/A,TRUE,"DOW Detail"}</definedName>
    <definedName name="_2fd2_" localSheetId="28" hidden="1">{#N/A,#N/A,TRUE,"Cover Memo";"Complete Sys. Estimate",#N/A,TRUE,"Change Summary";"Complete Sys. Estimate",#N/A,TRUE,"Estimate Summary";"Complete Sys. Estimate",#N/A,TRUE,"Dept. Summary";"Complete Sys. Estimate",#N/A,TRUE,"DOW Detail"}</definedName>
    <definedName name="_2fd2_" localSheetId="14" hidden="1">{#N/A,#N/A,TRUE,"Cover Memo";"Complete Sys. Estimate",#N/A,TRUE,"Change Summary";"Complete Sys. Estimate",#N/A,TRUE,"Estimate Summary";"Complete Sys. Estimate",#N/A,TRUE,"Dept. Summary";"Complete Sys. Estimate",#N/A,TRUE,"DOW Detail"}</definedName>
    <definedName name="_2fd2_" hidden="1">{#N/A,#N/A,TRUE,"Cover Memo";"Complete Sys. Estimate",#N/A,TRUE,"Change Summary";"Complete Sys. Estimate",#N/A,TRUE,"Estimate Summary";"Complete Sys. Estimate",#N/A,TRUE,"Dept. Summary";"Complete Sys. Estimate",#N/A,TRUE,"DOW Detail"}</definedName>
    <definedName name="_2KD0221">#REF!</definedName>
    <definedName name="_2KD0222">#REF!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LinnhTinh">#REF!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2001">#REF!</definedName>
    <definedName name="_2TDIA01">#REF!</definedName>
    <definedName name="_2TDIA02">#REF!</definedName>
    <definedName name="_2TDTD01">#REF!</definedName>
    <definedName name="_2TRU121">#REF!</definedName>
    <definedName name="_2TRU122">#REF!</definedName>
    <definedName name="_2TRU141">#REF!</definedName>
    <definedName name="_2TRU142">#REF!</definedName>
    <definedName name="_2TU3100">#REF!</definedName>
    <definedName name="_2TU6100">#REF!</definedName>
    <definedName name="_2UCLEV1">#REF!</definedName>
    <definedName name="_2UCLEV2">#REF!</definedName>
    <definedName name="_2VTLT01">#REF!</definedName>
    <definedName name="_3_??_1">NA()</definedName>
    <definedName name="_3_?1">#N/A</definedName>
    <definedName name="_3_?271">#N/A</definedName>
    <definedName name="_3________________123Graph_Aｸﾞﾗﾌ_3" hidden="1">#REF!</definedName>
    <definedName name="_3______123Graph_Aｸﾞﾗﾌ_3" hidden="1">#REF!</definedName>
    <definedName name="_3_____123Graph_ACHART_1" hidden="1">#REF!</definedName>
    <definedName name="_3_____123Graph_Aｸﾞﾗﾌ_2" hidden="1">#REF!</definedName>
    <definedName name="_3____123Graph_Aｸﾞﾗﾌ_3" hidden="1">#REF!</definedName>
    <definedName name="_3___123Graph_A????_3" hidden="1">#REF!</definedName>
    <definedName name="_3___123Graph_Aｸﾞﾗﾌ_3" hidden="1">#REF!</definedName>
    <definedName name="_3__123Graph_A????_3" hidden="1">#REF!</definedName>
    <definedName name="_3__123Graph_ACHART_1" hidden="1">#REF!</definedName>
    <definedName name="_3__123Graph_ACHART_2" hidden="1">#REF!</definedName>
    <definedName name="_3__123Graph_ATEILM_RKTE"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_123Graph_CS_CURVE" hidden="1">#REF!</definedName>
    <definedName name="_3__123Graph_XTEILM_RKTE2" hidden="1">#REF!</definedName>
    <definedName name="_3_0__123Grap" hidden="1">#REF!</definedName>
    <definedName name="_3_123Grap" hidden="1">#REF!</definedName>
    <definedName name="_3_2_0_Parse" hidden="1">#REF!</definedName>
    <definedName name="_30_?271_1_1_1">NA()</definedName>
    <definedName name="_30_________123Graph_Aｸﾞﾗﾌ_4" hidden="1">#REF!</definedName>
    <definedName name="_30_____123Graph_Xｸﾞﾗﾌ_3" hidden="1">#REF!</definedName>
    <definedName name="_30___123Graph_Aｸﾞﾗﾌ_5" hidden="1">#REF!</definedName>
    <definedName name="_30__123Graph_Aｸﾞﾗﾌ_1" hidden="1">#REF!</definedName>
    <definedName name="_30__123Graph_Aｸﾞﾗﾌ_2" hidden="1">#REF!</definedName>
    <definedName name="_30__123Graph_Aｸﾞﾗﾌ_3" hidden="1">#REF!</definedName>
    <definedName name="_30__123Graph_Aｸﾞﾗﾌ_5" hidden="1">#REF!</definedName>
    <definedName name="_30__123Graph_BCHART_1" hidden="1">#N/A</definedName>
    <definedName name="_30__123Graph_DCHART_1" hidden="1">#REF!</definedName>
    <definedName name="_30__123Graph_X????_2" hidden="1">#REF!</definedName>
    <definedName name="_30__123Graph_X????_5" hidden="1">#REF!</definedName>
    <definedName name="_30__123Graph_Xｸﾞﾗﾌ_1" hidden="1">#REF!</definedName>
    <definedName name="_30__123Graph_Xｸﾞﾗﾌ_4" hidden="1">#REF!</definedName>
    <definedName name="_30__123Graph_Xｸﾞﾗﾌ_5" hidden="1">#REF!</definedName>
    <definedName name="_300_6TU0601_1_1_1">NA()</definedName>
    <definedName name="_301_6TU0602_1_1">NA()</definedName>
    <definedName name="_302_6TU0602_1_1_1">NA()</definedName>
    <definedName name="_303_6TU0603_1_1">NA()</definedName>
    <definedName name="_304_6TU0603_1_1_1">NA()</definedName>
    <definedName name="_305_6TU0901_1_1">NA()</definedName>
    <definedName name="_306_6TU0901_1_1_1">NA()</definedName>
    <definedName name="_307_6TU0902_1_1">NA()</definedName>
    <definedName name="_308_6TU0902_1_1_1">NA()</definedName>
    <definedName name="_309_6TU0903_1_1">NA()</definedName>
    <definedName name="_30hu1_" localSheetId="12" hidden="1">{"'Sheet1'!$L$16"}</definedName>
    <definedName name="_30hu1_" localSheetId="11" hidden="1">{"'Sheet1'!$L$16"}</definedName>
    <definedName name="_30hu1_" localSheetId="13" hidden="1">{"'Sheet1'!$L$16"}</definedName>
    <definedName name="_30hu1_" localSheetId="16" hidden="1">{"'Sheet1'!$L$16"}</definedName>
    <definedName name="_30hu1_" localSheetId="21" hidden="1">{"'Sheet1'!$L$16"}</definedName>
    <definedName name="_30hu1_" localSheetId="18" hidden="1">{"'Sheet1'!$L$16"}</definedName>
    <definedName name="_30hu1_" localSheetId="19" hidden="1">{"'Sheet1'!$L$16"}</definedName>
    <definedName name="_30hu1_" localSheetId="20" hidden="1">{"'Sheet1'!$L$16"}</definedName>
    <definedName name="_30hu1_" localSheetId="22" hidden="1">{"'Sheet1'!$L$16"}</definedName>
    <definedName name="_30hu1_" localSheetId="24" hidden="1">{"'Sheet1'!$L$16"}</definedName>
    <definedName name="_30hu1_" localSheetId="28" hidden="1">{"'Sheet1'!$L$16"}</definedName>
    <definedName name="_30hu1_" localSheetId="14" hidden="1">{"'Sheet1'!$L$16"}</definedName>
    <definedName name="_30hu1_" hidden="1">{"'Sheet1'!$L$16"}</definedName>
    <definedName name="_31_?271_1_2">NA()</definedName>
    <definedName name="_31_________123Graph_Aｸﾞﾗﾌ_5" hidden="1">#REF!</definedName>
    <definedName name="_31__123Graph_Aｸﾞﾗﾌ_2" hidden="1">#REF!</definedName>
    <definedName name="_31__123Graph_Aｸﾞﾗﾌ_3" hidden="1">#REF!</definedName>
    <definedName name="_31__123Graph_Aｸﾞﾗﾌ_5" hidden="1">#REF!</definedName>
    <definedName name="_31__123Graph_X????_3"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1_0_0_F" hidden="1">#REF!</definedName>
    <definedName name="_310_6TU0903_1_1_1">NA()</definedName>
    <definedName name="_311_6TUBUTT_1_1">NA()</definedName>
    <definedName name="_312_6UCLVIS_1_1">NA()</definedName>
    <definedName name="_313_7_1_1">NA()</definedName>
    <definedName name="_314_7DNCABC_1_1">NA()</definedName>
    <definedName name="_315_7HDCTBU_1_1">NA()</definedName>
    <definedName name="_316_7PKTUBU_1_1">NA()</definedName>
    <definedName name="_317_7TBHT20_1_1">NA()</definedName>
    <definedName name="_318_7TBHT30_1_1">NA()</definedName>
    <definedName name="_319_7TDCABC_1_1">NA()</definedName>
    <definedName name="_31hu2_" localSheetId="12" hidden="1">{"'Sheet1'!$L$16"}</definedName>
    <definedName name="_31hu2_" localSheetId="11" hidden="1">{"'Sheet1'!$L$16"}</definedName>
    <definedName name="_31hu2_" localSheetId="13" hidden="1">{"'Sheet1'!$L$16"}</definedName>
    <definedName name="_31hu2_" localSheetId="16" hidden="1">{"'Sheet1'!$L$16"}</definedName>
    <definedName name="_31hu2_" localSheetId="21" hidden="1">{"'Sheet1'!$L$16"}</definedName>
    <definedName name="_31hu2_" localSheetId="18" hidden="1">{"'Sheet1'!$L$16"}</definedName>
    <definedName name="_31hu2_" localSheetId="19" hidden="1">{"'Sheet1'!$L$16"}</definedName>
    <definedName name="_31hu2_" localSheetId="20" hidden="1">{"'Sheet1'!$L$16"}</definedName>
    <definedName name="_31hu2_" localSheetId="22" hidden="1">{"'Sheet1'!$L$16"}</definedName>
    <definedName name="_31hu2_" localSheetId="24" hidden="1">{"'Sheet1'!$L$16"}</definedName>
    <definedName name="_31hu2_" localSheetId="28" hidden="1">{"'Sheet1'!$L$16"}</definedName>
    <definedName name="_31hu2_" localSheetId="14" hidden="1">{"'Sheet1'!$L$16"}</definedName>
    <definedName name="_31hu2_" hidden="1">{"'Sheet1'!$L$16"}</definedName>
    <definedName name="_32_?271_1_3">NA()</definedName>
    <definedName name="_32_____123Graph_Xｸﾞﾗﾌ_4" hidden="1">#REF!</definedName>
    <definedName name="_32___123Graph_Xｸﾞﾗﾌ_1" hidden="1">#REF!</definedName>
    <definedName name="_32__123Graph_Aｸﾞﾗﾌ_2" hidden="1">#REF!</definedName>
    <definedName name="_32__123Graph_Aｸﾞﾗﾌ_3" hidden="1">#REF!</definedName>
    <definedName name="_32__123Graph_Aｸﾞﾗﾌ_4" hidden="1">#REF!</definedName>
    <definedName name="_32__123Graph_X????_1" hidden="1">#REF!</definedName>
    <definedName name="_32__123Graph_X????_4" hidden="1">#REF!</definedName>
    <definedName name="_32__123Graph_Xｸﾞﾗﾌ_1" hidden="1">#REF!</definedName>
    <definedName name="_32__123Graph_Xｸﾞﾗﾌ_2" hidden="1">#REF!</definedName>
    <definedName name="_32__123Graph_Xｸﾞﾗﾌ_3" hidden="1">#REF!</definedName>
    <definedName name="_32__123Graph_Xｸﾞﾗﾌ_5" hidden="1">#REF!</definedName>
    <definedName name="_32_0_0_F" hidden="1">#REF!</definedName>
    <definedName name="_320_z_1">NA()</definedName>
    <definedName name="_321_z_1_1">NA()</definedName>
    <definedName name="_322_z_1_2">NA()</definedName>
    <definedName name="_323a_1_1">NA()</definedName>
    <definedName name="_324A1A759_1_1">NA()</definedName>
    <definedName name="_325A1A759_1_1_1">NA()</definedName>
    <definedName name="_326a277Print_Titles_1_1">NA()</definedName>
    <definedName name="_327a277Print_Titles_1_1_1">NA()</definedName>
    <definedName name="_3285BocDo">#REF!</definedName>
    <definedName name="_3285ChatCay">#REF!</definedName>
    <definedName name="_3285DaoDapMongCot">#REF!</definedName>
    <definedName name="_3285DaoRanhTiepDia">#REF!</definedName>
    <definedName name="_3285PhatTuyen">#REF!</definedName>
    <definedName name="_3285VCcogioithucong">#REF!</definedName>
    <definedName name="_3285VCduongdai">#REF!</definedName>
    <definedName name="_3285VCthucong">#REF!</definedName>
    <definedName name="_328A65700_1_1">NA()</definedName>
    <definedName name="_329A65800_1_1">NA()</definedName>
    <definedName name="_32hu5_" localSheetId="12" hidden="1">{"'Sheet1'!$L$16"}</definedName>
    <definedName name="_32hu5_" localSheetId="11" hidden="1">{"'Sheet1'!$L$16"}</definedName>
    <definedName name="_32hu5_" localSheetId="13" hidden="1">{"'Sheet1'!$L$16"}</definedName>
    <definedName name="_32hu5_" localSheetId="16" hidden="1">{"'Sheet1'!$L$16"}</definedName>
    <definedName name="_32hu5_" localSheetId="21" hidden="1">{"'Sheet1'!$L$16"}</definedName>
    <definedName name="_32hu5_" localSheetId="18" hidden="1">{"'Sheet1'!$L$16"}</definedName>
    <definedName name="_32hu5_" localSheetId="19" hidden="1">{"'Sheet1'!$L$16"}</definedName>
    <definedName name="_32hu5_" localSheetId="20" hidden="1">{"'Sheet1'!$L$16"}</definedName>
    <definedName name="_32hu5_" localSheetId="22" hidden="1">{"'Sheet1'!$L$16"}</definedName>
    <definedName name="_32hu5_" localSheetId="24" hidden="1">{"'Sheet1'!$L$16"}</definedName>
    <definedName name="_32hu5_" localSheetId="28" hidden="1">{"'Sheet1'!$L$16"}</definedName>
    <definedName name="_32hu5_" localSheetId="14" hidden="1">{"'Sheet1'!$L$16"}</definedName>
    <definedName name="_32hu5_" hidden="1">{"'Sheet1'!$L$16"}</definedName>
    <definedName name="_33_?271_1_4">NA()</definedName>
    <definedName name="_33_________123Graph_Xｸﾞﾗﾌ_1" hidden="1">#REF!</definedName>
    <definedName name="_33___123Graph_Xｸﾞﾗﾌ_2" hidden="1">#REF!</definedName>
    <definedName name="_33__123Graph_A????_3" hidden="1">#REF!</definedName>
    <definedName name="_33__123Graph_A????_5" hidden="1">#REF!</definedName>
    <definedName name="_33__123Graph_Aｸﾞﾗﾌ_1" hidden="1">#REF!</definedName>
    <definedName name="_33__123Graph_Aｸﾞﾗﾌ_3" hidden="1">#REF!</definedName>
    <definedName name="_33__123Graph_Aｸﾞﾗﾌ_4" hidden="1">#REF!</definedName>
    <definedName name="_33__123Graph_Aｸﾞﾗﾌ_5" hidden="1">#REF!</definedName>
    <definedName name="_33__123Graph_X????_2" hidden="1">#REF!</definedName>
    <definedName name="_33__123Graph_X????_5" hidden="1">#REF!</definedName>
    <definedName name="_33__123Graph_Xｸﾞﾗﾌ_2" hidden="1">#REF!</definedName>
    <definedName name="_33__123Graph_Xｸﾞﾗﾌ_3" hidden="1">#REF!</definedName>
    <definedName name="_33__123Graph_Xｸﾞﾗﾌ_5" hidden="1">#REF!</definedName>
    <definedName name="_330A66000_1_1">NA()</definedName>
    <definedName name="_331A67000_1_1">NA()</definedName>
    <definedName name="_332A68000_1_1">NA()</definedName>
    <definedName name="_333A70000_1_1">NA()</definedName>
    <definedName name="_334A75000_1_1">NA()</definedName>
    <definedName name="_335A85000_1_1">NA()</definedName>
    <definedName name="_336AAA_1_1">NA()</definedName>
    <definedName name="_337abb91_1_1">NA()</definedName>
    <definedName name="_338abb91_1_1_1">NA()</definedName>
    <definedName name="_339abc_1_1">NA()</definedName>
    <definedName name="_33hu6_" localSheetId="12" hidden="1">{"'Sheet1'!$L$16"}</definedName>
    <definedName name="_33hu6_" localSheetId="11" hidden="1">{"'Sheet1'!$L$16"}</definedName>
    <definedName name="_33hu6_" localSheetId="13" hidden="1">{"'Sheet1'!$L$16"}</definedName>
    <definedName name="_33hu6_" localSheetId="16" hidden="1">{"'Sheet1'!$L$16"}</definedName>
    <definedName name="_33hu6_" localSheetId="21" hidden="1">{"'Sheet1'!$L$16"}</definedName>
    <definedName name="_33hu6_" localSheetId="18" hidden="1">{"'Sheet1'!$L$16"}</definedName>
    <definedName name="_33hu6_" localSheetId="19" hidden="1">{"'Sheet1'!$L$16"}</definedName>
    <definedName name="_33hu6_" localSheetId="20" hidden="1">{"'Sheet1'!$L$16"}</definedName>
    <definedName name="_33hu6_" localSheetId="22" hidden="1">{"'Sheet1'!$L$16"}</definedName>
    <definedName name="_33hu6_" localSheetId="24" hidden="1">{"'Sheet1'!$L$16"}</definedName>
    <definedName name="_33hu6_" localSheetId="28" hidden="1">{"'Sheet1'!$L$16"}</definedName>
    <definedName name="_33hu6_" localSheetId="14" hidden="1">{"'Sheet1'!$L$16"}</definedName>
    <definedName name="_33hu6_" hidden="1">{"'Sheet1'!$L$16"}</definedName>
    <definedName name="_33q45_" localSheetId="12" hidden="1">{"'용역비'!$A$4:$C$8"}</definedName>
    <definedName name="_33q45_" localSheetId="11" hidden="1">{"'용역비'!$A$4:$C$8"}</definedName>
    <definedName name="_33q45_" localSheetId="13" hidden="1">{"'용역비'!$A$4:$C$8"}</definedName>
    <definedName name="_33q45_" localSheetId="16" hidden="1">{"'용역비'!$A$4:$C$8"}</definedName>
    <definedName name="_33q45_" localSheetId="21" hidden="1">{"'용역비'!$A$4:$C$8"}</definedName>
    <definedName name="_33q45_" localSheetId="18" hidden="1">{"'용역비'!$A$4:$C$8"}</definedName>
    <definedName name="_33q45_" localSheetId="19" hidden="1">{"'용역비'!$A$4:$C$8"}</definedName>
    <definedName name="_33q45_" localSheetId="20" hidden="1">{"'용역비'!$A$4:$C$8"}</definedName>
    <definedName name="_33q45_" localSheetId="22" hidden="1">{"'용역비'!$A$4:$C$8"}</definedName>
    <definedName name="_33q45_" localSheetId="24" hidden="1">{"'용역비'!$A$4:$C$8"}</definedName>
    <definedName name="_33q45_" localSheetId="28" hidden="1">{"'용역비'!$A$4:$C$8"}</definedName>
    <definedName name="_33q45_" localSheetId="14" hidden="1">{"'용역비'!$A$4:$C$8"}</definedName>
    <definedName name="_33q45_" hidden="1">{"'용역비'!$A$4:$C$8"}</definedName>
    <definedName name="_33q45__1" localSheetId="12" hidden="1">{"'용역비'!$A$4:$C$8"}</definedName>
    <definedName name="_33q45__1" localSheetId="11" hidden="1">{"'용역비'!$A$4:$C$8"}</definedName>
    <definedName name="_33q45__1" localSheetId="13" hidden="1">{"'용역비'!$A$4:$C$8"}</definedName>
    <definedName name="_33q45__1" localSheetId="16" hidden="1">{"'용역비'!$A$4:$C$8"}</definedName>
    <definedName name="_33q45__1" localSheetId="21" hidden="1">{"'용역비'!$A$4:$C$8"}</definedName>
    <definedName name="_33q45__1" localSheetId="18" hidden="1">{"'용역비'!$A$4:$C$8"}</definedName>
    <definedName name="_33q45__1" localSheetId="19" hidden="1">{"'용역비'!$A$4:$C$8"}</definedName>
    <definedName name="_33q45__1" localSheetId="20" hidden="1">{"'용역비'!$A$4:$C$8"}</definedName>
    <definedName name="_33q45__1" localSheetId="22" hidden="1">{"'용역비'!$A$4:$C$8"}</definedName>
    <definedName name="_33q45__1" localSheetId="24" hidden="1">{"'용역비'!$A$4:$C$8"}</definedName>
    <definedName name="_33q45__1" localSheetId="28" hidden="1">{"'용역비'!$A$4:$C$8"}</definedName>
    <definedName name="_33q45__1" localSheetId="14" hidden="1">{"'용역비'!$A$4:$C$8"}</definedName>
    <definedName name="_33q45__1" hidden="1">{"'용역비'!$A$4:$C$8"}</definedName>
    <definedName name="_33q45__2" localSheetId="12" hidden="1">{"'용역비'!$A$4:$C$8"}</definedName>
    <definedName name="_33q45__2" localSheetId="11" hidden="1">{"'용역비'!$A$4:$C$8"}</definedName>
    <definedName name="_33q45__2" localSheetId="13" hidden="1">{"'용역비'!$A$4:$C$8"}</definedName>
    <definedName name="_33q45__2" localSheetId="16" hidden="1">{"'용역비'!$A$4:$C$8"}</definedName>
    <definedName name="_33q45__2" localSheetId="21" hidden="1">{"'용역비'!$A$4:$C$8"}</definedName>
    <definedName name="_33q45__2" localSheetId="18" hidden="1">{"'용역비'!$A$4:$C$8"}</definedName>
    <definedName name="_33q45__2" localSheetId="19" hidden="1">{"'용역비'!$A$4:$C$8"}</definedName>
    <definedName name="_33q45__2" localSheetId="20" hidden="1">{"'용역비'!$A$4:$C$8"}</definedName>
    <definedName name="_33q45__2" localSheetId="22" hidden="1">{"'용역비'!$A$4:$C$8"}</definedName>
    <definedName name="_33q45__2" localSheetId="24" hidden="1">{"'용역비'!$A$4:$C$8"}</definedName>
    <definedName name="_33q45__2" localSheetId="28" hidden="1">{"'용역비'!$A$4:$C$8"}</definedName>
    <definedName name="_33q45__2" localSheetId="14" hidden="1">{"'용역비'!$A$4:$C$8"}</definedName>
    <definedName name="_33q45__2" hidden="1">{"'용역비'!$A$4:$C$8"}</definedName>
    <definedName name="_33q45__3" localSheetId="12" hidden="1">{"'용역비'!$A$4:$C$8"}</definedName>
    <definedName name="_33q45__3" localSheetId="11" hidden="1">{"'용역비'!$A$4:$C$8"}</definedName>
    <definedName name="_33q45__3" localSheetId="13" hidden="1">{"'용역비'!$A$4:$C$8"}</definedName>
    <definedName name="_33q45__3" localSheetId="16" hidden="1">{"'용역비'!$A$4:$C$8"}</definedName>
    <definedName name="_33q45__3" localSheetId="21" hidden="1">{"'용역비'!$A$4:$C$8"}</definedName>
    <definedName name="_33q45__3" localSheetId="18" hidden="1">{"'용역비'!$A$4:$C$8"}</definedName>
    <definedName name="_33q45__3" localSheetId="19" hidden="1">{"'용역비'!$A$4:$C$8"}</definedName>
    <definedName name="_33q45__3" localSheetId="20" hidden="1">{"'용역비'!$A$4:$C$8"}</definedName>
    <definedName name="_33q45__3" localSheetId="22" hidden="1">{"'용역비'!$A$4:$C$8"}</definedName>
    <definedName name="_33q45__3" localSheetId="24" hidden="1">{"'용역비'!$A$4:$C$8"}</definedName>
    <definedName name="_33q45__3" localSheetId="28" hidden="1">{"'용역비'!$A$4:$C$8"}</definedName>
    <definedName name="_33q45__3" localSheetId="14" hidden="1">{"'용역비'!$A$4:$C$8"}</definedName>
    <definedName name="_33q45__3" hidden="1">{"'용역비'!$A$4:$C$8"}</definedName>
    <definedName name="_33q45__4" localSheetId="12" hidden="1">{"'용역비'!$A$4:$C$8"}</definedName>
    <definedName name="_33q45__4" localSheetId="11" hidden="1">{"'용역비'!$A$4:$C$8"}</definedName>
    <definedName name="_33q45__4" localSheetId="13" hidden="1">{"'용역비'!$A$4:$C$8"}</definedName>
    <definedName name="_33q45__4" localSheetId="16" hidden="1">{"'용역비'!$A$4:$C$8"}</definedName>
    <definedName name="_33q45__4" localSheetId="21" hidden="1">{"'용역비'!$A$4:$C$8"}</definedName>
    <definedName name="_33q45__4" localSheetId="18" hidden="1">{"'용역비'!$A$4:$C$8"}</definedName>
    <definedName name="_33q45__4" localSheetId="19" hidden="1">{"'용역비'!$A$4:$C$8"}</definedName>
    <definedName name="_33q45__4" localSheetId="20" hidden="1">{"'용역비'!$A$4:$C$8"}</definedName>
    <definedName name="_33q45__4" localSheetId="22" hidden="1">{"'용역비'!$A$4:$C$8"}</definedName>
    <definedName name="_33q45__4" localSheetId="24" hidden="1">{"'용역비'!$A$4:$C$8"}</definedName>
    <definedName name="_33q45__4" localSheetId="28" hidden="1">{"'용역비'!$A$4:$C$8"}</definedName>
    <definedName name="_33q45__4" localSheetId="14" hidden="1">{"'용역비'!$A$4:$C$8"}</definedName>
    <definedName name="_33q45__4" hidden="1">{"'용역비'!$A$4:$C$8"}</definedName>
    <definedName name="_33q45__5" localSheetId="12" hidden="1">{"'용역비'!$A$4:$C$8"}</definedName>
    <definedName name="_33q45__5" localSheetId="11" hidden="1">{"'용역비'!$A$4:$C$8"}</definedName>
    <definedName name="_33q45__5" localSheetId="13" hidden="1">{"'용역비'!$A$4:$C$8"}</definedName>
    <definedName name="_33q45__5" localSheetId="16" hidden="1">{"'용역비'!$A$4:$C$8"}</definedName>
    <definedName name="_33q45__5" localSheetId="21" hidden="1">{"'용역비'!$A$4:$C$8"}</definedName>
    <definedName name="_33q45__5" localSheetId="18" hidden="1">{"'용역비'!$A$4:$C$8"}</definedName>
    <definedName name="_33q45__5" localSheetId="19" hidden="1">{"'용역비'!$A$4:$C$8"}</definedName>
    <definedName name="_33q45__5" localSheetId="20" hidden="1">{"'용역비'!$A$4:$C$8"}</definedName>
    <definedName name="_33q45__5" localSheetId="22" hidden="1">{"'용역비'!$A$4:$C$8"}</definedName>
    <definedName name="_33q45__5" localSheetId="24" hidden="1">{"'용역비'!$A$4:$C$8"}</definedName>
    <definedName name="_33q45__5" localSheetId="28" hidden="1">{"'용역비'!$A$4:$C$8"}</definedName>
    <definedName name="_33q45__5" localSheetId="14" hidden="1">{"'용역비'!$A$4:$C$8"}</definedName>
    <definedName name="_33q45__5" hidden="1">{"'용역비'!$A$4:$C$8"}</definedName>
    <definedName name="_34_?271_1_5">NA()</definedName>
    <definedName name="_34_________123Graph_Xｸﾞﾗﾌ_2" hidden="1">#REF!</definedName>
    <definedName name="_34_____123Graph_Xｸﾞﾗﾌ_5" hidden="1">#REF!</definedName>
    <definedName name="_34___123Graph_Xｸﾞﾗﾌ_3" hidden="1">#REF!</definedName>
    <definedName name="_34__123Graph_Aｸﾞﾗﾌ_2" hidden="1">#REF!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40æ76_1_1">NA()</definedName>
    <definedName name="_341ag142X42_1_1">NA()</definedName>
    <definedName name="_342ag142X42_1_1_1">NA()</definedName>
    <definedName name="_343ag15F80_1_1">NA()</definedName>
    <definedName name="_344ag15F80_1_1_1">NA()</definedName>
    <definedName name="_345ag267N59_1_1">NA()</definedName>
    <definedName name="_346ag267N59_1_1_1">NA()</definedName>
    <definedName name="_347AMP_1_1">NA()</definedName>
    <definedName name="_348AÙ_1_1">NA()</definedName>
    <definedName name="_349aù0_1_1">NA()</definedName>
    <definedName name="_35_?271_6">NA()</definedName>
    <definedName name="_35_________123Graph_Xｸﾞﾗﾌ_3" hidden="1">#REF!</definedName>
    <definedName name="_35___123Graph_Xｸﾞﾗﾌ_4" hidden="1">#REF!</definedName>
    <definedName name="_35__123Graph_Aｸﾞﾗﾌ_4" hidden="1">#REF!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2" hidden="1">#REF!</definedName>
    <definedName name="_35__123Graph_Xｸﾞﾗﾌ_3" hidden="1">#REF!</definedName>
    <definedName name="_35__123Graph_Xｸﾞﾗﾌ_4" hidden="1">#REF!</definedName>
    <definedName name="_35__123Graph_Xｸﾞﾗﾌ_5" hidden="1">#REF!</definedName>
    <definedName name="_358b_1_1" localSheetId="12">{"Book1","BoQ2.XLS"}</definedName>
    <definedName name="_358b_1_1" localSheetId="11">{"Book1","BoQ2.XLS"}</definedName>
    <definedName name="_358b_1_1" localSheetId="13">{"Book1","BoQ2.XLS"}</definedName>
    <definedName name="_358b_1_1" localSheetId="16">{"Book1","BoQ2.XLS"}</definedName>
    <definedName name="_358b_1_1" localSheetId="21">{"Book1","BoQ2.XLS"}</definedName>
    <definedName name="_358b_1_1" localSheetId="18">{"Book1","BoQ2.XLS"}</definedName>
    <definedName name="_358b_1_1" localSheetId="19">{"Book1","BoQ2.XLS"}</definedName>
    <definedName name="_358b_1_1" localSheetId="20">{"Book1","BoQ2.XLS"}</definedName>
    <definedName name="_358b_1_1" localSheetId="22">{"Book1","BoQ2.XLS"}</definedName>
    <definedName name="_358b_1_1" localSheetId="24">{"Book1","BoQ2.XLS"}</definedName>
    <definedName name="_358b_1_1" localSheetId="28">{"Book1","BoQ2.XLS"}</definedName>
    <definedName name="_358b_1_1" localSheetId="14">{"Book1","BoQ2.XLS"}</definedName>
    <definedName name="_358b_1_1">{"Book1","BoQ2.XLS"}</definedName>
    <definedName name="_36_?271_7">NA()</definedName>
    <definedName name="_36_________123Graph_Xｸﾞﾗﾌ_4" hidden="1">#REF!</definedName>
    <definedName name="_36____123Graph_Aｸﾞﾗﾌ_1" hidden="1">#REF!</definedName>
    <definedName name="_36___123Graph_Xｸﾞﾗﾌ_5" hidden="1">#REF!</definedName>
    <definedName name="_36__123Graph_Aｸﾞﾗﾌ_2" hidden="1">#REF!</definedName>
    <definedName name="_36__123Graph_Aｸﾞﾗﾌ_3" hidden="1">#REF!</definedName>
    <definedName name="_36__123Graph_Aｸﾞﾗﾌ_4" hidden="1">#REF!</definedName>
    <definedName name="_36__123Graph_BCHART_1" hidden="1">#N/A</definedName>
    <definedName name="_36__123Graph_X????_1" hidden="1">#REF!</definedName>
    <definedName name="_36__123Graph_X????_2" hidden="1">#REF!</definedName>
    <definedName name="_36__123Graph_X????_3" hidden="1">#REF!</definedName>
    <definedName name="_36__123Graph_X????_5" hidden="1">#REF!</definedName>
    <definedName name="_36__123Graph_Xｸﾞﾗﾌ_1" hidden="1">#REF!</definedName>
    <definedName name="_36__123Graph_Xｸﾞﾗﾌ_4" hidden="1">#REF!</definedName>
    <definedName name="_367b_1_1_1" localSheetId="12">{"Book1","BoQ2.XLS"}</definedName>
    <definedName name="_367b_1_1_1" localSheetId="11">{"Book1","BoQ2.XLS"}</definedName>
    <definedName name="_367b_1_1_1" localSheetId="13">{"Book1","BoQ2.XLS"}</definedName>
    <definedName name="_367b_1_1_1" localSheetId="16">{"Book1","BoQ2.XLS"}</definedName>
    <definedName name="_367b_1_1_1" localSheetId="21">{"Book1","BoQ2.XLS"}</definedName>
    <definedName name="_367b_1_1_1" localSheetId="18">{"Book1","BoQ2.XLS"}</definedName>
    <definedName name="_367b_1_1_1" localSheetId="19">{"Book1","BoQ2.XLS"}</definedName>
    <definedName name="_367b_1_1_1" localSheetId="20">{"Book1","BoQ2.XLS"}</definedName>
    <definedName name="_367b_1_1_1" localSheetId="22">{"Book1","BoQ2.XLS"}</definedName>
    <definedName name="_367b_1_1_1" localSheetId="24">{"Book1","BoQ2.XLS"}</definedName>
    <definedName name="_367b_1_1_1" localSheetId="28">{"Book1","BoQ2.XLS"}</definedName>
    <definedName name="_367b_1_1_1" localSheetId="14">{"Book1","BoQ2.XLS"}</definedName>
    <definedName name="_367b_1_1_1">{"Book1","BoQ2.XLS"}</definedName>
    <definedName name="_36P3_" localSheetId="12" hidden="1">{#N/A,#N/A,FALSE,"特殊室（ＢＱ表）"}</definedName>
    <definedName name="_36P3_" localSheetId="11" hidden="1">{#N/A,#N/A,FALSE,"特殊室（ＢＱ表）"}</definedName>
    <definedName name="_36P3_" localSheetId="13" hidden="1">{#N/A,#N/A,FALSE,"特殊室（ＢＱ表）"}</definedName>
    <definedName name="_36P3_" localSheetId="16" hidden="1">{#N/A,#N/A,FALSE,"特殊室（ＢＱ表）"}</definedName>
    <definedName name="_36P3_" localSheetId="21" hidden="1">{#N/A,#N/A,FALSE,"特殊室（ＢＱ表）"}</definedName>
    <definedName name="_36P3_" localSheetId="18" hidden="1">{#N/A,#N/A,FALSE,"特殊室（ＢＱ表）"}</definedName>
    <definedName name="_36P3_" localSheetId="19" hidden="1">{#N/A,#N/A,FALSE,"特殊室（ＢＱ表）"}</definedName>
    <definedName name="_36P3_" localSheetId="20" hidden="1">{#N/A,#N/A,FALSE,"特殊室（ＢＱ表）"}</definedName>
    <definedName name="_36P3_" localSheetId="22" hidden="1">{#N/A,#N/A,FALSE,"特殊室（ＢＱ表）"}</definedName>
    <definedName name="_36P3_" localSheetId="24" hidden="1">{#N/A,#N/A,FALSE,"特殊室（ＢＱ表）"}</definedName>
    <definedName name="_36P3_" localSheetId="28" hidden="1">{#N/A,#N/A,FALSE,"特殊室（ＢＱ表）"}</definedName>
    <definedName name="_36P3_" localSheetId="14" hidden="1">{#N/A,#N/A,FALSE,"特殊室（ＢＱ表）"}</definedName>
    <definedName name="_36P3_" hidden="1">{#N/A,#N/A,FALSE,"特殊室（ＢＱ表）"}</definedName>
    <definedName name="_37_?271_9">NA()</definedName>
    <definedName name="_37_________123Graph_Xｸﾞﾗﾌ_5" hidden="1">#REF!</definedName>
    <definedName name="_37____123Graph_Aｸﾞﾗﾌ_2" hidden="1">#REF!</definedName>
    <definedName name="_37__123Graph_X????_2" hidden="1">#REF!</definedName>
    <definedName name="_37__123Graph_X????_3" hidden="1">#REF!</definedName>
    <definedName name="_37__123Graph_X????_4" hidden="1">#REF!</definedName>
    <definedName name="_37__123Graph_Xｸﾞﾗﾌ_1" hidden="1">#REF!</definedName>
    <definedName name="_37__123Graph_Xｸﾞﾗﾌ_2" hidden="1">#REF!</definedName>
    <definedName name="_37__123Graph_Xｸﾞﾗﾌ_4" hidden="1">#REF!</definedName>
    <definedName name="_37__123Graph_Xｸﾞﾗﾌ_5" hidden="1">#REF!</definedName>
    <definedName name="_37_0__123Grap" hidden="1">#REF!</definedName>
    <definedName name="_376b_1_1_2" localSheetId="12">{"Book1","BoQ2.XLS"}</definedName>
    <definedName name="_376b_1_1_2" localSheetId="11">{"Book1","BoQ2.XLS"}</definedName>
    <definedName name="_376b_1_1_2" localSheetId="13">{"Book1","BoQ2.XLS"}</definedName>
    <definedName name="_376b_1_1_2" localSheetId="16">{"Book1","BoQ2.XLS"}</definedName>
    <definedName name="_376b_1_1_2" localSheetId="21">{"Book1","BoQ2.XLS"}</definedName>
    <definedName name="_376b_1_1_2" localSheetId="18">{"Book1","BoQ2.XLS"}</definedName>
    <definedName name="_376b_1_1_2" localSheetId="19">{"Book1","BoQ2.XLS"}</definedName>
    <definedName name="_376b_1_1_2" localSheetId="20">{"Book1","BoQ2.XLS"}</definedName>
    <definedName name="_376b_1_1_2" localSheetId="22">{"Book1","BoQ2.XLS"}</definedName>
    <definedName name="_376b_1_1_2" localSheetId="24">{"Book1","BoQ2.XLS"}</definedName>
    <definedName name="_376b_1_1_2" localSheetId="28">{"Book1","BoQ2.XLS"}</definedName>
    <definedName name="_376b_1_1_2" localSheetId="14">{"Book1","BoQ2.XLS"}</definedName>
    <definedName name="_376b_1_1_2">{"Book1","BoQ2.XLS"}</definedName>
    <definedName name="_38__?DATA_DATA2_L_1_1">NA()</definedName>
    <definedName name="_38____123Graph_Aｸﾞﾗﾌ_3" hidden="1">#REF!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85b_1_1_1_1" localSheetId="12">{"Book1","BoQ2.XLS"}</definedName>
    <definedName name="_385b_1_1_1_1" localSheetId="11">{"Book1","BoQ2.XLS"}</definedName>
    <definedName name="_385b_1_1_1_1" localSheetId="13">{"Book1","BoQ2.XLS"}</definedName>
    <definedName name="_385b_1_1_1_1" localSheetId="16">{"Book1","BoQ2.XLS"}</definedName>
    <definedName name="_385b_1_1_1_1" localSheetId="21">{"Book1","BoQ2.XLS"}</definedName>
    <definedName name="_385b_1_1_1_1" localSheetId="18">{"Book1","BoQ2.XLS"}</definedName>
    <definedName name="_385b_1_1_1_1" localSheetId="19">{"Book1","BoQ2.XLS"}</definedName>
    <definedName name="_385b_1_1_1_1" localSheetId="20">{"Book1","BoQ2.XLS"}</definedName>
    <definedName name="_385b_1_1_1_1" localSheetId="22">{"Book1","BoQ2.XLS"}</definedName>
    <definedName name="_385b_1_1_1_1" localSheetId="24">{"Book1","BoQ2.XLS"}</definedName>
    <definedName name="_385b_1_1_1_1" localSheetId="28">{"Book1","BoQ2.XLS"}</definedName>
    <definedName name="_385b_1_1_1_1" localSheetId="14">{"Book1","BoQ2.XLS"}</definedName>
    <definedName name="_385b_1_1_1_1">{"Book1","BoQ2.XLS"}</definedName>
    <definedName name="_38P3_" localSheetId="12" hidden="1">{#N/A,#N/A,FALSE,"特殊室（ＢＱ表）"}</definedName>
    <definedName name="_38P3_" localSheetId="11" hidden="1">{#N/A,#N/A,FALSE,"特殊室（ＢＱ表）"}</definedName>
    <definedName name="_38P3_" localSheetId="13" hidden="1">{#N/A,#N/A,FALSE,"特殊室（ＢＱ表）"}</definedName>
    <definedName name="_38P3_" localSheetId="16" hidden="1">{#N/A,#N/A,FALSE,"特殊室（ＢＱ表）"}</definedName>
    <definedName name="_38P3_" localSheetId="21" hidden="1">{#N/A,#N/A,FALSE,"特殊室（ＢＱ表）"}</definedName>
    <definedName name="_38P3_" localSheetId="18" hidden="1">{#N/A,#N/A,FALSE,"特殊室（ＢＱ表）"}</definedName>
    <definedName name="_38P3_" localSheetId="19" hidden="1">{#N/A,#N/A,FALSE,"特殊室（ＢＱ表）"}</definedName>
    <definedName name="_38P3_" localSheetId="20" hidden="1">{#N/A,#N/A,FALSE,"特殊室（ＢＱ表）"}</definedName>
    <definedName name="_38P3_" localSheetId="22" hidden="1">{#N/A,#N/A,FALSE,"特殊室（ＢＱ表）"}</definedName>
    <definedName name="_38P3_" localSheetId="24" hidden="1">{#N/A,#N/A,FALSE,"特殊室（ＢＱ表）"}</definedName>
    <definedName name="_38P3_" localSheetId="28" hidden="1">{#N/A,#N/A,FALSE,"特殊室（ＢＱ表）"}</definedName>
    <definedName name="_38P3_" localSheetId="14" hidden="1">{#N/A,#N/A,FALSE,"特殊室（ＢＱ表）"}</definedName>
    <definedName name="_38P3_" hidden="1">{#N/A,#N/A,FALSE,"特殊室（ＢＱ表）"}</definedName>
    <definedName name="_39____123Graph_Aｸﾞﾗﾌ_4" hidden="1">#REF!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9_0_1">NA()</definedName>
    <definedName name="_394b_1_1_2_1" localSheetId="12">{"Book1","BoQ2.XLS"}</definedName>
    <definedName name="_394b_1_1_2_1" localSheetId="11">{"Book1","BoQ2.XLS"}</definedName>
    <definedName name="_394b_1_1_2_1" localSheetId="13">{"Book1","BoQ2.XLS"}</definedName>
    <definedName name="_394b_1_1_2_1" localSheetId="16">{"Book1","BoQ2.XLS"}</definedName>
    <definedName name="_394b_1_1_2_1" localSheetId="21">{"Book1","BoQ2.XLS"}</definedName>
    <definedName name="_394b_1_1_2_1" localSheetId="18">{"Book1","BoQ2.XLS"}</definedName>
    <definedName name="_394b_1_1_2_1" localSheetId="19">{"Book1","BoQ2.XLS"}</definedName>
    <definedName name="_394b_1_1_2_1" localSheetId="20">{"Book1","BoQ2.XLS"}</definedName>
    <definedName name="_394b_1_1_2_1" localSheetId="22">{"Book1","BoQ2.XLS"}</definedName>
    <definedName name="_394b_1_1_2_1" localSheetId="24">{"Book1","BoQ2.XLS"}</definedName>
    <definedName name="_394b_1_1_2_1" localSheetId="28">{"Book1","BoQ2.XLS"}</definedName>
    <definedName name="_394b_1_1_2_1" localSheetId="14">{"Book1","BoQ2.XLS"}</definedName>
    <definedName name="_394b_1_1_2_1">{"Book1","BoQ2.XLS"}</definedName>
    <definedName name="_3983Cable">#REF!</definedName>
    <definedName name="_3983Cosse">#REF!</definedName>
    <definedName name="_3983CotXa">#REF!</definedName>
    <definedName name="_3983DayDanThanhCai">#REF!</definedName>
    <definedName name="_3983MBApp">#REF!</definedName>
    <definedName name="_3983Panel">#REF!</definedName>
    <definedName name="_3983Su">#REF!</definedName>
    <definedName name="_3983Terre">#REF!</definedName>
    <definedName name="_3a1_" localSheetId="12" hidden="1">{"'Sheet1'!$L$16"}</definedName>
    <definedName name="_3a1_" localSheetId="11" hidden="1">{"'Sheet1'!$L$16"}</definedName>
    <definedName name="_3a1_" localSheetId="13" hidden="1">{"'Sheet1'!$L$16"}</definedName>
    <definedName name="_3a1_" localSheetId="16" hidden="1">{"'Sheet1'!$L$16"}</definedName>
    <definedName name="_3a1_" localSheetId="21" hidden="1">{"'Sheet1'!$L$16"}</definedName>
    <definedName name="_3a1_" localSheetId="18" hidden="1">{"'Sheet1'!$L$16"}</definedName>
    <definedName name="_3a1_" localSheetId="19" hidden="1">{"'Sheet1'!$L$16"}</definedName>
    <definedName name="_3a1_" localSheetId="20" hidden="1">{"'Sheet1'!$L$16"}</definedName>
    <definedName name="_3a1_" localSheetId="22" hidden="1">{"'Sheet1'!$L$16"}</definedName>
    <definedName name="_3a1_" localSheetId="24" hidden="1">{"'Sheet1'!$L$16"}</definedName>
    <definedName name="_3a1_" localSheetId="28" hidden="1">{"'Sheet1'!$L$16"}</definedName>
    <definedName name="_3a1_" localSheetId="14" hidden="1">{"'Sheet1'!$L$16"}</definedName>
    <definedName name="_3a1_" hidden="1">{"'Sheet1'!$L$16"}</definedName>
    <definedName name="_3ABC501">#REF!</definedName>
    <definedName name="_3ABC701">#REF!</definedName>
    <definedName name="_3ABC951">#REF!</definedName>
    <definedName name="_3BLXMD">#REF!</definedName>
    <definedName name="_3BOAG01">#REF!</definedName>
    <definedName name="_3BRANCH">#REF!</definedName>
    <definedName name="_3BTHT01">#REF!</definedName>
    <definedName name="_3BTHT02">#REF!</definedName>
    <definedName name="_3BTHT11">#REF!</definedName>
    <definedName name="_3CHAG01">#REF!</definedName>
    <definedName name="_3CHAG02">#REF!</definedName>
    <definedName name="_3CHAG03">#REF!</definedName>
    <definedName name="_3CHAG04">#REF!</definedName>
    <definedName name="_3CHANG1">#REF!</definedName>
    <definedName name="_3CHANG2">#REF!</definedName>
    <definedName name="_3CHDG01">#REF!</definedName>
    <definedName name="_3CHDG02">#REF!</definedName>
    <definedName name="_3CHDG03">#REF!</definedName>
    <definedName name="_3CHDG04">#REF!</definedName>
    <definedName name="_3CHSG01">#REF!</definedName>
    <definedName name="_3CHSG02">#REF!</definedName>
    <definedName name="_3CLHT01">#REF!</definedName>
    <definedName name="_3CLHT02">#REF!</definedName>
    <definedName name="_3CLHT03">#REF!</definedName>
    <definedName name="_3COABC1">#REF!</definedName>
    <definedName name="_3COSSE1">#REF!</definedName>
    <definedName name="_3CPHA01">#REF!</definedName>
    <definedName name="_3CTKHAC">#REF!</definedName>
    <definedName name="_3DA0001">#REF!</definedName>
    <definedName name="_3DA0002">#REF!</definedName>
    <definedName name="_3DCT001">#REF!</definedName>
    <definedName name="_3DMINO1">#REF!</definedName>
    <definedName name="_3DMINO2">#REF!</definedName>
    <definedName name="_3DUPLEX">#REF!</definedName>
    <definedName name="_3DUPSSS">#REF!</definedName>
    <definedName name="_3FERRU1">#REF!</definedName>
    <definedName name="_3FERRU2">#REF!</definedName>
    <definedName name="_3HTTR01">#REF!</definedName>
    <definedName name="_3HTTR02">#REF!</definedName>
    <definedName name="_3HTTR03">#REF!</definedName>
    <definedName name="_3HTTR04">#REF!</definedName>
    <definedName name="_3HTTR05">#REF!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KNC501">#REF!</definedName>
    <definedName name="_3KNC951">#REF!</definedName>
    <definedName name="_3KNCT03">#REF!</definedName>
    <definedName name="_3KNCT06">#REF!</definedName>
    <definedName name="_3KTC501">#REF!</definedName>
    <definedName name="_3KTC502">#REF!</definedName>
    <definedName name="_3KTC951">#REF!</definedName>
    <definedName name="_3KTC952">#REF!</definedName>
    <definedName name="_3KTCT01">#REF!</definedName>
    <definedName name="_3KTCT02">#REF!</definedName>
    <definedName name="_3KTCT04">#REF!</definedName>
    <definedName name="_3KTCT05">#REF!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DOM1">#REF!</definedName>
    <definedName name="_3PKDOM2">#REF!</definedName>
    <definedName name="_3PKHT01">#REF!</definedName>
    <definedName name="_3QUARTD">#REF!</definedName>
    <definedName name="_3RACK31">#REF!</definedName>
    <definedName name="_3RACK41">#REF!</definedName>
    <definedName name="_3TD2001">#REF!</definedName>
    <definedName name="_3TD2002">#REF!</definedName>
    <definedName name="_3TDIA01">#REF!</definedName>
    <definedName name="_3TDIA02">#REF!</definedName>
    <definedName name="_3TRU091">#REF!</definedName>
    <definedName name="_3TRU101">#REF!</definedName>
    <definedName name="_3TRU102">#REF!</definedName>
    <definedName name="_3TRU105">#REF!</definedName>
    <definedName name="_3TRU121">#REF!</definedName>
    <definedName name="_3TRU122">#REF!</definedName>
    <definedName name="_3TRU141">#REF!</definedName>
    <definedName name="_3TRU142">#REF!</definedName>
    <definedName name="_3TRU731">#REF!</definedName>
    <definedName name="_3TRU841">#REF!</definedName>
    <definedName name="_3TRU842">#REF!</definedName>
    <definedName name="_3TRU843">#REF!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4_??_1_1">NA()</definedName>
    <definedName name="_4_?1">#N/A</definedName>
    <definedName name="_4________________123Graph_Aｸﾞﾗﾌ_4" hidden="1">#REF!</definedName>
    <definedName name="_4______123Graph_Aｸﾞﾗﾌ_4" hidden="1">#REF!</definedName>
    <definedName name="_4_____123Graph_Aｸﾞﾗﾌ_3" hidden="1">#REF!</definedName>
    <definedName name="_4____123Graph_Aｸﾞﾗﾌ_4" hidden="1">#REF!</definedName>
    <definedName name="_4___123Graph_A????_1" hidden="1">#REF!</definedName>
    <definedName name="_4___123Graph_A????_4" hidden="1">#REF!</definedName>
    <definedName name="_4___123Graph_Aｸﾞﾗﾌ_4" hidden="1">#REF!</definedName>
    <definedName name="_4__123Graph_A????_1" hidden="1">#REF!</definedName>
    <definedName name="_4__123Graph_A????_4" hidden="1">#REF!</definedName>
    <definedName name="_4__123Graph_ACHART_1" hidden="1">#N/A</definedName>
    <definedName name="_4__123Graph_ACHART_1A" hidden="1">#REF!</definedName>
    <definedName name="_4__123Graph_ATEILM_RKTE"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_123Graph_LBL_CS_CURVE" hidden="1">#REF!</definedName>
    <definedName name="_4_0__123Grap" hidden="1">#REF!</definedName>
    <definedName name="_4_0_0_F" hidden="1">#REF!</definedName>
    <definedName name="_4_123Grap" hidden="1">#REF!</definedName>
    <definedName name="_40________123Graph_Aｸﾞﾗﾌ_1" hidden="1">#REF!</definedName>
    <definedName name="_40____123Graph_Aｸﾞﾗﾌ_5" hidden="1">#REF!</definedName>
    <definedName name="_40__123Graph_Aｸﾞﾗﾌ_2" hidden="1">#REF!</definedName>
    <definedName name="_40__123Graph_Aｸﾞﾗﾌ_3" hidden="1">#REF!</definedName>
    <definedName name="_40__123Graph_Aｸﾞﾗﾌ_4" hidden="1">#REF!</definedName>
    <definedName name="_40__123Graph_X????_5" hidden="1">#REF!</definedName>
    <definedName name="_40__123Graph_Xｸﾞﾗﾌ_1" hidden="1">#REF!</definedName>
    <definedName name="_40__123Graph_Xｸﾞﾗﾌ_2" hidden="1">#REF!</definedName>
    <definedName name="_40__123Graph_Xｸﾞﾗﾌ_3" hidden="1">#REF!</definedName>
    <definedName name="_40__123Graph_Xｸﾞﾗﾌ_5" hidden="1">#REF!</definedName>
    <definedName name="_40_0_1_1">NA()</definedName>
    <definedName name="_403b_10_1_1" localSheetId="12">{"Book1","BoQ2.XLS"}</definedName>
    <definedName name="_403b_10_1_1" localSheetId="11">{"Book1","BoQ2.XLS"}</definedName>
    <definedName name="_403b_10_1_1" localSheetId="13">{"Book1","BoQ2.XLS"}</definedName>
    <definedName name="_403b_10_1_1" localSheetId="16">{"Book1","BoQ2.XLS"}</definedName>
    <definedName name="_403b_10_1_1" localSheetId="21">{"Book1","BoQ2.XLS"}</definedName>
    <definedName name="_403b_10_1_1" localSheetId="18">{"Book1","BoQ2.XLS"}</definedName>
    <definedName name="_403b_10_1_1" localSheetId="19">{"Book1","BoQ2.XLS"}</definedName>
    <definedName name="_403b_10_1_1" localSheetId="20">{"Book1","BoQ2.XLS"}</definedName>
    <definedName name="_403b_10_1_1" localSheetId="22">{"Book1","BoQ2.XLS"}</definedName>
    <definedName name="_403b_10_1_1" localSheetId="24">{"Book1","BoQ2.XLS"}</definedName>
    <definedName name="_403b_10_1_1" localSheetId="28">{"Book1","BoQ2.XLS"}</definedName>
    <definedName name="_403b_10_1_1" localSheetId="14">{"Book1","BoQ2.XLS"}</definedName>
    <definedName name="_403b_10_1_1">{"Book1","BoQ2.XLS"}</definedName>
    <definedName name="_40x4">5100</definedName>
    <definedName name="_41__123Graph_Aｸﾞﾗﾌ_4" hidden="1">#REF!</definedName>
    <definedName name="_41__123Graph_Xｸﾞﾗﾌ_1" hidden="1">#N/A</definedName>
    <definedName name="_41__123Graph_Xｸﾞﾗﾌ_2" hidden="1">#REF!</definedName>
    <definedName name="_41__123Graph_Xｸﾞﾗﾌ_3" hidden="1">#REF!</definedName>
    <definedName name="_41_0_1_2">NA()</definedName>
    <definedName name="_41_0_Dist_" hidden="1">#REF!</definedName>
    <definedName name="_412b_10_1_1_1" localSheetId="12">{"Book1","BoQ2.XLS"}</definedName>
    <definedName name="_412b_10_1_1_1" localSheetId="11">{"Book1","BoQ2.XLS"}</definedName>
    <definedName name="_412b_10_1_1_1" localSheetId="13">{"Book1","BoQ2.XLS"}</definedName>
    <definedName name="_412b_10_1_1_1" localSheetId="16">{"Book1","BoQ2.XLS"}</definedName>
    <definedName name="_412b_10_1_1_1" localSheetId="21">{"Book1","BoQ2.XLS"}</definedName>
    <definedName name="_412b_10_1_1_1" localSheetId="18">{"Book1","BoQ2.XLS"}</definedName>
    <definedName name="_412b_10_1_1_1" localSheetId="19">{"Book1","BoQ2.XLS"}</definedName>
    <definedName name="_412b_10_1_1_1" localSheetId="20">{"Book1","BoQ2.XLS"}</definedName>
    <definedName name="_412b_10_1_1_1" localSheetId="22">{"Book1","BoQ2.XLS"}</definedName>
    <definedName name="_412b_10_1_1_1" localSheetId="24">{"Book1","BoQ2.XLS"}</definedName>
    <definedName name="_412b_10_1_1_1" localSheetId="28">{"Book1","BoQ2.XLS"}</definedName>
    <definedName name="_412b_10_1_1_1" localSheetId="14">{"Book1","BoQ2.XLS"}</definedName>
    <definedName name="_412b_10_1_1_1">{"Book1","BoQ2.XLS"}</definedName>
    <definedName name="_42________123Graph_Aｸﾞﾗﾌ_2" hidden="1">#REF!</definedName>
    <definedName name="_42____123Graph_Xｸﾞﾗﾌ_1" hidden="1">#REF!</definedName>
    <definedName name="_42__123Graph_Aｸﾞﾗﾌ_5" hidden="1">#REF!</definedName>
    <definedName name="_42__123Graph_Xｸﾞﾗﾌ_1" hidden="1">#REF!</definedName>
    <definedName name="_42__123Graph_Xｸﾞﾗﾌ_2" hidden="1">#REF!</definedName>
    <definedName name="_42__123Graph_Xｸﾞﾗﾌ_3" hidden="1">#REF!</definedName>
    <definedName name="_42__123Graph_Xｸﾞﾗﾌ_4" hidden="1">#REF!</definedName>
    <definedName name="_42_1_1_1">NA()</definedName>
    <definedName name="_421b_10_1_2_1" localSheetId="12">{"Book1","BoQ2.XLS"}</definedName>
    <definedName name="_421b_10_1_2_1" localSheetId="11">{"Book1","BoQ2.XLS"}</definedName>
    <definedName name="_421b_10_1_2_1" localSheetId="13">{"Book1","BoQ2.XLS"}</definedName>
    <definedName name="_421b_10_1_2_1" localSheetId="16">{"Book1","BoQ2.XLS"}</definedName>
    <definedName name="_421b_10_1_2_1" localSheetId="21">{"Book1","BoQ2.XLS"}</definedName>
    <definedName name="_421b_10_1_2_1" localSheetId="18">{"Book1","BoQ2.XLS"}</definedName>
    <definedName name="_421b_10_1_2_1" localSheetId="19">{"Book1","BoQ2.XLS"}</definedName>
    <definedName name="_421b_10_1_2_1" localSheetId="20">{"Book1","BoQ2.XLS"}</definedName>
    <definedName name="_421b_10_1_2_1" localSheetId="22">{"Book1","BoQ2.XLS"}</definedName>
    <definedName name="_421b_10_1_2_1" localSheetId="24">{"Book1","BoQ2.XLS"}</definedName>
    <definedName name="_421b_10_1_2_1" localSheetId="28">{"Book1","BoQ2.XLS"}</definedName>
    <definedName name="_421b_10_1_2_1" localSheetId="14">{"Book1","BoQ2.XLS"}</definedName>
    <definedName name="_421b_10_1_2_1">{"Book1","BoQ2.XLS"}</definedName>
    <definedName name="_43____123Graph_Xｸﾞﾗﾌ_2" hidden="1">#REF!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12T鍋爐RC基礎增建工程_12T_Boiler_s_RC_Foundation_1_1">NA()</definedName>
    <definedName name="_430.001">#REF!</definedName>
    <definedName name="_430b_3_1_1" localSheetId="12">{"Book1","BoQ2.XLS"}</definedName>
    <definedName name="_430b_3_1_1" localSheetId="11">{"Book1","BoQ2.XLS"}</definedName>
    <definedName name="_430b_3_1_1" localSheetId="13">{"Book1","BoQ2.XLS"}</definedName>
    <definedName name="_430b_3_1_1" localSheetId="16">{"Book1","BoQ2.XLS"}</definedName>
    <definedName name="_430b_3_1_1" localSheetId="21">{"Book1","BoQ2.XLS"}</definedName>
    <definedName name="_430b_3_1_1" localSheetId="18">{"Book1","BoQ2.XLS"}</definedName>
    <definedName name="_430b_3_1_1" localSheetId="19">{"Book1","BoQ2.XLS"}</definedName>
    <definedName name="_430b_3_1_1" localSheetId="20">{"Book1","BoQ2.XLS"}</definedName>
    <definedName name="_430b_3_1_1" localSheetId="22">{"Book1","BoQ2.XLS"}</definedName>
    <definedName name="_430b_3_1_1" localSheetId="24">{"Book1","BoQ2.XLS"}</definedName>
    <definedName name="_430b_3_1_1" localSheetId="28">{"Book1","BoQ2.XLS"}</definedName>
    <definedName name="_430b_3_1_1" localSheetId="14">{"Book1","BoQ2.XLS"}</definedName>
    <definedName name="_430b_3_1_1">{"Book1","BoQ2.XLS"}</definedName>
    <definedName name="_439b_3_1_1_1" localSheetId="12">{"Book1","BoQ2.XLS"}</definedName>
    <definedName name="_439b_3_1_1_1" localSheetId="11">{"Book1","BoQ2.XLS"}</definedName>
    <definedName name="_439b_3_1_1_1" localSheetId="13">{"Book1","BoQ2.XLS"}</definedName>
    <definedName name="_439b_3_1_1_1" localSheetId="16">{"Book1","BoQ2.XLS"}</definedName>
    <definedName name="_439b_3_1_1_1" localSheetId="21">{"Book1","BoQ2.XLS"}</definedName>
    <definedName name="_439b_3_1_1_1" localSheetId="18">{"Book1","BoQ2.XLS"}</definedName>
    <definedName name="_439b_3_1_1_1" localSheetId="19">{"Book1","BoQ2.XLS"}</definedName>
    <definedName name="_439b_3_1_1_1" localSheetId="20">{"Book1","BoQ2.XLS"}</definedName>
    <definedName name="_439b_3_1_1_1" localSheetId="22">{"Book1","BoQ2.XLS"}</definedName>
    <definedName name="_439b_3_1_1_1" localSheetId="24">{"Book1","BoQ2.XLS"}</definedName>
    <definedName name="_439b_3_1_1_1" localSheetId="28">{"Book1","BoQ2.XLS"}</definedName>
    <definedName name="_439b_3_1_1_1" localSheetId="14">{"Book1","BoQ2.XLS"}</definedName>
    <definedName name="_439b_3_1_1_1">{"Book1","BoQ2.XLS"}</definedName>
    <definedName name="_44________123Graph_Aｸﾞﾗﾌ_3" hidden="1">#REF!</definedName>
    <definedName name="_44____123Graph_Xｸﾞﾗﾌ_3" hidden="1">#REF!</definedName>
    <definedName name="_44__123Graph_Aｸﾞﾗﾌ_4" hidden="1">#REF!</definedName>
    <definedName name="_44__123Graph_Xｸﾞﾗﾌ_1" hidden="1">#REF!</definedName>
    <definedName name="_44__123Graph_Xｸﾞﾗﾌ_5" hidden="1">#REF!</definedName>
    <definedName name="_44_12T鍋爐RC基礎增建工程_12T_Boiler_s_RC_Foundation_1_1_1">NA()</definedName>
    <definedName name="_440B_KLXLNX2_1_1">NA()</definedName>
    <definedName name="_441BAOGIATHANG_1_1">NA()</definedName>
    <definedName name="_442BAOGIATHANG_1_1_1">NA()</definedName>
    <definedName name="_443bd_1_1">NA()</definedName>
    <definedName name="_444bd_1_1_1">NA()</definedName>
    <definedName name="_445beepsound_1_1">NA()</definedName>
    <definedName name="_45____123Graph_Xｸﾞﾗﾌ_4" hidden="1">#REF!</definedName>
    <definedName name="_45__123Graph_Aｸﾞﾗﾌ_3" hidden="1">#REF!</definedName>
    <definedName name="_45__123Graph_Aｸﾞﾗﾌ_5" hidden="1">#REF!</definedName>
    <definedName name="_45__123Graph_Xｸﾞﾗﾌ_2" hidden="1">#REF!</definedName>
    <definedName name="_45__123Graph_Xｸﾞﾗﾌ_3" hidden="1">#REF!</definedName>
    <definedName name="_45__123Graph_Xｸﾞﾗﾌ_4" hidden="1">#REF!</definedName>
    <definedName name="_45_1BA2500_1_1">NA()</definedName>
    <definedName name="_454bke_1_1" localSheetId="12">{"Book1","BoQ2.XLS"}</definedName>
    <definedName name="_454bke_1_1" localSheetId="11">{"Book1","BoQ2.XLS"}</definedName>
    <definedName name="_454bke_1_1" localSheetId="13">{"Book1","BoQ2.XLS"}</definedName>
    <definedName name="_454bke_1_1" localSheetId="16">{"Book1","BoQ2.XLS"}</definedName>
    <definedName name="_454bke_1_1" localSheetId="21">{"Book1","BoQ2.XLS"}</definedName>
    <definedName name="_454bke_1_1" localSheetId="18">{"Book1","BoQ2.XLS"}</definedName>
    <definedName name="_454bke_1_1" localSheetId="19">{"Book1","BoQ2.XLS"}</definedName>
    <definedName name="_454bke_1_1" localSheetId="20">{"Book1","BoQ2.XLS"}</definedName>
    <definedName name="_454bke_1_1" localSheetId="22">{"Book1","BoQ2.XLS"}</definedName>
    <definedName name="_454bke_1_1" localSheetId="24">{"Book1","BoQ2.XLS"}</definedName>
    <definedName name="_454bke_1_1" localSheetId="28">{"Book1","BoQ2.XLS"}</definedName>
    <definedName name="_454bke_1_1" localSheetId="14">{"Book1","BoQ2.XLS"}</definedName>
    <definedName name="_454bke_1_1">{"Book1","BoQ2.XLS"}</definedName>
    <definedName name="_46________123Graph_Aｸﾞﾗﾌ_4" hidden="1">#REF!</definedName>
    <definedName name="_46____123Graph_Xｸﾞﾗﾌ_5" hidden="1">#REF!</definedName>
    <definedName name="_46__123Graph_Aｸﾞﾗﾌ_5" hidden="1">#REF!</definedName>
    <definedName name="_46__123Graph_Xｸﾞﾗﾌ_2" hidden="1">#REF!</definedName>
    <definedName name="_46__123Graph_Xｸﾞﾗﾌ_3" hidden="1">#REF!</definedName>
    <definedName name="_46__123Graph_Xｸﾞﾗﾌ_4" hidden="1">#REF!</definedName>
    <definedName name="_46_1BA2500_1_1_1">NA()</definedName>
    <definedName name="_463bke_1_1_1" localSheetId="12">{"Book1","BoQ2.XLS"}</definedName>
    <definedName name="_463bke_1_1_1" localSheetId="11">{"Book1","BoQ2.XLS"}</definedName>
    <definedName name="_463bke_1_1_1" localSheetId="13">{"Book1","BoQ2.XLS"}</definedName>
    <definedName name="_463bke_1_1_1" localSheetId="16">{"Book1","BoQ2.XLS"}</definedName>
    <definedName name="_463bke_1_1_1" localSheetId="21">{"Book1","BoQ2.XLS"}</definedName>
    <definedName name="_463bke_1_1_1" localSheetId="18">{"Book1","BoQ2.XLS"}</definedName>
    <definedName name="_463bke_1_1_1" localSheetId="19">{"Book1","BoQ2.XLS"}</definedName>
    <definedName name="_463bke_1_1_1" localSheetId="20">{"Book1","BoQ2.XLS"}</definedName>
    <definedName name="_463bke_1_1_1" localSheetId="22">{"Book1","BoQ2.XLS"}</definedName>
    <definedName name="_463bke_1_1_1" localSheetId="24">{"Book1","BoQ2.XLS"}</definedName>
    <definedName name="_463bke_1_1_1" localSheetId="28">{"Book1","BoQ2.XLS"}</definedName>
    <definedName name="_463bke_1_1_1" localSheetId="14">{"Book1","BoQ2.XLS"}</definedName>
    <definedName name="_463bke_1_1_1">{"Book1","BoQ2.XLS"}</definedName>
    <definedName name="_47__123Graph_X????_1" hidden="1">#REF!</definedName>
    <definedName name="_47__123Graph_Xｸﾞﾗﾌ_4" hidden="1">#REF!</definedName>
    <definedName name="_47_1BA400P_1_1">NA()</definedName>
    <definedName name="_472bke_1_1_2" localSheetId="12">{"Book1","BoQ2.XLS"}</definedName>
    <definedName name="_472bke_1_1_2" localSheetId="11">{"Book1","BoQ2.XLS"}</definedName>
    <definedName name="_472bke_1_1_2" localSheetId="13">{"Book1","BoQ2.XLS"}</definedName>
    <definedName name="_472bke_1_1_2" localSheetId="16">{"Book1","BoQ2.XLS"}</definedName>
    <definedName name="_472bke_1_1_2" localSheetId="21">{"Book1","BoQ2.XLS"}</definedName>
    <definedName name="_472bke_1_1_2" localSheetId="18">{"Book1","BoQ2.XLS"}</definedName>
    <definedName name="_472bke_1_1_2" localSheetId="19">{"Book1","BoQ2.XLS"}</definedName>
    <definedName name="_472bke_1_1_2" localSheetId="20">{"Book1","BoQ2.XLS"}</definedName>
    <definedName name="_472bke_1_1_2" localSheetId="22">{"Book1","BoQ2.XLS"}</definedName>
    <definedName name="_472bke_1_1_2" localSheetId="24">{"Book1","BoQ2.XLS"}</definedName>
    <definedName name="_472bke_1_1_2" localSheetId="28">{"Book1","BoQ2.XLS"}</definedName>
    <definedName name="_472bke_1_1_2" localSheetId="14">{"Book1","BoQ2.XLS"}</definedName>
    <definedName name="_472bke_1_1_2">{"Book1","BoQ2.XLS"}</definedName>
    <definedName name="_48________123Graph_Aｸﾞﾗﾌ_5" hidden="1">#REF!</definedName>
    <definedName name="_48__123Graph_Aｸﾞﾗﾌ_3" hidden="1">#REF!</definedName>
    <definedName name="_48__123Graph_X????_2" hidden="1">#REF!</definedName>
    <definedName name="_48__123Graph_Xｸﾞﾗﾌ_3" hidden="1">#REF!</definedName>
    <definedName name="_48__123Graph_Xｸﾞﾗﾌ_4" hidden="1">#REF!</definedName>
    <definedName name="_48__123Graph_Xｸﾞﾗﾌ_5" hidden="1">#REF!</definedName>
    <definedName name="_48_0_0_F" hidden="1">#REF!</definedName>
    <definedName name="_48_1BA400P_1_1_1">NA()</definedName>
    <definedName name="_481bke_1_1_1_1" localSheetId="12">{"Book1","BoQ2.XLS"}</definedName>
    <definedName name="_481bke_1_1_1_1" localSheetId="11">{"Book1","BoQ2.XLS"}</definedName>
    <definedName name="_481bke_1_1_1_1" localSheetId="13">{"Book1","BoQ2.XLS"}</definedName>
    <definedName name="_481bke_1_1_1_1" localSheetId="16">{"Book1","BoQ2.XLS"}</definedName>
    <definedName name="_481bke_1_1_1_1" localSheetId="21">{"Book1","BoQ2.XLS"}</definedName>
    <definedName name="_481bke_1_1_1_1" localSheetId="18">{"Book1","BoQ2.XLS"}</definedName>
    <definedName name="_481bke_1_1_1_1" localSheetId="19">{"Book1","BoQ2.XLS"}</definedName>
    <definedName name="_481bke_1_1_1_1" localSheetId="20">{"Book1","BoQ2.XLS"}</definedName>
    <definedName name="_481bke_1_1_1_1" localSheetId="22">{"Book1","BoQ2.XLS"}</definedName>
    <definedName name="_481bke_1_1_1_1" localSheetId="24">{"Book1","BoQ2.XLS"}</definedName>
    <definedName name="_481bke_1_1_1_1" localSheetId="28">{"Book1","BoQ2.XLS"}</definedName>
    <definedName name="_481bke_1_1_1_1" localSheetId="14">{"Book1","BoQ2.XLS"}</definedName>
    <definedName name="_481bke_1_1_1_1">{"Book1","BoQ2.XLS"}</definedName>
    <definedName name="_49__123Graph_X????_3" hidden="1">#REF!</definedName>
    <definedName name="_49__123Graph_Xｸﾞﾗﾌ_2" hidden="1">#REF!</definedName>
    <definedName name="_49__123Graph_Xｸﾞﾗﾌ_3" hidden="1">#REF!</definedName>
    <definedName name="_49__123Graph_Xｸﾞﾗﾌ_4" hidden="1">#REF!</definedName>
    <definedName name="_49_1CAP002_1_1">NA()</definedName>
    <definedName name="_490bke_1_1_2_1" localSheetId="12">{"Book1","BoQ2.XLS"}</definedName>
    <definedName name="_490bke_1_1_2_1" localSheetId="11">{"Book1","BoQ2.XLS"}</definedName>
    <definedName name="_490bke_1_1_2_1" localSheetId="13">{"Book1","BoQ2.XLS"}</definedName>
    <definedName name="_490bke_1_1_2_1" localSheetId="16">{"Book1","BoQ2.XLS"}</definedName>
    <definedName name="_490bke_1_1_2_1" localSheetId="21">{"Book1","BoQ2.XLS"}</definedName>
    <definedName name="_490bke_1_1_2_1" localSheetId="18">{"Book1","BoQ2.XLS"}</definedName>
    <definedName name="_490bke_1_1_2_1" localSheetId="19">{"Book1","BoQ2.XLS"}</definedName>
    <definedName name="_490bke_1_1_2_1" localSheetId="20">{"Book1","BoQ2.XLS"}</definedName>
    <definedName name="_490bke_1_1_2_1" localSheetId="22">{"Book1","BoQ2.XLS"}</definedName>
    <definedName name="_490bke_1_1_2_1" localSheetId="24">{"Book1","BoQ2.XLS"}</definedName>
    <definedName name="_490bke_1_1_2_1" localSheetId="28">{"Book1","BoQ2.XLS"}</definedName>
    <definedName name="_490bke_1_1_2_1" localSheetId="14">{"Book1","BoQ2.XLS"}</definedName>
    <definedName name="_490bke_1_1_2_1">{"Book1","BoQ2.XLS"}</definedName>
    <definedName name="_499bke_10_1_1" localSheetId="12">{"Book1","BoQ2.XLS"}</definedName>
    <definedName name="_499bke_10_1_1" localSheetId="11">{"Book1","BoQ2.XLS"}</definedName>
    <definedName name="_499bke_10_1_1" localSheetId="13">{"Book1","BoQ2.XLS"}</definedName>
    <definedName name="_499bke_10_1_1" localSheetId="16">{"Book1","BoQ2.XLS"}</definedName>
    <definedName name="_499bke_10_1_1" localSheetId="21">{"Book1","BoQ2.XLS"}</definedName>
    <definedName name="_499bke_10_1_1" localSheetId="18">{"Book1","BoQ2.XLS"}</definedName>
    <definedName name="_499bke_10_1_1" localSheetId="19">{"Book1","BoQ2.XLS"}</definedName>
    <definedName name="_499bke_10_1_1" localSheetId="20">{"Book1","BoQ2.XLS"}</definedName>
    <definedName name="_499bke_10_1_1" localSheetId="22">{"Book1","BoQ2.XLS"}</definedName>
    <definedName name="_499bke_10_1_1" localSheetId="24">{"Book1","BoQ2.XLS"}</definedName>
    <definedName name="_499bke_10_1_1" localSheetId="28">{"Book1","BoQ2.XLS"}</definedName>
    <definedName name="_499bke_10_1_1" localSheetId="14">{"Book1","BoQ2.XLS"}</definedName>
    <definedName name="_499bke_10_1_1">{"Book1","BoQ2.XLS"}</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A1116_" localSheetId="12" hidden="1">{"'照明目录'!$A$1:$H$31"}</definedName>
    <definedName name="_4EA1116_" localSheetId="11" hidden="1">{"'照明目录'!$A$1:$H$31"}</definedName>
    <definedName name="_4EA1116_" localSheetId="13" hidden="1">{"'照明目录'!$A$1:$H$31"}</definedName>
    <definedName name="_4EA1116_" localSheetId="16" hidden="1">{"'照明目录'!$A$1:$H$31"}</definedName>
    <definedName name="_4EA1116_" localSheetId="21" hidden="1">{"'照明目录'!$A$1:$H$31"}</definedName>
    <definedName name="_4EA1116_" localSheetId="18" hidden="1">{"'照明目录'!$A$1:$H$31"}</definedName>
    <definedName name="_4EA1116_" localSheetId="19" hidden="1">{"'照明目录'!$A$1:$H$31"}</definedName>
    <definedName name="_4EA1116_" localSheetId="20" hidden="1">{"'照明目录'!$A$1:$H$31"}</definedName>
    <definedName name="_4EA1116_" localSheetId="22" hidden="1">{"'照明目录'!$A$1:$H$31"}</definedName>
    <definedName name="_4EA1116_" localSheetId="24" hidden="1">{"'照明目录'!$A$1:$H$31"}</definedName>
    <definedName name="_4EA1116_" localSheetId="28" hidden="1">{"'照明目录'!$A$1:$H$31"}</definedName>
    <definedName name="_4EA1116_" localSheetId="14" hidden="1">{"'照明目录'!$A$1:$H$31"}</definedName>
    <definedName name="_4EA1116_" hidden="1">{"'照明目录'!$A$1:$H$31"}</definedName>
    <definedName name="_4ED2062">#REF!</definedName>
    <definedName name="_4ED2063">#REF!</definedName>
    <definedName name="_4ED2064">#REF!</definedName>
    <definedName name="_4FCO100">#REF!</definedName>
    <definedName name="_4FCO101">#REF!</definedName>
    <definedName name="_4GIA101">#REF!</definedName>
    <definedName name="_4GOIC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1_1">NA()</definedName>
    <definedName name="_5_?271">#N/A</definedName>
    <definedName name="_5________________123Graph_Aｸﾞﾗﾌ_5" hidden="1">#REF!</definedName>
    <definedName name="_5______123Graph_Aｸﾞﾗﾌ_5" hidden="1">#REF!</definedName>
    <definedName name="_5_____123Graph_Aｸﾞﾗﾌ_4" hidden="1">#REF!</definedName>
    <definedName name="_5____123Graph_Aｸﾞﾗﾌ_5" hidden="1">#REF!</definedName>
    <definedName name="_5___123Graph_A????_2" hidden="1">#REF!</definedName>
    <definedName name="_5___123Graph_A????_5" hidden="1">#REF!</definedName>
    <definedName name="_5___123Graph_Aｸﾞﾗﾌ_5" hidden="1">#REF!</definedName>
    <definedName name="_5__123Graph_A????_1" hidden="1">#REF!</definedName>
    <definedName name="_5__123Graph_A????_2" hidden="1">#REF!</definedName>
    <definedName name="_5__123Graph_A????_5" hidden="1">#REF!</definedName>
    <definedName name="_5__123Graph_ACHART_2" hidden="1">#REF!</definedName>
    <definedName name="_5__123Graph_ATEILM_RKTE2"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__123Graph_XCHART_1A" hidden="1">#REF!</definedName>
    <definedName name="_5_0_0_F" hidden="1">#REF!</definedName>
    <definedName name="_50__123Graph_Aｸﾞﾗﾌ_5" hidden="1">#REF!</definedName>
    <definedName name="_50__123Graph_BCHART_1" hidden="1">#REF!</definedName>
    <definedName name="_50__123Graph_X????_4" hidden="1">#REF!</definedName>
    <definedName name="_50__123Graph_Xｸﾞﾗﾌ_5" hidden="1">#REF!</definedName>
    <definedName name="_50_1CAPTU1_1_1">NA()</definedName>
    <definedName name="_508bke_10_1_1_1" localSheetId="12">{"Book1","BoQ2.XLS"}</definedName>
    <definedName name="_508bke_10_1_1_1" localSheetId="11">{"Book1","BoQ2.XLS"}</definedName>
    <definedName name="_508bke_10_1_1_1" localSheetId="13">{"Book1","BoQ2.XLS"}</definedName>
    <definedName name="_508bke_10_1_1_1" localSheetId="16">{"Book1","BoQ2.XLS"}</definedName>
    <definedName name="_508bke_10_1_1_1" localSheetId="21">{"Book1","BoQ2.XLS"}</definedName>
    <definedName name="_508bke_10_1_1_1" localSheetId="18">{"Book1","BoQ2.XLS"}</definedName>
    <definedName name="_508bke_10_1_1_1" localSheetId="19">{"Book1","BoQ2.XLS"}</definedName>
    <definedName name="_508bke_10_1_1_1" localSheetId="20">{"Book1","BoQ2.XLS"}</definedName>
    <definedName name="_508bke_10_1_1_1" localSheetId="22">{"Book1","BoQ2.XLS"}</definedName>
    <definedName name="_508bke_10_1_1_1" localSheetId="24">{"Book1","BoQ2.XLS"}</definedName>
    <definedName name="_508bke_10_1_1_1" localSheetId="28">{"Book1","BoQ2.XLS"}</definedName>
    <definedName name="_508bke_10_1_1_1" localSheetId="14">{"Book1","BoQ2.XLS"}</definedName>
    <definedName name="_508bke_10_1_1_1">{"Book1","BoQ2.XLS"}</definedName>
    <definedName name="_51________123Graph_Xｸﾞﾗﾌ_1" hidden="1">#REF!</definedName>
    <definedName name="_51___123Graph_Aｸﾞﾗﾌ_1" hidden="1">#REF!</definedName>
    <definedName name="_51__123Graph_Aｸﾞﾗﾌ_1" hidden="1">#REF!</definedName>
    <definedName name="_51__123Graph_Aｸﾞﾗﾌ_4" hidden="1">#REF!</definedName>
    <definedName name="_51__123Graph_X????_5" hidden="1">#REF!</definedName>
    <definedName name="_51__123Graph_Xｸﾞﾗﾌ_3" hidden="1">#N/A</definedName>
    <definedName name="_51__123Graph_Xｸﾞﾗﾌ_5" hidden="1">#REF!</definedName>
    <definedName name="_51_1CAPTU1_1_1_1">NA()</definedName>
    <definedName name="_517bke_10_1_2_1" localSheetId="12">{"Book1","BoQ2.XLS"}</definedName>
    <definedName name="_517bke_10_1_2_1" localSheetId="11">{"Book1","BoQ2.XLS"}</definedName>
    <definedName name="_517bke_10_1_2_1" localSheetId="13">{"Book1","BoQ2.XLS"}</definedName>
    <definedName name="_517bke_10_1_2_1" localSheetId="16">{"Book1","BoQ2.XLS"}</definedName>
    <definedName name="_517bke_10_1_2_1" localSheetId="21">{"Book1","BoQ2.XLS"}</definedName>
    <definedName name="_517bke_10_1_2_1" localSheetId="18">{"Book1","BoQ2.XLS"}</definedName>
    <definedName name="_517bke_10_1_2_1" localSheetId="19">{"Book1","BoQ2.XLS"}</definedName>
    <definedName name="_517bke_10_1_2_1" localSheetId="20">{"Book1","BoQ2.XLS"}</definedName>
    <definedName name="_517bke_10_1_2_1" localSheetId="22">{"Book1","BoQ2.XLS"}</definedName>
    <definedName name="_517bke_10_1_2_1" localSheetId="24">{"Book1","BoQ2.XLS"}</definedName>
    <definedName name="_517bke_10_1_2_1" localSheetId="28">{"Book1","BoQ2.XLS"}</definedName>
    <definedName name="_517bke_10_1_2_1" localSheetId="14">{"Book1","BoQ2.XLS"}</definedName>
    <definedName name="_517bke_10_1_2_1">{"Book1","BoQ2.XLS"}</definedName>
    <definedName name="_52___123Graph_Aｸﾞﾗﾌ_2" hidden="1">#REF!</definedName>
    <definedName name="_52__123Graph_Xｸﾞﾗﾌ_4" hidden="1">#REF!</definedName>
    <definedName name="_52__123Graph_Xｸﾞﾗﾌ_5" hidden="1">#REF!</definedName>
    <definedName name="_52_1DATITU_1_1">NA()</definedName>
    <definedName name="_526bke_3_1_1" localSheetId="12">{"Book1","BoQ2.XLS"}</definedName>
    <definedName name="_526bke_3_1_1" localSheetId="11">{"Book1","BoQ2.XLS"}</definedName>
    <definedName name="_526bke_3_1_1" localSheetId="13">{"Book1","BoQ2.XLS"}</definedName>
    <definedName name="_526bke_3_1_1" localSheetId="16">{"Book1","BoQ2.XLS"}</definedName>
    <definedName name="_526bke_3_1_1" localSheetId="21">{"Book1","BoQ2.XLS"}</definedName>
    <definedName name="_526bke_3_1_1" localSheetId="18">{"Book1","BoQ2.XLS"}</definedName>
    <definedName name="_526bke_3_1_1" localSheetId="19">{"Book1","BoQ2.XLS"}</definedName>
    <definedName name="_526bke_3_1_1" localSheetId="20">{"Book1","BoQ2.XLS"}</definedName>
    <definedName name="_526bke_3_1_1" localSheetId="22">{"Book1","BoQ2.XLS"}</definedName>
    <definedName name="_526bke_3_1_1" localSheetId="24">{"Book1","BoQ2.XLS"}</definedName>
    <definedName name="_526bke_3_1_1" localSheetId="28">{"Book1","BoQ2.XLS"}</definedName>
    <definedName name="_526bke_3_1_1" localSheetId="14">{"Book1","BoQ2.XLS"}</definedName>
    <definedName name="_526bke_3_1_1">{"Book1","BoQ2.XLS"}</definedName>
    <definedName name="_53________123Graph_Xｸﾞﾗﾌ_2" hidden="1">#REF!</definedName>
    <definedName name="_53___123Graph_Aｸﾞﾗﾌ_3" hidden="1">#REF!</definedName>
    <definedName name="_53__123Graph_Aｸﾞﾗﾌ_3" hidden="1">#REF!</definedName>
    <definedName name="_53__123Graph_Aｸﾞﾗﾌ_4" hidden="1">#REF!</definedName>
    <definedName name="_53__123Graph_Xｸﾞﾗﾌ_5" hidden="1">#REF!</definedName>
    <definedName name="_53_1DDAY03_1_1">NA()</definedName>
    <definedName name="_535bke_3_1_1_1" localSheetId="12">{"Book1","BoQ2.XLS"}</definedName>
    <definedName name="_535bke_3_1_1_1" localSheetId="11">{"Book1","BoQ2.XLS"}</definedName>
    <definedName name="_535bke_3_1_1_1" localSheetId="13">{"Book1","BoQ2.XLS"}</definedName>
    <definedName name="_535bke_3_1_1_1" localSheetId="16">{"Book1","BoQ2.XLS"}</definedName>
    <definedName name="_535bke_3_1_1_1" localSheetId="21">{"Book1","BoQ2.XLS"}</definedName>
    <definedName name="_535bke_3_1_1_1" localSheetId="18">{"Book1","BoQ2.XLS"}</definedName>
    <definedName name="_535bke_3_1_1_1" localSheetId="19">{"Book1","BoQ2.XLS"}</definedName>
    <definedName name="_535bke_3_1_1_1" localSheetId="20">{"Book1","BoQ2.XLS"}</definedName>
    <definedName name="_535bke_3_1_1_1" localSheetId="22">{"Book1","BoQ2.XLS"}</definedName>
    <definedName name="_535bke_3_1_1_1" localSheetId="24">{"Book1","BoQ2.XLS"}</definedName>
    <definedName name="_535bke_3_1_1_1" localSheetId="28">{"Book1","BoQ2.XLS"}</definedName>
    <definedName name="_535bke_3_1_1_1" localSheetId="14">{"Book1","BoQ2.XLS"}</definedName>
    <definedName name="_535bke_3_1_1_1">{"Book1","BoQ2.XLS"}</definedName>
    <definedName name="_536BOQ_1_1">NA()</definedName>
    <definedName name="_537BT_1_1">NA()</definedName>
    <definedName name="_538btchiuaxitm300_1_1">NA()</definedName>
    <definedName name="_539BTchiuaxm200_1_1">NA()</definedName>
    <definedName name="_54___123Graph_Aｸﾞﾗﾌ_4" hidden="1">#REF!</definedName>
    <definedName name="_54__123Graph_Aｸﾞﾗﾌ_3" hidden="1">#REF!</definedName>
    <definedName name="_54__123Graph_Xｸﾞﾗﾌ_1" hidden="1">#REF!</definedName>
    <definedName name="_54__123Graph_Xｸﾞﾗﾌ_4" hidden="1">#REF!</definedName>
    <definedName name="_54_1DDAY03_1_1_1">NA()</definedName>
    <definedName name="_540btcocM400_1_1">NA()</definedName>
    <definedName name="_541BTlotm100_1_1">NA()</definedName>
    <definedName name="_542BTM250_1_1">NA()</definedName>
    <definedName name="_543BVCISUMMARY_1_1">NA()</definedName>
    <definedName name="_544BVCISUMMARY_1_1_1">NA()</definedName>
    <definedName name="_545C.1.1..Phat_tuyen_1_1">NA()</definedName>
    <definedName name="_546C.1.10..VC_Thu_cong_CG_1_1">NA()</definedName>
    <definedName name="_547C.1.2..Chat_cay_thu_cong_1_1">NA()</definedName>
    <definedName name="_548C.1.3..Chat_cay_may_1_1">NA()</definedName>
    <definedName name="_549C.1.4..Dao_goc_cay_1_1">NA()</definedName>
    <definedName name="_55________123Graph_Xｸﾞﾗﾌ_3" hidden="1">#REF!</definedName>
    <definedName name="_55___123Graph_Aｸﾞﾗﾌ_5" hidden="1">#REF!</definedName>
    <definedName name="_55__123Graph_Aｸﾞﾗﾌ_5" hidden="1">#REF!</definedName>
    <definedName name="_55__123Graph_Xｸﾞﾗﾌ_5" hidden="1">#REF!</definedName>
    <definedName name="_55_1MCCBO2_1_1">NA()</definedName>
    <definedName name="_550C.1.5..Lam_duong_tam_1_1">NA()</definedName>
    <definedName name="_551C.1.6..Lam_cau_tam_1_1">NA()</definedName>
    <definedName name="_552C.1.7..Rai_da_chong_lun_1_1">NA()</definedName>
    <definedName name="_553C.1.8..Lam_kho_tam_1_1">NA()</definedName>
    <definedName name="_554C.1.8..San_mat_bang_1_1">NA()</definedName>
    <definedName name="_555C.2.1..VC_Thu_cong_1_1">NA()</definedName>
    <definedName name="_556C.2.2..VC_T_cong_CG_1_1">NA()</definedName>
    <definedName name="_557C.2.3..Boc_do_1_1">NA()</definedName>
    <definedName name="_558C.3.1..Dao_dat_mong_cot_1_1">NA()</definedName>
    <definedName name="_559C.3.2..Dao_dat_de_dap_1_1">NA()</definedName>
    <definedName name="_56__123Graph_Aｸﾞﾗﾌ_4" hidden="1">#REF!</definedName>
    <definedName name="_56__123Graph_Xｸﾞﾗﾌ_1" hidden="1">#REF!</definedName>
    <definedName name="_56__123Graph_Xｸﾞﾗﾌ_3" hidden="1">#REF!</definedName>
    <definedName name="_56__123Graph_Xｸﾞﾗﾌ_4" hidden="1">#N/A</definedName>
    <definedName name="_56_1MCCBO2_1_1_1">NA()</definedName>
    <definedName name="_560C.3.3..Dap_dat_mong_1_1">NA()</definedName>
    <definedName name="_561C.3.4..Dao_dap_TDia_1_1">NA()</definedName>
    <definedName name="_562C.3.5..Dap_bo_bao_1_1">NA()</definedName>
    <definedName name="_563C.3.6..Bom_tat_nuoc_1_1">NA()</definedName>
    <definedName name="_564C.3.7..Dao_bun_1_1">NA()</definedName>
    <definedName name="_565C.3.8..Dap_cat_CT_1_1">NA()</definedName>
    <definedName name="_566C.3.9..Dao_pha_da_1_1">NA()</definedName>
    <definedName name="_567C.4.1.Cot_thep_1_1">NA()</definedName>
    <definedName name="_568C.4.2..Van_khuon_1_1">NA()</definedName>
    <definedName name="_569C.4.3..Be_tong_1_1">NA()</definedName>
    <definedName name="_57________123Graph_Xｸﾞﾗﾌ_4" hidden="1">#REF!</definedName>
    <definedName name="_57__123Graph_Aｸﾞﾗﾌ_5" hidden="1">#REF!</definedName>
    <definedName name="_57__123Graph_Xｸﾞﾗﾌ_1" hidden="1">#REF!</definedName>
    <definedName name="_57_1TITT01_1_1">NA()</definedName>
    <definedName name="_570C.4.4..Lap_BT_D.San_1_1">NA()</definedName>
    <definedName name="_571C.4.5..Xay_da_hoc_1_1">NA()</definedName>
    <definedName name="_572C.4.6..Dong_coc_1_1">NA()</definedName>
    <definedName name="_573C.4.7..Quet_Bi_tum_1_1">NA()</definedName>
    <definedName name="_574C.5.1..Lap_cot_thep_1_1">NA()</definedName>
    <definedName name="_575C.5.2..Lap_cot_BT_1_1">NA()</definedName>
    <definedName name="_576C.5.3..Lap_dat_xa_1_1">NA()</definedName>
    <definedName name="_577C.5.4..Lap_tiep_dia_1_1">NA()</definedName>
    <definedName name="_578C.5.5..Son_sat_thep_1_1">NA()</definedName>
    <definedName name="_579C.6.1..Lap_su_dung_1_1">NA()</definedName>
    <definedName name="_58_?asadas" hidden="1">#REF!</definedName>
    <definedName name="_58___123Graph_Xｸﾞﾗﾌ_1" hidden="1">#REF!</definedName>
    <definedName name="_58__123Graph_Aｸﾞﾗﾌ_5" hidden="1">#REF!</definedName>
    <definedName name="_58_2_1_1">NA()</definedName>
    <definedName name="_580C.6.2..Lap_su_CS_1_1">NA()</definedName>
    <definedName name="_581C.6.3..Su_chuoi_do_1_1">NA()</definedName>
    <definedName name="_582C.6.4..Su_chuoi_neo_1_1">NA()</definedName>
    <definedName name="_583C.6.5..Lap_phu_kien_1_1">NA()</definedName>
    <definedName name="_584C.6.6..Ep_noi_day_1_1">NA()</definedName>
    <definedName name="_585C.6.7..KD_vuot_CN_1_1">NA()</definedName>
    <definedName name="_586C.6.8..Rai_cang_day_1_1">NA()</definedName>
    <definedName name="_587C.6.9..Cap_quang_1_1">NA()</definedName>
    <definedName name="_588C__1_1">NA()</definedName>
    <definedName name="_589CABLE2_1_1">NA()</definedName>
    <definedName name="_59________123Graph_Xｸﾞﾗﾌ_5" hidden="1">#REF!</definedName>
    <definedName name="_59___123Graph_Xｸﾞﾗﾌ_2" hidden="1">#REF!</definedName>
    <definedName name="_59__123Graph_Aｸﾞﾗﾌ_2" hidden="1">#REF!</definedName>
    <definedName name="_59_2BLA100_1_1">NA()</definedName>
    <definedName name="_590Cdnum_1_1">NA()</definedName>
    <definedName name="_591COAT_1_1">NA()</definedName>
    <definedName name="_592COMMON_1_1">NA()</definedName>
    <definedName name="_593COMMON_1_1_1">NA()</definedName>
    <definedName name="_594CON_EQP_COS_1_1">NA()</definedName>
    <definedName name="_595CON_EQP_COS_1_1_1">NA()</definedName>
    <definedName name="_596CON1_1_1">NA()</definedName>
    <definedName name="_597CON1_1_1_1">NA()</definedName>
    <definedName name="_598CON2_1_1">NA()</definedName>
    <definedName name="_599CON2_1_1_1">NA()</definedName>
    <definedName name="_5a1_" localSheetId="12" hidden="1">{"'Sheet1'!$L$16"}</definedName>
    <definedName name="_5a1_" localSheetId="11" hidden="1">{"'Sheet1'!$L$16"}</definedName>
    <definedName name="_5a1_" localSheetId="13" hidden="1">{"'Sheet1'!$L$16"}</definedName>
    <definedName name="_5a1_" localSheetId="16" hidden="1">{"'Sheet1'!$L$16"}</definedName>
    <definedName name="_5a1_" localSheetId="21" hidden="1">{"'Sheet1'!$L$16"}</definedName>
    <definedName name="_5a1_" localSheetId="18" hidden="1">{"'Sheet1'!$L$16"}</definedName>
    <definedName name="_5a1_" localSheetId="19" hidden="1">{"'Sheet1'!$L$16"}</definedName>
    <definedName name="_5a1_" localSheetId="20" hidden="1">{"'Sheet1'!$L$16"}</definedName>
    <definedName name="_5a1_" localSheetId="22" hidden="1">{"'Sheet1'!$L$16"}</definedName>
    <definedName name="_5a1_" localSheetId="24" hidden="1">{"'Sheet1'!$L$16"}</definedName>
    <definedName name="_5a1_" localSheetId="28" hidden="1">{"'Sheet1'!$L$16"}</definedName>
    <definedName name="_5a1_" localSheetId="14" hidden="1">{"'Sheet1'!$L$16"}</definedName>
    <definedName name="_5a1_" hidden="1">{"'Sheet1'!$L$16"}</definedName>
    <definedName name="_5CNHT95">#REF!</definedName>
    <definedName name="_5GOIC01">#REF!</definedName>
    <definedName name="_5h1_" localSheetId="12" hidden="1">{"'Sheet1'!$L$16"}</definedName>
    <definedName name="_5h1_" localSheetId="11" hidden="1">{"'Sheet1'!$L$16"}</definedName>
    <definedName name="_5h1_" localSheetId="13" hidden="1">{"'Sheet1'!$L$16"}</definedName>
    <definedName name="_5h1_" localSheetId="16" hidden="1">{"'Sheet1'!$L$16"}</definedName>
    <definedName name="_5h1_" localSheetId="21" hidden="1">{"'Sheet1'!$L$16"}</definedName>
    <definedName name="_5h1_" localSheetId="18" hidden="1">{"'Sheet1'!$L$16"}</definedName>
    <definedName name="_5h1_" localSheetId="19" hidden="1">{"'Sheet1'!$L$16"}</definedName>
    <definedName name="_5h1_" localSheetId="20" hidden="1">{"'Sheet1'!$L$16"}</definedName>
    <definedName name="_5h1_" localSheetId="22" hidden="1">{"'Sheet1'!$L$16"}</definedName>
    <definedName name="_5h1_" localSheetId="24" hidden="1">{"'Sheet1'!$L$16"}</definedName>
    <definedName name="_5h1_" localSheetId="28" hidden="1">{"'Sheet1'!$L$16"}</definedName>
    <definedName name="_5h1_" localSheetId="14" hidden="1">{"'Sheet1'!$L$16"}</definedName>
    <definedName name="_5h1_" hidden="1">{"'Sheet1'!$L$16"}</definedName>
    <definedName name="_5HDCHT1">#REF!</definedName>
    <definedName name="_5KEPC01">#REF!</definedName>
    <definedName name="_5OSLCHT">#REF!</definedName>
    <definedName name="_5TU120">#REF!</definedName>
    <definedName name="_5TU130">#REF!</definedName>
    <definedName name="_5x7">#REF!</definedName>
    <definedName name="_6_??_1_1_1">NA()</definedName>
    <definedName name="_6_?271">#N/A</definedName>
    <definedName name="_6______123Graph_Xｸﾞﾗﾌ_1" hidden="1">#REF!</definedName>
    <definedName name="_6_____123Graph_Aｸﾞﾗﾌ_5" hidden="1">#REF!</definedName>
    <definedName name="_6____123Graph_Xｸﾞﾗﾌ_1" hidden="1">#REF!</definedName>
    <definedName name="_6___123Graph_A????_3" hidden="1">#REF!</definedName>
    <definedName name="_6___123Graph_Aｸﾞﾗﾌ_1" hidden="1">#REF!</definedName>
    <definedName name="_6___123Graph_X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_gfg_43jj_kk" hidden="1">#REF!</definedName>
    <definedName name="_60___123Graph_Xｸﾞﾗﾌ_3" hidden="1">#REF!</definedName>
    <definedName name="_60__123Graph_Xｸﾞﾗﾌ_1" hidden="1">#REF!</definedName>
    <definedName name="_60__123Graph_Xｸﾞﾗﾌ_5" hidden="1">#REF!</definedName>
    <definedName name="_60_2BLA100_1_1_1">NA()</definedName>
    <definedName name="_600CongVattu_1_1">NA()</definedName>
    <definedName name="_601CongVattu_1_1_1">NA()</definedName>
    <definedName name="_602Cot_thep_1_1">NA()</definedName>
    <definedName name="_603Cot_thep_1_1_1">NA()</definedName>
    <definedName name="_604COVER_1_1">NA()</definedName>
    <definedName name="_605cpd_1_1">NA()</definedName>
    <definedName name="_606cpd_1_1_1">NA()</definedName>
    <definedName name="_607cpdd_1_1">NA()</definedName>
    <definedName name="_608cpdd_1_1_1">NA()</definedName>
    <definedName name="_609cplhsmt_1_1">NA()</definedName>
    <definedName name="_61_______123Graph_Aｸﾞﾗﾌ_1" hidden="1">#REF!</definedName>
    <definedName name="_61___123Graph_Xｸﾞﾗﾌ_4" hidden="1">#REF!</definedName>
    <definedName name="_61__123Graph_Xｸﾞﾗﾌ_2" hidden="1">#REF!</definedName>
    <definedName name="_61__123Graph_Xｸﾞﾗﾌ_5" hidden="1">#N/A</definedName>
    <definedName name="_61_2BLBCO1_1_1">NA()</definedName>
    <definedName name="_610cplhsmt_1_1_1">NA()</definedName>
    <definedName name="_611cptdhsmt_1_1">NA()</definedName>
    <definedName name="_612cptdhsmt_1_1_1">NA()</definedName>
    <definedName name="_613cptdtdt_1_1">NA()</definedName>
    <definedName name="_614cptdtdt_1_1_1">NA()</definedName>
    <definedName name="_615cptdtkkt_1_1">NA()</definedName>
    <definedName name="_616cptdtkkt_1_1_1">NA()</definedName>
    <definedName name="_617CRITINST_1_1">NA()</definedName>
    <definedName name="_618CRITINST_1_1_1">NA()</definedName>
    <definedName name="_619CRITPURC_1_1">NA()</definedName>
    <definedName name="_62_______123Graph_Aｸﾞﾗﾌ_2" hidden="1">#REF!</definedName>
    <definedName name="_62___123Graph_Xｸﾞﾗﾌ_5" hidden="1">#REF!</definedName>
    <definedName name="_62__123Graph_Aｸﾞﾗﾌ_5" hidden="1">#REF!</definedName>
    <definedName name="_62__123Graph_X????_1" hidden="1">#REF!</definedName>
    <definedName name="_62_2CHDG01_1_1">NA()</definedName>
    <definedName name="_620CRITPURC_1_1_1">NA()</definedName>
    <definedName name="_621CS_10_1_1">NA()</definedName>
    <definedName name="_622CS_10_1_1_1">NA()</definedName>
    <definedName name="_623CS_100_1_1">NA()</definedName>
    <definedName name="_624CS_100_1_1_1">NA()</definedName>
    <definedName name="_625CS_10S_1_1">NA()</definedName>
    <definedName name="_626CS_10S_1_1_1">NA()</definedName>
    <definedName name="_627CS_120_1_1">NA()</definedName>
    <definedName name="_628CS_120_1_1_1">NA()</definedName>
    <definedName name="_629CS_140_1_1">NA()</definedName>
    <definedName name="_63_______123Graph_Aｸﾞﾗﾌ_3" hidden="1">#REF!</definedName>
    <definedName name="_63__123Graph_Xｸﾞﾗﾌ_2" hidden="1">#REF!</definedName>
    <definedName name="_63__123Graph_Xｸﾞﾗﾌ_4" hidden="1">#REF!</definedName>
    <definedName name="_63_2COAC150_1_1">NA()</definedName>
    <definedName name="_630CS_140_1_1_1">NA()</definedName>
    <definedName name="_631CS_160_1_1">NA()</definedName>
    <definedName name="_632CS_160_1_1_1">NA()</definedName>
    <definedName name="_633CS_20_1_1">NA()</definedName>
    <definedName name="_634CS_20_1_1_1">NA()</definedName>
    <definedName name="_635CS_30_1_1">NA()</definedName>
    <definedName name="_636CS_30_1_1_1">NA()</definedName>
    <definedName name="_637CS_40_1_1">NA()</definedName>
    <definedName name="_638CS_40_1_1_1">NA()</definedName>
    <definedName name="_639CS_40S_1_1">NA()</definedName>
    <definedName name="_64_______123Graph_Aｸﾞﾗﾌ_4" hidden="1">#REF!</definedName>
    <definedName name="_64__123Graph_Aｸﾞﾗﾌ_4" hidden="1">#REF!</definedName>
    <definedName name="_64__123Graph_Xｸﾞﾗﾌ_2" hidden="1">#REF!</definedName>
    <definedName name="_64_2COAC240_1_1">NA()</definedName>
    <definedName name="_640CS_40S_1_1_1">NA()</definedName>
    <definedName name="_641CS_5S_1_1">NA()</definedName>
    <definedName name="_642CS_5S_1_1_1">NA()</definedName>
    <definedName name="_643CS_60_1_1">NA()</definedName>
    <definedName name="_644CS_60_1_1_1">NA()</definedName>
    <definedName name="_645CS_80_1_1">NA()</definedName>
    <definedName name="_646CS_80_1_1_1">NA()</definedName>
    <definedName name="_647CS_80S_1_1">NA()</definedName>
    <definedName name="_648CS_80S_1_1_1">NA()</definedName>
    <definedName name="_649CS_STD_1_1">NA()</definedName>
    <definedName name="_65_______123Graph_Aｸﾞﾗﾌ_5" hidden="1">#REF!</definedName>
    <definedName name="_65_2DA2407_1_1">NA()</definedName>
    <definedName name="_650CS_STD_1_1_1">NA()</definedName>
    <definedName name="_651CS_XS_1_1">NA()</definedName>
    <definedName name="_652CS_XS_1_1_1">NA()</definedName>
    <definedName name="_653CS_XXS_1_1">NA()</definedName>
    <definedName name="_654CS_XXS_1_1_1">NA()</definedName>
    <definedName name="_66__123Graph_Aｸﾞﾗﾌ_4" hidden="1">#REF!</definedName>
    <definedName name="_66__123Graph_X????_2" hidden="1">#REF!</definedName>
    <definedName name="_66__123Graph_Xｸﾞﾗﾌ_1" hidden="1">#REF!</definedName>
    <definedName name="_66__123Graph_Xｸﾞﾗﾌ_3" hidden="1">#REF!</definedName>
    <definedName name="_66_2DA2408_1_1">NA()</definedName>
    <definedName name="_663d_1_1" localSheetId="12">{"Book1","BoQ2.XLS"}</definedName>
    <definedName name="_663d_1_1" localSheetId="11">{"Book1","BoQ2.XLS"}</definedName>
    <definedName name="_663d_1_1" localSheetId="13">{"Book1","BoQ2.XLS"}</definedName>
    <definedName name="_663d_1_1" localSheetId="16">{"Book1","BoQ2.XLS"}</definedName>
    <definedName name="_663d_1_1" localSheetId="21">{"Book1","BoQ2.XLS"}</definedName>
    <definedName name="_663d_1_1" localSheetId="18">{"Book1","BoQ2.XLS"}</definedName>
    <definedName name="_663d_1_1" localSheetId="19">{"Book1","BoQ2.XLS"}</definedName>
    <definedName name="_663d_1_1" localSheetId="20">{"Book1","BoQ2.XLS"}</definedName>
    <definedName name="_663d_1_1" localSheetId="22">{"Book1","BoQ2.XLS"}</definedName>
    <definedName name="_663d_1_1" localSheetId="24">{"Book1","BoQ2.XLS"}</definedName>
    <definedName name="_663d_1_1" localSheetId="28">{"Book1","BoQ2.XLS"}</definedName>
    <definedName name="_663d_1_1" localSheetId="14">{"Book1","BoQ2.XLS"}</definedName>
    <definedName name="_663d_1_1">{"Book1","BoQ2.XLS"}</definedName>
    <definedName name="_67_______123Graph_Xｸﾞﾗﾌ_1" hidden="1">#REF!</definedName>
    <definedName name="_67__123Graph_Aｸﾞﾗﾌ_3" hidden="1">#REF!</definedName>
    <definedName name="_67__123Graph_X????_2" hidden="1">#REF!</definedName>
    <definedName name="_67_2DAL201_1_1">NA()</definedName>
    <definedName name="_672d_1_1_1" localSheetId="12">{"Book1","BoQ2.XLS"}</definedName>
    <definedName name="_672d_1_1_1" localSheetId="11">{"Book1","BoQ2.XLS"}</definedName>
    <definedName name="_672d_1_1_1" localSheetId="13">{"Book1","BoQ2.XLS"}</definedName>
    <definedName name="_672d_1_1_1" localSheetId="16">{"Book1","BoQ2.XLS"}</definedName>
    <definedName name="_672d_1_1_1" localSheetId="21">{"Book1","BoQ2.XLS"}</definedName>
    <definedName name="_672d_1_1_1" localSheetId="18">{"Book1","BoQ2.XLS"}</definedName>
    <definedName name="_672d_1_1_1" localSheetId="19">{"Book1","BoQ2.XLS"}</definedName>
    <definedName name="_672d_1_1_1" localSheetId="20">{"Book1","BoQ2.XLS"}</definedName>
    <definedName name="_672d_1_1_1" localSheetId="22">{"Book1","BoQ2.XLS"}</definedName>
    <definedName name="_672d_1_1_1" localSheetId="24">{"Book1","BoQ2.XLS"}</definedName>
    <definedName name="_672d_1_1_1" localSheetId="28">{"Book1","BoQ2.XLS"}</definedName>
    <definedName name="_672d_1_1_1" localSheetId="14">{"Book1","BoQ2.XLS"}</definedName>
    <definedName name="_672d_1_1_1">{"Book1","BoQ2.XLS"}</definedName>
    <definedName name="_67h1_" localSheetId="12" hidden="1">{"'Sheet1'!$L$16"}</definedName>
    <definedName name="_67h1_" localSheetId="11" hidden="1">{"'Sheet1'!$L$16"}</definedName>
    <definedName name="_67h1_" localSheetId="13" hidden="1">{"'Sheet1'!$L$16"}</definedName>
    <definedName name="_67h1_" localSheetId="16" hidden="1">{"'Sheet1'!$L$16"}</definedName>
    <definedName name="_67h1_" localSheetId="21" hidden="1">{"'Sheet1'!$L$16"}</definedName>
    <definedName name="_67h1_" localSheetId="18" hidden="1">{"'Sheet1'!$L$16"}</definedName>
    <definedName name="_67h1_" localSheetId="19" hidden="1">{"'Sheet1'!$L$16"}</definedName>
    <definedName name="_67h1_" localSheetId="20" hidden="1">{"'Sheet1'!$L$16"}</definedName>
    <definedName name="_67h1_" localSheetId="22" hidden="1">{"'Sheet1'!$L$16"}</definedName>
    <definedName name="_67h1_" localSheetId="24" hidden="1">{"'Sheet1'!$L$16"}</definedName>
    <definedName name="_67h1_" localSheetId="28" hidden="1">{"'Sheet1'!$L$16"}</definedName>
    <definedName name="_67h1_" localSheetId="14" hidden="1">{"'Sheet1'!$L$16"}</definedName>
    <definedName name="_67h1_" hidden="1">{"'Sheet1'!$L$16"}</definedName>
    <definedName name="_68_______123Graph_Xｸﾞﾗﾌ_2" hidden="1">#REF!</definedName>
    <definedName name="_68__123Graph_Aｸﾞﾗﾌ_1" hidden="1">#REF!</definedName>
    <definedName name="_68_2DAL201_1_1_1">NA()</definedName>
    <definedName name="_681d_1_1_2" localSheetId="12">{"Book1","BoQ2.XLS"}</definedName>
    <definedName name="_681d_1_1_2" localSheetId="11">{"Book1","BoQ2.XLS"}</definedName>
    <definedName name="_681d_1_1_2" localSheetId="13">{"Book1","BoQ2.XLS"}</definedName>
    <definedName name="_681d_1_1_2" localSheetId="16">{"Book1","BoQ2.XLS"}</definedName>
    <definedName name="_681d_1_1_2" localSheetId="21">{"Book1","BoQ2.XLS"}</definedName>
    <definedName name="_681d_1_1_2" localSheetId="18">{"Book1","BoQ2.XLS"}</definedName>
    <definedName name="_681d_1_1_2" localSheetId="19">{"Book1","BoQ2.XLS"}</definedName>
    <definedName name="_681d_1_1_2" localSheetId="20">{"Book1","BoQ2.XLS"}</definedName>
    <definedName name="_681d_1_1_2" localSheetId="22">{"Book1","BoQ2.XLS"}</definedName>
    <definedName name="_681d_1_1_2" localSheetId="24">{"Book1","BoQ2.XLS"}</definedName>
    <definedName name="_681d_1_1_2" localSheetId="28">{"Book1","BoQ2.XLS"}</definedName>
    <definedName name="_681d_1_1_2" localSheetId="14">{"Book1","BoQ2.XLS"}</definedName>
    <definedName name="_681d_1_1_2">{"Book1","BoQ2.XLS"}</definedName>
    <definedName name="_69_______123Graph_Xｸﾞﾗﾌ_3" hidden="1">#REF!</definedName>
    <definedName name="_69_2DATITU_1_1">NA()</definedName>
    <definedName name="_690d_1_1_1_1" localSheetId="12">{"Book1","BoQ2.XLS"}</definedName>
    <definedName name="_690d_1_1_1_1" localSheetId="11">{"Book1","BoQ2.XLS"}</definedName>
    <definedName name="_690d_1_1_1_1" localSheetId="13">{"Book1","BoQ2.XLS"}</definedName>
    <definedName name="_690d_1_1_1_1" localSheetId="16">{"Book1","BoQ2.XLS"}</definedName>
    <definedName name="_690d_1_1_1_1" localSheetId="21">{"Book1","BoQ2.XLS"}</definedName>
    <definedName name="_690d_1_1_1_1" localSheetId="18">{"Book1","BoQ2.XLS"}</definedName>
    <definedName name="_690d_1_1_1_1" localSheetId="19">{"Book1","BoQ2.XLS"}</definedName>
    <definedName name="_690d_1_1_1_1" localSheetId="20">{"Book1","BoQ2.XLS"}</definedName>
    <definedName name="_690d_1_1_1_1" localSheetId="22">{"Book1","BoQ2.XLS"}</definedName>
    <definedName name="_690d_1_1_1_1" localSheetId="24">{"Book1","BoQ2.XLS"}</definedName>
    <definedName name="_690d_1_1_1_1" localSheetId="28">{"Book1","BoQ2.XLS"}</definedName>
    <definedName name="_690d_1_1_1_1" localSheetId="14">{"Book1","BoQ2.XLS"}</definedName>
    <definedName name="_690d_1_1_1_1">{"Book1","BoQ2.XLS"}</definedName>
    <definedName name="_699d_1_1_2_1" localSheetId="12">{"Book1","BoQ2.XLS"}</definedName>
    <definedName name="_699d_1_1_2_1" localSheetId="11">{"Book1","BoQ2.XLS"}</definedName>
    <definedName name="_699d_1_1_2_1" localSheetId="13">{"Book1","BoQ2.XLS"}</definedName>
    <definedName name="_699d_1_1_2_1" localSheetId="16">{"Book1","BoQ2.XLS"}</definedName>
    <definedName name="_699d_1_1_2_1" localSheetId="21">{"Book1","BoQ2.XLS"}</definedName>
    <definedName name="_699d_1_1_2_1" localSheetId="18">{"Book1","BoQ2.XLS"}</definedName>
    <definedName name="_699d_1_1_2_1" localSheetId="19">{"Book1","BoQ2.XLS"}</definedName>
    <definedName name="_699d_1_1_2_1" localSheetId="20">{"Book1","BoQ2.XLS"}</definedName>
    <definedName name="_699d_1_1_2_1" localSheetId="22">{"Book1","BoQ2.XLS"}</definedName>
    <definedName name="_699d_1_1_2_1" localSheetId="24">{"Book1","BoQ2.XLS"}</definedName>
    <definedName name="_699d_1_1_2_1" localSheetId="28">{"Book1","BoQ2.XLS"}</definedName>
    <definedName name="_699d_1_1_2_1" localSheetId="14">{"Book1","BoQ2.XLS"}</definedName>
    <definedName name="_699d_1_1_2_1">{"Book1","BoQ2.XLS"}</definedName>
    <definedName name="_6BNTTTH">#REF!</definedName>
    <definedName name="_6DCTTBO">#REF!</definedName>
    <definedName name="_6DD24TT">#REF!</definedName>
    <definedName name="_6Dist_" hidden="1">#REF!</definedName>
    <definedName name="_6FCOTBU">#REF!</definedName>
    <definedName name="_6fd2_" localSheetId="12" hidden="1">{#N/A,#N/A,TRUE,"Cover Memo";"Complete Sys. Estimate",#N/A,TRUE,"Change Summary";"Complete Sys. Estimate",#N/A,TRUE,"Estimate Summary";"Complete Sys. Estimate",#N/A,TRUE,"Dept. Summary";"Complete Sys. Estimate",#N/A,TRUE,"DOW Detail"}</definedName>
    <definedName name="_6fd2_" localSheetId="11" hidden="1">{#N/A,#N/A,TRUE,"Cover Memo";"Complete Sys. Estimate",#N/A,TRUE,"Change Summary";"Complete Sys. Estimate",#N/A,TRUE,"Estimate Summary";"Complete Sys. Estimate",#N/A,TRUE,"Dept. Summary";"Complete Sys. Estimate",#N/A,TRUE,"DOW Detail"}</definedName>
    <definedName name="_6fd2_" localSheetId="13" hidden="1">{#N/A,#N/A,TRUE,"Cover Memo";"Complete Sys. Estimate",#N/A,TRUE,"Change Summary";"Complete Sys. Estimate",#N/A,TRUE,"Estimate Summary";"Complete Sys. Estimate",#N/A,TRUE,"Dept. Summary";"Complete Sys. Estimate",#N/A,TRUE,"DOW Detail"}</definedName>
    <definedName name="_6fd2_" localSheetId="16" hidden="1">{#N/A,#N/A,TRUE,"Cover Memo";"Complete Sys. Estimate",#N/A,TRUE,"Change Summary";"Complete Sys. Estimate",#N/A,TRUE,"Estimate Summary";"Complete Sys. Estimate",#N/A,TRUE,"Dept. Summary";"Complete Sys. Estimate",#N/A,TRUE,"DOW Detail"}</definedName>
    <definedName name="_6fd2_" localSheetId="21" hidden="1">{#N/A,#N/A,TRUE,"Cover Memo";"Complete Sys. Estimate",#N/A,TRUE,"Change Summary";"Complete Sys. Estimate",#N/A,TRUE,"Estimate Summary";"Complete Sys. Estimate",#N/A,TRUE,"Dept. Summary";"Complete Sys. Estimate",#N/A,TRUE,"DOW Detail"}</definedName>
    <definedName name="_6fd2_" localSheetId="18" hidden="1">{#N/A,#N/A,TRUE,"Cover Memo";"Complete Sys. Estimate",#N/A,TRUE,"Change Summary";"Complete Sys. Estimate",#N/A,TRUE,"Estimate Summary";"Complete Sys. Estimate",#N/A,TRUE,"Dept. Summary";"Complete Sys. Estimate",#N/A,TRUE,"DOW Detail"}</definedName>
    <definedName name="_6fd2_" localSheetId="19" hidden="1">{#N/A,#N/A,TRUE,"Cover Memo";"Complete Sys. Estimate",#N/A,TRUE,"Change Summary";"Complete Sys. Estimate",#N/A,TRUE,"Estimate Summary";"Complete Sys. Estimate",#N/A,TRUE,"Dept. Summary";"Complete Sys. Estimate",#N/A,TRUE,"DOW Detail"}</definedName>
    <definedName name="_6fd2_" localSheetId="20" hidden="1">{#N/A,#N/A,TRUE,"Cover Memo";"Complete Sys. Estimate",#N/A,TRUE,"Change Summary";"Complete Sys. Estimate",#N/A,TRUE,"Estimate Summary";"Complete Sys. Estimate",#N/A,TRUE,"Dept. Summary";"Complete Sys. Estimate",#N/A,TRUE,"DOW Detail"}</definedName>
    <definedName name="_6fd2_" localSheetId="22" hidden="1">{#N/A,#N/A,TRUE,"Cover Memo";"Complete Sys. Estimate",#N/A,TRUE,"Change Summary";"Complete Sys. Estimate",#N/A,TRUE,"Estimate Summary";"Complete Sys. Estimate",#N/A,TRUE,"Dept. Summary";"Complete Sys. Estimate",#N/A,TRUE,"DOW Detail"}</definedName>
    <definedName name="_6fd2_" localSheetId="24" hidden="1">{#N/A,#N/A,TRUE,"Cover Memo";"Complete Sys. Estimate",#N/A,TRUE,"Change Summary";"Complete Sys. Estimate",#N/A,TRUE,"Estimate Summary";"Complete Sys. Estimate",#N/A,TRUE,"Dept. Summary";"Complete Sys. Estimate",#N/A,TRUE,"DOW Detail"}</definedName>
    <definedName name="_6fd2_" localSheetId="28" hidden="1">{#N/A,#N/A,TRUE,"Cover Memo";"Complete Sys. Estimate",#N/A,TRUE,"Change Summary";"Complete Sys. Estimate",#N/A,TRUE,"Estimate Summary";"Complete Sys. Estimate",#N/A,TRUE,"Dept. Summary";"Complete Sys. Estimate",#N/A,TRUE,"DOW Detail"}</definedName>
    <definedName name="_6fd2_" localSheetId="14" hidden="1">{#N/A,#N/A,TRUE,"Cover Memo";"Complete Sys. Estimate",#N/A,TRUE,"Change Summary";"Complete Sys. Estimate",#N/A,TRUE,"Estimate Summary";"Complete Sys. Estimate",#N/A,TRUE,"Dept. Summary";"Complete Sys. Estimate",#N/A,TRUE,"DOW Detail"}</definedName>
    <definedName name="_6fd2_" hidden="1">{#N/A,#N/A,TRUE,"Cover Memo";"Complete Sys. Estimate",#N/A,TRUE,"Change Summary";"Complete Sys. Estimate",#N/A,TRUE,"Estimate Summary";"Complete Sys. Estimate",#N/A,TRUE,"Dept. Summary";"Complete Sys. Estimate",#N/A,TRUE,"DOW Detail"}</definedName>
    <definedName name="_6hu1_" localSheetId="12" hidden="1">{"'Sheet1'!$L$16"}</definedName>
    <definedName name="_6hu1_" localSheetId="11" hidden="1">{"'Sheet1'!$L$16"}</definedName>
    <definedName name="_6hu1_" localSheetId="13" hidden="1">{"'Sheet1'!$L$16"}</definedName>
    <definedName name="_6hu1_" localSheetId="16" hidden="1">{"'Sheet1'!$L$16"}</definedName>
    <definedName name="_6hu1_" localSheetId="21" hidden="1">{"'Sheet1'!$L$16"}</definedName>
    <definedName name="_6hu1_" localSheetId="18" hidden="1">{"'Sheet1'!$L$16"}</definedName>
    <definedName name="_6hu1_" localSheetId="19" hidden="1">{"'Sheet1'!$L$16"}</definedName>
    <definedName name="_6hu1_" localSheetId="20" hidden="1">{"'Sheet1'!$L$16"}</definedName>
    <definedName name="_6hu1_" localSheetId="22" hidden="1">{"'Sheet1'!$L$16"}</definedName>
    <definedName name="_6hu1_" localSheetId="24" hidden="1">{"'Sheet1'!$L$16"}</definedName>
    <definedName name="_6hu1_" localSheetId="28" hidden="1">{"'Sheet1'!$L$16"}</definedName>
    <definedName name="_6hu1_" localSheetId="14" hidden="1">{"'Sheet1'!$L$16"}</definedName>
    <definedName name="_6hu1_" hidden="1">{"'Sheet1'!$L$16"}</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_??_1_2">NA()</definedName>
    <definedName name="_7________________123Graph_Xｸﾞﾗﾌ_1" hidden="1">#REF!</definedName>
    <definedName name="_7______123Graph_Xｸﾞﾗﾌ_1" hidden="1">#REF!</definedName>
    <definedName name="_7______123Graph_Xｸﾞﾗﾌ_2" hidden="1">#REF!</definedName>
    <definedName name="_7____123Graph_Xｸﾞﾗﾌ_2" hidden="1">#REF!</definedName>
    <definedName name="_7___123Graph_A????_4" hidden="1">#REF!</definedName>
    <definedName name="_7___123Graph_Aｸﾞﾗﾌ_2" hidden="1">#REF!</definedName>
    <definedName name="_7___123Graph_Xｸﾞﾗﾌ_2" hidden="1">#REF!</definedName>
    <definedName name="_7__123Graph_A????_1" hidden="1">#REF!</definedName>
    <definedName name="_7__123Graph_A????_3" hidden="1">#REF!</definedName>
    <definedName name="_7__123Graph_A????_4" hidden="1">#REF!</definedName>
    <definedName name="_7__123Graph_ACHART_1"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BCHART_1" hidden="1">#REF!</definedName>
    <definedName name="_7__123Graph_Xｸﾞﾗﾌ_1" hidden="1">#REF!</definedName>
    <definedName name="_7__123Graph_Xｸﾞﾗﾌ_2" hidden="1">#REF!</definedName>
    <definedName name="_7_0__123Grap" hidden="1">#REF!</definedName>
    <definedName name="_7_0_0_F" hidden="1">#REF!</definedName>
    <definedName name="_7_0_S" hidden="1">#REF!</definedName>
    <definedName name="_70_______123Graph_Xｸﾞﾗﾌ_4" hidden="1">#REF!</definedName>
    <definedName name="_70__123Graph_Aｸﾞﾗﾌ_2" hidden="1">#REF!</definedName>
    <definedName name="_70__123Graph_X????_3" hidden="1">#REF!</definedName>
    <definedName name="_70__123Graph_Xｸﾞﾗﾌ_2" hidden="1">#REF!</definedName>
    <definedName name="_70__123Graph_Xｸﾞﾗﾌ_5" hidden="1">#REF!</definedName>
    <definedName name="_70_2KD0120_1_1">NA()</definedName>
    <definedName name="_708d_10_1_1" localSheetId="12">{"Book1","BoQ2.XLS"}</definedName>
    <definedName name="_708d_10_1_1" localSheetId="11">{"Book1","BoQ2.XLS"}</definedName>
    <definedName name="_708d_10_1_1" localSheetId="13">{"Book1","BoQ2.XLS"}</definedName>
    <definedName name="_708d_10_1_1" localSheetId="16">{"Book1","BoQ2.XLS"}</definedName>
    <definedName name="_708d_10_1_1" localSheetId="21">{"Book1","BoQ2.XLS"}</definedName>
    <definedName name="_708d_10_1_1" localSheetId="18">{"Book1","BoQ2.XLS"}</definedName>
    <definedName name="_708d_10_1_1" localSheetId="19">{"Book1","BoQ2.XLS"}</definedName>
    <definedName name="_708d_10_1_1" localSheetId="20">{"Book1","BoQ2.XLS"}</definedName>
    <definedName name="_708d_10_1_1" localSheetId="22">{"Book1","BoQ2.XLS"}</definedName>
    <definedName name="_708d_10_1_1" localSheetId="24">{"Book1","BoQ2.XLS"}</definedName>
    <definedName name="_708d_10_1_1" localSheetId="28">{"Book1","BoQ2.XLS"}</definedName>
    <definedName name="_708d_10_1_1" localSheetId="14">{"Book1","BoQ2.XLS"}</definedName>
    <definedName name="_708d_10_1_1">{"Book1","BoQ2.XLS"}</definedName>
    <definedName name="_71_______123Graph_Xｸﾞﾗﾌ_5" hidden="1">#REF!</definedName>
    <definedName name="_71__123Graph_Xｸﾞﾗﾌ_3" hidden="1">#REF!</definedName>
    <definedName name="_71__123Graph_Xｸﾞﾗﾌ_4" hidden="1">#REF!</definedName>
    <definedName name="_71_2KD0600_1_1">NA()</definedName>
    <definedName name="_717d_10_1_1_1" localSheetId="12">{"Book1","BoQ2.XLS"}</definedName>
    <definedName name="_717d_10_1_1_1" localSheetId="11">{"Book1","BoQ2.XLS"}</definedName>
    <definedName name="_717d_10_1_1_1" localSheetId="13">{"Book1","BoQ2.XLS"}</definedName>
    <definedName name="_717d_10_1_1_1" localSheetId="16">{"Book1","BoQ2.XLS"}</definedName>
    <definedName name="_717d_10_1_1_1" localSheetId="21">{"Book1","BoQ2.XLS"}</definedName>
    <definedName name="_717d_10_1_1_1" localSheetId="18">{"Book1","BoQ2.XLS"}</definedName>
    <definedName name="_717d_10_1_1_1" localSheetId="19">{"Book1","BoQ2.XLS"}</definedName>
    <definedName name="_717d_10_1_1_1" localSheetId="20">{"Book1","BoQ2.XLS"}</definedName>
    <definedName name="_717d_10_1_1_1" localSheetId="22">{"Book1","BoQ2.XLS"}</definedName>
    <definedName name="_717d_10_1_1_1" localSheetId="24">{"Book1","BoQ2.XLS"}</definedName>
    <definedName name="_717d_10_1_1_1" localSheetId="28">{"Book1","BoQ2.XLS"}</definedName>
    <definedName name="_717d_10_1_1_1" localSheetId="14">{"Book1","BoQ2.XLS"}</definedName>
    <definedName name="_717d_10_1_1_1">{"Book1","BoQ2.XLS"}</definedName>
    <definedName name="_72__123Graph_Aｸﾞﾗﾌ_3" hidden="1">#REF!</definedName>
    <definedName name="_72__123Graph_Aｸﾞﾗﾌ_4" hidden="1">#REF!</definedName>
    <definedName name="_72__123Graph_X????_3" hidden="1">#REF!</definedName>
    <definedName name="_72__123Graph_Xｸﾞﾗﾌ_3" hidden="1">#REF!</definedName>
    <definedName name="_72_2KD1202_1_1">NA()</definedName>
    <definedName name="_726d_10_1_2_1" localSheetId="12">{"Book1","BoQ2.XLS"}</definedName>
    <definedName name="_726d_10_1_2_1" localSheetId="11">{"Book1","BoQ2.XLS"}</definedName>
    <definedName name="_726d_10_1_2_1" localSheetId="13">{"Book1","BoQ2.XLS"}</definedName>
    <definedName name="_726d_10_1_2_1" localSheetId="16">{"Book1","BoQ2.XLS"}</definedName>
    <definedName name="_726d_10_1_2_1" localSheetId="21">{"Book1","BoQ2.XLS"}</definedName>
    <definedName name="_726d_10_1_2_1" localSheetId="18">{"Book1","BoQ2.XLS"}</definedName>
    <definedName name="_726d_10_1_2_1" localSheetId="19">{"Book1","BoQ2.XLS"}</definedName>
    <definedName name="_726d_10_1_2_1" localSheetId="20">{"Book1","BoQ2.XLS"}</definedName>
    <definedName name="_726d_10_1_2_1" localSheetId="22">{"Book1","BoQ2.XLS"}</definedName>
    <definedName name="_726d_10_1_2_1" localSheetId="24">{"Book1","BoQ2.XLS"}</definedName>
    <definedName name="_726d_10_1_2_1" localSheetId="28">{"Book1","BoQ2.XLS"}</definedName>
    <definedName name="_726d_10_1_2_1" localSheetId="14">{"Book1","BoQ2.XLS"}</definedName>
    <definedName name="_726d_10_1_2_1">{"Book1","BoQ2.XLS"}</definedName>
    <definedName name="_73______123Graph_Aｸﾞﾗﾌ_1" hidden="1">#REF!</definedName>
    <definedName name="_73__123Graph_BCHART_1" hidden="1">#REF!</definedName>
    <definedName name="_73_2SDINH1_1_1">NA()</definedName>
    <definedName name="_735d_3_1_1" localSheetId="12">{"Book1","BoQ2.XLS"}</definedName>
    <definedName name="_735d_3_1_1" localSheetId="11">{"Book1","BoQ2.XLS"}</definedName>
    <definedName name="_735d_3_1_1" localSheetId="13">{"Book1","BoQ2.XLS"}</definedName>
    <definedName name="_735d_3_1_1" localSheetId="16">{"Book1","BoQ2.XLS"}</definedName>
    <definedName name="_735d_3_1_1" localSheetId="21">{"Book1","BoQ2.XLS"}</definedName>
    <definedName name="_735d_3_1_1" localSheetId="18">{"Book1","BoQ2.XLS"}</definedName>
    <definedName name="_735d_3_1_1" localSheetId="19">{"Book1","BoQ2.XLS"}</definedName>
    <definedName name="_735d_3_1_1" localSheetId="20">{"Book1","BoQ2.XLS"}</definedName>
    <definedName name="_735d_3_1_1" localSheetId="22">{"Book1","BoQ2.XLS"}</definedName>
    <definedName name="_735d_3_1_1" localSheetId="24">{"Book1","BoQ2.XLS"}</definedName>
    <definedName name="_735d_3_1_1" localSheetId="28">{"Book1","BoQ2.XLS"}</definedName>
    <definedName name="_735d_3_1_1" localSheetId="14">{"Book1","BoQ2.XLS"}</definedName>
    <definedName name="_735d_3_1_1">{"Book1","BoQ2.XLS"}</definedName>
    <definedName name="_74______123Graph_Aｸﾞﾗﾌ_2" hidden="1">#REF!</definedName>
    <definedName name="_74__123Graph_Aｸﾞﾗﾌ_4" hidden="1">#REF!</definedName>
    <definedName name="_74__123Graph_X????_4" hidden="1">#REF!</definedName>
    <definedName name="_74_2SDUNG2_1_1">NA()</definedName>
    <definedName name="_744d_3_1_1_1" localSheetId="12">{"Book1","BoQ2.XLS"}</definedName>
    <definedName name="_744d_3_1_1_1" localSheetId="11">{"Book1","BoQ2.XLS"}</definedName>
    <definedName name="_744d_3_1_1_1" localSheetId="13">{"Book1","BoQ2.XLS"}</definedName>
    <definedName name="_744d_3_1_1_1" localSheetId="16">{"Book1","BoQ2.XLS"}</definedName>
    <definedName name="_744d_3_1_1_1" localSheetId="21">{"Book1","BoQ2.XLS"}</definedName>
    <definedName name="_744d_3_1_1_1" localSheetId="18">{"Book1","BoQ2.XLS"}</definedName>
    <definedName name="_744d_3_1_1_1" localSheetId="19">{"Book1","BoQ2.XLS"}</definedName>
    <definedName name="_744d_3_1_1_1" localSheetId="20">{"Book1","BoQ2.XLS"}</definedName>
    <definedName name="_744d_3_1_1_1" localSheetId="22">{"Book1","BoQ2.XLS"}</definedName>
    <definedName name="_744d_3_1_1_1" localSheetId="24">{"Book1","BoQ2.XLS"}</definedName>
    <definedName name="_744d_3_1_1_1" localSheetId="28">{"Book1","BoQ2.XLS"}</definedName>
    <definedName name="_744d_3_1_1_1" localSheetId="14">{"Book1","BoQ2.XLS"}</definedName>
    <definedName name="_744d_3_1_1_1">{"Book1","BoQ2.XLS"}</definedName>
    <definedName name="_745D_MUC_1_1">NA()</definedName>
    <definedName name="_746DAODAT_1_1">NA()</definedName>
    <definedName name="_747DAODAT_1_1_1">NA()</definedName>
    <definedName name="_748DATA_1_1">NA()</definedName>
    <definedName name="_749DATA_1_1_1">NA()</definedName>
    <definedName name="_75______123Graph_Aｸﾞﾗﾌ_3" hidden="1">#REF!</definedName>
    <definedName name="_75__123Graph_Aｸﾞﾗﾌ_4" hidden="1">#REF!</definedName>
    <definedName name="_75_2SDUNG4_1_1">NA()</definedName>
    <definedName name="_750DataFilter_1_1">NA()</definedName>
    <definedName name="_751DataFilter_1_1_1">NA()</definedName>
    <definedName name="_752DataSort_1_1">NA()</definedName>
    <definedName name="_753DataSort_1_1_1">NA()</definedName>
    <definedName name="_754DATDAO_1_1">NA()</definedName>
    <definedName name="_755DATDAO_1_1_1">NA()</definedName>
    <definedName name="_756dcc_1_1">NA()</definedName>
    <definedName name="_757dcc_1_1_1">NA()</definedName>
    <definedName name="_758dcl_1_1">NA()</definedName>
    <definedName name="_759dcl_1_1_1">NA()</definedName>
    <definedName name="_76______123Graph_Aｸﾞﾗﾌ_4" hidden="1">#REF!</definedName>
    <definedName name="_76__123Graph_Aｸﾞﾗﾌ_5" hidden="1">#REF!</definedName>
    <definedName name="_76__123Graph_Xｸﾞﾗﾌ_5" hidden="1">#REF!</definedName>
    <definedName name="_76_2SDUNG4_1_1_1">NA()</definedName>
    <definedName name="_760dd0.5x1_1_1">NA()</definedName>
    <definedName name="_761dd0.5x1_1_1_1">NA()</definedName>
    <definedName name="_762dd2x4_1_1">NA()</definedName>
    <definedName name="_763dd2x4_1_1_1">NA()</definedName>
    <definedName name="_764ddien_1_1">NA()</definedName>
    <definedName name="_765ddien_1_1_1">NA()</definedName>
    <definedName name="_766DGCANTHO_1_1">NA()</definedName>
    <definedName name="_767dghp_1_1">NA()</definedName>
    <definedName name="_768DGTH_1_1">NA()</definedName>
    <definedName name="_769dgthss3_1_1">NA()</definedName>
    <definedName name="_77______123Graph_Aｸﾞﾗﾌ_5" hidden="1">#REF!</definedName>
    <definedName name="_77__123Graph_X????_4" hidden="1">#REF!</definedName>
    <definedName name="_77__123Graph_Xｸﾞﾗﾌ_2" hidden="1">#REF!</definedName>
    <definedName name="_77_2SUDO01_1_1">NA()</definedName>
    <definedName name="_770dgthss3_1_1_1">NA()</definedName>
    <definedName name="_771dgXDCB_dd_1_1">NA()</definedName>
    <definedName name="_772Dinhmuc_1_1">NA()</definedName>
    <definedName name="_773Dinhmuc_1_1_1">NA()</definedName>
    <definedName name="_774dmz_1_1">NA()</definedName>
    <definedName name="_775dmz_1_1_1">NA()</definedName>
    <definedName name="_776dno_1_1">NA()</definedName>
    <definedName name="_777dno_1_1_1">NA()</definedName>
    <definedName name="_78__123Graph_X????_5" hidden="1">#REF!</definedName>
    <definedName name="_78__123Graph_Xｸﾞﾗﾌ_4" hidden="1">#REF!</definedName>
    <definedName name="_78_2TRU900_1_1">NA()</definedName>
    <definedName name="_786Document_array_1_1" localSheetId="12">{"Book1","BoQ2.XLS"}</definedName>
    <definedName name="_786Document_array_1_1" localSheetId="11">{"Book1","BoQ2.XLS"}</definedName>
    <definedName name="_786Document_array_1_1" localSheetId="13">{"Book1","BoQ2.XLS"}</definedName>
    <definedName name="_786Document_array_1_1" localSheetId="16">{"Book1","BoQ2.XLS"}</definedName>
    <definedName name="_786Document_array_1_1" localSheetId="21">{"Book1","BoQ2.XLS"}</definedName>
    <definedName name="_786Document_array_1_1" localSheetId="18">{"Book1","BoQ2.XLS"}</definedName>
    <definedName name="_786Document_array_1_1" localSheetId="19">{"Book1","BoQ2.XLS"}</definedName>
    <definedName name="_786Document_array_1_1" localSheetId="20">{"Book1","BoQ2.XLS"}</definedName>
    <definedName name="_786Document_array_1_1" localSheetId="22">{"Book1","BoQ2.XLS"}</definedName>
    <definedName name="_786Document_array_1_1" localSheetId="24">{"Book1","BoQ2.XLS"}</definedName>
    <definedName name="_786Document_array_1_1" localSheetId="28">{"Book1","BoQ2.XLS"}</definedName>
    <definedName name="_786Document_array_1_1" localSheetId="14">{"Book1","BoQ2.XLS"}</definedName>
    <definedName name="_786Document_array_1_1">{"Book1","BoQ2.XLS"}</definedName>
    <definedName name="_79______123Graph_Xｸﾞﾗﾌ_1" hidden="1">#REF!</definedName>
    <definedName name="_79__123Graph_Aｸﾞﾗﾌ_5" hidden="1">#REF!</definedName>
    <definedName name="_79__123Graph_Xｸﾞﾗﾌ_1" hidden="1">#REF!</definedName>
    <definedName name="_79_2UCLEV2_1_1">NA()</definedName>
    <definedName name="_795Document_array_1_1_1" localSheetId="12">{"Book1","BoQ2.XLS"}</definedName>
    <definedName name="_795Document_array_1_1_1" localSheetId="11">{"Book1","BoQ2.XLS"}</definedName>
    <definedName name="_795Document_array_1_1_1" localSheetId="13">{"Book1","BoQ2.XLS"}</definedName>
    <definedName name="_795Document_array_1_1_1" localSheetId="16">{"Book1","BoQ2.XLS"}</definedName>
    <definedName name="_795Document_array_1_1_1" localSheetId="21">{"Book1","BoQ2.XLS"}</definedName>
    <definedName name="_795Document_array_1_1_1" localSheetId="18">{"Book1","BoQ2.XLS"}</definedName>
    <definedName name="_795Document_array_1_1_1" localSheetId="19">{"Book1","BoQ2.XLS"}</definedName>
    <definedName name="_795Document_array_1_1_1" localSheetId="20">{"Book1","BoQ2.XLS"}</definedName>
    <definedName name="_795Document_array_1_1_1" localSheetId="22">{"Book1","BoQ2.XLS"}</definedName>
    <definedName name="_795Document_array_1_1_1" localSheetId="24">{"Book1","BoQ2.XLS"}</definedName>
    <definedName name="_795Document_array_1_1_1" localSheetId="28">{"Book1","BoQ2.XLS"}</definedName>
    <definedName name="_795Document_array_1_1_1" localSheetId="14">{"Book1","BoQ2.XLS"}</definedName>
    <definedName name="_795Document_array_1_1_1">{"Book1","BoQ2.XLS"}</definedName>
    <definedName name="_7DNCABC">#REF!</definedName>
    <definedName name="_7F" hidden="1">#REF!</definedName>
    <definedName name="_7HDCTBU">#REF!</definedName>
    <definedName name="_7hu2_" localSheetId="12" hidden="1">{"'Sheet1'!$L$16"}</definedName>
    <definedName name="_7hu2_" localSheetId="11" hidden="1">{"'Sheet1'!$L$16"}</definedName>
    <definedName name="_7hu2_" localSheetId="13" hidden="1">{"'Sheet1'!$L$16"}</definedName>
    <definedName name="_7hu2_" localSheetId="16" hidden="1">{"'Sheet1'!$L$16"}</definedName>
    <definedName name="_7hu2_" localSheetId="21" hidden="1">{"'Sheet1'!$L$16"}</definedName>
    <definedName name="_7hu2_" localSheetId="18" hidden="1">{"'Sheet1'!$L$16"}</definedName>
    <definedName name="_7hu2_" localSheetId="19" hidden="1">{"'Sheet1'!$L$16"}</definedName>
    <definedName name="_7hu2_" localSheetId="20" hidden="1">{"'Sheet1'!$L$16"}</definedName>
    <definedName name="_7hu2_" localSheetId="22" hidden="1">{"'Sheet1'!$L$16"}</definedName>
    <definedName name="_7hu2_" localSheetId="24" hidden="1">{"'Sheet1'!$L$16"}</definedName>
    <definedName name="_7hu2_" localSheetId="28" hidden="1">{"'Sheet1'!$L$16"}</definedName>
    <definedName name="_7hu2_" localSheetId="14" hidden="1">{"'Sheet1'!$L$16"}</definedName>
    <definedName name="_7hu2_" hidden="1">{"'Sheet1'!$L$16"}</definedName>
    <definedName name="_7Mong">#REF!</definedName>
    <definedName name="_7Neo">#REF!</definedName>
    <definedName name="_7PKTUBU">#REF!</definedName>
    <definedName name="_7TBHT20">#REF!</definedName>
    <definedName name="_7TBHT30">#REF!</definedName>
    <definedName name="_7TDCABC">#REF!</definedName>
    <definedName name="_7TiepDia">#REF!</definedName>
    <definedName name="_7Tru">#REF!</definedName>
    <definedName name="_7Xa">#REF!</definedName>
    <definedName name="_8_??_1_3">NA()</definedName>
    <definedName name="_8________________123Graph_Xｸﾞﾗﾌ_2" hidden="1">#REF!</definedName>
    <definedName name="_8______123Graph_Xｸﾞﾗﾌ_2" hidden="1">#REF!</definedName>
    <definedName name="_8______123Graph_Xｸﾞﾗﾌ_3" hidden="1">#REF!</definedName>
    <definedName name="_8_____123Graph_Xｸﾞﾗﾌ_1" hidden="1">#REF!</definedName>
    <definedName name="_8____123Graph_Xｸﾞﾗﾌ_3" hidden="1">#REF!</definedName>
    <definedName name="_8___123Graph_A????_5" hidden="1">#REF!</definedName>
    <definedName name="_8___123Graph_Aｸﾞﾗﾌ_3" hidden="1">#REF!</definedName>
    <definedName name="_8___123Graph_X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2" hidden="1">#REF!</definedName>
    <definedName name="_8__123Graph_XCHART_1" hidden="1">#REF!</definedName>
    <definedName name="_8__123Graph_Xｸﾞﾗﾌ_1" hidden="1">#REF!</definedName>
    <definedName name="_8__123Graph_Xｸﾞﾗﾌ_2" hidden="1">#REF!</definedName>
    <definedName name="_8__123Graph_Xｸﾞﾗﾌ_3" hidden="1">#REF!</definedName>
    <definedName name="_8_0__123Grap" hidden="1">#REF!</definedName>
    <definedName name="_80______123Graph_Xｸﾞﾗﾌ_2" hidden="1">#REF!</definedName>
    <definedName name="_80__123Graph_Aｸﾞﾗﾌ_5" hidden="1">#REF!</definedName>
    <definedName name="_80__123Graph_Xｸﾞﾗﾌ_1" hidden="1">#REF!</definedName>
    <definedName name="_80__123Graph_Xｸﾞﾗﾌ_3" hidden="1">#REF!</definedName>
    <definedName name="_80_2UCLEV2_1_1_1">NA()</definedName>
    <definedName name="_804Document_array_1_1_2" localSheetId="12">{"Book1","BoQ2.XLS"}</definedName>
    <definedName name="_804Document_array_1_1_2" localSheetId="11">{"Book1","BoQ2.XLS"}</definedName>
    <definedName name="_804Document_array_1_1_2" localSheetId="13">{"Book1","BoQ2.XLS"}</definedName>
    <definedName name="_804Document_array_1_1_2" localSheetId="16">{"Book1","BoQ2.XLS"}</definedName>
    <definedName name="_804Document_array_1_1_2" localSheetId="21">{"Book1","BoQ2.XLS"}</definedName>
    <definedName name="_804Document_array_1_1_2" localSheetId="18">{"Book1","BoQ2.XLS"}</definedName>
    <definedName name="_804Document_array_1_1_2" localSheetId="19">{"Book1","BoQ2.XLS"}</definedName>
    <definedName name="_804Document_array_1_1_2" localSheetId="20">{"Book1","BoQ2.XLS"}</definedName>
    <definedName name="_804Document_array_1_1_2" localSheetId="22">{"Book1","BoQ2.XLS"}</definedName>
    <definedName name="_804Document_array_1_1_2" localSheetId="24">{"Book1","BoQ2.XLS"}</definedName>
    <definedName name="_804Document_array_1_1_2" localSheetId="28">{"Book1","BoQ2.XLS"}</definedName>
    <definedName name="_804Document_array_1_1_2" localSheetId="14">{"Book1","BoQ2.XLS"}</definedName>
    <definedName name="_804Document_array_1_1_2">{"Book1","BoQ2.XLS"}</definedName>
    <definedName name="_81______123Graph_Xｸﾞﾗﾌ_3" hidden="1">#REF!</definedName>
    <definedName name="_81__123Graph_Xｸﾞﾗﾌ_4" hidden="1">#REF!</definedName>
    <definedName name="_81_3_1_1">NA()</definedName>
    <definedName name="_813Document_array_1_1_1_1" localSheetId="12">{"Book1","BoQ2.XLS"}</definedName>
    <definedName name="_813Document_array_1_1_1_1" localSheetId="11">{"Book1","BoQ2.XLS"}</definedName>
    <definedName name="_813Document_array_1_1_1_1" localSheetId="13">{"Book1","BoQ2.XLS"}</definedName>
    <definedName name="_813Document_array_1_1_1_1" localSheetId="16">{"Book1","BoQ2.XLS"}</definedName>
    <definedName name="_813Document_array_1_1_1_1" localSheetId="21">{"Book1","BoQ2.XLS"}</definedName>
    <definedName name="_813Document_array_1_1_1_1" localSheetId="18">{"Book1","BoQ2.XLS"}</definedName>
    <definedName name="_813Document_array_1_1_1_1" localSheetId="19">{"Book1","BoQ2.XLS"}</definedName>
    <definedName name="_813Document_array_1_1_1_1" localSheetId="20">{"Book1","BoQ2.XLS"}</definedName>
    <definedName name="_813Document_array_1_1_1_1" localSheetId="22">{"Book1","BoQ2.XLS"}</definedName>
    <definedName name="_813Document_array_1_1_1_1" localSheetId="24">{"Book1","BoQ2.XLS"}</definedName>
    <definedName name="_813Document_array_1_1_1_1" localSheetId="28">{"Book1","BoQ2.XLS"}</definedName>
    <definedName name="_813Document_array_1_1_1_1" localSheetId="14">{"Book1","BoQ2.XLS"}</definedName>
    <definedName name="_813Document_array_1_1_1_1">{"Book1","BoQ2.XLS"}</definedName>
    <definedName name="_82______123Graph_Xｸﾞﾗﾌ_4" hidden="1">#REF!</definedName>
    <definedName name="_82__123Graph_X????_5" hidden="1">#REF!</definedName>
    <definedName name="_82__123Graph_Xｸﾞﾗﾌ_2" hidden="1">#REF!</definedName>
    <definedName name="_82_3BLXMD_1_1">NA()</definedName>
    <definedName name="_822Document_array_1_1_2_1" localSheetId="12">{"Book1","BoQ2.XLS"}</definedName>
    <definedName name="_822Document_array_1_1_2_1" localSheetId="11">{"Book1","BoQ2.XLS"}</definedName>
    <definedName name="_822Document_array_1_1_2_1" localSheetId="13">{"Book1","BoQ2.XLS"}</definedName>
    <definedName name="_822Document_array_1_1_2_1" localSheetId="16">{"Book1","BoQ2.XLS"}</definedName>
    <definedName name="_822Document_array_1_1_2_1" localSheetId="21">{"Book1","BoQ2.XLS"}</definedName>
    <definedName name="_822Document_array_1_1_2_1" localSheetId="18">{"Book1","BoQ2.XLS"}</definedName>
    <definedName name="_822Document_array_1_1_2_1" localSheetId="19">{"Book1","BoQ2.XLS"}</definedName>
    <definedName name="_822Document_array_1_1_2_1" localSheetId="20">{"Book1","BoQ2.XLS"}</definedName>
    <definedName name="_822Document_array_1_1_2_1" localSheetId="22">{"Book1","BoQ2.XLS"}</definedName>
    <definedName name="_822Document_array_1_1_2_1" localSheetId="24">{"Book1","BoQ2.XLS"}</definedName>
    <definedName name="_822Document_array_1_1_2_1" localSheetId="28">{"Book1","BoQ2.XLS"}</definedName>
    <definedName name="_822Document_array_1_1_2_1" localSheetId="14">{"Book1","BoQ2.XLS"}</definedName>
    <definedName name="_822Document_array_1_1_2_1">{"Book1","BoQ2.XLS"}</definedName>
    <definedName name="_83______123Graph_Xｸﾞﾗﾌ_5" hidden="1">#REF!</definedName>
    <definedName name="_83__123Graph_Aｸﾞﾗﾌ_5" hidden="1">#REF!</definedName>
    <definedName name="_83__123Graph_Xｸﾞﾗﾌ_1" hidden="1">#REF!</definedName>
    <definedName name="_83_3BLXMD_1_1_1">NA()</definedName>
    <definedName name="_831Document_array_10_1_1" localSheetId="12">{"Book1","BoQ2.XLS"}</definedName>
    <definedName name="_831Document_array_10_1_1" localSheetId="11">{"Book1","BoQ2.XLS"}</definedName>
    <definedName name="_831Document_array_10_1_1" localSheetId="13">{"Book1","BoQ2.XLS"}</definedName>
    <definedName name="_831Document_array_10_1_1" localSheetId="16">{"Book1","BoQ2.XLS"}</definedName>
    <definedName name="_831Document_array_10_1_1" localSheetId="21">{"Book1","BoQ2.XLS"}</definedName>
    <definedName name="_831Document_array_10_1_1" localSheetId="18">{"Book1","BoQ2.XLS"}</definedName>
    <definedName name="_831Document_array_10_1_1" localSheetId="19">{"Book1","BoQ2.XLS"}</definedName>
    <definedName name="_831Document_array_10_1_1" localSheetId="20">{"Book1","BoQ2.XLS"}</definedName>
    <definedName name="_831Document_array_10_1_1" localSheetId="22">{"Book1","BoQ2.XLS"}</definedName>
    <definedName name="_831Document_array_10_1_1" localSheetId="24">{"Book1","BoQ2.XLS"}</definedName>
    <definedName name="_831Document_array_10_1_1" localSheetId="28">{"Book1","BoQ2.XLS"}</definedName>
    <definedName name="_831Document_array_10_1_1" localSheetId="14">{"Book1","BoQ2.XLS"}</definedName>
    <definedName name="_831Document_array_10_1_1">{"Book1","BoQ2.XLS"}</definedName>
    <definedName name="_84__123Graph_Xｸﾞﾗﾌ_3" hidden="1">#REF!</definedName>
    <definedName name="_84_3LONG01_1_1">NA()</definedName>
    <definedName name="_840Document_array_10_1_1_1" localSheetId="12">{"Book1","BoQ2.XLS"}</definedName>
    <definedName name="_840Document_array_10_1_1_1" localSheetId="11">{"Book1","BoQ2.XLS"}</definedName>
    <definedName name="_840Document_array_10_1_1_1" localSheetId="13">{"Book1","BoQ2.XLS"}</definedName>
    <definedName name="_840Document_array_10_1_1_1" localSheetId="16">{"Book1","BoQ2.XLS"}</definedName>
    <definedName name="_840Document_array_10_1_1_1" localSheetId="21">{"Book1","BoQ2.XLS"}</definedName>
    <definedName name="_840Document_array_10_1_1_1" localSheetId="18">{"Book1","BoQ2.XLS"}</definedName>
    <definedName name="_840Document_array_10_1_1_1" localSheetId="19">{"Book1","BoQ2.XLS"}</definedName>
    <definedName name="_840Document_array_10_1_1_1" localSheetId="20">{"Book1","BoQ2.XLS"}</definedName>
    <definedName name="_840Document_array_10_1_1_1" localSheetId="22">{"Book1","BoQ2.XLS"}</definedName>
    <definedName name="_840Document_array_10_1_1_1" localSheetId="24">{"Book1","BoQ2.XLS"}</definedName>
    <definedName name="_840Document_array_10_1_1_1" localSheetId="28">{"Book1","BoQ2.XLS"}</definedName>
    <definedName name="_840Document_array_10_1_1_1" localSheetId="14">{"Book1","BoQ2.XLS"}</definedName>
    <definedName name="_840Document_array_10_1_1_1">{"Book1","BoQ2.XLS"}</definedName>
    <definedName name="_849Document_array_10_1_2_1" localSheetId="12">{"Book1","BoQ2.XLS"}</definedName>
    <definedName name="_849Document_array_10_1_2_1" localSheetId="11">{"Book1","BoQ2.XLS"}</definedName>
    <definedName name="_849Document_array_10_1_2_1" localSheetId="13">{"Book1","BoQ2.XLS"}</definedName>
    <definedName name="_849Document_array_10_1_2_1" localSheetId="16">{"Book1","BoQ2.XLS"}</definedName>
    <definedName name="_849Document_array_10_1_2_1" localSheetId="21">{"Book1","BoQ2.XLS"}</definedName>
    <definedName name="_849Document_array_10_1_2_1" localSheetId="18">{"Book1","BoQ2.XLS"}</definedName>
    <definedName name="_849Document_array_10_1_2_1" localSheetId="19">{"Book1","BoQ2.XLS"}</definedName>
    <definedName name="_849Document_array_10_1_2_1" localSheetId="20">{"Book1","BoQ2.XLS"}</definedName>
    <definedName name="_849Document_array_10_1_2_1" localSheetId="22">{"Book1","BoQ2.XLS"}</definedName>
    <definedName name="_849Document_array_10_1_2_1" localSheetId="24">{"Book1","BoQ2.XLS"}</definedName>
    <definedName name="_849Document_array_10_1_2_1" localSheetId="28">{"Book1","BoQ2.XLS"}</definedName>
    <definedName name="_849Document_array_10_1_2_1" localSheetId="14">{"Book1","BoQ2.XLS"}</definedName>
    <definedName name="_849Document_array_10_1_2_1">{"Book1","BoQ2.XLS"}</definedName>
    <definedName name="_85__123Graph_Xｸﾞﾗﾌ_2" hidden="1">#REF!</definedName>
    <definedName name="_85__123Graph_Xｸﾞﾗﾌ_5" hidden="1">#REF!</definedName>
    <definedName name="_85_3LONG01_1_1_1">NA()</definedName>
    <definedName name="_858Document_array_3_1_1" localSheetId="12">{"Book1","BoQ2.XLS"}</definedName>
    <definedName name="_858Document_array_3_1_1" localSheetId="11">{"Book1","BoQ2.XLS"}</definedName>
    <definedName name="_858Document_array_3_1_1" localSheetId="13">{"Book1","BoQ2.XLS"}</definedName>
    <definedName name="_858Document_array_3_1_1" localSheetId="16">{"Book1","BoQ2.XLS"}</definedName>
    <definedName name="_858Document_array_3_1_1" localSheetId="21">{"Book1","BoQ2.XLS"}</definedName>
    <definedName name="_858Document_array_3_1_1" localSheetId="18">{"Book1","BoQ2.XLS"}</definedName>
    <definedName name="_858Document_array_3_1_1" localSheetId="19">{"Book1","BoQ2.XLS"}</definedName>
    <definedName name="_858Document_array_3_1_1" localSheetId="20">{"Book1","BoQ2.XLS"}</definedName>
    <definedName name="_858Document_array_3_1_1" localSheetId="22">{"Book1","BoQ2.XLS"}</definedName>
    <definedName name="_858Document_array_3_1_1" localSheetId="24">{"Book1","BoQ2.XLS"}</definedName>
    <definedName name="_858Document_array_3_1_1" localSheetId="28">{"Book1","BoQ2.XLS"}</definedName>
    <definedName name="_858Document_array_3_1_1" localSheetId="14">{"Book1","BoQ2.XLS"}</definedName>
    <definedName name="_858Document_array_3_1_1">{"Book1","BoQ2.XLS"}</definedName>
    <definedName name="_86__123Graph_Xｸﾞﾗﾌ_4" hidden="1">#REF!</definedName>
    <definedName name="_86_3LONG02_1_1">NA()</definedName>
    <definedName name="_867Document_array_3_1_1_1" localSheetId="12">{"Book1","BoQ2.XLS"}</definedName>
    <definedName name="_867Document_array_3_1_1_1" localSheetId="11">{"Book1","BoQ2.XLS"}</definedName>
    <definedName name="_867Document_array_3_1_1_1" localSheetId="13">{"Book1","BoQ2.XLS"}</definedName>
    <definedName name="_867Document_array_3_1_1_1" localSheetId="16">{"Book1","BoQ2.XLS"}</definedName>
    <definedName name="_867Document_array_3_1_1_1" localSheetId="21">{"Book1","BoQ2.XLS"}</definedName>
    <definedName name="_867Document_array_3_1_1_1" localSheetId="18">{"Book1","BoQ2.XLS"}</definedName>
    <definedName name="_867Document_array_3_1_1_1" localSheetId="19">{"Book1","BoQ2.XLS"}</definedName>
    <definedName name="_867Document_array_3_1_1_1" localSheetId="20">{"Book1","BoQ2.XLS"}</definedName>
    <definedName name="_867Document_array_3_1_1_1" localSheetId="22">{"Book1","BoQ2.XLS"}</definedName>
    <definedName name="_867Document_array_3_1_1_1" localSheetId="24">{"Book1","BoQ2.XLS"}</definedName>
    <definedName name="_867Document_array_3_1_1_1" localSheetId="28">{"Book1","BoQ2.XLS"}</definedName>
    <definedName name="_867Document_array_3_1_1_1" localSheetId="14">{"Book1","BoQ2.XLS"}</definedName>
    <definedName name="_867Document_array_3_1_1_1">{"Book1","BoQ2.XLS"}</definedName>
    <definedName name="_868Documents_array_1_1">NA()</definedName>
    <definedName name="_869Dongia_1_1">NA()</definedName>
    <definedName name="_87_3LONG02_1_1_1">NA()</definedName>
    <definedName name="_870DONGIATRAM_1_1">NA()</definedName>
    <definedName name="_871DSTD_Clear_1_1">NA()</definedName>
    <definedName name="_872DSTD_Clear_1_1_1">#N/A</definedName>
    <definedName name="_873DSTD_Clear_1_1_1">#N/A</definedName>
    <definedName name="_874DSTD_Clear_1_1_1">#N/A</definedName>
    <definedName name="_875DSTD_Clear_1_1_1">#N/A</definedName>
    <definedName name="_876DSTD_Clear_1_1_1">#N/A</definedName>
    <definedName name="_877DSTD_Clear_1_1_1">#N/A</definedName>
    <definedName name="_878DSTD_Clear_1_1_1">#N/A</definedName>
    <definedName name="_879DSTD_Clear_1_1_1">#N/A</definedName>
    <definedName name="_88__123Graph_X????_1" hidden="1">#REF!</definedName>
    <definedName name="_88__123Graph_Xｸﾞﾗﾌ_1" hidden="1">#REF!</definedName>
    <definedName name="_88__123Graph_Xｸﾞﾗﾌ_2" hidden="1">#REF!</definedName>
    <definedName name="_88__123Graph_Xｸﾞﾗﾌ_3" hidden="1">#REF!</definedName>
    <definedName name="_88__123Graph_Xｸﾞﾗﾌ_5" hidden="1">#REF!</definedName>
    <definedName name="_88_3LONG03_1_1">NA()</definedName>
    <definedName name="_880DSTD_Clear_1_1_1">#N/A</definedName>
    <definedName name="_881DSTD_Clear_1_1_2">NA()</definedName>
    <definedName name="_882DSTD_Clear_1_1_1_1">#N/A</definedName>
    <definedName name="_883DSTD_Clear_1_1_1_1">#N/A</definedName>
    <definedName name="_884DSTD_Clear_1_1_1_1">#N/A</definedName>
    <definedName name="_885DSTD_Clear_1_1_1_1">#N/A</definedName>
    <definedName name="_886DSTD_Clear_1_1_1_1">#N/A</definedName>
    <definedName name="_887DSTD_Clear_1_1_1_1">#N/A</definedName>
    <definedName name="_888DSTD_Clear_1_1_1_1">#N/A</definedName>
    <definedName name="_889DSTD_Clear_1_1_1_1">#N/A</definedName>
    <definedName name="_89_3LONG03_1_1_1">NA()</definedName>
    <definedName name="_890DSTD_Clear_1_1_1_1">#N/A</definedName>
    <definedName name="_891DSTD_Clear_1_1_2_1">#N/A</definedName>
    <definedName name="_892DSTD_Clear_1_1_2_1">#N/A</definedName>
    <definedName name="_893DSTD_Clear_1_1_2_1">#N/A</definedName>
    <definedName name="_894DSTD_Clear_1_1_2_1">#N/A</definedName>
    <definedName name="_895DSTD_Clear_1_1_2_1">#N/A</definedName>
    <definedName name="_896DSTD_Clear_1_1_2_1">#N/A</definedName>
    <definedName name="_897DSTD_Clear_1_1_2_1">#N/A</definedName>
    <definedName name="_898DSTD_Clear_1_1_2_1">#N/A</definedName>
    <definedName name="_899DSTD_Clear_1_1_2_1">#N/A</definedName>
    <definedName name="_8Dist_" hidden="1">#REF!</definedName>
    <definedName name="_8hu5_" localSheetId="12" hidden="1">{"'Sheet1'!$L$16"}</definedName>
    <definedName name="_8hu5_" localSheetId="11" hidden="1">{"'Sheet1'!$L$16"}</definedName>
    <definedName name="_8hu5_" localSheetId="13" hidden="1">{"'Sheet1'!$L$16"}</definedName>
    <definedName name="_8hu5_" localSheetId="16" hidden="1">{"'Sheet1'!$L$16"}</definedName>
    <definedName name="_8hu5_" localSheetId="21" hidden="1">{"'Sheet1'!$L$16"}</definedName>
    <definedName name="_8hu5_" localSheetId="18" hidden="1">{"'Sheet1'!$L$16"}</definedName>
    <definedName name="_8hu5_" localSheetId="19" hidden="1">{"'Sheet1'!$L$16"}</definedName>
    <definedName name="_8hu5_" localSheetId="20" hidden="1">{"'Sheet1'!$L$16"}</definedName>
    <definedName name="_8hu5_" localSheetId="22" hidden="1">{"'Sheet1'!$L$16"}</definedName>
    <definedName name="_8hu5_" localSheetId="24" hidden="1">{"'Sheet1'!$L$16"}</definedName>
    <definedName name="_8hu5_" localSheetId="28" hidden="1">{"'Sheet1'!$L$16"}</definedName>
    <definedName name="_8hu5_" localSheetId="14" hidden="1">{"'Sheet1'!$L$16"}</definedName>
    <definedName name="_8hu5_" hidden="1">{"'Sheet1'!$L$16"}</definedName>
    <definedName name="_8S" hidden="1">#REF!</definedName>
    <definedName name="_9_??_1_4">NA()</definedName>
    <definedName name="_9________________123Graph_Xｸﾞﾗﾌ_3" hidden="1">#REF!</definedName>
    <definedName name="_9______123Graph_Xｸﾞﾗﾌ_3" hidden="1">#REF!</definedName>
    <definedName name="_9______123Graph_Xｸﾞﾗﾌ_4" hidden="1">#REF!</definedName>
    <definedName name="_9_____123Graph_Xｸﾞﾗﾌ_2" hidden="1">#REF!</definedName>
    <definedName name="_9____123Graph_Xｸﾞﾗﾌ_4" hidden="1">#REF!</definedName>
    <definedName name="_9___123Graph_Aｸﾞﾗﾌ_1" hidden="1">#REF!</definedName>
    <definedName name="_9___123Graph_Aｸﾞﾗﾌ_4" hidden="1">#REF!</definedName>
    <definedName name="_9___123Graph_Xｸﾞﾗﾌ_4" hidden="1">#REF!</definedName>
    <definedName name="_9__123Graph_A????_5" hidden="1">#REF!</definedName>
    <definedName name="_9__123Graph_ACHART_1"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1" hidden="1">#N/A</definedName>
    <definedName name="_9__123Graph_BCHART_2" hidden="1">#REF!</definedName>
    <definedName name="_9__123Graph_CCHART_1" hidden="1">#REF!</definedName>
    <definedName name="_9__123Graph_XCHART_2" hidden="1">#REF!</definedName>
    <definedName name="_9__123Graph_XTEILM_RKTE2" hidden="1">#REF!</definedName>
    <definedName name="_9__123Graph_Xｸﾞﾗﾌ_1" hidden="1">#REF!</definedName>
    <definedName name="_9__123Graph_Xｸﾞﾗﾌ_2" hidden="1">#REF!</definedName>
    <definedName name="_9__123Graph_Xｸﾞﾗﾌ_3" hidden="1">#REF!</definedName>
    <definedName name="_9__123Graph_Xｸﾞﾗﾌ_4" hidden="1">#REF!</definedName>
    <definedName name="_9_0_0__123Grap" hidden="1">#REF!</definedName>
    <definedName name="_9_0_0_F" hidden="1">#REF!</definedName>
    <definedName name="_9_0_Dist_" hidden="1">#REF!</definedName>
    <definedName name="_90__123Graph_Aｸﾞﾗﾌ_5" hidden="1">#REF!</definedName>
    <definedName name="_90__123Graph_Xｸﾞﾗﾌ_4" hidden="1">#REF!</definedName>
    <definedName name="_90__123Graph_Xｸﾞﾗﾌ_5" hidden="1">#REF!</definedName>
    <definedName name="_90_3LONG04_1_1">NA()</definedName>
    <definedName name="_900DSTD_Clear_10_1_1">NA()</definedName>
    <definedName name="_901DSTD_Clear_10_1_1_1">#N/A</definedName>
    <definedName name="_902DSTD_Clear_10_1_1_1">#N/A</definedName>
    <definedName name="_903DSTD_Clear_10_1_1_1">#N/A</definedName>
    <definedName name="_904DSTD_Clear_10_1_1_1">#N/A</definedName>
    <definedName name="_905DSTD_Clear_10_1_1_1">#N/A</definedName>
    <definedName name="_906DSTD_Clear_10_1_1_1">#N/A</definedName>
    <definedName name="_907DSTD_Clear_10_1_1_1">#N/A</definedName>
    <definedName name="_908DSTD_Clear_10_1_1_1">#N/A</definedName>
    <definedName name="_909DSTD_Clear_10_1_1_1">#N/A</definedName>
    <definedName name="_91_____123Graph_Aｸﾞﾗﾌ_1" hidden="1">#REF!</definedName>
    <definedName name="_91__123Graph_Xｸﾞﾗﾌ_3" hidden="1">#REF!</definedName>
    <definedName name="_91_3LONG04_1_1_1">NA()</definedName>
    <definedName name="_910DSTD_Clear_10_1_2_1">#N/A</definedName>
    <definedName name="_911DSTD_Clear_10_1_2_1">#N/A</definedName>
    <definedName name="_912DSTD_Clear_10_1_2_1">#N/A</definedName>
    <definedName name="_913DSTD_Clear_10_1_2_1">#N/A</definedName>
    <definedName name="_914DSTD_Clear_10_1_2_1">#N/A</definedName>
    <definedName name="_915DSTD_Clear_10_1_2_1">#N/A</definedName>
    <definedName name="_916DSTD_Clear_10_1_2_1">#N/A</definedName>
    <definedName name="_917DSTD_Clear_10_1_2_1">#N/A</definedName>
    <definedName name="_918DSTD_Clear_10_1_2_1">#N/A</definedName>
    <definedName name="_919DSTD_Clear_3_1_1">NA()</definedName>
    <definedName name="_92_3LSON01_1_1">NA()</definedName>
    <definedName name="_920DSTD_Clear_3_1_1_1">#N/A</definedName>
    <definedName name="_921DSTD_Clear_3_1_1_1">#N/A</definedName>
    <definedName name="_922DSTD_Clear_3_1_1_1">#N/A</definedName>
    <definedName name="_923DSTD_Clear_3_1_1_1">#N/A</definedName>
    <definedName name="_924DSTD_Clear_3_1_1_1">#N/A</definedName>
    <definedName name="_925DSTD_Clear_3_1_1_1">#N/A</definedName>
    <definedName name="_926DSTD_Clear_3_1_1_1">#N/A</definedName>
    <definedName name="_927DSTD_Clear_3_1_1_1">#N/A</definedName>
    <definedName name="_928DSTD_Clear_3_1_1_1">#N/A</definedName>
    <definedName name="_929DSUMDATA_1_1">NA()</definedName>
    <definedName name="_93__123Graph_X????_2" hidden="1">#REF!</definedName>
    <definedName name="_93__123Graph_Xｸﾞﾗﾌ_3" hidden="1">#REF!</definedName>
    <definedName name="_93_3LSON01_1_1_1">NA()</definedName>
    <definedName name="_930dt_1_1">NA()</definedName>
    <definedName name="_931dtdt_1_1">NA()</definedName>
    <definedName name="_932DTKL_1_1">NA()</definedName>
    <definedName name="_933DTKL_1_1_1">NA()</definedName>
    <definedName name="_934ë_1_1">NA()</definedName>
    <definedName name="_935ë74_1_1">NA()</definedName>
    <definedName name="_936Electrical_1_1">NA()</definedName>
    <definedName name="_937END_1_1">NA()</definedName>
    <definedName name="_938End_1_1_2">NA()</definedName>
    <definedName name="_939End_1_1_1_1">NA()</definedName>
    <definedName name="_94_____123Graph_Aｸﾞﾗﾌ_2" hidden="1">#REF!</definedName>
    <definedName name="_94__123Graph_Xｸﾞﾗﾌ_2" hidden="1">#REF!</definedName>
    <definedName name="_94_3LSON02_1_1">NA()</definedName>
    <definedName name="_940End_1_1_2_1">NA()</definedName>
    <definedName name="_941End_10_1_1">NA()</definedName>
    <definedName name="_942End_10_1_1_1">NA()</definedName>
    <definedName name="_943End_11_1_1">NA()</definedName>
    <definedName name="_944End_11_1_1_1">NA()</definedName>
    <definedName name="_945End_12_1_1">NA()</definedName>
    <definedName name="_946End_12_1_1_1">NA()</definedName>
    <definedName name="_947End_13_1_1">NA()</definedName>
    <definedName name="_948End_13_1_1_1">NA()</definedName>
    <definedName name="_949End_2_1_1">NA()</definedName>
    <definedName name="_95_3LSON02_1_1_1">NA()</definedName>
    <definedName name="_950End_2_1_1_1">NA()</definedName>
    <definedName name="_951End_3_1_1">NA()</definedName>
    <definedName name="_952End_3_1_1_1">NA()</definedName>
    <definedName name="_953End_4_1_1">NA()</definedName>
    <definedName name="_954End_4_1_1_1">NA()</definedName>
    <definedName name="_955End_5_1_1">NA()</definedName>
    <definedName name="_956End_5_1_1_1">NA()</definedName>
    <definedName name="_957End_6_1_1">NA()</definedName>
    <definedName name="_958End_6_1_1_1">NA()</definedName>
    <definedName name="_959End_7_1_1">NA()</definedName>
    <definedName name="_96__123Graph_Xｸﾞﾗﾌ_1" hidden="1">#REF!</definedName>
    <definedName name="_96_3LSON03_1_1">NA()</definedName>
    <definedName name="_960End_7_1_1_1">NA()</definedName>
    <definedName name="_961End_8_1_1">NA()</definedName>
    <definedName name="_962End_8_1_1_1">NA()</definedName>
    <definedName name="_963End_9_1_1">NA()</definedName>
    <definedName name="_964End_9_1_1_1">NA()</definedName>
    <definedName name="_965Excel_BuiltIn_Database_1">NA()</definedName>
    <definedName name="_966Excel_BuiltIn_Database_1_2">NA()</definedName>
    <definedName name="_967Excel_BuiltIn_Print_Area_1_1">NA()</definedName>
    <definedName name="_968Excel_BuiltIn_Print_Area_1_1_2">NA()</definedName>
    <definedName name="_969Excel_BuiltIn_Print_Area_1_1_1_1">NA()</definedName>
    <definedName name="_97_____123Graph_Aｸﾞﾗﾌ_3" hidden="1">#REF!</definedName>
    <definedName name="_97__123Graph_Xｸﾞﾗﾌ_4" hidden="1">#REF!</definedName>
    <definedName name="_97_3LSON03_1_1_1">NA()</definedName>
    <definedName name="_970Excel_BuiltIn_Print_Area_1_1_2_1">NA()</definedName>
    <definedName name="_971Excel_BuiltIn_Print_Titles_1_1_2">NA()</definedName>
    <definedName name="_972Excel_BuiltIn_Print_Titles_1_1_1_1">NA()</definedName>
    <definedName name="_973Excel_BuiltIn_Print_Titles_1_1_1_2">NA()</definedName>
    <definedName name="_974Excel_BuiltIn_Print_Titles_1_1_2_1">NA()</definedName>
    <definedName name="_975Excel_BuiltIn_Print_Titles_1_2_1">NA()</definedName>
    <definedName name="_976Excel_BuiltIn_Print_Titles_3_1_1">NA()</definedName>
    <definedName name="_977Excel_BuiltIn_Print_Titles_3_1_1_1">NA()</definedName>
    <definedName name="_978f82E46_1_1">NA()</definedName>
    <definedName name="_979f92F56_1_1">NA()</definedName>
    <definedName name="_98__123Graph_X????_3" hidden="1">#REF!</definedName>
    <definedName name="_98__123Graph_Xｸﾞﾗﾌ_4" hidden="1">#REF!</definedName>
    <definedName name="_98_3LSON04_1_1">NA()</definedName>
    <definedName name="_988fomu_1_1" localSheetId="12">[0]!_?271_9()</definedName>
    <definedName name="_988fomu_1_1" localSheetId="11">_?271_9()</definedName>
    <definedName name="_988fomu_1_1" localSheetId="13">[0]!_?271_9()</definedName>
    <definedName name="_988fomu_1_1" localSheetId="16">_?271_9()</definedName>
    <definedName name="_988fomu_1_1" localSheetId="21">[0]!_?271_9()</definedName>
    <definedName name="_988fomu_1_1" localSheetId="18">_?271_9()</definedName>
    <definedName name="_988fomu_1_1" localSheetId="19">_?271_9()</definedName>
    <definedName name="_988fomu_1_1" localSheetId="20">_?271_9()</definedName>
    <definedName name="_988fomu_1_1" localSheetId="22">_?271_9()</definedName>
    <definedName name="_988fomu_1_1" localSheetId="24">_?271_9()</definedName>
    <definedName name="_988fomu_1_1" localSheetId="28">_?271_9()</definedName>
    <definedName name="_988fomu_1_1" localSheetId="14">[0]!_?271_9()</definedName>
    <definedName name="_988fomu_1_1">_?271_9()</definedName>
    <definedName name="_99__123Graph_Xｸﾞﾗﾌ_4" localSheetId="28" hidden="1">#REF!</definedName>
    <definedName name="_99__123Graph_Xｸﾞﾗﾌ_4" hidden="1">#REF!</definedName>
    <definedName name="_99_3LSON04_1_1_1">NA()</definedName>
    <definedName name="_997fomu_1_1_1" localSheetId="12">[0]!_?271_9()</definedName>
    <definedName name="_997fomu_1_1_1" localSheetId="11">_?271_9()</definedName>
    <definedName name="_997fomu_1_1_1" localSheetId="13">[0]!_?271_9()</definedName>
    <definedName name="_997fomu_1_1_1" localSheetId="16">_?271_9()</definedName>
    <definedName name="_997fomu_1_1_1" localSheetId="21">[0]!_?271_9()</definedName>
    <definedName name="_997fomu_1_1_1" localSheetId="18">_?271_9()</definedName>
    <definedName name="_997fomu_1_1_1" localSheetId="19">_?271_9()</definedName>
    <definedName name="_997fomu_1_1_1" localSheetId="20">_?271_9()</definedName>
    <definedName name="_997fomu_1_1_1" localSheetId="22">_?271_9()</definedName>
    <definedName name="_997fomu_1_1_1" localSheetId="24">_?271_9()</definedName>
    <definedName name="_997fomu_1_1_1" localSheetId="28">_?271_9()</definedName>
    <definedName name="_997fomu_1_1_1" localSheetId="14">[0]!_?271_9()</definedName>
    <definedName name="_997fomu_1_1_1">_?271_9()</definedName>
    <definedName name="_998FP_1_1">NA()</definedName>
    <definedName name="_999G_ME_1_1">NA()</definedName>
    <definedName name="_9F" localSheetId="28" hidden="1">#REF!</definedName>
    <definedName name="_9F" hidden="1">#REF!</definedName>
    <definedName name="_9hu6_" localSheetId="12" hidden="1">{"'Sheet1'!$L$16"}</definedName>
    <definedName name="_9hu6_" localSheetId="11" hidden="1">{"'Sheet1'!$L$16"}</definedName>
    <definedName name="_9hu6_" localSheetId="13" hidden="1">{"'Sheet1'!$L$16"}</definedName>
    <definedName name="_9hu6_" localSheetId="16" hidden="1">{"'Sheet1'!$L$16"}</definedName>
    <definedName name="_9hu6_" localSheetId="21" hidden="1">{"'Sheet1'!$L$16"}</definedName>
    <definedName name="_9hu6_" localSheetId="18" hidden="1">{"'Sheet1'!$L$16"}</definedName>
    <definedName name="_9hu6_" localSheetId="19" hidden="1">{"'Sheet1'!$L$16"}</definedName>
    <definedName name="_9hu6_" localSheetId="20" hidden="1">{"'Sheet1'!$L$16"}</definedName>
    <definedName name="_9hu6_" localSheetId="22" hidden="1">{"'Sheet1'!$L$16"}</definedName>
    <definedName name="_9hu6_" localSheetId="24" hidden="1">{"'Sheet1'!$L$16"}</definedName>
    <definedName name="_9hu6_" localSheetId="28" hidden="1">{"'Sheet1'!$L$16"}</definedName>
    <definedName name="_9hu6_" localSheetId="14" hidden="1">{"'Sheet1'!$L$16"}</definedName>
    <definedName name="_9hu6_" hidden="1">{"'Sheet1'!$L$16"}</definedName>
    <definedName name="_a1" localSheetId="12" hidden="1">{"'Sheet1'!$L$16"}</definedName>
    <definedName name="_a1" localSheetId="11" hidden="1">{"'Sheet1'!$L$16"}</definedName>
    <definedName name="_a1" localSheetId="13" hidden="1">{"'Sheet1'!$L$16"}</definedName>
    <definedName name="_a1" localSheetId="16" hidden="1">{"'Sheet1'!$L$16"}</definedName>
    <definedName name="_a1" localSheetId="21" hidden="1">{"'Sheet1'!$L$16"}</definedName>
    <definedName name="_a1" localSheetId="18" hidden="1">{"'Sheet1'!$L$16"}</definedName>
    <definedName name="_a1" localSheetId="19" hidden="1">{"'Sheet1'!$L$16"}</definedName>
    <definedName name="_a1" localSheetId="20" hidden="1">{"'Sheet1'!$L$16"}</definedName>
    <definedName name="_a1" localSheetId="22" hidden="1">{"'Sheet1'!$L$16"}</definedName>
    <definedName name="_a1" localSheetId="24" hidden="1">{"'Sheet1'!$L$16"}</definedName>
    <definedName name="_a1" localSheetId="28" hidden="1">{"'Sheet1'!$L$16"}</definedName>
    <definedName name="_a1" localSheetId="14" hidden="1">{"'Sheet1'!$L$16"}</definedName>
    <definedName name="_a1" hidden="1">{"'Sheet1'!$L$16"}</definedName>
    <definedName name="_a1_1" localSheetId="12">{"'Sheet1'!$L$16"}</definedName>
    <definedName name="_a1_1" localSheetId="11">{"'Sheet1'!$L$16"}</definedName>
    <definedName name="_a1_1" localSheetId="13">{"'Sheet1'!$L$16"}</definedName>
    <definedName name="_a1_1" localSheetId="16">{"'Sheet1'!$L$16"}</definedName>
    <definedName name="_a1_1" localSheetId="21">{"'Sheet1'!$L$16"}</definedName>
    <definedName name="_a1_1" localSheetId="18">{"'Sheet1'!$L$16"}</definedName>
    <definedName name="_a1_1" localSheetId="19">{"'Sheet1'!$L$16"}</definedName>
    <definedName name="_a1_1" localSheetId="20">{"'Sheet1'!$L$16"}</definedName>
    <definedName name="_a1_1" localSheetId="22">{"'Sheet1'!$L$16"}</definedName>
    <definedName name="_a1_1" localSheetId="24">{"'Sheet1'!$L$16"}</definedName>
    <definedName name="_a1_1" localSheetId="28">{"'Sheet1'!$L$16"}</definedName>
    <definedName name="_a1_1" localSheetId="14">{"'Sheet1'!$L$16"}</definedName>
    <definedName name="_a1_1">{"'Sheet1'!$L$16"}</definedName>
    <definedName name="_a10" localSheetId="12" hidden="1">{"'Sheet1'!$L$16"}</definedName>
    <definedName name="_a10" localSheetId="11" hidden="1">{"'Sheet1'!$L$16"}</definedName>
    <definedName name="_a10" localSheetId="13" hidden="1">{"'Sheet1'!$L$16"}</definedName>
    <definedName name="_a10" localSheetId="16" hidden="1">{"'Sheet1'!$L$16"}</definedName>
    <definedName name="_a10" localSheetId="21" hidden="1">{"'Sheet1'!$L$16"}</definedName>
    <definedName name="_a10" localSheetId="18" hidden="1">{"'Sheet1'!$L$16"}</definedName>
    <definedName name="_a10" localSheetId="19" hidden="1">{"'Sheet1'!$L$16"}</definedName>
    <definedName name="_a10" localSheetId="20" hidden="1">{"'Sheet1'!$L$16"}</definedName>
    <definedName name="_a10" localSheetId="22" hidden="1">{"'Sheet1'!$L$16"}</definedName>
    <definedName name="_a10" localSheetId="24" hidden="1">{"'Sheet1'!$L$16"}</definedName>
    <definedName name="_a10" localSheetId="28" hidden="1">{"'Sheet1'!$L$16"}</definedName>
    <definedName name="_a10" localSheetId="14" hidden="1">{"'Sheet1'!$L$16"}</definedName>
    <definedName name="_a10" hidden="1">{"'Sheet1'!$L$16"}</definedName>
    <definedName name="_A100" localSheetId="12" hidden="1">{#N/A,#N/A,FALSE,"Ocean";#N/A,#N/A,FALSE,"NewYork";#N/A,#N/A,FALSE,"Gateway";#N/A,#N/A,FALSE,"GVH";#N/A,#N/A,FALSE,"GVM";#N/A,#N/A,FALSE,"GVT"}</definedName>
    <definedName name="_A100" localSheetId="11" hidden="1">{#N/A,#N/A,FALSE,"Ocean";#N/A,#N/A,FALSE,"NewYork";#N/A,#N/A,FALSE,"Gateway";#N/A,#N/A,FALSE,"GVH";#N/A,#N/A,FALSE,"GVM";#N/A,#N/A,FALSE,"GVT"}</definedName>
    <definedName name="_A100" localSheetId="13" hidden="1">{#N/A,#N/A,FALSE,"Ocean";#N/A,#N/A,FALSE,"NewYork";#N/A,#N/A,FALSE,"Gateway";#N/A,#N/A,FALSE,"GVH";#N/A,#N/A,FALSE,"GVM";#N/A,#N/A,FALSE,"GVT"}</definedName>
    <definedName name="_A100" localSheetId="16" hidden="1">{#N/A,#N/A,FALSE,"Ocean";#N/A,#N/A,FALSE,"NewYork";#N/A,#N/A,FALSE,"Gateway";#N/A,#N/A,FALSE,"GVH";#N/A,#N/A,FALSE,"GVM";#N/A,#N/A,FALSE,"GVT"}</definedName>
    <definedName name="_A100" localSheetId="21" hidden="1">{#N/A,#N/A,FALSE,"Ocean";#N/A,#N/A,FALSE,"NewYork";#N/A,#N/A,FALSE,"Gateway";#N/A,#N/A,FALSE,"GVH";#N/A,#N/A,FALSE,"GVM";#N/A,#N/A,FALSE,"GVT"}</definedName>
    <definedName name="_A100" localSheetId="18" hidden="1">{#N/A,#N/A,FALSE,"Ocean";#N/A,#N/A,FALSE,"NewYork";#N/A,#N/A,FALSE,"Gateway";#N/A,#N/A,FALSE,"GVH";#N/A,#N/A,FALSE,"GVM";#N/A,#N/A,FALSE,"GVT"}</definedName>
    <definedName name="_A100" localSheetId="19" hidden="1">{#N/A,#N/A,FALSE,"Ocean";#N/A,#N/A,FALSE,"NewYork";#N/A,#N/A,FALSE,"Gateway";#N/A,#N/A,FALSE,"GVH";#N/A,#N/A,FALSE,"GVM";#N/A,#N/A,FALSE,"GVT"}</definedName>
    <definedName name="_A100" localSheetId="20" hidden="1">{#N/A,#N/A,FALSE,"Ocean";#N/A,#N/A,FALSE,"NewYork";#N/A,#N/A,FALSE,"Gateway";#N/A,#N/A,FALSE,"GVH";#N/A,#N/A,FALSE,"GVM";#N/A,#N/A,FALSE,"GVT"}</definedName>
    <definedName name="_A100" localSheetId="22" hidden="1">{#N/A,#N/A,FALSE,"Ocean";#N/A,#N/A,FALSE,"NewYork";#N/A,#N/A,FALSE,"Gateway";#N/A,#N/A,FALSE,"GVH";#N/A,#N/A,FALSE,"GVM";#N/A,#N/A,FALSE,"GVT"}</definedName>
    <definedName name="_A100" localSheetId="24" hidden="1">{#N/A,#N/A,FALSE,"Ocean";#N/A,#N/A,FALSE,"NewYork";#N/A,#N/A,FALSE,"Gateway";#N/A,#N/A,FALSE,"GVH";#N/A,#N/A,FALSE,"GVM";#N/A,#N/A,FALSE,"GVT"}</definedName>
    <definedName name="_A100" localSheetId="28" hidden="1">{#N/A,#N/A,FALSE,"Ocean";#N/A,#N/A,FALSE,"NewYork";#N/A,#N/A,FALSE,"Gateway";#N/A,#N/A,FALSE,"GVH";#N/A,#N/A,FALSE,"GVM";#N/A,#N/A,FALSE,"GVT"}</definedName>
    <definedName name="_A100" localSheetId="14" hidden="1">{#N/A,#N/A,FALSE,"Ocean";#N/A,#N/A,FALSE,"NewYork";#N/A,#N/A,FALSE,"Gateway";#N/A,#N/A,FALSE,"GVH";#N/A,#N/A,FALSE,"GVM";#N/A,#N/A,FALSE,"GVT"}</definedName>
    <definedName name="_A100" hidden="1">{#N/A,#N/A,FALSE,"Ocean";#N/A,#N/A,FALSE,"NewYork";#N/A,#N/A,FALSE,"Gateway";#N/A,#N/A,FALSE,"GVH";#N/A,#N/A,FALSE,"GVM";#N/A,#N/A,FALSE,"GVT"}</definedName>
    <definedName name="_a11" localSheetId="12" hidden="1">{"'Sheet1'!$L$16"}</definedName>
    <definedName name="_a11" localSheetId="11" hidden="1">{"'Sheet1'!$L$16"}</definedName>
    <definedName name="_a11" localSheetId="13" hidden="1">{"'Sheet1'!$L$16"}</definedName>
    <definedName name="_a11" localSheetId="16" hidden="1">{"'Sheet1'!$L$16"}</definedName>
    <definedName name="_a11" localSheetId="21" hidden="1">{"'Sheet1'!$L$16"}</definedName>
    <definedName name="_a11" localSheetId="18" hidden="1">{"'Sheet1'!$L$16"}</definedName>
    <definedName name="_a11" localSheetId="19" hidden="1">{"'Sheet1'!$L$16"}</definedName>
    <definedName name="_a11" localSheetId="20" hidden="1">{"'Sheet1'!$L$16"}</definedName>
    <definedName name="_a11" localSheetId="22" hidden="1">{"'Sheet1'!$L$16"}</definedName>
    <definedName name="_a11" localSheetId="24" hidden="1">{"'Sheet1'!$L$16"}</definedName>
    <definedName name="_a11" localSheetId="28" hidden="1">{"'Sheet1'!$L$16"}</definedName>
    <definedName name="_a11" localSheetId="14" hidden="1">{"'Sheet1'!$L$16"}</definedName>
    <definedName name="_a11" hidden="1">{"'Sheet1'!$L$16"}</definedName>
    <definedName name="_a12" localSheetId="12" hidden="1">{"'Sheet1'!$L$16"}</definedName>
    <definedName name="_a12" localSheetId="11" hidden="1">{"'Sheet1'!$L$16"}</definedName>
    <definedName name="_a12" localSheetId="13" hidden="1">{"'Sheet1'!$L$16"}</definedName>
    <definedName name="_a12" localSheetId="16" hidden="1">{"'Sheet1'!$L$16"}</definedName>
    <definedName name="_a12" localSheetId="21" hidden="1">{"'Sheet1'!$L$16"}</definedName>
    <definedName name="_a12" localSheetId="18" hidden="1">{"'Sheet1'!$L$16"}</definedName>
    <definedName name="_a12" localSheetId="19" hidden="1">{"'Sheet1'!$L$16"}</definedName>
    <definedName name="_a12" localSheetId="20" hidden="1">{"'Sheet1'!$L$16"}</definedName>
    <definedName name="_a12" localSheetId="22" hidden="1">{"'Sheet1'!$L$16"}</definedName>
    <definedName name="_a12" localSheetId="24" hidden="1">{"'Sheet1'!$L$16"}</definedName>
    <definedName name="_a12" localSheetId="28" hidden="1">{"'Sheet1'!$L$16"}</definedName>
    <definedName name="_a12" localSheetId="14" hidden="1">{"'Sheet1'!$L$16"}</definedName>
    <definedName name="_a12" hidden="1">{"'Sheet1'!$L$16"}</definedName>
    <definedName name="_a129" localSheetId="12" hidden="1">{"Offgrid",#N/A,FALSE,"OFFGRID";"Region",#N/A,FALSE,"REGION";"Offgrid -2",#N/A,FALSE,"OFFGRID";"WTP",#N/A,FALSE,"WTP";"WTP -2",#N/A,FALSE,"WTP";"Project",#N/A,FALSE,"PROJECT";"Summary -2",#N/A,FALSE,"SUMMARY"}</definedName>
    <definedName name="_a129" localSheetId="11" hidden="1">{"Offgrid",#N/A,FALSE,"OFFGRID";"Region",#N/A,FALSE,"REGION";"Offgrid -2",#N/A,FALSE,"OFFGRID";"WTP",#N/A,FALSE,"WTP";"WTP -2",#N/A,FALSE,"WTP";"Project",#N/A,FALSE,"PROJECT";"Summary -2",#N/A,FALSE,"SUMMARY"}</definedName>
    <definedName name="_a129" localSheetId="13" hidden="1">{"Offgrid",#N/A,FALSE,"OFFGRID";"Region",#N/A,FALSE,"REGION";"Offgrid -2",#N/A,FALSE,"OFFGRID";"WTP",#N/A,FALSE,"WTP";"WTP -2",#N/A,FALSE,"WTP";"Project",#N/A,FALSE,"PROJECT";"Summary -2",#N/A,FALSE,"SUMMARY"}</definedName>
    <definedName name="_a129" localSheetId="16" hidden="1">{"Offgrid",#N/A,FALSE,"OFFGRID";"Region",#N/A,FALSE,"REGION";"Offgrid -2",#N/A,FALSE,"OFFGRID";"WTP",#N/A,FALSE,"WTP";"WTP -2",#N/A,FALSE,"WTP";"Project",#N/A,FALSE,"PROJECT";"Summary -2",#N/A,FALSE,"SUMMARY"}</definedName>
    <definedName name="_a129" localSheetId="21" hidden="1">{"Offgrid",#N/A,FALSE,"OFFGRID";"Region",#N/A,FALSE,"REGION";"Offgrid -2",#N/A,FALSE,"OFFGRID";"WTP",#N/A,FALSE,"WTP";"WTP -2",#N/A,FALSE,"WTP";"Project",#N/A,FALSE,"PROJECT";"Summary -2",#N/A,FALSE,"SUMMARY"}</definedName>
    <definedName name="_a129" localSheetId="18" hidden="1">{"Offgrid",#N/A,FALSE,"OFFGRID";"Region",#N/A,FALSE,"REGION";"Offgrid -2",#N/A,FALSE,"OFFGRID";"WTP",#N/A,FALSE,"WTP";"WTP -2",#N/A,FALSE,"WTP";"Project",#N/A,FALSE,"PROJECT";"Summary -2",#N/A,FALSE,"SUMMARY"}</definedName>
    <definedName name="_a129" localSheetId="19" hidden="1">{"Offgrid",#N/A,FALSE,"OFFGRID";"Region",#N/A,FALSE,"REGION";"Offgrid -2",#N/A,FALSE,"OFFGRID";"WTP",#N/A,FALSE,"WTP";"WTP -2",#N/A,FALSE,"WTP";"Project",#N/A,FALSE,"PROJECT";"Summary -2",#N/A,FALSE,"SUMMARY"}</definedName>
    <definedName name="_a129" localSheetId="20" hidden="1">{"Offgrid",#N/A,FALSE,"OFFGRID";"Region",#N/A,FALSE,"REGION";"Offgrid -2",#N/A,FALSE,"OFFGRID";"WTP",#N/A,FALSE,"WTP";"WTP -2",#N/A,FALSE,"WTP";"Project",#N/A,FALSE,"PROJECT";"Summary -2",#N/A,FALSE,"SUMMARY"}</definedName>
    <definedName name="_a129" localSheetId="22" hidden="1">{"Offgrid",#N/A,FALSE,"OFFGRID";"Region",#N/A,FALSE,"REGION";"Offgrid -2",#N/A,FALSE,"OFFGRID";"WTP",#N/A,FALSE,"WTP";"WTP -2",#N/A,FALSE,"WTP";"Project",#N/A,FALSE,"PROJECT";"Summary -2",#N/A,FALSE,"SUMMARY"}</definedName>
    <definedName name="_a129" localSheetId="24" hidden="1">{"Offgrid",#N/A,FALSE,"OFFGRID";"Region",#N/A,FALSE,"REGION";"Offgrid -2",#N/A,FALSE,"OFFGRID";"WTP",#N/A,FALSE,"WTP";"WTP -2",#N/A,FALSE,"WTP";"Project",#N/A,FALSE,"PROJECT";"Summary -2",#N/A,FALSE,"SUMMARY"}</definedName>
    <definedName name="_a129" localSheetId="28" hidden="1">{"Offgrid",#N/A,FALSE,"OFFGRID";"Region",#N/A,FALSE,"REGION";"Offgrid -2",#N/A,FALSE,"OFFGRID";"WTP",#N/A,FALSE,"WTP";"WTP -2",#N/A,FALSE,"WTP";"Project",#N/A,FALSE,"PROJECT";"Summary -2",#N/A,FALSE,"SUMMARY"}</definedName>
    <definedName name="_a129" localSheetId="14"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12" hidden="1">{"Offgrid",#N/A,FALSE,"OFFGRID";"Region",#N/A,FALSE,"REGION";"Offgrid -2",#N/A,FALSE,"OFFGRID";"WTP",#N/A,FALSE,"WTP";"WTP -2",#N/A,FALSE,"WTP";"Project",#N/A,FALSE,"PROJECT";"Summary -2",#N/A,FALSE,"SUMMARY"}</definedName>
    <definedName name="_a130" localSheetId="11" hidden="1">{"Offgrid",#N/A,FALSE,"OFFGRID";"Region",#N/A,FALSE,"REGION";"Offgrid -2",#N/A,FALSE,"OFFGRID";"WTP",#N/A,FALSE,"WTP";"WTP -2",#N/A,FALSE,"WTP";"Project",#N/A,FALSE,"PROJECT";"Summary -2",#N/A,FALSE,"SUMMARY"}</definedName>
    <definedName name="_a130" localSheetId="13" hidden="1">{"Offgrid",#N/A,FALSE,"OFFGRID";"Region",#N/A,FALSE,"REGION";"Offgrid -2",#N/A,FALSE,"OFFGRID";"WTP",#N/A,FALSE,"WTP";"WTP -2",#N/A,FALSE,"WTP";"Project",#N/A,FALSE,"PROJECT";"Summary -2",#N/A,FALSE,"SUMMARY"}</definedName>
    <definedName name="_a130" localSheetId="16" hidden="1">{"Offgrid",#N/A,FALSE,"OFFGRID";"Region",#N/A,FALSE,"REGION";"Offgrid -2",#N/A,FALSE,"OFFGRID";"WTP",#N/A,FALSE,"WTP";"WTP -2",#N/A,FALSE,"WTP";"Project",#N/A,FALSE,"PROJECT";"Summary -2",#N/A,FALSE,"SUMMARY"}</definedName>
    <definedName name="_a130" localSheetId="21" hidden="1">{"Offgrid",#N/A,FALSE,"OFFGRID";"Region",#N/A,FALSE,"REGION";"Offgrid -2",#N/A,FALSE,"OFFGRID";"WTP",#N/A,FALSE,"WTP";"WTP -2",#N/A,FALSE,"WTP";"Project",#N/A,FALSE,"PROJECT";"Summary -2",#N/A,FALSE,"SUMMARY"}</definedName>
    <definedName name="_a130" localSheetId="18" hidden="1">{"Offgrid",#N/A,FALSE,"OFFGRID";"Region",#N/A,FALSE,"REGION";"Offgrid -2",#N/A,FALSE,"OFFGRID";"WTP",#N/A,FALSE,"WTP";"WTP -2",#N/A,FALSE,"WTP";"Project",#N/A,FALSE,"PROJECT";"Summary -2",#N/A,FALSE,"SUMMARY"}</definedName>
    <definedName name="_a130" localSheetId="19" hidden="1">{"Offgrid",#N/A,FALSE,"OFFGRID";"Region",#N/A,FALSE,"REGION";"Offgrid -2",#N/A,FALSE,"OFFGRID";"WTP",#N/A,FALSE,"WTP";"WTP -2",#N/A,FALSE,"WTP";"Project",#N/A,FALSE,"PROJECT";"Summary -2",#N/A,FALSE,"SUMMARY"}</definedName>
    <definedName name="_a130" localSheetId="20" hidden="1">{"Offgrid",#N/A,FALSE,"OFFGRID";"Region",#N/A,FALSE,"REGION";"Offgrid -2",#N/A,FALSE,"OFFGRID";"WTP",#N/A,FALSE,"WTP";"WTP -2",#N/A,FALSE,"WTP";"Project",#N/A,FALSE,"PROJECT";"Summary -2",#N/A,FALSE,"SUMMARY"}</definedName>
    <definedName name="_a130" localSheetId="22" hidden="1">{"Offgrid",#N/A,FALSE,"OFFGRID";"Region",#N/A,FALSE,"REGION";"Offgrid -2",#N/A,FALSE,"OFFGRID";"WTP",#N/A,FALSE,"WTP";"WTP -2",#N/A,FALSE,"WTP";"Project",#N/A,FALSE,"PROJECT";"Summary -2",#N/A,FALSE,"SUMMARY"}</definedName>
    <definedName name="_a130" localSheetId="24" hidden="1">{"Offgrid",#N/A,FALSE,"OFFGRID";"Region",#N/A,FALSE,"REGION";"Offgrid -2",#N/A,FALSE,"OFFGRID";"WTP",#N/A,FALSE,"WTP";"WTP -2",#N/A,FALSE,"WTP";"Project",#N/A,FALSE,"PROJECT";"Summary -2",#N/A,FALSE,"SUMMARY"}</definedName>
    <definedName name="_a130" localSheetId="28" hidden="1">{"Offgrid",#N/A,FALSE,"OFFGRID";"Region",#N/A,FALSE,"REGION";"Offgrid -2",#N/A,FALSE,"OFFGRID";"WTP",#N/A,FALSE,"WTP";"WTP -2",#N/A,FALSE,"WTP";"Project",#N/A,FALSE,"PROJECT";"Summary -2",#N/A,FALSE,"SUMMARY"}</definedName>
    <definedName name="_a130" localSheetId="14"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localSheetId="12" hidden="1">{"'Sheet1'!$L$16"}</definedName>
    <definedName name="_a1s" localSheetId="11" hidden="1">{"'Sheet1'!$L$16"}</definedName>
    <definedName name="_a1s" localSheetId="13" hidden="1">{"'Sheet1'!$L$16"}</definedName>
    <definedName name="_a1s" localSheetId="16" hidden="1">{"'Sheet1'!$L$16"}</definedName>
    <definedName name="_a1s" localSheetId="21" hidden="1">{"'Sheet1'!$L$16"}</definedName>
    <definedName name="_a1s" localSheetId="18" hidden="1">{"'Sheet1'!$L$16"}</definedName>
    <definedName name="_a1s" localSheetId="19" hidden="1">{"'Sheet1'!$L$16"}</definedName>
    <definedName name="_a1s" localSheetId="20" hidden="1">{"'Sheet1'!$L$16"}</definedName>
    <definedName name="_a1s" localSheetId="22" hidden="1">{"'Sheet1'!$L$16"}</definedName>
    <definedName name="_a1s" localSheetId="24" hidden="1">{"'Sheet1'!$L$16"}</definedName>
    <definedName name="_a1s" localSheetId="28" hidden="1">{"'Sheet1'!$L$16"}</definedName>
    <definedName name="_a1s" localSheetId="14" hidden="1">{"'Sheet1'!$L$16"}</definedName>
    <definedName name="_a1s" hidden="1">{"'Sheet1'!$L$16"}</definedName>
    <definedName name="_a2" localSheetId="12" hidden="1">{"'Sheet1'!$L$16"}</definedName>
    <definedName name="_a2" localSheetId="11" hidden="1">{"'Sheet1'!$L$16"}</definedName>
    <definedName name="_a2" localSheetId="13" hidden="1">{"'Sheet1'!$L$16"}</definedName>
    <definedName name="_a2" localSheetId="16" hidden="1">{"'Sheet1'!$L$16"}</definedName>
    <definedName name="_a2" localSheetId="21" hidden="1">{"'Sheet1'!$L$16"}</definedName>
    <definedName name="_a2" localSheetId="18" hidden="1">{"'Sheet1'!$L$16"}</definedName>
    <definedName name="_a2" localSheetId="19" hidden="1">{"'Sheet1'!$L$16"}</definedName>
    <definedName name="_a2" localSheetId="20" hidden="1">{"'Sheet1'!$L$16"}</definedName>
    <definedName name="_a2" localSheetId="22" hidden="1">{"'Sheet1'!$L$16"}</definedName>
    <definedName name="_a2" localSheetId="24" hidden="1">{"'Sheet1'!$L$16"}</definedName>
    <definedName name="_a2" localSheetId="28" hidden="1">{"'Sheet1'!$L$16"}</definedName>
    <definedName name="_a2" localSheetId="14" hidden="1">{"'Sheet1'!$L$16"}</definedName>
    <definedName name="_a2" hidden="1">{"'Sheet1'!$L$16"}</definedName>
    <definedName name="_a3" localSheetId="12" hidden="1">{"'Sheet1'!$L$16"}</definedName>
    <definedName name="_a3" localSheetId="11" hidden="1">{"'Sheet1'!$L$16"}</definedName>
    <definedName name="_a3" localSheetId="13" hidden="1">{"'Sheet1'!$L$16"}</definedName>
    <definedName name="_a3" localSheetId="16" hidden="1">{"'Sheet1'!$L$16"}</definedName>
    <definedName name="_a3" localSheetId="21" hidden="1">{"'Sheet1'!$L$16"}</definedName>
    <definedName name="_a3" localSheetId="18" hidden="1">{"'Sheet1'!$L$16"}</definedName>
    <definedName name="_a3" localSheetId="19" hidden="1">{"'Sheet1'!$L$16"}</definedName>
    <definedName name="_a3" localSheetId="20" hidden="1">{"'Sheet1'!$L$16"}</definedName>
    <definedName name="_a3" localSheetId="22" hidden="1">{"'Sheet1'!$L$16"}</definedName>
    <definedName name="_a3" localSheetId="24" hidden="1">{"'Sheet1'!$L$16"}</definedName>
    <definedName name="_a3" localSheetId="28" hidden="1">{"'Sheet1'!$L$16"}</definedName>
    <definedName name="_a3" localSheetId="14" hidden="1">{"'Sheet1'!$L$16"}</definedName>
    <definedName name="_a3" hidden="1">{"'Sheet1'!$L$16"}</definedName>
    <definedName name="_a4" localSheetId="12" hidden="1">{"'Sheet1'!$L$16"}</definedName>
    <definedName name="_a4" localSheetId="11" hidden="1">{"'Sheet1'!$L$16"}</definedName>
    <definedName name="_a4" localSheetId="13" hidden="1">{"'Sheet1'!$L$16"}</definedName>
    <definedName name="_a4" localSheetId="16" hidden="1">{"'Sheet1'!$L$16"}</definedName>
    <definedName name="_a4" localSheetId="21" hidden="1">{"'Sheet1'!$L$16"}</definedName>
    <definedName name="_a4" localSheetId="18" hidden="1">{"'Sheet1'!$L$16"}</definedName>
    <definedName name="_a4" localSheetId="19" hidden="1">{"'Sheet1'!$L$16"}</definedName>
    <definedName name="_a4" localSheetId="20" hidden="1">{"'Sheet1'!$L$16"}</definedName>
    <definedName name="_a4" localSheetId="22" hidden="1">{"'Sheet1'!$L$16"}</definedName>
    <definedName name="_a4" localSheetId="24" hidden="1">{"'Sheet1'!$L$16"}</definedName>
    <definedName name="_a4" localSheetId="28" hidden="1">{"'Sheet1'!$L$16"}</definedName>
    <definedName name="_a4" localSheetId="14" hidden="1">{"'Sheet1'!$L$16"}</definedName>
    <definedName name="_a4" hidden="1">{"'Sheet1'!$L$16"}</definedName>
    <definedName name="_A401" localSheetId="12" hidden="1">{#N/A,#N/A,FALSE,"COVER";#N/A,#N/A,FALSE,"0";#N/A,#N/A,FALSE,"1";#N/A,#N/A,FALSE,"2";#N/A,#N/A,FALSE,"3";#N/A,#N/A,FALSE,"4";#N/A,#N/A,FALSE,"5";#N/A,#N/A,FALSE,"6";#N/A,#N/A,FALSE,"7";#N/A,#N/A,FALSE,"8";#N/A,#N/A,FALSE,"9";#N/A,#N/A,FALSE,"10";#N/A,#N/A,FALSE,"11"}</definedName>
    <definedName name="_A401" localSheetId="11" hidden="1">{#N/A,#N/A,FALSE,"COVER";#N/A,#N/A,FALSE,"0";#N/A,#N/A,FALSE,"1";#N/A,#N/A,FALSE,"2";#N/A,#N/A,FALSE,"3";#N/A,#N/A,FALSE,"4";#N/A,#N/A,FALSE,"5";#N/A,#N/A,FALSE,"6";#N/A,#N/A,FALSE,"7";#N/A,#N/A,FALSE,"8";#N/A,#N/A,FALSE,"9";#N/A,#N/A,FALSE,"10";#N/A,#N/A,FALSE,"11"}</definedName>
    <definedName name="_A401" localSheetId="13" hidden="1">{#N/A,#N/A,FALSE,"COVER";#N/A,#N/A,FALSE,"0";#N/A,#N/A,FALSE,"1";#N/A,#N/A,FALSE,"2";#N/A,#N/A,FALSE,"3";#N/A,#N/A,FALSE,"4";#N/A,#N/A,FALSE,"5";#N/A,#N/A,FALSE,"6";#N/A,#N/A,FALSE,"7";#N/A,#N/A,FALSE,"8";#N/A,#N/A,FALSE,"9";#N/A,#N/A,FALSE,"10";#N/A,#N/A,FALSE,"11"}</definedName>
    <definedName name="_A401" localSheetId="16" hidden="1">{#N/A,#N/A,FALSE,"COVER";#N/A,#N/A,FALSE,"0";#N/A,#N/A,FALSE,"1";#N/A,#N/A,FALSE,"2";#N/A,#N/A,FALSE,"3";#N/A,#N/A,FALSE,"4";#N/A,#N/A,FALSE,"5";#N/A,#N/A,FALSE,"6";#N/A,#N/A,FALSE,"7";#N/A,#N/A,FALSE,"8";#N/A,#N/A,FALSE,"9";#N/A,#N/A,FALSE,"10";#N/A,#N/A,FALSE,"11"}</definedName>
    <definedName name="_A401" localSheetId="21" hidden="1">{#N/A,#N/A,FALSE,"COVER";#N/A,#N/A,FALSE,"0";#N/A,#N/A,FALSE,"1";#N/A,#N/A,FALSE,"2";#N/A,#N/A,FALSE,"3";#N/A,#N/A,FALSE,"4";#N/A,#N/A,FALSE,"5";#N/A,#N/A,FALSE,"6";#N/A,#N/A,FALSE,"7";#N/A,#N/A,FALSE,"8";#N/A,#N/A,FALSE,"9";#N/A,#N/A,FALSE,"10";#N/A,#N/A,FALSE,"11"}</definedName>
    <definedName name="_A401" localSheetId="18" hidden="1">{#N/A,#N/A,FALSE,"COVER";#N/A,#N/A,FALSE,"0";#N/A,#N/A,FALSE,"1";#N/A,#N/A,FALSE,"2";#N/A,#N/A,FALSE,"3";#N/A,#N/A,FALSE,"4";#N/A,#N/A,FALSE,"5";#N/A,#N/A,FALSE,"6";#N/A,#N/A,FALSE,"7";#N/A,#N/A,FALSE,"8";#N/A,#N/A,FALSE,"9";#N/A,#N/A,FALSE,"10";#N/A,#N/A,FALSE,"11"}</definedName>
    <definedName name="_A401" localSheetId="19" hidden="1">{#N/A,#N/A,FALSE,"COVER";#N/A,#N/A,FALSE,"0";#N/A,#N/A,FALSE,"1";#N/A,#N/A,FALSE,"2";#N/A,#N/A,FALSE,"3";#N/A,#N/A,FALSE,"4";#N/A,#N/A,FALSE,"5";#N/A,#N/A,FALSE,"6";#N/A,#N/A,FALSE,"7";#N/A,#N/A,FALSE,"8";#N/A,#N/A,FALSE,"9";#N/A,#N/A,FALSE,"10";#N/A,#N/A,FALSE,"11"}</definedName>
    <definedName name="_A401" localSheetId="20" hidden="1">{#N/A,#N/A,FALSE,"COVER";#N/A,#N/A,FALSE,"0";#N/A,#N/A,FALSE,"1";#N/A,#N/A,FALSE,"2";#N/A,#N/A,FALSE,"3";#N/A,#N/A,FALSE,"4";#N/A,#N/A,FALSE,"5";#N/A,#N/A,FALSE,"6";#N/A,#N/A,FALSE,"7";#N/A,#N/A,FALSE,"8";#N/A,#N/A,FALSE,"9";#N/A,#N/A,FALSE,"10";#N/A,#N/A,FALSE,"11"}</definedName>
    <definedName name="_A401" localSheetId="22" hidden="1">{#N/A,#N/A,FALSE,"COVER";#N/A,#N/A,FALSE,"0";#N/A,#N/A,FALSE,"1";#N/A,#N/A,FALSE,"2";#N/A,#N/A,FALSE,"3";#N/A,#N/A,FALSE,"4";#N/A,#N/A,FALSE,"5";#N/A,#N/A,FALSE,"6";#N/A,#N/A,FALSE,"7";#N/A,#N/A,FALSE,"8";#N/A,#N/A,FALSE,"9";#N/A,#N/A,FALSE,"10";#N/A,#N/A,FALSE,"11"}</definedName>
    <definedName name="_A401" localSheetId="24" hidden="1">{#N/A,#N/A,FALSE,"COVER";#N/A,#N/A,FALSE,"0";#N/A,#N/A,FALSE,"1";#N/A,#N/A,FALSE,"2";#N/A,#N/A,FALSE,"3";#N/A,#N/A,FALSE,"4";#N/A,#N/A,FALSE,"5";#N/A,#N/A,FALSE,"6";#N/A,#N/A,FALSE,"7";#N/A,#N/A,FALSE,"8";#N/A,#N/A,FALSE,"9";#N/A,#N/A,FALSE,"10";#N/A,#N/A,FALSE,"11"}</definedName>
    <definedName name="_A401" localSheetId="28" hidden="1">{#N/A,#N/A,FALSE,"COVER";#N/A,#N/A,FALSE,"0";#N/A,#N/A,FALSE,"1";#N/A,#N/A,FALSE,"2";#N/A,#N/A,FALSE,"3";#N/A,#N/A,FALSE,"4";#N/A,#N/A,FALSE,"5";#N/A,#N/A,FALSE,"6";#N/A,#N/A,FALSE,"7";#N/A,#N/A,FALSE,"8";#N/A,#N/A,FALSE,"9";#N/A,#N/A,FALSE,"10";#N/A,#N/A,FALSE,"11"}</definedName>
    <definedName name="_A401" localSheetId="14" hidden="1">{#N/A,#N/A,FALSE,"COVER";#N/A,#N/A,FALSE,"0";#N/A,#N/A,FALSE,"1";#N/A,#N/A,FALSE,"2";#N/A,#N/A,FALSE,"3";#N/A,#N/A,FALSE,"4";#N/A,#N/A,FALSE,"5";#N/A,#N/A,FALSE,"6";#N/A,#N/A,FALSE,"7";#N/A,#N/A,FALSE,"8";#N/A,#N/A,FALSE,"9";#N/A,#N/A,FALSE,"10";#N/A,#N/A,FALSE,"11"}</definedName>
    <definedName name="_A401" hidden="1">{#N/A,#N/A,FALSE,"COVER";#N/A,#N/A,FALSE,"0";#N/A,#N/A,FALSE,"1";#N/A,#N/A,FALSE,"2";#N/A,#N/A,FALSE,"3";#N/A,#N/A,FALSE,"4";#N/A,#N/A,FALSE,"5";#N/A,#N/A,FALSE,"6";#N/A,#N/A,FALSE,"7";#N/A,#N/A,FALSE,"8";#N/A,#N/A,FALSE,"9";#N/A,#N/A,FALSE,"10";#N/A,#N/A,FALSE,"11"}</definedName>
    <definedName name="_a5" localSheetId="12" hidden="1">{"'Sheet1'!$L$16"}</definedName>
    <definedName name="_a5" localSheetId="11" hidden="1">{"'Sheet1'!$L$16"}</definedName>
    <definedName name="_a5" localSheetId="13" hidden="1">{"'Sheet1'!$L$16"}</definedName>
    <definedName name="_a5" localSheetId="16" hidden="1">{"'Sheet1'!$L$16"}</definedName>
    <definedName name="_a5" localSheetId="21" hidden="1">{"'Sheet1'!$L$16"}</definedName>
    <definedName name="_a5" localSheetId="18" hidden="1">{"'Sheet1'!$L$16"}</definedName>
    <definedName name="_a5" localSheetId="19" hidden="1">{"'Sheet1'!$L$16"}</definedName>
    <definedName name="_a5" localSheetId="20" hidden="1">{"'Sheet1'!$L$16"}</definedName>
    <definedName name="_a5" localSheetId="22" hidden="1">{"'Sheet1'!$L$16"}</definedName>
    <definedName name="_a5" localSheetId="24" hidden="1">{"'Sheet1'!$L$16"}</definedName>
    <definedName name="_a5" localSheetId="28" hidden="1">{"'Sheet1'!$L$16"}</definedName>
    <definedName name="_a5" localSheetId="14" hidden="1">{"'Sheet1'!$L$16"}</definedName>
    <definedName name="_a5" hidden="1">{"'Sheet1'!$L$16"}</definedName>
    <definedName name="_A65700">#REF!</definedName>
    <definedName name="_A65800">#REF!</definedName>
    <definedName name="_A66000">#REF!</definedName>
    <definedName name="_A67000">#REF!</definedName>
    <definedName name="_A68000">#REF!</definedName>
    <definedName name="_a7" localSheetId="12" hidden="1">{"'Sheet1'!$L$16"}</definedName>
    <definedName name="_a7" localSheetId="11" hidden="1">{"'Sheet1'!$L$16"}</definedName>
    <definedName name="_a7" localSheetId="13" hidden="1">{"'Sheet1'!$L$16"}</definedName>
    <definedName name="_a7" localSheetId="16" hidden="1">{"'Sheet1'!$L$16"}</definedName>
    <definedName name="_a7" localSheetId="21" hidden="1">{"'Sheet1'!$L$16"}</definedName>
    <definedName name="_a7" localSheetId="18" hidden="1">{"'Sheet1'!$L$16"}</definedName>
    <definedName name="_a7" localSheetId="19" hidden="1">{"'Sheet1'!$L$16"}</definedName>
    <definedName name="_a7" localSheetId="20" hidden="1">{"'Sheet1'!$L$16"}</definedName>
    <definedName name="_a7" localSheetId="22" hidden="1">{"'Sheet1'!$L$16"}</definedName>
    <definedName name="_a7" localSheetId="24" hidden="1">{"'Sheet1'!$L$16"}</definedName>
    <definedName name="_a7" localSheetId="28" hidden="1">{"'Sheet1'!$L$16"}</definedName>
    <definedName name="_a7" localSheetId="14" hidden="1">{"'Sheet1'!$L$16"}</definedName>
    <definedName name="_a7" hidden="1">{"'Sheet1'!$L$16"}</definedName>
    <definedName name="_A70000">#REF!</definedName>
    <definedName name="_A75000">#REF!</definedName>
    <definedName name="_a8" localSheetId="12" hidden="1">{"'Sheet1'!$L$16"}</definedName>
    <definedName name="_a8" localSheetId="11" hidden="1">{"'Sheet1'!$L$16"}</definedName>
    <definedName name="_a8" localSheetId="13" hidden="1">{"'Sheet1'!$L$16"}</definedName>
    <definedName name="_a8" localSheetId="16" hidden="1">{"'Sheet1'!$L$16"}</definedName>
    <definedName name="_a8" localSheetId="21" hidden="1">{"'Sheet1'!$L$16"}</definedName>
    <definedName name="_a8" localSheetId="18" hidden="1">{"'Sheet1'!$L$16"}</definedName>
    <definedName name="_a8" localSheetId="19" hidden="1">{"'Sheet1'!$L$16"}</definedName>
    <definedName name="_a8" localSheetId="20" hidden="1">{"'Sheet1'!$L$16"}</definedName>
    <definedName name="_a8" localSheetId="22" hidden="1">{"'Sheet1'!$L$16"}</definedName>
    <definedName name="_a8" localSheetId="24" hidden="1">{"'Sheet1'!$L$16"}</definedName>
    <definedName name="_a8" localSheetId="28" hidden="1">{"'Sheet1'!$L$16"}</definedName>
    <definedName name="_a8" localSheetId="14" hidden="1">{"'Sheet1'!$L$16"}</definedName>
    <definedName name="_a8" hidden="1">{"'Sheet1'!$L$16"}</definedName>
    <definedName name="_A85000">#REF!</definedName>
    <definedName name="_a9" localSheetId="12" hidden="1">{"'Sheet1'!$L$16"}</definedName>
    <definedName name="_a9" localSheetId="11" hidden="1">{"'Sheet1'!$L$16"}</definedName>
    <definedName name="_a9" localSheetId="13" hidden="1">{"'Sheet1'!$L$16"}</definedName>
    <definedName name="_a9" localSheetId="16" hidden="1">{"'Sheet1'!$L$16"}</definedName>
    <definedName name="_a9" localSheetId="21" hidden="1">{"'Sheet1'!$L$16"}</definedName>
    <definedName name="_a9" localSheetId="18" hidden="1">{"'Sheet1'!$L$16"}</definedName>
    <definedName name="_a9" localSheetId="19" hidden="1">{"'Sheet1'!$L$16"}</definedName>
    <definedName name="_a9" localSheetId="20" hidden="1">{"'Sheet1'!$L$16"}</definedName>
    <definedName name="_a9" localSheetId="22" hidden="1">{"'Sheet1'!$L$16"}</definedName>
    <definedName name="_a9" localSheetId="24" hidden="1">{"'Sheet1'!$L$16"}</definedName>
    <definedName name="_a9" localSheetId="28" hidden="1">{"'Sheet1'!$L$16"}</definedName>
    <definedName name="_a9" localSheetId="14" hidden="1">{"'Sheet1'!$L$16"}</definedName>
    <definedName name="_a9" hidden="1">{"'Sheet1'!$L$16"}</definedName>
    <definedName name="_aa1" localSheetId="12" hidden="1">{"'Sheet1'!$L$16"}</definedName>
    <definedName name="_aa1" localSheetId="11" hidden="1">{"'Sheet1'!$L$16"}</definedName>
    <definedName name="_aa1" localSheetId="13" hidden="1">{"'Sheet1'!$L$16"}</definedName>
    <definedName name="_aa1" localSheetId="16" hidden="1">{"'Sheet1'!$L$16"}</definedName>
    <definedName name="_aa1" localSheetId="21" hidden="1">{"'Sheet1'!$L$16"}</definedName>
    <definedName name="_aa1" localSheetId="18" hidden="1">{"'Sheet1'!$L$16"}</definedName>
    <definedName name="_aa1" localSheetId="19" hidden="1">{"'Sheet1'!$L$16"}</definedName>
    <definedName name="_aa1" localSheetId="20" hidden="1">{"'Sheet1'!$L$16"}</definedName>
    <definedName name="_aa1" localSheetId="22" hidden="1">{"'Sheet1'!$L$16"}</definedName>
    <definedName name="_aa1" localSheetId="24" hidden="1">{"'Sheet1'!$L$16"}</definedName>
    <definedName name="_aa1" localSheetId="28" hidden="1">{"'Sheet1'!$L$16"}</definedName>
    <definedName name="_aa1" localSheetId="14" hidden="1">{"'Sheet1'!$L$16"}</definedName>
    <definedName name="_aa1" hidden="1">{"'Sheet1'!$L$16"}</definedName>
    <definedName name="_abb91">#REF!</definedName>
    <definedName name="_abc" hidden="1">#REF!</definedName>
    <definedName name="_AKS41">#REF!</definedName>
    <definedName name="_AP1" localSheetId="12" hidden="1">{#N/A,#N/A,FALSE,"Aging Summary";#N/A,#N/A,FALSE,"Ratio Analysis";#N/A,#N/A,FALSE,"Test 120 Day Accts";#N/A,#N/A,FALSE,"Tickmarks"}</definedName>
    <definedName name="_AP1" localSheetId="11" hidden="1">{#N/A,#N/A,FALSE,"Aging Summary";#N/A,#N/A,FALSE,"Ratio Analysis";#N/A,#N/A,FALSE,"Test 120 Day Accts";#N/A,#N/A,FALSE,"Tickmarks"}</definedName>
    <definedName name="_AP1" localSheetId="13" hidden="1">{#N/A,#N/A,FALSE,"Aging Summary";#N/A,#N/A,FALSE,"Ratio Analysis";#N/A,#N/A,FALSE,"Test 120 Day Accts";#N/A,#N/A,FALSE,"Tickmarks"}</definedName>
    <definedName name="_AP1" localSheetId="16" hidden="1">{#N/A,#N/A,FALSE,"Aging Summary";#N/A,#N/A,FALSE,"Ratio Analysis";#N/A,#N/A,FALSE,"Test 120 Day Accts";#N/A,#N/A,FALSE,"Tickmarks"}</definedName>
    <definedName name="_AP1" localSheetId="21" hidden="1">{#N/A,#N/A,FALSE,"Aging Summary";#N/A,#N/A,FALSE,"Ratio Analysis";#N/A,#N/A,FALSE,"Test 120 Day Accts";#N/A,#N/A,FALSE,"Tickmarks"}</definedName>
    <definedName name="_AP1" localSheetId="18" hidden="1">{#N/A,#N/A,FALSE,"Aging Summary";#N/A,#N/A,FALSE,"Ratio Analysis";#N/A,#N/A,FALSE,"Test 120 Day Accts";#N/A,#N/A,FALSE,"Tickmarks"}</definedName>
    <definedName name="_AP1" localSheetId="19" hidden="1">{#N/A,#N/A,FALSE,"Aging Summary";#N/A,#N/A,FALSE,"Ratio Analysis";#N/A,#N/A,FALSE,"Test 120 Day Accts";#N/A,#N/A,FALSE,"Tickmarks"}</definedName>
    <definedName name="_AP1" localSheetId="20" hidden="1">{#N/A,#N/A,FALSE,"Aging Summary";#N/A,#N/A,FALSE,"Ratio Analysis";#N/A,#N/A,FALSE,"Test 120 Day Accts";#N/A,#N/A,FALSE,"Tickmarks"}</definedName>
    <definedName name="_AP1" localSheetId="22" hidden="1">{#N/A,#N/A,FALSE,"Aging Summary";#N/A,#N/A,FALSE,"Ratio Analysis";#N/A,#N/A,FALSE,"Test 120 Day Accts";#N/A,#N/A,FALSE,"Tickmarks"}</definedName>
    <definedName name="_AP1" localSheetId="24" hidden="1">{#N/A,#N/A,FALSE,"Aging Summary";#N/A,#N/A,FALSE,"Ratio Analysis";#N/A,#N/A,FALSE,"Test 120 Day Accts";#N/A,#N/A,FALSE,"Tickmarks"}</definedName>
    <definedName name="_AP1" localSheetId="28" hidden="1">{#N/A,#N/A,FALSE,"Aging Summary";#N/A,#N/A,FALSE,"Ratio Analysis";#N/A,#N/A,FALSE,"Test 120 Day Accts";#N/A,#N/A,FALSE,"Tickmarks"}</definedName>
    <definedName name="_AP1" localSheetId="14" hidden="1">{#N/A,#N/A,FALSE,"Aging Summary";#N/A,#N/A,FALSE,"Ratio Analysis";#N/A,#N/A,FALSE,"Test 120 Day Accts";#N/A,#N/A,FALSE,"Tickmarks"}</definedName>
    <definedName name="_AP1" hidden="1">{#N/A,#N/A,FALSE,"Aging Summary";#N/A,#N/A,FALSE,"Ratio Analysis";#N/A,#N/A,FALSE,"Test 120 Day Accts";#N/A,#N/A,FALSE,"Tickmarks"}</definedName>
    <definedName name="_atm10">#REF!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0.01</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9" localSheetId="12" hidden="1">{"'Sheet1'!$L$16"}</definedName>
    <definedName name="_B19" localSheetId="11" hidden="1">{"'Sheet1'!$L$16"}</definedName>
    <definedName name="_B19" localSheetId="13" hidden="1">{"'Sheet1'!$L$16"}</definedName>
    <definedName name="_B19" localSheetId="16" hidden="1">{"'Sheet1'!$L$16"}</definedName>
    <definedName name="_B19" localSheetId="21" hidden="1">{"'Sheet1'!$L$16"}</definedName>
    <definedName name="_B19" localSheetId="18" hidden="1">{"'Sheet1'!$L$16"}</definedName>
    <definedName name="_B19" localSheetId="19" hidden="1">{"'Sheet1'!$L$16"}</definedName>
    <definedName name="_B19" localSheetId="20" hidden="1">{"'Sheet1'!$L$16"}</definedName>
    <definedName name="_B19" localSheetId="22" hidden="1">{"'Sheet1'!$L$16"}</definedName>
    <definedName name="_B19" localSheetId="24" hidden="1">{"'Sheet1'!$L$16"}</definedName>
    <definedName name="_B19" localSheetId="28" hidden="1">{"'Sheet1'!$L$16"}</definedName>
    <definedName name="_B19" localSheetId="14" hidden="1">{"'Sheet1'!$L$16"}</definedName>
    <definedName name="_B19" hidden="1">{"'Sheet1'!$L$16"}</definedName>
    <definedName name="_B2" localSheetId="12" hidden="1">{"'Sheet1'!$L$16"}</definedName>
    <definedName name="_B2" localSheetId="11" hidden="1">{"'Sheet1'!$L$16"}</definedName>
    <definedName name="_B2" localSheetId="13" hidden="1">{"'Sheet1'!$L$16"}</definedName>
    <definedName name="_B2" localSheetId="16" hidden="1">{"'Sheet1'!$L$16"}</definedName>
    <definedName name="_B2" localSheetId="21" hidden="1">{"'Sheet1'!$L$16"}</definedName>
    <definedName name="_B2" localSheetId="18" hidden="1">{"'Sheet1'!$L$16"}</definedName>
    <definedName name="_B2" localSheetId="19" hidden="1">{"'Sheet1'!$L$16"}</definedName>
    <definedName name="_B2" localSheetId="20" hidden="1">{"'Sheet1'!$L$16"}</definedName>
    <definedName name="_B2" localSheetId="22" hidden="1">{"'Sheet1'!$L$16"}</definedName>
    <definedName name="_B2" localSheetId="24" hidden="1">{"'Sheet1'!$L$16"}</definedName>
    <definedName name="_B2" localSheetId="28" hidden="1">{"'Sheet1'!$L$16"}</definedName>
    <definedName name="_B2" localSheetId="14" hidden="1">{"'Sheet1'!$L$16"}</definedName>
    <definedName name="_B2" hidden="1">{"'Sheet1'!$L$16"}</definedName>
    <definedName name="_b200" localSheetId="12" hidden="1">{"'Sheet1'!$L$16"}</definedName>
    <definedName name="_b200" localSheetId="11" hidden="1">{"'Sheet1'!$L$16"}</definedName>
    <definedName name="_b200" localSheetId="13" hidden="1">{"'Sheet1'!$L$16"}</definedName>
    <definedName name="_b200" localSheetId="16" hidden="1">{"'Sheet1'!$L$16"}</definedName>
    <definedName name="_b200" localSheetId="21" hidden="1">{"'Sheet1'!$L$16"}</definedName>
    <definedName name="_b200" localSheetId="18" hidden="1">{"'Sheet1'!$L$16"}</definedName>
    <definedName name="_b200" localSheetId="19" hidden="1">{"'Sheet1'!$L$16"}</definedName>
    <definedName name="_b200" localSheetId="20" hidden="1">{"'Sheet1'!$L$16"}</definedName>
    <definedName name="_b200" localSheetId="22" hidden="1">{"'Sheet1'!$L$16"}</definedName>
    <definedName name="_b200" localSheetId="24" hidden="1">{"'Sheet1'!$L$16"}</definedName>
    <definedName name="_b200" localSheetId="28" hidden="1">{"'Sheet1'!$L$16"}</definedName>
    <definedName name="_b200" localSheetId="14" hidden="1">{"'Sheet1'!$L$16"}</definedName>
    <definedName name="_b200" hidden="1">{"'Sheet1'!$L$16"}</definedName>
    <definedName name="_B201" localSheetId="12" hidden="1">{#N/A,#N/A,FALSE,"Ocean";#N/A,#N/A,FALSE,"NewYork";#N/A,#N/A,FALSE,"Gateway";#N/A,#N/A,FALSE,"GVH";#N/A,#N/A,FALSE,"GVM";#N/A,#N/A,FALSE,"GVT"}</definedName>
    <definedName name="_B201" localSheetId="11" hidden="1">{#N/A,#N/A,FALSE,"Ocean";#N/A,#N/A,FALSE,"NewYork";#N/A,#N/A,FALSE,"Gateway";#N/A,#N/A,FALSE,"GVH";#N/A,#N/A,FALSE,"GVM";#N/A,#N/A,FALSE,"GVT"}</definedName>
    <definedName name="_B201" localSheetId="13" hidden="1">{#N/A,#N/A,FALSE,"Ocean";#N/A,#N/A,FALSE,"NewYork";#N/A,#N/A,FALSE,"Gateway";#N/A,#N/A,FALSE,"GVH";#N/A,#N/A,FALSE,"GVM";#N/A,#N/A,FALSE,"GVT"}</definedName>
    <definedName name="_B201" localSheetId="16" hidden="1">{#N/A,#N/A,FALSE,"Ocean";#N/A,#N/A,FALSE,"NewYork";#N/A,#N/A,FALSE,"Gateway";#N/A,#N/A,FALSE,"GVH";#N/A,#N/A,FALSE,"GVM";#N/A,#N/A,FALSE,"GVT"}</definedName>
    <definedName name="_B201" localSheetId="21" hidden="1">{#N/A,#N/A,FALSE,"Ocean";#N/A,#N/A,FALSE,"NewYork";#N/A,#N/A,FALSE,"Gateway";#N/A,#N/A,FALSE,"GVH";#N/A,#N/A,FALSE,"GVM";#N/A,#N/A,FALSE,"GVT"}</definedName>
    <definedName name="_B201" localSheetId="18" hidden="1">{#N/A,#N/A,FALSE,"Ocean";#N/A,#N/A,FALSE,"NewYork";#N/A,#N/A,FALSE,"Gateway";#N/A,#N/A,FALSE,"GVH";#N/A,#N/A,FALSE,"GVM";#N/A,#N/A,FALSE,"GVT"}</definedName>
    <definedName name="_B201" localSheetId="19" hidden="1">{#N/A,#N/A,FALSE,"Ocean";#N/A,#N/A,FALSE,"NewYork";#N/A,#N/A,FALSE,"Gateway";#N/A,#N/A,FALSE,"GVH";#N/A,#N/A,FALSE,"GVM";#N/A,#N/A,FALSE,"GVT"}</definedName>
    <definedName name="_B201" localSheetId="20" hidden="1">{#N/A,#N/A,FALSE,"Ocean";#N/A,#N/A,FALSE,"NewYork";#N/A,#N/A,FALSE,"Gateway";#N/A,#N/A,FALSE,"GVH";#N/A,#N/A,FALSE,"GVM";#N/A,#N/A,FALSE,"GVT"}</definedName>
    <definedName name="_B201" localSheetId="22" hidden="1">{#N/A,#N/A,FALSE,"Ocean";#N/A,#N/A,FALSE,"NewYork";#N/A,#N/A,FALSE,"Gateway";#N/A,#N/A,FALSE,"GVH";#N/A,#N/A,FALSE,"GVM";#N/A,#N/A,FALSE,"GVT"}</definedName>
    <definedName name="_B201" localSheetId="24" hidden="1">{#N/A,#N/A,FALSE,"Ocean";#N/A,#N/A,FALSE,"NewYork";#N/A,#N/A,FALSE,"Gateway";#N/A,#N/A,FALSE,"GVH";#N/A,#N/A,FALSE,"GVM";#N/A,#N/A,FALSE,"GVT"}</definedName>
    <definedName name="_B201" localSheetId="28" hidden="1">{#N/A,#N/A,FALSE,"Ocean";#N/A,#N/A,FALSE,"NewYork";#N/A,#N/A,FALSE,"Gateway";#N/A,#N/A,FALSE,"GVH";#N/A,#N/A,FALSE,"GVM";#N/A,#N/A,FALSE,"GVT"}</definedName>
    <definedName name="_B201" localSheetId="14" hidden="1">{#N/A,#N/A,FALSE,"Ocean";#N/A,#N/A,FALSE,"NewYork";#N/A,#N/A,FALSE,"Gateway";#N/A,#N/A,FALSE,"GVH";#N/A,#N/A,FALSE,"GVM";#N/A,#N/A,FALSE,"GVT"}</definedName>
    <definedName name="_B201" hidden="1">{#N/A,#N/A,FALSE,"Ocean";#N/A,#N/A,FALSE,"NewYork";#N/A,#N/A,FALSE,"Gateway";#N/A,#N/A,FALSE,"GVH";#N/A,#N/A,FALSE,"GVM";#N/A,#N/A,FALSE,"GVT"}</definedName>
    <definedName name="_B3" localSheetId="12" hidden="1">{"'Sheet1'!$D$5:$D$6","'Sheet1'!$D$5:$D$6"}</definedName>
    <definedName name="_B3" localSheetId="11" hidden="1">{"'Sheet1'!$D$5:$D$6","'Sheet1'!$D$5:$D$6"}</definedName>
    <definedName name="_B3" localSheetId="13" hidden="1">{"'Sheet1'!$D$5:$D$6","'Sheet1'!$D$5:$D$6"}</definedName>
    <definedName name="_B3" localSheetId="16" hidden="1">{"'Sheet1'!$D$5:$D$6","'Sheet1'!$D$5:$D$6"}</definedName>
    <definedName name="_B3" localSheetId="21" hidden="1">{"'Sheet1'!$D$5:$D$6","'Sheet1'!$D$5:$D$6"}</definedName>
    <definedName name="_B3" localSheetId="18" hidden="1">{"'Sheet1'!$D$5:$D$6","'Sheet1'!$D$5:$D$6"}</definedName>
    <definedName name="_B3" localSheetId="19" hidden="1">{"'Sheet1'!$D$5:$D$6","'Sheet1'!$D$5:$D$6"}</definedName>
    <definedName name="_B3" localSheetId="20" hidden="1">{"'Sheet1'!$D$5:$D$6","'Sheet1'!$D$5:$D$6"}</definedName>
    <definedName name="_B3" localSheetId="22" hidden="1">{"'Sheet1'!$D$5:$D$6","'Sheet1'!$D$5:$D$6"}</definedName>
    <definedName name="_B3" localSheetId="24" hidden="1">{"'Sheet1'!$D$5:$D$6","'Sheet1'!$D$5:$D$6"}</definedName>
    <definedName name="_B3" localSheetId="28" hidden="1">{"'Sheet1'!$D$5:$D$6","'Sheet1'!$D$5:$D$6"}</definedName>
    <definedName name="_B3" localSheetId="14" hidden="1">{"'Sheet1'!$D$5:$D$6","'Sheet1'!$D$5:$D$6"}</definedName>
    <definedName name="_B3" hidden="1">{"'Sheet1'!$D$5:$D$6","'Sheet1'!$D$5:$D$6"}</definedName>
    <definedName name="_b4" localSheetId="12" hidden="1">{"'Sheet1'!$D$5:$D$6","'Sheet1'!$D$5:$D$6"}</definedName>
    <definedName name="_b4" localSheetId="11" hidden="1">{"'Sheet1'!$D$5:$D$6","'Sheet1'!$D$5:$D$6"}</definedName>
    <definedName name="_b4" localSheetId="13" hidden="1">{"'Sheet1'!$D$5:$D$6","'Sheet1'!$D$5:$D$6"}</definedName>
    <definedName name="_b4" localSheetId="16" hidden="1">{"'Sheet1'!$D$5:$D$6","'Sheet1'!$D$5:$D$6"}</definedName>
    <definedName name="_b4" localSheetId="21" hidden="1">{"'Sheet1'!$D$5:$D$6","'Sheet1'!$D$5:$D$6"}</definedName>
    <definedName name="_b4" localSheetId="18" hidden="1">{"'Sheet1'!$D$5:$D$6","'Sheet1'!$D$5:$D$6"}</definedName>
    <definedName name="_b4" localSheetId="19" hidden="1">{"'Sheet1'!$D$5:$D$6","'Sheet1'!$D$5:$D$6"}</definedName>
    <definedName name="_b4" localSheetId="20" hidden="1">{"'Sheet1'!$D$5:$D$6","'Sheet1'!$D$5:$D$6"}</definedName>
    <definedName name="_b4" localSheetId="22" hidden="1">{"'Sheet1'!$D$5:$D$6","'Sheet1'!$D$5:$D$6"}</definedName>
    <definedName name="_b4" localSheetId="24" hidden="1">{"'Sheet1'!$D$5:$D$6","'Sheet1'!$D$5:$D$6"}</definedName>
    <definedName name="_b4" localSheetId="28" hidden="1">{"'Sheet1'!$D$5:$D$6","'Sheet1'!$D$5:$D$6"}</definedName>
    <definedName name="_b4" localSheetId="14" hidden="1">{"'Sheet1'!$D$5:$D$6","'Sheet1'!$D$5:$D$6"}</definedName>
    <definedName name="_b4" hidden="1">{"'Sheet1'!$D$5:$D$6","'Sheet1'!$D$5:$D$6"}</definedName>
    <definedName name="_b6" localSheetId="12" hidden="1">{"'Sheet1'!$D$5:$D$6","'Sheet1'!$D$5:$D$6"}</definedName>
    <definedName name="_b6" localSheetId="11" hidden="1">{"'Sheet1'!$D$5:$D$6","'Sheet1'!$D$5:$D$6"}</definedName>
    <definedName name="_b6" localSheetId="13" hidden="1">{"'Sheet1'!$D$5:$D$6","'Sheet1'!$D$5:$D$6"}</definedName>
    <definedName name="_b6" localSheetId="16" hidden="1">{"'Sheet1'!$D$5:$D$6","'Sheet1'!$D$5:$D$6"}</definedName>
    <definedName name="_b6" localSheetId="21" hidden="1">{"'Sheet1'!$D$5:$D$6","'Sheet1'!$D$5:$D$6"}</definedName>
    <definedName name="_b6" localSheetId="18" hidden="1">{"'Sheet1'!$D$5:$D$6","'Sheet1'!$D$5:$D$6"}</definedName>
    <definedName name="_b6" localSheetId="19" hidden="1">{"'Sheet1'!$D$5:$D$6","'Sheet1'!$D$5:$D$6"}</definedName>
    <definedName name="_b6" localSheetId="20" hidden="1">{"'Sheet1'!$D$5:$D$6","'Sheet1'!$D$5:$D$6"}</definedName>
    <definedName name="_b6" localSheetId="22" hidden="1">{"'Sheet1'!$D$5:$D$6","'Sheet1'!$D$5:$D$6"}</definedName>
    <definedName name="_b6" localSheetId="24" hidden="1">{"'Sheet1'!$D$5:$D$6","'Sheet1'!$D$5:$D$6"}</definedName>
    <definedName name="_b6" localSheetId="28" hidden="1">{"'Sheet1'!$D$5:$D$6","'Sheet1'!$D$5:$D$6"}</definedName>
    <definedName name="_b6" localSheetId="14" hidden="1">{"'Sheet1'!$D$5:$D$6","'Sheet1'!$D$5:$D$6"}</definedName>
    <definedName name="_b6" hidden="1">{"'Sheet1'!$D$5:$D$6","'Sheet1'!$D$5:$D$6"}</definedName>
    <definedName name="_b9" localSheetId="12" hidden="1">{"'Sheet1'!$D$5:$D$6","'Sheet1'!$D$5:$D$6"}</definedName>
    <definedName name="_b9" localSheetId="11" hidden="1">{"'Sheet1'!$D$5:$D$6","'Sheet1'!$D$5:$D$6"}</definedName>
    <definedName name="_b9" localSheetId="13" hidden="1">{"'Sheet1'!$D$5:$D$6","'Sheet1'!$D$5:$D$6"}</definedName>
    <definedName name="_b9" localSheetId="16" hidden="1">{"'Sheet1'!$D$5:$D$6","'Sheet1'!$D$5:$D$6"}</definedName>
    <definedName name="_b9" localSheetId="21" hidden="1">{"'Sheet1'!$D$5:$D$6","'Sheet1'!$D$5:$D$6"}</definedName>
    <definedName name="_b9" localSheetId="18" hidden="1">{"'Sheet1'!$D$5:$D$6","'Sheet1'!$D$5:$D$6"}</definedName>
    <definedName name="_b9" localSheetId="19" hidden="1">{"'Sheet1'!$D$5:$D$6","'Sheet1'!$D$5:$D$6"}</definedName>
    <definedName name="_b9" localSheetId="20" hidden="1">{"'Sheet1'!$D$5:$D$6","'Sheet1'!$D$5:$D$6"}</definedName>
    <definedName name="_b9" localSheetId="22" hidden="1">{"'Sheet1'!$D$5:$D$6","'Sheet1'!$D$5:$D$6"}</definedName>
    <definedName name="_b9" localSheetId="24" hidden="1">{"'Sheet1'!$D$5:$D$6","'Sheet1'!$D$5:$D$6"}</definedName>
    <definedName name="_b9" localSheetId="28" hidden="1">{"'Sheet1'!$D$5:$D$6","'Sheet1'!$D$5:$D$6"}</definedName>
    <definedName name="_b9" localSheetId="14" hidden="1">{"'Sheet1'!$D$5:$D$6","'Sheet1'!$D$5:$D$6"}</definedName>
    <definedName name="_b9" hidden="1">{"'Sheet1'!$D$5:$D$6","'Sheet1'!$D$5:$D$6"}</definedName>
    <definedName name="_ba1" localSheetId="12" hidden="1">{#N/A,#N/A,FALSE,"Chi tiÆt"}</definedName>
    <definedName name="_ba1" localSheetId="11" hidden="1">{#N/A,#N/A,FALSE,"Chi tiÆt"}</definedName>
    <definedName name="_ba1" localSheetId="13" hidden="1">{#N/A,#N/A,FALSE,"Chi tiÆt"}</definedName>
    <definedName name="_ba1" localSheetId="16" hidden="1">{#N/A,#N/A,FALSE,"Chi tiÆt"}</definedName>
    <definedName name="_ba1" localSheetId="21" hidden="1">{#N/A,#N/A,FALSE,"Chi tiÆt"}</definedName>
    <definedName name="_ba1" localSheetId="18" hidden="1">{#N/A,#N/A,FALSE,"Chi tiÆt"}</definedName>
    <definedName name="_ba1" localSheetId="19" hidden="1">{#N/A,#N/A,FALSE,"Chi tiÆt"}</definedName>
    <definedName name="_ba1" localSheetId="20" hidden="1">{#N/A,#N/A,FALSE,"Chi tiÆt"}</definedName>
    <definedName name="_ba1" localSheetId="22" hidden="1">{#N/A,#N/A,FALSE,"Chi tiÆt"}</definedName>
    <definedName name="_ba1" localSheetId="24" hidden="1">{#N/A,#N/A,FALSE,"Chi tiÆt"}</definedName>
    <definedName name="_ba1" localSheetId="28" hidden="1">{#N/A,#N/A,FALSE,"Chi tiÆt"}</definedName>
    <definedName name="_ba1" localSheetId="14" hidden="1">{#N/A,#N/A,FALSE,"Chi tiÆt"}</definedName>
    <definedName name="_ba1" hidden="1">{#N/A,#N/A,FALSE,"Chi tiÆt"}</definedName>
    <definedName name="_ba2" localSheetId="12" hidden="1">{#N/A,#N/A,FALSE,"Chi tiÆt"}</definedName>
    <definedName name="_ba2" localSheetId="11" hidden="1">{#N/A,#N/A,FALSE,"Chi tiÆt"}</definedName>
    <definedName name="_ba2" localSheetId="13" hidden="1">{#N/A,#N/A,FALSE,"Chi tiÆt"}</definedName>
    <definedName name="_ba2" localSheetId="16" hidden="1">{#N/A,#N/A,FALSE,"Chi tiÆt"}</definedName>
    <definedName name="_ba2" localSheetId="21" hidden="1">{#N/A,#N/A,FALSE,"Chi tiÆt"}</definedName>
    <definedName name="_ba2" localSheetId="18" hidden="1">{#N/A,#N/A,FALSE,"Chi tiÆt"}</definedName>
    <definedName name="_ba2" localSheetId="19" hidden="1">{#N/A,#N/A,FALSE,"Chi tiÆt"}</definedName>
    <definedName name="_ba2" localSheetId="20" hidden="1">{#N/A,#N/A,FALSE,"Chi tiÆt"}</definedName>
    <definedName name="_ba2" localSheetId="22" hidden="1">{#N/A,#N/A,FALSE,"Chi tiÆt"}</definedName>
    <definedName name="_ba2" localSheetId="24" hidden="1">{#N/A,#N/A,FALSE,"Chi tiÆt"}</definedName>
    <definedName name="_ba2" localSheetId="28" hidden="1">{#N/A,#N/A,FALSE,"Chi tiÆt"}</definedName>
    <definedName name="_ba2" localSheetId="14" hidden="1">{#N/A,#N/A,FALSE,"Chi tiÆt"}</definedName>
    <definedName name="_ba2" hidden="1">{#N/A,#N/A,FALSE,"Chi tiÆt"}</definedName>
    <definedName name="_BG12" localSheetId="12" hidden="1">{"'Sheet1'!$L$16"}</definedName>
    <definedName name="_BG12" localSheetId="11" hidden="1">{"'Sheet1'!$L$16"}</definedName>
    <definedName name="_BG12" localSheetId="13" hidden="1">{"'Sheet1'!$L$16"}</definedName>
    <definedName name="_BG12" localSheetId="16" hidden="1">{"'Sheet1'!$L$16"}</definedName>
    <definedName name="_BG12" localSheetId="21" hidden="1">{"'Sheet1'!$L$16"}</definedName>
    <definedName name="_BG12" localSheetId="18" hidden="1">{"'Sheet1'!$L$16"}</definedName>
    <definedName name="_BG12" localSheetId="19" hidden="1">{"'Sheet1'!$L$16"}</definedName>
    <definedName name="_BG12" localSheetId="20" hidden="1">{"'Sheet1'!$L$16"}</definedName>
    <definedName name="_BG12" localSheetId="22" hidden="1">{"'Sheet1'!$L$16"}</definedName>
    <definedName name="_BG12" localSheetId="24" hidden="1">{"'Sheet1'!$L$16"}</definedName>
    <definedName name="_BG12" localSheetId="28" hidden="1">{"'Sheet1'!$L$16"}</definedName>
    <definedName name="_BG12" localSheetId="14" hidden="1">{"'Sheet1'!$L$16"}</definedName>
    <definedName name="_BG12" hidden="1">{"'Sheet1'!$L$16"}</definedName>
    <definedName name="_bht4" localSheetId="12" hidden="1">{#N/A,#N/A,FALSE,"Chi tiÆt"}</definedName>
    <definedName name="_bht4" localSheetId="11" hidden="1">{#N/A,#N/A,FALSE,"Chi tiÆt"}</definedName>
    <definedName name="_bht4" localSheetId="13" hidden="1">{#N/A,#N/A,FALSE,"Chi tiÆt"}</definedName>
    <definedName name="_bht4" localSheetId="16" hidden="1">{#N/A,#N/A,FALSE,"Chi tiÆt"}</definedName>
    <definedName name="_bht4" localSheetId="21" hidden="1">{#N/A,#N/A,FALSE,"Chi tiÆt"}</definedName>
    <definedName name="_bht4" localSheetId="18" hidden="1">{#N/A,#N/A,FALSE,"Chi tiÆt"}</definedName>
    <definedName name="_bht4" localSheetId="19" hidden="1">{#N/A,#N/A,FALSE,"Chi tiÆt"}</definedName>
    <definedName name="_bht4" localSheetId="20" hidden="1">{#N/A,#N/A,FALSE,"Chi tiÆt"}</definedName>
    <definedName name="_bht4" localSheetId="22" hidden="1">{#N/A,#N/A,FALSE,"Chi tiÆt"}</definedName>
    <definedName name="_bht4" localSheetId="24" hidden="1">{#N/A,#N/A,FALSE,"Chi tiÆt"}</definedName>
    <definedName name="_bht4" localSheetId="28" hidden="1">{#N/A,#N/A,FALSE,"Chi tiÆt"}</definedName>
    <definedName name="_bht4" localSheetId="14" hidden="1">{#N/A,#N/A,FALSE,"Chi tiÆt"}</definedName>
    <definedName name="_bht4" hidden="1">{#N/A,#N/A,FALSE,"Chi tiÆt"}</definedName>
    <definedName name="_bht5" localSheetId="12" hidden="1">{#N/A,#N/A,FALSE,"Chi tiÆt"}</definedName>
    <definedName name="_bht5" localSheetId="11" hidden="1">{#N/A,#N/A,FALSE,"Chi tiÆt"}</definedName>
    <definedName name="_bht5" localSheetId="13" hidden="1">{#N/A,#N/A,FALSE,"Chi tiÆt"}</definedName>
    <definedName name="_bht5" localSheetId="16" hidden="1">{#N/A,#N/A,FALSE,"Chi tiÆt"}</definedName>
    <definedName name="_bht5" localSheetId="21" hidden="1">{#N/A,#N/A,FALSE,"Chi tiÆt"}</definedName>
    <definedName name="_bht5" localSheetId="18" hidden="1">{#N/A,#N/A,FALSE,"Chi tiÆt"}</definedName>
    <definedName name="_bht5" localSheetId="19" hidden="1">{#N/A,#N/A,FALSE,"Chi tiÆt"}</definedName>
    <definedName name="_bht5" localSheetId="20" hidden="1">{#N/A,#N/A,FALSE,"Chi tiÆt"}</definedName>
    <definedName name="_bht5" localSheetId="22" hidden="1">{#N/A,#N/A,FALSE,"Chi tiÆt"}</definedName>
    <definedName name="_bht5" localSheetId="24" hidden="1">{#N/A,#N/A,FALSE,"Chi tiÆt"}</definedName>
    <definedName name="_bht5" localSheetId="28" hidden="1">{#N/A,#N/A,FALSE,"Chi tiÆt"}</definedName>
    <definedName name="_bht5" localSheetId="14" hidden="1">{#N/A,#N/A,FALSE,"Chi tiÆt"}</definedName>
    <definedName name="_bht5" hidden="1">{#N/A,#N/A,FALSE,"Chi tiÆt"}</definedName>
    <definedName name="_bht6" localSheetId="12" hidden="1">{"'Sheet1'!$L$16"}</definedName>
    <definedName name="_bht6" localSheetId="11" hidden="1">{"'Sheet1'!$L$16"}</definedName>
    <definedName name="_bht6" localSheetId="13" hidden="1">{"'Sheet1'!$L$16"}</definedName>
    <definedName name="_bht6" localSheetId="16" hidden="1">{"'Sheet1'!$L$16"}</definedName>
    <definedName name="_bht6" localSheetId="21" hidden="1">{"'Sheet1'!$L$16"}</definedName>
    <definedName name="_bht6" localSheetId="18" hidden="1">{"'Sheet1'!$L$16"}</definedName>
    <definedName name="_bht6" localSheetId="19" hidden="1">{"'Sheet1'!$L$16"}</definedName>
    <definedName name="_bht6" localSheetId="20" hidden="1">{"'Sheet1'!$L$16"}</definedName>
    <definedName name="_bht6" localSheetId="22" hidden="1">{"'Sheet1'!$L$16"}</definedName>
    <definedName name="_bht6" localSheetId="24" hidden="1">{"'Sheet1'!$L$16"}</definedName>
    <definedName name="_bht6" localSheetId="28" hidden="1">{"'Sheet1'!$L$16"}</definedName>
    <definedName name="_bht6" localSheetId="14" hidden="1">{"'Sheet1'!$L$16"}</definedName>
    <definedName name="_bht6" hidden="1">{"'Sheet1'!$L$16"}</definedName>
    <definedName name="_BIA3" localSheetId="12" hidden="1">{"'Sheet1'!$L$16"}</definedName>
    <definedName name="_BIA3" localSheetId="11" hidden="1">{"'Sheet1'!$L$16"}</definedName>
    <definedName name="_BIA3" localSheetId="13" hidden="1">{"'Sheet1'!$L$16"}</definedName>
    <definedName name="_BIA3" localSheetId="16" hidden="1">{"'Sheet1'!$L$16"}</definedName>
    <definedName name="_BIA3" localSheetId="21" hidden="1">{"'Sheet1'!$L$16"}</definedName>
    <definedName name="_BIA3" localSheetId="18" hidden="1">{"'Sheet1'!$L$16"}</definedName>
    <definedName name="_BIA3" localSheetId="19" hidden="1">{"'Sheet1'!$L$16"}</definedName>
    <definedName name="_BIA3" localSheetId="20" hidden="1">{"'Sheet1'!$L$16"}</definedName>
    <definedName name="_BIA3" localSheetId="22" hidden="1">{"'Sheet1'!$L$16"}</definedName>
    <definedName name="_BIA3" localSheetId="24" hidden="1">{"'Sheet1'!$L$16"}</definedName>
    <definedName name="_BIA3" localSheetId="28" hidden="1">{"'Sheet1'!$L$16"}</definedName>
    <definedName name="_BIA3" localSheetId="14" hidden="1">{"'Sheet1'!$L$16"}</definedName>
    <definedName name="_BIA3" hidden="1">{"'Sheet1'!$L$16"}</definedName>
    <definedName name="_bom21">#REF!</definedName>
    <definedName name="_bom22">#REF!</definedName>
    <definedName name="_bom23">#REF!</definedName>
    <definedName name="_bom24">#REF!</definedName>
    <definedName name="_bom25">#REF!</definedName>
    <definedName name="_bom26">#REF!</definedName>
    <definedName name="_bon100">#REF!</definedName>
    <definedName name="_bon15">#REF!</definedName>
    <definedName name="_bon150">#REF!</definedName>
    <definedName name="_bon20">#REF!</definedName>
    <definedName name="_bon25">#REF!</definedName>
    <definedName name="_bon32">#REF!</definedName>
    <definedName name="_bon40">#REF!</definedName>
    <definedName name="_bon50">#REF!</definedName>
    <definedName name="_bon65">#REF!</definedName>
    <definedName name="_boq2" localSheetId="12" hidden="1">{"'Sheet1'!$L$16"}</definedName>
    <definedName name="_boq2" localSheetId="11" hidden="1">{"'Sheet1'!$L$16"}</definedName>
    <definedName name="_boq2" localSheetId="13" hidden="1">{"'Sheet1'!$L$16"}</definedName>
    <definedName name="_boq2" localSheetId="16" hidden="1">{"'Sheet1'!$L$16"}</definedName>
    <definedName name="_boq2" localSheetId="21" hidden="1">{"'Sheet1'!$L$16"}</definedName>
    <definedName name="_boq2" localSheetId="18" hidden="1">{"'Sheet1'!$L$16"}</definedName>
    <definedName name="_boq2" localSheetId="19" hidden="1">{"'Sheet1'!$L$16"}</definedName>
    <definedName name="_boq2" localSheetId="20" hidden="1">{"'Sheet1'!$L$16"}</definedName>
    <definedName name="_boq2" localSheetId="22" hidden="1">{"'Sheet1'!$L$16"}</definedName>
    <definedName name="_boq2" localSheetId="24" hidden="1">{"'Sheet1'!$L$16"}</definedName>
    <definedName name="_boq2" localSheetId="28" hidden="1">{"'Sheet1'!$L$16"}</definedName>
    <definedName name="_boq2" localSheetId="14" hidden="1">{"'Sheet1'!$L$16"}</definedName>
    <definedName name="_boq2" hidden="1">{"'Sheet1'!$L$16"}</definedName>
    <definedName name="_BOQ2111" hidden="1">#REF!</definedName>
    <definedName name="_BOS1" localSheetId="12" hidden="1">{#N/A,#N/A,FALSE,"부대1"}</definedName>
    <definedName name="_BOS1" localSheetId="11" hidden="1">{#N/A,#N/A,FALSE,"부대1"}</definedName>
    <definedName name="_BOS1" localSheetId="13" hidden="1">{#N/A,#N/A,FALSE,"부대1"}</definedName>
    <definedName name="_BOS1" localSheetId="16" hidden="1">{#N/A,#N/A,FALSE,"부대1"}</definedName>
    <definedName name="_BOS1" localSheetId="21" hidden="1">{#N/A,#N/A,FALSE,"부대1"}</definedName>
    <definedName name="_BOS1" localSheetId="18" hidden="1">{#N/A,#N/A,FALSE,"부대1"}</definedName>
    <definedName name="_BOS1" localSheetId="19" hidden="1">{#N/A,#N/A,FALSE,"부대1"}</definedName>
    <definedName name="_BOS1" localSheetId="20" hidden="1">{#N/A,#N/A,FALSE,"부대1"}</definedName>
    <definedName name="_BOS1" localSheetId="22" hidden="1">{#N/A,#N/A,FALSE,"부대1"}</definedName>
    <definedName name="_BOS1" localSheetId="24" hidden="1">{#N/A,#N/A,FALSE,"부대1"}</definedName>
    <definedName name="_BOS1" localSheetId="28" hidden="1">{#N/A,#N/A,FALSE,"부대1"}</definedName>
    <definedName name="_BOS1" localSheetId="14" hidden="1">{#N/A,#N/A,FALSE,"부대1"}</definedName>
    <definedName name="_BOS1" hidden="1">{#N/A,#N/A,FALSE,"부대1"}</definedName>
    <definedName name="_Builtin0" hidden="1">#REF!</definedName>
    <definedName name="_Builtin13" hidden="1">#REF!</definedName>
    <definedName name="_Builtin155" hidden="1">#N/A</definedName>
    <definedName name="_cao1">#REF!</definedName>
    <definedName name="_cao2">#REF!</definedName>
    <definedName name="_cao3">#REF!</definedName>
    <definedName name="_cao4">#REF!</definedName>
    <definedName name="_cao5">#REF!</definedName>
    <definedName name="_cao6">#REF!</definedName>
    <definedName name="_CD2" localSheetId="12" hidden="1">{"'Sheet1'!$L$16"}</definedName>
    <definedName name="_CD2" localSheetId="11" hidden="1">{"'Sheet1'!$L$16"}</definedName>
    <definedName name="_CD2" localSheetId="13" hidden="1">{"'Sheet1'!$L$16"}</definedName>
    <definedName name="_CD2" localSheetId="16" hidden="1">{"'Sheet1'!$L$16"}</definedName>
    <definedName name="_CD2" localSheetId="21" hidden="1">{"'Sheet1'!$L$16"}</definedName>
    <definedName name="_CD2" localSheetId="18" hidden="1">{"'Sheet1'!$L$16"}</definedName>
    <definedName name="_CD2" localSheetId="19" hidden="1">{"'Sheet1'!$L$16"}</definedName>
    <definedName name="_CD2" localSheetId="20" hidden="1">{"'Sheet1'!$L$16"}</definedName>
    <definedName name="_CD2" localSheetId="22" hidden="1">{"'Sheet1'!$L$16"}</definedName>
    <definedName name="_CD2" localSheetId="24" hidden="1">{"'Sheet1'!$L$16"}</definedName>
    <definedName name="_CD2" localSheetId="28" hidden="1">{"'Sheet1'!$L$16"}</definedName>
    <definedName name="_CD2" localSheetId="14" hidden="1">{"'Sheet1'!$L$16"}</definedName>
    <definedName name="_CD2" hidden="1">{"'Sheet1'!$L$16"}</definedName>
    <definedName name="_cep1" localSheetId="12" hidden="1">{"'Sheet1'!$L$16"}</definedName>
    <definedName name="_cep1" localSheetId="11" hidden="1">{"'Sheet1'!$L$16"}</definedName>
    <definedName name="_cep1" localSheetId="13" hidden="1">{"'Sheet1'!$L$16"}</definedName>
    <definedName name="_cep1" localSheetId="16" hidden="1">{"'Sheet1'!$L$16"}</definedName>
    <definedName name="_cep1" localSheetId="21" hidden="1">{"'Sheet1'!$L$16"}</definedName>
    <definedName name="_cep1" localSheetId="18" hidden="1">{"'Sheet1'!$L$16"}</definedName>
    <definedName name="_cep1" localSheetId="19" hidden="1">{"'Sheet1'!$L$16"}</definedName>
    <definedName name="_cep1" localSheetId="20" hidden="1">{"'Sheet1'!$L$16"}</definedName>
    <definedName name="_cep1" localSheetId="22" hidden="1">{"'Sheet1'!$L$16"}</definedName>
    <definedName name="_cep1" localSheetId="24" hidden="1">{"'Sheet1'!$L$16"}</definedName>
    <definedName name="_cep1" localSheetId="28" hidden="1">{"'Sheet1'!$L$16"}</definedName>
    <definedName name="_cep1" localSheetId="14" hidden="1">{"'Sheet1'!$L$16"}</definedName>
    <definedName name="_cep1" hidden="1">{"'Sheet1'!$L$16"}</definedName>
    <definedName name="_CN1" localSheetId="12" hidden="1">{"'Sheet1'!$L$16"}</definedName>
    <definedName name="_CN1" localSheetId="11" hidden="1">{"'Sheet1'!$L$16"}</definedName>
    <definedName name="_CN1" localSheetId="13" hidden="1">{"'Sheet1'!$L$16"}</definedName>
    <definedName name="_CN1" localSheetId="16" hidden="1">{"'Sheet1'!$L$16"}</definedName>
    <definedName name="_CN1" localSheetId="21" hidden="1">{"'Sheet1'!$L$16"}</definedName>
    <definedName name="_CN1" localSheetId="18" hidden="1">{"'Sheet1'!$L$16"}</definedName>
    <definedName name="_CN1" localSheetId="19" hidden="1">{"'Sheet1'!$L$16"}</definedName>
    <definedName name="_CN1" localSheetId="20" hidden="1">{"'Sheet1'!$L$16"}</definedName>
    <definedName name="_CN1" localSheetId="22" hidden="1">{"'Sheet1'!$L$16"}</definedName>
    <definedName name="_CN1" localSheetId="24" hidden="1">{"'Sheet1'!$L$16"}</definedName>
    <definedName name="_CN1" localSheetId="28" hidden="1">{"'Sheet1'!$L$16"}</definedName>
    <definedName name="_CN1" localSheetId="14" hidden="1">{"'Sheet1'!$L$16"}</definedName>
    <definedName name="_CN1" hidden="1">{"'Sheet1'!$L$16"}</definedName>
    <definedName name="_CN2" localSheetId="12" hidden="1">{"'Sheet1'!$L$16"}</definedName>
    <definedName name="_CN2" localSheetId="11" hidden="1">{"'Sheet1'!$L$16"}</definedName>
    <definedName name="_CN2" localSheetId="13" hidden="1">{"'Sheet1'!$L$16"}</definedName>
    <definedName name="_CN2" localSheetId="16" hidden="1">{"'Sheet1'!$L$16"}</definedName>
    <definedName name="_CN2" localSheetId="21" hidden="1">{"'Sheet1'!$L$16"}</definedName>
    <definedName name="_CN2" localSheetId="18" hidden="1">{"'Sheet1'!$L$16"}</definedName>
    <definedName name="_CN2" localSheetId="19" hidden="1">{"'Sheet1'!$L$16"}</definedName>
    <definedName name="_CN2" localSheetId="20" hidden="1">{"'Sheet1'!$L$16"}</definedName>
    <definedName name="_CN2" localSheetId="22" hidden="1">{"'Sheet1'!$L$16"}</definedName>
    <definedName name="_CN2" localSheetId="24" hidden="1">{"'Sheet1'!$L$16"}</definedName>
    <definedName name="_CN2" localSheetId="28" hidden="1">{"'Sheet1'!$L$16"}</definedName>
    <definedName name="_CN2" localSheetId="14" hidden="1">{"'Sheet1'!$L$16"}</definedName>
    <definedName name="_CN2" hidden="1">{"'Sheet1'!$L$16"}</definedName>
    <definedName name="_cn3" localSheetId="12">{"'Sheet1'!$L$16"}</definedName>
    <definedName name="_cn3" localSheetId="11">{"'Sheet1'!$L$16"}</definedName>
    <definedName name="_cn3" localSheetId="13">{"'Sheet1'!$L$16"}</definedName>
    <definedName name="_cn3" localSheetId="16">{"'Sheet1'!$L$16"}</definedName>
    <definedName name="_cn3" localSheetId="21">{"'Sheet1'!$L$16"}</definedName>
    <definedName name="_cn3" localSheetId="18">{"'Sheet1'!$L$16"}</definedName>
    <definedName name="_cn3" localSheetId="19">{"'Sheet1'!$L$16"}</definedName>
    <definedName name="_cn3" localSheetId="20">{"'Sheet1'!$L$16"}</definedName>
    <definedName name="_cn3" localSheetId="22">{"'Sheet1'!$L$16"}</definedName>
    <definedName name="_cn3" localSheetId="24">{"'Sheet1'!$L$16"}</definedName>
    <definedName name="_cn3" localSheetId="28">{"'Sheet1'!$L$16"}</definedName>
    <definedName name="_cn3" localSheetId="14">{"'Sheet1'!$L$16"}</definedName>
    <definedName name="_cn3">{"'Sheet1'!$L$16"}</definedName>
    <definedName name="_cng20">#REF!</definedName>
    <definedName name="_cng25">#REF!</definedName>
    <definedName name="_cng32">#REF!</definedName>
    <definedName name="_cng40">#REF!</definedName>
    <definedName name="_cng50">#REF!</definedName>
    <definedName name="_coc1000" localSheetId="12" hidden="1">{#N/A,#N/A,FALSE,"Chi tiÆt"}</definedName>
    <definedName name="_coc1000" localSheetId="11" hidden="1">{#N/A,#N/A,FALSE,"Chi tiÆt"}</definedName>
    <definedName name="_coc1000" localSheetId="13" hidden="1">{#N/A,#N/A,FALSE,"Chi tiÆt"}</definedName>
    <definedName name="_coc1000" localSheetId="16" hidden="1">{#N/A,#N/A,FALSE,"Chi tiÆt"}</definedName>
    <definedName name="_coc1000" localSheetId="21" hidden="1">{#N/A,#N/A,FALSE,"Chi tiÆt"}</definedName>
    <definedName name="_coc1000" localSheetId="18" hidden="1">{#N/A,#N/A,FALSE,"Chi tiÆt"}</definedName>
    <definedName name="_coc1000" localSheetId="19" hidden="1">{#N/A,#N/A,FALSE,"Chi tiÆt"}</definedName>
    <definedName name="_coc1000" localSheetId="20" hidden="1">{#N/A,#N/A,FALSE,"Chi tiÆt"}</definedName>
    <definedName name="_coc1000" localSheetId="22" hidden="1">{#N/A,#N/A,FALSE,"Chi tiÆt"}</definedName>
    <definedName name="_coc1000" localSheetId="24" hidden="1">{#N/A,#N/A,FALSE,"Chi tiÆt"}</definedName>
    <definedName name="_coc1000" localSheetId="28" hidden="1">{#N/A,#N/A,FALSE,"Chi tiÆt"}</definedName>
    <definedName name="_coc1000" localSheetId="14" hidden="1">{#N/A,#N/A,FALSE,"Chi tiÆt"}</definedName>
    <definedName name="_coc1000" hidden="1">{#N/A,#N/A,FALSE,"Chi tiÆt"}</definedName>
    <definedName name="_Coc39" localSheetId="12" hidden="1">{"'Sheet1'!$L$16"}</definedName>
    <definedName name="_Coc39" localSheetId="11" hidden="1">{"'Sheet1'!$L$16"}</definedName>
    <definedName name="_Coc39" localSheetId="13" hidden="1">{"'Sheet1'!$L$16"}</definedName>
    <definedName name="_Coc39" localSheetId="16" hidden="1">{"'Sheet1'!$L$16"}</definedName>
    <definedName name="_Coc39" localSheetId="21" hidden="1">{"'Sheet1'!$L$16"}</definedName>
    <definedName name="_Coc39" localSheetId="18" hidden="1">{"'Sheet1'!$L$16"}</definedName>
    <definedName name="_Coc39" localSheetId="19" hidden="1">{"'Sheet1'!$L$16"}</definedName>
    <definedName name="_Coc39" localSheetId="20" hidden="1">{"'Sheet1'!$L$16"}</definedName>
    <definedName name="_Coc39" localSheetId="22" hidden="1">{"'Sheet1'!$L$16"}</definedName>
    <definedName name="_Coc39" localSheetId="24" hidden="1">{"'Sheet1'!$L$16"}</definedName>
    <definedName name="_Coc39" localSheetId="28" hidden="1">{"'Sheet1'!$L$16"}</definedName>
    <definedName name="_Coc39" localSheetId="14" hidden="1">{"'Sheet1'!$L$16"}</definedName>
    <definedName name="_Coc39" hidden="1">{"'Sheet1'!$L$16"}</definedName>
    <definedName name="_com2" localSheetId="12" hidden="1">{"'Break down'!$A$4"}</definedName>
    <definedName name="_com2" localSheetId="11" hidden="1">{"'Break down'!$A$4"}</definedName>
    <definedName name="_com2" localSheetId="13" hidden="1">{"'Break down'!$A$4"}</definedName>
    <definedName name="_com2" localSheetId="16" hidden="1">{"'Break down'!$A$4"}</definedName>
    <definedName name="_com2" localSheetId="21" hidden="1">{"'Break down'!$A$4"}</definedName>
    <definedName name="_com2" localSheetId="18" hidden="1">{"'Break down'!$A$4"}</definedName>
    <definedName name="_com2" localSheetId="19" hidden="1">{"'Break down'!$A$4"}</definedName>
    <definedName name="_com2" localSheetId="20" hidden="1">{"'Break down'!$A$4"}</definedName>
    <definedName name="_com2" localSheetId="22" hidden="1">{"'Break down'!$A$4"}</definedName>
    <definedName name="_com2" localSheetId="24" hidden="1">{"'Break down'!$A$4"}</definedName>
    <definedName name="_com2" localSheetId="28" hidden="1">{"'Break down'!$A$4"}</definedName>
    <definedName name="_com2" localSheetId="14" hidden="1">{"'Break down'!$A$4"}</definedName>
    <definedName name="_com2" hidden="1">{"'Break down'!$A$4"}</definedName>
    <definedName name="_CON1">#REF!</definedName>
    <definedName name="_CON2">#REF!</definedName>
    <definedName name="_CSN220">#REF!</definedName>
    <definedName name="_CT2" localSheetId="12" hidden="1">{"'Sheet1'!$L$16"}</definedName>
    <definedName name="_CT2" localSheetId="11" hidden="1">{"'Sheet1'!$L$16"}</definedName>
    <definedName name="_CT2" localSheetId="13" hidden="1">{"'Sheet1'!$L$16"}</definedName>
    <definedName name="_CT2" localSheetId="16" hidden="1">{"'Sheet1'!$L$16"}</definedName>
    <definedName name="_CT2" localSheetId="21" hidden="1">{"'Sheet1'!$L$16"}</definedName>
    <definedName name="_CT2" localSheetId="18" hidden="1">{"'Sheet1'!$L$16"}</definedName>
    <definedName name="_CT2" localSheetId="19" hidden="1">{"'Sheet1'!$L$16"}</definedName>
    <definedName name="_CT2" localSheetId="20" hidden="1">{"'Sheet1'!$L$16"}</definedName>
    <definedName name="_CT2" localSheetId="22" hidden="1">{"'Sheet1'!$L$16"}</definedName>
    <definedName name="_CT2" localSheetId="24" hidden="1">{"'Sheet1'!$L$16"}</definedName>
    <definedName name="_CT2" localSheetId="28" hidden="1">{"'Sheet1'!$L$16"}</definedName>
    <definedName name="_CT2" localSheetId="14" hidden="1">{"'Sheet1'!$L$16"}</definedName>
    <definedName name="_CT2" hidden="1">{"'Sheet1'!$L$16"}</definedName>
    <definedName name="_ct2005" localSheetId="12" hidden="1">{"'Sheet1'!$L$16"}</definedName>
    <definedName name="_ct2005" localSheetId="11" hidden="1">{"'Sheet1'!$L$16"}</definedName>
    <definedName name="_ct2005" localSheetId="13" hidden="1">{"'Sheet1'!$L$16"}</definedName>
    <definedName name="_ct2005" localSheetId="16" hidden="1">{"'Sheet1'!$L$16"}</definedName>
    <definedName name="_ct2005" localSheetId="21" hidden="1">{"'Sheet1'!$L$16"}</definedName>
    <definedName name="_ct2005" localSheetId="18" hidden="1">{"'Sheet1'!$L$16"}</definedName>
    <definedName name="_ct2005" localSheetId="19" hidden="1">{"'Sheet1'!$L$16"}</definedName>
    <definedName name="_ct2005" localSheetId="20" hidden="1">{"'Sheet1'!$L$16"}</definedName>
    <definedName name="_ct2005" localSheetId="22" hidden="1">{"'Sheet1'!$L$16"}</definedName>
    <definedName name="_ct2005" localSheetId="24" hidden="1">{"'Sheet1'!$L$16"}</definedName>
    <definedName name="_ct2005" localSheetId="28" hidden="1">{"'Sheet1'!$L$16"}</definedName>
    <definedName name="_ct2005" localSheetId="14" hidden="1">{"'Sheet1'!$L$16"}</definedName>
    <definedName name="_ct2005" hidden="1">{"'Sheet1'!$L$16"}</definedName>
    <definedName name="_CT250">#REF!</definedName>
    <definedName name="_CT3" localSheetId="12" hidden="1">{"'Sheet1'!$L$16"}</definedName>
    <definedName name="_CT3" localSheetId="11" hidden="1">{"'Sheet1'!$L$16"}</definedName>
    <definedName name="_CT3" localSheetId="13" hidden="1">{"'Sheet1'!$L$16"}</definedName>
    <definedName name="_CT3" localSheetId="16" hidden="1">{"'Sheet1'!$L$16"}</definedName>
    <definedName name="_CT3" localSheetId="21" hidden="1">{"'Sheet1'!$L$16"}</definedName>
    <definedName name="_CT3" localSheetId="18" hidden="1">{"'Sheet1'!$L$16"}</definedName>
    <definedName name="_CT3" localSheetId="19" hidden="1">{"'Sheet1'!$L$16"}</definedName>
    <definedName name="_CT3" localSheetId="20" hidden="1">{"'Sheet1'!$L$16"}</definedName>
    <definedName name="_CT3" localSheetId="22" hidden="1">{"'Sheet1'!$L$16"}</definedName>
    <definedName name="_CT3" localSheetId="24" hidden="1">{"'Sheet1'!$L$16"}</definedName>
    <definedName name="_CT3" localSheetId="28" hidden="1">{"'Sheet1'!$L$16"}</definedName>
    <definedName name="_CT3" localSheetId="14" hidden="1">{"'Sheet1'!$L$16"}</definedName>
    <definedName name="_CT3" hidden="1">{"'Sheet1'!$L$16"}</definedName>
    <definedName name="_CT4" localSheetId="12" hidden="1">{"'Sheet1'!$L$16"}</definedName>
    <definedName name="_CT4" localSheetId="11" hidden="1">{"'Sheet1'!$L$16"}</definedName>
    <definedName name="_CT4" localSheetId="13" hidden="1">{"'Sheet1'!$L$16"}</definedName>
    <definedName name="_CT4" localSheetId="16" hidden="1">{"'Sheet1'!$L$16"}</definedName>
    <definedName name="_CT4" localSheetId="21" hidden="1">{"'Sheet1'!$L$16"}</definedName>
    <definedName name="_CT4" localSheetId="18" hidden="1">{"'Sheet1'!$L$16"}</definedName>
    <definedName name="_CT4" localSheetId="19" hidden="1">{"'Sheet1'!$L$16"}</definedName>
    <definedName name="_CT4" localSheetId="20" hidden="1">{"'Sheet1'!$L$16"}</definedName>
    <definedName name="_CT4" localSheetId="22" hidden="1">{"'Sheet1'!$L$16"}</definedName>
    <definedName name="_CT4" localSheetId="24" hidden="1">{"'Sheet1'!$L$16"}</definedName>
    <definedName name="_CT4" localSheetId="28" hidden="1">{"'Sheet1'!$L$16"}</definedName>
    <definedName name="_CT4" localSheetId="14" hidden="1">{"'Sheet1'!$L$16"}</definedName>
    <definedName name="_CT4" hidden="1">{"'Sheet1'!$L$16"}</definedName>
    <definedName name="_cty5" localSheetId="12">{"Book1","Cau Van Phu.xls"}</definedName>
    <definedName name="_cty5" localSheetId="11">{"Book1","Cau Van Phu.xls"}</definedName>
    <definedName name="_cty5" localSheetId="13">{"Book1","Cau Van Phu.xls"}</definedName>
    <definedName name="_cty5" localSheetId="16">{"Book1","Cau Van Phu.xls"}</definedName>
    <definedName name="_cty5" localSheetId="21">{"Book1","Cau Van Phu.xls"}</definedName>
    <definedName name="_cty5" localSheetId="18">{"Book1","Cau Van Phu.xls"}</definedName>
    <definedName name="_cty5" localSheetId="19">{"Book1","Cau Van Phu.xls"}</definedName>
    <definedName name="_cty5" localSheetId="20">{"Book1","Cau Van Phu.xls"}</definedName>
    <definedName name="_cty5" localSheetId="22">{"Book1","Cau Van Phu.xls"}</definedName>
    <definedName name="_cty5" localSheetId="24">{"Book1","Cau Van Phu.xls"}</definedName>
    <definedName name="_cty5" localSheetId="28">{"Book1","Cau Van Phu.xls"}</definedName>
    <definedName name="_cty5" localSheetId="14">{"Book1","Cau Van Phu.xls"}</definedName>
    <definedName name="_cty5">{"Book1","Cau Van Phu.xls"}</definedName>
    <definedName name="_Cty501" localSheetId="12" hidden="1">{"'Sheet1'!$L$16"}</definedName>
    <definedName name="_Cty501" localSheetId="11" hidden="1">{"'Sheet1'!$L$16"}</definedName>
    <definedName name="_Cty501" localSheetId="13" hidden="1">{"'Sheet1'!$L$16"}</definedName>
    <definedName name="_Cty501" localSheetId="16" hidden="1">{"'Sheet1'!$L$16"}</definedName>
    <definedName name="_Cty501" localSheetId="21" hidden="1">{"'Sheet1'!$L$16"}</definedName>
    <definedName name="_Cty501" localSheetId="18" hidden="1">{"'Sheet1'!$L$16"}</definedName>
    <definedName name="_Cty501" localSheetId="19" hidden="1">{"'Sheet1'!$L$16"}</definedName>
    <definedName name="_Cty501" localSheetId="20" hidden="1">{"'Sheet1'!$L$16"}</definedName>
    <definedName name="_Cty501" localSheetId="22" hidden="1">{"'Sheet1'!$L$16"}</definedName>
    <definedName name="_Cty501" localSheetId="24" hidden="1">{"'Sheet1'!$L$16"}</definedName>
    <definedName name="_Cty501" localSheetId="28" hidden="1">{"'Sheet1'!$L$16"}</definedName>
    <definedName name="_Cty501" localSheetId="14" hidden="1">{"'Sheet1'!$L$16"}</definedName>
    <definedName name="_Cty501" hidden="1">{"'Sheet1'!$L$16"}</definedName>
    <definedName name="_d">NA()</definedName>
    <definedName name="_D1" localSheetId="12" hidden="1">{"'Sheet1'!$L$16"}</definedName>
    <definedName name="_D1" localSheetId="11" hidden="1">{"'Sheet1'!$L$16"}</definedName>
    <definedName name="_D1" localSheetId="13" hidden="1">{"'Sheet1'!$L$16"}</definedName>
    <definedName name="_D1" localSheetId="16" hidden="1">{"'Sheet1'!$L$16"}</definedName>
    <definedName name="_D1" localSheetId="21" hidden="1">{"'Sheet1'!$L$16"}</definedName>
    <definedName name="_D1" localSheetId="18" hidden="1">{"'Sheet1'!$L$16"}</definedName>
    <definedName name="_D1" localSheetId="19" hidden="1">{"'Sheet1'!$L$16"}</definedName>
    <definedName name="_D1" localSheetId="20" hidden="1">{"'Sheet1'!$L$16"}</definedName>
    <definedName name="_D1" localSheetId="22" hidden="1">{"'Sheet1'!$L$16"}</definedName>
    <definedName name="_D1" localSheetId="24" hidden="1">{"'Sheet1'!$L$16"}</definedName>
    <definedName name="_D1" localSheetId="28" hidden="1">{"'Sheet1'!$L$16"}</definedName>
    <definedName name="_D1" localSheetId="14" hidden="1">{"'Sheet1'!$L$16"}</definedName>
    <definedName name="_D1" hidden="1">{"'Sheet1'!$L$16"}</definedName>
    <definedName name="_d12" localSheetId="12" hidden="1">{"'Sheet1'!$L$16"}</definedName>
    <definedName name="_d12" localSheetId="11" hidden="1">{"'Sheet1'!$L$16"}</definedName>
    <definedName name="_d12" localSheetId="13" hidden="1">{"'Sheet1'!$L$16"}</definedName>
    <definedName name="_d12" localSheetId="16" hidden="1">{"'Sheet1'!$L$16"}</definedName>
    <definedName name="_d12" localSheetId="21" hidden="1">{"'Sheet1'!$L$16"}</definedName>
    <definedName name="_d12" localSheetId="18" hidden="1">{"'Sheet1'!$L$16"}</definedName>
    <definedName name="_d12" localSheetId="19" hidden="1">{"'Sheet1'!$L$16"}</definedName>
    <definedName name="_d12" localSheetId="20" hidden="1">{"'Sheet1'!$L$16"}</definedName>
    <definedName name="_d12" localSheetId="22" hidden="1">{"'Sheet1'!$L$16"}</definedName>
    <definedName name="_d12" localSheetId="24" hidden="1">{"'Sheet1'!$L$16"}</definedName>
    <definedName name="_d12" localSheetId="28" hidden="1">{"'Sheet1'!$L$16"}</definedName>
    <definedName name="_d12" localSheetId="14" hidden="1">{"'Sheet1'!$L$16"}</definedName>
    <definedName name="_d12" hidden="1">{"'Sheet1'!$L$16"}</definedName>
    <definedName name="_d1500" localSheetId="12" hidden="1">{"'Sheet1'!$L$16"}</definedName>
    <definedName name="_d1500" localSheetId="11" hidden="1">{"'Sheet1'!$L$16"}</definedName>
    <definedName name="_d1500" localSheetId="13" hidden="1">{"'Sheet1'!$L$16"}</definedName>
    <definedName name="_d1500" localSheetId="16" hidden="1">{"'Sheet1'!$L$16"}</definedName>
    <definedName name="_d1500" localSheetId="21" hidden="1">{"'Sheet1'!$L$16"}</definedName>
    <definedName name="_d1500" localSheetId="18" hidden="1">{"'Sheet1'!$L$16"}</definedName>
    <definedName name="_d1500" localSheetId="19" hidden="1">{"'Sheet1'!$L$16"}</definedName>
    <definedName name="_d1500" localSheetId="20" hidden="1">{"'Sheet1'!$L$16"}</definedName>
    <definedName name="_d1500" localSheetId="22" hidden="1">{"'Sheet1'!$L$16"}</definedName>
    <definedName name="_d1500" localSheetId="24" hidden="1">{"'Sheet1'!$L$16"}</definedName>
    <definedName name="_d1500" localSheetId="28" hidden="1">{"'Sheet1'!$L$16"}</definedName>
    <definedName name="_d1500" localSheetId="14" hidden="1">{"'Sheet1'!$L$16"}</definedName>
    <definedName name="_d1500" hidden="1">{"'Sheet1'!$L$16"}</definedName>
    <definedName name="_d2" localSheetId="12" hidden="1">{#N/A,#N/A,FALSE,"mgtsum.XLS";#N/A,#N/A,FALSE,"CAPONE";#N/A,#N/A,FALSE,"CAPTWO";#N/A,#N/A,FALSE,"CAPTHREE"}</definedName>
    <definedName name="_d2" localSheetId="11" hidden="1">{#N/A,#N/A,FALSE,"mgtsum.XLS";#N/A,#N/A,FALSE,"CAPONE";#N/A,#N/A,FALSE,"CAPTWO";#N/A,#N/A,FALSE,"CAPTHREE"}</definedName>
    <definedName name="_d2" localSheetId="13" hidden="1">{#N/A,#N/A,FALSE,"mgtsum.XLS";#N/A,#N/A,FALSE,"CAPONE";#N/A,#N/A,FALSE,"CAPTWO";#N/A,#N/A,FALSE,"CAPTHREE"}</definedName>
    <definedName name="_d2" localSheetId="16" hidden="1">{#N/A,#N/A,FALSE,"mgtsum.XLS";#N/A,#N/A,FALSE,"CAPONE";#N/A,#N/A,FALSE,"CAPTWO";#N/A,#N/A,FALSE,"CAPTHREE"}</definedName>
    <definedName name="_d2" localSheetId="21" hidden="1">{#N/A,#N/A,FALSE,"mgtsum.XLS";#N/A,#N/A,FALSE,"CAPONE";#N/A,#N/A,FALSE,"CAPTWO";#N/A,#N/A,FALSE,"CAPTHREE"}</definedName>
    <definedName name="_d2" localSheetId="18" hidden="1">{#N/A,#N/A,FALSE,"mgtsum.XLS";#N/A,#N/A,FALSE,"CAPONE";#N/A,#N/A,FALSE,"CAPTWO";#N/A,#N/A,FALSE,"CAPTHREE"}</definedName>
    <definedName name="_d2" localSheetId="19" hidden="1">{#N/A,#N/A,FALSE,"mgtsum.XLS";#N/A,#N/A,FALSE,"CAPONE";#N/A,#N/A,FALSE,"CAPTWO";#N/A,#N/A,FALSE,"CAPTHREE"}</definedName>
    <definedName name="_d2" localSheetId="20" hidden="1">{#N/A,#N/A,FALSE,"mgtsum.XLS";#N/A,#N/A,FALSE,"CAPONE";#N/A,#N/A,FALSE,"CAPTWO";#N/A,#N/A,FALSE,"CAPTHREE"}</definedName>
    <definedName name="_d2" localSheetId="22" hidden="1">{#N/A,#N/A,FALSE,"mgtsum.XLS";#N/A,#N/A,FALSE,"CAPONE";#N/A,#N/A,FALSE,"CAPTWO";#N/A,#N/A,FALSE,"CAPTHREE"}</definedName>
    <definedName name="_d2" localSheetId="24" hidden="1">{#N/A,#N/A,FALSE,"mgtsum.XLS";#N/A,#N/A,FALSE,"CAPONE";#N/A,#N/A,FALSE,"CAPTWO";#N/A,#N/A,FALSE,"CAPTHREE"}</definedName>
    <definedName name="_d2" localSheetId="28" hidden="1">{#N/A,#N/A,FALSE,"mgtsum.XLS";#N/A,#N/A,FALSE,"CAPONE";#N/A,#N/A,FALSE,"CAPTWO";#N/A,#N/A,FALSE,"CAPTHREE"}</definedName>
    <definedName name="_d2" localSheetId="14" hidden="1">{#N/A,#N/A,FALSE,"mgtsum.XLS";#N/A,#N/A,FALSE,"CAPONE";#N/A,#N/A,FALSE,"CAPTWO";#N/A,#N/A,FALSE,"CAPTHREE"}</definedName>
    <definedName name="_d2" hidden="1">{#N/A,#N/A,FALSE,"mgtsum.XLS";#N/A,#N/A,FALSE,"CAPONE";#N/A,#N/A,FALSE,"CAPTWO";#N/A,#N/A,FALSE,"CAPTHREE"}</definedName>
    <definedName name="_D5" localSheetId="12" hidden="1">{"Offgrid",#N/A,FALSE,"OFFGRID";"Region",#N/A,FALSE,"REGION";"Offgrid -2",#N/A,FALSE,"OFFGRID";"WTP",#N/A,FALSE,"WTP";"WTP -2",#N/A,FALSE,"WTP";"Project",#N/A,FALSE,"PROJECT";"Summary -2",#N/A,FALSE,"SUMMARY"}</definedName>
    <definedName name="_D5" localSheetId="11" hidden="1">{"Offgrid",#N/A,FALSE,"OFFGRID";"Region",#N/A,FALSE,"REGION";"Offgrid -2",#N/A,FALSE,"OFFGRID";"WTP",#N/A,FALSE,"WTP";"WTP -2",#N/A,FALSE,"WTP";"Project",#N/A,FALSE,"PROJECT";"Summary -2",#N/A,FALSE,"SUMMARY"}</definedName>
    <definedName name="_D5" localSheetId="13" hidden="1">{"Offgrid",#N/A,FALSE,"OFFGRID";"Region",#N/A,FALSE,"REGION";"Offgrid -2",#N/A,FALSE,"OFFGRID";"WTP",#N/A,FALSE,"WTP";"WTP -2",#N/A,FALSE,"WTP";"Project",#N/A,FALSE,"PROJECT";"Summary -2",#N/A,FALSE,"SUMMARY"}</definedName>
    <definedName name="_D5" localSheetId="16" hidden="1">{"Offgrid",#N/A,FALSE,"OFFGRID";"Region",#N/A,FALSE,"REGION";"Offgrid -2",#N/A,FALSE,"OFFGRID";"WTP",#N/A,FALSE,"WTP";"WTP -2",#N/A,FALSE,"WTP";"Project",#N/A,FALSE,"PROJECT";"Summary -2",#N/A,FALSE,"SUMMARY"}</definedName>
    <definedName name="_D5" localSheetId="21" hidden="1">{"Offgrid",#N/A,FALSE,"OFFGRID";"Region",#N/A,FALSE,"REGION";"Offgrid -2",#N/A,FALSE,"OFFGRID";"WTP",#N/A,FALSE,"WTP";"WTP -2",#N/A,FALSE,"WTP";"Project",#N/A,FALSE,"PROJECT";"Summary -2",#N/A,FALSE,"SUMMARY"}</definedName>
    <definedName name="_D5" localSheetId="18" hidden="1">{"Offgrid",#N/A,FALSE,"OFFGRID";"Region",#N/A,FALSE,"REGION";"Offgrid -2",#N/A,FALSE,"OFFGRID";"WTP",#N/A,FALSE,"WTP";"WTP -2",#N/A,FALSE,"WTP";"Project",#N/A,FALSE,"PROJECT";"Summary -2",#N/A,FALSE,"SUMMARY"}</definedName>
    <definedName name="_D5" localSheetId="19" hidden="1">{"Offgrid",#N/A,FALSE,"OFFGRID";"Region",#N/A,FALSE,"REGION";"Offgrid -2",#N/A,FALSE,"OFFGRID";"WTP",#N/A,FALSE,"WTP";"WTP -2",#N/A,FALSE,"WTP";"Project",#N/A,FALSE,"PROJECT";"Summary -2",#N/A,FALSE,"SUMMARY"}</definedName>
    <definedName name="_D5" localSheetId="20" hidden="1">{"Offgrid",#N/A,FALSE,"OFFGRID";"Region",#N/A,FALSE,"REGION";"Offgrid -2",#N/A,FALSE,"OFFGRID";"WTP",#N/A,FALSE,"WTP";"WTP -2",#N/A,FALSE,"WTP";"Project",#N/A,FALSE,"PROJECT";"Summary -2",#N/A,FALSE,"SUMMARY"}</definedName>
    <definedName name="_D5" localSheetId="22" hidden="1">{"Offgrid",#N/A,FALSE,"OFFGRID";"Region",#N/A,FALSE,"REGION";"Offgrid -2",#N/A,FALSE,"OFFGRID";"WTP",#N/A,FALSE,"WTP";"WTP -2",#N/A,FALSE,"WTP";"Project",#N/A,FALSE,"PROJECT";"Summary -2",#N/A,FALSE,"SUMMARY"}</definedName>
    <definedName name="_D5" localSheetId="24" hidden="1">{"Offgrid",#N/A,FALSE,"OFFGRID";"Region",#N/A,FALSE,"REGION";"Offgrid -2",#N/A,FALSE,"OFFGRID";"WTP",#N/A,FALSE,"WTP";"WTP -2",#N/A,FALSE,"WTP";"Project",#N/A,FALSE,"PROJECT";"Summary -2",#N/A,FALSE,"SUMMARY"}</definedName>
    <definedName name="_D5" localSheetId="28" hidden="1">{"Offgrid",#N/A,FALSE,"OFFGRID";"Region",#N/A,FALSE,"REGION";"Offgrid -2",#N/A,FALSE,"OFFGRID";"WTP",#N/A,FALSE,"WTP";"WTP -2",#N/A,FALSE,"WTP";"Project",#N/A,FALSE,"PROJECT";"Summary -2",#N/A,FALSE,"SUMMARY"}</definedName>
    <definedName name="_D5" localSheetId="14" hidden="1">{"Offgrid",#N/A,FALSE,"OFFGRID";"Region",#N/A,FALSE,"REGION";"Offgrid -2",#N/A,FALSE,"OFFGRID";"WTP",#N/A,FALSE,"WTP";"WTP -2",#N/A,FALSE,"WTP";"Project",#N/A,FALSE,"PROJECT";"Summary -2",#N/A,FALSE,"SUMMARY"}</definedName>
    <definedName name="_D5" hidden="1">{"Offgrid",#N/A,FALSE,"OFFGRID";"Region",#N/A,FALSE,"REGION";"Offgrid -2",#N/A,FALSE,"OFFGRID";"WTP",#N/A,FALSE,"WTP";"WTP -2",#N/A,FALSE,"WTP";"Project",#N/A,FALSE,"PROJECT";"Summary -2",#N/A,FALSE,"SUMMARY"}</definedName>
    <definedName name="_dai1">#REF!</definedName>
    <definedName name="_dai2">#REF!</definedName>
    <definedName name="_dai3">#REF!</definedName>
    <definedName name="_dai4">#REF!</definedName>
    <definedName name="_dai5">#REF!</definedName>
    <definedName name="_dai6">#REF!</definedName>
    <definedName name="_dam24">#REF!</definedName>
    <definedName name="_dan1">#REF!</definedName>
    <definedName name="_dan2">#REF!</definedName>
    <definedName name="_dao1">#REF!</definedName>
    <definedName name="_dao2">#REF!</definedName>
    <definedName name="_dap2">#REF!</definedName>
    <definedName name="_day1">#REF!</definedName>
    <definedName name="_day2">#REF!</definedName>
    <definedName name="_day3">#REF!</definedName>
    <definedName name="_dbu1">#REF!</definedName>
    <definedName name="_dbu2">#REF!</definedName>
    <definedName name="_ddn400">#REF!</definedName>
    <definedName name="_ddn600">#REF!</definedName>
    <definedName name="_delete" hidden="1">#REF!</definedName>
    <definedName name="_DG">#REF!</definedName>
    <definedName name="_DG1" localSheetId="12" hidden="1">{"'Sheet1'!$L$16"}</definedName>
    <definedName name="_DG1" localSheetId="11" hidden="1">{"'Sheet1'!$L$16"}</definedName>
    <definedName name="_DG1" localSheetId="13" hidden="1">{"'Sheet1'!$L$16"}</definedName>
    <definedName name="_DG1" localSheetId="16" hidden="1">{"'Sheet1'!$L$16"}</definedName>
    <definedName name="_DG1" localSheetId="21" hidden="1">{"'Sheet1'!$L$16"}</definedName>
    <definedName name="_DG1" localSheetId="18" hidden="1">{"'Sheet1'!$L$16"}</definedName>
    <definedName name="_DG1" localSheetId="19" hidden="1">{"'Sheet1'!$L$16"}</definedName>
    <definedName name="_DG1" localSheetId="20" hidden="1">{"'Sheet1'!$L$16"}</definedName>
    <definedName name="_DG1" localSheetId="22" hidden="1">{"'Sheet1'!$L$16"}</definedName>
    <definedName name="_DG1" localSheetId="24" hidden="1">{"'Sheet1'!$L$16"}</definedName>
    <definedName name="_DG1" localSheetId="28" hidden="1">{"'Sheet1'!$L$16"}</definedName>
    <definedName name="_DG1" localSheetId="14" hidden="1">{"'Sheet1'!$L$16"}</definedName>
    <definedName name="_DG1" hidden="1">{"'Sheet1'!$L$16"}</definedName>
    <definedName name="_dgt100">#REF!</definedName>
    <definedName name="_dist__bin" hidden="1">#REF!</definedName>
    <definedName name="_Dist_Bin" hidden="1">#REF!</definedName>
    <definedName name="_Dist_Values" hidden="1">#REF!</definedName>
    <definedName name="_DK1" localSheetId="12" hidden="1">{"Offgrid",#N/A,FALSE,"OFFGRID";"Region",#N/A,FALSE,"REGION";"Offgrid -2",#N/A,FALSE,"OFFGRID";"WTP",#N/A,FALSE,"WTP";"WTP -2",#N/A,FALSE,"WTP";"Project",#N/A,FALSE,"PROJECT";"Summary -2",#N/A,FALSE,"SUMMARY"}</definedName>
    <definedName name="_DK1" localSheetId="11" hidden="1">{"Offgrid",#N/A,FALSE,"OFFGRID";"Region",#N/A,FALSE,"REGION";"Offgrid -2",#N/A,FALSE,"OFFGRID";"WTP",#N/A,FALSE,"WTP";"WTP -2",#N/A,FALSE,"WTP";"Project",#N/A,FALSE,"PROJECT";"Summary -2",#N/A,FALSE,"SUMMARY"}</definedName>
    <definedName name="_DK1" localSheetId="13" hidden="1">{"Offgrid",#N/A,FALSE,"OFFGRID";"Region",#N/A,FALSE,"REGION";"Offgrid -2",#N/A,FALSE,"OFFGRID";"WTP",#N/A,FALSE,"WTP";"WTP -2",#N/A,FALSE,"WTP";"Project",#N/A,FALSE,"PROJECT";"Summary -2",#N/A,FALSE,"SUMMARY"}</definedName>
    <definedName name="_DK1" localSheetId="16" hidden="1">{"Offgrid",#N/A,FALSE,"OFFGRID";"Region",#N/A,FALSE,"REGION";"Offgrid -2",#N/A,FALSE,"OFFGRID";"WTP",#N/A,FALSE,"WTP";"WTP -2",#N/A,FALSE,"WTP";"Project",#N/A,FALSE,"PROJECT";"Summary -2",#N/A,FALSE,"SUMMARY"}</definedName>
    <definedName name="_DK1" localSheetId="21" hidden="1">{"Offgrid",#N/A,FALSE,"OFFGRID";"Region",#N/A,FALSE,"REGION";"Offgrid -2",#N/A,FALSE,"OFFGRID";"WTP",#N/A,FALSE,"WTP";"WTP -2",#N/A,FALSE,"WTP";"Project",#N/A,FALSE,"PROJECT";"Summary -2",#N/A,FALSE,"SUMMARY"}</definedName>
    <definedName name="_DK1" localSheetId="18" hidden="1">{"Offgrid",#N/A,FALSE,"OFFGRID";"Region",#N/A,FALSE,"REGION";"Offgrid -2",#N/A,FALSE,"OFFGRID";"WTP",#N/A,FALSE,"WTP";"WTP -2",#N/A,FALSE,"WTP";"Project",#N/A,FALSE,"PROJECT";"Summary -2",#N/A,FALSE,"SUMMARY"}</definedName>
    <definedName name="_DK1" localSheetId="19" hidden="1">{"Offgrid",#N/A,FALSE,"OFFGRID";"Region",#N/A,FALSE,"REGION";"Offgrid -2",#N/A,FALSE,"OFFGRID";"WTP",#N/A,FALSE,"WTP";"WTP -2",#N/A,FALSE,"WTP";"Project",#N/A,FALSE,"PROJECT";"Summary -2",#N/A,FALSE,"SUMMARY"}</definedName>
    <definedName name="_DK1" localSheetId="20" hidden="1">{"Offgrid",#N/A,FALSE,"OFFGRID";"Region",#N/A,FALSE,"REGION";"Offgrid -2",#N/A,FALSE,"OFFGRID";"WTP",#N/A,FALSE,"WTP";"WTP -2",#N/A,FALSE,"WTP";"Project",#N/A,FALSE,"PROJECT";"Summary -2",#N/A,FALSE,"SUMMARY"}</definedName>
    <definedName name="_DK1" localSheetId="22" hidden="1">{"Offgrid",#N/A,FALSE,"OFFGRID";"Region",#N/A,FALSE,"REGION";"Offgrid -2",#N/A,FALSE,"OFFGRID";"WTP",#N/A,FALSE,"WTP";"WTP -2",#N/A,FALSE,"WTP";"Project",#N/A,FALSE,"PROJECT";"Summary -2",#N/A,FALSE,"SUMMARY"}</definedName>
    <definedName name="_DK1" localSheetId="24" hidden="1">{"Offgrid",#N/A,FALSE,"OFFGRID";"Region",#N/A,FALSE,"REGION";"Offgrid -2",#N/A,FALSE,"OFFGRID";"WTP",#N/A,FALSE,"WTP";"WTP -2",#N/A,FALSE,"WTP";"Project",#N/A,FALSE,"PROJECT";"Summary -2",#N/A,FALSE,"SUMMARY"}</definedName>
    <definedName name="_DK1" localSheetId="28" hidden="1">{"Offgrid",#N/A,FALSE,"OFFGRID";"Region",#N/A,FALSE,"REGION";"Offgrid -2",#N/A,FALSE,"OFFGRID";"WTP",#N/A,FALSE,"WTP";"WTP -2",#N/A,FALSE,"WTP";"Project",#N/A,FALSE,"PROJECT";"Summary -2",#N/A,FALSE,"SUMMARY"}</definedName>
    <definedName name="_DK1" localSheetId="14" hidden="1">{"Offgrid",#N/A,FALSE,"OFFGRID";"Region",#N/A,FALSE,"REGION";"Offgrid -2",#N/A,FALSE,"OFFGRID";"WTP",#N/A,FALSE,"WTP";"WTP -2",#N/A,FALSE,"WTP";"Project",#N/A,FALSE,"PROJECT";"Summary -2",#N/A,FALSE,"SUMMARY"}</definedName>
    <definedName name="_DK1" hidden="1">{"Offgrid",#N/A,FALSE,"OFFGRID";"Region",#N/A,FALSE,"REGION";"Offgrid -2",#N/A,FALSE,"OFFGRID";"WTP",#N/A,FALSE,"WTP";"WTP -2",#N/A,FALSE,"WTP";"Project",#N/A,FALSE,"PROJECT";"Summary -2",#N/A,FALSE,"SUMMARY"}</definedName>
    <definedName name="_dot2" localSheetId="12" hidden="1">{"'Sheet1'!$L$16"}</definedName>
    <definedName name="_dot2" localSheetId="11" hidden="1">{"'Sheet1'!$L$16"}</definedName>
    <definedName name="_dot2" localSheetId="13" hidden="1">{"'Sheet1'!$L$16"}</definedName>
    <definedName name="_dot2" localSheetId="16" hidden="1">{"'Sheet1'!$L$16"}</definedName>
    <definedName name="_dot2" localSheetId="21" hidden="1">{"'Sheet1'!$L$16"}</definedName>
    <definedName name="_dot2" localSheetId="18" hidden="1">{"'Sheet1'!$L$16"}</definedName>
    <definedName name="_dot2" localSheetId="19" hidden="1">{"'Sheet1'!$L$16"}</definedName>
    <definedName name="_dot2" localSheetId="20" hidden="1">{"'Sheet1'!$L$16"}</definedName>
    <definedName name="_dot2" localSheetId="22" hidden="1">{"'Sheet1'!$L$16"}</definedName>
    <definedName name="_dot2" localSheetId="24" hidden="1">{"'Sheet1'!$L$16"}</definedName>
    <definedName name="_dot2" localSheetId="28" hidden="1">{"'Sheet1'!$L$16"}</definedName>
    <definedName name="_dot2" localSheetId="14" hidden="1">{"'Sheet1'!$L$16"}</definedName>
    <definedName name="_dot2" hidden="1">{"'Sheet1'!$L$16"}</definedName>
    <definedName name="_dsa3" hidden="1">#REF!</definedName>
    <definedName name="_dt1" localSheetId="12" hidden="1">{"'Sheet1'!$L$16"}</definedName>
    <definedName name="_dt1" localSheetId="11" hidden="1">{"'Sheet1'!$L$16"}</definedName>
    <definedName name="_dt1" localSheetId="13" hidden="1">{"'Sheet1'!$L$16"}</definedName>
    <definedName name="_dt1" localSheetId="16" hidden="1">{"'Sheet1'!$L$16"}</definedName>
    <definedName name="_dt1" localSheetId="21" hidden="1">{"'Sheet1'!$L$16"}</definedName>
    <definedName name="_dt1" localSheetId="18" hidden="1">{"'Sheet1'!$L$16"}</definedName>
    <definedName name="_dt1" localSheetId="19" hidden="1">{"'Sheet1'!$L$16"}</definedName>
    <definedName name="_dt1" localSheetId="20" hidden="1">{"'Sheet1'!$L$16"}</definedName>
    <definedName name="_dt1" localSheetId="22" hidden="1">{"'Sheet1'!$L$16"}</definedName>
    <definedName name="_dt1" localSheetId="24" hidden="1">{"'Sheet1'!$L$16"}</definedName>
    <definedName name="_dt1" localSheetId="28" hidden="1">{"'Sheet1'!$L$16"}</definedName>
    <definedName name="_dt1" localSheetId="14" hidden="1">{"'Sheet1'!$L$16"}</definedName>
    <definedName name="_dt1" hidden="1">{"'Sheet1'!$L$16"}</definedName>
    <definedName name="_DT10" localSheetId="12" hidden="1">{"'Sheet1'!$L$16"}</definedName>
    <definedName name="_DT10" localSheetId="11" hidden="1">{"'Sheet1'!$L$16"}</definedName>
    <definedName name="_DT10" localSheetId="13" hidden="1">{"'Sheet1'!$L$16"}</definedName>
    <definedName name="_DT10" localSheetId="16" hidden="1">{"'Sheet1'!$L$16"}</definedName>
    <definedName name="_DT10" localSheetId="21" hidden="1">{"'Sheet1'!$L$16"}</definedName>
    <definedName name="_DT10" localSheetId="18" hidden="1">{"'Sheet1'!$L$16"}</definedName>
    <definedName name="_DT10" localSheetId="19" hidden="1">{"'Sheet1'!$L$16"}</definedName>
    <definedName name="_DT10" localSheetId="20" hidden="1">{"'Sheet1'!$L$16"}</definedName>
    <definedName name="_DT10" localSheetId="22" hidden="1">{"'Sheet1'!$L$16"}</definedName>
    <definedName name="_DT10" localSheetId="24" hidden="1">{"'Sheet1'!$L$16"}</definedName>
    <definedName name="_DT10" localSheetId="28" hidden="1">{"'Sheet1'!$L$16"}</definedName>
    <definedName name="_DT10" localSheetId="14" hidden="1">{"'Sheet1'!$L$16"}</definedName>
    <definedName name="_DT10" hidden="1">{"'Sheet1'!$L$16"}</definedName>
    <definedName name="_DT10_1" localSheetId="12">{"'Sheet1'!$L$16"}</definedName>
    <definedName name="_DT10_1" localSheetId="11">{"'Sheet1'!$L$16"}</definedName>
    <definedName name="_DT10_1" localSheetId="13">{"'Sheet1'!$L$16"}</definedName>
    <definedName name="_DT10_1" localSheetId="16">{"'Sheet1'!$L$16"}</definedName>
    <definedName name="_DT10_1" localSheetId="21">{"'Sheet1'!$L$16"}</definedName>
    <definedName name="_DT10_1" localSheetId="18">{"'Sheet1'!$L$16"}</definedName>
    <definedName name="_DT10_1" localSheetId="19">{"'Sheet1'!$L$16"}</definedName>
    <definedName name="_DT10_1" localSheetId="20">{"'Sheet1'!$L$16"}</definedName>
    <definedName name="_DT10_1" localSheetId="22">{"'Sheet1'!$L$16"}</definedName>
    <definedName name="_DT10_1" localSheetId="24">{"'Sheet1'!$L$16"}</definedName>
    <definedName name="_DT10_1" localSheetId="28">{"'Sheet1'!$L$16"}</definedName>
    <definedName name="_DT10_1" localSheetId="14">{"'Sheet1'!$L$16"}</definedName>
    <definedName name="_DT10_1">{"'Sheet1'!$L$16"}</definedName>
    <definedName name="_E1200" localSheetId="12" hidden="1">{"'Sheet1'!$L$16"}</definedName>
    <definedName name="_E1200" localSheetId="11" hidden="1">{"'Sheet1'!$L$16"}</definedName>
    <definedName name="_E1200" localSheetId="13" hidden="1">{"'Sheet1'!$L$16"}</definedName>
    <definedName name="_E1200" localSheetId="16" hidden="1">{"'Sheet1'!$L$16"}</definedName>
    <definedName name="_E1200" localSheetId="21" hidden="1">{"'Sheet1'!$L$16"}</definedName>
    <definedName name="_E1200" localSheetId="18" hidden="1">{"'Sheet1'!$L$16"}</definedName>
    <definedName name="_E1200" localSheetId="19" hidden="1">{"'Sheet1'!$L$16"}</definedName>
    <definedName name="_E1200" localSheetId="20" hidden="1">{"'Sheet1'!$L$16"}</definedName>
    <definedName name="_E1200" localSheetId="22" hidden="1">{"'Sheet1'!$L$16"}</definedName>
    <definedName name="_E1200" localSheetId="24" hidden="1">{"'Sheet1'!$L$16"}</definedName>
    <definedName name="_E1200" localSheetId="28" hidden="1">{"'Sheet1'!$L$16"}</definedName>
    <definedName name="_E1200" localSheetId="14" hidden="1">{"'Sheet1'!$L$16"}</definedName>
    <definedName name="_E1200" hidden="1">{"'Sheet1'!$L$16"}</definedName>
    <definedName name="_ECS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ff3" localSheetId="12" hidden="1">{"Offgrid",#N/A,FALSE,"OFFGRID";"Region",#N/A,FALSE,"REGION";"Offgrid -2",#N/A,FALSE,"OFFGRID";"WTP",#N/A,FALSE,"WTP";"WTP -2",#N/A,FALSE,"WTP";"Project",#N/A,FALSE,"PROJECT";"Summary -2",#N/A,FALSE,"SUMMARY"}</definedName>
    <definedName name="_eff3" localSheetId="11" hidden="1">{"Offgrid",#N/A,FALSE,"OFFGRID";"Region",#N/A,FALSE,"REGION";"Offgrid -2",#N/A,FALSE,"OFFGRID";"WTP",#N/A,FALSE,"WTP";"WTP -2",#N/A,FALSE,"WTP";"Project",#N/A,FALSE,"PROJECT";"Summary -2",#N/A,FALSE,"SUMMARY"}</definedName>
    <definedName name="_eff3" localSheetId="13" hidden="1">{"Offgrid",#N/A,FALSE,"OFFGRID";"Region",#N/A,FALSE,"REGION";"Offgrid -2",#N/A,FALSE,"OFFGRID";"WTP",#N/A,FALSE,"WTP";"WTP -2",#N/A,FALSE,"WTP";"Project",#N/A,FALSE,"PROJECT";"Summary -2",#N/A,FALSE,"SUMMARY"}</definedName>
    <definedName name="_eff3" localSheetId="16" hidden="1">{"Offgrid",#N/A,FALSE,"OFFGRID";"Region",#N/A,FALSE,"REGION";"Offgrid -2",#N/A,FALSE,"OFFGRID";"WTP",#N/A,FALSE,"WTP";"WTP -2",#N/A,FALSE,"WTP";"Project",#N/A,FALSE,"PROJECT";"Summary -2",#N/A,FALSE,"SUMMARY"}</definedName>
    <definedName name="_eff3" localSheetId="21" hidden="1">{"Offgrid",#N/A,FALSE,"OFFGRID";"Region",#N/A,FALSE,"REGION";"Offgrid -2",#N/A,FALSE,"OFFGRID";"WTP",#N/A,FALSE,"WTP";"WTP -2",#N/A,FALSE,"WTP";"Project",#N/A,FALSE,"PROJECT";"Summary -2",#N/A,FALSE,"SUMMARY"}</definedName>
    <definedName name="_eff3" localSheetId="18" hidden="1">{"Offgrid",#N/A,FALSE,"OFFGRID";"Region",#N/A,FALSE,"REGION";"Offgrid -2",#N/A,FALSE,"OFFGRID";"WTP",#N/A,FALSE,"WTP";"WTP -2",#N/A,FALSE,"WTP";"Project",#N/A,FALSE,"PROJECT";"Summary -2",#N/A,FALSE,"SUMMARY"}</definedName>
    <definedName name="_eff3" localSheetId="19" hidden="1">{"Offgrid",#N/A,FALSE,"OFFGRID";"Region",#N/A,FALSE,"REGION";"Offgrid -2",#N/A,FALSE,"OFFGRID";"WTP",#N/A,FALSE,"WTP";"WTP -2",#N/A,FALSE,"WTP";"Project",#N/A,FALSE,"PROJECT";"Summary -2",#N/A,FALSE,"SUMMARY"}</definedName>
    <definedName name="_eff3" localSheetId="20" hidden="1">{"Offgrid",#N/A,FALSE,"OFFGRID";"Region",#N/A,FALSE,"REGION";"Offgrid -2",#N/A,FALSE,"OFFGRID";"WTP",#N/A,FALSE,"WTP";"WTP -2",#N/A,FALSE,"WTP";"Project",#N/A,FALSE,"PROJECT";"Summary -2",#N/A,FALSE,"SUMMARY"}</definedName>
    <definedName name="_eff3" localSheetId="22" hidden="1">{"Offgrid",#N/A,FALSE,"OFFGRID";"Region",#N/A,FALSE,"REGION";"Offgrid -2",#N/A,FALSE,"OFFGRID";"WTP",#N/A,FALSE,"WTP";"WTP -2",#N/A,FALSE,"WTP";"Project",#N/A,FALSE,"PROJECT";"Summary -2",#N/A,FALSE,"SUMMARY"}</definedName>
    <definedName name="_eff3" localSheetId="24" hidden="1">{"Offgrid",#N/A,FALSE,"OFFGRID";"Region",#N/A,FALSE,"REGION";"Offgrid -2",#N/A,FALSE,"OFFGRID";"WTP",#N/A,FALSE,"WTP";"WTP -2",#N/A,FALSE,"WTP";"Project",#N/A,FALSE,"PROJECT";"Summary -2",#N/A,FALSE,"SUMMARY"}</definedName>
    <definedName name="_eff3" localSheetId="28" hidden="1">{"Offgrid",#N/A,FALSE,"OFFGRID";"Region",#N/A,FALSE,"REGION";"Offgrid -2",#N/A,FALSE,"OFFGRID";"WTP",#N/A,FALSE,"WTP";"WTP -2",#N/A,FALSE,"WTP";"Project",#N/A,FALSE,"PROJECT";"Summary -2",#N/A,FALSE,"SUMMARY"}</definedName>
    <definedName name="_eff3" localSheetId="14" hidden="1">{"Offgrid",#N/A,FALSE,"OFFGRID";"Region",#N/A,FALSE,"REGION";"Offgrid -2",#N/A,FALSE,"OFFGRID";"WTP",#N/A,FALSE,"WTP";"WTP -2",#N/A,FALSE,"WTP";"Project",#N/A,FALSE,"PROJECT";"Summary -2",#N/A,FALSE,"SUMMARY"}</definedName>
    <definedName name="_eff3" hidden="1">{"Offgrid",#N/A,FALSE,"OFFGRID";"Region",#N/A,FALSE,"REGION";"Offgrid -2",#N/A,FALSE,"OFFGRID";"WTP",#N/A,FALSE,"WTP";"WTP -2",#N/A,FALSE,"WTP";"Project",#N/A,FALSE,"PROJECT";"Summary -2",#N/A,FALSE,"SUMMARY"}</definedName>
    <definedName name="_ewt3" localSheetId="12" hidden="1">{#N/A,#N/A,FALSE,"CCTV"}</definedName>
    <definedName name="_ewt3" localSheetId="11" hidden="1">{#N/A,#N/A,FALSE,"CCTV"}</definedName>
    <definedName name="_ewt3" localSheetId="13" hidden="1">{#N/A,#N/A,FALSE,"CCTV"}</definedName>
    <definedName name="_ewt3" localSheetId="16" hidden="1">{#N/A,#N/A,FALSE,"CCTV"}</definedName>
    <definedName name="_ewt3" localSheetId="21" hidden="1">{#N/A,#N/A,FALSE,"CCTV"}</definedName>
    <definedName name="_ewt3" localSheetId="18" hidden="1">{#N/A,#N/A,FALSE,"CCTV"}</definedName>
    <definedName name="_ewt3" localSheetId="19" hidden="1">{#N/A,#N/A,FALSE,"CCTV"}</definedName>
    <definedName name="_ewt3" localSheetId="20" hidden="1">{#N/A,#N/A,FALSE,"CCTV"}</definedName>
    <definedName name="_ewt3" localSheetId="22" hidden="1">{#N/A,#N/A,FALSE,"CCTV"}</definedName>
    <definedName name="_ewt3" localSheetId="24" hidden="1">{#N/A,#N/A,FALSE,"CCTV"}</definedName>
    <definedName name="_ewt3" localSheetId="28" hidden="1">{#N/A,#N/A,FALSE,"CCTV"}</definedName>
    <definedName name="_ewt3" localSheetId="14" hidden="1">{#N/A,#N/A,FALSE,"CCTV"}</definedName>
    <definedName name="_ewt3" hidden="1">{#N/A,#N/A,FALSE,"CCTV"}</definedName>
    <definedName name="_F" hidden="1">#REF!</definedName>
    <definedName name="_F1" localSheetId="12" hidden="1">{"'Sheet1'!$L$16"}</definedName>
    <definedName name="_F1" localSheetId="11" hidden="1">{"'Sheet1'!$L$16"}</definedName>
    <definedName name="_F1" localSheetId="13" hidden="1">{"'Sheet1'!$L$16"}</definedName>
    <definedName name="_F1" localSheetId="16" hidden="1">{"'Sheet1'!$L$16"}</definedName>
    <definedName name="_F1" localSheetId="21" hidden="1">{"'Sheet1'!$L$16"}</definedName>
    <definedName name="_F1" localSheetId="18" hidden="1">{"'Sheet1'!$L$16"}</definedName>
    <definedName name="_F1" localSheetId="19" hidden="1">{"'Sheet1'!$L$16"}</definedName>
    <definedName name="_F1" localSheetId="20" hidden="1">{"'Sheet1'!$L$16"}</definedName>
    <definedName name="_F1" localSheetId="22" hidden="1">{"'Sheet1'!$L$16"}</definedName>
    <definedName name="_F1" localSheetId="24" hidden="1">{"'Sheet1'!$L$16"}</definedName>
    <definedName name="_F1" localSheetId="28" hidden="1">{"'Sheet1'!$L$16"}</definedName>
    <definedName name="_F1" localSheetId="14" hidden="1">{"'Sheet1'!$L$16"}</definedName>
    <definedName name="_F1" hidden="1">{"'Sheet1'!$L$16"}</definedName>
    <definedName name="_f4" localSheetId="12" hidden="1">{#N/A,#N/A,FALSE,"Aging Summary";#N/A,#N/A,FALSE,"Ratio Analysis";#N/A,#N/A,FALSE,"Test 120 Day Accts";#N/A,#N/A,FALSE,"Tickmarks"}</definedName>
    <definedName name="_f4" localSheetId="11" hidden="1">{#N/A,#N/A,FALSE,"Aging Summary";#N/A,#N/A,FALSE,"Ratio Analysis";#N/A,#N/A,FALSE,"Test 120 Day Accts";#N/A,#N/A,FALSE,"Tickmarks"}</definedName>
    <definedName name="_f4" localSheetId="13" hidden="1">{#N/A,#N/A,FALSE,"Aging Summary";#N/A,#N/A,FALSE,"Ratio Analysis";#N/A,#N/A,FALSE,"Test 120 Day Accts";#N/A,#N/A,FALSE,"Tickmarks"}</definedName>
    <definedName name="_f4" localSheetId="16" hidden="1">{#N/A,#N/A,FALSE,"Aging Summary";#N/A,#N/A,FALSE,"Ratio Analysis";#N/A,#N/A,FALSE,"Test 120 Day Accts";#N/A,#N/A,FALSE,"Tickmarks"}</definedName>
    <definedName name="_f4" localSheetId="21" hidden="1">{#N/A,#N/A,FALSE,"Aging Summary";#N/A,#N/A,FALSE,"Ratio Analysis";#N/A,#N/A,FALSE,"Test 120 Day Accts";#N/A,#N/A,FALSE,"Tickmarks"}</definedName>
    <definedName name="_f4" localSheetId="18" hidden="1">{#N/A,#N/A,FALSE,"Aging Summary";#N/A,#N/A,FALSE,"Ratio Analysis";#N/A,#N/A,FALSE,"Test 120 Day Accts";#N/A,#N/A,FALSE,"Tickmarks"}</definedName>
    <definedName name="_f4" localSheetId="19" hidden="1">{#N/A,#N/A,FALSE,"Aging Summary";#N/A,#N/A,FALSE,"Ratio Analysis";#N/A,#N/A,FALSE,"Test 120 Day Accts";#N/A,#N/A,FALSE,"Tickmarks"}</definedName>
    <definedName name="_f4" localSheetId="20" hidden="1">{#N/A,#N/A,FALSE,"Aging Summary";#N/A,#N/A,FALSE,"Ratio Analysis";#N/A,#N/A,FALSE,"Test 120 Day Accts";#N/A,#N/A,FALSE,"Tickmarks"}</definedName>
    <definedName name="_f4" localSheetId="22" hidden="1">{#N/A,#N/A,FALSE,"Aging Summary";#N/A,#N/A,FALSE,"Ratio Analysis";#N/A,#N/A,FALSE,"Test 120 Day Accts";#N/A,#N/A,FALSE,"Tickmarks"}</definedName>
    <definedName name="_f4" localSheetId="24" hidden="1">{#N/A,#N/A,FALSE,"Aging Summary";#N/A,#N/A,FALSE,"Ratio Analysis";#N/A,#N/A,FALSE,"Test 120 Day Accts";#N/A,#N/A,FALSE,"Tickmarks"}</definedName>
    <definedName name="_f4" localSheetId="28" hidden="1">{#N/A,#N/A,FALSE,"Aging Summary";#N/A,#N/A,FALSE,"Ratio Analysis";#N/A,#N/A,FALSE,"Test 120 Day Accts";#N/A,#N/A,FALSE,"Tickmarks"}</definedName>
    <definedName name="_f4" localSheetId="14" hidden="1">{#N/A,#N/A,FALSE,"Aging Summary";#N/A,#N/A,FALSE,"Ratio Analysis";#N/A,#N/A,FALSE,"Test 120 Day Accts";#N/A,#N/A,FALSE,"Tickmarks"}</definedName>
    <definedName name="_f4" hidden="1">{#N/A,#N/A,FALSE,"Aging Summary";#N/A,#N/A,FALSE,"Ratio Analysis";#N/A,#N/A,FALSE,"Test 120 Day Accts";#N/A,#N/A,FALSE,"Tickmarks"}</definedName>
    <definedName name="_f5" localSheetId="12" hidden="1">{"'Sheet1'!$L$16"}</definedName>
    <definedName name="_f5" localSheetId="11" hidden="1">{"'Sheet1'!$L$16"}</definedName>
    <definedName name="_f5" localSheetId="13" hidden="1">{"'Sheet1'!$L$16"}</definedName>
    <definedName name="_f5" localSheetId="16" hidden="1">{"'Sheet1'!$L$16"}</definedName>
    <definedName name="_f5" localSheetId="21" hidden="1">{"'Sheet1'!$L$16"}</definedName>
    <definedName name="_f5" localSheetId="18" hidden="1">{"'Sheet1'!$L$16"}</definedName>
    <definedName name="_f5" localSheetId="19" hidden="1">{"'Sheet1'!$L$16"}</definedName>
    <definedName name="_f5" localSheetId="20" hidden="1">{"'Sheet1'!$L$16"}</definedName>
    <definedName name="_f5" localSheetId="22" hidden="1">{"'Sheet1'!$L$16"}</definedName>
    <definedName name="_f5" localSheetId="24" hidden="1">{"'Sheet1'!$L$16"}</definedName>
    <definedName name="_f5" localSheetId="28" hidden="1">{"'Sheet1'!$L$16"}</definedName>
    <definedName name="_f5" localSheetId="14" hidden="1">{"'Sheet1'!$L$16"}</definedName>
    <definedName name="_f5" hidden="1">{"'Sheet1'!$L$16"}</definedName>
    <definedName name="_f501" localSheetId="12" hidden="1">{#N/A,#N/A,FALSE,"COVER";#N/A,#N/A,FALSE,"0";#N/A,#N/A,FALSE,"1";#N/A,#N/A,FALSE,"2";#N/A,#N/A,FALSE,"3";#N/A,#N/A,FALSE,"4";#N/A,#N/A,FALSE,"5";#N/A,#N/A,FALSE,"6";#N/A,#N/A,FALSE,"7";#N/A,#N/A,FALSE,"8";#N/A,#N/A,FALSE,"9";#N/A,#N/A,FALSE,"10";#N/A,#N/A,FALSE,"11"}</definedName>
    <definedName name="_f501" localSheetId="11" hidden="1">{#N/A,#N/A,FALSE,"COVER";#N/A,#N/A,FALSE,"0";#N/A,#N/A,FALSE,"1";#N/A,#N/A,FALSE,"2";#N/A,#N/A,FALSE,"3";#N/A,#N/A,FALSE,"4";#N/A,#N/A,FALSE,"5";#N/A,#N/A,FALSE,"6";#N/A,#N/A,FALSE,"7";#N/A,#N/A,FALSE,"8";#N/A,#N/A,FALSE,"9";#N/A,#N/A,FALSE,"10";#N/A,#N/A,FALSE,"11"}</definedName>
    <definedName name="_f501" localSheetId="13" hidden="1">{#N/A,#N/A,FALSE,"COVER";#N/A,#N/A,FALSE,"0";#N/A,#N/A,FALSE,"1";#N/A,#N/A,FALSE,"2";#N/A,#N/A,FALSE,"3";#N/A,#N/A,FALSE,"4";#N/A,#N/A,FALSE,"5";#N/A,#N/A,FALSE,"6";#N/A,#N/A,FALSE,"7";#N/A,#N/A,FALSE,"8";#N/A,#N/A,FALSE,"9";#N/A,#N/A,FALSE,"10";#N/A,#N/A,FALSE,"11"}</definedName>
    <definedName name="_f501" localSheetId="16" hidden="1">{#N/A,#N/A,FALSE,"COVER";#N/A,#N/A,FALSE,"0";#N/A,#N/A,FALSE,"1";#N/A,#N/A,FALSE,"2";#N/A,#N/A,FALSE,"3";#N/A,#N/A,FALSE,"4";#N/A,#N/A,FALSE,"5";#N/A,#N/A,FALSE,"6";#N/A,#N/A,FALSE,"7";#N/A,#N/A,FALSE,"8";#N/A,#N/A,FALSE,"9";#N/A,#N/A,FALSE,"10";#N/A,#N/A,FALSE,"11"}</definedName>
    <definedName name="_f501" localSheetId="21" hidden="1">{#N/A,#N/A,FALSE,"COVER";#N/A,#N/A,FALSE,"0";#N/A,#N/A,FALSE,"1";#N/A,#N/A,FALSE,"2";#N/A,#N/A,FALSE,"3";#N/A,#N/A,FALSE,"4";#N/A,#N/A,FALSE,"5";#N/A,#N/A,FALSE,"6";#N/A,#N/A,FALSE,"7";#N/A,#N/A,FALSE,"8";#N/A,#N/A,FALSE,"9";#N/A,#N/A,FALSE,"10";#N/A,#N/A,FALSE,"11"}</definedName>
    <definedName name="_f501" localSheetId="18" hidden="1">{#N/A,#N/A,FALSE,"COVER";#N/A,#N/A,FALSE,"0";#N/A,#N/A,FALSE,"1";#N/A,#N/A,FALSE,"2";#N/A,#N/A,FALSE,"3";#N/A,#N/A,FALSE,"4";#N/A,#N/A,FALSE,"5";#N/A,#N/A,FALSE,"6";#N/A,#N/A,FALSE,"7";#N/A,#N/A,FALSE,"8";#N/A,#N/A,FALSE,"9";#N/A,#N/A,FALSE,"10";#N/A,#N/A,FALSE,"11"}</definedName>
    <definedName name="_f501" localSheetId="19" hidden="1">{#N/A,#N/A,FALSE,"COVER";#N/A,#N/A,FALSE,"0";#N/A,#N/A,FALSE,"1";#N/A,#N/A,FALSE,"2";#N/A,#N/A,FALSE,"3";#N/A,#N/A,FALSE,"4";#N/A,#N/A,FALSE,"5";#N/A,#N/A,FALSE,"6";#N/A,#N/A,FALSE,"7";#N/A,#N/A,FALSE,"8";#N/A,#N/A,FALSE,"9";#N/A,#N/A,FALSE,"10";#N/A,#N/A,FALSE,"11"}</definedName>
    <definedName name="_f501" localSheetId="20" hidden="1">{#N/A,#N/A,FALSE,"COVER";#N/A,#N/A,FALSE,"0";#N/A,#N/A,FALSE,"1";#N/A,#N/A,FALSE,"2";#N/A,#N/A,FALSE,"3";#N/A,#N/A,FALSE,"4";#N/A,#N/A,FALSE,"5";#N/A,#N/A,FALSE,"6";#N/A,#N/A,FALSE,"7";#N/A,#N/A,FALSE,"8";#N/A,#N/A,FALSE,"9";#N/A,#N/A,FALSE,"10";#N/A,#N/A,FALSE,"11"}</definedName>
    <definedName name="_f501" localSheetId="22" hidden="1">{#N/A,#N/A,FALSE,"COVER";#N/A,#N/A,FALSE,"0";#N/A,#N/A,FALSE,"1";#N/A,#N/A,FALSE,"2";#N/A,#N/A,FALSE,"3";#N/A,#N/A,FALSE,"4";#N/A,#N/A,FALSE,"5";#N/A,#N/A,FALSE,"6";#N/A,#N/A,FALSE,"7";#N/A,#N/A,FALSE,"8";#N/A,#N/A,FALSE,"9";#N/A,#N/A,FALSE,"10";#N/A,#N/A,FALSE,"11"}</definedName>
    <definedName name="_f501" localSheetId="24" hidden="1">{#N/A,#N/A,FALSE,"COVER";#N/A,#N/A,FALSE,"0";#N/A,#N/A,FALSE,"1";#N/A,#N/A,FALSE,"2";#N/A,#N/A,FALSE,"3";#N/A,#N/A,FALSE,"4";#N/A,#N/A,FALSE,"5";#N/A,#N/A,FALSE,"6";#N/A,#N/A,FALSE,"7";#N/A,#N/A,FALSE,"8";#N/A,#N/A,FALSE,"9";#N/A,#N/A,FALSE,"10";#N/A,#N/A,FALSE,"11"}</definedName>
    <definedName name="_f501" localSheetId="28" hidden="1">{#N/A,#N/A,FALSE,"COVER";#N/A,#N/A,FALSE,"0";#N/A,#N/A,FALSE,"1";#N/A,#N/A,FALSE,"2";#N/A,#N/A,FALSE,"3";#N/A,#N/A,FALSE,"4";#N/A,#N/A,FALSE,"5";#N/A,#N/A,FALSE,"6";#N/A,#N/A,FALSE,"7";#N/A,#N/A,FALSE,"8";#N/A,#N/A,FALSE,"9";#N/A,#N/A,FALSE,"10";#N/A,#N/A,FALSE,"11"}</definedName>
    <definedName name="_f501" localSheetId="14" hidden="1">{#N/A,#N/A,FALSE,"COVER";#N/A,#N/A,FALSE,"0";#N/A,#N/A,FALSE,"1";#N/A,#N/A,FALSE,"2";#N/A,#N/A,FALSE,"3";#N/A,#N/A,FALSE,"4";#N/A,#N/A,FALSE,"5";#N/A,#N/A,FALSE,"6";#N/A,#N/A,FALSE,"7";#N/A,#N/A,FALSE,"8";#N/A,#N/A,FALSE,"9";#N/A,#N/A,FALSE,"10";#N/A,#N/A,FALSE,"11"}</definedName>
    <definedName name="_f501" hidden="1">{#N/A,#N/A,FALSE,"COVER";#N/A,#N/A,FALSE,"0";#N/A,#N/A,FALSE,"1";#N/A,#N/A,FALSE,"2";#N/A,#N/A,FALSE,"3";#N/A,#N/A,FALSE,"4";#N/A,#N/A,FALSE,"5";#N/A,#N/A,FALSE,"6";#N/A,#N/A,FALSE,"7";#N/A,#N/A,FALSE,"8";#N/A,#N/A,FALSE,"9";#N/A,#N/A,FALSE,"10";#N/A,#N/A,FALSE,"11"}</definedName>
    <definedName name="_FAB4" hidden="1">#REF!</definedName>
    <definedName name="_FD12" localSheetId="12" hidden="1">{"'Sheet1'!$L$16"}</definedName>
    <definedName name="_FD12" localSheetId="11" hidden="1">{"'Sheet1'!$L$16"}</definedName>
    <definedName name="_FD12" localSheetId="13" hidden="1">{"'Sheet1'!$L$16"}</definedName>
    <definedName name="_FD12" localSheetId="16" hidden="1">{"'Sheet1'!$L$16"}</definedName>
    <definedName name="_FD12" localSheetId="21" hidden="1">{"'Sheet1'!$L$16"}</definedName>
    <definedName name="_FD12" localSheetId="18" hidden="1">{"'Sheet1'!$L$16"}</definedName>
    <definedName name="_FD12" localSheetId="19" hidden="1">{"'Sheet1'!$L$16"}</definedName>
    <definedName name="_FD12" localSheetId="20" hidden="1">{"'Sheet1'!$L$16"}</definedName>
    <definedName name="_FD12" localSheetId="22" hidden="1">{"'Sheet1'!$L$16"}</definedName>
    <definedName name="_FD12" localSheetId="24" hidden="1">{"'Sheet1'!$L$16"}</definedName>
    <definedName name="_FD12" localSheetId="28" hidden="1">{"'Sheet1'!$L$16"}</definedName>
    <definedName name="_FD12" localSheetId="14" hidden="1">{"'Sheet1'!$L$16"}</definedName>
    <definedName name="_FD12" hidden="1">{"'Sheet1'!$L$16"}</definedName>
    <definedName name="_fd2" localSheetId="12" hidden="1">{#N/A,#N/A,TRUE,"Cover Memo";"Complete Sys. Estimate",#N/A,TRUE,"Change Summary";"Complete Sys. Estimate",#N/A,TRUE,"Estimate Summary";"Complete Sys. Estimate",#N/A,TRUE,"Dept. Summary";"Complete Sys. Estimate",#N/A,TRUE,"DOW Detail"}</definedName>
    <definedName name="_fd2" localSheetId="11" hidden="1">{#N/A,#N/A,TRUE,"Cover Memo";"Complete Sys. Estimate",#N/A,TRUE,"Change Summary";"Complete Sys. Estimate",#N/A,TRUE,"Estimate Summary";"Complete Sys. Estimate",#N/A,TRUE,"Dept. Summary";"Complete Sys. Estimate",#N/A,TRUE,"DOW Detail"}</definedName>
    <definedName name="_fd2" localSheetId="13" hidden="1">{#N/A,#N/A,TRUE,"Cover Memo";"Complete Sys. Estimate",#N/A,TRUE,"Change Summary";"Complete Sys. Estimate",#N/A,TRUE,"Estimate Summary";"Complete Sys. Estimate",#N/A,TRUE,"Dept. Summary";"Complete Sys. Estimate",#N/A,TRUE,"DOW Detail"}</definedName>
    <definedName name="_fd2" localSheetId="16" hidden="1">{#N/A,#N/A,TRUE,"Cover Memo";"Complete Sys. Estimate",#N/A,TRUE,"Change Summary";"Complete Sys. Estimate",#N/A,TRUE,"Estimate Summary";"Complete Sys. Estimate",#N/A,TRUE,"Dept. Summary";"Complete Sys. Estimate",#N/A,TRUE,"DOW Detail"}</definedName>
    <definedName name="_fd2" localSheetId="21" hidden="1">{#N/A,#N/A,TRUE,"Cover Memo";"Complete Sys. Estimate",#N/A,TRUE,"Change Summary";"Complete Sys. Estimate",#N/A,TRUE,"Estimate Summary";"Complete Sys. Estimate",#N/A,TRUE,"Dept. Summary";"Complete Sys. Estimate",#N/A,TRUE,"DOW Detail"}</definedName>
    <definedName name="_fd2" localSheetId="18" hidden="1">{#N/A,#N/A,TRUE,"Cover Memo";"Complete Sys. Estimate",#N/A,TRUE,"Change Summary";"Complete Sys. Estimate",#N/A,TRUE,"Estimate Summary";"Complete Sys. Estimate",#N/A,TRUE,"Dept. Summary";"Complete Sys. Estimate",#N/A,TRUE,"DOW Detail"}</definedName>
    <definedName name="_fd2" localSheetId="19" hidden="1">{#N/A,#N/A,TRUE,"Cover Memo";"Complete Sys. Estimate",#N/A,TRUE,"Change Summary";"Complete Sys. Estimate",#N/A,TRUE,"Estimate Summary";"Complete Sys. Estimate",#N/A,TRUE,"Dept. Summary";"Complete Sys. Estimate",#N/A,TRUE,"DOW Detail"}</definedName>
    <definedName name="_fd2" localSheetId="20" hidden="1">{#N/A,#N/A,TRUE,"Cover Memo";"Complete Sys. Estimate",#N/A,TRUE,"Change Summary";"Complete Sys. Estimate",#N/A,TRUE,"Estimate Summary";"Complete Sys. Estimate",#N/A,TRUE,"Dept. Summary";"Complete Sys. Estimate",#N/A,TRUE,"DOW Detail"}</definedName>
    <definedName name="_fd2" localSheetId="22" hidden="1">{#N/A,#N/A,TRUE,"Cover Memo";"Complete Sys. Estimate",#N/A,TRUE,"Change Summary";"Complete Sys. Estimate",#N/A,TRUE,"Estimate Summary";"Complete Sys. Estimate",#N/A,TRUE,"Dept. Summary";"Complete Sys. Estimate",#N/A,TRUE,"DOW Detail"}</definedName>
    <definedName name="_fd2" localSheetId="24" hidden="1">{#N/A,#N/A,TRUE,"Cover Memo";"Complete Sys. Estimate",#N/A,TRUE,"Change Summary";"Complete Sys. Estimate",#N/A,TRUE,"Estimate Summary";"Complete Sys. Estimate",#N/A,TRUE,"Dept. Summary";"Complete Sys. Estimate",#N/A,TRUE,"DOW Detail"}</definedName>
    <definedName name="_fd2" localSheetId="28" hidden="1">{#N/A,#N/A,TRUE,"Cover Memo";"Complete Sys. Estimate",#N/A,TRUE,"Change Summary";"Complete Sys. Estimate",#N/A,TRUE,"Estimate Summary";"Complete Sys. Estimate",#N/A,TRUE,"Dept. Summary";"Complete Sys. Estimate",#N/A,TRUE,"DOW Detail"}</definedName>
    <definedName name="_fd2" localSheetId="14" hidden="1">{#N/A,#N/A,TRUE,"Cover Memo";"Complete Sys. Estimate",#N/A,TRUE,"Change Summary";"Complete Sys. Estimate",#N/A,TRUE,"Estimate Summary";"Complete Sys. Estimate",#N/A,TRUE,"Dept. Summary";"Complete Sys. Estimate",#N/A,TRUE,"DOW Detail"}</definedName>
    <definedName name="_fd2" hidden="1">{#N/A,#N/A,TRUE,"Cover Memo";"Complete Sys. Estimate",#N/A,TRUE,"Change Summary";"Complete Sys. Estimate",#N/A,TRUE,"Estimate Summary";"Complete Sys. Estimate",#N/A,TRUE,"Dept. Summary";"Complete Sys. Estimate",#N/A,TRUE,"DOW Detail"}</definedName>
    <definedName name="_FIL" hidden="1">#REF!</definedName>
    <definedName name="_Fill" hidden="1">#REF!</definedName>
    <definedName name="_Fill.1" hidden="1">#REF!</definedName>
    <definedName name="_Fill1" hidden="1">#REF!</definedName>
    <definedName name="_Fill2" hidden="1">#REF!</definedName>
    <definedName name="_FILLa" hidden="1">#REF!</definedName>
    <definedName name="_Fillb" hidden="1">#REF!</definedName>
    <definedName name="_Filll" hidden="1">#REF!</definedName>
    <definedName name="_filter22" hidden="1">#REF!</definedName>
    <definedName name="_xlnm._FilterDatabase" localSheetId="8" hidden="1">' 02 Văn Phòng 01+02'!$A$6:$Q$444</definedName>
    <definedName name="_xlnm._FilterDatabase" localSheetId="12" hidden="1">' TRẠM BƠM'!$A$6:$L$109</definedName>
    <definedName name="_xlnm._FilterDatabase" localSheetId="7" hidden="1">'01 Nhà Xưởng 01+02'!$A$6:$Q$328</definedName>
    <definedName name="_xlnm._FilterDatabase" localSheetId="9" hidden="1">'02 Nhà Bảo Vệ_&amp; P. Y TẾ'!$A$6:$Q$178</definedName>
    <definedName name="_xlnm._FilterDatabase" localSheetId="10" hidden="1">'03 NHÀ BẢO VỆ 01 &amp;02'!$A$6:$Q$25</definedName>
    <definedName name="_xlnm._FilterDatabase" localSheetId="11" hidden="1">'04 NHÀ XE'!$A$6:$Q$82</definedName>
    <definedName name="_xlnm._FilterDatabase" localSheetId="13" hidden="1">'05 BỂ PCCC &amp; NHÀ BƠM'!$A$6:$L$101</definedName>
    <definedName name="_xlnm._FilterDatabase" localSheetId="15" hidden="1">'05 Nhà Ăn'!$A$6:$Q$224</definedName>
    <definedName name="_xlnm._FilterDatabase" localSheetId="16" hidden="1">'06 WC,Bảo Trì, Chứa Rác '!$A$6:$L$107</definedName>
    <definedName name="_xlnm._FilterDatabase" localSheetId="21" hidden="1">'07 BẢNG HIỆU+ CỔNG '!$A$6:$L$60</definedName>
    <definedName name="_xlnm._FilterDatabase" localSheetId="17" hidden="1">'07 Trạm Điện'!$A$6:$L$77</definedName>
    <definedName name="_xlnm._FilterDatabase" localSheetId="18" hidden="1">'08 BỂ PCCC-'!$A$6:$L$80</definedName>
    <definedName name="_xlnm._FilterDatabase" localSheetId="23" hidden="1">'08 GIAOTHONG'!$A$6:$Q$33</definedName>
    <definedName name="_xlnm._FilterDatabase" localSheetId="19" hidden="1">'09 BE_XLNT+NHA DIEU HANH'!$A$6:$L$79</definedName>
    <definedName name="_xlnm._FilterDatabase" localSheetId="5" hidden="1">'1. San lấp'!$A$6:$L$19</definedName>
    <definedName name="_xlnm._FilterDatabase" localSheetId="20" hidden="1">'10_TRAM GAS'!$A$6:$L$66</definedName>
    <definedName name="_xlnm._FilterDatabase" localSheetId="22" hidden="1">'11 BẢNG HIỆU+ CỔNG'!$A$6:$L$81</definedName>
    <definedName name="_xlnm._FilterDatabase" localSheetId="24" hidden="1">'13 COT_CO'!$A$6:$L$56</definedName>
    <definedName name="_xlnm._FilterDatabase" localSheetId="6" hidden="1">'Cọc BTCT D300'!$A$6:$Q$69</definedName>
    <definedName name="_xlnm._FilterDatabase" localSheetId="14" hidden="1">'PHÒNG MÁY PHÁT ĐIỆN'!$A$6:$L$109</definedName>
    <definedName name="_xlnm._FilterDatabase" hidden="1">#REF!</definedName>
    <definedName name="_foc2" localSheetId="12" hidden="1">{#N/A,#N/A,TRUE,"Cover Memo";"Ride Estimate",#N/A,TRUE,"Change Summary";"Ride Estimate",#N/A,TRUE,"Estimate Summary";"Ride Estimate",#N/A,TRUE,"Dept. Summary";"Ride Estimate",#N/A,TRUE,"DOW Detail"}</definedName>
    <definedName name="_foc2" localSheetId="11" hidden="1">{#N/A,#N/A,TRUE,"Cover Memo";"Ride Estimate",#N/A,TRUE,"Change Summary";"Ride Estimate",#N/A,TRUE,"Estimate Summary";"Ride Estimate",#N/A,TRUE,"Dept. Summary";"Ride Estimate",#N/A,TRUE,"DOW Detail"}</definedName>
    <definedName name="_foc2" localSheetId="13" hidden="1">{#N/A,#N/A,TRUE,"Cover Memo";"Ride Estimate",#N/A,TRUE,"Change Summary";"Ride Estimate",#N/A,TRUE,"Estimate Summary";"Ride Estimate",#N/A,TRUE,"Dept. Summary";"Ride Estimate",#N/A,TRUE,"DOW Detail"}</definedName>
    <definedName name="_foc2" localSheetId="16" hidden="1">{#N/A,#N/A,TRUE,"Cover Memo";"Ride Estimate",#N/A,TRUE,"Change Summary";"Ride Estimate",#N/A,TRUE,"Estimate Summary";"Ride Estimate",#N/A,TRUE,"Dept. Summary";"Ride Estimate",#N/A,TRUE,"DOW Detail"}</definedName>
    <definedName name="_foc2" localSheetId="21" hidden="1">{#N/A,#N/A,TRUE,"Cover Memo";"Ride Estimate",#N/A,TRUE,"Change Summary";"Ride Estimate",#N/A,TRUE,"Estimate Summary";"Ride Estimate",#N/A,TRUE,"Dept. Summary";"Ride Estimate",#N/A,TRUE,"DOW Detail"}</definedName>
    <definedName name="_foc2" localSheetId="18" hidden="1">{#N/A,#N/A,TRUE,"Cover Memo";"Ride Estimate",#N/A,TRUE,"Change Summary";"Ride Estimate",#N/A,TRUE,"Estimate Summary";"Ride Estimate",#N/A,TRUE,"Dept. Summary";"Ride Estimate",#N/A,TRUE,"DOW Detail"}</definedName>
    <definedName name="_foc2" localSheetId="19" hidden="1">{#N/A,#N/A,TRUE,"Cover Memo";"Ride Estimate",#N/A,TRUE,"Change Summary";"Ride Estimate",#N/A,TRUE,"Estimate Summary";"Ride Estimate",#N/A,TRUE,"Dept. Summary";"Ride Estimate",#N/A,TRUE,"DOW Detail"}</definedName>
    <definedName name="_foc2" localSheetId="20" hidden="1">{#N/A,#N/A,TRUE,"Cover Memo";"Ride Estimate",#N/A,TRUE,"Change Summary";"Ride Estimate",#N/A,TRUE,"Estimate Summary";"Ride Estimate",#N/A,TRUE,"Dept. Summary";"Ride Estimate",#N/A,TRUE,"DOW Detail"}</definedName>
    <definedName name="_foc2" localSheetId="22" hidden="1">{#N/A,#N/A,TRUE,"Cover Memo";"Ride Estimate",#N/A,TRUE,"Change Summary";"Ride Estimate",#N/A,TRUE,"Estimate Summary";"Ride Estimate",#N/A,TRUE,"Dept. Summary";"Ride Estimate",#N/A,TRUE,"DOW Detail"}</definedName>
    <definedName name="_foc2" localSheetId="24" hidden="1">{#N/A,#N/A,TRUE,"Cover Memo";"Ride Estimate",#N/A,TRUE,"Change Summary";"Ride Estimate",#N/A,TRUE,"Estimate Summary";"Ride Estimate",#N/A,TRUE,"Dept. Summary";"Ride Estimate",#N/A,TRUE,"DOW Detail"}</definedName>
    <definedName name="_foc2" localSheetId="28" hidden="1">{#N/A,#N/A,TRUE,"Cover Memo";"Ride Estimate",#N/A,TRUE,"Change Summary";"Ride Estimate",#N/A,TRUE,"Estimate Summary";"Ride Estimate",#N/A,TRUE,"Dept. Summary";"Ride Estimate",#N/A,TRUE,"DOW Detail"}</definedName>
    <definedName name="_foc2" localSheetId="14" hidden="1">{#N/A,#N/A,TRUE,"Cover Memo";"Ride Estimate",#N/A,TRUE,"Change Summary";"Ride Estimate",#N/A,TRUE,"Estimate Summary";"Ride Estimate",#N/A,TRUE,"Dept. Summary";"Ride Estimate",#N/A,TRUE,"DOW Detail"}</definedName>
    <definedName name="_foc2" hidden="1">{#N/A,#N/A,TRUE,"Cover Memo";"Ride Estimate",#N/A,TRUE,"Change Summary";"Ride Estimate",#N/A,TRUE,"Estimate Summary";"Ride Estimate",#N/A,TRUE,"Dept. Summary";"Ride Estimate",#N/A,TRUE,"DOW Detail"}</definedName>
    <definedName name="_G1" hidden="1">#REF!</definedName>
    <definedName name="_G4211" localSheetId="12" hidden="1">{"'Sheet1'!$L$16"}</definedName>
    <definedName name="_G4211" localSheetId="11" hidden="1">{"'Sheet1'!$L$16"}</definedName>
    <definedName name="_G4211" localSheetId="13" hidden="1">{"'Sheet1'!$L$16"}</definedName>
    <definedName name="_G4211" localSheetId="16" hidden="1">{"'Sheet1'!$L$16"}</definedName>
    <definedName name="_G4211" localSheetId="21" hidden="1">{"'Sheet1'!$L$16"}</definedName>
    <definedName name="_G4211" localSheetId="18" hidden="1">{"'Sheet1'!$L$16"}</definedName>
    <definedName name="_G4211" localSheetId="19" hidden="1">{"'Sheet1'!$L$16"}</definedName>
    <definedName name="_G4211" localSheetId="20" hidden="1">{"'Sheet1'!$L$16"}</definedName>
    <definedName name="_G4211" localSheetId="22" hidden="1">{"'Sheet1'!$L$16"}</definedName>
    <definedName name="_G4211" localSheetId="24" hidden="1">{"'Sheet1'!$L$16"}</definedName>
    <definedName name="_G4211" localSheetId="28" hidden="1">{"'Sheet1'!$L$16"}</definedName>
    <definedName name="_G4211" localSheetId="14" hidden="1">{"'Sheet1'!$L$16"}</definedName>
    <definedName name="_G4211" hidden="1">{"'Sheet1'!$L$16"}</definedName>
    <definedName name="_gak15">#REF!</definedName>
    <definedName name="_gak25">#REF!</definedName>
    <definedName name="_gak32">#REF!</definedName>
    <definedName name="_gak40">#REF!</definedName>
    <definedName name="_gak50">#REF!</definedName>
    <definedName name="_gak65">#REF!</definedName>
    <definedName name="_gct3">#REF!</definedName>
    <definedName name="_GD1" localSheetId="12" hidden="1">{#N/A,#N/A,FALSE,"Chi tiÆt"}</definedName>
    <definedName name="_GD1" localSheetId="11" hidden="1">{#N/A,#N/A,FALSE,"Chi tiÆt"}</definedName>
    <definedName name="_GD1" localSheetId="13" hidden="1">{#N/A,#N/A,FALSE,"Chi tiÆt"}</definedName>
    <definedName name="_GD1" localSheetId="16" hidden="1">{#N/A,#N/A,FALSE,"Chi tiÆt"}</definedName>
    <definedName name="_GD1" localSheetId="21" hidden="1">{#N/A,#N/A,FALSE,"Chi tiÆt"}</definedName>
    <definedName name="_GD1" localSheetId="18" hidden="1">{#N/A,#N/A,FALSE,"Chi tiÆt"}</definedName>
    <definedName name="_GD1" localSheetId="19" hidden="1">{#N/A,#N/A,FALSE,"Chi tiÆt"}</definedName>
    <definedName name="_GD1" localSheetId="20" hidden="1">{#N/A,#N/A,FALSE,"Chi tiÆt"}</definedName>
    <definedName name="_GD1" localSheetId="22" hidden="1">{#N/A,#N/A,FALSE,"Chi tiÆt"}</definedName>
    <definedName name="_GD1" localSheetId="24" hidden="1">{#N/A,#N/A,FALSE,"Chi tiÆt"}</definedName>
    <definedName name="_GD1" localSheetId="28" hidden="1">{#N/A,#N/A,FALSE,"Chi tiÆt"}</definedName>
    <definedName name="_GD1" localSheetId="14" hidden="1">{#N/A,#N/A,FALSE,"Chi tiÆt"}</definedName>
    <definedName name="_GD1" hidden="1">{#N/A,#N/A,FALSE,"Chi tiÆt"}</definedName>
    <definedName name="_GD2" localSheetId="12" hidden="1">{"'Sheet1'!$L$16"}</definedName>
    <definedName name="_GD2" localSheetId="11" hidden="1">{"'Sheet1'!$L$16"}</definedName>
    <definedName name="_GD2" localSheetId="13" hidden="1">{"'Sheet1'!$L$16"}</definedName>
    <definedName name="_GD2" localSheetId="16" hidden="1">{"'Sheet1'!$L$16"}</definedName>
    <definedName name="_GD2" localSheetId="21" hidden="1">{"'Sheet1'!$L$16"}</definedName>
    <definedName name="_GD2" localSheetId="18" hidden="1">{"'Sheet1'!$L$16"}</definedName>
    <definedName name="_GD2" localSheetId="19" hidden="1">{"'Sheet1'!$L$16"}</definedName>
    <definedName name="_GD2" localSheetId="20" hidden="1">{"'Sheet1'!$L$16"}</definedName>
    <definedName name="_GD2" localSheetId="22" hidden="1">{"'Sheet1'!$L$16"}</definedName>
    <definedName name="_GD2" localSheetId="24" hidden="1">{"'Sheet1'!$L$16"}</definedName>
    <definedName name="_GD2" localSheetId="28" hidden="1">{"'Sheet1'!$L$16"}</definedName>
    <definedName name="_GD2" localSheetId="14" hidden="1">{"'Sheet1'!$L$16"}</definedName>
    <definedName name="_GD2" hidden="1">{"'Sheet1'!$L$16"}</definedName>
    <definedName name="_GD3" localSheetId="12" hidden="1">{"'Sheet1'!$L$16"}</definedName>
    <definedName name="_GD3" localSheetId="11" hidden="1">{"'Sheet1'!$L$16"}</definedName>
    <definedName name="_GD3" localSheetId="13" hidden="1">{"'Sheet1'!$L$16"}</definedName>
    <definedName name="_GD3" localSheetId="16" hidden="1">{"'Sheet1'!$L$16"}</definedName>
    <definedName name="_GD3" localSheetId="21" hidden="1">{"'Sheet1'!$L$16"}</definedName>
    <definedName name="_GD3" localSheetId="18" hidden="1">{"'Sheet1'!$L$16"}</definedName>
    <definedName name="_GD3" localSheetId="19" hidden="1">{"'Sheet1'!$L$16"}</definedName>
    <definedName name="_GD3" localSheetId="20" hidden="1">{"'Sheet1'!$L$16"}</definedName>
    <definedName name="_GD3" localSheetId="22" hidden="1">{"'Sheet1'!$L$16"}</definedName>
    <definedName name="_GD3" localSheetId="24" hidden="1">{"'Sheet1'!$L$16"}</definedName>
    <definedName name="_GD3" localSheetId="28" hidden="1">{"'Sheet1'!$L$16"}</definedName>
    <definedName name="_GD3" localSheetId="14" hidden="1">{"'Sheet1'!$L$16"}</definedName>
    <definedName name="_GD3" hidden="1">{"'Sheet1'!$L$16"}</definedName>
    <definedName name="_gia1">#REF!</definedName>
    <definedName name="_gia2">#REF!</definedName>
    <definedName name="_gia3">#REF!</definedName>
    <definedName name="_gia4">#REF!</definedName>
    <definedName name="_gia5">#REF!</definedName>
    <definedName name="_gia6">#REF!</definedName>
    <definedName name="_gia7">#REF!</definedName>
    <definedName name="_gia8">#REF!</definedName>
    <definedName name="_GID1">#REF!</definedName>
    <definedName name="_gk2" hidden="1">#REF!</definedName>
    <definedName name="_Goi8" localSheetId="12" hidden="1">{"'Sheet1'!$L$16"}</definedName>
    <definedName name="_Goi8" localSheetId="11" hidden="1">{"'Sheet1'!$L$16"}</definedName>
    <definedName name="_Goi8" localSheetId="13" hidden="1">{"'Sheet1'!$L$16"}</definedName>
    <definedName name="_Goi8" localSheetId="16" hidden="1">{"'Sheet1'!$L$16"}</definedName>
    <definedName name="_Goi8" localSheetId="21" hidden="1">{"'Sheet1'!$L$16"}</definedName>
    <definedName name="_Goi8" localSheetId="18" hidden="1">{"'Sheet1'!$L$16"}</definedName>
    <definedName name="_Goi8" localSheetId="19" hidden="1">{"'Sheet1'!$L$16"}</definedName>
    <definedName name="_Goi8" localSheetId="20" hidden="1">{"'Sheet1'!$L$16"}</definedName>
    <definedName name="_Goi8" localSheetId="22" hidden="1">{"'Sheet1'!$L$16"}</definedName>
    <definedName name="_Goi8" localSheetId="24" hidden="1">{"'Sheet1'!$L$16"}</definedName>
    <definedName name="_Goi8" localSheetId="28" hidden="1">{"'Sheet1'!$L$16"}</definedName>
    <definedName name="_Goi8" localSheetId="14" hidden="1">{"'Sheet1'!$L$16"}</definedName>
    <definedName name="_Goi8" hidden="1">{"'Sheet1'!$L$16"}</definedName>
    <definedName name="_Goi8_1" localSheetId="12" hidden="1">{"'Sheet1'!$L$16"}</definedName>
    <definedName name="_Goi8_1" localSheetId="11" hidden="1">{"'Sheet1'!$L$16"}</definedName>
    <definedName name="_Goi8_1" localSheetId="13" hidden="1">{"'Sheet1'!$L$16"}</definedName>
    <definedName name="_Goi8_1" localSheetId="16" hidden="1">{"'Sheet1'!$L$16"}</definedName>
    <definedName name="_Goi8_1" localSheetId="21" hidden="1">{"'Sheet1'!$L$16"}</definedName>
    <definedName name="_Goi8_1" localSheetId="18" hidden="1">{"'Sheet1'!$L$16"}</definedName>
    <definedName name="_Goi8_1" localSheetId="19" hidden="1">{"'Sheet1'!$L$16"}</definedName>
    <definedName name="_Goi8_1" localSheetId="20" hidden="1">{"'Sheet1'!$L$16"}</definedName>
    <definedName name="_Goi8_1" localSheetId="22" hidden="1">{"'Sheet1'!$L$16"}</definedName>
    <definedName name="_Goi8_1" localSheetId="24" hidden="1">{"'Sheet1'!$L$16"}</definedName>
    <definedName name="_Goi8_1" localSheetId="28" hidden="1">{"'Sheet1'!$L$16"}</definedName>
    <definedName name="_Goi8_1" localSheetId="14" hidden="1">{"'Sheet1'!$L$16"}</definedName>
    <definedName name="_Goi8_1" hidden="1">{"'Sheet1'!$L$16"}</definedName>
    <definedName name="_goi9" localSheetId="12" hidden="1">{"'Sheet1'!$L$16"}</definedName>
    <definedName name="_goi9" localSheetId="11" hidden="1">{"'Sheet1'!$L$16"}</definedName>
    <definedName name="_goi9" localSheetId="13" hidden="1">{"'Sheet1'!$L$16"}</definedName>
    <definedName name="_goi9" localSheetId="16" hidden="1">{"'Sheet1'!$L$16"}</definedName>
    <definedName name="_goi9" localSheetId="21" hidden="1">{"'Sheet1'!$L$16"}</definedName>
    <definedName name="_goi9" localSheetId="18" hidden="1">{"'Sheet1'!$L$16"}</definedName>
    <definedName name="_goi9" localSheetId="19" hidden="1">{"'Sheet1'!$L$16"}</definedName>
    <definedName name="_goi9" localSheetId="20" hidden="1">{"'Sheet1'!$L$16"}</definedName>
    <definedName name="_goi9" localSheetId="22" hidden="1">{"'Sheet1'!$L$16"}</definedName>
    <definedName name="_goi9" localSheetId="24" hidden="1">{"'Sheet1'!$L$16"}</definedName>
    <definedName name="_goi9" localSheetId="28" hidden="1">{"'Sheet1'!$L$16"}</definedName>
    <definedName name="_goi9" localSheetId="14" hidden="1">{"'Sheet1'!$L$16"}</definedName>
    <definedName name="_goi9" hidden="1">{"'Sheet1'!$L$16"}</definedName>
    <definedName name="_h1" localSheetId="12" hidden="1">{"'Sheet1'!$L$16"}</definedName>
    <definedName name="_h1" localSheetId="11" hidden="1">{"'Sheet1'!$L$16"}</definedName>
    <definedName name="_h1" localSheetId="13" hidden="1">{"'Sheet1'!$L$16"}</definedName>
    <definedName name="_h1" localSheetId="16" hidden="1">{"'Sheet1'!$L$16"}</definedName>
    <definedName name="_h1" localSheetId="21" hidden="1">{"'Sheet1'!$L$16"}</definedName>
    <definedName name="_h1" localSheetId="18" hidden="1">{"'Sheet1'!$L$16"}</definedName>
    <definedName name="_h1" localSheetId="19" hidden="1">{"'Sheet1'!$L$16"}</definedName>
    <definedName name="_h1" localSheetId="20" hidden="1">{"'Sheet1'!$L$16"}</definedName>
    <definedName name="_h1" localSheetId="22" hidden="1">{"'Sheet1'!$L$16"}</definedName>
    <definedName name="_h1" localSheetId="24" hidden="1">{"'Sheet1'!$L$16"}</definedName>
    <definedName name="_h1" localSheetId="28" hidden="1">{"'Sheet1'!$L$16"}</definedName>
    <definedName name="_h1" localSheetId="14" hidden="1">{"'Sheet1'!$L$16"}</definedName>
    <definedName name="_h1" hidden="1">{"'Sheet1'!$L$16"}</definedName>
    <definedName name="_h111" localSheetId="12" hidden="1">{"'Sheet1'!$L$16"}</definedName>
    <definedName name="_h111" localSheetId="11" hidden="1">{"'Sheet1'!$L$16"}</definedName>
    <definedName name="_h111" localSheetId="13" hidden="1">{"'Sheet1'!$L$16"}</definedName>
    <definedName name="_h111" localSheetId="16" hidden="1">{"'Sheet1'!$L$16"}</definedName>
    <definedName name="_h111" localSheetId="21" hidden="1">{"'Sheet1'!$L$16"}</definedName>
    <definedName name="_h111" localSheetId="18" hidden="1">{"'Sheet1'!$L$16"}</definedName>
    <definedName name="_h111" localSheetId="19" hidden="1">{"'Sheet1'!$L$16"}</definedName>
    <definedName name="_h111" localSheetId="20" hidden="1">{"'Sheet1'!$L$16"}</definedName>
    <definedName name="_h111" localSheetId="22" hidden="1">{"'Sheet1'!$L$16"}</definedName>
    <definedName name="_h111" localSheetId="24" hidden="1">{"'Sheet1'!$L$16"}</definedName>
    <definedName name="_h111" localSheetId="28" hidden="1">{"'Sheet1'!$L$16"}</definedName>
    <definedName name="_h111" localSheetId="14" hidden="1">{"'Sheet1'!$L$16"}</definedName>
    <definedName name="_h111" hidden="1">{"'Sheet1'!$L$16"}</definedName>
    <definedName name="_h12" localSheetId="12" hidden="1">{"'Sheet1'!$L$16"}</definedName>
    <definedName name="_h12" localSheetId="11" hidden="1">{"'Sheet1'!$L$16"}</definedName>
    <definedName name="_h12" localSheetId="13" hidden="1">{"'Sheet1'!$L$16"}</definedName>
    <definedName name="_h12" localSheetId="16" hidden="1">{"'Sheet1'!$L$16"}</definedName>
    <definedName name="_h12" localSheetId="21" hidden="1">{"'Sheet1'!$L$16"}</definedName>
    <definedName name="_h12" localSheetId="18" hidden="1">{"'Sheet1'!$L$16"}</definedName>
    <definedName name="_h12" localSheetId="19" hidden="1">{"'Sheet1'!$L$16"}</definedName>
    <definedName name="_h12" localSheetId="20" hidden="1">{"'Sheet1'!$L$16"}</definedName>
    <definedName name="_h12" localSheetId="22" hidden="1">{"'Sheet1'!$L$16"}</definedName>
    <definedName name="_h12" localSheetId="24" hidden="1">{"'Sheet1'!$L$16"}</definedName>
    <definedName name="_h12" localSheetId="28" hidden="1">{"'Sheet1'!$L$16"}</definedName>
    <definedName name="_h12" localSheetId="14" hidden="1">{"'Sheet1'!$L$16"}</definedName>
    <definedName name="_h12" hidden="1">{"'Sheet1'!$L$16"}</definedName>
    <definedName name="_h14" localSheetId="12" hidden="1">{"'Sheet1'!$L$16"}</definedName>
    <definedName name="_h14" localSheetId="11" hidden="1">{"'Sheet1'!$L$16"}</definedName>
    <definedName name="_h14" localSheetId="13" hidden="1">{"'Sheet1'!$L$16"}</definedName>
    <definedName name="_h14" localSheetId="16" hidden="1">{"'Sheet1'!$L$16"}</definedName>
    <definedName name="_h14" localSheetId="21" hidden="1">{"'Sheet1'!$L$16"}</definedName>
    <definedName name="_h14" localSheetId="18" hidden="1">{"'Sheet1'!$L$16"}</definedName>
    <definedName name="_h14" localSheetId="19" hidden="1">{"'Sheet1'!$L$16"}</definedName>
    <definedName name="_h14" localSheetId="20" hidden="1">{"'Sheet1'!$L$16"}</definedName>
    <definedName name="_h14" localSheetId="22" hidden="1">{"'Sheet1'!$L$16"}</definedName>
    <definedName name="_h14" localSheetId="24" hidden="1">{"'Sheet1'!$L$16"}</definedName>
    <definedName name="_h14" localSheetId="28" hidden="1">{"'Sheet1'!$L$16"}</definedName>
    <definedName name="_h14" localSheetId="14" hidden="1">{"'Sheet1'!$L$16"}</definedName>
    <definedName name="_h14" hidden="1">{"'Sheet1'!$L$16"}</definedName>
    <definedName name="_h2" localSheetId="12" hidden="1">{"'Sheet1'!$L$16"}</definedName>
    <definedName name="_h2" localSheetId="11" hidden="1">{"'Sheet1'!$L$16"}</definedName>
    <definedName name="_h2" localSheetId="13" hidden="1">{"'Sheet1'!$L$16"}</definedName>
    <definedName name="_h2" localSheetId="16" hidden="1">{"'Sheet1'!$L$16"}</definedName>
    <definedName name="_h2" localSheetId="21" hidden="1">{"'Sheet1'!$L$16"}</definedName>
    <definedName name="_h2" localSheetId="18" hidden="1">{"'Sheet1'!$L$16"}</definedName>
    <definedName name="_h2" localSheetId="19" hidden="1">{"'Sheet1'!$L$16"}</definedName>
    <definedName name="_h2" localSheetId="20" hidden="1">{"'Sheet1'!$L$16"}</definedName>
    <definedName name="_h2" localSheetId="22" hidden="1">{"'Sheet1'!$L$16"}</definedName>
    <definedName name="_h2" localSheetId="24" hidden="1">{"'Sheet1'!$L$16"}</definedName>
    <definedName name="_h2" localSheetId="28" hidden="1">{"'Sheet1'!$L$16"}</definedName>
    <definedName name="_h2" localSheetId="14" hidden="1">{"'Sheet1'!$L$16"}</definedName>
    <definedName name="_h2" hidden="1">{"'Sheet1'!$L$16"}</definedName>
    <definedName name="_hh1219" localSheetId="12" hidden="1">{"'Sheet1'!$L$16"}</definedName>
    <definedName name="_hh1219" localSheetId="11" hidden="1">{"'Sheet1'!$L$16"}</definedName>
    <definedName name="_hh1219" localSheetId="13" hidden="1">{"'Sheet1'!$L$16"}</definedName>
    <definedName name="_hh1219" localSheetId="16" hidden="1">{"'Sheet1'!$L$16"}</definedName>
    <definedName name="_hh1219" localSheetId="21" hidden="1">{"'Sheet1'!$L$16"}</definedName>
    <definedName name="_hh1219" localSheetId="18" hidden="1">{"'Sheet1'!$L$16"}</definedName>
    <definedName name="_hh1219" localSheetId="19" hidden="1">{"'Sheet1'!$L$16"}</definedName>
    <definedName name="_hh1219" localSheetId="20" hidden="1">{"'Sheet1'!$L$16"}</definedName>
    <definedName name="_hh1219" localSheetId="22" hidden="1">{"'Sheet1'!$L$16"}</definedName>
    <definedName name="_hh1219" localSheetId="24" hidden="1">{"'Sheet1'!$L$16"}</definedName>
    <definedName name="_hh1219" localSheetId="28" hidden="1">{"'Sheet1'!$L$16"}</definedName>
    <definedName name="_hh1219" localSheetId="14" hidden="1">{"'Sheet1'!$L$16"}</definedName>
    <definedName name="_hh1219" hidden="1">{"'Sheet1'!$L$16"}</definedName>
    <definedName name="_hsm2">1.1289</definedName>
    <definedName name="_hso1">#REF!</definedName>
    <definedName name="_hso2">#REF!</definedName>
    <definedName name="_ht10" localSheetId="12" hidden="1">{"'Sheet1'!$L$16"}</definedName>
    <definedName name="_ht10" localSheetId="11" hidden="1">{"'Sheet1'!$L$16"}</definedName>
    <definedName name="_ht10" localSheetId="13" hidden="1">{"'Sheet1'!$L$16"}</definedName>
    <definedName name="_ht10" localSheetId="16" hidden="1">{"'Sheet1'!$L$16"}</definedName>
    <definedName name="_ht10" localSheetId="21" hidden="1">{"'Sheet1'!$L$16"}</definedName>
    <definedName name="_ht10" localSheetId="18" hidden="1">{"'Sheet1'!$L$16"}</definedName>
    <definedName name="_ht10" localSheetId="19" hidden="1">{"'Sheet1'!$L$16"}</definedName>
    <definedName name="_ht10" localSheetId="20" hidden="1">{"'Sheet1'!$L$16"}</definedName>
    <definedName name="_ht10" localSheetId="22" hidden="1">{"'Sheet1'!$L$16"}</definedName>
    <definedName name="_ht10" localSheetId="24" hidden="1">{"'Sheet1'!$L$16"}</definedName>
    <definedName name="_ht10" localSheetId="28" hidden="1">{"'Sheet1'!$L$16"}</definedName>
    <definedName name="_ht10" localSheetId="14" hidden="1">{"'Sheet1'!$L$16"}</definedName>
    <definedName name="_ht10" hidden="1">{"'Sheet1'!$L$16"}</definedName>
    <definedName name="_hu1" localSheetId="12" hidden="1">{"'Sheet1'!$L$16"}</definedName>
    <definedName name="_hu1" localSheetId="11" hidden="1">{"'Sheet1'!$L$16"}</definedName>
    <definedName name="_hu1" localSheetId="13" hidden="1">{"'Sheet1'!$L$16"}</definedName>
    <definedName name="_hu1" localSheetId="16" hidden="1">{"'Sheet1'!$L$16"}</definedName>
    <definedName name="_hu1" localSheetId="21" hidden="1">{"'Sheet1'!$L$16"}</definedName>
    <definedName name="_hu1" localSheetId="18" hidden="1">{"'Sheet1'!$L$16"}</definedName>
    <definedName name="_hu1" localSheetId="19" hidden="1">{"'Sheet1'!$L$16"}</definedName>
    <definedName name="_hu1" localSheetId="20" hidden="1">{"'Sheet1'!$L$16"}</definedName>
    <definedName name="_hu1" localSheetId="22" hidden="1">{"'Sheet1'!$L$16"}</definedName>
    <definedName name="_hu1" localSheetId="24" hidden="1">{"'Sheet1'!$L$16"}</definedName>
    <definedName name="_hu1" localSheetId="28" hidden="1">{"'Sheet1'!$L$16"}</definedName>
    <definedName name="_hu1" localSheetId="14" hidden="1">{"'Sheet1'!$L$16"}</definedName>
    <definedName name="_hu1" hidden="1">{"'Sheet1'!$L$16"}</definedName>
    <definedName name="_hu2" localSheetId="12" hidden="1">{"'Sheet1'!$L$16"}</definedName>
    <definedName name="_hu2" localSheetId="11" hidden="1">{"'Sheet1'!$L$16"}</definedName>
    <definedName name="_hu2" localSheetId="13" hidden="1">{"'Sheet1'!$L$16"}</definedName>
    <definedName name="_hu2" localSheetId="16" hidden="1">{"'Sheet1'!$L$16"}</definedName>
    <definedName name="_hu2" localSheetId="21" hidden="1">{"'Sheet1'!$L$16"}</definedName>
    <definedName name="_hu2" localSheetId="18" hidden="1">{"'Sheet1'!$L$16"}</definedName>
    <definedName name="_hu2" localSheetId="19" hidden="1">{"'Sheet1'!$L$16"}</definedName>
    <definedName name="_hu2" localSheetId="20" hidden="1">{"'Sheet1'!$L$16"}</definedName>
    <definedName name="_hu2" localSheetId="22" hidden="1">{"'Sheet1'!$L$16"}</definedName>
    <definedName name="_hu2" localSheetId="24" hidden="1">{"'Sheet1'!$L$16"}</definedName>
    <definedName name="_hu2" localSheetId="28" hidden="1">{"'Sheet1'!$L$16"}</definedName>
    <definedName name="_hu2" localSheetId="14" hidden="1">{"'Sheet1'!$L$16"}</definedName>
    <definedName name="_hu2" hidden="1">{"'Sheet1'!$L$16"}</definedName>
    <definedName name="_hu3" localSheetId="12" hidden="1">{"'Sheet1'!$L$16"}</definedName>
    <definedName name="_hu3" localSheetId="11" hidden="1">{"'Sheet1'!$L$16"}</definedName>
    <definedName name="_hu3" localSheetId="13" hidden="1">{"'Sheet1'!$L$16"}</definedName>
    <definedName name="_hu3" localSheetId="16" hidden="1">{"'Sheet1'!$L$16"}</definedName>
    <definedName name="_hu3" localSheetId="21" hidden="1">{"'Sheet1'!$L$16"}</definedName>
    <definedName name="_hu3" localSheetId="18" hidden="1">{"'Sheet1'!$L$16"}</definedName>
    <definedName name="_hu3" localSheetId="19" hidden="1">{"'Sheet1'!$L$16"}</definedName>
    <definedName name="_hu3" localSheetId="20" hidden="1">{"'Sheet1'!$L$16"}</definedName>
    <definedName name="_hu3" localSheetId="22" hidden="1">{"'Sheet1'!$L$16"}</definedName>
    <definedName name="_hu3" localSheetId="24" hidden="1">{"'Sheet1'!$L$16"}</definedName>
    <definedName name="_hu3" localSheetId="28" hidden="1">{"'Sheet1'!$L$16"}</definedName>
    <definedName name="_hu3" localSheetId="14" hidden="1">{"'Sheet1'!$L$16"}</definedName>
    <definedName name="_hu3" hidden="1">{"'Sheet1'!$L$16"}</definedName>
    <definedName name="_hu5" localSheetId="12" hidden="1">{"'Sheet1'!$L$16"}</definedName>
    <definedName name="_hu5" localSheetId="11" hidden="1">{"'Sheet1'!$L$16"}</definedName>
    <definedName name="_hu5" localSheetId="13" hidden="1">{"'Sheet1'!$L$16"}</definedName>
    <definedName name="_hu5" localSheetId="16" hidden="1">{"'Sheet1'!$L$16"}</definedName>
    <definedName name="_hu5" localSheetId="21" hidden="1">{"'Sheet1'!$L$16"}</definedName>
    <definedName name="_hu5" localSheetId="18" hidden="1">{"'Sheet1'!$L$16"}</definedName>
    <definedName name="_hu5" localSheetId="19" hidden="1">{"'Sheet1'!$L$16"}</definedName>
    <definedName name="_hu5" localSheetId="20" hidden="1">{"'Sheet1'!$L$16"}</definedName>
    <definedName name="_hu5" localSheetId="22" hidden="1">{"'Sheet1'!$L$16"}</definedName>
    <definedName name="_hu5" localSheetId="24" hidden="1">{"'Sheet1'!$L$16"}</definedName>
    <definedName name="_hu5" localSheetId="28" hidden="1">{"'Sheet1'!$L$16"}</definedName>
    <definedName name="_hu5" localSheetId="14" hidden="1">{"'Sheet1'!$L$16"}</definedName>
    <definedName name="_hu5" hidden="1">{"'Sheet1'!$L$16"}</definedName>
    <definedName name="_hu57" localSheetId="12" hidden="1">{"'Sheet1'!$L$16"}</definedName>
    <definedName name="_hu57" localSheetId="11" hidden="1">{"'Sheet1'!$L$16"}</definedName>
    <definedName name="_hu57" localSheetId="13" hidden="1">{"'Sheet1'!$L$16"}</definedName>
    <definedName name="_hu57" localSheetId="16" hidden="1">{"'Sheet1'!$L$16"}</definedName>
    <definedName name="_hu57" localSheetId="21" hidden="1">{"'Sheet1'!$L$16"}</definedName>
    <definedName name="_hu57" localSheetId="18" hidden="1">{"'Sheet1'!$L$16"}</definedName>
    <definedName name="_hu57" localSheetId="19" hidden="1">{"'Sheet1'!$L$16"}</definedName>
    <definedName name="_hu57" localSheetId="20" hidden="1">{"'Sheet1'!$L$16"}</definedName>
    <definedName name="_hu57" localSheetId="22" hidden="1">{"'Sheet1'!$L$16"}</definedName>
    <definedName name="_hu57" localSheetId="24" hidden="1">{"'Sheet1'!$L$16"}</definedName>
    <definedName name="_hu57" localSheetId="28" hidden="1">{"'Sheet1'!$L$16"}</definedName>
    <definedName name="_hu57" localSheetId="14" hidden="1">{"'Sheet1'!$L$16"}</definedName>
    <definedName name="_hu57" hidden="1">{"'Sheet1'!$L$16"}</definedName>
    <definedName name="_hu6" localSheetId="12" hidden="1">{"'Sheet1'!$L$16"}</definedName>
    <definedName name="_hu6" localSheetId="11" hidden="1">{"'Sheet1'!$L$16"}</definedName>
    <definedName name="_hu6" localSheetId="13" hidden="1">{"'Sheet1'!$L$16"}</definedName>
    <definedName name="_hu6" localSheetId="16" hidden="1">{"'Sheet1'!$L$16"}</definedName>
    <definedName name="_hu6" localSheetId="21" hidden="1">{"'Sheet1'!$L$16"}</definedName>
    <definedName name="_hu6" localSheetId="18" hidden="1">{"'Sheet1'!$L$16"}</definedName>
    <definedName name="_hu6" localSheetId="19" hidden="1">{"'Sheet1'!$L$16"}</definedName>
    <definedName name="_hu6" localSheetId="20" hidden="1">{"'Sheet1'!$L$16"}</definedName>
    <definedName name="_hu6" localSheetId="22" hidden="1">{"'Sheet1'!$L$16"}</definedName>
    <definedName name="_hu6" localSheetId="24" hidden="1">{"'Sheet1'!$L$16"}</definedName>
    <definedName name="_hu6" localSheetId="28" hidden="1">{"'Sheet1'!$L$16"}</definedName>
    <definedName name="_hu6" localSheetId="14" hidden="1">{"'Sheet1'!$L$16"}</definedName>
    <definedName name="_hu6" hidden="1">{"'Sheet1'!$L$16"}</definedName>
    <definedName name="_hu7" localSheetId="12" hidden="1">{"'Sheet1'!$L$16"}</definedName>
    <definedName name="_hu7" localSheetId="11" hidden="1">{"'Sheet1'!$L$16"}</definedName>
    <definedName name="_hu7" localSheetId="13" hidden="1">{"'Sheet1'!$L$16"}</definedName>
    <definedName name="_hu7" localSheetId="16" hidden="1">{"'Sheet1'!$L$16"}</definedName>
    <definedName name="_hu7" localSheetId="21" hidden="1">{"'Sheet1'!$L$16"}</definedName>
    <definedName name="_hu7" localSheetId="18" hidden="1">{"'Sheet1'!$L$16"}</definedName>
    <definedName name="_hu7" localSheetId="19" hidden="1">{"'Sheet1'!$L$16"}</definedName>
    <definedName name="_hu7" localSheetId="20" hidden="1">{"'Sheet1'!$L$16"}</definedName>
    <definedName name="_hu7" localSheetId="22" hidden="1">{"'Sheet1'!$L$16"}</definedName>
    <definedName name="_hu7" localSheetId="24" hidden="1">{"'Sheet1'!$L$16"}</definedName>
    <definedName name="_hu7" localSheetId="28" hidden="1">{"'Sheet1'!$L$16"}</definedName>
    <definedName name="_hu7" localSheetId="14" hidden="1">{"'Sheet1'!$L$16"}</definedName>
    <definedName name="_hu7" hidden="1">{"'Sheet1'!$L$16"}</definedName>
    <definedName name="_huy1" localSheetId="12" hidden="1">{"'Sheet1'!$L$16"}</definedName>
    <definedName name="_huy1" localSheetId="11" hidden="1">{"'Sheet1'!$L$16"}</definedName>
    <definedName name="_huy1" localSheetId="13" hidden="1">{"'Sheet1'!$L$16"}</definedName>
    <definedName name="_huy1" localSheetId="16" hidden="1">{"'Sheet1'!$L$16"}</definedName>
    <definedName name="_huy1" localSheetId="21" hidden="1">{"'Sheet1'!$L$16"}</definedName>
    <definedName name="_huy1" localSheetId="18" hidden="1">{"'Sheet1'!$L$16"}</definedName>
    <definedName name="_huy1" localSheetId="19" hidden="1">{"'Sheet1'!$L$16"}</definedName>
    <definedName name="_huy1" localSheetId="20" hidden="1">{"'Sheet1'!$L$16"}</definedName>
    <definedName name="_huy1" localSheetId="22" hidden="1">{"'Sheet1'!$L$16"}</definedName>
    <definedName name="_huy1" localSheetId="24" hidden="1">{"'Sheet1'!$L$16"}</definedName>
    <definedName name="_huy1" localSheetId="28" hidden="1">{"'Sheet1'!$L$16"}</definedName>
    <definedName name="_huy1" localSheetId="14" hidden="1">{"'Sheet1'!$L$16"}</definedName>
    <definedName name="_huy1" hidden="1">{"'Sheet1'!$L$16"}</definedName>
    <definedName name="_huy2" localSheetId="12" hidden="1">{"'Sheet1'!$L$16"}</definedName>
    <definedName name="_huy2" localSheetId="11" hidden="1">{"'Sheet1'!$L$16"}</definedName>
    <definedName name="_huy2" localSheetId="13" hidden="1">{"'Sheet1'!$L$16"}</definedName>
    <definedName name="_huy2" localSheetId="16" hidden="1">{"'Sheet1'!$L$16"}</definedName>
    <definedName name="_huy2" localSheetId="21" hidden="1">{"'Sheet1'!$L$16"}</definedName>
    <definedName name="_huy2" localSheetId="18" hidden="1">{"'Sheet1'!$L$16"}</definedName>
    <definedName name="_huy2" localSheetId="19" hidden="1">{"'Sheet1'!$L$16"}</definedName>
    <definedName name="_huy2" localSheetId="20" hidden="1">{"'Sheet1'!$L$16"}</definedName>
    <definedName name="_huy2" localSheetId="22" hidden="1">{"'Sheet1'!$L$16"}</definedName>
    <definedName name="_huy2" localSheetId="24" hidden="1">{"'Sheet1'!$L$16"}</definedName>
    <definedName name="_huy2" localSheetId="28" hidden="1">{"'Sheet1'!$L$16"}</definedName>
    <definedName name="_huy2" localSheetId="14" hidden="1">{"'Sheet1'!$L$16"}</definedName>
    <definedName name="_huy2" hidden="1">{"'Sheet1'!$L$16"}</definedName>
    <definedName name="_HUY5" localSheetId="12" hidden="1">{"'Sheet1'!$L$16"}</definedName>
    <definedName name="_HUY5" localSheetId="11" hidden="1">{"'Sheet1'!$L$16"}</definedName>
    <definedName name="_HUY5" localSheetId="13" hidden="1">{"'Sheet1'!$L$16"}</definedName>
    <definedName name="_HUY5" localSheetId="16" hidden="1">{"'Sheet1'!$L$16"}</definedName>
    <definedName name="_HUY5" localSheetId="21" hidden="1">{"'Sheet1'!$L$16"}</definedName>
    <definedName name="_HUY5" localSheetId="18" hidden="1">{"'Sheet1'!$L$16"}</definedName>
    <definedName name="_HUY5" localSheetId="19" hidden="1">{"'Sheet1'!$L$16"}</definedName>
    <definedName name="_HUY5" localSheetId="20" hidden="1">{"'Sheet1'!$L$16"}</definedName>
    <definedName name="_HUY5" localSheetId="22" hidden="1">{"'Sheet1'!$L$16"}</definedName>
    <definedName name="_HUY5" localSheetId="24" hidden="1">{"'Sheet1'!$L$16"}</definedName>
    <definedName name="_HUY5" localSheetId="28" hidden="1">{"'Sheet1'!$L$16"}</definedName>
    <definedName name="_HUY5" localSheetId="14" hidden="1">{"'Sheet1'!$L$16"}</definedName>
    <definedName name="_HUY5" hidden="1">{"'Sheet1'!$L$16"}</definedName>
    <definedName name="_huy5655" localSheetId="12" hidden="1">{"'Sheet1'!$L$16"}</definedName>
    <definedName name="_huy5655" localSheetId="11" hidden="1">{"'Sheet1'!$L$16"}</definedName>
    <definedName name="_huy5655" localSheetId="13" hidden="1">{"'Sheet1'!$L$16"}</definedName>
    <definedName name="_huy5655" localSheetId="16" hidden="1">{"'Sheet1'!$L$16"}</definedName>
    <definedName name="_huy5655" localSheetId="21" hidden="1">{"'Sheet1'!$L$16"}</definedName>
    <definedName name="_huy5655" localSheetId="18" hidden="1">{"'Sheet1'!$L$16"}</definedName>
    <definedName name="_huy5655" localSheetId="19" hidden="1">{"'Sheet1'!$L$16"}</definedName>
    <definedName name="_huy5655" localSheetId="20" hidden="1">{"'Sheet1'!$L$16"}</definedName>
    <definedName name="_huy5655" localSheetId="22" hidden="1">{"'Sheet1'!$L$16"}</definedName>
    <definedName name="_huy5655" localSheetId="24" hidden="1">{"'Sheet1'!$L$16"}</definedName>
    <definedName name="_huy5655" localSheetId="28" hidden="1">{"'Sheet1'!$L$16"}</definedName>
    <definedName name="_huy5655" localSheetId="14" hidden="1">{"'Sheet1'!$L$16"}</definedName>
    <definedName name="_huy5655" hidden="1">{"'Sheet1'!$L$16"}</definedName>
    <definedName name="_IS04" localSheetId="12" hidden="1">{"M1Print",#N/A,FALSE,"M1"}</definedName>
    <definedName name="_IS04" localSheetId="11" hidden="1">{"M1Print",#N/A,FALSE,"M1"}</definedName>
    <definedName name="_IS04" localSheetId="13" hidden="1">{"M1Print",#N/A,FALSE,"M1"}</definedName>
    <definedName name="_IS04" localSheetId="16" hidden="1">{"M1Print",#N/A,FALSE,"M1"}</definedName>
    <definedName name="_IS04" localSheetId="21" hidden="1">{"M1Print",#N/A,FALSE,"M1"}</definedName>
    <definedName name="_IS04" localSheetId="18" hidden="1">{"M1Print",#N/A,FALSE,"M1"}</definedName>
    <definedName name="_IS04" localSheetId="19" hidden="1">{"M1Print",#N/A,FALSE,"M1"}</definedName>
    <definedName name="_IS04" localSheetId="20" hidden="1">{"M1Print",#N/A,FALSE,"M1"}</definedName>
    <definedName name="_IS04" localSheetId="22" hidden="1">{"M1Print",#N/A,FALSE,"M1"}</definedName>
    <definedName name="_IS04" localSheetId="24" hidden="1">{"M1Print",#N/A,FALSE,"M1"}</definedName>
    <definedName name="_IS04" localSheetId="28" hidden="1">{"M1Print",#N/A,FALSE,"M1"}</definedName>
    <definedName name="_IS04" localSheetId="14" hidden="1">{"M1Print",#N/A,FALSE,"M1"}</definedName>
    <definedName name="_IS04" hidden="1">{"M1Print",#N/A,FALSE,"M1"}</definedName>
    <definedName name="_K146" localSheetId="12" hidden="1">{"'Sheet1'!$L$16"}</definedName>
    <definedName name="_K146" localSheetId="11" hidden="1">{"'Sheet1'!$L$16"}</definedName>
    <definedName name="_K146" localSheetId="13" hidden="1">{"'Sheet1'!$L$16"}</definedName>
    <definedName name="_K146" localSheetId="16" hidden="1">{"'Sheet1'!$L$16"}</definedName>
    <definedName name="_K146" localSheetId="21" hidden="1">{"'Sheet1'!$L$16"}</definedName>
    <definedName name="_K146" localSheetId="18" hidden="1">{"'Sheet1'!$L$16"}</definedName>
    <definedName name="_K146" localSheetId="19" hidden="1">{"'Sheet1'!$L$16"}</definedName>
    <definedName name="_K146" localSheetId="20" hidden="1">{"'Sheet1'!$L$16"}</definedName>
    <definedName name="_K146" localSheetId="22" hidden="1">{"'Sheet1'!$L$16"}</definedName>
    <definedName name="_K146" localSheetId="24" hidden="1">{"'Sheet1'!$L$16"}</definedName>
    <definedName name="_K146" localSheetId="28" hidden="1">{"'Sheet1'!$L$16"}</definedName>
    <definedName name="_K146" localSheetId="14" hidden="1">{"'Sheet1'!$L$16"}</definedName>
    <definedName name="_K146" hidden="1">{"'Sheet1'!$L$16"}</definedName>
    <definedName name="_KA1" localSheetId="12" hidden="1">{#N/A,#N/A,FALSE,"Sheet1"}</definedName>
    <definedName name="_KA1" localSheetId="11" hidden="1">{#N/A,#N/A,FALSE,"Sheet1"}</definedName>
    <definedName name="_KA1" localSheetId="13" hidden="1">{#N/A,#N/A,FALSE,"Sheet1"}</definedName>
    <definedName name="_KA1" localSheetId="16" hidden="1">{#N/A,#N/A,FALSE,"Sheet1"}</definedName>
    <definedName name="_KA1" localSheetId="21" hidden="1">{#N/A,#N/A,FALSE,"Sheet1"}</definedName>
    <definedName name="_KA1" localSheetId="18" hidden="1">{#N/A,#N/A,FALSE,"Sheet1"}</definedName>
    <definedName name="_KA1" localSheetId="19" hidden="1">{#N/A,#N/A,FALSE,"Sheet1"}</definedName>
    <definedName name="_KA1" localSheetId="20" hidden="1">{#N/A,#N/A,FALSE,"Sheet1"}</definedName>
    <definedName name="_KA1" localSheetId="22" hidden="1">{#N/A,#N/A,FALSE,"Sheet1"}</definedName>
    <definedName name="_KA1" localSheetId="24" hidden="1">{#N/A,#N/A,FALSE,"Sheet1"}</definedName>
    <definedName name="_KA1" localSheetId="28" hidden="1">{#N/A,#N/A,FALSE,"Sheet1"}</definedName>
    <definedName name="_KA1" localSheetId="14" hidden="1">{#N/A,#N/A,FALSE,"Sheet1"}</definedName>
    <definedName name="_KA1" hidden="1">{#N/A,#N/A,FALSE,"Sheet1"}</definedName>
    <definedName name="_Key1" hidden="1">#REF!</definedName>
    <definedName name="_key10" hidden="1">#REF!</definedName>
    <definedName name="_Key11" hidden="1">#REF!</definedName>
    <definedName name="_KEY12" hidden="1">#REF!</definedName>
    <definedName name="_Key122" hidden="1">#N/A</definedName>
    <definedName name="_Key123" hidden="1">#N/A</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 hidden="1">#N/A</definedName>
    <definedName name="_key3abc" hidden="1">#REF!</definedName>
    <definedName name="_Key4" hidden="1">#N/A</definedName>
    <definedName name="_Key5" hidden="1">#N/A</definedName>
    <definedName name="_Key6" hidden="1">#N/A</definedName>
    <definedName name="_Key7" hidden="1">#N/A</definedName>
    <definedName name="_Key8" hidden="1">#N/A</definedName>
    <definedName name="_Keya" hidden="1">#N/A</definedName>
    <definedName name="_Keyb" hidden="1">#N/A</definedName>
    <definedName name="_Keyc" hidden="1">#N/A</definedName>
    <definedName name="_Keyd" hidden="1">#N/A</definedName>
    <definedName name="_keydd" hidden="1">#REF!</definedName>
    <definedName name="_kfkf" hidden="1">#REF!</definedName>
    <definedName name="_KH12" localSheetId="12" hidden="1">{#N/A,#N/A,FALSE,"Chi tiÆt"}</definedName>
    <definedName name="_KH12" localSheetId="11" hidden="1">{#N/A,#N/A,FALSE,"Chi tiÆt"}</definedName>
    <definedName name="_KH12" localSheetId="13" hidden="1">{#N/A,#N/A,FALSE,"Chi tiÆt"}</definedName>
    <definedName name="_KH12" localSheetId="16" hidden="1">{#N/A,#N/A,FALSE,"Chi tiÆt"}</definedName>
    <definedName name="_KH12" localSheetId="21" hidden="1">{#N/A,#N/A,FALSE,"Chi tiÆt"}</definedName>
    <definedName name="_KH12" localSheetId="18" hidden="1">{#N/A,#N/A,FALSE,"Chi tiÆt"}</definedName>
    <definedName name="_KH12" localSheetId="19" hidden="1">{#N/A,#N/A,FALSE,"Chi tiÆt"}</definedName>
    <definedName name="_KH12" localSheetId="20" hidden="1">{#N/A,#N/A,FALSE,"Chi tiÆt"}</definedName>
    <definedName name="_KH12" localSheetId="22" hidden="1">{#N/A,#N/A,FALSE,"Chi tiÆt"}</definedName>
    <definedName name="_KH12" localSheetId="24" hidden="1">{#N/A,#N/A,FALSE,"Chi tiÆt"}</definedName>
    <definedName name="_KH12" localSheetId="28" hidden="1">{#N/A,#N/A,FALSE,"Chi tiÆt"}</definedName>
    <definedName name="_KH12" localSheetId="14" hidden="1">{#N/A,#N/A,FALSE,"Chi tiÆt"}</definedName>
    <definedName name="_KH12" hidden="1">{#N/A,#N/A,FALSE,"Chi tiÆt"}</definedName>
    <definedName name="_KHM111" localSheetId="12" hidden="1">{#N/A,#N/A,FALSE,"제목"}</definedName>
    <definedName name="_KHM111" localSheetId="11" hidden="1">{#N/A,#N/A,FALSE,"제목"}</definedName>
    <definedName name="_KHM111" localSheetId="13" hidden="1">{#N/A,#N/A,FALSE,"제목"}</definedName>
    <definedName name="_KHM111" localSheetId="16" hidden="1">{#N/A,#N/A,FALSE,"제목"}</definedName>
    <definedName name="_KHM111" localSheetId="21" hidden="1">{#N/A,#N/A,FALSE,"제목"}</definedName>
    <definedName name="_KHM111" localSheetId="18" hidden="1">{#N/A,#N/A,FALSE,"제목"}</definedName>
    <definedName name="_KHM111" localSheetId="19" hidden="1">{#N/A,#N/A,FALSE,"제목"}</definedName>
    <definedName name="_KHM111" localSheetId="20" hidden="1">{#N/A,#N/A,FALSE,"제목"}</definedName>
    <definedName name="_KHM111" localSheetId="22" hidden="1">{#N/A,#N/A,FALSE,"제목"}</definedName>
    <definedName name="_KHM111" localSheetId="24" hidden="1">{#N/A,#N/A,FALSE,"제목"}</definedName>
    <definedName name="_KHM111" localSheetId="28" hidden="1">{#N/A,#N/A,FALSE,"제목"}</definedName>
    <definedName name="_KHM111" localSheetId="14" hidden="1">{#N/A,#N/A,FALSE,"제목"}</definedName>
    <definedName name="_KHM111" hidden="1">{#N/A,#N/A,FALSE,"제목"}</definedName>
    <definedName name="_KHM888" localSheetId="12" hidden="1">{#N/A,#N/A,FALSE,"제목"}</definedName>
    <definedName name="_KHM888" localSheetId="11" hidden="1">{#N/A,#N/A,FALSE,"제목"}</definedName>
    <definedName name="_KHM888" localSheetId="13" hidden="1">{#N/A,#N/A,FALSE,"제목"}</definedName>
    <definedName name="_KHM888" localSheetId="16" hidden="1">{#N/A,#N/A,FALSE,"제목"}</definedName>
    <definedName name="_KHM888" localSheetId="21" hidden="1">{#N/A,#N/A,FALSE,"제목"}</definedName>
    <definedName name="_KHM888" localSheetId="18" hidden="1">{#N/A,#N/A,FALSE,"제목"}</definedName>
    <definedName name="_KHM888" localSheetId="19" hidden="1">{#N/A,#N/A,FALSE,"제목"}</definedName>
    <definedName name="_KHM888" localSheetId="20" hidden="1">{#N/A,#N/A,FALSE,"제목"}</definedName>
    <definedName name="_KHM888" localSheetId="22" hidden="1">{#N/A,#N/A,FALSE,"제목"}</definedName>
    <definedName name="_KHM888" localSheetId="24" hidden="1">{#N/A,#N/A,FALSE,"제목"}</definedName>
    <definedName name="_KHM888" localSheetId="28" hidden="1">{#N/A,#N/A,FALSE,"제목"}</definedName>
    <definedName name="_KHM888" localSheetId="14" hidden="1">{#N/A,#N/A,FALSE,"제목"}</definedName>
    <definedName name="_KHM888" hidden="1">{#N/A,#N/A,FALSE,"제목"}</definedName>
    <definedName name="_khq3" localSheetId="12" hidden="1">{"'Sheet1'!$L$16"}</definedName>
    <definedName name="_khq3" localSheetId="11" hidden="1">{"'Sheet1'!$L$16"}</definedName>
    <definedName name="_khq3" localSheetId="13" hidden="1">{"'Sheet1'!$L$16"}</definedName>
    <definedName name="_khq3" localSheetId="16" hidden="1">{"'Sheet1'!$L$16"}</definedName>
    <definedName name="_khq3" localSheetId="21" hidden="1">{"'Sheet1'!$L$16"}</definedName>
    <definedName name="_khq3" localSheetId="18" hidden="1">{"'Sheet1'!$L$16"}</definedName>
    <definedName name="_khq3" localSheetId="19" hidden="1">{"'Sheet1'!$L$16"}</definedName>
    <definedName name="_khq3" localSheetId="20" hidden="1">{"'Sheet1'!$L$16"}</definedName>
    <definedName name="_khq3" localSheetId="22" hidden="1">{"'Sheet1'!$L$16"}</definedName>
    <definedName name="_khq3" localSheetId="24" hidden="1">{"'Sheet1'!$L$16"}</definedName>
    <definedName name="_khq3" localSheetId="28" hidden="1">{"'Sheet1'!$L$16"}</definedName>
    <definedName name="_khq3" localSheetId="14" hidden="1">{"'Sheet1'!$L$16"}</definedName>
    <definedName name="_khq3" hidden="1">{"'Sheet1'!$L$16"}</definedName>
    <definedName name="_kl11" localSheetId="12" hidden="1">{"'Sheet1'!$L$16"}</definedName>
    <definedName name="_kl11" localSheetId="11" hidden="1">{"'Sheet1'!$L$16"}</definedName>
    <definedName name="_kl11" localSheetId="13" hidden="1">{"'Sheet1'!$L$16"}</definedName>
    <definedName name="_kl11" localSheetId="16" hidden="1">{"'Sheet1'!$L$16"}</definedName>
    <definedName name="_kl11" localSheetId="21" hidden="1">{"'Sheet1'!$L$16"}</definedName>
    <definedName name="_kl11" localSheetId="18" hidden="1">{"'Sheet1'!$L$16"}</definedName>
    <definedName name="_kl11" localSheetId="19" hidden="1">{"'Sheet1'!$L$16"}</definedName>
    <definedName name="_kl11" localSheetId="20" hidden="1">{"'Sheet1'!$L$16"}</definedName>
    <definedName name="_kl11" localSheetId="22" hidden="1">{"'Sheet1'!$L$16"}</definedName>
    <definedName name="_kl11" localSheetId="24" hidden="1">{"'Sheet1'!$L$16"}</definedName>
    <definedName name="_kl11" localSheetId="28" hidden="1">{"'Sheet1'!$L$16"}</definedName>
    <definedName name="_kl11" localSheetId="14" hidden="1">{"'Sheet1'!$L$16"}</definedName>
    <definedName name="_kl11" hidden="1">{"'Sheet1'!$L$16"}</definedName>
    <definedName name="_KL3" localSheetId="12" hidden="1">{"'Sheet1'!$L$16"}</definedName>
    <definedName name="_KL3" localSheetId="11" hidden="1">{"'Sheet1'!$L$16"}</definedName>
    <definedName name="_KL3" localSheetId="13" hidden="1">{"'Sheet1'!$L$16"}</definedName>
    <definedName name="_KL3" localSheetId="16" hidden="1">{"'Sheet1'!$L$16"}</definedName>
    <definedName name="_KL3" localSheetId="21" hidden="1">{"'Sheet1'!$L$16"}</definedName>
    <definedName name="_KL3" localSheetId="18" hidden="1">{"'Sheet1'!$L$16"}</definedName>
    <definedName name="_KL3" localSheetId="19" hidden="1">{"'Sheet1'!$L$16"}</definedName>
    <definedName name="_KL3" localSheetId="20" hidden="1">{"'Sheet1'!$L$16"}</definedName>
    <definedName name="_KL3" localSheetId="22" hidden="1">{"'Sheet1'!$L$16"}</definedName>
    <definedName name="_KL3" localSheetId="24" hidden="1">{"'Sheet1'!$L$16"}</definedName>
    <definedName name="_KL3" localSheetId="28" hidden="1">{"'Sheet1'!$L$16"}</definedName>
    <definedName name="_KL3" localSheetId="14" hidden="1">{"'Sheet1'!$L$16"}</definedName>
    <definedName name="_KL3" hidden="1">{"'Sheet1'!$L$16"}</definedName>
    <definedName name="_kl4" localSheetId="12" hidden="1">{"'Sheet1'!$L$16"}</definedName>
    <definedName name="_kl4" localSheetId="11" hidden="1">{"'Sheet1'!$L$16"}</definedName>
    <definedName name="_kl4" localSheetId="13" hidden="1">{"'Sheet1'!$L$16"}</definedName>
    <definedName name="_kl4" localSheetId="16" hidden="1">{"'Sheet1'!$L$16"}</definedName>
    <definedName name="_kl4" localSheetId="21" hidden="1">{"'Sheet1'!$L$16"}</definedName>
    <definedName name="_kl4" localSheetId="18" hidden="1">{"'Sheet1'!$L$16"}</definedName>
    <definedName name="_kl4" localSheetId="19" hidden="1">{"'Sheet1'!$L$16"}</definedName>
    <definedName name="_kl4" localSheetId="20" hidden="1">{"'Sheet1'!$L$16"}</definedName>
    <definedName name="_kl4" localSheetId="22" hidden="1">{"'Sheet1'!$L$16"}</definedName>
    <definedName name="_kl4" localSheetId="24" hidden="1">{"'Sheet1'!$L$16"}</definedName>
    <definedName name="_kl4" localSheetId="28" hidden="1">{"'Sheet1'!$L$16"}</definedName>
    <definedName name="_kl4" localSheetId="14" hidden="1">{"'Sheet1'!$L$16"}</definedName>
    <definedName name="_kl4" hidden="1">{"'Sheet1'!$L$16"}</definedName>
    <definedName name="_kl6" localSheetId="12" hidden="1">{"'Sheet1'!$L$16"}</definedName>
    <definedName name="_kl6" localSheetId="11" hidden="1">{"'Sheet1'!$L$16"}</definedName>
    <definedName name="_kl6" localSheetId="13" hidden="1">{"'Sheet1'!$L$16"}</definedName>
    <definedName name="_kl6" localSheetId="16" hidden="1">{"'Sheet1'!$L$16"}</definedName>
    <definedName name="_kl6" localSheetId="21" hidden="1">{"'Sheet1'!$L$16"}</definedName>
    <definedName name="_kl6" localSheetId="18" hidden="1">{"'Sheet1'!$L$16"}</definedName>
    <definedName name="_kl6" localSheetId="19" hidden="1">{"'Sheet1'!$L$16"}</definedName>
    <definedName name="_kl6" localSheetId="20" hidden="1">{"'Sheet1'!$L$16"}</definedName>
    <definedName name="_kl6" localSheetId="22" hidden="1">{"'Sheet1'!$L$16"}</definedName>
    <definedName name="_kl6" localSheetId="24" hidden="1">{"'Sheet1'!$L$16"}</definedName>
    <definedName name="_kl6" localSheetId="28" hidden="1">{"'Sheet1'!$L$16"}</definedName>
    <definedName name="_kl6" localSheetId="14" hidden="1">{"'Sheet1'!$L$16"}</definedName>
    <definedName name="_kl6" hidden="1">{"'Sheet1'!$L$16"}</definedName>
    <definedName name="_klt8" localSheetId="12" hidden="1">{"'Sheet1'!$L$16"}</definedName>
    <definedName name="_klt8" localSheetId="11" hidden="1">{"'Sheet1'!$L$16"}</definedName>
    <definedName name="_klt8" localSheetId="13" hidden="1">{"'Sheet1'!$L$16"}</definedName>
    <definedName name="_klt8" localSheetId="16" hidden="1">{"'Sheet1'!$L$16"}</definedName>
    <definedName name="_klt8" localSheetId="21" hidden="1">{"'Sheet1'!$L$16"}</definedName>
    <definedName name="_klt8" localSheetId="18" hidden="1">{"'Sheet1'!$L$16"}</definedName>
    <definedName name="_klt8" localSheetId="19" hidden="1">{"'Sheet1'!$L$16"}</definedName>
    <definedName name="_klt8" localSheetId="20" hidden="1">{"'Sheet1'!$L$16"}</definedName>
    <definedName name="_klt8" localSheetId="22" hidden="1">{"'Sheet1'!$L$16"}</definedName>
    <definedName name="_klt8" localSheetId="24" hidden="1">{"'Sheet1'!$L$16"}</definedName>
    <definedName name="_klt8" localSheetId="28" hidden="1">{"'Sheet1'!$L$16"}</definedName>
    <definedName name="_klt8" localSheetId="14" hidden="1">{"'Sheet1'!$L$16"}</definedName>
    <definedName name="_klt8" hidden="1">{"'Sheet1'!$L$16"}</definedName>
    <definedName name="_km03" localSheetId="12" hidden="1">{"'Sheet1'!$L$16"}</definedName>
    <definedName name="_km03" localSheetId="11" hidden="1">{"'Sheet1'!$L$16"}</definedName>
    <definedName name="_km03" localSheetId="13" hidden="1">{"'Sheet1'!$L$16"}</definedName>
    <definedName name="_km03" localSheetId="16" hidden="1">{"'Sheet1'!$L$16"}</definedName>
    <definedName name="_km03" localSheetId="21" hidden="1">{"'Sheet1'!$L$16"}</definedName>
    <definedName name="_km03" localSheetId="18" hidden="1">{"'Sheet1'!$L$16"}</definedName>
    <definedName name="_km03" localSheetId="19" hidden="1">{"'Sheet1'!$L$16"}</definedName>
    <definedName name="_km03" localSheetId="20" hidden="1">{"'Sheet1'!$L$16"}</definedName>
    <definedName name="_km03" localSheetId="22" hidden="1">{"'Sheet1'!$L$16"}</definedName>
    <definedName name="_km03" localSheetId="24" hidden="1">{"'Sheet1'!$L$16"}</definedName>
    <definedName name="_km03" localSheetId="28" hidden="1">{"'Sheet1'!$L$16"}</definedName>
    <definedName name="_km03" localSheetId="14" hidden="1">{"'Sheet1'!$L$16"}</definedName>
    <definedName name="_km03" hidden="1">{"'Sheet1'!$L$16"}</definedName>
    <definedName name="_KM130" localSheetId="12" hidden="1">{"'Sheet1'!$L$16"}</definedName>
    <definedName name="_KM130" localSheetId="11" hidden="1">{"'Sheet1'!$L$16"}</definedName>
    <definedName name="_KM130" localSheetId="13" hidden="1">{"'Sheet1'!$L$16"}</definedName>
    <definedName name="_KM130" localSheetId="16" hidden="1">{"'Sheet1'!$L$16"}</definedName>
    <definedName name="_KM130" localSheetId="21" hidden="1">{"'Sheet1'!$L$16"}</definedName>
    <definedName name="_KM130" localSheetId="18" hidden="1">{"'Sheet1'!$L$16"}</definedName>
    <definedName name="_KM130" localSheetId="19" hidden="1">{"'Sheet1'!$L$16"}</definedName>
    <definedName name="_KM130" localSheetId="20" hidden="1">{"'Sheet1'!$L$16"}</definedName>
    <definedName name="_KM130" localSheetId="22" hidden="1">{"'Sheet1'!$L$16"}</definedName>
    <definedName name="_KM130" localSheetId="24" hidden="1">{"'Sheet1'!$L$16"}</definedName>
    <definedName name="_KM130" localSheetId="28" hidden="1">{"'Sheet1'!$L$16"}</definedName>
    <definedName name="_KM130" localSheetId="14" hidden="1">{"'Sheet1'!$L$16"}</definedName>
    <definedName name="_KM130" hidden="1">{"'Sheet1'!$L$16"}</definedName>
    <definedName name="_kr2" localSheetId="12">[0]!_</definedName>
    <definedName name="_kr2" localSheetId="11">[0]!_</definedName>
    <definedName name="_kr2" localSheetId="13">[0]!_</definedName>
    <definedName name="_kr2" localSheetId="16">[0]!_</definedName>
    <definedName name="_kr2" localSheetId="21">[0]!_</definedName>
    <definedName name="_kr2" localSheetId="18">[0]!_</definedName>
    <definedName name="_kr2" localSheetId="19">[0]!_</definedName>
    <definedName name="_kr2" localSheetId="20">[0]!_</definedName>
    <definedName name="_kr2" localSheetId="22">[0]!_</definedName>
    <definedName name="_kr2" localSheetId="24">[0]!_</definedName>
    <definedName name="_kr2" localSheetId="28">[0]!_</definedName>
    <definedName name="_kr2" localSheetId="14">[0]!_</definedName>
    <definedName name="_kr2">[0]!_</definedName>
    <definedName name="_KS2" localSheetId="12" hidden="1">{"'Sheet1'!$L$16"}</definedName>
    <definedName name="_KS2" localSheetId="11" hidden="1">{"'Sheet1'!$L$16"}</definedName>
    <definedName name="_KS2" localSheetId="13" hidden="1">{"'Sheet1'!$L$16"}</definedName>
    <definedName name="_KS2" localSheetId="16" hidden="1">{"'Sheet1'!$L$16"}</definedName>
    <definedName name="_KS2" localSheetId="21" hidden="1">{"'Sheet1'!$L$16"}</definedName>
    <definedName name="_KS2" localSheetId="18" hidden="1">{"'Sheet1'!$L$16"}</definedName>
    <definedName name="_KS2" localSheetId="19" hidden="1">{"'Sheet1'!$L$16"}</definedName>
    <definedName name="_KS2" localSheetId="20" hidden="1">{"'Sheet1'!$L$16"}</definedName>
    <definedName name="_KS2" localSheetId="22" hidden="1">{"'Sheet1'!$L$16"}</definedName>
    <definedName name="_KS2" localSheetId="24" hidden="1">{"'Sheet1'!$L$16"}</definedName>
    <definedName name="_KS2" localSheetId="28" hidden="1">{"'Sheet1'!$L$16"}</definedName>
    <definedName name="_KS2" localSheetId="14" hidden="1">{"'Sheet1'!$L$16"}</definedName>
    <definedName name="_KS2" hidden="1">{"'Sheet1'!$L$16"}</definedName>
    <definedName name="_KTV122" hidden="1">#REF!</definedName>
    <definedName name="_KTV222" hidden="1">#REF!</definedName>
    <definedName name="_KY1">#REF!</definedName>
    <definedName name="_L2" localSheetId="12" hidden="1">{"'Sheet1'!$L$16"}</definedName>
    <definedName name="_L2" localSheetId="11" hidden="1">{"'Sheet1'!$L$16"}</definedName>
    <definedName name="_L2" localSheetId="13" hidden="1">{"'Sheet1'!$L$16"}</definedName>
    <definedName name="_L2" localSheetId="16" hidden="1">{"'Sheet1'!$L$16"}</definedName>
    <definedName name="_L2" localSheetId="21" hidden="1">{"'Sheet1'!$L$16"}</definedName>
    <definedName name="_L2" localSheetId="18" hidden="1">{"'Sheet1'!$L$16"}</definedName>
    <definedName name="_L2" localSheetId="19" hidden="1">{"'Sheet1'!$L$16"}</definedName>
    <definedName name="_L2" localSheetId="20" hidden="1">{"'Sheet1'!$L$16"}</definedName>
    <definedName name="_L2" localSheetId="22" hidden="1">{"'Sheet1'!$L$16"}</definedName>
    <definedName name="_L2" localSheetId="24" hidden="1">{"'Sheet1'!$L$16"}</definedName>
    <definedName name="_L2" localSheetId="28" hidden="1">{"'Sheet1'!$L$16"}</definedName>
    <definedName name="_L2" localSheetId="14" hidden="1">{"'Sheet1'!$L$16"}</definedName>
    <definedName name="_L2" hidden="1">{"'Sheet1'!$L$16"}</definedName>
    <definedName name="_Lan1" localSheetId="12" hidden="1">{"'Sheet1'!$L$16"}</definedName>
    <definedName name="_Lan1" localSheetId="11" hidden="1">{"'Sheet1'!$L$16"}</definedName>
    <definedName name="_Lan1" localSheetId="13" hidden="1">{"'Sheet1'!$L$16"}</definedName>
    <definedName name="_Lan1" localSheetId="16" hidden="1">{"'Sheet1'!$L$16"}</definedName>
    <definedName name="_Lan1" localSheetId="21" hidden="1">{"'Sheet1'!$L$16"}</definedName>
    <definedName name="_Lan1" localSheetId="18" hidden="1">{"'Sheet1'!$L$16"}</definedName>
    <definedName name="_Lan1" localSheetId="19" hidden="1">{"'Sheet1'!$L$16"}</definedName>
    <definedName name="_Lan1" localSheetId="20" hidden="1">{"'Sheet1'!$L$16"}</definedName>
    <definedName name="_Lan1" localSheetId="22" hidden="1">{"'Sheet1'!$L$16"}</definedName>
    <definedName name="_Lan1" localSheetId="24" hidden="1">{"'Sheet1'!$L$16"}</definedName>
    <definedName name="_Lan1" localSheetId="28" hidden="1">{"'Sheet1'!$L$16"}</definedName>
    <definedName name="_Lan1" localSheetId="14" hidden="1">{"'Sheet1'!$L$16"}</definedName>
    <definedName name="_Lan1" hidden="1">{"'Sheet1'!$L$16"}</definedName>
    <definedName name="_Lan2" localSheetId="12" hidden="1">{"'Sheet1'!$L$16"}</definedName>
    <definedName name="_Lan2" localSheetId="11" hidden="1">{"'Sheet1'!$L$16"}</definedName>
    <definedName name="_Lan2" localSheetId="13" hidden="1">{"'Sheet1'!$L$16"}</definedName>
    <definedName name="_Lan2" localSheetId="16" hidden="1">{"'Sheet1'!$L$16"}</definedName>
    <definedName name="_Lan2" localSheetId="21" hidden="1">{"'Sheet1'!$L$16"}</definedName>
    <definedName name="_Lan2" localSheetId="18" hidden="1">{"'Sheet1'!$L$16"}</definedName>
    <definedName name="_Lan2" localSheetId="19" hidden="1">{"'Sheet1'!$L$16"}</definedName>
    <definedName name="_Lan2" localSheetId="20" hidden="1">{"'Sheet1'!$L$16"}</definedName>
    <definedName name="_Lan2" localSheetId="22" hidden="1">{"'Sheet1'!$L$16"}</definedName>
    <definedName name="_Lan2" localSheetId="24" hidden="1">{"'Sheet1'!$L$16"}</definedName>
    <definedName name="_Lan2" localSheetId="28" hidden="1">{"'Sheet1'!$L$16"}</definedName>
    <definedName name="_Lan2" localSheetId="14" hidden="1">{"'Sheet1'!$L$16"}</definedName>
    <definedName name="_Lan2" hidden="1">{"'Sheet1'!$L$16"}</definedName>
    <definedName name="_LAN3" localSheetId="12" hidden="1">{"'Sheet1'!$L$16"}</definedName>
    <definedName name="_LAN3" localSheetId="11" hidden="1">{"'Sheet1'!$L$16"}</definedName>
    <definedName name="_LAN3" localSheetId="13" hidden="1">{"'Sheet1'!$L$16"}</definedName>
    <definedName name="_LAN3" localSheetId="16" hidden="1">{"'Sheet1'!$L$16"}</definedName>
    <definedName name="_LAN3" localSheetId="21" hidden="1">{"'Sheet1'!$L$16"}</definedName>
    <definedName name="_LAN3" localSheetId="18" hidden="1">{"'Sheet1'!$L$16"}</definedName>
    <definedName name="_LAN3" localSheetId="19" hidden="1">{"'Sheet1'!$L$16"}</definedName>
    <definedName name="_LAN3" localSheetId="20" hidden="1">{"'Sheet1'!$L$16"}</definedName>
    <definedName name="_LAN3" localSheetId="22" hidden="1">{"'Sheet1'!$L$16"}</definedName>
    <definedName name="_LAN3" localSheetId="24" hidden="1">{"'Sheet1'!$L$16"}</definedName>
    <definedName name="_LAN3" localSheetId="28" hidden="1">{"'Sheet1'!$L$16"}</definedName>
    <definedName name="_LAN3" localSheetId="14" hidden="1">{"'Sheet1'!$L$16"}</definedName>
    <definedName name="_LAN3" hidden="1">{"'Sheet1'!$L$16"}</definedName>
    <definedName name="_lao2" localSheetId="12" hidden="1">{"'Sheet1'!$L$16"}</definedName>
    <definedName name="_lao2" localSheetId="11" hidden="1">{"'Sheet1'!$L$16"}</definedName>
    <definedName name="_lao2" localSheetId="13" hidden="1">{"'Sheet1'!$L$16"}</definedName>
    <definedName name="_lao2" localSheetId="16" hidden="1">{"'Sheet1'!$L$16"}</definedName>
    <definedName name="_lao2" localSheetId="21" hidden="1">{"'Sheet1'!$L$16"}</definedName>
    <definedName name="_lao2" localSheetId="18" hidden="1">{"'Sheet1'!$L$16"}</definedName>
    <definedName name="_lao2" localSheetId="19" hidden="1">{"'Sheet1'!$L$16"}</definedName>
    <definedName name="_lao2" localSheetId="20" hidden="1">{"'Sheet1'!$L$16"}</definedName>
    <definedName name="_lao2" localSheetId="22" hidden="1">{"'Sheet1'!$L$16"}</definedName>
    <definedName name="_lao2" localSheetId="24" hidden="1">{"'Sheet1'!$L$16"}</definedName>
    <definedName name="_lao2" localSheetId="28" hidden="1">{"'Sheet1'!$L$16"}</definedName>
    <definedName name="_lao2" localSheetId="14" hidden="1">{"'Sheet1'!$L$16"}</definedName>
    <definedName name="_lao2" hidden="1">{"'Sheet1'!$L$16"}</definedName>
    <definedName name="_lap1">#REF!</definedName>
    <definedName name="_lap2">#REF!</definedName>
    <definedName name="_lc150">#REF!</definedName>
    <definedName name="_lc25">#REF!</definedName>
    <definedName name="_lc40">#REF!</definedName>
    <definedName name="_lc50">#REF!</definedName>
    <definedName name="_lc65">#REF!</definedName>
    <definedName name="_lch100">#REF!</definedName>
    <definedName name="_lch150">#REF!</definedName>
    <definedName name="_lch50">#REF!</definedName>
    <definedName name="_lch65">#REF!</definedName>
    <definedName name="_lch80">#REF!</definedName>
    <definedName name="_ld2" localSheetId="12" hidden="1">{"'Sheet1'!$L$16"}</definedName>
    <definedName name="_ld2" localSheetId="11" hidden="1">{"'Sheet1'!$L$16"}</definedName>
    <definedName name="_ld2" localSheetId="13" hidden="1">{"'Sheet1'!$L$16"}</definedName>
    <definedName name="_ld2" localSheetId="16" hidden="1">{"'Sheet1'!$L$16"}</definedName>
    <definedName name="_ld2" localSheetId="21" hidden="1">{"'Sheet1'!$L$16"}</definedName>
    <definedName name="_ld2" localSheetId="18" hidden="1">{"'Sheet1'!$L$16"}</definedName>
    <definedName name="_ld2" localSheetId="19" hidden="1">{"'Sheet1'!$L$16"}</definedName>
    <definedName name="_ld2" localSheetId="20" hidden="1">{"'Sheet1'!$L$16"}</definedName>
    <definedName name="_ld2" localSheetId="22" hidden="1">{"'Sheet1'!$L$16"}</definedName>
    <definedName name="_ld2" localSheetId="24" hidden="1">{"'Sheet1'!$L$16"}</definedName>
    <definedName name="_ld2" localSheetId="28" hidden="1">{"'Sheet1'!$L$16"}</definedName>
    <definedName name="_ld2" localSheetId="14" hidden="1">{"'Sheet1'!$L$16"}</definedName>
    <definedName name="_ld2" hidden="1">{"'Sheet1'!$L$16"}</definedName>
    <definedName name="_le3" localSheetId="12" hidden="1">{"'Break down'!$A$4"}</definedName>
    <definedName name="_le3" localSheetId="11" hidden="1">{"'Break down'!$A$4"}</definedName>
    <definedName name="_le3" localSheetId="13" hidden="1">{"'Break down'!$A$4"}</definedName>
    <definedName name="_le3" localSheetId="16" hidden="1">{"'Break down'!$A$4"}</definedName>
    <definedName name="_le3" localSheetId="21" hidden="1">{"'Break down'!$A$4"}</definedName>
    <definedName name="_le3" localSheetId="18" hidden="1">{"'Break down'!$A$4"}</definedName>
    <definedName name="_le3" localSheetId="19" hidden="1">{"'Break down'!$A$4"}</definedName>
    <definedName name="_le3" localSheetId="20" hidden="1">{"'Break down'!$A$4"}</definedName>
    <definedName name="_le3" localSheetId="22" hidden="1">{"'Break down'!$A$4"}</definedName>
    <definedName name="_le3" localSheetId="24" hidden="1">{"'Break down'!$A$4"}</definedName>
    <definedName name="_le3" localSheetId="28" hidden="1">{"'Break down'!$A$4"}</definedName>
    <definedName name="_le3" localSheetId="14" hidden="1">{"'Break down'!$A$4"}</definedName>
    <definedName name="_le3" hidden="1">{"'Break down'!$A$4"}</definedName>
    <definedName name="_lk2" localSheetId="12" hidden="1">{"'Sheet1'!$L$16"}</definedName>
    <definedName name="_lk2" localSheetId="11" hidden="1">{"'Sheet1'!$L$16"}</definedName>
    <definedName name="_lk2" localSheetId="13" hidden="1">{"'Sheet1'!$L$16"}</definedName>
    <definedName name="_lk2" localSheetId="16" hidden="1">{"'Sheet1'!$L$16"}</definedName>
    <definedName name="_lk2" localSheetId="21" hidden="1">{"'Sheet1'!$L$16"}</definedName>
    <definedName name="_lk2" localSheetId="18" hidden="1">{"'Sheet1'!$L$16"}</definedName>
    <definedName name="_lk2" localSheetId="19" hidden="1">{"'Sheet1'!$L$16"}</definedName>
    <definedName name="_lk2" localSheetId="20" hidden="1">{"'Sheet1'!$L$16"}</definedName>
    <definedName name="_lk2" localSheetId="22" hidden="1">{"'Sheet1'!$L$16"}</definedName>
    <definedName name="_lk2" localSheetId="24" hidden="1">{"'Sheet1'!$L$16"}</definedName>
    <definedName name="_lk2" localSheetId="28" hidden="1">{"'Sheet1'!$L$16"}</definedName>
    <definedName name="_lk2" localSheetId="14" hidden="1">{"'Sheet1'!$L$16"}</definedName>
    <definedName name="_lk2" hidden="1">{"'Sheet1'!$L$16"}</definedName>
    <definedName name="_lld100">#REF!</definedName>
    <definedName name="_lld32">#REF!</definedName>
    <definedName name="_lld40">#REF!</definedName>
    <definedName name="_lld50">#REF!</definedName>
    <definedName name="_lld65">#REF!</definedName>
    <definedName name="_lld80">#REF!</definedName>
    <definedName name="_LLIF" hidden="1">#REF!</definedName>
    <definedName name="_LLIFF" hidden="1">#REF!</definedName>
    <definedName name="_lln100">#REF!</definedName>
    <definedName name="_lln32">#REF!</definedName>
    <definedName name="_lln40">#REF!</definedName>
    <definedName name="_lln50">#REF!</definedName>
    <definedName name="_lln65">#REF!</definedName>
    <definedName name="_lln80">#REF!</definedName>
    <definedName name="_lop111" localSheetId="12" hidden="1">{#N/A,#N/A,FALSE,"特殊室（ＢＱ表）"}</definedName>
    <definedName name="_lop111" localSheetId="11" hidden="1">{#N/A,#N/A,FALSE,"特殊室（ＢＱ表）"}</definedName>
    <definedName name="_lop111" localSheetId="13" hidden="1">{#N/A,#N/A,FALSE,"特殊室（ＢＱ表）"}</definedName>
    <definedName name="_lop111" localSheetId="16" hidden="1">{#N/A,#N/A,FALSE,"特殊室（ＢＱ表）"}</definedName>
    <definedName name="_lop111" localSheetId="21" hidden="1">{#N/A,#N/A,FALSE,"特殊室（ＢＱ表）"}</definedName>
    <definedName name="_lop111" localSheetId="18" hidden="1">{#N/A,#N/A,FALSE,"特殊室（ＢＱ表）"}</definedName>
    <definedName name="_lop111" localSheetId="19" hidden="1">{#N/A,#N/A,FALSE,"特殊室（ＢＱ表）"}</definedName>
    <definedName name="_lop111" localSheetId="20" hidden="1">{#N/A,#N/A,FALSE,"特殊室（ＢＱ表）"}</definedName>
    <definedName name="_lop111" localSheetId="22" hidden="1">{#N/A,#N/A,FALSE,"特殊室（ＢＱ表）"}</definedName>
    <definedName name="_lop111" localSheetId="24" hidden="1">{#N/A,#N/A,FALSE,"特殊室（ＢＱ表）"}</definedName>
    <definedName name="_lop111" localSheetId="28" hidden="1">{#N/A,#N/A,FALSE,"特殊室（ＢＱ表）"}</definedName>
    <definedName name="_lop111" localSheetId="14" hidden="1">{#N/A,#N/A,FALSE,"特殊室（ＢＱ表）"}</definedName>
    <definedName name="_lop111" hidden="1">{#N/A,#N/A,FALSE,"特殊室（ＢＱ表）"}</definedName>
    <definedName name="_LT1536">#REF!</definedName>
    <definedName name="_LT2030">#REF!</definedName>
    <definedName name="_LX114" hidden="1">#REF!</definedName>
    <definedName name="_LX124" hidden="1">#REF!</definedName>
    <definedName name="_LX134" hidden="1">#REF!</definedName>
    <definedName name="_LX144" hidden="1">#REF!</definedName>
    <definedName name="_LX224" hidden="1">#REF!</definedName>
    <definedName name="_LX234" hidden="1">#REF!</definedName>
    <definedName name="_LX244" hidden="1">#REF!</definedName>
    <definedName name="_LX314" hidden="1">#REF!</definedName>
    <definedName name="_LX324" hidden="1">#REF!</definedName>
    <definedName name="_LX334" hidden="1">#REF!</definedName>
    <definedName name="_LX344" hidden="1">#REF!</definedName>
    <definedName name="_M10" localSheetId="12" hidden="1">{"'Sheet1'!$L$16"}</definedName>
    <definedName name="_M10" localSheetId="11" hidden="1">{"'Sheet1'!$L$16"}</definedName>
    <definedName name="_M10" localSheetId="13" hidden="1">{"'Sheet1'!$L$16"}</definedName>
    <definedName name="_M10" localSheetId="16" hidden="1">{"'Sheet1'!$L$16"}</definedName>
    <definedName name="_M10" localSheetId="21" hidden="1">{"'Sheet1'!$L$16"}</definedName>
    <definedName name="_M10" localSheetId="18" hidden="1">{"'Sheet1'!$L$16"}</definedName>
    <definedName name="_M10" localSheetId="19" hidden="1">{"'Sheet1'!$L$16"}</definedName>
    <definedName name="_M10" localSheetId="20" hidden="1">{"'Sheet1'!$L$16"}</definedName>
    <definedName name="_M10" localSheetId="22" hidden="1">{"'Sheet1'!$L$16"}</definedName>
    <definedName name="_M10" localSheetId="24" hidden="1">{"'Sheet1'!$L$16"}</definedName>
    <definedName name="_M10" localSheetId="28" hidden="1">{"'Sheet1'!$L$16"}</definedName>
    <definedName name="_M10" localSheetId="14" hidden="1">{"'Sheet1'!$L$16"}</definedName>
    <definedName name="_M10" hidden="1">{"'Sheet1'!$L$16"}</definedName>
    <definedName name="_m1233" localSheetId="12" hidden="1">{"'Sheet1'!$L$16"}</definedName>
    <definedName name="_m1233" localSheetId="11" hidden="1">{"'Sheet1'!$L$16"}</definedName>
    <definedName name="_m1233" localSheetId="13" hidden="1">{"'Sheet1'!$L$16"}</definedName>
    <definedName name="_m1233" localSheetId="16" hidden="1">{"'Sheet1'!$L$16"}</definedName>
    <definedName name="_m1233" localSheetId="21" hidden="1">{"'Sheet1'!$L$16"}</definedName>
    <definedName name="_m1233" localSheetId="18" hidden="1">{"'Sheet1'!$L$16"}</definedName>
    <definedName name="_m1233" localSheetId="19" hidden="1">{"'Sheet1'!$L$16"}</definedName>
    <definedName name="_m1233" localSheetId="20" hidden="1">{"'Sheet1'!$L$16"}</definedName>
    <definedName name="_m1233" localSheetId="22" hidden="1">{"'Sheet1'!$L$16"}</definedName>
    <definedName name="_m1233" localSheetId="24" hidden="1">{"'Sheet1'!$L$16"}</definedName>
    <definedName name="_m1233" localSheetId="28" hidden="1">{"'Sheet1'!$L$16"}</definedName>
    <definedName name="_m1233" localSheetId="14" hidden="1">{"'Sheet1'!$L$16"}</definedName>
    <definedName name="_m1233" hidden="1">{"'Sheet1'!$L$16"}</definedName>
    <definedName name="_M2" localSheetId="12" hidden="1">{"'Sheet1'!$L$16"}</definedName>
    <definedName name="_M2" localSheetId="11" hidden="1">{"'Sheet1'!$L$16"}</definedName>
    <definedName name="_M2" localSheetId="13" hidden="1">{"'Sheet1'!$L$16"}</definedName>
    <definedName name="_M2" localSheetId="16" hidden="1">{"'Sheet1'!$L$16"}</definedName>
    <definedName name="_M2" localSheetId="21" hidden="1">{"'Sheet1'!$L$16"}</definedName>
    <definedName name="_M2" localSheetId="18" hidden="1">{"'Sheet1'!$L$16"}</definedName>
    <definedName name="_M2" localSheetId="19" hidden="1">{"'Sheet1'!$L$16"}</definedName>
    <definedName name="_M2" localSheetId="20" hidden="1">{"'Sheet1'!$L$16"}</definedName>
    <definedName name="_M2" localSheetId="22" hidden="1">{"'Sheet1'!$L$16"}</definedName>
    <definedName name="_M2" localSheetId="24" hidden="1">{"'Sheet1'!$L$16"}</definedName>
    <definedName name="_M2" localSheetId="28" hidden="1">{"'Sheet1'!$L$16"}</definedName>
    <definedName name="_M2" localSheetId="14" hidden="1">{"'Sheet1'!$L$16"}</definedName>
    <definedName name="_M2" hidden="1">{"'Sheet1'!$L$16"}</definedName>
    <definedName name="_m3" localSheetId="12" hidden="1">{"'Sheet1'!$L$16"}</definedName>
    <definedName name="_m3" localSheetId="11" hidden="1">{"'Sheet1'!$L$16"}</definedName>
    <definedName name="_m3" localSheetId="13" hidden="1">{"'Sheet1'!$L$16"}</definedName>
    <definedName name="_m3" localSheetId="16" hidden="1">{"'Sheet1'!$L$16"}</definedName>
    <definedName name="_m3" localSheetId="21" hidden="1">{"'Sheet1'!$L$16"}</definedName>
    <definedName name="_m3" localSheetId="18" hidden="1">{"'Sheet1'!$L$16"}</definedName>
    <definedName name="_m3" localSheetId="19" hidden="1">{"'Sheet1'!$L$16"}</definedName>
    <definedName name="_m3" localSheetId="20" hidden="1">{"'Sheet1'!$L$16"}</definedName>
    <definedName name="_m3" localSheetId="22" hidden="1">{"'Sheet1'!$L$16"}</definedName>
    <definedName name="_m3" localSheetId="24" hidden="1">{"'Sheet1'!$L$16"}</definedName>
    <definedName name="_m3" localSheetId="28" hidden="1">{"'Sheet1'!$L$16"}</definedName>
    <definedName name="_m3" localSheetId="14" hidden="1">{"'Sheet1'!$L$16"}</definedName>
    <definedName name="_m3" hidden="1">{"'Sheet1'!$L$16"}</definedName>
    <definedName name="_M36" localSheetId="12" hidden="1">{"'Sheet1'!$L$16"}</definedName>
    <definedName name="_M36" localSheetId="11" hidden="1">{"'Sheet1'!$L$16"}</definedName>
    <definedName name="_M36" localSheetId="13" hidden="1">{"'Sheet1'!$L$16"}</definedName>
    <definedName name="_M36" localSheetId="16" hidden="1">{"'Sheet1'!$L$16"}</definedName>
    <definedName name="_M36" localSheetId="21" hidden="1">{"'Sheet1'!$L$16"}</definedName>
    <definedName name="_M36" localSheetId="18" hidden="1">{"'Sheet1'!$L$16"}</definedName>
    <definedName name="_M36" localSheetId="19" hidden="1">{"'Sheet1'!$L$16"}</definedName>
    <definedName name="_M36" localSheetId="20" hidden="1">{"'Sheet1'!$L$16"}</definedName>
    <definedName name="_M36" localSheetId="22" hidden="1">{"'Sheet1'!$L$16"}</definedName>
    <definedName name="_M36" localSheetId="24" hidden="1">{"'Sheet1'!$L$16"}</definedName>
    <definedName name="_M36" localSheetId="28" hidden="1">{"'Sheet1'!$L$16"}</definedName>
    <definedName name="_M36" localSheetId="14" hidden="1">{"'Sheet1'!$L$16"}</definedName>
    <definedName name="_M36" hidden="1">{"'Sheet1'!$L$16"}</definedName>
    <definedName name="_m4" localSheetId="12" hidden="1">{"'Sheet1'!$L$16"}</definedName>
    <definedName name="_m4" localSheetId="11" hidden="1">{"'Sheet1'!$L$16"}</definedName>
    <definedName name="_m4" localSheetId="13" hidden="1">{"'Sheet1'!$L$16"}</definedName>
    <definedName name="_m4" localSheetId="16" hidden="1">{"'Sheet1'!$L$16"}</definedName>
    <definedName name="_m4" localSheetId="21" hidden="1">{"'Sheet1'!$L$16"}</definedName>
    <definedName name="_m4" localSheetId="18" hidden="1">{"'Sheet1'!$L$16"}</definedName>
    <definedName name="_m4" localSheetId="19" hidden="1">{"'Sheet1'!$L$16"}</definedName>
    <definedName name="_m4" localSheetId="20" hidden="1">{"'Sheet1'!$L$16"}</definedName>
    <definedName name="_m4" localSheetId="22" hidden="1">{"'Sheet1'!$L$16"}</definedName>
    <definedName name="_m4" localSheetId="24" hidden="1">{"'Sheet1'!$L$16"}</definedName>
    <definedName name="_m4" localSheetId="28" hidden="1">{"'Sheet1'!$L$16"}</definedName>
    <definedName name="_m4" localSheetId="14" hidden="1">{"'Sheet1'!$L$16"}</definedName>
    <definedName name="_m4" hidden="1">{"'Sheet1'!$L$16"}</definedName>
    <definedName name="_m7" hidden="1">#N/A</definedName>
    <definedName name="_MAC12">#REF!</definedName>
    <definedName name="_MAC46">#REF!</definedName>
    <definedName name="_MatInverse_In" hidden="1">#REF!</definedName>
    <definedName name="_MatMult_A" hidden="1">#REF!</definedName>
    <definedName name="_MatMult_AxB" hidden="1">#REF!</definedName>
    <definedName name="_MatMult_B" hidden="1">#REF!</definedName>
    <definedName name="_Mau2" localSheetId="12" hidden="1">{"'Sheet1'!$L$16"}</definedName>
    <definedName name="_Mau2" localSheetId="11" hidden="1">{"'Sheet1'!$L$16"}</definedName>
    <definedName name="_Mau2" localSheetId="13" hidden="1">{"'Sheet1'!$L$16"}</definedName>
    <definedName name="_Mau2" localSheetId="16" hidden="1">{"'Sheet1'!$L$16"}</definedName>
    <definedName name="_Mau2" localSheetId="21" hidden="1">{"'Sheet1'!$L$16"}</definedName>
    <definedName name="_Mau2" localSheetId="18" hidden="1">{"'Sheet1'!$L$16"}</definedName>
    <definedName name="_Mau2" localSheetId="19" hidden="1">{"'Sheet1'!$L$16"}</definedName>
    <definedName name="_Mau2" localSheetId="20" hidden="1">{"'Sheet1'!$L$16"}</definedName>
    <definedName name="_Mau2" localSheetId="22" hidden="1">{"'Sheet1'!$L$16"}</definedName>
    <definedName name="_Mau2" localSheetId="24" hidden="1">{"'Sheet1'!$L$16"}</definedName>
    <definedName name="_Mau2" localSheetId="28" hidden="1">{"'Sheet1'!$L$16"}</definedName>
    <definedName name="_Mau2" localSheetId="14" hidden="1">{"'Sheet1'!$L$16"}</definedName>
    <definedName name="_Mau2" hidden="1">{"'Sheet1'!$L$16"}</definedName>
    <definedName name="_MCC3" localSheetId="12" hidden="1">{#N/A,#N/A,FALSE,"CCTV"}</definedName>
    <definedName name="_MCC3" localSheetId="11" hidden="1">{#N/A,#N/A,FALSE,"CCTV"}</definedName>
    <definedName name="_MCC3" localSheetId="13" hidden="1">{#N/A,#N/A,FALSE,"CCTV"}</definedName>
    <definedName name="_MCC3" localSheetId="16" hidden="1">{#N/A,#N/A,FALSE,"CCTV"}</definedName>
    <definedName name="_MCC3" localSheetId="21" hidden="1">{#N/A,#N/A,FALSE,"CCTV"}</definedName>
    <definedName name="_MCC3" localSheetId="18" hidden="1">{#N/A,#N/A,FALSE,"CCTV"}</definedName>
    <definedName name="_MCC3" localSheetId="19" hidden="1">{#N/A,#N/A,FALSE,"CCTV"}</definedName>
    <definedName name="_MCC3" localSheetId="20" hidden="1">{#N/A,#N/A,FALSE,"CCTV"}</definedName>
    <definedName name="_MCC3" localSheetId="22" hidden="1">{#N/A,#N/A,FALSE,"CCTV"}</definedName>
    <definedName name="_MCC3" localSheetId="24" hidden="1">{#N/A,#N/A,FALSE,"CCTV"}</definedName>
    <definedName name="_MCC3" localSheetId="28" hidden="1">{#N/A,#N/A,FALSE,"CCTV"}</definedName>
    <definedName name="_MCC3" localSheetId="14" hidden="1">{#N/A,#N/A,FALSE,"CCTV"}</definedName>
    <definedName name="_MCC3" hidden="1">{#N/A,#N/A,FALSE,"CCTV"}</definedName>
    <definedName name="_ml2" localSheetId="12" hidden="1">{"'Sheet1'!$L$16"}</definedName>
    <definedName name="_ml2" localSheetId="11" hidden="1">{"'Sheet1'!$L$16"}</definedName>
    <definedName name="_ml2" localSheetId="13" hidden="1">{"'Sheet1'!$L$16"}</definedName>
    <definedName name="_ml2" localSheetId="16" hidden="1">{"'Sheet1'!$L$16"}</definedName>
    <definedName name="_ml2" localSheetId="21" hidden="1">{"'Sheet1'!$L$16"}</definedName>
    <definedName name="_ml2" localSheetId="18" hidden="1">{"'Sheet1'!$L$16"}</definedName>
    <definedName name="_ml2" localSheetId="19" hidden="1">{"'Sheet1'!$L$16"}</definedName>
    <definedName name="_ml2" localSheetId="20" hidden="1">{"'Sheet1'!$L$16"}</definedName>
    <definedName name="_ml2" localSheetId="22" hidden="1">{"'Sheet1'!$L$16"}</definedName>
    <definedName name="_ml2" localSheetId="24" hidden="1">{"'Sheet1'!$L$16"}</definedName>
    <definedName name="_ml2" localSheetId="28" hidden="1">{"'Sheet1'!$L$16"}</definedName>
    <definedName name="_ml2" localSheetId="14" hidden="1">{"'Sheet1'!$L$16"}</definedName>
    <definedName name="_ml2" hidden="1">{"'Sheet1'!$L$16"}</definedName>
    <definedName name="_mo1" localSheetId="12" hidden="1">{"'Sheet1'!$L$16"}</definedName>
    <definedName name="_mo1" localSheetId="11" hidden="1">{"'Sheet1'!$L$16"}</definedName>
    <definedName name="_mo1" localSheetId="13" hidden="1">{"'Sheet1'!$L$16"}</definedName>
    <definedName name="_mo1" localSheetId="16" hidden="1">{"'Sheet1'!$L$16"}</definedName>
    <definedName name="_mo1" localSheetId="21" hidden="1">{"'Sheet1'!$L$16"}</definedName>
    <definedName name="_mo1" localSheetId="18" hidden="1">{"'Sheet1'!$L$16"}</definedName>
    <definedName name="_mo1" localSheetId="19" hidden="1">{"'Sheet1'!$L$16"}</definedName>
    <definedName name="_mo1" localSheetId="20" hidden="1">{"'Sheet1'!$L$16"}</definedName>
    <definedName name="_mo1" localSheetId="22" hidden="1">{"'Sheet1'!$L$16"}</definedName>
    <definedName name="_mo1" localSheetId="24" hidden="1">{"'Sheet1'!$L$16"}</definedName>
    <definedName name="_mo1" localSheetId="28" hidden="1">{"'Sheet1'!$L$16"}</definedName>
    <definedName name="_mo1" localSheetId="14" hidden="1">{"'Sheet1'!$L$16"}</definedName>
    <definedName name="_mo1" hidden="1">{"'Sheet1'!$L$16"}</definedName>
    <definedName name="_moi2" localSheetId="12" hidden="1">{"'Sheet1'!$L$16"}</definedName>
    <definedName name="_moi2" localSheetId="11" hidden="1">{"'Sheet1'!$L$16"}</definedName>
    <definedName name="_moi2" localSheetId="13" hidden="1">{"'Sheet1'!$L$16"}</definedName>
    <definedName name="_moi2" localSheetId="16" hidden="1">{"'Sheet1'!$L$16"}</definedName>
    <definedName name="_moi2" localSheetId="21" hidden="1">{"'Sheet1'!$L$16"}</definedName>
    <definedName name="_moi2" localSheetId="18" hidden="1">{"'Sheet1'!$L$16"}</definedName>
    <definedName name="_moi2" localSheetId="19" hidden="1">{"'Sheet1'!$L$16"}</definedName>
    <definedName name="_moi2" localSheetId="20" hidden="1">{"'Sheet1'!$L$16"}</definedName>
    <definedName name="_moi2" localSheetId="22" hidden="1">{"'Sheet1'!$L$16"}</definedName>
    <definedName name="_moi2" localSheetId="24" hidden="1">{"'Sheet1'!$L$16"}</definedName>
    <definedName name="_moi2" localSheetId="28" hidden="1">{"'Sheet1'!$L$16"}</definedName>
    <definedName name="_moi2" localSheetId="14" hidden="1">{"'Sheet1'!$L$16"}</definedName>
    <definedName name="_moi2" hidden="1">{"'Sheet1'!$L$16"}</definedName>
    <definedName name="_MT12" hidden="1">#REF!</definedName>
    <definedName name="_nam1" localSheetId="12" hidden="1">{"'Sheet1'!$L$16"}</definedName>
    <definedName name="_nam1" localSheetId="11" hidden="1">{"'Sheet1'!$L$16"}</definedName>
    <definedName name="_nam1" localSheetId="13" hidden="1">{"'Sheet1'!$L$16"}</definedName>
    <definedName name="_nam1" localSheetId="16" hidden="1">{"'Sheet1'!$L$16"}</definedName>
    <definedName name="_nam1" localSheetId="21" hidden="1">{"'Sheet1'!$L$16"}</definedName>
    <definedName name="_nam1" localSheetId="18" hidden="1">{"'Sheet1'!$L$16"}</definedName>
    <definedName name="_nam1" localSheetId="19" hidden="1">{"'Sheet1'!$L$16"}</definedName>
    <definedName name="_nam1" localSheetId="20" hidden="1">{"'Sheet1'!$L$16"}</definedName>
    <definedName name="_nam1" localSheetId="22" hidden="1">{"'Sheet1'!$L$16"}</definedName>
    <definedName name="_nam1" localSheetId="24" hidden="1">{"'Sheet1'!$L$16"}</definedName>
    <definedName name="_nam1" localSheetId="28" hidden="1">{"'Sheet1'!$L$16"}</definedName>
    <definedName name="_nam1" localSheetId="14" hidden="1">{"'Sheet1'!$L$16"}</definedName>
    <definedName name="_nam1" hidden="1">{"'Sheet1'!$L$16"}</definedName>
    <definedName name="_NAM11" localSheetId="12" hidden="1">{#N/A,#N/A,FALSE,"Chi tiÆt"}</definedName>
    <definedName name="_NAM11" localSheetId="11" hidden="1">{#N/A,#N/A,FALSE,"Chi tiÆt"}</definedName>
    <definedName name="_NAM11" localSheetId="13" hidden="1">{#N/A,#N/A,FALSE,"Chi tiÆt"}</definedName>
    <definedName name="_NAM11" localSheetId="16" hidden="1">{#N/A,#N/A,FALSE,"Chi tiÆt"}</definedName>
    <definedName name="_NAM11" localSheetId="21" hidden="1">{#N/A,#N/A,FALSE,"Chi tiÆt"}</definedName>
    <definedName name="_NAM11" localSheetId="18" hidden="1">{#N/A,#N/A,FALSE,"Chi tiÆt"}</definedName>
    <definedName name="_NAM11" localSheetId="19" hidden="1">{#N/A,#N/A,FALSE,"Chi tiÆt"}</definedName>
    <definedName name="_NAM11" localSheetId="20" hidden="1">{#N/A,#N/A,FALSE,"Chi tiÆt"}</definedName>
    <definedName name="_NAM11" localSheetId="22" hidden="1">{#N/A,#N/A,FALSE,"Chi tiÆt"}</definedName>
    <definedName name="_NAM11" localSheetId="24" hidden="1">{#N/A,#N/A,FALSE,"Chi tiÆt"}</definedName>
    <definedName name="_NAM11" localSheetId="28" hidden="1">{#N/A,#N/A,FALSE,"Chi tiÆt"}</definedName>
    <definedName name="_NAM11" localSheetId="14" hidden="1">{#N/A,#N/A,FALSE,"Chi tiÆt"}</definedName>
    <definedName name="_NAM11" hidden="1">{#N/A,#N/A,FALSE,"Chi tiÆt"}</definedName>
    <definedName name="_NC1" localSheetId="12" hidden="1">{"'Sheet1'!$L$16"}</definedName>
    <definedName name="_NC1" localSheetId="11" hidden="1">{"'Sheet1'!$L$16"}</definedName>
    <definedName name="_NC1" localSheetId="13" hidden="1">{"'Sheet1'!$L$16"}</definedName>
    <definedName name="_NC1" localSheetId="16" hidden="1">{"'Sheet1'!$L$16"}</definedName>
    <definedName name="_NC1" localSheetId="21" hidden="1">{"'Sheet1'!$L$16"}</definedName>
    <definedName name="_NC1" localSheetId="18" hidden="1">{"'Sheet1'!$L$16"}</definedName>
    <definedName name="_NC1" localSheetId="19" hidden="1">{"'Sheet1'!$L$16"}</definedName>
    <definedName name="_NC1" localSheetId="20" hidden="1">{"'Sheet1'!$L$16"}</definedName>
    <definedName name="_NC1" localSheetId="22" hidden="1">{"'Sheet1'!$L$16"}</definedName>
    <definedName name="_NC1" localSheetId="24" hidden="1">{"'Sheet1'!$L$16"}</definedName>
    <definedName name="_NC1" localSheetId="28" hidden="1">{"'Sheet1'!$L$16"}</definedName>
    <definedName name="_NC1" localSheetId="14" hidden="1">{"'Sheet1'!$L$16"}</definedName>
    <definedName name="_NC1" hidden="1">{"'Sheet1'!$L$16"}</definedName>
    <definedName name="_NC12" hidden="1">#REF!</definedName>
    <definedName name="_NC13" hidden="1">#REF!</definedName>
    <definedName name="_NC14" hidden="1">#REF!</definedName>
    <definedName name="_NC15" hidden="1">#REF!</definedName>
    <definedName name="_NC16" hidden="1">#REF!</definedName>
    <definedName name="_NC17" hidden="1">#REF!</definedName>
    <definedName name="_NC24" hidden="1">#REF!</definedName>
    <definedName name="_NC25" hidden="1">#REF!</definedName>
    <definedName name="_NC26" hidden="1">#REF!</definedName>
    <definedName name="_NCL100">#REF!</definedName>
    <definedName name="_NCL200">#REF!</definedName>
    <definedName name="_NCL250">#REF!</definedName>
    <definedName name="_NCN15" localSheetId="12" hidden="1">{"'Sheet1'!$L$16"}</definedName>
    <definedName name="_NCN15" localSheetId="11" hidden="1">{"'Sheet1'!$L$16"}</definedName>
    <definedName name="_NCN15" localSheetId="13" hidden="1">{"'Sheet1'!$L$16"}</definedName>
    <definedName name="_NCN15" localSheetId="16" hidden="1">{"'Sheet1'!$L$16"}</definedName>
    <definedName name="_NCN15" localSheetId="21" hidden="1">{"'Sheet1'!$L$16"}</definedName>
    <definedName name="_NCN15" localSheetId="18" hidden="1">{"'Sheet1'!$L$16"}</definedName>
    <definedName name="_NCN15" localSheetId="19" hidden="1">{"'Sheet1'!$L$16"}</definedName>
    <definedName name="_NCN15" localSheetId="20" hidden="1">{"'Sheet1'!$L$16"}</definedName>
    <definedName name="_NCN15" localSheetId="22" hidden="1">{"'Sheet1'!$L$16"}</definedName>
    <definedName name="_NCN15" localSheetId="24" hidden="1">{"'Sheet1'!$L$16"}</definedName>
    <definedName name="_NCN15" localSheetId="28" hidden="1">{"'Sheet1'!$L$16"}</definedName>
    <definedName name="_NCN15" localSheetId="14" hidden="1">{"'Sheet1'!$L$16"}</definedName>
    <definedName name="_NCN15" hidden="1">{"'Sheet1'!$L$16"}</definedName>
    <definedName name="_NET2">#REF!</definedName>
    <definedName name="_new1" localSheetId="12" hidden="1">{#N/A,#N/A,FALSE,"Gesamt";#N/A,#N/A,FALSE,"Ree KG";#N/A,#N/A,FALSE,"Ree Inter";#N/A,#N/A,FALSE,"BTM";#N/A,#N/A,FALSE,"GmbH";#N/A,#N/A,FALSE,"Sonstige"}</definedName>
    <definedName name="_new1" localSheetId="11" hidden="1">{#N/A,#N/A,FALSE,"Gesamt";#N/A,#N/A,FALSE,"Ree KG";#N/A,#N/A,FALSE,"Ree Inter";#N/A,#N/A,FALSE,"BTM";#N/A,#N/A,FALSE,"GmbH";#N/A,#N/A,FALSE,"Sonstige"}</definedName>
    <definedName name="_new1" localSheetId="13" hidden="1">{#N/A,#N/A,FALSE,"Gesamt";#N/A,#N/A,FALSE,"Ree KG";#N/A,#N/A,FALSE,"Ree Inter";#N/A,#N/A,FALSE,"BTM";#N/A,#N/A,FALSE,"GmbH";#N/A,#N/A,FALSE,"Sonstige"}</definedName>
    <definedName name="_new1" localSheetId="16" hidden="1">{#N/A,#N/A,FALSE,"Gesamt";#N/A,#N/A,FALSE,"Ree KG";#N/A,#N/A,FALSE,"Ree Inter";#N/A,#N/A,FALSE,"BTM";#N/A,#N/A,FALSE,"GmbH";#N/A,#N/A,FALSE,"Sonstige"}</definedName>
    <definedName name="_new1" localSheetId="21" hidden="1">{#N/A,#N/A,FALSE,"Gesamt";#N/A,#N/A,FALSE,"Ree KG";#N/A,#N/A,FALSE,"Ree Inter";#N/A,#N/A,FALSE,"BTM";#N/A,#N/A,FALSE,"GmbH";#N/A,#N/A,FALSE,"Sonstige"}</definedName>
    <definedName name="_new1" localSheetId="18" hidden="1">{#N/A,#N/A,FALSE,"Gesamt";#N/A,#N/A,FALSE,"Ree KG";#N/A,#N/A,FALSE,"Ree Inter";#N/A,#N/A,FALSE,"BTM";#N/A,#N/A,FALSE,"GmbH";#N/A,#N/A,FALSE,"Sonstige"}</definedName>
    <definedName name="_new1" localSheetId="19" hidden="1">{#N/A,#N/A,FALSE,"Gesamt";#N/A,#N/A,FALSE,"Ree KG";#N/A,#N/A,FALSE,"Ree Inter";#N/A,#N/A,FALSE,"BTM";#N/A,#N/A,FALSE,"GmbH";#N/A,#N/A,FALSE,"Sonstige"}</definedName>
    <definedName name="_new1" localSheetId="20" hidden="1">{#N/A,#N/A,FALSE,"Gesamt";#N/A,#N/A,FALSE,"Ree KG";#N/A,#N/A,FALSE,"Ree Inter";#N/A,#N/A,FALSE,"BTM";#N/A,#N/A,FALSE,"GmbH";#N/A,#N/A,FALSE,"Sonstige"}</definedName>
    <definedName name="_new1" localSheetId="22" hidden="1">{#N/A,#N/A,FALSE,"Gesamt";#N/A,#N/A,FALSE,"Ree KG";#N/A,#N/A,FALSE,"Ree Inter";#N/A,#N/A,FALSE,"BTM";#N/A,#N/A,FALSE,"GmbH";#N/A,#N/A,FALSE,"Sonstige"}</definedName>
    <definedName name="_new1" localSheetId="24" hidden="1">{#N/A,#N/A,FALSE,"Gesamt";#N/A,#N/A,FALSE,"Ree KG";#N/A,#N/A,FALSE,"Ree Inter";#N/A,#N/A,FALSE,"BTM";#N/A,#N/A,FALSE,"GmbH";#N/A,#N/A,FALSE,"Sonstige"}</definedName>
    <definedName name="_new1" localSheetId="28" hidden="1">{#N/A,#N/A,FALSE,"Gesamt";#N/A,#N/A,FALSE,"Ree KG";#N/A,#N/A,FALSE,"Ree Inter";#N/A,#N/A,FALSE,"BTM";#N/A,#N/A,FALSE,"GmbH";#N/A,#N/A,FALSE,"Sonstige"}</definedName>
    <definedName name="_new1" localSheetId="14" hidden="1">{#N/A,#N/A,FALSE,"Gesamt";#N/A,#N/A,FALSE,"Ree KG";#N/A,#N/A,FALSE,"Ree Inter";#N/A,#N/A,FALSE,"BTM";#N/A,#N/A,FALSE,"GmbH";#N/A,#N/A,FALSE,"Sonstige"}</definedName>
    <definedName name="_new1" hidden="1">{#N/A,#N/A,FALSE,"Gesamt";#N/A,#N/A,FALSE,"Ree KG";#N/A,#N/A,FALSE,"Ree Inter";#N/A,#N/A,FALSE,"BTM";#N/A,#N/A,FALSE,"GmbH";#N/A,#N/A,FALSE,"Sonstige"}</definedName>
    <definedName name="_new2" localSheetId="12" hidden="1">{"'Sheet1'!$L$16"}</definedName>
    <definedName name="_new2" localSheetId="11" hidden="1">{"'Sheet1'!$L$16"}</definedName>
    <definedName name="_new2" localSheetId="13" hidden="1">{"'Sheet1'!$L$16"}</definedName>
    <definedName name="_new2" localSheetId="16" hidden="1">{"'Sheet1'!$L$16"}</definedName>
    <definedName name="_new2" localSheetId="21" hidden="1">{"'Sheet1'!$L$16"}</definedName>
    <definedName name="_new2" localSheetId="18" hidden="1">{"'Sheet1'!$L$16"}</definedName>
    <definedName name="_new2" localSheetId="19" hidden="1">{"'Sheet1'!$L$16"}</definedName>
    <definedName name="_new2" localSheetId="20" hidden="1">{"'Sheet1'!$L$16"}</definedName>
    <definedName name="_new2" localSheetId="22" hidden="1">{"'Sheet1'!$L$16"}</definedName>
    <definedName name="_new2" localSheetId="24" hidden="1">{"'Sheet1'!$L$16"}</definedName>
    <definedName name="_new2" localSheetId="28" hidden="1">{"'Sheet1'!$L$16"}</definedName>
    <definedName name="_new2" localSheetId="14" hidden="1">{"'Sheet1'!$L$16"}</definedName>
    <definedName name="_new2" hidden="1">{"'Sheet1'!$L$16"}</definedName>
    <definedName name="_new3"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ew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nin190">#REF!</definedName>
    <definedName name="_NK5" localSheetId="12" hidden="1">{"'Sheet1'!$L$16"}</definedName>
    <definedName name="_NK5" localSheetId="11" hidden="1">{"'Sheet1'!$L$16"}</definedName>
    <definedName name="_NK5" localSheetId="13" hidden="1">{"'Sheet1'!$L$16"}</definedName>
    <definedName name="_NK5" localSheetId="16" hidden="1">{"'Sheet1'!$L$16"}</definedName>
    <definedName name="_NK5" localSheetId="21" hidden="1">{"'Sheet1'!$L$16"}</definedName>
    <definedName name="_NK5" localSheetId="18" hidden="1">{"'Sheet1'!$L$16"}</definedName>
    <definedName name="_NK5" localSheetId="19" hidden="1">{"'Sheet1'!$L$16"}</definedName>
    <definedName name="_NK5" localSheetId="20" hidden="1">{"'Sheet1'!$L$16"}</definedName>
    <definedName name="_NK5" localSheetId="22" hidden="1">{"'Sheet1'!$L$16"}</definedName>
    <definedName name="_NK5" localSheetId="24" hidden="1">{"'Sheet1'!$L$16"}</definedName>
    <definedName name="_NK5" localSheetId="28" hidden="1">{"'Sheet1'!$L$16"}</definedName>
    <definedName name="_NK5" localSheetId="14" hidden="1">{"'Sheet1'!$L$16"}</definedName>
    <definedName name="_NK5" hidden="1">{"'Sheet1'!$L$16"}</definedName>
    <definedName name="_NL">0</definedName>
    <definedName name="_NMD8" localSheetId="12" hidden="1">{"'Sheet1'!$L$16"}</definedName>
    <definedName name="_NMD8" localSheetId="11" hidden="1">{"'Sheet1'!$L$16"}</definedName>
    <definedName name="_NMD8" localSheetId="13" hidden="1">{"'Sheet1'!$L$16"}</definedName>
    <definedName name="_NMD8" localSheetId="16" hidden="1">{"'Sheet1'!$L$16"}</definedName>
    <definedName name="_NMD8" localSheetId="21" hidden="1">{"'Sheet1'!$L$16"}</definedName>
    <definedName name="_NMD8" localSheetId="18" hidden="1">{"'Sheet1'!$L$16"}</definedName>
    <definedName name="_NMD8" localSheetId="19" hidden="1">{"'Sheet1'!$L$16"}</definedName>
    <definedName name="_NMD8" localSheetId="20" hidden="1">{"'Sheet1'!$L$16"}</definedName>
    <definedName name="_NMD8" localSheetId="22" hidden="1">{"'Sheet1'!$L$16"}</definedName>
    <definedName name="_NMD8" localSheetId="24" hidden="1">{"'Sheet1'!$L$16"}</definedName>
    <definedName name="_NMD8" localSheetId="28" hidden="1">{"'Sheet1'!$L$16"}</definedName>
    <definedName name="_NMD8" localSheetId="14" hidden="1">{"'Sheet1'!$L$16"}</definedName>
    <definedName name="_NMD8" hidden="1">{"'Sheet1'!$L$16"}</definedName>
    <definedName name="_NO1" hidden="1">#REF!</definedName>
    <definedName name="_NO2" hidden="1">#REF!</definedName>
    <definedName name="_nso1" localSheetId="12" hidden="1">{"'Sheet1'!$L$16"}</definedName>
    <definedName name="_nso1" localSheetId="11" hidden="1">{"'Sheet1'!$L$16"}</definedName>
    <definedName name="_nso1" localSheetId="13" hidden="1">{"'Sheet1'!$L$16"}</definedName>
    <definedName name="_nso1" localSheetId="16" hidden="1">{"'Sheet1'!$L$16"}</definedName>
    <definedName name="_nso1" localSheetId="21" hidden="1">{"'Sheet1'!$L$16"}</definedName>
    <definedName name="_nso1" localSheetId="18" hidden="1">{"'Sheet1'!$L$16"}</definedName>
    <definedName name="_nso1" localSheetId="19" hidden="1">{"'Sheet1'!$L$16"}</definedName>
    <definedName name="_nso1" localSheetId="20" hidden="1">{"'Sheet1'!$L$16"}</definedName>
    <definedName name="_nso1" localSheetId="22" hidden="1">{"'Sheet1'!$L$16"}</definedName>
    <definedName name="_nso1" localSheetId="24" hidden="1">{"'Sheet1'!$L$16"}</definedName>
    <definedName name="_nso1" localSheetId="28" hidden="1">{"'Sheet1'!$L$16"}</definedName>
    <definedName name="_nso1" localSheetId="14" hidden="1">{"'Sheet1'!$L$16"}</definedName>
    <definedName name="_nso1" hidden="1">{"'Sheet1'!$L$16"}</definedName>
    <definedName name="_NSO2" localSheetId="12" hidden="1">{"'Sheet1'!$L$16"}</definedName>
    <definedName name="_NSO2" localSheetId="11" hidden="1">{"'Sheet1'!$L$16"}</definedName>
    <definedName name="_NSO2" localSheetId="13" hidden="1">{"'Sheet1'!$L$16"}</definedName>
    <definedName name="_NSO2" localSheetId="16" hidden="1">{"'Sheet1'!$L$16"}</definedName>
    <definedName name="_NSO2" localSheetId="21" hidden="1">{"'Sheet1'!$L$16"}</definedName>
    <definedName name="_NSO2" localSheetId="18" hidden="1">{"'Sheet1'!$L$16"}</definedName>
    <definedName name="_NSO2" localSheetId="19" hidden="1">{"'Sheet1'!$L$16"}</definedName>
    <definedName name="_NSO2" localSheetId="20" hidden="1">{"'Sheet1'!$L$16"}</definedName>
    <definedName name="_NSO2" localSheetId="22" hidden="1">{"'Sheet1'!$L$16"}</definedName>
    <definedName name="_NSO2" localSheetId="24" hidden="1">{"'Sheet1'!$L$16"}</definedName>
    <definedName name="_NSO2" localSheetId="28" hidden="1">{"'Sheet1'!$L$16"}</definedName>
    <definedName name="_NSO2" localSheetId="14" hidden="1">{"'Sheet1'!$L$16"}</definedName>
    <definedName name="_NSO2" hidden="1">{"'Sheet1'!$L$16"}</definedName>
    <definedName name="_NSO3" localSheetId="12" hidden="1">{"'Sheet1'!$L$16"}</definedName>
    <definedName name="_NSO3" localSheetId="11" hidden="1">{"'Sheet1'!$L$16"}</definedName>
    <definedName name="_NSO3" localSheetId="13" hidden="1">{"'Sheet1'!$L$16"}</definedName>
    <definedName name="_NSO3" localSheetId="16" hidden="1">{"'Sheet1'!$L$16"}</definedName>
    <definedName name="_NSO3" localSheetId="21" hidden="1">{"'Sheet1'!$L$16"}</definedName>
    <definedName name="_NSO3" localSheetId="18" hidden="1">{"'Sheet1'!$L$16"}</definedName>
    <definedName name="_NSO3" localSheetId="19" hidden="1">{"'Sheet1'!$L$16"}</definedName>
    <definedName name="_NSO3" localSheetId="20" hidden="1">{"'Sheet1'!$L$16"}</definedName>
    <definedName name="_NSO3" localSheetId="22" hidden="1">{"'Sheet1'!$L$16"}</definedName>
    <definedName name="_NSO3" localSheetId="24" hidden="1">{"'Sheet1'!$L$16"}</definedName>
    <definedName name="_NSO3" localSheetId="28" hidden="1">{"'Sheet1'!$L$16"}</definedName>
    <definedName name="_NSO3" localSheetId="14" hidden="1">{"'Sheet1'!$L$16"}</definedName>
    <definedName name="_NSO3" hidden="1">{"'Sheet1'!$L$16"}</definedName>
    <definedName name="_O4" localSheetId="12" hidden="1">{#N/A,#N/A,FALSE,"Sheet1"}</definedName>
    <definedName name="_O4" localSheetId="11" hidden="1">{#N/A,#N/A,FALSE,"Sheet1"}</definedName>
    <definedName name="_O4" localSheetId="13" hidden="1">{#N/A,#N/A,FALSE,"Sheet1"}</definedName>
    <definedName name="_O4" localSheetId="16" hidden="1">{#N/A,#N/A,FALSE,"Sheet1"}</definedName>
    <definedName name="_O4" localSheetId="21" hidden="1">{#N/A,#N/A,FALSE,"Sheet1"}</definedName>
    <definedName name="_O4" localSheetId="18" hidden="1">{#N/A,#N/A,FALSE,"Sheet1"}</definedName>
    <definedName name="_O4" localSheetId="19" hidden="1">{#N/A,#N/A,FALSE,"Sheet1"}</definedName>
    <definedName name="_O4" localSheetId="20" hidden="1">{#N/A,#N/A,FALSE,"Sheet1"}</definedName>
    <definedName name="_O4" localSheetId="22" hidden="1">{#N/A,#N/A,FALSE,"Sheet1"}</definedName>
    <definedName name="_O4" localSheetId="24" hidden="1">{#N/A,#N/A,FALSE,"Sheet1"}</definedName>
    <definedName name="_O4" localSheetId="28" hidden="1">{#N/A,#N/A,FALSE,"Sheet1"}</definedName>
    <definedName name="_O4" localSheetId="14" hidden="1">{#N/A,#N/A,FALSE,"Sheet1"}</definedName>
    <definedName name="_O4" hidden="1">{#N/A,#N/A,FALSE,"Sheet1"}</definedName>
    <definedName name="_o400" localSheetId="12" hidden="1">{#N/A,#N/A,FALSE,"970301";#N/A,#N/A,FALSE,"970302";#N/A,#N/A,FALSE,"970303";#N/A,#N/A,FALSE,"970304";#N/A,#N/A,FALSE,"COM1";#N/A,#N/A,FALSE,"COM2"}</definedName>
    <definedName name="_o400" localSheetId="11" hidden="1">{#N/A,#N/A,FALSE,"970301";#N/A,#N/A,FALSE,"970302";#N/A,#N/A,FALSE,"970303";#N/A,#N/A,FALSE,"970304";#N/A,#N/A,FALSE,"COM1";#N/A,#N/A,FALSE,"COM2"}</definedName>
    <definedName name="_o400" localSheetId="13" hidden="1">{#N/A,#N/A,FALSE,"970301";#N/A,#N/A,FALSE,"970302";#N/A,#N/A,FALSE,"970303";#N/A,#N/A,FALSE,"970304";#N/A,#N/A,FALSE,"COM1";#N/A,#N/A,FALSE,"COM2"}</definedName>
    <definedName name="_o400" localSheetId="16" hidden="1">{#N/A,#N/A,FALSE,"970301";#N/A,#N/A,FALSE,"970302";#N/A,#N/A,FALSE,"970303";#N/A,#N/A,FALSE,"970304";#N/A,#N/A,FALSE,"COM1";#N/A,#N/A,FALSE,"COM2"}</definedName>
    <definedName name="_o400" localSheetId="21" hidden="1">{#N/A,#N/A,FALSE,"970301";#N/A,#N/A,FALSE,"970302";#N/A,#N/A,FALSE,"970303";#N/A,#N/A,FALSE,"970304";#N/A,#N/A,FALSE,"COM1";#N/A,#N/A,FALSE,"COM2"}</definedName>
    <definedName name="_o400" localSheetId="18" hidden="1">{#N/A,#N/A,FALSE,"970301";#N/A,#N/A,FALSE,"970302";#N/A,#N/A,FALSE,"970303";#N/A,#N/A,FALSE,"970304";#N/A,#N/A,FALSE,"COM1";#N/A,#N/A,FALSE,"COM2"}</definedName>
    <definedName name="_o400" localSheetId="19" hidden="1">{#N/A,#N/A,FALSE,"970301";#N/A,#N/A,FALSE,"970302";#N/A,#N/A,FALSE,"970303";#N/A,#N/A,FALSE,"970304";#N/A,#N/A,FALSE,"COM1";#N/A,#N/A,FALSE,"COM2"}</definedName>
    <definedName name="_o400" localSheetId="20" hidden="1">{#N/A,#N/A,FALSE,"970301";#N/A,#N/A,FALSE,"970302";#N/A,#N/A,FALSE,"970303";#N/A,#N/A,FALSE,"970304";#N/A,#N/A,FALSE,"COM1";#N/A,#N/A,FALSE,"COM2"}</definedName>
    <definedName name="_o400" localSheetId="22" hidden="1">{#N/A,#N/A,FALSE,"970301";#N/A,#N/A,FALSE,"970302";#N/A,#N/A,FALSE,"970303";#N/A,#N/A,FALSE,"970304";#N/A,#N/A,FALSE,"COM1";#N/A,#N/A,FALSE,"COM2"}</definedName>
    <definedName name="_o400" localSheetId="24" hidden="1">{#N/A,#N/A,FALSE,"970301";#N/A,#N/A,FALSE,"970302";#N/A,#N/A,FALSE,"970303";#N/A,#N/A,FALSE,"970304";#N/A,#N/A,FALSE,"COM1";#N/A,#N/A,FALSE,"COM2"}</definedName>
    <definedName name="_o400" localSheetId="28" hidden="1">{#N/A,#N/A,FALSE,"970301";#N/A,#N/A,FALSE,"970302";#N/A,#N/A,FALSE,"970303";#N/A,#N/A,FALSE,"970304";#N/A,#N/A,FALSE,"COM1";#N/A,#N/A,FALSE,"COM2"}</definedName>
    <definedName name="_o400" localSheetId="14" hidden="1">{#N/A,#N/A,FALSE,"970301";#N/A,#N/A,FALSE,"970302";#N/A,#N/A,FALSE,"970303";#N/A,#N/A,FALSE,"970304";#N/A,#N/A,FALSE,"COM1";#N/A,#N/A,FALSE,"COM2"}</definedName>
    <definedName name="_o400" hidden="1">{#N/A,#N/A,FALSE,"970301";#N/A,#N/A,FALSE,"970302";#N/A,#N/A,FALSE,"970303";#N/A,#N/A,FALSE,"970304";#N/A,#N/A,FALSE,"COM1";#N/A,#N/A,FALSE,"COM2"}</definedName>
    <definedName name="_ofi15">#REF!</definedName>
    <definedName name="_ofi25">#REF!</definedName>
    <definedName name="_ong100">#REF!</definedName>
    <definedName name="_ong125">#REF!</definedName>
    <definedName name="_ong150">#REF!</definedName>
    <definedName name="_ong200">#REF!</definedName>
    <definedName name="_ong50">#REF!</definedName>
    <definedName name="_ong65">#REF!</definedName>
    <definedName name="_ong80">#REF!</definedName>
    <definedName name="_Order1" hidden="1">255</definedName>
    <definedName name="_Order2" hidden="1">255</definedName>
    <definedName name="_otf219">#REF!</definedName>
    <definedName name="_oto10">#REF!</definedName>
    <definedName name="_p06" localSheetId="12" hidden="1">{"'Sheet1'!$L$16"}</definedName>
    <definedName name="_p06" localSheetId="11" hidden="1">{"'Sheet1'!$L$16"}</definedName>
    <definedName name="_p06" localSheetId="13" hidden="1">{"'Sheet1'!$L$16"}</definedName>
    <definedName name="_p06" localSheetId="16" hidden="1">{"'Sheet1'!$L$16"}</definedName>
    <definedName name="_p06" localSheetId="21" hidden="1">{"'Sheet1'!$L$16"}</definedName>
    <definedName name="_p06" localSheetId="18" hidden="1">{"'Sheet1'!$L$16"}</definedName>
    <definedName name="_p06" localSheetId="19" hidden="1">{"'Sheet1'!$L$16"}</definedName>
    <definedName name="_p06" localSheetId="20" hidden="1">{"'Sheet1'!$L$16"}</definedName>
    <definedName name="_p06" localSheetId="22" hidden="1">{"'Sheet1'!$L$16"}</definedName>
    <definedName name="_p06" localSheetId="24" hidden="1">{"'Sheet1'!$L$16"}</definedName>
    <definedName name="_p06" localSheetId="28" hidden="1">{"'Sheet1'!$L$16"}</definedName>
    <definedName name="_p06" localSheetId="14" hidden="1">{"'Sheet1'!$L$16"}</definedName>
    <definedName name="_p06" hidden="1">{"'Sheet1'!$L$16"}</definedName>
    <definedName name="_P3" localSheetId="12" hidden="1">{#N/A,#N/A,FALSE,"特殊室（ＢＱ表）"}</definedName>
    <definedName name="_P3" localSheetId="11" hidden="1">{#N/A,#N/A,FALSE,"特殊室（ＢＱ表）"}</definedName>
    <definedName name="_P3" localSheetId="13" hidden="1">{#N/A,#N/A,FALSE,"特殊室（ＢＱ表）"}</definedName>
    <definedName name="_P3" localSheetId="16" hidden="1">{#N/A,#N/A,FALSE,"特殊室（ＢＱ表）"}</definedName>
    <definedName name="_P3" localSheetId="21" hidden="1">{#N/A,#N/A,FALSE,"特殊室（ＢＱ表）"}</definedName>
    <definedName name="_P3" localSheetId="18" hidden="1">{#N/A,#N/A,FALSE,"特殊室（ＢＱ表）"}</definedName>
    <definedName name="_P3" localSheetId="19" hidden="1">{#N/A,#N/A,FALSE,"特殊室（ＢＱ表）"}</definedName>
    <definedName name="_P3" localSheetId="20" hidden="1">{#N/A,#N/A,FALSE,"特殊室（ＢＱ表）"}</definedName>
    <definedName name="_P3" localSheetId="22" hidden="1">{#N/A,#N/A,FALSE,"特殊室（ＢＱ表）"}</definedName>
    <definedName name="_P3" localSheetId="24" hidden="1">{#N/A,#N/A,FALSE,"特殊室（ＢＱ表）"}</definedName>
    <definedName name="_P3" localSheetId="28" hidden="1">{#N/A,#N/A,FALSE,"特殊室（ＢＱ表）"}</definedName>
    <definedName name="_P3" localSheetId="14" hidden="1">{#N/A,#N/A,FALSE,"特殊室（ＢＱ表）"}</definedName>
    <definedName name="_P3" hidden="1">{#N/A,#N/A,FALSE,"特殊室（ＢＱ表）"}</definedName>
    <definedName name="_P4" localSheetId="12" hidden="1">{#N/A,#N/A,FALSE,"혼합골재"}</definedName>
    <definedName name="_P4" localSheetId="11" hidden="1">{#N/A,#N/A,FALSE,"혼합골재"}</definedName>
    <definedName name="_P4" localSheetId="13" hidden="1">{#N/A,#N/A,FALSE,"혼합골재"}</definedName>
    <definedName name="_P4" localSheetId="16" hidden="1">{#N/A,#N/A,FALSE,"혼합골재"}</definedName>
    <definedName name="_P4" localSheetId="21" hidden="1">{#N/A,#N/A,FALSE,"혼합골재"}</definedName>
    <definedName name="_P4" localSheetId="18" hidden="1">{#N/A,#N/A,FALSE,"혼합골재"}</definedName>
    <definedName name="_P4" localSheetId="19" hidden="1">{#N/A,#N/A,FALSE,"혼합골재"}</definedName>
    <definedName name="_P4" localSheetId="20" hidden="1">{#N/A,#N/A,FALSE,"혼합골재"}</definedName>
    <definedName name="_P4" localSheetId="22" hidden="1">{#N/A,#N/A,FALSE,"혼합골재"}</definedName>
    <definedName name="_P4" localSheetId="24" hidden="1">{#N/A,#N/A,FALSE,"혼합골재"}</definedName>
    <definedName name="_P4" localSheetId="28" hidden="1">{#N/A,#N/A,FALSE,"혼합골재"}</definedName>
    <definedName name="_P4" localSheetId="14" hidden="1">{#N/A,#N/A,FALSE,"혼합골재"}</definedName>
    <definedName name="_P4" hidden="1">{#N/A,#N/A,FALSE,"혼합골재"}</definedName>
    <definedName name="_P5" localSheetId="12" hidden="1">{#N/A,#N/A,FALSE,"배수1"}</definedName>
    <definedName name="_P5" localSheetId="11" hidden="1">{#N/A,#N/A,FALSE,"배수1"}</definedName>
    <definedName name="_P5" localSheetId="13" hidden="1">{#N/A,#N/A,FALSE,"배수1"}</definedName>
    <definedName name="_P5" localSheetId="16" hidden="1">{#N/A,#N/A,FALSE,"배수1"}</definedName>
    <definedName name="_P5" localSheetId="21" hidden="1">{#N/A,#N/A,FALSE,"배수1"}</definedName>
    <definedName name="_P5" localSheetId="18" hidden="1">{#N/A,#N/A,FALSE,"배수1"}</definedName>
    <definedName name="_P5" localSheetId="19" hidden="1">{#N/A,#N/A,FALSE,"배수1"}</definedName>
    <definedName name="_P5" localSheetId="20" hidden="1">{#N/A,#N/A,FALSE,"배수1"}</definedName>
    <definedName name="_P5" localSheetId="22" hidden="1">{#N/A,#N/A,FALSE,"배수1"}</definedName>
    <definedName name="_P5" localSheetId="24" hidden="1">{#N/A,#N/A,FALSE,"배수1"}</definedName>
    <definedName name="_P5" localSheetId="28" hidden="1">{#N/A,#N/A,FALSE,"배수1"}</definedName>
    <definedName name="_P5" localSheetId="14" hidden="1">{#N/A,#N/A,FALSE,"배수1"}</definedName>
    <definedName name="_P5" hidden="1">{#N/A,#N/A,FALSE,"배수1"}</definedName>
    <definedName name="_P6" localSheetId="12" hidden="1">{#N/A,#N/A,FALSE,"2~8번"}</definedName>
    <definedName name="_P6" localSheetId="11" hidden="1">{#N/A,#N/A,FALSE,"2~8번"}</definedName>
    <definedName name="_P6" localSheetId="13" hidden="1">{#N/A,#N/A,FALSE,"2~8번"}</definedName>
    <definedName name="_P6" localSheetId="16" hidden="1">{#N/A,#N/A,FALSE,"2~8번"}</definedName>
    <definedName name="_P6" localSheetId="21" hidden="1">{#N/A,#N/A,FALSE,"2~8번"}</definedName>
    <definedName name="_P6" localSheetId="18" hidden="1">{#N/A,#N/A,FALSE,"2~8번"}</definedName>
    <definedName name="_P6" localSheetId="19" hidden="1">{#N/A,#N/A,FALSE,"2~8번"}</definedName>
    <definedName name="_P6" localSheetId="20" hidden="1">{#N/A,#N/A,FALSE,"2~8번"}</definedName>
    <definedName name="_P6" localSheetId="22" hidden="1">{#N/A,#N/A,FALSE,"2~8번"}</definedName>
    <definedName name="_P6" localSheetId="24" hidden="1">{#N/A,#N/A,FALSE,"2~8번"}</definedName>
    <definedName name="_P6" localSheetId="28" hidden="1">{#N/A,#N/A,FALSE,"2~8번"}</definedName>
    <definedName name="_P6" localSheetId="14" hidden="1">{#N/A,#N/A,FALSE,"2~8번"}</definedName>
    <definedName name="_P6" hidden="1">{#N/A,#N/A,FALSE,"2~8번"}</definedName>
    <definedName name="_PA1" localSheetId="12" hidden="1">{"'Sheet1'!$L$16"}</definedName>
    <definedName name="_PA1" localSheetId="11" hidden="1">{"'Sheet1'!$L$16"}</definedName>
    <definedName name="_PA1" localSheetId="13" hidden="1">{"'Sheet1'!$L$16"}</definedName>
    <definedName name="_PA1" localSheetId="16" hidden="1">{"'Sheet1'!$L$16"}</definedName>
    <definedName name="_PA1" localSheetId="21" hidden="1">{"'Sheet1'!$L$16"}</definedName>
    <definedName name="_PA1" localSheetId="18" hidden="1">{"'Sheet1'!$L$16"}</definedName>
    <definedName name="_PA1" localSheetId="19" hidden="1">{"'Sheet1'!$L$16"}</definedName>
    <definedName name="_PA1" localSheetId="20" hidden="1">{"'Sheet1'!$L$16"}</definedName>
    <definedName name="_PA1" localSheetId="22" hidden="1">{"'Sheet1'!$L$16"}</definedName>
    <definedName name="_PA1" localSheetId="24" hidden="1">{"'Sheet1'!$L$16"}</definedName>
    <definedName name="_PA1" localSheetId="28" hidden="1">{"'Sheet1'!$L$16"}</definedName>
    <definedName name="_PA1" localSheetId="14" hidden="1">{"'Sheet1'!$L$16"}</definedName>
    <definedName name="_PA1" hidden="1">{"'Sheet1'!$L$16"}</definedName>
    <definedName name="_pa2" localSheetId="12" hidden="1">{"'Sheet1'!$L$16"}</definedName>
    <definedName name="_pa2" localSheetId="11" hidden="1">{"'Sheet1'!$L$16"}</definedName>
    <definedName name="_pa2" localSheetId="13" hidden="1">{"'Sheet1'!$L$16"}</definedName>
    <definedName name="_pa2" localSheetId="16" hidden="1">{"'Sheet1'!$L$16"}</definedName>
    <definedName name="_pa2" localSheetId="21" hidden="1">{"'Sheet1'!$L$16"}</definedName>
    <definedName name="_pa2" localSheetId="18" hidden="1">{"'Sheet1'!$L$16"}</definedName>
    <definedName name="_pa2" localSheetId="19" hidden="1">{"'Sheet1'!$L$16"}</definedName>
    <definedName name="_pa2" localSheetId="20" hidden="1">{"'Sheet1'!$L$16"}</definedName>
    <definedName name="_pa2" localSheetId="22" hidden="1">{"'Sheet1'!$L$16"}</definedName>
    <definedName name="_pa2" localSheetId="24" hidden="1">{"'Sheet1'!$L$16"}</definedName>
    <definedName name="_pa2" localSheetId="28" hidden="1">{"'Sheet1'!$L$16"}</definedName>
    <definedName name="_pa2" localSheetId="14" hidden="1">{"'Sheet1'!$L$16"}</definedName>
    <definedName name="_pa2" hidden="1">{"'Sheet1'!$L$16"}</definedName>
    <definedName name="_PA3" localSheetId="12" hidden="1">{"'Sheet1'!$L$16"}</definedName>
    <definedName name="_PA3" localSheetId="11" hidden="1">{"'Sheet1'!$L$16"}</definedName>
    <definedName name="_PA3" localSheetId="13" hidden="1">{"'Sheet1'!$L$16"}</definedName>
    <definedName name="_PA3" localSheetId="16" hidden="1">{"'Sheet1'!$L$16"}</definedName>
    <definedName name="_PA3" localSheetId="21" hidden="1">{"'Sheet1'!$L$16"}</definedName>
    <definedName name="_PA3" localSheetId="18" hidden="1">{"'Sheet1'!$L$16"}</definedName>
    <definedName name="_PA3" localSheetId="19" hidden="1">{"'Sheet1'!$L$16"}</definedName>
    <definedName name="_PA3" localSheetId="20" hidden="1">{"'Sheet1'!$L$16"}</definedName>
    <definedName name="_PA3" localSheetId="22" hidden="1">{"'Sheet1'!$L$16"}</definedName>
    <definedName name="_PA3" localSheetId="24" hidden="1">{"'Sheet1'!$L$16"}</definedName>
    <definedName name="_PA3" localSheetId="28" hidden="1">{"'Sheet1'!$L$16"}</definedName>
    <definedName name="_PA3" localSheetId="14" hidden="1">{"'Sheet1'!$L$16"}</definedName>
    <definedName name="_PA3" hidden="1">{"'Sheet1'!$L$16"}</definedName>
    <definedName name="_pa4" localSheetId="12" hidden="1">{"'Sheet1'!$L$16"}</definedName>
    <definedName name="_pa4" localSheetId="11" hidden="1">{"'Sheet1'!$L$16"}</definedName>
    <definedName name="_pa4" localSheetId="13" hidden="1">{"'Sheet1'!$L$16"}</definedName>
    <definedName name="_pa4" localSheetId="16" hidden="1">{"'Sheet1'!$L$16"}</definedName>
    <definedName name="_pa4" localSheetId="21" hidden="1">{"'Sheet1'!$L$16"}</definedName>
    <definedName name="_pa4" localSheetId="18" hidden="1">{"'Sheet1'!$L$16"}</definedName>
    <definedName name="_pa4" localSheetId="19" hidden="1">{"'Sheet1'!$L$16"}</definedName>
    <definedName name="_pa4" localSheetId="20" hidden="1">{"'Sheet1'!$L$16"}</definedName>
    <definedName name="_pa4" localSheetId="22" hidden="1">{"'Sheet1'!$L$16"}</definedName>
    <definedName name="_pa4" localSheetId="24" hidden="1">{"'Sheet1'!$L$16"}</definedName>
    <definedName name="_pa4" localSheetId="28" hidden="1">{"'Sheet1'!$L$16"}</definedName>
    <definedName name="_pa4" localSheetId="14" hidden="1">{"'Sheet1'!$L$16"}</definedName>
    <definedName name="_pa4" hidden="1">{"'Sheet1'!$L$16"}</definedName>
    <definedName name="_Parse_In" hidden="1">#REF!</definedName>
    <definedName name="_Parse_Out" hidden="1">#REF!</definedName>
    <definedName name="_pet02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hu3" localSheetId="12" hidden="1">{"'Sheet1'!$L$16"}</definedName>
    <definedName name="_phu3" localSheetId="11" hidden="1">{"'Sheet1'!$L$16"}</definedName>
    <definedName name="_phu3" localSheetId="13" hidden="1">{"'Sheet1'!$L$16"}</definedName>
    <definedName name="_phu3" localSheetId="16" hidden="1">{"'Sheet1'!$L$16"}</definedName>
    <definedName name="_phu3" localSheetId="21" hidden="1">{"'Sheet1'!$L$16"}</definedName>
    <definedName name="_phu3" localSheetId="18" hidden="1">{"'Sheet1'!$L$16"}</definedName>
    <definedName name="_phu3" localSheetId="19" hidden="1">{"'Sheet1'!$L$16"}</definedName>
    <definedName name="_phu3" localSheetId="20" hidden="1">{"'Sheet1'!$L$16"}</definedName>
    <definedName name="_phu3" localSheetId="22" hidden="1">{"'Sheet1'!$L$16"}</definedName>
    <definedName name="_phu3" localSheetId="24" hidden="1">{"'Sheet1'!$L$16"}</definedName>
    <definedName name="_phu3" localSheetId="28" hidden="1">{"'Sheet1'!$L$16"}</definedName>
    <definedName name="_phu3" localSheetId="14" hidden="1">{"'Sheet1'!$L$16"}</definedName>
    <definedName name="_phu3" hidden="1">{"'Sheet1'!$L$16"}</definedName>
    <definedName name="_pid100">#REF!</definedName>
    <definedName name="_pid125">#REF!</definedName>
    <definedName name="_pid150">#REF!</definedName>
    <definedName name="_pid25">#REF!</definedName>
    <definedName name="_pid32">#REF!</definedName>
    <definedName name="_pid40">#REF!</definedName>
    <definedName name="_pid50">#REF!</definedName>
    <definedName name="_pid65">#REF!</definedName>
    <definedName name="_pid80">#REF!</definedName>
    <definedName name="_PK2" localSheetId="12" hidden="1">{"'장비'!$A$3:$M$12"}</definedName>
    <definedName name="_PK2" localSheetId="11" hidden="1">{"'장비'!$A$3:$M$12"}</definedName>
    <definedName name="_PK2" localSheetId="13" hidden="1">{"'장비'!$A$3:$M$12"}</definedName>
    <definedName name="_PK2" localSheetId="16" hidden="1">{"'장비'!$A$3:$M$12"}</definedName>
    <definedName name="_PK2" localSheetId="21" hidden="1">{"'장비'!$A$3:$M$12"}</definedName>
    <definedName name="_PK2" localSheetId="18" hidden="1">{"'장비'!$A$3:$M$12"}</definedName>
    <definedName name="_PK2" localSheetId="19" hidden="1">{"'장비'!$A$3:$M$12"}</definedName>
    <definedName name="_PK2" localSheetId="20" hidden="1">{"'장비'!$A$3:$M$12"}</definedName>
    <definedName name="_PK2" localSheetId="22" hidden="1">{"'장비'!$A$3:$M$12"}</definedName>
    <definedName name="_PK2" localSheetId="24" hidden="1">{"'장비'!$A$3:$M$12"}</definedName>
    <definedName name="_PK2" localSheetId="28" hidden="1">{"'장비'!$A$3:$M$12"}</definedName>
    <definedName name="_PK2" localSheetId="14" hidden="1">{"'장비'!$A$3:$M$12"}</definedName>
    <definedName name="_PK2" hidden="1">{"'장비'!$A$3:$M$12"}</definedName>
    <definedName name="_PKG3" localSheetId="12" hidden="1">{"'장비'!$A$3:$M$12"}</definedName>
    <definedName name="_PKG3" localSheetId="11" hidden="1">{"'장비'!$A$3:$M$12"}</definedName>
    <definedName name="_PKG3" localSheetId="13" hidden="1">{"'장비'!$A$3:$M$12"}</definedName>
    <definedName name="_PKG3" localSheetId="16" hidden="1">{"'장비'!$A$3:$M$12"}</definedName>
    <definedName name="_PKG3" localSheetId="21" hidden="1">{"'장비'!$A$3:$M$12"}</definedName>
    <definedName name="_PKG3" localSheetId="18" hidden="1">{"'장비'!$A$3:$M$12"}</definedName>
    <definedName name="_PKG3" localSheetId="19" hidden="1">{"'장비'!$A$3:$M$12"}</definedName>
    <definedName name="_PKG3" localSheetId="20" hidden="1">{"'장비'!$A$3:$M$12"}</definedName>
    <definedName name="_PKG3" localSheetId="22" hidden="1">{"'장비'!$A$3:$M$12"}</definedName>
    <definedName name="_PKG3" localSheetId="24" hidden="1">{"'장비'!$A$3:$M$12"}</definedName>
    <definedName name="_PKG3" localSheetId="28" hidden="1">{"'장비'!$A$3:$M$12"}</definedName>
    <definedName name="_PKG3" localSheetId="14" hidden="1">{"'장비'!$A$3:$M$12"}</definedName>
    <definedName name="_PKG3" hidden="1">{"'장비'!$A$3:$M$12"}</definedName>
    <definedName name="_PL7" localSheetId="12" hidden="1">{#N/A,#N/A,TRUE,"대 차 대 조 표"}</definedName>
    <definedName name="_PL7" localSheetId="11" hidden="1">{#N/A,#N/A,TRUE,"대 차 대 조 표"}</definedName>
    <definedName name="_PL7" localSheetId="13" hidden="1">{#N/A,#N/A,TRUE,"대 차 대 조 표"}</definedName>
    <definedName name="_PL7" localSheetId="16" hidden="1">{#N/A,#N/A,TRUE,"대 차 대 조 표"}</definedName>
    <definedName name="_PL7" localSheetId="21" hidden="1">{#N/A,#N/A,TRUE,"대 차 대 조 표"}</definedName>
    <definedName name="_PL7" localSheetId="18" hidden="1">{#N/A,#N/A,TRUE,"대 차 대 조 표"}</definedName>
    <definedName name="_PL7" localSheetId="19" hidden="1">{#N/A,#N/A,TRUE,"대 차 대 조 표"}</definedName>
    <definedName name="_PL7" localSheetId="20" hidden="1">{#N/A,#N/A,TRUE,"대 차 대 조 표"}</definedName>
    <definedName name="_PL7" localSheetId="22" hidden="1">{#N/A,#N/A,TRUE,"대 차 대 조 표"}</definedName>
    <definedName name="_PL7" localSheetId="24" hidden="1">{#N/A,#N/A,TRUE,"대 차 대 조 표"}</definedName>
    <definedName name="_PL7" localSheetId="28" hidden="1">{#N/A,#N/A,TRUE,"대 차 대 조 표"}</definedName>
    <definedName name="_PL7" localSheetId="14" hidden="1">{#N/A,#N/A,TRUE,"대 차 대 조 표"}</definedName>
    <definedName name="_PL7" hidden="1">{#N/A,#N/A,TRUE,"대 차 대 조 표"}</definedName>
    <definedName name="_PP1" localSheetId="12" hidden="1">{#N/A,#N/A,FALSE,"CCTV"}</definedName>
    <definedName name="_PP1" localSheetId="11" hidden="1">{#N/A,#N/A,FALSE,"CCTV"}</definedName>
    <definedName name="_PP1" localSheetId="13" hidden="1">{#N/A,#N/A,FALSE,"CCTV"}</definedName>
    <definedName name="_PP1" localSheetId="16" hidden="1">{#N/A,#N/A,FALSE,"CCTV"}</definedName>
    <definedName name="_PP1" localSheetId="21" hidden="1">{#N/A,#N/A,FALSE,"CCTV"}</definedName>
    <definedName name="_PP1" localSheetId="18" hidden="1">{#N/A,#N/A,FALSE,"CCTV"}</definedName>
    <definedName name="_PP1" localSheetId="19" hidden="1">{#N/A,#N/A,FALSE,"CCTV"}</definedName>
    <definedName name="_PP1" localSheetId="20" hidden="1">{#N/A,#N/A,FALSE,"CCTV"}</definedName>
    <definedName name="_PP1" localSheetId="22" hidden="1">{#N/A,#N/A,FALSE,"CCTV"}</definedName>
    <definedName name="_PP1" localSheetId="24" hidden="1">{#N/A,#N/A,FALSE,"CCTV"}</definedName>
    <definedName name="_PP1" localSheetId="28" hidden="1">{#N/A,#N/A,FALSE,"CCTV"}</definedName>
    <definedName name="_PP1" localSheetId="14" hidden="1">{#N/A,#N/A,FALSE,"CCTV"}</definedName>
    <definedName name="_PP1" hidden="1">{#N/A,#N/A,FALSE,"CCTV"}</definedName>
    <definedName name="_PPP3" localSheetId="12" hidden="1">{#N/A,#N/A,FALSE,"特殊室（ＢＱ表）"}</definedName>
    <definedName name="_PPP3" localSheetId="11" hidden="1">{#N/A,#N/A,FALSE,"特殊室（ＢＱ表）"}</definedName>
    <definedName name="_PPP3" localSheetId="13" hidden="1">{#N/A,#N/A,FALSE,"特殊室（ＢＱ表）"}</definedName>
    <definedName name="_PPP3" localSheetId="16" hidden="1">{#N/A,#N/A,FALSE,"特殊室（ＢＱ表）"}</definedName>
    <definedName name="_PPP3" localSheetId="21" hidden="1">{#N/A,#N/A,FALSE,"特殊室（ＢＱ表）"}</definedName>
    <definedName name="_PPP3" localSheetId="18" hidden="1">{#N/A,#N/A,FALSE,"特殊室（ＢＱ表）"}</definedName>
    <definedName name="_PPP3" localSheetId="19" hidden="1">{#N/A,#N/A,FALSE,"特殊室（ＢＱ表）"}</definedName>
    <definedName name="_PPP3" localSheetId="20" hidden="1">{#N/A,#N/A,FALSE,"特殊室（ＢＱ表）"}</definedName>
    <definedName name="_PPP3" localSheetId="22" hidden="1">{#N/A,#N/A,FALSE,"特殊室（ＢＱ表）"}</definedName>
    <definedName name="_PPP3" localSheetId="24" hidden="1">{#N/A,#N/A,FALSE,"特殊室（ＢＱ表）"}</definedName>
    <definedName name="_PPP3" localSheetId="28" hidden="1">{#N/A,#N/A,FALSE,"特殊室（ＢＱ表）"}</definedName>
    <definedName name="_PPP3" localSheetId="14" hidden="1">{#N/A,#N/A,FALSE,"特殊室（ＢＱ表）"}</definedName>
    <definedName name="_PPP3" hidden="1">{#N/A,#N/A,FALSE,"特殊室（ＢＱ表）"}</definedName>
    <definedName name="_PPP33" localSheetId="12" hidden="1">{#N/A,#N/A,FALSE,"特殊室（ＢＱ表）"}</definedName>
    <definedName name="_PPP33" localSheetId="11" hidden="1">{#N/A,#N/A,FALSE,"特殊室（ＢＱ表）"}</definedName>
    <definedName name="_PPP33" localSheetId="13" hidden="1">{#N/A,#N/A,FALSE,"特殊室（ＢＱ表）"}</definedName>
    <definedName name="_PPP33" localSheetId="16" hidden="1">{#N/A,#N/A,FALSE,"特殊室（ＢＱ表）"}</definedName>
    <definedName name="_PPP33" localSheetId="21" hidden="1">{#N/A,#N/A,FALSE,"特殊室（ＢＱ表）"}</definedName>
    <definedName name="_PPP33" localSheetId="18" hidden="1">{#N/A,#N/A,FALSE,"特殊室（ＢＱ表）"}</definedName>
    <definedName name="_PPP33" localSheetId="19" hidden="1">{#N/A,#N/A,FALSE,"特殊室（ＢＱ表）"}</definedName>
    <definedName name="_PPP33" localSheetId="20" hidden="1">{#N/A,#N/A,FALSE,"特殊室（ＢＱ表）"}</definedName>
    <definedName name="_PPP33" localSheetId="22" hidden="1">{#N/A,#N/A,FALSE,"特殊室（ＢＱ表）"}</definedName>
    <definedName name="_PPP33" localSheetId="24" hidden="1">{#N/A,#N/A,FALSE,"特殊室（ＢＱ表）"}</definedName>
    <definedName name="_PPP33" localSheetId="28" hidden="1">{#N/A,#N/A,FALSE,"特殊室（ＢＱ表）"}</definedName>
    <definedName name="_PPP33" localSheetId="14" hidden="1">{#N/A,#N/A,FALSE,"特殊室（ＢＱ表）"}</definedName>
    <definedName name="_PPP33" hidden="1">{#N/A,#N/A,FALSE,"特殊室（ＢＱ表）"}</definedName>
    <definedName name="_ppp34" localSheetId="12" hidden="1">{#N/A,#N/A,FALSE,"特殊室（ＢＱ表）"}</definedName>
    <definedName name="_ppp34" localSheetId="11" hidden="1">{#N/A,#N/A,FALSE,"特殊室（ＢＱ表）"}</definedName>
    <definedName name="_ppp34" localSheetId="13" hidden="1">{#N/A,#N/A,FALSE,"特殊室（ＢＱ表）"}</definedName>
    <definedName name="_ppp34" localSheetId="16" hidden="1">{#N/A,#N/A,FALSE,"特殊室（ＢＱ表）"}</definedName>
    <definedName name="_ppp34" localSheetId="21" hidden="1">{#N/A,#N/A,FALSE,"特殊室（ＢＱ表）"}</definedName>
    <definedName name="_ppp34" localSheetId="18" hidden="1">{#N/A,#N/A,FALSE,"特殊室（ＢＱ表）"}</definedName>
    <definedName name="_ppp34" localSheetId="19" hidden="1">{#N/A,#N/A,FALSE,"特殊室（ＢＱ表）"}</definedName>
    <definedName name="_ppp34" localSheetId="20" hidden="1">{#N/A,#N/A,FALSE,"特殊室（ＢＱ表）"}</definedName>
    <definedName name="_ppp34" localSheetId="22" hidden="1">{#N/A,#N/A,FALSE,"特殊室（ＢＱ表）"}</definedName>
    <definedName name="_ppp34" localSheetId="24" hidden="1">{#N/A,#N/A,FALSE,"特殊室（ＢＱ表）"}</definedName>
    <definedName name="_ppp34" localSheetId="28" hidden="1">{#N/A,#N/A,FALSE,"特殊室（ＢＱ表）"}</definedName>
    <definedName name="_ppp34" localSheetId="14" hidden="1">{#N/A,#N/A,FALSE,"特殊室（ＢＱ表）"}</definedName>
    <definedName name="_ppp34" hidden="1">{#N/A,#N/A,FALSE,"特殊室（ＢＱ表）"}</definedName>
    <definedName name="_ppp3444" localSheetId="12" hidden="1">{#N/A,#N/A,FALSE,"特殊室（ＢＱ表）"}</definedName>
    <definedName name="_ppp3444" localSheetId="11" hidden="1">{#N/A,#N/A,FALSE,"特殊室（ＢＱ表）"}</definedName>
    <definedName name="_ppp3444" localSheetId="13" hidden="1">{#N/A,#N/A,FALSE,"特殊室（ＢＱ表）"}</definedName>
    <definedName name="_ppp3444" localSheetId="16" hidden="1">{#N/A,#N/A,FALSE,"特殊室（ＢＱ表）"}</definedName>
    <definedName name="_ppp3444" localSheetId="21" hidden="1">{#N/A,#N/A,FALSE,"特殊室（ＢＱ表）"}</definedName>
    <definedName name="_ppp3444" localSheetId="18" hidden="1">{#N/A,#N/A,FALSE,"特殊室（ＢＱ表）"}</definedName>
    <definedName name="_ppp3444" localSheetId="19" hidden="1">{#N/A,#N/A,FALSE,"特殊室（ＢＱ表）"}</definedName>
    <definedName name="_ppp3444" localSheetId="20" hidden="1">{#N/A,#N/A,FALSE,"特殊室（ＢＱ表）"}</definedName>
    <definedName name="_ppp3444" localSheetId="22" hidden="1">{#N/A,#N/A,FALSE,"特殊室（ＢＱ表）"}</definedName>
    <definedName name="_ppp3444" localSheetId="24" hidden="1">{#N/A,#N/A,FALSE,"特殊室（ＢＱ表）"}</definedName>
    <definedName name="_ppp3444" localSheetId="28" hidden="1">{#N/A,#N/A,FALSE,"特殊室（ＢＱ表）"}</definedName>
    <definedName name="_ppp3444" localSheetId="14" hidden="1">{#N/A,#N/A,FALSE,"特殊室（ＢＱ表）"}</definedName>
    <definedName name="_ppp3444" hidden="1">{#N/A,#N/A,FALSE,"特殊室（ＢＱ表）"}</definedName>
    <definedName name="_pt100">#REF!</definedName>
    <definedName name="_pud50">#REF!</definedName>
    <definedName name="_PUR6" localSheetId="12" hidden="1">{#N/A,#N/A,FALSE,"Sheet2"}</definedName>
    <definedName name="_PUR6" localSheetId="11" hidden="1">{#N/A,#N/A,FALSE,"Sheet2"}</definedName>
    <definedName name="_PUR6" localSheetId="13" hidden="1">{#N/A,#N/A,FALSE,"Sheet2"}</definedName>
    <definedName name="_PUR6" localSheetId="16" hidden="1">{#N/A,#N/A,FALSE,"Sheet2"}</definedName>
    <definedName name="_PUR6" localSheetId="21" hidden="1">{#N/A,#N/A,FALSE,"Sheet2"}</definedName>
    <definedName name="_PUR6" localSheetId="18" hidden="1">{#N/A,#N/A,FALSE,"Sheet2"}</definedName>
    <definedName name="_PUR6" localSheetId="19" hidden="1">{#N/A,#N/A,FALSE,"Sheet2"}</definedName>
    <definedName name="_PUR6" localSheetId="20" hidden="1">{#N/A,#N/A,FALSE,"Sheet2"}</definedName>
    <definedName name="_PUR6" localSheetId="22" hidden="1">{#N/A,#N/A,FALSE,"Sheet2"}</definedName>
    <definedName name="_PUR6" localSheetId="24" hidden="1">{#N/A,#N/A,FALSE,"Sheet2"}</definedName>
    <definedName name="_PUR6" localSheetId="28" hidden="1">{#N/A,#N/A,FALSE,"Sheet2"}</definedName>
    <definedName name="_PUR6" localSheetId="14" hidden="1">{#N/A,#N/A,FALSE,"Sheet2"}</definedName>
    <definedName name="_PUR6" hidden="1">{#N/A,#N/A,FALSE,"Sheet2"}</definedName>
    <definedName name="_PVC1">#REF!</definedName>
    <definedName name="_PVC2">#REF!</definedName>
    <definedName name="_Q3" localSheetId="12" hidden="1">{"'Sheet1'!$L$16"}</definedName>
    <definedName name="_Q3" localSheetId="11" hidden="1">{"'Sheet1'!$L$16"}</definedName>
    <definedName name="_Q3" localSheetId="13" hidden="1">{"'Sheet1'!$L$16"}</definedName>
    <definedName name="_Q3" localSheetId="16" hidden="1">{"'Sheet1'!$L$16"}</definedName>
    <definedName name="_Q3" localSheetId="21" hidden="1">{"'Sheet1'!$L$16"}</definedName>
    <definedName name="_Q3" localSheetId="18" hidden="1">{"'Sheet1'!$L$16"}</definedName>
    <definedName name="_Q3" localSheetId="19" hidden="1">{"'Sheet1'!$L$16"}</definedName>
    <definedName name="_Q3" localSheetId="20" hidden="1">{"'Sheet1'!$L$16"}</definedName>
    <definedName name="_Q3" localSheetId="22" hidden="1">{"'Sheet1'!$L$16"}</definedName>
    <definedName name="_Q3" localSheetId="24" hidden="1">{"'Sheet1'!$L$16"}</definedName>
    <definedName name="_Q3" localSheetId="28" hidden="1">{"'Sheet1'!$L$16"}</definedName>
    <definedName name="_Q3" localSheetId="14" hidden="1">{"'Sheet1'!$L$16"}</definedName>
    <definedName name="_Q3" hidden="1">{"'Sheet1'!$L$16"}</definedName>
    <definedName name="_q45" localSheetId="12" hidden="1">{"'용역비'!$A$4:$C$8"}</definedName>
    <definedName name="_q45" localSheetId="11" hidden="1">{"'용역비'!$A$4:$C$8"}</definedName>
    <definedName name="_q45" localSheetId="13" hidden="1">{"'용역비'!$A$4:$C$8"}</definedName>
    <definedName name="_q45" localSheetId="16" hidden="1">{"'용역비'!$A$4:$C$8"}</definedName>
    <definedName name="_q45" localSheetId="21" hidden="1">{"'용역비'!$A$4:$C$8"}</definedName>
    <definedName name="_q45" localSheetId="18" hidden="1">{"'용역비'!$A$4:$C$8"}</definedName>
    <definedName name="_q45" localSheetId="19" hidden="1">{"'용역비'!$A$4:$C$8"}</definedName>
    <definedName name="_q45" localSheetId="20" hidden="1">{"'용역비'!$A$4:$C$8"}</definedName>
    <definedName name="_q45" localSheetId="22" hidden="1">{"'용역비'!$A$4:$C$8"}</definedName>
    <definedName name="_q45" localSheetId="24" hidden="1">{"'용역비'!$A$4:$C$8"}</definedName>
    <definedName name="_q45" localSheetId="28" hidden="1">{"'용역비'!$A$4:$C$8"}</definedName>
    <definedName name="_q45" localSheetId="14" hidden="1">{"'용역비'!$A$4:$C$8"}</definedName>
    <definedName name="_q45" hidden="1">{"'용역비'!$A$4:$C$8"}</definedName>
    <definedName name="_QLO7" hidden="1">#REF!</definedName>
    <definedName name="_Qlt10102">#REF!</definedName>
    <definedName name="_Qlt10152">#REF!</definedName>
    <definedName name="_Qlt10202">#REF!</definedName>
    <definedName name="_Qlt15202">#REF!</definedName>
    <definedName name="_Qlt15362">#REF!</definedName>
    <definedName name="_Qlt20202">#REF!</definedName>
    <definedName name="_Qlt20302">#REF!</definedName>
    <definedName name="_Qlt30362">#REF!</definedName>
    <definedName name="_QQ1" localSheetId="12" hidden="1">{#N/A,#N/A,FALSE,"단가표지"}</definedName>
    <definedName name="_QQ1" localSheetId="11" hidden="1">{#N/A,#N/A,FALSE,"단가표지"}</definedName>
    <definedName name="_QQ1" localSheetId="13" hidden="1">{#N/A,#N/A,FALSE,"단가표지"}</definedName>
    <definedName name="_QQ1" localSheetId="16" hidden="1">{#N/A,#N/A,FALSE,"단가표지"}</definedName>
    <definedName name="_QQ1" localSheetId="21" hidden="1">{#N/A,#N/A,FALSE,"단가표지"}</definedName>
    <definedName name="_QQ1" localSheetId="18" hidden="1">{#N/A,#N/A,FALSE,"단가표지"}</definedName>
    <definedName name="_QQ1" localSheetId="19" hidden="1">{#N/A,#N/A,FALSE,"단가표지"}</definedName>
    <definedName name="_QQ1" localSheetId="20" hidden="1">{#N/A,#N/A,FALSE,"단가표지"}</definedName>
    <definedName name="_QQ1" localSheetId="22" hidden="1">{#N/A,#N/A,FALSE,"단가표지"}</definedName>
    <definedName name="_QQ1" localSheetId="24" hidden="1">{#N/A,#N/A,FALSE,"단가표지"}</definedName>
    <definedName name="_QQ1" localSheetId="28" hidden="1">{#N/A,#N/A,FALSE,"단가표지"}</definedName>
    <definedName name="_QQ1" localSheetId="14" hidden="1">{#N/A,#N/A,FALSE,"단가표지"}</definedName>
    <definedName name="_QQ1" hidden="1">{#N/A,#N/A,FALSE,"단가표지"}</definedName>
    <definedName name="_qqq222" localSheetId="12" hidden="1">{"'장비'!$A$3:$M$12"}</definedName>
    <definedName name="_qqq222" localSheetId="11" hidden="1">{"'장비'!$A$3:$M$12"}</definedName>
    <definedName name="_qqq222" localSheetId="13" hidden="1">{"'장비'!$A$3:$M$12"}</definedName>
    <definedName name="_qqq222" localSheetId="16" hidden="1">{"'장비'!$A$3:$M$12"}</definedName>
    <definedName name="_qqq222" localSheetId="21" hidden="1">{"'장비'!$A$3:$M$12"}</definedName>
    <definedName name="_qqq222" localSheetId="18" hidden="1">{"'장비'!$A$3:$M$12"}</definedName>
    <definedName name="_qqq222" localSheetId="19" hidden="1">{"'장비'!$A$3:$M$12"}</definedName>
    <definedName name="_qqq222" localSheetId="20" hidden="1">{"'장비'!$A$3:$M$12"}</definedName>
    <definedName name="_qqq222" localSheetId="22" hidden="1">{"'장비'!$A$3:$M$12"}</definedName>
    <definedName name="_qqq222" localSheetId="24" hidden="1">{"'장비'!$A$3:$M$12"}</definedName>
    <definedName name="_qqq222" localSheetId="28" hidden="1">{"'장비'!$A$3:$M$12"}</definedName>
    <definedName name="_qqq222" localSheetId="14" hidden="1">{"'장비'!$A$3:$M$12"}</definedName>
    <definedName name="_qqq222" hidden="1">{"'장비'!$A$3:$M$12"}</definedName>
    <definedName name="_QUY3" localSheetId="12" hidden="1">{#N/A,#N/A,FALSE,"Sheet2"}</definedName>
    <definedName name="_QUY3" localSheetId="11" hidden="1">{#N/A,#N/A,FALSE,"Sheet2"}</definedName>
    <definedName name="_QUY3" localSheetId="13" hidden="1">{#N/A,#N/A,FALSE,"Sheet2"}</definedName>
    <definedName name="_QUY3" localSheetId="16" hidden="1">{#N/A,#N/A,FALSE,"Sheet2"}</definedName>
    <definedName name="_QUY3" localSheetId="21" hidden="1">{#N/A,#N/A,FALSE,"Sheet2"}</definedName>
    <definedName name="_QUY3" localSheetId="18" hidden="1">{#N/A,#N/A,FALSE,"Sheet2"}</definedName>
    <definedName name="_QUY3" localSheetId="19" hidden="1">{#N/A,#N/A,FALSE,"Sheet2"}</definedName>
    <definedName name="_QUY3" localSheetId="20" hidden="1">{#N/A,#N/A,FALSE,"Sheet2"}</definedName>
    <definedName name="_QUY3" localSheetId="22" hidden="1">{#N/A,#N/A,FALSE,"Sheet2"}</definedName>
    <definedName name="_QUY3" localSheetId="24" hidden="1">{#N/A,#N/A,FALSE,"Sheet2"}</definedName>
    <definedName name="_QUY3" localSheetId="28" hidden="1">{#N/A,#N/A,FALSE,"Sheet2"}</definedName>
    <definedName name="_QUY3" localSheetId="14" hidden="1">{#N/A,#N/A,FALSE,"Sheet2"}</definedName>
    <definedName name="_QUY3" hidden="1">{#N/A,#N/A,FALSE,"Sheet2"}</definedName>
    <definedName name="_QUY4" localSheetId="12" hidden="1">{"'Sheet1'!$L$16"}</definedName>
    <definedName name="_QUY4" localSheetId="11" hidden="1">{"'Sheet1'!$L$16"}</definedName>
    <definedName name="_QUY4" localSheetId="13" hidden="1">{"'Sheet1'!$L$16"}</definedName>
    <definedName name="_QUY4" localSheetId="16" hidden="1">{"'Sheet1'!$L$16"}</definedName>
    <definedName name="_QUY4" localSheetId="21" hidden="1">{"'Sheet1'!$L$16"}</definedName>
    <definedName name="_QUY4" localSheetId="18" hidden="1">{"'Sheet1'!$L$16"}</definedName>
    <definedName name="_QUY4" localSheetId="19" hidden="1">{"'Sheet1'!$L$16"}</definedName>
    <definedName name="_QUY4" localSheetId="20" hidden="1">{"'Sheet1'!$L$16"}</definedName>
    <definedName name="_QUY4" localSheetId="22" hidden="1">{"'Sheet1'!$L$16"}</definedName>
    <definedName name="_QUY4" localSheetId="24" hidden="1">{"'Sheet1'!$L$16"}</definedName>
    <definedName name="_QUY4" localSheetId="28" hidden="1">{"'Sheet1'!$L$16"}</definedName>
    <definedName name="_QUY4" localSheetId="14" hidden="1">{"'Sheet1'!$L$16"}</definedName>
    <definedName name="_QUY4" hidden="1">{"'Sheet1'!$L$16"}</definedName>
    <definedName name="_QW1" localSheetId="12" hidden="1">{#N/A,#N/A,FALSE,"단가표지"}</definedName>
    <definedName name="_QW1" localSheetId="11" hidden="1">{#N/A,#N/A,FALSE,"단가표지"}</definedName>
    <definedName name="_QW1" localSheetId="13" hidden="1">{#N/A,#N/A,FALSE,"단가표지"}</definedName>
    <definedName name="_QW1" localSheetId="16" hidden="1">{#N/A,#N/A,FALSE,"단가표지"}</definedName>
    <definedName name="_QW1" localSheetId="21" hidden="1">{#N/A,#N/A,FALSE,"단가표지"}</definedName>
    <definedName name="_QW1" localSheetId="18" hidden="1">{#N/A,#N/A,FALSE,"단가표지"}</definedName>
    <definedName name="_QW1" localSheetId="19" hidden="1">{#N/A,#N/A,FALSE,"단가표지"}</definedName>
    <definedName name="_QW1" localSheetId="20" hidden="1">{#N/A,#N/A,FALSE,"단가표지"}</definedName>
    <definedName name="_QW1" localSheetId="22" hidden="1">{#N/A,#N/A,FALSE,"단가표지"}</definedName>
    <definedName name="_QW1" localSheetId="24" hidden="1">{#N/A,#N/A,FALSE,"단가표지"}</definedName>
    <definedName name="_QW1" localSheetId="28" hidden="1">{#N/A,#N/A,FALSE,"단가표지"}</definedName>
    <definedName name="_QW1" localSheetId="14" hidden="1">{#N/A,#N/A,FALSE,"단가표지"}</definedName>
    <definedName name="_QW1" hidden="1">{#N/A,#N/A,FALSE,"단가표지"}</definedName>
    <definedName name="_r" localSheetId="12" hidden="1">{"'Sheet1'!$L$16"}</definedName>
    <definedName name="_r" localSheetId="11" hidden="1">{"'Sheet1'!$L$16"}</definedName>
    <definedName name="_r" localSheetId="13" hidden="1">{"'Sheet1'!$L$16"}</definedName>
    <definedName name="_r" localSheetId="16" hidden="1">{"'Sheet1'!$L$16"}</definedName>
    <definedName name="_r" localSheetId="21" hidden="1">{"'Sheet1'!$L$16"}</definedName>
    <definedName name="_r" localSheetId="18" hidden="1">{"'Sheet1'!$L$16"}</definedName>
    <definedName name="_r" localSheetId="19" hidden="1">{"'Sheet1'!$L$16"}</definedName>
    <definedName name="_r" localSheetId="20" hidden="1">{"'Sheet1'!$L$16"}</definedName>
    <definedName name="_r" localSheetId="22" hidden="1">{"'Sheet1'!$L$16"}</definedName>
    <definedName name="_r" localSheetId="24" hidden="1">{"'Sheet1'!$L$16"}</definedName>
    <definedName name="_r" localSheetId="28" hidden="1">{"'Sheet1'!$L$16"}</definedName>
    <definedName name="_r" localSheetId="14" hidden="1">{"'Sheet1'!$L$16"}</definedName>
    <definedName name="_r" hidden="1">{"'Sheet1'!$L$16"}</definedName>
    <definedName name="_Rd1">#REF!</definedName>
    <definedName name="_Regression_Int" hidden="1">1</definedName>
    <definedName name="_Regression_Out" hidden="1">#REF!</definedName>
    <definedName name="_Regression_X" hidden="1">#REF!</definedName>
    <definedName name="_Regression_Y" hidden="1">#REF!</definedName>
    <definedName name="_REV1" localSheetId="12" hidden="1">{#N/A,#N/A,TRUE,"Str.";#N/A,#N/A,TRUE,"Steel &amp; Roof";#N/A,#N/A,TRUE,"Arc.";#N/A,#N/A,TRUE,"Preliminary";#N/A,#N/A,TRUE,"Sum_Prelim"}</definedName>
    <definedName name="_REV1" localSheetId="11" hidden="1">{#N/A,#N/A,TRUE,"Str.";#N/A,#N/A,TRUE,"Steel &amp; Roof";#N/A,#N/A,TRUE,"Arc.";#N/A,#N/A,TRUE,"Preliminary";#N/A,#N/A,TRUE,"Sum_Prelim"}</definedName>
    <definedName name="_REV1" localSheetId="13" hidden="1">{#N/A,#N/A,TRUE,"Str.";#N/A,#N/A,TRUE,"Steel &amp; Roof";#N/A,#N/A,TRUE,"Arc.";#N/A,#N/A,TRUE,"Preliminary";#N/A,#N/A,TRUE,"Sum_Prelim"}</definedName>
    <definedName name="_REV1" localSheetId="16" hidden="1">{#N/A,#N/A,TRUE,"Str.";#N/A,#N/A,TRUE,"Steel &amp; Roof";#N/A,#N/A,TRUE,"Arc.";#N/A,#N/A,TRUE,"Preliminary";#N/A,#N/A,TRUE,"Sum_Prelim"}</definedName>
    <definedName name="_REV1" localSheetId="21" hidden="1">{#N/A,#N/A,TRUE,"Str.";#N/A,#N/A,TRUE,"Steel &amp; Roof";#N/A,#N/A,TRUE,"Arc.";#N/A,#N/A,TRUE,"Preliminary";#N/A,#N/A,TRUE,"Sum_Prelim"}</definedName>
    <definedName name="_REV1" localSheetId="18" hidden="1">{#N/A,#N/A,TRUE,"Str.";#N/A,#N/A,TRUE,"Steel &amp; Roof";#N/A,#N/A,TRUE,"Arc.";#N/A,#N/A,TRUE,"Preliminary";#N/A,#N/A,TRUE,"Sum_Prelim"}</definedName>
    <definedName name="_REV1" localSheetId="19" hidden="1">{#N/A,#N/A,TRUE,"Str.";#N/A,#N/A,TRUE,"Steel &amp; Roof";#N/A,#N/A,TRUE,"Arc.";#N/A,#N/A,TRUE,"Preliminary";#N/A,#N/A,TRUE,"Sum_Prelim"}</definedName>
    <definedName name="_REV1" localSheetId="20" hidden="1">{#N/A,#N/A,TRUE,"Str.";#N/A,#N/A,TRUE,"Steel &amp; Roof";#N/A,#N/A,TRUE,"Arc.";#N/A,#N/A,TRUE,"Preliminary";#N/A,#N/A,TRUE,"Sum_Prelim"}</definedName>
    <definedName name="_REV1" localSheetId="22" hidden="1">{#N/A,#N/A,TRUE,"Str.";#N/A,#N/A,TRUE,"Steel &amp; Roof";#N/A,#N/A,TRUE,"Arc.";#N/A,#N/A,TRUE,"Preliminary";#N/A,#N/A,TRUE,"Sum_Prelim"}</definedName>
    <definedName name="_REV1" localSheetId="24" hidden="1">{#N/A,#N/A,TRUE,"Str.";#N/A,#N/A,TRUE,"Steel &amp; Roof";#N/A,#N/A,TRUE,"Arc.";#N/A,#N/A,TRUE,"Preliminary";#N/A,#N/A,TRUE,"Sum_Prelim"}</definedName>
    <definedName name="_REV1" localSheetId="28" hidden="1">{#N/A,#N/A,TRUE,"Str.";#N/A,#N/A,TRUE,"Steel &amp; Roof";#N/A,#N/A,TRUE,"Arc.";#N/A,#N/A,TRUE,"Preliminary";#N/A,#N/A,TRUE,"Sum_Prelim"}</definedName>
    <definedName name="_REV1" localSheetId="14" hidden="1">{#N/A,#N/A,TRUE,"Str.";#N/A,#N/A,TRUE,"Steel &amp; Roof";#N/A,#N/A,TRUE,"Arc.";#N/A,#N/A,TRUE,"Preliminary";#N/A,#N/A,TRUE,"Sum_Prelim"}</definedName>
    <definedName name="_REV1" hidden="1">{#N/A,#N/A,TRUE,"Str.";#N/A,#N/A,TRUE,"Steel &amp; Roof";#N/A,#N/A,TRUE,"Arc.";#N/A,#N/A,TRUE,"Preliminary";#N/A,#N/A,TRUE,"Sum_Prelim"}</definedName>
    <definedName name="_Rh90" localSheetId="12" hidden="1">{"'Sheet1'!$L$16"}</definedName>
    <definedName name="_Rh90" localSheetId="11" hidden="1">{"'Sheet1'!$L$16"}</definedName>
    <definedName name="_Rh90" localSheetId="13" hidden="1">{"'Sheet1'!$L$16"}</definedName>
    <definedName name="_Rh90" localSheetId="16" hidden="1">{"'Sheet1'!$L$16"}</definedName>
    <definedName name="_Rh90" localSheetId="21" hidden="1">{"'Sheet1'!$L$16"}</definedName>
    <definedName name="_Rh90" localSheetId="18" hidden="1">{"'Sheet1'!$L$16"}</definedName>
    <definedName name="_Rh90" localSheetId="19" hidden="1">{"'Sheet1'!$L$16"}</definedName>
    <definedName name="_Rh90" localSheetId="20" hidden="1">{"'Sheet1'!$L$16"}</definedName>
    <definedName name="_Rh90" localSheetId="22" hidden="1">{"'Sheet1'!$L$16"}</definedName>
    <definedName name="_Rh90" localSheetId="24" hidden="1">{"'Sheet1'!$L$16"}</definedName>
    <definedName name="_Rh90" localSheetId="28" hidden="1">{"'Sheet1'!$L$16"}</definedName>
    <definedName name="_Rh90" localSheetId="14" hidden="1">{"'Sheet1'!$L$16"}</definedName>
    <definedName name="_Rh90" hidden="1">{"'Sheet1'!$L$16"}</definedName>
    <definedName name="_S3" localSheetId="12" hidden="1">{#N/A,#N/A,FALSE,"포장2"}</definedName>
    <definedName name="_S3" localSheetId="11" hidden="1">{#N/A,#N/A,FALSE,"포장2"}</definedName>
    <definedName name="_S3" localSheetId="13" hidden="1">{#N/A,#N/A,FALSE,"포장2"}</definedName>
    <definedName name="_S3" localSheetId="16" hidden="1">{#N/A,#N/A,FALSE,"포장2"}</definedName>
    <definedName name="_S3" localSheetId="21" hidden="1">{#N/A,#N/A,FALSE,"포장2"}</definedName>
    <definedName name="_S3" localSheetId="18" hidden="1">{#N/A,#N/A,FALSE,"포장2"}</definedName>
    <definedName name="_S3" localSheetId="19" hidden="1">{#N/A,#N/A,FALSE,"포장2"}</definedName>
    <definedName name="_S3" localSheetId="20" hidden="1">{#N/A,#N/A,FALSE,"포장2"}</definedName>
    <definedName name="_S3" localSheetId="22" hidden="1">{#N/A,#N/A,FALSE,"포장2"}</definedName>
    <definedName name="_S3" localSheetId="24" hidden="1">{#N/A,#N/A,FALSE,"포장2"}</definedName>
    <definedName name="_S3" localSheetId="28" hidden="1">{#N/A,#N/A,FALSE,"포장2"}</definedName>
    <definedName name="_S3" localSheetId="14" hidden="1">{#N/A,#N/A,FALSE,"포장2"}</definedName>
    <definedName name="_S3" hidden="1">{#N/A,#N/A,FALSE,"포장2"}</definedName>
    <definedName name="_sc1">#REF!</definedName>
    <definedName name="_SC2">#REF!</definedName>
    <definedName name="_sc3">#REF!</definedName>
    <definedName name="_SCH10">#REF!</definedName>
    <definedName name="_SCH40">#REF!</definedName>
    <definedName name="_SCL4" localSheetId="12" hidden="1">{"'Sheet1'!$L$16"}</definedName>
    <definedName name="_SCL4" localSheetId="11" hidden="1">{"'Sheet1'!$L$16"}</definedName>
    <definedName name="_SCL4" localSheetId="13" hidden="1">{"'Sheet1'!$L$16"}</definedName>
    <definedName name="_SCL4" localSheetId="16" hidden="1">{"'Sheet1'!$L$16"}</definedName>
    <definedName name="_SCL4" localSheetId="21" hidden="1">{"'Sheet1'!$L$16"}</definedName>
    <definedName name="_SCL4" localSheetId="18" hidden="1">{"'Sheet1'!$L$16"}</definedName>
    <definedName name="_SCL4" localSheetId="19" hidden="1">{"'Sheet1'!$L$16"}</definedName>
    <definedName name="_SCL4" localSheetId="20" hidden="1">{"'Sheet1'!$L$16"}</definedName>
    <definedName name="_SCL4" localSheetId="22" hidden="1">{"'Sheet1'!$L$16"}</definedName>
    <definedName name="_SCL4" localSheetId="24" hidden="1">{"'Sheet1'!$L$16"}</definedName>
    <definedName name="_SCL4" localSheetId="28" hidden="1">{"'Sheet1'!$L$16"}</definedName>
    <definedName name="_SCL4" localSheetId="14" hidden="1">{"'Sheet1'!$L$16"}</definedName>
    <definedName name="_SCL4" hidden="1">{"'Sheet1'!$L$16"}</definedName>
    <definedName name="_SCL4_1" localSheetId="12" hidden="1">{"'Sheet1'!$L$16"}</definedName>
    <definedName name="_SCL4_1" localSheetId="11" hidden="1">{"'Sheet1'!$L$16"}</definedName>
    <definedName name="_SCL4_1" localSheetId="13" hidden="1">{"'Sheet1'!$L$16"}</definedName>
    <definedName name="_SCL4_1" localSheetId="16" hidden="1">{"'Sheet1'!$L$16"}</definedName>
    <definedName name="_SCL4_1" localSheetId="21" hidden="1">{"'Sheet1'!$L$16"}</definedName>
    <definedName name="_SCL4_1" localSheetId="18" hidden="1">{"'Sheet1'!$L$16"}</definedName>
    <definedName name="_SCL4_1" localSheetId="19" hidden="1">{"'Sheet1'!$L$16"}</definedName>
    <definedName name="_SCL4_1" localSheetId="20" hidden="1">{"'Sheet1'!$L$16"}</definedName>
    <definedName name="_SCL4_1" localSheetId="22" hidden="1">{"'Sheet1'!$L$16"}</definedName>
    <definedName name="_SCL4_1" localSheetId="24" hidden="1">{"'Sheet1'!$L$16"}</definedName>
    <definedName name="_SCL4_1" localSheetId="28" hidden="1">{"'Sheet1'!$L$16"}</definedName>
    <definedName name="_SCL4_1" localSheetId="14" hidden="1">{"'Sheet1'!$L$16"}</definedName>
    <definedName name="_SCL4_1" hidden="1">{"'Sheet1'!$L$16"}</definedName>
    <definedName name="_sd1" localSheetId="12" hidden="1">{"'Sheet1'!$L$16"}</definedName>
    <definedName name="_sd1" localSheetId="11" hidden="1">{"'Sheet1'!$L$16"}</definedName>
    <definedName name="_sd1" localSheetId="13" hidden="1">{"'Sheet1'!$L$16"}</definedName>
    <definedName name="_sd1" localSheetId="16" hidden="1">{"'Sheet1'!$L$16"}</definedName>
    <definedName name="_sd1" localSheetId="21" hidden="1">{"'Sheet1'!$L$16"}</definedName>
    <definedName name="_sd1" localSheetId="18" hidden="1">{"'Sheet1'!$L$16"}</definedName>
    <definedName name="_sd1" localSheetId="19" hidden="1">{"'Sheet1'!$L$16"}</definedName>
    <definedName name="_sd1" localSheetId="20" hidden="1">{"'Sheet1'!$L$16"}</definedName>
    <definedName name="_sd1" localSheetId="22" hidden="1">{"'Sheet1'!$L$16"}</definedName>
    <definedName name="_sd1" localSheetId="24" hidden="1">{"'Sheet1'!$L$16"}</definedName>
    <definedName name="_sd1" localSheetId="28" hidden="1">{"'Sheet1'!$L$16"}</definedName>
    <definedName name="_sd1" localSheetId="14" hidden="1">{"'Sheet1'!$L$16"}</definedName>
    <definedName name="_sd1" hidden="1">{"'Sheet1'!$L$16"}</definedName>
    <definedName name="_sd2" localSheetId="12" hidden="1">{"'Sheet1'!$L$16"}</definedName>
    <definedName name="_sd2" localSheetId="11" hidden="1">{"'Sheet1'!$L$16"}</definedName>
    <definedName name="_sd2" localSheetId="13" hidden="1">{"'Sheet1'!$L$16"}</definedName>
    <definedName name="_sd2" localSheetId="16" hidden="1">{"'Sheet1'!$L$16"}</definedName>
    <definedName name="_sd2" localSheetId="21" hidden="1">{"'Sheet1'!$L$16"}</definedName>
    <definedName name="_sd2" localSheetId="18" hidden="1">{"'Sheet1'!$L$16"}</definedName>
    <definedName name="_sd2" localSheetId="19" hidden="1">{"'Sheet1'!$L$16"}</definedName>
    <definedName name="_sd2" localSheetId="20" hidden="1">{"'Sheet1'!$L$16"}</definedName>
    <definedName name="_sd2" localSheetId="22" hidden="1">{"'Sheet1'!$L$16"}</definedName>
    <definedName name="_sd2" localSheetId="24" hidden="1">{"'Sheet1'!$L$16"}</definedName>
    <definedName name="_sd2" localSheetId="28" hidden="1">{"'Sheet1'!$L$16"}</definedName>
    <definedName name="_sd2" localSheetId="14" hidden="1">{"'Sheet1'!$L$16"}</definedName>
    <definedName name="_sd2" hidden="1">{"'Sheet1'!$L$16"}</definedName>
    <definedName name="_se1" localSheetId="12" hidden="1">{#N/A,#N/A,FALSE,"m66";#N/A,#N/A,FALSE,"m66"}</definedName>
    <definedName name="_se1" localSheetId="11" hidden="1">{#N/A,#N/A,FALSE,"m66";#N/A,#N/A,FALSE,"m66"}</definedName>
    <definedName name="_se1" localSheetId="13" hidden="1">{#N/A,#N/A,FALSE,"m66";#N/A,#N/A,FALSE,"m66"}</definedName>
    <definedName name="_se1" localSheetId="16" hidden="1">{#N/A,#N/A,FALSE,"m66";#N/A,#N/A,FALSE,"m66"}</definedName>
    <definedName name="_se1" localSheetId="21" hidden="1">{#N/A,#N/A,FALSE,"m66";#N/A,#N/A,FALSE,"m66"}</definedName>
    <definedName name="_se1" localSheetId="18" hidden="1">{#N/A,#N/A,FALSE,"m66";#N/A,#N/A,FALSE,"m66"}</definedName>
    <definedName name="_se1" localSheetId="19" hidden="1">{#N/A,#N/A,FALSE,"m66";#N/A,#N/A,FALSE,"m66"}</definedName>
    <definedName name="_se1" localSheetId="20" hidden="1">{#N/A,#N/A,FALSE,"m66";#N/A,#N/A,FALSE,"m66"}</definedName>
    <definedName name="_se1" localSheetId="22" hidden="1">{#N/A,#N/A,FALSE,"m66";#N/A,#N/A,FALSE,"m66"}</definedName>
    <definedName name="_se1" localSheetId="24" hidden="1">{#N/A,#N/A,FALSE,"m66";#N/A,#N/A,FALSE,"m66"}</definedName>
    <definedName name="_se1" localSheetId="28" hidden="1">{#N/A,#N/A,FALSE,"m66";#N/A,#N/A,FALSE,"m66"}</definedName>
    <definedName name="_se1" localSheetId="14" hidden="1">{#N/A,#N/A,FALSE,"m66";#N/A,#N/A,FALSE,"m66"}</definedName>
    <definedName name="_se1" hidden="1">{#N/A,#N/A,FALSE,"m66";#N/A,#N/A,FALSE,"m66"}</definedName>
    <definedName name="_SHI1" localSheetId="12" hidden="1">{"'Sheet1'!$L$16"}</definedName>
    <definedName name="_SHI1" localSheetId="11" hidden="1">{"'Sheet1'!$L$16"}</definedName>
    <definedName name="_SHI1" localSheetId="13" hidden="1">{"'Sheet1'!$L$16"}</definedName>
    <definedName name="_SHI1" localSheetId="16" hidden="1">{"'Sheet1'!$L$16"}</definedName>
    <definedName name="_SHI1" localSheetId="21" hidden="1">{"'Sheet1'!$L$16"}</definedName>
    <definedName name="_SHI1" localSheetId="18" hidden="1">{"'Sheet1'!$L$16"}</definedName>
    <definedName name="_SHI1" localSheetId="19" hidden="1">{"'Sheet1'!$L$16"}</definedName>
    <definedName name="_SHI1" localSheetId="20" hidden="1">{"'Sheet1'!$L$16"}</definedName>
    <definedName name="_SHI1" localSheetId="22" hidden="1">{"'Sheet1'!$L$16"}</definedName>
    <definedName name="_SHI1" localSheetId="24" hidden="1">{"'Sheet1'!$L$16"}</definedName>
    <definedName name="_SHI1" localSheetId="28" hidden="1">{"'Sheet1'!$L$16"}</definedName>
    <definedName name="_SHI1" localSheetId="14" hidden="1">{"'Sheet1'!$L$16"}</definedName>
    <definedName name="_SHI1" hidden="1">{"'Sheet1'!$L$16"}</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6" localSheetId="12" hidden="1">{#N/A,#N/A,TRUE,"Krycí list"}</definedName>
    <definedName name="_SO16" localSheetId="11" hidden="1">{#N/A,#N/A,TRUE,"Krycí list"}</definedName>
    <definedName name="_SO16" localSheetId="13" hidden="1">{#N/A,#N/A,TRUE,"Krycí list"}</definedName>
    <definedName name="_SO16" localSheetId="16" hidden="1">{#N/A,#N/A,TRUE,"Krycí list"}</definedName>
    <definedName name="_SO16" localSheetId="21" hidden="1">{#N/A,#N/A,TRUE,"Krycí list"}</definedName>
    <definedName name="_SO16" localSheetId="18" hidden="1">{#N/A,#N/A,TRUE,"Krycí list"}</definedName>
    <definedName name="_SO16" localSheetId="19" hidden="1">{#N/A,#N/A,TRUE,"Krycí list"}</definedName>
    <definedName name="_SO16" localSheetId="20" hidden="1">{#N/A,#N/A,TRUE,"Krycí list"}</definedName>
    <definedName name="_SO16" localSheetId="22" hidden="1">{#N/A,#N/A,TRUE,"Krycí list"}</definedName>
    <definedName name="_SO16" localSheetId="24" hidden="1">{#N/A,#N/A,TRUE,"Krycí list"}</definedName>
    <definedName name="_SO16" localSheetId="28" hidden="1">{#N/A,#N/A,TRUE,"Krycí list"}</definedName>
    <definedName name="_SO16" localSheetId="14" hidden="1">{#N/A,#N/A,TRUE,"Krycí list"}</definedName>
    <definedName name="_SO16" hidden="1">{#N/A,#N/A,TRUE,"Krycí list"}</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S1" localSheetId="12" hidden="1">{#N/A,#N/A,FALSE,"운반시간"}</definedName>
    <definedName name="_SS1" localSheetId="11" hidden="1">{#N/A,#N/A,FALSE,"운반시간"}</definedName>
    <definedName name="_SS1" localSheetId="13" hidden="1">{#N/A,#N/A,FALSE,"운반시간"}</definedName>
    <definedName name="_SS1" localSheetId="16" hidden="1">{#N/A,#N/A,FALSE,"운반시간"}</definedName>
    <definedName name="_SS1" localSheetId="21" hidden="1">{#N/A,#N/A,FALSE,"운반시간"}</definedName>
    <definedName name="_SS1" localSheetId="18" hidden="1">{#N/A,#N/A,FALSE,"운반시간"}</definedName>
    <definedName name="_SS1" localSheetId="19" hidden="1">{#N/A,#N/A,FALSE,"운반시간"}</definedName>
    <definedName name="_SS1" localSheetId="20" hidden="1">{#N/A,#N/A,FALSE,"운반시간"}</definedName>
    <definedName name="_SS1" localSheetId="22" hidden="1">{#N/A,#N/A,FALSE,"운반시간"}</definedName>
    <definedName name="_SS1" localSheetId="24" hidden="1">{#N/A,#N/A,FALSE,"운반시간"}</definedName>
    <definedName name="_SS1" localSheetId="28" hidden="1">{#N/A,#N/A,FALSE,"운반시간"}</definedName>
    <definedName name="_SS1" localSheetId="14" hidden="1">{#N/A,#N/A,FALSE,"운반시간"}</definedName>
    <definedName name="_SS1" hidden="1">{#N/A,#N/A,FALSE,"운반시간"}</definedName>
    <definedName name="_ss3" localSheetId="12" hidden="1">{0,0,0,0;0,0,0,0;0,0,0,0;0,0,0,0;0,0,0,#VALUE!;FALSE,0,0,0;0,0,0,0}</definedName>
    <definedName name="_ss3" localSheetId="11" hidden="1">{0,0,0,0;0,0,0,0;0,0,0,0;0,0,0,0;0,0,0,#VALUE!;FALSE,0,0,0;0,0,0,0}</definedName>
    <definedName name="_ss3" localSheetId="13" hidden="1">{0,0,0,0;0,0,0,0;0,0,0,0;0,0,0,0;0,0,0,#VALUE!;FALSE,0,0,0;0,0,0,0}</definedName>
    <definedName name="_ss3" localSheetId="16" hidden="1">{0,0,0,0;0,0,0,0;0,0,0,0;0,0,0,0;0,0,0,#VALUE!;FALSE,0,0,0;0,0,0,0}</definedName>
    <definedName name="_ss3" localSheetId="21" hidden="1">{0,0,0,0;0,0,0,0;0,0,0,0;0,0,0,0;0,0,0,#VALUE!;FALSE,0,0,0;0,0,0,0}</definedName>
    <definedName name="_ss3" localSheetId="18" hidden="1">{0,0,0,0;0,0,0,0;0,0,0,0;0,0,0,0;0,0,0,#VALUE!;FALSE,0,0,0;0,0,0,0}</definedName>
    <definedName name="_ss3" localSheetId="19" hidden="1">{0,0,0,0;0,0,0,0;0,0,0,0;0,0,0,0;0,0,0,#VALUE!;FALSE,0,0,0;0,0,0,0}</definedName>
    <definedName name="_ss3" localSheetId="20" hidden="1">{0,0,0,0;0,0,0,0;0,0,0,0;0,0,0,0;0,0,0,#VALUE!;FALSE,0,0,0;0,0,0,0}</definedName>
    <definedName name="_ss3" localSheetId="22" hidden="1">{0,0,0,0;0,0,0,0;0,0,0,0;0,0,0,0;0,0,0,#VALUE!;FALSE,0,0,0;0,0,0,0}</definedName>
    <definedName name="_ss3" localSheetId="24" hidden="1">{0,0,0,0;0,0,0,0;0,0,0,0;0,0,0,0;0,0,0,#VALUE!;FALSE,0,0,0;0,0,0,0}</definedName>
    <definedName name="_ss3" localSheetId="28" hidden="1">{0,0,0,0;0,0,0,0;0,0,0,0;0,0,0,0;0,0,0,#VALUE!;FALSE,0,0,0;0,0,0,0}</definedName>
    <definedName name="_ss3" localSheetId="14" hidden="1">{0,0,0,0;0,0,0,0;0,0,0,0;0,0,0,0;0,0,0,#VALUE!;FALSE,0,0,0;0,0,0,0}</definedName>
    <definedName name="_ss3" hidden="1">{0,0,0,0;0,0,0,0;0,0,0,0;0,0,0,0;0,0,0,#VALUE!;FALSE,0,0,0;0,0,0,0}</definedName>
    <definedName name="_ss4" localSheetId="12" hidden="1">{0,0,0,0;0,0,0,0;0,0,0,0;0,0,0,0;0,0,0,0;0,0,0,0;0,0,0,0}</definedName>
    <definedName name="_ss4" localSheetId="11" hidden="1">{0,0,0,0;0,0,0,0;0,0,0,0;0,0,0,0;0,0,0,0;0,0,0,0;0,0,0,0}</definedName>
    <definedName name="_ss4" localSheetId="13" hidden="1">{0,0,0,0;0,0,0,0;0,0,0,0;0,0,0,0;0,0,0,0;0,0,0,0;0,0,0,0}</definedName>
    <definedName name="_ss4" localSheetId="16" hidden="1">{0,0,0,0;0,0,0,0;0,0,0,0;0,0,0,0;0,0,0,0;0,0,0,0;0,0,0,0}</definedName>
    <definedName name="_ss4" localSheetId="21" hidden="1">{0,0,0,0;0,0,0,0;0,0,0,0;0,0,0,0;0,0,0,0;0,0,0,0;0,0,0,0}</definedName>
    <definedName name="_ss4" localSheetId="18" hidden="1">{0,0,0,0;0,0,0,0;0,0,0,0;0,0,0,0;0,0,0,0;0,0,0,0;0,0,0,0}</definedName>
    <definedName name="_ss4" localSheetId="19" hidden="1">{0,0,0,0;0,0,0,0;0,0,0,0;0,0,0,0;0,0,0,0;0,0,0,0;0,0,0,0}</definedName>
    <definedName name="_ss4" localSheetId="20" hidden="1">{0,0,0,0;0,0,0,0;0,0,0,0;0,0,0,0;0,0,0,0;0,0,0,0;0,0,0,0}</definedName>
    <definedName name="_ss4" localSheetId="22" hidden="1">{0,0,0,0;0,0,0,0;0,0,0,0;0,0,0,0;0,0,0,0;0,0,0,0;0,0,0,0}</definedName>
    <definedName name="_ss4" localSheetId="24" hidden="1">{0,0,0,0;0,0,0,0;0,0,0,0;0,0,0,0;0,0,0,0;0,0,0,0;0,0,0,0}</definedName>
    <definedName name="_ss4" localSheetId="28" hidden="1">{0,0,0,0;0,0,0,0;0,0,0,0;0,0,0,0;0,0,0,0;0,0,0,0;0,0,0,0}</definedName>
    <definedName name="_ss4" localSheetId="14" hidden="1">{0,0,0,0;0,0,0,0;0,0,0,0;0,0,0,0;0,0,0,0;0,0,0,0;0,0,0,0}</definedName>
    <definedName name="_ss4" hidden="1">{0,0,0,0;0,0,0,0;0,0,0,0;0,0,0,0;0,0,0,0;0,0,0,0;0,0,0,0}</definedName>
    <definedName name="_su12">#REF!</definedName>
    <definedName name="_Su70">#REF!</definedName>
    <definedName name="_sum1" hidden="1">#REF!</definedName>
    <definedName name="_sw70609">#REF!</definedName>
    <definedName name="_SXT3" localSheetId="12" hidden="1">{#N/A,#N/A,FALSE,"Chi tiÆt"}</definedName>
    <definedName name="_SXT3" localSheetId="11" hidden="1">{#N/A,#N/A,FALSE,"Chi tiÆt"}</definedName>
    <definedName name="_SXT3" localSheetId="13" hidden="1">{#N/A,#N/A,FALSE,"Chi tiÆt"}</definedName>
    <definedName name="_SXT3" localSheetId="16" hidden="1">{#N/A,#N/A,FALSE,"Chi tiÆt"}</definedName>
    <definedName name="_SXT3" localSheetId="21" hidden="1">{#N/A,#N/A,FALSE,"Chi tiÆt"}</definedName>
    <definedName name="_SXT3" localSheetId="18" hidden="1">{#N/A,#N/A,FALSE,"Chi tiÆt"}</definedName>
    <definedName name="_SXT3" localSheetId="19" hidden="1">{#N/A,#N/A,FALSE,"Chi tiÆt"}</definedName>
    <definedName name="_SXT3" localSheetId="20" hidden="1">{#N/A,#N/A,FALSE,"Chi tiÆt"}</definedName>
    <definedName name="_SXT3" localSheetId="22" hidden="1">{#N/A,#N/A,FALSE,"Chi tiÆt"}</definedName>
    <definedName name="_SXT3" localSheetId="24" hidden="1">{#N/A,#N/A,FALSE,"Chi tiÆt"}</definedName>
    <definedName name="_SXT3" localSheetId="28" hidden="1">{#N/A,#N/A,FALSE,"Chi tiÆt"}</definedName>
    <definedName name="_SXT3" localSheetId="14" hidden="1">{#N/A,#N/A,FALSE,"Chi tiÆt"}</definedName>
    <definedName name="_SXT3" hidden="1">{#N/A,#N/A,FALSE,"Chi tiÆt"}</definedName>
    <definedName name="_sxt5" localSheetId="12" hidden="1">{"'Sheet1'!$L$16"}</definedName>
    <definedName name="_sxt5" localSheetId="11" hidden="1">{"'Sheet1'!$L$16"}</definedName>
    <definedName name="_sxt5" localSheetId="13" hidden="1">{"'Sheet1'!$L$16"}</definedName>
    <definedName name="_sxt5" localSheetId="16" hidden="1">{"'Sheet1'!$L$16"}</definedName>
    <definedName name="_sxt5" localSheetId="21" hidden="1">{"'Sheet1'!$L$16"}</definedName>
    <definedName name="_sxt5" localSheetId="18" hidden="1">{"'Sheet1'!$L$16"}</definedName>
    <definedName name="_sxt5" localSheetId="19" hidden="1">{"'Sheet1'!$L$16"}</definedName>
    <definedName name="_sxt5" localSheetId="20" hidden="1">{"'Sheet1'!$L$16"}</definedName>
    <definedName name="_sxt5" localSheetId="22" hidden="1">{"'Sheet1'!$L$16"}</definedName>
    <definedName name="_sxt5" localSheetId="24" hidden="1">{"'Sheet1'!$L$16"}</definedName>
    <definedName name="_sxt5" localSheetId="28" hidden="1">{"'Sheet1'!$L$16"}</definedName>
    <definedName name="_sxt5" localSheetId="14" hidden="1">{"'Sheet1'!$L$16"}</definedName>
    <definedName name="_sxt5" hidden="1">{"'Sheet1'!$L$16"}</definedName>
    <definedName name="_sxt6" localSheetId="12" hidden="1">{#N/A,#N/A,FALSE,"Chi tiÆt"}</definedName>
    <definedName name="_sxt6" localSheetId="11" hidden="1">{#N/A,#N/A,FALSE,"Chi tiÆt"}</definedName>
    <definedName name="_sxt6" localSheetId="13" hidden="1">{#N/A,#N/A,FALSE,"Chi tiÆt"}</definedName>
    <definedName name="_sxt6" localSheetId="16" hidden="1">{#N/A,#N/A,FALSE,"Chi tiÆt"}</definedName>
    <definedName name="_sxt6" localSheetId="21" hidden="1">{#N/A,#N/A,FALSE,"Chi tiÆt"}</definedName>
    <definedName name="_sxt6" localSheetId="18" hidden="1">{#N/A,#N/A,FALSE,"Chi tiÆt"}</definedName>
    <definedName name="_sxt6" localSheetId="19" hidden="1">{#N/A,#N/A,FALSE,"Chi tiÆt"}</definedName>
    <definedName name="_sxt6" localSheetId="20" hidden="1">{#N/A,#N/A,FALSE,"Chi tiÆt"}</definedName>
    <definedName name="_sxt6" localSheetId="22" hidden="1">{#N/A,#N/A,FALSE,"Chi tiÆt"}</definedName>
    <definedName name="_sxt6" localSheetId="24" hidden="1">{#N/A,#N/A,FALSE,"Chi tiÆt"}</definedName>
    <definedName name="_sxt6" localSheetId="28" hidden="1">{#N/A,#N/A,FALSE,"Chi tiÆt"}</definedName>
    <definedName name="_sxt6" localSheetId="14" hidden="1">{#N/A,#N/A,FALSE,"Chi tiÆt"}</definedName>
    <definedName name="_sxt6" hidden="1">{#N/A,#N/A,FALSE,"Chi tiÆt"}</definedName>
    <definedName name="_T04" localSheetId="12" hidden="1">{#N/A,#N/A,FALSE,"CCTV"}</definedName>
    <definedName name="_T04" localSheetId="11" hidden="1">{#N/A,#N/A,FALSE,"CCTV"}</definedName>
    <definedName name="_T04" localSheetId="13" hidden="1">{#N/A,#N/A,FALSE,"CCTV"}</definedName>
    <definedName name="_T04" localSheetId="16" hidden="1">{#N/A,#N/A,FALSE,"CCTV"}</definedName>
    <definedName name="_T04" localSheetId="21" hidden="1">{#N/A,#N/A,FALSE,"CCTV"}</definedName>
    <definedName name="_T04" localSheetId="18" hidden="1">{#N/A,#N/A,FALSE,"CCTV"}</definedName>
    <definedName name="_T04" localSheetId="19" hidden="1">{#N/A,#N/A,FALSE,"CCTV"}</definedName>
    <definedName name="_T04" localSheetId="20" hidden="1">{#N/A,#N/A,FALSE,"CCTV"}</definedName>
    <definedName name="_T04" localSheetId="22" hidden="1">{#N/A,#N/A,FALSE,"CCTV"}</definedName>
    <definedName name="_T04" localSheetId="24" hidden="1">{#N/A,#N/A,FALSE,"CCTV"}</definedName>
    <definedName name="_T04" localSheetId="28" hidden="1">{#N/A,#N/A,FALSE,"CCTV"}</definedName>
    <definedName name="_T04" localSheetId="14" hidden="1">{#N/A,#N/A,FALSE,"CCTV"}</definedName>
    <definedName name="_T04" hidden="1">{#N/A,#N/A,FALSE,"CCTV"}</definedName>
    <definedName name="_T1" localSheetId="12" hidden="1">{#N/A,#N/A,FALSE,"Chi tiÆt"}</definedName>
    <definedName name="_T1" localSheetId="11" hidden="1">{#N/A,#N/A,FALSE,"Chi tiÆt"}</definedName>
    <definedName name="_T1" localSheetId="13" hidden="1">{#N/A,#N/A,FALSE,"Chi tiÆt"}</definedName>
    <definedName name="_T1" localSheetId="16" hidden="1">{#N/A,#N/A,FALSE,"Chi tiÆt"}</definedName>
    <definedName name="_T1" localSheetId="21" hidden="1">{#N/A,#N/A,FALSE,"Chi tiÆt"}</definedName>
    <definedName name="_T1" localSheetId="18" hidden="1">{#N/A,#N/A,FALSE,"Chi tiÆt"}</definedName>
    <definedName name="_T1" localSheetId="19" hidden="1">{#N/A,#N/A,FALSE,"Chi tiÆt"}</definedName>
    <definedName name="_T1" localSheetId="20" hidden="1">{#N/A,#N/A,FALSE,"Chi tiÆt"}</definedName>
    <definedName name="_T1" localSheetId="22" hidden="1">{#N/A,#N/A,FALSE,"Chi tiÆt"}</definedName>
    <definedName name="_T1" localSheetId="24" hidden="1">{#N/A,#N/A,FALSE,"Chi tiÆt"}</definedName>
    <definedName name="_T1" localSheetId="28" hidden="1">{#N/A,#N/A,FALSE,"Chi tiÆt"}</definedName>
    <definedName name="_T1" localSheetId="14" hidden="1">{#N/A,#N/A,FALSE,"Chi tiÆt"}</definedName>
    <definedName name="_T1" hidden="1">{#N/A,#N/A,FALSE,"Chi tiÆt"}</definedName>
    <definedName name="_T10" localSheetId="12" hidden="1">{"'Sheet1'!$L$16"}</definedName>
    <definedName name="_T10" localSheetId="11" hidden="1">{"'Sheet1'!$L$16"}</definedName>
    <definedName name="_T10" localSheetId="13" hidden="1">{"'Sheet1'!$L$16"}</definedName>
    <definedName name="_T10" localSheetId="16" hidden="1">{"'Sheet1'!$L$16"}</definedName>
    <definedName name="_T10" localSheetId="21" hidden="1">{"'Sheet1'!$L$16"}</definedName>
    <definedName name="_T10" localSheetId="18" hidden="1">{"'Sheet1'!$L$16"}</definedName>
    <definedName name="_T10" localSheetId="19" hidden="1">{"'Sheet1'!$L$16"}</definedName>
    <definedName name="_T10" localSheetId="20" hidden="1">{"'Sheet1'!$L$16"}</definedName>
    <definedName name="_T10" localSheetId="22" hidden="1">{"'Sheet1'!$L$16"}</definedName>
    <definedName name="_T10" localSheetId="24" hidden="1">{"'Sheet1'!$L$16"}</definedName>
    <definedName name="_T10" localSheetId="28" hidden="1">{"'Sheet1'!$L$16"}</definedName>
    <definedName name="_T10" localSheetId="14" hidden="1">{"'Sheet1'!$L$16"}</definedName>
    <definedName name="_T10" hidden="1">{"'Sheet1'!$L$16"}</definedName>
    <definedName name="_T101" localSheetId="12" hidden="1">{#N/A,#N/A,FALSE,"COVER";#N/A,#N/A,FALSE,"0";#N/A,#N/A,FALSE,"1";#N/A,#N/A,FALSE,"2";#N/A,#N/A,FALSE,"3";#N/A,#N/A,FALSE,"4";#N/A,#N/A,FALSE,"5";#N/A,#N/A,FALSE,"6";#N/A,#N/A,FALSE,"7";#N/A,#N/A,FALSE,"8";#N/A,#N/A,FALSE,"9";#N/A,#N/A,FALSE,"10";#N/A,#N/A,FALSE,"11"}</definedName>
    <definedName name="_T101" localSheetId="11" hidden="1">{#N/A,#N/A,FALSE,"COVER";#N/A,#N/A,FALSE,"0";#N/A,#N/A,FALSE,"1";#N/A,#N/A,FALSE,"2";#N/A,#N/A,FALSE,"3";#N/A,#N/A,FALSE,"4";#N/A,#N/A,FALSE,"5";#N/A,#N/A,FALSE,"6";#N/A,#N/A,FALSE,"7";#N/A,#N/A,FALSE,"8";#N/A,#N/A,FALSE,"9";#N/A,#N/A,FALSE,"10";#N/A,#N/A,FALSE,"11"}</definedName>
    <definedName name="_T101" localSheetId="13" hidden="1">{#N/A,#N/A,FALSE,"COVER";#N/A,#N/A,FALSE,"0";#N/A,#N/A,FALSE,"1";#N/A,#N/A,FALSE,"2";#N/A,#N/A,FALSE,"3";#N/A,#N/A,FALSE,"4";#N/A,#N/A,FALSE,"5";#N/A,#N/A,FALSE,"6";#N/A,#N/A,FALSE,"7";#N/A,#N/A,FALSE,"8";#N/A,#N/A,FALSE,"9";#N/A,#N/A,FALSE,"10";#N/A,#N/A,FALSE,"11"}</definedName>
    <definedName name="_T101" localSheetId="16" hidden="1">{#N/A,#N/A,FALSE,"COVER";#N/A,#N/A,FALSE,"0";#N/A,#N/A,FALSE,"1";#N/A,#N/A,FALSE,"2";#N/A,#N/A,FALSE,"3";#N/A,#N/A,FALSE,"4";#N/A,#N/A,FALSE,"5";#N/A,#N/A,FALSE,"6";#N/A,#N/A,FALSE,"7";#N/A,#N/A,FALSE,"8";#N/A,#N/A,FALSE,"9";#N/A,#N/A,FALSE,"10";#N/A,#N/A,FALSE,"11"}</definedName>
    <definedName name="_T101" localSheetId="21" hidden="1">{#N/A,#N/A,FALSE,"COVER";#N/A,#N/A,FALSE,"0";#N/A,#N/A,FALSE,"1";#N/A,#N/A,FALSE,"2";#N/A,#N/A,FALSE,"3";#N/A,#N/A,FALSE,"4";#N/A,#N/A,FALSE,"5";#N/A,#N/A,FALSE,"6";#N/A,#N/A,FALSE,"7";#N/A,#N/A,FALSE,"8";#N/A,#N/A,FALSE,"9";#N/A,#N/A,FALSE,"10";#N/A,#N/A,FALSE,"11"}</definedName>
    <definedName name="_T101" localSheetId="18" hidden="1">{#N/A,#N/A,FALSE,"COVER";#N/A,#N/A,FALSE,"0";#N/A,#N/A,FALSE,"1";#N/A,#N/A,FALSE,"2";#N/A,#N/A,FALSE,"3";#N/A,#N/A,FALSE,"4";#N/A,#N/A,FALSE,"5";#N/A,#N/A,FALSE,"6";#N/A,#N/A,FALSE,"7";#N/A,#N/A,FALSE,"8";#N/A,#N/A,FALSE,"9";#N/A,#N/A,FALSE,"10";#N/A,#N/A,FALSE,"11"}</definedName>
    <definedName name="_T101" localSheetId="19" hidden="1">{#N/A,#N/A,FALSE,"COVER";#N/A,#N/A,FALSE,"0";#N/A,#N/A,FALSE,"1";#N/A,#N/A,FALSE,"2";#N/A,#N/A,FALSE,"3";#N/A,#N/A,FALSE,"4";#N/A,#N/A,FALSE,"5";#N/A,#N/A,FALSE,"6";#N/A,#N/A,FALSE,"7";#N/A,#N/A,FALSE,"8";#N/A,#N/A,FALSE,"9";#N/A,#N/A,FALSE,"10";#N/A,#N/A,FALSE,"11"}</definedName>
    <definedName name="_T101" localSheetId="20" hidden="1">{#N/A,#N/A,FALSE,"COVER";#N/A,#N/A,FALSE,"0";#N/A,#N/A,FALSE,"1";#N/A,#N/A,FALSE,"2";#N/A,#N/A,FALSE,"3";#N/A,#N/A,FALSE,"4";#N/A,#N/A,FALSE,"5";#N/A,#N/A,FALSE,"6";#N/A,#N/A,FALSE,"7";#N/A,#N/A,FALSE,"8";#N/A,#N/A,FALSE,"9";#N/A,#N/A,FALSE,"10";#N/A,#N/A,FALSE,"11"}</definedName>
    <definedName name="_T101" localSheetId="22" hidden="1">{#N/A,#N/A,FALSE,"COVER";#N/A,#N/A,FALSE,"0";#N/A,#N/A,FALSE,"1";#N/A,#N/A,FALSE,"2";#N/A,#N/A,FALSE,"3";#N/A,#N/A,FALSE,"4";#N/A,#N/A,FALSE,"5";#N/A,#N/A,FALSE,"6";#N/A,#N/A,FALSE,"7";#N/A,#N/A,FALSE,"8";#N/A,#N/A,FALSE,"9";#N/A,#N/A,FALSE,"10";#N/A,#N/A,FALSE,"11"}</definedName>
    <definedName name="_T101" localSheetId="24" hidden="1">{#N/A,#N/A,FALSE,"COVER";#N/A,#N/A,FALSE,"0";#N/A,#N/A,FALSE,"1";#N/A,#N/A,FALSE,"2";#N/A,#N/A,FALSE,"3";#N/A,#N/A,FALSE,"4";#N/A,#N/A,FALSE,"5";#N/A,#N/A,FALSE,"6";#N/A,#N/A,FALSE,"7";#N/A,#N/A,FALSE,"8";#N/A,#N/A,FALSE,"9";#N/A,#N/A,FALSE,"10";#N/A,#N/A,FALSE,"11"}</definedName>
    <definedName name="_T101" localSheetId="28" hidden="1">{#N/A,#N/A,FALSE,"COVER";#N/A,#N/A,FALSE,"0";#N/A,#N/A,FALSE,"1";#N/A,#N/A,FALSE,"2";#N/A,#N/A,FALSE,"3";#N/A,#N/A,FALSE,"4";#N/A,#N/A,FALSE,"5";#N/A,#N/A,FALSE,"6";#N/A,#N/A,FALSE,"7";#N/A,#N/A,FALSE,"8";#N/A,#N/A,FALSE,"9";#N/A,#N/A,FALSE,"10";#N/A,#N/A,FALSE,"11"}</definedName>
    <definedName name="_T101" localSheetId="14" hidden="1">{#N/A,#N/A,FALSE,"COVER";#N/A,#N/A,FALSE,"0";#N/A,#N/A,FALSE,"1";#N/A,#N/A,FALSE,"2";#N/A,#N/A,FALSE,"3";#N/A,#N/A,FALSE,"4";#N/A,#N/A,FALSE,"5";#N/A,#N/A,FALSE,"6";#N/A,#N/A,FALSE,"7";#N/A,#N/A,FALSE,"8";#N/A,#N/A,FALSE,"9";#N/A,#N/A,FALSE,"10";#N/A,#N/A,FALSE,"11"}</definedName>
    <definedName name="_T101" hidden="1">{#N/A,#N/A,FALSE,"COVER";#N/A,#N/A,FALSE,"0";#N/A,#N/A,FALSE,"1";#N/A,#N/A,FALSE,"2";#N/A,#N/A,FALSE,"3";#N/A,#N/A,FALSE,"4";#N/A,#N/A,FALSE,"5";#N/A,#N/A,FALSE,"6";#N/A,#N/A,FALSE,"7";#N/A,#N/A,FALSE,"8";#N/A,#N/A,FALSE,"9";#N/A,#N/A,FALSE,"10";#N/A,#N/A,FALSE,"11"}</definedName>
    <definedName name="_T11" localSheetId="12" hidden="1">{"'Sheet1'!$L$16"}</definedName>
    <definedName name="_T11" localSheetId="11" hidden="1">{"'Sheet1'!$L$16"}</definedName>
    <definedName name="_T11" localSheetId="13" hidden="1">{"'Sheet1'!$L$16"}</definedName>
    <definedName name="_T11" localSheetId="16" hidden="1">{"'Sheet1'!$L$16"}</definedName>
    <definedName name="_T11" localSheetId="21" hidden="1">{"'Sheet1'!$L$16"}</definedName>
    <definedName name="_T11" localSheetId="18" hidden="1">{"'Sheet1'!$L$16"}</definedName>
    <definedName name="_T11" localSheetId="19" hidden="1">{"'Sheet1'!$L$16"}</definedName>
    <definedName name="_T11" localSheetId="20" hidden="1">{"'Sheet1'!$L$16"}</definedName>
    <definedName name="_T11" localSheetId="22" hidden="1">{"'Sheet1'!$L$16"}</definedName>
    <definedName name="_T11" localSheetId="24" hidden="1">{"'Sheet1'!$L$16"}</definedName>
    <definedName name="_T11" localSheetId="28" hidden="1">{"'Sheet1'!$L$16"}</definedName>
    <definedName name="_T11" localSheetId="14" hidden="1">{"'Sheet1'!$L$16"}</definedName>
    <definedName name="_T11" hidden="1">{"'Sheet1'!$L$16"}</definedName>
    <definedName name="_t112" localSheetId="12" hidden="1">{#N/A,#N/A,FALSE,"Chi tiÆt"}</definedName>
    <definedName name="_t112" localSheetId="11" hidden="1">{#N/A,#N/A,FALSE,"Chi tiÆt"}</definedName>
    <definedName name="_t112" localSheetId="13" hidden="1">{#N/A,#N/A,FALSE,"Chi tiÆt"}</definedName>
    <definedName name="_t112" localSheetId="16" hidden="1">{#N/A,#N/A,FALSE,"Chi tiÆt"}</definedName>
    <definedName name="_t112" localSheetId="21" hidden="1">{#N/A,#N/A,FALSE,"Chi tiÆt"}</definedName>
    <definedName name="_t112" localSheetId="18" hidden="1">{#N/A,#N/A,FALSE,"Chi tiÆt"}</definedName>
    <definedName name="_t112" localSheetId="19" hidden="1">{#N/A,#N/A,FALSE,"Chi tiÆt"}</definedName>
    <definedName name="_t112" localSheetId="20" hidden="1">{#N/A,#N/A,FALSE,"Chi tiÆt"}</definedName>
    <definedName name="_t112" localSheetId="22" hidden="1">{#N/A,#N/A,FALSE,"Chi tiÆt"}</definedName>
    <definedName name="_t112" localSheetId="24" hidden="1">{#N/A,#N/A,FALSE,"Chi tiÆt"}</definedName>
    <definedName name="_t112" localSheetId="28" hidden="1">{#N/A,#N/A,FALSE,"Chi tiÆt"}</definedName>
    <definedName name="_t112" localSheetId="14" hidden="1">{#N/A,#N/A,FALSE,"Chi tiÆt"}</definedName>
    <definedName name="_t112" hidden="1">{#N/A,#N/A,FALSE,"Chi tiÆt"}</definedName>
    <definedName name="_T12" localSheetId="12" hidden="1">{"'Sheet1'!$L$16"}</definedName>
    <definedName name="_T12" localSheetId="11" hidden="1">{"'Sheet1'!$L$16"}</definedName>
    <definedName name="_T12" localSheetId="13" hidden="1">{"'Sheet1'!$L$16"}</definedName>
    <definedName name="_T12" localSheetId="16" hidden="1">{"'Sheet1'!$L$16"}</definedName>
    <definedName name="_T12" localSheetId="21" hidden="1">{"'Sheet1'!$L$16"}</definedName>
    <definedName name="_T12" localSheetId="18" hidden="1">{"'Sheet1'!$L$16"}</definedName>
    <definedName name="_T12" localSheetId="19" hidden="1">{"'Sheet1'!$L$16"}</definedName>
    <definedName name="_T12" localSheetId="20" hidden="1">{"'Sheet1'!$L$16"}</definedName>
    <definedName name="_T12" localSheetId="22" hidden="1">{"'Sheet1'!$L$16"}</definedName>
    <definedName name="_T12" localSheetId="24" hidden="1">{"'Sheet1'!$L$16"}</definedName>
    <definedName name="_T12" localSheetId="28" hidden="1">{"'Sheet1'!$L$16"}</definedName>
    <definedName name="_T12" localSheetId="14" hidden="1">{"'Sheet1'!$L$16"}</definedName>
    <definedName name="_T12" hidden="1">{"'Sheet1'!$L$16"}</definedName>
    <definedName name="_T145" localSheetId="12" hidden="1">{#N/A,#N/A,FALSE,"Chi tiÆt"}</definedName>
    <definedName name="_T145" localSheetId="11" hidden="1">{#N/A,#N/A,FALSE,"Chi tiÆt"}</definedName>
    <definedName name="_T145" localSheetId="13" hidden="1">{#N/A,#N/A,FALSE,"Chi tiÆt"}</definedName>
    <definedName name="_T145" localSheetId="16" hidden="1">{#N/A,#N/A,FALSE,"Chi tiÆt"}</definedName>
    <definedName name="_T145" localSheetId="21" hidden="1">{#N/A,#N/A,FALSE,"Chi tiÆt"}</definedName>
    <definedName name="_T145" localSheetId="18" hidden="1">{#N/A,#N/A,FALSE,"Chi tiÆt"}</definedName>
    <definedName name="_T145" localSheetId="19" hidden="1">{#N/A,#N/A,FALSE,"Chi tiÆt"}</definedName>
    <definedName name="_T145" localSheetId="20" hidden="1">{#N/A,#N/A,FALSE,"Chi tiÆt"}</definedName>
    <definedName name="_T145" localSheetId="22" hidden="1">{#N/A,#N/A,FALSE,"Chi tiÆt"}</definedName>
    <definedName name="_T145" localSheetId="24" hidden="1">{#N/A,#N/A,FALSE,"Chi tiÆt"}</definedName>
    <definedName name="_T145" localSheetId="28" hidden="1">{#N/A,#N/A,FALSE,"Chi tiÆt"}</definedName>
    <definedName name="_T145" localSheetId="14" hidden="1">{#N/A,#N/A,FALSE,"Chi tiÆt"}</definedName>
    <definedName name="_T145" hidden="1">{#N/A,#N/A,FALSE,"Chi tiÆt"}</definedName>
    <definedName name="_T2" localSheetId="12" hidden="1">{#N/A,#N/A,FALSE,"Sheet1"}</definedName>
    <definedName name="_T2" localSheetId="11" hidden="1">{#N/A,#N/A,FALSE,"Sheet1"}</definedName>
    <definedName name="_T2" localSheetId="13" hidden="1">{#N/A,#N/A,FALSE,"Sheet1"}</definedName>
    <definedName name="_T2" localSheetId="16" hidden="1">{#N/A,#N/A,FALSE,"Sheet1"}</definedName>
    <definedName name="_T2" localSheetId="21" hidden="1">{#N/A,#N/A,FALSE,"Sheet1"}</definedName>
    <definedName name="_T2" localSheetId="18" hidden="1">{#N/A,#N/A,FALSE,"Sheet1"}</definedName>
    <definedName name="_T2" localSheetId="19" hidden="1">{#N/A,#N/A,FALSE,"Sheet1"}</definedName>
    <definedName name="_T2" localSheetId="20" hidden="1">{#N/A,#N/A,FALSE,"Sheet1"}</definedName>
    <definedName name="_T2" localSheetId="22" hidden="1">{#N/A,#N/A,FALSE,"Sheet1"}</definedName>
    <definedName name="_T2" localSheetId="24" hidden="1">{#N/A,#N/A,FALSE,"Sheet1"}</definedName>
    <definedName name="_T2" localSheetId="28" hidden="1">{#N/A,#N/A,FALSE,"Sheet1"}</definedName>
    <definedName name="_T2" localSheetId="14" hidden="1">{#N/A,#N/A,FALSE,"Sheet1"}</definedName>
    <definedName name="_T2" hidden="1">{#N/A,#N/A,FALSE,"Sheet1"}</definedName>
    <definedName name="_T3" localSheetId="12" hidden="1">{"'Sheet1'!$L$16"}</definedName>
    <definedName name="_T3" localSheetId="11" hidden="1">{"'Sheet1'!$L$16"}</definedName>
    <definedName name="_T3" localSheetId="13" hidden="1">{"'Sheet1'!$L$16"}</definedName>
    <definedName name="_T3" localSheetId="16" hidden="1">{"'Sheet1'!$L$16"}</definedName>
    <definedName name="_T3" localSheetId="21" hidden="1">{"'Sheet1'!$L$16"}</definedName>
    <definedName name="_T3" localSheetId="18" hidden="1">{"'Sheet1'!$L$16"}</definedName>
    <definedName name="_T3" localSheetId="19" hidden="1">{"'Sheet1'!$L$16"}</definedName>
    <definedName name="_T3" localSheetId="20" hidden="1">{"'Sheet1'!$L$16"}</definedName>
    <definedName name="_T3" localSheetId="22" hidden="1">{"'Sheet1'!$L$16"}</definedName>
    <definedName name="_T3" localSheetId="24" hidden="1">{"'Sheet1'!$L$16"}</definedName>
    <definedName name="_T3" localSheetId="28" hidden="1">{"'Sheet1'!$L$16"}</definedName>
    <definedName name="_T3" localSheetId="14" hidden="1">{"'Sheet1'!$L$16"}</definedName>
    <definedName name="_T3" hidden="1">{"'Sheet1'!$L$16"}</definedName>
    <definedName name="_T4" localSheetId="12">{"Book1"}</definedName>
    <definedName name="_T4" localSheetId="11">{"Book1"}</definedName>
    <definedName name="_T4" localSheetId="13">{"Book1"}</definedName>
    <definedName name="_T4" localSheetId="16">{"Book1"}</definedName>
    <definedName name="_T4" localSheetId="21">{"Book1"}</definedName>
    <definedName name="_T4" localSheetId="18">{"Book1"}</definedName>
    <definedName name="_T4" localSheetId="19">{"Book1"}</definedName>
    <definedName name="_T4" localSheetId="20">{"Book1"}</definedName>
    <definedName name="_T4" localSheetId="22">{"Book1"}</definedName>
    <definedName name="_T4" localSheetId="24">{"Book1"}</definedName>
    <definedName name="_T4" localSheetId="28">{"Book1"}</definedName>
    <definedName name="_T4" localSheetId="14">{"Book1"}</definedName>
    <definedName name="_T4">{"Book1"}</definedName>
    <definedName name="_t5" localSheetId="12" hidden="1">{"'Sheet1'!$L$16"}</definedName>
    <definedName name="_t5" localSheetId="11" hidden="1">{"'Sheet1'!$L$16"}</definedName>
    <definedName name="_t5" localSheetId="13" hidden="1">{"'Sheet1'!$L$16"}</definedName>
    <definedName name="_t5" localSheetId="16" hidden="1">{"'Sheet1'!$L$16"}</definedName>
    <definedName name="_t5" localSheetId="21" hidden="1">{"'Sheet1'!$L$16"}</definedName>
    <definedName name="_t5" localSheetId="18" hidden="1">{"'Sheet1'!$L$16"}</definedName>
    <definedName name="_t5" localSheetId="19" hidden="1">{"'Sheet1'!$L$16"}</definedName>
    <definedName name="_t5" localSheetId="20" hidden="1">{"'Sheet1'!$L$16"}</definedName>
    <definedName name="_t5" localSheetId="22" hidden="1">{"'Sheet1'!$L$16"}</definedName>
    <definedName name="_t5" localSheetId="24" hidden="1">{"'Sheet1'!$L$16"}</definedName>
    <definedName name="_t5" localSheetId="28" hidden="1">{"'Sheet1'!$L$16"}</definedName>
    <definedName name="_t5" localSheetId="14" hidden="1">{"'Sheet1'!$L$16"}</definedName>
    <definedName name="_t5" hidden="1">{"'Sheet1'!$L$16"}</definedName>
    <definedName name="_T7" localSheetId="12" hidden="1">{"'Sheet1'!$L$16"}</definedName>
    <definedName name="_T7" localSheetId="11" hidden="1">{"'Sheet1'!$L$16"}</definedName>
    <definedName name="_T7" localSheetId="13" hidden="1">{"'Sheet1'!$L$16"}</definedName>
    <definedName name="_T7" localSheetId="16" hidden="1">{"'Sheet1'!$L$16"}</definedName>
    <definedName name="_T7" localSheetId="21" hidden="1">{"'Sheet1'!$L$16"}</definedName>
    <definedName name="_T7" localSheetId="18" hidden="1">{"'Sheet1'!$L$16"}</definedName>
    <definedName name="_T7" localSheetId="19" hidden="1">{"'Sheet1'!$L$16"}</definedName>
    <definedName name="_T7" localSheetId="20" hidden="1">{"'Sheet1'!$L$16"}</definedName>
    <definedName name="_T7" localSheetId="22" hidden="1">{"'Sheet1'!$L$16"}</definedName>
    <definedName name="_T7" localSheetId="24" hidden="1">{"'Sheet1'!$L$16"}</definedName>
    <definedName name="_T7" localSheetId="28" hidden="1">{"'Sheet1'!$L$16"}</definedName>
    <definedName name="_T7" localSheetId="14" hidden="1">{"'Sheet1'!$L$16"}</definedName>
    <definedName name="_T7" hidden="1">{"'Sheet1'!$L$16"}</definedName>
    <definedName name="_T8" localSheetId="12" hidden="1">{"'Sheet1'!$L$16"}</definedName>
    <definedName name="_T8" localSheetId="11" hidden="1">{"'Sheet1'!$L$16"}</definedName>
    <definedName name="_T8" localSheetId="13" hidden="1">{"'Sheet1'!$L$16"}</definedName>
    <definedName name="_T8" localSheetId="16" hidden="1">{"'Sheet1'!$L$16"}</definedName>
    <definedName name="_T8" localSheetId="21" hidden="1">{"'Sheet1'!$L$16"}</definedName>
    <definedName name="_T8" localSheetId="18" hidden="1">{"'Sheet1'!$L$16"}</definedName>
    <definedName name="_T8" localSheetId="19" hidden="1">{"'Sheet1'!$L$16"}</definedName>
    <definedName name="_T8" localSheetId="20" hidden="1">{"'Sheet1'!$L$16"}</definedName>
    <definedName name="_T8" localSheetId="22" hidden="1">{"'Sheet1'!$L$16"}</definedName>
    <definedName name="_T8" localSheetId="24" hidden="1">{"'Sheet1'!$L$16"}</definedName>
    <definedName name="_T8" localSheetId="28" hidden="1">{"'Sheet1'!$L$16"}</definedName>
    <definedName name="_T8" localSheetId="14" hidden="1">{"'Sheet1'!$L$16"}</definedName>
    <definedName name="_T8" hidden="1">{"'Sheet1'!$L$16"}</definedName>
    <definedName name="_t9" localSheetId="12" hidden="1">{"'Sheet1'!$L$16"}</definedName>
    <definedName name="_t9" localSheetId="11" hidden="1">{"'Sheet1'!$L$16"}</definedName>
    <definedName name="_t9" localSheetId="13" hidden="1">{"'Sheet1'!$L$16"}</definedName>
    <definedName name="_t9" localSheetId="16" hidden="1">{"'Sheet1'!$L$16"}</definedName>
    <definedName name="_t9" localSheetId="21" hidden="1">{"'Sheet1'!$L$16"}</definedName>
    <definedName name="_t9" localSheetId="18" hidden="1">{"'Sheet1'!$L$16"}</definedName>
    <definedName name="_t9" localSheetId="19" hidden="1">{"'Sheet1'!$L$16"}</definedName>
    <definedName name="_t9" localSheetId="20" hidden="1">{"'Sheet1'!$L$16"}</definedName>
    <definedName name="_t9" localSheetId="22" hidden="1">{"'Sheet1'!$L$16"}</definedName>
    <definedName name="_t9" localSheetId="24" hidden="1">{"'Sheet1'!$L$16"}</definedName>
    <definedName name="_t9" localSheetId="28" hidden="1">{"'Sheet1'!$L$16"}</definedName>
    <definedName name="_t9" localSheetId="14" hidden="1">{"'Sheet1'!$L$16"}</definedName>
    <definedName name="_t9"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m1" localSheetId="12" hidden="1">{"'Sheet1'!$L$16"}</definedName>
    <definedName name="_tam1" localSheetId="11" hidden="1">{"'Sheet1'!$L$16"}</definedName>
    <definedName name="_tam1" localSheetId="13" hidden="1">{"'Sheet1'!$L$16"}</definedName>
    <definedName name="_tam1" localSheetId="16" hidden="1">{"'Sheet1'!$L$16"}</definedName>
    <definedName name="_tam1" localSheetId="21" hidden="1">{"'Sheet1'!$L$16"}</definedName>
    <definedName name="_tam1" localSheetId="18" hidden="1">{"'Sheet1'!$L$16"}</definedName>
    <definedName name="_tam1" localSheetId="19" hidden="1">{"'Sheet1'!$L$16"}</definedName>
    <definedName name="_tam1" localSheetId="20" hidden="1">{"'Sheet1'!$L$16"}</definedName>
    <definedName name="_tam1" localSheetId="22" hidden="1">{"'Sheet1'!$L$16"}</definedName>
    <definedName name="_tam1" localSheetId="24" hidden="1">{"'Sheet1'!$L$16"}</definedName>
    <definedName name="_tam1" localSheetId="28" hidden="1">{"'Sheet1'!$L$16"}</definedName>
    <definedName name="_tam1" localSheetId="14" hidden="1">{"'Sheet1'!$L$16"}</definedName>
    <definedName name="_tam1" hidden="1">{"'Sheet1'!$L$16"}</definedName>
    <definedName name="_tam2" localSheetId="12" hidden="1">{"'Sheet1'!$L$16"}</definedName>
    <definedName name="_tam2" localSheetId="11" hidden="1">{"'Sheet1'!$L$16"}</definedName>
    <definedName name="_tam2" localSheetId="13" hidden="1">{"'Sheet1'!$L$16"}</definedName>
    <definedName name="_tam2" localSheetId="16" hidden="1">{"'Sheet1'!$L$16"}</definedName>
    <definedName name="_tam2" localSheetId="21" hidden="1">{"'Sheet1'!$L$16"}</definedName>
    <definedName name="_tam2" localSheetId="18" hidden="1">{"'Sheet1'!$L$16"}</definedName>
    <definedName name="_tam2" localSheetId="19" hidden="1">{"'Sheet1'!$L$16"}</definedName>
    <definedName name="_tam2" localSheetId="20" hidden="1">{"'Sheet1'!$L$16"}</definedName>
    <definedName name="_tam2" localSheetId="22" hidden="1">{"'Sheet1'!$L$16"}</definedName>
    <definedName name="_tam2" localSheetId="24" hidden="1">{"'Sheet1'!$L$16"}</definedName>
    <definedName name="_tam2" localSheetId="28" hidden="1">{"'Sheet1'!$L$16"}</definedName>
    <definedName name="_tam2" localSheetId="14" hidden="1">{"'Sheet1'!$L$16"}</definedName>
    <definedName name="_tam2" hidden="1">{"'Sheet1'!$L$16"}</definedName>
    <definedName name="_tam5" localSheetId="12" hidden="1">{"'Sheet1'!$L$16"}</definedName>
    <definedName name="_tam5" localSheetId="11" hidden="1">{"'Sheet1'!$L$16"}</definedName>
    <definedName name="_tam5" localSheetId="13" hidden="1">{"'Sheet1'!$L$16"}</definedName>
    <definedName name="_tam5" localSheetId="16" hidden="1">{"'Sheet1'!$L$16"}</definedName>
    <definedName name="_tam5" localSheetId="21" hidden="1">{"'Sheet1'!$L$16"}</definedName>
    <definedName name="_tam5" localSheetId="18" hidden="1">{"'Sheet1'!$L$16"}</definedName>
    <definedName name="_tam5" localSheetId="19" hidden="1">{"'Sheet1'!$L$16"}</definedName>
    <definedName name="_tam5" localSheetId="20" hidden="1">{"'Sheet1'!$L$16"}</definedName>
    <definedName name="_tam5" localSheetId="22" hidden="1">{"'Sheet1'!$L$16"}</definedName>
    <definedName name="_tam5" localSheetId="24" hidden="1">{"'Sheet1'!$L$16"}</definedName>
    <definedName name="_tam5" localSheetId="28" hidden="1">{"'Sheet1'!$L$16"}</definedName>
    <definedName name="_tam5" localSheetId="14" hidden="1">{"'Sheet1'!$L$16"}</definedName>
    <definedName name="_tam5" hidden="1">{"'Sheet1'!$L$16"}</definedName>
    <definedName name="_tam6" localSheetId="12" hidden="1">{"'Sheet1'!$L$16"}</definedName>
    <definedName name="_tam6" localSheetId="11" hidden="1">{"'Sheet1'!$L$16"}</definedName>
    <definedName name="_tam6" localSheetId="13" hidden="1">{"'Sheet1'!$L$16"}</definedName>
    <definedName name="_tam6" localSheetId="16" hidden="1">{"'Sheet1'!$L$16"}</definedName>
    <definedName name="_tam6" localSheetId="21" hidden="1">{"'Sheet1'!$L$16"}</definedName>
    <definedName name="_tam6" localSheetId="18" hidden="1">{"'Sheet1'!$L$16"}</definedName>
    <definedName name="_tam6" localSheetId="19" hidden="1">{"'Sheet1'!$L$16"}</definedName>
    <definedName name="_tam6" localSheetId="20" hidden="1">{"'Sheet1'!$L$16"}</definedName>
    <definedName name="_tam6" localSheetId="22" hidden="1">{"'Sheet1'!$L$16"}</definedName>
    <definedName name="_tam6" localSheetId="24" hidden="1">{"'Sheet1'!$L$16"}</definedName>
    <definedName name="_tam6" localSheetId="28" hidden="1">{"'Sheet1'!$L$16"}</definedName>
    <definedName name="_tam6" localSheetId="14" hidden="1">{"'Sheet1'!$L$16"}</definedName>
    <definedName name="_tam6" hidden="1">{"'Sheet1'!$L$16"}</definedName>
    <definedName name="_tan2" localSheetId="12" hidden="1">{"'Sheet1'!$L$16"}</definedName>
    <definedName name="_tan2" localSheetId="11" hidden="1">{"'Sheet1'!$L$16"}</definedName>
    <definedName name="_tan2" localSheetId="13" hidden="1">{"'Sheet1'!$L$16"}</definedName>
    <definedName name="_tan2" localSheetId="16" hidden="1">{"'Sheet1'!$L$16"}</definedName>
    <definedName name="_tan2" localSheetId="21" hidden="1">{"'Sheet1'!$L$16"}</definedName>
    <definedName name="_tan2" localSheetId="18" hidden="1">{"'Sheet1'!$L$16"}</definedName>
    <definedName name="_tan2" localSheetId="19" hidden="1">{"'Sheet1'!$L$16"}</definedName>
    <definedName name="_tan2" localSheetId="20" hidden="1">{"'Sheet1'!$L$16"}</definedName>
    <definedName name="_tan2" localSheetId="22" hidden="1">{"'Sheet1'!$L$16"}</definedName>
    <definedName name="_tan2" localSheetId="24" hidden="1">{"'Sheet1'!$L$16"}</definedName>
    <definedName name="_tan2" localSheetId="28" hidden="1">{"'Sheet1'!$L$16"}</definedName>
    <definedName name="_tan2" localSheetId="14" hidden="1">{"'Sheet1'!$L$16"}</definedName>
    <definedName name="_tan2" hidden="1">{"'Sheet1'!$L$16"}</definedName>
    <definedName name="_TB1">#REF!</definedName>
    <definedName name="_tb2" localSheetId="12" hidden="1">{"'Sheet1'!$L$16"}</definedName>
    <definedName name="_tb2" localSheetId="11" hidden="1">{"'Sheet1'!$L$16"}</definedName>
    <definedName name="_tb2" localSheetId="13" hidden="1">{"'Sheet1'!$L$16"}</definedName>
    <definedName name="_tb2" localSheetId="16" hidden="1">{"'Sheet1'!$L$16"}</definedName>
    <definedName name="_tb2" localSheetId="21" hidden="1">{"'Sheet1'!$L$16"}</definedName>
    <definedName name="_tb2" localSheetId="18" hidden="1">{"'Sheet1'!$L$16"}</definedName>
    <definedName name="_tb2" localSheetId="19" hidden="1">{"'Sheet1'!$L$16"}</definedName>
    <definedName name="_tb2" localSheetId="20" hidden="1">{"'Sheet1'!$L$16"}</definedName>
    <definedName name="_tb2" localSheetId="22" hidden="1">{"'Sheet1'!$L$16"}</definedName>
    <definedName name="_tb2" localSheetId="24" hidden="1">{"'Sheet1'!$L$16"}</definedName>
    <definedName name="_tb2" localSheetId="28" hidden="1">{"'Sheet1'!$L$16"}</definedName>
    <definedName name="_tb2" localSheetId="14" hidden="1">{"'Sheet1'!$L$16"}</definedName>
    <definedName name="_tb2" hidden="1">{"'Sheet1'!$L$16"}</definedName>
    <definedName name="_tct3">#REF!</definedName>
    <definedName name="_tct5">#REF!</definedName>
    <definedName name="_td1" localSheetId="12" hidden="1">{"'Sheet1'!$L$16"}</definedName>
    <definedName name="_td1" localSheetId="11" hidden="1">{"'Sheet1'!$L$16"}</definedName>
    <definedName name="_td1" localSheetId="13" hidden="1">{"'Sheet1'!$L$16"}</definedName>
    <definedName name="_td1" localSheetId="16" hidden="1">{"'Sheet1'!$L$16"}</definedName>
    <definedName name="_td1" localSheetId="21" hidden="1">{"'Sheet1'!$L$16"}</definedName>
    <definedName name="_td1" localSheetId="18" hidden="1">{"'Sheet1'!$L$16"}</definedName>
    <definedName name="_td1" localSheetId="19" hidden="1">{"'Sheet1'!$L$16"}</definedName>
    <definedName name="_td1" localSheetId="20" hidden="1">{"'Sheet1'!$L$16"}</definedName>
    <definedName name="_td1" localSheetId="22" hidden="1">{"'Sheet1'!$L$16"}</definedName>
    <definedName name="_td1" localSheetId="24" hidden="1">{"'Sheet1'!$L$16"}</definedName>
    <definedName name="_td1" localSheetId="28" hidden="1">{"'Sheet1'!$L$16"}</definedName>
    <definedName name="_td1" localSheetId="14" hidden="1">{"'Sheet1'!$L$16"}</definedName>
    <definedName name="_td1" hidden="1">{"'Sheet1'!$L$16"}</definedName>
    <definedName name="_TDN1">#REF!</definedName>
    <definedName name="_TDN2">#REF!</definedName>
    <definedName name="_TEA20">#REF!</definedName>
    <definedName name="_tet100">#REF!</definedName>
    <definedName name="_TG1">#REF!</definedName>
    <definedName name="_TG2">#REF!</definedName>
    <definedName name="_TH">#REF!</definedName>
    <definedName name="_TH1" localSheetId="12" hidden="1">{"'Sheet1'!$L$16"}</definedName>
    <definedName name="_TH1" localSheetId="11" hidden="1">{"'Sheet1'!$L$16"}</definedName>
    <definedName name="_TH1" localSheetId="13" hidden="1">{"'Sheet1'!$L$16"}</definedName>
    <definedName name="_TH1" localSheetId="16" hidden="1">{"'Sheet1'!$L$16"}</definedName>
    <definedName name="_TH1" localSheetId="21" hidden="1">{"'Sheet1'!$L$16"}</definedName>
    <definedName name="_TH1" localSheetId="18" hidden="1">{"'Sheet1'!$L$16"}</definedName>
    <definedName name="_TH1" localSheetId="19" hidden="1">{"'Sheet1'!$L$16"}</definedName>
    <definedName name="_TH1" localSheetId="20" hidden="1">{"'Sheet1'!$L$16"}</definedName>
    <definedName name="_TH1" localSheetId="22" hidden="1">{"'Sheet1'!$L$16"}</definedName>
    <definedName name="_TH1" localSheetId="24" hidden="1">{"'Sheet1'!$L$16"}</definedName>
    <definedName name="_TH1" localSheetId="28" hidden="1">{"'Sheet1'!$L$16"}</definedName>
    <definedName name="_TH1" localSheetId="14" hidden="1">{"'Sheet1'!$L$16"}</definedName>
    <definedName name="_TH1" hidden="1">{"'Sheet1'!$L$16"}</definedName>
    <definedName name="_th100">#REF!</definedName>
    <definedName name="_TH160">#REF!</definedName>
    <definedName name="_TH171" localSheetId="12" hidden="1">{"'Sheet1'!$L$16"}</definedName>
    <definedName name="_TH171" localSheetId="11" hidden="1">{"'Sheet1'!$L$16"}</definedName>
    <definedName name="_TH171" localSheetId="13" hidden="1">{"'Sheet1'!$L$16"}</definedName>
    <definedName name="_TH171" localSheetId="16" hidden="1">{"'Sheet1'!$L$16"}</definedName>
    <definedName name="_TH171" localSheetId="21" hidden="1">{"'Sheet1'!$L$16"}</definedName>
    <definedName name="_TH171" localSheetId="18" hidden="1">{"'Sheet1'!$L$16"}</definedName>
    <definedName name="_TH171" localSheetId="19" hidden="1">{"'Sheet1'!$L$16"}</definedName>
    <definedName name="_TH171" localSheetId="20" hidden="1">{"'Sheet1'!$L$16"}</definedName>
    <definedName name="_TH171" localSheetId="22" hidden="1">{"'Sheet1'!$L$16"}</definedName>
    <definedName name="_TH171" localSheetId="24" hidden="1">{"'Sheet1'!$L$16"}</definedName>
    <definedName name="_TH171" localSheetId="28" hidden="1">{"'Sheet1'!$L$16"}</definedName>
    <definedName name="_TH171" localSheetId="14" hidden="1">{"'Sheet1'!$L$16"}</definedName>
    <definedName name="_TH171" hidden="1">{"'Sheet1'!$L$16"}</definedName>
    <definedName name="_tha1" localSheetId="12" hidden="1">{"'Sheet1'!$L$16"}</definedName>
    <definedName name="_tha1" localSheetId="11" hidden="1">{"'Sheet1'!$L$16"}</definedName>
    <definedName name="_tha1" localSheetId="13" hidden="1">{"'Sheet1'!$L$16"}</definedName>
    <definedName name="_tha1" localSheetId="16" hidden="1">{"'Sheet1'!$L$16"}</definedName>
    <definedName name="_tha1" localSheetId="21" hidden="1">{"'Sheet1'!$L$16"}</definedName>
    <definedName name="_tha1" localSheetId="18" hidden="1">{"'Sheet1'!$L$16"}</definedName>
    <definedName name="_tha1" localSheetId="19" hidden="1">{"'Sheet1'!$L$16"}</definedName>
    <definedName name="_tha1" localSheetId="20" hidden="1">{"'Sheet1'!$L$16"}</definedName>
    <definedName name="_tha1" localSheetId="22" hidden="1">{"'Sheet1'!$L$16"}</definedName>
    <definedName name="_tha1" localSheetId="24" hidden="1">{"'Sheet1'!$L$16"}</definedName>
    <definedName name="_tha1" localSheetId="28" hidden="1">{"'Sheet1'!$L$16"}</definedName>
    <definedName name="_tha1" localSheetId="14" hidden="1">{"'Sheet1'!$L$16"}</definedName>
    <definedName name="_tha1" hidden="1">{"'Sheet1'!$L$16"}</definedName>
    <definedName name="_THT11" localSheetId="12" hidden="1">{"'Sheet1'!$L$16"}</definedName>
    <definedName name="_THT11" localSheetId="11" hidden="1">{"'Sheet1'!$L$16"}</definedName>
    <definedName name="_THT11" localSheetId="13" hidden="1">{"'Sheet1'!$L$16"}</definedName>
    <definedName name="_THT11" localSheetId="16" hidden="1">{"'Sheet1'!$L$16"}</definedName>
    <definedName name="_THT11" localSheetId="21" hidden="1">{"'Sheet1'!$L$16"}</definedName>
    <definedName name="_THT11" localSheetId="18" hidden="1">{"'Sheet1'!$L$16"}</definedName>
    <definedName name="_THT11" localSheetId="19" hidden="1">{"'Sheet1'!$L$16"}</definedName>
    <definedName name="_THT11" localSheetId="20" hidden="1">{"'Sheet1'!$L$16"}</definedName>
    <definedName name="_THT11" localSheetId="22" hidden="1">{"'Sheet1'!$L$16"}</definedName>
    <definedName name="_THT11" localSheetId="24" hidden="1">{"'Sheet1'!$L$16"}</definedName>
    <definedName name="_THT11" localSheetId="28" hidden="1">{"'Sheet1'!$L$16"}</definedName>
    <definedName name="_THT11" localSheetId="14" hidden="1">{"'Sheet1'!$L$16"}</definedName>
    <definedName name="_THT11" hidden="1">{"'Sheet1'!$L$16"}</definedName>
    <definedName name="_thu1">#REF!</definedName>
    <definedName name="_THU2">#REF!</definedName>
    <definedName name="_tk1">#REF!</definedName>
    <definedName name="_TK211" localSheetId="12" hidden="1">{"'Sheet1'!$L$16"}</definedName>
    <definedName name="_TK211" localSheetId="11" hidden="1">{"'Sheet1'!$L$16"}</definedName>
    <definedName name="_TK211" localSheetId="13" hidden="1">{"'Sheet1'!$L$16"}</definedName>
    <definedName name="_TK211" localSheetId="16" hidden="1">{"'Sheet1'!$L$16"}</definedName>
    <definedName name="_TK211" localSheetId="21" hidden="1">{"'Sheet1'!$L$16"}</definedName>
    <definedName name="_TK211" localSheetId="18" hidden="1">{"'Sheet1'!$L$16"}</definedName>
    <definedName name="_TK211" localSheetId="19" hidden="1">{"'Sheet1'!$L$16"}</definedName>
    <definedName name="_TK211" localSheetId="20" hidden="1">{"'Sheet1'!$L$16"}</definedName>
    <definedName name="_TK211" localSheetId="22" hidden="1">{"'Sheet1'!$L$16"}</definedName>
    <definedName name="_TK211" localSheetId="24" hidden="1">{"'Sheet1'!$L$16"}</definedName>
    <definedName name="_TK211" localSheetId="28" hidden="1">{"'Sheet1'!$L$16"}</definedName>
    <definedName name="_TK211" localSheetId="14" hidden="1">{"'Sheet1'!$L$16"}</definedName>
    <definedName name="_TK211" hidden="1">{"'Sheet1'!$L$16"}</definedName>
    <definedName name="_TK632">#REF!</definedName>
    <definedName name="_TK641">#REF!</definedName>
    <definedName name="_TK642">#REF!</definedName>
    <definedName name="_TK91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107" hidden="1">#REF!</definedName>
    <definedName name="_TM2" localSheetId="12" hidden="1">{"'Sheet1'!$L$16"}</definedName>
    <definedName name="_TM2" localSheetId="11" hidden="1">{"'Sheet1'!$L$16"}</definedName>
    <definedName name="_TM2" localSheetId="13" hidden="1">{"'Sheet1'!$L$16"}</definedName>
    <definedName name="_TM2" localSheetId="16" hidden="1">{"'Sheet1'!$L$16"}</definedName>
    <definedName name="_TM2" localSheetId="21" hidden="1">{"'Sheet1'!$L$16"}</definedName>
    <definedName name="_TM2" localSheetId="18" hidden="1">{"'Sheet1'!$L$16"}</definedName>
    <definedName name="_TM2" localSheetId="19" hidden="1">{"'Sheet1'!$L$16"}</definedName>
    <definedName name="_TM2" localSheetId="20" hidden="1">{"'Sheet1'!$L$16"}</definedName>
    <definedName name="_TM2" localSheetId="22" hidden="1">{"'Sheet1'!$L$16"}</definedName>
    <definedName name="_TM2" localSheetId="24" hidden="1">{"'Sheet1'!$L$16"}</definedName>
    <definedName name="_TM2" localSheetId="28" hidden="1">{"'Sheet1'!$L$16"}</definedName>
    <definedName name="_TM2" localSheetId="14" hidden="1">{"'Sheet1'!$L$16"}</definedName>
    <definedName name="_TM2" hidden="1">{"'Sheet1'!$L$16"}</definedName>
    <definedName name="_TM24" hidden="1">#REF!</definedName>
    <definedName name="_TM307" hidden="1">#REF!</definedName>
    <definedName name="_TM34" hidden="1">#REF!</definedName>
    <definedName name="_TM407" hidden="1">#REF!</definedName>
    <definedName name="_TM507" hidden="1">#REF!</definedName>
    <definedName name="_TM707" hidden="1">#REF!</definedName>
    <definedName name="_TO14" localSheetId="12" hidden="1">{"'Sheet1'!$L$16"}</definedName>
    <definedName name="_TO14" localSheetId="11" hidden="1">{"'Sheet1'!$L$16"}</definedName>
    <definedName name="_TO14" localSheetId="13" hidden="1">{"'Sheet1'!$L$16"}</definedName>
    <definedName name="_TO14" localSheetId="16" hidden="1">{"'Sheet1'!$L$16"}</definedName>
    <definedName name="_TO14" localSheetId="21" hidden="1">{"'Sheet1'!$L$16"}</definedName>
    <definedName name="_TO14" localSheetId="18" hidden="1">{"'Sheet1'!$L$16"}</definedName>
    <definedName name="_TO14" localSheetId="19" hidden="1">{"'Sheet1'!$L$16"}</definedName>
    <definedName name="_TO14" localSheetId="20" hidden="1">{"'Sheet1'!$L$16"}</definedName>
    <definedName name="_TO14" localSheetId="22" hidden="1">{"'Sheet1'!$L$16"}</definedName>
    <definedName name="_TO14" localSheetId="24" hidden="1">{"'Sheet1'!$L$16"}</definedName>
    <definedName name="_TO14" localSheetId="28" hidden="1">{"'Sheet1'!$L$16"}</definedName>
    <definedName name="_TO14" localSheetId="14" hidden="1">{"'Sheet1'!$L$16"}</definedName>
    <definedName name="_TO14" hidden="1">{"'Sheet1'!$L$16"}</definedName>
    <definedName name="_to25">#REF!</definedName>
    <definedName name="_TP112" hidden="1">#REF!</definedName>
    <definedName name="_TP212" hidden="1">#REF!</definedName>
    <definedName name="_TR250">#REF!</definedName>
    <definedName name="_tr375">#REF!</definedName>
    <definedName name="_TT11" localSheetId="12" hidden="1">{"'Sheet1'!$L$16"}</definedName>
    <definedName name="_TT11" localSheetId="11" hidden="1">{"'Sheet1'!$L$16"}</definedName>
    <definedName name="_TT11" localSheetId="13" hidden="1">{"'Sheet1'!$L$16"}</definedName>
    <definedName name="_TT11" localSheetId="16" hidden="1">{"'Sheet1'!$L$16"}</definedName>
    <definedName name="_TT11" localSheetId="21" hidden="1">{"'Sheet1'!$L$16"}</definedName>
    <definedName name="_TT11" localSheetId="18" hidden="1">{"'Sheet1'!$L$16"}</definedName>
    <definedName name="_TT11" localSheetId="19" hidden="1">{"'Sheet1'!$L$16"}</definedName>
    <definedName name="_TT11" localSheetId="20" hidden="1">{"'Sheet1'!$L$16"}</definedName>
    <definedName name="_TT11" localSheetId="22" hidden="1">{"'Sheet1'!$L$16"}</definedName>
    <definedName name="_TT11" localSheetId="24" hidden="1">{"'Sheet1'!$L$16"}</definedName>
    <definedName name="_TT11" localSheetId="28" hidden="1">{"'Sheet1'!$L$16"}</definedName>
    <definedName name="_TT11" localSheetId="14" hidden="1">{"'Sheet1'!$L$16"}</definedName>
    <definedName name="_TT11" hidden="1">{"'Sheet1'!$L$16"}</definedName>
    <definedName name="_TT24" hidden="1">#REF!</definedName>
    <definedName name="_tt3" localSheetId="12" hidden="1">{"'Sheet1'!$L$16"}</definedName>
    <definedName name="_tt3" localSheetId="11" hidden="1">{"'Sheet1'!$L$16"}</definedName>
    <definedName name="_tt3" localSheetId="13" hidden="1">{"'Sheet1'!$L$16"}</definedName>
    <definedName name="_tt3" localSheetId="16" hidden="1">{"'Sheet1'!$L$16"}</definedName>
    <definedName name="_tt3" localSheetId="21" hidden="1">{"'Sheet1'!$L$16"}</definedName>
    <definedName name="_tt3" localSheetId="18" hidden="1">{"'Sheet1'!$L$16"}</definedName>
    <definedName name="_tt3" localSheetId="19" hidden="1">{"'Sheet1'!$L$16"}</definedName>
    <definedName name="_tt3" localSheetId="20" hidden="1">{"'Sheet1'!$L$16"}</definedName>
    <definedName name="_tt3" localSheetId="22" hidden="1">{"'Sheet1'!$L$16"}</definedName>
    <definedName name="_tt3" localSheetId="24" hidden="1">{"'Sheet1'!$L$16"}</definedName>
    <definedName name="_tt3" localSheetId="28" hidden="1">{"'Sheet1'!$L$16"}</definedName>
    <definedName name="_tt3" localSheetId="14" hidden="1">{"'Sheet1'!$L$16"}</definedName>
    <definedName name="_tt3" hidden="1">{"'Sheet1'!$L$16"}</definedName>
    <definedName name="_TT31" localSheetId="12" hidden="1">{"'Sheet1'!$L$16"}</definedName>
    <definedName name="_TT31" localSheetId="11" hidden="1">{"'Sheet1'!$L$16"}</definedName>
    <definedName name="_TT31" localSheetId="13" hidden="1">{"'Sheet1'!$L$16"}</definedName>
    <definedName name="_TT31" localSheetId="16" hidden="1">{"'Sheet1'!$L$16"}</definedName>
    <definedName name="_TT31" localSheetId="21" hidden="1">{"'Sheet1'!$L$16"}</definedName>
    <definedName name="_TT31" localSheetId="18" hidden="1">{"'Sheet1'!$L$16"}</definedName>
    <definedName name="_TT31" localSheetId="19" hidden="1">{"'Sheet1'!$L$16"}</definedName>
    <definedName name="_TT31" localSheetId="20" hidden="1">{"'Sheet1'!$L$16"}</definedName>
    <definedName name="_TT31" localSheetId="22" hidden="1">{"'Sheet1'!$L$16"}</definedName>
    <definedName name="_TT31" localSheetId="24" hidden="1">{"'Sheet1'!$L$16"}</definedName>
    <definedName name="_TT31" localSheetId="28" hidden="1">{"'Sheet1'!$L$16"}</definedName>
    <definedName name="_TT31" localSheetId="14" hidden="1">{"'Sheet1'!$L$16"}</definedName>
    <definedName name="_TT31" hidden="1">{"'Sheet1'!$L$16"}</definedName>
    <definedName name="_TT34" hidden="1">#REF!</definedName>
    <definedName name="_TT44" hidden="1">#REF!</definedName>
    <definedName name="_TT623" localSheetId="12" hidden="1">{"'Sheet1'!$L$16"}</definedName>
    <definedName name="_TT623" localSheetId="11" hidden="1">{"'Sheet1'!$L$16"}</definedName>
    <definedName name="_TT623" localSheetId="13" hidden="1">{"'Sheet1'!$L$16"}</definedName>
    <definedName name="_TT623" localSheetId="16" hidden="1">{"'Sheet1'!$L$16"}</definedName>
    <definedName name="_TT623" localSheetId="21" hidden="1">{"'Sheet1'!$L$16"}</definedName>
    <definedName name="_TT623" localSheetId="18" hidden="1">{"'Sheet1'!$L$16"}</definedName>
    <definedName name="_TT623" localSheetId="19" hidden="1">{"'Sheet1'!$L$16"}</definedName>
    <definedName name="_TT623" localSheetId="20" hidden="1">{"'Sheet1'!$L$16"}</definedName>
    <definedName name="_TT623" localSheetId="22" hidden="1">{"'Sheet1'!$L$16"}</definedName>
    <definedName name="_TT623" localSheetId="24" hidden="1">{"'Sheet1'!$L$16"}</definedName>
    <definedName name="_TT623" localSheetId="28" hidden="1">{"'Sheet1'!$L$16"}</definedName>
    <definedName name="_TT623" localSheetId="14" hidden="1">{"'Sheet1'!$L$16"}</definedName>
    <definedName name="_TT623" hidden="1">{"'Sheet1'!$L$16"}</definedName>
    <definedName name="_TTR12" hidden="1">#REF!</definedName>
    <definedName name="_ttt1" localSheetId="12" hidden="1">{"'Sheet1'!$L$16"}</definedName>
    <definedName name="_ttt1" localSheetId="11" hidden="1">{"'Sheet1'!$L$16"}</definedName>
    <definedName name="_ttt1" localSheetId="13" hidden="1">{"'Sheet1'!$L$16"}</definedName>
    <definedName name="_ttt1" localSheetId="16" hidden="1">{"'Sheet1'!$L$16"}</definedName>
    <definedName name="_ttt1" localSheetId="21" hidden="1">{"'Sheet1'!$L$16"}</definedName>
    <definedName name="_ttt1" localSheetId="18" hidden="1">{"'Sheet1'!$L$16"}</definedName>
    <definedName name="_ttt1" localSheetId="19" hidden="1">{"'Sheet1'!$L$16"}</definedName>
    <definedName name="_ttt1" localSheetId="20" hidden="1">{"'Sheet1'!$L$16"}</definedName>
    <definedName name="_ttt1" localSheetId="22" hidden="1">{"'Sheet1'!$L$16"}</definedName>
    <definedName name="_ttt1" localSheetId="24" hidden="1">{"'Sheet1'!$L$16"}</definedName>
    <definedName name="_ttt1" localSheetId="28" hidden="1">{"'Sheet1'!$L$16"}</definedName>
    <definedName name="_ttt1" localSheetId="14" hidden="1">{"'Sheet1'!$L$16"}</definedName>
    <definedName name="_ttt1" hidden="1">{"'Sheet1'!$L$16"}</definedName>
    <definedName name="_tu4" localSheetId="12" hidden="1">{"'Sheet1'!$L$16"}</definedName>
    <definedName name="_tu4" localSheetId="11" hidden="1">{"'Sheet1'!$L$16"}</definedName>
    <definedName name="_tu4" localSheetId="13" hidden="1">{"'Sheet1'!$L$16"}</definedName>
    <definedName name="_tu4" localSheetId="16" hidden="1">{"'Sheet1'!$L$16"}</definedName>
    <definedName name="_tu4" localSheetId="21" hidden="1">{"'Sheet1'!$L$16"}</definedName>
    <definedName name="_tu4" localSheetId="18" hidden="1">{"'Sheet1'!$L$16"}</definedName>
    <definedName name="_tu4" localSheetId="19" hidden="1">{"'Sheet1'!$L$16"}</definedName>
    <definedName name="_tu4" localSheetId="20" hidden="1">{"'Sheet1'!$L$16"}</definedName>
    <definedName name="_tu4" localSheetId="22" hidden="1">{"'Sheet1'!$L$16"}</definedName>
    <definedName name="_tu4" localSheetId="24" hidden="1">{"'Sheet1'!$L$16"}</definedName>
    <definedName name="_tu4" localSheetId="28" hidden="1">{"'Sheet1'!$L$16"}</definedName>
    <definedName name="_tu4" localSheetId="14" hidden="1">{"'Sheet1'!$L$16"}</definedName>
    <definedName name="_tu4" hidden="1">{"'Sheet1'!$L$16"}</definedName>
    <definedName name="_TV2" localSheetId="12" hidden="1">{"'Sheet1'!$L$16"}</definedName>
    <definedName name="_TV2" localSheetId="11" hidden="1">{"'Sheet1'!$L$16"}</definedName>
    <definedName name="_TV2" localSheetId="13" hidden="1">{"'Sheet1'!$L$16"}</definedName>
    <definedName name="_TV2" localSheetId="16" hidden="1">{"'Sheet1'!$L$16"}</definedName>
    <definedName name="_TV2" localSheetId="21" hidden="1">{"'Sheet1'!$L$16"}</definedName>
    <definedName name="_TV2" localSheetId="18" hidden="1">{"'Sheet1'!$L$16"}</definedName>
    <definedName name="_TV2" localSheetId="19" hidden="1">{"'Sheet1'!$L$16"}</definedName>
    <definedName name="_TV2" localSheetId="20" hidden="1">{"'Sheet1'!$L$16"}</definedName>
    <definedName name="_TV2" localSheetId="22" hidden="1">{"'Sheet1'!$L$16"}</definedName>
    <definedName name="_TV2" localSheetId="24" hidden="1">{"'Sheet1'!$L$16"}</definedName>
    <definedName name="_TV2" localSheetId="28" hidden="1">{"'Sheet1'!$L$16"}</definedName>
    <definedName name="_TV2" localSheetId="14" hidden="1">{"'Sheet1'!$L$16"}</definedName>
    <definedName name="_TV2" hidden="1">{"'Sheet1'!$L$16"}</definedName>
    <definedName name="_TVL1">#REF!</definedName>
    <definedName name="_ty892" localSheetId="12" hidden="1">{"'Sheet1'!$L$16"}</definedName>
    <definedName name="_ty892" localSheetId="11" hidden="1">{"'Sheet1'!$L$16"}</definedName>
    <definedName name="_ty892" localSheetId="13" hidden="1">{"'Sheet1'!$L$16"}</definedName>
    <definedName name="_ty892" localSheetId="16" hidden="1">{"'Sheet1'!$L$16"}</definedName>
    <definedName name="_ty892" localSheetId="21" hidden="1">{"'Sheet1'!$L$16"}</definedName>
    <definedName name="_ty892" localSheetId="18" hidden="1">{"'Sheet1'!$L$16"}</definedName>
    <definedName name="_ty892" localSheetId="19" hidden="1">{"'Sheet1'!$L$16"}</definedName>
    <definedName name="_ty892" localSheetId="20" hidden="1">{"'Sheet1'!$L$16"}</definedName>
    <definedName name="_ty892" localSheetId="22" hidden="1">{"'Sheet1'!$L$16"}</definedName>
    <definedName name="_ty892" localSheetId="24" hidden="1">{"'Sheet1'!$L$16"}</definedName>
    <definedName name="_ty892" localSheetId="28" hidden="1">{"'Sheet1'!$L$16"}</definedName>
    <definedName name="_ty892" localSheetId="14" hidden="1">{"'Sheet1'!$L$16"}</definedName>
    <definedName name="_ty892" hidden="1">{"'Sheet1'!$L$16"}</definedName>
    <definedName name="_tz593">#REF!</definedName>
    <definedName name="_U301" localSheetId="12" hidden="1">{#N/A,#N/A,FALSE,"COVER";#N/A,#N/A,FALSE,"0";#N/A,#N/A,FALSE,"1";#N/A,#N/A,FALSE,"2";#N/A,#N/A,FALSE,"3";#N/A,#N/A,FALSE,"4";#N/A,#N/A,FALSE,"5";#N/A,#N/A,FALSE,"6";#N/A,#N/A,FALSE,"7";#N/A,#N/A,FALSE,"8";#N/A,#N/A,FALSE,"9";#N/A,#N/A,FALSE,"10";#N/A,#N/A,FALSE,"11"}</definedName>
    <definedName name="_U301" localSheetId="11" hidden="1">{#N/A,#N/A,FALSE,"COVER";#N/A,#N/A,FALSE,"0";#N/A,#N/A,FALSE,"1";#N/A,#N/A,FALSE,"2";#N/A,#N/A,FALSE,"3";#N/A,#N/A,FALSE,"4";#N/A,#N/A,FALSE,"5";#N/A,#N/A,FALSE,"6";#N/A,#N/A,FALSE,"7";#N/A,#N/A,FALSE,"8";#N/A,#N/A,FALSE,"9";#N/A,#N/A,FALSE,"10";#N/A,#N/A,FALSE,"11"}</definedName>
    <definedName name="_U301" localSheetId="13" hidden="1">{#N/A,#N/A,FALSE,"COVER";#N/A,#N/A,FALSE,"0";#N/A,#N/A,FALSE,"1";#N/A,#N/A,FALSE,"2";#N/A,#N/A,FALSE,"3";#N/A,#N/A,FALSE,"4";#N/A,#N/A,FALSE,"5";#N/A,#N/A,FALSE,"6";#N/A,#N/A,FALSE,"7";#N/A,#N/A,FALSE,"8";#N/A,#N/A,FALSE,"9";#N/A,#N/A,FALSE,"10";#N/A,#N/A,FALSE,"11"}</definedName>
    <definedName name="_U301" localSheetId="16" hidden="1">{#N/A,#N/A,FALSE,"COVER";#N/A,#N/A,FALSE,"0";#N/A,#N/A,FALSE,"1";#N/A,#N/A,FALSE,"2";#N/A,#N/A,FALSE,"3";#N/A,#N/A,FALSE,"4";#N/A,#N/A,FALSE,"5";#N/A,#N/A,FALSE,"6";#N/A,#N/A,FALSE,"7";#N/A,#N/A,FALSE,"8";#N/A,#N/A,FALSE,"9";#N/A,#N/A,FALSE,"10";#N/A,#N/A,FALSE,"11"}</definedName>
    <definedName name="_U301" localSheetId="21" hidden="1">{#N/A,#N/A,FALSE,"COVER";#N/A,#N/A,FALSE,"0";#N/A,#N/A,FALSE,"1";#N/A,#N/A,FALSE,"2";#N/A,#N/A,FALSE,"3";#N/A,#N/A,FALSE,"4";#N/A,#N/A,FALSE,"5";#N/A,#N/A,FALSE,"6";#N/A,#N/A,FALSE,"7";#N/A,#N/A,FALSE,"8";#N/A,#N/A,FALSE,"9";#N/A,#N/A,FALSE,"10";#N/A,#N/A,FALSE,"11"}</definedName>
    <definedName name="_U301" localSheetId="18" hidden="1">{#N/A,#N/A,FALSE,"COVER";#N/A,#N/A,FALSE,"0";#N/A,#N/A,FALSE,"1";#N/A,#N/A,FALSE,"2";#N/A,#N/A,FALSE,"3";#N/A,#N/A,FALSE,"4";#N/A,#N/A,FALSE,"5";#N/A,#N/A,FALSE,"6";#N/A,#N/A,FALSE,"7";#N/A,#N/A,FALSE,"8";#N/A,#N/A,FALSE,"9";#N/A,#N/A,FALSE,"10";#N/A,#N/A,FALSE,"11"}</definedName>
    <definedName name="_U301" localSheetId="19" hidden="1">{#N/A,#N/A,FALSE,"COVER";#N/A,#N/A,FALSE,"0";#N/A,#N/A,FALSE,"1";#N/A,#N/A,FALSE,"2";#N/A,#N/A,FALSE,"3";#N/A,#N/A,FALSE,"4";#N/A,#N/A,FALSE,"5";#N/A,#N/A,FALSE,"6";#N/A,#N/A,FALSE,"7";#N/A,#N/A,FALSE,"8";#N/A,#N/A,FALSE,"9";#N/A,#N/A,FALSE,"10";#N/A,#N/A,FALSE,"11"}</definedName>
    <definedName name="_U301" localSheetId="20" hidden="1">{#N/A,#N/A,FALSE,"COVER";#N/A,#N/A,FALSE,"0";#N/A,#N/A,FALSE,"1";#N/A,#N/A,FALSE,"2";#N/A,#N/A,FALSE,"3";#N/A,#N/A,FALSE,"4";#N/A,#N/A,FALSE,"5";#N/A,#N/A,FALSE,"6";#N/A,#N/A,FALSE,"7";#N/A,#N/A,FALSE,"8";#N/A,#N/A,FALSE,"9";#N/A,#N/A,FALSE,"10";#N/A,#N/A,FALSE,"11"}</definedName>
    <definedName name="_U301" localSheetId="22" hidden="1">{#N/A,#N/A,FALSE,"COVER";#N/A,#N/A,FALSE,"0";#N/A,#N/A,FALSE,"1";#N/A,#N/A,FALSE,"2";#N/A,#N/A,FALSE,"3";#N/A,#N/A,FALSE,"4";#N/A,#N/A,FALSE,"5";#N/A,#N/A,FALSE,"6";#N/A,#N/A,FALSE,"7";#N/A,#N/A,FALSE,"8";#N/A,#N/A,FALSE,"9";#N/A,#N/A,FALSE,"10";#N/A,#N/A,FALSE,"11"}</definedName>
    <definedName name="_U301" localSheetId="24" hidden="1">{#N/A,#N/A,FALSE,"COVER";#N/A,#N/A,FALSE,"0";#N/A,#N/A,FALSE,"1";#N/A,#N/A,FALSE,"2";#N/A,#N/A,FALSE,"3";#N/A,#N/A,FALSE,"4";#N/A,#N/A,FALSE,"5";#N/A,#N/A,FALSE,"6";#N/A,#N/A,FALSE,"7";#N/A,#N/A,FALSE,"8";#N/A,#N/A,FALSE,"9";#N/A,#N/A,FALSE,"10";#N/A,#N/A,FALSE,"11"}</definedName>
    <definedName name="_U301" localSheetId="28" hidden="1">{#N/A,#N/A,FALSE,"COVER";#N/A,#N/A,FALSE,"0";#N/A,#N/A,FALSE,"1";#N/A,#N/A,FALSE,"2";#N/A,#N/A,FALSE,"3";#N/A,#N/A,FALSE,"4";#N/A,#N/A,FALSE,"5";#N/A,#N/A,FALSE,"6";#N/A,#N/A,FALSE,"7";#N/A,#N/A,FALSE,"8";#N/A,#N/A,FALSE,"9";#N/A,#N/A,FALSE,"10";#N/A,#N/A,FALSE,"11"}</definedName>
    <definedName name="_U301" localSheetId="14" hidden="1">{#N/A,#N/A,FALSE,"COVER";#N/A,#N/A,FALSE,"0";#N/A,#N/A,FALSE,"1";#N/A,#N/A,FALSE,"2";#N/A,#N/A,FALSE,"3";#N/A,#N/A,FALSE,"4";#N/A,#N/A,FALSE,"5";#N/A,#N/A,FALSE,"6";#N/A,#N/A,FALSE,"7";#N/A,#N/A,FALSE,"8";#N/A,#N/A,FALSE,"9";#N/A,#N/A,FALSE,"10";#N/A,#N/A,FALSE,"11"}</definedName>
    <definedName name="_U301" hidden="1">{#N/A,#N/A,FALSE,"COVER";#N/A,#N/A,FALSE,"0";#N/A,#N/A,FALSE,"1";#N/A,#N/A,FALSE,"2";#N/A,#N/A,FALSE,"3";#N/A,#N/A,FALSE,"4";#N/A,#N/A,FALSE,"5";#N/A,#N/A,FALSE,"6";#N/A,#N/A,FALSE,"7";#N/A,#N/A,FALSE,"8";#N/A,#N/A,FALSE,"9";#N/A,#N/A,FALSE,"10";#N/A,#N/A,FALSE,"11"}</definedName>
    <definedName name="_UB1" localSheetId="12" hidden="1">{"'Feb 99'!$A$1:$G$30"}</definedName>
    <definedName name="_UB1" localSheetId="11" hidden="1">{"'Feb 99'!$A$1:$G$30"}</definedName>
    <definedName name="_UB1" localSheetId="13" hidden="1">{"'Feb 99'!$A$1:$G$30"}</definedName>
    <definedName name="_UB1" localSheetId="16" hidden="1">{"'Feb 99'!$A$1:$G$30"}</definedName>
    <definedName name="_UB1" localSheetId="21" hidden="1">{"'Feb 99'!$A$1:$G$30"}</definedName>
    <definedName name="_UB1" localSheetId="18" hidden="1">{"'Feb 99'!$A$1:$G$30"}</definedName>
    <definedName name="_UB1" localSheetId="19" hidden="1">{"'Feb 99'!$A$1:$G$30"}</definedName>
    <definedName name="_UB1" localSheetId="20" hidden="1">{"'Feb 99'!$A$1:$G$30"}</definedName>
    <definedName name="_UB1" localSheetId="22" hidden="1">{"'Feb 99'!$A$1:$G$30"}</definedName>
    <definedName name="_UB1" localSheetId="24" hidden="1">{"'Feb 99'!$A$1:$G$30"}</definedName>
    <definedName name="_UB1" localSheetId="28" hidden="1">{"'Feb 99'!$A$1:$G$30"}</definedName>
    <definedName name="_UB1" localSheetId="14" hidden="1">{"'Feb 99'!$A$1:$G$30"}</definedName>
    <definedName name="_UB1" hidden="1">{"'Feb 99'!$A$1:$G$30"}</definedName>
    <definedName name="_UB2" localSheetId="12" hidden="1">{"'Feb 99'!$A$1:$G$30"}</definedName>
    <definedName name="_UB2" localSheetId="11" hidden="1">{"'Feb 99'!$A$1:$G$30"}</definedName>
    <definedName name="_UB2" localSheetId="13" hidden="1">{"'Feb 99'!$A$1:$G$30"}</definedName>
    <definedName name="_UB2" localSheetId="16" hidden="1">{"'Feb 99'!$A$1:$G$30"}</definedName>
    <definedName name="_UB2" localSheetId="21" hidden="1">{"'Feb 99'!$A$1:$G$30"}</definedName>
    <definedName name="_UB2" localSheetId="18" hidden="1">{"'Feb 99'!$A$1:$G$30"}</definedName>
    <definedName name="_UB2" localSheetId="19" hidden="1">{"'Feb 99'!$A$1:$G$30"}</definedName>
    <definedName name="_UB2" localSheetId="20" hidden="1">{"'Feb 99'!$A$1:$G$30"}</definedName>
    <definedName name="_UB2" localSheetId="22" hidden="1">{"'Feb 99'!$A$1:$G$30"}</definedName>
    <definedName name="_UB2" localSheetId="24" hidden="1">{"'Feb 99'!$A$1:$G$30"}</definedName>
    <definedName name="_UB2" localSheetId="28" hidden="1">{"'Feb 99'!$A$1:$G$30"}</definedName>
    <definedName name="_UB2" localSheetId="14" hidden="1">{"'Feb 99'!$A$1:$G$30"}</definedName>
    <definedName name="_UB2" hidden="1">{"'Feb 99'!$A$1:$G$30"}</definedName>
    <definedName name="_UI33" localSheetId="12" hidden="1">{"'Sheet1'!$L$16"}</definedName>
    <definedName name="_UI33" localSheetId="11" hidden="1">{"'Sheet1'!$L$16"}</definedName>
    <definedName name="_UI33" localSheetId="13" hidden="1">{"'Sheet1'!$L$16"}</definedName>
    <definedName name="_UI33" localSheetId="16" hidden="1">{"'Sheet1'!$L$16"}</definedName>
    <definedName name="_UI33" localSheetId="21" hidden="1">{"'Sheet1'!$L$16"}</definedName>
    <definedName name="_UI33" localSheetId="18" hidden="1">{"'Sheet1'!$L$16"}</definedName>
    <definedName name="_UI33" localSheetId="19" hidden="1">{"'Sheet1'!$L$16"}</definedName>
    <definedName name="_UI33" localSheetId="20" hidden="1">{"'Sheet1'!$L$16"}</definedName>
    <definedName name="_UI33" localSheetId="22" hidden="1">{"'Sheet1'!$L$16"}</definedName>
    <definedName name="_UI33" localSheetId="24" hidden="1">{"'Sheet1'!$L$16"}</definedName>
    <definedName name="_UI33" localSheetId="28" hidden="1">{"'Sheet1'!$L$16"}</definedName>
    <definedName name="_UI33" localSheetId="14" hidden="1">{"'Sheet1'!$L$16"}</definedName>
    <definedName name="_UI33" hidden="1">{"'Sheet1'!$L$16"}</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UU2" hidden="1">#N/A</definedName>
    <definedName name="_vat25">#REF!</definedName>
    <definedName name="_vat40">#REF!</definedName>
    <definedName name="_vat50">#REF!</definedName>
    <definedName name="_vat65">#REF!</definedName>
    <definedName name="_vbc15">#REF!</definedName>
    <definedName name="_vbc20">#REF!</definedName>
    <definedName name="_vbc25">#REF!</definedName>
    <definedName name="_vbc32">#REF!</definedName>
    <definedName name="_vbc40">#REF!</definedName>
    <definedName name="_vbc50">#REF!</definedName>
    <definedName name="_vbc65">#REF!</definedName>
    <definedName name="_vbi15">#REF!</definedName>
    <definedName name="_vc1">#REF!</definedName>
    <definedName name="_vc2">#REF!</definedName>
    <definedName name="_vc3">#REF!</definedName>
    <definedName name="_vch10">#REF!</definedName>
    <definedName name="_vch100">#REF!</definedName>
    <definedName name="_vch125">#REF!</definedName>
    <definedName name="_vch15">#REF!</definedName>
    <definedName name="_vch150">#REF!</definedName>
    <definedName name="_vch20">#REF!</definedName>
    <definedName name="_vch200">#REF!</definedName>
    <definedName name="_vch25">#REF!</definedName>
    <definedName name="_vch250">#REF!</definedName>
    <definedName name="_vch32">#REF!</definedName>
    <definedName name="_vch40">#REF!</definedName>
    <definedName name="_vch50">#REF!</definedName>
    <definedName name="_vch65">#REF!</definedName>
    <definedName name="_vch80">#REF!</definedName>
    <definedName name="_vck100">#REF!</definedName>
    <definedName name="_vck125">#REF!</definedName>
    <definedName name="_vck32">#REF!</definedName>
    <definedName name="_vck40">#REF!</definedName>
    <definedName name="_vck50">#REF!</definedName>
    <definedName name="_vck65">#REF!</definedName>
    <definedName name="_vck80">#REF!</definedName>
    <definedName name="_VE1" localSheetId="12" hidden="1">{#N/A,#N/A,TRUE,"SUM";#N/A,#N/A,TRUE,"EE";#N/A,#N/A,TRUE,"AC";#N/A,#N/A,TRUE,"SN"}</definedName>
    <definedName name="_VE1" localSheetId="11" hidden="1">{#N/A,#N/A,TRUE,"SUM";#N/A,#N/A,TRUE,"EE";#N/A,#N/A,TRUE,"AC";#N/A,#N/A,TRUE,"SN"}</definedName>
    <definedName name="_VE1" localSheetId="13" hidden="1">{#N/A,#N/A,TRUE,"SUM";#N/A,#N/A,TRUE,"EE";#N/A,#N/A,TRUE,"AC";#N/A,#N/A,TRUE,"SN"}</definedName>
    <definedName name="_VE1" localSheetId="16" hidden="1">{#N/A,#N/A,TRUE,"SUM";#N/A,#N/A,TRUE,"EE";#N/A,#N/A,TRUE,"AC";#N/A,#N/A,TRUE,"SN"}</definedName>
    <definedName name="_VE1" localSheetId="21" hidden="1">{#N/A,#N/A,TRUE,"SUM";#N/A,#N/A,TRUE,"EE";#N/A,#N/A,TRUE,"AC";#N/A,#N/A,TRUE,"SN"}</definedName>
    <definedName name="_VE1" localSheetId="18" hidden="1">{#N/A,#N/A,TRUE,"SUM";#N/A,#N/A,TRUE,"EE";#N/A,#N/A,TRUE,"AC";#N/A,#N/A,TRUE,"SN"}</definedName>
    <definedName name="_VE1" localSheetId="19" hidden="1">{#N/A,#N/A,TRUE,"SUM";#N/A,#N/A,TRUE,"EE";#N/A,#N/A,TRUE,"AC";#N/A,#N/A,TRUE,"SN"}</definedName>
    <definedName name="_VE1" localSheetId="20" hidden="1">{#N/A,#N/A,TRUE,"SUM";#N/A,#N/A,TRUE,"EE";#N/A,#N/A,TRUE,"AC";#N/A,#N/A,TRUE,"SN"}</definedName>
    <definedName name="_VE1" localSheetId="22" hidden="1">{#N/A,#N/A,TRUE,"SUM";#N/A,#N/A,TRUE,"EE";#N/A,#N/A,TRUE,"AC";#N/A,#N/A,TRUE,"SN"}</definedName>
    <definedName name="_VE1" localSheetId="24" hidden="1">{#N/A,#N/A,TRUE,"SUM";#N/A,#N/A,TRUE,"EE";#N/A,#N/A,TRUE,"AC";#N/A,#N/A,TRUE,"SN"}</definedName>
    <definedName name="_VE1" localSheetId="28" hidden="1">{#N/A,#N/A,TRUE,"SUM";#N/A,#N/A,TRUE,"EE";#N/A,#N/A,TRUE,"AC";#N/A,#N/A,TRUE,"SN"}</definedName>
    <definedName name="_VE1" localSheetId="14" hidden="1">{#N/A,#N/A,TRUE,"SUM";#N/A,#N/A,TRUE,"EE";#N/A,#N/A,TRUE,"AC";#N/A,#N/A,TRUE,"SN"}</definedName>
    <definedName name="_VE1" hidden="1">{#N/A,#N/A,TRUE,"SUM";#N/A,#N/A,TRUE,"EE";#N/A,#N/A,TRUE,"AC";#N/A,#N/A,TRUE,"SN"}</definedName>
    <definedName name="_VE32" localSheetId="12" hidden="1">{#N/A,#N/A,TRUE,"Str.";#N/A,#N/A,TRUE,"Steel &amp; Roof";#N/A,#N/A,TRUE,"Arc.";#N/A,#N/A,TRUE,"Preliminary";#N/A,#N/A,TRUE,"Sum_Prelim"}</definedName>
    <definedName name="_VE32" localSheetId="11" hidden="1">{#N/A,#N/A,TRUE,"Str.";#N/A,#N/A,TRUE,"Steel &amp; Roof";#N/A,#N/A,TRUE,"Arc.";#N/A,#N/A,TRUE,"Preliminary";#N/A,#N/A,TRUE,"Sum_Prelim"}</definedName>
    <definedName name="_VE32" localSheetId="13" hidden="1">{#N/A,#N/A,TRUE,"Str.";#N/A,#N/A,TRUE,"Steel &amp; Roof";#N/A,#N/A,TRUE,"Arc.";#N/A,#N/A,TRUE,"Preliminary";#N/A,#N/A,TRUE,"Sum_Prelim"}</definedName>
    <definedName name="_VE32" localSheetId="16" hidden="1">{#N/A,#N/A,TRUE,"Str.";#N/A,#N/A,TRUE,"Steel &amp; Roof";#N/A,#N/A,TRUE,"Arc.";#N/A,#N/A,TRUE,"Preliminary";#N/A,#N/A,TRUE,"Sum_Prelim"}</definedName>
    <definedName name="_VE32" localSheetId="21" hidden="1">{#N/A,#N/A,TRUE,"Str.";#N/A,#N/A,TRUE,"Steel &amp; Roof";#N/A,#N/A,TRUE,"Arc.";#N/A,#N/A,TRUE,"Preliminary";#N/A,#N/A,TRUE,"Sum_Prelim"}</definedName>
    <definedName name="_VE32" localSheetId="18" hidden="1">{#N/A,#N/A,TRUE,"Str.";#N/A,#N/A,TRUE,"Steel &amp; Roof";#N/A,#N/A,TRUE,"Arc.";#N/A,#N/A,TRUE,"Preliminary";#N/A,#N/A,TRUE,"Sum_Prelim"}</definedName>
    <definedName name="_VE32" localSheetId="19" hidden="1">{#N/A,#N/A,TRUE,"Str.";#N/A,#N/A,TRUE,"Steel &amp; Roof";#N/A,#N/A,TRUE,"Arc.";#N/A,#N/A,TRUE,"Preliminary";#N/A,#N/A,TRUE,"Sum_Prelim"}</definedName>
    <definedName name="_VE32" localSheetId="20" hidden="1">{#N/A,#N/A,TRUE,"Str.";#N/A,#N/A,TRUE,"Steel &amp; Roof";#N/A,#N/A,TRUE,"Arc.";#N/A,#N/A,TRUE,"Preliminary";#N/A,#N/A,TRUE,"Sum_Prelim"}</definedName>
    <definedName name="_VE32" localSheetId="22" hidden="1">{#N/A,#N/A,TRUE,"Str.";#N/A,#N/A,TRUE,"Steel &amp; Roof";#N/A,#N/A,TRUE,"Arc.";#N/A,#N/A,TRUE,"Preliminary";#N/A,#N/A,TRUE,"Sum_Prelim"}</definedName>
    <definedName name="_VE32" localSheetId="24" hidden="1">{#N/A,#N/A,TRUE,"Str.";#N/A,#N/A,TRUE,"Steel &amp; Roof";#N/A,#N/A,TRUE,"Arc.";#N/A,#N/A,TRUE,"Preliminary";#N/A,#N/A,TRUE,"Sum_Prelim"}</definedName>
    <definedName name="_VE32" localSheetId="28" hidden="1">{#N/A,#N/A,TRUE,"Str.";#N/A,#N/A,TRUE,"Steel &amp; Roof";#N/A,#N/A,TRUE,"Arc.";#N/A,#N/A,TRUE,"Preliminary";#N/A,#N/A,TRUE,"Sum_Prelim"}</definedName>
    <definedName name="_VE32" localSheetId="14" hidden="1">{#N/A,#N/A,TRUE,"Str.";#N/A,#N/A,TRUE,"Steel &amp; Roof";#N/A,#N/A,TRUE,"Arc.";#N/A,#N/A,TRUE,"Preliminary";#N/A,#N/A,TRUE,"Sum_Prelim"}</definedName>
    <definedName name="_VE32" hidden="1">{#N/A,#N/A,TRUE,"Str.";#N/A,#N/A,TRUE,"Steel &amp; Roof";#N/A,#N/A,TRUE,"Arc.";#N/A,#N/A,TRUE,"Preliminary";#N/A,#N/A,TRUE,"Sum_Prelim"}</definedName>
    <definedName name="_vl1" localSheetId="12" hidden="1">{"'Sheet1'!$L$16"}</definedName>
    <definedName name="_vl1" localSheetId="11" hidden="1">{"'Sheet1'!$L$16"}</definedName>
    <definedName name="_vl1" localSheetId="13" hidden="1">{"'Sheet1'!$L$16"}</definedName>
    <definedName name="_vl1" localSheetId="16" hidden="1">{"'Sheet1'!$L$16"}</definedName>
    <definedName name="_vl1" localSheetId="21" hidden="1">{"'Sheet1'!$L$16"}</definedName>
    <definedName name="_vl1" localSheetId="18" hidden="1">{"'Sheet1'!$L$16"}</definedName>
    <definedName name="_vl1" localSheetId="19" hidden="1">{"'Sheet1'!$L$16"}</definedName>
    <definedName name="_vl1" localSheetId="20" hidden="1">{"'Sheet1'!$L$16"}</definedName>
    <definedName name="_vl1" localSheetId="22" hidden="1">{"'Sheet1'!$L$16"}</definedName>
    <definedName name="_vl1" localSheetId="24" hidden="1">{"'Sheet1'!$L$16"}</definedName>
    <definedName name="_vl1" localSheetId="28" hidden="1">{"'Sheet1'!$L$16"}</definedName>
    <definedName name="_vl1" localSheetId="14" hidden="1">{"'Sheet1'!$L$16"}</definedName>
    <definedName name="_vl1" hidden="1">{"'Sheet1'!$L$16"}</definedName>
    <definedName name="_VL100">#REF!</definedName>
    <definedName name="_VL200">#REF!</definedName>
    <definedName name="_VL250">#REF!</definedName>
    <definedName name="_vld50">#REF!</definedName>
    <definedName name="_vld65">#REF!</definedName>
    <definedName name="_VLP2" localSheetId="12" hidden="1">{"'Sheet1'!$L$16"}</definedName>
    <definedName name="_VLP2" localSheetId="11" hidden="1">{"'Sheet1'!$L$16"}</definedName>
    <definedName name="_VLP2" localSheetId="13" hidden="1">{"'Sheet1'!$L$16"}</definedName>
    <definedName name="_VLP2" localSheetId="16" hidden="1">{"'Sheet1'!$L$16"}</definedName>
    <definedName name="_VLP2" localSheetId="21" hidden="1">{"'Sheet1'!$L$16"}</definedName>
    <definedName name="_VLP2" localSheetId="18" hidden="1">{"'Sheet1'!$L$16"}</definedName>
    <definedName name="_VLP2" localSheetId="19" hidden="1">{"'Sheet1'!$L$16"}</definedName>
    <definedName name="_VLP2" localSheetId="20" hidden="1">{"'Sheet1'!$L$16"}</definedName>
    <definedName name="_VLP2" localSheetId="22" hidden="1">{"'Sheet1'!$L$16"}</definedName>
    <definedName name="_VLP2" localSheetId="24" hidden="1">{"'Sheet1'!$L$16"}</definedName>
    <definedName name="_VLP2" localSheetId="28" hidden="1">{"'Sheet1'!$L$16"}</definedName>
    <definedName name="_VLP2" localSheetId="14" hidden="1">{"'Sheet1'!$L$16"}</definedName>
    <definedName name="_VLP2" hidden="1">{"'Sheet1'!$L$16"}</definedName>
    <definedName name="_vmc125">#REF!</definedName>
    <definedName name="_vmc25">#REF!</definedName>
    <definedName name="_vmc32">#REF!</definedName>
    <definedName name="_vmc40">#REF!</definedName>
    <definedName name="_vmc50">#REF!</definedName>
    <definedName name="_vmc65">#REF!</definedName>
    <definedName name="_vmc80">#REF!</definedName>
    <definedName name="_VO15" localSheetId="12" hidden="1">{"'CPA Sum'!$A$1:$X$30","'CPA'!$A$1:$K$187","'Infra Cost'!$A$1:$Q$30","'Dev't Cost'!$A$1:$AH$40","'Cashflow'!$A$1:$DG$82"}</definedName>
    <definedName name="_VO15" localSheetId="11" hidden="1">{"'CPA Sum'!$A$1:$X$30","'CPA'!$A$1:$K$187","'Infra Cost'!$A$1:$Q$30","'Dev't Cost'!$A$1:$AH$40","'Cashflow'!$A$1:$DG$82"}</definedName>
    <definedName name="_VO15" localSheetId="13" hidden="1">{"'CPA Sum'!$A$1:$X$30","'CPA'!$A$1:$K$187","'Infra Cost'!$A$1:$Q$30","'Dev't Cost'!$A$1:$AH$40","'Cashflow'!$A$1:$DG$82"}</definedName>
    <definedName name="_VO15" localSheetId="16" hidden="1">{"'CPA Sum'!$A$1:$X$30","'CPA'!$A$1:$K$187","'Infra Cost'!$A$1:$Q$30","'Dev't Cost'!$A$1:$AH$40","'Cashflow'!$A$1:$DG$82"}</definedName>
    <definedName name="_VO15" localSheetId="21" hidden="1">{"'CPA Sum'!$A$1:$X$30","'CPA'!$A$1:$K$187","'Infra Cost'!$A$1:$Q$30","'Dev't Cost'!$A$1:$AH$40","'Cashflow'!$A$1:$DG$82"}</definedName>
    <definedName name="_VO15" localSheetId="18" hidden="1">{"'CPA Sum'!$A$1:$X$30","'CPA'!$A$1:$K$187","'Infra Cost'!$A$1:$Q$30","'Dev't Cost'!$A$1:$AH$40","'Cashflow'!$A$1:$DG$82"}</definedName>
    <definedName name="_VO15" localSheetId="19" hidden="1">{"'CPA Sum'!$A$1:$X$30","'CPA'!$A$1:$K$187","'Infra Cost'!$A$1:$Q$30","'Dev't Cost'!$A$1:$AH$40","'Cashflow'!$A$1:$DG$82"}</definedName>
    <definedName name="_VO15" localSheetId="20" hidden="1">{"'CPA Sum'!$A$1:$X$30","'CPA'!$A$1:$K$187","'Infra Cost'!$A$1:$Q$30","'Dev't Cost'!$A$1:$AH$40","'Cashflow'!$A$1:$DG$82"}</definedName>
    <definedName name="_VO15" localSheetId="22" hidden="1">{"'CPA Sum'!$A$1:$X$30","'CPA'!$A$1:$K$187","'Infra Cost'!$A$1:$Q$30","'Dev't Cost'!$A$1:$AH$40","'Cashflow'!$A$1:$DG$82"}</definedName>
    <definedName name="_VO15" localSheetId="24" hidden="1">{"'CPA Sum'!$A$1:$X$30","'CPA'!$A$1:$K$187","'Infra Cost'!$A$1:$Q$30","'Dev't Cost'!$A$1:$AH$40","'Cashflow'!$A$1:$DG$82"}</definedName>
    <definedName name="_VO15" localSheetId="28" hidden="1">{"'CPA Sum'!$A$1:$X$30","'CPA'!$A$1:$K$187","'Infra Cost'!$A$1:$Q$30","'Dev't Cost'!$A$1:$AH$40","'Cashflow'!$A$1:$DG$82"}</definedName>
    <definedName name="_VO15" localSheetId="14" hidden="1">{"'CPA Sum'!$A$1:$X$30","'CPA'!$A$1:$K$187","'Infra Cost'!$A$1:$Q$30","'Dev't Cost'!$A$1:$AH$40","'Cashflow'!$A$1:$DG$82"}</definedName>
    <definedName name="_VO15" hidden="1">{"'CPA Sum'!$A$1:$X$30","'CPA'!$A$1:$K$187","'Infra Cost'!$A$1:$Q$30","'Dev't Cost'!$A$1:$AH$40","'Cashflow'!$A$1:$DG$82"}</definedName>
    <definedName name="_vpt5" localSheetId="12" hidden="1">{"'Sheet1'!$L$16"}</definedName>
    <definedName name="_vpt5" localSheetId="11" hidden="1">{"'Sheet1'!$L$16"}</definedName>
    <definedName name="_vpt5" localSheetId="13" hidden="1">{"'Sheet1'!$L$16"}</definedName>
    <definedName name="_vpt5" localSheetId="16" hidden="1">{"'Sheet1'!$L$16"}</definedName>
    <definedName name="_vpt5" localSheetId="21" hidden="1">{"'Sheet1'!$L$16"}</definedName>
    <definedName name="_vpt5" localSheetId="18" hidden="1">{"'Sheet1'!$L$16"}</definedName>
    <definedName name="_vpt5" localSheetId="19" hidden="1">{"'Sheet1'!$L$16"}</definedName>
    <definedName name="_vpt5" localSheetId="20" hidden="1">{"'Sheet1'!$L$16"}</definedName>
    <definedName name="_vpt5" localSheetId="22" hidden="1">{"'Sheet1'!$L$16"}</definedName>
    <definedName name="_vpt5" localSheetId="24" hidden="1">{"'Sheet1'!$L$16"}</definedName>
    <definedName name="_vpt5" localSheetId="28" hidden="1">{"'Sheet1'!$L$16"}</definedName>
    <definedName name="_vpt5" localSheetId="14" hidden="1">{"'Sheet1'!$L$16"}</definedName>
    <definedName name="_vpt5" hidden="1">{"'Sheet1'!$L$16"}</definedName>
    <definedName name="_vpt6" localSheetId="12" hidden="1">{"'Sheet1'!$L$16"}</definedName>
    <definedName name="_vpt6" localSheetId="11" hidden="1">{"'Sheet1'!$L$16"}</definedName>
    <definedName name="_vpt6" localSheetId="13" hidden="1">{"'Sheet1'!$L$16"}</definedName>
    <definedName name="_vpt6" localSheetId="16" hidden="1">{"'Sheet1'!$L$16"}</definedName>
    <definedName name="_vpt6" localSheetId="21" hidden="1">{"'Sheet1'!$L$16"}</definedName>
    <definedName name="_vpt6" localSheetId="18" hidden="1">{"'Sheet1'!$L$16"}</definedName>
    <definedName name="_vpt6" localSheetId="19" hidden="1">{"'Sheet1'!$L$16"}</definedName>
    <definedName name="_vpt6" localSheetId="20" hidden="1">{"'Sheet1'!$L$16"}</definedName>
    <definedName name="_vpt6" localSheetId="22" hidden="1">{"'Sheet1'!$L$16"}</definedName>
    <definedName name="_vpt6" localSheetId="24" hidden="1">{"'Sheet1'!$L$16"}</definedName>
    <definedName name="_vpt6" localSheetId="28" hidden="1">{"'Sheet1'!$L$16"}</definedName>
    <definedName name="_vpt6" localSheetId="14" hidden="1">{"'Sheet1'!$L$16"}</definedName>
    <definedName name="_vpt6" hidden="1">{"'Sheet1'!$L$16"}</definedName>
    <definedName name="_VT3" localSheetId="12" hidden="1">{"'Sheet1'!$L$16"}</definedName>
    <definedName name="_VT3" localSheetId="11" hidden="1">{"'Sheet1'!$L$16"}</definedName>
    <definedName name="_VT3" localSheetId="13" hidden="1">{"'Sheet1'!$L$16"}</definedName>
    <definedName name="_VT3" localSheetId="16" hidden="1">{"'Sheet1'!$L$16"}</definedName>
    <definedName name="_VT3" localSheetId="21" hidden="1">{"'Sheet1'!$L$16"}</definedName>
    <definedName name="_VT3" localSheetId="18" hidden="1">{"'Sheet1'!$L$16"}</definedName>
    <definedName name="_VT3" localSheetId="19" hidden="1">{"'Sheet1'!$L$16"}</definedName>
    <definedName name="_VT3" localSheetId="20" hidden="1">{"'Sheet1'!$L$16"}</definedName>
    <definedName name="_VT3" localSheetId="22" hidden="1">{"'Sheet1'!$L$16"}</definedName>
    <definedName name="_VT3" localSheetId="24" hidden="1">{"'Sheet1'!$L$16"}</definedName>
    <definedName name="_VT3" localSheetId="28" hidden="1">{"'Sheet1'!$L$16"}</definedName>
    <definedName name="_VT3" localSheetId="14" hidden="1">{"'Sheet1'!$L$16"}</definedName>
    <definedName name="_VT3" hidden="1">{"'Sheet1'!$L$16"}</definedName>
    <definedName name="_VT3_1" localSheetId="12">{"'Sheet1'!$L$16"}</definedName>
    <definedName name="_VT3_1" localSheetId="11">{"'Sheet1'!$L$16"}</definedName>
    <definedName name="_VT3_1" localSheetId="13">{"'Sheet1'!$L$16"}</definedName>
    <definedName name="_VT3_1" localSheetId="16">{"'Sheet1'!$L$16"}</definedName>
    <definedName name="_VT3_1" localSheetId="21">{"'Sheet1'!$L$16"}</definedName>
    <definedName name="_VT3_1" localSheetId="18">{"'Sheet1'!$L$16"}</definedName>
    <definedName name="_VT3_1" localSheetId="19">{"'Sheet1'!$L$16"}</definedName>
    <definedName name="_VT3_1" localSheetId="20">{"'Sheet1'!$L$16"}</definedName>
    <definedName name="_VT3_1" localSheetId="22">{"'Sheet1'!$L$16"}</definedName>
    <definedName name="_VT3_1" localSheetId="24">{"'Sheet1'!$L$16"}</definedName>
    <definedName name="_VT3_1" localSheetId="28">{"'Sheet1'!$L$16"}</definedName>
    <definedName name="_VT3_1" localSheetId="14">{"'Sheet1'!$L$16"}</definedName>
    <definedName name="_VT3_1">{"'Sheet1'!$L$16"}</definedName>
    <definedName name="_VT675" localSheetId="12" hidden="1">{"Offgrid",#N/A,FALSE,"OFFGRID";"Region",#N/A,FALSE,"REGION";"Offgrid -2",#N/A,FALSE,"OFFGRID";"WTP",#N/A,FALSE,"WTP";"WTP -2",#N/A,FALSE,"WTP";"Project",#N/A,FALSE,"PROJECT";"Summary -2",#N/A,FALSE,"SUMMARY"}</definedName>
    <definedName name="_VT675" localSheetId="11" hidden="1">{"Offgrid",#N/A,FALSE,"OFFGRID";"Region",#N/A,FALSE,"REGION";"Offgrid -2",#N/A,FALSE,"OFFGRID";"WTP",#N/A,FALSE,"WTP";"WTP -2",#N/A,FALSE,"WTP";"Project",#N/A,FALSE,"PROJECT";"Summary -2",#N/A,FALSE,"SUMMARY"}</definedName>
    <definedName name="_VT675" localSheetId="13" hidden="1">{"Offgrid",#N/A,FALSE,"OFFGRID";"Region",#N/A,FALSE,"REGION";"Offgrid -2",#N/A,FALSE,"OFFGRID";"WTP",#N/A,FALSE,"WTP";"WTP -2",#N/A,FALSE,"WTP";"Project",#N/A,FALSE,"PROJECT";"Summary -2",#N/A,FALSE,"SUMMARY"}</definedName>
    <definedName name="_VT675" localSheetId="16" hidden="1">{"Offgrid",#N/A,FALSE,"OFFGRID";"Region",#N/A,FALSE,"REGION";"Offgrid -2",#N/A,FALSE,"OFFGRID";"WTP",#N/A,FALSE,"WTP";"WTP -2",#N/A,FALSE,"WTP";"Project",#N/A,FALSE,"PROJECT";"Summary -2",#N/A,FALSE,"SUMMARY"}</definedName>
    <definedName name="_VT675" localSheetId="21" hidden="1">{"Offgrid",#N/A,FALSE,"OFFGRID";"Region",#N/A,FALSE,"REGION";"Offgrid -2",#N/A,FALSE,"OFFGRID";"WTP",#N/A,FALSE,"WTP";"WTP -2",#N/A,FALSE,"WTP";"Project",#N/A,FALSE,"PROJECT";"Summary -2",#N/A,FALSE,"SUMMARY"}</definedName>
    <definedName name="_VT675" localSheetId="18" hidden="1">{"Offgrid",#N/A,FALSE,"OFFGRID";"Region",#N/A,FALSE,"REGION";"Offgrid -2",#N/A,FALSE,"OFFGRID";"WTP",#N/A,FALSE,"WTP";"WTP -2",#N/A,FALSE,"WTP";"Project",#N/A,FALSE,"PROJECT";"Summary -2",#N/A,FALSE,"SUMMARY"}</definedName>
    <definedName name="_VT675" localSheetId="19" hidden="1">{"Offgrid",#N/A,FALSE,"OFFGRID";"Region",#N/A,FALSE,"REGION";"Offgrid -2",#N/A,FALSE,"OFFGRID";"WTP",#N/A,FALSE,"WTP";"WTP -2",#N/A,FALSE,"WTP";"Project",#N/A,FALSE,"PROJECT";"Summary -2",#N/A,FALSE,"SUMMARY"}</definedName>
    <definedName name="_VT675" localSheetId="20" hidden="1">{"Offgrid",#N/A,FALSE,"OFFGRID";"Region",#N/A,FALSE,"REGION";"Offgrid -2",#N/A,FALSE,"OFFGRID";"WTP",#N/A,FALSE,"WTP";"WTP -2",#N/A,FALSE,"WTP";"Project",#N/A,FALSE,"PROJECT";"Summary -2",#N/A,FALSE,"SUMMARY"}</definedName>
    <definedName name="_VT675" localSheetId="22" hidden="1">{"Offgrid",#N/A,FALSE,"OFFGRID";"Region",#N/A,FALSE,"REGION";"Offgrid -2",#N/A,FALSE,"OFFGRID";"WTP",#N/A,FALSE,"WTP";"WTP -2",#N/A,FALSE,"WTP";"Project",#N/A,FALSE,"PROJECT";"Summary -2",#N/A,FALSE,"SUMMARY"}</definedName>
    <definedName name="_VT675" localSheetId="24" hidden="1">{"Offgrid",#N/A,FALSE,"OFFGRID";"Region",#N/A,FALSE,"REGION";"Offgrid -2",#N/A,FALSE,"OFFGRID";"WTP",#N/A,FALSE,"WTP";"WTP -2",#N/A,FALSE,"WTP";"Project",#N/A,FALSE,"PROJECT";"Summary -2",#N/A,FALSE,"SUMMARY"}</definedName>
    <definedName name="_VT675" localSheetId="28" hidden="1">{"Offgrid",#N/A,FALSE,"OFFGRID";"Region",#N/A,FALSE,"REGION";"Offgrid -2",#N/A,FALSE,"OFFGRID";"WTP",#N/A,FALSE,"WTP";"WTP -2",#N/A,FALSE,"WTP";"Project",#N/A,FALSE,"PROJECT";"Summary -2",#N/A,FALSE,"SUMMARY"}</definedName>
    <definedName name="_VT675" localSheetId="14" hidden="1">{"Offgrid",#N/A,FALSE,"OFFGRID";"Region",#N/A,FALSE,"REGION";"Offgrid -2",#N/A,FALSE,"OFFGRID";"WTP",#N/A,FALSE,"WTP";"WTP -2",#N/A,FALSE,"WTP";"Project",#N/A,FALSE,"PROJECT";"Summary -2",#N/A,FALSE,"SUMMARY"}</definedName>
    <definedName name="_VT675" hidden="1">{"Offgrid",#N/A,FALSE,"OFFGRID";"Region",#N/A,FALSE,"REGION";"Offgrid -2",#N/A,FALSE,"OFFGRID";"WTP",#N/A,FALSE,"WTP";"WTP -2",#N/A,FALSE,"WTP";"Project",#N/A,FALSE,"PROJECT";"Summary -2",#N/A,FALSE,"SUMMARY"}</definedName>
    <definedName name="_VT676" localSheetId="12" hidden="1">{"Offgrid",#N/A,FALSE,"OFFGRID";"Region",#N/A,FALSE,"REGION";"Offgrid -2",#N/A,FALSE,"OFFGRID";"WTP",#N/A,FALSE,"WTP";"WTP -2",#N/A,FALSE,"WTP";"Project",#N/A,FALSE,"PROJECT";"Summary -2",#N/A,FALSE,"SUMMARY"}</definedName>
    <definedName name="_VT676" localSheetId="11" hidden="1">{"Offgrid",#N/A,FALSE,"OFFGRID";"Region",#N/A,FALSE,"REGION";"Offgrid -2",#N/A,FALSE,"OFFGRID";"WTP",#N/A,FALSE,"WTP";"WTP -2",#N/A,FALSE,"WTP";"Project",#N/A,FALSE,"PROJECT";"Summary -2",#N/A,FALSE,"SUMMARY"}</definedName>
    <definedName name="_VT676" localSheetId="13" hidden="1">{"Offgrid",#N/A,FALSE,"OFFGRID";"Region",#N/A,FALSE,"REGION";"Offgrid -2",#N/A,FALSE,"OFFGRID";"WTP",#N/A,FALSE,"WTP";"WTP -2",#N/A,FALSE,"WTP";"Project",#N/A,FALSE,"PROJECT";"Summary -2",#N/A,FALSE,"SUMMARY"}</definedName>
    <definedName name="_VT676" localSheetId="16" hidden="1">{"Offgrid",#N/A,FALSE,"OFFGRID";"Region",#N/A,FALSE,"REGION";"Offgrid -2",#N/A,FALSE,"OFFGRID";"WTP",#N/A,FALSE,"WTP";"WTP -2",#N/A,FALSE,"WTP";"Project",#N/A,FALSE,"PROJECT";"Summary -2",#N/A,FALSE,"SUMMARY"}</definedName>
    <definedName name="_VT676" localSheetId="21" hidden="1">{"Offgrid",#N/A,FALSE,"OFFGRID";"Region",#N/A,FALSE,"REGION";"Offgrid -2",#N/A,FALSE,"OFFGRID";"WTP",#N/A,FALSE,"WTP";"WTP -2",#N/A,FALSE,"WTP";"Project",#N/A,FALSE,"PROJECT";"Summary -2",#N/A,FALSE,"SUMMARY"}</definedName>
    <definedName name="_VT676" localSheetId="18" hidden="1">{"Offgrid",#N/A,FALSE,"OFFGRID";"Region",#N/A,FALSE,"REGION";"Offgrid -2",#N/A,FALSE,"OFFGRID";"WTP",#N/A,FALSE,"WTP";"WTP -2",#N/A,FALSE,"WTP";"Project",#N/A,FALSE,"PROJECT";"Summary -2",#N/A,FALSE,"SUMMARY"}</definedName>
    <definedName name="_VT676" localSheetId="19" hidden="1">{"Offgrid",#N/A,FALSE,"OFFGRID";"Region",#N/A,FALSE,"REGION";"Offgrid -2",#N/A,FALSE,"OFFGRID";"WTP",#N/A,FALSE,"WTP";"WTP -2",#N/A,FALSE,"WTP";"Project",#N/A,FALSE,"PROJECT";"Summary -2",#N/A,FALSE,"SUMMARY"}</definedName>
    <definedName name="_VT676" localSheetId="20" hidden="1">{"Offgrid",#N/A,FALSE,"OFFGRID";"Region",#N/A,FALSE,"REGION";"Offgrid -2",#N/A,FALSE,"OFFGRID";"WTP",#N/A,FALSE,"WTP";"WTP -2",#N/A,FALSE,"WTP";"Project",#N/A,FALSE,"PROJECT";"Summary -2",#N/A,FALSE,"SUMMARY"}</definedName>
    <definedName name="_VT676" localSheetId="22" hidden="1">{"Offgrid",#N/A,FALSE,"OFFGRID";"Region",#N/A,FALSE,"REGION";"Offgrid -2",#N/A,FALSE,"OFFGRID";"WTP",#N/A,FALSE,"WTP";"WTP -2",#N/A,FALSE,"WTP";"Project",#N/A,FALSE,"PROJECT";"Summary -2",#N/A,FALSE,"SUMMARY"}</definedName>
    <definedName name="_VT676" localSheetId="24" hidden="1">{"Offgrid",#N/A,FALSE,"OFFGRID";"Region",#N/A,FALSE,"REGION";"Offgrid -2",#N/A,FALSE,"OFFGRID";"WTP",#N/A,FALSE,"WTP";"WTP -2",#N/A,FALSE,"WTP";"Project",#N/A,FALSE,"PROJECT";"Summary -2",#N/A,FALSE,"SUMMARY"}</definedName>
    <definedName name="_VT676" localSheetId="28" hidden="1">{"Offgrid",#N/A,FALSE,"OFFGRID";"Region",#N/A,FALSE,"REGION";"Offgrid -2",#N/A,FALSE,"OFFGRID";"WTP",#N/A,FALSE,"WTP";"WTP -2",#N/A,FALSE,"WTP";"Project",#N/A,FALSE,"PROJECT";"Summary -2",#N/A,FALSE,"SUMMARY"}</definedName>
    <definedName name="_VT676" localSheetId="14"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localSheetId="12" hidden="1">{"Offgrid",#N/A,FALSE,"OFFGRID";"Region",#N/A,FALSE,"REGION";"Offgrid -2",#N/A,FALSE,"OFFGRID";"WTP",#N/A,FALSE,"WTP";"WTP -2",#N/A,FALSE,"WTP";"Project",#N/A,FALSE,"PROJECT";"Summary -2",#N/A,FALSE,"SUMMARY"}</definedName>
    <definedName name="_VT677" localSheetId="11" hidden="1">{"Offgrid",#N/A,FALSE,"OFFGRID";"Region",#N/A,FALSE,"REGION";"Offgrid -2",#N/A,FALSE,"OFFGRID";"WTP",#N/A,FALSE,"WTP";"WTP -2",#N/A,FALSE,"WTP";"Project",#N/A,FALSE,"PROJECT";"Summary -2",#N/A,FALSE,"SUMMARY"}</definedName>
    <definedName name="_VT677" localSheetId="13" hidden="1">{"Offgrid",#N/A,FALSE,"OFFGRID";"Region",#N/A,FALSE,"REGION";"Offgrid -2",#N/A,FALSE,"OFFGRID";"WTP",#N/A,FALSE,"WTP";"WTP -2",#N/A,FALSE,"WTP";"Project",#N/A,FALSE,"PROJECT";"Summary -2",#N/A,FALSE,"SUMMARY"}</definedName>
    <definedName name="_VT677" localSheetId="16" hidden="1">{"Offgrid",#N/A,FALSE,"OFFGRID";"Region",#N/A,FALSE,"REGION";"Offgrid -2",#N/A,FALSE,"OFFGRID";"WTP",#N/A,FALSE,"WTP";"WTP -2",#N/A,FALSE,"WTP";"Project",#N/A,FALSE,"PROJECT";"Summary -2",#N/A,FALSE,"SUMMARY"}</definedName>
    <definedName name="_VT677" localSheetId="21" hidden="1">{"Offgrid",#N/A,FALSE,"OFFGRID";"Region",#N/A,FALSE,"REGION";"Offgrid -2",#N/A,FALSE,"OFFGRID";"WTP",#N/A,FALSE,"WTP";"WTP -2",#N/A,FALSE,"WTP";"Project",#N/A,FALSE,"PROJECT";"Summary -2",#N/A,FALSE,"SUMMARY"}</definedName>
    <definedName name="_VT677" localSheetId="18" hidden="1">{"Offgrid",#N/A,FALSE,"OFFGRID";"Region",#N/A,FALSE,"REGION";"Offgrid -2",#N/A,FALSE,"OFFGRID";"WTP",#N/A,FALSE,"WTP";"WTP -2",#N/A,FALSE,"WTP";"Project",#N/A,FALSE,"PROJECT";"Summary -2",#N/A,FALSE,"SUMMARY"}</definedName>
    <definedName name="_VT677" localSheetId="19" hidden="1">{"Offgrid",#N/A,FALSE,"OFFGRID";"Region",#N/A,FALSE,"REGION";"Offgrid -2",#N/A,FALSE,"OFFGRID";"WTP",#N/A,FALSE,"WTP";"WTP -2",#N/A,FALSE,"WTP";"Project",#N/A,FALSE,"PROJECT";"Summary -2",#N/A,FALSE,"SUMMARY"}</definedName>
    <definedName name="_VT677" localSheetId="20" hidden="1">{"Offgrid",#N/A,FALSE,"OFFGRID";"Region",#N/A,FALSE,"REGION";"Offgrid -2",#N/A,FALSE,"OFFGRID";"WTP",#N/A,FALSE,"WTP";"WTP -2",#N/A,FALSE,"WTP";"Project",#N/A,FALSE,"PROJECT";"Summary -2",#N/A,FALSE,"SUMMARY"}</definedName>
    <definedName name="_VT677" localSheetId="22" hidden="1">{"Offgrid",#N/A,FALSE,"OFFGRID";"Region",#N/A,FALSE,"REGION";"Offgrid -2",#N/A,FALSE,"OFFGRID";"WTP",#N/A,FALSE,"WTP";"WTP -2",#N/A,FALSE,"WTP";"Project",#N/A,FALSE,"PROJECT";"Summary -2",#N/A,FALSE,"SUMMARY"}</definedName>
    <definedName name="_VT677" localSheetId="24" hidden="1">{"Offgrid",#N/A,FALSE,"OFFGRID";"Region",#N/A,FALSE,"REGION";"Offgrid -2",#N/A,FALSE,"OFFGRID";"WTP",#N/A,FALSE,"WTP";"WTP -2",#N/A,FALSE,"WTP";"Project",#N/A,FALSE,"PROJECT";"Summary -2",#N/A,FALSE,"SUMMARY"}</definedName>
    <definedName name="_VT677" localSheetId="28" hidden="1">{"Offgrid",#N/A,FALSE,"OFFGRID";"Region",#N/A,FALSE,"REGION";"Offgrid -2",#N/A,FALSE,"OFFGRID";"WTP",#N/A,FALSE,"WTP";"WTP -2",#N/A,FALSE,"WTP";"Project",#N/A,FALSE,"PROJECT";"Summary -2",#N/A,FALSE,"SUMMARY"}</definedName>
    <definedName name="_VT677" localSheetId="14"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localSheetId="12" hidden="1">{"Offgrid",#N/A,FALSE,"OFFGRID";"Region",#N/A,FALSE,"REGION";"Offgrid -2",#N/A,FALSE,"OFFGRID";"WTP",#N/A,FALSE,"WTP";"WTP -2",#N/A,FALSE,"WTP";"Project",#N/A,FALSE,"PROJECT";"Summary -2",#N/A,FALSE,"SUMMARY"}</definedName>
    <definedName name="_VT678" localSheetId="11" hidden="1">{"Offgrid",#N/A,FALSE,"OFFGRID";"Region",#N/A,FALSE,"REGION";"Offgrid -2",#N/A,FALSE,"OFFGRID";"WTP",#N/A,FALSE,"WTP";"WTP -2",#N/A,FALSE,"WTP";"Project",#N/A,FALSE,"PROJECT";"Summary -2",#N/A,FALSE,"SUMMARY"}</definedName>
    <definedName name="_VT678" localSheetId="13" hidden="1">{"Offgrid",#N/A,FALSE,"OFFGRID";"Region",#N/A,FALSE,"REGION";"Offgrid -2",#N/A,FALSE,"OFFGRID";"WTP",#N/A,FALSE,"WTP";"WTP -2",#N/A,FALSE,"WTP";"Project",#N/A,FALSE,"PROJECT";"Summary -2",#N/A,FALSE,"SUMMARY"}</definedName>
    <definedName name="_VT678" localSheetId="16" hidden="1">{"Offgrid",#N/A,FALSE,"OFFGRID";"Region",#N/A,FALSE,"REGION";"Offgrid -2",#N/A,FALSE,"OFFGRID";"WTP",#N/A,FALSE,"WTP";"WTP -2",#N/A,FALSE,"WTP";"Project",#N/A,FALSE,"PROJECT";"Summary -2",#N/A,FALSE,"SUMMARY"}</definedName>
    <definedName name="_VT678" localSheetId="21" hidden="1">{"Offgrid",#N/A,FALSE,"OFFGRID";"Region",#N/A,FALSE,"REGION";"Offgrid -2",#N/A,FALSE,"OFFGRID";"WTP",#N/A,FALSE,"WTP";"WTP -2",#N/A,FALSE,"WTP";"Project",#N/A,FALSE,"PROJECT";"Summary -2",#N/A,FALSE,"SUMMARY"}</definedName>
    <definedName name="_VT678" localSheetId="18" hidden="1">{"Offgrid",#N/A,FALSE,"OFFGRID";"Region",#N/A,FALSE,"REGION";"Offgrid -2",#N/A,FALSE,"OFFGRID";"WTP",#N/A,FALSE,"WTP";"WTP -2",#N/A,FALSE,"WTP";"Project",#N/A,FALSE,"PROJECT";"Summary -2",#N/A,FALSE,"SUMMARY"}</definedName>
    <definedName name="_VT678" localSheetId="19" hidden="1">{"Offgrid",#N/A,FALSE,"OFFGRID";"Region",#N/A,FALSE,"REGION";"Offgrid -2",#N/A,FALSE,"OFFGRID";"WTP",#N/A,FALSE,"WTP";"WTP -2",#N/A,FALSE,"WTP";"Project",#N/A,FALSE,"PROJECT";"Summary -2",#N/A,FALSE,"SUMMARY"}</definedName>
    <definedName name="_VT678" localSheetId="20" hidden="1">{"Offgrid",#N/A,FALSE,"OFFGRID";"Region",#N/A,FALSE,"REGION";"Offgrid -2",#N/A,FALSE,"OFFGRID";"WTP",#N/A,FALSE,"WTP";"WTP -2",#N/A,FALSE,"WTP";"Project",#N/A,FALSE,"PROJECT";"Summary -2",#N/A,FALSE,"SUMMARY"}</definedName>
    <definedName name="_VT678" localSheetId="22" hidden="1">{"Offgrid",#N/A,FALSE,"OFFGRID";"Region",#N/A,FALSE,"REGION";"Offgrid -2",#N/A,FALSE,"OFFGRID";"WTP",#N/A,FALSE,"WTP";"WTP -2",#N/A,FALSE,"WTP";"Project",#N/A,FALSE,"PROJECT";"Summary -2",#N/A,FALSE,"SUMMARY"}</definedName>
    <definedName name="_VT678" localSheetId="24" hidden="1">{"Offgrid",#N/A,FALSE,"OFFGRID";"Region",#N/A,FALSE,"REGION";"Offgrid -2",#N/A,FALSE,"OFFGRID";"WTP",#N/A,FALSE,"WTP";"WTP -2",#N/A,FALSE,"WTP";"Project",#N/A,FALSE,"PROJECT";"Summary -2",#N/A,FALSE,"SUMMARY"}</definedName>
    <definedName name="_VT678" localSheetId="28" hidden="1">{"Offgrid",#N/A,FALSE,"OFFGRID";"Region",#N/A,FALSE,"REGION";"Offgrid -2",#N/A,FALSE,"OFFGRID";"WTP",#N/A,FALSE,"WTP";"WTP -2",#N/A,FALSE,"WTP";"Project",#N/A,FALSE,"PROJECT";"Summary -2",#N/A,FALSE,"SUMMARY"}</definedName>
    <definedName name="_VT678" localSheetId="14"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localSheetId="12" hidden="1">{"Offgrid",#N/A,FALSE,"OFFGRID";"Region",#N/A,FALSE,"REGION";"Offgrid -2",#N/A,FALSE,"OFFGRID";"WTP",#N/A,FALSE,"WTP";"WTP -2",#N/A,FALSE,"WTP";"Project",#N/A,FALSE,"PROJECT";"Summary -2",#N/A,FALSE,"SUMMARY"}</definedName>
    <definedName name="_VT679" localSheetId="11" hidden="1">{"Offgrid",#N/A,FALSE,"OFFGRID";"Region",#N/A,FALSE,"REGION";"Offgrid -2",#N/A,FALSE,"OFFGRID";"WTP",#N/A,FALSE,"WTP";"WTP -2",#N/A,FALSE,"WTP";"Project",#N/A,FALSE,"PROJECT";"Summary -2",#N/A,FALSE,"SUMMARY"}</definedName>
    <definedName name="_VT679" localSheetId="13" hidden="1">{"Offgrid",#N/A,FALSE,"OFFGRID";"Region",#N/A,FALSE,"REGION";"Offgrid -2",#N/A,FALSE,"OFFGRID";"WTP",#N/A,FALSE,"WTP";"WTP -2",#N/A,FALSE,"WTP";"Project",#N/A,FALSE,"PROJECT";"Summary -2",#N/A,FALSE,"SUMMARY"}</definedName>
    <definedName name="_VT679" localSheetId="16" hidden="1">{"Offgrid",#N/A,FALSE,"OFFGRID";"Region",#N/A,FALSE,"REGION";"Offgrid -2",#N/A,FALSE,"OFFGRID";"WTP",#N/A,FALSE,"WTP";"WTP -2",#N/A,FALSE,"WTP";"Project",#N/A,FALSE,"PROJECT";"Summary -2",#N/A,FALSE,"SUMMARY"}</definedName>
    <definedName name="_VT679" localSheetId="21" hidden="1">{"Offgrid",#N/A,FALSE,"OFFGRID";"Region",#N/A,FALSE,"REGION";"Offgrid -2",#N/A,FALSE,"OFFGRID";"WTP",#N/A,FALSE,"WTP";"WTP -2",#N/A,FALSE,"WTP";"Project",#N/A,FALSE,"PROJECT";"Summary -2",#N/A,FALSE,"SUMMARY"}</definedName>
    <definedName name="_VT679" localSheetId="18" hidden="1">{"Offgrid",#N/A,FALSE,"OFFGRID";"Region",#N/A,FALSE,"REGION";"Offgrid -2",#N/A,FALSE,"OFFGRID";"WTP",#N/A,FALSE,"WTP";"WTP -2",#N/A,FALSE,"WTP";"Project",#N/A,FALSE,"PROJECT";"Summary -2",#N/A,FALSE,"SUMMARY"}</definedName>
    <definedName name="_VT679" localSheetId="19" hidden="1">{"Offgrid",#N/A,FALSE,"OFFGRID";"Region",#N/A,FALSE,"REGION";"Offgrid -2",#N/A,FALSE,"OFFGRID";"WTP",#N/A,FALSE,"WTP";"WTP -2",#N/A,FALSE,"WTP";"Project",#N/A,FALSE,"PROJECT";"Summary -2",#N/A,FALSE,"SUMMARY"}</definedName>
    <definedName name="_VT679" localSheetId="20" hidden="1">{"Offgrid",#N/A,FALSE,"OFFGRID";"Region",#N/A,FALSE,"REGION";"Offgrid -2",#N/A,FALSE,"OFFGRID";"WTP",#N/A,FALSE,"WTP";"WTP -2",#N/A,FALSE,"WTP";"Project",#N/A,FALSE,"PROJECT";"Summary -2",#N/A,FALSE,"SUMMARY"}</definedName>
    <definedName name="_VT679" localSheetId="22" hidden="1">{"Offgrid",#N/A,FALSE,"OFFGRID";"Region",#N/A,FALSE,"REGION";"Offgrid -2",#N/A,FALSE,"OFFGRID";"WTP",#N/A,FALSE,"WTP";"WTP -2",#N/A,FALSE,"WTP";"Project",#N/A,FALSE,"PROJECT";"Summary -2",#N/A,FALSE,"SUMMARY"}</definedName>
    <definedName name="_VT679" localSheetId="24" hidden="1">{"Offgrid",#N/A,FALSE,"OFFGRID";"Region",#N/A,FALSE,"REGION";"Offgrid -2",#N/A,FALSE,"OFFGRID";"WTP",#N/A,FALSE,"WTP";"WTP -2",#N/A,FALSE,"WTP";"Project",#N/A,FALSE,"PROJECT";"Summary -2",#N/A,FALSE,"SUMMARY"}</definedName>
    <definedName name="_VT679" localSheetId="28" hidden="1">{"Offgrid",#N/A,FALSE,"OFFGRID";"Region",#N/A,FALSE,"REGION";"Offgrid -2",#N/A,FALSE,"OFFGRID";"WTP",#N/A,FALSE,"WTP";"WTP -2",#N/A,FALSE,"WTP";"Project",#N/A,FALSE,"PROJECT";"Summary -2",#N/A,FALSE,"SUMMARY"}</definedName>
    <definedName name="_VT679" localSheetId="14"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VTQ1" localSheetId="12" hidden="1">{"'Sheet1'!$L$16"}</definedName>
    <definedName name="_VTQ1" localSheetId="11" hidden="1">{"'Sheet1'!$L$16"}</definedName>
    <definedName name="_VTQ1" localSheetId="13" hidden="1">{"'Sheet1'!$L$16"}</definedName>
    <definedName name="_VTQ1" localSheetId="16" hidden="1">{"'Sheet1'!$L$16"}</definedName>
    <definedName name="_VTQ1" localSheetId="21" hidden="1">{"'Sheet1'!$L$16"}</definedName>
    <definedName name="_VTQ1" localSheetId="18" hidden="1">{"'Sheet1'!$L$16"}</definedName>
    <definedName name="_VTQ1" localSheetId="19" hidden="1">{"'Sheet1'!$L$16"}</definedName>
    <definedName name="_VTQ1" localSheetId="20" hidden="1">{"'Sheet1'!$L$16"}</definedName>
    <definedName name="_VTQ1" localSheetId="22" hidden="1">{"'Sheet1'!$L$16"}</definedName>
    <definedName name="_VTQ1" localSheetId="24" hidden="1">{"'Sheet1'!$L$16"}</definedName>
    <definedName name="_VTQ1" localSheetId="28" hidden="1">{"'Sheet1'!$L$16"}</definedName>
    <definedName name="_VTQ1" localSheetId="14" hidden="1">{"'Sheet1'!$L$16"}</definedName>
    <definedName name="_VTQ1" hidden="1">{"'Sheet1'!$L$16"}</definedName>
    <definedName name="_woogi" hidden="1">#REF!</definedName>
    <definedName name="_woogi2" hidden="1">#REF!</definedName>
    <definedName name="_woogi24" hidden="1">#REF!</definedName>
    <definedName name="_woogi3" hidden="1">#REF!</definedName>
    <definedName name="_wqe23" localSheetId="12" hidden="1">{"'Sheet1'!$L$16"}</definedName>
    <definedName name="_wqe23" localSheetId="11" hidden="1">{"'Sheet1'!$L$16"}</definedName>
    <definedName name="_wqe23" localSheetId="13" hidden="1">{"'Sheet1'!$L$16"}</definedName>
    <definedName name="_wqe23" localSheetId="16" hidden="1">{"'Sheet1'!$L$16"}</definedName>
    <definedName name="_wqe23" localSheetId="21" hidden="1">{"'Sheet1'!$L$16"}</definedName>
    <definedName name="_wqe23" localSheetId="18" hidden="1">{"'Sheet1'!$L$16"}</definedName>
    <definedName name="_wqe23" localSheetId="19" hidden="1">{"'Sheet1'!$L$16"}</definedName>
    <definedName name="_wqe23" localSheetId="20" hidden="1">{"'Sheet1'!$L$16"}</definedName>
    <definedName name="_wqe23" localSheetId="22" hidden="1">{"'Sheet1'!$L$16"}</definedName>
    <definedName name="_wqe23" localSheetId="24" hidden="1">{"'Sheet1'!$L$16"}</definedName>
    <definedName name="_wqe23" localSheetId="28" hidden="1">{"'Sheet1'!$L$16"}</definedName>
    <definedName name="_wqe23" localSheetId="14" hidden="1">{"'Sheet1'!$L$16"}</definedName>
    <definedName name="_wqe23" hidden="1">{"'Sheet1'!$L$16"}</definedName>
    <definedName name="_ww2" localSheetId="12" hidden="1">{#N/A,#N/A,FALSE,"Admin";#N/A,#N/A,FALSE,"Other"}</definedName>
    <definedName name="_ww2" localSheetId="11" hidden="1">{#N/A,#N/A,FALSE,"Admin";#N/A,#N/A,FALSE,"Other"}</definedName>
    <definedName name="_ww2" localSheetId="13" hidden="1">{#N/A,#N/A,FALSE,"Admin";#N/A,#N/A,FALSE,"Other"}</definedName>
    <definedName name="_ww2" localSheetId="16" hidden="1">{#N/A,#N/A,FALSE,"Admin";#N/A,#N/A,FALSE,"Other"}</definedName>
    <definedName name="_ww2" localSheetId="21" hidden="1">{#N/A,#N/A,FALSE,"Admin";#N/A,#N/A,FALSE,"Other"}</definedName>
    <definedName name="_ww2" localSheetId="18" hidden="1">{#N/A,#N/A,FALSE,"Admin";#N/A,#N/A,FALSE,"Other"}</definedName>
    <definedName name="_ww2" localSheetId="19" hidden="1">{#N/A,#N/A,FALSE,"Admin";#N/A,#N/A,FALSE,"Other"}</definedName>
    <definedName name="_ww2" localSheetId="20" hidden="1">{#N/A,#N/A,FALSE,"Admin";#N/A,#N/A,FALSE,"Other"}</definedName>
    <definedName name="_ww2" localSheetId="22" hidden="1">{#N/A,#N/A,FALSE,"Admin";#N/A,#N/A,FALSE,"Other"}</definedName>
    <definedName name="_ww2" localSheetId="24" hidden="1">{#N/A,#N/A,FALSE,"Admin";#N/A,#N/A,FALSE,"Other"}</definedName>
    <definedName name="_ww2" localSheetId="28" hidden="1">{#N/A,#N/A,FALSE,"Admin";#N/A,#N/A,FALSE,"Other"}</definedName>
    <definedName name="_ww2" localSheetId="14" hidden="1">{#N/A,#N/A,FALSE,"Admin";#N/A,#N/A,FALSE,"Other"}</definedName>
    <definedName name="_ww2" hidden="1">{#N/A,#N/A,FALSE,"Admin";#N/A,#N/A,FALSE,"Other"}</definedName>
    <definedName name="_xlbgnm.F００" localSheetId="12" hidden="1">{#N/A,#N/A,FALSE,"Sheet6 (24)"}</definedName>
    <definedName name="_xlbgnm.F００" localSheetId="11" hidden="1">{#N/A,#N/A,FALSE,"Sheet6 (24)"}</definedName>
    <definedName name="_xlbgnm.F００" localSheetId="13" hidden="1">{#N/A,#N/A,FALSE,"Sheet6 (24)"}</definedName>
    <definedName name="_xlbgnm.F００" localSheetId="16" hidden="1">{#N/A,#N/A,FALSE,"Sheet6 (24)"}</definedName>
    <definedName name="_xlbgnm.F００" localSheetId="21" hidden="1">{#N/A,#N/A,FALSE,"Sheet6 (24)"}</definedName>
    <definedName name="_xlbgnm.F００" localSheetId="18" hidden="1">{#N/A,#N/A,FALSE,"Sheet6 (24)"}</definedName>
    <definedName name="_xlbgnm.F００" localSheetId="19" hidden="1">{#N/A,#N/A,FALSE,"Sheet6 (24)"}</definedName>
    <definedName name="_xlbgnm.F００" localSheetId="20" hidden="1">{#N/A,#N/A,FALSE,"Sheet6 (24)"}</definedName>
    <definedName name="_xlbgnm.F００" localSheetId="22" hidden="1">{#N/A,#N/A,FALSE,"Sheet6 (24)"}</definedName>
    <definedName name="_xlbgnm.F００" localSheetId="24" hidden="1">{#N/A,#N/A,FALSE,"Sheet6 (24)"}</definedName>
    <definedName name="_xlbgnm.F００" localSheetId="28" hidden="1">{#N/A,#N/A,FALSE,"Sheet6 (24)"}</definedName>
    <definedName name="_xlbgnm.F００" localSheetId="14" hidden="1">{#N/A,#N/A,FALSE,"Sheet6 (24)"}</definedName>
    <definedName name="_xlbgnm.F００" hidden="1">{#N/A,#N/A,FALSE,"Sheet6 (24)"}</definedName>
    <definedName name="_z511" localSheetId="12" hidden="1">{"'Sheet1'!$L$16"}</definedName>
    <definedName name="_z511" localSheetId="11" hidden="1">{"'Sheet1'!$L$16"}</definedName>
    <definedName name="_z511" localSheetId="13" hidden="1">{"'Sheet1'!$L$16"}</definedName>
    <definedName name="_z511" localSheetId="16" hidden="1">{"'Sheet1'!$L$16"}</definedName>
    <definedName name="_z511" localSheetId="21" hidden="1">{"'Sheet1'!$L$16"}</definedName>
    <definedName name="_z511" localSheetId="18" hidden="1">{"'Sheet1'!$L$16"}</definedName>
    <definedName name="_z511" localSheetId="19" hidden="1">{"'Sheet1'!$L$16"}</definedName>
    <definedName name="_z511" localSheetId="20" hidden="1">{"'Sheet1'!$L$16"}</definedName>
    <definedName name="_z511" localSheetId="22" hidden="1">{"'Sheet1'!$L$16"}</definedName>
    <definedName name="_z511" localSheetId="24" hidden="1">{"'Sheet1'!$L$16"}</definedName>
    <definedName name="_z511" localSheetId="28" hidden="1">{"'Sheet1'!$L$16"}</definedName>
    <definedName name="_z511" localSheetId="14" hidden="1">{"'Sheet1'!$L$16"}</definedName>
    <definedName name="_z511" hidden="1">{"'Sheet1'!$L$16"}</definedName>
    <definedName name="_zz1" hidden="1">#REF!</definedName>
    <definedName name="_재ㅐ햐" hidden="1">#REF!</definedName>
    <definedName name="´cAE°eE¹" hidden="1">#REF!</definedName>
    <definedName name="¸d" localSheetId="12" hidden="1">{"'Sheet1'!$L$16"}</definedName>
    <definedName name="¸d" localSheetId="11" hidden="1">{"'Sheet1'!$L$16"}</definedName>
    <definedName name="¸d" localSheetId="13" hidden="1">{"'Sheet1'!$L$16"}</definedName>
    <definedName name="¸d" localSheetId="16" hidden="1">{"'Sheet1'!$L$16"}</definedName>
    <definedName name="¸d" localSheetId="21" hidden="1">{"'Sheet1'!$L$16"}</definedName>
    <definedName name="¸d" localSheetId="18" hidden="1">{"'Sheet1'!$L$16"}</definedName>
    <definedName name="¸d" localSheetId="19" hidden="1">{"'Sheet1'!$L$16"}</definedName>
    <definedName name="¸d" localSheetId="20" hidden="1">{"'Sheet1'!$L$16"}</definedName>
    <definedName name="¸d" localSheetId="22" hidden="1">{"'Sheet1'!$L$16"}</definedName>
    <definedName name="¸d" localSheetId="24" hidden="1">{"'Sheet1'!$L$16"}</definedName>
    <definedName name="¸d" localSheetId="28" hidden="1">{"'Sheet1'!$L$16"}</definedName>
    <definedName name="¸d" localSheetId="14" hidden="1">{"'Sheet1'!$L$16"}</definedName>
    <definedName name="¸d" hidden="1">{"'Sheet1'!$L$16"}</definedName>
    <definedName name="¸das" hidden="1">#REF!</definedName>
    <definedName name="¸df" hidden="1">#REF!</definedName>
    <definedName name="¸dfsad" hidden="1">#REF!</definedName>
    <definedName name="￠￥cAE¡ÆeEⓒo" hidden="1">#REF!</definedName>
    <definedName name="µdsgag" hidden="1">#REF!</definedName>
    <definedName name="µgg" localSheetId="12" hidden="1">{"'Sheet1'!$L$16"}</definedName>
    <definedName name="µgg" localSheetId="11" hidden="1">{"'Sheet1'!$L$16"}</definedName>
    <definedName name="µgg" localSheetId="13" hidden="1">{"'Sheet1'!$L$16"}</definedName>
    <definedName name="µgg" localSheetId="16" hidden="1">{"'Sheet1'!$L$16"}</definedName>
    <definedName name="µgg" localSheetId="21" hidden="1">{"'Sheet1'!$L$16"}</definedName>
    <definedName name="µgg" localSheetId="18" hidden="1">{"'Sheet1'!$L$16"}</definedName>
    <definedName name="µgg" localSheetId="19" hidden="1">{"'Sheet1'!$L$16"}</definedName>
    <definedName name="µgg" localSheetId="20" hidden="1">{"'Sheet1'!$L$16"}</definedName>
    <definedName name="µgg" localSheetId="22" hidden="1">{"'Sheet1'!$L$16"}</definedName>
    <definedName name="µgg" localSheetId="24" hidden="1">{"'Sheet1'!$L$16"}</definedName>
    <definedName name="µgg" localSheetId="28" hidden="1">{"'Sheet1'!$L$16"}</definedName>
    <definedName name="µgg" localSheetId="14" hidden="1">{"'Sheet1'!$L$16"}</definedName>
    <definedName name="µgg" hidden="1">{"'Sheet1'!$L$16"}</definedName>
    <definedName name="¼QRWERQWR" hidden="1">#REF!</definedName>
    <definedName name="­234w4q324q32" hidden="1">#REF!</definedName>
    <definedName name="Ⅳ" localSheetId="12" hidden="1">{#N/A,#N/A,FALSE,"特殊室（ＢＱ表）"}</definedName>
    <definedName name="Ⅳ" localSheetId="11" hidden="1">{#N/A,#N/A,FALSE,"特殊室（ＢＱ表）"}</definedName>
    <definedName name="Ⅳ" localSheetId="13" hidden="1">{#N/A,#N/A,FALSE,"特殊室（ＢＱ表）"}</definedName>
    <definedName name="Ⅳ" localSheetId="16" hidden="1">{#N/A,#N/A,FALSE,"特殊室（ＢＱ表）"}</definedName>
    <definedName name="Ⅳ" localSheetId="21" hidden="1">{#N/A,#N/A,FALSE,"特殊室（ＢＱ表）"}</definedName>
    <definedName name="Ⅳ" localSheetId="18" hidden="1">{#N/A,#N/A,FALSE,"特殊室（ＢＱ表）"}</definedName>
    <definedName name="Ⅳ" localSheetId="19" hidden="1">{#N/A,#N/A,FALSE,"特殊室（ＢＱ表）"}</definedName>
    <definedName name="Ⅳ" localSheetId="20" hidden="1">{#N/A,#N/A,FALSE,"特殊室（ＢＱ表）"}</definedName>
    <definedName name="Ⅳ" localSheetId="22" hidden="1">{#N/A,#N/A,FALSE,"特殊室（ＢＱ表）"}</definedName>
    <definedName name="Ⅳ" localSheetId="24" hidden="1">{#N/A,#N/A,FALSE,"特殊室（ＢＱ表）"}</definedName>
    <definedName name="Ⅳ" localSheetId="28" hidden="1">{#N/A,#N/A,FALSE,"特殊室（ＢＱ表）"}</definedName>
    <definedName name="Ⅳ" localSheetId="14" hidden="1">{#N/A,#N/A,FALSE,"特殊室（ＢＱ表）"}</definedName>
    <definedName name="Ⅳ" hidden="1">{#N/A,#N/A,FALSE,"特殊室（ＢＱ表）"}</definedName>
    <definedName name="a" localSheetId="12" hidden="1">{"'Sheet1'!$L$16"}</definedName>
    <definedName name="a" localSheetId="11" hidden="1">{"'Sheet1'!$L$16"}</definedName>
    <definedName name="a" localSheetId="13" hidden="1">{"'Sheet1'!$L$16"}</definedName>
    <definedName name="a" localSheetId="16" hidden="1">{"'Sheet1'!$L$16"}</definedName>
    <definedName name="a" localSheetId="21" hidden="1">{"'Sheet1'!$L$16"}</definedName>
    <definedName name="a" localSheetId="18" hidden="1">{"'Sheet1'!$L$16"}</definedName>
    <definedName name="a" localSheetId="19" hidden="1">{"'Sheet1'!$L$16"}</definedName>
    <definedName name="a" localSheetId="20" hidden="1">{"'Sheet1'!$L$16"}</definedName>
    <definedName name="a" localSheetId="22" hidden="1">{"'Sheet1'!$L$16"}</definedName>
    <definedName name="a" localSheetId="24" hidden="1">{"'Sheet1'!$L$16"}</definedName>
    <definedName name="a" localSheetId="28" hidden="1">{"'Sheet1'!$L$16"}</definedName>
    <definedName name="a" localSheetId="14" hidden="1">{"'Sheet1'!$L$16"}</definedName>
    <definedName name="a" hidden="1">{"'Sheet1'!$L$16"}</definedName>
    <definedName name="á" localSheetId="12" hidden="1">{"'Sheet1'!$L$16"}</definedName>
    <definedName name="á" localSheetId="11" hidden="1">{"'Sheet1'!$L$16"}</definedName>
    <definedName name="á" localSheetId="13" hidden="1">{"'Sheet1'!$L$16"}</definedName>
    <definedName name="á" localSheetId="16" hidden="1">{"'Sheet1'!$L$16"}</definedName>
    <definedName name="á" localSheetId="21" hidden="1">{"'Sheet1'!$L$16"}</definedName>
    <definedName name="á" localSheetId="18" hidden="1">{"'Sheet1'!$L$16"}</definedName>
    <definedName name="á" localSheetId="19" hidden="1">{"'Sheet1'!$L$16"}</definedName>
    <definedName name="á" localSheetId="20" hidden="1">{"'Sheet1'!$L$16"}</definedName>
    <definedName name="á" localSheetId="22" hidden="1">{"'Sheet1'!$L$16"}</definedName>
    <definedName name="á" localSheetId="24" hidden="1">{"'Sheet1'!$L$16"}</definedName>
    <definedName name="á" localSheetId="28" hidden="1">{"'Sheet1'!$L$16"}</definedName>
    <definedName name="á" localSheetId="14" hidden="1">{"'Sheet1'!$L$16"}</definedName>
    <definedName name="á" hidden="1">{"'Sheet1'!$L$16"}</definedName>
    <definedName name="à" localSheetId="12" hidden="1">{"'Sheet1'!$L$16"}</definedName>
    <definedName name="à" localSheetId="11" hidden="1">{"'Sheet1'!$L$16"}</definedName>
    <definedName name="à" localSheetId="13" hidden="1">{"'Sheet1'!$L$16"}</definedName>
    <definedName name="à" localSheetId="16" hidden="1">{"'Sheet1'!$L$16"}</definedName>
    <definedName name="à" localSheetId="21" hidden="1">{"'Sheet1'!$L$16"}</definedName>
    <definedName name="à" localSheetId="18" hidden="1">{"'Sheet1'!$L$16"}</definedName>
    <definedName name="à" localSheetId="19" hidden="1">{"'Sheet1'!$L$16"}</definedName>
    <definedName name="à" localSheetId="20" hidden="1">{"'Sheet1'!$L$16"}</definedName>
    <definedName name="à" localSheetId="22" hidden="1">{"'Sheet1'!$L$16"}</definedName>
    <definedName name="à" localSheetId="24" hidden="1">{"'Sheet1'!$L$16"}</definedName>
    <definedName name="à" localSheetId="28" hidden="1">{"'Sheet1'!$L$16"}</definedName>
    <definedName name="à" localSheetId="14" hidden="1">{"'Sheet1'!$L$16"}</definedName>
    <definedName name="à" hidden="1">{"'Sheet1'!$L$16"}</definedName>
    <definedName name="â" localSheetId="12" hidden="1">{"'Sheet1'!$L$16"}</definedName>
    <definedName name="â" localSheetId="11" hidden="1">{"'Sheet1'!$L$16"}</definedName>
    <definedName name="â" localSheetId="13" hidden="1">{"'Sheet1'!$L$16"}</definedName>
    <definedName name="â" localSheetId="16" hidden="1">{"'Sheet1'!$L$16"}</definedName>
    <definedName name="â" localSheetId="21" hidden="1">{"'Sheet1'!$L$16"}</definedName>
    <definedName name="â" localSheetId="18" hidden="1">{"'Sheet1'!$L$16"}</definedName>
    <definedName name="â" localSheetId="19" hidden="1">{"'Sheet1'!$L$16"}</definedName>
    <definedName name="â" localSheetId="20" hidden="1">{"'Sheet1'!$L$16"}</definedName>
    <definedName name="â" localSheetId="22" hidden="1">{"'Sheet1'!$L$16"}</definedName>
    <definedName name="â" localSheetId="24" hidden="1">{"'Sheet1'!$L$16"}</definedName>
    <definedName name="â" localSheetId="28" hidden="1">{"'Sheet1'!$L$16"}</definedName>
    <definedName name="â" localSheetId="14" hidden="1">{"'Sheet1'!$L$16"}</definedName>
    <definedName name="â" hidden="1">{"'Sheet1'!$L$16"}</definedName>
    <definedName name="ã" localSheetId="12" hidden="1">{"'Sheet1'!$L$16"}</definedName>
    <definedName name="ã" localSheetId="11" hidden="1">{"'Sheet1'!$L$16"}</definedName>
    <definedName name="ã" localSheetId="13" hidden="1">{"'Sheet1'!$L$16"}</definedName>
    <definedName name="ã" localSheetId="16" hidden="1">{"'Sheet1'!$L$16"}</definedName>
    <definedName name="ã" localSheetId="21" hidden="1">{"'Sheet1'!$L$16"}</definedName>
    <definedName name="ã" localSheetId="18" hidden="1">{"'Sheet1'!$L$16"}</definedName>
    <definedName name="ã" localSheetId="19" hidden="1">{"'Sheet1'!$L$16"}</definedName>
    <definedName name="ã" localSheetId="20" hidden="1">{"'Sheet1'!$L$16"}</definedName>
    <definedName name="ã" localSheetId="22" hidden="1">{"'Sheet1'!$L$16"}</definedName>
    <definedName name="ã" localSheetId="24" hidden="1">{"'Sheet1'!$L$16"}</definedName>
    <definedName name="ã" localSheetId="28" hidden="1">{"'Sheet1'!$L$16"}</definedName>
    <definedName name="ã" localSheetId="14" hidden="1">{"'Sheet1'!$L$16"}</definedName>
    <definedName name="ã" hidden="1">{"'Sheet1'!$L$16"}</definedName>
    <definedName name="ầ" localSheetId="12" hidden="1">{"'Sheet1'!$L$16"}</definedName>
    <definedName name="ầ" localSheetId="11" hidden="1">{"'Sheet1'!$L$16"}</definedName>
    <definedName name="ầ" localSheetId="13" hidden="1">{"'Sheet1'!$L$16"}</definedName>
    <definedName name="ầ" localSheetId="16" hidden="1">{"'Sheet1'!$L$16"}</definedName>
    <definedName name="ầ" localSheetId="21" hidden="1">{"'Sheet1'!$L$16"}</definedName>
    <definedName name="ầ" localSheetId="18" hidden="1">{"'Sheet1'!$L$16"}</definedName>
    <definedName name="ầ" localSheetId="19" hidden="1">{"'Sheet1'!$L$16"}</definedName>
    <definedName name="ầ" localSheetId="20" hidden="1">{"'Sheet1'!$L$16"}</definedName>
    <definedName name="ầ" localSheetId="22" hidden="1">{"'Sheet1'!$L$16"}</definedName>
    <definedName name="ầ" localSheetId="24" hidden="1">{"'Sheet1'!$L$16"}</definedName>
    <definedName name="ầ" localSheetId="28" hidden="1">{"'Sheet1'!$L$16"}</definedName>
    <definedName name="ầ" localSheetId="14" hidden="1">{"'Sheet1'!$L$16"}</definedName>
    <definedName name="ầ" hidden="1">{"'Sheet1'!$L$16"}</definedName>
    <definedName name="ằ" localSheetId="12" hidden="1">{"'Sheet1'!$L$16"}</definedName>
    <definedName name="ằ" localSheetId="11" hidden="1">{"'Sheet1'!$L$16"}</definedName>
    <definedName name="ằ" localSheetId="13" hidden="1">{"'Sheet1'!$L$16"}</definedName>
    <definedName name="ằ" localSheetId="16" hidden="1">{"'Sheet1'!$L$16"}</definedName>
    <definedName name="ằ" localSheetId="21" hidden="1">{"'Sheet1'!$L$16"}</definedName>
    <definedName name="ằ" localSheetId="18" hidden="1">{"'Sheet1'!$L$16"}</definedName>
    <definedName name="ằ" localSheetId="19" hidden="1">{"'Sheet1'!$L$16"}</definedName>
    <definedName name="ằ" localSheetId="20" hidden="1">{"'Sheet1'!$L$16"}</definedName>
    <definedName name="ằ" localSheetId="22" hidden="1">{"'Sheet1'!$L$16"}</definedName>
    <definedName name="ằ" localSheetId="24" hidden="1">{"'Sheet1'!$L$16"}</definedName>
    <definedName name="ằ" localSheetId="28" hidden="1">{"'Sheet1'!$L$16"}</definedName>
    <definedName name="ằ" localSheetId="14" hidden="1">{"'Sheet1'!$L$16"}</definedName>
    <definedName name="ằ" hidden="1">{"'Sheet1'!$L$16"}</definedName>
    <definedName name="ả" localSheetId="12" hidden="1">{"'Sheet1'!$L$16"}</definedName>
    <definedName name="ả" localSheetId="11" hidden="1">{"'Sheet1'!$L$16"}</definedName>
    <definedName name="ả" localSheetId="13" hidden="1">{"'Sheet1'!$L$16"}</definedName>
    <definedName name="ả" localSheetId="16" hidden="1">{"'Sheet1'!$L$16"}</definedName>
    <definedName name="ả" localSheetId="21" hidden="1">{"'Sheet1'!$L$16"}</definedName>
    <definedName name="ả" localSheetId="18" hidden="1">{"'Sheet1'!$L$16"}</definedName>
    <definedName name="ả" localSheetId="19" hidden="1">{"'Sheet1'!$L$16"}</definedName>
    <definedName name="ả" localSheetId="20" hidden="1">{"'Sheet1'!$L$16"}</definedName>
    <definedName name="ả" localSheetId="22" hidden="1">{"'Sheet1'!$L$16"}</definedName>
    <definedName name="ả" localSheetId="24" hidden="1">{"'Sheet1'!$L$16"}</definedName>
    <definedName name="ả" localSheetId="28" hidden="1">{"'Sheet1'!$L$16"}</definedName>
    <definedName name="ả" localSheetId="14" hidden="1">{"'Sheet1'!$L$16"}</definedName>
    <definedName name="ả" hidden="1">{"'Sheet1'!$L$16"}</definedName>
    <definedName name="A.">#REF!</definedName>
    <definedName name="a.xls" localSheetId="12" hidden="1">{#N/A,#N/A,FALSE,"970301";#N/A,#N/A,FALSE,"970302";#N/A,#N/A,FALSE,"970303";#N/A,#N/A,FALSE,"970304";#N/A,#N/A,FALSE,"COM1";#N/A,#N/A,FALSE,"COM2"}</definedName>
    <definedName name="a.xls" localSheetId="11" hidden="1">{#N/A,#N/A,FALSE,"970301";#N/A,#N/A,FALSE,"970302";#N/A,#N/A,FALSE,"970303";#N/A,#N/A,FALSE,"970304";#N/A,#N/A,FALSE,"COM1";#N/A,#N/A,FALSE,"COM2"}</definedName>
    <definedName name="a.xls" localSheetId="13" hidden="1">{#N/A,#N/A,FALSE,"970301";#N/A,#N/A,FALSE,"970302";#N/A,#N/A,FALSE,"970303";#N/A,#N/A,FALSE,"970304";#N/A,#N/A,FALSE,"COM1";#N/A,#N/A,FALSE,"COM2"}</definedName>
    <definedName name="a.xls" localSheetId="16" hidden="1">{#N/A,#N/A,FALSE,"970301";#N/A,#N/A,FALSE,"970302";#N/A,#N/A,FALSE,"970303";#N/A,#N/A,FALSE,"970304";#N/A,#N/A,FALSE,"COM1";#N/A,#N/A,FALSE,"COM2"}</definedName>
    <definedName name="a.xls" localSheetId="21" hidden="1">{#N/A,#N/A,FALSE,"970301";#N/A,#N/A,FALSE,"970302";#N/A,#N/A,FALSE,"970303";#N/A,#N/A,FALSE,"970304";#N/A,#N/A,FALSE,"COM1";#N/A,#N/A,FALSE,"COM2"}</definedName>
    <definedName name="a.xls" localSheetId="18" hidden="1">{#N/A,#N/A,FALSE,"970301";#N/A,#N/A,FALSE,"970302";#N/A,#N/A,FALSE,"970303";#N/A,#N/A,FALSE,"970304";#N/A,#N/A,FALSE,"COM1";#N/A,#N/A,FALSE,"COM2"}</definedName>
    <definedName name="a.xls" localSheetId="19" hidden="1">{#N/A,#N/A,FALSE,"970301";#N/A,#N/A,FALSE,"970302";#N/A,#N/A,FALSE,"970303";#N/A,#N/A,FALSE,"970304";#N/A,#N/A,FALSE,"COM1";#N/A,#N/A,FALSE,"COM2"}</definedName>
    <definedName name="a.xls" localSheetId="20" hidden="1">{#N/A,#N/A,FALSE,"970301";#N/A,#N/A,FALSE,"970302";#N/A,#N/A,FALSE,"970303";#N/A,#N/A,FALSE,"970304";#N/A,#N/A,FALSE,"COM1";#N/A,#N/A,FALSE,"COM2"}</definedName>
    <definedName name="a.xls" localSheetId="22" hidden="1">{#N/A,#N/A,FALSE,"970301";#N/A,#N/A,FALSE,"970302";#N/A,#N/A,FALSE,"970303";#N/A,#N/A,FALSE,"970304";#N/A,#N/A,FALSE,"COM1";#N/A,#N/A,FALSE,"COM2"}</definedName>
    <definedName name="a.xls" localSheetId="24" hidden="1">{#N/A,#N/A,FALSE,"970301";#N/A,#N/A,FALSE,"970302";#N/A,#N/A,FALSE,"970303";#N/A,#N/A,FALSE,"970304";#N/A,#N/A,FALSE,"COM1";#N/A,#N/A,FALSE,"COM2"}</definedName>
    <definedName name="a.xls" localSheetId="28" hidden="1">{#N/A,#N/A,FALSE,"970301";#N/A,#N/A,FALSE,"970302";#N/A,#N/A,FALSE,"970303";#N/A,#N/A,FALSE,"970304";#N/A,#N/A,FALSE,"COM1";#N/A,#N/A,FALSE,"COM2"}</definedName>
    <definedName name="a.xls" localSheetId="14" hidden="1">{#N/A,#N/A,FALSE,"970301";#N/A,#N/A,FALSE,"970302";#N/A,#N/A,FALSE,"970303";#N/A,#N/A,FALSE,"970304";#N/A,#N/A,FALSE,"COM1";#N/A,#N/A,FALSE,"COM2"}</definedName>
    <definedName name="a.xls" hidden="1">{#N/A,#N/A,FALSE,"970301";#N/A,#N/A,FALSE,"970302";#N/A,#N/A,FALSE,"970303";#N/A,#N/A,FALSE,"970304";#N/A,#N/A,FALSE,"COM1";#N/A,#N/A,FALSE,"COM2"}</definedName>
    <definedName name="a_">#REF!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 localSheetId="12" hidden="1">{"'Sheet1'!$L$16"}</definedName>
    <definedName name="a1" localSheetId="11" hidden="1">{"'Sheet1'!$L$16"}</definedName>
    <definedName name="a1" localSheetId="13" hidden="1">{"'Sheet1'!$L$16"}</definedName>
    <definedName name="a1" localSheetId="16" hidden="1">{"'Sheet1'!$L$16"}</definedName>
    <definedName name="a1" localSheetId="21" hidden="1">{"'Sheet1'!$L$16"}</definedName>
    <definedName name="a1" localSheetId="18" hidden="1">{"'Sheet1'!$L$16"}</definedName>
    <definedName name="a1" localSheetId="19" hidden="1">{"'Sheet1'!$L$16"}</definedName>
    <definedName name="a1" localSheetId="20" hidden="1">{"'Sheet1'!$L$16"}</definedName>
    <definedName name="a1" localSheetId="22" hidden="1">{"'Sheet1'!$L$16"}</definedName>
    <definedName name="a1" localSheetId="24" hidden="1">{"'Sheet1'!$L$16"}</definedName>
    <definedName name="a1" localSheetId="28" hidden="1">{"'Sheet1'!$L$16"}</definedName>
    <definedName name="a1" localSheetId="14" hidden="1">{"'Sheet1'!$L$16"}</definedName>
    <definedName name="a1" hidden="1">{"'Sheet1'!$L$16"}</definedName>
    <definedName name="A1000a" localSheetId="12" hidden="1">{#N/A,#N/A,FALSE,"COVER";#N/A,#N/A,FALSE,"0";#N/A,#N/A,FALSE,"1";#N/A,#N/A,FALSE,"2";#N/A,#N/A,FALSE,"3";#N/A,#N/A,FALSE,"4";#N/A,#N/A,FALSE,"5";#N/A,#N/A,FALSE,"6";#N/A,#N/A,FALSE,"7";#N/A,#N/A,FALSE,"8";#N/A,#N/A,FALSE,"9";#N/A,#N/A,FALSE,"10";#N/A,#N/A,FALSE,"11"}</definedName>
    <definedName name="A1000a" localSheetId="11" hidden="1">{#N/A,#N/A,FALSE,"COVER";#N/A,#N/A,FALSE,"0";#N/A,#N/A,FALSE,"1";#N/A,#N/A,FALSE,"2";#N/A,#N/A,FALSE,"3";#N/A,#N/A,FALSE,"4";#N/A,#N/A,FALSE,"5";#N/A,#N/A,FALSE,"6";#N/A,#N/A,FALSE,"7";#N/A,#N/A,FALSE,"8";#N/A,#N/A,FALSE,"9";#N/A,#N/A,FALSE,"10";#N/A,#N/A,FALSE,"11"}</definedName>
    <definedName name="A1000a" localSheetId="13" hidden="1">{#N/A,#N/A,FALSE,"COVER";#N/A,#N/A,FALSE,"0";#N/A,#N/A,FALSE,"1";#N/A,#N/A,FALSE,"2";#N/A,#N/A,FALSE,"3";#N/A,#N/A,FALSE,"4";#N/A,#N/A,FALSE,"5";#N/A,#N/A,FALSE,"6";#N/A,#N/A,FALSE,"7";#N/A,#N/A,FALSE,"8";#N/A,#N/A,FALSE,"9";#N/A,#N/A,FALSE,"10";#N/A,#N/A,FALSE,"11"}</definedName>
    <definedName name="A1000a" localSheetId="16" hidden="1">{#N/A,#N/A,FALSE,"COVER";#N/A,#N/A,FALSE,"0";#N/A,#N/A,FALSE,"1";#N/A,#N/A,FALSE,"2";#N/A,#N/A,FALSE,"3";#N/A,#N/A,FALSE,"4";#N/A,#N/A,FALSE,"5";#N/A,#N/A,FALSE,"6";#N/A,#N/A,FALSE,"7";#N/A,#N/A,FALSE,"8";#N/A,#N/A,FALSE,"9";#N/A,#N/A,FALSE,"10";#N/A,#N/A,FALSE,"11"}</definedName>
    <definedName name="A1000a" localSheetId="21" hidden="1">{#N/A,#N/A,FALSE,"COVER";#N/A,#N/A,FALSE,"0";#N/A,#N/A,FALSE,"1";#N/A,#N/A,FALSE,"2";#N/A,#N/A,FALSE,"3";#N/A,#N/A,FALSE,"4";#N/A,#N/A,FALSE,"5";#N/A,#N/A,FALSE,"6";#N/A,#N/A,FALSE,"7";#N/A,#N/A,FALSE,"8";#N/A,#N/A,FALSE,"9";#N/A,#N/A,FALSE,"10";#N/A,#N/A,FALSE,"11"}</definedName>
    <definedName name="A1000a" localSheetId="18" hidden="1">{#N/A,#N/A,FALSE,"COVER";#N/A,#N/A,FALSE,"0";#N/A,#N/A,FALSE,"1";#N/A,#N/A,FALSE,"2";#N/A,#N/A,FALSE,"3";#N/A,#N/A,FALSE,"4";#N/A,#N/A,FALSE,"5";#N/A,#N/A,FALSE,"6";#N/A,#N/A,FALSE,"7";#N/A,#N/A,FALSE,"8";#N/A,#N/A,FALSE,"9";#N/A,#N/A,FALSE,"10";#N/A,#N/A,FALSE,"11"}</definedName>
    <definedName name="A1000a" localSheetId="19" hidden="1">{#N/A,#N/A,FALSE,"COVER";#N/A,#N/A,FALSE,"0";#N/A,#N/A,FALSE,"1";#N/A,#N/A,FALSE,"2";#N/A,#N/A,FALSE,"3";#N/A,#N/A,FALSE,"4";#N/A,#N/A,FALSE,"5";#N/A,#N/A,FALSE,"6";#N/A,#N/A,FALSE,"7";#N/A,#N/A,FALSE,"8";#N/A,#N/A,FALSE,"9";#N/A,#N/A,FALSE,"10";#N/A,#N/A,FALSE,"11"}</definedName>
    <definedName name="A1000a" localSheetId="20" hidden="1">{#N/A,#N/A,FALSE,"COVER";#N/A,#N/A,FALSE,"0";#N/A,#N/A,FALSE,"1";#N/A,#N/A,FALSE,"2";#N/A,#N/A,FALSE,"3";#N/A,#N/A,FALSE,"4";#N/A,#N/A,FALSE,"5";#N/A,#N/A,FALSE,"6";#N/A,#N/A,FALSE,"7";#N/A,#N/A,FALSE,"8";#N/A,#N/A,FALSE,"9";#N/A,#N/A,FALSE,"10";#N/A,#N/A,FALSE,"11"}</definedName>
    <definedName name="A1000a" localSheetId="22" hidden="1">{#N/A,#N/A,FALSE,"COVER";#N/A,#N/A,FALSE,"0";#N/A,#N/A,FALSE,"1";#N/A,#N/A,FALSE,"2";#N/A,#N/A,FALSE,"3";#N/A,#N/A,FALSE,"4";#N/A,#N/A,FALSE,"5";#N/A,#N/A,FALSE,"6";#N/A,#N/A,FALSE,"7";#N/A,#N/A,FALSE,"8";#N/A,#N/A,FALSE,"9";#N/A,#N/A,FALSE,"10";#N/A,#N/A,FALSE,"11"}</definedName>
    <definedName name="A1000a" localSheetId="24" hidden="1">{#N/A,#N/A,FALSE,"COVER";#N/A,#N/A,FALSE,"0";#N/A,#N/A,FALSE,"1";#N/A,#N/A,FALSE,"2";#N/A,#N/A,FALSE,"3";#N/A,#N/A,FALSE,"4";#N/A,#N/A,FALSE,"5";#N/A,#N/A,FALSE,"6";#N/A,#N/A,FALSE,"7";#N/A,#N/A,FALSE,"8";#N/A,#N/A,FALSE,"9";#N/A,#N/A,FALSE,"10";#N/A,#N/A,FALSE,"11"}</definedName>
    <definedName name="A1000a" localSheetId="28" hidden="1">{#N/A,#N/A,FALSE,"COVER";#N/A,#N/A,FALSE,"0";#N/A,#N/A,FALSE,"1";#N/A,#N/A,FALSE,"2";#N/A,#N/A,FALSE,"3";#N/A,#N/A,FALSE,"4";#N/A,#N/A,FALSE,"5";#N/A,#N/A,FALSE,"6";#N/A,#N/A,FALSE,"7";#N/A,#N/A,FALSE,"8";#N/A,#N/A,FALSE,"9";#N/A,#N/A,FALSE,"10";#N/A,#N/A,FALSE,"11"}</definedName>
    <definedName name="A1000a" localSheetId="14" hidden="1">{#N/A,#N/A,FALSE,"COVER";#N/A,#N/A,FALSE,"0";#N/A,#N/A,FALSE,"1";#N/A,#N/A,FALSE,"2";#N/A,#N/A,FALSE,"3";#N/A,#N/A,FALSE,"4";#N/A,#N/A,FALSE,"5";#N/A,#N/A,FALSE,"6";#N/A,#N/A,FALSE,"7";#N/A,#N/A,FALSE,"8";#N/A,#N/A,FALSE,"9";#N/A,#N/A,FALSE,"10";#N/A,#N/A,FALSE,"11"}</definedName>
    <definedName name="A1000a" hidden="1">{#N/A,#N/A,FALSE,"COVER";#N/A,#N/A,FALSE,"0";#N/A,#N/A,FALSE,"1";#N/A,#N/A,FALSE,"2";#N/A,#N/A,FALSE,"3";#N/A,#N/A,FALSE,"4";#N/A,#N/A,FALSE,"5";#N/A,#N/A,FALSE,"6";#N/A,#N/A,FALSE,"7";#N/A,#N/A,FALSE,"8";#N/A,#N/A,FALSE,"9";#N/A,#N/A,FALSE,"10";#N/A,#N/A,FALSE,"11"}</definedName>
    <definedName name="A120_">#REF!</definedName>
    <definedName name="a129" localSheetId="12" hidden="1">{"Offgrid",#N/A,FALSE,"OFFGRID";"Region",#N/A,FALSE,"REGION";"Offgrid -2",#N/A,FALSE,"OFFGRID";"WTP",#N/A,FALSE,"WTP";"WTP -2",#N/A,FALSE,"WTP";"Project",#N/A,FALSE,"PROJECT";"Summary -2",#N/A,FALSE,"SUMMARY"}</definedName>
    <definedName name="a129" localSheetId="11" hidden="1">{"Offgrid",#N/A,FALSE,"OFFGRID";"Region",#N/A,FALSE,"REGION";"Offgrid -2",#N/A,FALSE,"OFFGRID";"WTP",#N/A,FALSE,"WTP";"WTP -2",#N/A,FALSE,"WTP";"Project",#N/A,FALSE,"PROJECT";"Summary -2",#N/A,FALSE,"SUMMARY"}</definedName>
    <definedName name="a129" localSheetId="13" hidden="1">{"Offgrid",#N/A,FALSE,"OFFGRID";"Region",#N/A,FALSE,"REGION";"Offgrid -2",#N/A,FALSE,"OFFGRID";"WTP",#N/A,FALSE,"WTP";"WTP -2",#N/A,FALSE,"WTP";"Project",#N/A,FALSE,"PROJECT";"Summary -2",#N/A,FALSE,"SUMMARY"}</definedName>
    <definedName name="a129" localSheetId="16" hidden="1">{"Offgrid",#N/A,FALSE,"OFFGRID";"Region",#N/A,FALSE,"REGION";"Offgrid -2",#N/A,FALSE,"OFFGRID";"WTP",#N/A,FALSE,"WTP";"WTP -2",#N/A,FALSE,"WTP";"Project",#N/A,FALSE,"PROJECT";"Summary -2",#N/A,FALSE,"SUMMARY"}</definedName>
    <definedName name="a129" localSheetId="21" hidden="1">{"Offgrid",#N/A,FALSE,"OFFGRID";"Region",#N/A,FALSE,"REGION";"Offgrid -2",#N/A,FALSE,"OFFGRID";"WTP",#N/A,FALSE,"WTP";"WTP -2",#N/A,FALSE,"WTP";"Project",#N/A,FALSE,"PROJECT";"Summary -2",#N/A,FALSE,"SUMMARY"}</definedName>
    <definedName name="a129" localSheetId="18" hidden="1">{"Offgrid",#N/A,FALSE,"OFFGRID";"Region",#N/A,FALSE,"REGION";"Offgrid -2",#N/A,FALSE,"OFFGRID";"WTP",#N/A,FALSE,"WTP";"WTP -2",#N/A,FALSE,"WTP";"Project",#N/A,FALSE,"PROJECT";"Summary -2",#N/A,FALSE,"SUMMARY"}</definedName>
    <definedName name="a129" localSheetId="19" hidden="1">{"Offgrid",#N/A,FALSE,"OFFGRID";"Region",#N/A,FALSE,"REGION";"Offgrid -2",#N/A,FALSE,"OFFGRID";"WTP",#N/A,FALSE,"WTP";"WTP -2",#N/A,FALSE,"WTP";"Project",#N/A,FALSE,"PROJECT";"Summary -2",#N/A,FALSE,"SUMMARY"}</definedName>
    <definedName name="a129" localSheetId="20" hidden="1">{"Offgrid",#N/A,FALSE,"OFFGRID";"Region",#N/A,FALSE,"REGION";"Offgrid -2",#N/A,FALSE,"OFFGRID";"WTP",#N/A,FALSE,"WTP";"WTP -2",#N/A,FALSE,"WTP";"Project",#N/A,FALSE,"PROJECT";"Summary -2",#N/A,FALSE,"SUMMARY"}</definedName>
    <definedName name="a129" localSheetId="22" hidden="1">{"Offgrid",#N/A,FALSE,"OFFGRID";"Region",#N/A,FALSE,"REGION";"Offgrid -2",#N/A,FALSE,"OFFGRID";"WTP",#N/A,FALSE,"WTP";"WTP -2",#N/A,FALSE,"WTP";"Project",#N/A,FALSE,"PROJECT";"Summary -2",#N/A,FALSE,"SUMMARY"}</definedName>
    <definedName name="a129" localSheetId="24" hidden="1">{"Offgrid",#N/A,FALSE,"OFFGRID";"Region",#N/A,FALSE,"REGION";"Offgrid -2",#N/A,FALSE,"OFFGRID";"WTP",#N/A,FALSE,"WTP";"WTP -2",#N/A,FALSE,"WTP";"Project",#N/A,FALSE,"PROJECT";"Summary -2",#N/A,FALSE,"SUMMARY"}</definedName>
    <definedName name="a129" localSheetId="28" hidden="1">{"Offgrid",#N/A,FALSE,"OFFGRID";"Region",#N/A,FALSE,"REGION";"Offgrid -2",#N/A,FALSE,"OFFGRID";"WTP",#N/A,FALSE,"WTP";"WTP -2",#N/A,FALSE,"WTP";"Project",#N/A,FALSE,"PROJECT";"Summary -2",#N/A,FALSE,"SUMMARY"}</definedName>
    <definedName name="a129" localSheetId="14" hidden="1">{"Offgrid",#N/A,FALSE,"OFFGRID";"Region",#N/A,FALSE,"REGION";"Offgrid -2",#N/A,FALSE,"OFFGRID";"WTP",#N/A,FALSE,"WTP";"WTP -2",#N/A,FALSE,"WTP";"Project",#N/A,FALSE,"PROJECT";"Summary -2",#N/A,FALSE,"SUMMARY"}</definedName>
    <definedName name="a129" hidden="1">{"Offgrid",#N/A,FALSE,"OFFGRID";"Region",#N/A,FALSE,"REGION";"Offgrid -2",#N/A,FALSE,"OFFGRID";"WTP",#N/A,FALSE,"WTP";"WTP -2",#N/A,FALSE,"WTP";"Project",#N/A,FALSE,"PROJECT";"Summary -2",#N/A,FALSE,"SUMMARY"}</definedName>
    <definedName name="a129_xoa" localSheetId="12" hidden="1">{"Offgrid",#N/A,FALSE,"OFFGRID";"Region",#N/A,FALSE,"REGION";"Offgrid -2",#N/A,FALSE,"OFFGRID";"WTP",#N/A,FALSE,"WTP";"WTP -2",#N/A,FALSE,"WTP";"Project",#N/A,FALSE,"PROJECT";"Summary -2",#N/A,FALSE,"SUMMARY"}</definedName>
    <definedName name="a129_xoa" localSheetId="11" hidden="1">{"Offgrid",#N/A,FALSE,"OFFGRID";"Region",#N/A,FALSE,"REGION";"Offgrid -2",#N/A,FALSE,"OFFGRID";"WTP",#N/A,FALSE,"WTP";"WTP -2",#N/A,FALSE,"WTP";"Project",#N/A,FALSE,"PROJECT";"Summary -2",#N/A,FALSE,"SUMMARY"}</definedName>
    <definedName name="a129_xoa" localSheetId="13" hidden="1">{"Offgrid",#N/A,FALSE,"OFFGRID";"Region",#N/A,FALSE,"REGION";"Offgrid -2",#N/A,FALSE,"OFFGRID";"WTP",#N/A,FALSE,"WTP";"WTP -2",#N/A,FALSE,"WTP";"Project",#N/A,FALSE,"PROJECT";"Summary -2",#N/A,FALSE,"SUMMARY"}</definedName>
    <definedName name="a129_xoa" localSheetId="16" hidden="1">{"Offgrid",#N/A,FALSE,"OFFGRID";"Region",#N/A,FALSE,"REGION";"Offgrid -2",#N/A,FALSE,"OFFGRID";"WTP",#N/A,FALSE,"WTP";"WTP -2",#N/A,FALSE,"WTP";"Project",#N/A,FALSE,"PROJECT";"Summary -2",#N/A,FALSE,"SUMMARY"}</definedName>
    <definedName name="a129_xoa" localSheetId="21" hidden="1">{"Offgrid",#N/A,FALSE,"OFFGRID";"Region",#N/A,FALSE,"REGION";"Offgrid -2",#N/A,FALSE,"OFFGRID";"WTP",#N/A,FALSE,"WTP";"WTP -2",#N/A,FALSE,"WTP";"Project",#N/A,FALSE,"PROJECT";"Summary -2",#N/A,FALSE,"SUMMARY"}</definedName>
    <definedName name="a129_xoa" localSheetId="18" hidden="1">{"Offgrid",#N/A,FALSE,"OFFGRID";"Region",#N/A,FALSE,"REGION";"Offgrid -2",#N/A,FALSE,"OFFGRID";"WTP",#N/A,FALSE,"WTP";"WTP -2",#N/A,FALSE,"WTP";"Project",#N/A,FALSE,"PROJECT";"Summary -2",#N/A,FALSE,"SUMMARY"}</definedName>
    <definedName name="a129_xoa" localSheetId="19" hidden="1">{"Offgrid",#N/A,FALSE,"OFFGRID";"Region",#N/A,FALSE,"REGION";"Offgrid -2",#N/A,FALSE,"OFFGRID";"WTP",#N/A,FALSE,"WTP";"WTP -2",#N/A,FALSE,"WTP";"Project",#N/A,FALSE,"PROJECT";"Summary -2",#N/A,FALSE,"SUMMARY"}</definedName>
    <definedName name="a129_xoa" localSheetId="20" hidden="1">{"Offgrid",#N/A,FALSE,"OFFGRID";"Region",#N/A,FALSE,"REGION";"Offgrid -2",#N/A,FALSE,"OFFGRID";"WTP",#N/A,FALSE,"WTP";"WTP -2",#N/A,FALSE,"WTP";"Project",#N/A,FALSE,"PROJECT";"Summary -2",#N/A,FALSE,"SUMMARY"}</definedName>
    <definedName name="a129_xoa" localSheetId="22" hidden="1">{"Offgrid",#N/A,FALSE,"OFFGRID";"Region",#N/A,FALSE,"REGION";"Offgrid -2",#N/A,FALSE,"OFFGRID";"WTP",#N/A,FALSE,"WTP";"WTP -2",#N/A,FALSE,"WTP";"Project",#N/A,FALSE,"PROJECT";"Summary -2",#N/A,FALSE,"SUMMARY"}</definedName>
    <definedName name="a129_xoa" localSheetId="24" hidden="1">{"Offgrid",#N/A,FALSE,"OFFGRID";"Region",#N/A,FALSE,"REGION";"Offgrid -2",#N/A,FALSE,"OFFGRID";"WTP",#N/A,FALSE,"WTP";"WTP -2",#N/A,FALSE,"WTP";"Project",#N/A,FALSE,"PROJECT";"Summary -2",#N/A,FALSE,"SUMMARY"}</definedName>
    <definedName name="a129_xoa" localSheetId="28" hidden="1">{"Offgrid",#N/A,FALSE,"OFFGRID";"Region",#N/A,FALSE,"REGION";"Offgrid -2",#N/A,FALSE,"OFFGRID";"WTP",#N/A,FALSE,"WTP";"WTP -2",#N/A,FALSE,"WTP";"Project",#N/A,FALSE,"PROJECT";"Summary -2",#N/A,FALSE,"SUMMARY"}</definedName>
    <definedName name="a129_xoa" localSheetId="14" hidden="1">{"Offgrid",#N/A,FALSE,"OFFGRID";"Region",#N/A,FALSE,"REGION";"Offgrid -2",#N/A,FALSE,"OFFGRID";"WTP",#N/A,FALSE,"WTP";"WTP -2",#N/A,FALSE,"WTP";"Project",#N/A,FALSE,"PROJECT";"Summary -2",#N/A,FALSE,"SUMMARY"}</definedName>
    <definedName name="a129_xoa" hidden="1">{"Offgrid",#N/A,FALSE,"OFFGRID";"Region",#N/A,FALSE,"REGION";"Offgrid -2",#N/A,FALSE,"OFFGRID";"WTP",#N/A,FALSE,"WTP";"WTP -2",#N/A,FALSE,"WTP";"Project",#N/A,FALSE,"PROJECT";"Summary -2",#N/A,FALSE,"SUMMARY"}</definedName>
    <definedName name="a129_xoaxoa" localSheetId="12" hidden="1">{"Offgrid",#N/A,FALSE,"OFFGRID";"Region",#N/A,FALSE,"REGION";"Offgrid -2",#N/A,FALSE,"OFFGRID";"WTP",#N/A,FALSE,"WTP";"WTP -2",#N/A,FALSE,"WTP";"Project",#N/A,FALSE,"PROJECT";"Summary -2",#N/A,FALSE,"SUMMARY"}</definedName>
    <definedName name="a129_xoaxoa" localSheetId="11" hidden="1">{"Offgrid",#N/A,FALSE,"OFFGRID";"Region",#N/A,FALSE,"REGION";"Offgrid -2",#N/A,FALSE,"OFFGRID";"WTP",#N/A,FALSE,"WTP";"WTP -2",#N/A,FALSE,"WTP";"Project",#N/A,FALSE,"PROJECT";"Summary -2",#N/A,FALSE,"SUMMARY"}</definedName>
    <definedName name="a129_xoaxoa" localSheetId="13" hidden="1">{"Offgrid",#N/A,FALSE,"OFFGRID";"Region",#N/A,FALSE,"REGION";"Offgrid -2",#N/A,FALSE,"OFFGRID";"WTP",#N/A,FALSE,"WTP";"WTP -2",#N/A,FALSE,"WTP";"Project",#N/A,FALSE,"PROJECT";"Summary -2",#N/A,FALSE,"SUMMARY"}</definedName>
    <definedName name="a129_xoaxoa" localSheetId="16" hidden="1">{"Offgrid",#N/A,FALSE,"OFFGRID";"Region",#N/A,FALSE,"REGION";"Offgrid -2",#N/A,FALSE,"OFFGRID";"WTP",#N/A,FALSE,"WTP";"WTP -2",#N/A,FALSE,"WTP";"Project",#N/A,FALSE,"PROJECT";"Summary -2",#N/A,FALSE,"SUMMARY"}</definedName>
    <definedName name="a129_xoaxoa" localSheetId="21" hidden="1">{"Offgrid",#N/A,FALSE,"OFFGRID";"Region",#N/A,FALSE,"REGION";"Offgrid -2",#N/A,FALSE,"OFFGRID";"WTP",#N/A,FALSE,"WTP";"WTP -2",#N/A,FALSE,"WTP";"Project",#N/A,FALSE,"PROJECT";"Summary -2",#N/A,FALSE,"SUMMARY"}</definedName>
    <definedName name="a129_xoaxoa" localSheetId="18" hidden="1">{"Offgrid",#N/A,FALSE,"OFFGRID";"Region",#N/A,FALSE,"REGION";"Offgrid -2",#N/A,FALSE,"OFFGRID";"WTP",#N/A,FALSE,"WTP";"WTP -2",#N/A,FALSE,"WTP";"Project",#N/A,FALSE,"PROJECT";"Summary -2",#N/A,FALSE,"SUMMARY"}</definedName>
    <definedName name="a129_xoaxoa" localSheetId="19" hidden="1">{"Offgrid",#N/A,FALSE,"OFFGRID";"Region",#N/A,FALSE,"REGION";"Offgrid -2",#N/A,FALSE,"OFFGRID";"WTP",#N/A,FALSE,"WTP";"WTP -2",#N/A,FALSE,"WTP";"Project",#N/A,FALSE,"PROJECT";"Summary -2",#N/A,FALSE,"SUMMARY"}</definedName>
    <definedName name="a129_xoaxoa" localSheetId="20" hidden="1">{"Offgrid",#N/A,FALSE,"OFFGRID";"Region",#N/A,FALSE,"REGION";"Offgrid -2",#N/A,FALSE,"OFFGRID";"WTP",#N/A,FALSE,"WTP";"WTP -2",#N/A,FALSE,"WTP";"Project",#N/A,FALSE,"PROJECT";"Summary -2",#N/A,FALSE,"SUMMARY"}</definedName>
    <definedName name="a129_xoaxoa" localSheetId="22" hidden="1">{"Offgrid",#N/A,FALSE,"OFFGRID";"Region",#N/A,FALSE,"REGION";"Offgrid -2",#N/A,FALSE,"OFFGRID";"WTP",#N/A,FALSE,"WTP";"WTP -2",#N/A,FALSE,"WTP";"Project",#N/A,FALSE,"PROJECT";"Summary -2",#N/A,FALSE,"SUMMARY"}</definedName>
    <definedName name="a129_xoaxoa" localSheetId="24" hidden="1">{"Offgrid",#N/A,FALSE,"OFFGRID";"Region",#N/A,FALSE,"REGION";"Offgrid -2",#N/A,FALSE,"OFFGRID";"WTP",#N/A,FALSE,"WTP";"WTP -2",#N/A,FALSE,"WTP";"Project",#N/A,FALSE,"PROJECT";"Summary -2",#N/A,FALSE,"SUMMARY"}</definedName>
    <definedName name="a129_xoaxoa" localSheetId="28" hidden="1">{"Offgrid",#N/A,FALSE,"OFFGRID";"Region",#N/A,FALSE,"REGION";"Offgrid -2",#N/A,FALSE,"OFFGRID";"WTP",#N/A,FALSE,"WTP";"WTP -2",#N/A,FALSE,"WTP";"Project",#N/A,FALSE,"PROJECT";"Summary -2",#N/A,FALSE,"SUMMARY"}</definedName>
    <definedName name="a129_xoaxoa" localSheetId="14"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29a130" localSheetId="12" hidden="1">{"Offgrid",#N/A,FALSE,"OFFGRID";"Region",#N/A,FALSE,"REGION";"Offgrid -2",#N/A,FALSE,"OFFGRID";"WTP",#N/A,FALSE,"WTP";"WTP -2",#N/A,FALSE,"WTP";"Project",#N/A,FALSE,"PROJECT";"Summary -2",#N/A,FALSE,"SUMMARY"}</definedName>
    <definedName name="a129a130" localSheetId="11" hidden="1">{"Offgrid",#N/A,FALSE,"OFFGRID";"Region",#N/A,FALSE,"REGION";"Offgrid -2",#N/A,FALSE,"OFFGRID";"WTP",#N/A,FALSE,"WTP";"WTP -2",#N/A,FALSE,"WTP";"Project",#N/A,FALSE,"PROJECT";"Summary -2",#N/A,FALSE,"SUMMARY"}</definedName>
    <definedName name="a129a130" localSheetId="13" hidden="1">{"Offgrid",#N/A,FALSE,"OFFGRID";"Region",#N/A,FALSE,"REGION";"Offgrid -2",#N/A,FALSE,"OFFGRID";"WTP",#N/A,FALSE,"WTP";"WTP -2",#N/A,FALSE,"WTP";"Project",#N/A,FALSE,"PROJECT";"Summary -2",#N/A,FALSE,"SUMMARY"}</definedName>
    <definedName name="a129a130" localSheetId="16" hidden="1">{"Offgrid",#N/A,FALSE,"OFFGRID";"Region",#N/A,FALSE,"REGION";"Offgrid -2",#N/A,FALSE,"OFFGRID";"WTP",#N/A,FALSE,"WTP";"WTP -2",#N/A,FALSE,"WTP";"Project",#N/A,FALSE,"PROJECT";"Summary -2",#N/A,FALSE,"SUMMARY"}</definedName>
    <definedName name="a129a130" localSheetId="21" hidden="1">{"Offgrid",#N/A,FALSE,"OFFGRID";"Region",#N/A,FALSE,"REGION";"Offgrid -2",#N/A,FALSE,"OFFGRID";"WTP",#N/A,FALSE,"WTP";"WTP -2",#N/A,FALSE,"WTP";"Project",#N/A,FALSE,"PROJECT";"Summary -2",#N/A,FALSE,"SUMMARY"}</definedName>
    <definedName name="a129a130" localSheetId="18" hidden="1">{"Offgrid",#N/A,FALSE,"OFFGRID";"Region",#N/A,FALSE,"REGION";"Offgrid -2",#N/A,FALSE,"OFFGRID";"WTP",#N/A,FALSE,"WTP";"WTP -2",#N/A,FALSE,"WTP";"Project",#N/A,FALSE,"PROJECT";"Summary -2",#N/A,FALSE,"SUMMARY"}</definedName>
    <definedName name="a129a130" localSheetId="19" hidden="1">{"Offgrid",#N/A,FALSE,"OFFGRID";"Region",#N/A,FALSE,"REGION";"Offgrid -2",#N/A,FALSE,"OFFGRID";"WTP",#N/A,FALSE,"WTP";"WTP -2",#N/A,FALSE,"WTP";"Project",#N/A,FALSE,"PROJECT";"Summary -2",#N/A,FALSE,"SUMMARY"}</definedName>
    <definedName name="a129a130" localSheetId="20" hidden="1">{"Offgrid",#N/A,FALSE,"OFFGRID";"Region",#N/A,FALSE,"REGION";"Offgrid -2",#N/A,FALSE,"OFFGRID";"WTP",#N/A,FALSE,"WTP";"WTP -2",#N/A,FALSE,"WTP";"Project",#N/A,FALSE,"PROJECT";"Summary -2",#N/A,FALSE,"SUMMARY"}</definedName>
    <definedName name="a129a130" localSheetId="22" hidden="1">{"Offgrid",#N/A,FALSE,"OFFGRID";"Region",#N/A,FALSE,"REGION";"Offgrid -2",#N/A,FALSE,"OFFGRID";"WTP",#N/A,FALSE,"WTP";"WTP -2",#N/A,FALSE,"WTP";"Project",#N/A,FALSE,"PROJECT";"Summary -2",#N/A,FALSE,"SUMMARY"}</definedName>
    <definedName name="a129a130" localSheetId="24" hidden="1">{"Offgrid",#N/A,FALSE,"OFFGRID";"Region",#N/A,FALSE,"REGION";"Offgrid -2",#N/A,FALSE,"OFFGRID";"WTP",#N/A,FALSE,"WTP";"WTP -2",#N/A,FALSE,"WTP";"Project",#N/A,FALSE,"PROJECT";"Summary -2",#N/A,FALSE,"SUMMARY"}</definedName>
    <definedName name="a129a130" localSheetId="28" hidden="1">{"Offgrid",#N/A,FALSE,"OFFGRID";"Region",#N/A,FALSE,"REGION";"Offgrid -2",#N/A,FALSE,"OFFGRID";"WTP",#N/A,FALSE,"WTP";"WTP -2",#N/A,FALSE,"WTP";"Project",#N/A,FALSE,"PROJECT";"Summary -2",#N/A,FALSE,"SUMMARY"}</definedName>
    <definedName name="a129a130" localSheetId="14" hidden="1">{"Offgrid",#N/A,FALSE,"OFFGRID";"Region",#N/A,FALSE,"REGION";"Offgrid -2",#N/A,FALSE,"OFFGRID";"WTP",#N/A,FALSE,"WTP";"WTP -2",#N/A,FALSE,"WTP";"Project",#N/A,FALSE,"PROJECT";"Summary -2",#N/A,FALSE,"SUMMARY"}</definedName>
    <definedName name="a129a130" hidden="1">{"Offgrid",#N/A,FALSE,"OFFGRID";"Region",#N/A,FALSE,"REGION";"Offgrid -2",#N/A,FALSE,"OFFGRID";"WTP",#N/A,FALSE,"WTP";"WTP -2",#N/A,FALSE,"WTP";"Project",#N/A,FALSE,"PROJECT";"Summary -2",#N/A,FALSE,"SUMMARY"}</definedName>
    <definedName name="a130" localSheetId="12" hidden="1">{"Offgrid",#N/A,FALSE,"OFFGRID";"Region",#N/A,FALSE,"REGION";"Offgrid -2",#N/A,FALSE,"OFFGRID";"WTP",#N/A,FALSE,"WTP";"WTP -2",#N/A,FALSE,"WTP";"Project",#N/A,FALSE,"PROJECT";"Summary -2",#N/A,FALSE,"SUMMARY"}</definedName>
    <definedName name="a130" localSheetId="11" hidden="1">{"Offgrid",#N/A,FALSE,"OFFGRID";"Region",#N/A,FALSE,"REGION";"Offgrid -2",#N/A,FALSE,"OFFGRID";"WTP",#N/A,FALSE,"WTP";"WTP -2",#N/A,FALSE,"WTP";"Project",#N/A,FALSE,"PROJECT";"Summary -2",#N/A,FALSE,"SUMMARY"}</definedName>
    <definedName name="a130" localSheetId="13" hidden="1">{"Offgrid",#N/A,FALSE,"OFFGRID";"Region",#N/A,FALSE,"REGION";"Offgrid -2",#N/A,FALSE,"OFFGRID";"WTP",#N/A,FALSE,"WTP";"WTP -2",#N/A,FALSE,"WTP";"Project",#N/A,FALSE,"PROJECT";"Summary -2",#N/A,FALSE,"SUMMARY"}</definedName>
    <definedName name="a130" localSheetId="16" hidden="1">{"Offgrid",#N/A,FALSE,"OFFGRID";"Region",#N/A,FALSE,"REGION";"Offgrid -2",#N/A,FALSE,"OFFGRID";"WTP",#N/A,FALSE,"WTP";"WTP -2",#N/A,FALSE,"WTP";"Project",#N/A,FALSE,"PROJECT";"Summary -2",#N/A,FALSE,"SUMMARY"}</definedName>
    <definedName name="a130" localSheetId="21" hidden="1">{"Offgrid",#N/A,FALSE,"OFFGRID";"Region",#N/A,FALSE,"REGION";"Offgrid -2",#N/A,FALSE,"OFFGRID";"WTP",#N/A,FALSE,"WTP";"WTP -2",#N/A,FALSE,"WTP";"Project",#N/A,FALSE,"PROJECT";"Summary -2",#N/A,FALSE,"SUMMARY"}</definedName>
    <definedName name="a130" localSheetId="18" hidden="1">{"Offgrid",#N/A,FALSE,"OFFGRID";"Region",#N/A,FALSE,"REGION";"Offgrid -2",#N/A,FALSE,"OFFGRID";"WTP",#N/A,FALSE,"WTP";"WTP -2",#N/A,FALSE,"WTP";"Project",#N/A,FALSE,"PROJECT";"Summary -2",#N/A,FALSE,"SUMMARY"}</definedName>
    <definedName name="a130" localSheetId="19" hidden="1">{"Offgrid",#N/A,FALSE,"OFFGRID";"Region",#N/A,FALSE,"REGION";"Offgrid -2",#N/A,FALSE,"OFFGRID";"WTP",#N/A,FALSE,"WTP";"WTP -2",#N/A,FALSE,"WTP";"Project",#N/A,FALSE,"PROJECT";"Summary -2",#N/A,FALSE,"SUMMARY"}</definedName>
    <definedName name="a130" localSheetId="20" hidden="1">{"Offgrid",#N/A,FALSE,"OFFGRID";"Region",#N/A,FALSE,"REGION";"Offgrid -2",#N/A,FALSE,"OFFGRID";"WTP",#N/A,FALSE,"WTP";"WTP -2",#N/A,FALSE,"WTP";"Project",#N/A,FALSE,"PROJECT";"Summary -2",#N/A,FALSE,"SUMMARY"}</definedName>
    <definedName name="a130" localSheetId="22" hidden="1">{"Offgrid",#N/A,FALSE,"OFFGRID";"Region",#N/A,FALSE,"REGION";"Offgrid -2",#N/A,FALSE,"OFFGRID";"WTP",#N/A,FALSE,"WTP";"WTP -2",#N/A,FALSE,"WTP";"Project",#N/A,FALSE,"PROJECT";"Summary -2",#N/A,FALSE,"SUMMARY"}</definedName>
    <definedName name="a130" localSheetId="24" hidden="1">{"Offgrid",#N/A,FALSE,"OFFGRID";"Region",#N/A,FALSE,"REGION";"Offgrid -2",#N/A,FALSE,"OFFGRID";"WTP",#N/A,FALSE,"WTP";"WTP -2",#N/A,FALSE,"WTP";"Project",#N/A,FALSE,"PROJECT";"Summary -2",#N/A,FALSE,"SUMMARY"}</definedName>
    <definedName name="a130" localSheetId="28" hidden="1">{"Offgrid",#N/A,FALSE,"OFFGRID";"Region",#N/A,FALSE,"REGION";"Offgrid -2",#N/A,FALSE,"OFFGRID";"WTP",#N/A,FALSE,"WTP";"WTP -2",#N/A,FALSE,"WTP";"Project",#N/A,FALSE,"PROJECT";"Summary -2",#N/A,FALSE,"SUMMARY"}</definedName>
    <definedName name="a130" localSheetId="14" hidden="1">{"Offgrid",#N/A,FALSE,"OFFGRID";"Region",#N/A,FALSE,"REGION";"Offgrid -2",#N/A,FALSE,"OFFGRID";"WTP",#N/A,FALSE,"WTP";"WTP -2",#N/A,FALSE,"WTP";"Project",#N/A,FALSE,"PROJECT";"Summary -2",#N/A,FALSE,"SUMMARY"}</definedName>
    <definedName name="a130" hidden="1">{"Offgrid",#N/A,FALSE,"OFFGRID";"Region",#N/A,FALSE,"REGION";"Offgrid -2",#N/A,FALSE,"OFFGRID";"WTP",#N/A,FALSE,"WTP";"WTP -2",#N/A,FALSE,"WTP";"Project",#N/A,FALSE,"PROJECT";"Summary -2",#N/A,FALSE,"SUMMARY"}</definedName>
    <definedName name="a130_xoa" localSheetId="12" hidden="1">{"Offgrid",#N/A,FALSE,"OFFGRID";"Region",#N/A,FALSE,"REGION";"Offgrid -2",#N/A,FALSE,"OFFGRID";"WTP",#N/A,FALSE,"WTP";"WTP -2",#N/A,FALSE,"WTP";"Project",#N/A,FALSE,"PROJECT";"Summary -2",#N/A,FALSE,"SUMMARY"}</definedName>
    <definedName name="a130_xoa" localSheetId="11" hidden="1">{"Offgrid",#N/A,FALSE,"OFFGRID";"Region",#N/A,FALSE,"REGION";"Offgrid -2",#N/A,FALSE,"OFFGRID";"WTP",#N/A,FALSE,"WTP";"WTP -2",#N/A,FALSE,"WTP";"Project",#N/A,FALSE,"PROJECT";"Summary -2",#N/A,FALSE,"SUMMARY"}</definedName>
    <definedName name="a130_xoa" localSheetId="13" hidden="1">{"Offgrid",#N/A,FALSE,"OFFGRID";"Region",#N/A,FALSE,"REGION";"Offgrid -2",#N/A,FALSE,"OFFGRID";"WTP",#N/A,FALSE,"WTP";"WTP -2",#N/A,FALSE,"WTP";"Project",#N/A,FALSE,"PROJECT";"Summary -2",#N/A,FALSE,"SUMMARY"}</definedName>
    <definedName name="a130_xoa" localSheetId="16" hidden="1">{"Offgrid",#N/A,FALSE,"OFFGRID";"Region",#N/A,FALSE,"REGION";"Offgrid -2",#N/A,FALSE,"OFFGRID";"WTP",#N/A,FALSE,"WTP";"WTP -2",#N/A,FALSE,"WTP";"Project",#N/A,FALSE,"PROJECT";"Summary -2",#N/A,FALSE,"SUMMARY"}</definedName>
    <definedName name="a130_xoa" localSheetId="21" hidden="1">{"Offgrid",#N/A,FALSE,"OFFGRID";"Region",#N/A,FALSE,"REGION";"Offgrid -2",#N/A,FALSE,"OFFGRID";"WTP",#N/A,FALSE,"WTP";"WTP -2",#N/A,FALSE,"WTP";"Project",#N/A,FALSE,"PROJECT";"Summary -2",#N/A,FALSE,"SUMMARY"}</definedName>
    <definedName name="a130_xoa" localSheetId="18" hidden="1">{"Offgrid",#N/A,FALSE,"OFFGRID";"Region",#N/A,FALSE,"REGION";"Offgrid -2",#N/A,FALSE,"OFFGRID";"WTP",#N/A,FALSE,"WTP";"WTP -2",#N/A,FALSE,"WTP";"Project",#N/A,FALSE,"PROJECT";"Summary -2",#N/A,FALSE,"SUMMARY"}</definedName>
    <definedName name="a130_xoa" localSheetId="19" hidden="1">{"Offgrid",#N/A,FALSE,"OFFGRID";"Region",#N/A,FALSE,"REGION";"Offgrid -2",#N/A,FALSE,"OFFGRID";"WTP",#N/A,FALSE,"WTP";"WTP -2",#N/A,FALSE,"WTP";"Project",#N/A,FALSE,"PROJECT";"Summary -2",#N/A,FALSE,"SUMMARY"}</definedName>
    <definedName name="a130_xoa" localSheetId="20" hidden="1">{"Offgrid",#N/A,FALSE,"OFFGRID";"Region",#N/A,FALSE,"REGION";"Offgrid -2",#N/A,FALSE,"OFFGRID";"WTP",#N/A,FALSE,"WTP";"WTP -2",#N/A,FALSE,"WTP";"Project",#N/A,FALSE,"PROJECT";"Summary -2",#N/A,FALSE,"SUMMARY"}</definedName>
    <definedName name="a130_xoa" localSheetId="22" hidden="1">{"Offgrid",#N/A,FALSE,"OFFGRID";"Region",#N/A,FALSE,"REGION";"Offgrid -2",#N/A,FALSE,"OFFGRID";"WTP",#N/A,FALSE,"WTP";"WTP -2",#N/A,FALSE,"WTP";"Project",#N/A,FALSE,"PROJECT";"Summary -2",#N/A,FALSE,"SUMMARY"}</definedName>
    <definedName name="a130_xoa" localSheetId="24" hidden="1">{"Offgrid",#N/A,FALSE,"OFFGRID";"Region",#N/A,FALSE,"REGION";"Offgrid -2",#N/A,FALSE,"OFFGRID";"WTP",#N/A,FALSE,"WTP";"WTP -2",#N/A,FALSE,"WTP";"Project",#N/A,FALSE,"PROJECT";"Summary -2",#N/A,FALSE,"SUMMARY"}</definedName>
    <definedName name="a130_xoa" localSheetId="28" hidden="1">{"Offgrid",#N/A,FALSE,"OFFGRID";"Region",#N/A,FALSE,"REGION";"Offgrid -2",#N/A,FALSE,"OFFGRID";"WTP",#N/A,FALSE,"WTP";"WTP -2",#N/A,FALSE,"WTP";"Project",#N/A,FALSE,"PROJECT";"Summary -2",#N/A,FALSE,"SUMMARY"}</definedName>
    <definedName name="a130_xoa" localSheetId="14"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localSheetId="12" hidden="1">{"Offgrid",#N/A,FALSE,"OFFGRID";"Region",#N/A,FALSE,"REGION";"Offgrid -2",#N/A,FALSE,"OFFGRID";"WTP",#N/A,FALSE,"WTP";"WTP -2",#N/A,FALSE,"WTP";"Project",#N/A,FALSE,"PROJECT";"Summary -2",#N/A,FALSE,"SUMMARY"}</definedName>
    <definedName name="a130_xoaxoa" localSheetId="11" hidden="1">{"Offgrid",#N/A,FALSE,"OFFGRID";"Region",#N/A,FALSE,"REGION";"Offgrid -2",#N/A,FALSE,"OFFGRID";"WTP",#N/A,FALSE,"WTP";"WTP -2",#N/A,FALSE,"WTP";"Project",#N/A,FALSE,"PROJECT";"Summary -2",#N/A,FALSE,"SUMMARY"}</definedName>
    <definedName name="a130_xoaxoa" localSheetId="13" hidden="1">{"Offgrid",#N/A,FALSE,"OFFGRID";"Region",#N/A,FALSE,"REGION";"Offgrid -2",#N/A,FALSE,"OFFGRID";"WTP",#N/A,FALSE,"WTP";"WTP -2",#N/A,FALSE,"WTP";"Project",#N/A,FALSE,"PROJECT";"Summary -2",#N/A,FALSE,"SUMMARY"}</definedName>
    <definedName name="a130_xoaxoa" localSheetId="16" hidden="1">{"Offgrid",#N/A,FALSE,"OFFGRID";"Region",#N/A,FALSE,"REGION";"Offgrid -2",#N/A,FALSE,"OFFGRID";"WTP",#N/A,FALSE,"WTP";"WTP -2",#N/A,FALSE,"WTP";"Project",#N/A,FALSE,"PROJECT";"Summary -2",#N/A,FALSE,"SUMMARY"}</definedName>
    <definedName name="a130_xoaxoa" localSheetId="21" hidden="1">{"Offgrid",#N/A,FALSE,"OFFGRID";"Region",#N/A,FALSE,"REGION";"Offgrid -2",#N/A,FALSE,"OFFGRID";"WTP",#N/A,FALSE,"WTP";"WTP -2",#N/A,FALSE,"WTP";"Project",#N/A,FALSE,"PROJECT";"Summary -2",#N/A,FALSE,"SUMMARY"}</definedName>
    <definedName name="a130_xoaxoa" localSheetId="18" hidden="1">{"Offgrid",#N/A,FALSE,"OFFGRID";"Region",#N/A,FALSE,"REGION";"Offgrid -2",#N/A,FALSE,"OFFGRID";"WTP",#N/A,FALSE,"WTP";"WTP -2",#N/A,FALSE,"WTP";"Project",#N/A,FALSE,"PROJECT";"Summary -2",#N/A,FALSE,"SUMMARY"}</definedName>
    <definedName name="a130_xoaxoa" localSheetId="19" hidden="1">{"Offgrid",#N/A,FALSE,"OFFGRID";"Region",#N/A,FALSE,"REGION";"Offgrid -2",#N/A,FALSE,"OFFGRID";"WTP",#N/A,FALSE,"WTP";"WTP -2",#N/A,FALSE,"WTP";"Project",#N/A,FALSE,"PROJECT";"Summary -2",#N/A,FALSE,"SUMMARY"}</definedName>
    <definedName name="a130_xoaxoa" localSheetId="20" hidden="1">{"Offgrid",#N/A,FALSE,"OFFGRID";"Region",#N/A,FALSE,"REGION";"Offgrid -2",#N/A,FALSE,"OFFGRID";"WTP",#N/A,FALSE,"WTP";"WTP -2",#N/A,FALSE,"WTP";"Project",#N/A,FALSE,"PROJECT";"Summary -2",#N/A,FALSE,"SUMMARY"}</definedName>
    <definedName name="a130_xoaxoa" localSheetId="22" hidden="1">{"Offgrid",#N/A,FALSE,"OFFGRID";"Region",#N/A,FALSE,"REGION";"Offgrid -2",#N/A,FALSE,"OFFGRID";"WTP",#N/A,FALSE,"WTP";"WTP -2",#N/A,FALSE,"WTP";"Project",#N/A,FALSE,"PROJECT";"Summary -2",#N/A,FALSE,"SUMMARY"}</definedName>
    <definedName name="a130_xoaxoa" localSheetId="24" hidden="1">{"Offgrid",#N/A,FALSE,"OFFGRID";"Region",#N/A,FALSE,"REGION";"Offgrid -2",#N/A,FALSE,"OFFGRID";"WTP",#N/A,FALSE,"WTP";"WTP -2",#N/A,FALSE,"WTP";"Project",#N/A,FALSE,"PROJECT";"Summary -2",#N/A,FALSE,"SUMMARY"}</definedName>
    <definedName name="a130_xoaxoa" localSheetId="28" hidden="1">{"Offgrid",#N/A,FALSE,"OFFGRID";"Region",#N/A,FALSE,"REGION";"Offgrid -2",#N/A,FALSE,"OFFGRID";"WTP",#N/A,FALSE,"WTP";"WTP -2",#N/A,FALSE,"WTP";"Project",#N/A,FALSE,"PROJECT";"Summary -2",#N/A,FALSE,"SUMMARY"}</definedName>
    <definedName name="a130_xoaxoa" localSheetId="14"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#REF!</definedName>
    <definedName name="a1moi" localSheetId="12" hidden="1">{"'Sheet1'!$L$16"}</definedName>
    <definedName name="a1moi" localSheetId="11" hidden="1">{"'Sheet1'!$L$16"}</definedName>
    <definedName name="a1moi" localSheetId="13" hidden="1">{"'Sheet1'!$L$16"}</definedName>
    <definedName name="a1moi" localSheetId="16" hidden="1">{"'Sheet1'!$L$16"}</definedName>
    <definedName name="a1moi" localSheetId="21" hidden="1">{"'Sheet1'!$L$16"}</definedName>
    <definedName name="a1moi" localSheetId="18" hidden="1">{"'Sheet1'!$L$16"}</definedName>
    <definedName name="a1moi" localSheetId="19" hidden="1">{"'Sheet1'!$L$16"}</definedName>
    <definedName name="a1moi" localSheetId="20" hidden="1">{"'Sheet1'!$L$16"}</definedName>
    <definedName name="a1moi" localSheetId="22" hidden="1">{"'Sheet1'!$L$16"}</definedName>
    <definedName name="a1moi" localSheetId="24" hidden="1">{"'Sheet1'!$L$16"}</definedName>
    <definedName name="a1moi" localSheetId="28" hidden="1">{"'Sheet1'!$L$16"}</definedName>
    <definedName name="a1moi" localSheetId="14" hidden="1">{"'Sheet1'!$L$16"}</definedName>
    <definedName name="a1moi" hidden="1">{"'Sheet1'!$L$16"}</definedName>
    <definedName name="a277Print_Titles">#REF!</definedName>
    <definedName name="A2A" localSheetId="12" hidden="1">{#N/A,#N/A,FALSE,"Sheet1"}</definedName>
    <definedName name="A2A" localSheetId="11" hidden="1">{#N/A,#N/A,FALSE,"Sheet1"}</definedName>
    <definedName name="A2A" localSheetId="13" hidden="1">{#N/A,#N/A,FALSE,"Sheet1"}</definedName>
    <definedName name="A2A" localSheetId="16" hidden="1">{#N/A,#N/A,FALSE,"Sheet1"}</definedName>
    <definedName name="A2A" localSheetId="21" hidden="1">{#N/A,#N/A,FALSE,"Sheet1"}</definedName>
    <definedName name="A2A" localSheetId="18" hidden="1">{#N/A,#N/A,FALSE,"Sheet1"}</definedName>
    <definedName name="A2A" localSheetId="19" hidden="1">{#N/A,#N/A,FALSE,"Sheet1"}</definedName>
    <definedName name="A2A" localSheetId="20" hidden="1">{#N/A,#N/A,FALSE,"Sheet1"}</definedName>
    <definedName name="A2A" localSheetId="22" hidden="1">{#N/A,#N/A,FALSE,"Sheet1"}</definedName>
    <definedName name="A2A" localSheetId="24" hidden="1">{#N/A,#N/A,FALSE,"Sheet1"}</definedName>
    <definedName name="A2A" localSheetId="28" hidden="1">{#N/A,#N/A,FALSE,"Sheet1"}</definedName>
    <definedName name="A2A" localSheetId="14" hidden="1">{#N/A,#N/A,FALSE,"Sheet1"}</definedName>
    <definedName name="A2A" hidden="1">{#N/A,#N/A,FALSE,"Sheet1"}</definedName>
    <definedName name="A2PRJE" localSheetId="12" hidden="1">{#N/A,#N/A,FALSE,"Sheet1"}</definedName>
    <definedName name="A2PRJE" localSheetId="11" hidden="1">{#N/A,#N/A,FALSE,"Sheet1"}</definedName>
    <definedName name="A2PRJE" localSheetId="13" hidden="1">{#N/A,#N/A,FALSE,"Sheet1"}</definedName>
    <definedName name="A2PRJE" localSheetId="16" hidden="1">{#N/A,#N/A,FALSE,"Sheet1"}</definedName>
    <definedName name="A2PRJE" localSheetId="21" hidden="1">{#N/A,#N/A,FALSE,"Sheet1"}</definedName>
    <definedName name="A2PRJE" localSheetId="18" hidden="1">{#N/A,#N/A,FALSE,"Sheet1"}</definedName>
    <definedName name="A2PRJE" localSheetId="19" hidden="1">{#N/A,#N/A,FALSE,"Sheet1"}</definedName>
    <definedName name="A2PRJE" localSheetId="20" hidden="1">{#N/A,#N/A,FALSE,"Sheet1"}</definedName>
    <definedName name="A2PRJE" localSheetId="22" hidden="1">{#N/A,#N/A,FALSE,"Sheet1"}</definedName>
    <definedName name="A2PRJE" localSheetId="24" hidden="1">{#N/A,#N/A,FALSE,"Sheet1"}</definedName>
    <definedName name="A2PRJE" localSheetId="28" hidden="1">{#N/A,#N/A,FALSE,"Sheet1"}</definedName>
    <definedName name="A2PRJE" localSheetId="14" hidden="1">{#N/A,#N/A,FALSE,"Sheet1"}</definedName>
    <definedName name="A2PRJE" hidden="1">{#N/A,#N/A,FALSE,"Sheet1"}</definedName>
    <definedName name="a3.">#REF!</definedName>
    <definedName name="A35_">#REF!</definedName>
    <definedName name="a3e32" hidden="1">#REF!</definedName>
    <definedName name="a3rt" localSheetId="12" hidden="1">{"'Sheet1'!$L$16"}</definedName>
    <definedName name="a3rt" localSheetId="11" hidden="1">{"'Sheet1'!$L$16"}</definedName>
    <definedName name="a3rt" localSheetId="13" hidden="1">{"'Sheet1'!$L$16"}</definedName>
    <definedName name="a3rt" localSheetId="16" hidden="1">{"'Sheet1'!$L$16"}</definedName>
    <definedName name="a3rt" localSheetId="21" hidden="1">{"'Sheet1'!$L$16"}</definedName>
    <definedName name="a3rt" localSheetId="18" hidden="1">{"'Sheet1'!$L$16"}</definedName>
    <definedName name="a3rt" localSheetId="19" hidden="1">{"'Sheet1'!$L$16"}</definedName>
    <definedName name="a3rt" localSheetId="20" hidden="1">{"'Sheet1'!$L$16"}</definedName>
    <definedName name="a3rt" localSheetId="22" hidden="1">{"'Sheet1'!$L$16"}</definedName>
    <definedName name="a3rt" localSheetId="24" hidden="1">{"'Sheet1'!$L$16"}</definedName>
    <definedName name="a3rt" localSheetId="28" hidden="1">{"'Sheet1'!$L$16"}</definedName>
    <definedName name="a3rt" localSheetId="14" hidden="1">{"'Sheet1'!$L$16"}</definedName>
    <definedName name="a3rt" hidden="1">{"'Sheet1'!$L$16"}</definedName>
    <definedName name="A50_">#REF!</definedName>
    <definedName name="A70_">#REF!</definedName>
    <definedName name="A95_">#REF!</definedName>
    <definedName name="AA">#REF!</definedName>
    <definedName name="aâ" hidden="1">#REF!</definedName>
    <definedName name="AAA" localSheetId="12" hidden="1">{#N/A,#N/A,FALSE,"Sheet6 (24)"}</definedName>
    <definedName name="AAA" localSheetId="11" hidden="1">{#N/A,#N/A,FALSE,"Sheet6 (24)"}</definedName>
    <definedName name="AAA" localSheetId="13" hidden="1">{#N/A,#N/A,FALSE,"Sheet6 (24)"}</definedName>
    <definedName name="AAA" localSheetId="16" hidden="1">{#N/A,#N/A,FALSE,"Sheet6 (24)"}</definedName>
    <definedName name="AAA" localSheetId="21" hidden="1">{#N/A,#N/A,FALSE,"Sheet6 (24)"}</definedName>
    <definedName name="AAA" localSheetId="18" hidden="1">{#N/A,#N/A,FALSE,"Sheet6 (24)"}</definedName>
    <definedName name="AAA" localSheetId="19" hidden="1">{#N/A,#N/A,FALSE,"Sheet6 (24)"}</definedName>
    <definedName name="AAA" localSheetId="20" hidden="1">{#N/A,#N/A,FALSE,"Sheet6 (24)"}</definedName>
    <definedName name="AAA" localSheetId="22" hidden="1">{#N/A,#N/A,FALSE,"Sheet6 (24)"}</definedName>
    <definedName name="AAA" localSheetId="24" hidden="1">{#N/A,#N/A,FALSE,"Sheet6 (24)"}</definedName>
    <definedName name="AAA" localSheetId="28" hidden="1">{#N/A,#N/A,FALSE,"Sheet6 (24)"}</definedName>
    <definedName name="AAA" localSheetId="14" hidden="1">{#N/A,#N/A,FALSE,"Sheet6 (24)"}</definedName>
    <definedName name="AAA" hidden="1">{#N/A,#N/A,FALSE,"Sheet6 (24)"}</definedName>
    <definedName name="ａａａ" localSheetId="12" hidden="1">{#N/A,#N/A,FALSE,"Sheet6 (24)"}</definedName>
    <definedName name="ａａａ" localSheetId="11" hidden="1">{#N/A,#N/A,FALSE,"Sheet6 (24)"}</definedName>
    <definedName name="ａａａ" localSheetId="13" hidden="1">{#N/A,#N/A,FALSE,"Sheet6 (24)"}</definedName>
    <definedName name="ａａａ" localSheetId="16" hidden="1">{#N/A,#N/A,FALSE,"Sheet6 (24)"}</definedName>
    <definedName name="ａａａ" localSheetId="21" hidden="1">{#N/A,#N/A,FALSE,"Sheet6 (24)"}</definedName>
    <definedName name="ａａａ" localSheetId="18" hidden="1">{#N/A,#N/A,FALSE,"Sheet6 (24)"}</definedName>
    <definedName name="ａａａ" localSheetId="19" hidden="1">{#N/A,#N/A,FALSE,"Sheet6 (24)"}</definedName>
    <definedName name="ａａａ" localSheetId="20" hidden="1">{#N/A,#N/A,FALSE,"Sheet6 (24)"}</definedName>
    <definedName name="ａａａ" localSheetId="22" hidden="1">{#N/A,#N/A,FALSE,"Sheet6 (24)"}</definedName>
    <definedName name="ａａａ" localSheetId="24" hidden="1">{#N/A,#N/A,FALSE,"Sheet6 (24)"}</definedName>
    <definedName name="ａａａ" localSheetId="28" hidden="1">{#N/A,#N/A,FALSE,"Sheet6 (24)"}</definedName>
    <definedName name="ａａａ" localSheetId="14" hidden="1">{#N/A,#N/A,FALSE,"Sheet6 (24)"}</definedName>
    <definedName name="ａａａ" hidden="1">{#N/A,#N/A,FALSE,"Sheet6 (24)"}</definedName>
    <definedName name="aaâ" hidden="1">#REF!</definedName>
    <definedName name="AAA_DOCTOPS" hidden="1">"AAA_SET"</definedName>
    <definedName name="AAA_duser" hidden="1">"OFF"</definedName>
    <definedName name="AAAA" localSheetId="12" hidden="1">{#N/A,#N/A,TRUE,"Basic";#N/A,#N/A,TRUE,"EXT-TABLE";#N/A,#N/A,TRUE,"STEEL";#N/A,#N/A,TRUE,"INT-Table";#N/A,#N/A,TRUE,"STEEL";#N/A,#N/A,TRUE,"Door"}</definedName>
    <definedName name="AAAA" localSheetId="11" hidden="1">{#N/A,#N/A,TRUE,"Basic";#N/A,#N/A,TRUE,"EXT-TABLE";#N/A,#N/A,TRUE,"STEEL";#N/A,#N/A,TRUE,"INT-Table";#N/A,#N/A,TRUE,"STEEL";#N/A,#N/A,TRUE,"Door"}</definedName>
    <definedName name="AAAA" localSheetId="13" hidden="1">{#N/A,#N/A,TRUE,"Basic";#N/A,#N/A,TRUE,"EXT-TABLE";#N/A,#N/A,TRUE,"STEEL";#N/A,#N/A,TRUE,"INT-Table";#N/A,#N/A,TRUE,"STEEL";#N/A,#N/A,TRUE,"Door"}</definedName>
    <definedName name="AAAA" localSheetId="16" hidden="1">{#N/A,#N/A,TRUE,"Basic";#N/A,#N/A,TRUE,"EXT-TABLE";#N/A,#N/A,TRUE,"STEEL";#N/A,#N/A,TRUE,"INT-Table";#N/A,#N/A,TRUE,"STEEL";#N/A,#N/A,TRUE,"Door"}</definedName>
    <definedName name="AAAA" localSheetId="21" hidden="1">{#N/A,#N/A,TRUE,"Basic";#N/A,#N/A,TRUE,"EXT-TABLE";#N/A,#N/A,TRUE,"STEEL";#N/A,#N/A,TRUE,"INT-Table";#N/A,#N/A,TRUE,"STEEL";#N/A,#N/A,TRUE,"Door"}</definedName>
    <definedName name="AAAA" localSheetId="18" hidden="1">{#N/A,#N/A,TRUE,"Basic";#N/A,#N/A,TRUE,"EXT-TABLE";#N/A,#N/A,TRUE,"STEEL";#N/A,#N/A,TRUE,"INT-Table";#N/A,#N/A,TRUE,"STEEL";#N/A,#N/A,TRUE,"Door"}</definedName>
    <definedName name="AAAA" localSheetId="19" hidden="1">{#N/A,#N/A,TRUE,"Basic";#N/A,#N/A,TRUE,"EXT-TABLE";#N/A,#N/A,TRUE,"STEEL";#N/A,#N/A,TRUE,"INT-Table";#N/A,#N/A,TRUE,"STEEL";#N/A,#N/A,TRUE,"Door"}</definedName>
    <definedName name="AAAA" localSheetId="20" hidden="1">{#N/A,#N/A,TRUE,"Basic";#N/A,#N/A,TRUE,"EXT-TABLE";#N/A,#N/A,TRUE,"STEEL";#N/A,#N/A,TRUE,"INT-Table";#N/A,#N/A,TRUE,"STEEL";#N/A,#N/A,TRUE,"Door"}</definedName>
    <definedName name="AAAA" localSheetId="22" hidden="1">{#N/A,#N/A,TRUE,"Basic";#N/A,#N/A,TRUE,"EXT-TABLE";#N/A,#N/A,TRUE,"STEEL";#N/A,#N/A,TRUE,"INT-Table";#N/A,#N/A,TRUE,"STEEL";#N/A,#N/A,TRUE,"Door"}</definedName>
    <definedName name="AAAA" localSheetId="24" hidden="1">{#N/A,#N/A,TRUE,"Basic";#N/A,#N/A,TRUE,"EXT-TABLE";#N/A,#N/A,TRUE,"STEEL";#N/A,#N/A,TRUE,"INT-Table";#N/A,#N/A,TRUE,"STEEL";#N/A,#N/A,TRUE,"Door"}</definedName>
    <definedName name="AAAA" localSheetId="28" hidden="1">{#N/A,#N/A,TRUE,"Basic";#N/A,#N/A,TRUE,"EXT-TABLE";#N/A,#N/A,TRUE,"STEEL";#N/A,#N/A,TRUE,"INT-Table";#N/A,#N/A,TRUE,"STEEL";#N/A,#N/A,TRUE,"Door"}</definedName>
    <definedName name="AAAA" localSheetId="14" hidden="1">{#N/A,#N/A,TRUE,"Basic";#N/A,#N/A,TRUE,"EXT-TABLE";#N/A,#N/A,TRUE,"STEEL";#N/A,#N/A,TRUE,"INT-Table";#N/A,#N/A,TRUE,"STEEL";#N/A,#N/A,TRUE,"Door"}</definedName>
    <definedName name="AAAA" hidden="1">{#N/A,#N/A,TRUE,"Basic";#N/A,#N/A,TRUE,"EXT-TABLE";#N/A,#N/A,TRUE,"STEEL";#N/A,#N/A,TRUE,"INT-Table";#N/A,#N/A,TRUE,"STEEL";#N/A,#N/A,TRUE,"Door"}</definedName>
    <definedName name="aaaa_1" localSheetId="12" hidden="1">{#N/A,#N/A,FALSE,"조골재"}</definedName>
    <definedName name="aaaa_1" localSheetId="11" hidden="1">{#N/A,#N/A,FALSE,"조골재"}</definedName>
    <definedName name="aaaa_1" localSheetId="13" hidden="1">{#N/A,#N/A,FALSE,"조골재"}</definedName>
    <definedName name="aaaa_1" localSheetId="16" hidden="1">{#N/A,#N/A,FALSE,"조골재"}</definedName>
    <definedName name="aaaa_1" localSheetId="21" hidden="1">{#N/A,#N/A,FALSE,"조골재"}</definedName>
    <definedName name="aaaa_1" localSheetId="18" hidden="1">{#N/A,#N/A,FALSE,"조골재"}</definedName>
    <definedName name="aaaa_1" localSheetId="19" hidden="1">{#N/A,#N/A,FALSE,"조골재"}</definedName>
    <definedName name="aaaa_1" localSheetId="20" hidden="1">{#N/A,#N/A,FALSE,"조골재"}</definedName>
    <definedName name="aaaa_1" localSheetId="22" hidden="1">{#N/A,#N/A,FALSE,"조골재"}</definedName>
    <definedName name="aaaa_1" localSheetId="24" hidden="1">{#N/A,#N/A,FALSE,"조골재"}</definedName>
    <definedName name="aaaa_1" localSheetId="28" hidden="1">{#N/A,#N/A,FALSE,"조골재"}</definedName>
    <definedName name="aaaa_1" localSheetId="14" hidden="1">{#N/A,#N/A,FALSE,"조골재"}</definedName>
    <definedName name="aaaa_1" hidden="1">{#N/A,#N/A,FALSE,"조골재"}</definedName>
    <definedName name="AAAAA" localSheetId="12" hidden="1">{0}</definedName>
    <definedName name="AAAAA" localSheetId="11" hidden="1">{0}</definedName>
    <definedName name="AAAAA" localSheetId="13" hidden="1">{0}</definedName>
    <definedName name="AAAAA" localSheetId="16" hidden="1">{0}</definedName>
    <definedName name="AAAAA" localSheetId="21" hidden="1">{0}</definedName>
    <definedName name="AAAAA" localSheetId="18" hidden="1">{0}</definedName>
    <definedName name="AAAAA" localSheetId="19" hidden="1">{0}</definedName>
    <definedName name="AAAAA" localSheetId="20" hidden="1">{0}</definedName>
    <definedName name="AAAAA" localSheetId="22" hidden="1">{0}</definedName>
    <definedName name="AAAAA" localSheetId="24" hidden="1">{0}</definedName>
    <definedName name="AAAAA" localSheetId="28" hidden="1">{0}</definedName>
    <definedName name="AAAAA" localSheetId="14" hidden="1">{0}</definedName>
    <definedName name="AAAAA" hidden="1">{0}</definedName>
    <definedName name="aaaaa_1" localSheetId="12" hidden="1">{#N/A,#N/A,TRUE,"Basic";#N/A,#N/A,TRUE,"EXT-TABLE";#N/A,#N/A,TRUE,"STEEL";#N/A,#N/A,TRUE,"INT-Table";#N/A,#N/A,TRUE,"STEEL";#N/A,#N/A,TRUE,"Door"}</definedName>
    <definedName name="aaaaa_1" localSheetId="11" hidden="1">{#N/A,#N/A,TRUE,"Basic";#N/A,#N/A,TRUE,"EXT-TABLE";#N/A,#N/A,TRUE,"STEEL";#N/A,#N/A,TRUE,"INT-Table";#N/A,#N/A,TRUE,"STEEL";#N/A,#N/A,TRUE,"Door"}</definedName>
    <definedName name="aaaaa_1" localSheetId="13" hidden="1">{#N/A,#N/A,TRUE,"Basic";#N/A,#N/A,TRUE,"EXT-TABLE";#N/A,#N/A,TRUE,"STEEL";#N/A,#N/A,TRUE,"INT-Table";#N/A,#N/A,TRUE,"STEEL";#N/A,#N/A,TRUE,"Door"}</definedName>
    <definedName name="aaaaa_1" localSheetId="16" hidden="1">{#N/A,#N/A,TRUE,"Basic";#N/A,#N/A,TRUE,"EXT-TABLE";#N/A,#N/A,TRUE,"STEEL";#N/A,#N/A,TRUE,"INT-Table";#N/A,#N/A,TRUE,"STEEL";#N/A,#N/A,TRUE,"Door"}</definedName>
    <definedName name="aaaaa_1" localSheetId="21" hidden="1">{#N/A,#N/A,TRUE,"Basic";#N/A,#N/A,TRUE,"EXT-TABLE";#N/A,#N/A,TRUE,"STEEL";#N/A,#N/A,TRUE,"INT-Table";#N/A,#N/A,TRUE,"STEEL";#N/A,#N/A,TRUE,"Door"}</definedName>
    <definedName name="aaaaa_1" localSheetId="18" hidden="1">{#N/A,#N/A,TRUE,"Basic";#N/A,#N/A,TRUE,"EXT-TABLE";#N/A,#N/A,TRUE,"STEEL";#N/A,#N/A,TRUE,"INT-Table";#N/A,#N/A,TRUE,"STEEL";#N/A,#N/A,TRUE,"Door"}</definedName>
    <definedName name="aaaaa_1" localSheetId="19" hidden="1">{#N/A,#N/A,TRUE,"Basic";#N/A,#N/A,TRUE,"EXT-TABLE";#N/A,#N/A,TRUE,"STEEL";#N/A,#N/A,TRUE,"INT-Table";#N/A,#N/A,TRUE,"STEEL";#N/A,#N/A,TRUE,"Door"}</definedName>
    <definedName name="aaaaa_1" localSheetId="20" hidden="1">{#N/A,#N/A,TRUE,"Basic";#N/A,#N/A,TRUE,"EXT-TABLE";#N/A,#N/A,TRUE,"STEEL";#N/A,#N/A,TRUE,"INT-Table";#N/A,#N/A,TRUE,"STEEL";#N/A,#N/A,TRUE,"Door"}</definedName>
    <definedName name="aaaaa_1" localSheetId="22" hidden="1">{#N/A,#N/A,TRUE,"Basic";#N/A,#N/A,TRUE,"EXT-TABLE";#N/A,#N/A,TRUE,"STEEL";#N/A,#N/A,TRUE,"INT-Table";#N/A,#N/A,TRUE,"STEEL";#N/A,#N/A,TRUE,"Door"}</definedName>
    <definedName name="aaaaa_1" localSheetId="24" hidden="1">{#N/A,#N/A,TRUE,"Basic";#N/A,#N/A,TRUE,"EXT-TABLE";#N/A,#N/A,TRUE,"STEEL";#N/A,#N/A,TRUE,"INT-Table";#N/A,#N/A,TRUE,"STEEL";#N/A,#N/A,TRUE,"Door"}</definedName>
    <definedName name="aaaaa_1" localSheetId="28" hidden="1">{#N/A,#N/A,TRUE,"Basic";#N/A,#N/A,TRUE,"EXT-TABLE";#N/A,#N/A,TRUE,"STEEL";#N/A,#N/A,TRUE,"INT-Table";#N/A,#N/A,TRUE,"STEEL";#N/A,#N/A,TRUE,"Door"}</definedName>
    <definedName name="aaaaa_1" localSheetId="14" hidden="1">{#N/A,#N/A,TRUE,"Basic";#N/A,#N/A,TRUE,"EXT-TABLE";#N/A,#N/A,TRUE,"STEEL";#N/A,#N/A,TRUE,"INT-Table";#N/A,#N/A,TRUE,"STEEL";#N/A,#N/A,TRUE,"Door"}</definedName>
    <definedName name="aaaaa_1" hidden="1">{#N/A,#N/A,TRUE,"Basic";#N/A,#N/A,TRUE,"EXT-TABLE";#N/A,#N/A,TRUE,"STEEL";#N/A,#N/A,TRUE,"INT-Table";#N/A,#N/A,TRUE,"STEEL";#N/A,#N/A,TRUE,"Door"}</definedName>
    <definedName name="aaaaaa" localSheetId="12" hidden="1">{"Offgrid",#N/A,FALSE,"OFFGRID";"Region",#N/A,FALSE,"REGION";"Offgrid -2",#N/A,FALSE,"OFFGRID";"WTP",#N/A,FALSE,"WTP";"WTP -2",#N/A,FALSE,"WTP";"Project",#N/A,FALSE,"PROJECT";"Summary -2",#N/A,FALSE,"SUMMARY"}</definedName>
    <definedName name="aaaaaa" localSheetId="11" hidden="1">{"Offgrid",#N/A,FALSE,"OFFGRID";"Region",#N/A,FALSE,"REGION";"Offgrid -2",#N/A,FALSE,"OFFGRID";"WTP",#N/A,FALSE,"WTP";"WTP -2",#N/A,FALSE,"WTP";"Project",#N/A,FALSE,"PROJECT";"Summary -2",#N/A,FALSE,"SUMMARY"}</definedName>
    <definedName name="aaaaaa" localSheetId="13" hidden="1">{"Offgrid",#N/A,FALSE,"OFFGRID";"Region",#N/A,FALSE,"REGION";"Offgrid -2",#N/A,FALSE,"OFFGRID";"WTP",#N/A,FALSE,"WTP";"WTP -2",#N/A,FALSE,"WTP";"Project",#N/A,FALSE,"PROJECT";"Summary -2",#N/A,FALSE,"SUMMARY"}</definedName>
    <definedName name="aaaaaa" localSheetId="16" hidden="1">{"Offgrid",#N/A,FALSE,"OFFGRID";"Region",#N/A,FALSE,"REGION";"Offgrid -2",#N/A,FALSE,"OFFGRID";"WTP",#N/A,FALSE,"WTP";"WTP -2",#N/A,FALSE,"WTP";"Project",#N/A,FALSE,"PROJECT";"Summary -2",#N/A,FALSE,"SUMMARY"}</definedName>
    <definedName name="aaaaaa" localSheetId="21" hidden="1">{"Offgrid",#N/A,FALSE,"OFFGRID";"Region",#N/A,FALSE,"REGION";"Offgrid -2",#N/A,FALSE,"OFFGRID";"WTP",#N/A,FALSE,"WTP";"WTP -2",#N/A,FALSE,"WTP";"Project",#N/A,FALSE,"PROJECT";"Summary -2",#N/A,FALSE,"SUMMARY"}</definedName>
    <definedName name="aaaaaa" localSheetId="18" hidden="1">{"Offgrid",#N/A,FALSE,"OFFGRID";"Region",#N/A,FALSE,"REGION";"Offgrid -2",#N/A,FALSE,"OFFGRID";"WTP",#N/A,FALSE,"WTP";"WTP -2",#N/A,FALSE,"WTP";"Project",#N/A,FALSE,"PROJECT";"Summary -2",#N/A,FALSE,"SUMMARY"}</definedName>
    <definedName name="aaaaaa" localSheetId="19" hidden="1">{"Offgrid",#N/A,FALSE,"OFFGRID";"Region",#N/A,FALSE,"REGION";"Offgrid -2",#N/A,FALSE,"OFFGRID";"WTP",#N/A,FALSE,"WTP";"WTP -2",#N/A,FALSE,"WTP";"Project",#N/A,FALSE,"PROJECT";"Summary -2",#N/A,FALSE,"SUMMARY"}</definedName>
    <definedName name="aaaaaa" localSheetId="20" hidden="1">{"Offgrid",#N/A,FALSE,"OFFGRID";"Region",#N/A,FALSE,"REGION";"Offgrid -2",#N/A,FALSE,"OFFGRID";"WTP",#N/A,FALSE,"WTP";"WTP -2",#N/A,FALSE,"WTP";"Project",#N/A,FALSE,"PROJECT";"Summary -2",#N/A,FALSE,"SUMMARY"}</definedName>
    <definedName name="aaaaaa" localSheetId="22" hidden="1">{"Offgrid",#N/A,FALSE,"OFFGRID";"Region",#N/A,FALSE,"REGION";"Offgrid -2",#N/A,FALSE,"OFFGRID";"WTP",#N/A,FALSE,"WTP";"WTP -2",#N/A,FALSE,"WTP";"Project",#N/A,FALSE,"PROJECT";"Summary -2",#N/A,FALSE,"SUMMARY"}</definedName>
    <definedName name="aaaaaa" localSheetId="24" hidden="1">{"Offgrid",#N/A,FALSE,"OFFGRID";"Region",#N/A,FALSE,"REGION";"Offgrid -2",#N/A,FALSE,"OFFGRID";"WTP",#N/A,FALSE,"WTP";"WTP -2",#N/A,FALSE,"WTP";"Project",#N/A,FALSE,"PROJECT";"Summary -2",#N/A,FALSE,"SUMMARY"}</definedName>
    <definedName name="aaaaaa" localSheetId="28" hidden="1">{"Offgrid",#N/A,FALSE,"OFFGRID";"Region",#N/A,FALSE,"REGION";"Offgrid -2",#N/A,FALSE,"OFFGRID";"WTP",#N/A,FALSE,"WTP";"WTP -2",#N/A,FALSE,"WTP";"Project",#N/A,FALSE,"PROJECT";"Summary -2",#N/A,FALSE,"SUMMARY"}</definedName>
    <definedName name="aaaaaa" localSheetId="14" hidden="1">{"Offgrid",#N/A,FALSE,"OFFGRID";"Region",#N/A,FALSE,"REGION";"Offgrid -2",#N/A,FALSE,"OFFGRID";"WTP",#N/A,FALSE,"WTP";"WTP -2",#N/A,FALSE,"WTP";"Project",#N/A,FALSE,"PROJECT";"Summary -2",#N/A,FALSE,"SUMMARY"}</definedName>
    <definedName name="aaaaaa" hidden="1">{"Offgrid",#N/A,FALSE,"OFFGRID";"Region",#N/A,FALSE,"REGION";"Offgrid -2",#N/A,FALSE,"OFFGRID";"WTP",#N/A,FALSE,"WTP";"WTP -2",#N/A,FALSE,"WTP";"Project",#N/A,FALSE,"PROJECT";"Summary -2",#N/A,FALSE,"SUMMARY"}</definedName>
    <definedName name="aaaaaaa" localSheetId="12" hidden="1">{#N/A,#N/A,FALSE,"type1";#N/A,#N/A,FALSE,"지지력";#N/A,#N/A,FALSE,"PILE계산";#N/A,#N/A,FALSE,"PILE ";#N/A,#N/A,FALSE,"철근량";#N/A,#N/A,FALSE,"균열검토";#N/A,#N/A,FALSE,"날개벽";#N/A,#N/A,FALSE,"주철근조립도";#N/A,#N/A,FALSE,"교좌"}</definedName>
    <definedName name="aaaaaaa" localSheetId="11" hidden="1">{#N/A,#N/A,FALSE,"type1";#N/A,#N/A,FALSE,"지지력";#N/A,#N/A,FALSE,"PILE계산";#N/A,#N/A,FALSE,"PILE ";#N/A,#N/A,FALSE,"철근량";#N/A,#N/A,FALSE,"균열검토";#N/A,#N/A,FALSE,"날개벽";#N/A,#N/A,FALSE,"주철근조립도";#N/A,#N/A,FALSE,"교좌"}</definedName>
    <definedName name="aaaaaaa" localSheetId="13" hidden="1">{#N/A,#N/A,FALSE,"type1";#N/A,#N/A,FALSE,"지지력";#N/A,#N/A,FALSE,"PILE계산";#N/A,#N/A,FALSE,"PILE ";#N/A,#N/A,FALSE,"철근량";#N/A,#N/A,FALSE,"균열검토";#N/A,#N/A,FALSE,"날개벽";#N/A,#N/A,FALSE,"주철근조립도";#N/A,#N/A,FALSE,"교좌"}</definedName>
    <definedName name="aaaaaaa" localSheetId="16" hidden="1">{#N/A,#N/A,FALSE,"type1";#N/A,#N/A,FALSE,"지지력";#N/A,#N/A,FALSE,"PILE계산";#N/A,#N/A,FALSE,"PILE ";#N/A,#N/A,FALSE,"철근량";#N/A,#N/A,FALSE,"균열검토";#N/A,#N/A,FALSE,"날개벽";#N/A,#N/A,FALSE,"주철근조립도";#N/A,#N/A,FALSE,"교좌"}</definedName>
    <definedName name="aaaaaaa" localSheetId="21" hidden="1">{#N/A,#N/A,FALSE,"type1";#N/A,#N/A,FALSE,"지지력";#N/A,#N/A,FALSE,"PILE계산";#N/A,#N/A,FALSE,"PILE ";#N/A,#N/A,FALSE,"철근량";#N/A,#N/A,FALSE,"균열검토";#N/A,#N/A,FALSE,"날개벽";#N/A,#N/A,FALSE,"주철근조립도";#N/A,#N/A,FALSE,"교좌"}</definedName>
    <definedName name="aaaaaaa" localSheetId="18" hidden="1">{#N/A,#N/A,FALSE,"type1";#N/A,#N/A,FALSE,"지지력";#N/A,#N/A,FALSE,"PILE계산";#N/A,#N/A,FALSE,"PILE ";#N/A,#N/A,FALSE,"철근량";#N/A,#N/A,FALSE,"균열검토";#N/A,#N/A,FALSE,"날개벽";#N/A,#N/A,FALSE,"주철근조립도";#N/A,#N/A,FALSE,"교좌"}</definedName>
    <definedName name="aaaaaaa" localSheetId="19" hidden="1">{#N/A,#N/A,FALSE,"type1";#N/A,#N/A,FALSE,"지지력";#N/A,#N/A,FALSE,"PILE계산";#N/A,#N/A,FALSE,"PILE ";#N/A,#N/A,FALSE,"철근량";#N/A,#N/A,FALSE,"균열검토";#N/A,#N/A,FALSE,"날개벽";#N/A,#N/A,FALSE,"주철근조립도";#N/A,#N/A,FALSE,"교좌"}</definedName>
    <definedName name="aaaaaaa" localSheetId="20" hidden="1">{#N/A,#N/A,FALSE,"type1";#N/A,#N/A,FALSE,"지지력";#N/A,#N/A,FALSE,"PILE계산";#N/A,#N/A,FALSE,"PILE ";#N/A,#N/A,FALSE,"철근량";#N/A,#N/A,FALSE,"균열검토";#N/A,#N/A,FALSE,"날개벽";#N/A,#N/A,FALSE,"주철근조립도";#N/A,#N/A,FALSE,"교좌"}</definedName>
    <definedName name="aaaaaaa" localSheetId="22" hidden="1">{#N/A,#N/A,FALSE,"type1";#N/A,#N/A,FALSE,"지지력";#N/A,#N/A,FALSE,"PILE계산";#N/A,#N/A,FALSE,"PILE ";#N/A,#N/A,FALSE,"철근량";#N/A,#N/A,FALSE,"균열검토";#N/A,#N/A,FALSE,"날개벽";#N/A,#N/A,FALSE,"주철근조립도";#N/A,#N/A,FALSE,"교좌"}</definedName>
    <definedName name="aaaaaaa" localSheetId="24" hidden="1">{#N/A,#N/A,FALSE,"type1";#N/A,#N/A,FALSE,"지지력";#N/A,#N/A,FALSE,"PILE계산";#N/A,#N/A,FALSE,"PILE ";#N/A,#N/A,FALSE,"철근량";#N/A,#N/A,FALSE,"균열검토";#N/A,#N/A,FALSE,"날개벽";#N/A,#N/A,FALSE,"주철근조립도";#N/A,#N/A,FALSE,"교좌"}</definedName>
    <definedName name="aaaaaaa" localSheetId="28" hidden="1">{#N/A,#N/A,FALSE,"type1";#N/A,#N/A,FALSE,"지지력";#N/A,#N/A,FALSE,"PILE계산";#N/A,#N/A,FALSE,"PILE ";#N/A,#N/A,FALSE,"철근량";#N/A,#N/A,FALSE,"균열검토";#N/A,#N/A,FALSE,"날개벽";#N/A,#N/A,FALSE,"주철근조립도";#N/A,#N/A,FALSE,"교좌"}</definedName>
    <definedName name="aaaaaaa" localSheetId="14"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 localSheetId="12" hidden="1">{#N/A,#N/A,TRUE,"Krycí list"}</definedName>
    <definedName name="aaaaaaaa" localSheetId="11" hidden="1">{#N/A,#N/A,TRUE,"Krycí list"}</definedName>
    <definedName name="aaaaaaaa" localSheetId="13" hidden="1">{#N/A,#N/A,TRUE,"Krycí list"}</definedName>
    <definedName name="aaaaaaaa" localSheetId="16" hidden="1">{#N/A,#N/A,TRUE,"Krycí list"}</definedName>
    <definedName name="aaaaaaaa" localSheetId="21" hidden="1">{#N/A,#N/A,TRUE,"Krycí list"}</definedName>
    <definedName name="aaaaaaaa" localSheetId="18" hidden="1">{#N/A,#N/A,TRUE,"Krycí list"}</definedName>
    <definedName name="aaaaaaaa" localSheetId="19" hidden="1">{#N/A,#N/A,TRUE,"Krycí list"}</definedName>
    <definedName name="aaaaaaaa" localSheetId="20" hidden="1">{#N/A,#N/A,TRUE,"Krycí list"}</definedName>
    <definedName name="aaaaaaaa" localSheetId="22" hidden="1">{#N/A,#N/A,TRUE,"Krycí list"}</definedName>
    <definedName name="aaaaaaaa" localSheetId="24" hidden="1">{#N/A,#N/A,TRUE,"Krycí list"}</definedName>
    <definedName name="aaaaaaaa" localSheetId="28" hidden="1">{#N/A,#N/A,TRUE,"Krycí list"}</definedName>
    <definedName name="aaaaaaaa" localSheetId="14" hidden="1">{#N/A,#N/A,TRUE,"Krycí list"}</definedName>
    <definedName name="aaaaaaaa" hidden="1">{#N/A,#N/A,TRUE,"Krycí list"}</definedName>
    <definedName name="aaaaaaaaa" hidden="1">#REF!</definedName>
    <definedName name="aaaaaaaaaa" localSheetId="12" hidden="1">{#N/A,#N/A,FALSE,"운반시간"}</definedName>
    <definedName name="aaaaaaaaaa" localSheetId="11" hidden="1">{#N/A,#N/A,FALSE,"운반시간"}</definedName>
    <definedName name="aaaaaaaaaa" localSheetId="13" hidden="1">{#N/A,#N/A,FALSE,"운반시간"}</definedName>
    <definedName name="aaaaaaaaaa" localSheetId="16" hidden="1">{#N/A,#N/A,FALSE,"운반시간"}</definedName>
    <definedName name="aaaaaaaaaa" localSheetId="21" hidden="1">{#N/A,#N/A,FALSE,"운반시간"}</definedName>
    <definedName name="aaaaaaaaaa" localSheetId="18" hidden="1">{#N/A,#N/A,FALSE,"운반시간"}</definedName>
    <definedName name="aaaaaaaaaa" localSheetId="19" hidden="1">{#N/A,#N/A,FALSE,"운반시간"}</definedName>
    <definedName name="aaaaaaaaaa" localSheetId="20" hidden="1">{#N/A,#N/A,FALSE,"운반시간"}</definedName>
    <definedName name="aaaaaaaaaa" localSheetId="22" hidden="1">{#N/A,#N/A,FALSE,"운반시간"}</definedName>
    <definedName name="aaaaaaaaaa" localSheetId="24" hidden="1">{#N/A,#N/A,FALSE,"운반시간"}</definedName>
    <definedName name="aaaaaaaaaa" localSheetId="28" hidden="1">{#N/A,#N/A,FALSE,"운반시간"}</definedName>
    <definedName name="aaaaaaaaaa" localSheetId="14" hidden="1">{#N/A,#N/A,FALSE,"운반시간"}</definedName>
    <definedName name="aaaaaaaaaa" hidden="1">{#N/A,#N/A,FALSE,"운반시간"}</definedName>
    <definedName name="aaaaaaaaaa_1" localSheetId="12" hidden="1">{#N/A,#N/A,FALSE,"운반시간"}</definedName>
    <definedName name="aaaaaaaaaa_1" localSheetId="11" hidden="1">{#N/A,#N/A,FALSE,"운반시간"}</definedName>
    <definedName name="aaaaaaaaaa_1" localSheetId="13" hidden="1">{#N/A,#N/A,FALSE,"운반시간"}</definedName>
    <definedName name="aaaaaaaaaa_1" localSheetId="16" hidden="1">{#N/A,#N/A,FALSE,"운반시간"}</definedName>
    <definedName name="aaaaaaaaaa_1" localSheetId="21" hidden="1">{#N/A,#N/A,FALSE,"운반시간"}</definedName>
    <definedName name="aaaaaaaaaa_1" localSheetId="18" hidden="1">{#N/A,#N/A,FALSE,"운반시간"}</definedName>
    <definedName name="aaaaaaaaaa_1" localSheetId="19" hidden="1">{#N/A,#N/A,FALSE,"운반시간"}</definedName>
    <definedName name="aaaaaaaaaa_1" localSheetId="20" hidden="1">{#N/A,#N/A,FALSE,"운반시간"}</definedName>
    <definedName name="aaaaaaaaaa_1" localSheetId="22" hidden="1">{#N/A,#N/A,FALSE,"운반시간"}</definedName>
    <definedName name="aaaaaaaaaa_1" localSheetId="24" hidden="1">{#N/A,#N/A,FALSE,"운반시간"}</definedName>
    <definedName name="aaaaaaaaaa_1" localSheetId="28" hidden="1">{#N/A,#N/A,FALSE,"운반시간"}</definedName>
    <definedName name="aaaaaaaaaa_1" localSheetId="14" hidden="1">{#N/A,#N/A,FALSE,"운반시간"}</definedName>
    <definedName name="aaaaaaaaaa_1" hidden="1">{#N/A,#N/A,FALSE,"운반시간"}</definedName>
    <definedName name="aaaaaaaaaaa" hidden="1">#REF!</definedName>
    <definedName name="aaaaaaaaaaaa" localSheetId="12" hidden="1">{#N/A,#N/A,TRUE,"Krycí list"}</definedName>
    <definedName name="aaaaaaaaaaaa" localSheetId="11" hidden="1">{#N/A,#N/A,TRUE,"Krycí list"}</definedName>
    <definedName name="aaaaaaaaaaaa" localSheetId="13" hidden="1">{#N/A,#N/A,TRUE,"Krycí list"}</definedName>
    <definedName name="aaaaaaaaaaaa" localSheetId="16" hidden="1">{#N/A,#N/A,TRUE,"Krycí list"}</definedName>
    <definedName name="aaaaaaaaaaaa" localSheetId="21" hidden="1">{#N/A,#N/A,TRUE,"Krycí list"}</definedName>
    <definedName name="aaaaaaaaaaaa" localSheetId="18" hidden="1">{#N/A,#N/A,TRUE,"Krycí list"}</definedName>
    <definedName name="aaaaaaaaaaaa" localSheetId="19" hidden="1">{#N/A,#N/A,TRUE,"Krycí list"}</definedName>
    <definedName name="aaaaaaaaaaaa" localSheetId="20" hidden="1">{#N/A,#N/A,TRUE,"Krycí list"}</definedName>
    <definedName name="aaaaaaaaaaaa" localSheetId="22" hidden="1">{#N/A,#N/A,TRUE,"Krycí list"}</definedName>
    <definedName name="aaaaaaaaaaaa" localSheetId="24" hidden="1">{#N/A,#N/A,TRUE,"Krycí list"}</definedName>
    <definedName name="aaaaaaaaaaaa" localSheetId="28" hidden="1">{#N/A,#N/A,TRUE,"Krycí list"}</definedName>
    <definedName name="aaaaaaaaaaaa" localSheetId="14" hidden="1">{#N/A,#N/A,TRUE,"Krycí list"}</definedName>
    <definedName name="aaaaaaaaaaaa" hidden="1">{#N/A,#N/A,TRUE,"Krycí list"}</definedName>
    <definedName name="aaaaaaaaaaaaaaaa" localSheetId="12" hidden="1">{#N/A,#N/A,FALSE,"CCTV"}</definedName>
    <definedName name="aaaaaaaaaaaaaaaa" localSheetId="11" hidden="1">{#N/A,#N/A,FALSE,"CCTV"}</definedName>
    <definedName name="aaaaaaaaaaaaaaaa" localSheetId="13" hidden="1">{#N/A,#N/A,FALSE,"CCTV"}</definedName>
    <definedName name="aaaaaaaaaaaaaaaa" localSheetId="16" hidden="1">{#N/A,#N/A,FALSE,"CCTV"}</definedName>
    <definedName name="aaaaaaaaaaaaaaaa" localSheetId="21" hidden="1">{#N/A,#N/A,FALSE,"CCTV"}</definedName>
    <definedName name="aaaaaaaaaaaaaaaa" localSheetId="18" hidden="1">{#N/A,#N/A,FALSE,"CCTV"}</definedName>
    <definedName name="aaaaaaaaaaaaaaaa" localSheetId="19" hidden="1">{#N/A,#N/A,FALSE,"CCTV"}</definedName>
    <definedName name="aaaaaaaaaaaaaaaa" localSheetId="20" hidden="1">{#N/A,#N/A,FALSE,"CCTV"}</definedName>
    <definedName name="aaaaaaaaaaaaaaaa" localSheetId="22" hidden="1">{#N/A,#N/A,FALSE,"CCTV"}</definedName>
    <definedName name="aaaaaaaaaaaaaaaa" localSheetId="24" hidden="1">{#N/A,#N/A,FALSE,"CCTV"}</definedName>
    <definedName name="aaaaaaaaaaaaaaaa" localSheetId="28" hidden="1">{#N/A,#N/A,FALSE,"CCTV"}</definedName>
    <definedName name="aaaaaaaaaaaaaaaa" localSheetId="14" hidden="1">{#N/A,#N/A,FALSE,"CCTV"}</definedName>
    <definedName name="aaaaaaaaaaaaaaaa" hidden="1">{#N/A,#N/A,FALSE,"CCTV"}</definedName>
    <definedName name="aaaaaaaaaaaaaaaaa" localSheetId="12" hidden="1">{#N/A,#N/A,FALSE,"CCTV"}</definedName>
    <definedName name="aaaaaaaaaaaaaaaaa" localSheetId="11" hidden="1">{#N/A,#N/A,FALSE,"CCTV"}</definedName>
    <definedName name="aaaaaaaaaaaaaaaaa" localSheetId="13" hidden="1">{#N/A,#N/A,FALSE,"CCTV"}</definedName>
    <definedName name="aaaaaaaaaaaaaaaaa" localSheetId="16" hidden="1">{#N/A,#N/A,FALSE,"CCTV"}</definedName>
    <definedName name="aaaaaaaaaaaaaaaaa" localSheetId="21" hidden="1">{#N/A,#N/A,FALSE,"CCTV"}</definedName>
    <definedName name="aaaaaaaaaaaaaaaaa" localSheetId="18" hidden="1">{#N/A,#N/A,FALSE,"CCTV"}</definedName>
    <definedName name="aaaaaaaaaaaaaaaaa" localSheetId="19" hidden="1">{#N/A,#N/A,FALSE,"CCTV"}</definedName>
    <definedName name="aaaaaaaaaaaaaaaaa" localSheetId="20" hidden="1">{#N/A,#N/A,FALSE,"CCTV"}</definedName>
    <definedName name="aaaaaaaaaaaaaaaaa" localSheetId="22" hidden="1">{#N/A,#N/A,FALSE,"CCTV"}</definedName>
    <definedName name="aaaaaaaaaaaaaaaaa" localSheetId="24" hidden="1">{#N/A,#N/A,FALSE,"CCTV"}</definedName>
    <definedName name="aaaaaaaaaaaaaaaaa" localSheetId="28" hidden="1">{#N/A,#N/A,FALSE,"CCTV"}</definedName>
    <definedName name="aaaaaaaaaaaaaaaaa" localSheetId="14" hidden="1">{#N/A,#N/A,FALSE,"CCTV"}</definedName>
    <definedName name="aaaaaaaaaaaaaaaaa" hidden="1">{#N/A,#N/A,FALSE,"CCTV"}</definedName>
    <definedName name="aaaaaaaaaaaaaaaaaa" localSheetId="12" hidden="1">{"'Sheet1'!$L$16"}</definedName>
    <definedName name="aaaaaaaaaaaaaaaaaa" localSheetId="11" hidden="1">{"'Sheet1'!$L$16"}</definedName>
    <definedName name="aaaaaaaaaaaaaaaaaa" localSheetId="13" hidden="1">{"'Sheet1'!$L$16"}</definedName>
    <definedName name="aaaaaaaaaaaaaaaaaa" localSheetId="16" hidden="1">{"'Sheet1'!$L$16"}</definedName>
    <definedName name="aaaaaaaaaaaaaaaaaa" localSheetId="21" hidden="1">{"'Sheet1'!$L$16"}</definedName>
    <definedName name="aaaaaaaaaaaaaaaaaa" localSheetId="18" hidden="1">{"'Sheet1'!$L$16"}</definedName>
    <definedName name="aaaaaaaaaaaaaaaaaa" localSheetId="19" hidden="1">{"'Sheet1'!$L$16"}</definedName>
    <definedName name="aaaaaaaaaaaaaaaaaa" localSheetId="20" hidden="1">{"'Sheet1'!$L$16"}</definedName>
    <definedName name="aaaaaaaaaaaaaaaaaa" localSheetId="22" hidden="1">{"'Sheet1'!$L$16"}</definedName>
    <definedName name="aaaaaaaaaaaaaaaaaa" localSheetId="24" hidden="1">{"'Sheet1'!$L$16"}</definedName>
    <definedName name="aaaaaaaaaaaaaaaaaa" localSheetId="28" hidden="1">{"'Sheet1'!$L$16"}</definedName>
    <definedName name="aaaaaaaaaaaaaaaaaa" localSheetId="14" hidden="1">{"'Sheet1'!$L$16"}</definedName>
    <definedName name="aaaaaaaaaaaaaaaaaa" hidden="1">{"'Sheet1'!$L$16"}</definedName>
    <definedName name="aaaaaaaaaaaaaaaaaaaaaaaa" localSheetId="12" hidden="1">{"'Sheet1'!$L$16"}</definedName>
    <definedName name="aaaaaaaaaaaaaaaaaaaaaaaa" localSheetId="11" hidden="1">{"'Sheet1'!$L$16"}</definedName>
    <definedName name="aaaaaaaaaaaaaaaaaaaaaaaa" localSheetId="13" hidden="1">{"'Sheet1'!$L$16"}</definedName>
    <definedName name="aaaaaaaaaaaaaaaaaaaaaaaa" localSheetId="16" hidden="1">{"'Sheet1'!$L$16"}</definedName>
    <definedName name="aaaaaaaaaaaaaaaaaaaaaaaa" localSheetId="21" hidden="1">{"'Sheet1'!$L$16"}</definedName>
    <definedName name="aaaaaaaaaaaaaaaaaaaaaaaa" localSheetId="18" hidden="1">{"'Sheet1'!$L$16"}</definedName>
    <definedName name="aaaaaaaaaaaaaaaaaaaaaaaa" localSheetId="19" hidden="1">{"'Sheet1'!$L$16"}</definedName>
    <definedName name="aaaaaaaaaaaaaaaaaaaaaaaa" localSheetId="20" hidden="1">{"'Sheet1'!$L$16"}</definedName>
    <definedName name="aaaaaaaaaaaaaaaaaaaaaaaa" localSheetId="22" hidden="1">{"'Sheet1'!$L$16"}</definedName>
    <definedName name="aaaaaaaaaaaaaaaaaaaaaaaa" localSheetId="24" hidden="1">{"'Sheet1'!$L$16"}</definedName>
    <definedName name="aaaaaaaaaaaaaaaaaaaaaaaa" localSheetId="28" hidden="1">{"'Sheet1'!$L$16"}</definedName>
    <definedName name="aaaaaaaaaaaaaaaaaaaaaaaa" localSheetId="14" hidden="1">{"'Sheet1'!$L$16"}</definedName>
    <definedName name="aaaaaaaaaaaaaaaaaaaaaaaa" hidden="1">{"'Sheet1'!$L$16"}</definedName>
    <definedName name="aaab" localSheetId="12" hidden="1">{"'Sheet1'!$L$16"}</definedName>
    <definedName name="aaab" localSheetId="11" hidden="1">{"'Sheet1'!$L$16"}</definedName>
    <definedName name="aaab" localSheetId="13" hidden="1">{"'Sheet1'!$L$16"}</definedName>
    <definedName name="aaab" localSheetId="16" hidden="1">{"'Sheet1'!$L$16"}</definedName>
    <definedName name="aaab" localSheetId="21" hidden="1">{"'Sheet1'!$L$16"}</definedName>
    <definedName name="aaab" localSheetId="18" hidden="1">{"'Sheet1'!$L$16"}</definedName>
    <definedName name="aaab" localSheetId="19" hidden="1">{"'Sheet1'!$L$16"}</definedName>
    <definedName name="aaab" localSheetId="20" hidden="1">{"'Sheet1'!$L$16"}</definedName>
    <definedName name="aaab" localSheetId="22" hidden="1">{"'Sheet1'!$L$16"}</definedName>
    <definedName name="aaab" localSheetId="24" hidden="1">{"'Sheet1'!$L$16"}</definedName>
    <definedName name="aaab" localSheetId="28" hidden="1">{"'Sheet1'!$L$16"}</definedName>
    <definedName name="aaab" localSheetId="14" hidden="1">{"'Sheet1'!$L$16"}</definedName>
    <definedName name="aaab" hidden="1">{"'Sheet1'!$L$16"}</definedName>
    <definedName name="aaafff" localSheetId="12" hidden="1">{"'장비'!$A$3:$M$12"}</definedName>
    <definedName name="aaafff" localSheetId="11" hidden="1">{"'장비'!$A$3:$M$12"}</definedName>
    <definedName name="aaafff" localSheetId="13" hidden="1">{"'장비'!$A$3:$M$12"}</definedName>
    <definedName name="aaafff" localSheetId="16" hidden="1">{"'장비'!$A$3:$M$12"}</definedName>
    <definedName name="aaafff" localSheetId="21" hidden="1">{"'장비'!$A$3:$M$12"}</definedName>
    <definedName name="aaafff" localSheetId="18" hidden="1">{"'장비'!$A$3:$M$12"}</definedName>
    <definedName name="aaafff" localSheetId="19" hidden="1">{"'장비'!$A$3:$M$12"}</definedName>
    <definedName name="aaafff" localSheetId="20" hidden="1">{"'장비'!$A$3:$M$12"}</definedName>
    <definedName name="aaafff" localSheetId="22" hidden="1">{"'장비'!$A$3:$M$12"}</definedName>
    <definedName name="aaafff" localSheetId="24" hidden="1">{"'장비'!$A$3:$M$12"}</definedName>
    <definedName name="aaafff" localSheetId="28" hidden="1">{"'장비'!$A$3:$M$12"}</definedName>
    <definedName name="aaafff" localSheetId="14" hidden="1">{"'장비'!$A$3:$M$12"}</definedName>
    <definedName name="aaafff" hidden="1">{"'장비'!$A$3:$M$12"}</definedName>
    <definedName name="aaag" localSheetId="12" hidden="1">{#N/A,#N/A,TRUE,"SUM";#N/A,#N/A,TRUE,"EE";#N/A,#N/A,TRUE,"AC";#N/A,#N/A,TRUE,"SN"}</definedName>
    <definedName name="aaag" localSheetId="11" hidden="1">{#N/A,#N/A,TRUE,"SUM";#N/A,#N/A,TRUE,"EE";#N/A,#N/A,TRUE,"AC";#N/A,#N/A,TRUE,"SN"}</definedName>
    <definedName name="aaag" localSheetId="13" hidden="1">{#N/A,#N/A,TRUE,"SUM";#N/A,#N/A,TRUE,"EE";#N/A,#N/A,TRUE,"AC";#N/A,#N/A,TRUE,"SN"}</definedName>
    <definedName name="aaag" localSheetId="16" hidden="1">{#N/A,#N/A,TRUE,"SUM";#N/A,#N/A,TRUE,"EE";#N/A,#N/A,TRUE,"AC";#N/A,#N/A,TRUE,"SN"}</definedName>
    <definedName name="aaag" localSheetId="21" hidden="1">{#N/A,#N/A,TRUE,"SUM";#N/A,#N/A,TRUE,"EE";#N/A,#N/A,TRUE,"AC";#N/A,#N/A,TRUE,"SN"}</definedName>
    <definedName name="aaag" localSheetId="18" hidden="1">{#N/A,#N/A,TRUE,"SUM";#N/A,#N/A,TRUE,"EE";#N/A,#N/A,TRUE,"AC";#N/A,#N/A,TRUE,"SN"}</definedName>
    <definedName name="aaag" localSheetId="19" hidden="1">{#N/A,#N/A,TRUE,"SUM";#N/A,#N/A,TRUE,"EE";#N/A,#N/A,TRUE,"AC";#N/A,#N/A,TRUE,"SN"}</definedName>
    <definedName name="aaag" localSheetId="20" hidden="1">{#N/A,#N/A,TRUE,"SUM";#N/A,#N/A,TRUE,"EE";#N/A,#N/A,TRUE,"AC";#N/A,#N/A,TRUE,"SN"}</definedName>
    <definedName name="aaag" localSheetId="22" hidden="1">{#N/A,#N/A,TRUE,"SUM";#N/A,#N/A,TRUE,"EE";#N/A,#N/A,TRUE,"AC";#N/A,#N/A,TRUE,"SN"}</definedName>
    <definedName name="aaag" localSheetId="24" hidden="1">{#N/A,#N/A,TRUE,"SUM";#N/A,#N/A,TRUE,"EE";#N/A,#N/A,TRUE,"AC";#N/A,#N/A,TRUE,"SN"}</definedName>
    <definedName name="aaag" localSheetId="28" hidden="1">{#N/A,#N/A,TRUE,"SUM";#N/A,#N/A,TRUE,"EE";#N/A,#N/A,TRUE,"AC";#N/A,#N/A,TRUE,"SN"}</definedName>
    <definedName name="aaag" localSheetId="14" hidden="1">{#N/A,#N/A,TRUE,"SUM";#N/A,#N/A,TRUE,"EE";#N/A,#N/A,TRUE,"AC";#N/A,#N/A,TRUE,"SN"}</definedName>
    <definedName name="aaag" hidden="1">{#N/A,#N/A,TRUE,"SUM";#N/A,#N/A,TRUE,"EE";#N/A,#N/A,TRUE,"AC";#N/A,#N/A,TRUE,"SN"}</definedName>
    <definedName name="aaas" hidden="1">#REF!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hidden="1">#REF!</definedName>
    <definedName name="AAC"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áấd" hidden="1">#REF!</definedName>
    <definedName name="AA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G" localSheetId="12" hidden="1">{#N/A,#N/A,TRUE,"1";#N/A,#N/A,TRUE,"2";#N/A,#N/A,TRUE,"3";#N/A,#N/A,TRUE,"4";#N/A,#N/A,TRUE,"5";#N/A,#N/A,TRUE,"6";#N/A,#N/A,TRUE,"7"}</definedName>
    <definedName name="AAG" localSheetId="11" hidden="1">{#N/A,#N/A,TRUE,"1";#N/A,#N/A,TRUE,"2";#N/A,#N/A,TRUE,"3";#N/A,#N/A,TRUE,"4";#N/A,#N/A,TRUE,"5";#N/A,#N/A,TRUE,"6";#N/A,#N/A,TRUE,"7"}</definedName>
    <definedName name="AAG" localSheetId="13" hidden="1">{#N/A,#N/A,TRUE,"1";#N/A,#N/A,TRUE,"2";#N/A,#N/A,TRUE,"3";#N/A,#N/A,TRUE,"4";#N/A,#N/A,TRUE,"5";#N/A,#N/A,TRUE,"6";#N/A,#N/A,TRUE,"7"}</definedName>
    <definedName name="AAG" localSheetId="16" hidden="1">{#N/A,#N/A,TRUE,"1";#N/A,#N/A,TRUE,"2";#N/A,#N/A,TRUE,"3";#N/A,#N/A,TRUE,"4";#N/A,#N/A,TRUE,"5";#N/A,#N/A,TRUE,"6";#N/A,#N/A,TRUE,"7"}</definedName>
    <definedName name="AAG" localSheetId="21" hidden="1">{#N/A,#N/A,TRUE,"1";#N/A,#N/A,TRUE,"2";#N/A,#N/A,TRUE,"3";#N/A,#N/A,TRUE,"4";#N/A,#N/A,TRUE,"5";#N/A,#N/A,TRUE,"6";#N/A,#N/A,TRUE,"7"}</definedName>
    <definedName name="AAG" localSheetId="18" hidden="1">{#N/A,#N/A,TRUE,"1";#N/A,#N/A,TRUE,"2";#N/A,#N/A,TRUE,"3";#N/A,#N/A,TRUE,"4";#N/A,#N/A,TRUE,"5";#N/A,#N/A,TRUE,"6";#N/A,#N/A,TRUE,"7"}</definedName>
    <definedName name="AAG" localSheetId="19" hidden="1">{#N/A,#N/A,TRUE,"1";#N/A,#N/A,TRUE,"2";#N/A,#N/A,TRUE,"3";#N/A,#N/A,TRUE,"4";#N/A,#N/A,TRUE,"5";#N/A,#N/A,TRUE,"6";#N/A,#N/A,TRUE,"7"}</definedName>
    <definedName name="AAG" localSheetId="20" hidden="1">{#N/A,#N/A,TRUE,"1";#N/A,#N/A,TRUE,"2";#N/A,#N/A,TRUE,"3";#N/A,#N/A,TRUE,"4";#N/A,#N/A,TRUE,"5";#N/A,#N/A,TRUE,"6";#N/A,#N/A,TRUE,"7"}</definedName>
    <definedName name="AAG" localSheetId="22" hidden="1">{#N/A,#N/A,TRUE,"1";#N/A,#N/A,TRUE,"2";#N/A,#N/A,TRUE,"3";#N/A,#N/A,TRUE,"4";#N/A,#N/A,TRUE,"5";#N/A,#N/A,TRUE,"6";#N/A,#N/A,TRUE,"7"}</definedName>
    <definedName name="AAG" localSheetId="24" hidden="1">{#N/A,#N/A,TRUE,"1";#N/A,#N/A,TRUE,"2";#N/A,#N/A,TRUE,"3";#N/A,#N/A,TRUE,"4";#N/A,#N/A,TRUE,"5";#N/A,#N/A,TRUE,"6";#N/A,#N/A,TRUE,"7"}</definedName>
    <definedName name="AAG" localSheetId="28" hidden="1">{#N/A,#N/A,TRUE,"1";#N/A,#N/A,TRUE,"2";#N/A,#N/A,TRUE,"3";#N/A,#N/A,TRUE,"4";#N/A,#N/A,TRUE,"5";#N/A,#N/A,TRUE,"6";#N/A,#N/A,TRUE,"7"}</definedName>
    <definedName name="AAG" localSheetId="14" hidden="1">{#N/A,#N/A,TRUE,"1";#N/A,#N/A,TRUE,"2";#N/A,#N/A,TRUE,"3";#N/A,#N/A,TRUE,"4";#N/A,#N/A,TRUE,"5";#N/A,#N/A,TRUE,"6";#N/A,#N/A,TRUE,"7"}</definedName>
    <definedName name="AAG" hidden="1">{#N/A,#N/A,TRUE,"1";#N/A,#N/A,TRUE,"2";#N/A,#N/A,TRUE,"3";#N/A,#N/A,TRUE,"4";#N/A,#N/A,TRUE,"5";#N/A,#N/A,TRUE,"6";#N/A,#N/A,TRUE,"7"}</definedName>
    <definedName name="AA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kdf" localSheetId="12" hidden="1">{#N/A,#N/A,FALSE,"mgtsum.XLS";#N/A,#N/A,FALSE,"CAPONE";#N/A,#N/A,FALSE,"CAPTWO";#N/A,#N/A,FALSE,"CAPTHREE"}</definedName>
    <definedName name="aakdf" localSheetId="11" hidden="1">{#N/A,#N/A,FALSE,"mgtsum.XLS";#N/A,#N/A,FALSE,"CAPONE";#N/A,#N/A,FALSE,"CAPTWO";#N/A,#N/A,FALSE,"CAPTHREE"}</definedName>
    <definedName name="aakdf" localSheetId="13" hidden="1">{#N/A,#N/A,FALSE,"mgtsum.XLS";#N/A,#N/A,FALSE,"CAPONE";#N/A,#N/A,FALSE,"CAPTWO";#N/A,#N/A,FALSE,"CAPTHREE"}</definedName>
    <definedName name="aakdf" localSheetId="16" hidden="1">{#N/A,#N/A,FALSE,"mgtsum.XLS";#N/A,#N/A,FALSE,"CAPONE";#N/A,#N/A,FALSE,"CAPTWO";#N/A,#N/A,FALSE,"CAPTHREE"}</definedName>
    <definedName name="aakdf" localSheetId="21" hidden="1">{#N/A,#N/A,FALSE,"mgtsum.XLS";#N/A,#N/A,FALSE,"CAPONE";#N/A,#N/A,FALSE,"CAPTWO";#N/A,#N/A,FALSE,"CAPTHREE"}</definedName>
    <definedName name="aakdf" localSheetId="18" hidden="1">{#N/A,#N/A,FALSE,"mgtsum.XLS";#N/A,#N/A,FALSE,"CAPONE";#N/A,#N/A,FALSE,"CAPTWO";#N/A,#N/A,FALSE,"CAPTHREE"}</definedName>
    <definedName name="aakdf" localSheetId="19" hidden="1">{#N/A,#N/A,FALSE,"mgtsum.XLS";#N/A,#N/A,FALSE,"CAPONE";#N/A,#N/A,FALSE,"CAPTWO";#N/A,#N/A,FALSE,"CAPTHREE"}</definedName>
    <definedName name="aakdf" localSheetId="20" hidden="1">{#N/A,#N/A,FALSE,"mgtsum.XLS";#N/A,#N/A,FALSE,"CAPONE";#N/A,#N/A,FALSE,"CAPTWO";#N/A,#N/A,FALSE,"CAPTHREE"}</definedName>
    <definedName name="aakdf" localSheetId="22" hidden="1">{#N/A,#N/A,FALSE,"mgtsum.XLS";#N/A,#N/A,FALSE,"CAPONE";#N/A,#N/A,FALSE,"CAPTWO";#N/A,#N/A,FALSE,"CAPTHREE"}</definedName>
    <definedName name="aakdf" localSheetId="24" hidden="1">{#N/A,#N/A,FALSE,"mgtsum.XLS";#N/A,#N/A,FALSE,"CAPONE";#N/A,#N/A,FALSE,"CAPTWO";#N/A,#N/A,FALSE,"CAPTHREE"}</definedName>
    <definedName name="aakdf" localSheetId="28" hidden="1">{#N/A,#N/A,FALSE,"mgtsum.XLS";#N/A,#N/A,FALSE,"CAPONE";#N/A,#N/A,FALSE,"CAPTWO";#N/A,#N/A,FALSE,"CAPTHREE"}</definedName>
    <definedName name="aakdf" localSheetId="14" hidden="1">{#N/A,#N/A,FALSE,"mgtsum.XLS";#N/A,#N/A,FALSE,"CAPONE";#N/A,#N/A,FALSE,"CAPTWO";#N/A,#N/A,FALSE,"CAPTHREE"}</definedName>
    <definedName name="aakdf" hidden="1">{#N/A,#N/A,FALSE,"mgtsum.XLS";#N/A,#N/A,FALSE,"CAPONE";#N/A,#N/A,FALSE,"CAPTWO";#N/A,#N/A,FALSE,"CAPTHREE"}</definedName>
    <definedName name="AAL"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A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ÀASA" localSheetId="12" hidden="1">{"'Sheet1'!$L$16"}</definedName>
    <definedName name="ÀASA" localSheetId="11" hidden="1">{"'Sheet1'!$L$16"}</definedName>
    <definedName name="ÀASA" localSheetId="13" hidden="1">{"'Sheet1'!$L$16"}</definedName>
    <definedName name="ÀASA" localSheetId="16" hidden="1">{"'Sheet1'!$L$16"}</definedName>
    <definedName name="ÀASA" localSheetId="21" hidden="1">{"'Sheet1'!$L$16"}</definedName>
    <definedName name="ÀASA" localSheetId="18" hidden="1">{"'Sheet1'!$L$16"}</definedName>
    <definedName name="ÀASA" localSheetId="19" hidden="1">{"'Sheet1'!$L$16"}</definedName>
    <definedName name="ÀASA" localSheetId="20" hidden="1">{"'Sheet1'!$L$16"}</definedName>
    <definedName name="ÀASA" localSheetId="22" hidden="1">{"'Sheet1'!$L$16"}</definedName>
    <definedName name="ÀASA" localSheetId="24" hidden="1">{"'Sheet1'!$L$16"}</definedName>
    <definedName name="ÀASA" localSheetId="28" hidden="1">{"'Sheet1'!$L$16"}</definedName>
    <definedName name="ÀASA" localSheetId="14" hidden="1">{"'Sheet1'!$L$16"}</definedName>
    <definedName name="ÀASA" hidden="1">{"'Sheet1'!$L$16"}</definedName>
    <definedName name="aasasas" localSheetId="12" hidden="1">{"'Sheet1'!$L$16"}</definedName>
    <definedName name="aasasas" localSheetId="11" hidden="1">{"'Sheet1'!$L$16"}</definedName>
    <definedName name="aasasas" localSheetId="13" hidden="1">{"'Sheet1'!$L$16"}</definedName>
    <definedName name="aasasas" localSheetId="16" hidden="1">{"'Sheet1'!$L$16"}</definedName>
    <definedName name="aasasas" localSheetId="21" hidden="1">{"'Sheet1'!$L$16"}</definedName>
    <definedName name="aasasas" localSheetId="18" hidden="1">{"'Sheet1'!$L$16"}</definedName>
    <definedName name="aasasas" localSheetId="19" hidden="1">{"'Sheet1'!$L$16"}</definedName>
    <definedName name="aasasas" localSheetId="20" hidden="1">{"'Sheet1'!$L$16"}</definedName>
    <definedName name="aasasas" localSheetId="22" hidden="1">{"'Sheet1'!$L$16"}</definedName>
    <definedName name="aasasas" localSheetId="24" hidden="1">{"'Sheet1'!$L$16"}</definedName>
    <definedName name="aasasas" localSheetId="28" hidden="1">{"'Sheet1'!$L$16"}</definedName>
    <definedName name="aasasas" localSheetId="14" hidden="1">{"'Sheet1'!$L$16"}</definedName>
    <definedName name="aasasas" hidden="1">{"'Sheet1'!$L$16"}</definedName>
    <definedName name="âasasas" localSheetId="12" hidden="1">{#N/A,#N/A,FALSE,"Sheet1";#N/A,#N/A,FALSE,"Sheet1";#N/A,#N/A,FALSE,"Sheet1"}</definedName>
    <definedName name="âasasas" localSheetId="11" hidden="1">{#N/A,#N/A,FALSE,"Sheet1";#N/A,#N/A,FALSE,"Sheet1";#N/A,#N/A,FALSE,"Sheet1"}</definedName>
    <definedName name="âasasas" localSheetId="13" hidden="1">{#N/A,#N/A,FALSE,"Sheet1";#N/A,#N/A,FALSE,"Sheet1";#N/A,#N/A,FALSE,"Sheet1"}</definedName>
    <definedName name="âasasas" localSheetId="16" hidden="1">{#N/A,#N/A,FALSE,"Sheet1";#N/A,#N/A,FALSE,"Sheet1";#N/A,#N/A,FALSE,"Sheet1"}</definedName>
    <definedName name="âasasas" localSheetId="21" hidden="1">{#N/A,#N/A,FALSE,"Sheet1";#N/A,#N/A,FALSE,"Sheet1";#N/A,#N/A,FALSE,"Sheet1"}</definedName>
    <definedName name="âasasas" localSheetId="18" hidden="1">{#N/A,#N/A,FALSE,"Sheet1";#N/A,#N/A,FALSE,"Sheet1";#N/A,#N/A,FALSE,"Sheet1"}</definedName>
    <definedName name="âasasas" localSheetId="19" hidden="1">{#N/A,#N/A,FALSE,"Sheet1";#N/A,#N/A,FALSE,"Sheet1";#N/A,#N/A,FALSE,"Sheet1"}</definedName>
    <definedName name="âasasas" localSheetId="20" hidden="1">{#N/A,#N/A,FALSE,"Sheet1";#N/A,#N/A,FALSE,"Sheet1";#N/A,#N/A,FALSE,"Sheet1"}</definedName>
    <definedName name="âasasas" localSheetId="22" hidden="1">{#N/A,#N/A,FALSE,"Sheet1";#N/A,#N/A,FALSE,"Sheet1";#N/A,#N/A,FALSE,"Sheet1"}</definedName>
    <definedName name="âasasas" localSheetId="24" hidden="1">{#N/A,#N/A,FALSE,"Sheet1";#N/A,#N/A,FALSE,"Sheet1";#N/A,#N/A,FALSE,"Sheet1"}</definedName>
    <definedName name="âasasas" localSheetId="28" hidden="1">{#N/A,#N/A,FALSE,"Sheet1";#N/A,#N/A,FALSE,"Sheet1";#N/A,#N/A,FALSE,"Sheet1"}</definedName>
    <definedName name="âasasas" localSheetId="14" hidden="1">{#N/A,#N/A,FALSE,"Sheet1";#N/A,#N/A,FALSE,"Sheet1";#N/A,#N/A,FALSE,"Sheet1"}</definedName>
    <definedName name="âasasas" hidden="1">{#N/A,#N/A,FALSE,"Sheet1";#N/A,#N/A,FALSE,"Sheet1";#N/A,#N/A,FALSE,"Sheet1"}</definedName>
    <definedName name="aasasas_1" localSheetId="12">{"'Sheet1'!$L$16"}</definedName>
    <definedName name="aasasas_1" localSheetId="11">{"'Sheet1'!$L$16"}</definedName>
    <definedName name="aasasas_1" localSheetId="13">{"'Sheet1'!$L$16"}</definedName>
    <definedName name="aasasas_1" localSheetId="16">{"'Sheet1'!$L$16"}</definedName>
    <definedName name="aasasas_1" localSheetId="21">{"'Sheet1'!$L$16"}</definedName>
    <definedName name="aasasas_1" localSheetId="18">{"'Sheet1'!$L$16"}</definedName>
    <definedName name="aasasas_1" localSheetId="19">{"'Sheet1'!$L$16"}</definedName>
    <definedName name="aasasas_1" localSheetId="20">{"'Sheet1'!$L$16"}</definedName>
    <definedName name="aasasas_1" localSheetId="22">{"'Sheet1'!$L$16"}</definedName>
    <definedName name="aasasas_1" localSheetId="24">{"'Sheet1'!$L$16"}</definedName>
    <definedName name="aasasas_1" localSheetId="28">{"'Sheet1'!$L$16"}</definedName>
    <definedName name="aasasas_1" localSheetId="14">{"'Sheet1'!$L$16"}</definedName>
    <definedName name="aasasas_1">{"'Sheet1'!$L$16"}</definedName>
    <definedName name="aass" localSheetId="12" hidden="1">{"'Sheet1'!$L$16"}</definedName>
    <definedName name="aass" localSheetId="11" hidden="1">{"'Sheet1'!$L$16"}</definedName>
    <definedName name="aass" localSheetId="13" hidden="1">{"'Sheet1'!$L$16"}</definedName>
    <definedName name="aass" localSheetId="16" hidden="1">{"'Sheet1'!$L$16"}</definedName>
    <definedName name="aass" localSheetId="21" hidden="1">{"'Sheet1'!$L$16"}</definedName>
    <definedName name="aass" localSheetId="18" hidden="1">{"'Sheet1'!$L$16"}</definedName>
    <definedName name="aass" localSheetId="19" hidden="1">{"'Sheet1'!$L$16"}</definedName>
    <definedName name="aass" localSheetId="20" hidden="1">{"'Sheet1'!$L$16"}</definedName>
    <definedName name="aass" localSheetId="22" hidden="1">{"'Sheet1'!$L$16"}</definedName>
    <definedName name="aass" localSheetId="24" hidden="1">{"'Sheet1'!$L$16"}</definedName>
    <definedName name="aass" localSheetId="28" hidden="1">{"'Sheet1'!$L$16"}</definedName>
    <definedName name="aass" localSheetId="14" hidden="1">{"'Sheet1'!$L$16"}</definedName>
    <definedName name="aass" hidden="1">{"'Sheet1'!$L$16"}</definedName>
    <definedName name="aassa" localSheetId="12" hidden="1">{"'Sheet1'!$L$16"}</definedName>
    <definedName name="aassa" localSheetId="11" hidden="1">{"'Sheet1'!$L$16"}</definedName>
    <definedName name="aassa" localSheetId="13" hidden="1">{"'Sheet1'!$L$16"}</definedName>
    <definedName name="aassa" localSheetId="16" hidden="1">{"'Sheet1'!$L$16"}</definedName>
    <definedName name="aassa" localSheetId="21" hidden="1">{"'Sheet1'!$L$16"}</definedName>
    <definedName name="aassa" localSheetId="18" hidden="1">{"'Sheet1'!$L$16"}</definedName>
    <definedName name="aassa" localSheetId="19" hidden="1">{"'Sheet1'!$L$16"}</definedName>
    <definedName name="aassa" localSheetId="20" hidden="1">{"'Sheet1'!$L$16"}</definedName>
    <definedName name="aassa" localSheetId="22" hidden="1">{"'Sheet1'!$L$16"}</definedName>
    <definedName name="aassa" localSheetId="24" hidden="1">{"'Sheet1'!$L$16"}</definedName>
    <definedName name="aassa" localSheetId="28" hidden="1">{"'Sheet1'!$L$16"}</definedName>
    <definedName name="aassa" localSheetId="14" hidden="1">{"'Sheet1'!$L$16"}</definedName>
    <definedName name="aassa" hidden="1">{"'Sheet1'!$L$16"}</definedName>
    <definedName name="aassdffgb" hidden="1">#REF!</definedName>
    <definedName name="aavavavav" localSheetId="12" hidden="1">{#N/A,#N/A,FALSE,"Chi tiÆt"}</definedName>
    <definedName name="aavavavav" localSheetId="11" hidden="1">{#N/A,#N/A,FALSE,"Chi tiÆt"}</definedName>
    <definedName name="aavavavav" localSheetId="13" hidden="1">{#N/A,#N/A,FALSE,"Chi tiÆt"}</definedName>
    <definedName name="aavavavav" localSheetId="16" hidden="1">{#N/A,#N/A,FALSE,"Chi tiÆt"}</definedName>
    <definedName name="aavavavav" localSheetId="21" hidden="1">{#N/A,#N/A,FALSE,"Chi tiÆt"}</definedName>
    <definedName name="aavavavav" localSheetId="18" hidden="1">{#N/A,#N/A,FALSE,"Chi tiÆt"}</definedName>
    <definedName name="aavavavav" localSheetId="19" hidden="1">{#N/A,#N/A,FALSE,"Chi tiÆt"}</definedName>
    <definedName name="aavavavav" localSheetId="20" hidden="1">{#N/A,#N/A,FALSE,"Chi tiÆt"}</definedName>
    <definedName name="aavavavav" localSheetId="22" hidden="1">{#N/A,#N/A,FALSE,"Chi tiÆt"}</definedName>
    <definedName name="aavavavav" localSheetId="24" hidden="1">{#N/A,#N/A,FALSE,"Chi tiÆt"}</definedName>
    <definedName name="aavavavav" localSheetId="28" hidden="1">{#N/A,#N/A,FALSE,"Chi tiÆt"}</definedName>
    <definedName name="aavavavav" localSheetId="14" hidden="1">{#N/A,#N/A,FALSE,"Chi tiÆt"}</definedName>
    <definedName name="aavavavav" hidden="1">{#N/A,#N/A,FALSE,"Chi tiÆt"}</definedName>
    <definedName name="AAX" localSheetId="12" hidden="1">{#N/A,#N/A,TRUE,"SUM";#N/A,#N/A,TRUE,"EE";#N/A,#N/A,TRUE,"AC";#N/A,#N/A,TRUE,"SN"}</definedName>
    <definedName name="AAX" localSheetId="11" hidden="1">{#N/A,#N/A,TRUE,"SUM";#N/A,#N/A,TRUE,"EE";#N/A,#N/A,TRUE,"AC";#N/A,#N/A,TRUE,"SN"}</definedName>
    <definedName name="AAX" localSheetId="13" hidden="1">{#N/A,#N/A,TRUE,"SUM";#N/A,#N/A,TRUE,"EE";#N/A,#N/A,TRUE,"AC";#N/A,#N/A,TRUE,"SN"}</definedName>
    <definedName name="AAX" localSheetId="16" hidden="1">{#N/A,#N/A,TRUE,"SUM";#N/A,#N/A,TRUE,"EE";#N/A,#N/A,TRUE,"AC";#N/A,#N/A,TRUE,"SN"}</definedName>
    <definedName name="AAX" localSheetId="21" hidden="1">{#N/A,#N/A,TRUE,"SUM";#N/A,#N/A,TRUE,"EE";#N/A,#N/A,TRUE,"AC";#N/A,#N/A,TRUE,"SN"}</definedName>
    <definedName name="AAX" localSheetId="18" hidden="1">{#N/A,#N/A,TRUE,"SUM";#N/A,#N/A,TRUE,"EE";#N/A,#N/A,TRUE,"AC";#N/A,#N/A,TRUE,"SN"}</definedName>
    <definedName name="AAX" localSheetId="19" hidden="1">{#N/A,#N/A,TRUE,"SUM";#N/A,#N/A,TRUE,"EE";#N/A,#N/A,TRUE,"AC";#N/A,#N/A,TRUE,"SN"}</definedName>
    <definedName name="AAX" localSheetId="20" hidden="1">{#N/A,#N/A,TRUE,"SUM";#N/A,#N/A,TRUE,"EE";#N/A,#N/A,TRUE,"AC";#N/A,#N/A,TRUE,"SN"}</definedName>
    <definedName name="AAX" localSheetId="22" hidden="1">{#N/A,#N/A,TRUE,"SUM";#N/A,#N/A,TRUE,"EE";#N/A,#N/A,TRUE,"AC";#N/A,#N/A,TRUE,"SN"}</definedName>
    <definedName name="AAX" localSheetId="24" hidden="1">{#N/A,#N/A,TRUE,"SUM";#N/A,#N/A,TRUE,"EE";#N/A,#N/A,TRUE,"AC";#N/A,#N/A,TRUE,"SN"}</definedName>
    <definedName name="AAX" localSheetId="28" hidden="1">{#N/A,#N/A,TRUE,"SUM";#N/A,#N/A,TRUE,"EE";#N/A,#N/A,TRUE,"AC";#N/A,#N/A,TRUE,"SN"}</definedName>
    <definedName name="AAX" localSheetId="14" hidden="1">{#N/A,#N/A,TRUE,"SUM";#N/A,#N/A,TRUE,"EE";#N/A,#N/A,TRUE,"AC";#N/A,#N/A,TRUE,"SN"}</definedName>
    <definedName name="AAX" hidden="1">{#N/A,#N/A,TRUE,"SUM";#N/A,#N/A,TRUE,"EE";#N/A,#N/A,TRUE,"AC";#N/A,#N/A,TRUE,"SN"}</definedName>
    <definedName name="AAZ" localSheetId="12" hidden="1">{#N/A,#N/A,FALSE,"Chi tiÆt"}</definedName>
    <definedName name="AAZ" localSheetId="11" hidden="1">{#N/A,#N/A,FALSE,"Chi tiÆt"}</definedName>
    <definedName name="AAZ" localSheetId="13" hidden="1">{#N/A,#N/A,FALSE,"Chi tiÆt"}</definedName>
    <definedName name="AAZ" localSheetId="16" hidden="1">{#N/A,#N/A,FALSE,"Chi tiÆt"}</definedName>
    <definedName name="AAZ" localSheetId="21" hidden="1">{#N/A,#N/A,FALSE,"Chi tiÆt"}</definedName>
    <definedName name="AAZ" localSheetId="18" hidden="1">{#N/A,#N/A,FALSE,"Chi tiÆt"}</definedName>
    <definedName name="AAZ" localSheetId="19" hidden="1">{#N/A,#N/A,FALSE,"Chi tiÆt"}</definedName>
    <definedName name="AAZ" localSheetId="20" hidden="1">{#N/A,#N/A,FALSE,"Chi tiÆt"}</definedName>
    <definedName name="AAZ" localSheetId="22" hidden="1">{#N/A,#N/A,FALSE,"Chi tiÆt"}</definedName>
    <definedName name="AAZ" localSheetId="24" hidden="1">{#N/A,#N/A,FALSE,"Chi tiÆt"}</definedName>
    <definedName name="AAZ" localSheetId="28" hidden="1">{#N/A,#N/A,FALSE,"Chi tiÆt"}</definedName>
    <definedName name="AAZ" localSheetId="14" hidden="1">{#N/A,#N/A,FALSE,"Chi tiÆt"}</definedName>
    <definedName name="AAZ" hidden="1">{#N/A,#N/A,FALSE,"Chi tiÆt"}</definedName>
    <definedName name="Ab">#REF!</definedName>
    <definedName name="ab_1" localSheetId="12" hidden="1">{#N/A,#N/A,TRUE,"Basic";#N/A,#N/A,TRUE,"EXT-TABLE";#N/A,#N/A,TRUE,"STEEL";#N/A,#N/A,TRUE,"INT-Table";#N/A,#N/A,TRUE,"STEEL";#N/A,#N/A,TRUE,"Door"}</definedName>
    <definedName name="ab_1" localSheetId="11" hidden="1">{#N/A,#N/A,TRUE,"Basic";#N/A,#N/A,TRUE,"EXT-TABLE";#N/A,#N/A,TRUE,"STEEL";#N/A,#N/A,TRUE,"INT-Table";#N/A,#N/A,TRUE,"STEEL";#N/A,#N/A,TRUE,"Door"}</definedName>
    <definedName name="ab_1" localSheetId="13" hidden="1">{#N/A,#N/A,TRUE,"Basic";#N/A,#N/A,TRUE,"EXT-TABLE";#N/A,#N/A,TRUE,"STEEL";#N/A,#N/A,TRUE,"INT-Table";#N/A,#N/A,TRUE,"STEEL";#N/A,#N/A,TRUE,"Door"}</definedName>
    <definedName name="ab_1" localSheetId="16" hidden="1">{#N/A,#N/A,TRUE,"Basic";#N/A,#N/A,TRUE,"EXT-TABLE";#N/A,#N/A,TRUE,"STEEL";#N/A,#N/A,TRUE,"INT-Table";#N/A,#N/A,TRUE,"STEEL";#N/A,#N/A,TRUE,"Door"}</definedName>
    <definedName name="ab_1" localSheetId="21" hidden="1">{#N/A,#N/A,TRUE,"Basic";#N/A,#N/A,TRUE,"EXT-TABLE";#N/A,#N/A,TRUE,"STEEL";#N/A,#N/A,TRUE,"INT-Table";#N/A,#N/A,TRUE,"STEEL";#N/A,#N/A,TRUE,"Door"}</definedName>
    <definedName name="ab_1" localSheetId="18" hidden="1">{#N/A,#N/A,TRUE,"Basic";#N/A,#N/A,TRUE,"EXT-TABLE";#N/A,#N/A,TRUE,"STEEL";#N/A,#N/A,TRUE,"INT-Table";#N/A,#N/A,TRUE,"STEEL";#N/A,#N/A,TRUE,"Door"}</definedName>
    <definedName name="ab_1" localSheetId="19" hidden="1">{#N/A,#N/A,TRUE,"Basic";#N/A,#N/A,TRUE,"EXT-TABLE";#N/A,#N/A,TRUE,"STEEL";#N/A,#N/A,TRUE,"INT-Table";#N/A,#N/A,TRUE,"STEEL";#N/A,#N/A,TRUE,"Door"}</definedName>
    <definedName name="ab_1" localSheetId="20" hidden="1">{#N/A,#N/A,TRUE,"Basic";#N/A,#N/A,TRUE,"EXT-TABLE";#N/A,#N/A,TRUE,"STEEL";#N/A,#N/A,TRUE,"INT-Table";#N/A,#N/A,TRUE,"STEEL";#N/A,#N/A,TRUE,"Door"}</definedName>
    <definedName name="ab_1" localSheetId="22" hidden="1">{#N/A,#N/A,TRUE,"Basic";#N/A,#N/A,TRUE,"EXT-TABLE";#N/A,#N/A,TRUE,"STEEL";#N/A,#N/A,TRUE,"INT-Table";#N/A,#N/A,TRUE,"STEEL";#N/A,#N/A,TRUE,"Door"}</definedName>
    <definedName name="ab_1" localSheetId="24" hidden="1">{#N/A,#N/A,TRUE,"Basic";#N/A,#N/A,TRUE,"EXT-TABLE";#N/A,#N/A,TRUE,"STEEL";#N/A,#N/A,TRUE,"INT-Table";#N/A,#N/A,TRUE,"STEEL";#N/A,#N/A,TRUE,"Door"}</definedName>
    <definedName name="ab_1" localSheetId="28" hidden="1">{#N/A,#N/A,TRUE,"Basic";#N/A,#N/A,TRUE,"EXT-TABLE";#N/A,#N/A,TRUE,"STEEL";#N/A,#N/A,TRUE,"INT-Table";#N/A,#N/A,TRUE,"STEEL";#N/A,#N/A,TRUE,"Door"}</definedName>
    <definedName name="ab_1" localSheetId="14" hidden="1">{#N/A,#N/A,TRUE,"Basic";#N/A,#N/A,TRUE,"EXT-TABLE";#N/A,#N/A,TRUE,"STEEL";#N/A,#N/A,TRUE,"INT-Table";#N/A,#N/A,TRUE,"STEEL";#N/A,#N/A,TRUE,"Door"}</definedName>
    <definedName name="ab_1" hidden="1">{#N/A,#N/A,TRUE,"Basic";#N/A,#N/A,TRUE,"EXT-TABLE";#N/A,#N/A,TRUE,"STEEL";#N/A,#N/A,TRUE,"INT-Table";#N/A,#N/A,TRUE,"STEEL";#N/A,#N/A,TRUE,"Door"}</definedName>
    <definedName name="ABA"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AB" localSheetId="12" hidden="1">{#N/A,#N/A,FALSE,"CCTV"}</definedName>
    <definedName name="ABAB" localSheetId="11" hidden="1">{#N/A,#N/A,FALSE,"CCTV"}</definedName>
    <definedName name="ABAB" localSheetId="13" hidden="1">{#N/A,#N/A,FALSE,"CCTV"}</definedName>
    <definedName name="ABAB" localSheetId="16" hidden="1">{#N/A,#N/A,FALSE,"CCTV"}</definedName>
    <definedName name="ABAB" localSheetId="21" hidden="1">{#N/A,#N/A,FALSE,"CCTV"}</definedName>
    <definedName name="ABAB" localSheetId="18" hidden="1">{#N/A,#N/A,FALSE,"CCTV"}</definedName>
    <definedName name="ABAB" localSheetId="19" hidden="1">{#N/A,#N/A,FALSE,"CCTV"}</definedName>
    <definedName name="ABAB" localSheetId="20" hidden="1">{#N/A,#N/A,FALSE,"CCTV"}</definedName>
    <definedName name="ABAB" localSheetId="22" hidden="1">{#N/A,#N/A,FALSE,"CCTV"}</definedName>
    <definedName name="ABAB" localSheetId="24" hidden="1">{#N/A,#N/A,FALSE,"CCTV"}</definedName>
    <definedName name="ABAB" localSheetId="28" hidden="1">{#N/A,#N/A,FALSE,"CCTV"}</definedName>
    <definedName name="ABAB" localSheetId="14" hidden="1">{#N/A,#N/A,FALSE,"CCTV"}</definedName>
    <definedName name="ABAB" hidden="1">{#N/A,#N/A,FALSE,"CCTV"}</definedName>
    <definedName name="ABB" localSheetId="12" hidden="1">{#N/A,#N/A,FALSE,"표지"}</definedName>
    <definedName name="ABB" localSheetId="11" hidden="1">{#N/A,#N/A,FALSE,"표지"}</definedName>
    <definedName name="ABB" localSheetId="13" hidden="1">{#N/A,#N/A,FALSE,"표지"}</definedName>
    <definedName name="ABB" localSheetId="16" hidden="1">{#N/A,#N/A,FALSE,"표지"}</definedName>
    <definedName name="ABB" localSheetId="21" hidden="1">{#N/A,#N/A,FALSE,"표지"}</definedName>
    <definedName name="ABB" localSheetId="18" hidden="1">{#N/A,#N/A,FALSE,"표지"}</definedName>
    <definedName name="ABB" localSheetId="19" hidden="1">{#N/A,#N/A,FALSE,"표지"}</definedName>
    <definedName name="ABB" localSheetId="20" hidden="1">{#N/A,#N/A,FALSE,"표지"}</definedName>
    <definedName name="ABB" localSheetId="22" hidden="1">{#N/A,#N/A,FALSE,"표지"}</definedName>
    <definedName name="ABB" localSheetId="24" hidden="1">{#N/A,#N/A,FALSE,"표지"}</definedName>
    <definedName name="ABB" localSheetId="28" hidden="1">{#N/A,#N/A,FALSE,"표지"}</definedName>
    <definedName name="ABB" localSheetId="14" hidden="1">{#N/A,#N/A,FALSE,"표지"}</definedName>
    <definedName name="ABB" hidden="1">{#N/A,#N/A,FALSE,"표지"}</definedName>
    <definedName name="abbafb" hidden="1">#REF!</definedName>
    <definedName name="abc" localSheetId="12" hidden="1">{"'Sheet1'!$L$16"}</definedName>
    <definedName name="abc" localSheetId="11" hidden="1">{"'Sheet1'!$L$16"}</definedName>
    <definedName name="abc" localSheetId="13" hidden="1">{"'Sheet1'!$L$16"}</definedName>
    <definedName name="abc" localSheetId="16" hidden="1">{"'Sheet1'!$L$16"}</definedName>
    <definedName name="abc" localSheetId="21" hidden="1">{"'Sheet1'!$L$16"}</definedName>
    <definedName name="abc" localSheetId="18" hidden="1">{"'Sheet1'!$L$16"}</definedName>
    <definedName name="abc" localSheetId="19" hidden="1">{"'Sheet1'!$L$16"}</definedName>
    <definedName name="abc" localSheetId="20" hidden="1">{"'Sheet1'!$L$16"}</definedName>
    <definedName name="abc" localSheetId="22" hidden="1">{"'Sheet1'!$L$16"}</definedName>
    <definedName name="abc" localSheetId="24" hidden="1">{"'Sheet1'!$L$16"}</definedName>
    <definedName name="abc" localSheetId="28" hidden="1">{"'Sheet1'!$L$16"}</definedName>
    <definedName name="abc" localSheetId="14" hidden="1">{"'Sheet1'!$L$16"}</definedName>
    <definedName name="abc" hidden="1">{"'Sheet1'!$L$16"}</definedName>
    <definedName name="abc_1" localSheetId="12" hidden="1">{#N/A,#N/A,TRUE,"Basic";#N/A,#N/A,TRUE,"EXT-TABLE";#N/A,#N/A,TRUE,"STEEL";#N/A,#N/A,TRUE,"INT-Table";#N/A,#N/A,TRUE,"STEEL";#N/A,#N/A,TRUE,"Door"}</definedName>
    <definedName name="abc_1" localSheetId="11" hidden="1">{#N/A,#N/A,TRUE,"Basic";#N/A,#N/A,TRUE,"EXT-TABLE";#N/A,#N/A,TRUE,"STEEL";#N/A,#N/A,TRUE,"INT-Table";#N/A,#N/A,TRUE,"STEEL";#N/A,#N/A,TRUE,"Door"}</definedName>
    <definedName name="abc_1" localSheetId="13" hidden="1">{#N/A,#N/A,TRUE,"Basic";#N/A,#N/A,TRUE,"EXT-TABLE";#N/A,#N/A,TRUE,"STEEL";#N/A,#N/A,TRUE,"INT-Table";#N/A,#N/A,TRUE,"STEEL";#N/A,#N/A,TRUE,"Door"}</definedName>
    <definedName name="abc_1" localSheetId="16" hidden="1">{#N/A,#N/A,TRUE,"Basic";#N/A,#N/A,TRUE,"EXT-TABLE";#N/A,#N/A,TRUE,"STEEL";#N/A,#N/A,TRUE,"INT-Table";#N/A,#N/A,TRUE,"STEEL";#N/A,#N/A,TRUE,"Door"}</definedName>
    <definedName name="abc_1" localSheetId="21" hidden="1">{#N/A,#N/A,TRUE,"Basic";#N/A,#N/A,TRUE,"EXT-TABLE";#N/A,#N/A,TRUE,"STEEL";#N/A,#N/A,TRUE,"INT-Table";#N/A,#N/A,TRUE,"STEEL";#N/A,#N/A,TRUE,"Door"}</definedName>
    <definedName name="abc_1" localSheetId="18" hidden="1">{#N/A,#N/A,TRUE,"Basic";#N/A,#N/A,TRUE,"EXT-TABLE";#N/A,#N/A,TRUE,"STEEL";#N/A,#N/A,TRUE,"INT-Table";#N/A,#N/A,TRUE,"STEEL";#N/A,#N/A,TRUE,"Door"}</definedName>
    <definedName name="abc_1" localSheetId="19" hidden="1">{#N/A,#N/A,TRUE,"Basic";#N/A,#N/A,TRUE,"EXT-TABLE";#N/A,#N/A,TRUE,"STEEL";#N/A,#N/A,TRUE,"INT-Table";#N/A,#N/A,TRUE,"STEEL";#N/A,#N/A,TRUE,"Door"}</definedName>
    <definedName name="abc_1" localSheetId="20" hidden="1">{#N/A,#N/A,TRUE,"Basic";#N/A,#N/A,TRUE,"EXT-TABLE";#N/A,#N/A,TRUE,"STEEL";#N/A,#N/A,TRUE,"INT-Table";#N/A,#N/A,TRUE,"STEEL";#N/A,#N/A,TRUE,"Door"}</definedName>
    <definedName name="abc_1" localSheetId="22" hidden="1">{#N/A,#N/A,TRUE,"Basic";#N/A,#N/A,TRUE,"EXT-TABLE";#N/A,#N/A,TRUE,"STEEL";#N/A,#N/A,TRUE,"INT-Table";#N/A,#N/A,TRUE,"STEEL";#N/A,#N/A,TRUE,"Door"}</definedName>
    <definedName name="abc_1" localSheetId="24" hidden="1">{#N/A,#N/A,TRUE,"Basic";#N/A,#N/A,TRUE,"EXT-TABLE";#N/A,#N/A,TRUE,"STEEL";#N/A,#N/A,TRUE,"INT-Table";#N/A,#N/A,TRUE,"STEEL";#N/A,#N/A,TRUE,"Door"}</definedName>
    <definedName name="abc_1" localSheetId="28" hidden="1">{#N/A,#N/A,TRUE,"Basic";#N/A,#N/A,TRUE,"EXT-TABLE";#N/A,#N/A,TRUE,"STEEL";#N/A,#N/A,TRUE,"INT-Table";#N/A,#N/A,TRUE,"STEEL";#N/A,#N/A,TRUE,"Door"}</definedName>
    <definedName name="abc_1" localSheetId="14" hidden="1">{#N/A,#N/A,TRUE,"Basic";#N/A,#N/A,TRUE,"EXT-TABLE";#N/A,#N/A,TRUE,"STEEL";#N/A,#N/A,TRUE,"INT-Table";#N/A,#N/A,TRUE,"STEEL";#N/A,#N/A,TRUE,"Door"}</definedName>
    <definedName name="abc_1" hidden="1">{#N/A,#N/A,TRUE,"Basic";#N/A,#N/A,TRUE,"EXT-TABLE";#N/A,#N/A,TRUE,"STEEL";#N/A,#N/A,TRUE,"INT-Table";#N/A,#N/A,TRUE,"STEEL";#N/A,#N/A,TRUE,"Door"}</definedName>
    <definedName name="ABCD" localSheetId="12" hidden="1">{"'Sheet1'!$L$16"}</definedName>
    <definedName name="ABCD" localSheetId="11" hidden="1">{"'Sheet1'!$L$16"}</definedName>
    <definedName name="ABCD" localSheetId="13" hidden="1">{"'Sheet1'!$L$16"}</definedName>
    <definedName name="ABCD" localSheetId="16" hidden="1">{"'Sheet1'!$L$16"}</definedName>
    <definedName name="ABCD" localSheetId="21" hidden="1">{"'Sheet1'!$L$16"}</definedName>
    <definedName name="ABCD" localSheetId="18" hidden="1">{"'Sheet1'!$L$16"}</definedName>
    <definedName name="ABCD" localSheetId="19" hidden="1">{"'Sheet1'!$L$16"}</definedName>
    <definedName name="ABCD" localSheetId="20" hidden="1">{"'Sheet1'!$L$16"}</definedName>
    <definedName name="ABCD" localSheetId="22" hidden="1">{"'Sheet1'!$L$16"}</definedName>
    <definedName name="ABCD" localSheetId="24" hidden="1">{"'Sheet1'!$L$16"}</definedName>
    <definedName name="ABCD" localSheetId="28" hidden="1">{"'Sheet1'!$L$16"}</definedName>
    <definedName name="ABCD" localSheetId="14" hidden="1">{"'Sheet1'!$L$16"}</definedName>
    <definedName name="ABCD" hidden="1">{"'Sheet1'!$L$16"}</definedName>
    <definedName name="ABCDE" localSheetId="12" hidden="1">{"'Sheet1'!$L$16"}</definedName>
    <definedName name="ABCDE" localSheetId="11" hidden="1">{"'Sheet1'!$L$16"}</definedName>
    <definedName name="ABCDE" localSheetId="13" hidden="1">{"'Sheet1'!$L$16"}</definedName>
    <definedName name="ABCDE" localSheetId="16" hidden="1">{"'Sheet1'!$L$16"}</definedName>
    <definedName name="ABCDE" localSheetId="21" hidden="1">{"'Sheet1'!$L$16"}</definedName>
    <definedName name="ABCDE" localSheetId="18" hidden="1">{"'Sheet1'!$L$16"}</definedName>
    <definedName name="ABCDE" localSheetId="19" hidden="1">{"'Sheet1'!$L$16"}</definedName>
    <definedName name="ABCDE" localSheetId="20" hidden="1">{"'Sheet1'!$L$16"}</definedName>
    <definedName name="ABCDE" localSheetId="22" hidden="1">{"'Sheet1'!$L$16"}</definedName>
    <definedName name="ABCDE" localSheetId="24" hidden="1">{"'Sheet1'!$L$16"}</definedName>
    <definedName name="ABCDE" localSheetId="28" hidden="1">{"'Sheet1'!$L$16"}</definedName>
    <definedName name="ABCDE" localSheetId="14" hidden="1">{"'Sheet1'!$L$16"}</definedName>
    <definedName name="ABCDE" hidden="1">{"'Sheet1'!$L$16"}</definedName>
    <definedName name="abcdef" localSheetId="12" hidden="1">{"'Break down'!$A$4"}</definedName>
    <definedName name="abcdef" localSheetId="11" hidden="1">{"'Break down'!$A$4"}</definedName>
    <definedName name="abcdef" localSheetId="13" hidden="1">{"'Break down'!$A$4"}</definedName>
    <definedName name="abcdef" localSheetId="16" hidden="1">{"'Break down'!$A$4"}</definedName>
    <definedName name="abcdef" localSheetId="21" hidden="1">{"'Break down'!$A$4"}</definedName>
    <definedName name="abcdef" localSheetId="18" hidden="1">{"'Break down'!$A$4"}</definedName>
    <definedName name="abcdef" localSheetId="19" hidden="1">{"'Break down'!$A$4"}</definedName>
    <definedName name="abcdef" localSheetId="20" hidden="1">{"'Break down'!$A$4"}</definedName>
    <definedName name="abcdef" localSheetId="22" hidden="1">{"'Break down'!$A$4"}</definedName>
    <definedName name="abcdef" localSheetId="24" hidden="1">{"'Break down'!$A$4"}</definedName>
    <definedName name="abcdef" localSheetId="28" hidden="1">{"'Break down'!$A$4"}</definedName>
    <definedName name="abcdef" localSheetId="14" hidden="1">{"'Break down'!$A$4"}</definedName>
    <definedName name="abcdef" hidden="1">{"'Break down'!$A$4"}</definedName>
    <definedName name="abcdefg" localSheetId="12" hidden="1">{#N/A,#N/A,FALSE,"mgtsum.XLS";#N/A,#N/A,FALSE,"CAPONE";#N/A,#N/A,FALSE,"CAPTWO";#N/A,#N/A,FALSE,"CAPTHREE"}</definedName>
    <definedName name="abcdefg" localSheetId="11" hidden="1">{#N/A,#N/A,FALSE,"mgtsum.XLS";#N/A,#N/A,FALSE,"CAPONE";#N/A,#N/A,FALSE,"CAPTWO";#N/A,#N/A,FALSE,"CAPTHREE"}</definedName>
    <definedName name="abcdefg" localSheetId="13" hidden="1">{#N/A,#N/A,FALSE,"mgtsum.XLS";#N/A,#N/A,FALSE,"CAPONE";#N/A,#N/A,FALSE,"CAPTWO";#N/A,#N/A,FALSE,"CAPTHREE"}</definedName>
    <definedName name="abcdefg" localSheetId="16" hidden="1">{#N/A,#N/A,FALSE,"mgtsum.XLS";#N/A,#N/A,FALSE,"CAPONE";#N/A,#N/A,FALSE,"CAPTWO";#N/A,#N/A,FALSE,"CAPTHREE"}</definedName>
    <definedName name="abcdefg" localSheetId="21" hidden="1">{#N/A,#N/A,FALSE,"mgtsum.XLS";#N/A,#N/A,FALSE,"CAPONE";#N/A,#N/A,FALSE,"CAPTWO";#N/A,#N/A,FALSE,"CAPTHREE"}</definedName>
    <definedName name="abcdefg" localSheetId="18" hidden="1">{#N/A,#N/A,FALSE,"mgtsum.XLS";#N/A,#N/A,FALSE,"CAPONE";#N/A,#N/A,FALSE,"CAPTWO";#N/A,#N/A,FALSE,"CAPTHREE"}</definedName>
    <definedName name="abcdefg" localSheetId="19" hidden="1">{#N/A,#N/A,FALSE,"mgtsum.XLS";#N/A,#N/A,FALSE,"CAPONE";#N/A,#N/A,FALSE,"CAPTWO";#N/A,#N/A,FALSE,"CAPTHREE"}</definedName>
    <definedName name="abcdefg" localSheetId="20" hidden="1">{#N/A,#N/A,FALSE,"mgtsum.XLS";#N/A,#N/A,FALSE,"CAPONE";#N/A,#N/A,FALSE,"CAPTWO";#N/A,#N/A,FALSE,"CAPTHREE"}</definedName>
    <definedName name="abcdefg" localSheetId="22" hidden="1">{#N/A,#N/A,FALSE,"mgtsum.XLS";#N/A,#N/A,FALSE,"CAPONE";#N/A,#N/A,FALSE,"CAPTWO";#N/A,#N/A,FALSE,"CAPTHREE"}</definedName>
    <definedName name="abcdefg" localSheetId="24" hidden="1">{#N/A,#N/A,FALSE,"mgtsum.XLS";#N/A,#N/A,FALSE,"CAPONE";#N/A,#N/A,FALSE,"CAPTWO";#N/A,#N/A,FALSE,"CAPTHREE"}</definedName>
    <definedName name="abcdefg" localSheetId="28" hidden="1">{#N/A,#N/A,FALSE,"mgtsum.XLS";#N/A,#N/A,FALSE,"CAPONE";#N/A,#N/A,FALSE,"CAPTWO";#N/A,#N/A,FALSE,"CAPTHREE"}</definedName>
    <definedName name="abcdefg" localSheetId="14" hidden="1">{#N/A,#N/A,FALSE,"mgtsum.XLS";#N/A,#N/A,FALSE,"CAPONE";#N/A,#N/A,FALSE,"CAPTWO";#N/A,#N/A,FALSE,"CAPTHREE"}</definedName>
    <definedName name="abcdefg" hidden="1">{#N/A,#N/A,FALSE,"mgtsum.XLS";#N/A,#N/A,FALSE,"CAPONE";#N/A,#N/A,FALSE,"CAPTWO";#N/A,#N/A,FALSE,"CAPTHREE"}</definedName>
    <definedName name="abcs" localSheetId="12" hidden="1">{"'Break down'!$A$4"}</definedName>
    <definedName name="abcs" localSheetId="11" hidden="1">{"'Break down'!$A$4"}</definedName>
    <definedName name="abcs" localSheetId="13" hidden="1">{"'Break down'!$A$4"}</definedName>
    <definedName name="abcs" localSheetId="16" hidden="1">{"'Break down'!$A$4"}</definedName>
    <definedName name="abcs" localSheetId="21" hidden="1">{"'Break down'!$A$4"}</definedName>
    <definedName name="abcs" localSheetId="18" hidden="1">{"'Break down'!$A$4"}</definedName>
    <definedName name="abcs" localSheetId="19" hidden="1">{"'Break down'!$A$4"}</definedName>
    <definedName name="abcs" localSheetId="20" hidden="1">{"'Break down'!$A$4"}</definedName>
    <definedName name="abcs" localSheetId="22" hidden="1">{"'Break down'!$A$4"}</definedName>
    <definedName name="abcs" localSheetId="24" hidden="1">{"'Break down'!$A$4"}</definedName>
    <definedName name="abcs" localSheetId="28" hidden="1">{"'Break down'!$A$4"}</definedName>
    <definedName name="abcs" localSheetId="14" hidden="1">{"'Break down'!$A$4"}</definedName>
    <definedName name="abcs" hidden="1">{"'Break down'!$A$4"}</definedName>
    <definedName name="abct" localSheetId="12" hidden="1">{"'Break down'!$A$4"}</definedName>
    <definedName name="abct" localSheetId="11" hidden="1">{"'Break down'!$A$4"}</definedName>
    <definedName name="abct" localSheetId="13" hidden="1">{"'Break down'!$A$4"}</definedName>
    <definedName name="abct" localSheetId="16" hidden="1">{"'Break down'!$A$4"}</definedName>
    <definedName name="abct" localSheetId="21" hidden="1">{"'Break down'!$A$4"}</definedName>
    <definedName name="abct" localSheetId="18" hidden="1">{"'Break down'!$A$4"}</definedName>
    <definedName name="abct" localSheetId="19" hidden="1">{"'Break down'!$A$4"}</definedName>
    <definedName name="abct" localSheetId="20" hidden="1">{"'Break down'!$A$4"}</definedName>
    <definedName name="abct" localSheetId="22" hidden="1">{"'Break down'!$A$4"}</definedName>
    <definedName name="abct" localSheetId="24" hidden="1">{"'Break down'!$A$4"}</definedName>
    <definedName name="abct" localSheetId="28" hidden="1">{"'Break down'!$A$4"}</definedName>
    <definedName name="abct" localSheetId="14" hidden="1">{"'Break down'!$A$4"}</definedName>
    <definedName name="abct" hidden="1">{"'Break down'!$A$4"}</definedName>
    <definedName name="abcxyz" localSheetId="12" hidden="1">{#N/A,#N/A,FALSE,"mgtsum.XLS";#N/A,#N/A,FALSE,"CAPONE";#N/A,#N/A,FALSE,"CAPTWO";#N/A,#N/A,FALSE,"CAPTHREE"}</definedName>
    <definedName name="abcxyz" localSheetId="11" hidden="1">{#N/A,#N/A,FALSE,"mgtsum.XLS";#N/A,#N/A,FALSE,"CAPONE";#N/A,#N/A,FALSE,"CAPTWO";#N/A,#N/A,FALSE,"CAPTHREE"}</definedName>
    <definedName name="abcxyz" localSheetId="13" hidden="1">{#N/A,#N/A,FALSE,"mgtsum.XLS";#N/A,#N/A,FALSE,"CAPONE";#N/A,#N/A,FALSE,"CAPTWO";#N/A,#N/A,FALSE,"CAPTHREE"}</definedName>
    <definedName name="abcxyz" localSheetId="16" hidden="1">{#N/A,#N/A,FALSE,"mgtsum.XLS";#N/A,#N/A,FALSE,"CAPONE";#N/A,#N/A,FALSE,"CAPTWO";#N/A,#N/A,FALSE,"CAPTHREE"}</definedName>
    <definedName name="abcxyz" localSheetId="21" hidden="1">{#N/A,#N/A,FALSE,"mgtsum.XLS";#N/A,#N/A,FALSE,"CAPONE";#N/A,#N/A,FALSE,"CAPTWO";#N/A,#N/A,FALSE,"CAPTHREE"}</definedName>
    <definedName name="abcxyz" localSheetId="18" hidden="1">{#N/A,#N/A,FALSE,"mgtsum.XLS";#N/A,#N/A,FALSE,"CAPONE";#N/A,#N/A,FALSE,"CAPTWO";#N/A,#N/A,FALSE,"CAPTHREE"}</definedName>
    <definedName name="abcxyz" localSheetId="19" hidden="1">{#N/A,#N/A,FALSE,"mgtsum.XLS";#N/A,#N/A,FALSE,"CAPONE";#N/A,#N/A,FALSE,"CAPTWO";#N/A,#N/A,FALSE,"CAPTHREE"}</definedName>
    <definedName name="abcxyz" localSheetId="20" hidden="1">{#N/A,#N/A,FALSE,"mgtsum.XLS";#N/A,#N/A,FALSE,"CAPONE";#N/A,#N/A,FALSE,"CAPTWO";#N/A,#N/A,FALSE,"CAPTHREE"}</definedName>
    <definedName name="abcxyz" localSheetId="22" hidden="1">{#N/A,#N/A,FALSE,"mgtsum.XLS";#N/A,#N/A,FALSE,"CAPONE";#N/A,#N/A,FALSE,"CAPTWO";#N/A,#N/A,FALSE,"CAPTHREE"}</definedName>
    <definedName name="abcxyz" localSheetId="24" hidden="1">{#N/A,#N/A,FALSE,"mgtsum.XLS";#N/A,#N/A,FALSE,"CAPONE";#N/A,#N/A,FALSE,"CAPTWO";#N/A,#N/A,FALSE,"CAPTHREE"}</definedName>
    <definedName name="abcxyz" localSheetId="28" hidden="1">{#N/A,#N/A,FALSE,"mgtsum.XLS";#N/A,#N/A,FALSE,"CAPONE";#N/A,#N/A,FALSE,"CAPTWO";#N/A,#N/A,FALSE,"CAPTHREE"}</definedName>
    <definedName name="abcxyz" localSheetId="14" hidden="1">{#N/A,#N/A,FALSE,"mgtsum.XLS";#N/A,#N/A,FALSE,"CAPONE";#N/A,#N/A,FALSE,"CAPTWO";#N/A,#N/A,FALSE,"CAPTHREE"}</definedName>
    <definedName name="abcxyz" hidden="1">{#N/A,#N/A,FALSE,"mgtsum.XLS";#N/A,#N/A,FALSE,"CAPONE";#N/A,#N/A,FALSE,"CAPTWO";#N/A,#N/A,FALSE,"CAPTHREE"}</definedName>
    <definedName name="AB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eam">30</definedName>
    <definedName name="ABF"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G" localSheetId="12" hidden="1">{#N/A,#N/A,FALSE,"표지"}</definedName>
    <definedName name="ABG" localSheetId="11" hidden="1">{#N/A,#N/A,FALSE,"표지"}</definedName>
    <definedName name="ABG" localSheetId="13" hidden="1">{#N/A,#N/A,FALSE,"표지"}</definedName>
    <definedName name="ABG" localSheetId="16" hidden="1">{#N/A,#N/A,FALSE,"표지"}</definedName>
    <definedName name="ABG" localSheetId="21" hidden="1">{#N/A,#N/A,FALSE,"표지"}</definedName>
    <definedName name="ABG" localSheetId="18" hidden="1">{#N/A,#N/A,FALSE,"표지"}</definedName>
    <definedName name="ABG" localSheetId="19" hidden="1">{#N/A,#N/A,FALSE,"표지"}</definedName>
    <definedName name="ABG" localSheetId="20" hidden="1">{#N/A,#N/A,FALSE,"표지"}</definedName>
    <definedName name="ABG" localSheetId="22" hidden="1">{#N/A,#N/A,FALSE,"표지"}</definedName>
    <definedName name="ABG" localSheetId="24" hidden="1">{#N/A,#N/A,FALSE,"표지"}</definedName>
    <definedName name="ABG" localSheetId="28" hidden="1">{#N/A,#N/A,FALSE,"표지"}</definedName>
    <definedName name="ABG" localSheetId="14" hidden="1">{#N/A,#N/A,FALSE,"표지"}</definedName>
    <definedName name="ABG" hidden="1">{#N/A,#N/A,FALSE,"표지"}</definedName>
    <definedName name="AB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K" localSheetId="12" hidden="1">{#N/A,#N/A,FALSE,"표지"}</definedName>
    <definedName name="ABK" localSheetId="11" hidden="1">{#N/A,#N/A,FALSE,"표지"}</definedName>
    <definedName name="ABK" localSheetId="13" hidden="1">{#N/A,#N/A,FALSE,"표지"}</definedName>
    <definedName name="ABK" localSheetId="16" hidden="1">{#N/A,#N/A,FALSE,"표지"}</definedName>
    <definedName name="ABK" localSheetId="21" hidden="1">{#N/A,#N/A,FALSE,"표지"}</definedName>
    <definedName name="ABK" localSheetId="18" hidden="1">{#N/A,#N/A,FALSE,"표지"}</definedName>
    <definedName name="ABK" localSheetId="19" hidden="1">{#N/A,#N/A,FALSE,"표지"}</definedName>
    <definedName name="ABK" localSheetId="20" hidden="1">{#N/A,#N/A,FALSE,"표지"}</definedName>
    <definedName name="ABK" localSheetId="22" hidden="1">{#N/A,#N/A,FALSE,"표지"}</definedName>
    <definedName name="ABK" localSheetId="24" hidden="1">{#N/A,#N/A,FALSE,"표지"}</definedName>
    <definedName name="ABK" localSheetId="28" hidden="1">{#N/A,#N/A,FALSE,"표지"}</definedName>
    <definedName name="ABK" localSheetId="14" hidden="1">{#N/A,#N/A,FALSE,"표지"}</definedName>
    <definedName name="ABK" hidden="1">{#N/A,#N/A,FALSE,"표지"}</definedName>
    <definedName name="ABL"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bxzss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 localSheetId="12" hidden="1">{"F3 detail",#N/A,FALSE,"F1";"F3 Presentation",#N/A,FALSE,"F3 "}</definedName>
    <definedName name="ac" localSheetId="11" hidden="1">{"F3 detail",#N/A,FALSE,"F1";"F3 Presentation",#N/A,FALSE,"F3 "}</definedName>
    <definedName name="ac" localSheetId="13" hidden="1">{"F3 detail",#N/A,FALSE,"F1";"F3 Presentation",#N/A,FALSE,"F3 "}</definedName>
    <definedName name="ac" localSheetId="16" hidden="1">{"F3 detail",#N/A,FALSE,"F1";"F3 Presentation",#N/A,FALSE,"F3 "}</definedName>
    <definedName name="ac" localSheetId="21" hidden="1">{"F3 detail",#N/A,FALSE,"F1";"F3 Presentation",#N/A,FALSE,"F3 "}</definedName>
    <definedName name="ac" localSheetId="18" hidden="1">{"F3 detail",#N/A,FALSE,"F1";"F3 Presentation",#N/A,FALSE,"F3 "}</definedName>
    <definedName name="ac" localSheetId="19" hidden="1">{"F3 detail",#N/A,FALSE,"F1";"F3 Presentation",#N/A,FALSE,"F3 "}</definedName>
    <definedName name="ac" localSheetId="20" hidden="1">{"F3 detail",#N/A,FALSE,"F1";"F3 Presentation",#N/A,FALSE,"F3 "}</definedName>
    <definedName name="ac" localSheetId="22" hidden="1">{"F3 detail",#N/A,FALSE,"F1";"F3 Presentation",#N/A,FALSE,"F3 "}</definedName>
    <definedName name="ac" localSheetId="24" hidden="1">{"F3 detail",#N/A,FALSE,"F1";"F3 Presentation",#N/A,FALSE,"F3 "}</definedName>
    <definedName name="ac" localSheetId="28" hidden="1">{"F3 detail",#N/A,FALSE,"F1";"F3 Presentation",#N/A,FALSE,"F3 "}</definedName>
    <definedName name="ac" localSheetId="14" hidden="1">{"F3 detail",#N/A,FALSE,"F1";"F3 Presentation",#N/A,FALSE,"F3 "}</definedName>
    <definedName name="ac" hidden="1">{"F3 detail",#N/A,FALSE,"F1";"F3 Presentation",#N/A,FALSE,"F3 "}</definedName>
    <definedName name="AC120_">#REF!</definedName>
    <definedName name="AC35_">#REF!</definedName>
    <definedName name="AC50_">#REF!</definedName>
    <definedName name="AC500_COST">#REF!</definedName>
    <definedName name="AC500_ECO_COST">#REF!</definedName>
    <definedName name="AC70_">#REF!</definedName>
    <definedName name="AC95_">#REF!</definedName>
    <definedName name="ACB" localSheetId="12" hidden="1">{"'Sheet1'!$L$16"}</definedName>
    <definedName name="ACB" localSheetId="11" hidden="1">{"'Sheet1'!$L$16"}</definedName>
    <definedName name="ACB" localSheetId="13" hidden="1">{"'Sheet1'!$L$16"}</definedName>
    <definedName name="ACB" localSheetId="16" hidden="1">{"'Sheet1'!$L$16"}</definedName>
    <definedName name="ACB" localSheetId="21" hidden="1">{"'Sheet1'!$L$16"}</definedName>
    <definedName name="ACB" localSheetId="18" hidden="1">{"'Sheet1'!$L$16"}</definedName>
    <definedName name="ACB" localSheetId="19" hidden="1">{"'Sheet1'!$L$16"}</definedName>
    <definedName name="ACB" localSheetId="20" hidden="1">{"'Sheet1'!$L$16"}</definedName>
    <definedName name="ACB" localSheetId="22" hidden="1">{"'Sheet1'!$L$16"}</definedName>
    <definedName name="ACB" localSheetId="24" hidden="1">{"'Sheet1'!$L$16"}</definedName>
    <definedName name="ACB" localSheetId="28" hidden="1">{"'Sheet1'!$L$16"}</definedName>
    <definedName name="ACB" localSheetId="14" hidden="1">{"'Sheet1'!$L$16"}</definedName>
    <definedName name="ACB" hidden="1">{"'Sheet1'!$L$16"}</definedName>
    <definedName name="acbq" hidden="1">#REF!</definedName>
    <definedName name="accc" localSheetId="12" hidden="1">{"'Break down'!$A$4"}</definedName>
    <definedName name="accc" localSheetId="11" hidden="1">{"'Break down'!$A$4"}</definedName>
    <definedName name="accc" localSheetId="13" hidden="1">{"'Break down'!$A$4"}</definedName>
    <definedName name="accc" localSheetId="16" hidden="1">{"'Break down'!$A$4"}</definedName>
    <definedName name="accc" localSheetId="21" hidden="1">{"'Break down'!$A$4"}</definedName>
    <definedName name="accc" localSheetId="18" hidden="1">{"'Break down'!$A$4"}</definedName>
    <definedName name="accc" localSheetId="19" hidden="1">{"'Break down'!$A$4"}</definedName>
    <definedName name="accc" localSheetId="20" hidden="1">{"'Break down'!$A$4"}</definedName>
    <definedName name="accc" localSheetId="22" hidden="1">{"'Break down'!$A$4"}</definedName>
    <definedName name="accc" localSheetId="24" hidden="1">{"'Break down'!$A$4"}</definedName>
    <definedName name="accc" localSheetId="28" hidden="1">{"'Break down'!$A$4"}</definedName>
    <definedName name="accc" localSheetId="14" hidden="1">{"'Break down'!$A$4"}</definedName>
    <definedName name="accc" hidden="1">{"'Break down'!$A$4"}</definedName>
    <definedName name="Access_Button" hidden="1">"Yosuequipment0106_X_port_Equipment_List___Final__List"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Documents\tippaporn\MAT PRICE.mdb"</definedName>
    <definedName name="accessories">0.2</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localSheetId="12" hidden="1">{"'Sheet1'!$L$16"}</definedName>
    <definedName name="acd" localSheetId="11" hidden="1">{"'Sheet1'!$L$16"}</definedName>
    <definedName name="acd" localSheetId="13" hidden="1">{"'Sheet1'!$L$16"}</definedName>
    <definedName name="acd" localSheetId="16" hidden="1">{"'Sheet1'!$L$16"}</definedName>
    <definedName name="acd" localSheetId="21" hidden="1">{"'Sheet1'!$L$16"}</definedName>
    <definedName name="acd" localSheetId="18" hidden="1">{"'Sheet1'!$L$16"}</definedName>
    <definedName name="acd" localSheetId="19" hidden="1">{"'Sheet1'!$L$16"}</definedName>
    <definedName name="acd" localSheetId="20" hidden="1">{"'Sheet1'!$L$16"}</definedName>
    <definedName name="acd" localSheetId="22" hidden="1">{"'Sheet1'!$L$16"}</definedName>
    <definedName name="acd" localSheetId="24" hidden="1">{"'Sheet1'!$L$16"}</definedName>
    <definedName name="acd" localSheetId="28" hidden="1">{"'Sheet1'!$L$16"}</definedName>
    <definedName name="acd" localSheetId="14" hidden="1">{"'Sheet1'!$L$16"}</definedName>
    <definedName name="acd" hidden="1">{"'Sheet1'!$L$16"}</definedName>
    <definedName name="ACDA" hidden="1">#REF!</definedName>
    <definedName name="Acell" hidden="1">INDIRECT(ADDRESS(ROW(),COLUMN()))</definedName>
    <definedName name="ACMV" localSheetId="12" hidden="1">{"'Sheet1'!$L$16"}</definedName>
    <definedName name="ACMV" localSheetId="11" hidden="1">{"'Sheet1'!$L$16"}</definedName>
    <definedName name="ACMV" localSheetId="13" hidden="1">{"'Sheet1'!$L$16"}</definedName>
    <definedName name="ACMV" localSheetId="16" hidden="1">{"'Sheet1'!$L$16"}</definedName>
    <definedName name="ACMV" localSheetId="21" hidden="1">{"'Sheet1'!$L$16"}</definedName>
    <definedName name="ACMV" localSheetId="18" hidden="1">{"'Sheet1'!$L$16"}</definedName>
    <definedName name="ACMV" localSheetId="19" hidden="1">{"'Sheet1'!$L$16"}</definedName>
    <definedName name="ACMV" localSheetId="20" hidden="1">{"'Sheet1'!$L$16"}</definedName>
    <definedName name="ACMV" localSheetId="22" hidden="1">{"'Sheet1'!$L$16"}</definedName>
    <definedName name="ACMV" localSheetId="24" hidden="1">{"'Sheet1'!$L$16"}</definedName>
    <definedName name="ACMV" localSheetId="28" hidden="1">{"'Sheet1'!$L$16"}</definedName>
    <definedName name="ACMV" localSheetId="14" hidden="1">{"'Sheet1'!$L$16"}</definedName>
    <definedName name="ACMV" hidden="1">{"'Sheet1'!$L$16"}</definedName>
    <definedName name="ACMV_1" localSheetId="12" hidden="1">{"'Sheet1'!$L$16"}</definedName>
    <definedName name="ACMV_1" localSheetId="11" hidden="1">{"'Sheet1'!$L$16"}</definedName>
    <definedName name="ACMV_1" localSheetId="13" hidden="1">{"'Sheet1'!$L$16"}</definedName>
    <definedName name="ACMV_1" localSheetId="16" hidden="1">{"'Sheet1'!$L$16"}</definedName>
    <definedName name="ACMV_1" localSheetId="21" hidden="1">{"'Sheet1'!$L$16"}</definedName>
    <definedName name="ACMV_1" localSheetId="18" hidden="1">{"'Sheet1'!$L$16"}</definedName>
    <definedName name="ACMV_1" localSheetId="19" hidden="1">{"'Sheet1'!$L$16"}</definedName>
    <definedName name="ACMV_1" localSheetId="20" hidden="1">{"'Sheet1'!$L$16"}</definedName>
    <definedName name="ACMV_1" localSheetId="22" hidden="1">{"'Sheet1'!$L$16"}</definedName>
    <definedName name="ACMV_1" localSheetId="24" hidden="1">{"'Sheet1'!$L$16"}</definedName>
    <definedName name="ACMV_1" localSheetId="28" hidden="1">{"'Sheet1'!$L$16"}</definedName>
    <definedName name="ACMV_1" localSheetId="14" hidden="1">{"'Sheet1'!$L$16"}</definedName>
    <definedName name="ACMV_1" hidden="1">{"'Sheet1'!$L$16"}</definedName>
    <definedName name="ACol">30</definedName>
    <definedName name="acsa" localSheetId="12" hidden="1">{#N/A,#N/A,TRUE,"Cover Memo";"Show Estimate",#N/A,TRUE,"Change Summary";"Show Estimate",#N/A,TRUE,"Estimate Summary";"Show Estimate",#N/A,TRUE,"Dept. Summary";"Show Estimate",#N/A,TRUE,"DOW Detail"}</definedName>
    <definedName name="acsa" localSheetId="11" hidden="1">{#N/A,#N/A,TRUE,"Cover Memo";"Show Estimate",#N/A,TRUE,"Change Summary";"Show Estimate",#N/A,TRUE,"Estimate Summary";"Show Estimate",#N/A,TRUE,"Dept. Summary";"Show Estimate",#N/A,TRUE,"DOW Detail"}</definedName>
    <definedName name="acsa" localSheetId="13" hidden="1">{#N/A,#N/A,TRUE,"Cover Memo";"Show Estimate",#N/A,TRUE,"Change Summary";"Show Estimate",#N/A,TRUE,"Estimate Summary";"Show Estimate",#N/A,TRUE,"Dept. Summary";"Show Estimate",#N/A,TRUE,"DOW Detail"}</definedName>
    <definedName name="acsa" localSheetId="16" hidden="1">{#N/A,#N/A,TRUE,"Cover Memo";"Show Estimate",#N/A,TRUE,"Change Summary";"Show Estimate",#N/A,TRUE,"Estimate Summary";"Show Estimate",#N/A,TRUE,"Dept. Summary";"Show Estimate",#N/A,TRUE,"DOW Detail"}</definedName>
    <definedName name="acsa" localSheetId="21" hidden="1">{#N/A,#N/A,TRUE,"Cover Memo";"Show Estimate",#N/A,TRUE,"Change Summary";"Show Estimate",#N/A,TRUE,"Estimate Summary";"Show Estimate",#N/A,TRUE,"Dept. Summary";"Show Estimate",#N/A,TRUE,"DOW Detail"}</definedName>
    <definedName name="acsa" localSheetId="18" hidden="1">{#N/A,#N/A,TRUE,"Cover Memo";"Show Estimate",#N/A,TRUE,"Change Summary";"Show Estimate",#N/A,TRUE,"Estimate Summary";"Show Estimate",#N/A,TRUE,"Dept. Summary";"Show Estimate",#N/A,TRUE,"DOW Detail"}</definedName>
    <definedName name="acsa" localSheetId="19" hidden="1">{#N/A,#N/A,TRUE,"Cover Memo";"Show Estimate",#N/A,TRUE,"Change Summary";"Show Estimate",#N/A,TRUE,"Estimate Summary";"Show Estimate",#N/A,TRUE,"Dept. Summary";"Show Estimate",#N/A,TRUE,"DOW Detail"}</definedName>
    <definedName name="acsa" localSheetId="20" hidden="1">{#N/A,#N/A,TRUE,"Cover Memo";"Show Estimate",#N/A,TRUE,"Change Summary";"Show Estimate",#N/A,TRUE,"Estimate Summary";"Show Estimate",#N/A,TRUE,"Dept. Summary";"Show Estimate",#N/A,TRUE,"DOW Detail"}</definedName>
    <definedName name="acsa" localSheetId="22" hidden="1">{#N/A,#N/A,TRUE,"Cover Memo";"Show Estimate",#N/A,TRUE,"Change Summary";"Show Estimate",#N/A,TRUE,"Estimate Summary";"Show Estimate",#N/A,TRUE,"Dept. Summary";"Show Estimate",#N/A,TRUE,"DOW Detail"}</definedName>
    <definedName name="acsa" localSheetId="24" hidden="1">{#N/A,#N/A,TRUE,"Cover Memo";"Show Estimate",#N/A,TRUE,"Change Summary";"Show Estimate",#N/A,TRUE,"Estimate Summary";"Show Estimate",#N/A,TRUE,"Dept. Summary";"Show Estimate",#N/A,TRUE,"DOW Detail"}</definedName>
    <definedName name="acsa" localSheetId="28" hidden="1">{#N/A,#N/A,TRUE,"Cover Memo";"Show Estimate",#N/A,TRUE,"Change Summary";"Show Estimate",#N/A,TRUE,"Estimate Summary";"Show Estimate",#N/A,TRUE,"Dept. Summary";"Show Estimate",#N/A,TRUE,"DOW Detail"}</definedName>
    <definedName name="acsa" localSheetId="14" hidden="1">{#N/A,#N/A,TRUE,"Cover Memo";"Show Estimate",#N/A,TRUE,"Change Summary";"Show Estimate",#N/A,TRUE,"Estimate Summary";"Show Estimate",#N/A,TRUE,"Dept. Summary";"Show Estimate",#N/A,TRUE,"DOW Detail"}</definedName>
    <definedName name="acsa" hidden="1">{#N/A,#N/A,TRUE,"Cover Memo";"Show Estimate",#N/A,TRUE,"Change Summary";"Show Estimate",#N/A,TRUE,"Estimate Summary";"Show Estimate",#N/A,TRUE,"Dept. Summary";"Show Estimate",#N/A,TRUE,"DOW Detail"}</definedName>
    <definedName name="act" hidden="1">#REF!</definedName>
    <definedName name="AD" hidden="1">#REF!</definedName>
    <definedName name="ád" hidden="1">#REF!</definedName>
    <definedName name="àd" hidden="1">#REF!</definedName>
    <definedName name="AD_1" localSheetId="12" hidden="1">{"'Sheet1'!$L$16"}</definedName>
    <definedName name="AD_1" localSheetId="11" hidden="1">{"'Sheet1'!$L$16"}</definedName>
    <definedName name="AD_1" localSheetId="13" hidden="1">{"'Sheet1'!$L$16"}</definedName>
    <definedName name="AD_1" localSheetId="16" hidden="1">{"'Sheet1'!$L$16"}</definedName>
    <definedName name="AD_1" localSheetId="21" hidden="1">{"'Sheet1'!$L$16"}</definedName>
    <definedName name="AD_1" localSheetId="18" hidden="1">{"'Sheet1'!$L$16"}</definedName>
    <definedName name="AD_1" localSheetId="19" hidden="1">{"'Sheet1'!$L$16"}</definedName>
    <definedName name="AD_1" localSheetId="20" hidden="1">{"'Sheet1'!$L$16"}</definedName>
    <definedName name="AD_1" localSheetId="22" hidden="1">{"'Sheet1'!$L$16"}</definedName>
    <definedName name="AD_1" localSheetId="24" hidden="1">{"'Sheet1'!$L$16"}</definedName>
    <definedName name="AD_1" localSheetId="28" hidden="1">{"'Sheet1'!$L$16"}</definedName>
    <definedName name="AD_1" localSheetId="14" hidden="1">{"'Sheet1'!$L$16"}</definedName>
    <definedName name="AD_1" hidden="1">{"'Sheet1'!$L$16"}</definedName>
    <definedName name="ada" localSheetId="12" hidden="1">{#N/A,#N/A,FALSE,"特殊室（ＢＱ表）"}</definedName>
    <definedName name="ada" localSheetId="11" hidden="1">{#N/A,#N/A,FALSE,"特殊室（ＢＱ表）"}</definedName>
    <definedName name="ada" localSheetId="13" hidden="1">{#N/A,#N/A,FALSE,"特殊室（ＢＱ表）"}</definedName>
    <definedName name="ada" localSheetId="16" hidden="1">{#N/A,#N/A,FALSE,"特殊室（ＢＱ表）"}</definedName>
    <definedName name="ada" localSheetId="21" hidden="1">{#N/A,#N/A,FALSE,"特殊室（ＢＱ表）"}</definedName>
    <definedName name="ada" localSheetId="18" hidden="1">{#N/A,#N/A,FALSE,"特殊室（ＢＱ表）"}</definedName>
    <definedName name="ada" localSheetId="19" hidden="1">{#N/A,#N/A,FALSE,"特殊室（ＢＱ表）"}</definedName>
    <definedName name="ada" localSheetId="20" hidden="1">{#N/A,#N/A,FALSE,"特殊室（ＢＱ表）"}</definedName>
    <definedName name="ada" localSheetId="22" hidden="1">{#N/A,#N/A,FALSE,"特殊室（ＢＱ表）"}</definedName>
    <definedName name="ada" localSheetId="24" hidden="1">{#N/A,#N/A,FALSE,"特殊室（ＢＱ表）"}</definedName>
    <definedName name="ada" localSheetId="28" hidden="1">{#N/A,#N/A,FALSE,"特殊室（ＢＱ表）"}</definedName>
    <definedName name="ada" localSheetId="14" hidden="1">{#N/A,#N/A,FALSE,"特殊室（ＢＱ表）"}</definedName>
    <definedName name="ada" hidden="1">{#N/A,#N/A,FALSE,"特殊室（ＢＱ表）"}</definedName>
    <definedName name="adad" localSheetId="12" hidden="1">{"'Sheet1'!$L$16"}</definedName>
    <definedName name="adad" localSheetId="11" hidden="1">{"'Sheet1'!$L$16"}</definedName>
    <definedName name="adad" localSheetId="13" hidden="1">{"'Sheet1'!$L$16"}</definedName>
    <definedName name="adad" localSheetId="16" hidden="1">{"'Sheet1'!$L$16"}</definedName>
    <definedName name="adad" localSheetId="21" hidden="1">{"'Sheet1'!$L$16"}</definedName>
    <definedName name="adad" localSheetId="18" hidden="1">{"'Sheet1'!$L$16"}</definedName>
    <definedName name="adad" localSheetId="19" hidden="1">{"'Sheet1'!$L$16"}</definedName>
    <definedName name="adad" localSheetId="20" hidden="1">{"'Sheet1'!$L$16"}</definedName>
    <definedName name="adad" localSheetId="22" hidden="1">{"'Sheet1'!$L$16"}</definedName>
    <definedName name="adad" localSheetId="24" hidden="1">{"'Sheet1'!$L$16"}</definedName>
    <definedName name="adad" localSheetId="28" hidden="1">{"'Sheet1'!$L$16"}</definedName>
    <definedName name="adad" localSheetId="14" hidden="1">{"'Sheet1'!$L$16"}</definedName>
    <definedName name="adad" hidden="1">{"'Sheet1'!$L$16"}</definedName>
    <definedName name="ádád" hidden="1">#REF!</definedName>
    <definedName name="adada" hidden="1">#REF!</definedName>
    <definedName name="adadada" localSheetId="12" hidden="1">{0,0,0,0;0,0,0,0;0,0,0,0;0,0,0,0;0,0,0,0;0,0,0,0;0,0,0,0}</definedName>
    <definedName name="adadada" localSheetId="11" hidden="1">{0,0,0,0;0,0,0,0;0,0,0,0;0,0,0,0;0,0,0,0;0,0,0,0;0,0,0,0}</definedName>
    <definedName name="adadada" localSheetId="13" hidden="1">{0,0,0,0;0,0,0,0;0,0,0,0;0,0,0,0;0,0,0,0;0,0,0,0;0,0,0,0}</definedName>
    <definedName name="adadada" localSheetId="16" hidden="1">{0,0,0,0;0,0,0,0;0,0,0,0;0,0,0,0;0,0,0,0;0,0,0,0;0,0,0,0}</definedName>
    <definedName name="adadada" localSheetId="21" hidden="1">{0,0,0,0;0,0,0,0;0,0,0,0;0,0,0,0;0,0,0,0;0,0,0,0;0,0,0,0}</definedName>
    <definedName name="adadada" localSheetId="18" hidden="1">{0,0,0,0;0,0,0,0;0,0,0,0;0,0,0,0;0,0,0,0;0,0,0,0;0,0,0,0}</definedName>
    <definedName name="adadada" localSheetId="19" hidden="1">{0,0,0,0;0,0,0,0;0,0,0,0;0,0,0,0;0,0,0,0;0,0,0,0;0,0,0,0}</definedName>
    <definedName name="adadada" localSheetId="20" hidden="1">{0,0,0,0;0,0,0,0;0,0,0,0;0,0,0,0;0,0,0,0;0,0,0,0;0,0,0,0}</definedName>
    <definedName name="adadada" localSheetId="22" hidden="1">{0,0,0,0;0,0,0,0;0,0,0,0;0,0,0,0;0,0,0,0;0,0,0,0;0,0,0,0}</definedName>
    <definedName name="adadada" localSheetId="24" hidden="1">{0,0,0,0;0,0,0,0;0,0,0,0;0,0,0,0;0,0,0,0;0,0,0,0;0,0,0,0}</definedName>
    <definedName name="adadada" localSheetId="28" hidden="1">{0,0,0,0;0,0,0,0;0,0,0,0;0,0,0,0;0,0,0,0;0,0,0,0;0,0,0,0}</definedName>
    <definedName name="adadada" localSheetId="14" hidden="1">{0,0,0,0;0,0,0,0;0,0,0,0;0,0,0,0;0,0,0,0;0,0,0,0;0,0,0,0}</definedName>
    <definedName name="adadada" hidden="1">{0,0,0,0;0,0,0,0;0,0,0,0;0,0,0,0;0,0,0,0;0,0,0,0;0,0,0,0}</definedName>
    <definedName name="adadadad" localSheetId="12" hidden="1">{"'Sheet1'!$L$16"}</definedName>
    <definedName name="adadadad" localSheetId="11" hidden="1">{"'Sheet1'!$L$16"}</definedName>
    <definedName name="adadadad" localSheetId="13" hidden="1">{"'Sheet1'!$L$16"}</definedName>
    <definedName name="adadadad" localSheetId="16" hidden="1">{"'Sheet1'!$L$16"}</definedName>
    <definedName name="adadadad" localSheetId="21" hidden="1">{"'Sheet1'!$L$16"}</definedName>
    <definedName name="adadadad" localSheetId="18" hidden="1">{"'Sheet1'!$L$16"}</definedName>
    <definedName name="adadadad" localSheetId="19" hidden="1">{"'Sheet1'!$L$16"}</definedName>
    <definedName name="adadadad" localSheetId="20" hidden="1">{"'Sheet1'!$L$16"}</definedName>
    <definedName name="adadadad" localSheetId="22" hidden="1">{"'Sheet1'!$L$16"}</definedName>
    <definedName name="adadadad" localSheetId="24" hidden="1">{"'Sheet1'!$L$16"}</definedName>
    <definedName name="adadadad" localSheetId="28" hidden="1">{"'Sheet1'!$L$16"}</definedName>
    <definedName name="adadadad" localSheetId="14" hidden="1">{"'Sheet1'!$L$16"}</definedName>
    <definedName name="adadadad" hidden="1">{"'Sheet1'!$L$16"}</definedName>
    <definedName name="ádadadadadad" localSheetId="12" hidden="1">{"'Sheet1'!$L$16"}</definedName>
    <definedName name="ádadadadadad" localSheetId="11" hidden="1">{"'Sheet1'!$L$16"}</definedName>
    <definedName name="ádadadadadad" localSheetId="13" hidden="1">{"'Sheet1'!$L$16"}</definedName>
    <definedName name="ádadadadadad" localSheetId="16" hidden="1">{"'Sheet1'!$L$16"}</definedName>
    <definedName name="ádadadadadad" localSheetId="21" hidden="1">{"'Sheet1'!$L$16"}</definedName>
    <definedName name="ádadadadadad" localSheetId="18" hidden="1">{"'Sheet1'!$L$16"}</definedName>
    <definedName name="ádadadadadad" localSheetId="19" hidden="1">{"'Sheet1'!$L$16"}</definedName>
    <definedName name="ádadadadadad" localSheetId="20" hidden="1">{"'Sheet1'!$L$16"}</definedName>
    <definedName name="ádadadadadad" localSheetId="22" hidden="1">{"'Sheet1'!$L$16"}</definedName>
    <definedName name="ádadadadadad" localSheetId="24" hidden="1">{"'Sheet1'!$L$16"}</definedName>
    <definedName name="ádadadadadad" localSheetId="28" hidden="1">{"'Sheet1'!$L$16"}</definedName>
    <definedName name="ádadadadadad" localSheetId="14" hidden="1">{"'Sheet1'!$L$16"}</definedName>
    <definedName name="ádadadadadad" hidden="1">{"'Sheet1'!$L$16"}</definedName>
    <definedName name="adadadaddd" localSheetId="12" hidden="1">{"'Sheet1'!$L$16"}</definedName>
    <definedName name="adadadaddd" localSheetId="11" hidden="1">{"'Sheet1'!$L$16"}</definedName>
    <definedName name="adadadaddd" localSheetId="13" hidden="1">{"'Sheet1'!$L$16"}</definedName>
    <definedName name="adadadaddd" localSheetId="16" hidden="1">{"'Sheet1'!$L$16"}</definedName>
    <definedName name="adadadaddd" localSheetId="21" hidden="1">{"'Sheet1'!$L$16"}</definedName>
    <definedName name="adadadaddd" localSheetId="18" hidden="1">{"'Sheet1'!$L$16"}</definedName>
    <definedName name="adadadaddd" localSheetId="19" hidden="1">{"'Sheet1'!$L$16"}</definedName>
    <definedName name="adadadaddd" localSheetId="20" hidden="1">{"'Sheet1'!$L$16"}</definedName>
    <definedName name="adadadaddd" localSheetId="22" hidden="1">{"'Sheet1'!$L$16"}</definedName>
    <definedName name="adadadaddd" localSheetId="24" hidden="1">{"'Sheet1'!$L$16"}</definedName>
    <definedName name="adadadaddd" localSheetId="28" hidden="1">{"'Sheet1'!$L$16"}</definedName>
    <definedName name="adadadaddd" localSheetId="14" hidden="1">{"'Sheet1'!$L$16"}</definedName>
    <definedName name="adadadaddd" hidden="1">{"'Sheet1'!$L$16"}</definedName>
    <definedName name="ADADADD" localSheetId="12" hidden="1">{"'Sheet1'!$L$16"}</definedName>
    <definedName name="ADADADD" localSheetId="11" hidden="1">{"'Sheet1'!$L$16"}</definedName>
    <definedName name="ADADADD" localSheetId="13" hidden="1">{"'Sheet1'!$L$16"}</definedName>
    <definedName name="ADADADD" localSheetId="16" hidden="1">{"'Sheet1'!$L$16"}</definedName>
    <definedName name="ADADADD" localSheetId="21" hidden="1">{"'Sheet1'!$L$16"}</definedName>
    <definedName name="ADADADD" localSheetId="18" hidden="1">{"'Sheet1'!$L$16"}</definedName>
    <definedName name="ADADADD" localSheetId="19" hidden="1">{"'Sheet1'!$L$16"}</definedName>
    <definedName name="ADADADD" localSheetId="20" hidden="1">{"'Sheet1'!$L$16"}</definedName>
    <definedName name="ADADADD" localSheetId="22" hidden="1">{"'Sheet1'!$L$16"}</definedName>
    <definedName name="ADADADD" localSheetId="24" hidden="1">{"'Sheet1'!$L$16"}</definedName>
    <definedName name="ADADADD" localSheetId="28" hidden="1">{"'Sheet1'!$L$16"}</definedName>
    <definedName name="ADADADD" localSheetId="14" hidden="1">{"'Sheet1'!$L$16"}</definedName>
    <definedName name="ADADADD" hidden="1">{"'Sheet1'!$L$16"}</definedName>
    <definedName name="adaf" localSheetId="12" hidden="1">{#N/A,#N/A,FALSE,"资产负债表";#N/A,#N/A,FALSE,"资产负债表"}</definedName>
    <definedName name="adaf" localSheetId="11" hidden="1">{#N/A,#N/A,FALSE,"资产负债表";#N/A,#N/A,FALSE,"资产负债表"}</definedName>
    <definedName name="adaf" localSheetId="13" hidden="1">{#N/A,#N/A,FALSE,"资产负债表";#N/A,#N/A,FALSE,"资产负债表"}</definedName>
    <definedName name="adaf" localSheetId="16" hidden="1">{#N/A,#N/A,FALSE,"资产负债表";#N/A,#N/A,FALSE,"资产负债表"}</definedName>
    <definedName name="adaf" localSheetId="21" hidden="1">{#N/A,#N/A,FALSE,"资产负债表";#N/A,#N/A,FALSE,"资产负债表"}</definedName>
    <definedName name="adaf" localSheetId="18" hidden="1">{#N/A,#N/A,FALSE,"资产负债表";#N/A,#N/A,FALSE,"资产负债表"}</definedName>
    <definedName name="adaf" localSheetId="19" hidden="1">{#N/A,#N/A,FALSE,"资产负债表";#N/A,#N/A,FALSE,"资产负债表"}</definedName>
    <definedName name="adaf" localSheetId="20" hidden="1">{#N/A,#N/A,FALSE,"资产负债表";#N/A,#N/A,FALSE,"资产负债表"}</definedName>
    <definedName name="adaf" localSheetId="22" hidden="1">{#N/A,#N/A,FALSE,"资产负债表";#N/A,#N/A,FALSE,"资产负债表"}</definedName>
    <definedName name="adaf" localSheetId="24" hidden="1">{#N/A,#N/A,FALSE,"资产负债表";#N/A,#N/A,FALSE,"资产负债表"}</definedName>
    <definedName name="adaf" localSheetId="28" hidden="1">{#N/A,#N/A,FALSE,"资产负债表";#N/A,#N/A,FALSE,"资产负债表"}</definedName>
    <definedName name="adaf" localSheetId="14" hidden="1">{#N/A,#N/A,FALSE,"资产负债表";#N/A,#N/A,FALSE,"资产负债表"}</definedName>
    <definedName name="adaf" hidden="1">{#N/A,#N/A,FALSE,"资产负债表";#N/A,#N/A,FALSE,"资产负债表"}</definedName>
    <definedName name="ÁDAF" localSheetId="12" hidden="1">{"'Sheet1'!$L$16"}</definedName>
    <definedName name="ÁDAF" localSheetId="11" hidden="1">{"'Sheet1'!$L$16"}</definedName>
    <definedName name="ÁDAF" localSheetId="13" hidden="1">{"'Sheet1'!$L$16"}</definedName>
    <definedName name="ÁDAF" localSheetId="16" hidden="1">{"'Sheet1'!$L$16"}</definedName>
    <definedName name="ÁDAF" localSheetId="21" hidden="1">{"'Sheet1'!$L$16"}</definedName>
    <definedName name="ÁDAF" localSheetId="18" hidden="1">{"'Sheet1'!$L$16"}</definedName>
    <definedName name="ÁDAF" localSheetId="19" hidden="1">{"'Sheet1'!$L$16"}</definedName>
    <definedName name="ÁDAF" localSheetId="20" hidden="1">{"'Sheet1'!$L$16"}</definedName>
    <definedName name="ÁDAF" localSheetId="22" hidden="1">{"'Sheet1'!$L$16"}</definedName>
    <definedName name="ÁDAF" localSheetId="24" hidden="1">{"'Sheet1'!$L$16"}</definedName>
    <definedName name="ÁDAF" localSheetId="28" hidden="1">{"'Sheet1'!$L$16"}</definedName>
    <definedName name="ÁDAF" localSheetId="14" hidden="1">{"'Sheet1'!$L$16"}</definedName>
    <definedName name="ÁDAF" hidden="1">{"'Sheet1'!$L$16"}</definedName>
    <definedName name="adaiSlab">#REF!</definedName>
    <definedName name="adas" localSheetId="12" hidden="1">{"M1Print",#N/A,TRUE,"M1";"M2Print",#N/A,TRUE,"M2";"M1sPrint",#N/A,TRUE,"M1s";"M2aPrint",#N/A,TRUE,"M2a";"M4Print",#N/A,TRUE,"M4";"M5Print",#N/A,TRUE,"M5";"M6Print",#N/A,TRUE,"M6";"M6_1Print",#N/A,TRUE,"M6_1";"M6_2Print",#N/A,TRUE,"M6_2";"M7_1Print",#N/A,TRUE,"M7_1";"M7_2Print",#N/A,TRUE,"M7_2"}</definedName>
    <definedName name="adas" localSheetId="11" hidden="1">{"M1Print",#N/A,TRUE,"M1";"M2Print",#N/A,TRUE,"M2";"M1sPrint",#N/A,TRUE,"M1s";"M2aPrint",#N/A,TRUE,"M2a";"M4Print",#N/A,TRUE,"M4";"M5Print",#N/A,TRUE,"M5";"M6Print",#N/A,TRUE,"M6";"M6_1Print",#N/A,TRUE,"M6_1";"M6_2Print",#N/A,TRUE,"M6_2";"M7_1Print",#N/A,TRUE,"M7_1";"M7_2Print",#N/A,TRUE,"M7_2"}</definedName>
    <definedName name="adas" localSheetId="13" hidden="1">{"M1Print",#N/A,TRUE,"M1";"M2Print",#N/A,TRUE,"M2";"M1sPrint",#N/A,TRUE,"M1s";"M2aPrint",#N/A,TRUE,"M2a";"M4Print",#N/A,TRUE,"M4";"M5Print",#N/A,TRUE,"M5";"M6Print",#N/A,TRUE,"M6";"M6_1Print",#N/A,TRUE,"M6_1";"M6_2Print",#N/A,TRUE,"M6_2";"M7_1Print",#N/A,TRUE,"M7_1";"M7_2Print",#N/A,TRUE,"M7_2"}</definedName>
    <definedName name="adas" localSheetId="16" hidden="1">{"M1Print",#N/A,TRUE,"M1";"M2Print",#N/A,TRUE,"M2";"M1sPrint",#N/A,TRUE,"M1s";"M2aPrint",#N/A,TRUE,"M2a";"M4Print",#N/A,TRUE,"M4";"M5Print",#N/A,TRUE,"M5";"M6Print",#N/A,TRUE,"M6";"M6_1Print",#N/A,TRUE,"M6_1";"M6_2Print",#N/A,TRUE,"M6_2";"M7_1Print",#N/A,TRUE,"M7_1";"M7_2Print",#N/A,TRUE,"M7_2"}</definedName>
    <definedName name="adas" localSheetId="21" hidden="1">{"M1Print",#N/A,TRUE,"M1";"M2Print",#N/A,TRUE,"M2";"M1sPrint",#N/A,TRUE,"M1s";"M2aPrint",#N/A,TRUE,"M2a";"M4Print",#N/A,TRUE,"M4";"M5Print",#N/A,TRUE,"M5";"M6Print",#N/A,TRUE,"M6";"M6_1Print",#N/A,TRUE,"M6_1";"M6_2Print",#N/A,TRUE,"M6_2";"M7_1Print",#N/A,TRUE,"M7_1";"M7_2Print",#N/A,TRUE,"M7_2"}</definedName>
    <definedName name="adas" localSheetId="18" hidden="1">{"M1Print",#N/A,TRUE,"M1";"M2Print",#N/A,TRUE,"M2";"M1sPrint",#N/A,TRUE,"M1s";"M2aPrint",#N/A,TRUE,"M2a";"M4Print",#N/A,TRUE,"M4";"M5Print",#N/A,TRUE,"M5";"M6Print",#N/A,TRUE,"M6";"M6_1Print",#N/A,TRUE,"M6_1";"M6_2Print",#N/A,TRUE,"M6_2";"M7_1Print",#N/A,TRUE,"M7_1";"M7_2Print",#N/A,TRUE,"M7_2"}</definedName>
    <definedName name="adas" localSheetId="19" hidden="1">{"M1Print",#N/A,TRUE,"M1";"M2Print",#N/A,TRUE,"M2";"M1sPrint",#N/A,TRUE,"M1s";"M2aPrint",#N/A,TRUE,"M2a";"M4Print",#N/A,TRUE,"M4";"M5Print",#N/A,TRUE,"M5";"M6Print",#N/A,TRUE,"M6";"M6_1Print",#N/A,TRUE,"M6_1";"M6_2Print",#N/A,TRUE,"M6_2";"M7_1Print",#N/A,TRUE,"M7_1";"M7_2Print",#N/A,TRUE,"M7_2"}</definedName>
    <definedName name="adas" localSheetId="20" hidden="1">{"M1Print",#N/A,TRUE,"M1";"M2Print",#N/A,TRUE,"M2";"M1sPrint",#N/A,TRUE,"M1s";"M2aPrint",#N/A,TRUE,"M2a";"M4Print",#N/A,TRUE,"M4";"M5Print",#N/A,TRUE,"M5";"M6Print",#N/A,TRUE,"M6";"M6_1Print",#N/A,TRUE,"M6_1";"M6_2Print",#N/A,TRUE,"M6_2";"M7_1Print",#N/A,TRUE,"M7_1";"M7_2Print",#N/A,TRUE,"M7_2"}</definedName>
    <definedName name="adas" localSheetId="22" hidden="1">{"M1Print",#N/A,TRUE,"M1";"M2Print",#N/A,TRUE,"M2";"M1sPrint",#N/A,TRUE,"M1s";"M2aPrint",#N/A,TRUE,"M2a";"M4Print",#N/A,TRUE,"M4";"M5Print",#N/A,TRUE,"M5";"M6Print",#N/A,TRUE,"M6";"M6_1Print",#N/A,TRUE,"M6_1";"M6_2Print",#N/A,TRUE,"M6_2";"M7_1Print",#N/A,TRUE,"M7_1";"M7_2Print",#N/A,TRUE,"M7_2"}</definedName>
    <definedName name="adas" localSheetId="24" hidden="1">{"M1Print",#N/A,TRUE,"M1";"M2Print",#N/A,TRUE,"M2";"M1sPrint",#N/A,TRUE,"M1s";"M2aPrint",#N/A,TRUE,"M2a";"M4Print",#N/A,TRUE,"M4";"M5Print",#N/A,TRUE,"M5";"M6Print",#N/A,TRUE,"M6";"M6_1Print",#N/A,TRUE,"M6_1";"M6_2Print",#N/A,TRUE,"M6_2";"M7_1Print",#N/A,TRUE,"M7_1";"M7_2Print",#N/A,TRUE,"M7_2"}</definedName>
    <definedName name="adas" localSheetId="28" hidden="1">{"M1Print",#N/A,TRUE,"M1";"M2Print",#N/A,TRUE,"M2";"M1sPrint",#N/A,TRUE,"M1s";"M2aPrint",#N/A,TRUE,"M2a";"M4Print",#N/A,TRUE,"M4";"M5Print",#N/A,TRUE,"M5";"M6Print",#N/A,TRUE,"M6";"M6_1Print",#N/A,TRUE,"M6_1";"M6_2Print",#N/A,TRUE,"M6_2";"M7_1Print",#N/A,TRUE,"M7_1";"M7_2Print",#N/A,TRUE,"M7_2"}</definedName>
    <definedName name="adas" localSheetId="14"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ádas" localSheetId="12" hidden="1">{"'Sheet1'!$L$16"}</definedName>
    <definedName name="ádas" localSheetId="11" hidden="1">{"'Sheet1'!$L$16"}</definedName>
    <definedName name="ádas" localSheetId="13" hidden="1">{"'Sheet1'!$L$16"}</definedName>
    <definedName name="ádas" localSheetId="16" hidden="1">{"'Sheet1'!$L$16"}</definedName>
    <definedName name="ádas" localSheetId="21" hidden="1">{"'Sheet1'!$L$16"}</definedName>
    <definedName name="ádas" localSheetId="18" hidden="1">{"'Sheet1'!$L$16"}</definedName>
    <definedName name="ádas" localSheetId="19" hidden="1">{"'Sheet1'!$L$16"}</definedName>
    <definedName name="ádas" localSheetId="20" hidden="1">{"'Sheet1'!$L$16"}</definedName>
    <definedName name="ádas" localSheetId="22" hidden="1">{"'Sheet1'!$L$16"}</definedName>
    <definedName name="ádas" localSheetId="24" hidden="1">{"'Sheet1'!$L$16"}</definedName>
    <definedName name="ádas" localSheetId="28" hidden="1">{"'Sheet1'!$L$16"}</definedName>
    <definedName name="ádas" localSheetId="14" hidden="1">{"'Sheet1'!$L$16"}</definedName>
    <definedName name="ádas" hidden="1">{"'Sheet1'!$L$16"}</definedName>
    <definedName name="ẮDAS" hidden="1">#REF!</definedName>
    <definedName name="adasasdda" hidden="1">#REF!</definedName>
    <definedName name="ÁDASD" hidden="1">#REF!</definedName>
    <definedName name="ádasdad" localSheetId="12" hidden="1">{"'Sheet1'!$L$16"}</definedName>
    <definedName name="ádasdad" localSheetId="11" hidden="1">{"'Sheet1'!$L$16"}</definedName>
    <definedName name="ádasdad" localSheetId="13" hidden="1">{"'Sheet1'!$L$16"}</definedName>
    <definedName name="ádasdad" localSheetId="16" hidden="1">{"'Sheet1'!$L$16"}</definedName>
    <definedName name="ádasdad" localSheetId="21" hidden="1">{"'Sheet1'!$L$16"}</definedName>
    <definedName name="ádasdad" localSheetId="18" hidden="1">{"'Sheet1'!$L$16"}</definedName>
    <definedName name="ádasdad" localSheetId="19" hidden="1">{"'Sheet1'!$L$16"}</definedName>
    <definedName name="ádasdad" localSheetId="20" hidden="1">{"'Sheet1'!$L$16"}</definedName>
    <definedName name="ádasdad" localSheetId="22" hidden="1">{"'Sheet1'!$L$16"}</definedName>
    <definedName name="ádasdad" localSheetId="24" hidden="1">{"'Sheet1'!$L$16"}</definedName>
    <definedName name="ádasdad" localSheetId="28" hidden="1">{"'Sheet1'!$L$16"}</definedName>
    <definedName name="ádasdad" localSheetId="14" hidden="1">{"'Sheet1'!$L$16"}</definedName>
    <definedName name="ádasdad" hidden="1">{"'Sheet1'!$L$16"}</definedName>
    <definedName name="ÁDASDFASFA" localSheetId="12" hidden="1">{"'Sheet1'!$L$16"}</definedName>
    <definedName name="ÁDASDFASFA" localSheetId="11" hidden="1">{"'Sheet1'!$L$16"}</definedName>
    <definedName name="ÁDASDFASFA" localSheetId="13" hidden="1">{"'Sheet1'!$L$16"}</definedName>
    <definedName name="ÁDASDFASFA" localSheetId="16" hidden="1">{"'Sheet1'!$L$16"}</definedName>
    <definedName name="ÁDASDFASFA" localSheetId="21" hidden="1">{"'Sheet1'!$L$16"}</definedName>
    <definedName name="ÁDASDFASFA" localSheetId="18" hidden="1">{"'Sheet1'!$L$16"}</definedName>
    <definedName name="ÁDASDFASFA" localSheetId="19" hidden="1">{"'Sheet1'!$L$16"}</definedName>
    <definedName name="ÁDASDFASFA" localSheetId="20" hidden="1">{"'Sheet1'!$L$16"}</definedName>
    <definedName name="ÁDASDFASFA" localSheetId="22" hidden="1">{"'Sheet1'!$L$16"}</definedName>
    <definedName name="ÁDASDFASFA" localSheetId="24" hidden="1">{"'Sheet1'!$L$16"}</definedName>
    <definedName name="ÁDASDFASFA" localSheetId="28" hidden="1">{"'Sheet1'!$L$16"}</definedName>
    <definedName name="ÁDASDFASFA" localSheetId="14" hidden="1">{"'Sheet1'!$L$16"}</definedName>
    <definedName name="ÁDASDFASFA" hidden="1">{"'Sheet1'!$L$16"}</definedName>
    <definedName name="adasfgdsg" localSheetId="12" hidden="1">{"'Sheet1'!$L$16"}</definedName>
    <definedName name="adasfgdsg" localSheetId="11" hidden="1">{"'Sheet1'!$L$16"}</definedName>
    <definedName name="adasfgdsg" localSheetId="13" hidden="1">{"'Sheet1'!$L$16"}</definedName>
    <definedName name="adasfgdsg" localSheetId="16" hidden="1">{"'Sheet1'!$L$16"}</definedName>
    <definedName name="adasfgdsg" localSheetId="21" hidden="1">{"'Sheet1'!$L$16"}</definedName>
    <definedName name="adasfgdsg" localSheetId="18" hidden="1">{"'Sheet1'!$L$16"}</definedName>
    <definedName name="adasfgdsg" localSheetId="19" hidden="1">{"'Sheet1'!$L$16"}</definedName>
    <definedName name="adasfgdsg" localSheetId="20" hidden="1">{"'Sheet1'!$L$16"}</definedName>
    <definedName name="adasfgdsg" localSheetId="22" hidden="1">{"'Sheet1'!$L$16"}</definedName>
    <definedName name="adasfgdsg" localSheetId="24" hidden="1">{"'Sheet1'!$L$16"}</definedName>
    <definedName name="adasfgdsg" localSheetId="28" hidden="1">{"'Sheet1'!$L$16"}</definedName>
    <definedName name="adasfgdsg" localSheetId="14" hidden="1">{"'Sheet1'!$L$16"}</definedName>
    <definedName name="adasfgdsg" hidden="1">{"'Sheet1'!$L$16"}</definedName>
    <definedName name="adbfaba" hidden="1">#REF!</definedName>
    <definedName name="adc" localSheetId="12" hidden="1">{#N/A,#N/A,FALSE,"CCTV"}</definedName>
    <definedName name="adc" localSheetId="11" hidden="1">{#N/A,#N/A,FALSE,"CCTV"}</definedName>
    <definedName name="adc" localSheetId="13" hidden="1">{#N/A,#N/A,FALSE,"CCTV"}</definedName>
    <definedName name="adc" localSheetId="16" hidden="1">{#N/A,#N/A,FALSE,"CCTV"}</definedName>
    <definedName name="adc" localSheetId="21" hidden="1">{#N/A,#N/A,FALSE,"CCTV"}</definedName>
    <definedName name="adc" localSheetId="18" hidden="1">{#N/A,#N/A,FALSE,"CCTV"}</definedName>
    <definedName name="adc" localSheetId="19" hidden="1">{#N/A,#N/A,FALSE,"CCTV"}</definedName>
    <definedName name="adc" localSheetId="20" hidden="1">{#N/A,#N/A,FALSE,"CCTV"}</definedName>
    <definedName name="adc" localSheetId="22" hidden="1">{#N/A,#N/A,FALSE,"CCTV"}</definedName>
    <definedName name="adc" localSheetId="24" hidden="1">{#N/A,#N/A,FALSE,"CCTV"}</definedName>
    <definedName name="adc" localSheetId="28" hidden="1">{#N/A,#N/A,FALSE,"CCTV"}</definedName>
    <definedName name="adc" localSheetId="14" hidden="1">{#N/A,#N/A,FALSE,"CCTV"}</definedName>
    <definedName name="adc" hidden="1">{#N/A,#N/A,FALSE,"CCTV"}</definedName>
    <definedName name="ADCD" localSheetId="12" hidden="1">{#N/A,#N/A,FALSE,"特殊室（ＢＱ表）"}</definedName>
    <definedName name="ADCD" localSheetId="11" hidden="1">{#N/A,#N/A,FALSE,"特殊室（ＢＱ表）"}</definedName>
    <definedName name="ADCD" localSheetId="13" hidden="1">{#N/A,#N/A,FALSE,"特殊室（ＢＱ表）"}</definedName>
    <definedName name="ADCD" localSheetId="16" hidden="1">{#N/A,#N/A,FALSE,"特殊室（ＢＱ表）"}</definedName>
    <definedName name="ADCD" localSheetId="21" hidden="1">{#N/A,#N/A,FALSE,"特殊室（ＢＱ表）"}</definedName>
    <definedName name="ADCD" localSheetId="18" hidden="1">{#N/A,#N/A,FALSE,"特殊室（ＢＱ表）"}</definedName>
    <definedName name="ADCD" localSheetId="19" hidden="1">{#N/A,#N/A,FALSE,"特殊室（ＢＱ表）"}</definedName>
    <definedName name="ADCD" localSheetId="20" hidden="1">{#N/A,#N/A,FALSE,"特殊室（ＢＱ表）"}</definedName>
    <definedName name="ADCD" localSheetId="22" hidden="1">{#N/A,#N/A,FALSE,"特殊室（ＢＱ表）"}</definedName>
    <definedName name="ADCD" localSheetId="24" hidden="1">{#N/A,#N/A,FALSE,"特殊室（ＢＱ表）"}</definedName>
    <definedName name="ADCD" localSheetId="28" hidden="1">{#N/A,#N/A,FALSE,"特殊室（ＢＱ表）"}</definedName>
    <definedName name="ADCD" localSheetId="14" hidden="1">{#N/A,#N/A,FALSE,"特殊室（ＢＱ表）"}</definedName>
    <definedName name="ADCD" hidden="1">{#N/A,#N/A,FALSE,"特殊室（ＢＱ表）"}</definedName>
    <definedName name="addi_wrk">#REF!</definedName>
    <definedName name="AddTitle" hidden="1">3</definedName>
    <definedName name="ade" localSheetId="12" hidden="1">{#N/A,#N/A,FALSE,"Chi tiÆt"}</definedName>
    <definedName name="ade" localSheetId="11" hidden="1">{#N/A,#N/A,FALSE,"Chi tiÆt"}</definedName>
    <definedName name="ade" localSheetId="13" hidden="1">{#N/A,#N/A,FALSE,"Chi tiÆt"}</definedName>
    <definedName name="ade" localSheetId="16" hidden="1">{#N/A,#N/A,FALSE,"Chi tiÆt"}</definedName>
    <definedName name="ade" localSheetId="21" hidden="1">{#N/A,#N/A,FALSE,"Chi tiÆt"}</definedName>
    <definedName name="ade" localSheetId="18" hidden="1">{#N/A,#N/A,FALSE,"Chi tiÆt"}</definedName>
    <definedName name="ade" localSheetId="19" hidden="1">{#N/A,#N/A,FALSE,"Chi tiÆt"}</definedName>
    <definedName name="ade" localSheetId="20" hidden="1">{#N/A,#N/A,FALSE,"Chi tiÆt"}</definedName>
    <definedName name="ade" localSheetId="22" hidden="1">{#N/A,#N/A,FALSE,"Chi tiÆt"}</definedName>
    <definedName name="ade" localSheetId="24" hidden="1">{#N/A,#N/A,FALSE,"Chi tiÆt"}</definedName>
    <definedName name="ade" localSheetId="28" hidden="1">{#N/A,#N/A,FALSE,"Chi tiÆt"}</definedName>
    <definedName name="ade" localSheetId="14" hidden="1">{#N/A,#N/A,FALSE,"Chi tiÆt"}</definedName>
    <definedName name="ade" hidden="1">{#N/A,#N/A,FALSE,"Chi tiÆt"}</definedName>
    <definedName name="adewerd" localSheetId="12" hidden="1">{"M5Print",#N/A,FALSE,"M5"}</definedName>
    <definedName name="adewerd" localSheetId="11" hidden="1">{"M5Print",#N/A,FALSE,"M5"}</definedName>
    <definedName name="adewerd" localSheetId="13" hidden="1">{"M5Print",#N/A,FALSE,"M5"}</definedName>
    <definedName name="adewerd" localSheetId="16" hidden="1">{"M5Print",#N/A,FALSE,"M5"}</definedName>
    <definedName name="adewerd" localSheetId="21" hidden="1">{"M5Print",#N/A,FALSE,"M5"}</definedName>
    <definedName name="adewerd" localSheetId="18" hidden="1">{"M5Print",#N/A,FALSE,"M5"}</definedName>
    <definedName name="adewerd" localSheetId="19" hidden="1">{"M5Print",#N/A,FALSE,"M5"}</definedName>
    <definedName name="adewerd" localSheetId="20" hidden="1">{"M5Print",#N/A,FALSE,"M5"}</definedName>
    <definedName name="adewerd" localSheetId="22" hidden="1">{"M5Print",#N/A,FALSE,"M5"}</definedName>
    <definedName name="adewerd" localSheetId="24" hidden="1">{"M5Print",#N/A,FALSE,"M5"}</definedName>
    <definedName name="adewerd" localSheetId="28" hidden="1">{"M5Print",#N/A,FALSE,"M5"}</definedName>
    <definedName name="adewerd" localSheetId="14" hidden="1">{"M5Print",#N/A,FALSE,"M5"}</definedName>
    <definedName name="adewerd" hidden="1">{"M5Print",#N/A,FALSE,"M5"}</definedName>
    <definedName name="adf" hidden="1">#REF!</definedName>
    <definedName name="ádf" hidden="1">#REF!</definedName>
    <definedName name="àdf" hidden="1">#REF!</definedName>
    <definedName name="adfa" hidden="1">#REF!</definedName>
    <definedName name="adfad" hidden="1">#N/A</definedName>
    <definedName name="adfaf" hidden="1">#REF!</definedName>
    <definedName name="adfafdasdf" hidden="1">#REF!</definedName>
    <definedName name="adfdda" hidden="1">#REF!</definedName>
    <definedName name="ádfdf" hidden="1">#REF!</definedName>
    <definedName name="adfdfs" hidden="1">#REF!</definedName>
    <definedName name="adfdghfgjghkhjkjhljkl" localSheetId="12" hidden="1">{"'Sheet1'!$L$16"}</definedName>
    <definedName name="adfdghfgjghkhjkjhljkl" localSheetId="11" hidden="1">{"'Sheet1'!$L$16"}</definedName>
    <definedName name="adfdghfgjghkhjkjhljkl" localSheetId="13" hidden="1">{"'Sheet1'!$L$16"}</definedName>
    <definedName name="adfdghfgjghkhjkjhljkl" localSheetId="16" hidden="1">{"'Sheet1'!$L$16"}</definedName>
    <definedName name="adfdghfgjghkhjkjhljkl" localSheetId="21" hidden="1">{"'Sheet1'!$L$16"}</definedName>
    <definedName name="adfdghfgjghkhjkjhljkl" localSheetId="18" hidden="1">{"'Sheet1'!$L$16"}</definedName>
    <definedName name="adfdghfgjghkhjkjhljkl" localSheetId="19" hidden="1">{"'Sheet1'!$L$16"}</definedName>
    <definedName name="adfdghfgjghkhjkjhljkl" localSheetId="20" hidden="1">{"'Sheet1'!$L$16"}</definedName>
    <definedName name="adfdghfgjghkhjkjhljkl" localSheetId="22" hidden="1">{"'Sheet1'!$L$16"}</definedName>
    <definedName name="adfdghfgjghkhjkjhljkl" localSheetId="24" hidden="1">{"'Sheet1'!$L$16"}</definedName>
    <definedName name="adfdghfgjghkhjkjhljkl" localSheetId="28" hidden="1">{"'Sheet1'!$L$16"}</definedName>
    <definedName name="adfdghfgjghkhjkjhljkl" localSheetId="14" hidden="1">{"'Sheet1'!$L$16"}</definedName>
    <definedName name="adfdghfgjghkhjkjhljkl" hidden="1">{"'Sheet1'!$L$16"}</definedName>
    <definedName name="ADFF" hidden="1">#REF!</definedName>
    <definedName name="adfg" localSheetId="12" hidden="1">{"'Sheet1'!$L$16"}</definedName>
    <definedName name="adfg" localSheetId="11" hidden="1">{"'Sheet1'!$L$16"}</definedName>
    <definedName name="adfg" localSheetId="13" hidden="1">{"'Sheet1'!$L$16"}</definedName>
    <definedName name="adfg" localSheetId="16" hidden="1">{"'Sheet1'!$L$16"}</definedName>
    <definedName name="adfg" localSheetId="21" hidden="1">{"'Sheet1'!$L$16"}</definedName>
    <definedName name="adfg" localSheetId="18" hidden="1">{"'Sheet1'!$L$16"}</definedName>
    <definedName name="adfg" localSheetId="19" hidden="1">{"'Sheet1'!$L$16"}</definedName>
    <definedName name="adfg" localSheetId="20" hidden="1">{"'Sheet1'!$L$16"}</definedName>
    <definedName name="adfg" localSheetId="22" hidden="1">{"'Sheet1'!$L$16"}</definedName>
    <definedName name="adfg" localSheetId="24" hidden="1">{"'Sheet1'!$L$16"}</definedName>
    <definedName name="adfg" localSheetId="28" hidden="1">{"'Sheet1'!$L$16"}</definedName>
    <definedName name="adfg" localSheetId="14" hidden="1">{"'Sheet1'!$L$16"}</definedName>
    <definedName name="adfg" hidden="1">{"'Sheet1'!$L$16"}</definedName>
    <definedName name="adfgg" hidden="1">#REF!</definedName>
    <definedName name="ÁDFGHJ" localSheetId="12" hidden="1">{"'Sheet1'!$L$16"}</definedName>
    <definedName name="ÁDFGHJ" localSheetId="11" hidden="1">{"'Sheet1'!$L$16"}</definedName>
    <definedName name="ÁDFGHJ" localSheetId="13" hidden="1">{"'Sheet1'!$L$16"}</definedName>
    <definedName name="ÁDFGHJ" localSheetId="16" hidden="1">{"'Sheet1'!$L$16"}</definedName>
    <definedName name="ÁDFGHJ" localSheetId="21" hidden="1">{"'Sheet1'!$L$16"}</definedName>
    <definedName name="ÁDFGHJ" localSheetId="18" hidden="1">{"'Sheet1'!$L$16"}</definedName>
    <definedName name="ÁDFGHJ" localSheetId="19" hidden="1">{"'Sheet1'!$L$16"}</definedName>
    <definedName name="ÁDFGHJ" localSheetId="20" hidden="1">{"'Sheet1'!$L$16"}</definedName>
    <definedName name="ÁDFGHJ" localSheetId="22" hidden="1">{"'Sheet1'!$L$16"}</definedName>
    <definedName name="ÁDFGHJ" localSheetId="24" hidden="1">{"'Sheet1'!$L$16"}</definedName>
    <definedName name="ÁDFGHJ" localSheetId="28" hidden="1">{"'Sheet1'!$L$16"}</definedName>
    <definedName name="ÁDFGHJ" localSheetId="14" hidden="1">{"'Sheet1'!$L$16"}</definedName>
    <definedName name="ÁDFGHJ" hidden="1">{"'Sheet1'!$L$16"}</definedName>
    <definedName name="adfghkk" hidden="1">#REF!</definedName>
    <definedName name="ADFHA" localSheetId="12" hidden="1">{"'Sheet1'!$L$16"}</definedName>
    <definedName name="ADFHA" localSheetId="11" hidden="1">{"'Sheet1'!$L$16"}</definedName>
    <definedName name="ADFHA" localSheetId="13" hidden="1">{"'Sheet1'!$L$16"}</definedName>
    <definedName name="ADFHA" localSheetId="16" hidden="1">{"'Sheet1'!$L$16"}</definedName>
    <definedName name="ADFHA" localSheetId="21" hidden="1">{"'Sheet1'!$L$16"}</definedName>
    <definedName name="ADFHA" localSheetId="18" hidden="1">{"'Sheet1'!$L$16"}</definedName>
    <definedName name="ADFHA" localSheetId="19" hidden="1">{"'Sheet1'!$L$16"}</definedName>
    <definedName name="ADFHA" localSheetId="20" hidden="1">{"'Sheet1'!$L$16"}</definedName>
    <definedName name="ADFHA" localSheetId="22" hidden="1">{"'Sheet1'!$L$16"}</definedName>
    <definedName name="ADFHA" localSheetId="24" hidden="1">{"'Sheet1'!$L$16"}</definedName>
    <definedName name="ADFHA" localSheetId="28" hidden="1">{"'Sheet1'!$L$16"}</definedName>
    <definedName name="ADFHA" localSheetId="14" hidden="1">{"'Sheet1'!$L$16"}</definedName>
    <definedName name="ADFHA" hidden="1">{"'Sheet1'!$L$16"}</definedName>
    <definedName name="ADFHGADFH" localSheetId="12" hidden="1">{"'Sheet1'!$L$16"}</definedName>
    <definedName name="ADFHGADFH" localSheetId="11" hidden="1">{"'Sheet1'!$L$16"}</definedName>
    <definedName name="ADFHGADFH" localSheetId="13" hidden="1">{"'Sheet1'!$L$16"}</definedName>
    <definedName name="ADFHGADFH" localSheetId="16" hidden="1">{"'Sheet1'!$L$16"}</definedName>
    <definedName name="ADFHGADFH" localSheetId="21" hidden="1">{"'Sheet1'!$L$16"}</definedName>
    <definedName name="ADFHGADFH" localSheetId="18" hidden="1">{"'Sheet1'!$L$16"}</definedName>
    <definedName name="ADFHGADFH" localSheetId="19" hidden="1">{"'Sheet1'!$L$16"}</definedName>
    <definedName name="ADFHGADFH" localSheetId="20" hidden="1">{"'Sheet1'!$L$16"}</definedName>
    <definedName name="ADFHGADFH" localSheetId="22" hidden="1">{"'Sheet1'!$L$16"}</definedName>
    <definedName name="ADFHGADFH" localSheetId="24" hidden="1">{"'Sheet1'!$L$16"}</definedName>
    <definedName name="ADFHGADFH" localSheetId="28" hidden="1">{"'Sheet1'!$L$16"}</definedName>
    <definedName name="ADFHGADFH" localSheetId="14" hidden="1">{"'Sheet1'!$L$16"}</definedName>
    <definedName name="ADFHGADFH" hidden="1">{"'Sheet1'!$L$16"}</definedName>
    <definedName name="adfsadfsf" localSheetId="12" hidden="1">{"'Sheet1'!$L$16"}</definedName>
    <definedName name="adfsadfsf" localSheetId="11" hidden="1">{"'Sheet1'!$L$16"}</definedName>
    <definedName name="adfsadfsf" localSheetId="13" hidden="1">{"'Sheet1'!$L$16"}</definedName>
    <definedName name="adfsadfsf" localSheetId="16" hidden="1">{"'Sheet1'!$L$16"}</definedName>
    <definedName name="adfsadfsf" localSheetId="21" hidden="1">{"'Sheet1'!$L$16"}</definedName>
    <definedName name="adfsadfsf" localSheetId="18" hidden="1">{"'Sheet1'!$L$16"}</definedName>
    <definedName name="adfsadfsf" localSheetId="19" hidden="1">{"'Sheet1'!$L$16"}</definedName>
    <definedName name="adfsadfsf" localSheetId="20" hidden="1">{"'Sheet1'!$L$16"}</definedName>
    <definedName name="adfsadfsf" localSheetId="22" hidden="1">{"'Sheet1'!$L$16"}</definedName>
    <definedName name="adfsadfsf" localSheetId="24" hidden="1">{"'Sheet1'!$L$16"}</definedName>
    <definedName name="adfsadfsf" localSheetId="28" hidden="1">{"'Sheet1'!$L$16"}</definedName>
    <definedName name="adfsadfsf" localSheetId="14" hidden="1">{"'Sheet1'!$L$16"}</definedName>
    <definedName name="adfsadfsf" hidden="1">{"'Sheet1'!$L$16"}</definedName>
    <definedName name="adfsd" hidden="1">#REF!</definedName>
    <definedName name="ấdfsdfasdfsd" localSheetId="12" hidden="1">{"'Sheet1'!$L$16"}</definedName>
    <definedName name="ấdfsdfasdfsd" localSheetId="11" hidden="1">{"'Sheet1'!$L$16"}</definedName>
    <definedName name="ấdfsdfasdfsd" localSheetId="13" hidden="1">{"'Sheet1'!$L$16"}</definedName>
    <definedName name="ấdfsdfasdfsd" localSheetId="16" hidden="1">{"'Sheet1'!$L$16"}</definedName>
    <definedName name="ấdfsdfasdfsd" localSheetId="21" hidden="1">{"'Sheet1'!$L$16"}</definedName>
    <definedName name="ấdfsdfasdfsd" localSheetId="18" hidden="1">{"'Sheet1'!$L$16"}</definedName>
    <definedName name="ấdfsdfasdfsd" localSheetId="19" hidden="1">{"'Sheet1'!$L$16"}</definedName>
    <definedName name="ấdfsdfasdfsd" localSheetId="20" hidden="1">{"'Sheet1'!$L$16"}</definedName>
    <definedName name="ấdfsdfasdfsd" localSheetId="22" hidden="1">{"'Sheet1'!$L$16"}</definedName>
    <definedName name="ấdfsdfasdfsd" localSheetId="24" hidden="1">{"'Sheet1'!$L$16"}</definedName>
    <definedName name="ấdfsdfasdfsd" localSheetId="28" hidden="1">{"'Sheet1'!$L$16"}</definedName>
    <definedName name="ấdfsdfasdfsd" localSheetId="14" hidden="1">{"'Sheet1'!$L$16"}</definedName>
    <definedName name="ấdfsdfasdfsd" hidden="1">{"'Sheet1'!$L$16"}</definedName>
    <definedName name="ADFV" localSheetId="12" hidden="1">{#N/A,#N/A,FALSE,"전력간선"}</definedName>
    <definedName name="ADFV" localSheetId="11" hidden="1">{#N/A,#N/A,FALSE,"전력간선"}</definedName>
    <definedName name="ADFV" localSheetId="13" hidden="1">{#N/A,#N/A,FALSE,"전력간선"}</definedName>
    <definedName name="ADFV" localSheetId="16" hidden="1">{#N/A,#N/A,FALSE,"전력간선"}</definedName>
    <definedName name="ADFV" localSheetId="21" hidden="1">{#N/A,#N/A,FALSE,"전력간선"}</definedName>
    <definedName name="ADFV" localSheetId="18" hidden="1">{#N/A,#N/A,FALSE,"전력간선"}</definedName>
    <definedName name="ADFV" localSheetId="19" hidden="1">{#N/A,#N/A,FALSE,"전력간선"}</definedName>
    <definedName name="ADFV" localSheetId="20" hidden="1">{#N/A,#N/A,FALSE,"전력간선"}</definedName>
    <definedName name="ADFV" localSheetId="22" hidden="1">{#N/A,#N/A,FALSE,"전력간선"}</definedName>
    <definedName name="ADFV" localSheetId="24" hidden="1">{#N/A,#N/A,FALSE,"전력간선"}</definedName>
    <definedName name="ADFV" localSheetId="28" hidden="1">{#N/A,#N/A,FALSE,"전력간선"}</definedName>
    <definedName name="ADFV" localSheetId="14" hidden="1">{#N/A,#N/A,FALSE,"전력간선"}</definedName>
    <definedName name="ADFV" hidden="1">{#N/A,#N/A,FALSE,"전력간선"}</definedName>
    <definedName name="ADG" hidden="1">#REF!</definedName>
    <definedName name="ÁDG" hidden="1">#REF!</definedName>
    <definedName name="àdg" hidden="1">#REF!</definedName>
    <definedName name="ádgagsd" localSheetId="12" hidden="1">{"'Sheet1'!$L$16"}</definedName>
    <definedName name="ádgagsd" localSheetId="11" hidden="1">{"'Sheet1'!$L$16"}</definedName>
    <definedName name="ádgagsd" localSheetId="13" hidden="1">{"'Sheet1'!$L$16"}</definedName>
    <definedName name="ádgagsd" localSheetId="16" hidden="1">{"'Sheet1'!$L$16"}</definedName>
    <definedName name="ádgagsd" localSheetId="21" hidden="1">{"'Sheet1'!$L$16"}</definedName>
    <definedName name="ádgagsd" localSheetId="18" hidden="1">{"'Sheet1'!$L$16"}</definedName>
    <definedName name="ádgagsd" localSheetId="19" hidden="1">{"'Sheet1'!$L$16"}</definedName>
    <definedName name="ádgagsd" localSheetId="20" hidden="1">{"'Sheet1'!$L$16"}</definedName>
    <definedName name="ádgagsd" localSheetId="22" hidden="1">{"'Sheet1'!$L$16"}</definedName>
    <definedName name="ádgagsd" localSheetId="24" hidden="1">{"'Sheet1'!$L$16"}</definedName>
    <definedName name="ádgagsd" localSheetId="28" hidden="1">{"'Sheet1'!$L$16"}</definedName>
    <definedName name="ádgagsd" localSheetId="14" hidden="1">{"'Sheet1'!$L$16"}</definedName>
    <definedName name="ádgagsd" hidden="1">{"'Sheet1'!$L$16"}</definedName>
    <definedName name="ÁDGDA" hidden="1">#REF!</definedName>
    <definedName name="ÁDGSADFG" hidden="1">#REF!</definedName>
    <definedName name="adhi" hidden="1">#REF!</definedName>
    <definedName name="ADITION" localSheetId="12" hidden="1">{"'장비'!$A$3:$M$12"}</definedName>
    <definedName name="ADITION" localSheetId="11" hidden="1">{"'장비'!$A$3:$M$12"}</definedName>
    <definedName name="ADITION" localSheetId="13" hidden="1">{"'장비'!$A$3:$M$12"}</definedName>
    <definedName name="ADITION" localSheetId="16" hidden="1">{"'장비'!$A$3:$M$12"}</definedName>
    <definedName name="ADITION" localSheetId="21" hidden="1">{"'장비'!$A$3:$M$12"}</definedName>
    <definedName name="ADITION" localSheetId="18" hidden="1">{"'장비'!$A$3:$M$12"}</definedName>
    <definedName name="ADITION" localSheetId="19" hidden="1">{"'장비'!$A$3:$M$12"}</definedName>
    <definedName name="ADITION" localSheetId="20" hidden="1">{"'장비'!$A$3:$M$12"}</definedName>
    <definedName name="ADITION" localSheetId="22" hidden="1">{"'장비'!$A$3:$M$12"}</definedName>
    <definedName name="ADITION" localSheetId="24" hidden="1">{"'장비'!$A$3:$M$12"}</definedName>
    <definedName name="ADITION" localSheetId="28" hidden="1">{"'장비'!$A$3:$M$12"}</definedName>
    <definedName name="ADITION" localSheetId="14" hidden="1">{"'장비'!$A$3:$M$12"}</definedName>
    <definedName name="ADITION" hidden="1">{"'장비'!$A$3:$M$12"}</definedName>
    <definedName name="ADMINISTRATION" hidden="1">#REF!</definedName>
    <definedName name="Adrian" hidden="1">#REF!</definedName>
    <definedName name="áds" localSheetId="12" hidden="1">{"'Sheet1'!$L$16"}</definedName>
    <definedName name="áds" localSheetId="11" hidden="1">{"'Sheet1'!$L$16"}</definedName>
    <definedName name="áds" localSheetId="13" hidden="1">{"'Sheet1'!$L$16"}</definedName>
    <definedName name="áds" localSheetId="16" hidden="1">{"'Sheet1'!$L$16"}</definedName>
    <definedName name="áds" localSheetId="21" hidden="1">{"'Sheet1'!$L$16"}</definedName>
    <definedName name="áds" localSheetId="18" hidden="1">{"'Sheet1'!$L$16"}</definedName>
    <definedName name="áds" localSheetId="19" hidden="1">{"'Sheet1'!$L$16"}</definedName>
    <definedName name="áds" localSheetId="20" hidden="1">{"'Sheet1'!$L$16"}</definedName>
    <definedName name="áds" localSheetId="22" hidden="1">{"'Sheet1'!$L$16"}</definedName>
    <definedName name="áds" localSheetId="24" hidden="1">{"'Sheet1'!$L$16"}</definedName>
    <definedName name="áds" localSheetId="28" hidden="1">{"'Sheet1'!$L$16"}</definedName>
    <definedName name="áds" localSheetId="14" hidden="1">{"'Sheet1'!$L$16"}</definedName>
    <definedName name="áds" hidden="1">{"'Sheet1'!$L$16"}</definedName>
    <definedName name="àds" localSheetId="12" hidden="1">{"'Sheet1'!$L$16"}</definedName>
    <definedName name="àds" localSheetId="11" hidden="1">{"'Sheet1'!$L$16"}</definedName>
    <definedName name="àds" localSheetId="13" hidden="1">{"'Sheet1'!$L$16"}</definedName>
    <definedName name="àds" localSheetId="16" hidden="1">{"'Sheet1'!$L$16"}</definedName>
    <definedName name="àds" localSheetId="21" hidden="1">{"'Sheet1'!$L$16"}</definedName>
    <definedName name="àds" localSheetId="18" hidden="1">{"'Sheet1'!$L$16"}</definedName>
    <definedName name="àds" localSheetId="19" hidden="1">{"'Sheet1'!$L$16"}</definedName>
    <definedName name="àds" localSheetId="20" hidden="1">{"'Sheet1'!$L$16"}</definedName>
    <definedName name="àds" localSheetId="22" hidden="1">{"'Sheet1'!$L$16"}</definedName>
    <definedName name="àds" localSheetId="24" hidden="1">{"'Sheet1'!$L$16"}</definedName>
    <definedName name="àds" localSheetId="28" hidden="1">{"'Sheet1'!$L$16"}</definedName>
    <definedName name="àds" localSheetId="14" hidden="1">{"'Sheet1'!$L$16"}</definedName>
    <definedName name="àds" hidden="1">{"'Sheet1'!$L$16"}</definedName>
    <definedName name="adsa" localSheetId="12" hidden="1">{"'Sheet1'!$L$16"}</definedName>
    <definedName name="adsa" localSheetId="11" hidden="1">{"'Sheet1'!$L$16"}</definedName>
    <definedName name="adsa" localSheetId="13" hidden="1">{"'Sheet1'!$L$16"}</definedName>
    <definedName name="adsa" localSheetId="16" hidden="1">{"'Sheet1'!$L$16"}</definedName>
    <definedName name="adsa" localSheetId="21" hidden="1">{"'Sheet1'!$L$16"}</definedName>
    <definedName name="adsa" localSheetId="18" hidden="1">{"'Sheet1'!$L$16"}</definedName>
    <definedName name="adsa" localSheetId="19" hidden="1">{"'Sheet1'!$L$16"}</definedName>
    <definedName name="adsa" localSheetId="20" hidden="1">{"'Sheet1'!$L$16"}</definedName>
    <definedName name="adsa" localSheetId="22" hidden="1">{"'Sheet1'!$L$16"}</definedName>
    <definedName name="adsa" localSheetId="24" hidden="1">{"'Sheet1'!$L$16"}</definedName>
    <definedName name="adsa" localSheetId="28" hidden="1">{"'Sheet1'!$L$16"}</definedName>
    <definedName name="adsa" localSheetId="14" hidden="1">{"'Sheet1'!$L$16"}</definedName>
    <definedName name="adsa" hidden="1">{"'Sheet1'!$L$16"}</definedName>
    <definedName name="ádsấ" localSheetId="12" hidden="1">{#N/A,#N/A,FALSE,"Tabelle2";#N/A,#N/A,FALSE,"Tabelle1"}</definedName>
    <definedName name="ádsấ" localSheetId="11" hidden="1">{#N/A,#N/A,FALSE,"Tabelle2";#N/A,#N/A,FALSE,"Tabelle1"}</definedName>
    <definedName name="ádsấ" localSheetId="13" hidden="1">{#N/A,#N/A,FALSE,"Tabelle2";#N/A,#N/A,FALSE,"Tabelle1"}</definedName>
    <definedName name="ádsấ" localSheetId="16" hidden="1">{#N/A,#N/A,FALSE,"Tabelle2";#N/A,#N/A,FALSE,"Tabelle1"}</definedName>
    <definedName name="ádsấ" localSheetId="21" hidden="1">{#N/A,#N/A,FALSE,"Tabelle2";#N/A,#N/A,FALSE,"Tabelle1"}</definedName>
    <definedName name="ádsấ" localSheetId="18" hidden="1">{#N/A,#N/A,FALSE,"Tabelle2";#N/A,#N/A,FALSE,"Tabelle1"}</definedName>
    <definedName name="ádsấ" localSheetId="19" hidden="1">{#N/A,#N/A,FALSE,"Tabelle2";#N/A,#N/A,FALSE,"Tabelle1"}</definedName>
    <definedName name="ádsấ" localSheetId="20" hidden="1">{#N/A,#N/A,FALSE,"Tabelle2";#N/A,#N/A,FALSE,"Tabelle1"}</definedName>
    <definedName name="ádsấ" localSheetId="22" hidden="1">{#N/A,#N/A,FALSE,"Tabelle2";#N/A,#N/A,FALSE,"Tabelle1"}</definedName>
    <definedName name="ádsấ" localSheetId="24" hidden="1">{#N/A,#N/A,FALSE,"Tabelle2";#N/A,#N/A,FALSE,"Tabelle1"}</definedName>
    <definedName name="ádsấ" localSheetId="28" hidden="1">{#N/A,#N/A,FALSE,"Tabelle2";#N/A,#N/A,FALSE,"Tabelle1"}</definedName>
    <definedName name="ádsấ" localSheetId="14" hidden="1">{#N/A,#N/A,FALSE,"Tabelle2";#N/A,#N/A,FALSE,"Tabelle1"}</definedName>
    <definedName name="ádsấ" hidden="1">{#N/A,#N/A,FALSE,"Tabelle2";#N/A,#N/A,FALSE,"Tabelle1"}</definedName>
    <definedName name="adsads" localSheetId="12" hidden="1">{"'Sheet1'!$L$16"}</definedName>
    <definedName name="adsads" localSheetId="11" hidden="1">{"'Sheet1'!$L$16"}</definedName>
    <definedName name="adsads" localSheetId="13" hidden="1">{"'Sheet1'!$L$16"}</definedName>
    <definedName name="adsads" localSheetId="16" hidden="1">{"'Sheet1'!$L$16"}</definedName>
    <definedName name="adsads" localSheetId="21" hidden="1">{"'Sheet1'!$L$16"}</definedName>
    <definedName name="adsads" localSheetId="18" hidden="1">{"'Sheet1'!$L$16"}</definedName>
    <definedName name="adsads" localSheetId="19" hidden="1">{"'Sheet1'!$L$16"}</definedName>
    <definedName name="adsads" localSheetId="20" hidden="1">{"'Sheet1'!$L$16"}</definedName>
    <definedName name="adsads" localSheetId="22" hidden="1">{"'Sheet1'!$L$16"}</definedName>
    <definedName name="adsads" localSheetId="24" hidden="1">{"'Sheet1'!$L$16"}</definedName>
    <definedName name="adsads" localSheetId="28" hidden="1">{"'Sheet1'!$L$16"}</definedName>
    <definedName name="adsads" localSheetId="14" hidden="1">{"'Sheet1'!$L$16"}</definedName>
    <definedName name="adsads" hidden="1">{"'Sheet1'!$L$16"}</definedName>
    <definedName name="ÁDSADS" hidden="1">#REF!</definedName>
    <definedName name="adsadsa" localSheetId="12" hidden="1">{#N/A,#N/A,TRUE,"CS&amp;SS(AG)";#N/A,#N/A,TRUE,"CS(UG)";#N/A,#N/A,TRUE,"CSCL(UG)";#N/A,#N/A,TRUE,"KYNAR";#N/A,#N/A,TRUE,"ALLOY904";#N/A,#N/A,TRUE,"TITANIUM";#N/A,#N/A,TRUE,"STMTRACE"}</definedName>
    <definedName name="adsadsa" localSheetId="11" hidden="1">{#N/A,#N/A,TRUE,"CS&amp;SS(AG)";#N/A,#N/A,TRUE,"CS(UG)";#N/A,#N/A,TRUE,"CSCL(UG)";#N/A,#N/A,TRUE,"KYNAR";#N/A,#N/A,TRUE,"ALLOY904";#N/A,#N/A,TRUE,"TITANIUM";#N/A,#N/A,TRUE,"STMTRACE"}</definedName>
    <definedName name="adsadsa" localSheetId="13" hidden="1">{#N/A,#N/A,TRUE,"CS&amp;SS(AG)";#N/A,#N/A,TRUE,"CS(UG)";#N/A,#N/A,TRUE,"CSCL(UG)";#N/A,#N/A,TRUE,"KYNAR";#N/A,#N/A,TRUE,"ALLOY904";#N/A,#N/A,TRUE,"TITANIUM";#N/A,#N/A,TRUE,"STMTRACE"}</definedName>
    <definedName name="adsadsa" localSheetId="16" hidden="1">{#N/A,#N/A,TRUE,"CS&amp;SS(AG)";#N/A,#N/A,TRUE,"CS(UG)";#N/A,#N/A,TRUE,"CSCL(UG)";#N/A,#N/A,TRUE,"KYNAR";#N/A,#N/A,TRUE,"ALLOY904";#N/A,#N/A,TRUE,"TITANIUM";#N/A,#N/A,TRUE,"STMTRACE"}</definedName>
    <definedName name="adsadsa" localSheetId="21" hidden="1">{#N/A,#N/A,TRUE,"CS&amp;SS(AG)";#N/A,#N/A,TRUE,"CS(UG)";#N/A,#N/A,TRUE,"CSCL(UG)";#N/A,#N/A,TRUE,"KYNAR";#N/A,#N/A,TRUE,"ALLOY904";#N/A,#N/A,TRUE,"TITANIUM";#N/A,#N/A,TRUE,"STMTRACE"}</definedName>
    <definedName name="adsadsa" localSheetId="18" hidden="1">{#N/A,#N/A,TRUE,"CS&amp;SS(AG)";#N/A,#N/A,TRUE,"CS(UG)";#N/A,#N/A,TRUE,"CSCL(UG)";#N/A,#N/A,TRUE,"KYNAR";#N/A,#N/A,TRUE,"ALLOY904";#N/A,#N/A,TRUE,"TITANIUM";#N/A,#N/A,TRUE,"STMTRACE"}</definedName>
    <definedName name="adsadsa" localSheetId="19" hidden="1">{#N/A,#N/A,TRUE,"CS&amp;SS(AG)";#N/A,#N/A,TRUE,"CS(UG)";#N/A,#N/A,TRUE,"CSCL(UG)";#N/A,#N/A,TRUE,"KYNAR";#N/A,#N/A,TRUE,"ALLOY904";#N/A,#N/A,TRUE,"TITANIUM";#N/A,#N/A,TRUE,"STMTRACE"}</definedName>
    <definedName name="adsadsa" localSheetId="20" hidden="1">{#N/A,#N/A,TRUE,"CS&amp;SS(AG)";#N/A,#N/A,TRUE,"CS(UG)";#N/A,#N/A,TRUE,"CSCL(UG)";#N/A,#N/A,TRUE,"KYNAR";#N/A,#N/A,TRUE,"ALLOY904";#N/A,#N/A,TRUE,"TITANIUM";#N/A,#N/A,TRUE,"STMTRACE"}</definedName>
    <definedName name="adsadsa" localSheetId="22" hidden="1">{#N/A,#N/A,TRUE,"CS&amp;SS(AG)";#N/A,#N/A,TRUE,"CS(UG)";#N/A,#N/A,TRUE,"CSCL(UG)";#N/A,#N/A,TRUE,"KYNAR";#N/A,#N/A,TRUE,"ALLOY904";#N/A,#N/A,TRUE,"TITANIUM";#N/A,#N/A,TRUE,"STMTRACE"}</definedName>
    <definedName name="adsadsa" localSheetId="24" hidden="1">{#N/A,#N/A,TRUE,"CS&amp;SS(AG)";#N/A,#N/A,TRUE,"CS(UG)";#N/A,#N/A,TRUE,"CSCL(UG)";#N/A,#N/A,TRUE,"KYNAR";#N/A,#N/A,TRUE,"ALLOY904";#N/A,#N/A,TRUE,"TITANIUM";#N/A,#N/A,TRUE,"STMTRACE"}</definedName>
    <definedName name="adsadsa" localSheetId="28" hidden="1">{#N/A,#N/A,TRUE,"CS&amp;SS(AG)";#N/A,#N/A,TRUE,"CS(UG)";#N/A,#N/A,TRUE,"CSCL(UG)";#N/A,#N/A,TRUE,"KYNAR";#N/A,#N/A,TRUE,"ALLOY904";#N/A,#N/A,TRUE,"TITANIUM";#N/A,#N/A,TRUE,"STMTRACE"}</definedName>
    <definedName name="adsadsa" localSheetId="14"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dsasf" localSheetId="12" hidden="1">{"'Sheet1'!$L$16"}</definedName>
    <definedName name="adsasf" localSheetId="11" hidden="1">{"'Sheet1'!$L$16"}</definedName>
    <definedName name="adsasf" localSheetId="13" hidden="1">{"'Sheet1'!$L$16"}</definedName>
    <definedName name="adsasf" localSheetId="16" hidden="1">{"'Sheet1'!$L$16"}</definedName>
    <definedName name="adsasf" localSheetId="21" hidden="1">{"'Sheet1'!$L$16"}</definedName>
    <definedName name="adsasf" localSheetId="18" hidden="1">{"'Sheet1'!$L$16"}</definedName>
    <definedName name="adsasf" localSheetId="19" hidden="1">{"'Sheet1'!$L$16"}</definedName>
    <definedName name="adsasf" localSheetId="20" hidden="1">{"'Sheet1'!$L$16"}</definedName>
    <definedName name="adsasf" localSheetId="22" hidden="1">{"'Sheet1'!$L$16"}</definedName>
    <definedName name="adsasf" localSheetId="24" hidden="1">{"'Sheet1'!$L$16"}</definedName>
    <definedName name="adsasf" localSheetId="28" hidden="1">{"'Sheet1'!$L$16"}</definedName>
    <definedName name="adsasf" localSheetId="14" hidden="1">{"'Sheet1'!$L$16"}</definedName>
    <definedName name="adsasf" hidden="1">{"'Sheet1'!$L$16"}</definedName>
    <definedName name="adsdghtyyuiui" hidden="1">#REF!</definedName>
    <definedName name="adsf" hidden="1">#REF!</definedName>
    <definedName name="àdsfds" hidden="1">#REF!</definedName>
    <definedName name="ADSFDSF" hidden="1">#REF!</definedName>
    <definedName name="ADSFFDS" hidden="1">#REF!</definedName>
    <definedName name="adsffz" hidden="1">#REF!</definedName>
    <definedName name="advass" localSheetId="12" hidden="1">{"'Sheet1'!$L$16"}</definedName>
    <definedName name="advass" localSheetId="11" hidden="1">{"'Sheet1'!$L$16"}</definedName>
    <definedName name="advass" localSheetId="13" hidden="1">{"'Sheet1'!$L$16"}</definedName>
    <definedName name="advass" localSheetId="16" hidden="1">{"'Sheet1'!$L$16"}</definedName>
    <definedName name="advass" localSheetId="21" hidden="1">{"'Sheet1'!$L$16"}</definedName>
    <definedName name="advass" localSheetId="18" hidden="1">{"'Sheet1'!$L$16"}</definedName>
    <definedName name="advass" localSheetId="19" hidden="1">{"'Sheet1'!$L$16"}</definedName>
    <definedName name="advass" localSheetId="20" hidden="1">{"'Sheet1'!$L$16"}</definedName>
    <definedName name="advass" localSheetId="22" hidden="1">{"'Sheet1'!$L$16"}</definedName>
    <definedName name="advass" localSheetId="24" hidden="1">{"'Sheet1'!$L$16"}</definedName>
    <definedName name="advass" localSheetId="28" hidden="1">{"'Sheet1'!$L$16"}</definedName>
    <definedName name="advass" localSheetId="14" hidden="1">{"'Sheet1'!$L$16"}</definedName>
    <definedName name="advass" hidden="1">{"'Sheet1'!$L$16"}</definedName>
    <definedName name="ae" localSheetId="12" hidden="1">{"F3 Presentation",#N/A,FALSE,"F3 ";"F3 detail",#N/A,FALSE,"F3 "}</definedName>
    <definedName name="ae" localSheetId="11" hidden="1">{"F3 Presentation",#N/A,FALSE,"F3 ";"F3 detail",#N/A,FALSE,"F3 "}</definedName>
    <definedName name="ae" localSheetId="13" hidden="1">{"F3 Presentation",#N/A,FALSE,"F3 ";"F3 detail",#N/A,FALSE,"F3 "}</definedName>
    <definedName name="ae" localSheetId="16" hidden="1">{"F3 Presentation",#N/A,FALSE,"F3 ";"F3 detail",#N/A,FALSE,"F3 "}</definedName>
    <definedName name="ae" localSheetId="21" hidden="1">{"F3 Presentation",#N/A,FALSE,"F3 ";"F3 detail",#N/A,FALSE,"F3 "}</definedName>
    <definedName name="ae" localSheetId="18" hidden="1">{"F3 Presentation",#N/A,FALSE,"F3 ";"F3 detail",#N/A,FALSE,"F3 "}</definedName>
    <definedName name="ae" localSheetId="19" hidden="1">{"F3 Presentation",#N/A,FALSE,"F3 ";"F3 detail",#N/A,FALSE,"F3 "}</definedName>
    <definedName name="ae" localSheetId="20" hidden="1">{"F3 Presentation",#N/A,FALSE,"F3 ";"F3 detail",#N/A,FALSE,"F3 "}</definedName>
    <definedName name="ae" localSheetId="22" hidden="1">{"F3 Presentation",#N/A,FALSE,"F3 ";"F3 detail",#N/A,FALSE,"F3 "}</definedName>
    <definedName name="ae" localSheetId="24" hidden="1">{"F3 Presentation",#N/A,FALSE,"F3 ";"F3 detail",#N/A,FALSE,"F3 "}</definedName>
    <definedName name="ae" localSheetId="28" hidden="1">{"F3 Presentation",#N/A,FALSE,"F3 ";"F3 detail",#N/A,FALSE,"F3 "}</definedName>
    <definedName name="ae" localSheetId="14" hidden="1">{"F3 Presentation",#N/A,FALSE,"F3 ";"F3 detail",#N/A,FALSE,"F3 "}</definedName>
    <definedName name="ae" hidden="1">{"F3 Presentation",#N/A,FALSE,"F3 ";"F3 detail",#N/A,FALSE,"F3 "}</definedName>
    <definedName name="ae.af_out" localSheetId="12" hidden="1">{#N/A,#N/A,FALSE,"Sheet6 (24)"}</definedName>
    <definedName name="ae.af_out" localSheetId="11" hidden="1">{#N/A,#N/A,FALSE,"Sheet6 (24)"}</definedName>
    <definedName name="ae.af_out" localSheetId="13" hidden="1">{#N/A,#N/A,FALSE,"Sheet6 (24)"}</definedName>
    <definedName name="ae.af_out" localSheetId="16" hidden="1">{#N/A,#N/A,FALSE,"Sheet6 (24)"}</definedName>
    <definedName name="ae.af_out" localSheetId="21" hidden="1">{#N/A,#N/A,FALSE,"Sheet6 (24)"}</definedName>
    <definedName name="ae.af_out" localSheetId="18" hidden="1">{#N/A,#N/A,FALSE,"Sheet6 (24)"}</definedName>
    <definedName name="ae.af_out" localSheetId="19" hidden="1">{#N/A,#N/A,FALSE,"Sheet6 (24)"}</definedName>
    <definedName name="ae.af_out" localSheetId="20" hidden="1">{#N/A,#N/A,FALSE,"Sheet6 (24)"}</definedName>
    <definedName name="ae.af_out" localSheetId="22" hidden="1">{#N/A,#N/A,FALSE,"Sheet6 (24)"}</definedName>
    <definedName name="ae.af_out" localSheetId="24" hidden="1">{#N/A,#N/A,FALSE,"Sheet6 (24)"}</definedName>
    <definedName name="ae.af_out" localSheetId="28" hidden="1">{#N/A,#N/A,FALSE,"Sheet6 (24)"}</definedName>
    <definedName name="ae.af_out" localSheetId="14" hidden="1">{#N/A,#N/A,FALSE,"Sheet6 (24)"}</definedName>
    <definedName name="ae.af_out" hidden="1">{#N/A,#N/A,FALSE,"Sheet6 (24)"}</definedName>
    <definedName name="æ76">#REF!</definedName>
    <definedName name="aef" localSheetId="12" hidden="1">{"'Sheet1'!$L$16"}</definedName>
    <definedName name="aef" localSheetId="11" hidden="1">{"'Sheet1'!$L$16"}</definedName>
    <definedName name="aef" localSheetId="13" hidden="1">{"'Sheet1'!$L$16"}</definedName>
    <definedName name="aef" localSheetId="16" hidden="1">{"'Sheet1'!$L$16"}</definedName>
    <definedName name="aef" localSheetId="21" hidden="1">{"'Sheet1'!$L$16"}</definedName>
    <definedName name="aef" localSheetId="18" hidden="1">{"'Sheet1'!$L$16"}</definedName>
    <definedName name="aef" localSheetId="19" hidden="1">{"'Sheet1'!$L$16"}</definedName>
    <definedName name="aef" localSheetId="20" hidden="1">{"'Sheet1'!$L$16"}</definedName>
    <definedName name="aef" localSheetId="22" hidden="1">{"'Sheet1'!$L$16"}</definedName>
    <definedName name="aef" localSheetId="24" hidden="1">{"'Sheet1'!$L$16"}</definedName>
    <definedName name="aef" localSheetId="28" hidden="1">{"'Sheet1'!$L$16"}</definedName>
    <definedName name="aef" localSheetId="14" hidden="1">{"'Sheet1'!$L$16"}</definedName>
    <definedName name="aef" hidden="1">{"'Sheet1'!$L$16"}</definedName>
    <definedName name="aefaef" localSheetId="12" hidden="1">{"'Sheet1'!$L$16"}</definedName>
    <definedName name="aefaef" localSheetId="11" hidden="1">{"'Sheet1'!$L$16"}</definedName>
    <definedName name="aefaef" localSheetId="13" hidden="1">{"'Sheet1'!$L$16"}</definedName>
    <definedName name="aefaef" localSheetId="16" hidden="1">{"'Sheet1'!$L$16"}</definedName>
    <definedName name="aefaef" localSheetId="21" hidden="1">{"'Sheet1'!$L$16"}</definedName>
    <definedName name="aefaef" localSheetId="18" hidden="1">{"'Sheet1'!$L$16"}</definedName>
    <definedName name="aefaef" localSheetId="19" hidden="1">{"'Sheet1'!$L$16"}</definedName>
    <definedName name="aefaef" localSheetId="20" hidden="1">{"'Sheet1'!$L$16"}</definedName>
    <definedName name="aefaef" localSheetId="22" hidden="1">{"'Sheet1'!$L$16"}</definedName>
    <definedName name="aefaef" localSheetId="24" hidden="1">{"'Sheet1'!$L$16"}</definedName>
    <definedName name="aefaef" localSheetId="28" hidden="1">{"'Sheet1'!$L$16"}</definedName>
    <definedName name="aefaef" localSheetId="14" hidden="1">{"'Sheet1'!$L$16"}</definedName>
    <definedName name="aefaef" hidden="1">{"'Sheet1'!$L$16"}</definedName>
    <definedName name="ăefagaf" localSheetId="12" hidden="1">{#N/A,#N/A,FALSE,"Chi tiÆt"}</definedName>
    <definedName name="ăefagaf" localSheetId="11" hidden="1">{#N/A,#N/A,FALSE,"Chi tiÆt"}</definedName>
    <definedName name="ăefagaf" localSheetId="13" hidden="1">{#N/A,#N/A,FALSE,"Chi tiÆt"}</definedName>
    <definedName name="ăefagaf" localSheetId="16" hidden="1">{#N/A,#N/A,FALSE,"Chi tiÆt"}</definedName>
    <definedName name="ăefagaf" localSheetId="21" hidden="1">{#N/A,#N/A,FALSE,"Chi tiÆt"}</definedName>
    <definedName name="ăefagaf" localSheetId="18" hidden="1">{#N/A,#N/A,FALSE,"Chi tiÆt"}</definedName>
    <definedName name="ăefagaf" localSheetId="19" hidden="1">{#N/A,#N/A,FALSE,"Chi tiÆt"}</definedName>
    <definedName name="ăefagaf" localSheetId="20" hidden="1">{#N/A,#N/A,FALSE,"Chi tiÆt"}</definedName>
    <definedName name="ăefagaf" localSheetId="22" hidden="1">{#N/A,#N/A,FALSE,"Chi tiÆt"}</definedName>
    <definedName name="ăefagaf" localSheetId="24" hidden="1">{#N/A,#N/A,FALSE,"Chi tiÆt"}</definedName>
    <definedName name="ăefagaf" localSheetId="28" hidden="1">{#N/A,#N/A,FALSE,"Chi tiÆt"}</definedName>
    <definedName name="ăefagaf" localSheetId="14" hidden="1">{#N/A,#N/A,FALSE,"Chi tiÆt"}</definedName>
    <definedName name="ăefagaf" hidden="1">{#N/A,#N/A,FALSE,"Chi tiÆt"}</definedName>
    <definedName name="aefesa" localSheetId="12" hidden="1">{"'Sheet1'!$L$16"}</definedName>
    <definedName name="aefesa" localSheetId="11" hidden="1">{"'Sheet1'!$L$16"}</definedName>
    <definedName name="aefesa" localSheetId="13" hidden="1">{"'Sheet1'!$L$16"}</definedName>
    <definedName name="aefesa" localSheetId="16" hidden="1">{"'Sheet1'!$L$16"}</definedName>
    <definedName name="aefesa" localSheetId="21" hidden="1">{"'Sheet1'!$L$16"}</definedName>
    <definedName name="aefesa" localSheetId="18" hidden="1">{"'Sheet1'!$L$16"}</definedName>
    <definedName name="aefesa" localSheetId="19" hidden="1">{"'Sheet1'!$L$16"}</definedName>
    <definedName name="aefesa" localSheetId="20" hidden="1">{"'Sheet1'!$L$16"}</definedName>
    <definedName name="aefesa" localSheetId="22" hidden="1">{"'Sheet1'!$L$16"}</definedName>
    <definedName name="aefesa" localSheetId="24" hidden="1">{"'Sheet1'!$L$16"}</definedName>
    <definedName name="aefesa" localSheetId="28" hidden="1">{"'Sheet1'!$L$16"}</definedName>
    <definedName name="aefesa" localSheetId="14" hidden="1">{"'Sheet1'!$L$16"}</definedName>
    <definedName name="aefesa" hidden="1">{"'Sheet1'!$L$16"}</definedName>
    <definedName name="AEFWTWRWE" localSheetId="12" hidden="1">{#N/A,#N/A,FALSE,"배수1"}</definedName>
    <definedName name="AEFWTWRWE" localSheetId="11" hidden="1">{#N/A,#N/A,FALSE,"배수1"}</definedName>
    <definedName name="AEFWTWRWE" localSheetId="13" hidden="1">{#N/A,#N/A,FALSE,"배수1"}</definedName>
    <definedName name="AEFWTWRWE" localSheetId="16" hidden="1">{#N/A,#N/A,FALSE,"배수1"}</definedName>
    <definedName name="AEFWTWRWE" localSheetId="21" hidden="1">{#N/A,#N/A,FALSE,"배수1"}</definedName>
    <definedName name="AEFWTWRWE" localSheetId="18" hidden="1">{#N/A,#N/A,FALSE,"배수1"}</definedName>
    <definedName name="AEFWTWRWE" localSheetId="19" hidden="1">{#N/A,#N/A,FALSE,"배수1"}</definedName>
    <definedName name="AEFWTWRWE" localSheetId="20" hidden="1">{#N/A,#N/A,FALSE,"배수1"}</definedName>
    <definedName name="AEFWTWRWE" localSheetId="22" hidden="1">{#N/A,#N/A,FALSE,"배수1"}</definedName>
    <definedName name="AEFWTWRWE" localSheetId="24" hidden="1">{#N/A,#N/A,FALSE,"배수1"}</definedName>
    <definedName name="AEFWTWRWE" localSheetId="28" hidden="1">{#N/A,#N/A,FALSE,"배수1"}</definedName>
    <definedName name="AEFWTWRWE" localSheetId="14" hidden="1">{#N/A,#N/A,FALSE,"배수1"}</definedName>
    <definedName name="AEFWTWRWE" hidden="1">{#N/A,#N/A,FALSE,"배수1"}</definedName>
    <definedName name="aegwhg.gk" localSheetId="12" hidden="1">{"Offgrid",#N/A,FALSE,"OFFGRID";"Region",#N/A,FALSE,"REGION";"Offgrid -2",#N/A,FALSE,"OFFGRID";"WTP",#N/A,FALSE,"WTP";"WTP -2",#N/A,FALSE,"WTP";"Project",#N/A,FALSE,"PROJECT";"Summary -2",#N/A,FALSE,"SUMMARY"}</definedName>
    <definedName name="aegwhg.gk" localSheetId="11" hidden="1">{"Offgrid",#N/A,FALSE,"OFFGRID";"Region",#N/A,FALSE,"REGION";"Offgrid -2",#N/A,FALSE,"OFFGRID";"WTP",#N/A,FALSE,"WTP";"WTP -2",#N/A,FALSE,"WTP";"Project",#N/A,FALSE,"PROJECT";"Summary -2",#N/A,FALSE,"SUMMARY"}</definedName>
    <definedName name="aegwhg.gk" localSheetId="13" hidden="1">{"Offgrid",#N/A,FALSE,"OFFGRID";"Region",#N/A,FALSE,"REGION";"Offgrid -2",#N/A,FALSE,"OFFGRID";"WTP",#N/A,FALSE,"WTP";"WTP -2",#N/A,FALSE,"WTP";"Project",#N/A,FALSE,"PROJECT";"Summary -2",#N/A,FALSE,"SUMMARY"}</definedName>
    <definedName name="aegwhg.gk" localSheetId="16" hidden="1">{"Offgrid",#N/A,FALSE,"OFFGRID";"Region",#N/A,FALSE,"REGION";"Offgrid -2",#N/A,FALSE,"OFFGRID";"WTP",#N/A,FALSE,"WTP";"WTP -2",#N/A,FALSE,"WTP";"Project",#N/A,FALSE,"PROJECT";"Summary -2",#N/A,FALSE,"SUMMARY"}</definedName>
    <definedName name="aegwhg.gk" localSheetId="21" hidden="1">{"Offgrid",#N/A,FALSE,"OFFGRID";"Region",#N/A,FALSE,"REGION";"Offgrid -2",#N/A,FALSE,"OFFGRID";"WTP",#N/A,FALSE,"WTP";"WTP -2",#N/A,FALSE,"WTP";"Project",#N/A,FALSE,"PROJECT";"Summary -2",#N/A,FALSE,"SUMMARY"}</definedName>
    <definedName name="aegwhg.gk" localSheetId="18" hidden="1">{"Offgrid",#N/A,FALSE,"OFFGRID";"Region",#N/A,FALSE,"REGION";"Offgrid -2",#N/A,FALSE,"OFFGRID";"WTP",#N/A,FALSE,"WTP";"WTP -2",#N/A,FALSE,"WTP";"Project",#N/A,FALSE,"PROJECT";"Summary -2",#N/A,FALSE,"SUMMARY"}</definedName>
    <definedName name="aegwhg.gk" localSheetId="19" hidden="1">{"Offgrid",#N/A,FALSE,"OFFGRID";"Region",#N/A,FALSE,"REGION";"Offgrid -2",#N/A,FALSE,"OFFGRID";"WTP",#N/A,FALSE,"WTP";"WTP -2",#N/A,FALSE,"WTP";"Project",#N/A,FALSE,"PROJECT";"Summary -2",#N/A,FALSE,"SUMMARY"}</definedName>
    <definedName name="aegwhg.gk" localSheetId="20" hidden="1">{"Offgrid",#N/A,FALSE,"OFFGRID";"Region",#N/A,FALSE,"REGION";"Offgrid -2",#N/A,FALSE,"OFFGRID";"WTP",#N/A,FALSE,"WTP";"WTP -2",#N/A,FALSE,"WTP";"Project",#N/A,FALSE,"PROJECT";"Summary -2",#N/A,FALSE,"SUMMARY"}</definedName>
    <definedName name="aegwhg.gk" localSheetId="22" hidden="1">{"Offgrid",#N/A,FALSE,"OFFGRID";"Region",#N/A,FALSE,"REGION";"Offgrid -2",#N/A,FALSE,"OFFGRID";"WTP",#N/A,FALSE,"WTP";"WTP -2",#N/A,FALSE,"WTP";"Project",#N/A,FALSE,"PROJECT";"Summary -2",#N/A,FALSE,"SUMMARY"}</definedName>
    <definedName name="aegwhg.gk" localSheetId="24" hidden="1">{"Offgrid",#N/A,FALSE,"OFFGRID";"Region",#N/A,FALSE,"REGION";"Offgrid -2",#N/A,FALSE,"OFFGRID";"WTP",#N/A,FALSE,"WTP";"WTP -2",#N/A,FALSE,"WTP";"Project",#N/A,FALSE,"PROJECT";"Summary -2",#N/A,FALSE,"SUMMARY"}</definedName>
    <definedName name="aegwhg.gk" localSheetId="28" hidden="1">{"Offgrid",#N/A,FALSE,"OFFGRID";"Region",#N/A,FALSE,"REGION";"Offgrid -2",#N/A,FALSE,"OFFGRID";"WTP",#N/A,FALSE,"WTP";"WTP -2",#N/A,FALSE,"WTP";"Project",#N/A,FALSE,"PROJECT";"Summary -2",#N/A,FALSE,"SUMMARY"}</definedName>
    <definedName name="aegwhg.gk" localSheetId="14" hidden="1">{"Offgrid",#N/A,FALSE,"OFFGRID";"Region",#N/A,FALSE,"REGION";"Offgrid -2",#N/A,FALSE,"OFFGRID";"WTP",#N/A,FALSE,"WTP";"WTP -2",#N/A,FALSE,"WTP";"Project",#N/A,FALSE,"PROJECT";"Summary -2",#N/A,FALSE,"SUMMARY"}</definedName>
    <definedName name="aegwhg.gk" hidden="1">{"Offgrid",#N/A,FALSE,"OFFGRID";"Region",#N/A,FALSE,"REGION";"Offgrid -2",#N/A,FALSE,"OFFGRID";"WTP",#N/A,FALSE,"WTP";"WTP -2",#N/A,FALSE,"WTP";"Project",#N/A,FALSE,"PROJECT";"Summary -2",#N/A,FALSE,"SUMMARY"}</definedName>
    <definedName name="aer" localSheetId="12" hidden="1">{"'Sheet1'!$L$16"}</definedName>
    <definedName name="aer" localSheetId="11" hidden="1">{"'Sheet1'!$L$16"}</definedName>
    <definedName name="aer" localSheetId="13" hidden="1">{"'Sheet1'!$L$16"}</definedName>
    <definedName name="aer" localSheetId="16" hidden="1">{"'Sheet1'!$L$16"}</definedName>
    <definedName name="aer" localSheetId="21" hidden="1">{"'Sheet1'!$L$16"}</definedName>
    <definedName name="aer" localSheetId="18" hidden="1">{"'Sheet1'!$L$16"}</definedName>
    <definedName name="aer" localSheetId="19" hidden="1">{"'Sheet1'!$L$16"}</definedName>
    <definedName name="aer" localSheetId="20" hidden="1">{"'Sheet1'!$L$16"}</definedName>
    <definedName name="aer" localSheetId="22" hidden="1">{"'Sheet1'!$L$16"}</definedName>
    <definedName name="aer" localSheetId="24" hidden="1">{"'Sheet1'!$L$16"}</definedName>
    <definedName name="aer" localSheetId="28" hidden="1">{"'Sheet1'!$L$16"}</definedName>
    <definedName name="aer" localSheetId="14" hidden="1">{"'Sheet1'!$L$16"}</definedName>
    <definedName name="aer" hidden="1">{"'Sheet1'!$L$16"}</definedName>
    <definedName name="aerh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t" localSheetId="12" hidden="1">{"'Sheet1'!$L$16"}</definedName>
    <definedName name="aert" localSheetId="11" hidden="1">{"'Sheet1'!$L$16"}</definedName>
    <definedName name="aert" localSheetId="13" hidden="1">{"'Sheet1'!$L$16"}</definedName>
    <definedName name="aert" localSheetId="16" hidden="1">{"'Sheet1'!$L$16"}</definedName>
    <definedName name="aert" localSheetId="21" hidden="1">{"'Sheet1'!$L$16"}</definedName>
    <definedName name="aert" localSheetId="18" hidden="1">{"'Sheet1'!$L$16"}</definedName>
    <definedName name="aert" localSheetId="19" hidden="1">{"'Sheet1'!$L$16"}</definedName>
    <definedName name="aert" localSheetId="20" hidden="1">{"'Sheet1'!$L$16"}</definedName>
    <definedName name="aert" localSheetId="22" hidden="1">{"'Sheet1'!$L$16"}</definedName>
    <definedName name="aert" localSheetId="24" hidden="1">{"'Sheet1'!$L$16"}</definedName>
    <definedName name="aert" localSheetId="28" hidden="1">{"'Sheet1'!$L$16"}</definedName>
    <definedName name="aert" localSheetId="14" hidden="1">{"'Sheet1'!$L$16"}</definedName>
    <definedName name="aert" hidden="1">{"'Sheet1'!$L$16"}</definedName>
    <definedName name="aesde" localSheetId="12" hidden="1">{#N/A,#N/A,FALSE,"CCTV"}</definedName>
    <definedName name="aesde" localSheetId="11" hidden="1">{#N/A,#N/A,FALSE,"CCTV"}</definedName>
    <definedName name="aesde" localSheetId="13" hidden="1">{#N/A,#N/A,FALSE,"CCTV"}</definedName>
    <definedName name="aesde" localSheetId="16" hidden="1">{#N/A,#N/A,FALSE,"CCTV"}</definedName>
    <definedName name="aesde" localSheetId="21" hidden="1">{#N/A,#N/A,FALSE,"CCTV"}</definedName>
    <definedName name="aesde" localSheetId="18" hidden="1">{#N/A,#N/A,FALSE,"CCTV"}</definedName>
    <definedName name="aesde" localSheetId="19" hidden="1">{#N/A,#N/A,FALSE,"CCTV"}</definedName>
    <definedName name="aesde" localSheetId="20" hidden="1">{#N/A,#N/A,FALSE,"CCTV"}</definedName>
    <definedName name="aesde" localSheetId="22" hidden="1">{#N/A,#N/A,FALSE,"CCTV"}</definedName>
    <definedName name="aesde" localSheetId="24" hidden="1">{#N/A,#N/A,FALSE,"CCTV"}</definedName>
    <definedName name="aesde" localSheetId="28" hidden="1">{#N/A,#N/A,FALSE,"CCTV"}</definedName>
    <definedName name="aesde" localSheetId="14" hidden="1">{#N/A,#N/A,FALSE,"CCTV"}</definedName>
    <definedName name="aesde" hidden="1">{#N/A,#N/A,FALSE,"CCTV"}</definedName>
    <definedName name="aeshgserthg" localSheetId="12" hidden="1">{"'Sheet1'!$L$16"}</definedName>
    <definedName name="aeshgserthg" localSheetId="11" hidden="1">{"'Sheet1'!$L$16"}</definedName>
    <definedName name="aeshgserthg" localSheetId="13" hidden="1">{"'Sheet1'!$L$16"}</definedName>
    <definedName name="aeshgserthg" localSheetId="16" hidden="1">{"'Sheet1'!$L$16"}</definedName>
    <definedName name="aeshgserthg" localSheetId="21" hidden="1">{"'Sheet1'!$L$16"}</definedName>
    <definedName name="aeshgserthg" localSheetId="18" hidden="1">{"'Sheet1'!$L$16"}</definedName>
    <definedName name="aeshgserthg" localSheetId="19" hidden="1">{"'Sheet1'!$L$16"}</definedName>
    <definedName name="aeshgserthg" localSheetId="20" hidden="1">{"'Sheet1'!$L$16"}</definedName>
    <definedName name="aeshgserthg" localSheetId="22" hidden="1">{"'Sheet1'!$L$16"}</definedName>
    <definedName name="aeshgserthg" localSheetId="24" hidden="1">{"'Sheet1'!$L$16"}</definedName>
    <definedName name="aeshgserthg" localSheetId="28" hidden="1">{"'Sheet1'!$L$16"}</definedName>
    <definedName name="aeshgserthg" localSheetId="14" hidden="1">{"'Sheet1'!$L$16"}</definedName>
    <definedName name="aeshgserthg" hidden="1">{"'Sheet1'!$L$16"}</definedName>
    <definedName name="aetg.hgrs" localSheetId="12" hidden="1">{"Offgrid",#N/A,FALSE,"OFFGRID";"Region",#N/A,FALSE,"REGION";"Offgrid -2",#N/A,FALSE,"OFFGRID";"WTP",#N/A,FALSE,"WTP";"WTP -2",#N/A,FALSE,"WTP";"Project",#N/A,FALSE,"PROJECT";"Summary -2",#N/A,FALSE,"SUMMARY"}</definedName>
    <definedName name="aetg.hgrs" localSheetId="11" hidden="1">{"Offgrid",#N/A,FALSE,"OFFGRID";"Region",#N/A,FALSE,"REGION";"Offgrid -2",#N/A,FALSE,"OFFGRID";"WTP",#N/A,FALSE,"WTP";"WTP -2",#N/A,FALSE,"WTP";"Project",#N/A,FALSE,"PROJECT";"Summary -2",#N/A,FALSE,"SUMMARY"}</definedName>
    <definedName name="aetg.hgrs" localSheetId="13" hidden="1">{"Offgrid",#N/A,FALSE,"OFFGRID";"Region",#N/A,FALSE,"REGION";"Offgrid -2",#N/A,FALSE,"OFFGRID";"WTP",#N/A,FALSE,"WTP";"WTP -2",#N/A,FALSE,"WTP";"Project",#N/A,FALSE,"PROJECT";"Summary -2",#N/A,FALSE,"SUMMARY"}</definedName>
    <definedName name="aetg.hgrs" localSheetId="16" hidden="1">{"Offgrid",#N/A,FALSE,"OFFGRID";"Region",#N/A,FALSE,"REGION";"Offgrid -2",#N/A,FALSE,"OFFGRID";"WTP",#N/A,FALSE,"WTP";"WTP -2",#N/A,FALSE,"WTP";"Project",#N/A,FALSE,"PROJECT";"Summary -2",#N/A,FALSE,"SUMMARY"}</definedName>
    <definedName name="aetg.hgrs" localSheetId="21" hidden="1">{"Offgrid",#N/A,FALSE,"OFFGRID";"Region",#N/A,FALSE,"REGION";"Offgrid -2",#N/A,FALSE,"OFFGRID";"WTP",#N/A,FALSE,"WTP";"WTP -2",#N/A,FALSE,"WTP";"Project",#N/A,FALSE,"PROJECT";"Summary -2",#N/A,FALSE,"SUMMARY"}</definedName>
    <definedName name="aetg.hgrs" localSheetId="18" hidden="1">{"Offgrid",#N/A,FALSE,"OFFGRID";"Region",#N/A,FALSE,"REGION";"Offgrid -2",#N/A,FALSE,"OFFGRID";"WTP",#N/A,FALSE,"WTP";"WTP -2",#N/A,FALSE,"WTP";"Project",#N/A,FALSE,"PROJECT";"Summary -2",#N/A,FALSE,"SUMMARY"}</definedName>
    <definedName name="aetg.hgrs" localSheetId="19" hidden="1">{"Offgrid",#N/A,FALSE,"OFFGRID";"Region",#N/A,FALSE,"REGION";"Offgrid -2",#N/A,FALSE,"OFFGRID";"WTP",#N/A,FALSE,"WTP";"WTP -2",#N/A,FALSE,"WTP";"Project",#N/A,FALSE,"PROJECT";"Summary -2",#N/A,FALSE,"SUMMARY"}</definedName>
    <definedName name="aetg.hgrs" localSheetId="20" hidden="1">{"Offgrid",#N/A,FALSE,"OFFGRID";"Region",#N/A,FALSE,"REGION";"Offgrid -2",#N/A,FALSE,"OFFGRID";"WTP",#N/A,FALSE,"WTP";"WTP -2",#N/A,FALSE,"WTP";"Project",#N/A,FALSE,"PROJECT";"Summary -2",#N/A,FALSE,"SUMMARY"}</definedName>
    <definedName name="aetg.hgrs" localSheetId="22" hidden="1">{"Offgrid",#N/A,FALSE,"OFFGRID";"Region",#N/A,FALSE,"REGION";"Offgrid -2",#N/A,FALSE,"OFFGRID";"WTP",#N/A,FALSE,"WTP";"WTP -2",#N/A,FALSE,"WTP";"Project",#N/A,FALSE,"PROJECT";"Summary -2",#N/A,FALSE,"SUMMARY"}</definedName>
    <definedName name="aetg.hgrs" localSheetId="24" hidden="1">{"Offgrid",#N/A,FALSE,"OFFGRID";"Region",#N/A,FALSE,"REGION";"Offgrid -2",#N/A,FALSE,"OFFGRID";"WTP",#N/A,FALSE,"WTP";"WTP -2",#N/A,FALSE,"WTP";"Project",#N/A,FALSE,"PROJECT";"Summary -2",#N/A,FALSE,"SUMMARY"}</definedName>
    <definedName name="aetg.hgrs" localSheetId="28" hidden="1">{"Offgrid",#N/A,FALSE,"OFFGRID";"Region",#N/A,FALSE,"REGION";"Offgrid -2",#N/A,FALSE,"OFFGRID";"WTP",#N/A,FALSE,"WTP";"WTP -2",#N/A,FALSE,"WTP";"Project",#N/A,FALSE,"PROJECT";"Summary -2",#N/A,FALSE,"SUMMARY"}</definedName>
    <definedName name="aetg.hgrs" localSheetId="14" hidden="1">{"Offgrid",#N/A,FALSE,"OFFGRID";"Region",#N/A,FALSE,"REGION";"Offgrid -2",#N/A,FALSE,"OFFGRID";"WTP",#N/A,FALSE,"WTP";"WTP -2",#N/A,FALSE,"WTP";"Project",#N/A,FALSE,"PROJECT";"Summary -2",#N/A,FALSE,"SUMMARY"}</definedName>
    <definedName name="aetg.hgrs" hidden="1">{"Offgrid",#N/A,FALSE,"OFFGRID";"Region",#N/A,FALSE,"REGION";"Offgrid -2",#N/A,FALSE,"OFFGRID";"WTP",#N/A,FALSE,"WTP";"WTP -2",#N/A,FALSE,"WTP";"Project",#N/A,FALSE,"PROJECT";"Summary -2",#N/A,FALSE,"SUMMARY"}</definedName>
    <definedName name="âétggâgqgêágghe" localSheetId="12" hidden="1">{#N/A,#N/A,FALSE,"Chi tiÆt"}</definedName>
    <definedName name="âétggâgqgêágghe" localSheetId="11" hidden="1">{#N/A,#N/A,FALSE,"Chi tiÆt"}</definedName>
    <definedName name="âétggâgqgêágghe" localSheetId="13" hidden="1">{#N/A,#N/A,FALSE,"Chi tiÆt"}</definedName>
    <definedName name="âétggâgqgêágghe" localSheetId="16" hidden="1">{#N/A,#N/A,FALSE,"Chi tiÆt"}</definedName>
    <definedName name="âétggâgqgêágghe" localSheetId="21" hidden="1">{#N/A,#N/A,FALSE,"Chi tiÆt"}</definedName>
    <definedName name="âétggâgqgêágghe" localSheetId="18" hidden="1">{#N/A,#N/A,FALSE,"Chi tiÆt"}</definedName>
    <definedName name="âétggâgqgêágghe" localSheetId="19" hidden="1">{#N/A,#N/A,FALSE,"Chi tiÆt"}</definedName>
    <definedName name="âétggâgqgêágghe" localSheetId="20" hidden="1">{#N/A,#N/A,FALSE,"Chi tiÆt"}</definedName>
    <definedName name="âétggâgqgêágghe" localSheetId="22" hidden="1">{#N/A,#N/A,FALSE,"Chi tiÆt"}</definedName>
    <definedName name="âétggâgqgêágghe" localSheetId="24" hidden="1">{#N/A,#N/A,FALSE,"Chi tiÆt"}</definedName>
    <definedName name="âétggâgqgêágghe" localSheetId="28" hidden="1">{#N/A,#N/A,FALSE,"Chi tiÆt"}</definedName>
    <definedName name="âétggâgqgêágghe" localSheetId="14" hidden="1">{#N/A,#N/A,FALSE,"Chi tiÆt"}</definedName>
    <definedName name="âétggâgqgêágghe" hidden="1">{#N/A,#N/A,FALSE,"Chi tiÆt"}</definedName>
    <definedName name="àetgreutyju" hidden="1">#REF!</definedName>
    <definedName name="aew" localSheetId="12" hidden="1">{#N/A,#N/A,TRUE,"LOADCOVE";#N/A,#N/A,TRUE,"PAGE001";#N/A,#N/A,TRUE,"PAGE002";#N/A,#N/A,TRUE,"PAGE003";#N/A,#N/A,TRUE,"PAGE004";#N/A,#N/A,TRUE,"PAGE005";#N/A,#N/A,TRUE,"PAGE006";#N/A,#N/A,TRUE,"PAGE007";#N/A,#N/A,TRUE,"PAGE008";#N/A,#N/A,TRUE,"PAGE009";#N/A,#N/A,TRUE,"PAGE010";#N/A,#N/A,TRUE,"PAGE011";#N/A,#N/A,TRUE,"PAGE012";#N/A,#N/A,TRUE,"PAGE013"}</definedName>
    <definedName name="aew" localSheetId="11" hidden="1">{#N/A,#N/A,TRUE,"LOADCOVE";#N/A,#N/A,TRUE,"PAGE001";#N/A,#N/A,TRUE,"PAGE002";#N/A,#N/A,TRUE,"PAGE003";#N/A,#N/A,TRUE,"PAGE004";#N/A,#N/A,TRUE,"PAGE005";#N/A,#N/A,TRUE,"PAGE006";#N/A,#N/A,TRUE,"PAGE007";#N/A,#N/A,TRUE,"PAGE008";#N/A,#N/A,TRUE,"PAGE009";#N/A,#N/A,TRUE,"PAGE010";#N/A,#N/A,TRUE,"PAGE011";#N/A,#N/A,TRUE,"PAGE012";#N/A,#N/A,TRUE,"PAGE013"}</definedName>
    <definedName name="aew" localSheetId="13" hidden="1">{#N/A,#N/A,TRUE,"LOADCOVE";#N/A,#N/A,TRUE,"PAGE001";#N/A,#N/A,TRUE,"PAGE002";#N/A,#N/A,TRUE,"PAGE003";#N/A,#N/A,TRUE,"PAGE004";#N/A,#N/A,TRUE,"PAGE005";#N/A,#N/A,TRUE,"PAGE006";#N/A,#N/A,TRUE,"PAGE007";#N/A,#N/A,TRUE,"PAGE008";#N/A,#N/A,TRUE,"PAGE009";#N/A,#N/A,TRUE,"PAGE010";#N/A,#N/A,TRUE,"PAGE011";#N/A,#N/A,TRUE,"PAGE012";#N/A,#N/A,TRUE,"PAGE013"}</definedName>
    <definedName name="aew" localSheetId="16" hidden="1">{#N/A,#N/A,TRUE,"LOADCOVE";#N/A,#N/A,TRUE,"PAGE001";#N/A,#N/A,TRUE,"PAGE002";#N/A,#N/A,TRUE,"PAGE003";#N/A,#N/A,TRUE,"PAGE004";#N/A,#N/A,TRUE,"PAGE005";#N/A,#N/A,TRUE,"PAGE006";#N/A,#N/A,TRUE,"PAGE007";#N/A,#N/A,TRUE,"PAGE008";#N/A,#N/A,TRUE,"PAGE009";#N/A,#N/A,TRUE,"PAGE010";#N/A,#N/A,TRUE,"PAGE011";#N/A,#N/A,TRUE,"PAGE012";#N/A,#N/A,TRUE,"PAGE013"}</definedName>
    <definedName name="aew" localSheetId="21" hidden="1">{#N/A,#N/A,TRUE,"LOADCOVE";#N/A,#N/A,TRUE,"PAGE001";#N/A,#N/A,TRUE,"PAGE002";#N/A,#N/A,TRUE,"PAGE003";#N/A,#N/A,TRUE,"PAGE004";#N/A,#N/A,TRUE,"PAGE005";#N/A,#N/A,TRUE,"PAGE006";#N/A,#N/A,TRUE,"PAGE007";#N/A,#N/A,TRUE,"PAGE008";#N/A,#N/A,TRUE,"PAGE009";#N/A,#N/A,TRUE,"PAGE010";#N/A,#N/A,TRUE,"PAGE011";#N/A,#N/A,TRUE,"PAGE012";#N/A,#N/A,TRUE,"PAGE013"}</definedName>
    <definedName name="aew" localSheetId="18" hidden="1">{#N/A,#N/A,TRUE,"LOADCOVE";#N/A,#N/A,TRUE,"PAGE001";#N/A,#N/A,TRUE,"PAGE002";#N/A,#N/A,TRUE,"PAGE003";#N/A,#N/A,TRUE,"PAGE004";#N/A,#N/A,TRUE,"PAGE005";#N/A,#N/A,TRUE,"PAGE006";#N/A,#N/A,TRUE,"PAGE007";#N/A,#N/A,TRUE,"PAGE008";#N/A,#N/A,TRUE,"PAGE009";#N/A,#N/A,TRUE,"PAGE010";#N/A,#N/A,TRUE,"PAGE011";#N/A,#N/A,TRUE,"PAGE012";#N/A,#N/A,TRUE,"PAGE013"}</definedName>
    <definedName name="aew" localSheetId="19" hidden="1">{#N/A,#N/A,TRUE,"LOADCOVE";#N/A,#N/A,TRUE,"PAGE001";#N/A,#N/A,TRUE,"PAGE002";#N/A,#N/A,TRUE,"PAGE003";#N/A,#N/A,TRUE,"PAGE004";#N/A,#N/A,TRUE,"PAGE005";#N/A,#N/A,TRUE,"PAGE006";#N/A,#N/A,TRUE,"PAGE007";#N/A,#N/A,TRUE,"PAGE008";#N/A,#N/A,TRUE,"PAGE009";#N/A,#N/A,TRUE,"PAGE010";#N/A,#N/A,TRUE,"PAGE011";#N/A,#N/A,TRUE,"PAGE012";#N/A,#N/A,TRUE,"PAGE013"}</definedName>
    <definedName name="aew" localSheetId="20" hidden="1">{#N/A,#N/A,TRUE,"LOADCOVE";#N/A,#N/A,TRUE,"PAGE001";#N/A,#N/A,TRUE,"PAGE002";#N/A,#N/A,TRUE,"PAGE003";#N/A,#N/A,TRUE,"PAGE004";#N/A,#N/A,TRUE,"PAGE005";#N/A,#N/A,TRUE,"PAGE006";#N/A,#N/A,TRUE,"PAGE007";#N/A,#N/A,TRUE,"PAGE008";#N/A,#N/A,TRUE,"PAGE009";#N/A,#N/A,TRUE,"PAGE010";#N/A,#N/A,TRUE,"PAGE011";#N/A,#N/A,TRUE,"PAGE012";#N/A,#N/A,TRUE,"PAGE013"}</definedName>
    <definedName name="aew" localSheetId="22" hidden="1">{#N/A,#N/A,TRUE,"LOADCOVE";#N/A,#N/A,TRUE,"PAGE001";#N/A,#N/A,TRUE,"PAGE002";#N/A,#N/A,TRUE,"PAGE003";#N/A,#N/A,TRUE,"PAGE004";#N/A,#N/A,TRUE,"PAGE005";#N/A,#N/A,TRUE,"PAGE006";#N/A,#N/A,TRUE,"PAGE007";#N/A,#N/A,TRUE,"PAGE008";#N/A,#N/A,TRUE,"PAGE009";#N/A,#N/A,TRUE,"PAGE010";#N/A,#N/A,TRUE,"PAGE011";#N/A,#N/A,TRUE,"PAGE012";#N/A,#N/A,TRUE,"PAGE013"}</definedName>
    <definedName name="aew" localSheetId="24" hidden="1">{#N/A,#N/A,TRUE,"LOADCOVE";#N/A,#N/A,TRUE,"PAGE001";#N/A,#N/A,TRUE,"PAGE002";#N/A,#N/A,TRUE,"PAGE003";#N/A,#N/A,TRUE,"PAGE004";#N/A,#N/A,TRUE,"PAGE005";#N/A,#N/A,TRUE,"PAGE006";#N/A,#N/A,TRUE,"PAGE007";#N/A,#N/A,TRUE,"PAGE008";#N/A,#N/A,TRUE,"PAGE009";#N/A,#N/A,TRUE,"PAGE010";#N/A,#N/A,TRUE,"PAGE011";#N/A,#N/A,TRUE,"PAGE012";#N/A,#N/A,TRUE,"PAGE013"}</definedName>
    <definedName name="aew" localSheetId="28" hidden="1">{#N/A,#N/A,TRUE,"LOADCOVE";#N/A,#N/A,TRUE,"PAGE001";#N/A,#N/A,TRUE,"PAGE002";#N/A,#N/A,TRUE,"PAGE003";#N/A,#N/A,TRUE,"PAGE004";#N/A,#N/A,TRUE,"PAGE005";#N/A,#N/A,TRUE,"PAGE006";#N/A,#N/A,TRUE,"PAGE007";#N/A,#N/A,TRUE,"PAGE008";#N/A,#N/A,TRUE,"PAGE009";#N/A,#N/A,TRUE,"PAGE010";#N/A,#N/A,TRUE,"PAGE011";#N/A,#N/A,TRUE,"PAGE012";#N/A,#N/A,TRUE,"PAGE013"}</definedName>
    <definedName name="aew" localSheetId="14" hidden="1">{#N/A,#N/A,TRUE,"LOADCOVE";#N/A,#N/A,TRUE,"PAGE001";#N/A,#N/A,TRUE,"PAGE002";#N/A,#N/A,TRUE,"PAGE003";#N/A,#N/A,TRUE,"PAGE004";#N/A,#N/A,TRUE,"PAGE005";#N/A,#N/A,TRUE,"PAGE006";#N/A,#N/A,TRUE,"PAGE007";#N/A,#N/A,TRUE,"PAGE008";#N/A,#N/A,TRUE,"PAGE009";#N/A,#N/A,TRUE,"PAGE010";#N/A,#N/A,TRUE,"PAGE011";#N/A,#N/A,TRUE,"PAGE012";#N/A,#N/A,TRUE,"PAGE013"}</definedName>
    <definedName name="aew" hidden="1">{#N/A,#N/A,TRUE,"LOADCOVE";#N/A,#N/A,TRUE,"PAGE001";#N/A,#N/A,TRUE,"PAGE002";#N/A,#N/A,TRUE,"PAGE003";#N/A,#N/A,TRUE,"PAGE004";#N/A,#N/A,TRUE,"PAGE005";#N/A,#N/A,TRUE,"PAGE006";#N/A,#N/A,TRUE,"PAGE007";#N/A,#N/A,TRUE,"PAGE008";#N/A,#N/A,TRUE,"PAGE009";#N/A,#N/A,TRUE,"PAGE010";#N/A,#N/A,TRUE,"PAGE011";#N/A,#N/A,TRUE,"PAGE012";#N/A,#N/A,TRUE,"PAGE013"}</definedName>
    <definedName name="aewer" localSheetId="12" hidden="1">{"M6Print",#N/A,FALSE,"M6";"M6_1Print",#N/A,FALSE,"M6_1";"M6_2Print",#N/A,FALSE,"M6_2"}</definedName>
    <definedName name="aewer" localSheetId="11" hidden="1">{"M6Print",#N/A,FALSE,"M6";"M6_1Print",#N/A,FALSE,"M6_1";"M6_2Print",#N/A,FALSE,"M6_2"}</definedName>
    <definedName name="aewer" localSheetId="13" hidden="1">{"M6Print",#N/A,FALSE,"M6";"M6_1Print",#N/A,FALSE,"M6_1";"M6_2Print",#N/A,FALSE,"M6_2"}</definedName>
    <definedName name="aewer" localSheetId="16" hidden="1">{"M6Print",#N/A,FALSE,"M6";"M6_1Print",#N/A,FALSE,"M6_1";"M6_2Print",#N/A,FALSE,"M6_2"}</definedName>
    <definedName name="aewer" localSheetId="21" hidden="1">{"M6Print",#N/A,FALSE,"M6";"M6_1Print",#N/A,FALSE,"M6_1";"M6_2Print",#N/A,FALSE,"M6_2"}</definedName>
    <definedName name="aewer" localSheetId="18" hidden="1">{"M6Print",#N/A,FALSE,"M6";"M6_1Print",#N/A,FALSE,"M6_1";"M6_2Print",#N/A,FALSE,"M6_2"}</definedName>
    <definedName name="aewer" localSheetId="19" hidden="1">{"M6Print",#N/A,FALSE,"M6";"M6_1Print",#N/A,FALSE,"M6_1";"M6_2Print",#N/A,FALSE,"M6_2"}</definedName>
    <definedName name="aewer" localSheetId="20" hidden="1">{"M6Print",#N/A,FALSE,"M6";"M6_1Print",#N/A,FALSE,"M6_1";"M6_2Print",#N/A,FALSE,"M6_2"}</definedName>
    <definedName name="aewer" localSheetId="22" hidden="1">{"M6Print",#N/A,FALSE,"M6";"M6_1Print",#N/A,FALSE,"M6_1";"M6_2Print",#N/A,FALSE,"M6_2"}</definedName>
    <definedName name="aewer" localSheetId="24" hidden="1">{"M6Print",#N/A,FALSE,"M6";"M6_1Print",#N/A,FALSE,"M6_1";"M6_2Print",#N/A,FALSE,"M6_2"}</definedName>
    <definedName name="aewer" localSheetId="28" hidden="1">{"M6Print",#N/A,FALSE,"M6";"M6_1Print",#N/A,FALSE,"M6_1";"M6_2Print",#N/A,FALSE,"M6_2"}</definedName>
    <definedName name="aewer" localSheetId="14" hidden="1">{"M6Print",#N/A,FALSE,"M6";"M6_1Print",#N/A,FALSE,"M6_1";"M6_2Print",#N/A,FALSE,"M6_2"}</definedName>
    <definedName name="aewer" hidden="1">{"M6Print",#N/A,FALSE,"M6";"M6_1Print",#N/A,FALSE,"M6_1";"M6_2Print",#N/A,FALSE,"M6_2"}</definedName>
    <definedName name="AEWWQAFDASF" localSheetId="12" hidden="1">{"'Sheet1'!$L$16"}</definedName>
    <definedName name="AEWWQAFDASF" localSheetId="11" hidden="1">{"'Sheet1'!$L$16"}</definedName>
    <definedName name="AEWWQAFDASF" localSheetId="13" hidden="1">{"'Sheet1'!$L$16"}</definedName>
    <definedName name="AEWWQAFDASF" localSheetId="16" hidden="1">{"'Sheet1'!$L$16"}</definedName>
    <definedName name="AEWWQAFDASF" localSheetId="21" hidden="1">{"'Sheet1'!$L$16"}</definedName>
    <definedName name="AEWWQAFDASF" localSheetId="18" hidden="1">{"'Sheet1'!$L$16"}</definedName>
    <definedName name="AEWWQAFDASF" localSheetId="19" hidden="1">{"'Sheet1'!$L$16"}</definedName>
    <definedName name="AEWWQAFDASF" localSheetId="20" hidden="1">{"'Sheet1'!$L$16"}</definedName>
    <definedName name="AEWWQAFDASF" localSheetId="22" hidden="1">{"'Sheet1'!$L$16"}</definedName>
    <definedName name="AEWWQAFDASF" localSheetId="24" hidden="1">{"'Sheet1'!$L$16"}</definedName>
    <definedName name="AEWWQAFDASF" localSheetId="28" hidden="1">{"'Sheet1'!$L$16"}</definedName>
    <definedName name="AEWWQAFDASF" localSheetId="14" hidden="1">{"'Sheet1'!$L$16"}</definedName>
    <definedName name="AEWWQAFDASF" hidden="1">{"'Sheet1'!$L$16"}</definedName>
    <definedName name="af" localSheetId="12" hidden="1">{"F3 detail",#N/A,FALSE,"F3 ";"F3 Presentation",#N/A,FALSE,"F3 "}</definedName>
    <definedName name="af" localSheetId="11" hidden="1">{"F3 detail",#N/A,FALSE,"F3 ";"F3 Presentation",#N/A,FALSE,"F3 "}</definedName>
    <definedName name="af" localSheetId="13" hidden="1">{"F3 detail",#N/A,FALSE,"F3 ";"F3 Presentation",#N/A,FALSE,"F3 "}</definedName>
    <definedName name="af" localSheetId="16" hidden="1">{"F3 detail",#N/A,FALSE,"F3 ";"F3 Presentation",#N/A,FALSE,"F3 "}</definedName>
    <definedName name="af" localSheetId="21" hidden="1">{"F3 detail",#N/A,FALSE,"F3 ";"F3 Presentation",#N/A,FALSE,"F3 "}</definedName>
    <definedName name="af" localSheetId="18" hidden="1">{"F3 detail",#N/A,FALSE,"F3 ";"F3 Presentation",#N/A,FALSE,"F3 "}</definedName>
    <definedName name="af" localSheetId="19" hidden="1">{"F3 detail",#N/A,FALSE,"F3 ";"F3 Presentation",#N/A,FALSE,"F3 "}</definedName>
    <definedName name="af" localSheetId="20" hidden="1">{"F3 detail",#N/A,FALSE,"F3 ";"F3 Presentation",#N/A,FALSE,"F3 "}</definedName>
    <definedName name="af" localSheetId="22" hidden="1">{"F3 detail",#N/A,FALSE,"F3 ";"F3 Presentation",#N/A,FALSE,"F3 "}</definedName>
    <definedName name="af" localSheetId="24" hidden="1">{"F3 detail",#N/A,FALSE,"F3 ";"F3 Presentation",#N/A,FALSE,"F3 "}</definedName>
    <definedName name="af" localSheetId="28" hidden="1">{"F3 detail",#N/A,FALSE,"F3 ";"F3 Presentation",#N/A,FALSE,"F3 "}</definedName>
    <definedName name="af" localSheetId="14" hidden="1">{"F3 detail",#N/A,FALSE,"F3 ";"F3 Presentation",#N/A,FALSE,"F3 "}</definedName>
    <definedName name="af" hidden="1">{"F3 detail",#N/A,FALSE,"F3 ";"F3 Presentation",#N/A,FALSE,"F3 "}</definedName>
    <definedName name="âf" localSheetId="12" hidden="1">{"'Sheet1'!$L$16"}</definedName>
    <definedName name="âf" localSheetId="11" hidden="1">{"'Sheet1'!$L$16"}</definedName>
    <definedName name="âf" localSheetId="13" hidden="1">{"'Sheet1'!$L$16"}</definedName>
    <definedName name="âf" localSheetId="16" hidden="1">{"'Sheet1'!$L$16"}</definedName>
    <definedName name="âf" localSheetId="21" hidden="1">{"'Sheet1'!$L$16"}</definedName>
    <definedName name="âf" localSheetId="18" hidden="1">{"'Sheet1'!$L$16"}</definedName>
    <definedName name="âf" localSheetId="19" hidden="1">{"'Sheet1'!$L$16"}</definedName>
    <definedName name="âf" localSheetId="20" hidden="1">{"'Sheet1'!$L$16"}</definedName>
    <definedName name="âf" localSheetId="22" hidden="1">{"'Sheet1'!$L$16"}</definedName>
    <definedName name="âf" localSheetId="24" hidden="1">{"'Sheet1'!$L$16"}</definedName>
    <definedName name="âf" localSheetId="28" hidden="1">{"'Sheet1'!$L$16"}</definedName>
    <definedName name="âf" localSheetId="14" hidden="1">{"'Sheet1'!$L$16"}</definedName>
    <definedName name="âf" hidden="1">{"'Sheet1'!$L$16"}</definedName>
    <definedName name="âfA" localSheetId="12" hidden="1">{"'Sheet1'!$L$16"}</definedName>
    <definedName name="âfA" localSheetId="11" hidden="1">{"'Sheet1'!$L$16"}</definedName>
    <definedName name="âfA" localSheetId="13" hidden="1">{"'Sheet1'!$L$16"}</definedName>
    <definedName name="âfA" localSheetId="16" hidden="1">{"'Sheet1'!$L$16"}</definedName>
    <definedName name="âfA" localSheetId="21" hidden="1">{"'Sheet1'!$L$16"}</definedName>
    <definedName name="âfA" localSheetId="18" hidden="1">{"'Sheet1'!$L$16"}</definedName>
    <definedName name="âfA" localSheetId="19" hidden="1">{"'Sheet1'!$L$16"}</definedName>
    <definedName name="âfA" localSheetId="20" hidden="1">{"'Sheet1'!$L$16"}</definedName>
    <definedName name="âfA" localSheetId="22" hidden="1">{"'Sheet1'!$L$16"}</definedName>
    <definedName name="âfA" localSheetId="24" hidden="1">{"'Sheet1'!$L$16"}</definedName>
    <definedName name="âfA" localSheetId="28" hidden="1">{"'Sheet1'!$L$16"}</definedName>
    <definedName name="âfA" localSheetId="14" hidden="1">{"'Sheet1'!$L$16"}</definedName>
    <definedName name="âfA" hidden="1">{"'Sheet1'!$L$16"}</definedName>
    <definedName name="afaf" localSheetId="12" hidden="1">{#N/A,#N/A,FALSE,"Chi tiÆt"}</definedName>
    <definedName name="afaf" localSheetId="11" hidden="1">{#N/A,#N/A,FALSE,"Chi tiÆt"}</definedName>
    <definedName name="afaf" localSheetId="13" hidden="1">{#N/A,#N/A,FALSE,"Chi tiÆt"}</definedName>
    <definedName name="afaf" localSheetId="16" hidden="1">{#N/A,#N/A,FALSE,"Chi tiÆt"}</definedName>
    <definedName name="afaf" localSheetId="21" hidden="1">{#N/A,#N/A,FALSE,"Chi tiÆt"}</definedName>
    <definedName name="afaf" localSheetId="18" hidden="1">{#N/A,#N/A,FALSE,"Chi tiÆt"}</definedName>
    <definedName name="afaf" localSheetId="19" hidden="1">{#N/A,#N/A,FALSE,"Chi tiÆt"}</definedName>
    <definedName name="afaf" localSheetId="20" hidden="1">{#N/A,#N/A,FALSE,"Chi tiÆt"}</definedName>
    <definedName name="afaf" localSheetId="22" hidden="1">{#N/A,#N/A,FALSE,"Chi tiÆt"}</definedName>
    <definedName name="afaf" localSheetId="24" hidden="1">{#N/A,#N/A,FALSE,"Chi tiÆt"}</definedName>
    <definedName name="afaf" localSheetId="28" hidden="1">{#N/A,#N/A,FALSE,"Chi tiÆt"}</definedName>
    <definedName name="afaf" localSheetId="14" hidden="1">{#N/A,#N/A,FALSE,"Chi tiÆt"}</definedName>
    <definedName name="afaf" hidden="1">{#N/A,#N/A,FALSE,"Chi tiÆt"}</definedName>
    <definedName name="afafa" localSheetId="12" hidden="1">{"AnalRSA",#N/A,TRUE,"PL-Anal";"AnalIAS",#N/A,TRUE,"PL-Anal"}</definedName>
    <definedName name="afafa" localSheetId="11" hidden="1">{"AnalRSA",#N/A,TRUE,"PL-Anal";"AnalIAS",#N/A,TRUE,"PL-Anal"}</definedName>
    <definedName name="afafa" localSheetId="13" hidden="1">{"AnalRSA",#N/A,TRUE,"PL-Anal";"AnalIAS",#N/A,TRUE,"PL-Anal"}</definedName>
    <definedName name="afafa" localSheetId="16" hidden="1">{"AnalRSA",#N/A,TRUE,"PL-Anal";"AnalIAS",#N/A,TRUE,"PL-Anal"}</definedName>
    <definedName name="afafa" localSheetId="21" hidden="1">{"AnalRSA",#N/A,TRUE,"PL-Anal";"AnalIAS",#N/A,TRUE,"PL-Anal"}</definedName>
    <definedName name="afafa" localSheetId="18" hidden="1">{"AnalRSA",#N/A,TRUE,"PL-Anal";"AnalIAS",#N/A,TRUE,"PL-Anal"}</definedName>
    <definedName name="afafa" localSheetId="19" hidden="1">{"AnalRSA",#N/A,TRUE,"PL-Anal";"AnalIAS",#N/A,TRUE,"PL-Anal"}</definedName>
    <definedName name="afafa" localSheetId="20" hidden="1">{"AnalRSA",#N/A,TRUE,"PL-Anal";"AnalIAS",#N/A,TRUE,"PL-Anal"}</definedName>
    <definedName name="afafa" localSheetId="22" hidden="1">{"AnalRSA",#N/A,TRUE,"PL-Anal";"AnalIAS",#N/A,TRUE,"PL-Anal"}</definedName>
    <definedName name="afafa" localSheetId="24" hidden="1">{"AnalRSA",#N/A,TRUE,"PL-Anal";"AnalIAS",#N/A,TRUE,"PL-Anal"}</definedName>
    <definedName name="afafa" localSheetId="28" hidden="1">{"AnalRSA",#N/A,TRUE,"PL-Anal";"AnalIAS",#N/A,TRUE,"PL-Anal"}</definedName>
    <definedName name="afafa" localSheetId="14" hidden="1">{"AnalRSA",#N/A,TRUE,"PL-Anal";"AnalIAS",#N/A,TRUE,"PL-Anal"}</definedName>
    <definedName name="afafa" hidden="1">{"AnalRSA",#N/A,TRUE,"PL-Anal";"AnalIAS",#N/A,TRUE,"PL-Anal"}</definedName>
    <definedName name="afafafa" localSheetId="12" hidden="1">{"'Sheet1'!$L$16"}</definedName>
    <definedName name="afafafa" localSheetId="11" hidden="1">{"'Sheet1'!$L$16"}</definedName>
    <definedName name="afafafa" localSheetId="13" hidden="1">{"'Sheet1'!$L$16"}</definedName>
    <definedName name="afafafa" localSheetId="16" hidden="1">{"'Sheet1'!$L$16"}</definedName>
    <definedName name="afafafa" localSheetId="21" hidden="1">{"'Sheet1'!$L$16"}</definedName>
    <definedName name="afafafa" localSheetId="18" hidden="1">{"'Sheet1'!$L$16"}</definedName>
    <definedName name="afafafa" localSheetId="19" hidden="1">{"'Sheet1'!$L$16"}</definedName>
    <definedName name="afafafa" localSheetId="20" hidden="1">{"'Sheet1'!$L$16"}</definedName>
    <definedName name="afafafa" localSheetId="22" hidden="1">{"'Sheet1'!$L$16"}</definedName>
    <definedName name="afafafa" localSheetId="24" hidden="1">{"'Sheet1'!$L$16"}</definedName>
    <definedName name="afafafa" localSheetId="28" hidden="1">{"'Sheet1'!$L$16"}</definedName>
    <definedName name="afafafa" localSheetId="14" hidden="1">{"'Sheet1'!$L$16"}</definedName>
    <definedName name="afafafa" hidden="1">{"'Sheet1'!$L$16"}</definedName>
    <definedName name="afasd" localSheetId="12" hidden="1">{#N/A,#N/A,FALSE,"단가표지"}</definedName>
    <definedName name="afasd" localSheetId="11" hidden="1">{#N/A,#N/A,FALSE,"단가표지"}</definedName>
    <definedName name="afasd" localSheetId="13" hidden="1">{#N/A,#N/A,FALSE,"단가표지"}</definedName>
    <definedName name="afasd" localSheetId="16" hidden="1">{#N/A,#N/A,FALSE,"단가표지"}</definedName>
    <definedName name="afasd" localSheetId="21" hidden="1">{#N/A,#N/A,FALSE,"단가표지"}</definedName>
    <definedName name="afasd" localSheetId="18" hidden="1">{#N/A,#N/A,FALSE,"단가표지"}</definedName>
    <definedName name="afasd" localSheetId="19" hidden="1">{#N/A,#N/A,FALSE,"단가표지"}</definedName>
    <definedName name="afasd" localSheetId="20" hidden="1">{#N/A,#N/A,FALSE,"단가표지"}</definedName>
    <definedName name="afasd" localSheetId="22" hidden="1">{#N/A,#N/A,FALSE,"단가표지"}</definedName>
    <definedName name="afasd" localSheetId="24" hidden="1">{#N/A,#N/A,FALSE,"단가표지"}</definedName>
    <definedName name="afasd" localSheetId="28" hidden="1">{#N/A,#N/A,FALSE,"단가표지"}</definedName>
    <definedName name="afasd" localSheetId="14" hidden="1">{#N/A,#N/A,FALSE,"단가표지"}</definedName>
    <definedName name="afasd" hidden="1">{#N/A,#N/A,FALSE,"단가표지"}</definedName>
    <definedName name="AFASFAS" localSheetId="12" hidden="1">{#N/A,#N/A,FALSE,"조골재"}</definedName>
    <definedName name="AFASFAS" localSheetId="11" hidden="1">{#N/A,#N/A,FALSE,"조골재"}</definedName>
    <definedName name="AFASFAS" localSheetId="13" hidden="1">{#N/A,#N/A,FALSE,"조골재"}</definedName>
    <definedName name="AFASFAS" localSheetId="16" hidden="1">{#N/A,#N/A,FALSE,"조골재"}</definedName>
    <definedName name="AFASFAS" localSheetId="21" hidden="1">{#N/A,#N/A,FALSE,"조골재"}</definedName>
    <definedName name="AFASFAS" localSheetId="18" hidden="1">{#N/A,#N/A,FALSE,"조골재"}</definedName>
    <definedName name="AFASFAS" localSheetId="19" hidden="1">{#N/A,#N/A,FALSE,"조골재"}</definedName>
    <definedName name="AFASFAS" localSheetId="20" hidden="1">{#N/A,#N/A,FALSE,"조골재"}</definedName>
    <definedName name="AFASFAS" localSheetId="22" hidden="1">{#N/A,#N/A,FALSE,"조골재"}</definedName>
    <definedName name="AFASFAS" localSheetId="24" hidden="1">{#N/A,#N/A,FALSE,"조골재"}</definedName>
    <definedName name="AFASFAS" localSheetId="28" hidden="1">{#N/A,#N/A,FALSE,"조골재"}</definedName>
    <definedName name="AFASFAS" localSheetId="14" hidden="1">{#N/A,#N/A,FALSE,"조골재"}</definedName>
    <definedName name="AFASFAS" hidden="1">{#N/A,#N/A,FALSE,"조골재"}</definedName>
    <definedName name="afasfsagfas" localSheetId="12" hidden="1">{#N/A,#N/A,FALSE,"Chi tiÆt"}</definedName>
    <definedName name="afasfsagfas" localSheetId="11" hidden="1">{#N/A,#N/A,FALSE,"Chi tiÆt"}</definedName>
    <definedName name="afasfsagfas" localSheetId="13" hidden="1">{#N/A,#N/A,FALSE,"Chi tiÆt"}</definedName>
    <definedName name="afasfsagfas" localSheetId="16" hidden="1">{#N/A,#N/A,FALSE,"Chi tiÆt"}</definedName>
    <definedName name="afasfsagfas" localSheetId="21" hidden="1">{#N/A,#N/A,FALSE,"Chi tiÆt"}</definedName>
    <definedName name="afasfsagfas" localSheetId="18" hidden="1">{#N/A,#N/A,FALSE,"Chi tiÆt"}</definedName>
    <definedName name="afasfsagfas" localSheetId="19" hidden="1">{#N/A,#N/A,FALSE,"Chi tiÆt"}</definedName>
    <definedName name="afasfsagfas" localSheetId="20" hidden="1">{#N/A,#N/A,FALSE,"Chi tiÆt"}</definedName>
    <definedName name="afasfsagfas" localSheetId="22" hidden="1">{#N/A,#N/A,FALSE,"Chi tiÆt"}</definedName>
    <definedName name="afasfsagfas" localSheetId="24" hidden="1">{#N/A,#N/A,FALSE,"Chi tiÆt"}</definedName>
    <definedName name="afasfsagfas" localSheetId="28" hidden="1">{#N/A,#N/A,FALSE,"Chi tiÆt"}</definedName>
    <definedName name="afasfsagfas" localSheetId="14" hidden="1">{#N/A,#N/A,FALSE,"Chi tiÆt"}</definedName>
    <definedName name="afasfsagfas" hidden="1">{#N/A,#N/A,FALSE,"Chi tiÆt"}</definedName>
    <definedName name="afbabdddddd" hidden="1">#REF!</definedName>
    <definedName name="afd" localSheetId="12" hidden="1">{#N/A,#N/A,FALSE,"운반시간"}</definedName>
    <definedName name="afd" localSheetId="11" hidden="1">{#N/A,#N/A,FALSE,"운반시간"}</definedName>
    <definedName name="afd" localSheetId="13" hidden="1">{#N/A,#N/A,FALSE,"운반시간"}</definedName>
    <definedName name="afd" localSheetId="16" hidden="1">{#N/A,#N/A,FALSE,"운반시간"}</definedName>
    <definedName name="afd" localSheetId="21" hidden="1">{#N/A,#N/A,FALSE,"운반시간"}</definedName>
    <definedName name="afd" localSheetId="18" hidden="1">{#N/A,#N/A,FALSE,"운반시간"}</definedName>
    <definedName name="afd" localSheetId="19" hidden="1">{#N/A,#N/A,FALSE,"운반시간"}</definedName>
    <definedName name="afd" localSheetId="20" hidden="1">{#N/A,#N/A,FALSE,"운반시간"}</definedName>
    <definedName name="afd" localSheetId="22" hidden="1">{#N/A,#N/A,FALSE,"운반시간"}</definedName>
    <definedName name="afd" localSheetId="24" hidden="1">{#N/A,#N/A,FALSE,"운반시간"}</definedName>
    <definedName name="afd" localSheetId="28" hidden="1">{#N/A,#N/A,FALSE,"운반시간"}</definedName>
    <definedName name="afd" localSheetId="14" hidden="1">{#N/A,#N/A,FALSE,"운반시간"}</definedName>
    <definedName name="afd" hidden="1">{#N/A,#N/A,FALSE,"운반시간"}</definedName>
    <definedName name="AFDA" hidden="1">#REF!</definedName>
    <definedName name="afdasgh" localSheetId="12" hidden="1">{#N/A,#N/A,FALSE,"CCTV"}</definedName>
    <definedName name="afdasgh" localSheetId="11" hidden="1">{#N/A,#N/A,FALSE,"CCTV"}</definedName>
    <definedName name="afdasgh" localSheetId="13" hidden="1">{#N/A,#N/A,FALSE,"CCTV"}</definedName>
    <definedName name="afdasgh" localSheetId="16" hidden="1">{#N/A,#N/A,FALSE,"CCTV"}</definedName>
    <definedName name="afdasgh" localSheetId="21" hidden="1">{#N/A,#N/A,FALSE,"CCTV"}</definedName>
    <definedName name="afdasgh" localSheetId="18" hidden="1">{#N/A,#N/A,FALSE,"CCTV"}</definedName>
    <definedName name="afdasgh" localSheetId="19" hidden="1">{#N/A,#N/A,FALSE,"CCTV"}</definedName>
    <definedName name="afdasgh" localSheetId="20" hidden="1">{#N/A,#N/A,FALSE,"CCTV"}</definedName>
    <definedName name="afdasgh" localSheetId="22" hidden="1">{#N/A,#N/A,FALSE,"CCTV"}</definedName>
    <definedName name="afdasgh" localSheetId="24" hidden="1">{#N/A,#N/A,FALSE,"CCTV"}</definedName>
    <definedName name="afdasgh" localSheetId="28" hidden="1">{#N/A,#N/A,FALSE,"CCTV"}</definedName>
    <definedName name="afdasgh" localSheetId="14" hidden="1">{#N/A,#N/A,FALSE,"CCTV"}</definedName>
    <definedName name="afdasgh" hidden="1">{#N/A,#N/A,FALSE,"CCTV"}</definedName>
    <definedName name="afdesfg" localSheetId="12" hidden="1">{"'Sheet1'!$L$16"}</definedName>
    <definedName name="afdesfg" localSheetId="11" hidden="1">{"'Sheet1'!$L$16"}</definedName>
    <definedName name="afdesfg" localSheetId="13" hidden="1">{"'Sheet1'!$L$16"}</definedName>
    <definedName name="afdesfg" localSheetId="16" hidden="1">{"'Sheet1'!$L$16"}</definedName>
    <definedName name="afdesfg" localSheetId="21" hidden="1">{"'Sheet1'!$L$16"}</definedName>
    <definedName name="afdesfg" localSheetId="18" hidden="1">{"'Sheet1'!$L$16"}</definedName>
    <definedName name="afdesfg" localSheetId="19" hidden="1">{"'Sheet1'!$L$16"}</definedName>
    <definedName name="afdesfg" localSheetId="20" hidden="1">{"'Sheet1'!$L$16"}</definedName>
    <definedName name="afdesfg" localSheetId="22" hidden="1">{"'Sheet1'!$L$16"}</definedName>
    <definedName name="afdesfg" localSheetId="24" hidden="1">{"'Sheet1'!$L$16"}</definedName>
    <definedName name="afdesfg" localSheetId="28" hidden="1">{"'Sheet1'!$L$16"}</definedName>
    <definedName name="afdesfg" localSheetId="14" hidden="1">{"'Sheet1'!$L$16"}</definedName>
    <definedName name="afdesfg" hidden="1">{"'Sheet1'!$L$16"}</definedName>
    <definedName name="afdf" localSheetId="12" hidden="1">{"'Sheet1'!$L$16"}</definedName>
    <definedName name="afdf" localSheetId="11" hidden="1">{"'Sheet1'!$L$16"}</definedName>
    <definedName name="afdf" localSheetId="13" hidden="1">{"'Sheet1'!$L$16"}</definedName>
    <definedName name="afdf" localSheetId="16" hidden="1">{"'Sheet1'!$L$16"}</definedName>
    <definedName name="afdf" localSheetId="21" hidden="1">{"'Sheet1'!$L$16"}</definedName>
    <definedName name="afdf" localSheetId="18" hidden="1">{"'Sheet1'!$L$16"}</definedName>
    <definedName name="afdf" localSheetId="19" hidden="1">{"'Sheet1'!$L$16"}</definedName>
    <definedName name="afdf" localSheetId="20" hidden="1">{"'Sheet1'!$L$16"}</definedName>
    <definedName name="afdf" localSheetId="22" hidden="1">{"'Sheet1'!$L$16"}</definedName>
    <definedName name="afdf" localSheetId="24" hidden="1">{"'Sheet1'!$L$16"}</definedName>
    <definedName name="afdf" localSheetId="28" hidden="1">{"'Sheet1'!$L$16"}</definedName>
    <definedName name="afdf" localSheetId="14" hidden="1">{"'Sheet1'!$L$16"}</definedName>
    <definedName name="afdf" hidden="1">{"'Sheet1'!$L$16"}</definedName>
    <definedName name="AFDFD" localSheetId="12" hidden="1">{#N/A,#N/A,FALSE,"Chi tiÆt"}</definedName>
    <definedName name="AFDFD" localSheetId="11" hidden="1">{#N/A,#N/A,FALSE,"Chi tiÆt"}</definedName>
    <definedName name="AFDFD" localSheetId="13" hidden="1">{#N/A,#N/A,FALSE,"Chi tiÆt"}</definedName>
    <definedName name="AFDFD" localSheetId="16" hidden="1">{#N/A,#N/A,FALSE,"Chi tiÆt"}</definedName>
    <definedName name="AFDFD" localSheetId="21" hidden="1">{#N/A,#N/A,FALSE,"Chi tiÆt"}</definedName>
    <definedName name="AFDFD" localSheetId="18" hidden="1">{#N/A,#N/A,FALSE,"Chi tiÆt"}</definedName>
    <definedName name="AFDFD" localSheetId="19" hidden="1">{#N/A,#N/A,FALSE,"Chi tiÆt"}</definedName>
    <definedName name="AFDFD" localSheetId="20" hidden="1">{#N/A,#N/A,FALSE,"Chi tiÆt"}</definedName>
    <definedName name="AFDFD" localSheetId="22" hidden="1">{#N/A,#N/A,FALSE,"Chi tiÆt"}</definedName>
    <definedName name="AFDFD" localSheetId="24" hidden="1">{#N/A,#N/A,FALSE,"Chi tiÆt"}</definedName>
    <definedName name="AFDFD" localSheetId="28" hidden="1">{#N/A,#N/A,FALSE,"Chi tiÆt"}</definedName>
    <definedName name="AFDFD" localSheetId="14" hidden="1">{#N/A,#N/A,FALSE,"Chi tiÆt"}</definedName>
    <definedName name="AFDFD" hidden="1">{#N/A,#N/A,FALSE,"Chi tiÆt"}</definedName>
    <definedName name="afdsfdg" localSheetId="12" hidden="1">{#N/A,#N/A,FALSE,"CCTV"}</definedName>
    <definedName name="afdsfdg" localSheetId="11" hidden="1">{#N/A,#N/A,FALSE,"CCTV"}</definedName>
    <definedName name="afdsfdg" localSheetId="13" hidden="1">{#N/A,#N/A,FALSE,"CCTV"}</definedName>
    <definedName name="afdsfdg" localSheetId="16" hidden="1">{#N/A,#N/A,FALSE,"CCTV"}</definedName>
    <definedName name="afdsfdg" localSheetId="21" hidden="1">{#N/A,#N/A,FALSE,"CCTV"}</definedName>
    <definedName name="afdsfdg" localSheetId="18" hidden="1">{#N/A,#N/A,FALSE,"CCTV"}</definedName>
    <definedName name="afdsfdg" localSheetId="19" hidden="1">{#N/A,#N/A,FALSE,"CCTV"}</definedName>
    <definedName name="afdsfdg" localSheetId="20" hidden="1">{#N/A,#N/A,FALSE,"CCTV"}</definedName>
    <definedName name="afdsfdg" localSheetId="22" hidden="1">{#N/A,#N/A,FALSE,"CCTV"}</definedName>
    <definedName name="afdsfdg" localSheetId="24" hidden="1">{#N/A,#N/A,FALSE,"CCTV"}</definedName>
    <definedName name="afdsfdg" localSheetId="28" hidden="1">{#N/A,#N/A,FALSE,"CCTV"}</definedName>
    <definedName name="afdsfdg" localSheetId="14" hidden="1">{#N/A,#N/A,FALSE,"CCTV"}</definedName>
    <definedName name="afdsfdg" hidden="1">{#N/A,#N/A,FALSE,"CCTV"}</definedName>
    <definedName name="AFDSFDSFDSAF" localSheetId="12" hidden="1">{#N/A,#N/A,FALSE,"혼합골재"}</definedName>
    <definedName name="AFDSFDSFDSAF" localSheetId="11" hidden="1">{#N/A,#N/A,FALSE,"혼합골재"}</definedName>
    <definedName name="AFDSFDSFDSAF" localSheetId="13" hidden="1">{#N/A,#N/A,FALSE,"혼합골재"}</definedName>
    <definedName name="AFDSFDSFDSAF" localSheetId="16" hidden="1">{#N/A,#N/A,FALSE,"혼합골재"}</definedName>
    <definedName name="AFDSFDSFDSAF" localSheetId="21" hidden="1">{#N/A,#N/A,FALSE,"혼합골재"}</definedName>
    <definedName name="AFDSFDSFDSAF" localSheetId="18" hidden="1">{#N/A,#N/A,FALSE,"혼합골재"}</definedName>
    <definedName name="AFDSFDSFDSAF" localSheetId="19" hidden="1">{#N/A,#N/A,FALSE,"혼합골재"}</definedName>
    <definedName name="AFDSFDSFDSAF" localSheetId="20" hidden="1">{#N/A,#N/A,FALSE,"혼합골재"}</definedName>
    <definedName name="AFDSFDSFDSAF" localSheetId="22" hidden="1">{#N/A,#N/A,FALSE,"혼합골재"}</definedName>
    <definedName name="AFDSFDSFDSAF" localSheetId="24" hidden="1">{#N/A,#N/A,FALSE,"혼합골재"}</definedName>
    <definedName name="AFDSFDSFDSAF" localSheetId="28" hidden="1">{#N/A,#N/A,FALSE,"혼합골재"}</definedName>
    <definedName name="AFDSFDSFDSAF" localSheetId="14" hidden="1">{#N/A,#N/A,FALSE,"혼합골재"}</definedName>
    <definedName name="AFDSFDSFDSAF" hidden="1">{#N/A,#N/A,FALSE,"혼합골재"}</definedName>
    <definedName name="AFDSFSADFSA" localSheetId="12" hidden="1">{#N/A,#N/A,FALSE,"토공2"}</definedName>
    <definedName name="AFDSFSADFSA" localSheetId="11" hidden="1">{#N/A,#N/A,FALSE,"토공2"}</definedName>
    <definedName name="AFDSFSADFSA" localSheetId="13" hidden="1">{#N/A,#N/A,FALSE,"토공2"}</definedName>
    <definedName name="AFDSFSADFSA" localSheetId="16" hidden="1">{#N/A,#N/A,FALSE,"토공2"}</definedName>
    <definedName name="AFDSFSADFSA" localSheetId="21" hidden="1">{#N/A,#N/A,FALSE,"토공2"}</definedName>
    <definedName name="AFDSFSADFSA" localSheetId="18" hidden="1">{#N/A,#N/A,FALSE,"토공2"}</definedName>
    <definedName name="AFDSFSADFSA" localSheetId="19" hidden="1">{#N/A,#N/A,FALSE,"토공2"}</definedName>
    <definedName name="AFDSFSADFSA" localSheetId="20" hidden="1">{#N/A,#N/A,FALSE,"토공2"}</definedName>
    <definedName name="AFDSFSADFSA" localSheetId="22" hidden="1">{#N/A,#N/A,FALSE,"토공2"}</definedName>
    <definedName name="AFDSFSADFSA" localSheetId="24" hidden="1">{#N/A,#N/A,FALSE,"토공2"}</definedName>
    <definedName name="AFDSFSADFSA" localSheetId="28" hidden="1">{#N/A,#N/A,FALSE,"토공2"}</definedName>
    <definedName name="AFDSFSADFSA" localSheetId="14" hidden="1">{#N/A,#N/A,FALSE,"토공2"}</definedName>
    <definedName name="AFDSFSADFSA" hidden="1">{#N/A,#N/A,FALSE,"토공2"}</definedName>
    <definedName name="afdslkjf" localSheetId="12" hidden="1">{#N/A,#N/A,TRUE,"Cover Memo";"Complete Sys. Estimate",#N/A,TRUE,"Change Summary";"Complete Sys. Estimate",#N/A,TRUE,"Estimate Summary";"Complete Sys. Estimate",#N/A,TRUE,"Dept. Summary";"Complete Sys. Estimate",#N/A,TRUE,"DOW Detail"}</definedName>
    <definedName name="afdslkjf" localSheetId="11" hidden="1">{#N/A,#N/A,TRUE,"Cover Memo";"Complete Sys. Estimate",#N/A,TRUE,"Change Summary";"Complete Sys. Estimate",#N/A,TRUE,"Estimate Summary";"Complete Sys. Estimate",#N/A,TRUE,"Dept. Summary";"Complete Sys. Estimate",#N/A,TRUE,"DOW Detail"}</definedName>
    <definedName name="afdslkjf" localSheetId="13" hidden="1">{#N/A,#N/A,TRUE,"Cover Memo";"Complete Sys. Estimate",#N/A,TRUE,"Change Summary";"Complete Sys. Estimate",#N/A,TRUE,"Estimate Summary";"Complete Sys. Estimate",#N/A,TRUE,"Dept. Summary";"Complete Sys. Estimate",#N/A,TRUE,"DOW Detail"}</definedName>
    <definedName name="afdslkjf" localSheetId="16" hidden="1">{#N/A,#N/A,TRUE,"Cover Memo";"Complete Sys. Estimate",#N/A,TRUE,"Change Summary";"Complete Sys. Estimate",#N/A,TRUE,"Estimate Summary";"Complete Sys. Estimate",#N/A,TRUE,"Dept. Summary";"Complete Sys. Estimate",#N/A,TRUE,"DOW Detail"}</definedName>
    <definedName name="afdslkjf" localSheetId="21" hidden="1">{#N/A,#N/A,TRUE,"Cover Memo";"Complete Sys. Estimate",#N/A,TRUE,"Change Summary";"Complete Sys. Estimate",#N/A,TRUE,"Estimate Summary";"Complete Sys. Estimate",#N/A,TRUE,"Dept. Summary";"Complete Sys. Estimate",#N/A,TRUE,"DOW Detail"}</definedName>
    <definedName name="afdslkjf" localSheetId="18" hidden="1">{#N/A,#N/A,TRUE,"Cover Memo";"Complete Sys. Estimate",#N/A,TRUE,"Change Summary";"Complete Sys. Estimate",#N/A,TRUE,"Estimate Summary";"Complete Sys. Estimate",#N/A,TRUE,"Dept. Summary";"Complete Sys. Estimate",#N/A,TRUE,"DOW Detail"}</definedName>
    <definedName name="afdslkjf" localSheetId="19" hidden="1">{#N/A,#N/A,TRUE,"Cover Memo";"Complete Sys. Estimate",#N/A,TRUE,"Change Summary";"Complete Sys. Estimate",#N/A,TRUE,"Estimate Summary";"Complete Sys. Estimate",#N/A,TRUE,"Dept. Summary";"Complete Sys. Estimate",#N/A,TRUE,"DOW Detail"}</definedName>
    <definedName name="afdslkjf" localSheetId="20" hidden="1">{#N/A,#N/A,TRUE,"Cover Memo";"Complete Sys. Estimate",#N/A,TRUE,"Change Summary";"Complete Sys. Estimate",#N/A,TRUE,"Estimate Summary";"Complete Sys. Estimate",#N/A,TRUE,"Dept. Summary";"Complete Sys. Estimate",#N/A,TRUE,"DOW Detail"}</definedName>
    <definedName name="afdslkjf" localSheetId="22" hidden="1">{#N/A,#N/A,TRUE,"Cover Memo";"Complete Sys. Estimate",#N/A,TRUE,"Change Summary";"Complete Sys. Estimate",#N/A,TRUE,"Estimate Summary";"Complete Sys. Estimate",#N/A,TRUE,"Dept. Summary";"Complete Sys. Estimate",#N/A,TRUE,"DOW Detail"}</definedName>
    <definedName name="afdslkjf" localSheetId="24" hidden="1">{#N/A,#N/A,TRUE,"Cover Memo";"Complete Sys. Estimate",#N/A,TRUE,"Change Summary";"Complete Sys. Estimate",#N/A,TRUE,"Estimate Summary";"Complete Sys. Estimate",#N/A,TRUE,"Dept. Summary";"Complete Sys. Estimate",#N/A,TRUE,"DOW Detail"}</definedName>
    <definedName name="afdslkjf" localSheetId="28" hidden="1">{#N/A,#N/A,TRUE,"Cover Memo";"Complete Sys. Estimate",#N/A,TRUE,"Change Summary";"Complete Sys. Estimate",#N/A,TRUE,"Estimate Summary";"Complete Sys. Estimate",#N/A,TRUE,"Dept. Summary";"Complete Sys. Estimate",#N/A,TRUE,"DOW Detail"}</definedName>
    <definedName name="afdslkjf" localSheetId="14" hidden="1">{#N/A,#N/A,TRUE,"Cover Memo";"Complete Sys. Estimate",#N/A,TRUE,"Change Summary";"Complete Sys. Estimate",#N/A,TRUE,"Estimate Summary";"Complete Sys. Estimate",#N/A,TRUE,"Dept. Summary";"Complete Sys. Estimate",#N/A,TRUE,"DOW Detail"}</definedName>
    <definedName name="afdslkjf" hidden="1">{#N/A,#N/A,TRUE,"Cover Memo";"Complete Sys. Estimate",#N/A,TRUE,"Change Summary";"Complete Sys. Estimate",#N/A,TRUE,"Estimate Summary";"Complete Sys. Estimate",#N/A,TRUE,"Dept. Summary";"Complete Sys. Estimate",#N/A,TRUE,"DOW Detail"}</definedName>
    <definedName name="afe" localSheetId="12" hidden="1">{"'Sheet1'!$L$16"}</definedName>
    <definedName name="afe" localSheetId="11" hidden="1">{"'Sheet1'!$L$16"}</definedName>
    <definedName name="afe" localSheetId="13" hidden="1">{"'Sheet1'!$L$16"}</definedName>
    <definedName name="afe" localSheetId="16" hidden="1">{"'Sheet1'!$L$16"}</definedName>
    <definedName name="afe" localSheetId="21" hidden="1">{"'Sheet1'!$L$16"}</definedName>
    <definedName name="afe" localSheetId="18" hidden="1">{"'Sheet1'!$L$16"}</definedName>
    <definedName name="afe" localSheetId="19" hidden="1">{"'Sheet1'!$L$16"}</definedName>
    <definedName name="afe" localSheetId="20" hidden="1">{"'Sheet1'!$L$16"}</definedName>
    <definedName name="afe" localSheetId="22" hidden="1">{"'Sheet1'!$L$16"}</definedName>
    <definedName name="afe" localSheetId="24" hidden="1">{"'Sheet1'!$L$16"}</definedName>
    <definedName name="afe" localSheetId="28" hidden="1">{"'Sheet1'!$L$16"}</definedName>
    <definedName name="afe" localSheetId="14" hidden="1">{"'Sheet1'!$L$16"}</definedName>
    <definedName name="afe" hidden="1">{"'Sheet1'!$L$16"}</definedName>
    <definedName name="afef" localSheetId="12" hidden="1">{"'Sheet1'!$L$16"}</definedName>
    <definedName name="afef" localSheetId="11" hidden="1">{"'Sheet1'!$L$16"}</definedName>
    <definedName name="afef" localSheetId="13" hidden="1">{"'Sheet1'!$L$16"}</definedName>
    <definedName name="afef" localSheetId="16" hidden="1">{"'Sheet1'!$L$16"}</definedName>
    <definedName name="afef" localSheetId="21" hidden="1">{"'Sheet1'!$L$16"}</definedName>
    <definedName name="afef" localSheetId="18" hidden="1">{"'Sheet1'!$L$16"}</definedName>
    <definedName name="afef" localSheetId="19" hidden="1">{"'Sheet1'!$L$16"}</definedName>
    <definedName name="afef" localSheetId="20" hidden="1">{"'Sheet1'!$L$16"}</definedName>
    <definedName name="afef" localSheetId="22" hidden="1">{"'Sheet1'!$L$16"}</definedName>
    <definedName name="afef" localSheetId="24" hidden="1">{"'Sheet1'!$L$16"}</definedName>
    <definedName name="afef" localSheetId="28" hidden="1">{"'Sheet1'!$L$16"}</definedName>
    <definedName name="afef" localSheetId="14" hidden="1">{"'Sheet1'!$L$16"}</definedName>
    <definedName name="afef" hidden="1">{"'Sheet1'!$L$16"}</definedName>
    <definedName name="affaf" localSheetId="12" hidden="1">{#N/A,#N/A,FALSE,"Chi tiÆt"}</definedName>
    <definedName name="affaf" localSheetId="11" hidden="1">{#N/A,#N/A,FALSE,"Chi tiÆt"}</definedName>
    <definedName name="affaf" localSheetId="13" hidden="1">{#N/A,#N/A,FALSE,"Chi tiÆt"}</definedName>
    <definedName name="affaf" localSheetId="16" hidden="1">{#N/A,#N/A,FALSE,"Chi tiÆt"}</definedName>
    <definedName name="affaf" localSheetId="21" hidden="1">{#N/A,#N/A,FALSE,"Chi tiÆt"}</definedName>
    <definedName name="affaf" localSheetId="18" hidden="1">{#N/A,#N/A,FALSE,"Chi tiÆt"}</definedName>
    <definedName name="affaf" localSheetId="19" hidden="1">{#N/A,#N/A,FALSE,"Chi tiÆt"}</definedName>
    <definedName name="affaf" localSheetId="20" hidden="1">{#N/A,#N/A,FALSE,"Chi tiÆt"}</definedName>
    <definedName name="affaf" localSheetId="22" hidden="1">{#N/A,#N/A,FALSE,"Chi tiÆt"}</definedName>
    <definedName name="affaf" localSheetId="24" hidden="1">{#N/A,#N/A,FALSE,"Chi tiÆt"}</definedName>
    <definedName name="affaf" localSheetId="28" hidden="1">{#N/A,#N/A,FALSE,"Chi tiÆt"}</definedName>
    <definedName name="affaf" localSheetId="14" hidden="1">{#N/A,#N/A,FALSE,"Chi tiÆt"}</definedName>
    <definedName name="affaf" hidden="1">{#N/A,#N/A,FALSE,"Chi tiÆt"}</definedName>
    <definedName name="afff" localSheetId="12" hidden="1">{"'Sheet1'!$L$16"}</definedName>
    <definedName name="afff" localSheetId="11" hidden="1">{"'Sheet1'!$L$16"}</definedName>
    <definedName name="afff" localSheetId="13" hidden="1">{"'Sheet1'!$L$16"}</definedName>
    <definedName name="afff" localSheetId="16" hidden="1">{"'Sheet1'!$L$16"}</definedName>
    <definedName name="afff" localSheetId="21" hidden="1">{"'Sheet1'!$L$16"}</definedName>
    <definedName name="afff" localSheetId="18" hidden="1">{"'Sheet1'!$L$16"}</definedName>
    <definedName name="afff" localSheetId="19" hidden="1">{"'Sheet1'!$L$16"}</definedName>
    <definedName name="afff" localSheetId="20" hidden="1">{"'Sheet1'!$L$16"}</definedName>
    <definedName name="afff" localSheetId="22" hidden="1">{"'Sheet1'!$L$16"}</definedName>
    <definedName name="afff" localSheetId="24" hidden="1">{"'Sheet1'!$L$16"}</definedName>
    <definedName name="afff" localSheetId="28" hidden="1">{"'Sheet1'!$L$16"}</definedName>
    <definedName name="afff" localSheetId="14" hidden="1">{"'Sheet1'!$L$16"}</definedName>
    <definedName name="afff" hidden="1">{"'Sheet1'!$L$16"}</definedName>
    <definedName name="AFFFFFFFFFFFFFFF" localSheetId="12" hidden="1">{#N/A,#N/A,FALSE,"단가표지"}</definedName>
    <definedName name="AFFFFFFFFFFFFFFF" localSheetId="11" hidden="1">{#N/A,#N/A,FALSE,"단가표지"}</definedName>
    <definedName name="AFFFFFFFFFFFFFFF" localSheetId="13" hidden="1">{#N/A,#N/A,FALSE,"단가표지"}</definedName>
    <definedName name="AFFFFFFFFFFFFFFF" localSheetId="16" hidden="1">{#N/A,#N/A,FALSE,"단가표지"}</definedName>
    <definedName name="AFFFFFFFFFFFFFFF" localSheetId="21" hidden="1">{#N/A,#N/A,FALSE,"단가표지"}</definedName>
    <definedName name="AFFFFFFFFFFFFFFF" localSheetId="18" hidden="1">{#N/A,#N/A,FALSE,"단가표지"}</definedName>
    <definedName name="AFFFFFFFFFFFFFFF" localSheetId="19" hidden="1">{#N/A,#N/A,FALSE,"단가표지"}</definedName>
    <definedName name="AFFFFFFFFFFFFFFF" localSheetId="20" hidden="1">{#N/A,#N/A,FALSE,"단가표지"}</definedName>
    <definedName name="AFFFFFFFFFFFFFFF" localSheetId="22" hidden="1">{#N/A,#N/A,FALSE,"단가표지"}</definedName>
    <definedName name="AFFFFFFFFFFFFFFF" localSheetId="24" hidden="1">{#N/A,#N/A,FALSE,"단가표지"}</definedName>
    <definedName name="AFFFFFFFFFFFFFFF" localSheetId="28" hidden="1">{#N/A,#N/A,FALSE,"단가표지"}</definedName>
    <definedName name="AFFFFFFFFFFFFFFF" localSheetId="14" hidden="1">{#N/A,#N/A,FALSE,"단가표지"}</definedName>
    <definedName name="AFFFFFFFFFFFFFFF" hidden="1">{#N/A,#N/A,FALSE,"단가표지"}</definedName>
    <definedName name="afffgff" localSheetId="12" hidden="1">{#N/A,#N/A,FALSE,"CCTV"}</definedName>
    <definedName name="afffgff" localSheetId="11" hidden="1">{#N/A,#N/A,FALSE,"CCTV"}</definedName>
    <definedName name="afffgff" localSheetId="13" hidden="1">{#N/A,#N/A,FALSE,"CCTV"}</definedName>
    <definedName name="afffgff" localSheetId="16" hidden="1">{#N/A,#N/A,FALSE,"CCTV"}</definedName>
    <definedName name="afffgff" localSheetId="21" hidden="1">{#N/A,#N/A,FALSE,"CCTV"}</definedName>
    <definedName name="afffgff" localSheetId="18" hidden="1">{#N/A,#N/A,FALSE,"CCTV"}</definedName>
    <definedName name="afffgff" localSheetId="19" hidden="1">{#N/A,#N/A,FALSE,"CCTV"}</definedName>
    <definedName name="afffgff" localSheetId="20" hidden="1">{#N/A,#N/A,FALSE,"CCTV"}</definedName>
    <definedName name="afffgff" localSheetId="22" hidden="1">{#N/A,#N/A,FALSE,"CCTV"}</definedName>
    <definedName name="afffgff" localSheetId="24" hidden="1">{#N/A,#N/A,FALSE,"CCTV"}</definedName>
    <definedName name="afffgff" localSheetId="28" hidden="1">{#N/A,#N/A,FALSE,"CCTV"}</definedName>
    <definedName name="afffgff" localSheetId="14" hidden="1">{#N/A,#N/A,FALSE,"CCTV"}</definedName>
    <definedName name="afffgff" hidden="1">{#N/A,#N/A,FALSE,"CCTV"}</definedName>
    <definedName name="afga" hidden="1">#REF!</definedName>
    <definedName name="afhai" localSheetId="12" hidden="1">{#N/A,#N/A,FALSE,"资产负债表";#N/A,#N/A,FALSE,"资产负债表"}</definedName>
    <definedName name="afhai" localSheetId="11" hidden="1">{#N/A,#N/A,FALSE,"资产负债表";#N/A,#N/A,FALSE,"资产负债表"}</definedName>
    <definedName name="afhai" localSheetId="13" hidden="1">{#N/A,#N/A,FALSE,"资产负债表";#N/A,#N/A,FALSE,"资产负债表"}</definedName>
    <definedName name="afhai" localSheetId="16" hidden="1">{#N/A,#N/A,FALSE,"资产负债表";#N/A,#N/A,FALSE,"资产负债表"}</definedName>
    <definedName name="afhai" localSheetId="21" hidden="1">{#N/A,#N/A,FALSE,"资产负债表";#N/A,#N/A,FALSE,"资产负债表"}</definedName>
    <definedName name="afhai" localSheetId="18" hidden="1">{#N/A,#N/A,FALSE,"资产负债表";#N/A,#N/A,FALSE,"资产负债表"}</definedName>
    <definedName name="afhai" localSheetId="19" hidden="1">{#N/A,#N/A,FALSE,"资产负债表";#N/A,#N/A,FALSE,"资产负债表"}</definedName>
    <definedName name="afhai" localSheetId="20" hidden="1">{#N/A,#N/A,FALSE,"资产负债表";#N/A,#N/A,FALSE,"资产负债表"}</definedName>
    <definedName name="afhai" localSheetId="22" hidden="1">{#N/A,#N/A,FALSE,"资产负债表";#N/A,#N/A,FALSE,"资产负债表"}</definedName>
    <definedName name="afhai" localSheetId="24" hidden="1">{#N/A,#N/A,FALSE,"资产负债表";#N/A,#N/A,FALSE,"资产负债表"}</definedName>
    <definedName name="afhai" localSheetId="28" hidden="1">{#N/A,#N/A,FALSE,"资产负债表";#N/A,#N/A,FALSE,"资产负债表"}</definedName>
    <definedName name="afhai" localSheetId="14" hidden="1">{#N/A,#N/A,FALSE,"资产负债表";#N/A,#N/A,FALSE,"资产负债表"}</definedName>
    <definedName name="afhai" hidden="1">{#N/A,#N/A,FALSE,"资产负债表";#N/A,#N/A,FALSE,"资产负债表"}</definedName>
    <definedName name="AFooting">35</definedName>
    <definedName name="afrf" localSheetId="12" hidden="1">{"'Sheet1'!$L$16"}</definedName>
    <definedName name="afrf" localSheetId="11" hidden="1">{"'Sheet1'!$L$16"}</definedName>
    <definedName name="afrf" localSheetId="13" hidden="1">{"'Sheet1'!$L$16"}</definedName>
    <definedName name="afrf" localSheetId="16" hidden="1">{"'Sheet1'!$L$16"}</definedName>
    <definedName name="afrf" localSheetId="21" hidden="1">{"'Sheet1'!$L$16"}</definedName>
    <definedName name="afrf" localSheetId="18" hidden="1">{"'Sheet1'!$L$16"}</definedName>
    <definedName name="afrf" localSheetId="19" hidden="1">{"'Sheet1'!$L$16"}</definedName>
    <definedName name="afrf" localSheetId="20" hidden="1">{"'Sheet1'!$L$16"}</definedName>
    <definedName name="afrf" localSheetId="22" hidden="1">{"'Sheet1'!$L$16"}</definedName>
    <definedName name="afrf" localSheetId="24" hidden="1">{"'Sheet1'!$L$16"}</definedName>
    <definedName name="afrf" localSheetId="28" hidden="1">{"'Sheet1'!$L$16"}</definedName>
    <definedName name="afrf" localSheetId="14" hidden="1">{"'Sheet1'!$L$16"}</definedName>
    <definedName name="afrf" hidden="1">{"'Sheet1'!$L$16"}</definedName>
    <definedName name="ĂFRSGDF" localSheetId="12" hidden="1">{"'Sheet1'!$L$16"}</definedName>
    <definedName name="ĂFRSGDF" localSheetId="11" hidden="1">{"'Sheet1'!$L$16"}</definedName>
    <definedName name="ĂFRSGDF" localSheetId="13" hidden="1">{"'Sheet1'!$L$16"}</definedName>
    <definedName name="ĂFRSGDF" localSheetId="16" hidden="1">{"'Sheet1'!$L$16"}</definedName>
    <definedName name="ĂFRSGDF" localSheetId="21" hidden="1">{"'Sheet1'!$L$16"}</definedName>
    <definedName name="ĂFRSGDF" localSheetId="18" hidden="1">{"'Sheet1'!$L$16"}</definedName>
    <definedName name="ĂFRSGDF" localSheetId="19" hidden="1">{"'Sheet1'!$L$16"}</definedName>
    <definedName name="ĂFRSGDF" localSheetId="20" hidden="1">{"'Sheet1'!$L$16"}</definedName>
    <definedName name="ĂFRSGDF" localSheetId="22" hidden="1">{"'Sheet1'!$L$16"}</definedName>
    <definedName name="ĂFRSGDF" localSheetId="24" hidden="1">{"'Sheet1'!$L$16"}</definedName>
    <definedName name="ĂFRSGDF" localSheetId="28" hidden="1">{"'Sheet1'!$L$16"}</definedName>
    <definedName name="ĂFRSGDF" localSheetId="14" hidden="1">{"'Sheet1'!$L$16"}</definedName>
    <definedName name="ĂFRSGDF" hidden="1">{"'Sheet1'!$L$16"}</definedName>
    <definedName name="AFSAFS" localSheetId="12" hidden="1">{#N/A,#N/A,FALSE,"표지목차"}</definedName>
    <definedName name="AFSAFS" localSheetId="11" hidden="1">{#N/A,#N/A,FALSE,"표지목차"}</definedName>
    <definedName name="AFSAFS" localSheetId="13" hidden="1">{#N/A,#N/A,FALSE,"표지목차"}</definedName>
    <definedName name="AFSAFS" localSheetId="16" hidden="1">{#N/A,#N/A,FALSE,"표지목차"}</definedName>
    <definedName name="AFSAFS" localSheetId="21" hidden="1">{#N/A,#N/A,FALSE,"표지목차"}</definedName>
    <definedName name="AFSAFS" localSheetId="18" hidden="1">{#N/A,#N/A,FALSE,"표지목차"}</definedName>
    <definedName name="AFSAFS" localSheetId="19" hidden="1">{#N/A,#N/A,FALSE,"표지목차"}</definedName>
    <definedName name="AFSAFS" localSheetId="20" hidden="1">{#N/A,#N/A,FALSE,"표지목차"}</definedName>
    <definedName name="AFSAFS" localSheetId="22" hidden="1">{#N/A,#N/A,FALSE,"표지목차"}</definedName>
    <definedName name="AFSAFS" localSheetId="24" hidden="1">{#N/A,#N/A,FALSE,"표지목차"}</definedName>
    <definedName name="AFSAFS" localSheetId="28" hidden="1">{#N/A,#N/A,FALSE,"표지목차"}</definedName>
    <definedName name="AFSAFS" localSheetId="14" hidden="1">{#N/A,#N/A,FALSE,"표지목차"}</definedName>
    <definedName name="AFSAFS" hidden="1">{#N/A,#N/A,FALSE,"표지목차"}</definedName>
    <definedName name="AFSAFSA" localSheetId="12" hidden="1">{#N/A,#N/A,FALSE,"이정표"}</definedName>
    <definedName name="AFSAFSA" localSheetId="11" hidden="1">{#N/A,#N/A,FALSE,"이정표"}</definedName>
    <definedName name="AFSAFSA" localSheetId="13" hidden="1">{#N/A,#N/A,FALSE,"이정표"}</definedName>
    <definedName name="AFSAFSA" localSheetId="16" hidden="1">{#N/A,#N/A,FALSE,"이정표"}</definedName>
    <definedName name="AFSAFSA" localSheetId="21" hidden="1">{#N/A,#N/A,FALSE,"이정표"}</definedName>
    <definedName name="AFSAFSA" localSheetId="18" hidden="1">{#N/A,#N/A,FALSE,"이정표"}</definedName>
    <definedName name="AFSAFSA" localSheetId="19" hidden="1">{#N/A,#N/A,FALSE,"이정표"}</definedName>
    <definedName name="AFSAFSA" localSheetId="20" hidden="1">{#N/A,#N/A,FALSE,"이정표"}</definedName>
    <definedName name="AFSAFSA" localSheetId="22" hidden="1">{#N/A,#N/A,FALSE,"이정표"}</definedName>
    <definedName name="AFSAFSA" localSheetId="24" hidden="1">{#N/A,#N/A,FALSE,"이정표"}</definedName>
    <definedName name="AFSAFSA" localSheetId="28" hidden="1">{#N/A,#N/A,FALSE,"이정표"}</definedName>
    <definedName name="AFSAFSA" localSheetId="14" hidden="1">{#N/A,#N/A,FALSE,"이정표"}</definedName>
    <definedName name="AFSAFSA" hidden="1">{#N/A,#N/A,FALSE,"이정표"}</definedName>
    <definedName name="AFSAFSAF" localSheetId="12" hidden="1">{#N/A,#N/A,FALSE,"운반시간"}</definedName>
    <definedName name="AFSAFSAF" localSheetId="11" hidden="1">{#N/A,#N/A,FALSE,"운반시간"}</definedName>
    <definedName name="AFSAFSAF" localSheetId="13" hidden="1">{#N/A,#N/A,FALSE,"운반시간"}</definedName>
    <definedName name="AFSAFSAF" localSheetId="16" hidden="1">{#N/A,#N/A,FALSE,"운반시간"}</definedName>
    <definedName name="AFSAFSAF" localSheetId="21" hidden="1">{#N/A,#N/A,FALSE,"운반시간"}</definedName>
    <definedName name="AFSAFSAF" localSheetId="18" hidden="1">{#N/A,#N/A,FALSE,"운반시간"}</definedName>
    <definedName name="AFSAFSAF" localSheetId="19" hidden="1">{#N/A,#N/A,FALSE,"운반시간"}</definedName>
    <definedName name="AFSAFSAF" localSheetId="20" hidden="1">{#N/A,#N/A,FALSE,"운반시간"}</definedName>
    <definedName name="AFSAFSAF" localSheetId="22" hidden="1">{#N/A,#N/A,FALSE,"운반시간"}</definedName>
    <definedName name="AFSAFSAF" localSheetId="24" hidden="1">{#N/A,#N/A,FALSE,"운반시간"}</definedName>
    <definedName name="AFSAFSAF" localSheetId="28" hidden="1">{#N/A,#N/A,FALSE,"운반시간"}</definedName>
    <definedName name="AFSAFSAF" localSheetId="14" hidden="1">{#N/A,#N/A,FALSE,"운반시간"}</definedName>
    <definedName name="AFSAFSAF" hidden="1">{#N/A,#N/A,FALSE,"운반시간"}</definedName>
    <definedName name="AFSDAFSA" localSheetId="12" hidden="1">{#N/A,#N/A,FALSE,"속도"}</definedName>
    <definedName name="AFSDAFSA" localSheetId="11" hidden="1">{#N/A,#N/A,FALSE,"속도"}</definedName>
    <definedName name="AFSDAFSA" localSheetId="13" hidden="1">{#N/A,#N/A,FALSE,"속도"}</definedName>
    <definedName name="AFSDAFSA" localSheetId="16" hidden="1">{#N/A,#N/A,FALSE,"속도"}</definedName>
    <definedName name="AFSDAFSA" localSheetId="21" hidden="1">{#N/A,#N/A,FALSE,"속도"}</definedName>
    <definedName name="AFSDAFSA" localSheetId="18" hidden="1">{#N/A,#N/A,FALSE,"속도"}</definedName>
    <definedName name="AFSDAFSA" localSheetId="19" hidden="1">{#N/A,#N/A,FALSE,"속도"}</definedName>
    <definedName name="AFSDAFSA" localSheetId="20" hidden="1">{#N/A,#N/A,FALSE,"속도"}</definedName>
    <definedName name="AFSDAFSA" localSheetId="22" hidden="1">{#N/A,#N/A,FALSE,"속도"}</definedName>
    <definedName name="AFSDAFSA" localSheetId="24" hidden="1">{#N/A,#N/A,FALSE,"속도"}</definedName>
    <definedName name="AFSDAFSA" localSheetId="28" hidden="1">{#N/A,#N/A,FALSE,"속도"}</definedName>
    <definedName name="AFSDAFSA" localSheetId="14" hidden="1">{#N/A,#N/A,FALSE,"속도"}</definedName>
    <definedName name="AFSDAFSA" hidden="1">{#N/A,#N/A,FALSE,"속도"}</definedName>
    <definedName name="afsfsf" localSheetId="12" hidden="1">{"'Sheet1'!$L$16"}</definedName>
    <definedName name="afsfsf" localSheetId="11" hidden="1">{"'Sheet1'!$L$16"}</definedName>
    <definedName name="afsfsf" localSheetId="13" hidden="1">{"'Sheet1'!$L$16"}</definedName>
    <definedName name="afsfsf" localSheetId="16" hidden="1">{"'Sheet1'!$L$16"}</definedName>
    <definedName name="afsfsf" localSheetId="21" hidden="1">{"'Sheet1'!$L$16"}</definedName>
    <definedName name="afsfsf" localSheetId="18" hidden="1">{"'Sheet1'!$L$16"}</definedName>
    <definedName name="afsfsf" localSheetId="19" hidden="1">{"'Sheet1'!$L$16"}</definedName>
    <definedName name="afsfsf" localSheetId="20" hidden="1">{"'Sheet1'!$L$16"}</definedName>
    <definedName name="afsfsf" localSheetId="22" hidden="1">{"'Sheet1'!$L$16"}</definedName>
    <definedName name="afsfsf" localSheetId="24" hidden="1">{"'Sheet1'!$L$16"}</definedName>
    <definedName name="afsfsf" localSheetId="28" hidden="1">{"'Sheet1'!$L$16"}</definedName>
    <definedName name="afsfsf" localSheetId="14" hidden="1">{"'Sheet1'!$L$16"}</definedName>
    <definedName name="afsfsf" hidden="1">{"'Sheet1'!$L$16"}</definedName>
    <definedName name="AFSSAFSAFSAFSAFSAD" localSheetId="12" hidden="1">{#N/A,#N/A,FALSE,"배수1"}</definedName>
    <definedName name="AFSSAFSAFSAFSAFSAD" localSheetId="11" hidden="1">{#N/A,#N/A,FALSE,"배수1"}</definedName>
    <definedName name="AFSSAFSAFSAFSAFSAD" localSheetId="13" hidden="1">{#N/A,#N/A,FALSE,"배수1"}</definedName>
    <definedName name="AFSSAFSAFSAFSAFSAD" localSheetId="16" hidden="1">{#N/A,#N/A,FALSE,"배수1"}</definedName>
    <definedName name="AFSSAFSAFSAFSAFSAD" localSheetId="21" hidden="1">{#N/A,#N/A,FALSE,"배수1"}</definedName>
    <definedName name="AFSSAFSAFSAFSAFSAD" localSheetId="18" hidden="1">{#N/A,#N/A,FALSE,"배수1"}</definedName>
    <definedName name="AFSSAFSAFSAFSAFSAD" localSheetId="19" hidden="1">{#N/A,#N/A,FALSE,"배수1"}</definedName>
    <definedName name="AFSSAFSAFSAFSAFSAD" localSheetId="20" hidden="1">{#N/A,#N/A,FALSE,"배수1"}</definedName>
    <definedName name="AFSSAFSAFSAFSAFSAD" localSheetId="22" hidden="1">{#N/A,#N/A,FALSE,"배수1"}</definedName>
    <definedName name="AFSSAFSAFSAFSAFSAD" localSheetId="24" hidden="1">{#N/A,#N/A,FALSE,"배수1"}</definedName>
    <definedName name="AFSSAFSAFSAFSAFSAD" localSheetId="28" hidden="1">{#N/A,#N/A,FALSE,"배수1"}</definedName>
    <definedName name="AFSSAFSAFSAFSAFSAD" localSheetId="14" hidden="1">{#N/A,#N/A,FALSE,"배수1"}</definedName>
    <definedName name="AFSSAFSAFSAFSAFSAD" hidden="1">{#N/A,#N/A,FALSE,"배수1"}</definedName>
    <definedName name="AFWRR" localSheetId="12" hidden="1">{"'Sheet1'!$L$16"}</definedName>
    <definedName name="AFWRR" localSheetId="11" hidden="1">{"'Sheet1'!$L$16"}</definedName>
    <definedName name="AFWRR" localSheetId="13" hidden="1">{"'Sheet1'!$L$16"}</definedName>
    <definedName name="AFWRR" localSheetId="16" hidden="1">{"'Sheet1'!$L$16"}</definedName>
    <definedName name="AFWRR" localSheetId="21" hidden="1">{"'Sheet1'!$L$16"}</definedName>
    <definedName name="AFWRR" localSheetId="18" hidden="1">{"'Sheet1'!$L$16"}</definedName>
    <definedName name="AFWRR" localSheetId="19" hidden="1">{"'Sheet1'!$L$16"}</definedName>
    <definedName name="AFWRR" localSheetId="20" hidden="1">{"'Sheet1'!$L$16"}</definedName>
    <definedName name="AFWRR" localSheetId="22" hidden="1">{"'Sheet1'!$L$16"}</definedName>
    <definedName name="AFWRR" localSheetId="24" hidden="1">{"'Sheet1'!$L$16"}</definedName>
    <definedName name="AFWRR" localSheetId="28" hidden="1">{"'Sheet1'!$L$16"}</definedName>
    <definedName name="AFWRR" localSheetId="14" hidden="1">{"'Sheet1'!$L$16"}</definedName>
    <definedName name="AFWRR" hidden="1">{"'Sheet1'!$L$16"}</definedName>
    <definedName name="AFWTG" localSheetId="12" hidden="1">{#N/A,#N/A,FALSE,"WBS 1.06";#N/A,#N/A,FALSE,"WBS 1.14";#N/A,#N/A,FALSE,"WBS 1.17";#N/A,#N/A,FALSE,"WBS 1.18"}</definedName>
    <definedName name="AFWTG" localSheetId="11" hidden="1">{#N/A,#N/A,FALSE,"WBS 1.06";#N/A,#N/A,FALSE,"WBS 1.14";#N/A,#N/A,FALSE,"WBS 1.17";#N/A,#N/A,FALSE,"WBS 1.18"}</definedName>
    <definedName name="AFWTG" localSheetId="13" hidden="1">{#N/A,#N/A,FALSE,"WBS 1.06";#N/A,#N/A,FALSE,"WBS 1.14";#N/A,#N/A,FALSE,"WBS 1.17";#N/A,#N/A,FALSE,"WBS 1.18"}</definedName>
    <definedName name="AFWTG" localSheetId="16" hidden="1">{#N/A,#N/A,FALSE,"WBS 1.06";#N/A,#N/A,FALSE,"WBS 1.14";#N/A,#N/A,FALSE,"WBS 1.17";#N/A,#N/A,FALSE,"WBS 1.18"}</definedName>
    <definedName name="AFWTG" localSheetId="21" hidden="1">{#N/A,#N/A,FALSE,"WBS 1.06";#N/A,#N/A,FALSE,"WBS 1.14";#N/A,#N/A,FALSE,"WBS 1.17";#N/A,#N/A,FALSE,"WBS 1.18"}</definedName>
    <definedName name="AFWTG" localSheetId="18" hidden="1">{#N/A,#N/A,FALSE,"WBS 1.06";#N/A,#N/A,FALSE,"WBS 1.14";#N/A,#N/A,FALSE,"WBS 1.17";#N/A,#N/A,FALSE,"WBS 1.18"}</definedName>
    <definedName name="AFWTG" localSheetId="19" hidden="1">{#N/A,#N/A,FALSE,"WBS 1.06";#N/A,#N/A,FALSE,"WBS 1.14";#N/A,#N/A,FALSE,"WBS 1.17";#N/A,#N/A,FALSE,"WBS 1.18"}</definedName>
    <definedName name="AFWTG" localSheetId="20" hidden="1">{#N/A,#N/A,FALSE,"WBS 1.06";#N/A,#N/A,FALSE,"WBS 1.14";#N/A,#N/A,FALSE,"WBS 1.17";#N/A,#N/A,FALSE,"WBS 1.18"}</definedName>
    <definedName name="AFWTG" localSheetId="22" hidden="1">{#N/A,#N/A,FALSE,"WBS 1.06";#N/A,#N/A,FALSE,"WBS 1.14";#N/A,#N/A,FALSE,"WBS 1.17";#N/A,#N/A,FALSE,"WBS 1.18"}</definedName>
    <definedName name="AFWTG" localSheetId="24" hidden="1">{#N/A,#N/A,FALSE,"WBS 1.06";#N/A,#N/A,FALSE,"WBS 1.14";#N/A,#N/A,FALSE,"WBS 1.17";#N/A,#N/A,FALSE,"WBS 1.18"}</definedName>
    <definedName name="AFWTG" localSheetId="28" hidden="1">{#N/A,#N/A,FALSE,"WBS 1.06";#N/A,#N/A,FALSE,"WBS 1.14";#N/A,#N/A,FALSE,"WBS 1.17";#N/A,#N/A,FALSE,"WBS 1.18"}</definedName>
    <definedName name="AFWTG" localSheetId="14" hidden="1">{#N/A,#N/A,FALSE,"WBS 1.06";#N/A,#N/A,FALSE,"WBS 1.14";#N/A,#N/A,FALSE,"WBS 1.17";#N/A,#N/A,FALSE,"WBS 1.18"}</definedName>
    <definedName name="AFWTG" hidden="1">{#N/A,#N/A,FALSE,"WBS 1.06";#N/A,#N/A,FALSE,"WBS 1.14";#N/A,#N/A,FALSE,"WBS 1.17";#N/A,#N/A,FALSE,"WBS 1.18"}</definedName>
    <definedName name="ag" localSheetId="12" hidden="1">' TRẠM BƠM'!________________SCL4</definedName>
    <definedName name="ag" localSheetId="11" hidden="1">'04 NHÀ XE'!________________SCL4</definedName>
    <definedName name="ag" localSheetId="13" hidden="1">'05 BỂ PCCC &amp; NHÀ BƠM'!________________SCL4</definedName>
    <definedName name="ag" localSheetId="16" hidden="1">'06 WC,Bảo Trì, Chứa Rác '!________________SCL4</definedName>
    <definedName name="ag" localSheetId="21" hidden="1">'07 BẢNG HIỆU+ CỔNG '!________________SCL4</definedName>
    <definedName name="ag" localSheetId="18" hidden="1">'08 BỂ PCCC-'!________________SCL4</definedName>
    <definedName name="ag" localSheetId="19" hidden="1">'09 BE_XLNT+NHA DIEU HANH'!________________SCL4</definedName>
    <definedName name="ag" localSheetId="20" hidden="1">'10_TRAM GAS'!________________SCL4</definedName>
    <definedName name="ag" localSheetId="22" hidden="1">'11 BẢNG HIỆU+ CỔNG'!________________SCL4</definedName>
    <definedName name="ag" localSheetId="24" hidden="1">'13 COT_CO'!________________SCL4</definedName>
    <definedName name="ag" localSheetId="28" hidden="1">'Fire Fighting '!________________SCL4</definedName>
    <definedName name="ag" localSheetId="14" hidden="1">'PHÒNG MÁY PHÁT ĐIỆN'!________________SCL4</definedName>
    <definedName name="ag" hidden="1">[0]!________________SCL4</definedName>
    <definedName name="ăg" localSheetId="12" hidden="1">{"'Sheet1'!$L$16"}</definedName>
    <definedName name="ăg" localSheetId="11" hidden="1">{"'Sheet1'!$L$16"}</definedName>
    <definedName name="ăg" localSheetId="13" hidden="1">{"'Sheet1'!$L$16"}</definedName>
    <definedName name="ăg" localSheetId="16" hidden="1">{"'Sheet1'!$L$16"}</definedName>
    <definedName name="ăg" localSheetId="21" hidden="1">{"'Sheet1'!$L$16"}</definedName>
    <definedName name="ăg" localSheetId="18" hidden="1">{"'Sheet1'!$L$16"}</definedName>
    <definedName name="ăg" localSheetId="19" hidden="1">{"'Sheet1'!$L$16"}</definedName>
    <definedName name="ăg" localSheetId="20" hidden="1">{"'Sheet1'!$L$16"}</definedName>
    <definedName name="ăg" localSheetId="22" hidden="1">{"'Sheet1'!$L$16"}</definedName>
    <definedName name="ăg" localSheetId="24" hidden="1">{"'Sheet1'!$L$16"}</definedName>
    <definedName name="ăg" localSheetId="28" hidden="1">{"'Sheet1'!$L$16"}</definedName>
    <definedName name="ăg" localSheetId="14" hidden="1">{"'Sheet1'!$L$16"}</definedName>
    <definedName name="ăg" hidden="1">{"'Sheet1'!$L$16"}</definedName>
    <definedName name="Ag_">#REF!</definedName>
    <definedName name="ag142X42">#REF!</definedName>
    <definedName name="ag15F80">#REF!</definedName>
    <definedName name="ag267N59">#REF!</definedName>
    <definedName name="AGA" localSheetId="12" hidden="1">{#N/A,#N/A,FALSE,"갑지";#N/A,#N/A,FALSE,"개요";#N/A,#N/A,FALSE,"비목별";#N/A,#N/A,FALSE,"건물별";#N/A,#N/A,FALSE,"기구표";#N/A,#N/A,FALSE,"직원투입"}</definedName>
    <definedName name="AGA" localSheetId="11" hidden="1">{#N/A,#N/A,FALSE,"갑지";#N/A,#N/A,FALSE,"개요";#N/A,#N/A,FALSE,"비목별";#N/A,#N/A,FALSE,"건물별";#N/A,#N/A,FALSE,"기구표";#N/A,#N/A,FALSE,"직원투입"}</definedName>
    <definedName name="AGA" localSheetId="13" hidden="1">{#N/A,#N/A,FALSE,"갑지";#N/A,#N/A,FALSE,"개요";#N/A,#N/A,FALSE,"비목별";#N/A,#N/A,FALSE,"건물별";#N/A,#N/A,FALSE,"기구표";#N/A,#N/A,FALSE,"직원투입"}</definedName>
    <definedName name="AGA" localSheetId="16" hidden="1">{#N/A,#N/A,FALSE,"갑지";#N/A,#N/A,FALSE,"개요";#N/A,#N/A,FALSE,"비목별";#N/A,#N/A,FALSE,"건물별";#N/A,#N/A,FALSE,"기구표";#N/A,#N/A,FALSE,"직원투입"}</definedName>
    <definedName name="AGA" localSheetId="21" hidden="1">{#N/A,#N/A,FALSE,"갑지";#N/A,#N/A,FALSE,"개요";#N/A,#N/A,FALSE,"비목별";#N/A,#N/A,FALSE,"건물별";#N/A,#N/A,FALSE,"기구표";#N/A,#N/A,FALSE,"직원투입"}</definedName>
    <definedName name="AGA" localSheetId="18" hidden="1">{#N/A,#N/A,FALSE,"갑지";#N/A,#N/A,FALSE,"개요";#N/A,#N/A,FALSE,"비목별";#N/A,#N/A,FALSE,"건물별";#N/A,#N/A,FALSE,"기구표";#N/A,#N/A,FALSE,"직원투입"}</definedName>
    <definedName name="AGA" localSheetId="19" hidden="1">{#N/A,#N/A,FALSE,"갑지";#N/A,#N/A,FALSE,"개요";#N/A,#N/A,FALSE,"비목별";#N/A,#N/A,FALSE,"건물별";#N/A,#N/A,FALSE,"기구표";#N/A,#N/A,FALSE,"직원투입"}</definedName>
    <definedName name="AGA" localSheetId="20" hidden="1">{#N/A,#N/A,FALSE,"갑지";#N/A,#N/A,FALSE,"개요";#N/A,#N/A,FALSE,"비목별";#N/A,#N/A,FALSE,"건물별";#N/A,#N/A,FALSE,"기구표";#N/A,#N/A,FALSE,"직원투입"}</definedName>
    <definedName name="AGA" localSheetId="22" hidden="1">{#N/A,#N/A,FALSE,"갑지";#N/A,#N/A,FALSE,"개요";#N/A,#N/A,FALSE,"비목별";#N/A,#N/A,FALSE,"건물별";#N/A,#N/A,FALSE,"기구표";#N/A,#N/A,FALSE,"직원투입"}</definedName>
    <definedName name="AGA" localSheetId="24" hidden="1">{#N/A,#N/A,FALSE,"갑지";#N/A,#N/A,FALSE,"개요";#N/A,#N/A,FALSE,"비목별";#N/A,#N/A,FALSE,"건물별";#N/A,#N/A,FALSE,"기구표";#N/A,#N/A,FALSE,"직원투입"}</definedName>
    <definedName name="AGA" localSheetId="28" hidden="1">{#N/A,#N/A,FALSE,"갑지";#N/A,#N/A,FALSE,"개요";#N/A,#N/A,FALSE,"비목별";#N/A,#N/A,FALSE,"건물별";#N/A,#N/A,FALSE,"기구표";#N/A,#N/A,FALSE,"직원투입"}</definedName>
    <definedName name="AGA" localSheetId="14" hidden="1">{#N/A,#N/A,FALSE,"갑지";#N/A,#N/A,FALSE,"개요";#N/A,#N/A,FALSE,"비목별";#N/A,#N/A,FALSE,"건물별";#N/A,#N/A,FALSE,"기구표";#N/A,#N/A,FALSE,"직원투입"}</definedName>
    <definedName name="AGA" hidden="1">{#N/A,#N/A,FALSE,"갑지";#N/A,#N/A,FALSE,"개요";#N/A,#N/A,FALSE,"비목별";#N/A,#N/A,FALSE,"건물별";#N/A,#N/A,FALSE,"기구표";#N/A,#N/A,FALSE,"직원투입"}</definedName>
    <definedName name="AGAG" hidden="1">#REF!</definedName>
    <definedName name="AGB"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ÁGD" hidden="1">#REF!</definedName>
    <definedName name="agdagd" localSheetId="12" hidden="1">{"Act Vs Fcst YTD",#N/A,TRUE,"Monthly PL"}</definedName>
    <definedName name="agdagd" localSheetId="11" hidden="1">{"Act Vs Fcst YTD",#N/A,TRUE,"Monthly PL"}</definedName>
    <definedName name="agdagd" localSheetId="13" hidden="1">{"Act Vs Fcst YTD",#N/A,TRUE,"Monthly PL"}</definedName>
    <definedName name="agdagd" localSheetId="16" hidden="1">{"Act Vs Fcst YTD",#N/A,TRUE,"Monthly PL"}</definedName>
    <definedName name="agdagd" localSheetId="21" hidden="1">{"Act Vs Fcst YTD",#N/A,TRUE,"Monthly PL"}</definedName>
    <definedName name="agdagd" localSheetId="18" hidden="1">{"Act Vs Fcst YTD",#N/A,TRUE,"Monthly PL"}</definedName>
    <definedName name="agdagd" localSheetId="19" hidden="1">{"Act Vs Fcst YTD",#N/A,TRUE,"Monthly PL"}</definedName>
    <definedName name="agdagd" localSheetId="20" hidden="1">{"Act Vs Fcst YTD",#N/A,TRUE,"Monthly PL"}</definedName>
    <definedName name="agdagd" localSheetId="22" hidden="1">{"Act Vs Fcst YTD",#N/A,TRUE,"Monthly PL"}</definedName>
    <definedName name="agdagd" localSheetId="24" hidden="1">{"Act Vs Fcst YTD",#N/A,TRUE,"Monthly PL"}</definedName>
    <definedName name="agdagd" localSheetId="28" hidden="1">{"Act Vs Fcst YTD",#N/A,TRUE,"Monthly PL"}</definedName>
    <definedName name="agdagd" localSheetId="14" hidden="1">{"Act Vs Fcst YTD",#N/A,TRUE,"Monthly PL"}</definedName>
    <definedName name="agdagd" hidden="1">{"Act Vs Fcst YTD",#N/A,TRUE,"Monthly PL"}</definedName>
    <definedName name="AGE" localSheetId="12" hidden="1">{"'Sheet1'!$L$16"}</definedName>
    <definedName name="AGE" localSheetId="11" hidden="1">{"'Sheet1'!$L$16"}</definedName>
    <definedName name="AGE" localSheetId="13" hidden="1">{"'Sheet1'!$L$16"}</definedName>
    <definedName name="AGE" localSheetId="16" hidden="1">{"'Sheet1'!$L$16"}</definedName>
    <definedName name="AGE" localSheetId="21" hidden="1">{"'Sheet1'!$L$16"}</definedName>
    <definedName name="AGE" localSheetId="18" hidden="1">{"'Sheet1'!$L$16"}</definedName>
    <definedName name="AGE" localSheetId="19" hidden="1">{"'Sheet1'!$L$16"}</definedName>
    <definedName name="AGE" localSheetId="20" hidden="1">{"'Sheet1'!$L$16"}</definedName>
    <definedName name="AGE" localSheetId="22" hidden="1">{"'Sheet1'!$L$16"}</definedName>
    <definedName name="AGE" localSheetId="24" hidden="1">{"'Sheet1'!$L$16"}</definedName>
    <definedName name="AGE" localSheetId="28" hidden="1">{"'Sheet1'!$L$16"}</definedName>
    <definedName name="AGE" localSheetId="14" hidden="1">{"'Sheet1'!$L$16"}</definedName>
    <definedName name="AGE" hidden="1">{"'Sheet1'!$L$16"}</definedName>
    <definedName name="AGEDDATABASE" localSheetId="12" hidden="1">{#N/A,#N/A,FALSE,"970301";#N/A,#N/A,FALSE,"970302";#N/A,#N/A,FALSE,"970303";#N/A,#N/A,FALSE,"970304";#N/A,#N/A,FALSE,"COM1";#N/A,#N/A,FALSE,"COM2"}</definedName>
    <definedName name="AGEDDATABASE" localSheetId="11" hidden="1">{#N/A,#N/A,FALSE,"970301";#N/A,#N/A,FALSE,"970302";#N/A,#N/A,FALSE,"970303";#N/A,#N/A,FALSE,"970304";#N/A,#N/A,FALSE,"COM1";#N/A,#N/A,FALSE,"COM2"}</definedName>
    <definedName name="AGEDDATABASE" localSheetId="13" hidden="1">{#N/A,#N/A,FALSE,"970301";#N/A,#N/A,FALSE,"970302";#N/A,#N/A,FALSE,"970303";#N/A,#N/A,FALSE,"970304";#N/A,#N/A,FALSE,"COM1";#N/A,#N/A,FALSE,"COM2"}</definedName>
    <definedName name="AGEDDATABASE" localSheetId="16" hidden="1">{#N/A,#N/A,FALSE,"970301";#N/A,#N/A,FALSE,"970302";#N/A,#N/A,FALSE,"970303";#N/A,#N/A,FALSE,"970304";#N/A,#N/A,FALSE,"COM1";#N/A,#N/A,FALSE,"COM2"}</definedName>
    <definedName name="AGEDDATABASE" localSheetId="21" hidden="1">{#N/A,#N/A,FALSE,"970301";#N/A,#N/A,FALSE,"970302";#N/A,#N/A,FALSE,"970303";#N/A,#N/A,FALSE,"970304";#N/A,#N/A,FALSE,"COM1";#N/A,#N/A,FALSE,"COM2"}</definedName>
    <definedName name="AGEDDATABASE" localSheetId="18" hidden="1">{#N/A,#N/A,FALSE,"970301";#N/A,#N/A,FALSE,"970302";#N/A,#N/A,FALSE,"970303";#N/A,#N/A,FALSE,"970304";#N/A,#N/A,FALSE,"COM1";#N/A,#N/A,FALSE,"COM2"}</definedName>
    <definedName name="AGEDDATABASE" localSheetId="19" hidden="1">{#N/A,#N/A,FALSE,"970301";#N/A,#N/A,FALSE,"970302";#N/A,#N/A,FALSE,"970303";#N/A,#N/A,FALSE,"970304";#N/A,#N/A,FALSE,"COM1";#N/A,#N/A,FALSE,"COM2"}</definedName>
    <definedName name="AGEDDATABASE" localSheetId="20" hidden="1">{#N/A,#N/A,FALSE,"970301";#N/A,#N/A,FALSE,"970302";#N/A,#N/A,FALSE,"970303";#N/A,#N/A,FALSE,"970304";#N/A,#N/A,FALSE,"COM1";#N/A,#N/A,FALSE,"COM2"}</definedName>
    <definedName name="AGEDDATABASE" localSheetId="22" hidden="1">{#N/A,#N/A,FALSE,"970301";#N/A,#N/A,FALSE,"970302";#N/A,#N/A,FALSE,"970303";#N/A,#N/A,FALSE,"970304";#N/A,#N/A,FALSE,"COM1";#N/A,#N/A,FALSE,"COM2"}</definedName>
    <definedName name="AGEDDATABASE" localSheetId="24" hidden="1">{#N/A,#N/A,FALSE,"970301";#N/A,#N/A,FALSE,"970302";#N/A,#N/A,FALSE,"970303";#N/A,#N/A,FALSE,"970304";#N/A,#N/A,FALSE,"COM1";#N/A,#N/A,FALSE,"COM2"}</definedName>
    <definedName name="AGEDDATABASE" localSheetId="28" hidden="1">{#N/A,#N/A,FALSE,"970301";#N/A,#N/A,FALSE,"970302";#N/A,#N/A,FALSE,"970303";#N/A,#N/A,FALSE,"970304";#N/A,#N/A,FALSE,"COM1";#N/A,#N/A,FALSE,"COM2"}</definedName>
    <definedName name="AGEDDATABASE" localSheetId="14" hidden="1">{#N/A,#N/A,FALSE,"970301";#N/A,#N/A,FALSE,"970302";#N/A,#N/A,FALSE,"970303";#N/A,#N/A,FALSE,"970304";#N/A,#N/A,FALSE,"COM1";#N/A,#N/A,FALSE,"COM2"}</definedName>
    <definedName name="AGEDDATABASE" hidden="1">{#N/A,#N/A,FALSE,"970301";#N/A,#N/A,FALSE,"970302";#N/A,#N/A,FALSE,"970303";#N/A,#N/A,FALSE,"970304";#N/A,#N/A,FALSE,"COM1";#N/A,#N/A,FALSE,"COM2"}</definedName>
    <definedName name="ầgfabg" hidden="1">#REF!</definedName>
    <definedName name="agfg" localSheetId="12" hidden="1">{"'장비'!$A$3:$M$12"}</definedName>
    <definedName name="agfg" localSheetId="11" hidden="1">{"'장비'!$A$3:$M$12"}</definedName>
    <definedName name="agfg" localSheetId="13" hidden="1">{"'장비'!$A$3:$M$12"}</definedName>
    <definedName name="agfg" localSheetId="16" hidden="1">{"'장비'!$A$3:$M$12"}</definedName>
    <definedName name="agfg" localSheetId="21" hidden="1">{"'장비'!$A$3:$M$12"}</definedName>
    <definedName name="agfg" localSheetId="18" hidden="1">{"'장비'!$A$3:$M$12"}</definedName>
    <definedName name="agfg" localSheetId="19" hidden="1">{"'장비'!$A$3:$M$12"}</definedName>
    <definedName name="agfg" localSheetId="20" hidden="1">{"'장비'!$A$3:$M$12"}</definedName>
    <definedName name="agfg" localSheetId="22" hidden="1">{"'장비'!$A$3:$M$12"}</definedName>
    <definedName name="agfg" localSheetId="24" hidden="1">{"'장비'!$A$3:$M$12"}</definedName>
    <definedName name="agfg" localSheetId="28" hidden="1">{"'장비'!$A$3:$M$12"}</definedName>
    <definedName name="agfg" localSheetId="14" hidden="1">{"'장비'!$A$3:$M$12"}</definedName>
    <definedName name="agfg" hidden="1">{"'장비'!$A$3:$M$12"}</definedName>
    <definedName name="AGG"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ẩgg" localSheetId="12" hidden="1">{"'Sheet1'!$L$16"}</definedName>
    <definedName name="ẩgg" localSheetId="11" hidden="1">{"'Sheet1'!$L$16"}</definedName>
    <definedName name="ẩgg" localSheetId="13" hidden="1">{"'Sheet1'!$L$16"}</definedName>
    <definedName name="ẩgg" localSheetId="16" hidden="1">{"'Sheet1'!$L$16"}</definedName>
    <definedName name="ẩgg" localSheetId="21" hidden="1">{"'Sheet1'!$L$16"}</definedName>
    <definedName name="ẩgg" localSheetId="18" hidden="1">{"'Sheet1'!$L$16"}</definedName>
    <definedName name="ẩgg" localSheetId="19" hidden="1">{"'Sheet1'!$L$16"}</definedName>
    <definedName name="ẩgg" localSheetId="20" hidden="1">{"'Sheet1'!$L$16"}</definedName>
    <definedName name="ẩgg" localSheetId="22" hidden="1">{"'Sheet1'!$L$16"}</definedName>
    <definedName name="ẩgg" localSheetId="24" hidden="1">{"'Sheet1'!$L$16"}</definedName>
    <definedName name="ẩgg" localSheetId="28" hidden="1">{"'Sheet1'!$L$16"}</definedName>
    <definedName name="ẩgg" localSheetId="14" hidden="1">{"'Sheet1'!$L$16"}</definedName>
    <definedName name="ẩgg" hidden="1">{"'Sheet1'!$L$16"}</definedName>
    <definedName name="ầgga" localSheetId="12" hidden="1">{"'Sheet1'!$L$16"}</definedName>
    <definedName name="ầgga" localSheetId="11" hidden="1">{"'Sheet1'!$L$16"}</definedName>
    <definedName name="ầgga" localSheetId="13" hidden="1">{"'Sheet1'!$L$16"}</definedName>
    <definedName name="ầgga" localSheetId="16" hidden="1">{"'Sheet1'!$L$16"}</definedName>
    <definedName name="ầgga" localSheetId="21" hidden="1">{"'Sheet1'!$L$16"}</definedName>
    <definedName name="ầgga" localSheetId="18" hidden="1">{"'Sheet1'!$L$16"}</definedName>
    <definedName name="ầgga" localSheetId="19" hidden="1">{"'Sheet1'!$L$16"}</definedName>
    <definedName name="ầgga" localSheetId="20" hidden="1">{"'Sheet1'!$L$16"}</definedName>
    <definedName name="ầgga" localSheetId="22" hidden="1">{"'Sheet1'!$L$16"}</definedName>
    <definedName name="ầgga" localSheetId="24" hidden="1">{"'Sheet1'!$L$16"}</definedName>
    <definedName name="ầgga" localSheetId="28" hidden="1">{"'Sheet1'!$L$16"}</definedName>
    <definedName name="ầgga" localSheetId="14" hidden="1">{"'Sheet1'!$L$16"}</definedName>
    <definedName name="ầgga" hidden="1">{"'Sheet1'!$L$16"}</definedName>
    <definedName name="agh">#REF!</definedName>
    <definedName name="ags" hidden="1">#REF!</definedName>
    <definedName name="agsssssssssss" hidden="1">#REF!</definedName>
    <definedName name="ah" localSheetId="12" hidden="1">{"'Sheet1'!$L$16"}</definedName>
    <definedName name="ah" localSheetId="11" hidden="1">{"'Sheet1'!$L$16"}</definedName>
    <definedName name="ah" localSheetId="13" hidden="1">{"'Sheet1'!$L$16"}</definedName>
    <definedName name="ah" localSheetId="16" hidden="1">{"'Sheet1'!$L$16"}</definedName>
    <definedName name="ah" localSheetId="21" hidden="1">{"'Sheet1'!$L$16"}</definedName>
    <definedName name="ah" localSheetId="18" hidden="1">{"'Sheet1'!$L$16"}</definedName>
    <definedName name="ah" localSheetId="19" hidden="1">{"'Sheet1'!$L$16"}</definedName>
    <definedName name="ah" localSheetId="20" hidden="1">{"'Sheet1'!$L$16"}</definedName>
    <definedName name="ah" localSheetId="22" hidden="1">{"'Sheet1'!$L$16"}</definedName>
    <definedName name="ah" localSheetId="24" hidden="1">{"'Sheet1'!$L$16"}</definedName>
    <definedName name="ah" localSheetId="28" hidden="1">{"'Sheet1'!$L$16"}</definedName>
    <definedName name="ah" localSheetId="14" hidden="1">{"'Sheet1'!$L$16"}</definedName>
    <definedName name="ah" hidden="1">{"'Sheet1'!$L$16"}</definedName>
    <definedName name="ahah" localSheetId="12" hidden="1">{"'Sheet1'!$L$16"}</definedName>
    <definedName name="ahah" localSheetId="11" hidden="1">{"'Sheet1'!$L$16"}</definedName>
    <definedName name="ahah" localSheetId="13" hidden="1">{"'Sheet1'!$L$16"}</definedName>
    <definedName name="ahah" localSheetId="16" hidden="1">{"'Sheet1'!$L$16"}</definedName>
    <definedName name="ahah" localSheetId="21" hidden="1">{"'Sheet1'!$L$16"}</definedName>
    <definedName name="ahah" localSheetId="18" hidden="1">{"'Sheet1'!$L$16"}</definedName>
    <definedName name="ahah" localSheetId="19" hidden="1">{"'Sheet1'!$L$16"}</definedName>
    <definedName name="ahah" localSheetId="20" hidden="1">{"'Sheet1'!$L$16"}</definedName>
    <definedName name="ahah" localSheetId="22" hidden="1">{"'Sheet1'!$L$16"}</definedName>
    <definedName name="ahah" localSheetId="24" hidden="1">{"'Sheet1'!$L$16"}</definedName>
    <definedName name="ahah" localSheetId="28" hidden="1">{"'Sheet1'!$L$16"}</definedName>
    <definedName name="ahah" localSheetId="14" hidden="1">{"'Sheet1'!$L$16"}</definedName>
    <definedName name="ahah" hidden="1">{"'Sheet1'!$L$16"}</definedName>
    <definedName name="ahajdks" localSheetId="12" hidden="1">{"'Sheet1'!$L$16"}</definedName>
    <definedName name="ahajdks" localSheetId="11" hidden="1">{"'Sheet1'!$L$16"}</definedName>
    <definedName name="ahajdks" localSheetId="13" hidden="1">{"'Sheet1'!$L$16"}</definedName>
    <definedName name="ahajdks" localSheetId="16" hidden="1">{"'Sheet1'!$L$16"}</definedName>
    <definedName name="ahajdks" localSheetId="21" hidden="1">{"'Sheet1'!$L$16"}</definedName>
    <definedName name="ahajdks" localSheetId="18" hidden="1">{"'Sheet1'!$L$16"}</definedName>
    <definedName name="ahajdks" localSheetId="19" hidden="1">{"'Sheet1'!$L$16"}</definedName>
    <definedName name="ahajdks" localSheetId="20" hidden="1">{"'Sheet1'!$L$16"}</definedName>
    <definedName name="ahajdks" localSheetId="22" hidden="1">{"'Sheet1'!$L$16"}</definedName>
    <definedName name="ahajdks" localSheetId="24" hidden="1">{"'Sheet1'!$L$16"}</definedName>
    <definedName name="ahajdks" localSheetId="28" hidden="1">{"'Sheet1'!$L$16"}</definedName>
    <definedName name="ahajdks" localSheetId="14" hidden="1">{"'Sheet1'!$L$16"}</definedName>
    <definedName name="ahajdks" hidden="1">{"'Sheet1'!$L$16"}</definedName>
    <definedName name="ahdajkd" hidden="1">#REF!</definedName>
    <definedName name="âheah" localSheetId="12" hidden="1">{"'Sheet1'!$L$16"}</definedName>
    <definedName name="âheah" localSheetId="11" hidden="1">{"'Sheet1'!$L$16"}</definedName>
    <definedName name="âheah" localSheetId="13" hidden="1">{"'Sheet1'!$L$16"}</definedName>
    <definedName name="âheah" localSheetId="16" hidden="1">{"'Sheet1'!$L$16"}</definedName>
    <definedName name="âheah" localSheetId="21" hidden="1">{"'Sheet1'!$L$16"}</definedName>
    <definedName name="âheah" localSheetId="18" hidden="1">{"'Sheet1'!$L$16"}</definedName>
    <definedName name="âheah" localSheetId="19" hidden="1">{"'Sheet1'!$L$16"}</definedName>
    <definedName name="âheah" localSheetId="20" hidden="1">{"'Sheet1'!$L$16"}</definedName>
    <definedName name="âheah" localSheetId="22" hidden="1">{"'Sheet1'!$L$16"}</definedName>
    <definedName name="âheah" localSheetId="24" hidden="1">{"'Sheet1'!$L$16"}</definedName>
    <definedName name="âheah" localSheetId="28" hidden="1">{"'Sheet1'!$L$16"}</definedName>
    <definedName name="âheah" localSheetId="14" hidden="1">{"'Sheet1'!$L$16"}</definedName>
    <definedName name="âheah" hidden="1">{"'Sheet1'!$L$16"}</definedName>
    <definedName name="ahffk" localSheetId="12" hidden="1">{"'용역비'!$A$4:$C$8"}</definedName>
    <definedName name="ahffk" localSheetId="11" hidden="1">{"'용역비'!$A$4:$C$8"}</definedName>
    <definedName name="ahffk" localSheetId="13" hidden="1">{"'용역비'!$A$4:$C$8"}</definedName>
    <definedName name="ahffk" localSheetId="16" hidden="1">{"'용역비'!$A$4:$C$8"}</definedName>
    <definedName name="ahffk" localSheetId="21" hidden="1">{"'용역비'!$A$4:$C$8"}</definedName>
    <definedName name="ahffk" localSheetId="18" hidden="1">{"'용역비'!$A$4:$C$8"}</definedName>
    <definedName name="ahffk" localSheetId="19" hidden="1">{"'용역비'!$A$4:$C$8"}</definedName>
    <definedName name="ahffk" localSheetId="20" hidden="1">{"'용역비'!$A$4:$C$8"}</definedName>
    <definedName name="ahffk" localSheetId="22" hidden="1">{"'용역비'!$A$4:$C$8"}</definedName>
    <definedName name="ahffk" localSheetId="24" hidden="1">{"'용역비'!$A$4:$C$8"}</definedName>
    <definedName name="ahffk" localSheetId="28" hidden="1">{"'용역비'!$A$4:$C$8"}</definedName>
    <definedName name="ahffk" localSheetId="14" hidden="1">{"'용역비'!$A$4:$C$8"}</definedName>
    <definedName name="ahffk" hidden="1">{"'용역비'!$A$4:$C$8"}</definedName>
    <definedName name="AHGA" localSheetId="12" hidden="1">{"'Sheet1'!$L$16"}</definedName>
    <definedName name="AHGA" localSheetId="11" hidden="1">{"'Sheet1'!$L$16"}</definedName>
    <definedName name="AHGA" localSheetId="13" hidden="1">{"'Sheet1'!$L$16"}</definedName>
    <definedName name="AHGA" localSheetId="16" hidden="1">{"'Sheet1'!$L$16"}</definedName>
    <definedName name="AHGA" localSheetId="21" hidden="1">{"'Sheet1'!$L$16"}</definedName>
    <definedName name="AHGA" localSheetId="18" hidden="1">{"'Sheet1'!$L$16"}</definedName>
    <definedName name="AHGA" localSheetId="19" hidden="1">{"'Sheet1'!$L$16"}</definedName>
    <definedName name="AHGA" localSheetId="20" hidden="1">{"'Sheet1'!$L$16"}</definedName>
    <definedName name="AHGA" localSheetId="22" hidden="1">{"'Sheet1'!$L$16"}</definedName>
    <definedName name="AHGA" localSheetId="24" hidden="1">{"'Sheet1'!$L$16"}</definedName>
    <definedName name="AHGA" localSheetId="28" hidden="1">{"'Sheet1'!$L$16"}</definedName>
    <definedName name="AHGA" localSheetId="14" hidden="1">{"'Sheet1'!$L$16"}</definedName>
    <definedName name="AHGA" hidden="1">{"'Sheet1'!$L$16"}</definedName>
    <definedName name="ÁHGFDA" localSheetId="12" hidden="1">{"'Sheet1'!$L$16"}</definedName>
    <definedName name="ÁHGFDA" localSheetId="11" hidden="1">{"'Sheet1'!$L$16"}</definedName>
    <definedName name="ÁHGFDA" localSheetId="13" hidden="1">{"'Sheet1'!$L$16"}</definedName>
    <definedName name="ÁHGFDA" localSheetId="16" hidden="1">{"'Sheet1'!$L$16"}</definedName>
    <definedName name="ÁHGFDA" localSheetId="21" hidden="1">{"'Sheet1'!$L$16"}</definedName>
    <definedName name="ÁHGFDA" localSheetId="18" hidden="1">{"'Sheet1'!$L$16"}</definedName>
    <definedName name="ÁHGFDA" localSheetId="19" hidden="1">{"'Sheet1'!$L$16"}</definedName>
    <definedName name="ÁHGFDA" localSheetId="20" hidden="1">{"'Sheet1'!$L$16"}</definedName>
    <definedName name="ÁHGFDA" localSheetId="22" hidden="1">{"'Sheet1'!$L$16"}</definedName>
    <definedName name="ÁHGFDA" localSheetId="24" hidden="1">{"'Sheet1'!$L$16"}</definedName>
    <definedName name="ÁHGFDA" localSheetId="28" hidden="1">{"'Sheet1'!$L$16"}</definedName>
    <definedName name="ÁHGFDA" localSheetId="14" hidden="1">{"'Sheet1'!$L$16"}</definedName>
    <definedName name="ÁHGFDA" hidden="1">{"'Sheet1'!$L$16"}</definedName>
    <definedName name="ahtjht" localSheetId="12" hidden="1">{"'Sheet1'!$L$16"}</definedName>
    <definedName name="ahtjht" localSheetId="11" hidden="1">{"'Sheet1'!$L$16"}</definedName>
    <definedName name="ahtjht" localSheetId="13" hidden="1">{"'Sheet1'!$L$16"}</definedName>
    <definedName name="ahtjht" localSheetId="16" hidden="1">{"'Sheet1'!$L$16"}</definedName>
    <definedName name="ahtjht" localSheetId="21" hidden="1">{"'Sheet1'!$L$16"}</definedName>
    <definedName name="ahtjht" localSheetId="18" hidden="1">{"'Sheet1'!$L$16"}</definedName>
    <definedName name="ahtjht" localSheetId="19" hidden="1">{"'Sheet1'!$L$16"}</definedName>
    <definedName name="ahtjht" localSheetId="20" hidden="1">{"'Sheet1'!$L$16"}</definedName>
    <definedName name="ahtjht" localSheetId="22" hidden="1">{"'Sheet1'!$L$16"}</definedName>
    <definedName name="ahtjht" localSheetId="24" hidden="1">{"'Sheet1'!$L$16"}</definedName>
    <definedName name="ahtjht" localSheetId="28" hidden="1">{"'Sheet1'!$L$16"}</definedName>
    <definedName name="ahtjht" localSheetId="14" hidden="1">{"'Sheet1'!$L$16"}</definedName>
    <definedName name="ahtjht" hidden="1">{"'Sheet1'!$L$16"}</definedName>
    <definedName name="AI">#REF!</definedName>
    <definedName name="aidhaif" localSheetId="12" hidden="1">{#N/A,#N/A,FALSE,"资产负债表";#N/A,#N/A,FALSE,"资产负债表"}</definedName>
    <definedName name="aidhaif" localSheetId="11" hidden="1">{#N/A,#N/A,FALSE,"资产负债表";#N/A,#N/A,FALSE,"资产负债表"}</definedName>
    <definedName name="aidhaif" localSheetId="13" hidden="1">{#N/A,#N/A,FALSE,"资产负债表";#N/A,#N/A,FALSE,"资产负债表"}</definedName>
    <definedName name="aidhaif" localSheetId="16" hidden="1">{#N/A,#N/A,FALSE,"资产负债表";#N/A,#N/A,FALSE,"资产负债表"}</definedName>
    <definedName name="aidhaif" localSheetId="21" hidden="1">{#N/A,#N/A,FALSE,"资产负债表";#N/A,#N/A,FALSE,"资产负债表"}</definedName>
    <definedName name="aidhaif" localSheetId="18" hidden="1">{#N/A,#N/A,FALSE,"资产负债表";#N/A,#N/A,FALSE,"资产负债表"}</definedName>
    <definedName name="aidhaif" localSheetId="19" hidden="1">{#N/A,#N/A,FALSE,"资产负债表";#N/A,#N/A,FALSE,"资产负债表"}</definedName>
    <definedName name="aidhaif" localSheetId="20" hidden="1">{#N/A,#N/A,FALSE,"资产负债表";#N/A,#N/A,FALSE,"资产负债表"}</definedName>
    <definedName name="aidhaif" localSheetId="22" hidden="1">{#N/A,#N/A,FALSE,"资产负债表";#N/A,#N/A,FALSE,"资产负债表"}</definedName>
    <definedName name="aidhaif" localSheetId="24" hidden="1">{#N/A,#N/A,FALSE,"资产负债表";#N/A,#N/A,FALSE,"资产负债表"}</definedName>
    <definedName name="aidhaif" localSheetId="28" hidden="1">{#N/A,#N/A,FALSE,"资产负债表";#N/A,#N/A,FALSE,"资产负债表"}</definedName>
    <definedName name="aidhaif" localSheetId="14" hidden="1">{#N/A,#N/A,FALSE,"资产负债表";#N/A,#N/A,FALSE,"资产负债表"}</definedName>
    <definedName name="aidhaif" hidden="1">{#N/A,#N/A,FALSE,"资产负债表";#N/A,#N/A,FALSE,"资产负债表"}</definedName>
    <definedName name="Air">#REF!</definedName>
    <definedName name="AIRCON">#REF!</definedName>
    <definedName name="AJ" localSheetId="12" hidden="1">{#N/A,#N/A,FALSE,"갑지";#N/A,#N/A,FALSE,"개요";#N/A,#N/A,FALSE,"비목별";#N/A,#N/A,FALSE,"건물별";#N/A,#N/A,FALSE,"기구표";#N/A,#N/A,FALSE,"직원투입"}</definedName>
    <definedName name="AJ" localSheetId="11" hidden="1">{#N/A,#N/A,FALSE,"갑지";#N/A,#N/A,FALSE,"개요";#N/A,#N/A,FALSE,"비목별";#N/A,#N/A,FALSE,"건물별";#N/A,#N/A,FALSE,"기구표";#N/A,#N/A,FALSE,"직원투입"}</definedName>
    <definedName name="AJ" localSheetId="13" hidden="1">{#N/A,#N/A,FALSE,"갑지";#N/A,#N/A,FALSE,"개요";#N/A,#N/A,FALSE,"비목별";#N/A,#N/A,FALSE,"건물별";#N/A,#N/A,FALSE,"기구표";#N/A,#N/A,FALSE,"직원투입"}</definedName>
    <definedName name="AJ" localSheetId="16" hidden="1">{#N/A,#N/A,FALSE,"갑지";#N/A,#N/A,FALSE,"개요";#N/A,#N/A,FALSE,"비목별";#N/A,#N/A,FALSE,"건물별";#N/A,#N/A,FALSE,"기구표";#N/A,#N/A,FALSE,"직원투입"}</definedName>
    <definedName name="AJ" localSheetId="21" hidden="1">{#N/A,#N/A,FALSE,"갑지";#N/A,#N/A,FALSE,"개요";#N/A,#N/A,FALSE,"비목별";#N/A,#N/A,FALSE,"건물별";#N/A,#N/A,FALSE,"기구표";#N/A,#N/A,FALSE,"직원투입"}</definedName>
    <definedName name="AJ" localSheetId="18" hidden="1">{#N/A,#N/A,FALSE,"갑지";#N/A,#N/A,FALSE,"개요";#N/A,#N/A,FALSE,"비목별";#N/A,#N/A,FALSE,"건물별";#N/A,#N/A,FALSE,"기구표";#N/A,#N/A,FALSE,"직원투입"}</definedName>
    <definedName name="AJ" localSheetId="19" hidden="1">{#N/A,#N/A,FALSE,"갑지";#N/A,#N/A,FALSE,"개요";#N/A,#N/A,FALSE,"비목별";#N/A,#N/A,FALSE,"건물별";#N/A,#N/A,FALSE,"기구표";#N/A,#N/A,FALSE,"직원투입"}</definedName>
    <definedName name="AJ" localSheetId="20" hidden="1">{#N/A,#N/A,FALSE,"갑지";#N/A,#N/A,FALSE,"개요";#N/A,#N/A,FALSE,"비목별";#N/A,#N/A,FALSE,"건물별";#N/A,#N/A,FALSE,"기구표";#N/A,#N/A,FALSE,"직원투입"}</definedName>
    <definedName name="AJ" localSheetId="22" hidden="1">{#N/A,#N/A,FALSE,"갑지";#N/A,#N/A,FALSE,"개요";#N/A,#N/A,FALSE,"비목별";#N/A,#N/A,FALSE,"건물별";#N/A,#N/A,FALSE,"기구표";#N/A,#N/A,FALSE,"직원투입"}</definedName>
    <definedName name="AJ" localSheetId="24" hidden="1">{#N/A,#N/A,FALSE,"갑지";#N/A,#N/A,FALSE,"개요";#N/A,#N/A,FALSE,"비목별";#N/A,#N/A,FALSE,"건물별";#N/A,#N/A,FALSE,"기구표";#N/A,#N/A,FALSE,"직원투입"}</definedName>
    <definedName name="AJ" localSheetId="28" hidden="1">{#N/A,#N/A,FALSE,"갑지";#N/A,#N/A,FALSE,"개요";#N/A,#N/A,FALSE,"비목별";#N/A,#N/A,FALSE,"건물별";#N/A,#N/A,FALSE,"기구표";#N/A,#N/A,FALSE,"직원투입"}</definedName>
    <definedName name="AJ" localSheetId="14" hidden="1">{#N/A,#N/A,FALSE,"갑지";#N/A,#N/A,FALSE,"개요";#N/A,#N/A,FALSE,"비목별";#N/A,#N/A,FALSE,"건물별";#N/A,#N/A,FALSE,"기구표";#N/A,#N/A,FALSE,"직원투입"}</definedName>
    <definedName name="AJ" hidden="1">{#N/A,#N/A,FALSE,"갑지";#N/A,#N/A,FALSE,"개요";#N/A,#N/A,FALSE,"비목별";#N/A,#N/A,FALSE,"건물별";#N/A,#N/A,FALSE,"기구표";#N/A,#N/A,FALSE,"직원투입"}</definedName>
    <definedName name="AJH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localSheetId="12" hidden="1">{#N/A,#N/A,FALSE,"품의서";#N/A,#N/A,FALSE,"견적실행대비분석표";#N/A,#N/A,FALSE,"공종별도급대비견적실행";#N/A,#N/A,FALSE,"외주공사 추정금액";#N/A,#N/A,FALSE,"공종별도급대비계약현황"}</definedName>
    <definedName name="AK" localSheetId="11" hidden="1">{#N/A,#N/A,FALSE,"품의서";#N/A,#N/A,FALSE,"견적실행대비분석표";#N/A,#N/A,FALSE,"공종별도급대비견적실행";#N/A,#N/A,FALSE,"외주공사 추정금액";#N/A,#N/A,FALSE,"공종별도급대비계약현황"}</definedName>
    <definedName name="AK" localSheetId="13" hidden="1">{#N/A,#N/A,FALSE,"품의서";#N/A,#N/A,FALSE,"견적실행대비분석표";#N/A,#N/A,FALSE,"공종별도급대비견적실행";#N/A,#N/A,FALSE,"외주공사 추정금액";#N/A,#N/A,FALSE,"공종별도급대비계약현황"}</definedName>
    <definedName name="AK" localSheetId="16" hidden="1">{#N/A,#N/A,FALSE,"품의서";#N/A,#N/A,FALSE,"견적실행대비분석표";#N/A,#N/A,FALSE,"공종별도급대비견적실행";#N/A,#N/A,FALSE,"외주공사 추정금액";#N/A,#N/A,FALSE,"공종별도급대비계약현황"}</definedName>
    <definedName name="AK" localSheetId="21" hidden="1">{#N/A,#N/A,FALSE,"품의서";#N/A,#N/A,FALSE,"견적실행대비분석표";#N/A,#N/A,FALSE,"공종별도급대비견적실행";#N/A,#N/A,FALSE,"외주공사 추정금액";#N/A,#N/A,FALSE,"공종별도급대비계약현황"}</definedName>
    <definedName name="AK" localSheetId="18" hidden="1">{#N/A,#N/A,FALSE,"품의서";#N/A,#N/A,FALSE,"견적실행대비분석표";#N/A,#N/A,FALSE,"공종별도급대비견적실행";#N/A,#N/A,FALSE,"외주공사 추정금액";#N/A,#N/A,FALSE,"공종별도급대비계약현황"}</definedName>
    <definedName name="AK" localSheetId="19" hidden="1">{#N/A,#N/A,FALSE,"품의서";#N/A,#N/A,FALSE,"견적실행대비분석표";#N/A,#N/A,FALSE,"공종별도급대비견적실행";#N/A,#N/A,FALSE,"외주공사 추정금액";#N/A,#N/A,FALSE,"공종별도급대비계약현황"}</definedName>
    <definedName name="AK" localSheetId="20" hidden="1">{#N/A,#N/A,FALSE,"품의서";#N/A,#N/A,FALSE,"견적실행대비분석표";#N/A,#N/A,FALSE,"공종별도급대비견적실행";#N/A,#N/A,FALSE,"외주공사 추정금액";#N/A,#N/A,FALSE,"공종별도급대비계약현황"}</definedName>
    <definedName name="AK" localSheetId="22" hidden="1">{#N/A,#N/A,FALSE,"품의서";#N/A,#N/A,FALSE,"견적실행대비분석표";#N/A,#N/A,FALSE,"공종별도급대비견적실행";#N/A,#N/A,FALSE,"외주공사 추정금액";#N/A,#N/A,FALSE,"공종별도급대비계약현황"}</definedName>
    <definedName name="AK" localSheetId="24" hidden="1">{#N/A,#N/A,FALSE,"품의서";#N/A,#N/A,FALSE,"견적실행대비분석표";#N/A,#N/A,FALSE,"공종별도급대비견적실행";#N/A,#N/A,FALSE,"외주공사 추정금액";#N/A,#N/A,FALSE,"공종별도급대비계약현황"}</definedName>
    <definedName name="AK" localSheetId="28" hidden="1">{#N/A,#N/A,FALSE,"품의서";#N/A,#N/A,FALSE,"견적실행대비분석표";#N/A,#N/A,FALSE,"공종별도급대비견적실행";#N/A,#N/A,FALSE,"외주공사 추정금액";#N/A,#N/A,FALSE,"공종별도급대비계약현황"}</definedName>
    <definedName name="AK" localSheetId="14" hidden="1">{#N/A,#N/A,FALSE,"품의서";#N/A,#N/A,FALSE,"견적실행대비분석표";#N/A,#N/A,FALSE,"공종별도급대비견적실행";#N/A,#N/A,FALSE,"외주공사 추정금액";#N/A,#N/A,FALSE,"공종별도급대비계약현황"}</definedName>
    <definedName name="AK" hidden="1">{#N/A,#N/A,FALSE,"품의서";#N/A,#N/A,FALSE,"견적실행대비분석표";#N/A,#N/A,FALSE,"공종별도급대비견적실행";#N/A,#N/A,FALSE,"외주공사 추정금액";#N/A,#N/A,FALSE,"공종별도급대비계약현황"}</definedName>
    <definedName name="ak10b">#REF!</definedName>
    <definedName name="ak6b">#REF!</definedName>
    <definedName name="akem">#REF!</definedName>
    <definedName name="aket">#REF!</definedName>
    <definedName name="Alarm">#REF!</definedName>
    <definedName name="alc"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CKDGH" localSheetId="12" hidden="1">{#N/A,#N/A,FALSE,"CCTV"}</definedName>
    <definedName name="ALCKDGH" localSheetId="11" hidden="1">{#N/A,#N/A,FALSE,"CCTV"}</definedName>
    <definedName name="ALCKDGH" localSheetId="13" hidden="1">{#N/A,#N/A,FALSE,"CCTV"}</definedName>
    <definedName name="ALCKDGH" localSheetId="16" hidden="1">{#N/A,#N/A,FALSE,"CCTV"}</definedName>
    <definedName name="ALCKDGH" localSheetId="21" hidden="1">{#N/A,#N/A,FALSE,"CCTV"}</definedName>
    <definedName name="ALCKDGH" localSheetId="18" hidden="1">{#N/A,#N/A,FALSE,"CCTV"}</definedName>
    <definedName name="ALCKDGH" localSheetId="19" hidden="1">{#N/A,#N/A,FALSE,"CCTV"}</definedName>
    <definedName name="ALCKDGH" localSheetId="20" hidden="1">{#N/A,#N/A,FALSE,"CCTV"}</definedName>
    <definedName name="ALCKDGH" localSheetId="22" hidden="1">{#N/A,#N/A,FALSE,"CCTV"}</definedName>
    <definedName name="ALCKDGH" localSheetId="24" hidden="1">{#N/A,#N/A,FALSE,"CCTV"}</definedName>
    <definedName name="ALCKDGH" localSheetId="28" hidden="1">{#N/A,#N/A,FALSE,"CCTV"}</definedName>
    <definedName name="ALCKDGH" localSheetId="14" hidden="1">{#N/A,#N/A,FALSE,"CCTV"}</definedName>
    <definedName name="ALCKDGH" hidden="1">{#N/A,#N/A,FALSE,"CCTV"}</definedName>
    <definedName name="algag" localSheetId="12" hidden="1">{"'Sheet1'!$L$16"}</definedName>
    <definedName name="algag" localSheetId="11" hidden="1">{"'Sheet1'!$L$16"}</definedName>
    <definedName name="algag" localSheetId="13" hidden="1">{"'Sheet1'!$L$16"}</definedName>
    <definedName name="algag" localSheetId="16" hidden="1">{"'Sheet1'!$L$16"}</definedName>
    <definedName name="algag" localSheetId="21" hidden="1">{"'Sheet1'!$L$16"}</definedName>
    <definedName name="algag" localSheetId="18" hidden="1">{"'Sheet1'!$L$16"}</definedName>
    <definedName name="algag" localSheetId="19" hidden="1">{"'Sheet1'!$L$16"}</definedName>
    <definedName name="algag" localSheetId="20" hidden="1">{"'Sheet1'!$L$16"}</definedName>
    <definedName name="algag" localSheetId="22" hidden="1">{"'Sheet1'!$L$16"}</definedName>
    <definedName name="algag" localSheetId="24" hidden="1">{"'Sheet1'!$L$16"}</definedName>
    <definedName name="algag" localSheetId="28" hidden="1">{"'Sheet1'!$L$16"}</definedName>
    <definedName name="algag" localSheetId="14" hidden="1">{"'Sheet1'!$L$16"}</definedName>
    <definedName name="algag" hidden="1">{"'Sheet1'!$L$16"}</definedName>
    <definedName name="ALI" localSheetId="12" hidden="1">{"'Feb 99'!$A$1:$G$30"}</definedName>
    <definedName name="ALI" localSheetId="11" hidden="1">{"'Feb 99'!$A$1:$G$30"}</definedName>
    <definedName name="ALI" localSheetId="13" hidden="1">{"'Feb 99'!$A$1:$G$30"}</definedName>
    <definedName name="ALI" localSheetId="16" hidden="1">{"'Feb 99'!$A$1:$G$30"}</definedName>
    <definedName name="ALI" localSheetId="21" hidden="1">{"'Feb 99'!$A$1:$G$30"}</definedName>
    <definedName name="ALI" localSheetId="18" hidden="1">{"'Feb 99'!$A$1:$G$30"}</definedName>
    <definedName name="ALI" localSheetId="19" hidden="1">{"'Feb 99'!$A$1:$G$30"}</definedName>
    <definedName name="ALI" localSheetId="20" hidden="1">{"'Feb 99'!$A$1:$G$30"}</definedName>
    <definedName name="ALI" localSheetId="22" hidden="1">{"'Feb 99'!$A$1:$G$30"}</definedName>
    <definedName name="ALI" localSheetId="24" hidden="1">{"'Feb 99'!$A$1:$G$30"}</definedName>
    <definedName name="ALI" localSheetId="28" hidden="1">{"'Feb 99'!$A$1:$G$30"}</definedName>
    <definedName name="ALI" localSheetId="14" hidden="1">{"'Feb 99'!$A$1:$G$30"}</definedName>
    <definedName name="ALI" hidden="1">{"'Feb 99'!$A$1:$G$30"}</definedName>
    <definedName name="aLKFJFH" localSheetId="12" hidden="1">{#N/A,#N/A,FALSE,"CCTV"}</definedName>
    <definedName name="aLKFJFH" localSheetId="11" hidden="1">{#N/A,#N/A,FALSE,"CCTV"}</definedName>
    <definedName name="aLKFJFH" localSheetId="13" hidden="1">{#N/A,#N/A,FALSE,"CCTV"}</definedName>
    <definedName name="aLKFJFH" localSheetId="16" hidden="1">{#N/A,#N/A,FALSE,"CCTV"}</definedName>
    <definedName name="aLKFJFH" localSheetId="21" hidden="1">{#N/A,#N/A,FALSE,"CCTV"}</definedName>
    <definedName name="aLKFJFH" localSheetId="18" hidden="1">{#N/A,#N/A,FALSE,"CCTV"}</definedName>
    <definedName name="aLKFJFH" localSheetId="19" hidden="1">{#N/A,#N/A,FALSE,"CCTV"}</definedName>
    <definedName name="aLKFJFH" localSheetId="20" hidden="1">{#N/A,#N/A,FALSE,"CCTV"}</definedName>
    <definedName name="aLKFJFH" localSheetId="22" hidden="1">{#N/A,#N/A,FALSE,"CCTV"}</definedName>
    <definedName name="aLKFJFH" localSheetId="24" hidden="1">{#N/A,#N/A,FALSE,"CCTV"}</definedName>
    <definedName name="aLKFJFH" localSheetId="28" hidden="1">{#N/A,#N/A,FALSE,"CCTV"}</definedName>
    <definedName name="aLKFJFH" localSheetId="14" hidden="1">{#N/A,#N/A,FALSE,"CCTV"}</definedName>
    <definedName name="aLKFJFH" hidden="1">{#N/A,#N/A,FALSE,"CCTV"}</definedName>
    <definedName name="ALL">#REF!</definedName>
    <definedName name="All_Item">#REF!</definedName>
    <definedName name="alo" hidden="1">#REF!</definedName>
    <definedName name="ALPIN">#N/A</definedName>
    <definedName name="ALPJYOU">#N/A</definedName>
    <definedName name="ALPTOI">#N/A</definedName>
    <definedName name="already"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read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U">#REF!</definedName>
    <definedName name="AM"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moi" localSheetId="12" hidden="1">{"'Sheet1'!$L$16"}</definedName>
    <definedName name="amoi" localSheetId="11" hidden="1">{"'Sheet1'!$L$16"}</definedName>
    <definedName name="amoi" localSheetId="13" hidden="1">{"'Sheet1'!$L$16"}</definedName>
    <definedName name="amoi" localSheetId="16" hidden="1">{"'Sheet1'!$L$16"}</definedName>
    <definedName name="amoi" localSheetId="21" hidden="1">{"'Sheet1'!$L$16"}</definedName>
    <definedName name="amoi" localSheetId="18" hidden="1">{"'Sheet1'!$L$16"}</definedName>
    <definedName name="amoi" localSheetId="19" hidden="1">{"'Sheet1'!$L$16"}</definedName>
    <definedName name="amoi" localSheetId="20" hidden="1">{"'Sheet1'!$L$16"}</definedName>
    <definedName name="amoi" localSheetId="22" hidden="1">{"'Sheet1'!$L$16"}</definedName>
    <definedName name="amoi" localSheetId="24" hidden="1">{"'Sheet1'!$L$16"}</definedName>
    <definedName name="amoi" localSheetId="28" hidden="1">{"'Sheet1'!$L$16"}</definedName>
    <definedName name="amoi" localSheetId="14" hidden="1">{"'Sheet1'!$L$16"}</definedName>
    <definedName name="amoi" hidden="1">{"'Sheet1'!$L$16"}</definedName>
    <definedName name="Ampe2500">#REF!</definedName>
    <definedName name="An" localSheetId="12" hidden="1">{"'Sheet1'!$L$16"}</definedName>
    <definedName name="An" localSheetId="11" hidden="1">{"'Sheet1'!$L$16"}</definedName>
    <definedName name="An" localSheetId="13" hidden="1">{"'Sheet1'!$L$16"}</definedName>
    <definedName name="An" localSheetId="16" hidden="1">{"'Sheet1'!$L$16"}</definedName>
    <definedName name="An" localSheetId="21" hidden="1">{"'Sheet1'!$L$16"}</definedName>
    <definedName name="An" localSheetId="18" hidden="1">{"'Sheet1'!$L$16"}</definedName>
    <definedName name="An" localSheetId="19" hidden="1">{"'Sheet1'!$L$16"}</definedName>
    <definedName name="An" localSheetId="20" hidden="1">{"'Sheet1'!$L$16"}</definedName>
    <definedName name="An" localSheetId="22" hidden="1">{"'Sheet1'!$L$16"}</definedName>
    <definedName name="An" localSheetId="24" hidden="1">{"'Sheet1'!$L$16"}</definedName>
    <definedName name="An" localSheetId="28" hidden="1">{"'Sheet1'!$L$16"}</definedName>
    <definedName name="An" localSheetId="14" hidden="1">{"'Sheet1'!$L$16"}</definedName>
    <definedName name="An" hidden="1">{"'Sheet1'!$L$16"}</definedName>
    <definedName name="anakf" localSheetId="12" hidden="1">{#N/A,#N/A,FALSE,"资产负债表";#N/A,#N/A,FALSE,"资产负债表"}</definedName>
    <definedName name="anakf" localSheetId="11" hidden="1">{#N/A,#N/A,FALSE,"资产负债表";#N/A,#N/A,FALSE,"资产负债表"}</definedName>
    <definedName name="anakf" localSheetId="13" hidden="1">{#N/A,#N/A,FALSE,"资产负债表";#N/A,#N/A,FALSE,"资产负债表"}</definedName>
    <definedName name="anakf" localSheetId="16" hidden="1">{#N/A,#N/A,FALSE,"资产负债表";#N/A,#N/A,FALSE,"资产负债表"}</definedName>
    <definedName name="anakf" localSheetId="21" hidden="1">{#N/A,#N/A,FALSE,"资产负债表";#N/A,#N/A,FALSE,"资产负债表"}</definedName>
    <definedName name="anakf" localSheetId="18" hidden="1">{#N/A,#N/A,FALSE,"资产负债表";#N/A,#N/A,FALSE,"资产负债表"}</definedName>
    <definedName name="anakf" localSheetId="19" hidden="1">{#N/A,#N/A,FALSE,"资产负债表";#N/A,#N/A,FALSE,"资产负债表"}</definedName>
    <definedName name="anakf" localSheetId="20" hidden="1">{#N/A,#N/A,FALSE,"资产负债表";#N/A,#N/A,FALSE,"资产负债表"}</definedName>
    <definedName name="anakf" localSheetId="22" hidden="1">{#N/A,#N/A,FALSE,"资产负债表";#N/A,#N/A,FALSE,"资产负债表"}</definedName>
    <definedName name="anakf" localSheetId="24" hidden="1">{#N/A,#N/A,FALSE,"资产负债表";#N/A,#N/A,FALSE,"资产负债表"}</definedName>
    <definedName name="anakf" localSheetId="28" hidden="1">{#N/A,#N/A,FALSE,"资产负债表";#N/A,#N/A,FALSE,"资产负债表"}</definedName>
    <definedName name="anakf" localSheetId="14" hidden="1">{#N/A,#N/A,FALSE,"资产负债表";#N/A,#N/A,FALSE,"资产负债表"}</definedName>
    <definedName name="anakf" hidden="1">{#N/A,#N/A,FALSE,"资产负债表";#N/A,#N/A,FALSE,"资产负债表"}</definedName>
    <definedName name="ANALSIS._.9511" localSheetId="12" hidden="1">{#N/A,#N/A,FALSE,"ABB HOLDING LTD"}</definedName>
    <definedName name="ANALSIS._.9511" localSheetId="11" hidden="1">{#N/A,#N/A,FALSE,"ABB HOLDING LTD"}</definedName>
    <definedName name="ANALSIS._.9511" localSheetId="13" hidden="1">{#N/A,#N/A,FALSE,"ABB HOLDING LTD"}</definedName>
    <definedName name="ANALSIS._.9511" localSheetId="16" hidden="1">{#N/A,#N/A,FALSE,"ABB HOLDING LTD"}</definedName>
    <definedName name="ANALSIS._.9511" localSheetId="21" hidden="1">{#N/A,#N/A,FALSE,"ABB HOLDING LTD"}</definedName>
    <definedName name="ANALSIS._.9511" localSheetId="18" hidden="1">{#N/A,#N/A,FALSE,"ABB HOLDING LTD"}</definedName>
    <definedName name="ANALSIS._.9511" localSheetId="19" hidden="1">{#N/A,#N/A,FALSE,"ABB HOLDING LTD"}</definedName>
    <definedName name="ANALSIS._.9511" localSheetId="20" hidden="1">{#N/A,#N/A,FALSE,"ABB HOLDING LTD"}</definedName>
    <definedName name="ANALSIS._.9511" localSheetId="22" hidden="1">{#N/A,#N/A,FALSE,"ABB HOLDING LTD"}</definedName>
    <definedName name="ANALSIS._.9511" localSheetId="24" hidden="1">{#N/A,#N/A,FALSE,"ABB HOLDING LTD"}</definedName>
    <definedName name="ANALSIS._.9511" localSheetId="28" hidden="1">{#N/A,#N/A,FALSE,"ABB HOLDING LTD"}</definedName>
    <definedName name="ANALSIS._.9511" localSheetId="14" hidden="1">{#N/A,#N/A,FALSE,"ABB HOLDING LTD"}</definedName>
    <definedName name="ANALSIS._.9511" hidden="1">{#N/A,#N/A,FALSE,"ABB HOLDING LTD"}</definedName>
    <definedName name="anh" hidden="1">#REF!</definedName>
    <definedName name="anh\" localSheetId="12" hidden="1">{"'Sheet1'!$L$16"}</definedName>
    <definedName name="anh\" localSheetId="11" hidden="1">{"'Sheet1'!$L$16"}</definedName>
    <definedName name="anh\" localSheetId="13" hidden="1">{"'Sheet1'!$L$16"}</definedName>
    <definedName name="anh\" localSheetId="16" hidden="1">{"'Sheet1'!$L$16"}</definedName>
    <definedName name="anh\" localSheetId="21" hidden="1">{"'Sheet1'!$L$16"}</definedName>
    <definedName name="anh\" localSheetId="18" hidden="1">{"'Sheet1'!$L$16"}</definedName>
    <definedName name="anh\" localSheetId="19" hidden="1">{"'Sheet1'!$L$16"}</definedName>
    <definedName name="anh\" localSheetId="20" hidden="1">{"'Sheet1'!$L$16"}</definedName>
    <definedName name="anh\" localSheetId="22" hidden="1">{"'Sheet1'!$L$16"}</definedName>
    <definedName name="anh\" localSheetId="24" hidden="1">{"'Sheet1'!$L$16"}</definedName>
    <definedName name="anh\" localSheetId="28" hidden="1">{"'Sheet1'!$L$16"}</definedName>
    <definedName name="anh\" localSheetId="14" hidden="1">{"'Sheet1'!$L$16"}</definedName>
    <definedName name="anh\" hidden="1">{"'Sheet1'!$L$16"}</definedName>
    <definedName name="anhcuc" localSheetId="12" hidden="1">{"'Sheet1'!$L$16"}</definedName>
    <definedName name="anhcuc" localSheetId="11" hidden="1">{"'Sheet1'!$L$16"}</definedName>
    <definedName name="anhcuc" localSheetId="13" hidden="1">{"'Sheet1'!$L$16"}</definedName>
    <definedName name="anhcuc" localSheetId="16" hidden="1">{"'Sheet1'!$L$16"}</definedName>
    <definedName name="anhcuc" localSheetId="21" hidden="1">{"'Sheet1'!$L$16"}</definedName>
    <definedName name="anhcuc" localSheetId="18" hidden="1">{"'Sheet1'!$L$16"}</definedName>
    <definedName name="anhcuc" localSheetId="19" hidden="1">{"'Sheet1'!$L$16"}</definedName>
    <definedName name="anhcuc" localSheetId="20" hidden="1">{"'Sheet1'!$L$16"}</definedName>
    <definedName name="anhcuc" localSheetId="22" hidden="1">{"'Sheet1'!$L$16"}</definedName>
    <definedName name="anhcuc" localSheetId="24" hidden="1">{"'Sheet1'!$L$16"}</definedName>
    <definedName name="anhcuc" localSheetId="28" hidden="1">{"'Sheet1'!$L$16"}</definedName>
    <definedName name="anhcuc" localSheetId="14" hidden="1">{"'Sheet1'!$L$16"}</definedName>
    <definedName name="anhcuc" hidden="1">{"'Sheet1'!$L$16"}</definedName>
    <definedName name="anhmo" localSheetId="12" hidden="1">{"'Sheet1'!$L$16"}</definedName>
    <definedName name="anhmo" localSheetId="11" hidden="1">{"'Sheet1'!$L$16"}</definedName>
    <definedName name="anhmo" localSheetId="13" hidden="1">{"'Sheet1'!$L$16"}</definedName>
    <definedName name="anhmo" localSheetId="16" hidden="1">{"'Sheet1'!$L$16"}</definedName>
    <definedName name="anhmo" localSheetId="21" hidden="1">{"'Sheet1'!$L$16"}</definedName>
    <definedName name="anhmo" localSheetId="18" hidden="1">{"'Sheet1'!$L$16"}</definedName>
    <definedName name="anhmo" localSheetId="19" hidden="1">{"'Sheet1'!$L$16"}</definedName>
    <definedName name="anhmo" localSheetId="20" hidden="1">{"'Sheet1'!$L$16"}</definedName>
    <definedName name="anhmo" localSheetId="22" hidden="1">{"'Sheet1'!$L$16"}</definedName>
    <definedName name="anhmo" localSheetId="24" hidden="1">{"'Sheet1'!$L$16"}</definedName>
    <definedName name="anhmo" localSheetId="28" hidden="1">{"'Sheet1'!$L$16"}</definedName>
    <definedName name="anhmo" localSheetId="14" hidden="1">{"'Sheet1'!$L$16"}</definedName>
    <definedName name="anhmo" hidden="1">{"'Sheet1'!$L$16"}</definedName>
    <definedName name="anphong" localSheetId="12" hidden="1">{"'Sheet1'!$L$16"}</definedName>
    <definedName name="anphong" localSheetId="11" hidden="1">{"'Sheet1'!$L$16"}</definedName>
    <definedName name="anphong" localSheetId="13" hidden="1">{"'Sheet1'!$L$16"}</definedName>
    <definedName name="anphong" localSheetId="16" hidden="1">{"'Sheet1'!$L$16"}</definedName>
    <definedName name="anphong" localSheetId="21" hidden="1">{"'Sheet1'!$L$16"}</definedName>
    <definedName name="anphong" localSheetId="18" hidden="1">{"'Sheet1'!$L$16"}</definedName>
    <definedName name="anphong" localSheetId="19" hidden="1">{"'Sheet1'!$L$16"}</definedName>
    <definedName name="anphong" localSheetId="20" hidden="1">{"'Sheet1'!$L$16"}</definedName>
    <definedName name="anphong" localSheetId="22" hidden="1">{"'Sheet1'!$L$16"}</definedName>
    <definedName name="anphong" localSheetId="24" hidden="1">{"'Sheet1'!$L$16"}</definedName>
    <definedName name="anphong" localSheetId="28" hidden="1">{"'Sheet1'!$L$16"}</definedName>
    <definedName name="anphong" localSheetId="14" hidden="1">{"'Sheet1'!$L$16"}</definedName>
    <definedName name="anphong" hidden="1">{"'Sheet1'!$L$16"}</definedName>
    <definedName name="anscount" hidden="1">1</definedName>
    <definedName name="Antoan" localSheetId="12" hidden="1">{"'Sheet1'!$L$16"}</definedName>
    <definedName name="Antoan" localSheetId="11" hidden="1">{"'Sheet1'!$L$16"}</definedName>
    <definedName name="Antoan" localSheetId="13" hidden="1">{"'Sheet1'!$L$16"}</definedName>
    <definedName name="Antoan" localSheetId="16" hidden="1">{"'Sheet1'!$L$16"}</definedName>
    <definedName name="Antoan" localSheetId="21" hidden="1">{"'Sheet1'!$L$16"}</definedName>
    <definedName name="Antoan" localSheetId="18" hidden="1">{"'Sheet1'!$L$16"}</definedName>
    <definedName name="Antoan" localSheetId="19" hidden="1">{"'Sheet1'!$L$16"}</definedName>
    <definedName name="Antoan" localSheetId="20" hidden="1">{"'Sheet1'!$L$16"}</definedName>
    <definedName name="Antoan" localSheetId="22" hidden="1">{"'Sheet1'!$L$16"}</definedName>
    <definedName name="Antoan" localSheetId="24" hidden="1">{"'Sheet1'!$L$16"}</definedName>
    <definedName name="Antoan" localSheetId="28" hidden="1">{"'Sheet1'!$L$16"}</definedName>
    <definedName name="Antoan" localSheetId="14" hidden="1">{"'Sheet1'!$L$16"}</definedName>
    <definedName name="Antoan" hidden="1">{"'Sheet1'!$L$16"}</definedName>
    <definedName name="AO" localSheetId="12" hidden="1">{#N/A,#N/A,FALSE,"갑지";#N/A,#N/A,FALSE,"개요";#N/A,#N/A,FALSE,"비목별";#N/A,#N/A,FALSE,"건물별";#N/A,#N/A,FALSE,"기구표";#N/A,#N/A,FALSE,"직원투입"}</definedName>
    <definedName name="AO" localSheetId="11" hidden="1">{#N/A,#N/A,FALSE,"갑지";#N/A,#N/A,FALSE,"개요";#N/A,#N/A,FALSE,"비목별";#N/A,#N/A,FALSE,"건물별";#N/A,#N/A,FALSE,"기구표";#N/A,#N/A,FALSE,"직원투입"}</definedName>
    <definedName name="AO" localSheetId="13" hidden="1">{#N/A,#N/A,FALSE,"갑지";#N/A,#N/A,FALSE,"개요";#N/A,#N/A,FALSE,"비목별";#N/A,#N/A,FALSE,"건물별";#N/A,#N/A,FALSE,"기구표";#N/A,#N/A,FALSE,"직원투입"}</definedName>
    <definedName name="AO" localSheetId="16" hidden="1">{#N/A,#N/A,FALSE,"갑지";#N/A,#N/A,FALSE,"개요";#N/A,#N/A,FALSE,"비목별";#N/A,#N/A,FALSE,"건물별";#N/A,#N/A,FALSE,"기구표";#N/A,#N/A,FALSE,"직원투입"}</definedName>
    <definedName name="AO" localSheetId="21" hidden="1">{#N/A,#N/A,FALSE,"갑지";#N/A,#N/A,FALSE,"개요";#N/A,#N/A,FALSE,"비목별";#N/A,#N/A,FALSE,"건물별";#N/A,#N/A,FALSE,"기구표";#N/A,#N/A,FALSE,"직원투입"}</definedName>
    <definedName name="AO" localSheetId="18" hidden="1">{#N/A,#N/A,FALSE,"갑지";#N/A,#N/A,FALSE,"개요";#N/A,#N/A,FALSE,"비목별";#N/A,#N/A,FALSE,"건물별";#N/A,#N/A,FALSE,"기구표";#N/A,#N/A,FALSE,"직원투입"}</definedName>
    <definedName name="AO" localSheetId="19" hidden="1">{#N/A,#N/A,FALSE,"갑지";#N/A,#N/A,FALSE,"개요";#N/A,#N/A,FALSE,"비목별";#N/A,#N/A,FALSE,"건물별";#N/A,#N/A,FALSE,"기구표";#N/A,#N/A,FALSE,"직원투입"}</definedName>
    <definedName name="AO" localSheetId="20" hidden="1">{#N/A,#N/A,FALSE,"갑지";#N/A,#N/A,FALSE,"개요";#N/A,#N/A,FALSE,"비목별";#N/A,#N/A,FALSE,"건물별";#N/A,#N/A,FALSE,"기구표";#N/A,#N/A,FALSE,"직원투입"}</definedName>
    <definedName name="AO" localSheetId="22" hidden="1">{#N/A,#N/A,FALSE,"갑지";#N/A,#N/A,FALSE,"개요";#N/A,#N/A,FALSE,"비목별";#N/A,#N/A,FALSE,"건물별";#N/A,#N/A,FALSE,"기구표";#N/A,#N/A,FALSE,"직원투입"}</definedName>
    <definedName name="AO" localSheetId="24" hidden="1">{#N/A,#N/A,FALSE,"갑지";#N/A,#N/A,FALSE,"개요";#N/A,#N/A,FALSE,"비목별";#N/A,#N/A,FALSE,"건물별";#N/A,#N/A,FALSE,"기구표";#N/A,#N/A,FALSE,"직원투입"}</definedName>
    <definedName name="AO" localSheetId="28" hidden="1">{#N/A,#N/A,FALSE,"갑지";#N/A,#N/A,FALSE,"개요";#N/A,#N/A,FALSE,"비목별";#N/A,#N/A,FALSE,"건물별";#N/A,#N/A,FALSE,"기구표";#N/A,#N/A,FALSE,"직원투입"}</definedName>
    <definedName name="AO" localSheetId="14" hidden="1">{#N/A,#N/A,FALSE,"갑지";#N/A,#N/A,FALSE,"개요";#N/A,#N/A,FALSE,"비목별";#N/A,#N/A,FALSE,"건물별";#N/A,#N/A,FALSE,"기구표";#N/A,#N/A,FALSE,"직원투입"}</definedName>
    <definedName name="AO" hidden="1">{#N/A,#N/A,FALSE,"갑지";#N/A,#N/A,FALSE,"개요";#N/A,#N/A,FALSE,"비목별";#N/A,#N/A,FALSE,"건물별";#N/A,#N/A,FALSE,"기구표";#N/A,#N/A,FALSE,"직원투입"}</definedName>
    <definedName name="AP" localSheetId="12" hidden="1">{#N/A,#N/A,FALSE,"Aging Summary";#N/A,#N/A,FALSE,"Ratio Analysis";#N/A,#N/A,FALSE,"Test 120 Day Accts";#N/A,#N/A,FALSE,"Tickmarks"}</definedName>
    <definedName name="AP" localSheetId="11" hidden="1">{#N/A,#N/A,FALSE,"Aging Summary";#N/A,#N/A,FALSE,"Ratio Analysis";#N/A,#N/A,FALSE,"Test 120 Day Accts";#N/A,#N/A,FALSE,"Tickmarks"}</definedName>
    <definedName name="AP" localSheetId="13" hidden="1">{#N/A,#N/A,FALSE,"Aging Summary";#N/A,#N/A,FALSE,"Ratio Analysis";#N/A,#N/A,FALSE,"Test 120 Day Accts";#N/A,#N/A,FALSE,"Tickmarks"}</definedName>
    <definedName name="AP" localSheetId="16" hidden="1">{#N/A,#N/A,FALSE,"Aging Summary";#N/A,#N/A,FALSE,"Ratio Analysis";#N/A,#N/A,FALSE,"Test 120 Day Accts";#N/A,#N/A,FALSE,"Tickmarks"}</definedName>
    <definedName name="AP" localSheetId="21" hidden="1">{#N/A,#N/A,FALSE,"Aging Summary";#N/A,#N/A,FALSE,"Ratio Analysis";#N/A,#N/A,FALSE,"Test 120 Day Accts";#N/A,#N/A,FALSE,"Tickmarks"}</definedName>
    <definedName name="AP" localSheetId="18" hidden="1">{#N/A,#N/A,FALSE,"Aging Summary";#N/A,#N/A,FALSE,"Ratio Analysis";#N/A,#N/A,FALSE,"Test 120 Day Accts";#N/A,#N/A,FALSE,"Tickmarks"}</definedName>
    <definedName name="AP" localSheetId="19" hidden="1">{#N/A,#N/A,FALSE,"Aging Summary";#N/A,#N/A,FALSE,"Ratio Analysis";#N/A,#N/A,FALSE,"Test 120 Day Accts";#N/A,#N/A,FALSE,"Tickmarks"}</definedName>
    <definedName name="AP" localSheetId="20" hidden="1">{#N/A,#N/A,FALSE,"Aging Summary";#N/A,#N/A,FALSE,"Ratio Analysis";#N/A,#N/A,FALSE,"Test 120 Day Accts";#N/A,#N/A,FALSE,"Tickmarks"}</definedName>
    <definedName name="AP" localSheetId="22" hidden="1">{#N/A,#N/A,FALSE,"Aging Summary";#N/A,#N/A,FALSE,"Ratio Analysis";#N/A,#N/A,FALSE,"Test 120 Day Accts";#N/A,#N/A,FALSE,"Tickmarks"}</definedName>
    <definedName name="AP" localSheetId="24" hidden="1">{#N/A,#N/A,FALSE,"Aging Summary";#N/A,#N/A,FALSE,"Ratio Analysis";#N/A,#N/A,FALSE,"Test 120 Day Accts";#N/A,#N/A,FALSE,"Tickmarks"}</definedName>
    <definedName name="AP" localSheetId="28" hidden="1">{#N/A,#N/A,FALSE,"Aging Summary";#N/A,#N/A,FALSE,"Ratio Analysis";#N/A,#N/A,FALSE,"Test 120 Day Accts";#N/A,#N/A,FALSE,"Tickmarks"}</definedName>
    <definedName name="AP" localSheetId="14" hidden="1">{#N/A,#N/A,FALSE,"Aging Summary";#N/A,#N/A,FALSE,"Ratio Analysis";#N/A,#N/A,FALSE,"Test 120 Day Accts";#N/A,#N/A,FALSE,"Tickmarks"}</definedName>
    <definedName name="AP" hidden="1">{#N/A,#N/A,FALSE,"Aging Summary";#N/A,#N/A,FALSE,"Ratio Analysis";#N/A,#N/A,FALSE,"Test 120 Day Accts";#N/A,#N/A,FALSE,"Tickmarks"}</definedName>
    <definedName name="apl">#REF!</definedName>
    <definedName name="appendix4" localSheetId="12" hidden="1">{#N/A,#N/A,TRUE,"Cover sheet";#N/A,#N/A,TRUE,"Summary";#N/A,#N/A,TRUE,"Key Assumptions";#N/A,#N/A,TRUE,"Profit &amp; Loss";#N/A,#N/A,TRUE,"Balance Sheet";#N/A,#N/A,TRUE,"Cashflow";#N/A,#N/A,TRUE,"IRR";#N/A,#N/A,TRUE,"Ratios";#N/A,#N/A,TRUE,"Debt analysis"}</definedName>
    <definedName name="appendix4" localSheetId="11" hidden="1">{#N/A,#N/A,TRUE,"Cover sheet";#N/A,#N/A,TRUE,"Summary";#N/A,#N/A,TRUE,"Key Assumptions";#N/A,#N/A,TRUE,"Profit &amp; Loss";#N/A,#N/A,TRUE,"Balance Sheet";#N/A,#N/A,TRUE,"Cashflow";#N/A,#N/A,TRUE,"IRR";#N/A,#N/A,TRUE,"Ratios";#N/A,#N/A,TRUE,"Debt analysis"}</definedName>
    <definedName name="appendix4" localSheetId="13" hidden="1">{#N/A,#N/A,TRUE,"Cover sheet";#N/A,#N/A,TRUE,"Summary";#N/A,#N/A,TRUE,"Key Assumptions";#N/A,#N/A,TRUE,"Profit &amp; Loss";#N/A,#N/A,TRUE,"Balance Sheet";#N/A,#N/A,TRUE,"Cashflow";#N/A,#N/A,TRUE,"IRR";#N/A,#N/A,TRUE,"Ratios";#N/A,#N/A,TRUE,"Debt analysis"}</definedName>
    <definedName name="appendix4" localSheetId="16" hidden="1">{#N/A,#N/A,TRUE,"Cover sheet";#N/A,#N/A,TRUE,"Summary";#N/A,#N/A,TRUE,"Key Assumptions";#N/A,#N/A,TRUE,"Profit &amp; Loss";#N/A,#N/A,TRUE,"Balance Sheet";#N/A,#N/A,TRUE,"Cashflow";#N/A,#N/A,TRUE,"IRR";#N/A,#N/A,TRUE,"Ratios";#N/A,#N/A,TRUE,"Debt analysis"}</definedName>
    <definedName name="appendix4" localSheetId="21" hidden="1">{#N/A,#N/A,TRUE,"Cover sheet";#N/A,#N/A,TRUE,"Summary";#N/A,#N/A,TRUE,"Key Assumptions";#N/A,#N/A,TRUE,"Profit &amp; Loss";#N/A,#N/A,TRUE,"Balance Sheet";#N/A,#N/A,TRUE,"Cashflow";#N/A,#N/A,TRUE,"IRR";#N/A,#N/A,TRUE,"Ratios";#N/A,#N/A,TRUE,"Debt analysis"}</definedName>
    <definedName name="appendix4" localSheetId="18" hidden="1">{#N/A,#N/A,TRUE,"Cover sheet";#N/A,#N/A,TRUE,"Summary";#N/A,#N/A,TRUE,"Key Assumptions";#N/A,#N/A,TRUE,"Profit &amp; Loss";#N/A,#N/A,TRUE,"Balance Sheet";#N/A,#N/A,TRUE,"Cashflow";#N/A,#N/A,TRUE,"IRR";#N/A,#N/A,TRUE,"Ratios";#N/A,#N/A,TRUE,"Debt analysis"}</definedName>
    <definedName name="appendix4" localSheetId="19" hidden="1">{#N/A,#N/A,TRUE,"Cover sheet";#N/A,#N/A,TRUE,"Summary";#N/A,#N/A,TRUE,"Key Assumptions";#N/A,#N/A,TRUE,"Profit &amp; Loss";#N/A,#N/A,TRUE,"Balance Sheet";#N/A,#N/A,TRUE,"Cashflow";#N/A,#N/A,TRUE,"IRR";#N/A,#N/A,TRUE,"Ratios";#N/A,#N/A,TRUE,"Debt analysis"}</definedName>
    <definedName name="appendix4" localSheetId="20" hidden="1">{#N/A,#N/A,TRUE,"Cover sheet";#N/A,#N/A,TRUE,"Summary";#N/A,#N/A,TRUE,"Key Assumptions";#N/A,#N/A,TRUE,"Profit &amp; Loss";#N/A,#N/A,TRUE,"Balance Sheet";#N/A,#N/A,TRUE,"Cashflow";#N/A,#N/A,TRUE,"IRR";#N/A,#N/A,TRUE,"Ratios";#N/A,#N/A,TRUE,"Debt analysis"}</definedName>
    <definedName name="appendix4" localSheetId="22" hidden="1">{#N/A,#N/A,TRUE,"Cover sheet";#N/A,#N/A,TRUE,"Summary";#N/A,#N/A,TRUE,"Key Assumptions";#N/A,#N/A,TRUE,"Profit &amp; Loss";#N/A,#N/A,TRUE,"Balance Sheet";#N/A,#N/A,TRUE,"Cashflow";#N/A,#N/A,TRUE,"IRR";#N/A,#N/A,TRUE,"Ratios";#N/A,#N/A,TRUE,"Debt analysis"}</definedName>
    <definedName name="appendix4" localSheetId="24" hidden="1">{#N/A,#N/A,TRUE,"Cover sheet";#N/A,#N/A,TRUE,"Summary";#N/A,#N/A,TRUE,"Key Assumptions";#N/A,#N/A,TRUE,"Profit &amp; Loss";#N/A,#N/A,TRUE,"Balance Sheet";#N/A,#N/A,TRUE,"Cashflow";#N/A,#N/A,TRUE,"IRR";#N/A,#N/A,TRUE,"Ratios";#N/A,#N/A,TRUE,"Debt analysis"}</definedName>
    <definedName name="appendix4" localSheetId="28" hidden="1">{#N/A,#N/A,TRUE,"Cover sheet";#N/A,#N/A,TRUE,"Summary";#N/A,#N/A,TRUE,"Key Assumptions";#N/A,#N/A,TRUE,"Profit &amp; Loss";#N/A,#N/A,TRUE,"Balance Sheet";#N/A,#N/A,TRUE,"Cashflow";#N/A,#N/A,TRUE,"IRR";#N/A,#N/A,TRUE,"Ratios";#N/A,#N/A,TRUE,"Debt analysis"}</definedName>
    <definedName name="appendix4" localSheetId="14"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RDN" localSheetId="12" hidden="1">{"'Sheet1'!$L$16"}</definedName>
    <definedName name="APRDN" localSheetId="11" hidden="1">{"'Sheet1'!$L$16"}</definedName>
    <definedName name="APRDN" localSheetId="13" hidden="1">{"'Sheet1'!$L$16"}</definedName>
    <definedName name="APRDN" localSheetId="16" hidden="1">{"'Sheet1'!$L$16"}</definedName>
    <definedName name="APRDN" localSheetId="21" hidden="1">{"'Sheet1'!$L$16"}</definedName>
    <definedName name="APRDN" localSheetId="18" hidden="1">{"'Sheet1'!$L$16"}</definedName>
    <definedName name="APRDN" localSheetId="19" hidden="1">{"'Sheet1'!$L$16"}</definedName>
    <definedName name="APRDN" localSheetId="20" hidden="1">{"'Sheet1'!$L$16"}</definedName>
    <definedName name="APRDN" localSheetId="22" hidden="1">{"'Sheet1'!$L$16"}</definedName>
    <definedName name="APRDN" localSheetId="24" hidden="1">{"'Sheet1'!$L$16"}</definedName>
    <definedName name="APRDN" localSheetId="28" hidden="1">{"'Sheet1'!$L$16"}</definedName>
    <definedName name="APRDN" localSheetId="14" hidden="1">{"'Sheet1'!$L$16"}</definedName>
    <definedName name="APRDN" hidden="1">{"'Sheet1'!$L$16"}</definedName>
    <definedName name="Aq">#REF!</definedName>
    <definedName name="AQA" localSheetId="12" hidden="1">{"'Sheet1'!$L$16"}</definedName>
    <definedName name="AQA" localSheetId="11" hidden="1">{"'Sheet1'!$L$16"}</definedName>
    <definedName name="AQA" localSheetId="13" hidden="1">{"'Sheet1'!$L$16"}</definedName>
    <definedName name="AQA" localSheetId="16" hidden="1">{"'Sheet1'!$L$16"}</definedName>
    <definedName name="AQA" localSheetId="21" hidden="1">{"'Sheet1'!$L$16"}</definedName>
    <definedName name="AQA" localSheetId="18" hidden="1">{"'Sheet1'!$L$16"}</definedName>
    <definedName name="AQA" localSheetId="19" hidden="1">{"'Sheet1'!$L$16"}</definedName>
    <definedName name="AQA" localSheetId="20" hidden="1">{"'Sheet1'!$L$16"}</definedName>
    <definedName name="AQA" localSheetId="22" hidden="1">{"'Sheet1'!$L$16"}</definedName>
    <definedName name="AQA" localSheetId="24" hidden="1">{"'Sheet1'!$L$16"}</definedName>
    <definedName name="AQA" localSheetId="28" hidden="1">{"'Sheet1'!$L$16"}</definedName>
    <definedName name="AQA" localSheetId="14" hidden="1">{"'Sheet1'!$L$16"}</definedName>
    <definedName name="AQA" hidden="1">{"'Sheet1'!$L$16"}</definedName>
    <definedName name="AQE" localSheetId="12" hidden="1">{"'장비'!$A$3:$M$12"}</definedName>
    <definedName name="AQE" localSheetId="11" hidden="1">{"'장비'!$A$3:$M$12"}</definedName>
    <definedName name="AQE" localSheetId="13" hidden="1">{"'장비'!$A$3:$M$12"}</definedName>
    <definedName name="AQE" localSheetId="16" hidden="1">{"'장비'!$A$3:$M$12"}</definedName>
    <definedName name="AQE" localSheetId="21" hidden="1">{"'장비'!$A$3:$M$12"}</definedName>
    <definedName name="AQE" localSheetId="18" hidden="1">{"'장비'!$A$3:$M$12"}</definedName>
    <definedName name="AQE" localSheetId="19" hidden="1">{"'장비'!$A$3:$M$12"}</definedName>
    <definedName name="AQE" localSheetId="20" hidden="1">{"'장비'!$A$3:$M$12"}</definedName>
    <definedName name="AQE" localSheetId="22" hidden="1">{"'장비'!$A$3:$M$12"}</definedName>
    <definedName name="AQE" localSheetId="24" hidden="1">{"'장비'!$A$3:$M$12"}</definedName>
    <definedName name="AQE" localSheetId="28" hidden="1">{"'장비'!$A$3:$M$12"}</definedName>
    <definedName name="AQE" localSheetId="14" hidden="1">{"'장비'!$A$3:$M$12"}</definedName>
    <definedName name="AQE" hidden="1">{"'장비'!$A$3:$M$12"}</definedName>
    <definedName name="aqqqqq2321" hidden="1">#REF!</definedName>
    <definedName name="aquatic" localSheetId="12" hidden="1">{"'Break down'!$A$4"}</definedName>
    <definedName name="aquatic" localSheetId="11" hidden="1">{"'Break down'!$A$4"}</definedName>
    <definedName name="aquatic" localSheetId="13" hidden="1">{"'Break down'!$A$4"}</definedName>
    <definedName name="aquatic" localSheetId="16" hidden="1">{"'Break down'!$A$4"}</definedName>
    <definedName name="aquatic" localSheetId="21" hidden="1">{"'Break down'!$A$4"}</definedName>
    <definedName name="aquatic" localSheetId="18" hidden="1">{"'Break down'!$A$4"}</definedName>
    <definedName name="aquatic" localSheetId="19" hidden="1">{"'Break down'!$A$4"}</definedName>
    <definedName name="aquatic" localSheetId="20" hidden="1">{"'Break down'!$A$4"}</definedName>
    <definedName name="aquatic" localSheetId="22" hidden="1">{"'Break down'!$A$4"}</definedName>
    <definedName name="aquatic" localSheetId="24" hidden="1">{"'Break down'!$A$4"}</definedName>
    <definedName name="aquatic" localSheetId="28" hidden="1">{"'Break down'!$A$4"}</definedName>
    <definedName name="aquatic" localSheetId="14" hidden="1">{"'Break down'!$A$4"}</definedName>
    <definedName name="aquatic" hidden="1">{"'Break down'!$A$4"}</definedName>
    <definedName name="aquatic1" localSheetId="12" hidden="1">{"'Break down'!$A$4"}</definedName>
    <definedName name="aquatic1" localSheetId="11" hidden="1">{"'Break down'!$A$4"}</definedName>
    <definedName name="aquatic1" localSheetId="13" hidden="1">{"'Break down'!$A$4"}</definedName>
    <definedName name="aquatic1" localSheetId="16" hidden="1">{"'Break down'!$A$4"}</definedName>
    <definedName name="aquatic1" localSheetId="21" hidden="1">{"'Break down'!$A$4"}</definedName>
    <definedName name="aquatic1" localSheetId="18" hidden="1">{"'Break down'!$A$4"}</definedName>
    <definedName name="aquatic1" localSheetId="19" hidden="1">{"'Break down'!$A$4"}</definedName>
    <definedName name="aquatic1" localSheetId="20" hidden="1">{"'Break down'!$A$4"}</definedName>
    <definedName name="aquatic1" localSheetId="22" hidden="1">{"'Break down'!$A$4"}</definedName>
    <definedName name="aquatic1" localSheetId="24" hidden="1">{"'Break down'!$A$4"}</definedName>
    <definedName name="aquatic1" localSheetId="28" hidden="1">{"'Break down'!$A$4"}</definedName>
    <definedName name="aquatic1" localSheetId="14" hidden="1">{"'Break down'!$A$4"}</definedName>
    <definedName name="aquatic1" hidden="1">{"'Break down'!$A$4"}</definedName>
    <definedName name="aqwerq" localSheetId="12" hidden="1">{"'Sheet1'!$L$16"}</definedName>
    <definedName name="aqwerq" localSheetId="11" hidden="1">{"'Sheet1'!$L$16"}</definedName>
    <definedName name="aqwerq" localSheetId="13" hidden="1">{"'Sheet1'!$L$16"}</definedName>
    <definedName name="aqwerq" localSheetId="16" hidden="1">{"'Sheet1'!$L$16"}</definedName>
    <definedName name="aqwerq" localSheetId="21" hidden="1">{"'Sheet1'!$L$16"}</definedName>
    <definedName name="aqwerq" localSheetId="18" hidden="1">{"'Sheet1'!$L$16"}</definedName>
    <definedName name="aqwerq" localSheetId="19" hidden="1">{"'Sheet1'!$L$16"}</definedName>
    <definedName name="aqwerq" localSheetId="20" hidden="1">{"'Sheet1'!$L$16"}</definedName>
    <definedName name="aqwerq" localSheetId="22" hidden="1">{"'Sheet1'!$L$16"}</definedName>
    <definedName name="aqwerq" localSheetId="24" hidden="1">{"'Sheet1'!$L$16"}</definedName>
    <definedName name="aqwerq" localSheetId="28" hidden="1">{"'Sheet1'!$L$16"}</definedName>
    <definedName name="aqwerq" localSheetId="14" hidden="1">{"'Sheet1'!$L$16"}</definedName>
    <definedName name="aqwerq" hidden="1">{"'Sheet1'!$L$16"}</definedName>
    <definedName name="aqwr" localSheetId="12" hidden="1">{"'Sheet1'!$L$16"}</definedName>
    <definedName name="aqwr" localSheetId="11" hidden="1">{"'Sheet1'!$L$16"}</definedName>
    <definedName name="aqwr" localSheetId="13" hidden="1">{"'Sheet1'!$L$16"}</definedName>
    <definedName name="aqwr" localSheetId="16" hidden="1">{"'Sheet1'!$L$16"}</definedName>
    <definedName name="aqwr" localSheetId="21" hidden="1">{"'Sheet1'!$L$16"}</definedName>
    <definedName name="aqwr" localSheetId="18" hidden="1">{"'Sheet1'!$L$16"}</definedName>
    <definedName name="aqwr" localSheetId="19" hidden="1">{"'Sheet1'!$L$16"}</definedName>
    <definedName name="aqwr" localSheetId="20" hidden="1">{"'Sheet1'!$L$16"}</definedName>
    <definedName name="aqwr" localSheetId="22" hidden="1">{"'Sheet1'!$L$16"}</definedName>
    <definedName name="aqwr" localSheetId="24" hidden="1">{"'Sheet1'!$L$16"}</definedName>
    <definedName name="aqwr" localSheetId="28" hidden="1">{"'Sheet1'!$L$16"}</definedName>
    <definedName name="aqwr" localSheetId="14" hidden="1">{"'Sheet1'!$L$16"}</definedName>
    <definedName name="aqwr" hidden="1">{"'Sheet1'!$L$16"}</definedName>
    <definedName name="AQW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ea" localSheetId="12" hidden="1">{#N/A,#N/A,TRUE,"Cover Memo";"Ride Estimate",#N/A,TRUE,"Change Summary";"Ride Estimate",#N/A,TRUE,"Estimate Summary";"Ride Estimate",#N/A,TRUE,"Dept. Summary";"Ride Estimate",#N/A,TRUE,"DOW Detail"}</definedName>
    <definedName name="Area" localSheetId="11" hidden="1">{#N/A,#N/A,TRUE,"Cover Memo";"Ride Estimate",#N/A,TRUE,"Change Summary";"Ride Estimate",#N/A,TRUE,"Estimate Summary";"Ride Estimate",#N/A,TRUE,"Dept. Summary";"Ride Estimate",#N/A,TRUE,"DOW Detail"}</definedName>
    <definedName name="Area" localSheetId="13" hidden="1">{#N/A,#N/A,TRUE,"Cover Memo";"Ride Estimate",#N/A,TRUE,"Change Summary";"Ride Estimate",#N/A,TRUE,"Estimate Summary";"Ride Estimate",#N/A,TRUE,"Dept. Summary";"Ride Estimate",#N/A,TRUE,"DOW Detail"}</definedName>
    <definedName name="Area" localSheetId="16" hidden="1">{#N/A,#N/A,TRUE,"Cover Memo";"Ride Estimate",#N/A,TRUE,"Change Summary";"Ride Estimate",#N/A,TRUE,"Estimate Summary";"Ride Estimate",#N/A,TRUE,"Dept. Summary";"Ride Estimate",#N/A,TRUE,"DOW Detail"}</definedName>
    <definedName name="Area" localSheetId="21" hidden="1">{#N/A,#N/A,TRUE,"Cover Memo";"Ride Estimate",#N/A,TRUE,"Change Summary";"Ride Estimate",#N/A,TRUE,"Estimate Summary";"Ride Estimate",#N/A,TRUE,"Dept. Summary";"Ride Estimate",#N/A,TRUE,"DOW Detail"}</definedName>
    <definedName name="Area" localSheetId="18" hidden="1">{#N/A,#N/A,TRUE,"Cover Memo";"Ride Estimate",#N/A,TRUE,"Change Summary";"Ride Estimate",#N/A,TRUE,"Estimate Summary";"Ride Estimate",#N/A,TRUE,"Dept. Summary";"Ride Estimate",#N/A,TRUE,"DOW Detail"}</definedName>
    <definedName name="Area" localSheetId="19" hidden="1">{#N/A,#N/A,TRUE,"Cover Memo";"Ride Estimate",#N/A,TRUE,"Change Summary";"Ride Estimate",#N/A,TRUE,"Estimate Summary";"Ride Estimate",#N/A,TRUE,"Dept. Summary";"Ride Estimate",#N/A,TRUE,"DOW Detail"}</definedName>
    <definedName name="Area" localSheetId="20" hidden="1">{#N/A,#N/A,TRUE,"Cover Memo";"Ride Estimate",#N/A,TRUE,"Change Summary";"Ride Estimate",#N/A,TRUE,"Estimate Summary";"Ride Estimate",#N/A,TRUE,"Dept. Summary";"Ride Estimate",#N/A,TRUE,"DOW Detail"}</definedName>
    <definedName name="Area" localSheetId="22" hidden="1">{#N/A,#N/A,TRUE,"Cover Memo";"Ride Estimate",#N/A,TRUE,"Change Summary";"Ride Estimate",#N/A,TRUE,"Estimate Summary";"Ride Estimate",#N/A,TRUE,"Dept. Summary";"Ride Estimate",#N/A,TRUE,"DOW Detail"}</definedName>
    <definedName name="Area" localSheetId="24" hidden="1">{#N/A,#N/A,TRUE,"Cover Memo";"Ride Estimate",#N/A,TRUE,"Change Summary";"Ride Estimate",#N/A,TRUE,"Estimate Summary";"Ride Estimate",#N/A,TRUE,"Dept. Summary";"Ride Estimate",#N/A,TRUE,"DOW Detail"}</definedName>
    <definedName name="Area" localSheetId="28" hidden="1">{#N/A,#N/A,TRUE,"Cover Memo";"Ride Estimate",#N/A,TRUE,"Change Summary";"Ride Estimate",#N/A,TRUE,"Estimate Summary";"Ride Estimate",#N/A,TRUE,"Dept. Summary";"Ride Estimate",#N/A,TRUE,"DOW Detail"}</definedName>
    <definedName name="Area" localSheetId="14" hidden="1">{#N/A,#N/A,TRUE,"Cover Memo";"Ride Estimate",#N/A,TRUE,"Change Summary";"Ride Estimate",#N/A,TRUE,"Estimate Summary";"Ride Estimate",#N/A,TRUE,"Dept. Summary";"Ride Estimate",#N/A,TRUE,"DOW Detail"}</definedName>
    <definedName name="Area" hidden="1">{#N/A,#N/A,TRUE,"Cover Memo";"Ride Estimate",#N/A,TRUE,"Change Summary";"Ride Estimate",#N/A,TRUE,"Estimate Summary";"Ride Estimate",#N/A,TRUE,"Dept. Summary";"Ride Estimate",#N/A,TRUE,"DOW Detail"}</definedName>
    <definedName name="arf" localSheetId="12" hidden="1">{"'Sheet1'!$L$16"}</definedName>
    <definedName name="arf" localSheetId="11" hidden="1">{"'Sheet1'!$L$16"}</definedName>
    <definedName name="arf" localSheetId="13" hidden="1">{"'Sheet1'!$L$16"}</definedName>
    <definedName name="arf" localSheetId="16" hidden="1">{"'Sheet1'!$L$16"}</definedName>
    <definedName name="arf" localSheetId="21" hidden="1">{"'Sheet1'!$L$16"}</definedName>
    <definedName name="arf" localSheetId="18" hidden="1">{"'Sheet1'!$L$16"}</definedName>
    <definedName name="arf" localSheetId="19" hidden="1">{"'Sheet1'!$L$16"}</definedName>
    <definedName name="arf" localSheetId="20" hidden="1">{"'Sheet1'!$L$16"}</definedName>
    <definedName name="arf" localSheetId="22" hidden="1">{"'Sheet1'!$L$16"}</definedName>
    <definedName name="arf" localSheetId="24" hidden="1">{"'Sheet1'!$L$16"}</definedName>
    <definedName name="arf" localSheetId="28" hidden="1">{"'Sheet1'!$L$16"}</definedName>
    <definedName name="arf" localSheetId="14" hidden="1">{"'Sheet1'!$L$16"}</definedName>
    <definedName name="arf" hidden="1">{"'Sheet1'!$L$16"}</definedName>
    <definedName name="argon">#REF!</definedName>
    <definedName name="armor" localSheetId="12" hidden="1">{#N/A,#N/A,FALSE,"전체집계표";#N/A,#N/A,FALSE,"안벽30000";#N/A,#N/A,FALSE,"안벽20000";#N/A,#N/A,FALSE,"내호안";#N/A,#N/A,FALSE,"외호안";#N/A,#N/A,FALSE,"준설토A";#N/A,#N/A,FALSE,"준설토B";#N/A,#N/A,FALSE,"적출장"}</definedName>
    <definedName name="armor" localSheetId="11" hidden="1">{#N/A,#N/A,FALSE,"전체집계표";#N/A,#N/A,FALSE,"안벽30000";#N/A,#N/A,FALSE,"안벽20000";#N/A,#N/A,FALSE,"내호안";#N/A,#N/A,FALSE,"외호안";#N/A,#N/A,FALSE,"준설토A";#N/A,#N/A,FALSE,"준설토B";#N/A,#N/A,FALSE,"적출장"}</definedName>
    <definedName name="armor" localSheetId="13" hidden="1">{#N/A,#N/A,FALSE,"전체집계표";#N/A,#N/A,FALSE,"안벽30000";#N/A,#N/A,FALSE,"안벽20000";#N/A,#N/A,FALSE,"내호안";#N/A,#N/A,FALSE,"외호안";#N/A,#N/A,FALSE,"준설토A";#N/A,#N/A,FALSE,"준설토B";#N/A,#N/A,FALSE,"적출장"}</definedName>
    <definedName name="armor" localSheetId="16" hidden="1">{#N/A,#N/A,FALSE,"전체집계표";#N/A,#N/A,FALSE,"안벽30000";#N/A,#N/A,FALSE,"안벽20000";#N/A,#N/A,FALSE,"내호안";#N/A,#N/A,FALSE,"외호안";#N/A,#N/A,FALSE,"준설토A";#N/A,#N/A,FALSE,"준설토B";#N/A,#N/A,FALSE,"적출장"}</definedName>
    <definedName name="armor" localSheetId="21" hidden="1">{#N/A,#N/A,FALSE,"전체집계표";#N/A,#N/A,FALSE,"안벽30000";#N/A,#N/A,FALSE,"안벽20000";#N/A,#N/A,FALSE,"내호안";#N/A,#N/A,FALSE,"외호안";#N/A,#N/A,FALSE,"준설토A";#N/A,#N/A,FALSE,"준설토B";#N/A,#N/A,FALSE,"적출장"}</definedName>
    <definedName name="armor" localSheetId="18" hidden="1">{#N/A,#N/A,FALSE,"전체집계표";#N/A,#N/A,FALSE,"안벽30000";#N/A,#N/A,FALSE,"안벽20000";#N/A,#N/A,FALSE,"내호안";#N/A,#N/A,FALSE,"외호안";#N/A,#N/A,FALSE,"준설토A";#N/A,#N/A,FALSE,"준설토B";#N/A,#N/A,FALSE,"적출장"}</definedName>
    <definedName name="armor" localSheetId="19" hidden="1">{#N/A,#N/A,FALSE,"전체집계표";#N/A,#N/A,FALSE,"안벽30000";#N/A,#N/A,FALSE,"안벽20000";#N/A,#N/A,FALSE,"내호안";#N/A,#N/A,FALSE,"외호안";#N/A,#N/A,FALSE,"준설토A";#N/A,#N/A,FALSE,"준설토B";#N/A,#N/A,FALSE,"적출장"}</definedName>
    <definedName name="armor" localSheetId="20" hidden="1">{#N/A,#N/A,FALSE,"전체집계표";#N/A,#N/A,FALSE,"안벽30000";#N/A,#N/A,FALSE,"안벽20000";#N/A,#N/A,FALSE,"내호안";#N/A,#N/A,FALSE,"외호안";#N/A,#N/A,FALSE,"준설토A";#N/A,#N/A,FALSE,"준설토B";#N/A,#N/A,FALSE,"적출장"}</definedName>
    <definedName name="armor" localSheetId="22" hidden="1">{#N/A,#N/A,FALSE,"전체집계표";#N/A,#N/A,FALSE,"안벽30000";#N/A,#N/A,FALSE,"안벽20000";#N/A,#N/A,FALSE,"내호안";#N/A,#N/A,FALSE,"외호안";#N/A,#N/A,FALSE,"준설토A";#N/A,#N/A,FALSE,"준설토B";#N/A,#N/A,FALSE,"적출장"}</definedName>
    <definedName name="armor" localSheetId="24" hidden="1">{#N/A,#N/A,FALSE,"전체집계표";#N/A,#N/A,FALSE,"안벽30000";#N/A,#N/A,FALSE,"안벽20000";#N/A,#N/A,FALSE,"내호안";#N/A,#N/A,FALSE,"외호안";#N/A,#N/A,FALSE,"준설토A";#N/A,#N/A,FALSE,"준설토B";#N/A,#N/A,FALSE,"적출장"}</definedName>
    <definedName name="armor" localSheetId="28" hidden="1">{#N/A,#N/A,FALSE,"전체집계표";#N/A,#N/A,FALSE,"안벽30000";#N/A,#N/A,FALSE,"안벽20000";#N/A,#N/A,FALSE,"내호안";#N/A,#N/A,FALSE,"외호안";#N/A,#N/A,FALSE,"준설토A";#N/A,#N/A,FALSE,"준설토B";#N/A,#N/A,FALSE,"적출장"}</definedName>
    <definedName name="armor" localSheetId="14" hidden="1">{#N/A,#N/A,FALSE,"전체집계표";#N/A,#N/A,FALSE,"안벽30000";#N/A,#N/A,FALSE,"안벽20000";#N/A,#N/A,FALSE,"내호안";#N/A,#N/A,FALSE,"외호안";#N/A,#N/A,FALSE,"준설토A";#N/A,#N/A,FALSE,"준설토B";#N/A,#N/A,FALSE,"적출장"}</definedName>
    <definedName name="armor" hidden="1">{#N/A,#N/A,FALSE,"전체집계표";#N/A,#N/A,FALSE,"안벽30000";#N/A,#N/A,FALSE,"안벽20000";#N/A,#N/A,FALSE,"내호안";#N/A,#N/A,FALSE,"외호안";#N/A,#N/A,FALSE,"준설토A";#N/A,#N/A,FALSE,"준설토B";#N/A,#N/A,FALSE,"적출장"}</definedName>
    <definedName name="artsert" localSheetId="12" hidden="1">{"'Sheet1'!$L$16"}</definedName>
    <definedName name="artsert" localSheetId="11" hidden="1">{"'Sheet1'!$L$16"}</definedName>
    <definedName name="artsert" localSheetId="13" hidden="1">{"'Sheet1'!$L$16"}</definedName>
    <definedName name="artsert" localSheetId="16" hidden="1">{"'Sheet1'!$L$16"}</definedName>
    <definedName name="artsert" localSheetId="21" hidden="1">{"'Sheet1'!$L$16"}</definedName>
    <definedName name="artsert" localSheetId="18" hidden="1">{"'Sheet1'!$L$16"}</definedName>
    <definedName name="artsert" localSheetId="19" hidden="1">{"'Sheet1'!$L$16"}</definedName>
    <definedName name="artsert" localSheetId="20" hidden="1">{"'Sheet1'!$L$16"}</definedName>
    <definedName name="artsert" localSheetId="22" hidden="1">{"'Sheet1'!$L$16"}</definedName>
    <definedName name="artsert" localSheetId="24" hidden="1">{"'Sheet1'!$L$16"}</definedName>
    <definedName name="artsert" localSheetId="28" hidden="1">{"'Sheet1'!$L$16"}</definedName>
    <definedName name="artsert" localSheetId="14" hidden="1">{"'Sheet1'!$L$16"}</definedName>
    <definedName name="artsert" hidden="1">{"'Sheet1'!$L$16"}</definedName>
    <definedName name="as" localSheetId="12" hidden="1">{#N/A,#N/A,FALSE,"CCTV"}</definedName>
    <definedName name="as" localSheetId="11" hidden="1">{#N/A,#N/A,FALSE,"CCTV"}</definedName>
    <definedName name="as" localSheetId="13" hidden="1">{#N/A,#N/A,FALSE,"CCTV"}</definedName>
    <definedName name="as" localSheetId="16" hidden="1">{#N/A,#N/A,FALSE,"CCTV"}</definedName>
    <definedName name="as" localSheetId="21" hidden="1">{#N/A,#N/A,FALSE,"CCTV"}</definedName>
    <definedName name="as" localSheetId="18" hidden="1">{#N/A,#N/A,FALSE,"CCTV"}</definedName>
    <definedName name="as" localSheetId="19" hidden="1">{#N/A,#N/A,FALSE,"CCTV"}</definedName>
    <definedName name="as" localSheetId="20" hidden="1">{#N/A,#N/A,FALSE,"CCTV"}</definedName>
    <definedName name="as" localSheetId="22" hidden="1">{#N/A,#N/A,FALSE,"CCTV"}</definedName>
    <definedName name="as" localSheetId="24" hidden="1">{#N/A,#N/A,FALSE,"CCTV"}</definedName>
    <definedName name="as" localSheetId="28" hidden="1">{#N/A,#N/A,FALSE,"CCTV"}</definedName>
    <definedName name="as" localSheetId="14" hidden="1">{#N/A,#N/A,FALSE,"CCTV"}</definedName>
    <definedName name="as" hidden="1">{#N/A,#N/A,FALSE,"CCTV"}</definedName>
    <definedName name="As_">#REF!</definedName>
    <definedName name="AS2DocOpenMode" hidden="1">"AS2DocumentEdit"</definedName>
    <definedName name="AS2HasNoAutoHeaderFooter" hidden="1">" "</definedName>
    <definedName name="AS2NamedRange" hidden="1">3</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localSheetId="12" hidden="1">{"'Sheet1'!$L$16"}</definedName>
    <definedName name="asa" localSheetId="11" hidden="1">{"'Sheet1'!$L$16"}</definedName>
    <definedName name="asa" localSheetId="13" hidden="1">{"'Sheet1'!$L$16"}</definedName>
    <definedName name="asa" localSheetId="16" hidden="1">{"'Sheet1'!$L$16"}</definedName>
    <definedName name="asa" localSheetId="21" hidden="1">{"'Sheet1'!$L$16"}</definedName>
    <definedName name="asa" localSheetId="18" hidden="1">{"'Sheet1'!$L$16"}</definedName>
    <definedName name="asa" localSheetId="19" hidden="1">{"'Sheet1'!$L$16"}</definedName>
    <definedName name="asa" localSheetId="20" hidden="1">{"'Sheet1'!$L$16"}</definedName>
    <definedName name="asa" localSheetId="22" hidden="1">{"'Sheet1'!$L$16"}</definedName>
    <definedName name="asa" localSheetId="24" hidden="1">{"'Sheet1'!$L$16"}</definedName>
    <definedName name="asa" localSheetId="28" hidden="1">{"'Sheet1'!$L$16"}</definedName>
    <definedName name="asa" localSheetId="14" hidden="1">{"'Sheet1'!$L$16"}</definedName>
    <definedName name="asa" hidden="1">{"'Sheet1'!$L$16"}</definedName>
    <definedName name="ASAA" hidden="1">#REF!</definedName>
    <definedName name="asad" localSheetId="12" hidden="1">{"'Sheet1'!$L$16"}</definedName>
    <definedName name="asad" localSheetId="11" hidden="1">{"'Sheet1'!$L$16"}</definedName>
    <definedName name="asad" localSheetId="13" hidden="1">{"'Sheet1'!$L$16"}</definedName>
    <definedName name="asad" localSheetId="16" hidden="1">{"'Sheet1'!$L$16"}</definedName>
    <definedName name="asad" localSheetId="21" hidden="1">{"'Sheet1'!$L$16"}</definedName>
    <definedName name="asad" localSheetId="18" hidden="1">{"'Sheet1'!$L$16"}</definedName>
    <definedName name="asad" localSheetId="19" hidden="1">{"'Sheet1'!$L$16"}</definedName>
    <definedName name="asad" localSheetId="20" hidden="1">{"'Sheet1'!$L$16"}</definedName>
    <definedName name="asad" localSheetId="22" hidden="1">{"'Sheet1'!$L$16"}</definedName>
    <definedName name="asad" localSheetId="24" hidden="1">{"'Sheet1'!$L$16"}</definedName>
    <definedName name="asad" localSheetId="28" hidden="1">{"'Sheet1'!$L$16"}</definedName>
    <definedName name="asad" localSheetId="14" hidden="1">{"'Sheet1'!$L$16"}</definedName>
    <definedName name="asad" hidden="1">{"'Sheet1'!$L$16"}</definedName>
    <definedName name="asanas" hidden="1">#REF!</definedName>
    <definedName name="asas" localSheetId="12" hidden="1">{#N/A,#N/A,FALSE,"Sheet2";#N/A,#N/A,FALSE,"Sheet4";#N/A,#N/A,FALSE,"Sheet6"}</definedName>
    <definedName name="asas" localSheetId="11" hidden="1">{#N/A,#N/A,FALSE,"Sheet2";#N/A,#N/A,FALSE,"Sheet4";#N/A,#N/A,FALSE,"Sheet6"}</definedName>
    <definedName name="asas" localSheetId="13" hidden="1">{#N/A,#N/A,FALSE,"Sheet2";#N/A,#N/A,FALSE,"Sheet4";#N/A,#N/A,FALSE,"Sheet6"}</definedName>
    <definedName name="asas" localSheetId="16" hidden="1">{#N/A,#N/A,FALSE,"Sheet2";#N/A,#N/A,FALSE,"Sheet4";#N/A,#N/A,FALSE,"Sheet6"}</definedName>
    <definedName name="asas" localSheetId="21" hidden="1">{#N/A,#N/A,FALSE,"Sheet2";#N/A,#N/A,FALSE,"Sheet4";#N/A,#N/A,FALSE,"Sheet6"}</definedName>
    <definedName name="asas" localSheetId="18" hidden="1">{#N/A,#N/A,FALSE,"Sheet2";#N/A,#N/A,FALSE,"Sheet4";#N/A,#N/A,FALSE,"Sheet6"}</definedName>
    <definedName name="asas" localSheetId="19" hidden="1">{#N/A,#N/A,FALSE,"Sheet2";#N/A,#N/A,FALSE,"Sheet4";#N/A,#N/A,FALSE,"Sheet6"}</definedName>
    <definedName name="asas" localSheetId="20" hidden="1">{#N/A,#N/A,FALSE,"Sheet2";#N/A,#N/A,FALSE,"Sheet4";#N/A,#N/A,FALSE,"Sheet6"}</definedName>
    <definedName name="asas" localSheetId="22" hidden="1">{#N/A,#N/A,FALSE,"Sheet2";#N/A,#N/A,FALSE,"Sheet4";#N/A,#N/A,FALSE,"Sheet6"}</definedName>
    <definedName name="asas" localSheetId="24" hidden="1">{#N/A,#N/A,FALSE,"Sheet2";#N/A,#N/A,FALSE,"Sheet4";#N/A,#N/A,FALSE,"Sheet6"}</definedName>
    <definedName name="asas" localSheetId="28" hidden="1">{#N/A,#N/A,FALSE,"Sheet2";#N/A,#N/A,FALSE,"Sheet4";#N/A,#N/A,FALSE,"Sheet6"}</definedName>
    <definedName name="asas" localSheetId="14" hidden="1">{#N/A,#N/A,FALSE,"Sheet2";#N/A,#N/A,FALSE,"Sheet4";#N/A,#N/A,FALSE,"Sheet6"}</definedName>
    <definedName name="asas" hidden="1">{#N/A,#N/A,FALSE,"Sheet2";#N/A,#N/A,FALSE,"Sheet4";#N/A,#N/A,FALSE,"Sheet6"}</definedName>
    <definedName name="asca" localSheetId="12" hidden="1">{"'Sheet1'!$L$16"}</definedName>
    <definedName name="asca" localSheetId="11" hidden="1">{"'Sheet1'!$L$16"}</definedName>
    <definedName name="asca" localSheetId="13" hidden="1">{"'Sheet1'!$L$16"}</definedName>
    <definedName name="asca" localSheetId="16" hidden="1">{"'Sheet1'!$L$16"}</definedName>
    <definedName name="asca" localSheetId="21" hidden="1">{"'Sheet1'!$L$16"}</definedName>
    <definedName name="asca" localSheetId="18" hidden="1">{"'Sheet1'!$L$16"}</definedName>
    <definedName name="asca" localSheetId="19" hidden="1">{"'Sheet1'!$L$16"}</definedName>
    <definedName name="asca" localSheetId="20" hidden="1">{"'Sheet1'!$L$16"}</definedName>
    <definedName name="asca" localSheetId="22" hidden="1">{"'Sheet1'!$L$16"}</definedName>
    <definedName name="asca" localSheetId="24" hidden="1">{"'Sheet1'!$L$16"}</definedName>
    <definedName name="asca" localSheetId="28" hidden="1">{"'Sheet1'!$L$16"}</definedName>
    <definedName name="asca" localSheetId="14" hidden="1">{"'Sheet1'!$L$16"}</definedName>
    <definedName name="asca" hidden="1">{"'Sheet1'!$L$16"}</definedName>
    <definedName name="ascadc" hidden="1">#REF!</definedName>
    <definedName name="asd" localSheetId="12" hidden="1">{"key inputs",#N/A,FALSE,"Key Inputs";"key outputs",#N/A,FALSE,"Outputs";"Other inputs",#N/A,FALSE,"Other Inputs";"cashflow",#N/A,FALSE,"Statemnts"}</definedName>
    <definedName name="asd" localSheetId="11" hidden="1">{"key inputs",#N/A,FALSE,"Key Inputs";"key outputs",#N/A,FALSE,"Outputs";"Other inputs",#N/A,FALSE,"Other Inputs";"cashflow",#N/A,FALSE,"Statemnts"}</definedName>
    <definedName name="asd" localSheetId="13" hidden="1">{"key inputs",#N/A,FALSE,"Key Inputs";"key outputs",#N/A,FALSE,"Outputs";"Other inputs",#N/A,FALSE,"Other Inputs";"cashflow",#N/A,FALSE,"Statemnts"}</definedName>
    <definedName name="asd" localSheetId="16" hidden="1">{"key inputs",#N/A,FALSE,"Key Inputs";"key outputs",#N/A,FALSE,"Outputs";"Other inputs",#N/A,FALSE,"Other Inputs";"cashflow",#N/A,FALSE,"Statemnts"}</definedName>
    <definedName name="asd" localSheetId="21" hidden="1">{"key inputs",#N/A,FALSE,"Key Inputs";"key outputs",#N/A,FALSE,"Outputs";"Other inputs",#N/A,FALSE,"Other Inputs";"cashflow",#N/A,FALSE,"Statemnts"}</definedName>
    <definedName name="asd" localSheetId="18" hidden="1">{"key inputs",#N/A,FALSE,"Key Inputs";"key outputs",#N/A,FALSE,"Outputs";"Other inputs",#N/A,FALSE,"Other Inputs";"cashflow",#N/A,FALSE,"Statemnts"}</definedName>
    <definedName name="asd" localSheetId="19" hidden="1">{"key inputs",#N/A,FALSE,"Key Inputs";"key outputs",#N/A,FALSE,"Outputs";"Other inputs",#N/A,FALSE,"Other Inputs";"cashflow",#N/A,FALSE,"Statemnts"}</definedName>
    <definedName name="asd" localSheetId="20" hidden="1">{"key inputs",#N/A,FALSE,"Key Inputs";"key outputs",#N/A,FALSE,"Outputs";"Other inputs",#N/A,FALSE,"Other Inputs";"cashflow",#N/A,FALSE,"Statemnts"}</definedName>
    <definedName name="asd" localSheetId="22" hidden="1">{"key inputs",#N/A,FALSE,"Key Inputs";"key outputs",#N/A,FALSE,"Outputs";"Other inputs",#N/A,FALSE,"Other Inputs";"cashflow",#N/A,FALSE,"Statemnts"}</definedName>
    <definedName name="asd" localSheetId="24" hidden="1">{"key inputs",#N/A,FALSE,"Key Inputs";"key outputs",#N/A,FALSE,"Outputs";"Other inputs",#N/A,FALSE,"Other Inputs";"cashflow",#N/A,FALSE,"Statemnts"}</definedName>
    <definedName name="asd" localSheetId="28" hidden="1">{"key inputs",#N/A,FALSE,"Key Inputs";"key outputs",#N/A,FALSE,"Outputs";"Other inputs",#N/A,FALSE,"Other Inputs";"cashflow",#N/A,FALSE,"Statemnts"}</definedName>
    <definedName name="asd" localSheetId="14" hidden="1">{"key inputs",#N/A,FALSE,"Key Inputs";"key outputs",#N/A,FALSE,"Outputs";"Other inputs",#N/A,FALSE,"Other Inputs";"cashflow",#N/A,FALSE,"Statemnts"}</definedName>
    <definedName name="asd" hidden="1">{"key inputs",#N/A,FALSE,"Key Inputs";"key outputs",#N/A,FALSE,"Outputs";"Other inputs",#N/A,FALSE,"Other Inputs";"cashflow",#N/A,FALSE,"Statemnts"}</definedName>
    <definedName name="asda" hidden="1">#REF!</definedName>
    <definedName name="asdaaafaw" localSheetId="12" hidden="1">{#N/A,#N/A,FALSE,"Chi tiÆt"}</definedName>
    <definedName name="asdaaafaw" localSheetId="11" hidden="1">{#N/A,#N/A,FALSE,"Chi tiÆt"}</definedName>
    <definedName name="asdaaafaw" localSheetId="13" hidden="1">{#N/A,#N/A,FALSE,"Chi tiÆt"}</definedName>
    <definedName name="asdaaafaw" localSheetId="16" hidden="1">{#N/A,#N/A,FALSE,"Chi tiÆt"}</definedName>
    <definedName name="asdaaafaw" localSheetId="21" hidden="1">{#N/A,#N/A,FALSE,"Chi tiÆt"}</definedName>
    <definedName name="asdaaafaw" localSheetId="18" hidden="1">{#N/A,#N/A,FALSE,"Chi tiÆt"}</definedName>
    <definedName name="asdaaafaw" localSheetId="19" hidden="1">{#N/A,#N/A,FALSE,"Chi tiÆt"}</definedName>
    <definedName name="asdaaafaw" localSheetId="20" hidden="1">{#N/A,#N/A,FALSE,"Chi tiÆt"}</definedName>
    <definedName name="asdaaafaw" localSheetId="22" hidden="1">{#N/A,#N/A,FALSE,"Chi tiÆt"}</definedName>
    <definedName name="asdaaafaw" localSheetId="24" hidden="1">{#N/A,#N/A,FALSE,"Chi tiÆt"}</definedName>
    <definedName name="asdaaafaw" localSheetId="28" hidden="1">{#N/A,#N/A,FALSE,"Chi tiÆt"}</definedName>
    <definedName name="asdaaafaw" localSheetId="14" hidden="1">{#N/A,#N/A,FALSE,"Chi tiÆt"}</definedName>
    <definedName name="asdaaafaw" hidden="1">{#N/A,#N/A,FALSE,"Chi tiÆt"}</definedName>
    <definedName name="asdada" localSheetId="12" hidden="1">{#N/A,#N/A,FALSE,"特殊室（ＢＱ表）"}</definedName>
    <definedName name="asdada" localSheetId="11" hidden="1">{#N/A,#N/A,FALSE,"特殊室（ＢＱ表）"}</definedName>
    <definedName name="asdada" localSheetId="13" hidden="1">{#N/A,#N/A,FALSE,"特殊室（ＢＱ表）"}</definedName>
    <definedName name="asdada" localSheetId="16" hidden="1">{#N/A,#N/A,FALSE,"特殊室（ＢＱ表）"}</definedName>
    <definedName name="asdada" localSheetId="21" hidden="1">{#N/A,#N/A,FALSE,"特殊室（ＢＱ表）"}</definedName>
    <definedName name="asdada" localSheetId="18" hidden="1">{#N/A,#N/A,FALSE,"特殊室（ＢＱ表）"}</definedName>
    <definedName name="asdada" localSheetId="19" hidden="1">{#N/A,#N/A,FALSE,"特殊室（ＢＱ表）"}</definedName>
    <definedName name="asdada" localSheetId="20" hidden="1">{#N/A,#N/A,FALSE,"特殊室（ＢＱ表）"}</definedName>
    <definedName name="asdada" localSheetId="22" hidden="1">{#N/A,#N/A,FALSE,"特殊室（ＢＱ表）"}</definedName>
    <definedName name="asdada" localSheetId="24" hidden="1">{#N/A,#N/A,FALSE,"特殊室（ＢＱ表）"}</definedName>
    <definedName name="asdada" localSheetId="28" hidden="1">{#N/A,#N/A,FALSE,"特殊室（ＢＱ表）"}</definedName>
    <definedName name="asdada" localSheetId="14" hidden="1">{#N/A,#N/A,FALSE,"特殊室（ＢＱ表）"}</definedName>
    <definedName name="asdada" hidden="1">{#N/A,#N/A,FALSE,"特殊室（ＢＱ表）"}</definedName>
    <definedName name="ASDAS" localSheetId="12" hidden="1">{"ECA Qtrs C",#N/A,TRUE,"ECA_Qtrs_C";"ECA Qtrs D",#N/A,TRUE,"ECA_Qtrs_D";"ECA Qtrs F",#N/A,TRUE,"ECA_Qtrs_F";"ECA Qtrs G",#N/A,TRUE,"ECA_Qtrs_G";"ECA SisterApt",#N/A,TRUE,"ECA_SisterApt";"ECA Nurses",#N/A,TRUE,"ECA_NursesHostel"}</definedName>
    <definedName name="ASDAS" localSheetId="11" hidden="1">{"ECA Qtrs C",#N/A,TRUE,"ECA_Qtrs_C";"ECA Qtrs D",#N/A,TRUE,"ECA_Qtrs_D";"ECA Qtrs F",#N/A,TRUE,"ECA_Qtrs_F";"ECA Qtrs G",#N/A,TRUE,"ECA_Qtrs_G";"ECA SisterApt",#N/A,TRUE,"ECA_SisterApt";"ECA Nurses",#N/A,TRUE,"ECA_NursesHostel"}</definedName>
    <definedName name="ASDAS" localSheetId="13" hidden="1">{"ECA Qtrs C",#N/A,TRUE,"ECA_Qtrs_C";"ECA Qtrs D",#N/A,TRUE,"ECA_Qtrs_D";"ECA Qtrs F",#N/A,TRUE,"ECA_Qtrs_F";"ECA Qtrs G",#N/A,TRUE,"ECA_Qtrs_G";"ECA SisterApt",#N/A,TRUE,"ECA_SisterApt";"ECA Nurses",#N/A,TRUE,"ECA_NursesHostel"}</definedName>
    <definedName name="ASDAS" localSheetId="16" hidden="1">{"ECA Qtrs C",#N/A,TRUE,"ECA_Qtrs_C";"ECA Qtrs D",#N/A,TRUE,"ECA_Qtrs_D";"ECA Qtrs F",#N/A,TRUE,"ECA_Qtrs_F";"ECA Qtrs G",#N/A,TRUE,"ECA_Qtrs_G";"ECA SisterApt",#N/A,TRUE,"ECA_SisterApt";"ECA Nurses",#N/A,TRUE,"ECA_NursesHostel"}</definedName>
    <definedName name="ASDAS" localSheetId="21" hidden="1">{"ECA Qtrs C",#N/A,TRUE,"ECA_Qtrs_C";"ECA Qtrs D",#N/A,TRUE,"ECA_Qtrs_D";"ECA Qtrs F",#N/A,TRUE,"ECA_Qtrs_F";"ECA Qtrs G",#N/A,TRUE,"ECA_Qtrs_G";"ECA SisterApt",#N/A,TRUE,"ECA_SisterApt";"ECA Nurses",#N/A,TRUE,"ECA_NursesHostel"}</definedName>
    <definedName name="ASDAS" localSheetId="18" hidden="1">{"ECA Qtrs C",#N/A,TRUE,"ECA_Qtrs_C";"ECA Qtrs D",#N/A,TRUE,"ECA_Qtrs_D";"ECA Qtrs F",#N/A,TRUE,"ECA_Qtrs_F";"ECA Qtrs G",#N/A,TRUE,"ECA_Qtrs_G";"ECA SisterApt",#N/A,TRUE,"ECA_SisterApt";"ECA Nurses",#N/A,TRUE,"ECA_NursesHostel"}</definedName>
    <definedName name="ASDAS" localSheetId="19" hidden="1">{"ECA Qtrs C",#N/A,TRUE,"ECA_Qtrs_C";"ECA Qtrs D",#N/A,TRUE,"ECA_Qtrs_D";"ECA Qtrs F",#N/A,TRUE,"ECA_Qtrs_F";"ECA Qtrs G",#N/A,TRUE,"ECA_Qtrs_G";"ECA SisterApt",#N/A,TRUE,"ECA_SisterApt";"ECA Nurses",#N/A,TRUE,"ECA_NursesHostel"}</definedName>
    <definedName name="ASDAS" localSheetId="20" hidden="1">{"ECA Qtrs C",#N/A,TRUE,"ECA_Qtrs_C";"ECA Qtrs D",#N/A,TRUE,"ECA_Qtrs_D";"ECA Qtrs F",#N/A,TRUE,"ECA_Qtrs_F";"ECA Qtrs G",#N/A,TRUE,"ECA_Qtrs_G";"ECA SisterApt",#N/A,TRUE,"ECA_SisterApt";"ECA Nurses",#N/A,TRUE,"ECA_NursesHostel"}</definedName>
    <definedName name="ASDAS" localSheetId="22" hidden="1">{"ECA Qtrs C",#N/A,TRUE,"ECA_Qtrs_C";"ECA Qtrs D",#N/A,TRUE,"ECA_Qtrs_D";"ECA Qtrs F",#N/A,TRUE,"ECA_Qtrs_F";"ECA Qtrs G",#N/A,TRUE,"ECA_Qtrs_G";"ECA SisterApt",#N/A,TRUE,"ECA_SisterApt";"ECA Nurses",#N/A,TRUE,"ECA_NursesHostel"}</definedName>
    <definedName name="ASDAS" localSheetId="24" hidden="1">{"ECA Qtrs C",#N/A,TRUE,"ECA_Qtrs_C";"ECA Qtrs D",#N/A,TRUE,"ECA_Qtrs_D";"ECA Qtrs F",#N/A,TRUE,"ECA_Qtrs_F";"ECA Qtrs G",#N/A,TRUE,"ECA_Qtrs_G";"ECA SisterApt",#N/A,TRUE,"ECA_SisterApt";"ECA Nurses",#N/A,TRUE,"ECA_NursesHostel"}</definedName>
    <definedName name="ASDAS" localSheetId="28" hidden="1">{"ECA Qtrs C",#N/A,TRUE,"ECA_Qtrs_C";"ECA Qtrs D",#N/A,TRUE,"ECA_Qtrs_D";"ECA Qtrs F",#N/A,TRUE,"ECA_Qtrs_F";"ECA Qtrs G",#N/A,TRUE,"ECA_Qtrs_G";"ECA SisterApt",#N/A,TRUE,"ECA_SisterApt";"ECA Nurses",#N/A,TRUE,"ECA_NursesHostel"}</definedName>
    <definedName name="ASDAS" localSheetId="14" hidden="1">{"ECA Qtrs C",#N/A,TRUE,"ECA_Qtrs_C";"ECA Qtrs D",#N/A,TRUE,"ECA_Qtrs_D";"ECA Qtrs F",#N/A,TRUE,"ECA_Qtrs_F";"ECA Qtrs G",#N/A,TRUE,"ECA_Qtrs_G";"ECA SisterApt",#N/A,TRUE,"ECA_SisterApt";"ECA Nurses",#N/A,TRUE,"ECA_NursesHostel"}</definedName>
    <definedName name="ASDAS" hidden="1">{"ECA Qtrs C",#N/A,TRUE,"ECA_Qtrs_C";"ECA Qtrs D",#N/A,TRUE,"ECA_Qtrs_D";"ECA Qtrs F",#N/A,TRUE,"ECA_Qtrs_F";"ECA Qtrs G",#N/A,TRUE,"ECA_Qtrs_G";"ECA SisterApt",#N/A,TRUE,"ECA_SisterApt";"ECA Nurses",#N/A,TRUE,"ECA_NursesHostel"}</definedName>
    <definedName name="asdasd" localSheetId="12" hidden="1">{"'Sheet1'!$L$16"}</definedName>
    <definedName name="asdasd" localSheetId="11" hidden="1">{"'Sheet1'!$L$16"}</definedName>
    <definedName name="asdasd" localSheetId="13" hidden="1">{"'Sheet1'!$L$16"}</definedName>
    <definedName name="asdasd" localSheetId="16" hidden="1">{"'Sheet1'!$L$16"}</definedName>
    <definedName name="asdasd" localSheetId="21" hidden="1">{"'Sheet1'!$L$16"}</definedName>
    <definedName name="asdasd" localSheetId="18" hidden="1">{"'Sheet1'!$L$16"}</definedName>
    <definedName name="asdasd" localSheetId="19" hidden="1">{"'Sheet1'!$L$16"}</definedName>
    <definedName name="asdasd" localSheetId="20" hidden="1">{"'Sheet1'!$L$16"}</definedName>
    <definedName name="asdasd" localSheetId="22" hidden="1">{"'Sheet1'!$L$16"}</definedName>
    <definedName name="asdasd" localSheetId="24" hidden="1">{"'Sheet1'!$L$16"}</definedName>
    <definedName name="asdasd" localSheetId="28" hidden="1">{"'Sheet1'!$L$16"}</definedName>
    <definedName name="asdasd" localSheetId="14" hidden="1">{"'Sheet1'!$L$16"}</definedName>
    <definedName name="asdasd" hidden="1">{"'Sheet1'!$L$16"}</definedName>
    <definedName name="ASDASDASD" hidden="1">#REF!</definedName>
    <definedName name="asdasdsa" hidden="1">#REF!</definedName>
    <definedName name="ASDASDSADAS" localSheetId="12" hidden="1">{"'Sheet1'!$L$16"}</definedName>
    <definedName name="ASDASDSADAS" localSheetId="11" hidden="1">{"'Sheet1'!$L$16"}</definedName>
    <definedName name="ASDASDSADAS" localSheetId="13" hidden="1">{"'Sheet1'!$L$16"}</definedName>
    <definedName name="ASDASDSADAS" localSheetId="16" hidden="1">{"'Sheet1'!$L$16"}</definedName>
    <definedName name="ASDASDSADAS" localSheetId="21" hidden="1">{"'Sheet1'!$L$16"}</definedName>
    <definedName name="ASDASDSADAS" localSheetId="18" hidden="1">{"'Sheet1'!$L$16"}</definedName>
    <definedName name="ASDASDSADAS" localSheetId="19" hidden="1">{"'Sheet1'!$L$16"}</definedName>
    <definedName name="ASDASDSADAS" localSheetId="20" hidden="1">{"'Sheet1'!$L$16"}</definedName>
    <definedName name="ASDASDSADAS" localSheetId="22" hidden="1">{"'Sheet1'!$L$16"}</definedName>
    <definedName name="ASDASDSADAS" localSheetId="24" hidden="1">{"'Sheet1'!$L$16"}</definedName>
    <definedName name="ASDASDSADAS" localSheetId="28" hidden="1">{"'Sheet1'!$L$16"}</definedName>
    <definedName name="ASDASDSADAS" localSheetId="14" hidden="1">{"'Sheet1'!$L$16"}</definedName>
    <definedName name="ASDASDSADAS" hidden="1">{"'Sheet1'!$L$16"}</definedName>
    <definedName name="asdasdsds" hidden="1">#REF!</definedName>
    <definedName name="asdaserqwr" localSheetId="12" hidden="1">{"'Sheet1'!$L$16"}</definedName>
    <definedName name="asdaserqwr" localSheetId="11" hidden="1">{"'Sheet1'!$L$16"}</definedName>
    <definedName name="asdaserqwr" localSheetId="13" hidden="1">{"'Sheet1'!$L$16"}</definedName>
    <definedName name="asdaserqwr" localSheetId="16" hidden="1">{"'Sheet1'!$L$16"}</definedName>
    <definedName name="asdaserqwr" localSheetId="21" hidden="1">{"'Sheet1'!$L$16"}</definedName>
    <definedName name="asdaserqwr" localSheetId="18" hidden="1">{"'Sheet1'!$L$16"}</definedName>
    <definedName name="asdaserqwr" localSheetId="19" hidden="1">{"'Sheet1'!$L$16"}</definedName>
    <definedName name="asdaserqwr" localSheetId="20" hidden="1">{"'Sheet1'!$L$16"}</definedName>
    <definedName name="asdaserqwr" localSheetId="22" hidden="1">{"'Sheet1'!$L$16"}</definedName>
    <definedName name="asdaserqwr" localSheetId="24" hidden="1">{"'Sheet1'!$L$16"}</definedName>
    <definedName name="asdaserqwr" localSheetId="28" hidden="1">{"'Sheet1'!$L$16"}</definedName>
    <definedName name="asdaserqwr" localSheetId="14" hidden="1">{"'Sheet1'!$L$16"}</definedName>
    <definedName name="asdaserqwr" hidden="1">{"'Sheet1'!$L$16"}</definedName>
    <definedName name="asdc" localSheetId="12" hidden="1">{#N/A,#N/A,FALSE,"변경관리예산";#N/A,#N/A,FALSE,"변경장비예산";#N/A,#N/A,FALSE,"변경준설예산";#N/A,#N/A,FALSE,"변경철구예산"}</definedName>
    <definedName name="asdc" localSheetId="11" hidden="1">{#N/A,#N/A,FALSE,"변경관리예산";#N/A,#N/A,FALSE,"변경장비예산";#N/A,#N/A,FALSE,"변경준설예산";#N/A,#N/A,FALSE,"변경철구예산"}</definedName>
    <definedName name="asdc" localSheetId="13" hidden="1">{#N/A,#N/A,FALSE,"변경관리예산";#N/A,#N/A,FALSE,"변경장비예산";#N/A,#N/A,FALSE,"변경준설예산";#N/A,#N/A,FALSE,"변경철구예산"}</definedName>
    <definedName name="asdc" localSheetId="16" hidden="1">{#N/A,#N/A,FALSE,"변경관리예산";#N/A,#N/A,FALSE,"변경장비예산";#N/A,#N/A,FALSE,"변경준설예산";#N/A,#N/A,FALSE,"변경철구예산"}</definedName>
    <definedName name="asdc" localSheetId="21" hidden="1">{#N/A,#N/A,FALSE,"변경관리예산";#N/A,#N/A,FALSE,"변경장비예산";#N/A,#N/A,FALSE,"변경준설예산";#N/A,#N/A,FALSE,"변경철구예산"}</definedName>
    <definedName name="asdc" localSheetId="18" hidden="1">{#N/A,#N/A,FALSE,"변경관리예산";#N/A,#N/A,FALSE,"변경장비예산";#N/A,#N/A,FALSE,"변경준설예산";#N/A,#N/A,FALSE,"변경철구예산"}</definedName>
    <definedName name="asdc" localSheetId="19" hidden="1">{#N/A,#N/A,FALSE,"변경관리예산";#N/A,#N/A,FALSE,"변경장비예산";#N/A,#N/A,FALSE,"변경준설예산";#N/A,#N/A,FALSE,"변경철구예산"}</definedName>
    <definedName name="asdc" localSheetId="20" hidden="1">{#N/A,#N/A,FALSE,"변경관리예산";#N/A,#N/A,FALSE,"변경장비예산";#N/A,#N/A,FALSE,"변경준설예산";#N/A,#N/A,FALSE,"변경철구예산"}</definedName>
    <definedName name="asdc" localSheetId="22" hidden="1">{#N/A,#N/A,FALSE,"변경관리예산";#N/A,#N/A,FALSE,"변경장비예산";#N/A,#N/A,FALSE,"변경준설예산";#N/A,#N/A,FALSE,"변경철구예산"}</definedName>
    <definedName name="asdc" localSheetId="24" hidden="1">{#N/A,#N/A,FALSE,"변경관리예산";#N/A,#N/A,FALSE,"변경장비예산";#N/A,#N/A,FALSE,"변경준설예산";#N/A,#N/A,FALSE,"변경철구예산"}</definedName>
    <definedName name="asdc" localSheetId="28" hidden="1">{#N/A,#N/A,FALSE,"변경관리예산";#N/A,#N/A,FALSE,"변경장비예산";#N/A,#N/A,FALSE,"변경준설예산";#N/A,#N/A,FALSE,"변경철구예산"}</definedName>
    <definedName name="asdc" localSheetId="14" hidden="1">{#N/A,#N/A,FALSE,"변경관리예산";#N/A,#N/A,FALSE,"변경장비예산";#N/A,#N/A,FALSE,"변경준설예산";#N/A,#N/A,FALSE,"변경철구예산"}</definedName>
    <definedName name="asdc" hidden="1">{#N/A,#N/A,FALSE,"변경관리예산";#N/A,#N/A,FALSE,"변경장비예산";#N/A,#N/A,FALSE,"변경준설예산";#N/A,#N/A,FALSE,"변경철구예산"}</definedName>
    <definedName name="asdcad" localSheetId="12" hidden="1">{#N/A,#N/A,FALSE,"CCTV"}</definedName>
    <definedName name="asdcad" localSheetId="11" hidden="1">{#N/A,#N/A,FALSE,"CCTV"}</definedName>
    <definedName name="asdcad" localSheetId="13" hidden="1">{#N/A,#N/A,FALSE,"CCTV"}</definedName>
    <definedName name="asdcad" localSheetId="16" hidden="1">{#N/A,#N/A,FALSE,"CCTV"}</definedName>
    <definedName name="asdcad" localSheetId="21" hidden="1">{#N/A,#N/A,FALSE,"CCTV"}</definedName>
    <definedName name="asdcad" localSheetId="18" hidden="1">{#N/A,#N/A,FALSE,"CCTV"}</definedName>
    <definedName name="asdcad" localSheetId="19" hidden="1">{#N/A,#N/A,FALSE,"CCTV"}</definedName>
    <definedName name="asdcad" localSheetId="20" hidden="1">{#N/A,#N/A,FALSE,"CCTV"}</definedName>
    <definedName name="asdcad" localSheetId="22" hidden="1">{#N/A,#N/A,FALSE,"CCTV"}</definedName>
    <definedName name="asdcad" localSheetId="24" hidden="1">{#N/A,#N/A,FALSE,"CCTV"}</definedName>
    <definedName name="asdcad" localSheetId="28" hidden="1">{#N/A,#N/A,FALSE,"CCTV"}</definedName>
    <definedName name="asdcad" localSheetId="14" hidden="1">{#N/A,#N/A,FALSE,"CCTV"}</definedName>
    <definedName name="asdcad" hidden="1">{#N/A,#N/A,FALSE,"CCTV"}</definedName>
    <definedName name="asdccccc" hidden="1">#REF!</definedName>
    <definedName name="asdf" localSheetId="12" hidden="1">{#N/A,#N/A,FALSE,"Chi tiÆt"}</definedName>
    <definedName name="asdf" localSheetId="11" hidden="1">{#N/A,#N/A,FALSE,"Chi tiÆt"}</definedName>
    <definedName name="asdf" localSheetId="13" hidden="1">{#N/A,#N/A,FALSE,"Chi tiÆt"}</definedName>
    <definedName name="asdf" localSheetId="16" hidden="1">{#N/A,#N/A,FALSE,"Chi tiÆt"}</definedName>
    <definedName name="asdf" localSheetId="21" hidden="1">{#N/A,#N/A,FALSE,"Chi tiÆt"}</definedName>
    <definedName name="asdf" localSheetId="18" hidden="1">{#N/A,#N/A,FALSE,"Chi tiÆt"}</definedName>
    <definedName name="asdf" localSheetId="19" hidden="1">{#N/A,#N/A,FALSE,"Chi tiÆt"}</definedName>
    <definedName name="asdf" localSheetId="20" hidden="1">{#N/A,#N/A,FALSE,"Chi tiÆt"}</definedName>
    <definedName name="asdf" localSheetId="22" hidden="1">{#N/A,#N/A,FALSE,"Chi tiÆt"}</definedName>
    <definedName name="asdf" localSheetId="24" hidden="1">{#N/A,#N/A,FALSE,"Chi tiÆt"}</definedName>
    <definedName name="asdf" localSheetId="28" hidden="1">{#N/A,#N/A,FALSE,"Chi tiÆt"}</definedName>
    <definedName name="asdf" localSheetId="14" hidden="1">{#N/A,#N/A,FALSE,"Chi tiÆt"}</definedName>
    <definedName name="asdf" hidden="1">{#N/A,#N/A,FALSE,"Chi tiÆt"}</definedName>
    <definedName name="asdfa" hidden="1">#REF!</definedName>
    <definedName name="asdfaf" hidden="1">#REF!</definedName>
    <definedName name="asdfafd" hidden="1">#REF!</definedName>
    <definedName name="asdfasd" hidden="1">#REF!</definedName>
    <definedName name="asdfasdf" hidden="1">#REF!</definedName>
    <definedName name="asdfasdfasd" hidden="1">#REF!</definedName>
    <definedName name="asdfasdfasdf" hidden="1">#REF!</definedName>
    <definedName name="asdfasdfasdfad" hidden="1">#REF!</definedName>
    <definedName name="asdfasdfs" localSheetId="12" hidden="1">{"'Sheet1'!$L$16"}</definedName>
    <definedName name="asdfasdfs" localSheetId="11" hidden="1">{"'Sheet1'!$L$16"}</definedName>
    <definedName name="asdfasdfs" localSheetId="13" hidden="1">{"'Sheet1'!$L$16"}</definedName>
    <definedName name="asdfasdfs" localSheetId="16" hidden="1">{"'Sheet1'!$L$16"}</definedName>
    <definedName name="asdfasdfs" localSheetId="21" hidden="1">{"'Sheet1'!$L$16"}</definedName>
    <definedName name="asdfasdfs" localSheetId="18" hidden="1">{"'Sheet1'!$L$16"}</definedName>
    <definedName name="asdfasdfs" localSheetId="19" hidden="1">{"'Sheet1'!$L$16"}</definedName>
    <definedName name="asdfasdfs" localSheetId="20" hidden="1">{"'Sheet1'!$L$16"}</definedName>
    <definedName name="asdfasdfs" localSheetId="22" hidden="1">{"'Sheet1'!$L$16"}</definedName>
    <definedName name="asdfasdfs" localSheetId="24" hidden="1">{"'Sheet1'!$L$16"}</definedName>
    <definedName name="asdfasdfs" localSheetId="28" hidden="1">{"'Sheet1'!$L$16"}</definedName>
    <definedName name="asdfasdfs" localSheetId="14" hidden="1">{"'Sheet1'!$L$16"}</definedName>
    <definedName name="asdfasdfs" hidden="1">{"'Sheet1'!$L$16"}</definedName>
    <definedName name="ASDFD" localSheetId="12" hidden="1">{#N/A,#N/A,FALSE,"CCTV"}</definedName>
    <definedName name="ASDFD" localSheetId="11" hidden="1">{#N/A,#N/A,FALSE,"CCTV"}</definedName>
    <definedName name="ASDFD" localSheetId="13" hidden="1">{#N/A,#N/A,FALSE,"CCTV"}</definedName>
    <definedName name="ASDFD" localSheetId="16" hidden="1">{#N/A,#N/A,FALSE,"CCTV"}</definedName>
    <definedName name="ASDFD" localSheetId="21" hidden="1">{#N/A,#N/A,FALSE,"CCTV"}</definedName>
    <definedName name="ASDFD" localSheetId="18" hidden="1">{#N/A,#N/A,FALSE,"CCTV"}</definedName>
    <definedName name="ASDFD" localSheetId="19" hidden="1">{#N/A,#N/A,FALSE,"CCTV"}</definedName>
    <definedName name="ASDFD" localSheetId="20" hidden="1">{#N/A,#N/A,FALSE,"CCTV"}</definedName>
    <definedName name="ASDFD" localSheetId="22" hidden="1">{#N/A,#N/A,FALSE,"CCTV"}</definedName>
    <definedName name="ASDFD" localSheetId="24" hidden="1">{#N/A,#N/A,FALSE,"CCTV"}</definedName>
    <definedName name="ASDFD" localSheetId="28" hidden="1">{#N/A,#N/A,FALSE,"CCTV"}</definedName>
    <definedName name="ASDFD" localSheetId="14" hidden="1">{#N/A,#N/A,FALSE,"CCTV"}</definedName>
    <definedName name="ASDFD" hidden="1">{#N/A,#N/A,FALSE,"CCTV"}</definedName>
    <definedName name="asdfdsaf" hidden="1">#REF!</definedName>
    <definedName name="ASDFFD" hidden="1">#REF!</definedName>
    <definedName name="asdffgggh" localSheetId="12" hidden="1">{"'Sheet1'!$L$16"}</definedName>
    <definedName name="asdffgggh" localSheetId="11" hidden="1">{"'Sheet1'!$L$16"}</definedName>
    <definedName name="asdffgggh" localSheetId="13" hidden="1">{"'Sheet1'!$L$16"}</definedName>
    <definedName name="asdffgggh" localSheetId="16" hidden="1">{"'Sheet1'!$L$16"}</definedName>
    <definedName name="asdffgggh" localSheetId="21" hidden="1">{"'Sheet1'!$L$16"}</definedName>
    <definedName name="asdffgggh" localSheetId="18" hidden="1">{"'Sheet1'!$L$16"}</definedName>
    <definedName name="asdffgggh" localSheetId="19" hidden="1">{"'Sheet1'!$L$16"}</definedName>
    <definedName name="asdffgggh" localSheetId="20" hidden="1">{"'Sheet1'!$L$16"}</definedName>
    <definedName name="asdffgggh" localSheetId="22" hidden="1">{"'Sheet1'!$L$16"}</definedName>
    <definedName name="asdffgggh" localSheetId="24" hidden="1">{"'Sheet1'!$L$16"}</definedName>
    <definedName name="asdffgggh" localSheetId="28" hidden="1">{"'Sheet1'!$L$16"}</definedName>
    <definedName name="asdffgggh" localSheetId="14" hidden="1">{"'Sheet1'!$L$16"}</definedName>
    <definedName name="asdffgggh" hidden="1">{"'Sheet1'!$L$16"}</definedName>
    <definedName name="asdffsad" hidden="1">#REF!</definedName>
    <definedName name="asdfg" localSheetId="12" hidden="1">{"'Sheet1'!$L$16"}</definedName>
    <definedName name="asdfg" localSheetId="11" hidden="1">{"'Sheet1'!$L$16"}</definedName>
    <definedName name="asdfg" localSheetId="13" hidden="1">{"'Sheet1'!$L$16"}</definedName>
    <definedName name="asdfg" localSheetId="16" hidden="1">{"'Sheet1'!$L$16"}</definedName>
    <definedName name="asdfg" localSheetId="21" hidden="1">{"'Sheet1'!$L$16"}</definedName>
    <definedName name="asdfg" localSheetId="18" hidden="1">{"'Sheet1'!$L$16"}</definedName>
    <definedName name="asdfg" localSheetId="19" hidden="1">{"'Sheet1'!$L$16"}</definedName>
    <definedName name="asdfg" localSheetId="20" hidden="1">{"'Sheet1'!$L$16"}</definedName>
    <definedName name="asdfg" localSheetId="22" hidden="1">{"'Sheet1'!$L$16"}</definedName>
    <definedName name="asdfg" localSheetId="24" hidden="1">{"'Sheet1'!$L$16"}</definedName>
    <definedName name="asdfg" localSheetId="28" hidden="1">{"'Sheet1'!$L$16"}</definedName>
    <definedName name="asdfg" localSheetId="14" hidden="1">{"'Sheet1'!$L$16"}</definedName>
    <definedName name="asdfg" hidden="1">{"'Sheet1'!$L$16"}</definedName>
    <definedName name="asdfgh" localSheetId="12" hidden="1">{"'Sheet1'!$L$16"}</definedName>
    <definedName name="asdfgh" localSheetId="11" hidden="1">{"'Sheet1'!$L$16"}</definedName>
    <definedName name="asdfgh" localSheetId="13" hidden="1">{"'Sheet1'!$L$16"}</definedName>
    <definedName name="asdfgh" localSheetId="16" hidden="1">{"'Sheet1'!$L$16"}</definedName>
    <definedName name="asdfgh" localSheetId="21" hidden="1">{"'Sheet1'!$L$16"}</definedName>
    <definedName name="asdfgh" localSheetId="18" hidden="1">{"'Sheet1'!$L$16"}</definedName>
    <definedName name="asdfgh" localSheetId="19" hidden="1">{"'Sheet1'!$L$16"}</definedName>
    <definedName name="asdfgh" localSheetId="20" hidden="1">{"'Sheet1'!$L$16"}</definedName>
    <definedName name="asdfgh" localSheetId="22" hidden="1">{"'Sheet1'!$L$16"}</definedName>
    <definedName name="asdfgh" localSheetId="24" hidden="1">{"'Sheet1'!$L$16"}</definedName>
    <definedName name="asdfgh" localSheetId="28" hidden="1">{"'Sheet1'!$L$16"}</definedName>
    <definedName name="asdfgh" localSheetId="14" hidden="1">{"'Sheet1'!$L$16"}</definedName>
    <definedName name="asdfgh" hidden="1">{"'Sheet1'!$L$16"}</definedName>
    <definedName name="asdfghghjkj" localSheetId="12" hidden="1">{"'Sheet1'!$L$16"}</definedName>
    <definedName name="asdfghghjkj" localSheetId="11" hidden="1">{"'Sheet1'!$L$16"}</definedName>
    <definedName name="asdfghghjkj" localSheetId="13" hidden="1">{"'Sheet1'!$L$16"}</definedName>
    <definedName name="asdfghghjkj" localSheetId="16" hidden="1">{"'Sheet1'!$L$16"}</definedName>
    <definedName name="asdfghghjkj" localSheetId="21" hidden="1">{"'Sheet1'!$L$16"}</definedName>
    <definedName name="asdfghghjkj" localSheetId="18" hidden="1">{"'Sheet1'!$L$16"}</definedName>
    <definedName name="asdfghghjkj" localSheetId="19" hidden="1">{"'Sheet1'!$L$16"}</definedName>
    <definedName name="asdfghghjkj" localSheetId="20" hidden="1">{"'Sheet1'!$L$16"}</definedName>
    <definedName name="asdfghghjkj" localSheetId="22" hidden="1">{"'Sheet1'!$L$16"}</definedName>
    <definedName name="asdfghghjkj" localSheetId="24" hidden="1">{"'Sheet1'!$L$16"}</definedName>
    <definedName name="asdfghghjkj" localSheetId="28" hidden="1">{"'Sheet1'!$L$16"}</definedName>
    <definedName name="asdfghghjkj" localSheetId="14" hidden="1">{"'Sheet1'!$L$16"}</definedName>
    <definedName name="asdfghghjkj" hidden="1">{"'Sheet1'!$L$16"}</definedName>
    <definedName name="asdfgjhkjk" localSheetId="12" hidden="1">{#N/A,#N/A,FALSE,"CCTV"}</definedName>
    <definedName name="asdfgjhkjk" localSheetId="11" hidden="1">{#N/A,#N/A,FALSE,"CCTV"}</definedName>
    <definedName name="asdfgjhkjk" localSheetId="13" hidden="1">{#N/A,#N/A,FALSE,"CCTV"}</definedName>
    <definedName name="asdfgjhkjk" localSheetId="16" hidden="1">{#N/A,#N/A,FALSE,"CCTV"}</definedName>
    <definedName name="asdfgjhkjk" localSheetId="21" hidden="1">{#N/A,#N/A,FALSE,"CCTV"}</definedName>
    <definedName name="asdfgjhkjk" localSheetId="18" hidden="1">{#N/A,#N/A,FALSE,"CCTV"}</definedName>
    <definedName name="asdfgjhkjk" localSheetId="19" hidden="1">{#N/A,#N/A,FALSE,"CCTV"}</definedName>
    <definedName name="asdfgjhkjk" localSheetId="20" hidden="1">{#N/A,#N/A,FALSE,"CCTV"}</definedName>
    <definedName name="asdfgjhkjk" localSheetId="22" hidden="1">{#N/A,#N/A,FALSE,"CCTV"}</definedName>
    <definedName name="asdfgjhkjk" localSheetId="24" hidden="1">{#N/A,#N/A,FALSE,"CCTV"}</definedName>
    <definedName name="asdfgjhkjk" localSheetId="28" hidden="1">{#N/A,#N/A,FALSE,"CCTV"}</definedName>
    <definedName name="asdfgjhkjk" localSheetId="14" hidden="1">{#N/A,#N/A,FALSE,"CCTV"}</definedName>
    <definedName name="asdfgjhkjk" hidden="1">{#N/A,#N/A,FALSE,"CCTV"}</definedName>
    <definedName name="asdrggrtg" localSheetId="12" hidden="1">{"'Sheet1'!$L$16"}</definedName>
    <definedName name="asdrggrtg" localSheetId="11" hidden="1">{"'Sheet1'!$L$16"}</definedName>
    <definedName name="asdrggrtg" localSheetId="13" hidden="1">{"'Sheet1'!$L$16"}</definedName>
    <definedName name="asdrggrtg" localSheetId="16" hidden="1">{"'Sheet1'!$L$16"}</definedName>
    <definedName name="asdrggrtg" localSheetId="21" hidden="1">{"'Sheet1'!$L$16"}</definedName>
    <definedName name="asdrggrtg" localSheetId="18" hidden="1">{"'Sheet1'!$L$16"}</definedName>
    <definedName name="asdrggrtg" localSheetId="19" hidden="1">{"'Sheet1'!$L$16"}</definedName>
    <definedName name="asdrggrtg" localSheetId="20" hidden="1">{"'Sheet1'!$L$16"}</definedName>
    <definedName name="asdrggrtg" localSheetId="22" hidden="1">{"'Sheet1'!$L$16"}</definedName>
    <definedName name="asdrggrtg" localSheetId="24" hidden="1">{"'Sheet1'!$L$16"}</definedName>
    <definedName name="asdrggrtg" localSheetId="28" hidden="1">{"'Sheet1'!$L$16"}</definedName>
    <definedName name="asdrggrtg" localSheetId="14" hidden="1">{"'Sheet1'!$L$16"}</definedName>
    <definedName name="asdrggrtg" hidden="1">{"'Sheet1'!$L$16"}</definedName>
    <definedName name="asdxasasdadadas" hidden="1">#REF!</definedName>
    <definedName name="ase" localSheetId="12" hidden="1">{#N/A,#N/A,TRUE,"Krycí list"}</definedName>
    <definedName name="ase" localSheetId="11" hidden="1">{#N/A,#N/A,TRUE,"Krycí list"}</definedName>
    <definedName name="ase" localSheetId="13" hidden="1">{#N/A,#N/A,TRUE,"Krycí list"}</definedName>
    <definedName name="ase" localSheetId="16" hidden="1">{#N/A,#N/A,TRUE,"Krycí list"}</definedName>
    <definedName name="ase" localSheetId="21" hidden="1">{#N/A,#N/A,TRUE,"Krycí list"}</definedName>
    <definedName name="ase" localSheetId="18" hidden="1">{#N/A,#N/A,TRUE,"Krycí list"}</definedName>
    <definedName name="ase" localSheetId="19" hidden="1">{#N/A,#N/A,TRUE,"Krycí list"}</definedName>
    <definedName name="ase" localSheetId="20" hidden="1">{#N/A,#N/A,TRUE,"Krycí list"}</definedName>
    <definedName name="ase" localSheetId="22" hidden="1">{#N/A,#N/A,TRUE,"Krycí list"}</definedName>
    <definedName name="ase" localSheetId="24" hidden="1">{#N/A,#N/A,TRUE,"Krycí list"}</definedName>
    <definedName name="ase" localSheetId="28" hidden="1">{#N/A,#N/A,TRUE,"Krycí list"}</definedName>
    <definedName name="ase" localSheetId="14" hidden="1">{#N/A,#N/A,TRUE,"Krycí list"}</definedName>
    <definedName name="ase" hidden="1">{#N/A,#N/A,TRUE,"Krycí list"}</definedName>
    <definedName name="aserasdea" localSheetId="12" hidden="1">{"'Sheet1'!$L$16"}</definedName>
    <definedName name="aserasdea" localSheetId="11" hidden="1">{"'Sheet1'!$L$16"}</definedName>
    <definedName name="aserasdea" localSheetId="13" hidden="1">{"'Sheet1'!$L$16"}</definedName>
    <definedName name="aserasdea" localSheetId="16" hidden="1">{"'Sheet1'!$L$16"}</definedName>
    <definedName name="aserasdea" localSheetId="21" hidden="1">{"'Sheet1'!$L$16"}</definedName>
    <definedName name="aserasdea" localSheetId="18" hidden="1">{"'Sheet1'!$L$16"}</definedName>
    <definedName name="aserasdea" localSheetId="19" hidden="1">{"'Sheet1'!$L$16"}</definedName>
    <definedName name="aserasdea" localSheetId="20" hidden="1">{"'Sheet1'!$L$16"}</definedName>
    <definedName name="aserasdea" localSheetId="22" hidden="1">{"'Sheet1'!$L$16"}</definedName>
    <definedName name="aserasdea" localSheetId="24" hidden="1">{"'Sheet1'!$L$16"}</definedName>
    <definedName name="aserasdea" localSheetId="28" hidden="1">{"'Sheet1'!$L$16"}</definedName>
    <definedName name="aserasdea" localSheetId="14" hidden="1">{"'Sheet1'!$L$16"}</definedName>
    <definedName name="aserasdea" hidden="1">{"'Sheet1'!$L$16"}</definedName>
    <definedName name="asew" localSheetId="12" hidden="1">{#N/A,#N/A,TRUE,"Krycí list"}</definedName>
    <definedName name="asew" localSheetId="11" hidden="1">{#N/A,#N/A,TRUE,"Krycí list"}</definedName>
    <definedName name="asew" localSheetId="13" hidden="1">{#N/A,#N/A,TRUE,"Krycí list"}</definedName>
    <definedName name="asew" localSheetId="16" hidden="1">{#N/A,#N/A,TRUE,"Krycí list"}</definedName>
    <definedName name="asew" localSheetId="21" hidden="1">{#N/A,#N/A,TRUE,"Krycí list"}</definedName>
    <definedName name="asew" localSheetId="18" hidden="1">{#N/A,#N/A,TRUE,"Krycí list"}</definedName>
    <definedName name="asew" localSheetId="19" hidden="1">{#N/A,#N/A,TRUE,"Krycí list"}</definedName>
    <definedName name="asew" localSheetId="20" hidden="1">{#N/A,#N/A,TRUE,"Krycí list"}</definedName>
    <definedName name="asew" localSheetId="22" hidden="1">{#N/A,#N/A,TRUE,"Krycí list"}</definedName>
    <definedName name="asew" localSheetId="24" hidden="1">{#N/A,#N/A,TRUE,"Krycí list"}</definedName>
    <definedName name="asew" localSheetId="28" hidden="1">{#N/A,#N/A,TRUE,"Krycí list"}</definedName>
    <definedName name="asew" localSheetId="14" hidden="1">{#N/A,#N/A,TRUE,"Krycí list"}</definedName>
    <definedName name="asew" hidden="1">{#N/A,#N/A,TRUE,"Krycí list"}</definedName>
    <definedName name="asf" localSheetId="12" hidden="1">{"'Sheet1'!$L$16"}</definedName>
    <definedName name="asf" localSheetId="11" hidden="1">{"'Sheet1'!$L$16"}</definedName>
    <definedName name="asf" localSheetId="13" hidden="1">{"'Sheet1'!$L$16"}</definedName>
    <definedName name="asf" localSheetId="16" hidden="1">{"'Sheet1'!$L$16"}</definedName>
    <definedName name="asf" localSheetId="21" hidden="1">{"'Sheet1'!$L$16"}</definedName>
    <definedName name="asf" localSheetId="18" hidden="1">{"'Sheet1'!$L$16"}</definedName>
    <definedName name="asf" localSheetId="19" hidden="1">{"'Sheet1'!$L$16"}</definedName>
    <definedName name="asf" localSheetId="20" hidden="1">{"'Sheet1'!$L$16"}</definedName>
    <definedName name="asf" localSheetId="22" hidden="1">{"'Sheet1'!$L$16"}</definedName>
    <definedName name="asf" localSheetId="24" hidden="1">{"'Sheet1'!$L$16"}</definedName>
    <definedName name="asf" localSheetId="28" hidden="1">{"'Sheet1'!$L$16"}</definedName>
    <definedName name="asf" localSheetId="14" hidden="1">{"'Sheet1'!$L$16"}</definedName>
    <definedName name="asf" hidden="1">{"'Sheet1'!$L$16"}</definedName>
    <definedName name="asfa" hidden="1">#REF!</definedName>
    <definedName name="asfafq" hidden="1">#N/A</definedName>
    <definedName name="asfas" localSheetId="12" hidden="1">{#N/A,#N/A,FALSE,"표지목차"}</definedName>
    <definedName name="asfas" localSheetId="11" hidden="1">{#N/A,#N/A,FALSE,"표지목차"}</definedName>
    <definedName name="asfas" localSheetId="13" hidden="1">{#N/A,#N/A,FALSE,"표지목차"}</definedName>
    <definedName name="asfas" localSheetId="16" hidden="1">{#N/A,#N/A,FALSE,"표지목차"}</definedName>
    <definedName name="asfas" localSheetId="21" hidden="1">{#N/A,#N/A,FALSE,"표지목차"}</definedName>
    <definedName name="asfas" localSheetId="18" hidden="1">{#N/A,#N/A,FALSE,"표지목차"}</definedName>
    <definedName name="asfas" localSheetId="19" hidden="1">{#N/A,#N/A,FALSE,"표지목차"}</definedName>
    <definedName name="asfas" localSheetId="20" hidden="1">{#N/A,#N/A,FALSE,"표지목차"}</definedName>
    <definedName name="asfas" localSheetId="22" hidden="1">{#N/A,#N/A,FALSE,"표지목차"}</definedName>
    <definedName name="asfas" localSheetId="24" hidden="1">{#N/A,#N/A,FALSE,"표지목차"}</definedName>
    <definedName name="asfas" localSheetId="28" hidden="1">{#N/A,#N/A,FALSE,"표지목차"}</definedName>
    <definedName name="asfas" localSheetId="14" hidden="1">{#N/A,#N/A,FALSE,"표지목차"}</definedName>
    <definedName name="asfas" hidden="1">{#N/A,#N/A,FALSE,"표지목차"}</definedName>
    <definedName name="ASFSA" localSheetId="12" hidden="1">{#N/A,#N/A,FALSE,"포장1";#N/A,#N/A,FALSE,"포장1"}</definedName>
    <definedName name="ASFSA" localSheetId="11" hidden="1">{#N/A,#N/A,FALSE,"포장1";#N/A,#N/A,FALSE,"포장1"}</definedName>
    <definedName name="ASFSA" localSheetId="13" hidden="1">{#N/A,#N/A,FALSE,"포장1";#N/A,#N/A,FALSE,"포장1"}</definedName>
    <definedName name="ASFSA" localSheetId="16" hidden="1">{#N/A,#N/A,FALSE,"포장1";#N/A,#N/A,FALSE,"포장1"}</definedName>
    <definedName name="ASFSA" localSheetId="21" hidden="1">{#N/A,#N/A,FALSE,"포장1";#N/A,#N/A,FALSE,"포장1"}</definedName>
    <definedName name="ASFSA" localSheetId="18" hidden="1">{#N/A,#N/A,FALSE,"포장1";#N/A,#N/A,FALSE,"포장1"}</definedName>
    <definedName name="ASFSA" localSheetId="19" hidden="1">{#N/A,#N/A,FALSE,"포장1";#N/A,#N/A,FALSE,"포장1"}</definedName>
    <definedName name="ASFSA" localSheetId="20" hidden="1">{#N/A,#N/A,FALSE,"포장1";#N/A,#N/A,FALSE,"포장1"}</definedName>
    <definedName name="ASFSA" localSheetId="22" hidden="1">{#N/A,#N/A,FALSE,"포장1";#N/A,#N/A,FALSE,"포장1"}</definedName>
    <definedName name="ASFSA" localSheetId="24" hidden="1">{#N/A,#N/A,FALSE,"포장1";#N/A,#N/A,FALSE,"포장1"}</definedName>
    <definedName name="ASFSA" localSheetId="28" hidden="1">{#N/A,#N/A,FALSE,"포장1";#N/A,#N/A,FALSE,"포장1"}</definedName>
    <definedName name="ASFSA" localSheetId="14" hidden="1">{#N/A,#N/A,FALSE,"포장1";#N/A,#N/A,FALSE,"포장1"}</definedName>
    <definedName name="ASFSA" hidden="1">{#N/A,#N/A,FALSE,"포장1";#N/A,#N/A,FALSE,"포장1"}</definedName>
    <definedName name="ASFSADFSAFSA" localSheetId="12" hidden="1">{#N/A,#N/A,FALSE,"부대2"}</definedName>
    <definedName name="ASFSADFSAFSA" localSheetId="11" hidden="1">{#N/A,#N/A,FALSE,"부대2"}</definedName>
    <definedName name="ASFSADFSAFSA" localSheetId="13" hidden="1">{#N/A,#N/A,FALSE,"부대2"}</definedName>
    <definedName name="ASFSADFSAFSA" localSheetId="16" hidden="1">{#N/A,#N/A,FALSE,"부대2"}</definedName>
    <definedName name="ASFSADFSAFSA" localSheetId="21" hidden="1">{#N/A,#N/A,FALSE,"부대2"}</definedName>
    <definedName name="ASFSADFSAFSA" localSheetId="18" hidden="1">{#N/A,#N/A,FALSE,"부대2"}</definedName>
    <definedName name="ASFSADFSAFSA" localSheetId="19" hidden="1">{#N/A,#N/A,FALSE,"부대2"}</definedName>
    <definedName name="ASFSADFSAFSA" localSheetId="20" hidden="1">{#N/A,#N/A,FALSE,"부대2"}</definedName>
    <definedName name="ASFSADFSAFSA" localSheetId="22" hidden="1">{#N/A,#N/A,FALSE,"부대2"}</definedName>
    <definedName name="ASFSADFSAFSA" localSheetId="24" hidden="1">{#N/A,#N/A,FALSE,"부대2"}</definedName>
    <definedName name="ASFSADFSAFSA" localSheetId="28" hidden="1">{#N/A,#N/A,FALSE,"부대2"}</definedName>
    <definedName name="ASFSADFSAFSA" localSheetId="14" hidden="1">{#N/A,#N/A,FALSE,"부대2"}</definedName>
    <definedName name="ASFSADFSAFSA" hidden="1">{#N/A,#N/A,FALSE,"부대2"}</definedName>
    <definedName name="ASFSADFSDGAFDSAF" localSheetId="12" hidden="1">{#N/A,#N/A,FALSE,"2~8번"}</definedName>
    <definedName name="ASFSADFSDGAFDSAF" localSheetId="11" hidden="1">{#N/A,#N/A,FALSE,"2~8번"}</definedName>
    <definedName name="ASFSADFSDGAFDSAF" localSheetId="13" hidden="1">{#N/A,#N/A,FALSE,"2~8번"}</definedName>
    <definedName name="ASFSADFSDGAFDSAF" localSheetId="16" hidden="1">{#N/A,#N/A,FALSE,"2~8번"}</definedName>
    <definedName name="ASFSADFSDGAFDSAF" localSheetId="21" hidden="1">{#N/A,#N/A,FALSE,"2~8번"}</definedName>
    <definedName name="ASFSADFSDGAFDSAF" localSheetId="18" hidden="1">{#N/A,#N/A,FALSE,"2~8번"}</definedName>
    <definedName name="ASFSADFSDGAFDSAF" localSheetId="19" hidden="1">{#N/A,#N/A,FALSE,"2~8번"}</definedName>
    <definedName name="ASFSADFSDGAFDSAF" localSheetId="20" hidden="1">{#N/A,#N/A,FALSE,"2~8번"}</definedName>
    <definedName name="ASFSADFSDGAFDSAF" localSheetId="22" hidden="1">{#N/A,#N/A,FALSE,"2~8번"}</definedName>
    <definedName name="ASFSADFSDGAFDSAF" localSheetId="24" hidden="1">{#N/A,#N/A,FALSE,"2~8번"}</definedName>
    <definedName name="ASFSADFSDGAFDSAF" localSheetId="28" hidden="1">{#N/A,#N/A,FALSE,"2~8번"}</definedName>
    <definedName name="ASFSADFSDGAFDSAF" localSheetId="14" hidden="1">{#N/A,#N/A,FALSE,"2~8번"}</definedName>
    <definedName name="ASFSADFSDGAFDSAF" hidden="1">{#N/A,#N/A,FALSE,"2~8번"}</definedName>
    <definedName name="ASFSAFAS" localSheetId="12" hidden="1">{#N/A,#N/A,FALSE,"2~8번"}</definedName>
    <definedName name="ASFSAFAS" localSheetId="11" hidden="1">{#N/A,#N/A,FALSE,"2~8번"}</definedName>
    <definedName name="ASFSAFAS" localSheetId="13" hidden="1">{#N/A,#N/A,FALSE,"2~8번"}</definedName>
    <definedName name="ASFSAFAS" localSheetId="16" hidden="1">{#N/A,#N/A,FALSE,"2~8번"}</definedName>
    <definedName name="ASFSAFAS" localSheetId="21" hidden="1">{#N/A,#N/A,FALSE,"2~8번"}</definedName>
    <definedName name="ASFSAFAS" localSheetId="18" hidden="1">{#N/A,#N/A,FALSE,"2~8번"}</definedName>
    <definedName name="ASFSAFAS" localSheetId="19" hidden="1">{#N/A,#N/A,FALSE,"2~8번"}</definedName>
    <definedName name="ASFSAFAS" localSheetId="20" hidden="1">{#N/A,#N/A,FALSE,"2~8번"}</definedName>
    <definedName name="ASFSAFAS" localSheetId="22" hidden="1">{#N/A,#N/A,FALSE,"2~8번"}</definedName>
    <definedName name="ASFSAFAS" localSheetId="24" hidden="1">{#N/A,#N/A,FALSE,"2~8번"}</definedName>
    <definedName name="ASFSAFAS" localSheetId="28" hidden="1">{#N/A,#N/A,FALSE,"2~8번"}</definedName>
    <definedName name="ASFSAFAS" localSheetId="14" hidden="1">{#N/A,#N/A,FALSE,"2~8번"}</definedName>
    <definedName name="ASFSAFAS" hidden="1">{#N/A,#N/A,FALSE,"2~8번"}</definedName>
    <definedName name="ASFSAFASFSA" localSheetId="12" hidden="1">{#N/A,#N/A,FALSE,"혼합골재"}</definedName>
    <definedName name="ASFSAFASFSA" localSheetId="11" hidden="1">{#N/A,#N/A,FALSE,"혼합골재"}</definedName>
    <definedName name="ASFSAFASFSA" localSheetId="13" hidden="1">{#N/A,#N/A,FALSE,"혼합골재"}</definedName>
    <definedName name="ASFSAFASFSA" localSheetId="16" hidden="1">{#N/A,#N/A,FALSE,"혼합골재"}</definedName>
    <definedName name="ASFSAFASFSA" localSheetId="21" hidden="1">{#N/A,#N/A,FALSE,"혼합골재"}</definedName>
    <definedName name="ASFSAFASFSA" localSheetId="18" hidden="1">{#N/A,#N/A,FALSE,"혼합골재"}</definedName>
    <definedName name="ASFSAFASFSA" localSheetId="19" hidden="1">{#N/A,#N/A,FALSE,"혼합골재"}</definedName>
    <definedName name="ASFSAFASFSA" localSheetId="20" hidden="1">{#N/A,#N/A,FALSE,"혼합골재"}</definedName>
    <definedName name="ASFSAFASFSA" localSheetId="22" hidden="1">{#N/A,#N/A,FALSE,"혼합골재"}</definedName>
    <definedName name="ASFSAFASFSA" localSheetId="24" hidden="1">{#N/A,#N/A,FALSE,"혼합골재"}</definedName>
    <definedName name="ASFSAFASFSA" localSheetId="28" hidden="1">{#N/A,#N/A,FALSE,"혼합골재"}</definedName>
    <definedName name="ASFSAFASFSA" localSheetId="14" hidden="1">{#N/A,#N/A,FALSE,"혼합골재"}</definedName>
    <definedName name="ASFSAFASFSA" hidden="1">{#N/A,#N/A,FALSE,"혼합골재"}</definedName>
    <definedName name="ASFSAFSA" localSheetId="12" hidden="1">{#N/A,#N/A,FALSE,"혼합골재"}</definedName>
    <definedName name="ASFSAFSA" localSheetId="11" hidden="1">{#N/A,#N/A,FALSE,"혼합골재"}</definedName>
    <definedName name="ASFSAFSA" localSheetId="13" hidden="1">{#N/A,#N/A,FALSE,"혼합골재"}</definedName>
    <definedName name="ASFSAFSA" localSheetId="16" hidden="1">{#N/A,#N/A,FALSE,"혼합골재"}</definedName>
    <definedName name="ASFSAFSA" localSheetId="21" hidden="1">{#N/A,#N/A,FALSE,"혼합골재"}</definedName>
    <definedName name="ASFSAFSA" localSheetId="18" hidden="1">{#N/A,#N/A,FALSE,"혼합골재"}</definedName>
    <definedName name="ASFSAFSA" localSheetId="19" hidden="1">{#N/A,#N/A,FALSE,"혼합골재"}</definedName>
    <definedName name="ASFSAFSA" localSheetId="20" hidden="1">{#N/A,#N/A,FALSE,"혼합골재"}</definedName>
    <definedName name="ASFSAFSA" localSheetId="22" hidden="1">{#N/A,#N/A,FALSE,"혼합골재"}</definedName>
    <definedName name="ASFSAFSA" localSheetId="24" hidden="1">{#N/A,#N/A,FALSE,"혼합골재"}</definedName>
    <definedName name="ASFSAFSA" localSheetId="28" hidden="1">{#N/A,#N/A,FALSE,"혼합골재"}</definedName>
    <definedName name="ASFSAFSA" localSheetId="14" hidden="1">{#N/A,#N/A,FALSE,"혼합골재"}</definedName>
    <definedName name="ASFSAFSA" hidden="1">{#N/A,#N/A,FALSE,"혼합골재"}</definedName>
    <definedName name="ASFSDAFSAF" localSheetId="12" hidden="1">{#N/A,#N/A,FALSE,"표지목차"}</definedName>
    <definedName name="ASFSDAFSAF" localSheetId="11" hidden="1">{#N/A,#N/A,FALSE,"표지목차"}</definedName>
    <definedName name="ASFSDAFSAF" localSheetId="13" hidden="1">{#N/A,#N/A,FALSE,"표지목차"}</definedName>
    <definedName name="ASFSDAFSAF" localSheetId="16" hidden="1">{#N/A,#N/A,FALSE,"표지목차"}</definedName>
    <definedName name="ASFSDAFSAF" localSheetId="21" hidden="1">{#N/A,#N/A,FALSE,"표지목차"}</definedName>
    <definedName name="ASFSDAFSAF" localSheetId="18" hidden="1">{#N/A,#N/A,FALSE,"표지목차"}</definedName>
    <definedName name="ASFSDAFSAF" localSheetId="19" hidden="1">{#N/A,#N/A,FALSE,"표지목차"}</definedName>
    <definedName name="ASFSDAFSAF" localSheetId="20" hidden="1">{#N/A,#N/A,FALSE,"표지목차"}</definedName>
    <definedName name="ASFSDAFSAF" localSheetId="22" hidden="1">{#N/A,#N/A,FALSE,"표지목차"}</definedName>
    <definedName name="ASFSDAFSAF" localSheetId="24" hidden="1">{#N/A,#N/A,FALSE,"표지목차"}</definedName>
    <definedName name="ASFSDAFSAF" localSheetId="28" hidden="1">{#N/A,#N/A,FALSE,"표지목차"}</definedName>
    <definedName name="ASFSDAFSAF" localSheetId="14" hidden="1">{#N/A,#N/A,FALSE,"표지목차"}</definedName>
    <definedName name="ASFSDAFSAF" hidden="1">{#N/A,#N/A,FALSE,"표지목차"}</definedName>
    <definedName name="ASFSDFSDFSAD" localSheetId="12" hidden="1">{#N/A,#N/A,FALSE,"2~8번"}</definedName>
    <definedName name="ASFSDFSDFSAD" localSheetId="11" hidden="1">{#N/A,#N/A,FALSE,"2~8번"}</definedName>
    <definedName name="ASFSDFSDFSAD" localSheetId="13" hidden="1">{#N/A,#N/A,FALSE,"2~8번"}</definedName>
    <definedName name="ASFSDFSDFSAD" localSheetId="16" hidden="1">{#N/A,#N/A,FALSE,"2~8번"}</definedName>
    <definedName name="ASFSDFSDFSAD" localSheetId="21" hidden="1">{#N/A,#N/A,FALSE,"2~8번"}</definedName>
    <definedName name="ASFSDFSDFSAD" localSheetId="18" hidden="1">{#N/A,#N/A,FALSE,"2~8번"}</definedName>
    <definedName name="ASFSDFSDFSAD" localSheetId="19" hidden="1">{#N/A,#N/A,FALSE,"2~8번"}</definedName>
    <definedName name="ASFSDFSDFSAD" localSheetId="20" hidden="1">{#N/A,#N/A,FALSE,"2~8번"}</definedName>
    <definedName name="ASFSDFSDFSAD" localSheetId="22" hidden="1">{#N/A,#N/A,FALSE,"2~8번"}</definedName>
    <definedName name="ASFSDFSDFSAD" localSheetId="24" hidden="1">{#N/A,#N/A,FALSE,"2~8번"}</definedName>
    <definedName name="ASFSDFSDFSAD" localSheetId="28" hidden="1">{#N/A,#N/A,FALSE,"2~8번"}</definedName>
    <definedName name="ASFSDFSDFSAD" localSheetId="14" hidden="1">{#N/A,#N/A,FALSE,"2~8번"}</definedName>
    <definedName name="ASFSDFSDFSAD" hidden="1">{#N/A,#N/A,FALSE,"2~8번"}</definedName>
    <definedName name="asfsdge" localSheetId="12" hidden="1">{"'Sheet1'!$L$16"}</definedName>
    <definedName name="asfsdge" localSheetId="11" hidden="1">{"'Sheet1'!$L$16"}</definedName>
    <definedName name="asfsdge" localSheetId="13" hidden="1">{"'Sheet1'!$L$16"}</definedName>
    <definedName name="asfsdge" localSheetId="16" hidden="1">{"'Sheet1'!$L$16"}</definedName>
    <definedName name="asfsdge" localSheetId="21" hidden="1">{"'Sheet1'!$L$16"}</definedName>
    <definedName name="asfsdge" localSheetId="18" hidden="1">{"'Sheet1'!$L$16"}</definedName>
    <definedName name="asfsdge" localSheetId="19" hidden="1">{"'Sheet1'!$L$16"}</definedName>
    <definedName name="asfsdge" localSheetId="20" hidden="1">{"'Sheet1'!$L$16"}</definedName>
    <definedName name="asfsdge" localSheetId="22" hidden="1">{"'Sheet1'!$L$16"}</definedName>
    <definedName name="asfsdge" localSheetId="24" hidden="1">{"'Sheet1'!$L$16"}</definedName>
    <definedName name="asfsdge" localSheetId="28" hidden="1">{"'Sheet1'!$L$16"}</definedName>
    <definedName name="asfsdge" localSheetId="14" hidden="1">{"'Sheet1'!$L$16"}</definedName>
    <definedName name="asfsdge" hidden="1">{"'Sheet1'!$L$16"}</definedName>
    <definedName name="asfsf" localSheetId="12" hidden="1">{"'Sheet1'!$L$16"}</definedName>
    <definedName name="asfsf" localSheetId="11" hidden="1">{"'Sheet1'!$L$16"}</definedName>
    <definedName name="asfsf" localSheetId="13" hidden="1">{"'Sheet1'!$L$16"}</definedName>
    <definedName name="asfsf" localSheetId="16" hidden="1">{"'Sheet1'!$L$16"}</definedName>
    <definedName name="asfsf" localSheetId="21" hidden="1">{"'Sheet1'!$L$16"}</definedName>
    <definedName name="asfsf" localSheetId="18" hidden="1">{"'Sheet1'!$L$16"}</definedName>
    <definedName name="asfsf" localSheetId="19" hidden="1">{"'Sheet1'!$L$16"}</definedName>
    <definedName name="asfsf" localSheetId="20" hidden="1">{"'Sheet1'!$L$16"}</definedName>
    <definedName name="asfsf" localSheetId="22" hidden="1">{"'Sheet1'!$L$16"}</definedName>
    <definedName name="asfsf" localSheetId="24" hidden="1">{"'Sheet1'!$L$16"}</definedName>
    <definedName name="asfsf" localSheetId="28" hidden="1">{"'Sheet1'!$L$16"}</definedName>
    <definedName name="asfsf" localSheetId="14" hidden="1">{"'Sheet1'!$L$16"}</definedName>
    <definedName name="asfsf" hidden="1">{"'Sheet1'!$L$16"}</definedName>
    <definedName name="asgardga" localSheetId="12" hidden="1">' TRẠM BƠM'!________________________PPP33+3</definedName>
    <definedName name="asgardga" localSheetId="11" hidden="1">'04 NHÀ XE'!________________________PPP33+3</definedName>
    <definedName name="asgardga" localSheetId="13" hidden="1">'05 BỂ PCCC &amp; NHÀ BƠM'!________________________PPP33+3</definedName>
    <definedName name="asgardga" localSheetId="16" hidden="1">'06 WC,Bảo Trì, Chứa Rác '!________________________PPP33+3</definedName>
    <definedName name="asgardga" localSheetId="21" hidden="1">'07 BẢNG HIỆU+ CỔNG '!________________________PPP33+3</definedName>
    <definedName name="asgardga" localSheetId="18" hidden="1">'08 BỂ PCCC-'!________________________PPP33+3</definedName>
    <definedName name="asgardga" localSheetId="19" hidden="1">'09 BE_XLNT+NHA DIEU HANH'!________________________PPP33+3</definedName>
    <definedName name="asgardga" localSheetId="20" hidden="1">'10_TRAM GAS'!________________________PPP33+3</definedName>
    <definedName name="asgardga" localSheetId="22" hidden="1">'11 BẢNG HIỆU+ CỔNG'!________________________PPP33+3</definedName>
    <definedName name="asgardga" localSheetId="24" hidden="1">'13 COT_CO'!________________________PPP33+3</definedName>
    <definedName name="asgardga" localSheetId="28" hidden="1">'Fire Fighting '!________________________PPP33+3</definedName>
    <definedName name="asgardga" localSheetId="14" hidden="1">'PHÒNG MÁY PHÁT ĐIỆN'!________________________PPP33+3</definedName>
    <definedName name="asgardga" hidden="1">[0]!________________________PPP33+3</definedName>
    <definedName name="asGDBhsN" localSheetId="12" hidden="1">{"'Sheet1'!$L$16"}</definedName>
    <definedName name="asGDBhsN" localSheetId="11" hidden="1">{"'Sheet1'!$L$16"}</definedName>
    <definedName name="asGDBhsN" localSheetId="13" hidden="1">{"'Sheet1'!$L$16"}</definedName>
    <definedName name="asGDBhsN" localSheetId="16" hidden="1">{"'Sheet1'!$L$16"}</definedName>
    <definedName name="asGDBhsN" localSheetId="21" hidden="1">{"'Sheet1'!$L$16"}</definedName>
    <definedName name="asGDBhsN" localSheetId="18" hidden="1">{"'Sheet1'!$L$16"}</definedName>
    <definedName name="asGDBhsN" localSheetId="19" hidden="1">{"'Sheet1'!$L$16"}</definedName>
    <definedName name="asGDBhsN" localSheetId="20" hidden="1">{"'Sheet1'!$L$16"}</definedName>
    <definedName name="asGDBhsN" localSheetId="22" hidden="1">{"'Sheet1'!$L$16"}</definedName>
    <definedName name="asGDBhsN" localSheetId="24" hidden="1">{"'Sheet1'!$L$16"}</definedName>
    <definedName name="asGDBhsN" localSheetId="28" hidden="1">{"'Sheet1'!$L$16"}</definedName>
    <definedName name="asGDBhsN" localSheetId="14" hidden="1">{"'Sheet1'!$L$16"}</definedName>
    <definedName name="asGDBhsN" hidden="1">{"'Sheet1'!$L$16"}</definedName>
    <definedName name="ASGF" localSheetId="12" hidden="1">{#N/A,#N/A,FALSE,"2~8번"}</definedName>
    <definedName name="ASGF" localSheetId="11" hidden="1">{#N/A,#N/A,FALSE,"2~8번"}</definedName>
    <definedName name="ASGF" localSheetId="13" hidden="1">{#N/A,#N/A,FALSE,"2~8번"}</definedName>
    <definedName name="ASGF" localSheetId="16" hidden="1">{#N/A,#N/A,FALSE,"2~8번"}</definedName>
    <definedName name="ASGF" localSheetId="21" hidden="1">{#N/A,#N/A,FALSE,"2~8번"}</definedName>
    <definedName name="ASGF" localSheetId="18" hidden="1">{#N/A,#N/A,FALSE,"2~8번"}</definedName>
    <definedName name="ASGF" localSheetId="19" hidden="1">{#N/A,#N/A,FALSE,"2~8번"}</definedName>
    <definedName name="ASGF" localSheetId="20" hidden="1">{#N/A,#N/A,FALSE,"2~8번"}</definedName>
    <definedName name="ASGF" localSheetId="22" hidden="1">{#N/A,#N/A,FALSE,"2~8번"}</definedName>
    <definedName name="ASGF" localSheetId="24" hidden="1">{#N/A,#N/A,FALSE,"2~8번"}</definedName>
    <definedName name="ASGF" localSheetId="28" hidden="1">{#N/A,#N/A,FALSE,"2~8번"}</definedName>
    <definedName name="ASGF" localSheetId="14" hidden="1">{#N/A,#N/A,FALSE,"2~8번"}</definedName>
    <definedName name="ASGF" hidden="1">{#N/A,#N/A,FALSE,"2~8번"}</definedName>
    <definedName name="asggghaas" hidden="1">#REF!</definedName>
    <definedName name="asghjjjj" hidden="1">#REF!</definedName>
    <definedName name="asmd" localSheetId="12" hidden="1">{#N/A,#N/A,FALSE,"Chi tiÆt"}</definedName>
    <definedName name="asmd" localSheetId="11" hidden="1">{#N/A,#N/A,FALSE,"Chi tiÆt"}</definedName>
    <definedName name="asmd" localSheetId="13" hidden="1">{#N/A,#N/A,FALSE,"Chi tiÆt"}</definedName>
    <definedName name="asmd" localSheetId="16" hidden="1">{#N/A,#N/A,FALSE,"Chi tiÆt"}</definedName>
    <definedName name="asmd" localSheetId="21" hidden="1">{#N/A,#N/A,FALSE,"Chi tiÆt"}</definedName>
    <definedName name="asmd" localSheetId="18" hidden="1">{#N/A,#N/A,FALSE,"Chi tiÆt"}</definedName>
    <definedName name="asmd" localSheetId="19" hidden="1">{#N/A,#N/A,FALSE,"Chi tiÆt"}</definedName>
    <definedName name="asmd" localSheetId="20" hidden="1">{#N/A,#N/A,FALSE,"Chi tiÆt"}</definedName>
    <definedName name="asmd" localSheetId="22" hidden="1">{#N/A,#N/A,FALSE,"Chi tiÆt"}</definedName>
    <definedName name="asmd" localSheetId="24" hidden="1">{#N/A,#N/A,FALSE,"Chi tiÆt"}</definedName>
    <definedName name="asmd" localSheetId="28" hidden="1">{#N/A,#N/A,FALSE,"Chi tiÆt"}</definedName>
    <definedName name="asmd" localSheetId="14" hidden="1">{#N/A,#N/A,FALSE,"Chi tiÆt"}</definedName>
    <definedName name="asmd" hidden="1">{#N/A,#N/A,FALSE,"Chi tiÆt"}</definedName>
    <definedName name="Asph">#REF!</definedName>
    <definedName name="asq" localSheetId="12" hidden="1">{"'Sheet1'!$L$16"}</definedName>
    <definedName name="asq" localSheetId="11" hidden="1">{"'Sheet1'!$L$16"}</definedName>
    <definedName name="asq" localSheetId="13" hidden="1">{"'Sheet1'!$L$16"}</definedName>
    <definedName name="asq" localSheetId="16" hidden="1">{"'Sheet1'!$L$16"}</definedName>
    <definedName name="asq" localSheetId="21" hidden="1">{"'Sheet1'!$L$16"}</definedName>
    <definedName name="asq" localSheetId="18" hidden="1">{"'Sheet1'!$L$16"}</definedName>
    <definedName name="asq" localSheetId="19" hidden="1">{"'Sheet1'!$L$16"}</definedName>
    <definedName name="asq" localSheetId="20" hidden="1">{"'Sheet1'!$L$16"}</definedName>
    <definedName name="asq" localSheetId="22" hidden="1">{"'Sheet1'!$L$16"}</definedName>
    <definedName name="asq" localSheetId="24" hidden="1">{"'Sheet1'!$L$16"}</definedName>
    <definedName name="asq" localSheetId="28" hidden="1">{"'Sheet1'!$L$16"}</definedName>
    <definedName name="asq" localSheetId="14" hidden="1">{"'Sheet1'!$L$16"}</definedName>
    <definedName name="asq" hidden="1">{"'Sheet1'!$L$16"}</definedName>
    <definedName name="asr" localSheetId="12" hidden="1">{#N/A,#N/A,FALSE,"WBS 1.06";#N/A,#N/A,FALSE,"WBS 1.14";#N/A,#N/A,FALSE,"WBS 1.17";#N/A,#N/A,FALSE,"WBS 1.18"}</definedName>
    <definedName name="asr" localSheetId="11" hidden="1">{#N/A,#N/A,FALSE,"WBS 1.06";#N/A,#N/A,FALSE,"WBS 1.14";#N/A,#N/A,FALSE,"WBS 1.17";#N/A,#N/A,FALSE,"WBS 1.18"}</definedName>
    <definedName name="asr" localSheetId="13" hidden="1">{#N/A,#N/A,FALSE,"WBS 1.06";#N/A,#N/A,FALSE,"WBS 1.14";#N/A,#N/A,FALSE,"WBS 1.17";#N/A,#N/A,FALSE,"WBS 1.18"}</definedName>
    <definedName name="asr" localSheetId="16" hidden="1">{#N/A,#N/A,FALSE,"WBS 1.06";#N/A,#N/A,FALSE,"WBS 1.14";#N/A,#N/A,FALSE,"WBS 1.17";#N/A,#N/A,FALSE,"WBS 1.18"}</definedName>
    <definedName name="asr" localSheetId="21" hidden="1">{#N/A,#N/A,FALSE,"WBS 1.06";#N/A,#N/A,FALSE,"WBS 1.14";#N/A,#N/A,FALSE,"WBS 1.17";#N/A,#N/A,FALSE,"WBS 1.18"}</definedName>
    <definedName name="asr" localSheetId="18" hidden="1">{#N/A,#N/A,FALSE,"WBS 1.06";#N/A,#N/A,FALSE,"WBS 1.14";#N/A,#N/A,FALSE,"WBS 1.17";#N/A,#N/A,FALSE,"WBS 1.18"}</definedName>
    <definedName name="asr" localSheetId="19" hidden="1">{#N/A,#N/A,FALSE,"WBS 1.06";#N/A,#N/A,FALSE,"WBS 1.14";#N/A,#N/A,FALSE,"WBS 1.17";#N/A,#N/A,FALSE,"WBS 1.18"}</definedName>
    <definedName name="asr" localSheetId="20" hidden="1">{#N/A,#N/A,FALSE,"WBS 1.06";#N/A,#N/A,FALSE,"WBS 1.14";#N/A,#N/A,FALSE,"WBS 1.17";#N/A,#N/A,FALSE,"WBS 1.18"}</definedName>
    <definedName name="asr" localSheetId="22" hidden="1">{#N/A,#N/A,FALSE,"WBS 1.06";#N/A,#N/A,FALSE,"WBS 1.14";#N/A,#N/A,FALSE,"WBS 1.17";#N/A,#N/A,FALSE,"WBS 1.18"}</definedName>
    <definedName name="asr" localSheetId="24" hidden="1">{#N/A,#N/A,FALSE,"WBS 1.06";#N/A,#N/A,FALSE,"WBS 1.14";#N/A,#N/A,FALSE,"WBS 1.17";#N/A,#N/A,FALSE,"WBS 1.18"}</definedName>
    <definedName name="asr" localSheetId="28" hidden="1">{#N/A,#N/A,FALSE,"WBS 1.06";#N/A,#N/A,FALSE,"WBS 1.14";#N/A,#N/A,FALSE,"WBS 1.17";#N/A,#N/A,FALSE,"WBS 1.18"}</definedName>
    <definedName name="asr" localSheetId="14" hidden="1">{#N/A,#N/A,FALSE,"WBS 1.06";#N/A,#N/A,FALSE,"WBS 1.14";#N/A,#N/A,FALSE,"WBS 1.17";#N/A,#N/A,FALSE,"WBS 1.18"}</definedName>
    <definedName name="asr" hidden="1">{#N/A,#N/A,FALSE,"WBS 1.06";#N/A,#N/A,FALSE,"WBS 1.14";#N/A,#N/A,FALSE,"WBS 1.17";#N/A,#N/A,FALSE,"WBS 1.18"}</definedName>
    <definedName name="ASS" localSheetId="12" hidden="1">{#N/A,#N/A,TRUE,"Cover Memo";"Complete Sys. Estimate",#N/A,TRUE,"Change Summary";"Complete Sys. Estimate",#N/A,TRUE,"Estimate Summary";"Complete Sys. Estimate",#N/A,TRUE,"Dept. Summary";"Complete Sys. Estimate",#N/A,TRUE,"DOW Detail"}</definedName>
    <definedName name="ASS" localSheetId="11" hidden="1">{#N/A,#N/A,TRUE,"Cover Memo";"Complete Sys. Estimate",#N/A,TRUE,"Change Summary";"Complete Sys. Estimate",#N/A,TRUE,"Estimate Summary";"Complete Sys. Estimate",#N/A,TRUE,"Dept. Summary";"Complete Sys. Estimate",#N/A,TRUE,"DOW Detail"}</definedName>
    <definedName name="ASS" localSheetId="13" hidden="1">{#N/A,#N/A,TRUE,"Cover Memo";"Complete Sys. Estimate",#N/A,TRUE,"Change Summary";"Complete Sys. Estimate",#N/A,TRUE,"Estimate Summary";"Complete Sys. Estimate",#N/A,TRUE,"Dept. Summary";"Complete Sys. Estimate",#N/A,TRUE,"DOW Detail"}</definedName>
    <definedName name="ASS" localSheetId="16" hidden="1">{#N/A,#N/A,TRUE,"Cover Memo";"Complete Sys. Estimate",#N/A,TRUE,"Change Summary";"Complete Sys. Estimate",#N/A,TRUE,"Estimate Summary";"Complete Sys. Estimate",#N/A,TRUE,"Dept. Summary";"Complete Sys. Estimate",#N/A,TRUE,"DOW Detail"}</definedName>
    <definedName name="ASS" localSheetId="21" hidden="1">{#N/A,#N/A,TRUE,"Cover Memo";"Complete Sys. Estimate",#N/A,TRUE,"Change Summary";"Complete Sys. Estimate",#N/A,TRUE,"Estimate Summary";"Complete Sys. Estimate",#N/A,TRUE,"Dept. Summary";"Complete Sys. Estimate",#N/A,TRUE,"DOW Detail"}</definedName>
    <definedName name="ASS" localSheetId="18" hidden="1">{#N/A,#N/A,TRUE,"Cover Memo";"Complete Sys. Estimate",#N/A,TRUE,"Change Summary";"Complete Sys. Estimate",#N/A,TRUE,"Estimate Summary";"Complete Sys. Estimate",#N/A,TRUE,"Dept. Summary";"Complete Sys. Estimate",#N/A,TRUE,"DOW Detail"}</definedName>
    <definedName name="ASS" localSheetId="19" hidden="1">{#N/A,#N/A,TRUE,"Cover Memo";"Complete Sys. Estimate",#N/A,TRUE,"Change Summary";"Complete Sys. Estimate",#N/A,TRUE,"Estimate Summary";"Complete Sys. Estimate",#N/A,TRUE,"Dept. Summary";"Complete Sys. Estimate",#N/A,TRUE,"DOW Detail"}</definedName>
    <definedName name="ASS" localSheetId="20" hidden="1">{#N/A,#N/A,TRUE,"Cover Memo";"Complete Sys. Estimate",#N/A,TRUE,"Change Summary";"Complete Sys. Estimate",#N/A,TRUE,"Estimate Summary";"Complete Sys. Estimate",#N/A,TRUE,"Dept. Summary";"Complete Sys. Estimate",#N/A,TRUE,"DOW Detail"}</definedName>
    <definedName name="ASS" localSheetId="22" hidden="1">{#N/A,#N/A,TRUE,"Cover Memo";"Complete Sys. Estimate",#N/A,TRUE,"Change Summary";"Complete Sys. Estimate",#N/A,TRUE,"Estimate Summary";"Complete Sys. Estimate",#N/A,TRUE,"Dept. Summary";"Complete Sys. Estimate",#N/A,TRUE,"DOW Detail"}</definedName>
    <definedName name="ASS" localSheetId="24" hidden="1">{#N/A,#N/A,TRUE,"Cover Memo";"Complete Sys. Estimate",#N/A,TRUE,"Change Summary";"Complete Sys. Estimate",#N/A,TRUE,"Estimate Summary";"Complete Sys. Estimate",#N/A,TRUE,"Dept. Summary";"Complete Sys. Estimate",#N/A,TRUE,"DOW Detail"}</definedName>
    <definedName name="ASS" localSheetId="28" hidden="1">{#N/A,#N/A,TRUE,"Cover Memo";"Complete Sys. Estimate",#N/A,TRUE,"Change Summary";"Complete Sys. Estimate",#N/A,TRUE,"Estimate Summary";"Complete Sys. Estimate",#N/A,TRUE,"Dept. Summary";"Complete Sys. Estimate",#N/A,TRUE,"DOW Detail"}</definedName>
    <definedName name="ASS" localSheetId="14" hidden="1">{#N/A,#N/A,TRUE,"Cover Memo";"Complete Sys. Estimate",#N/A,TRUE,"Change Summary";"Complete Sys. Estimate",#N/A,TRUE,"Estimate Summary";"Complete Sys. Estimate",#N/A,TRUE,"Dept. Summary";"Complete Sys. Estimate",#N/A,TRUE,"DOW Detail"}</definedName>
    <definedName name="ASS" hidden="1">{#N/A,#N/A,TRUE,"Cover Memo";"Complete Sys. Estimate",#N/A,TRUE,"Change Summary";"Complete Sys. Estimate",#N/A,TRUE,"Estimate Summary";"Complete Sys. Estimate",#N/A,TRUE,"Dept. Summary";"Complete Sys. Estimate",#N/A,TRUE,"DOW Detail"}</definedName>
    <definedName name="assdf" localSheetId="12" hidden="1">{#N/A,#N/A,FALSE,"WBS 1.06";#N/A,#N/A,FALSE,"WBS 1.14";#N/A,#N/A,FALSE,"WBS 1.17";#N/A,#N/A,FALSE,"WBS 1.18"}</definedName>
    <definedName name="assdf" localSheetId="11" hidden="1">{#N/A,#N/A,FALSE,"WBS 1.06";#N/A,#N/A,FALSE,"WBS 1.14";#N/A,#N/A,FALSE,"WBS 1.17";#N/A,#N/A,FALSE,"WBS 1.18"}</definedName>
    <definedName name="assdf" localSheetId="13" hidden="1">{#N/A,#N/A,FALSE,"WBS 1.06";#N/A,#N/A,FALSE,"WBS 1.14";#N/A,#N/A,FALSE,"WBS 1.17";#N/A,#N/A,FALSE,"WBS 1.18"}</definedName>
    <definedName name="assdf" localSheetId="16" hidden="1">{#N/A,#N/A,FALSE,"WBS 1.06";#N/A,#N/A,FALSE,"WBS 1.14";#N/A,#N/A,FALSE,"WBS 1.17";#N/A,#N/A,FALSE,"WBS 1.18"}</definedName>
    <definedName name="assdf" localSheetId="21" hidden="1">{#N/A,#N/A,FALSE,"WBS 1.06";#N/A,#N/A,FALSE,"WBS 1.14";#N/A,#N/A,FALSE,"WBS 1.17";#N/A,#N/A,FALSE,"WBS 1.18"}</definedName>
    <definedName name="assdf" localSheetId="18" hidden="1">{#N/A,#N/A,FALSE,"WBS 1.06";#N/A,#N/A,FALSE,"WBS 1.14";#N/A,#N/A,FALSE,"WBS 1.17";#N/A,#N/A,FALSE,"WBS 1.18"}</definedName>
    <definedName name="assdf" localSheetId="19" hidden="1">{#N/A,#N/A,FALSE,"WBS 1.06";#N/A,#N/A,FALSE,"WBS 1.14";#N/A,#N/A,FALSE,"WBS 1.17";#N/A,#N/A,FALSE,"WBS 1.18"}</definedName>
    <definedName name="assdf" localSheetId="20" hidden="1">{#N/A,#N/A,FALSE,"WBS 1.06";#N/A,#N/A,FALSE,"WBS 1.14";#N/A,#N/A,FALSE,"WBS 1.17";#N/A,#N/A,FALSE,"WBS 1.18"}</definedName>
    <definedName name="assdf" localSheetId="22" hidden="1">{#N/A,#N/A,FALSE,"WBS 1.06";#N/A,#N/A,FALSE,"WBS 1.14";#N/A,#N/A,FALSE,"WBS 1.17";#N/A,#N/A,FALSE,"WBS 1.18"}</definedName>
    <definedName name="assdf" localSheetId="24" hidden="1">{#N/A,#N/A,FALSE,"WBS 1.06";#N/A,#N/A,FALSE,"WBS 1.14";#N/A,#N/A,FALSE,"WBS 1.17";#N/A,#N/A,FALSE,"WBS 1.18"}</definedName>
    <definedName name="assdf" localSheetId="28" hidden="1">{#N/A,#N/A,FALSE,"WBS 1.06";#N/A,#N/A,FALSE,"WBS 1.14";#N/A,#N/A,FALSE,"WBS 1.17";#N/A,#N/A,FALSE,"WBS 1.18"}</definedName>
    <definedName name="assdf" localSheetId="14" hidden="1">{#N/A,#N/A,FALSE,"WBS 1.06";#N/A,#N/A,FALSE,"WBS 1.14";#N/A,#N/A,FALSE,"WBS 1.17";#N/A,#N/A,FALSE,"WBS 1.18"}</definedName>
    <definedName name="assdf" hidden="1">{#N/A,#N/A,FALSE,"WBS 1.06";#N/A,#N/A,FALSE,"WBS 1.14";#N/A,#N/A,FALSE,"WBS 1.17";#N/A,#N/A,FALSE,"WBS 1.18"}</definedName>
    <definedName name="asss" localSheetId="12" hidden="1">{"'Sheet1'!$L$16"}</definedName>
    <definedName name="asss" localSheetId="11" hidden="1">{"'Sheet1'!$L$16"}</definedName>
    <definedName name="asss" localSheetId="13" hidden="1">{"'Sheet1'!$L$16"}</definedName>
    <definedName name="asss" localSheetId="16" hidden="1">{"'Sheet1'!$L$16"}</definedName>
    <definedName name="asss" localSheetId="21" hidden="1">{"'Sheet1'!$L$16"}</definedName>
    <definedName name="asss" localSheetId="18" hidden="1">{"'Sheet1'!$L$16"}</definedName>
    <definedName name="asss" localSheetId="19" hidden="1">{"'Sheet1'!$L$16"}</definedName>
    <definedName name="asss" localSheetId="20" hidden="1">{"'Sheet1'!$L$16"}</definedName>
    <definedName name="asss" localSheetId="22" hidden="1">{"'Sheet1'!$L$16"}</definedName>
    <definedName name="asss" localSheetId="24" hidden="1">{"'Sheet1'!$L$16"}</definedName>
    <definedName name="asss" localSheetId="28" hidden="1">{"'Sheet1'!$L$16"}</definedName>
    <definedName name="asss" localSheetId="14" hidden="1">{"'Sheet1'!$L$16"}</definedName>
    <definedName name="asss" hidden="1">{"'Sheet1'!$L$16"}</definedName>
    <definedName name="assss" hidden="1">#REF!</definedName>
    <definedName name="asssss" localSheetId="12" hidden="1">{"'Sheet1'!$L$16"}</definedName>
    <definedName name="asssss" localSheetId="11" hidden="1">{"'Sheet1'!$L$16"}</definedName>
    <definedName name="asssss" localSheetId="13" hidden="1">{"'Sheet1'!$L$16"}</definedName>
    <definedName name="asssss" localSheetId="16" hidden="1">{"'Sheet1'!$L$16"}</definedName>
    <definedName name="asssss" localSheetId="21" hidden="1">{"'Sheet1'!$L$16"}</definedName>
    <definedName name="asssss" localSheetId="18" hidden="1">{"'Sheet1'!$L$16"}</definedName>
    <definedName name="asssss" localSheetId="19" hidden="1">{"'Sheet1'!$L$16"}</definedName>
    <definedName name="asssss" localSheetId="20" hidden="1">{"'Sheet1'!$L$16"}</definedName>
    <definedName name="asssss" localSheetId="22" hidden="1">{"'Sheet1'!$L$16"}</definedName>
    <definedName name="asssss" localSheetId="24" hidden="1">{"'Sheet1'!$L$16"}</definedName>
    <definedName name="asssss" localSheetId="28" hidden="1">{"'Sheet1'!$L$16"}</definedName>
    <definedName name="asssss" localSheetId="14" hidden="1">{"'Sheet1'!$L$16"}</definedName>
    <definedName name="asssss" hidden="1">{"'Sheet1'!$L$16"}</definedName>
    <definedName name="ÂSSSSS" localSheetId="12" hidden="1">{"'Sheet1'!$L$16"}</definedName>
    <definedName name="ÂSSSSS" localSheetId="11" hidden="1">{"'Sheet1'!$L$16"}</definedName>
    <definedName name="ÂSSSSS" localSheetId="13" hidden="1">{"'Sheet1'!$L$16"}</definedName>
    <definedName name="ÂSSSSS" localSheetId="16" hidden="1">{"'Sheet1'!$L$16"}</definedName>
    <definedName name="ÂSSSSS" localSheetId="21" hidden="1">{"'Sheet1'!$L$16"}</definedName>
    <definedName name="ÂSSSSS" localSheetId="18" hidden="1">{"'Sheet1'!$L$16"}</definedName>
    <definedName name="ÂSSSSS" localSheetId="19" hidden="1">{"'Sheet1'!$L$16"}</definedName>
    <definedName name="ÂSSSSS" localSheetId="20" hidden="1">{"'Sheet1'!$L$16"}</definedName>
    <definedName name="ÂSSSSS" localSheetId="22" hidden="1">{"'Sheet1'!$L$16"}</definedName>
    <definedName name="ÂSSSSS" localSheetId="24" hidden="1">{"'Sheet1'!$L$16"}</definedName>
    <definedName name="ÂSSSSS" localSheetId="28" hidden="1">{"'Sheet1'!$L$16"}</definedName>
    <definedName name="ÂSSSSS" localSheetId="14" hidden="1">{"'Sheet1'!$L$16"}</definedName>
    <definedName name="ÂSSSSS" hidden="1">{"'Sheet1'!$L$16"}</definedName>
    <definedName name="asssssda" hidden="1">#REF!</definedName>
    <definedName name="ASssssss" localSheetId="12" hidden="1">{#N/A,#N/A,FALSE,"特殊室（ＢＱ表）"}</definedName>
    <definedName name="ASssssss" localSheetId="11" hidden="1">{#N/A,#N/A,FALSE,"特殊室（ＢＱ表）"}</definedName>
    <definedName name="ASssssss" localSheetId="13" hidden="1">{#N/A,#N/A,FALSE,"特殊室（ＢＱ表）"}</definedName>
    <definedName name="ASssssss" localSheetId="16" hidden="1">{#N/A,#N/A,FALSE,"特殊室（ＢＱ表）"}</definedName>
    <definedName name="ASssssss" localSheetId="21" hidden="1">{#N/A,#N/A,FALSE,"特殊室（ＢＱ表）"}</definedName>
    <definedName name="ASssssss" localSheetId="18" hidden="1">{#N/A,#N/A,FALSE,"特殊室（ＢＱ表）"}</definedName>
    <definedName name="ASssssss" localSheetId="19" hidden="1">{#N/A,#N/A,FALSE,"特殊室（ＢＱ表）"}</definedName>
    <definedName name="ASssssss" localSheetId="20" hidden="1">{#N/A,#N/A,FALSE,"特殊室（ＢＱ表）"}</definedName>
    <definedName name="ASssssss" localSheetId="22" hidden="1">{#N/A,#N/A,FALSE,"特殊室（ＢＱ表）"}</definedName>
    <definedName name="ASssssss" localSheetId="24" hidden="1">{#N/A,#N/A,FALSE,"特殊室（ＢＱ表）"}</definedName>
    <definedName name="ASssssss" localSheetId="28" hidden="1">{#N/A,#N/A,FALSE,"特殊室（ＢＱ表）"}</definedName>
    <definedName name="ASssssss" localSheetId="14" hidden="1">{#N/A,#N/A,FALSE,"特殊室（ＢＱ表）"}</definedName>
    <definedName name="ASssssss" hidden="1">{#N/A,#N/A,FALSE,"特殊室（ＢＱ表）"}</definedName>
    <definedName name="aswasdefgvfwerq" hidden="1">#REF!</definedName>
    <definedName name="aswd" localSheetId="12" hidden="1">{"'Sheet1'!$L$16"}</definedName>
    <definedName name="aswd" localSheetId="11" hidden="1">{"'Sheet1'!$L$16"}</definedName>
    <definedName name="aswd" localSheetId="13" hidden="1">{"'Sheet1'!$L$16"}</definedName>
    <definedName name="aswd" localSheetId="16" hidden="1">{"'Sheet1'!$L$16"}</definedName>
    <definedName name="aswd" localSheetId="21" hidden="1">{"'Sheet1'!$L$16"}</definedName>
    <definedName name="aswd" localSheetId="18" hidden="1">{"'Sheet1'!$L$16"}</definedName>
    <definedName name="aswd" localSheetId="19" hidden="1">{"'Sheet1'!$L$16"}</definedName>
    <definedName name="aswd" localSheetId="20" hidden="1">{"'Sheet1'!$L$16"}</definedName>
    <definedName name="aswd" localSheetId="22" hidden="1">{"'Sheet1'!$L$16"}</definedName>
    <definedName name="aswd" localSheetId="24" hidden="1">{"'Sheet1'!$L$16"}</definedName>
    <definedName name="aswd" localSheetId="28" hidden="1">{"'Sheet1'!$L$16"}</definedName>
    <definedName name="aswd" localSheetId="14" hidden="1">{"'Sheet1'!$L$16"}</definedName>
    <definedName name="aswd" hidden="1">{"'Sheet1'!$L$16"}</definedName>
    <definedName name="asws" localSheetId="12" hidden="1">{#N/A,#N/A,FALSE,"CCTV"}</definedName>
    <definedName name="asws" localSheetId="11" hidden="1">{#N/A,#N/A,FALSE,"CCTV"}</definedName>
    <definedName name="asws" localSheetId="13" hidden="1">{#N/A,#N/A,FALSE,"CCTV"}</definedName>
    <definedName name="asws" localSheetId="16" hidden="1">{#N/A,#N/A,FALSE,"CCTV"}</definedName>
    <definedName name="asws" localSheetId="21" hidden="1">{#N/A,#N/A,FALSE,"CCTV"}</definedName>
    <definedName name="asws" localSheetId="18" hidden="1">{#N/A,#N/A,FALSE,"CCTV"}</definedName>
    <definedName name="asws" localSheetId="19" hidden="1">{#N/A,#N/A,FALSE,"CCTV"}</definedName>
    <definedName name="asws" localSheetId="20" hidden="1">{#N/A,#N/A,FALSE,"CCTV"}</definedName>
    <definedName name="asws" localSheetId="22" hidden="1">{#N/A,#N/A,FALSE,"CCTV"}</definedName>
    <definedName name="asws" localSheetId="24" hidden="1">{#N/A,#N/A,FALSE,"CCTV"}</definedName>
    <definedName name="asws" localSheetId="28" hidden="1">{#N/A,#N/A,FALSE,"CCTV"}</definedName>
    <definedName name="asws" localSheetId="14" hidden="1">{#N/A,#N/A,FALSE,"CCTV"}</definedName>
    <definedName name="asws" hidden="1">{#N/A,#N/A,FALSE,"CCTV"}</definedName>
    <definedName name="asxaSD" localSheetId="12" hidden="1">{#N/A,#N/A,FALSE,"Chi tiÆt"}</definedName>
    <definedName name="asxaSD" localSheetId="11" hidden="1">{#N/A,#N/A,FALSE,"Chi tiÆt"}</definedName>
    <definedName name="asxaSD" localSheetId="13" hidden="1">{#N/A,#N/A,FALSE,"Chi tiÆt"}</definedName>
    <definedName name="asxaSD" localSheetId="16" hidden="1">{#N/A,#N/A,FALSE,"Chi tiÆt"}</definedName>
    <definedName name="asxaSD" localSheetId="21" hidden="1">{#N/A,#N/A,FALSE,"Chi tiÆt"}</definedName>
    <definedName name="asxaSD" localSheetId="18" hidden="1">{#N/A,#N/A,FALSE,"Chi tiÆt"}</definedName>
    <definedName name="asxaSD" localSheetId="19" hidden="1">{#N/A,#N/A,FALSE,"Chi tiÆt"}</definedName>
    <definedName name="asxaSD" localSheetId="20" hidden="1">{#N/A,#N/A,FALSE,"Chi tiÆt"}</definedName>
    <definedName name="asxaSD" localSheetId="22" hidden="1">{#N/A,#N/A,FALSE,"Chi tiÆt"}</definedName>
    <definedName name="asxaSD" localSheetId="24" hidden="1">{#N/A,#N/A,FALSE,"Chi tiÆt"}</definedName>
    <definedName name="asxaSD" localSheetId="28" hidden="1">{#N/A,#N/A,FALSE,"Chi tiÆt"}</definedName>
    <definedName name="asxaSD" localSheetId="14" hidden="1">{#N/A,#N/A,FALSE,"Chi tiÆt"}</definedName>
    <definedName name="asxaSD" hidden="1">{#N/A,#N/A,FALSE,"Chi tiÆt"}</definedName>
    <definedName name="AT" hidden="1">#REF!</definedName>
    <definedName name="ata" localSheetId="12" hidden="1">{#N/A,#N/A,FALSE,"CCTV"}</definedName>
    <definedName name="ata" localSheetId="11" hidden="1">{#N/A,#N/A,FALSE,"CCTV"}</definedName>
    <definedName name="ata" localSheetId="13" hidden="1">{#N/A,#N/A,FALSE,"CCTV"}</definedName>
    <definedName name="ata" localSheetId="16" hidden="1">{#N/A,#N/A,FALSE,"CCTV"}</definedName>
    <definedName name="ata" localSheetId="21" hidden="1">{#N/A,#N/A,FALSE,"CCTV"}</definedName>
    <definedName name="ata" localSheetId="18" hidden="1">{#N/A,#N/A,FALSE,"CCTV"}</definedName>
    <definedName name="ata" localSheetId="19" hidden="1">{#N/A,#N/A,FALSE,"CCTV"}</definedName>
    <definedName name="ata" localSheetId="20" hidden="1">{#N/A,#N/A,FALSE,"CCTV"}</definedName>
    <definedName name="ata" localSheetId="22" hidden="1">{#N/A,#N/A,FALSE,"CCTV"}</definedName>
    <definedName name="ata" localSheetId="24" hidden="1">{#N/A,#N/A,FALSE,"CCTV"}</definedName>
    <definedName name="ata" localSheetId="28" hidden="1">{#N/A,#N/A,FALSE,"CCTV"}</definedName>
    <definedName name="ata" localSheetId="14" hidden="1">{#N/A,#N/A,FALSE,"CCTV"}</definedName>
    <definedName name="ata" hidden="1">{#N/A,#N/A,FALSE,"CCTV"}</definedName>
    <definedName name="atdakdh" hidden="1">#REF!</definedName>
    <definedName name="ATGT" localSheetId="12" hidden="1">{"'Sheet1'!$L$16"}</definedName>
    <definedName name="ATGT" localSheetId="11" hidden="1">{"'Sheet1'!$L$16"}</definedName>
    <definedName name="ATGT" localSheetId="13" hidden="1">{"'Sheet1'!$L$16"}</definedName>
    <definedName name="ATGT" localSheetId="16" hidden="1">{"'Sheet1'!$L$16"}</definedName>
    <definedName name="ATGT" localSheetId="21" hidden="1">{"'Sheet1'!$L$16"}</definedName>
    <definedName name="ATGT" localSheetId="18" hidden="1">{"'Sheet1'!$L$16"}</definedName>
    <definedName name="ATGT" localSheetId="19" hidden="1">{"'Sheet1'!$L$16"}</definedName>
    <definedName name="ATGT" localSheetId="20" hidden="1">{"'Sheet1'!$L$16"}</definedName>
    <definedName name="ATGT" localSheetId="22" hidden="1">{"'Sheet1'!$L$16"}</definedName>
    <definedName name="ATGT" localSheetId="24" hidden="1">{"'Sheet1'!$L$16"}</definedName>
    <definedName name="ATGT" localSheetId="28" hidden="1">{"'Sheet1'!$L$16"}</definedName>
    <definedName name="ATGT" localSheetId="14" hidden="1">{"'Sheet1'!$L$16"}</definedName>
    <definedName name="ATGT" hidden="1">{"'Sheet1'!$L$16"}</definedName>
    <definedName name="atien1" localSheetId="12" hidden="1">{"'Sheet1'!$L$16"}</definedName>
    <definedName name="atien1" localSheetId="11" hidden="1">{"'Sheet1'!$L$16"}</definedName>
    <definedName name="atien1" localSheetId="13" hidden="1">{"'Sheet1'!$L$16"}</definedName>
    <definedName name="atien1" localSheetId="16" hidden="1">{"'Sheet1'!$L$16"}</definedName>
    <definedName name="atien1" localSheetId="21" hidden="1">{"'Sheet1'!$L$16"}</definedName>
    <definedName name="atien1" localSheetId="18" hidden="1">{"'Sheet1'!$L$16"}</definedName>
    <definedName name="atien1" localSheetId="19" hidden="1">{"'Sheet1'!$L$16"}</definedName>
    <definedName name="atien1" localSheetId="20" hidden="1">{"'Sheet1'!$L$16"}</definedName>
    <definedName name="atien1" localSheetId="22" hidden="1">{"'Sheet1'!$L$16"}</definedName>
    <definedName name="atien1" localSheetId="24" hidden="1">{"'Sheet1'!$L$16"}</definedName>
    <definedName name="atien1" localSheetId="28" hidden="1">{"'Sheet1'!$L$16"}</definedName>
    <definedName name="atien1" localSheetId="14" hidden="1">{"'Sheet1'!$L$16"}</definedName>
    <definedName name="atien1" hidden="1">{"'Sheet1'!$L$16"}</definedName>
    <definedName name="ATLD" localSheetId="12" hidden="1">{"'Sheet1'!$L$16"}</definedName>
    <definedName name="ATLD" localSheetId="11" hidden="1">{"'Sheet1'!$L$16"}</definedName>
    <definedName name="ATLD" localSheetId="13" hidden="1">{"'Sheet1'!$L$16"}</definedName>
    <definedName name="ATLD" localSheetId="16" hidden="1">{"'Sheet1'!$L$16"}</definedName>
    <definedName name="ATLD" localSheetId="21" hidden="1">{"'Sheet1'!$L$16"}</definedName>
    <definedName name="ATLD" localSheetId="18" hidden="1">{"'Sheet1'!$L$16"}</definedName>
    <definedName name="ATLD" localSheetId="19" hidden="1">{"'Sheet1'!$L$16"}</definedName>
    <definedName name="ATLD" localSheetId="20" hidden="1">{"'Sheet1'!$L$16"}</definedName>
    <definedName name="ATLD" localSheetId="22" hidden="1">{"'Sheet1'!$L$16"}</definedName>
    <definedName name="ATLD" localSheetId="24" hidden="1">{"'Sheet1'!$L$16"}</definedName>
    <definedName name="ATLD" localSheetId="28" hidden="1">{"'Sheet1'!$L$16"}</definedName>
    <definedName name="ATLD" localSheetId="14" hidden="1">{"'Sheet1'!$L$16"}</definedName>
    <definedName name="ATLD" hidden="1">{"'Sheet1'!$L$16"}</definedName>
    <definedName name="ATW" hidden="1">#REF!</definedName>
    <definedName name="AU" localSheetId="12" hidden="1">{"'Sheet1'!$L$16"}</definedName>
    <definedName name="AU" localSheetId="11" hidden="1">{"'Sheet1'!$L$16"}</definedName>
    <definedName name="AU" localSheetId="13" hidden="1">{"'Sheet1'!$L$16"}</definedName>
    <definedName name="AU" localSheetId="16" hidden="1">{"'Sheet1'!$L$16"}</definedName>
    <definedName name="AU" localSheetId="21" hidden="1">{"'Sheet1'!$L$16"}</definedName>
    <definedName name="AU" localSheetId="18" hidden="1">{"'Sheet1'!$L$16"}</definedName>
    <definedName name="AU" localSheetId="19" hidden="1">{"'Sheet1'!$L$16"}</definedName>
    <definedName name="AU" localSheetId="20" hidden="1">{"'Sheet1'!$L$16"}</definedName>
    <definedName name="AU" localSheetId="22" hidden="1">{"'Sheet1'!$L$16"}</definedName>
    <definedName name="AU" localSheetId="24" hidden="1">{"'Sheet1'!$L$16"}</definedName>
    <definedName name="AU" localSheetId="28" hidden="1">{"'Sheet1'!$L$16"}</definedName>
    <definedName name="AU" localSheetId="14" hidden="1">{"'Sheet1'!$L$16"}</definedName>
    <definedName name="AU" hidden="1">{"'Sheet1'!$L$16"}</definedName>
    <definedName name="AU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uraStyleDefaultsReset" hidden="1">#N/A</definedName>
    <definedName name="av" localSheetId="12" hidden="1">{"'Liquid'!$A$1:$U$57"}</definedName>
    <definedName name="av" localSheetId="11" hidden="1">{"'Liquid'!$A$1:$U$57"}</definedName>
    <definedName name="av" localSheetId="13" hidden="1">{"'Liquid'!$A$1:$U$57"}</definedName>
    <definedName name="av" localSheetId="16" hidden="1">{"'Liquid'!$A$1:$U$57"}</definedName>
    <definedName name="av" localSheetId="21" hidden="1">{"'Liquid'!$A$1:$U$57"}</definedName>
    <definedName name="av" localSheetId="18" hidden="1">{"'Liquid'!$A$1:$U$57"}</definedName>
    <definedName name="av" localSheetId="19" hidden="1">{"'Liquid'!$A$1:$U$57"}</definedName>
    <definedName name="av" localSheetId="20" hidden="1">{"'Liquid'!$A$1:$U$57"}</definedName>
    <definedName name="av" localSheetId="22" hidden="1">{"'Liquid'!$A$1:$U$57"}</definedName>
    <definedName name="av" localSheetId="24" hidden="1">{"'Liquid'!$A$1:$U$57"}</definedName>
    <definedName name="av" localSheetId="28" hidden="1">{"'Liquid'!$A$1:$U$57"}</definedName>
    <definedName name="av" localSheetId="14" hidden="1">{"'Liquid'!$A$1:$U$57"}</definedName>
    <definedName name="av" hidden="1">{"'Liquid'!$A$1:$U$57"}</definedName>
    <definedName name="avaaaaav" hidden="1">#N/A</definedName>
    <definedName name="avađsf" localSheetId="12" hidden="1">{0,#N/A,FALSE,0;0,#N/A,FALSE,0;0,#N/A,FALSE,0;0,#N/A,FALSE,0;0,#N/A,FALSE,0;0,#N/A,FALSE,0;0,#N/A,FALSE,0}</definedName>
    <definedName name="avađsf" localSheetId="11" hidden="1">{0,#N/A,FALSE,0;0,#N/A,FALSE,0;0,#N/A,FALSE,0;0,#N/A,FALSE,0;0,#N/A,FALSE,0;0,#N/A,FALSE,0;0,#N/A,FALSE,0}</definedName>
    <definedName name="avađsf" localSheetId="13" hidden="1">{0,#N/A,FALSE,0;0,#N/A,FALSE,0;0,#N/A,FALSE,0;0,#N/A,FALSE,0;0,#N/A,FALSE,0;0,#N/A,FALSE,0;0,#N/A,FALSE,0}</definedName>
    <definedName name="avađsf" localSheetId="16" hidden="1">{0,#N/A,FALSE,0;0,#N/A,FALSE,0;0,#N/A,FALSE,0;0,#N/A,FALSE,0;0,#N/A,FALSE,0;0,#N/A,FALSE,0;0,#N/A,FALSE,0}</definedName>
    <definedName name="avađsf" localSheetId="21" hidden="1">{0,#N/A,FALSE,0;0,#N/A,FALSE,0;0,#N/A,FALSE,0;0,#N/A,FALSE,0;0,#N/A,FALSE,0;0,#N/A,FALSE,0;0,#N/A,FALSE,0}</definedName>
    <definedName name="avađsf" localSheetId="18" hidden="1">{0,#N/A,FALSE,0;0,#N/A,FALSE,0;0,#N/A,FALSE,0;0,#N/A,FALSE,0;0,#N/A,FALSE,0;0,#N/A,FALSE,0;0,#N/A,FALSE,0}</definedName>
    <definedName name="avađsf" localSheetId="19" hidden="1">{0,#N/A,FALSE,0;0,#N/A,FALSE,0;0,#N/A,FALSE,0;0,#N/A,FALSE,0;0,#N/A,FALSE,0;0,#N/A,FALSE,0;0,#N/A,FALSE,0}</definedName>
    <definedName name="avađsf" localSheetId="20" hidden="1">{0,#N/A,FALSE,0;0,#N/A,FALSE,0;0,#N/A,FALSE,0;0,#N/A,FALSE,0;0,#N/A,FALSE,0;0,#N/A,FALSE,0;0,#N/A,FALSE,0}</definedName>
    <definedName name="avađsf" localSheetId="22" hidden="1">{0,#N/A,FALSE,0;0,#N/A,FALSE,0;0,#N/A,FALSE,0;0,#N/A,FALSE,0;0,#N/A,FALSE,0;0,#N/A,FALSE,0;0,#N/A,FALSE,0}</definedName>
    <definedName name="avađsf" localSheetId="24" hidden="1">{0,#N/A,FALSE,0;0,#N/A,FALSE,0;0,#N/A,FALSE,0;0,#N/A,FALSE,0;0,#N/A,FALSE,0;0,#N/A,FALSE,0;0,#N/A,FALSE,0}</definedName>
    <definedName name="avađsf" localSheetId="28" hidden="1">{0,#N/A,FALSE,0;0,#N/A,FALSE,0;0,#N/A,FALSE,0;0,#N/A,FALSE,0;0,#N/A,FALSE,0;0,#N/A,FALSE,0;0,#N/A,FALSE,0}</definedName>
    <definedName name="avađsf" localSheetId="14" hidden="1">{0,#N/A,FALSE,0;0,#N/A,FALSE,0;0,#N/A,FALSE,0;0,#N/A,FALSE,0;0,#N/A,FALSE,0;0,#N/A,FALSE,0;0,#N/A,FALSE,0}</definedName>
    <definedName name="avađsf" hidden="1">{0,#N/A,FALSE,0;0,#N/A,FALSE,0;0,#N/A,FALSE,0;0,#N/A,FALSE,0;0,#N/A,FALSE,0;0,#N/A,FALSE,0;0,#N/A,FALSE,0}</definedName>
    <definedName name="avavgveqvaq" localSheetId="12" hidden="1">{"Offgrid",#N/A,FALSE,"OFFGRID";"Region",#N/A,FALSE,"REGION";"Offgrid -2",#N/A,FALSE,"OFFGRID";"WTP",#N/A,FALSE,"WTP";"WTP -2",#N/A,FALSE,"WTP";"Project",#N/A,FALSE,"PROJECT";"Summary -2",#N/A,FALSE,"SUMMARY"}</definedName>
    <definedName name="avavgveqvaq" localSheetId="11" hidden="1">{"Offgrid",#N/A,FALSE,"OFFGRID";"Region",#N/A,FALSE,"REGION";"Offgrid -2",#N/A,FALSE,"OFFGRID";"WTP",#N/A,FALSE,"WTP";"WTP -2",#N/A,FALSE,"WTP";"Project",#N/A,FALSE,"PROJECT";"Summary -2",#N/A,FALSE,"SUMMARY"}</definedName>
    <definedName name="avavgveqvaq" localSheetId="13" hidden="1">{"Offgrid",#N/A,FALSE,"OFFGRID";"Region",#N/A,FALSE,"REGION";"Offgrid -2",#N/A,FALSE,"OFFGRID";"WTP",#N/A,FALSE,"WTP";"WTP -2",#N/A,FALSE,"WTP";"Project",#N/A,FALSE,"PROJECT";"Summary -2",#N/A,FALSE,"SUMMARY"}</definedName>
    <definedName name="avavgveqvaq" localSheetId="16" hidden="1">{"Offgrid",#N/A,FALSE,"OFFGRID";"Region",#N/A,FALSE,"REGION";"Offgrid -2",#N/A,FALSE,"OFFGRID";"WTP",#N/A,FALSE,"WTP";"WTP -2",#N/A,FALSE,"WTP";"Project",#N/A,FALSE,"PROJECT";"Summary -2",#N/A,FALSE,"SUMMARY"}</definedName>
    <definedName name="avavgveqvaq" localSheetId="21" hidden="1">{"Offgrid",#N/A,FALSE,"OFFGRID";"Region",#N/A,FALSE,"REGION";"Offgrid -2",#N/A,FALSE,"OFFGRID";"WTP",#N/A,FALSE,"WTP";"WTP -2",#N/A,FALSE,"WTP";"Project",#N/A,FALSE,"PROJECT";"Summary -2",#N/A,FALSE,"SUMMARY"}</definedName>
    <definedName name="avavgveqvaq" localSheetId="18" hidden="1">{"Offgrid",#N/A,FALSE,"OFFGRID";"Region",#N/A,FALSE,"REGION";"Offgrid -2",#N/A,FALSE,"OFFGRID";"WTP",#N/A,FALSE,"WTP";"WTP -2",#N/A,FALSE,"WTP";"Project",#N/A,FALSE,"PROJECT";"Summary -2",#N/A,FALSE,"SUMMARY"}</definedName>
    <definedName name="avavgveqvaq" localSheetId="19" hidden="1">{"Offgrid",#N/A,FALSE,"OFFGRID";"Region",#N/A,FALSE,"REGION";"Offgrid -2",#N/A,FALSE,"OFFGRID";"WTP",#N/A,FALSE,"WTP";"WTP -2",#N/A,FALSE,"WTP";"Project",#N/A,FALSE,"PROJECT";"Summary -2",#N/A,FALSE,"SUMMARY"}</definedName>
    <definedName name="avavgveqvaq" localSheetId="20" hidden="1">{"Offgrid",#N/A,FALSE,"OFFGRID";"Region",#N/A,FALSE,"REGION";"Offgrid -2",#N/A,FALSE,"OFFGRID";"WTP",#N/A,FALSE,"WTP";"WTP -2",#N/A,FALSE,"WTP";"Project",#N/A,FALSE,"PROJECT";"Summary -2",#N/A,FALSE,"SUMMARY"}</definedName>
    <definedName name="avavgveqvaq" localSheetId="22" hidden="1">{"Offgrid",#N/A,FALSE,"OFFGRID";"Region",#N/A,FALSE,"REGION";"Offgrid -2",#N/A,FALSE,"OFFGRID";"WTP",#N/A,FALSE,"WTP";"WTP -2",#N/A,FALSE,"WTP";"Project",#N/A,FALSE,"PROJECT";"Summary -2",#N/A,FALSE,"SUMMARY"}</definedName>
    <definedName name="avavgveqvaq" localSheetId="24" hidden="1">{"Offgrid",#N/A,FALSE,"OFFGRID";"Region",#N/A,FALSE,"REGION";"Offgrid -2",#N/A,FALSE,"OFFGRID";"WTP",#N/A,FALSE,"WTP";"WTP -2",#N/A,FALSE,"WTP";"Project",#N/A,FALSE,"PROJECT";"Summary -2",#N/A,FALSE,"SUMMARY"}</definedName>
    <definedName name="avavgveqvaq" localSheetId="28" hidden="1">{"Offgrid",#N/A,FALSE,"OFFGRID";"Region",#N/A,FALSE,"REGION";"Offgrid -2",#N/A,FALSE,"OFFGRID";"WTP",#N/A,FALSE,"WTP";"WTP -2",#N/A,FALSE,"WTP";"Project",#N/A,FALSE,"PROJECT";"Summary -2",#N/A,FALSE,"SUMMARY"}</definedName>
    <definedName name="avavgveqvaq" localSheetId="14" hidden="1">{"Offgrid",#N/A,FALSE,"OFFGRID";"Region",#N/A,FALSE,"REGION";"Offgrid -2",#N/A,FALSE,"OFFGRID";"WTP",#N/A,FALSE,"WTP";"WTP -2",#N/A,FALSE,"WTP";"Project",#N/A,FALSE,"PROJECT";"Summary -2",#N/A,FALSE,"SUMMARY"}</definedName>
    <definedName name="avavgveqvaq" hidden="1">{"Offgrid",#N/A,FALSE,"OFFGRID";"Region",#N/A,FALSE,"REGION";"Offgrid -2",#N/A,FALSE,"OFFGRID";"WTP",#N/A,FALSE,"WTP";"WTP -2",#N/A,FALSE,"WTP";"Project",#N/A,FALSE,"PROJECT";"Summary -2",#N/A,FALSE,"SUMMARY"}</definedName>
    <definedName name="avc"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vl">#REF!</definedName>
    <definedName name="aw" localSheetId="12" hidden="1">{"'Sheet1'!$L$16"}</definedName>
    <definedName name="aw" localSheetId="11" hidden="1">{"'Sheet1'!$L$16"}</definedName>
    <definedName name="aw" localSheetId="13" hidden="1">{"'Sheet1'!$L$16"}</definedName>
    <definedName name="aw" localSheetId="16" hidden="1">{"'Sheet1'!$L$16"}</definedName>
    <definedName name="aw" localSheetId="21" hidden="1">{"'Sheet1'!$L$16"}</definedName>
    <definedName name="aw" localSheetId="18" hidden="1">{"'Sheet1'!$L$16"}</definedName>
    <definedName name="aw" localSheetId="19" hidden="1">{"'Sheet1'!$L$16"}</definedName>
    <definedName name="aw" localSheetId="20" hidden="1">{"'Sheet1'!$L$16"}</definedName>
    <definedName name="aw" localSheetId="22" hidden="1">{"'Sheet1'!$L$16"}</definedName>
    <definedName name="aw" localSheetId="24" hidden="1">{"'Sheet1'!$L$16"}</definedName>
    <definedName name="aw" localSheetId="28" hidden="1">{"'Sheet1'!$L$16"}</definedName>
    <definedName name="aw" localSheetId="14" hidden="1">{"'Sheet1'!$L$16"}</definedName>
    <definedName name="aw" hidden="1">{"'Sheet1'!$L$16"}</definedName>
    <definedName name="awe" localSheetId="12" hidden="1">{"'Sheet1'!$L$16"}</definedName>
    <definedName name="awe" localSheetId="11" hidden="1">{"'Sheet1'!$L$16"}</definedName>
    <definedName name="awe" localSheetId="13" hidden="1">{"'Sheet1'!$L$16"}</definedName>
    <definedName name="awe" localSheetId="16" hidden="1">{"'Sheet1'!$L$16"}</definedName>
    <definedName name="awe" localSheetId="21" hidden="1">{"'Sheet1'!$L$16"}</definedName>
    <definedName name="awe" localSheetId="18" hidden="1">{"'Sheet1'!$L$16"}</definedName>
    <definedName name="awe" localSheetId="19" hidden="1">{"'Sheet1'!$L$16"}</definedName>
    <definedName name="awe" localSheetId="20" hidden="1">{"'Sheet1'!$L$16"}</definedName>
    <definedName name="awe" localSheetId="22" hidden="1">{"'Sheet1'!$L$16"}</definedName>
    <definedName name="awe" localSheetId="24" hidden="1">{"'Sheet1'!$L$16"}</definedName>
    <definedName name="awe" localSheetId="28" hidden="1">{"'Sheet1'!$L$16"}</definedName>
    <definedName name="awe" localSheetId="14" hidden="1">{"'Sheet1'!$L$16"}</definedName>
    <definedName name="awe" hidden="1">{"'Sheet1'!$L$16"}</definedName>
    <definedName name="awef" localSheetId="12" hidden="1">{"'Sheet1'!$L$16"}</definedName>
    <definedName name="awef" localSheetId="11" hidden="1">{"'Sheet1'!$L$16"}</definedName>
    <definedName name="awef" localSheetId="13" hidden="1">{"'Sheet1'!$L$16"}</definedName>
    <definedName name="awef" localSheetId="16" hidden="1">{"'Sheet1'!$L$16"}</definedName>
    <definedName name="awef" localSheetId="21" hidden="1">{"'Sheet1'!$L$16"}</definedName>
    <definedName name="awef" localSheetId="18" hidden="1">{"'Sheet1'!$L$16"}</definedName>
    <definedName name="awef" localSheetId="19" hidden="1">{"'Sheet1'!$L$16"}</definedName>
    <definedName name="awef" localSheetId="20" hidden="1">{"'Sheet1'!$L$16"}</definedName>
    <definedName name="awef" localSheetId="22" hidden="1">{"'Sheet1'!$L$16"}</definedName>
    <definedName name="awef" localSheetId="24" hidden="1">{"'Sheet1'!$L$16"}</definedName>
    <definedName name="awef" localSheetId="28" hidden="1">{"'Sheet1'!$L$16"}</definedName>
    <definedName name="awef" localSheetId="14" hidden="1">{"'Sheet1'!$L$16"}</definedName>
    <definedName name="awef" hidden="1">{"'Sheet1'!$L$16"}</definedName>
    <definedName name="awegf" localSheetId="12" hidden="1">{"'Sheet1'!$L$16"}</definedName>
    <definedName name="awegf" localSheetId="11" hidden="1">{"'Sheet1'!$L$16"}</definedName>
    <definedName name="awegf" localSheetId="13" hidden="1">{"'Sheet1'!$L$16"}</definedName>
    <definedName name="awegf" localSheetId="16" hidden="1">{"'Sheet1'!$L$16"}</definedName>
    <definedName name="awegf" localSheetId="21" hidden="1">{"'Sheet1'!$L$16"}</definedName>
    <definedName name="awegf" localSheetId="18" hidden="1">{"'Sheet1'!$L$16"}</definedName>
    <definedName name="awegf" localSheetId="19" hidden="1">{"'Sheet1'!$L$16"}</definedName>
    <definedName name="awegf" localSheetId="20" hidden="1">{"'Sheet1'!$L$16"}</definedName>
    <definedName name="awegf" localSheetId="22" hidden="1">{"'Sheet1'!$L$16"}</definedName>
    <definedName name="awegf" localSheetId="24" hidden="1">{"'Sheet1'!$L$16"}</definedName>
    <definedName name="awegf" localSheetId="28" hidden="1">{"'Sheet1'!$L$16"}</definedName>
    <definedName name="awegf" localSheetId="14" hidden="1">{"'Sheet1'!$L$16"}</definedName>
    <definedName name="awegf" hidden="1">{"'Sheet1'!$L$16"}</definedName>
    <definedName name="awegw" localSheetId="12" hidden="1">{#N/A,#N/A,TRUE,"BT M200 da 10x20"}</definedName>
    <definedName name="awegw" localSheetId="11" hidden="1">{#N/A,#N/A,TRUE,"BT M200 da 10x20"}</definedName>
    <definedName name="awegw" localSheetId="13" hidden="1">{#N/A,#N/A,TRUE,"BT M200 da 10x20"}</definedName>
    <definedName name="awegw" localSheetId="16" hidden="1">{#N/A,#N/A,TRUE,"BT M200 da 10x20"}</definedName>
    <definedName name="awegw" localSheetId="21" hidden="1">{#N/A,#N/A,TRUE,"BT M200 da 10x20"}</definedName>
    <definedName name="awegw" localSheetId="18" hidden="1">{#N/A,#N/A,TRUE,"BT M200 da 10x20"}</definedName>
    <definedName name="awegw" localSheetId="19" hidden="1">{#N/A,#N/A,TRUE,"BT M200 da 10x20"}</definedName>
    <definedName name="awegw" localSheetId="20" hidden="1">{#N/A,#N/A,TRUE,"BT M200 da 10x20"}</definedName>
    <definedName name="awegw" localSheetId="22" hidden="1">{#N/A,#N/A,TRUE,"BT M200 da 10x20"}</definedName>
    <definedName name="awegw" localSheetId="24" hidden="1">{#N/A,#N/A,TRUE,"BT M200 da 10x20"}</definedName>
    <definedName name="awegw" localSheetId="28" hidden="1">{#N/A,#N/A,TRUE,"BT M200 da 10x20"}</definedName>
    <definedName name="awegw" localSheetId="14" hidden="1">{#N/A,#N/A,TRUE,"BT M200 da 10x20"}</definedName>
    <definedName name="awegw" hidden="1">{#N/A,#N/A,TRUE,"BT M200 da 10x20"}</definedName>
    <definedName name="awer" localSheetId="12" hidden="1">{"'Sheet1'!$L$16"}</definedName>
    <definedName name="awer" localSheetId="11" hidden="1">{"'Sheet1'!$L$16"}</definedName>
    <definedName name="awer" localSheetId="13" hidden="1">{"'Sheet1'!$L$16"}</definedName>
    <definedName name="awer" localSheetId="16" hidden="1">{"'Sheet1'!$L$16"}</definedName>
    <definedName name="awer" localSheetId="21" hidden="1">{"'Sheet1'!$L$16"}</definedName>
    <definedName name="awer" localSheetId="18" hidden="1">{"'Sheet1'!$L$16"}</definedName>
    <definedName name="awer" localSheetId="19" hidden="1">{"'Sheet1'!$L$16"}</definedName>
    <definedName name="awer" localSheetId="20" hidden="1">{"'Sheet1'!$L$16"}</definedName>
    <definedName name="awer" localSheetId="22" hidden="1">{"'Sheet1'!$L$16"}</definedName>
    <definedName name="awer" localSheetId="24" hidden="1">{"'Sheet1'!$L$16"}</definedName>
    <definedName name="awer" localSheetId="28" hidden="1">{"'Sheet1'!$L$16"}</definedName>
    <definedName name="awer" localSheetId="14" hidden="1">{"'Sheet1'!$L$16"}</definedName>
    <definedName name="awer" hidden="1">{"'Sheet1'!$L$16"}</definedName>
    <definedName name="awerase" localSheetId="12" hidden="1">{"'Sheet1'!$L$16"}</definedName>
    <definedName name="awerase" localSheetId="11" hidden="1">{"'Sheet1'!$L$16"}</definedName>
    <definedName name="awerase" localSheetId="13" hidden="1">{"'Sheet1'!$L$16"}</definedName>
    <definedName name="awerase" localSheetId="16" hidden="1">{"'Sheet1'!$L$16"}</definedName>
    <definedName name="awerase" localSheetId="21" hidden="1">{"'Sheet1'!$L$16"}</definedName>
    <definedName name="awerase" localSheetId="18" hidden="1">{"'Sheet1'!$L$16"}</definedName>
    <definedName name="awerase" localSheetId="19" hidden="1">{"'Sheet1'!$L$16"}</definedName>
    <definedName name="awerase" localSheetId="20" hidden="1">{"'Sheet1'!$L$16"}</definedName>
    <definedName name="awerase" localSheetId="22" hidden="1">{"'Sheet1'!$L$16"}</definedName>
    <definedName name="awerase" localSheetId="24" hidden="1">{"'Sheet1'!$L$16"}</definedName>
    <definedName name="awerase" localSheetId="28" hidden="1">{"'Sheet1'!$L$16"}</definedName>
    <definedName name="awerase" localSheetId="14" hidden="1">{"'Sheet1'!$L$16"}</definedName>
    <definedName name="awerase" hidden="1">{"'Sheet1'!$L$16"}</definedName>
    <definedName name="aweraw" localSheetId="12" hidden="1">{"'Sheet1'!$L$16"}</definedName>
    <definedName name="aweraw" localSheetId="11" hidden="1">{"'Sheet1'!$L$16"}</definedName>
    <definedName name="aweraw" localSheetId="13" hidden="1">{"'Sheet1'!$L$16"}</definedName>
    <definedName name="aweraw" localSheetId="16" hidden="1">{"'Sheet1'!$L$16"}</definedName>
    <definedName name="aweraw" localSheetId="21" hidden="1">{"'Sheet1'!$L$16"}</definedName>
    <definedName name="aweraw" localSheetId="18" hidden="1">{"'Sheet1'!$L$16"}</definedName>
    <definedName name="aweraw" localSheetId="19" hidden="1">{"'Sheet1'!$L$16"}</definedName>
    <definedName name="aweraw" localSheetId="20" hidden="1">{"'Sheet1'!$L$16"}</definedName>
    <definedName name="aweraw" localSheetId="22" hidden="1">{"'Sheet1'!$L$16"}</definedName>
    <definedName name="aweraw" localSheetId="24" hidden="1">{"'Sheet1'!$L$16"}</definedName>
    <definedName name="aweraw" localSheetId="28" hidden="1">{"'Sheet1'!$L$16"}</definedName>
    <definedName name="aweraw" localSheetId="14" hidden="1">{"'Sheet1'!$L$16"}</definedName>
    <definedName name="aweraw" hidden="1">{"'Sheet1'!$L$16"}</definedName>
    <definedName name="awerawera" localSheetId="12" hidden="1">{"'Sheet1'!$L$16"}</definedName>
    <definedName name="awerawera" localSheetId="11" hidden="1">{"'Sheet1'!$L$16"}</definedName>
    <definedName name="awerawera" localSheetId="13" hidden="1">{"'Sheet1'!$L$16"}</definedName>
    <definedName name="awerawera" localSheetId="16" hidden="1">{"'Sheet1'!$L$16"}</definedName>
    <definedName name="awerawera" localSheetId="21" hidden="1">{"'Sheet1'!$L$16"}</definedName>
    <definedName name="awerawera" localSheetId="18" hidden="1">{"'Sheet1'!$L$16"}</definedName>
    <definedName name="awerawera" localSheetId="19" hidden="1">{"'Sheet1'!$L$16"}</definedName>
    <definedName name="awerawera" localSheetId="20" hidden="1">{"'Sheet1'!$L$16"}</definedName>
    <definedName name="awerawera" localSheetId="22" hidden="1">{"'Sheet1'!$L$16"}</definedName>
    <definedName name="awerawera" localSheetId="24" hidden="1">{"'Sheet1'!$L$16"}</definedName>
    <definedName name="awerawera" localSheetId="28" hidden="1">{"'Sheet1'!$L$16"}</definedName>
    <definedName name="awerawera" localSheetId="14" hidden="1">{"'Sheet1'!$L$16"}</definedName>
    <definedName name="awerawera" hidden="1">{"'Sheet1'!$L$16"}</definedName>
    <definedName name="awerawr" localSheetId="12" hidden="1">{"'Sheet1'!$L$16"}</definedName>
    <definedName name="awerawr" localSheetId="11" hidden="1">{"'Sheet1'!$L$16"}</definedName>
    <definedName name="awerawr" localSheetId="13" hidden="1">{"'Sheet1'!$L$16"}</definedName>
    <definedName name="awerawr" localSheetId="16" hidden="1">{"'Sheet1'!$L$16"}</definedName>
    <definedName name="awerawr" localSheetId="21" hidden="1">{"'Sheet1'!$L$16"}</definedName>
    <definedName name="awerawr" localSheetId="18" hidden="1">{"'Sheet1'!$L$16"}</definedName>
    <definedName name="awerawr" localSheetId="19" hidden="1">{"'Sheet1'!$L$16"}</definedName>
    <definedName name="awerawr" localSheetId="20" hidden="1">{"'Sheet1'!$L$16"}</definedName>
    <definedName name="awerawr" localSheetId="22" hidden="1">{"'Sheet1'!$L$16"}</definedName>
    <definedName name="awerawr" localSheetId="24" hidden="1">{"'Sheet1'!$L$16"}</definedName>
    <definedName name="awerawr" localSheetId="28" hidden="1">{"'Sheet1'!$L$16"}</definedName>
    <definedName name="awerawr" localSheetId="14" hidden="1">{"'Sheet1'!$L$16"}</definedName>
    <definedName name="awerawr" hidden="1">{"'Sheet1'!$L$16"}</definedName>
    <definedName name="awerra" localSheetId="12" hidden="1">{"'Sheet1'!$L$16"}</definedName>
    <definedName name="awerra" localSheetId="11" hidden="1">{"'Sheet1'!$L$16"}</definedName>
    <definedName name="awerra" localSheetId="13" hidden="1">{"'Sheet1'!$L$16"}</definedName>
    <definedName name="awerra" localSheetId="16" hidden="1">{"'Sheet1'!$L$16"}</definedName>
    <definedName name="awerra" localSheetId="21" hidden="1">{"'Sheet1'!$L$16"}</definedName>
    <definedName name="awerra" localSheetId="18" hidden="1">{"'Sheet1'!$L$16"}</definedName>
    <definedName name="awerra" localSheetId="19" hidden="1">{"'Sheet1'!$L$16"}</definedName>
    <definedName name="awerra" localSheetId="20" hidden="1">{"'Sheet1'!$L$16"}</definedName>
    <definedName name="awerra" localSheetId="22" hidden="1">{"'Sheet1'!$L$16"}</definedName>
    <definedName name="awerra" localSheetId="24" hidden="1">{"'Sheet1'!$L$16"}</definedName>
    <definedName name="awerra" localSheetId="28" hidden="1">{"'Sheet1'!$L$16"}</definedName>
    <definedName name="awerra" localSheetId="14" hidden="1">{"'Sheet1'!$L$16"}</definedName>
    <definedName name="awerra" hidden="1">{"'Sheet1'!$L$16"}</definedName>
    <definedName name="awerwerawer" localSheetId="12" hidden="1">{"'Sheet1'!$L$16"}</definedName>
    <definedName name="awerwerawer" localSheetId="11" hidden="1">{"'Sheet1'!$L$16"}</definedName>
    <definedName name="awerwerawer" localSheetId="13" hidden="1">{"'Sheet1'!$L$16"}</definedName>
    <definedName name="awerwerawer" localSheetId="16" hidden="1">{"'Sheet1'!$L$16"}</definedName>
    <definedName name="awerwerawer" localSheetId="21" hidden="1">{"'Sheet1'!$L$16"}</definedName>
    <definedName name="awerwerawer" localSheetId="18" hidden="1">{"'Sheet1'!$L$16"}</definedName>
    <definedName name="awerwerawer" localSheetId="19" hidden="1">{"'Sheet1'!$L$16"}</definedName>
    <definedName name="awerwerawer" localSheetId="20" hidden="1">{"'Sheet1'!$L$16"}</definedName>
    <definedName name="awerwerawer" localSheetId="22" hidden="1">{"'Sheet1'!$L$16"}</definedName>
    <definedName name="awerwerawer" localSheetId="24" hidden="1">{"'Sheet1'!$L$16"}</definedName>
    <definedName name="awerwerawer" localSheetId="28" hidden="1">{"'Sheet1'!$L$16"}</definedName>
    <definedName name="awerwerawer" localSheetId="14" hidden="1">{"'Sheet1'!$L$16"}</definedName>
    <definedName name="awerwerawer" hidden="1">{"'Sheet1'!$L$16"}</definedName>
    <definedName name="awr" localSheetId="12" hidden="1">{"'Sheet1'!$L$16"}</definedName>
    <definedName name="awr" localSheetId="11" hidden="1">{"'Sheet1'!$L$16"}</definedName>
    <definedName name="awr" localSheetId="13" hidden="1">{"'Sheet1'!$L$16"}</definedName>
    <definedName name="awr" localSheetId="16" hidden="1">{"'Sheet1'!$L$16"}</definedName>
    <definedName name="awr" localSheetId="21" hidden="1">{"'Sheet1'!$L$16"}</definedName>
    <definedName name="awr" localSheetId="18" hidden="1">{"'Sheet1'!$L$16"}</definedName>
    <definedName name="awr" localSheetId="19" hidden="1">{"'Sheet1'!$L$16"}</definedName>
    <definedName name="awr" localSheetId="20" hidden="1">{"'Sheet1'!$L$16"}</definedName>
    <definedName name="awr" localSheetId="22" hidden="1">{"'Sheet1'!$L$16"}</definedName>
    <definedName name="awr" localSheetId="24" hidden="1">{"'Sheet1'!$L$16"}</definedName>
    <definedName name="awr" localSheetId="28" hidden="1">{"'Sheet1'!$L$16"}</definedName>
    <definedName name="awr" localSheetId="14" hidden="1">{"'Sheet1'!$L$16"}</definedName>
    <definedName name="awr" hidden="1">{"'Sheet1'!$L$16"}</definedName>
    <definedName name="awra" localSheetId="12" hidden="1">{"'Sheet1'!$L$16"}</definedName>
    <definedName name="awra" localSheetId="11" hidden="1">{"'Sheet1'!$L$16"}</definedName>
    <definedName name="awra" localSheetId="13" hidden="1">{"'Sheet1'!$L$16"}</definedName>
    <definedName name="awra" localSheetId="16" hidden="1">{"'Sheet1'!$L$16"}</definedName>
    <definedName name="awra" localSheetId="21" hidden="1">{"'Sheet1'!$L$16"}</definedName>
    <definedName name="awra" localSheetId="18" hidden="1">{"'Sheet1'!$L$16"}</definedName>
    <definedName name="awra" localSheetId="19" hidden="1">{"'Sheet1'!$L$16"}</definedName>
    <definedName name="awra" localSheetId="20" hidden="1">{"'Sheet1'!$L$16"}</definedName>
    <definedName name="awra" localSheetId="22" hidden="1">{"'Sheet1'!$L$16"}</definedName>
    <definedName name="awra" localSheetId="24" hidden="1">{"'Sheet1'!$L$16"}</definedName>
    <definedName name="awra" localSheetId="28" hidden="1">{"'Sheet1'!$L$16"}</definedName>
    <definedName name="awra" localSheetId="14" hidden="1">{"'Sheet1'!$L$16"}</definedName>
    <definedName name="awra" hidden="1">{"'Sheet1'!$L$16"}</definedName>
    <definedName name="awre" localSheetId="12" hidden="1">{"'Sheet1'!$L$16"}</definedName>
    <definedName name="awre" localSheetId="11" hidden="1">{"'Sheet1'!$L$16"}</definedName>
    <definedName name="awre" localSheetId="13" hidden="1">{"'Sheet1'!$L$16"}</definedName>
    <definedName name="awre" localSheetId="16" hidden="1">{"'Sheet1'!$L$16"}</definedName>
    <definedName name="awre" localSheetId="21" hidden="1">{"'Sheet1'!$L$16"}</definedName>
    <definedName name="awre" localSheetId="18" hidden="1">{"'Sheet1'!$L$16"}</definedName>
    <definedName name="awre" localSheetId="19" hidden="1">{"'Sheet1'!$L$16"}</definedName>
    <definedName name="awre" localSheetId="20" hidden="1">{"'Sheet1'!$L$16"}</definedName>
    <definedName name="awre" localSheetId="22" hidden="1">{"'Sheet1'!$L$16"}</definedName>
    <definedName name="awre" localSheetId="24" hidden="1">{"'Sheet1'!$L$16"}</definedName>
    <definedName name="awre" localSheetId="28" hidden="1">{"'Sheet1'!$L$16"}</definedName>
    <definedName name="awre" localSheetId="14" hidden="1">{"'Sheet1'!$L$16"}</definedName>
    <definedName name="awre" hidden="1">{"'Sheet1'!$L$16"}</definedName>
    <definedName name="aws" hidden="1">#REF!</definedName>
    <definedName name="awtawer" localSheetId="12" hidden="1">{"'Sheet1'!$L$16"}</definedName>
    <definedName name="awtawer" localSheetId="11" hidden="1">{"'Sheet1'!$L$16"}</definedName>
    <definedName name="awtawer" localSheetId="13" hidden="1">{"'Sheet1'!$L$16"}</definedName>
    <definedName name="awtawer" localSheetId="16" hidden="1">{"'Sheet1'!$L$16"}</definedName>
    <definedName name="awtawer" localSheetId="21" hidden="1">{"'Sheet1'!$L$16"}</definedName>
    <definedName name="awtawer" localSheetId="18" hidden="1">{"'Sheet1'!$L$16"}</definedName>
    <definedName name="awtawer" localSheetId="19" hidden="1">{"'Sheet1'!$L$16"}</definedName>
    <definedName name="awtawer" localSheetId="20" hidden="1">{"'Sheet1'!$L$16"}</definedName>
    <definedName name="awtawer" localSheetId="22" hidden="1">{"'Sheet1'!$L$16"}</definedName>
    <definedName name="awtawer" localSheetId="24" hidden="1">{"'Sheet1'!$L$16"}</definedName>
    <definedName name="awtawer" localSheetId="28" hidden="1">{"'Sheet1'!$L$16"}</definedName>
    <definedName name="awtawer" localSheetId="14" hidden="1">{"'Sheet1'!$L$16"}</definedName>
    <definedName name="awtawer" hidden="1">{"'Sheet1'!$L$16"}</definedName>
    <definedName name="awte" localSheetId="12" hidden="1">{"'Sheet1'!$L$16"}</definedName>
    <definedName name="awte" localSheetId="11" hidden="1">{"'Sheet1'!$L$16"}</definedName>
    <definedName name="awte" localSheetId="13" hidden="1">{"'Sheet1'!$L$16"}</definedName>
    <definedName name="awte" localSheetId="16" hidden="1">{"'Sheet1'!$L$16"}</definedName>
    <definedName name="awte" localSheetId="21" hidden="1">{"'Sheet1'!$L$16"}</definedName>
    <definedName name="awte" localSheetId="18" hidden="1">{"'Sheet1'!$L$16"}</definedName>
    <definedName name="awte" localSheetId="19" hidden="1">{"'Sheet1'!$L$16"}</definedName>
    <definedName name="awte" localSheetId="20" hidden="1">{"'Sheet1'!$L$16"}</definedName>
    <definedName name="awte" localSheetId="22" hidden="1">{"'Sheet1'!$L$16"}</definedName>
    <definedName name="awte" localSheetId="24" hidden="1">{"'Sheet1'!$L$16"}</definedName>
    <definedName name="awte" localSheetId="28" hidden="1">{"'Sheet1'!$L$16"}</definedName>
    <definedName name="awte" localSheetId="14" hidden="1">{"'Sheet1'!$L$16"}</definedName>
    <definedName name="awte" hidden="1">{"'Sheet1'!$L$16"}</definedName>
    <definedName name="ax" localSheetId="12" hidden="1">{"'Sheet1'!$L$16"}</definedName>
    <definedName name="ax" localSheetId="11" hidden="1">{"'Sheet1'!$L$16"}</definedName>
    <definedName name="ax" localSheetId="13" hidden="1">{"'Sheet1'!$L$16"}</definedName>
    <definedName name="ax" localSheetId="16" hidden="1">{"'Sheet1'!$L$16"}</definedName>
    <definedName name="ax" localSheetId="21" hidden="1">{"'Sheet1'!$L$16"}</definedName>
    <definedName name="ax" localSheetId="18" hidden="1">{"'Sheet1'!$L$16"}</definedName>
    <definedName name="ax" localSheetId="19" hidden="1">{"'Sheet1'!$L$16"}</definedName>
    <definedName name="ax" localSheetId="20" hidden="1">{"'Sheet1'!$L$16"}</definedName>
    <definedName name="ax" localSheetId="22" hidden="1">{"'Sheet1'!$L$16"}</definedName>
    <definedName name="ax" localSheetId="24" hidden="1">{"'Sheet1'!$L$16"}</definedName>
    <definedName name="ax" localSheetId="28" hidden="1">{"'Sheet1'!$L$16"}</definedName>
    <definedName name="ax" localSheetId="14" hidden="1">{"'Sheet1'!$L$16"}</definedName>
    <definedName name="ax" hidden="1">{"'Sheet1'!$L$16"}</definedName>
    <definedName name="az" localSheetId="12" hidden="1">{"'Sheet1'!$L$16"}</definedName>
    <definedName name="az" localSheetId="11" hidden="1">{"'Sheet1'!$L$16"}</definedName>
    <definedName name="az" localSheetId="13" hidden="1">{"'Sheet1'!$L$16"}</definedName>
    <definedName name="az" localSheetId="16" hidden="1">{"'Sheet1'!$L$16"}</definedName>
    <definedName name="az" localSheetId="21" hidden="1">{"'Sheet1'!$L$16"}</definedName>
    <definedName name="az" localSheetId="18" hidden="1">{"'Sheet1'!$L$16"}</definedName>
    <definedName name="az" localSheetId="19" hidden="1">{"'Sheet1'!$L$16"}</definedName>
    <definedName name="az" localSheetId="20" hidden="1">{"'Sheet1'!$L$16"}</definedName>
    <definedName name="az" localSheetId="22" hidden="1">{"'Sheet1'!$L$16"}</definedName>
    <definedName name="az" localSheetId="24" hidden="1">{"'Sheet1'!$L$16"}</definedName>
    <definedName name="az" localSheetId="28" hidden="1">{"'Sheet1'!$L$16"}</definedName>
    <definedName name="az" localSheetId="14" hidden="1">{"'Sheet1'!$L$16"}</definedName>
    <definedName name="az" hidden="1">{"'Sheet1'!$L$16"}</definedName>
    <definedName name="azzee" hidden="1">#REF!</definedName>
    <definedName name="b" localSheetId="12" hidden="1">{#N/A,#N/A,FALSE,"Sheet6 (24)"}</definedName>
    <definedName name="b" localSheetId="11" hidden="1">{#N/A,#N/A,FALSE,"Sheet6 (24)"}</definedName>
    <definedName name="b" localSheetId="13" hidden="1">{#N/A,#N/A,FALSE,"Sheet6 (24)"}</definedName>
    <definedName name="b" localSheetId="16" hidden="1">{#N/A,#N/A,FALSE,"Sheet6 (24)"}</definedName>
    <definedName name="b" localSheetId="21" hidden="1">{#N/A,#N/A,FALSE,"Sheet6 (24)"}</definedName>
    <definedName name="b" localSheetId="18" hidden="1">{#N/A,#N/A,FALSE,"Sheet6 (24)"}</definedName>
    <definedName name="b" localSheetId="19" hidden="1">{#N/A,#N/A,FALSE,"Sheet6 (24)"}</definedName>
    <definedName name="b" localSheetId="20" hidden="1">{#N/A,#N/A,FALSE,"Sheet6 (24)"}</definedName>
    <definedName name="b" localSheetId="22" hidden="1">{#N/A,#N/A,FALSE,"Sheet6 (24)"}</definedName>
    <definedName name="b" localSheetId="24" hidden="1">{#N/A,#N/A,FALSE,"Sheet6 (24)"}</definedName>
    <definedName name="b" localSheetId="28" hidden="1">{#N/A,#N/A,FALSE,"Sheet6 (24)"}</definedName>
    <definedName name="b" localSheetId="14" hidden="1">{#N/A,#N/A,FALSE,"Sheet6 (24)"}</definedName>
    <definedName name="b" hidden="1">{#N/A,#N/A,FALSE,"Sheet6 (24)"}</definedName>
    <definedName name="Ｂ" localSheetId="12" hidden="1">{#N/A,#N/A,FALSE,"Sheet6 (24)"}</definedName>
    <definedName name="Ｂ" localSheetId="11" hidden="1">{#N/A,#N/A,FALSE,"Sheet6 (24)"}</definedName>
    <definedName name="Ｂ" localSheetId="13" hidden="1">{#N/A,#N/A,FALSE,"Sheet6 (24)"}</definedName>
    <definedName name="Ｂ" localSheetId="16" hidden="1">{#N/A,#N/A,FALSE,"Sheet6 (24)"}</definedName>
    <definedName name="Ｂ" localSheetId="21" hidden="1">{#N/A,#N/A,FALSE,"Sheet6 (24)"}</definedName>
    <definedName name="Ｂ" localSheetId="18" hidden="1">{#N/A,#N/A,FALSE,"Sheet6 (24)"}</definedName>
    <definedName name="Ｂ" localSheetId="19" hidden="1">{#N/A,#N/A,FALSE,"Sheet6 (24)"}</definedName>
    <definedName name="Ｂ" localSheetId="20" hidden="1">{#N/A,#N/A,FALSE,"Sheet6 (24)"}</definedName>
    <definedName name="Ｂ" localSheetId="22" hidden="1">{#N/A,#N/A,FALSE,"Sheet6 (24)"}</definedName>
    <definedName name="Ｂ" localSheetId="24" hidden="1">{#N/A,#N/A,FALSE,"Sheet6 (24)"}</definedName>
    <definedName name="Ｂ" localSheetId="28" hidden="1">{#N/A,#N/A,FALSE,"Sheet6 (24)"}</definedName>
    <definedName name="Ｂ" localSheetId="14" hidden="1">{#N/A,#N/A,FALSE,"Sheet6 (24)"}</definedName>
    <definedName name="Ｂ" hidden="1">{#N/A,#N/A,FALSE,"Sheet6 (24)"}</definedName>
    <definedName name="b_240">#REF!</definedName>
    <definedName name="b_280">#REF!</definedName>
    <definedName name="b_3" localSheetId="12">{"Book1","BoQ2.XLS"}</definedName>
    <definedName name="b_3" localSheetId="11">{"Book1","BoQ2.XLS"}</definedName>
    <definedName name="b_3" localSheetId="13">{"Book1","BoQ2.XLS"}</definedName>
    <definedName name="b_3" localSheetId="16">{"Book1","BoQ2.XLS"}</definedName>
    <definedName name="b_3" localSheetId="21">{"Book1","BoQ2.XLS"}</definedName>
    <definedName name="b_3" localSheetId="18">{"Book1","BoQ2.XLS"}</definedName>
    <definedName name="b_3" localSheetId="19">{"Book1","BoQ2.XLS"}</definedName>
    <definedName name="b_3" localSheetId="20">{"Book1","BoQ2.XLS"}</definedName>
    <definedName name="b_3" localSheetId="22">{"Book1","BoQ2.XLS"}</definedName>
    <definedName name="b_3" localSheetId="24">{"Book1","BoQ2.XLS"}</definedName>
    <definedName name="b_3" localSheetId="28">{"Book1","BoQ2.XLS"}</definedName>
    <definedName name="b_3" localSheetId="14">{"Book1","BoQ2.XLS"}</definedName>
    <definedName name="b_3">{"Book1","BoQ2.XLS"}</definedName>
    <definedName name="b_320">#REF!</definedName>
    <definedName name="b_7" localSheetId="12">{"Book1","BoQ2.XLS"}</definedName>
    <definedName name="b_7" localSheetId="11">{"Book1","BoQ2.XLS"}</definedName>
    <definedName name="b_7" localSheetId="13">{"Book1","BoQ2.XLS"}</definedName>
    <definedName name="b_7" localSheetId="16">{"Book1","BoQ2.XLS"}</definedName>
    <definedName name="b_7" localSheetId="21">{"Book1","BoQ2.XLS"}</definedName>
    <definedName name="b_7" localSheetId="18">{"Book1","BoQ2.XLS"}</definedName>
    <definedName name="b_7" localSheetId="19">{"Book1","BoQ2.XLS"}</definedName>
    <definedName name="b_7" localSheetId="20">{"Book1","BoQ2.XLS"}</definedName>
    <definedName name="b_7" localSheetId="22">{"Book1","BoQ2.XLS"}</definedName>
    <definedName name="b_7" localSheetId="24">{"Book1","BoQ2.XLS"}</definedName>
    <definedName name="b_7" localSheetId="28">{"Book1","BoQ2.XLS"}</definedName>
    <definedName name="b_7" localSheetId="14">{"Book1","BoQ2.XLS"}</definedName>
    <definedName name="b_7">{"Book1","BoQ2.XLS"}</definedName>
    <definedName name="B_tinh">#REF!</definedName>
    <definedName name="B_VND">0.05</definedName>
    <definedName name="B_YEN">0.1</definedName>
    <definedName name="B13T14" localSheetId="12" hidden="1">{"'Sheet1'!$L$16"}</definedName>
    <definedName name="B13T14" localSheetId="11" hidden="1">{"'Sheet1'!$L$16"}</definedName>
    <definedName name="B13T14" localSheetId="13" hidden="1">{"'Sheet1'!$L$16"}</definedName>
    <definedName name="B13T14" localSheetId="16" hidden="1">{"'Sheet1'!$L$16"}</definedName>
    <definedName name="B13T14" localSheetId="21" hidden="1">{"'Sheet1'!$L$16"}</definedName>
    <definedName name="B13T14" localSheetId="18" hidden="1">{"'Sheet1'!$L$16"}</definedName>
    <definedName name="B13T14" localSheetId="19" hidden="1">{"'Sheet1'!$L$16"}</definedName>
    <definedName name="B13T14" localSheetId="20" hidden="1">{"'Sheet1'!$L$16"}</definedName>
    <definedName name="B13T14" localSheetId="22" hidden="1">{"'Sheet1'!$L$16"}</definedName>
    <definedName name="B13T14" localSheetId="24" hidden="1">{"'Sheet1'!$L$16"}</definedName>
    <definedName name="B13T14" localSheetId="28" hidden="1">{"'Sheet1'!$L$16"}</definedName>
    <definedName name="B13T14" localSheetId="14" hidden="1">{"'Sheet1'!$L$16"}</definedName>
    <definedName name="B13T14" hidden="1">{"'Sheet1'!$L$16"}</definedName>
    <definedName name="b14b" localSheetId="12" hidden="1">{"'Sheet1'!$L$16"}</definedName>
    <definedName name="b14b" localSheetId="11" hidden="1">{"'Sheet1'!$L$16"}</definedName>
    <definedName name="b14b" localSheetId="13" hidden="1">{"'Sheet1'!$L$16"}</definedName>
    <definedName name="b14b" localSheetId="16" hidden="1">{"'Sheet1'!$L$16"}</definedName>
    <definedName name="b14b" localSheetId="21" hidden="1">{"'Sheet1'!$L$16"}</definedName>
    <definedName name="b14b" localSheetId="18" hidden="1">{"'Sheet1'!$L$16"}</definedName>
    <definedName name="b14b" localSheetId="19" hidden="1">{"'Sheet1'!$L$16"}</definedName>
    <definedName name="b14b" localSheetId="20" hidden="1">{"'Sheet1'!$L$16"}</definedName>
    <definedName name="b14b" localSheetId="22" hidden="1">{"'Sheet1'!$L$16"}</definedName>
    <definedName name="b14b" localSheetId="24" hidden="1">{"'Sheet1'!$L$16"}</definedName>
    <definedName name="b14b" localSheetId="28" hidden="1">{"'Sheet1'!$L$16"}</definedName>
    <definedName name="b14b" localSheetId="14" hidden="1">{"'Sheet1'!$L$16"}</definedName>
    <definedName name="b14b" hidden="1">{"'Sheet1'!$L$16"}</definedName>
    <definedName name="b14b1" localSheetId="12" hidden="1">{"'Sheet1'!$L$16"}</definedName>
    <definedName name="b14b1" localSheetId="11" hidden="1">{"'Sheet1'!$L$16"}</definedName>
    <definedName name="b14b1" localSheetId="13" hidden="1">{"'Sheet1'!$L$16"}</definedName>
    <definedName name="b14b1" localSheetId="16" hidden="1">{"'Sheet1'!$L$16"}</definedName>
    <definedName name="b14b1" localSheetId="21" hidden="1">{"'Sheet1'!$L$16"}</definedName>
    <definedName name="b14b1" localSheetId="18" hidden="1">{"'Sheet1'!$L$16"}</definedName>
    <definedName name="b14b1" localSheetId="19" hidden="1">{"'Sheet1'!$L$16"}</definedName>
    <definedName name="b14b1" localSheetId="20" hidden="1">{"'Sheet1'!$L$16"}</definedName>
    <definedName name="b14b1" localSheetId="22" hidden="1">{"'Sheet1'!$L$16"}</definedName>
    <definedName name="b14b1" localSheetId="24" hidden="1">{"'Sheet1'!$L$16"}</definedName>
    <definedName name="b14b1" localSheetId="28" hidden="1">{"'Sheet1'!$L$16"}</definedName>
    <definedName name="b14b1" localSheetId="14" hidden="1">{"'Sheet1'!$L$16"}</definedName>
    <definedName name="b14b1" hidden="1">{"'Sheet1'!$L$16"}</definedName>
    <definedName name="B2.Other" localSheetId="12" hidden="1">{"'Sheet1'!$L$16"}</definedName>
    <definedName name="B2.Other" localSheetId="11" hidden="1">{"'Sheet1'!$L$16"}</definedName>
    <definedName name="B2.Other" localSheetId="13" hidden="1">{"'Sheet1'!$L$16"}</definedName>
    <definedName name="B2.Other" localSheetId="16" hidden="1">{"'Sheet1'!$L$16"}</definedName>
    <definedName name="B2.Other" localSheetId="21" hidden="1">{"'Sheet1'!$L$16"}</definedName>
    <definedName name="B2.Other" localSheetId="18" hidden="1">{"'Sheet1'!$L$16"}</definedName>
    <definedName name="B2.Other" localSheetId="19" hidden="1">{"'Sheet1'!$L$16"}</definedName>
    <definedName name="B2.Other" localSheetId="20" hidden="1">{"'Sheet1'!$L$16"}</definedName>
    <definedName name="B2.Other" localSheetId="22" hidden="1">{"'Sheet1'!$L$16"}</definedName>
    <definedName name="B2.Other" localSheetId="24" hidden="1">{"'Sheet1'!$L$16"}</definedName>
    <definedName name="B2.Other" localSheetId="28" hidden="1">{"'Sheet1'!$L$16"}</definedName>
    <definedName name="B2.Other" localSheetId="14" hidden="1">{"'Sheet1'!$L$16"}</definedName>
    <definedName name="B2.Other" hidden="1">{"'Sheet1'!$L$16"}</definedName>
    <definedName name="B3.1.9" hidden="1">#REF!</definedName>
    <definedName name="b3a" hidden="1">#REF!</definedName>
    <definedName name="b3a1" hidden="1">#REF!</definedName>
    <definedName name="B4.EXTERNAL" localSheetId="12" hidden="1">{#N/A,#N/A,TRUE,"Krycí list"}</definedName>
    <definedName name="B4.EXTERNAL" localSheetId="11" hidden="1">{#N/A,#N/A,TRUE,"Krycí list"}</definedName>
    <definedName name="B4.EXTERNAL" localSheetId="13" hidden="1">{#N/A,#N/A,TRUE,"Krycí list"}</definedName>
    <definedName name="B4.EXTERNAL" localSheetId="16" hidden="1">{#N/A,#N/A,TRUE,"Krycí list"}</definedName>
    <definedName name="B4.EXTERNAL" localSheetId="21" hidden="1">{#N/A,#N/A,TRUE,"Krycí list"}</definedName>
    <definedName name="B4.EXTERNAL" localSheetId="18" hidden="1">{#N/A,#N/A,TRUE,"Krycí list"}</definedName>
    <definedName name="B4.EXTERNAL" localSheetId="19" hidden="1">{#N/A,#N/A,TRUE,"Krycí list"}</definedName>
    <definedName name="B4.EXTERNAL" localSheetId="20" hidden="1">{#N/A,#N/A,TRUE,"Krycí list"}</definedName>
    <definedName name="B4.EXTERNAL" localSheetId="22" hidden="1">{#N/A,#N/A,TRUE,"Krycí list"}</definedName>
    <definedName name="B4.EXTERNAL" localSheetId="24" hidden="1">{#N/A,#N/A,TRUE,"Krycí list"}</definedName>
    <definedName name="B4.EXTERNAL" localSheetId="28" hidden="1">{#N/A,#N/A,TRUE,"Krycí list"}</definedName>
    <definedName name="B4.EXTERNAL" localSheetId="14" hidden="1">{#N/A,#N/A,TRUE,"Krycí list"}</definedName>
    <definedName name="B4.EXTERNAL" hidden="1">{#N/A,#N/A,TRUE,"Krycí list"}</definedName>
    <definedName name="B6a" localSheetId="12" hidden="1">{"'Sheet1'!$L$16"}</definedName>
    <definedName name="B6a" localSheetId="11" hidden="1">{"'Sheet1'!$L$16"}</definedName>
    <definedName name="B6a" localSheetId="13" hidden="1">{"'Sheet1'!$L$16"}</definedName>
    <definedName name="B6a" localSheetId="16" hidden="1">{"'Sheet1'!$L$16"}</definedName>
    <definedName name="B6a" localSheetId="21" hidden="1">{"'Sheet1'!$L$16"}</definedName>
    <definedName name="B6a" localSheetId="18" hidden="1">{"'Sheet1'!$L$16"}</definedName>
    <definedName name="B6a" localSheetId="19" hidden="1">{"'Sheet1'!$L$16"}</definedName>
    <definedName name="B6a" localSheetId="20" hidden="1">{"'Sheet1'!$L$16"}</definedName>
    <definedName name="B6a" localSheetId="22" hidden="1">{"'Sheet1'!$L$16"}</definedName>
    <definedName name="B6a" localSheetId="24" hidden="1">{"'Sheet1'!$L$16"}</definedName>
    <definedName name="B6a" localSheetId="28" hidden="1">{"'Sheet1'!$L$16"}</definedName>
    <definedName name="B6a" localSheetId="14" hidden="1">{"'Sheet1'!$L$16"}</definedName>
    <definedName name="B6a" hidden="1">{"'Sheet1'!$L$16"}</definedName>
    <definedName name="BABABABABA" localSheetId="12" hidden="1">{"'Sheet1'!$L$16"}</definedName>
    <definedName name="BABABABABA" localSheetId="11" hidden="1">{"'Sheet1'!$L$16"}</definedName>
    <definedName name="BABABABABA" localSheetId="13" hidden="1">{"'Sheet1'!$L$16"}</definedName>
    <definedName name="BABABABABA" localSheetId="16" hidden="1">{"'Sheet1'!$L$16"}</definedName>
    <definedName name="BABABABABA" localSheetId="21" hidden="1">{"'Sheet1'!$L$16"}</definedName>
    <definedName name="BABABABABA" localSheetId="18" hidden="1">{"'Sheet1'!$L$16"}</definedName>
    <definedName name="BABABABABA" localSheetId="19" hidden="1">{"'Sheet1'!$L$16"}</definedName>
    <definedName name="BABABABABA" localSheetId="20" hidden="1">{"'Sheet1'!$L$16"}</definedName>
    <definedName name="BABABABABA" localSheetId="22" hidden="1">{"'Sheet1'!$L$16"}</definedName>
    <definedName name="BABABABABA" localSheetId="24" hidden="1">{"'Sheet1'!$L$16"}</definedName>
    <definedName name="BABABABABA" localSheetId="28" hidden="1">{"'Sheet1'!$L$16"}</definedName>
    <definedName name="BABABABABA" localSheetId="14" hidden="1">{"'Sheet1'!$L$16"}</definedName>
    <definedName name="BABABABABA" hidden="1">{"'Sheet1'!$L$16"}</definedName>
    <definedName name="babfbd" hidden="1">#REF!</definedName>
    <definedName name="babffa" hidden="1">#REF!</definedName>
    <definedName name="bach" hidden="1">#REF!</definedName>
    <definedName name="badfbdba" hidden="1">#REF!</definedName>
    <definedName name="bafbba" hidden="1">#REF!</definedName>
    <definedName name="bafbfba" hidden="1">#REF!</definedName>
    <definedName name="bafbfbf" hidden="1">#REF!</definedName>
    <definedName name="bai" localSheetId="12" hidden="1">{"'Sheet1'!$L$16"}</definedName>
    <definedName name="bai" localSheetId="11" hidden="1">{"'Sheet1'!$L$16"}</definedName>
    <definedName name="bai" localSheetId="13" hidden="1">{"'Sheet1'!$L$16"}</definedName>
    <definedName name="bai" localSheetId="16" hidden="1">{"'Sheet1'!$L$16"}</definedName>
    <definedName name="bai" localSheetId="21" hidden="1">{"'Sheet1'!$L$16"}</definedName>
    <definedName name="bai" localSheetId="18" hidden="1">{"'Sheet1'!$L$16"}</definedName>
    <definedName name="bai" localSheetId="19" hidden="1">{"'Sheet1'!$L$16"}</definedName>
    <definedName name="bai" localSheetId="20" hidden="1">{"'Sheet1'!$L$16"}</definedName>
    <definedName name="bai" localSheetId="22" hidden="1">{"'Sheet1'!$L$16"}</definedName>
    <definedName name="bai" localSheetId="24" hidden="1">{"'Sheet1'!$L$16"}</definedName>
    <definedName name="bai" localSheetId="28" hidden="1">{"'Sheet1'!$L$16"}</definedName>
    <definedName name="bai" localSheetId="14" hidden="1">{"'Sheet1'!$L$16"}</definedName>
    <definedName name="bai" hidden="1">{"'Sheet1'!$L$16"}</definedName>
    <definedName name="BAN_D1" localSheetId="12" hidden="1">{"'Sheet1'!$L$16"}</definedName>
    <definedName name="BAN_D1" localSheetId="11" hidden="1">{"'Sheet1'!$L$16"}</definedName>
    <definedName name="BAN_D1" localSheetId="13" hidden="1">{"'Sheet1'!$L$16"}</definedName>
    <definedName name="BAN_D1" localSheetId="16" hidden="1">{"'Sheet1'!$L$16"}</definedName>
    <definedName name="BAN_D1" localSheetId="21" hidden="1">{"'Sheet1'!$L$16"}</definedName>
    <definedName name="BAN_D1" localSheetId="18" hidden="1">{"'Sheet1'!$L$16"}</definedName>
    <definedName name="BAN_D1" localSheetId="19" hidden="1">{"'Sheet1'!$L$16"}</definedName>
    <definedName name="BAN_D1" localSheetId="20" hidden="1">{"'Sheet1'!$L$16"}</definedName>
    <definedName name="BAN_D1" localSheetId="22" hidden="1">{"'Sheet1'!$L$16"}</definedName>
    <definedName name="BAN_D1" localSheetId="24" hidden="1">{"'Sheet1'!$L$16"}</definedName>
    <definedName name="BAN_D1" localSheetId="28" hidden="1">{"'Sheet1'!$L$16"}</definedName>
    <definedName name="BAN_D1" localSheetId="14" hidden="1">{"'Sheet1'!$L$16"}</definedName>
    <definedName name="BAN_D1" hidden="1">{"'Sheet1'!$L$16"}</definedName>
    <definedName name="BANCHOR">#REF!</definedName>
    <definedName name="banding" hidden="1">#REF!</definedName>
    <definedName name="BANGANPHA">#REF!</definedName>
    <definedName name="bangchu">#REF!</definedName>
    <definedName name="bangciti">#REF!</definedName>
    <definedName name="BANGE">#REF!</definedName>
    <definedName name="bangke3" localSheetId="12" hidden="1">{#N/A,#N/A,FALSE,"Sheet1"}</definedName>
    <definedName name="bangke3" localSheetId="11" hidden="1">{#N/A,#N/A,FALSE,"Sheet1"}</definedName>
    <definedName name="bangke3" localSheetId="13" hidden="1">{#N/A,#N/A,FALSE,"Sheet1"}</definedName>
    <definedName name="bangke3" localSheetId="16" hidden="1">{#N/A,#N/A,FALSE,"Sheet1"}</definedName>
    <definedName name="bangke3" localSheetId="21" hidden="1">{#N/A,#N/A,FALSE,"Sheet1"}</definedName>
    <definedName name="bangke3" localSheetId="18" hidden="1">{#N/A,#N/A,FALSE,"Sheet1"}</definedName>
    <definedName name="bangke3" localSheetId="19" hidden="1">{#N/A,#N/A,FALSE,"Sheet1"}</definedName>
    <definedName name="bangke3" localSheetId="20" hidden="1">{#N/A,#N/A,FALSE,"Sheet1"}</definedName>
    <definedName name="bangke3" localSheetId="22" hidden="1">{#N/A,#N/A,FALSE,"Sheet1"}</definedName>
    <definedName name="bangke3" localSheetId="24" hidden="1">{#N/A,#N/A,FALSE,"Sheet1"}</definedName>
    <definedName name="bangke3" localSheetId="28" hidden="1">{#N/A,#N/A,FALSE,"Sheet1"}</definedName>
    <definedName name="bangke3" localSheetId="14" hidden="1">{#N/A,#N/A,FALSE,"Sheet1"}</definedName>
    <definedName name="bangke3" hidden="1">{#N/A,#N/A,FALSE,"Sheet1"}</definedName>
    <definedName name="bank"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anQL" localSheetId="12" hidden="1">{"'Sheet1'!$L$16"}</definedName>
    <definedName name="banQL" localSheetId="11" hidden="1">{"'Sheet1'!$L$16"}</definedName>
    <definedName name="banQL" localSheetId="13" hidden="1">{"'Sheet1'!$L$16"}</definedName>
    <definedName name="banQL" localSheetId="16" hidden="1">{"'Sheet1'!$L$16"}</definedName>
    <definedName name="banQL" localSheetId="21" hidden="1">{"'Sheet1'!$L$16"}</definedName>
    <definedName name="banQL" localSheetId="18" hidden="1">{"'Sheet1'!$L$16"}</definedName>
    <definedName name="banQL" localSheetId="19" hidden="1">{"'Sheet1'!$L$16"}</definedName>
    <definedName name="banQL" localSheetId="20" hidden="1">{"'Sheet1'!$L$16"}</definedName>
    <definedName name="banQL" localSheetId="22" hidden="1">{"'Sheet1'!$L$16"}</definedName>
    <definedName name="banQL" localSheetId="24" hidden="1">{"'Sheet1'!$L$16"}</definedName>
    <definedName name="banQL" localSheetId="28" hidden="1">{"'Sheet1'!$L$16"}</definedName>
    <definedName name="banQL" localSheetId="14" hidden="1">{"'Sheet1'!$L$16"}</definedName>
    <definedName name="banQL" hidden="1">{"'Sheet1'!$L$16"}</definedName>
    <definedName name="Baogia" localSheetId="12" hidden="1">{"'Sheet1'!$L$16"}</definedName>
    <definedName name="Baogia" localSheetId="11" hidden="1">{"'Sheet1'!$L$16"}</definedName>
    <definedName name="Baogia" localSheetId="13" hidden="1">{"'Sheet1'!$L$16"}</definedName>
    <definedName name="Baogia" localSheetId="16" hidden="1">{"'Sheet1'!$L$16"}</definedName>
    <definedName name="Baogia" localSheetId="21" hidden="1">{"'Sheet1'!$L$16"}</definedName>
    <definedName name="Baogia" localSheetId="18" hidden="1">{"'Sheet1'!$L$16"}</definedName>
    <definedName name="Baogia" localSheetId="19" hidden="1">{"'Sheet1'!$L$16"}</definedName>
    <definedName name="Baogia" localSheetId="20" hidden="1">{"'Sheet1'!$L$16"}</definedName>
    <definedName name="Baogia" localSheetId="22" hidden="1">{"'Sheet1'!$L$16"}</definedName>
    <definedName name="Baogia" localSheetId="24" hidden="1">{"'Sheet1'!$L$16"}</definedName>
    <definedName name="Baogia" localSheetId="28" hidden="1">{"'Sheet1'!$L$16"}</definedName>
    <definedName name="Baogia" localSheetId="14" hidden="1">{"'Sheet1'!$L$16"}</definedName>
    <definedName name="Baogia" hidden="1">{"'Sheet1'!$L$16"}</definedName>
    <definedName name="baogia2" hidden="1">#REF!</definedName>
    <definedName name="baogio" localSheetId="12" hidden="1">{#N/A,#N/A,FALSE,"CCTV"}</definedName>
    <definedName name="baogio" localSheetId="11" hidden="1">{#N/A,#N/A,FALSE,"CCTV"}</definedName>
    <definedName name="baogio" localSheetId="13" hidden="1">{#N/A,#N/A,FALSE,"CCTV"}</definedName>
    <definedName name="baogio" localSheetId="16" hidden="1">{#N/A,#N/A,FALSE,"CCTV"}</definedName>
    <definedName name="baogio" localSheetId="21" hidden="1">{#N/A,#N/A,FALSE,"CCTV"}</definedName>
    <definedName name="baogio" localSheetId="18" hidden="1">{#N/A,#N/A,FALSE,"CCTV"}</definedName>
    <definedName name="baogio" localSheetId="19" hidden="1">{#N/A,#N/A,FALSE,"CCTV"}</definedName>
    <definedName name="baogio" localSheetId="20" hidden="1">{#N/A,#N/A,FALSE,"CCTV"}</definedName>
    <definedName name="baogio" localSheetId="22" hidden="1">{#N/A,#N/A,FALSE,"CCTV"}</definedName>
    <definedName name="baogio" localSheetId="24" hidden="1">{#N/A,#N/A,FALSE,"CCTV"}</definedName>
    <definedName name="baogio" localSheetId="28" hidden="1">{#N/A,#N/A,FALSE,"CCTV"}</definedName>
    <definedName name="baogio" localSheetId="14" hidden="1">{#N/A,#N/A,FALSE,"CCTV"}</definedName>
    <definedName name="baogio" hidden="1">{#N/A,#N/A,FALSE,"CCTV"}</definedName>
    <definedName name="baomuc">#REF!</definedName>
    <definedName name="baoonbtt50">#REF!</definedName>
    <definedName name="baoonbtt65">#REF!</definedName>
    <definedName name="baoonbtt80">#REF!</definedName>
    <definedName name="BaoonPU100">#REF!</definedName>
    <definedName name="baoonPU50">#REF!</definedName>
    <definedName name="baoonPU65">#REF!</definedName>
    <definedName name="baoonPU80">#REF!</definedName>
    <definedName name="baoPU15">#REF!</definedName>
    <definedName name="bar">#REF!</definedName>
    <definedName name="BARTIE">#REF!</definedName>
    <definedName name="BartypeSlab">#REF!</definedName>
    <definedName name="BASE" localSheetId="12" hidden="1">{#N/A,#N/A,TRUE,"Basic";#N/A,#N/A,TRUE,"EXT-TABLE";#N/A,#N/A,TRUE,"STEEL";#N/A,#N/A,TRUE,"INT-Table";#N/A,#N/A,TRUE,"STEEL";#N/A,#N/A,TRUE,"Door"}</definedName>
    <definedName name="BASE" localSheetId="11" hidden="1">{#N/A,#N/A,TRUE,"Basic";#N/A,#N/A,TRUE,"EXT-TABLE";#N/A,#N/A,TRUE,"STEEL";#N/A,#N/A,TRUE,"INT-Table";#N/A,#N/A,TRUE,"STEEL";#N/A,#N/A,TRUE,"Door"}</definedName>
    <definedName name="BASE" localSheetId="13" hidden="1">{#N/A,#N/A,TRUE,"Basic";#N/A,#N/A,TRUE,"EXT-TABLE";#N/A,#N/A,TRUE,"STEEL";#N/A,#N/A,TRUE,"INT-Table";#N/A,#N/A,TRUE,"STEEL";#N/A,#N/A,TRUE,"Door"}</definedName>
    <definedName name="BASE" localSheetId="16" hidden="1">{#N/A,#N/A,TRUE,"Basic";#N/A,#N/A,TRUE,"EXT-TABLE";#N/A,#N/A,TRUE,"STEEL";#N/A,#N/A,TRUE,"INT-Table";#N/A,#N/A,TRUE,"STEEL";#N/A,#N/A,TRUE,"Door"}</definedName>
    <definedName name="BASE" localSheetId="21" hidden="1">{#N/A,#N/A,TRUE,"Basic";#N/A,#N/A,TRUE,"EXT-TABLE";#N/A,#N/A,TRUE,"STEEL";#N/A,#N/A,TRUE,"INT-Table";#N/A,#N/A,TRUE,"STEEL";#N/A,#N/A,TRUE,"Door"}</definedName>
    <definedName name="BASE" localSheetId="18" hidden="1">{#N/A,#N/A,TRUE,"Basic";#N/A,#N/A,TRUE,"EXT-TABLE";#N/A,#N/A,TRUE,"STEEL";#N/A,#N/A,TRUE,"INT-Table";#N/A,#N/A,TRUE,"STEEL";#N/A,#N/A,TRUE,"Door"}</definedName>
    <definedName name="BASE" localSheetId="19" hidden="1">{#N/A,#N/A,TRUE,"Basic";#N/A,#N/A,TRUE,"EXT-TABLE";#N/A,#N/A,TRUE,"STEEL";#N/A,#N/A,TRUE,"INT-Table";#N/A,#N/A,TRUE,"STEEL";#N/A,#N/A,TRUE,"Door"}</definedName>
    <definedName name="BASE" localSheetId="20" hidden="1">{#N/A,#N/A,TRUE,"Basic";#N/A,#N/A,TRUE,"EXT-TABLE";#N/A,#N/A,TRUE,"STEEL";#N/A,#N/A,TRUE,"INT-Table";#N/A,#N/A,TRUE,"STEEL";#N/A,#N/A,TRUE,"Door"}</definedName>
    <definedName name="BASE" localSheetId="22" hidden="1">{#N/A,#N/A,TRUE,"Basic";#N/A,#N/A,TRUE,"EXT-TABLE";#N/A,#N/A,TRUE,"STEEL";#N/A,#N/A,TRUE,"INT-Table";#N/A,#N/A,TRUE,"STEEL";#N/A,#N/A,TRUE,"Door"}</definedName>
    <definedName name="BASE" localSheetId="24" hidden="1">{#N/A,#N/A,TRUE,"Basic";#N/A,#N/A,TRUE,"EXT-TABLE";#N/A,#N/A,TRUE,"STEEL";#N/A,#N/A,TRUE,"INT-Table";#N/A,#N/A,TRUE,"STEEL";#N/A,#N/A,TRUE,"Door"}</definedName>
    <definedName name="BASE" localSheetId="28" hidden="1">{#N/A,#N/A,TRUE,"Basic";#N/A,#N/A,TRUE,"EXT-TABLE";#N/A,#N/A,TRUE,"STEEL";#N/A,#N/A,TRUE,"INT-Table";#N/A,#N/A,TRUE,"STEEL";#N/A,#N/A,TRUE,"Door"}</definedName>
    <definedName name="BASE" localSheetId="14" hidden="1">{#N/A,#N/A,TRUE,"Basic";#N/A,#N/A,TRUE,"EXT-TABLE";#N/A,#N/A,TRUE,"STEEL";#N/A,#N/A,TRUE,"INT-Table";#N/A,#N/A,TRUE,"STEEL";#N/A,#N/A,TRUE,"Door"}</definedName>
    <definedName name="BASE" hidden="1">{#N/A,#N/A,TRUE,"Basic";#N/A,#N/A,TRUE,"EXT-TABLE";#N/A,#N/A,TRUE,"STEEL";#N/A,#N/A,TRUE,"INT-Table";#N/A,#N/A,TRUE,"STEEL";#N/A,#N/A,TRUE,"Door"}</definedName>
    <definedName name="basin" localSheetId="12" hidden="1">{"'장비'!$A$3:$M$12"}</definedName>
    <definedName name="basin" localSheetId="11" hidden="1">{"'장비'!$A$3:$M$12"}</definedName>
    <definedName name="basin" localSheetId="13" hidden="1">{"'장비'!$A$3:$M$12"}</definedName>
    <definedName name="basin" localSheetId="16" hidden="1">{"'장비'!$A$3:$M$12"}</definedName>
    <definedName name="basin" localSheetId="21" hidden="1">{"'장비'!$A$3:$M$12"}</definedName>
    <definedName name="basin" localSheetId="18" hidden="1">{"'장비'!$A$3:$M$12"}</definedName>
    <definedName name="basin" localSheetId="19" hidden="1">{"'장비'!$A$3:$M$12"}</definedName>
    <definedName name="basin" localSheetId="20" hidden="1">{"'장비'!$A$3:$M$12"}</definedName>
    <definedName name="basin" localSheetId="22" hidden="1">{"'장비'!$A$3:$M$12"}</definedName>
    <definedName name="basin" localSheetId="24" hidden="1">{"'장비'!$A$3:$M$12"}</definedName>
    <definedName name="basin" localSheetId="28" hidden="1">{"'장비'!$A$3:$M$12"}</definedName>
    <definedName name="basin" localSheetId="14" hidden="1">{"'장비'!$A$3:$M$12"}</definedName>
    <definedName name="basin" hidden="1">{"'장비'!$A$3:$M$12"}</definedName>
    <definedName name="BAVF" localSheetId="12" hidden="1">{"'Sheet1'!$L$16"}</definedName>
    <definedName name="BAVF" localSheetId="11" hidden="1">{"'Sheet1'!$L$16"}</definedName>
    <definedName name="BAVF" localSheetId="13" hidden="1">{"'Sheet1'!$L$16"}</definedName>
    <definedName name="BAVF" localSheetId="16" hidden="1">{"'Sheet1'!$L$16"}</definedName>
    <definedName name="BAVF" localSheetId="21" hidden="1">{"'Sheet1'!$L$16"}</definedName>
    <definedName name="BAVF" localSheetId="18" hidden="1">{"'Sheet1'!$L$16"}</definedName>
    <definedName name="BAVF" localSheetId="19" hidden="1">{"'Sheet1'!$L$16"}</definedName>
    <definedName name="BAVF" localSheetId="20" hidden="1">{"'Sheet1'!$L$16"}</definedName>
    <definedName name="BAVF" localSheetId="22" hidden="1">{"'Sheet1'!$L$16"}</definedName>
    <definedName name="BAVF" localSheetId="24" hidden="1">{"'Sheet1'!$L$16"}</definedName>
    <definedName name="BAVF" localSheetId="28" hidden="1">{"'Sheet1'!$L$16"}</definedName>
    <definedName name="BAVF" localSheetId="14" hidden="1">{"'Sheet1'!$L$16"}</definedName>
    <definedName name="BAVF" hidden="1">{"'Sheet1'!$L$16"}</definedName>
    <definedName name="BB">#REF!</definedName>
    <definedName name="BB_new" localSheetId="12" hidden="1">{"'Sheet1'!$L$16"}</definedName>
    <definedName name="BB_new" localSheetId="11" hidden="1">{"'Sheet1'!$L$16"}</definedName>
    <definedName name="BB_new" localSheetId="13" hidden="1">{"'Sheet1'!$L$16"}</definedName>
    <definedName name="BB_new" localSheetId="16" hidden="1">{"'Sheet1'!$L$16"}</definedName>
    <definedName name="BB_new" localSheetId="21" hidden="1">{"'Sheet1'!$L$16"}</definedName>
    <definedName name="BB_new" localSheetId="18" hidden="1">{"'Sheet1'!$L$16"}</definedName>
    <definedName name="BB_new" localSheetId="19" hidden="1">{"'Sheet1'!$L$16"}</definedName>
    <definedName name="BB_new" localSheetId="20" hidden="1">{"'Sheet1'!$L$16"}</definedName>
    <definedName name="BB_new" localSheetId="22" hidden="1">{"'Sheet1'!$L$16"}</definedName>
    <definedName name="BB_new" localSheetId="24" hidden="1">{"'Sheet1'!$L$16"}</definedName>
    <definedName name="BB_new" localSheetId="28" hidden="1">{"'Sheet1'!$L$16"}</definedName>
    <definedName name="BB_new" localSheetId="14" hidden="1">{"'Sheet1'!$L$16"}</definedName>
    <definedName name="BB_new" hidden="1">{"'Sheet1'!$L$16"}</definedName>
    <definedName name="bbahoaA">#REF!</definedName>
    <definedName name="bbahoaG">#REF!</definedName>
    <definedName name="bbanbnn"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localSheetId="12" hidden="1">{"'Sheet1'!$L$16"}</definedName>
    <definedName name="BBB" localSheetId="11" hidden="1">{"'Sheet1'!$L$16"}</definedName>
    <definedName name="BBB" localSheetId="13" hidden="1">{"'Sheet1'!$L$16"}</definedName>
    <definedName name="BBB" localSheetId="16" hidden="1">{"'Sheet1'!$L$16"}</definedName>
    <definedName name="BBB" localSheetId="21" hidden="1">{"'Sheet1'!$L$16"}</definedName>
    <definedName name="BBB" localSheetId="18" hidden="1">{"'Sheet1'!$L$16"}</definedName>
    <definedName name="BBB" localSheetId="19" hidden="1">{"'Sheet1'!$L$16"}</definedName>
    <definedName name="BBB" localSheetId="20" hidden="1">{"'Sheet1'!$L$16"}</definedName>
    <definedName name="BBB" localSheetId="22" hidden="1">{"'Sheet1'!$L$16"}</definedName>
    <definedName name="BBB" localSheetId="24" hidden="1">{"'Sheet1'!$L$16"}</definedName>
    <definedName name="BBB" localSheetId="28" hidden="1">{"'Sheet1'!$L$16"}</definedName>
    <definedName name="BBB" localSheetId="14" hidden="1">{"'Sheet1'!$L$16"}</definedName>
    <definedName name="BBB" hidden="1">{"'Sheet1'!$L$16"}</definedName>
    <definedName name="ｂｂｂ" localSheetId="12" hidden="1">{"'Sheet1'!$L$16"}</definedName>
    <definedName name="ｂｂｂ" localSheetId="11" hidden="1">{"'Sheet1'!$L$16"}</definedName>
    <definedName name="ｂｂｂ" localSheetId="13" hidden="1">{"'Sheet1'!$L$16"}</definedName>
    <definedName name="ｂｂｂ" localSheetId="16" hidden="1">{"'Sheet1'!$L$16"}</definedName>
    <definedName name="ｂｂｂ" localSheetId="21" hidden="1">{"'Sheet1'!$L$16"}</definedName>
    <definedName name="ｂｂｂ" localSheetId="18" hidden="1">{"'Sheet1'!$L$16"}</definedName>
    <definedName name="ｂｂｂ" localSheetId="19" hidden="1">{"'Sheet1'!$L$16"}</definedName>
    <definedName name="ｂｂｂ" localSheetId="20" hidden="1">{"'Sheet1'!$L$16"}</definedName>
    <definedName name="ｂｂｂ" localSheetId="22" hidden="1">{"'Sheet1'!$L$16"}</definedName>
    <definedName name="ｂｂｂ" localSheetId="24" hidden="1">{"'Sheet1'!$L$16"}</definedName>
    <definedName name="ｂｂｂ" localSheetId="28" hidden="1">{"'Sheet1'!$L$16"}</definedName>
    <definedName name="ｂｂｂ" localSheetId="14" hidden="1">{"'Sheet1'!$L$16"}</definedName>
    <definedName name="ｂｂｂ" hidden="1">{"'Sheet1'!$L$16"}</definedName>
    <definedName name="bbbb" localSheetId="12" hidden="1">{"Offgrid",#N/A,FALSE,"OFFGRID";"Region",#N/A,FALSE,"REGION";"Offgrid -2",#N/A,FALSE,"OFFGRID";"WTP",#N/A,FALSE,"WTP";"WTP -2",#N/A,FALSE,"WTP";"Project",#N/A,FALSE,"PROJECT";"Summary -2",#N/A,FALSE,"SUMMARY"}</definedName>
    <definedName name="bbbb" localSheetId="11" hidden="1">{"Offgrid",#N/A,FALSE,"OFFGRID";"Region",#N/A,FALSE,"REGION";"Offgrid -2",#N/A,FALSE,"OFFGRID";"WTP",#N/A,FALSE,"WTP";"WTP -2",#N/A,FALSE,"WTP";"Project",#N/A,FALSE,"PROJECT";"Summary -2",#N/A,FALSE,"SUMMARY"}</definedName>
    <definedName name="bbbb" localSheetId="13" hidden="1">{"Offgrid",#N/A,FALSE,"OFFGRID";"Region",#N/A,FALSE,"REGION";"Offgrid -2",#N/A,FALSE,"OFFGRID";"WTP",#N/A,FALSE,"WTP";"WTP -2",#N/A,FALSE,"WTP";"Project",#N/A,FALSE,"PROJECT";"Summary -2",#N/A,FALSE,"SUMMARY"}</definedName>
    <definedName name="bbbb" localSheetId="16" hidden="1">{"Offgrid",#N/A,FALSE,"OFFGRID";"Region",#N/A,FALSE,"REGION";"Offgrid -2",#N/A,FALSE,"OFFGRID";"WTP",#N/A,FALSE,"WTP";"WTP -2",#N/A,FALSE,"WTP";"Project",#N/A,FALSE,"PROJECT";"Summary -2",#N/A,FALSE,"SUMMARY"}</definedName>
    <definedName name="bbbb" localSheetId="21" hidden="1">{"Offgrid",#N/A,FALSE,"OFFGRID";"Region",#N/A,FALSE,"REGION";"Offgrid -2",#N/A,FALSE,"OFFGRID";"WTP",#N/A,FALSE,"WTP";"WTP -2",#N/A,FALSE,"WTP";"Project",#N/A,FALSE,"PROJECT";"Summary -2",#N/A,FALSE,"SUMMARY"}</definedName>
    <definedName name="bbbb" localSheetId="18" hidden="1">{"Offgrid",#N/A,FALSE,"OFFGRID";"Region",#N/A,FALSE,"REGION";"Offgrid -2",#N/A,FALSE,"OFFGRID";"WTP",#N/A,FALSE,"WTP";"WTP -2",#N/A,FALSE,"WTP";"Project",#N/A,FALSE,"PROJECT";"Summary -2",#N/A,FALSE,"SUMMARY"}</definedName>
    <definedName name="bbbb" localSheetId="19" hidden="1">{"Offgrid",#N/A,FALSE,"OFFGRID";"Region",#N/A,FALSE,"REGION";"Offgrid -2",#N/A,FALSE,"OFFGRID";"WTP",#N/A,FALSE,"WTP";"WTP -2",#N/A,FALSE,"WTP";"Project",#N/A,FALSE,"PROJECT";"Summary -2",#N/A,FALSE,"SUMMARY"}</definedName>
    <definedName name="bbbb" localSheetId="20" hidden="1">{"Offgrid",#N/A,FALSE,"OFFGRID";"Region",#N/A,FALSE,"REGION";"Offgrid -2",#N/A,FALSE,"OFFGRID";"WTP",#N/A,FALSE,"WTP";"WTP -2",#N/A,FALSE,"WTP";"Project",#N/A,FALSE,"PROJECT";"Summary -2",#N/A,FALSE,"SUMMARY"}</definedName>
    <definedName name="bbbb" localSheetId="22" hidden="1">{"Offgrid",#N/A,FALSE,"OFFGRID";"Region",#N/A,FALSE,"REGION";"Offgrid -2",#N/A,FALSE,"OFFGRID";"WTP",#N/A,FALSE,"WTP";"WTP -2",#N/A,FALSE,"WTP";"Project",#N/A,FALSE,"PROJECT";"Summary -2",#N/A,FALSE,"SUMMARY"}</definedName>
    <definedName name="bbbb" localSheetId="24" hidden="1">{"Offgrid",#N/A,FALSE,"OFFGRID";"Region",#N/A,FALSE,"REGION";"Offgrid -2",#N/A,FALSE,"OFFGRID";"WTP",#N/A,FALSE,"WTP";"WTP -2",#N/A,FALSE,"WTP";"Project",#N/A,FALSE,"PROJECT";"Summary -2",#N/A,FALSE,"SUMMARY"}</definedName>
    <definedName name="bbbb" localSheetId="28" hidden="1">{"Offgrid",#N/A,FALSE,"OFFGRID";"Region",#N/A,FALSE,"REGION";"Offgrid -2",#N/A,FALSE,"OFFGRID";"WTP",#N/A,FALSE,"WTP";"WTP -2",#N/A,FALSE,"WTP";"Project",#N/A,FALSE,"PROJECT";"Summary -2",#N/A,FALSE,"SUMMARY"}</definedName>
    <definedName name="bbbb" localSheetId="14" hidden="1">{"Offgrid",#N/A,FALSE,"OFFGRID";"Region",#N/A,FALSE,"REGION";"Offgrid -2",#N/A,FALSE,"OFFGRID";"WTP",#N/A,FALSE,"WTP";"WTP -2",#N/A,FALSE,"WTP";"Project",#N/A,FALSE,"PROJECT";"Summary -2",#N/A,FALSE,"SUMMARY"}</definedName>
    <definedName name="bbbb" hidden="1">{"Offgrid",#N/A,FALSE,"OFFGRID";"Region",#N/A,FALSE,"REGION";"Offgrid -2",#N/A,FALSE,"OFFGRID";"WTP",#N/A,FALSE,"WTP";"WTP -2",#N/A,FALSE,"WTP";"Project",#N/A,FALSE,"PROJECT";"Summary -2",#N/A,FALSE,"SUMMARY"}</definedName>
    <definedName name="ｂｂｂｂ" localSheetId="12" hidden="1">{"'Sheet1'!$L$16"}</definedName>
    <definedName name="ｂｂｂｂ" localSheetId="11" hidden="1">{"'Sheet1'!$L$16"}</definedName>
    <definedName name="ｂｂｂｂ" localSheetId="13" hidden="1">{"'Sheet1'!$L$16"}</definedName>
    <definedName name="ｂｂｂｂ" localSheetId="16" hidden="1">{"'Sheet1'!$L$16"}</definedName>
    <definedName name="ｂｂｂｂ" localSheetId="21" hidden="1">{"'Sheet1'!$L$16"}</definedName>
    <definedName name="ｂｂｂｂ" localSheetId="18" hidden="1">{"'Sheet1'!$L$16"}</definedName>
    <definedName name="ｂｂｂｂ" localSheetId="19" hidden="1">{"'Sheet1'!$L$16"}</definedName>
    <definedName name="ｂｂｂｂ" localSheetId="20" hidden="1">{"'Sheet1'!$L$16"}</definedName>
    <definedName name="ｂｂｂｂ" localSheetId="22" hidden="1">{"'Sheet1'!$L$16"}</definedName>
    <definedName name="ｂｂｂｂ" localSheetId="24" hidden="1">{"'Sheet1'!$L$16"}</definedName>
    <definedName name="ｂｂｂｂ" localSheetId="28" hidden="1">{"'Sheet1'!$L$16"}</definedName>
    <definedName name="ｂｂｂｂ" localSheetId="14" hidden="1">{"'Sheet1'!$L$16"}</definedName>
    <definedName name="ｂｂｂｂ" hidden="1">{"'Sheet1'!$L$16"}</definedName>
    <definedName name="bbbbb" localSheetId="12" hidden="1">{"'照明目录'!$A$1:$H$31"}</definedName>
    <definedName name="bbbbb" localSheetId="11" hidden="1">{"'照明目录'!$A$1:$H$31"}</definedName>
    <definedName name="bbbbb" localSheetId="13" hidden="1">{"'照明目录'!$A$1:$H$31"}</definedName>
    <definedName name="bbbbb" localSheetId="16" hidden="1">{"'照明目录'!$A$1:$H$31"}</definedName>
    <definedName name="bbbbb" localSheetId="21" hidden="1">{"'照明目录'!$A$1:$H$31"}</definedName>
    <definedName name="bbbbb" localSheetId="18" hidden="1">{"'照明目录'!$A$1:$H$31"}</definedName>
    <definedName name="bbbbb" localSheetId="19" hidden="1">{"'照明目录'!$A$1:$H$31"}</definedName>
    <definedName name="bbbbb" localSheetId="20" hidden="1">{"'照明目录'!$A$1:$H$31"}</definedName>
    <definedName name="bbbbb" localSheetId="22" hidden="1">{"'照明目录'!$A$1:$H$31"}</definedName>
    <definedName name="bbbbb" localSheetId="24" hidden="1">{"'照明目录'!$A$1:$H$31"}</definedName>
    <definedName name="bbbbb" localSheetId="28" hidden="1">{"'照明目录'!$A$1:$H$31"}</definedName>
    <definedName name="bbbbb" localSheetId="14" hidden="1">{"'照明目录'!$A$1:$H$31"}</definedName>
    <definedName name="bbbbb" hidden="1">{"'照明目录'!$A$1:$H$31"}</definedName>
    <definedName name="ｂｂｂｂｂ" localSheetId="12" hidden="1">{"'Sheet1'!$L$16"}</definedName>
    <definedName name="ｂｂｂｂｂ" localSheetId="11" hidden="1">{"'Sheet1'!$L$16"}</definedName>
    <definedName name="ｂｂｂｂｂ" localSheetId="13" hidden="1">{"'Sheet1'!$L$16"}</definedName>
    <definedName name="ｂｂｂｂｂ" localSheetId="16" hidden="1">{"'Sheet1'!$L$16"}</definedName>
    <definedName name="ｂｂｂｂｂ" localSheetId="21" hidden="1">{"'Sheet1'!$L$16"}</definedName>
    <definedName name="ｂｂｂｂｂ" localSheetId="18" hidden="1">{"'Sheet1'!$L$16"}</definedName>
    <definedName name="ｂｂｂｂｂ" localSheetId="19" hidden="1">{"'Sheet1'!$L$16"}</definedName>
    <definedName name="ｂｂｂｂｂ" localSheetId="20" hidden="1">{"'Sheet1'!$L$16"}</definedName>
    <definedName name="ｂｂｂｂｂ" localSheetId="22" hidden="1">{"'Sheet1'!$L$16"}</definedName>
    <definedName name="ｂｂｂｂｂ" localSheetId="24" hidden="1">{"'Sheet1'!$L$16"}</definedName>
    <definedName name="ｂｂｂｂｂ" localSheetId="28" hidden="1">{"'Sheet1'!$L$16"}</definedName>
    <definedName name="ｂｂｂｂｂ" localSheetId="14" hidden="1">{"'Sheet1'!$L$16"}</definedName>
    <definedName name="ｂｂｂｂｂ" hidden="1">{"'Sheet1'!$L$16"}</definedName>
    <definedName name="bbbbbbb" hidden="1">#REF!</definedName>
    <definedName name="BBBG" localSheetId="12" hidden="1">{"'Sheet1'!$L$16"}</definedName>
    <definedName name="BBBG" localSheetId="11" hidden="1">{"'Sheet1'!$L$16"}</definedName>
    <definedName name="BBBG" localSheetId="13" hidden="1">{"'Sheet1'!$L$16"}</definedName>
    <definedName name="BBBG" localSheetId="16" hidden="1">{"'Sheet1'!$L$16"}</definedName>
    <definedName name="BBBG" localSheetId="21" hidden="1">{"'Sheet1'!$L$16"}</definedName>
    <definedName name="BBBG" localSheetId="18" hidden="1">{"'Sheet1'!$L$16"}</definedName>
    <definedName name="BBBG" localSheetId="19" hidden="1">{"'Sheet1'!$L$16"}</definedName>
    <definedName name="BBBG" localSheetId="20" hidden="1">{"'Sheet1'!$L$16"}</definedName>
    <definedName name="BBBG" localSheetId="22" hidden="1">{"'Sheet1'!$L$16"}</definedName>
    <definedName name="BBBG" localSheetId="24" hidden="1">{"'Sheet1'!$L$16"}</definedName>
    <definedName name="BBBG" localSheetId="28" hidden="1">{"'Sheet1'!$L$16"}</definedName>
    <definedName name="BBBG" localSheetId="14" hidden="1">{"'Sheet1'!$L$16"}</definedName>
    <definedName name="BBBG" hidden="1">{"'Sheet1'!$L$16"}</definedName>
    <definedName name="bbbvb" hidden="1">#REF!</definedName>
    <definedName name="bbfd" localSheetId="12" hidden="1">{#N/A,#N/A,FALSE,"Chi tiÆt"}</definedName>
    <definedName name="bbfd" localSheetId="11" hidden="1">{#N/A,#N/A,FALSE,"Chi tiÆt"}</definedName>
    <definedName name="bbfd" localSheetId="13" hidden="1">{#N/A,#N/A,FALSE,"Chi tiÆt"}</definedName>
    <definedName name="bbfd" localSheetId="16" hidden="1">{#N/A,#N/A,FALSE,"Chi tiÆt"}</definedName>
    <definedName name="bbfd" localSheetId="21" hidden="1">{#N/A,#N/A,FALSE,"Chi tiÆt"}</definedName>
    <definedName name="bbfd" localSheetId="18" hidden="1">{#N/A,#N/A,FALSE,"Chi tiÆt"}</definedName>
    <definedName name="bbfd" localSheetId="19" hidden="1">{#N/A,#N/A,FALSE,"Chi tiÆt"}</definedName>
    <definedName name="bbfd" localSheetId="20" hidden="1">{#N/A,#N/A,FALSE,"Chi tiÆt"}</definedName>
    <definedName name="bbfd" localSheetId="22" hidden="1">{#N/A,#N/A,FALSE,"Chi tiÆt"}</definedName>
    <definedName name="bbfd" localSheetId="24" hidden="1">{#N/A,#N/A,FALSE,"Chi tiÆt"}</definedName>
    <definedName name="bbfd" localSheetId="28" hidden="1">{#N/A,#N/A,FALSE,"Chi tiÆt"}</definedName>
    <definedName name="bbfd" localSheetId="14" hidden="1">{#N/A,#N/A,FALSE,"Chi tiÆt"}</definedName>
    <definedName name="bbfd" hidden="1">{#N/A,#N/A,FALSE,"Chi tiÆt"}</definedName>
    <definedName name="BBgach" localSheetId="12" hidden="1">{"'Sheet1'!$L$16"}</definedName>
    <definedName name="BBgach" localSheetId="11" hidden="1">{"'Sheet1'!$L$16"}</definedName>
    <definedName name="BBgach" localSheetId="13" hidden="1">{"'Sheet1'!$L$16"}</definedName>
    <definedName name="BBgach" localSheetId="16" hidden="1">{"'Sheet1'!$L$16"}</definedName>
    <definedName name="BBgach" localSheetId="21" hidden="1">{"'Sheet1'!$L$16"}</definedName>
    <definedName name="BBgach" localSheetId="18" hidden="1">{"'Sheet1'!$L$16"}</definedName>
    <definedName name="BBgach" localSheetId="19" hidden="1">{"'Sheet1'!$L$16"}</definedName>
    <definedName name="BBgach" localSheetId="20" hidden="1">{"'Sheet1'!$L$16"}</definedName>
    <definedName name="BBgach" localSheetId="22" hidden="1">{"'Sheet1'!$L$16"}</definedName>
    <definedName name="BBgach" localSheetId="24" hidden="1">{"'Sheet1'!$L$16"}</definedName>
    <definedName name="BBgach" localSheetId="28" hidden="1">{"'Sheet1'!$L$16"}</definedName>
    <definedName name="BBgach" localSheetId="14" hidden="1">{"'Sheet1'!$L$16"}</definedName>
    <definedName name="BBgach" hidden="1">{"'Sheet1'!$L$16"}</definedName>
    <definedName name="bbgg" localSheetId="12" hidden="1">{"'Sheet1'!$L$16"}</definedName>
    <definedName name="bbgg" localSheetId="11" hidden="1">{"'Sheet1'!$L$16"}</definedName>
    <definedName name="bbgg" localSheetId="13" hidden="1">{"'Sheet1'!$L$16"}</definedName>
    <definedName name="bbgg" localSheetId="16" hidden="1">{"'Sheet1'!$L$16"}</definedName>
    <definedName name="bbgg" localSheetId="21" hidden="1">{"'Sheet1'!$L$16"}</definedName>
    <definedName name="bbgg" localSheetId="18" hidden="1">{"'Sheet1'!$L$16"}</definedName>
    <definedName name="bbgg" localSheetId="19" hidden="1">{"'Sheet1'!$L$16"}</definedName>
    <definedName name="bbgg" localSheetId="20" hidden="1">{"'Sheet1'!$L$16"}</definedName>
    <definedName name="bbgg" localSheetId="22" hidden="1">{"'Sheet1'!$L$16"}</definedName>
    <definedName name="bbgg" localSheetId="24" hidden="1">{"'Sheet1'!$L$16"}</definedName>
    <definedName name="bbgg" localSheetId="28" hidden="1">{"'Sheet1'!$L$16"}</definedName>
    <definedName name="bbgg" localSheetId="14" hidden="1">{"'Sheet1'!$L$16"}</definedName>
    <definedName name="bbgg" hidden="1">{"'Sheet1'!$L$16"}</definedName>
    <definedName name="bbh">#REF!</definedName>
    <definedName name="bbiadilocA">#REF!</definedName>
    <definedName name="bbiadilocG">#REF!</definedName>
    <definedName name="BBKK" localSheetId="12" hidden="1">{"'Sheet1'!$L$16"}</definedName>
    <definedName name="BBKK" localSheetId="11" hidden="1">{"'Sheet1'!$L$16"}</definedName>
    <definedName name="BBKK" localSheetId="13" hidden="1">{"'Sheet1'!$L$16"}</definedName>
    <definedName name="BBKK" localSheetId="16" hidden="1">{"'Sheet1'!$L$16"}</definedName>
    <definedName name="BBKK" localSheetId="21" hidden="1">{"'Sheet1'!$L$16"}</definedName>
    <definedName name="BBKK" localSheetId="18" hidden="1">{"'Sheet1'!$L$16"}</definedName>
    <definedName name="BBKK" localSheetId="19" hidden="1">{"'Sheet1'!$L$16"}</definedName>
    <definedName name="BBKK" localSheetId="20" hidden="1">{"'Sheet1'!$L$16"}</definedName>
    <definedName name="BBKK" localSheetId="22" hidden="1">{"'Sheet1'!$L$16"}</definedName>
    <definedName name="BBKK" localSheetId="24" hidden="1">{"'Sheet1'!$L$16"}</definedName>
    <definedName name="BBKK" localSheetId="28" hidden="1">{"'Sheet1'!$L$16"}</definedName>
    <definedName name="BBKK" localSheetId="14" hidden="1">{"'Sheet1'!$L$16"}</definedName>
    <definedName name="BBKK" hidden="1">{"'Sheet1'!$L$16"}</definedName>
    <definedName name="bbsunggG">#REF!</definedName>
    <definedName name="bbv" hidden="1">#REF!</definedName>
    <definedName name="bc" localSheetId="12" hidden="1">{"'Sheet1'!$L$16"}</definedName>
    <definedName name="bc" localSheetId="11" hidden="1">{"'Sheet1'!$L$16"}</definedName>
    <definedName name="bc" localSheetId="13" hidden="1">{"'Sheet1'!$L$16"}</definedName>
    <definedName name="bc" localSheetId="16" hidden="1">{"'Sheet1'!$L$16"}</definedName>
    <definedName name="bc" localSheetId="21" hidden="1">{"'Sheet1'!$L$16"}</definedName>
    <definedName name="bc" localSheetId="18" hidden="1">{"'Sheet1'!$L$16"}</definedName>
    <definedName name="bc" localSheetId="19" hidden="1">{"'Sheet1'!$L$16"}</definedName>
    <definedName name="bc" localSheetId="20" hidden="1">{"'Sheet1'!$L$16"}</definedName>
    <definedName name="bc" localSheetId="22" hidden="1">{"'Sheet1'!$L$16"}</definedName>
    <definedName name="bc" localSheetId="24" hidden="1">{"'Sheet1'!$L$16"}</definedName>
    <definedName name="bc" localSheetId="28" hidden="1">{"'Sheet1'!$L$16"}</definedName>
    <definedName name="bc" localSheetId="14" hidden="1">{"'Sheet1'!$L$16"}</definedName>
    <definedName name="bc" hidden="1">{"'Sheet1'!$L$16"}</definedName>
    <definedName name="bcapgn2doG">#REF!</definedName>
    <definedName name="bcapgtlmG">#REF!</definedName>
    <definedName name="bcapmenA">#REF!</definedName>
    <definedName name="bcapmenG">#REF!</definedName>
    <definedName name="bcapxutA">#REF!</definedName>
    <definedName name="bcapxutG">#REF!</definedName>
    <definedName name="bcb" localSheetId="12" hidden="1">{"'Sheet1'!$L$16"}</definedName>
    <definedName name="bcb" localSheetId="11" hidden="1">{"'Sheet1'!$L$16"}</definedName>
    <definedName name="bcb" localSheetId="13" hidden="1">{"'Sheet1'!$L$16"}</definedName>
    <definedName name="bcb" localSheetId="16" hidden="1">{"'Sheet1'!$L$16"}</definedName>
    <definedName name="bcb" localSheetId="21" hidden="1">{"'Sheet1'!$L$16"}</definedName>
    <definedName name="bcb" localSheetId="18" hidden="1">{"'Sheet1'!$L$16"}</definedName>
    <definedName name="bcb" localSheetId="19" hidden="1">{"'Sheet1'!$L$16"}</definedName>
    <definedName name="bcb" localSheetId="20" hidden="1">{"'Sheet1'!$L$16"}</definedName>
    <definedName name="bcb" localSheetId="22" hidden="1">{"'Sheet1'!$L$16"}</definedName>
    <definedName name="bcb" localSheetId="24" hidden="1">{"'Sheet1'!$L$16"}</definedName>
    <definedName name="bcb" localSheetId="28" hidden="1">{"'Sheet1'!$L$16"}</definedName>
    <definedName name="bcb" localSheetId="14" hidden="1">{"'Sheet1'!$L$16"}</definedName>
    <definedName name="bcb" hidden="1">{"'Sheet1'!$L$16"}</definedName>
    <definedName name="BCD" hidden="1">#REF!</definedName>
    <definedName name="BCDKH">#REF!</definedName>
    <definedName name="BCDSCKC">#REF!</definedName>
    <definedName name="BCDSCKN">#REF!</definedName>
    <definedName name="BCDSDNC">#REF!</definedName>
    <definedName name="BCDSDNN">#REF!</definedName>
    <definedName name="bch">#REF!</definedName>
    <definedName name="bchaoA">#REF!</definedName>
    <definedName name="bchaoG">#REF!</definedName>
    <definedName name="bcipc">#REF!</definedName>
    <definedName name="bcipddA">#REF!</definedName>
    <definedName name="bcipddG">#REF!</definedName>
    <definedName name="bciph">#REF!</definedName>
    <definedName name="bciphoigA">#REF!</definedName>
    <definedName name="bciphoigG">#REF!</definedName>
    <definedName name="bciphoihA">#REF!</definedName>
    <definedName name="bciphoihG">#REF!</definedName>
    <definedName name="bciphoilmA">#REF!</definedName>
    <definedName name="bciphoilmG">#REF!</definedName>
    <definedName name="bciphoimA">#REF!</definedName>
    <definedName name="bciphoimG">#REF!</definedName>
    <definedName name="bciphoimtA">#REF!</definedName>
    <definedName name="bciphoinbkA">#REF!</definedName>
    <definedName name="bciphoitpA">#REF!</definedName>
    <definedName name="bciphoitpG">#REF!</definedName>
    <definedName name="bcipltlA">#REF!</definedName>
    <definedName name="bcipltlG">#REF!</definedName>
    <definedName name="bcipnauA">#REF!</definedName>
    <definedName name="bcipnauG">#REF!</definedName>
    <definedName name="bcipnlA">#REF!</definedName>
    <definedName name="bcipnlG">#REF!</definedName>
    <definedName name="bcipntlA">#REF!</definedName>
    <definedName name="bcipntlG">#REF!</definedName>
    <definedName name="bcipslA">#REF!</definedName>
    <definedName name="bcipslG">#REF!</definedName>
    <definedName name="bcl">#REF!</definedName>
    <definedName name="bcn">#REF!</definedName>
    <definedName name="BCNCKT" localSheetId="12" hidden="1">{"'Sheet1'!$L$16"}</definedName>
    <definedName name="BCNCKT" localSheetId="11" hidden="1">{"'Sheet1'!$L$16"}</definedName>
    <definedName name="BCNCKT" localSheetId="13" hidden="1">{"'Sheet1'!$L$16"}</definedName>
    <definedName name="BCNCKT" localSheetId="16" hidden="1">{"'Sheet1'!$L$16"}</definedName>
    <definedName name="BCNCKT" localSheetId="21" hidden="1">{"'Sheet1'!$L$16"}</definedName>
    <definedName name="BCNCKT" localSheetId="18" hidden="1">{"'Sheet1'!$L$16"}</definedName>
    <definedName name="BCNCKT" localSheetId="19" hidden="1">{"'Sheet1'!$L$16"}</definedName>
    <definedName name="BCNCKT" localSheetId="20" hidden="1">{"'Sheet1'!$L$16"}</definedName>
    <definedName name="BCNCKT" localSheetId="22" hidden="1">{"'Sheet1'!$L$16"}</definedName>
    <definedName name="BCNCKT" localSheetId="24" hidden="1">{"'Sheet1'!$L$16"}</definedName>
    <definedName name="BCNCKT" localSheetId="28" hidden="1">{"'Sheet1'!$L$16"}</definedName>
    <definedName name="BCNCKT" localSheetId="14" hidden="1">{"'Sheet1'!$L$16"}</definedName>
    <definedName name="BCNCKT" hidden="1">{"'Sheet1'!$L$16"}</definedName>
    <definedName name="bcnlohoiG">#REF!</definedName>
    <definedName name="bcntknlG">#REF!</definedName>
    <definedName name="bcong5.03" localSheetId="12" hidden="1">{"'Sheet1'!$L$16"}</definedName>
    <definedName name="bcong5.03" localSheetId="11" hidden="1">{"'Sheet1'!$L$16"}</definedName>
    <definedName name="bcong5.03" localSheetId="13" hidden="1">{"'Sheet1'!$L$16"}</definedName>
    <definedName name="bcong5.03" localSheetId="16" hidden="1">{"'Sheet1'!$L$16"}</definedName>
    <definedName name="bcong5.03" localSheetId="21" hidden="1">{"'Sheet1'!$L$16"}</definedName>
    <definedName name="bcong5.03" localSheetId="18" hidden="1">{"'Sheet1'!$L$16"}</definedName>
    <definedName name="bcong5.03" localSheetId="19" hidden="1">{"'Sheet1'!$L$16"}</definedName>
    <definedName name="bcong5.03" localSheetId="20" hidden="1">{"'Sheet1'!$L$16"}</definedName>
    <definedName name="bcong5.03" localSheetId="22" hidden="1">{"'Sheet1'!$L$16"}</definedName>
    <definedName name="bcong5.03" localSheetId="24" hidden="1">{"'Sheet1'!$L$16"}</definedName>
    <definedName name="bcong5.03" localSheetId="28" hidden="1">{"'Sheet1'!$L$16"}</definedName>
    <definedName name="bcong5.03" localSheetId="14" hidden="1">{"'Sheet1'!$L$16"}</definedName>
    <definedName name="bcong5.03" hidden="1">{"'Sheet1'!$L$16"}</definedName>
    <definedName name="bcong5.03_1" localSheetId="12" hidden="1">{"'Sheet1'!$L$16"}</definedName>
    <definedName name="bcong5.03_1" localSheetId="11" hidden="1">{"'Sheet1'!$L$16"}</definedName>
    <definedName name="bcong5.03_1" localSheetId="13" hidden="1">{"'Sheet1'!$L$16"}</definedName>
    <definedName name="bcong5.03_1" localSheetId="16" hidden="1">{"'Sheet1'!$L$16"}</definedName>
    <definedName name="bcong5.03_1" localSheetId="21" hidden="1">{"'Sheet1'!$L$16"}</definedName>
    <definedName name="bcong5.03_1" localSheetId="18" hidden="1">{"'Sheet1'!$L$16"}</definedName>
    <definedName name="bcong5.03_1" localSheetId="19" hidden="1">{"'Sheet1'!$L$16"}</definedName>
    <definedName name="bcong5.03_1" localSheetId="20" hidden="1">{"'Sheet1'!$L$16"}</definedName>
    <definedName name="bcong5.03_1" localSheetId="22" hidden="1">{"'Sheet1'!$L$16"}</definedName>
    <definedName name="bcong5.03_1" localSheetId="24" hidden="1">{"'Sheet1'!$L$16"}</definedName>
    <definedName name="bcong5.03_1" localSheetId="28" hidden="1">{"'Sheet1'!$L$16"}</definedName>
    <definedName name="bcong5.03_1" localSheetId="14" hidden="1">{"'Sheet1'!$L$16"}</definedName>
    <definedName name="bcong5.03_1" hidden="1">{"'Sheet1'!$L$16"}</definedName>
    <definedName name="bcong5.03_2" localSheetId="12" hidden="1">{"'Sheet1'!$L$16"}</definedName>
    <definedName name="bcong5.03_2" localSheetId="11" hidden="1">{"'Sheet1'!$L$16"}</definedName>
    <definedName name="bcong5.03_2" localSheetId="13" hidden="1">{"'Sheet1'!$L$16"}</definedName>
    <definedName name="bcong5.03_2" localSheetId="16" hidden="1">{"'Sheet1'!$L$16"}</definedName>
    <definedName name="bcong5.03_2" localSheetId="21" hidden="1">{"'Sheet1'!$L$16"}</definedName>
    <definedName name="bcong5.03_2" localSheetId="18" hidden="1">{"'Sheet1'!$L$16"}</definedName>
    <definedName name="bcong5.03_2" localSheetId="19" hidden="1">{"'Sheet1'!$L$16"}</definedName>
    <definedName name="bcong5.03_2" localSheetId="20" hidden="1">{"'Sheet1'!$L$16"}</definedName>
    <definedName name="bcong5.03_2" localSheetId="22" hidden="1">{"'Sheet1'!$L$16"}</definedName>
    <definedName name="bcong5.03_2" localSheetId="24" hidden="1">{"'Sheet1'!$L$16"}</definedName>
    <definedName name="bcong5.03_2" localSheetId="28" hidden="1">{"'Sheet1'!$L$16"}</definedName>
    <definedName name="bcong5.03_2" localSheetId="14" hidden="1">{"'Sheet1'!$L$16"}</definedName>
    <definedName name="bcong5.03_2" hidden="1">{"'Sheet1'!$L$16"}</definedName>
    <definedName name="BCPST5" localSheetId="12" hidden="1">{#N/A,#N/A,FALSE,"Chi tiÆt"}</definedName>
    <definedName name="BCPST5" localSheetId="11" hidden="1">{#N/A,#N/A,FALSE,"Chi tiÆt"}</definedName>
    <definedName name="BCPST5" localSheetId="13" hidden="1">{#N/A,#N/A,FALSE,"Chi tiÆt"}</definedName>
    <definedName name="BCPST5" localSheetId="16" hidden="1">{#N/A,#N/A,FALSE,"Chi tiÆt"}</definedName>
    <definedName name="BCPST5" localSheetId="21" hidden="1">{#N/A,#N/A,FALSE,"Chi tiÆt"}</definedName>
    <definedName name="BCPST5" localSheetId="18" hidden="1">{#N/A,#N/A,FALSE,"Chi tiÆt"}</definedName>
    <definedName name="BCPST5" localSheetId="19" hidden="1">{#N/A,#N/A,FALSE,"Chi tiÆt"}</definedName>
    <definedName name="BCPST5" localSheetId="20" hidden="1">{#N/A,#N/A,FALSE,"Chi tiÆt"}</definedName>
    <definedName name="BCPST5" localSheetId="22" hidden="1">{#N/A,#N/A,FALSE,"Chi tiÆt"}</definedName>
    <definedName name="BCPST5" localSheetId="24" hidden="1">{#N/A,#N/A,FALSE,"Chi tiÆt"}</definedName>
    <definedName name="BCPST5" localSheetId="28" hidden="1">{#N/A,#N/A,FALSE,"Chi tiÆt"}</definedName>
    <definedName name="BCPST5" localSheetId="14" hidden="1">{#N/A,#N/A,FALSE,"Chi tiÆt"}</definedName>
    <definedName name="BCPST5" hidden="1">{#N/A,#N/A,FALSE,"Chi tiÆt"}</definedName>
    <definedName name="BCTHUET6" localSheetId="12" hidden="1">{"'Sheet1'!$L$16"}</definedName>
    <definedName name="BCTHUET6" localSheetId="11" hidden="1">{"'Sheet1'!$L$16"}</definedName>
    <definedName name="BCTHUET6" localSheetId="13" hidden="1">{"'Sheet1'!$L$16"}</definedName>
    <definedName name="BCTHUET6" localSheetId="16" hidden="1">{"'Sheet1'!$L$16"}</definedName>
    <definedName name="BCTHUET6" localSheetId="21" hidden="1">{"'Sheet1'!$L$16"}</definedName>
    <definedName name="BCTHUET6" localSheetId="18" hidden="1">{"'Sheet1'!$L$16"}</definedName>
    <definedName name="BCTHUET6" localSheetId="19" hidden="1">{"'Sheet1'!$L$16"}</definedName>
    <definedName name="BCTHUET6" localSheetId="20" hidden="1">{"'Sheet1'!$L$16"}</definedName>
    <definedName name="BCTHUET6" localSheetId="22" hidden="1">{"'Sheet1'!$L$16"}</definedName>
    <definedName name="BCTHUET6" localSheetId="24" hidden="1">{"'Sheet1'!$L$16"}</definedName>
    <definedName name="BCTHUET6" localSheetId="28" hidden="1">{"'Sheet1'!$L$16"}</definedName>
    <definedName name="BCTHUET6" localSheetId="14" hidden="1">{"'Sheet1'!$L$16"}</definedName>
    <definedName name="BCTHUET6" hidden="1">{"'Sheet1'!$L$16"}</definedName>
    <definedName name="BCTQ" localSheetId="12" hidden="1">{"'Sheet1'!$L$16"}</definedName>
    <definedName name="BCTQ" localSheetId="11" hidden="1">{"'Sheet1'!$L$16"}</definedName>
    <definedName name="BCTQ" localSheetId="13" hidden="1">{"'Sheet1'!$L$16"}</definedName>
    <definedName name="BCTQ" localSheetId="16" hidden="1">{"'Sheet1'!$L$16"}</definedName>
    <definedName name="BCTQ" localSheetId="21" hidden="1">{"'Sheet1'!$L$16"}</definedName>
    <definedName name="BCTQ" localSheetId="18" hidden="1">{"'Sheet1'!$L$16"}</definedName>
    <definedName name="BCTQ" localSheetId="19" hidden="1">{"'Sheet1'!$L$16"}</definedName>
    <definedName name="BCTQ" localSheetId="20" hidden="1">{"'Sheet1'!$L$16"}</definedName>
    <definedName name="BCTQ" localSheetId="22" hidden="1">{"'Sheet1'!$L$16"}</definedName>
    <definedName name="BCTQ" localSheetId="24" hidden="1">{"'Sheet1'!$L$16"}</definedName>
    <definedName name="BCTQ" localSheetId="28" hidden="1">{"'Sheet1'!$L$16"}</definedName>
    <definedName name="BCTQ" localSheetId="14" hidden="1">{"'Sheet1'!$L$16"}</definedName>
    <definedName name="BCTQ" hidden="1">{"'Sheet1'!$L$16"}</definedName>
    <definedName name="BCTV" localSheetId="12" hidden="1">{"'Sheet1'!$L$16"}</definedName>
    <definedName name="BCTV" localSheetId="11" hidden="1">{"'Sheet1'!$L$16"}</definedName>
    <definedName name="BCTV" localSheetId="13" hidden="1">{"'Sheet1'!$L$16"}</definedName>
    <definedName name="BCTV" localSheetId="16" hidden="1">{"'Sheet1'!$L$16"}</definedName>
    <definedName name="BCTV" localSheetId="21" hidden="1">{"'Sheet1'!$L$16"}</definedName>
    <definedName name="BCTV" localSheetId="18" hidden="1">{"'Sheet1'!$L$16"}</definedName>
    <definedName name="BCTV" localSheetId="19" hidden="1">{"'Sheet1'!$L$16"}</definedName>
    <definedName name="BCTV" localSheetId="20" hidden="1">{"'Sheet1'!$L$16"}</definedName>
    <definedName name="BCTV" localSheetId="22" hidden="1">{"'Sheet1'!$L$16"}</definedName>
    <definedName name="BCTV" localSheetId="24" hidden="1">{"'Sheet1'!$L$16"}</definedName>
    <definedName name="BCTV" localSheetId="28" hidden="1">{"'Sheet1'!$L$16"}</definedName>
    <definedName name="BCTV" localSheetId="14" hidden="1">{"'Sheet1'!$L$16"}</definedName>
    <definedName name="BCTV" hidden="1">{"'Sheet1'!$L$16"}</definedName>
    <definedName name="bcv" localSheetId="12" hidden="1">{"'Sheet1'!$L$16"}</definedName>
    <definedName name="bcv" localSheetId="11" hidden="1">{"'Sheet1'!$L$16"}</definedName>
    <definedName name="bcv" localSheetId="13" hidden="1">{"'Sheet1'!$L$16"}</definedName>
    <definedName name="bcv" localSheetId="16" hidden="1">{"'Sheet1'!$L$16"}</definedName>
    <definedName name="bcv" localSheetId="21" hidden="1">{"'Sheet1'!$L$16"}</definedName>
    <definedName name="bcv" localSheetId="18" hidden="1">{"'Sheet1'!$L$16"}</definedName>
    <definedName name="bcv" localSheetId="19" hidden="1">{"'Sheet1'!$L$16"}</definedName>
    <definedName name="bcv" localSheetId="20" hidden="1">{"'Sheet1'!$L$16"}</definedName>
    <definedName name="bcv" localSheetId="22" hidden="1">{"'Sheet1'!$L$16"}</definedName>
    <definedName name="bcv" localSheetId="24" hidden="1">{"'Sheet1'!$L$16"}</definedName>
    <definedName name="bcv" localSheetId="28" hidden="1">{"'Sheet1'!$L$16"}</definedName>
    <definedName name="bcv" localSheetId="14" hidden="1">{"'Sheet1'!$L$16"}</definedName>
    <definedName name="bcv" hidden="1">{"'Sheet1'!$L$16"}</definedName>
    <definedName name="bd">#REF!</definedName>
    <definedName name="BD5산근" hidden="1">#REF!</definedName>
    <definedName name="BD5수량집계" hidden="1">#REF!</definedName>
    <definedName name="bdautgian">#REF!</definedName>
    <definedName name="BDFBDFBDF" localSheetId="12" hidden="1">{"'Sheet1'!$L$16"}</definedName>
    <definedName name="BDFBDFBDF" localSheetId="11" hidden="1">{"'Sheet1'!$L$16"}</definedName>
    <definedName name="BDFBDFBDF" localSheetId="13" hidden="1">{"'Sheet1'!$L$16"}</definedName>
    <definedName name="BDFBDFBDF" localSheetId="16" hidden="1">{"'Sheet1'!$L$16"}</definedName>
    <definedName name="BDFBDFBDF" localSheetId="21" hidden="1">{"'Sheet1'!$L$16"}</definedName>
    <definedName name="BDFBDFBDF" localSheetId="18" hidden="1">{"'Sheet1'!$L$16"}</definedName>
    <definedName name="BDFBDFBDF" localSheetId="19" hidden="1">{"'Sheet1'!$L$16"}</definedName>
    <definedName name="BDFBDFBDF" localSheetId="20" hidden="1">{"'Sheet1'!$L$16"}</definedName>
    <definedName name="BDFBDFBDF" localSheetId="22" hidden="1">{"'Sheet1'!$L$16"}</definedName>
    <definedName name="BDFBDFBDF" localSheetId="24" hidden="1">{"'Sheet1'!$L$16"}</definedName>
    <definedName name="BDFBDFBDF" localSheetId="28" hidden="1">{"'Sheet1'!$L$16"}</definedName>
    <definedName name="BDFBDFBDF" localSheetId="14" hidden="1">{"'Sheet1'!$L$16"}</definedName>
    <definedName name="BDFBDFBDF" hidden="1">{"'Sheet1'!$L$16"}</definedName>
    <definedName name="bdfgnhfd" localSheetId="12" hidden="1">{#N/A,#N/A,TRUE,"Krycí list"}</definedName>
    <definedName name="bdfgnhfd" localSheetId="11" hidden="1">{#N/A,#N/A,TRUE,"Krycí list"}</definedName>
    <definedName name="bdfgnhfd" localSheetId="13" hidden="1">{#N/A,#N/A,TRUE,"Krycí list"}</definedName>
    <definedName name="bdfgnhfd" localSheetId="16" hidden="1">{#N/A,#N/A,TRUE,"Krycí list"}</definedName>
    <definedName name="bdfgnhfd" localSheetId="21" hidden="1">{#N/A,#N/A,TRUE,"Krycí list"}</definedName>
    <definedName name="bdfgnhfd" localSheetId="18" hidden="1">{#N/A,#N/A,TRUE,"Krycí list"}</definedName>
    <definedName name="bdfgnhfd" localSheetId="19" hidden="1">{#N/A,#N/A,TRUE,"Krycí list"}</definedName>
    <definedName name="bdfgnhfd" localSheetId="20" hidden="1">{#N/A,#N/A,TRUE,"Krycí list"}</definedName>
    <definedName name="bdfgnhfd" localSheetId="22" hidden="1">{#N/A,#N/A,TRUE,"Krycí list"}</definedName>
    <definedName name="bdfgnhfd" localSheetId="24" hidden="1">{#N/A,#N/A,TRUE,"Krycí list"}</definedName>
    <definedName name="bdfgnhfd" localSheetId="28" hidden="1">{#N/A,#N/A,TRUE,"Krycí list"}</definedName>
    <definedName name="bdfgnhfd" localSheetId="14" hidden="1">{#N/A,#N/A,TRUE,"Krycí list"}</definedName>
    <definedName name="bdfgnhfd" hidden="1">{#N/A,#N/A,TRUE,"Krycí list"}</definedName>
    <definedName name="BDGNDNGB" localSheetId="12" hidden="1">{"'Sheet1'!$L$16"}</definedName>
    <definedName name="BDGNDNGB" localSheetId="11" hidden="1">{"'Sheet1'!$L$16"}</definedName>
    <definedName name="BDGNDNGB" localSheetId="13" hidden="1">{"'Sheet1'!$L$16"}</definedName>
    <definedName name="BDGNDNGB" localSheetId="16" hidden="1">{"'Sheet1'!$L$16"}</definedName>
    <definedName name="BDGNDNGB" localSheetId="21" hidden="1">{"'Sheet1'!$L$16"}</definedName>
    <definedName name="BDGNDNGB" localSheetId="18" hidden="1">{"'Sheet1'!$L$16"}</definedName>
    <definedName name="BDGNDNGB" localSheetId="19" hidden="1">{"'Sheet1'!$L$16"}</definedName>
    <definedName name="BDGNDNGB" localSheetId="20" hidden="1">{"'Sheet1'!$L$16"}</definedName>
    <definedName name="BDGNDNGB" localSheetId="22" hidden="1">{"'Sheet1'!$L$16"}</definedName>
    <definedName name="BDGNDNGB" localSheetId="24" hidden="1">{"'Sheet1'!$L$16"}</definedName>
    <definedName name="BDGNDNGB" localSheetId="28" hidden="1">{"'Sheet1'!$L$16"}</definedName>
    <definedName name="BDGNDNGB" localSheetId="14" hidden="1">{"'Sheet1'!$L$16"}</definedName>
    <definedName name="BDGNDNGB" hidden="1">{"'Sheet1'!$L$16"}</definedName>
    <definedName name="bdhl">#REF!</definedName>
    <definedName name="bdht15nc">#REF!</definedName>
    <definedName name="bdht15vl">#REF!</definedName>
    <definedName name="bdht25nc">#REF!</definedName>
    <definedName name="bdht25vl">#REF!</definedName>
    <definedName name="bdht325nc">#REF!</definedName>
    <definedName name="bdht325vl">#REF!</definedName>
    <definedName name="bdl">#REF!</definedName>
    <definedName name="bdlaciplG">#REF!</definedName>
    <definedName name="bdlacipltG">#REF!</definedName>
    <definedName name="bdlacipnauG">#REF!</definedName>
    <definedName name="bdlacipslG">#REF!</definedName>
    <definedName name="bdloxcipslG">#REF!</definedName>
    <definedName name="bdloxciptlG">#REF!</definedName>
    <definedName name="bdlxcipnauG">#REF!</definedName>
    <definedName name="bdlxciptlG">#REF!</definedName>
    <definedName name="bdm">#REF!</definedName>
    <definedName name="bdv" localSheetId="12" hidden="1">{"'Sheet1'!$L$16"}</definedName>
    <definedName name="bdv" localSheetId="11" hidden="1">{"'Sheet1'!$L$16"}</definedName>
    <definedName name="bdv" localSheetId="13" hidden="1">{"'Sheet1'!$L$16"}</definedName>
    <definedName name="bdv" localSheetId="16" hidden="1">{"'Sheet1'!$L$16"}</definedName>
    <definedName name="bdv" localSheetId="21" hidden="1">{"'Sheet1'!$L$16"}</definedName>
    <definedName name="bdv" localSheetId="18" hidden="1">{"'Sheet1'!$L$16"}</definedName>
    <definedName name="bdv" localSheetId="19" hidden="1">{"'Sheet1'!$L$16"}</definedName>
    <definedName name="bdv" localSheetId="20" hidden="1">{"'Sheet1'!$L$16"}</definedName>
    <definedName name="bdv" localSheetId="22" hidden="1">{"'Sheet1'!$L$16"}</definedName>
    <definedName name="bdv" localSheetId="24" hidden="1">{"'Sheet1'!$L$16"}</definedName>
    <definedName name="bdv" localSheetId="28" hidden="1">{"'Sheet1'!$L$16"}</definedName>
    <definedName name="bdv" localSheetId="14" hidden="1">{"'Sheet1'!$L$16"}</definedName>
    <definedName name="bdv" hidden="1">{"'Sheet1'!$L$16"}</definedName>
    <definedName name="Bể" localSheetId="12" hidden="1">{#N/A,#N/A,FALSE,"CCTV"}</definedName>
    <definedName name="Bể" localSheetId="11" hidden="1">{#N/A,#N/A,FALSE,"CCTV"}</definedName>
    <definedName name="Bể" localSheetId="13" hidden="1">{#N/A,#N/A,FALSE,"CCTV"}</definedName>
    <definedName name="Bể" localSheetId="16" hidden="1">{#N/A,#N/A,FALSE,"CCTV"}</definedName>
    <definedName name="Bể" localSheetId="21" hidden="1">{#N/A,#N/A,FALSE,"CCTV"}</definedName>
    <definedName name="Bể" localSheetId="18" hidden="1">{#N/A,#N/A,FALSE,"CCTV"}</definedName>
    <definedName name="Bể" localSheetId="19" hidden="1">{#N/A,#N/A,FALSE,"CCTV"}</definedName>
    <definedName name="Bể" localSheetId="20" hidden="1">{#N/A,#N/A,FALSE,"CCTV"}</definedName>
    <definedName name="Bể" localSheetId="22" hidden="1">{#N/A,#N/A,FALSE,"CCTV"}</definedName>
    <definedName name="Bể" localSheetId="24" hidden="1">{#N/A,#N/A,FALSE,"CCTV"}</definedName>
    <definedName name="Bể" localSheetId="28" hidden="1">{#N/A,#N/A,FALSE,"CCTV"}</definedName>
    <definedName name="Bể" localSheetId="14" hidden="1">{#N/A,#N/A,FALSE,"CCTV"}</definedName>
    <definedName name="Bể" hidden="1">{#N/A,#N/A,FALSE,"CCTV"}</definedName>
    <definedName name="beam" hidden="1">#REF!</definedName>
    <definedName name="bebeaw" hidden="1">#REF!</definedName>
    <definedName name="Beboi" localSheetId="12" hidden="1">{#N/A,#N/A,FALSE,"Chi tiÆt"}</definedName>
    <definedName name="Beboi" localSheetId="11" hidden="1">{#N/A,#N/A,FALSE,"Chi tiÆt"}</definedName>
    <definedName name="Beboi" localSheetId="13" hidden="1">{#N/A,#N/A,FALSE,"Chi tiÆt"}</definedName>
    <definedName name="Beboi" localSheetId="16" hidden="1">{#N/A,#N/A,FALSE,"Chi tiÆt"}</definedName>
    <definedName name="Beboi" localSheetId="21" hidden="1">{#N/A,#N/A,FALSE,"Chi tiÆt"}</definedName>
    <definedName name="Beboi" localSheetId="18" hidden="1">{#N/A,#N/A,FALSE,"Chi tiÆt"}</definedName>
    <definedName name="Beboi" localSheetId="19" hidden="1">{#N/A,#N/A,FALSE,"Chi tiÆt"}</definedName>
    <definedName name="Beboi" localSheetId="20" hidden="1">{#N/A,#N/A,FALSE,"Chi tiÆt"}</definedName>
    <definedName name="Beboi" localSheetId="22" hidden="1">{#N/A,#N/A,FALSE,"Chi tiÆt"}</definedName>
    <definedName name="Beboi" localSheetId="24" hidden="1">{#N/A,#N/A,FALSE,"Chi tiÆt"}</definedName>
    <definedName name="Beboi" localSheetId="28" hidden="1">{#N/A,#N/A,FALSE,"Chi tiÆt"}</definedName>
    <definedName name="Beboi" localSheetId="14" hidden="1">{#N/A,#N/A,FALSE,"Chi tiÆt"}</definedName>
    <definedName name="Beboi" hidden="1">{#N/A,#N/A,FALSE,"Chi tiÆt"}</definedName>
    <definedName name="begin">#REF!</definedName>
    <definedName name="BELL" localSheetId="12" hidden="1">{#N/A,#N/A,TRUE,"Basic";#N/A,#N/A,TRUE,"EXT-TABLE";#N/A,#N/A,TRUE,"STEEL";#N/A,#N/A,TRUE,"INT-Table";#N/A,#N/A,TRUE,"STEEL";#N/A,#N/A,TRUE,"Door"}</definedName>
    <definedName name="BELL" localSheetId="11" hidden="1">{#N/A,#N/A,TRUE,"Basic";#N/A,#N/A,TRUE,"EXT-TABLE";#N/A,#N/A,TRUE,"STEEL";#N/A,#N/A,TRUE,"INT-Table";#N/A,#N/A,TRUE,"STEEL";#N/A,#N/A,TRUE,"Door"}</definedName>
    <definedName name="BELL" localSheetId="13" hidden="1">{#N/A,#N/A,TRUE,"Basic";#N/A,#N/A,TRUE,"EXT-TABLE";#N/A,#N/A,TRUE,"STEEL";#N/A,#N/A,TRUE,"INT-Table";#N/A,#N/A,TRUE,"STEEL";#N/A,#N/A,TRUE,"Door"}</definedName>
    <definedName name="BELL" localSheetId="16" hidden="1">{#N/A,#N/A,TRUE,"Basic";#N/A,#N/A,TRUE,"EXT-TABLE";#N/A,#N/A,TRUE,"STEEL";#N/A,#N/A,TRUE,"INT-Table";#N/A,#N/A,TRUE,"STEEL";#N/A,#N/A,TRUE,"Door"}</definedName>
    <definedName name="BELL" localSheetId="21" hidden="1">{#N/A,#N/A,TRUE,"Basic";#N/A,#N/A,TRUE,"EXT-TABLE";#N/A,#N/A,TRUE,"STEEL";#N/A,#N/A,TRUE,"INT-Table";#N/A,#N/A,TRUE,"STEEL";#N/A,#N/A,TRUE,"Door"}</definedName>
    <definedName name="BELL" localSheetId="18" hidden="1">{#N/A,#N/A,TRUE,"Basic";#N/A,#N/A,TRUE,"EXT-TABLE";#N/A,#N/A,TRUE,"STEEL";#N/A,#N/A,TRUE,"INT-Table";#N/A,#N/A,TRUE,"STEEL";#N/A,#N/A,TRUE,"Door"}</definedName>
    <definedName name="BELL" localSheetId="19" hidden="1">{#N/A,#N/A,TRUE,"Basic";#N/A,#N/A,TRUE,"EXT-TABLE";#N/A,#N/A,TRUE,"STEEL";#N/A,#N/A,TRUE,"INT-Table";#N/A,#N/A,TRUE,"STEEL";#N/A,#N/A,TRUE,"Door"}</definedName>
    <definedName name="BELL" localSheetId="20" hidden="1">{#N/A,#N/A,TRUE,"Basic";#N/A,#N/A,TRUE,"EXT-TABLE";#N/A,#N/A,TRUE,"STEEL";#N/A,#N/A,TRUE,"INT-Table";#N/A,#N/A,TRUE,"STEEL";#N/A,#N/A,TRUE,"Door"}</definedName>
    <definedName name="BELL" localSheetId="22" hidden="1">{#N/A,#N/A,TRUE,"Basic";#N/A,#N/A,TRUE,"EXT-TABLE";#N/A,#N/A,TRUE,"STEEL";#N/A,#N/A,TRUE,"INT-Table";#N/A,#N/A,TRUE,"STEEL";#N/A,#N/A,TRUE,"Door"}</definedName>
    <definedName name="BELL" localSheetId="24" hidden="1">{#N/A,#N/A,TRUE,"Basic";#N/A,#N/A,TRUE,"EXT-TABLE";#N/A,#N/A,TRUE,"STEEL";#N/A,#N/A,TRUE,"INT-Table";#N/A,#N/A,TRUE,"STEEL";#N/A,#N/A,TRUE,"Door"}</definedName>
    <definedName name="BELL" localSheetId="28" hidden="1">{#N/A,#N/A,TRUE,"Basic";#N/A,#N/A,TRUE,"EXT-TABLE";#N/A,#N/A,TRUE,"STEEL";#N/A,#N/A,TRUE,"INT-Table";#N/A,#N/A,TRUE,"STEEL";#N/A,#N/A,TRUE,"Door"}</definedName>
    <definedName name="BELL" localSheetId="14" hidden="1">{#N/A,#N/A,TRUE,"Basic";#N/A,#N/A,TRUE,"EXT-TABLE";#N/A,#N/A,TRUE,"STEEL";#N/A,#N/A,TRUE,"INT-Table";#N/A,#N/A,TRUE,"STEEL";#N/A,#N/A,TRUE,"Door"}</definedName>
    <definedName name="BELL" hidden="1">{#N/A,#N/A,TRUE,"Basic";#N/A,#N/A,TRUE,"EXT-TABLE";#N/A,#N/A,TRUE,"STEEL";#N/A,#N/A,TRUE,"INT-Table";#N/A,#N/A,TRUE,"STEEL";#N/A,#N/A,TRUE,"Door"}</definedName>
    <definedName name="BELL_1" localSheetId="12" hidden="1">{#N/A,#N/A,TRUE,"Basic";#N/A,#N/A,TRUE,"EXT-TABLE";#N/A,#N/A,TRUE,"STEEL";#N/A,#N/A,TRUE,"INT-Table";#N/A,#N/A,TRUE,"STEEL";#N/A,#N/A,TRUE,"Door"}</definedName>
    <definedName name="BELL_1" localSheetId="11" hidden="1">{#N/A,#N/A,TRUE,"Basic";#N/A,#N/A,TRUE,"EXT-TABLE";#N/A,#N/A,TRUE,"STEEL";#N/A,#N/A,TRUE,"INT-Table";#N/A,#N/A,TRUE,"STEEL";#N/A,#N/A,TRUE,"Door"}</definedName>
    <definedName name="BELL_1" localSheetId="13" hidden="1">{#N/A,#N/A,TRUE,"Basic";#N/A,#N/A,TRUE,"EXT-TABLE";#N/A,#N/A,TRUE,"STEEL";#N/A,#N/A,TRUE,"INT-Table";#N/A,#N/A,TRUE,"STEEL";#N/A,#N/A,TRUE,"Door"}</definedName>
    <definedName name="BELL_1" localSheetId="16" hidden="1">{#N/A,#N/A,TRUE,"Basic";#N/A,#N/A,TRUE,"EXT-TABLE";#N/A,#N/A,TRUE,"STEEL";#N/A,#N/A,TRUE,"INT-Table";#N/A,#N/A,TRUE,"STEEL";#N/A,#N/A,TRUE,"Door"}</definedName>
    <definedName name="BELL_1" localSheetId="21" hidden="1">{#N/A,#N/A,TRUE,"Basic";#N/A,#N/A,TRUE,"EXT-TABLE";#N/A,#N/A,TRUE,"STEEL";#N/A,#N/A,TRUE,"INT-Table";#N/A,#N/A,TRUE,"STEEL";#N/A,#N/A,TRUE,"Door"}</definedName>
    <definedName name="BELL_1" localSheetId="18" hidden="1">{#N/A,#N/A,TRUE,"Basic";#N/A,#N/A,TRUE,"EXT-TABLE";#N/A,#N/A,TRUE,"STEEL";#N/A,#N/A,TRUE,"INT-Table";#N/A,#N/A,TRUE,"STEEL";#N/A,#N/A,TRUE,"Door"}</definedName>
    <definedName name="BELL_1" localSheetId="19" hidden="1">{#N/A,#N/A,TRUE,"Basic";#N/A,#N/A,TRUE,"EXT-TABLE";#N/A,#N/A,TRUE,"STEEL";#N/A,#N/A,TRUE,"INT-Table";#N/A,#N/A,TRUE,"STEEL";#N/A,#N/A,TRUE,"Door"}</definedName>
    <definedName name="BELL_1" localSheetId="20" hidden="1">{#N/A,#N/A,TRUE,"Basic";#N/A,#N/A,TRUE,"EXT-TABLE";#N/A,#N/A,TRUE,"STEEL";#N/A,#N/A,TRUE,"INT-Table";#N/A,#N/A,TRUE,"STEEL";#N/A,#N/A,TRUE,"Door"}</definedName>
    <definedName name="BELL_1" localSheetId="22" hidden="1">{#N/A,#N/A,TRUE,"Basic";#N/A,#N/A,TRUE,"EXT-TABLE";#N/A,#N/A,TRUE,"STEEL";#N/A,#N/A,TRUE,"INT-Table";#N/A,#N/A,TRUE,"STEEL";#N/A,#N/A,TRUE,"Door"}</definedName>
    <definedName name="BELL_1" localSheetId="24" hidden="1">{#N/A,#N/A,TRUE,"Basic";#N/A,#N/A,TRUE,"EXT-TABLE";#N/A,#N/A,TRUE,"STEEL";#N/A,#N/A,TRUE,"INT-Table";#N/A,#N/A,TRUE,"STEEL";#N/A,#N/A,TRUE,"Door"}</definedName>
    <definedName name="BELL_1" localSheetId="28" hidden="1">{#N/A,#N/A,TRUE,"Basic";#N/A,#N/A,TRUE,"EXT-TABLE";#N/A,#N/A,TRUE,"STEEL";#N/A,#N/A,TRUE,"INT-Table";#N/A,#N/A,TRUE,"STEEL";#N/A,#N/A,TRUE,"Door"}</definedName>
    <definedName name="BELL_1" localSheetId="14" hidden="1">{#N/A,#N/A,TRUE,"Basic";#N/A,#N/A,TRUE,"EXT-TABLE";#N/A,#N/A,TRUE,"STEEL";#N/A,#N/A,TRUE,"INT-Table";#N/A,#N/A,TRUE,"STEEL";#N/A,#N/A,TRUE,"Door"}</definedName>
    <definedName name="BELL_1" hidden="1">{#N/A,#N/A,TRUE,"Basic";#N/A,#N/A,TRUE,"EXT-TABLE";#N/A,#N/A,TRUE,"STEEL";#N/A,#N/A,TRUE,"INT-Table";#N/A,#N/A,TRUE,"STEEL";#N/A,#N/A,TRUE,"Door"}</definedName>
    <definedName name="bemai" localSheetId="12" hidden="1">{"'Sheet1'!$L$16"}</definedName>
    <definedName name="bemai" localSheetId="11" hidden="1">{"'Sheet1'!$L$16"}</definedName>
    <definedName name="bemai" localSheetId="13" hidden="1">{"'Sheet1'!$L$16"}</definedName>
    <definedName name="bemai" localSheetId="16" hidden="1">{"'Sheet1'!$L$16"}</definedName>
    <definedName name="bemai" localSheetId="21" hidden="1">{"'Sheet1'!$L$16"}</definedName>
    <definedName name="bemai" localSheetId="18" hidden="1">{"'Sheet1'!$L$16"}</definedName>
    <definedName name="bemai" localSheetId="19" hidden="1">{"'Sheet1'!$L$16"}</definedName>
    <definedName name="bemai" localSheetId="20" hidden="1">{"'Sheet1'!$L$16"}</definedName>
    <definedName name="bemai" localSheetId="22" hidden="1">{"'Sheet1'!$L$16"}</definedName>
    <definedName name="bemai" localSheetId="24" hidden="1">{"'Sheet1'!$L$16"}</definedName>
    <definedName name="bemai" localSheetId="28" hidden="1">{"'Sheet1'!$L$16"}</definedName>
    <definedName name="bemai" localSheetId="14" hidden="1">{"'Sheet1'!$L$16"}</definedName>
    <definedName name="bemai" hidden="1">{"'Sheet1'!$L$16"}</definedName>
    <definedName name="bengam">#REF!</definedName>
    <definedName name="benuoc">#REF!</definedName>
    <definedName name="bephot" localSheetId="12" hidden="1">{"'Sheet1'!$L$16"}</definedName>
    <definedName name="bephot" localSheetId="11" hidden="1">{"'Sheet1'!$L$16"}</definedName>
    <definedName name="bephot" localSheetId="13" hidden="1">{"'Sheet1'!$L$16"}</definedName>
    <definedName name="bephot" localSheetId="16" hidden="1">{"'Sheet1'!$L$16"}</definedName>
    <definedName name="bephot" localSheetId="21" hidden="1">{"'Sheet1'!$L$16"}</definedName>
    <definedName name="bephot" localSheetId="18" hidden="1">{"'Sheet1'!$L$16"}</definedName>
    <definedName name="bephot" localSheetId="19" hidden="1">{"'Sheet1'!$L$16"}</definedName>
    <definedName name="bephot" localSheetId="20" hidden="1">{"'Sheet1'!$L$16"}</definedName>
    <definedName name="bephot" localSheetId="22" hidden="1">{"'Sheet1'!$L$16"}</definedName>
    <definedName name="bephot" localSheetId="24" hidden="1">{"'Sheet1'!$L$16"}</definedName>
    <definedName name="bephot" localSheetId="28" hidden="1">{"'Sheet1'!$L$16"}</definedName>
    <definedName name="bephot" localSheetId="14" hidden="1">{"'Sheet1'!$L$16"}</definedName>
    <definedName name="bephot" hidden="1">{"'Sheet1'!$L$16"}</definedName>
    <definedName name="BETONG">#REF!</definedName>
    <definedName name="betong1">#REF!</definedName>
    <definedName name="Bezugsfeld">#REF!</definedName>
    <definedName name="bf7yre" localSheetId="12" hidden="1">{"'Sheet1'!$L$16"}</definedName>
    <definedName name="bf7yre" localSheetId="11" hidden="1">{"'Sheet1'!$L$16"}</definedName>
    <definedName name="bf7yre" localSheetId="13" hidden="1">{"'Sheet1'!$L$16"}</definedName>
    <definedName name="bf7yre" localSheetId="16" hidden="1">{"'Sheet1'!$L$16"}</definedName>
    <definedName name="bf7yre" localSheetId="21" hidden="1">{"'Sheet1'!$L$16"}</definedName>
    <definedName name="bf7yre" localSheetId="18" hidden="1">{"'Sheet1'!$L$16"}</definedName>
    <definedName name="bf7yre" localSheetId="19" hidden="1">{"'Sheet1'!$L$16"}</definedName>
    <definedName name="bf7yre" localSheetId="20" hidden="1">{"'Sheet1'!$L$16"}</definedName>
    <definedName name="bf7yre" localSheetId="22" hidden="1">{"'Sheet1'!$L$16"}</definedName>
    <definedName name="bf7yre" localSheetId="24" hidden="1">{"'Sheet1'!$L$16"}</definedName>
    <definedName name="bf7yre" localSheetId="28" hidden="1">{"'Sheet1'!$L$16"}</definedName>
    <definedName name="bf7yre" localSheetId="14" hidden="1">{"'Sheet1'!$L$16"}</definedName>
    <definedName name="bf7yre" hidden="1">{"'Sheet1'!$L$16"}</definedName>
    <definedName name="bfababaffffffff" hidden="1">#REF!</definedName>
    <definedName name="bfabdba" hidden="1">#REF!</definedName>
    <definedName name="bfb" hidden="1">#REF!</definedName>
    <definedName name="bfbba" hidden="1">#REF!</definedName>
    <definedName name="bfbfdhfdhdfgh" localSheetId="12" hidden="1">{#N/A,#N/A,FALSE,"CCTV"}</definedName>
    <definedName name="bfbfdhfdhdfgh" localSheetId="11" hidden="1">{#N/A,#N/A,FALSE,"CCTV"}</definedName>
    <definedName name="bfbfdhfdhdfgh" localSheetId="13" hidden="1">{#N/A,#N/A,FALSE,"CCTV"}</definedName>
    <definedName name="bfbfdhfdhdfgh" localSheetId="16" hidden="1">{#N/A,#N/A,FALSE,"CCTV"}</definedName>
    <definedName name="bfbfdhfdhdfgh" localSheetId="21" hidden="1">{#N/A,#N/A,FALSE,"CCTV"}</definedName>
    <definedName name="bfbfdhfdhdfgh" localSheetId="18" hidden="1">{#N/A,#N/A,FALSE,"CCTV"}</definedName>
    <definedName name="bfbfdhfdhdfgh" localSheetId="19" hidden="1">{#N/A,#N/A,FALSE,"CCTV"}</definedName>
    <definedName name="bfbfdhfdhdfgh" localSheetId="20" hidden="1">{#N/A,#N/A,FALSE,"CCTV"}</definedName>
    <definedName name="bfbfdhfdhdfgh" localSheetId="22" hidden="1">{#N/A,#N/A,FALSE,"CCTV"}</definedName>
    <definedName name="bfbfdhfdhdfgh" localSheetId="24" hidden="1">{#N/A,#N/A,FALSE,"CCTV"}</definedName>
    <definedName name="bfbfdhfdhdfgh" localSheetId="28" hidden="1">{#N/A,#N/A,FALSE,"CCTV"}</definedName>
    <definedName name="bfbfdhfdhdfgh" localSheetId="14" hidden="1">{#N/A,#N/A,FALSE,"CCTV"}</definedName>
    <definedName name="bfbfdhfdhdfgh" hidden="1">{#N/A,#N/A,FALSE,"CCTV"}</definedName>
    <definedName name="BFDBRBSD" localSheetId="12" hidden="1">{"NGUYEN QUI THIEP - Personal View",#N/A,FALSE,"XDCB.HT.FUR."}</definedName>
    <definedName name="BFDBRBSD" localSheetId="11" hidden="1">{"NGUYEN QUI THIEP - Personal View",#N/A,FALSE,"XDCB.HT.FUR."}</definedName>
    <definedName name="BFDBRBSD" localSheetId="13" hidden="1">{"NGUYEN QUI THIEP - Personal View",#N/A,FALSE,"XDCB.HT.FUR."}</definedName>
    <definedName name="BFDBRBSD" localSheetId="16" hidden="1">{"NGUYEN QUI THIEP - Personal View",#N/A,FALSE,"XDCB.HT.FUR."}</definedName>
    <definedName name="BFDBRBSD" localSheetId="21" hidden="1">{"NGUYEN QUI THIEP - Personal View",#N/A,FALSE,"XDCB.HT.FUR."}</definedName>
    <definedName name="BFDBRBSD" localSheetId="18" hidden="1">{"NGUYEN QUI THIEP - Personal View",#N/A,FALSE,"XDCB.HT.FUR."}</definedName>
    <definedName name="BFDBRBSD" localSheetId="19" hidden="1">{"NGUYEN QUI THIEP - Personal View",#N/A,FALSE,"XDCB.HT.FUR."}</definedName>
    <definedName name="BFDBRBSD" localSheetId="20" hidden="1">{"NGUYEN QUI THIEP - Personal View",#N/A,FALSE,"XDCB.HT.FUR."}</definedName>
    <definedName name="BFDBRBSD" localSheetId="22" hidden="1">{"NGUYEN QUI THIEP - Personal View",#N/A,FALSE,"XDCB.HT.FUR."}</definedName>
    <definedName name="BFDBRBSD" localSheetId="24" hidden="1">{"NGUYEN QUI THIEP - Personal View",#N/A,FALSE,"XDCB.HT.FUR."}</definedName>
    <definedName name="BFDBRBSD" localSheetId="28" hidden="1">{"NGUYEN QUI THIEP - Personal View",#N/A,FALSE,"XDCB.HT.FUR."}</definedName>
    <definedName name="BFDBRBSD" localSheetId="14" hidden="1">{"NGUYEN QUI THIEP - Personal View",#N/A,FALSE,"XDCB.HT.FUR."}</definedName>
    <definedName name="BFDBRBSD" hidden="1">{"NGUYEN QUI THIEP - Personal View",#N/A,FALSE,"XDCB.HT.FUR."}</definedName>
    <definedName name="BFDFB"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zzzzz" hidden="1">#REF!</definedName>
    <definedName name="bfhuahbj" hidden="1">#REF!</definedName>
    <definedName name="BFSBFD" localSheetId="12" hidden="1">{"'Sheet1'!$L$16"}</definedName>
    <definedName name="BFSBFD" localSheetId="11" hidden="1">{"'Sheet1'!$L$16"}</definedName>
    <definedName name="BFSBFD" localSheetId="13" hidden="1">{"'Sheet1'!$L$16"}</definedName>
    <definedName name="BFSBFD" localSheetId="16" hidden="1">{"'Sheet1'!$L$16"}</definedName>
    <definedName name="BFSBFD" localSheetId="21" hidden="1">{"'Sheet1'!$L$16"}</definedName>
    <definedName name="BFSBFD" localSheetId="18" hidden="1">{"'Sheet1'!$L$16"}</definedName>
    <definedName name="BFSBFD" localSheetId="19" hidden="1">{"'Sheet1'!$L$16"}</definedName>
    <definedName name="BFSBFD" localSheetId="20" hidden="1">{"'Sheet1'!$L$16"}</definedName>
    <definedName name="BFSBFD" localSheetId="22" hidden="1">{"'Sheet1'!$L$16"}</definedName>
    <definedName name="BFSBFD" localSheetId="24" hidden="1">{"'Sheet1'!$L$16"}</definedName>
    <definedName name="BFSBFD" localSheetId="28" hidden="1">{"'Sheet1'!$L$16"}</definedName>
    <definedName name="BFSBFD" localSheetId="14" hidden="1">{"'Sheet1'!$L$16"}</definedName>
    <definedName name="BFSBFD" hidden="1">{"'Sheet1'!$L$16"}</definedName>
    <definedName name="bg" localSheetId="12" hidden="1">{"'Sheet1'!$L$16"}</definedName>
    <definedName name="bg" localSheetId="11" hidden="1">{"'Sheet1'!$L$16"}</definedName>
    <definedName name="bg" localSheetId="13" hidden="1">{"'Sheet1'!$L$16"}</definedName>
    <definedName name="bg" localSheetId="16" hidden="1">{"'Sheet1'!$L$16"}</definedName>
    <definedName name="bg" localSheetId="21" hidden="1">{"'Sheet1'!$L$16"}</definedName>
    <definedName name="bg" localSheetId="18" hidden="1">{"'Sheet1'!$L$16"}</definedName>
    <definedName name="bg" localSheetId="19" hidden="1">{"'Sheet1'!$L$16"}</definedName>
    <definedName name="bg" localSheetId="20" hidden="1">{"'Sheet1'!$L$16"}</definedName>
    <definedName name="bg" localSheetId="22" hidden="1">{"'Sheet1'!$L$16"}</definedName>
    <definedName name="bg" localSheetId="24" hidden="1">{"'Sheet1'!$L$16"}</definedName>
    <definedName name="bg" localSheetId="28" hidden="1">{"'Sheet1'!$L$16"}</definedName>
    <definedName name="bg" localSheetId="14" hidden="1">{"'Sheet1'!$L$16"}</definedName>
    <definedName name="bg" hidden="1">{"'Sheet1'!$L$16"}</definedName>
    <definedName name="BG_Del" hidden="1">15</definedName>
    <definedName name="BG_Ins" hidden="1">4</definedName>
    <definedName name="BG_Mod" hidden="1">6</definedName>
    <definedName name="bgd" localSheetId="12" hidden="1">{#N/A,#N/A,FALSE,"CCTV"}</definedName>
    <definedName name="bgd" localSheetId="11" hidden="1">{#N/A,#N/A,FALSE,"CCTV"}</definedName>
    <definedName name="bgd" localSheetId="13" hidden="1">{#N/A,#N/A,FALSE,"CCTV"}</definedName>
    <definedName name="bgd" localSheetId="16" hidden="1">{#N/A,#N/A,FALSE,"CCTV"}</definedName>
    <definedName name="bgd" localSheetId="21" hidden="1">{#N/A,#N/A,FALSE,"CCTV"}</definedName>
    <definedName name="bgd" localSheetId="18" hidden="1">{#N/A,#N/A,FALSE,"CCTV"}</definedName>
    <definedName name="bgd" localSheetId="19" hidden="1">{#N/A,#N/A,FALSE,"CCTV"}</definedName>
    <definedName name="bgd" localSheetId="20" hidden="1">{#N/A,#N/A,FALSE,"CCTV"}</definedName>
    <definedName name="bgd" localSheetId="22" hidden="1">{#N/A,#N/A,FALSE,"CCTV"}</definedName>
    <definedName name="bgd" localSheetId="24" hidden="1">{#N/A,#N/A,FALSE,"CCTV"}</definedName>
    <definedName name="bgd" localSheetId="28" hidden="1">{#N/A,#N/A,FALSE,"CCTV"}</definedName>
    <definedName name="bgd" localSheetId="14" hidden="1">{#N/A,#N/A,FALSE,"CCTV"}</definedName>
    <definedName name="bgd" hidden="1">{#N/A,#N/A,FALSE,"CCTV"}</definedName>
    <definedName name="BGF" hidden="1">#REF!</definedName>
    <definedName name="BGFNC" localSheetId="12" hidden="1">{"'Sheet1'!$L$16"}</definedName>
    <definedName name="BGFNC" localSheetId="11" hidden="1">{"'Sheet1'!$L$16"}</definedName>
    <definedName name="BGFNC" localSheetId="13" hidden="1">{"'Sheet1'!$L$16"}</definedName>
    <definedName name="BGFNC" localSheetId="16" hidden="1">{"'Sheet1'!$L$16"}</definedName>
    <definedName name="BGFNC" localSheetId="21" hidden="1">{"'Sheet1'!$L$16"}</definedName>
    <definedName name="BGFNC" localSheetId="18" hidden="1">{"'Sheet1'!$L$16"}</definedName>
    <definedName name="BGFNC" localSheetId="19" hidden="1">{"'Sheet1'!$L$16"}</definedName>
    <definedName name="BGFNC" localSheetId="20" hidden="1">{"'Sheet1'!$L$16"}</definedName>
    <definedName name="BGFNC" localSheetId="22" hidden="1">{"'Sheet1'!$L$16"}</definedName>
    <definedName name="BGFNC" localSheetId="24" hidden="1">{"'Sheet1'!$L$16"}</definedName>
    <definedName name="BGFNC" localSheetId="28" hidden="1">{"'Sheet1'!$L$16"}</definedName>
    <definedName name="BGFNC" localSheetId="14" hidden="1">{"'Sheet1'!$L$16"}</definedName>
    <definedName name="BGFNC" hidden="1">{"'Sheet1'!$L$16"}</definedName>
    <definedName name="bgggg" localSheetId="12" hidden="1">{"'Sheet1'!$L$16"}</definedName>
    <definedName name="bgggg" localSheetId="11" hidden="1">{"'Sheet1'!$L$16"}</definedName>
    <definedName name="bgggg" localSheetId="13" hidden="1">{"'Sheet1'!$L$16"}</definedName>
    <definedName name="bgggg" localSheetId="16" hidden="1">{"'Sheet1'!$L$16"}</definedName>
    <definedName name="bgggg" localSheetId="21" hidden="1">{"'Sheet1'!$L$16"}</definedName>
    <definedName name="bgggg" localSheetId="18" hidden="1">{"'Sheet1'!$L$16"}</definedName>
    <definedName name="bgggg" localSheetId="19" hidden="1">{"'Sheet1'!$L$16"}</definedName>
    <definedName name="bgggg" localSheetId="20" hidden="1">{"'Sheet1'!$L$16"}</definedName>
    <definedName name="bgggg" localSheetId="22" hidden="1">{"'Sheet1'!$L$16"}</definedName>
    <definedName name="bgggg" localSheetId="24" hidden="1">{"'Sheet1'!$L$16"}</definedName>
    <definedName name="bgggg" localSheetId="28" hidden="1">{"'Sheet1'!$L$16"}</definedName>
    <definedName name="bgggg" localSheetId="14" hidden="1">{"'Sheet1'!$L$16"}</definedName>
    <definedName name="bgggg" hidden="1">{"'Sheet1'!$L$16"}</definedName>
    <definedName name="bghfctx" localSheetId="12" hidden="1">{"'Sheet1'!$L$16"}</definedName>
    <definedName name="bghfctx" localSheetId="11" hidden="1">{"'Sheet1'!$L$16"}</definedName>
    <definedName name="bghfctx" localSheetId="13" hidden="1">{"'Sheet1'!$L$16"}</definedName>
    <definedName name="bghfctx" localSheetId="16" hidden="1">{"'Sheet1'!$L$16"}</definedName>
    <definedName name="bghfctx" localSheetId="21" hidden="1">{"'Sheet1'!$L$16"}</definedName>
    <definedName name="bghfctx" localSheetId="18" hidden="1">{"'Sheet1'!$L$16"}</definedName>
    <definedName name="bghfctx" localSheetId="19" hidden="1">{"'Sheet1'!$L$16"}</definedName>
    <definedName name="bghfctx" localSheetId="20" hidden="1">{"'Sheet1'!$L$16"}</definedName>
    <definedName name="bghfctx" localSheetId="22" hidden="1">{"'Sheet1'!$L$16"}</definedName>
    <definedName name="bghfctx" localSheetId="24" hidden="1">{"'Sheet1'!$L$16"}</definedName>
    <definedName name="bghfctx" localSheetId="28" hidden="1">{"'Sheet1'!$L$16"}</definedName>
    <definedName name="bghfctx" localSheetId="14" hidden="1">{"'Sheet1'!$L$16"}</definedName>
    <definedName name="bghfctx" hidden="1">{"'Sheet1'!$L$16"}</definedName>
    <definedName name="bghui" localSheetId="12" hidden="1">{"'Sheet1'!$L$16"}</definedName>
    <definedName name="bghui" localSheetId="11" hidden="1">{"'Sheet1'!$L$16"}</definedName>
    <definedName name="bghui" localSheetId="13" hidden="1">{"'Sheet1'!$L$16"}</definedName>
    <definedName name="bghui" localSheetId="16" hidden="1">{"'Sheet1'!$L$16"}</definedName>
    <definedName name="bghui" localSheetId="21" hidden="1">{"'Sheet1'!$L$16"}</definedName>
    <definedName name="bghui" localSheetId="18" hidden="1">{"'Sheet1'!$L$16"}</definedName>
    <definedName name="bghui" localSheetId="19" hidden="1">{"'Sheet1'!$L$16"}</definedName>
    <definedName name="bghui" localSheetId="20" hidden="1">{"'Sheet1'!$L$16"}</definedName>
    <definedName name="bghui" localSheetId="22" hidden="1">{"'Sheet1'!$L$16"}</definedName>
    <definedName name="bghui" localSheetId="24" hidden="1">{"'Sheet1'!$L$16"}</definedName>
    <definedName name="bghui" localSheetId="28" hidden="1">{"'Sheet1'!$L$16"}</definedName>
    <definedName name="bghui" localSheetId="14" hidden="1">{"'Sheet1'!$L$16"}</definedName>
    <definedName name="bghui" hidden="1">{"'Sheet1'!$L$16"}</definedName>
    <definedName name="Bgiang" localSheetId="12" hidden="1">{"'Sheet1'!$L$16"}</definedName>
    <definedName name="Bgiang" localSheetId="11" hidden="1">{"'Sheet1'!$L$16"}</definedName>
    <definedName name="Bgiang" localSheetId="13" hidden="1">{"'Sheet1'!$L$16"}</definedName>
    <definedName name="Bgiang" localSheetId="16" hidden="1">{"'Sheet1'!$L$16"}</definedName>
    <definedName name="Bgiang" localSheetId="21" hidden="1">{"'Sheet1'!$L$16"}</definedName>
    <definedName name="Bgiang" localSheetId="18" hidden="1">{"'Sheet1'!$L$16"}</definedName>
    <definedName name="Bgiang" localSheetId="19" hidden="1">{"'Sheet1'!$L$16"}</definedName>
    <definedName name="Bgiang" localSheetId="20" hidden="1">{"'Sheet1'!$L$16"}</definedName>
    <definedName name="Bgiang" localSheetId="22" hidden="1">{"'Sheet1'!$L$16"}</definedName>
    <definedName name="Bgiang" localSheetId="24" hidden="1">{"'Sheet1'!$L$16"}</definedName>
    <definedName name="Bgiang" localSheetId="28" hidden="1">{"'Sheet1'!$L$16"}</definedName>
    <definedName name="Bgiang" localSheetId="14" hidden="1">{"'Sheet1'!$L$16"}</definedName>
    <definedName name="Bgiang" hidden="1">{"'Sheet1'!$L$16"}</definedName>
    <definedName name="BGSFGSD" localSheetId="12" hidden="1">{"'Sheet1'!$L$16"}</definedName>
    <definedName name="BGSFGSD" localSheetId="11" hidden="1">{"'Sheet1'!$L$16"}</definedName>
    <definedName name="BGSFGSD" localSheetId="13" hidden="1">{"'Sheet1'!$L$16"}</definedName>
    <definedName name="BGSFGSD" localSheetId="16" hidden="1">{"'Sheet1'!$L$16"}</definedName>
    <definedName name="BGSFGSD" localSheetId="21" hidden="1">{"'Sheet1'!$L$16"}</definedName>
    <definedName name="BGSFGSD" localSheetId="18" hidden="1">{"'Sheet1'!$L$16"}</definedName>
    <definedName name="BGSFGSD" localSheetId="19" hidden="1">{"'Sheet1'!$L$16"}</definedName>
    <definedName name="BGSFGSD" localSheetId="20" hidden="1">{"'Sheet1'!$L$16"}</definedName>
    <definedName name="BGSFGSD" localSheetId="22" hidden="1">{"'Sheet1'!$L$16"}</definedName>
    <definedName name="BGSFGSD" localSheetId="24" hidden="1">{"'Sheet1'!$L$16"}</definedName>
    <definedName name="BGSFGSD" localSheetId="28" hidden="1">{"'Sheet1'!$L$16"}</definedName>
    <definedName name="BGSFGSD" localSheetId="14" hidden="1">{"'Sheet1'!$L$16"}</definedName>
    <definedName name="BGSFGSD" hidden="1">{"'Sheet1'!$L$16"}</definedName>
    <definedName name="bh" localSheetId="12" hidden="1">{#N/A,#N/A,FALSE,"Marketing";#N/A,#N/A,FALSE,"Selling";#N/A,#N/A,FALSE,"Promotional";#N/A,#N/A,FALSE,"Advertising"}</definedName>
    <definedName name="bh" localSheetId="11" hidden="1">{#N/A,#N/A,FALSE,"Marketing";#N/A,#N/A,FALSE,"Selling";#N/A,#N/A,FALSE,"Promotional";#N/A,#N/A,FALSE,"Advertising"}</definedName>
    <definedName name="bh" localSheetId="13" hidden="1">{#N/A,#N/A,FALSE,"Marketing";#N/A,#N/A,FALSE,"Selling";#N/A,#N/A,FALSE,"Promotional";#N/A,#N/A,FALSE,"Advertising"}</definedName>
    <definedName name="bh" localSheetId="16" hidden="1">{#N/A,#N/A,FALSE,"Marketing";#N/A,#N/A,FALSE,"Selling";#N/A,#N/A,FALSE,"Promotional";#N/A,#N/A,FALSE,"Advertising"}</definedName>
    <definedName name="bh" localSheetId="21" hidden="1">{#N/A,#N/A,FALSE,"Marketing";#N/A,#N/A,FALSE,"Selling";#N/A,#N/A,FALSE,"Promotional";#N/A,#N/A,FALSE,"Advertising"}</definedName>
    <definedName name="bh" localSheetId="18" hidden="1">{#N/A,#N/A,FALSE,"Marketing";#N/A,#N/A,FALSE,"Selling";#N/A,#N/A,FALSE,"Promotional";#N/A,#N/A,FALSE,"Advertising"}</definedName>
    <definedName name="bh" localSheetId="19" hidden="1">{#N/A,#N/A,FALSE,"Marketing";#N/A,#N/A,FALSE,"Selling";#N/A,#N/A,FALSE,"Promotional";#N/A,#N/A,FALSE,"Advertising"}</definedName>
    <definedName name="bh" localSheetId="20" hidden="1">{#N/A,#N/A,FALSE,"Marketing";#N/A,#N/A,FALSE,"Selling";#N/A,#N/A,FALSE,"Promotional";#N/A,#N/A,FALSE,"Advertising"}</definedName>
    <definedName name="bh" localSheetId="22" hidden="1">{#N/A,#N/A,FALSE,"Marketing";#N/A,#N/A,FALSE,"Selling";#N/A,#N/A,FALSE,"Promotional";#N/A,#N/A,FALSE,"Advertising"}</definedName>
    <definedName name="bh" localSheetId="24" hidden="1">{#N/A,#N/A,FALSE,"Marketing";#N/A,#N/A,FALSE,"Selling";#N/A,#N/A,FALSE,"Promotional";#N/A,#N/A,FALSE,"Advertising"}</definedName>
    <definedName name="bh" localSheetId="28" hidden="1">{#N/A,#N/A,FALSE,"Marketing";#N/A,#N/A,FALSE,"Selling";#N/A,#N/A,FALSE,"Promotional";#N/A,#N/A,FALSE,"Advertising"}</definedName>
    <definedName name="bh" localSheetId="14" hidden="1">{#N/A,#N/A,FALSE,"Marketing";#N/A,#N/A,FALSE,"Selling";#N/A,#N/A,FALSE,"Promotional";#N/A,#N/A,FALSE,"Advertising"}</definedName>
    <definedName name="bh" hidden="1">{#N/A,#N/A,FALSE,"Marketing";#N/A,#N/A,FALSE,"Selling";#N/A,#N/A,FALSE,"Promotional";#N/A,#N/A,FALSE,"Advertising"}</definedName>
    <definedName name="BHDB" localSheetId="12" hidden="1">{"'Sheet1'!$L$16"}</definedName>
    <definedName name="BHDB" localSheetId="11" hidden="1">{"'Sheet1'!$L$16"}</definedName>
    <definedName name="BHDB" localSheetId="13" hidden="1">{"'Sheet1'!$L$16"}</definedName>
    <definedName name="BHDB" localSheetId="16" hidden="1">{"'Sheet1'!$L$16"}</definedName>
    <definedName name="BHDB" localSheetId="21" hidden="1">{"'Sheet1'!$L$16"}</definedName>
    <definedName name="BHDB" localSheetId="18" hidden="1">{"'Sheet1'!$L$16"}</definedName>
    <definedName name="BHDB" localSheetId="19" hidden="1">{"'Sheet1'!$L$16"}</definedName>
    <definedName name="BHDB" localSheetId="20" hidden="1">{"'Sheet1'!$L$16"}</definedName>
    <definedName name="BHDB" localSheetId="22" hidden="1">{"'Sheet1'!$L$16"}</definedName>
    <definedName name="BHDB" localSheetId="24" hidden="1">{"'Sheet1'!$L$16"}</definedName>
    <definedName name="BHDB" localSheetId="28" hidden="1">{"'Sheet1'!$L$16"}</definedName>
    <definedName name="BHDB" localSheetId="14" hidden="1">{"'Sheet1'!$L$16"}</definedName>
    <definedName name="BHDB" hidden="1">{"'Sheet1'!$L$16"}</definedName>
    <definedName name="bhfh" localSheetId="12" hidden="1">{"'Sheet1'!$L$16"}</definedName>
    <definedName name="bhfh" localSheetId="11" hidden="1">{"'Sheet1'!$L$16"}</definedName>
    <definedName name="bhfh" localSheetId="13" hidden="1">{"'Sheet1'!$L$16"}</definedName>
    <definedName name="bhfh" localSheetId="16" hidden="1">{"'Sheet1'!$L$16"}</definedName>
    <definedName name="bhfh" localSheetId="21" hidden="1">{"'Sheet1'!$L$16"}</definedName>
    <definedName name="bhfh" localSheetId="18" hidden="1">{"'Sheet1'!$L$16"}</definedName>
    <definedName name="bhfh" localSheetId="19" hidden="1">{"'Sheet1'!$L$16"}</definedName>
    <definedName name="bhfh" localSheetId="20" hidden="1">{"'Sheet1'!$L$16"}</definedName>
    <definedName name="bhfh" localSheetId="22" hidden="1">{"'Sheet1'!$L$16"}</definedName>
    <definedName name="bhfh" localSheetId="24" hidden="1">{"'Sheet1'!$L$16"}</definedName>
    <definedName name="bhfh" localSheetId="28" hidden="1">{"'Sheet1'!$L$16"}</definedName>
    <definedName name="bhfh" localSheetId="14" hidden="1">{"'Sheet1'!$L$16"}</definedName>
    <definedName name="bhfh" hidden="1">{"'Sheet1'!$L$16"}</definedName>
    <definedName name="BHJ" localSheetId="12" hidden="1">{#N/A,#N/A,FALSE,"Sheet6"}</definedName>
    <definedName name="BHJ" localSheetId="11" hidden="1">{#N/A,#N/A,FALSE,"Sheet6"}</definedName>
    <definedName name="BHJ" localSheetId="13" hidden="1">{#N/A,#N/A,FALSE,"Sheet6"}</definedName>
    <definedName name="BHJ" localSheetId="16" hidden="1">{#N/A,#N/A,FALSE,"Sheet6"}</definedName>
    <definedName name="BHJ" localSheetId="21" hidden="1">{#N/A,#N/A,FALSE,"Sheet6"}</definedName>
    <definedName name="BHJ" localSheetId="18" hidden="1">{#N/A,#N/A,FALSE,"Sheet6"}</definedName>
    <definedName name="BHJ" localSheetId="19" hidden="1">{#N/A,#N/A,FALSE,"Sheet6"}</definedName>
    <definedName name="BHJ" localSheetId="20" hidden="1">{#N/A,#N/A,FALSE,"Sheet6"}</definedName>
    <definedName name="BHJ" localSheetId="22" hidden="1">{#N/A,#N/A,FALSE,"Sheet6"}</definedName>
    <definedName name="BHJ" localSheetId="24" hidden="1">{#N/A,#N/A,FALSE,"Sheet6"}</definedName>
    <definedName name="BHJ" localSheetId="28" hidden="1">{#N/A,#N/A,FALSE,"Sheet6"}</definedName>
    <definedName name="BHJ" localSheetId="14" hidden="1">{#N/A,#N/A,FALSE,"Sheet6"}</definedName>
    <definedName name="BHJ" hidden="1">{#N/A,#N/A,FALSE,"Sheet6"}</definedName>
    <definedName name="bhoaslxA">#REF!</definedName>
    <definedName name="bhoaslxG">#REF!</definedName>
    <definedName name="Bhthang4" localSheetId="12" hidden="1">{#N/A,#N/A,FALSE,"Chi tiÆt"}</definedName>
    <definedName name="Bhthang4" localSheetId="11" hidden="1">{#N/A,#N/A,FALSE,"Chi tiÆt"}</definedName>
    <definedName name="Bhthang4" localSheetId="13" hidden="1">{#N/A,#N/A,FALSE,"Chi tiÆt"}</definedName>
    <definedName name="Bhthang4" localSheetId="16" hidden="1">{#N/A,#N/A,FALSE,"Chi tiÆt"}</definedName>
    <definedName name="Bhthang4" localSheetId="21" hidden="1">{#N/A,#N/A,FALSE,"Chi tiÆt"}</definedName>
    <definedName name="Bhthang4" localSheetId="18" hidden="1">{#N/A,#N/A,FALSE,"Chi tiÆt"}</definedName>
    <definedName name="Bhthang4" localSheetId="19" hidden="1">{#N/A,#N/A,FALSE,"Chi tiÆt"}</definedName>
    <definedName name="Bhthang4" localSheetId="20" hidden="1">{#N/A,#N/A,FALSE,"Chi tiÆt"}</definedName>
    <definedName name="Bhthang4" localSheetId="22" hidden="1">{#N/A,#N/A,FALSE,"Chi tiÆt"}</definedName>
    <definedName name="Bhthang4" localSheetId="24" hidden="1">{#N/A,#N/A,FALSE,"Chi tiÆt"}</definedName>
    <definedName name="Bhthang4" localSheetId="28" hidden="1">{#N/A,#N/A,FALSE,"Chi tiÆt"}</definedName>
    <definedName name="Bhthang4" localSheetId="14" hidden="1">{#N/A,#N/A,FALSE,"Chi tiÆt"}</definedName>
    <definedName name="Bhthang4" hidden="1">{#N/A,#N/A,FALSE,"Chi tiÆt"}</definedName>
    <definedName name="bhthang5" localSheetId="12" hidden="1">{#N/A,#N/A,FALSE,"Chi tiÆt"}</definedName>
    <definedName name="bhthang5" localSheetId="11" hidden="1">{#N/A,#N/A,FALSE,"Chi tiÆt"}</definedName>
    <definedName name="bhthang5" localSheetId="13" hidden="1">{#N/A,#N/A,FALSE,"Chi tiÆt"}</definedName>
    <definedName name="bhthang5" localSheetId="16" hidden="1">{#N/A,#N/A,FALSE,"Chi tiÆt"}</definedName>
    <definedName name="bhthang5" localSheetId="21" hidden="1">{#N/A,#N/A,FALSE,"Chi tiÆt"}</definedName>
    <definedName name="bhthang5" localSheetId="18" hidden="1">{#N/A,#N/A,FALSE,"Chi tiÆt"}</definedName>
    <definedName name="bhthang5" localSheetId="19" hidden="1">{#N/A,#N/A,FALSE,"Chi tiÆt"}</definedName>
    <definedName name="bhthang5" localSheetId="20" hidden="1">{#N/A,#N/A,FALSE,"Chi tiÆt"}</definedName>
    <definedName name="bhthang5" localSheetId="22" hidden="1">{#N/A,#N/A,FALSE,"Chi tiÆt"}</definedName>
    <definedName name="bhthang5" localSheetId="24" hidden="1">{#N/A,#N/A,FALSE,"Chi tiÆt"}</definedName>
    <definedName name="bhthang5" localSheetId="28" hidden="1">{#N/A,#N/A,FALSE,"Chi tiÆt"}</definedName>
    <definedName name="bhthang5" localSheetId="14" hidden="1">{#N/A,#N/A,FALSE,"Chi tiÆt"}</definedName>
    <definedName name="bhthang5" hidden="1">{#N/A,#N/A,FALSE,"Chi tiÆt"}</definedName>
    <definedName name="bhthang6" localSheetId="12" hidden="1">{"'Sheet1'!$L$16"}</definedName>
    <definedName name="bhthang6" localSheetId="11" hidden="1">{"'Sheet1'!$L$16"}</definedName>
    <definedName name="bhthang6" localSheetId="13" hidden="1">{"'Sheet1'!$L$16"}</definedName>
    <definedName name="bhthang6" localSheetId="16" hidden="1">{"'Sheet1'!$L$16"}</definedName>
    <definedName name="bhthang6" localSheetId="21" hidden="1">{"'Sheet1'!$L$16"}</definedName>
    <definedName name="bhthang6" localSheetId="18" hidden="1">{"'Sheet1'!$L$16"}</definedName>
    <definedName name="bhthang6" localSheetId="19" hidden="1">{"'Sheet1'!$L$16"}</definedName>
    <definedName name="bhthang6" localSheetId="20" hidden="1">{"'Sheet1'!$L$16"}</definedName>
    <definedName name="bhthang6" localSheetId="22" hidden="1">{"'Sheet1'!$L$16"}</definedName>
    <definedName name="bhthang6" localSheetId="24" hidden="1">{"'Sheet1'!$L$16"}</definedName>
    <definedName name="bhthang6" localSheetId="28" hidden="1">{"'Sheet1'!$L$16"}</definedName>
    <definedName name="bhthang6" localSheetId="14" hidden="1">{"'Sheet1'!$L$16"}</definedName>
    <definedName name="bhthang6" hidden="1">{"'Sheet1'!$L$16"}</definedName>
    <definedName name="BI" localSheetId="12" hidden="1">{#N/A,#N/A,FALSE,"이태원철근"}</definedName>
    <definedName name="BI" localSheetId="11" hidden="1">{#N/A,#N/A,FALSE,"이태원철근"}</definedName>
    <definedName name="BI" localSheetId="13" hidden="1">{#N/A,#N/A,FALSE,"이태원철근"}</definedName>
    <definedName name="BI" localSheetId="16" hidden="1">{#N/A,#N/A,FALSE,"이태원철근"}</definedName>
    <definedName name="BI" localSheetId="21" hidden="1">{#N/A,#N/A,FALSE,"이태원철근"}</definedName>
    <definedName name="BI" localSheetId="18" hidden="1">{#N/A,#N/A,FALSE,"이태원철근"}</definedName>
    <definedName name="BI" localSheetId="19" hidden="1">{#N/A,#N/A,FALSE,"이태원철근"}</definedName>
    <definedName name="BI" localSheetId="20" hidden="1">{#N/A,#N/A,FALSE,"이태원철근"}</definedName>
    <definedName name="BI" localSheetId="22" hidden="1">{#N/A,#N/A,FALSE,"이태원철근"}</definedName>
    <definedName name="BI" localSheetId="24" hidden="1">{#N/A,#N/A,FALSE,"이태원철근"}</definedName>
    <definedName name="BI" localSheetId="28" hidden="1">{#N/A,#N/A,FALSE,"이태원철근"}</definedName>
    <definedName name="BI" localSheetId="14" hidden="1">{#N/A,#N/A,FALSE,"이태원철근"}</definedName>
    <definedName name="BI" hidden="1">{#N/A,#N/A,FALSE,"이태원철근"}</definedName>
    <definedName name="BIA" localSheetId="12" hidden="1">{"'Sheet1'!$L$16"}</definedName>
    <definedName name="BIA" localSheetId="11" hidden="1">{"'Sheet1'!$L$16"}</definedName>
    <definedName name="BIA" localSheetId="13" hidden="1">{"'Sheet1'!$L$16"}</definedName>
    <definedName name="BIA" localSheetId="16" hidden="1">{"'Sheet1'!$L$16"}</definedName>
    <definedName name="BIA" localSheetId="21" hidden="1">{"'Sheet1'!$L$16"}</definedName>
    <definedName name="BIA" localSheetId="18" hidden="1">{"'Sheet1'!$L$16"}</definedName>
    <definedName name="BIA" localSheetId="19" hidden="1">{"'Sheet1'!$L$16"}</definedName>
    <definedName name="BIA" localSheetId="20" hidden="1">{"'Sheet1'!$L$16"}</definedName>
    <definedName name="BIA" localSheetId="22" hidden="1">{"'Sheet1'!$L$16"}</definedName>
    <definedName name="BIA" localSheetId="24" hidden="1">{"'Sheet1'!$L$16"}</definedName>
    <definedName name="BIA" localSheetId="28" hidden="1">{"'Sheet1'!$L$16"}</definedName>
    <definedName name="BIA" localSheetId="14" hidden="1">{"'Sheet1'!$L$16"}</definedName>
    <definedName name="BIA" hidden="1">{"'Sheet1'!$L$16"}</definedName>
    <definedName name="biadilocEH">#REF!</definedName>
    <definedName name="Bien1" hidden="1">#REF!</definedName>
    <definedName name="Bien2500">#REF!</definedName>
    <definedName name="bietthu" localSheetId="12" hidden="1">{"'Sheet1'!$L$16"}</definedName>
    <definedName name="bietthu" localSheetId="11" hidden="1">{"'Sheet1'!$L$16"}</definedName>
    <definedName name="bietthu" localSheetId="13" hidden="1">{"'Sheet1'!$L$16"}</definedName>
    <definedName name="bietthu" localSheetId="16" hidden="1">{"'Sheet1'!$L$16"}</definedName>
    <definedName name="bietthu" localSheetId="21" hidden="1">{"'Sheet1'!$L$16"}</definedName>
    <definedName name="bietthu" localSheetId="18" hidden="1">{"'Sheet1'!$L$16"}</definedName>
    <definedName name="bietthu" localSheetId="19" hidden="1">{"'Sheet1'!$L$16"}</definedName>
    <definedName name="bietthu" localSheetId="20" hidden="1">{"'Sheet1'!$L$16"}</definedName>
    <definedName name="bietthu" localSheetId="22" hidden="1">{"'Sheet1'!$L$16"}</definedName>
    <definedName name="bietthu" localSheetId="24" hidden="1">{"'Sheet1'!$L$16"}</definedName>
    <definedName name="bietthu" localSheetId="28" hidden="1">{"'Sheet1'!$L$16"}</definedName>
    <definedName name="bietthu" localSheetId="14" hidden="1">{"'Sheet1'!$L$16"}</definedName>
    <definedName name="bietthu" hidden="1">{"'Sheet1'!$L$16"}</definedName>
    <definedName name="biga" localSheetId="12" hidden="1">{#N/A,#N/A,TRUE,"Str.";#N/A,#N/A,TRUE,"Steel &amp; Roof";#N/A,#N/A,TRUE,"Arc.";#N/A,#N/A,TRUE,"Preliminary";#N/A,#N/A,TRUE,"Sum_Prelim"}</definedName>
    <definedName name="biga" localSheetId="11" hidden="1">{#N/A,#N/A,TRUE,"Str.";#N/A,#N/A,TRUE,"Steel &amp; Roof";#N/A,#N/A,TRUE,"Arc.";#N/A,#N/A,TRUE,"Preliminary";#N/A,#N/A,TRUE,"Sum_Prelim"}</definedName>
    <definedName name="biga" localSheetId="13" hidden="1">{#N/A,#N/A,TRUE,"Str.";#N/A,#N/A,TRUE,"Steel &amp; Roof";#N/A,#N/A,TRUE,"Arc.";#N/A,#N/A,TRUE,"Preliminary";#N/A,#N/A,TRUE,"Sum_Prelim"}</definedName>
    <definedName name="biga" localSheetId="16" hidden="1">{#N/A,#N/A,TRUE,"Str.";#N/A,#N/A,TRUE,"Steel &amp; Roof";#N/A,#N/A,TRUE,"Arc.";#N/A,#N/A,TRUE,"Preliminary";#N/A,#N/A,TRUE,"Sum_Prelim"}</definedName>
    <definedName name="biga" localSheetId="21" hidden="1">{#N/A,#N/A,TRUE,"Str.";#N/A,#N/A,TRUE,"Steel &amp; Roof";#N/A,#N/A,TRUE,"Arc.";#N/A,#N/A,TRUE,"Preliminary";#N/A,#N/A,TRUE,"Sum_Prelim"}</definedName>
    <definedName name="biga" localSheetId="18" hidden="1">{#N/A,#N/A,TRUE,"Str.";#N/A,#N/A,TRUE,"Steel &amp; Roof";#N/A,#N/A,TRUE,"Arc.";#N/A,#N/A,TRUE,"Preliminary";#N/A,#N/A,TRUE,"Sum_Prelim"}</definedName>
    <definedName name="biga" localSheetId="19" hidden="1">{#N/A,#N/A,TRUE,"Str.";#N/A,#N/A,TRUE,"Steel &amp; Roof";#N/A,#N/A,TRUE,"Arc.";#N/A,#N/A,TRUE,"Preliminary";#N/A,#N/A,TRUE,"Sum_Prelim"}</definedName>
    <definedName name="biga" localSheetId="20" hidden="1">{#N/A,#N/A,TRUE,"Str.";#N/A,#N/A,TRUE,"Steel &amp; Roof";#N/A,#N/A,TRUE,"Arc.";#N/A,#N/A,TRUE,"Preliminary";#N/A,#N/A,TRUE,"Sum_Prelim"}</definedName>
    <definedName name="biga" localSheetId="22" hidden="1">{#N/A,#N/A,TRUE,"Str.";#N/A,#N/A,TRUE,"Steel &amp; Roof";#N/A,#N/A,TRUE,"Arc.";#N/A,#N/A,TRUE,"Preliminary";#N/A,#N/A,TRUE,"Sum_Prelim"}</definedName>
    <definedName name="biga" localSheetId="24" hidden="1">{#N/A,#N/A,TRUE,"Str.";#N/A,#N/A,TRUE,"Steel &amp; Roof";#N/A,#N/A,TRUE,"Arc.";#N/A,#N/A,TRUE,"Preliminary";#N/A,#N/A,TRUE,"Sum_Prelim"}</definedName>
    <definedName name="biga" localSheetId="28" hidden="1">{#N/A,#N/A,TRUE,"Str.";#N/A,#N/A,TRUE,"Steel &amp; Roof";#N/A,#N/A,TRUE,"Arc.";#N/A,#N/A,TRUE,"Preliminary";#N/A,#N/A,TRUE,"Sum_Prelim"}</definedName>
    <definedName name="biga" localSheetId="14" hidden="1">{#N/A,#N/A,TRUE,"Str.";#N/A,#N/A,TRUE,"Steel &amp; Roof";#N/A,#N/A,TRUE,"Arc.";#N/A,#N/A,TRUE,"Preliminary";#N/A,#N/A,TRUE,"Sum_Prelim"}</definedName>
    <definedName name="biga" hidden="1">{#N/A,#N/A,TRUE,"Str.";#N/A,#N/A,TRUE,"Steel &amp; Roof";#N/A,#N/A,TRUE,"Arc.";#N/A,#N/A,TRUE,"Preliminary";#N/A,#N/A,TRUE,"Sum_Prelim"}</definedName>
    <definedName name="BIGC" localSheetId="12" hidden="1">{#N/A,#N/A,TRUE,"Str.";#N/A,#N/A,TRUE,"Steel &amp; Roof";#N/A,#N/A,TRUE,"Arc.";#N/A,#N/A,TRUE,"Preliminary";#N/A,#N/A,TRUE,"Sum_Prelim"}</definedName>
    <definedName name="BIGC" localSheetId="11" hidden="1">{#N/A,#N/A,TRUE,"Str.";#N/A,#N/A,TRUE,"Steel &amp; Roof";#N/A,#N/A,TRUE,"Arc.";#N/A,#N/A,TRUE,"Preliminary";#N/A,#N/A,TRUE,"Sum_Prelim"}</definedName>
    <definedName name="BIGC" localSheetId="13" hidden="1">{#N/A,#N/A,TRUE,"Str.";#N/A,#N/A,TRUE,"Steel &amp; Roof";#N/A,#N/A,TRUE,"Arc.";#N/A,#N/A,TRUE,"Preliminary";#N/A,#N/A,TRUE,"Sum_Prelim"}</definedName>
    <definedName name="BIGC" localSheetId="16" hidden="1">{#N/A,#N/A,TRUE,"Str.";#N/A,#N/A,TRUE,"Steel &amp; Roof";#N/A,#N/A,TRUE,"Arc.";#N/A,#N/A,TRUE,"Preliminary";#N/A,#N/A,TRUE,"Sum_Prelim"}</definedName>
    <definedName name="BIGC" localSheetId="21" hidden="1">{#N/A,#N/A,TRUE,"Str.";#N/A,#N/A,TRUE,"Steel &amp; Roof";#N/A,#N/A,TRUE,"Arc.";#N/A,#N/A,TRUE,"Preliminary";#N/A,#N/A,TRUE,"Sum_Prelim"}</definedName>
    <definedName name="BIGC" localSheetId="18" hidden="1">{#N/A,#N/A,TRUE,"Str.";#N/A,#N/A,TRUE,"Steel &amp; Roof";#N/A,#N/A,TRUE,"Arc.";#N/A,#N/A,TRUE,"Preliminary";#N/A,#N/A,TRUE,"Sum_Prelim"}</definedName>
    <definedName name="BIGC" localSheetId="19" hidden="1">{#N/A,#N/A,TRUE,"Str.";#N/A,#N/A,TRUE,"Steel &amp; Roof";#N/A,#N/A,TRUE,"Arc.";#N/A,#N/A,TRUE,"Preliminary";#N/A,#N/A,TRUE,"Sum_Prelim"}</definedName>
    <definedName name="BIGC" localSheetId="20" hidden="1">{#N/A,#N/A,TRUE,"Str.";#N/A,#N/A,TRUE,"Steel &amp; Roof";#N/A,#N/A,TRUE,"Arc.";#N/A,#N/A,TRUE,"Preliminary";#N/A,#N/A,TRUE,"Sum_Prelim"}</definedName>
    <definedName name="BIGC" localSheetId="22" hidden="1">{#N/A,#N/A,TRUE,"Str.";#N/A,#N/A,TRUE,"Steel &amp; Roof";#N/A,#N/A,TRUE,"Arc.";#N/A,#N/A,TRUE,"Preliminary";#N/A,#N/A,TRUE,"Sum_Prelim"}</definedName>
    <definedName name="BIGC" localSheetId="24" hidden="1">{#N/A,#N/A,TRUE,"Str.";#N/A,#N/A,TRUE,"Steel &amp; Roof";#N/A,#N/A,TRUE,"Arc.";#N/A,#N/A,TRUE,"Preliminary";#N/A,#N/A,TRUE,"Sum_Prelim"}</definedName>
    <definedName name="BIGC" localSheetId="28" hidden="1">{#N/A,#N/A,TRUE,"Str.";#N/A,#N/A,TRUE,"Steel &amp; Roof";#N/A,#N/A,TRUE,"Arc.";#N/A,#N/A,TRUE,"Preliminary";#N/A,#N/A,TRUE,"Sum_Prelim"}</definedName>
    <definedName name="BIGC" localSheetId="14" hidden="1">{#N/A,#N/A,TRUE,"Str.";#N/A,#N/A,TRUE,"Steel &amp; Roof";#N/A,#N/A,TRUE,"Arc.";#N/A,#N/A,TRUE,"Preliminary";#N/A,#N/A,TRUE,"Sum_Prelim"}</definedName>
    <definedName name="BIGC" hidden="1">{#N/A,#N/A,TRUE,"Str.";#N/A,#N/A,TRUE,"Steel &amp; Roof";#N/A,#N/A,TRUE,"Arc.";#N/A,#N/A,TRUE,"Preliminary";#N/A,#N/A,TRUE,"Sum_Prelim"}</definedName>
    <definedName name="Bik">#REF!</definedName>
    <definedName name="Bike" hidden="1">#REF!</definedName>
    <definedName name="bill1a" localSheetId="12" hidden="1">{"'Sheet1'!$L$16"}</definedName>
    <definedName name="bill1a" localSheetId="11" hidden="1">{"'Sheet1'!$L$16"}</definedName>
    <definedName name="bill1a" localSheetId="13" hidden="1">{"'Sheet1'!$L$16"}</definedName>
    <definedName name="bill1a" localSheetId="16" hidden="1">{"'Sheet1'!$L$16"}</definedName>
    <definedName name="bill1a" localSheetId="21" hidden="1">{"'Sheet1'!$L$16"}</definedName>
    <definedName name="bill1a" localSheetId="18" hidden="1">{"'Sheet1'!$L$16"}</definedName>
    <definedName name="bill1a" localSheetId="19" hidden="1">{"'Sheet1'!$L$16"}</definedName>
    <definedName name="bill1a" localSheetId="20" hidden="1">{"'Sheet1'!$L$16"}</definedName>
    <definedName name="bill1a" localSheetId="22" hidden="1">{"'Sheet1'!$L$16"}</definedName>
    <definedName name="bill1a" localSheetId="24" hidden="1">{"'Sheet1'!$L$16"}</definedName>
    <definedName name="bill1a" localSheetId="28" hidden="1">{"'Sheet1'!$L$16"}</definedName>
    <definedName name="bill1a" localSheetId="14" hidden="1">{"'Sheet1'!$L$16"}</definedName>
    <definedName name="bill1a" hidden="1">{"'Sheet1'!$L$16"}</definedName>
    <definedName name="bilsukagc.hi" localSheetId="12" hidden="1">{"'Sheet1'!$L$16"}</definedName>
    <definedName name="bilsukagc.hi" localSheetId="11" hidden="1">{"'Sheet1'!$L$16"}</definedName>
    <definedName name="bilsukagc.hi" localSheetId="13" hidden="1">{"'Sheet1'!$L$16"}</definedName>
    <definedName name="bilsukagc.hi" localSheetId="16" hidden="1">{"'Sheet1'!$L$16"}</definedName>
    <definedName name="bilsukagc.hi" localSheetId="21" hidden="1">{"'Sheet1'!$L$16"}</definedName>
    <definedName name="bilsukagc.hi" localSheetId="18" hidden="1">{"'Sheet1'!$L$16"}</definedName>
    <definedName name="bilsukagc.hi" localSheetId="19" hidden="1">{"'Sheet1'!$L$16"}</definedName>
    <definedName name="bilsukagc.hi" localSheetId="20" hidden="1">{"'Sheet1'!$L$16"}</definedName>
    <definedName name="bilsukagc.hi" localSheetId="22" hidden="1">{"'Sheet1'!$L$16"}</definedName>
    <definedName name="bilsukagc.hi" localSheetId="24" hidden="1">{"'Sheet1'!$L$16"}</definedName>
    <definedName name="bilsukagc.hi" localSheetId="28" hidden="1">{"'Sheet1'!$L$16"}</definedName>
    <definedName name="bilsukagc.hi" localSheetId="14" hidden="1">{"'Sheet1'!$L$16"}</definedName>
    <definedName name="bilsukagc.hi" hidden="1">{"'Sheet1'!$L$16"}</definedName>
    <definedName name="Binh" localSheetId="12" hidden="1">{"'Sheet1'!$L$16"}</definedName>
    <definedName name="Binh" localSheetId="11" hidden="1">{"'Sheet1'!$L$16"}</definedName>
    <definedName name="Binh" localSheetId="13" hidden="1">{"'Sheet1'!$L$16"}</definedName>
    <definedName name="Binh" localSheetId="16" hidden="1">{"'Sheet1'!$L$16"}</definedName>
    <definedName name="Binh" localSheetId="21" hidden="1">{"'Sheet1'!$L$16"}</definedName>
    <definedName name="Binh" localSheetId="18" hidden="1">{"'Sheet1'!$L$16"}</definedName>
    <definedName name="Binh" localSheetId="19" hidden="1">{"'Sheet1'!$L$16"}</definedName>
    <definedName name="Binh" localSheetId="20" hidden="1">{"'Sheet1'!$L$16"}</definedName>
    <definedName name="Binh" localSheetId="22" hidden="1">{"'Sheet1'!$L$16"}</definedName>
    <definedName name="Binh" localSheetId="24" hidden="1">{"'Sheet1'!$L$16"}</definedName>
    <definedName name="Binh" localSheetId="28" hidden="1">{"'Sheet1'!$L$16"}</definedName>
    <definedName name="Binh" localSheetId="14" hidden="1">{"'Sheet1'!$L$16"}</definedName>
    <definedName name="Binh" hidden="1">{"'Sheet1'!$L$16"}</definedName>
    <definedName name="BIT"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JJ" localSheetId="12" hidden="1">{#N/A,#N/A,FALSE,"CCTV"}</definedName>
    <definedName name="BJJ" localSheetId="11" hidden="1">{#N/A,#N/A,FALSE,"CCTV"}</definedName>
    <definedName name="BJJ" localSheetId="13" hidden="1">{#N/A,#N/A,FALSE,"CCTV"}</definedName>
    <definedName name="BJJ" localSheetId="16" hidden="1">{#N/A,#N/A,FALSE,"CCTV"}</definedName>
    <definedName name="BJJ" localSheetId="21" hidden="1">{#N/A,#N/A,FALSE,"CCTV"}</definedName>
    <definedName name="BJJ" localSheetId="18" hidden="1">{#N/A,#N/A,FALSE,"CCTV"}</definedName>
    <definedName name="BJJ" localSheetId="19" hidden="1">{#N/A,#N/A,FALSE,"CCTV"}</definedName>
    <definedName name="BJJ" localSheetId="20" hidden="1">{#N/A,#N/A,FALSE,"CCTV"}</definedName>
    <definedName name="BJJ" localSheetId="22" hidden="1">{#N/A,#N/A,FALSE,"CCTV"}</definedName>
    <definedName name="BJJ" localSheetId="24" hidden="1">{#N/A,#N/A,FALSE,"CCTV"}</definedName>
    <definedName name="BJJ" localSheetId="28" hidden="1">{#N/A,#N/A,FALSE,"CCTV"}</definedName>
    <definedName name="BJJ" localSheetId="14" hidden="1">{#N/A,#N/A,FALSE,"CCTV"}</definedName>
    <definedName name="BJJ" hidden="1">{#N/A,#N/A,FALSE,"CCTV"}</definedName>
    <definedName name="bkd" localSheetId="12" hidden="1">{"'Sheet1'!$L$16"}</definedName>
    <definedName name="bkd" localSheetId="11" hidden="1">{"'Sheet1'!$L$16"}</definedName>
    <definedName name="bkd" localSheetId="13" hidden="1">{"'Sheet1'!$L$16"}</definedName>
    <definedName name="bkd" localSheetId="16" hidden="1">{"'Sheet1'!$L$16"}</definedName>
    <definedName name="bkd" localSheetId="21" hidden="1">{"'Sheet1'!$L$16"}</definedName>
    <definedName name="bkd" localSheetId="18" hidden="1">{"'Sheet1'!$L$16"}</definedName>
    <definedName name="bkd" localSheetId="19" hidden="1">{"'Sheet1'!$L$16"}</definedName>
    <definedName name="bkd" localSheetId="20" hidden="1">{"'Sheet1'!$L$16"}</definedName>
    <definedName name="bkd" localSheetId="22" hidden="1">{"'Sheet1'!$L$16"}</definedName>
    <definedName name="bkd" localSheetId="24" hidden="1">{"'Sheet1'!$L$16"}</definedName>
    <definedName name="bkd" localSheetId="28" hidden="1">{"'Sheet1'!$L$16"}</definedName>
    <definedName name="bkd" localSheetId="14" hidden="1">{"'Sheet1'!$L$16"}</definedName>
    <definedName name="bkd" hidden="1">{"'Sheet1'!$L$16"}</definedName>
    <definedName name="BKDTKHTD">#REF!</definedName>
    <definedName name="BKDTTIEN">#REF!</definedName>
    <definedName name="bke" localSheetId="12">{"Book1","BoQ2.XLS"}</definedName>
    <definedName name="bke" localSheetId="11">{"Book1","BoQ2.XLS"}</definedName>
    <definedName name="bke" localSheetId="13">{"Book1","BoQ2.XLS"}</definedName>
    <definedName name="bke" localSheetId="16">{"Book1","BoQ2.XLS"}</definedName>
    <definedName name="bke" localSheetId="21">{"Book1","BoQ2.XLS"}</definedName>
    <definedName name="bke" localSheetId="18">{"Book1","BoQ2.XLS"}</definedName>
    <definedName name="bke" localSheetId="19">{"Book1","BoQ2.XLS"}</definedName>
    <definedName name="bke" localSheetId="20">{"Book1","BoQ2.XLS"}</definedName>
    <definedName name="bke" localSheetId="22">{"Book1","BoQ2.XLS"}</definedName>
    <definedName name="bke" localSheetId="24">{"Book1","BoQ2.XLS"}</definedName>
    <definedName name="bke" localSheetId="28">{"Book1","BoQ2.XLS"}</definedName>
    <definedName name="bke" localSheetId="14">{"Book1","BoQ2.XLS"}</definedName>
    <definedName name="bke">{"Book1","BoQ2.XLS"}</definedName>
    <definedName name="bke_3" localSheetId="12">{"Book1","BoQ2.XLS"}</definedName>
    <definedName name="bke_3" localSheetId="11">{"Book1","BoQ2.XLS"}</definedName>
    <definedName name="bke_3" localSheetId="13">{"Book1","BoQ2.XLS"}</definedName>
    <definedName name="bke_3" localSheetId="16">{"Book1","BoQ2.XLS"}</definedName>
    <definedName name="bke_3" localSheetId="21">{"Book1","BoQ2.XLS"}</definedName>
    <definedName name="bke_3" localSheetId="18">{"Book1","BoQ2.XLS"}</definedName>
    <definedName name="bke_3" localSheetId="19">{"Book1","BoQ2.XLS"}</definedName>
    <definedName name="bke_3" localSheetId="20">{"Book1","BoQ2.XLS"}</definedName>
    <definedName name="bke_3" localSheetId="22">{"Book1","BoQ2.XLS"}</definedName>
    <definedName name="bke_3" localSheetId="24">{"Book1","BoQ2.XLS"}</definedName>
    <definedName name="bke_3" localSheetId="28">{"Book1","BoQ2.XLS"}</definedName>
    <definedName name="bke_3" localSheetId="14">{"Book1","BoQ2.XLS"}</definedName>
    <definedName name="bke_3">{"Book1","BoQ2.XLS"}</definedName>
    <definedName name="bke_7" localSheetId="12">{"Book1","BoQ2.XLS"}</definedName>
    <definedName name="bke_7" localSheetId="11">{"Book1","BoQ2.XLS"}</definedName>
    <definedName name="bke_7" localSheetId="13">{"Book1","BoQ2.XLS"}</definedName>
    <definedName name="bke_7" localSheetId="16">{"Book1","BoQ2.XLS"}</definedName>
    <definedName name="bke_7" localSheetId="21">{"Book1","BoQ2.XLS"}</definedName>
    <definedName name="bke_7" localSheetId="18">{"Book1","BoQ2.XLS"}</definedName>
    <definedName name="bke_7" localSheetId="19">{"Book1","BoQ2.XLS"}</definedName>
    <definedName name="bke_7" localSheetId="20">{"Book1","BoQ2.XLS"}</definedName>
    <definedName name="bke_7" localSheetId="22">{"Book1","BoQ2.XLS"}</definedName>
    <definedName name="bke_7" localSheetId="24">{"Book1","BoQ2.XLS"}</definedName>
    <definedName name="bke_7" localSheetId="28">{"Book1","BoQ2.XLS"}</definedName>
    <definedName name="bke_7" localSheetId="14">{"Book1","BoQ2.XLS"}</definedName>
    <definedName name="bke_7">{"Book1","BoQ2.XLS"}</definedName>
    <definedName name="BLDG">#REF!</definedName>
    <definedName name="blgnmayCG">#REF!</definedName>
    <definedName name="blkh">#REF!</definedName>
    <definedName name="blkh1">#REF!</definedName>
    <definedName name="blmatmayG">#REF!</definedName>
    <definedName name="bln">#REF!</definedName>
    <definedName name="blnhanhA">#REF!</definedName>
    <definedName name="blnhanhG">#REF!</definedName>
    <definedName name="blockc" localSheetId="12" hidden="1">{#N/A,#N/A,FALSE,"전체집계표";#N/A,#N/A,FALSE,"안벽30000";#N/A,#N/A,FALSE,"안벽20000";#N/A,#N/A,FALSE,"내호안";#N/A,#N/A,FALSE,"외호안";#N/A,#N/A,FALSE,"준설토A";#N/A,#N/A,FALSE,"준설토B";#N/A,#N/A,FALSE,"적출장"}</definedName>
    <definedName name="blockc" localSheetId="11" hidden="1">{#N/A,#N/A,FALSE,"전체집계표";#N/A,#N/A,FALSE,"안벽30000";#N/A,#N/A,FALSE,"안벽20000";#N/A,#N/A,FALSE,"내호안";#N/A,#N/A,FALSE,"외호안";#N/A,#N/A,FALSE,"준설토A";#N/A,#N/A,FALSE,"준설토B";#N/A,#N/A,FALSE,"적출장"}</definedName>
    <definedName name="blockc" localSheetId="13" hidden="1">{#N/A,#N/A,FALSE,"전체집계표";#N/A,#N/A,FALSE,"안벽30000";#N/A,#N/A,FALSE,"안벽20000";#N/A,#N/A,FALSE,"내호안";#N/A,#N/A,FALSE,"외호안";#N/A,#N/A,FALSE,"준설토A";#N/A,#N/A,FALSE,"준설토B";#N/A,#N/A,FALSE,"적출장"}</definedName>
    <definedName name="blockc" localSheetId="16" hidden="1">{#N/A,#N/A,FALSE,"전체집계표";#N/A,#N/A,FALSE,"안벽30000";#N/A,#N/A,FALSE,"안벽20000";#N/A,#N/A,FALSE,"내호안";#N/A,#N/A,FALSE,"외호안";#N/A,#N/A,FALSE,"준설토A";#N/A,#N/A,FALSE,"준설토B";#N/A,#N/A,FALSE,"적출장"}</definedName>
    <definedName name="blockc" localSheetId="21" hidden="1">{#N/A,#N/A,FALSE,"전체집계표";#N/A,#N/A,FALSE,"안벽30000";#N/A,#N/A,FALSE,"안벽20000";#N/A,#N/A,FALSE,"내호안";#N/A,#N/A,FALSE,"외호안";#N/A,#N/A,FALSE,"준설토A";#N/A,#N/A,FALSE,"준설토B";#N/A,#N/A,FALSE,"적출장"}</definedName>
    <definedName name="blockc" localSheetId="18" hidden="1">{#N/A,#N/A,FALSE,"전체집계표";#N/A,#N/A,FALSE,"안벽30000";#N/A,#N/A,FALSE,"안벽20000";#N/A,#N/A,FALSE,"내호안";#N/A,#N/A,FALSE,"외호안";#N/A,#N/A,FALSE,"준설토A";#N/A,#N/A,FALSE,"준설토B";#N/A,#N/A,FALSE,"적출장"}</definedName>
    <definedName name="blockc" localSheetId="19" hidden="1">{#N/A,#N/A,FALSE,"전체집계표";#N/A,#N/A,FALSE,"안벽30000";#N/A,#N/A,FALSE,"안벽20000";#N/A,#N/A,FALSE,"내호안";#N/A,#N/A,FALSE,"외호안";#N/A,#N/A,FALSE,"준설토A";#N/A,#N/A,FALSE,"준설토B";#N/A,#N/A,FALSE,"적출장"}</definedName>
    <definedName name="blockc" localSheetId="20" hidden="1">{#N/A,#N/A,FALSE,"전체집계표";#N/A,#N/A,FALSE,"안벽30000";#N/A,#N/A,FALSE,"안벽20000";#N/A,#N/A,FALSE,"내호안";#N/A,#N/A,FALSE,"외호안";#N/A,#N/A,FALSE,"준설토A";#N/A,#N/A,FALSE,"준설토B";#N/A,#N/A,FALSE,"적출장"}</definedName>
    <definedName name="blockc" localSheetId="22" hidden="1">{#N/A,#N/A,FALSE,"전체집계표";#N/A,#N/A,FALSE,"안벽30000";#N/A,#N/A,FALSE,"안벽20000";#N/A,#N/A,FALSE,"내호안";#N/A,#N/A,FALSE,"외호안";#N/A,#N/A,FALSE,"준설토A";#N/A,#N/A,FALSE,"준설토B";#N/A,#N/A,FALSE,"적출장"}</definedName>
    <definedName name="blockc" localSheetId="24" hidden="1">{#N/A,#N/A,FALSE,"전체집계표";#N/A,#N/A,FALSE,"안벽30000";#N/A,#N/A,FALSE,"안벽20000";#N/A,#N/A,FALSE,"내호안";#N/A,#N/A,FALSE,"외호안";#N/A,#N/A,FALSE,"준설토A";#N/A,#N/A,FALSE,"준설토B";#N/A,#N/A,FALSE,"적출장"}</definedName>
    <definedName name="blockc" localSheetId="28" hidden="1">{#N/A,#N/A,FALSE,"전체집계표";#N/A,#N/A,FALSE,"안벽30000";#N/A,#N/A,FALSE,"안벽20000";#N/A,#N/A,FALSE,"내호안";#N/A,#N/A,FALSE,"외호안";#N/A,#N/A,FALSE,"준설토A";#N/A,#N/A,FALSE,"준설토B";#N/A,#N/A,FALSE,"적출장"}</definedName>
    <definedName name="blockc" localSheetId="14" hidden="1">{#N/A,#N/A,FALSE,"전체집계표";#N/A,#N/A,FALSE,"안벽30000";#N/A,#N/A,FALSE,"안벽20000";#N/A,#N/A,FALSE,"내호안";#N/A,#N/A,FALSE,"외호안";#N/A,#N/A,FALSE,"준설토A";#N/A,#N/A,FALSE,"준설토B";#N/A,#N/A,FALSE,"적출장"}</definedName>
    <definedName name="blockc" hidden="1">{#N/A,#N/A,FALSE,"전체집계표";#N/A,#N/A,FALSE,"안벽30000";#N/A,#N/A,FALSE,"안벽20000";#N/A,#N/A,FALSE,"내호안";#N/A,#N/A,FALSE,"외호안";#N/A,#N/A,FALSE,"준설토A";#N/A,#N/A,FALSE,"준설토B";#N/A,#N/A,FALSE,"적출장"}</definedName>
    <definedName name="blocstgA">#REF!</definedName>
    <definedName name="blocstgG">#REF!</definedName>
    <definedName name="blx">#REF!</definedName>
    <definedName name="BM" hidden="1">#REF!</definedName>
    <definedName name="bmaltlotA">#REF!</definedName>
    <definedName name="bmaltlotG">#REF!</definedName>
    <definedName name="bmbvmvm" hidden="1">#REF!</definedName>
    <definedName name="bmbxmbv" hidden="1">#REF!</definedName>
    <definedName name="bmbxmvx" hidden="1">#REF!</definedName>
    <definedName name="BMGIAM" localSheetId="12" hidden="1">{#N/A,#N/A,FALSE,"Chi tiÆt"}</definedName>
    <definedName name="BMGIAM" localSheetId="11" hidden="1">{#N/A,#N/A,FALSE,"Chi tiÆt"}</definedName>
    <definedName name="BMGIAM" localSheetId="13" hidden="1">{#N/A,#N/A,FALSE,"Chi tiÆt"}</definedName>
    <definedName name="BMGIAM" localSheetId="16" hidden="1">{#N/A,#N/A,FALSE,"Chi tiÆt"}</definedName>
    <definedName name="BMGIAM" localSheetId="21" hidden="1">{#N/A,#N/A,FALSE,"Chi tiÆt"}</definedName>
    <definedName name="BMGIAM" localSheetId="18" hidden="1">{#N/A,#N/A,FALSE,"Chi tiÆt"}</definedName>
    <definedName name="BMGIAM" localSheetId="19" hidden="1">{#N/A,#N/A,FALSE,"Chi tiÆt"}</definedName>
    <definedName name="BMGIAM" localSheetId="20" hidden="1">{#N/A,#N/A,FALSE,"Chi tiÆt"}</definedName>
    <definedName name="BMGIAM" localSheetId="22" hidden="1">{#N/A,#N/A,FALSE,"Chi tiÆt"}</definedName>
    <definedName name="BMGIAM" localSheetId="24" hidden="1">{#N/A,#N/A,FALSE,"Chi tiÆt"}</definedName>
    <definedName name="BMGIAM" localSheetId="28" hidden="1">{#N/A,#N/A,FALSE,"Chi tiÆt"}</definedName>
    <definedName name="BMGIAM" localSheetId="14" hidden="1">{#N/A,#N/A,FALSE,"Chi tiÆt"}</definedName>
    <definedName name="BMGIAM" hidden="1">{#N/A,#N/A,FALSE,"Chi tiÆt"}</definedName>
    <definedName name="BMS" localSheetId="12" hidden="1">{"'Sheet1'!$L$16"}</definedName>
    <definedName name="BMS" localSheetId="11" hidden="1">{"'Sheet1'!$L$16"}</definedName>
    <definedName name="BMS" localSheetId="13" hidden="1">{"'Sheet1'!$L$16"}</definedName>
    <definedName name="BMS" localSheetId="16" hidden="1">{"'Sheet1'!$L$16"}</definedName>
    <definedName name="BMS" localSheetId="21" hidden="1">{"'Sheet1'!$L$16"}</definedName>
    <definedName name="BMS" localSheetId="18" hidden="1">{"'Sheet1'!$L$16"}</definedName>
    <definedName name="BMS" localSheetId="19" hidden="1">{"'Sheet1'!$L$16"}</definedName>
    <definedName name="BMS" localSheetId="20" hidden="1">{"'Sheet1'!$L$16"}</definedName>
    <definedName name="BMS" localSheetId="22" hidden="1">{"'Sheet1'!$L$16"}</definedName>
    <definedName name="BMS" localSheetId="24" hidden="1">{"'Sheet1'!$L$16"}</definedName>
    <definedName name="BMS" localSheetId="28" hidden="1">{"'Sheet1'!$L$16"}</definedName>
    <definedName name="BMS" localSheetId="14" hidden="1">{"'Sheet1'!$L$16"}</definedName>
    <definedName name="BMS" hidden="1">{"'Sheet1'!$L$16"}</definedName>
    <definedName name="bmuc">#REF!</definedName>
    <definedName name="bmxmbbbbbbvxb" hidden="1">#REF!</definedName>
    <definedName name="bmxvmvx" hidden="1">#REF!</definedName>
    <definedName name="bn" localSheetId="12" hidden="1">{"'Sheet1'!$L$16"}</definedName>
    <definedName name="bn" localSheetId="11" hidden="1">{"'Sheet1'!$L$16"}</definedName>
    <definedName name="bn" localSheetId="13" hidden="1">{"'Sheet1'!$L$16"}</definedName>
    <definedName name="bn" localSheetId="16" hidden="1">{"'Sheet1'!$L$16"}</definedName>
    <definedName name="bn" localSheetId="21" hidden="1">{"'Sheet1'!$L$16"}</definedName>
    <definedName name="bn" localSheetId="18" hidden="1">{"'Sheet1'!$L$16"}</definedName>
    <definedName name="bn" localSheetId="19" hidden="1">{"'Sheet1'!$L$16"}</definedName>
    <definedName name="bn" localSheetId="20" hidden="1">{"'Sheet1'!$L$16"}</definedName>
    <definedName name="bn" localSheetId="22" hidden="1">{"'Sheet1'!$L$16"}</definedName>
    <definedName name="bn" localSheetId="24" hidden="1">{"'Sheet1'!$L$16"}</definedName>
    <definedName name="bn" localSheetId="28" hidden="1">{"'Sheet1'!$L$16"}</definedName>
    <definedName name="bn" localSheetId="14" hidden="1">{"'Sheet1'!$L$16"}</definedName>
    <definedName name="bn" hidden="1">{"'Sheet1'!$L$16"}</definedName>
    <definedName name="bn_1" localSheetId="12">{"'Sheet1'!$L$16"}</definedName>
    <definedName name="bn_1" localSheetId="11">{"'Sheet1'!$L$16"}</definedName>
    <definedName name="bn_1" localSheetId="13">{"'Sheet1'!$L$16"}</definedName>
    <definedName name="bn_1" localSheetId="16">{"'Sheet1'!$L$16"}</definedName>
    <definedName name="bn_1" localSheetId="21">{"'Sheet1'!$L$16"}</definedName>
    <definedName name="bn_1" localSheetId="18">{"'Sheet1'!$L$16"}</definedName>
    <definedName name="bn_1" localSheetId="19">{"'Sheet1'!$L$16"}</definedName>
    <definedName name="bn_1" localSheetId="20">{"'Sheet1'!$L$16"}</definedName>
    <definedName name="bn_1" localSheetId="22">{"'Sheet1'!$L$16"}</definedName>
    <definedName name="bn_1" localSheetId="24">{"'Sheet1'!$L$16"}</definedName>
    <definedName name="bn_1" localSheetId="28">{"'Sheet1'!$L$16"}</definedName>
    <definedName name="bn_1" localSheetId="14">{"'Sheet1'!$L$16"}</definedName>
    <definedName name="bn_1">{"'Sheet1'!$L$16"}</definedName>
    <definedName name="bnbnb" hidden="1">#REF!</definedName>
    <definedName name="bnbnbnnbv" hidden="1">#REF!</definedName>
    <definedName name="bnbvb" hidden="1">#REF!</definedName>
    <definedName name="BNCVN" localSheetId="12" hidden="1">{#N/A,#N/A,TRUE,"Krycí list"}</definedName>
    <definedName name="BNCVN" localSheetId="11" hidden="1">{#N/A,#N/A,TRUE,"Krycí list"}</definedName>
    <definedName name="BNCVN" localSheetId="13" hidden="1">{#N/A,#N/A,TRUE,"Krycí list"}</definedName>
    <definedName name="BNCVN" localSheetId="16" hidden="1">{#N/A,#N/A,TRUE,"Krycí list"}</definedName>
    <definedName name="BNCVN" localSheetId="21" hidden="1">{#N/A,#N/A,TRUE,"Krycí list"}</definedName>
    <definedName name="BNCVN" localSheetId="18" hidden="1">{#N/A,#N/A,TRUE,"Krycí list"}</definedName>
    <definedName name="BNCVN" localSheetId="19" hidden="1">{#N/A,#N/A,TRUE,"Krycí list"}</definedName>
    <definedName name="BNCVN" localSheetId="20" hidden="1">{#N/A,#N/A,TRUE,"Krycí list"}</definedName>
    <definedName name="BNCVN" localSheetId="22" hidden="1">{#N/A,#N/A,TRUE,"Krycí list"}</definedName>
    <definedName name="BNCVN" localSheetId="24" hidden="1">{#N/A,#N/A,TRUE,"Krycí list"}</definedName>
    <definedName name="BNCVN" localSheetId="28" hidden="1">{#N/A,#N/A,TRUE,"Krycí list"}</definedName>
    <definedName name="BNCVN" localSheetId="14" hidden="1">{#N/A,#N/A,TRUE,"Krycí list"}</definedName>
    <definedName name="BNCVN" hidden="1">{#N/A,#N/A,TRUE,"Krycí list"}</definedName>
    <definedName name="bnfd" localSheetId="12">{"Book1"}</definedName>
    <definedName name="bnfd" localSheetId="11">{"Book1"}</definedName>
    <definedName name="bnfd" localSheetId="13">{"Book1"}</definedName>
    <definedName name="bnfd" localSheetId="16">{"Book1"}</definedName>
    <definedName name="bnfd" localSheetId="21">{"Book1"}</definedName>
    <definedName name="bnfd" localSheetId="18">{"Book1"}</definedName>
    <definedName name="bnfd" localSheetId="19">{"Book1"}</definedName>
    <definedName name="bnfd" localSheetId="20">{"Book1"}</definedName>
    <definedName name="bnfd" localSheetId="22">{"Book1"}</definedName>
    <definedName name="bnfd" localSheetId="24">{"Book1"}</definedName>
    <definedName name="bnfd" localSheetId="28">{"Book1"}</definedName>
    <definedName name="bnfd" localSheetId="14">{"Book1"}</definedName>
    <definedName name="bnfd">{"Book1"}</definedName>
    <definedName name="bnl">#REF!</definedName>
    <definedName name="bnlanhA">#REF!</definedName>
    <definedName name="bnlanhG">#REF!</definedName>
    <definedName name="bnm" localSheetId="12" hidden="1">{#N/A,#N/A,FALSE,"Chi tiÆt"}</definedName>
    <definedName name="bnm" localSheetId="11" hidden="1">{#N/A,#N/A,FALSE,"Chi tiÆt"}</definedName>
    <definedName name="bnm" localSheetId="13" hidden="1">{#N/A,#N/A,FALSE,"Chi tiÆt"}</definedName>
    <definedName name="bnm" localSheetId="16" hidden="1">{#N/A,#N/A,FALSE,"Chi tiÆt"}</definedName>
    <definedName name="bnm" localSheetId="21" hidden="1">{#N/A,#N/A,FALSE,"Chi tiÆt"}</definedName>
    <definedName name="bnm" localSheetId="18" hidden="1">{#N/A,#N/A,FALSE,"Chi tiÆt"}</definedName>
    <definedName name="bnm" localSheetId="19" hidden="1">{#N/A,#N/A,FALSE,"Chi tiÆt"}</definedName>
    <definedName name="bnm" localSheetId="20" hidden="1">{#N/A,#N/A,FALSE,"Chi tiÆt"}</definedName>
    <definedName name="bnm" localSheetId="22" hidden="1">{#N/A,#N/A,FALSE,"Chi tiÆt"}</definedName>
    <definedName name="bnm" localSheetId="24" hidden="1">{#N/A,#N/A,FALSE,"Chi tiÆt"}</definedName>
    <definedName name="bnm" localSheetId="28" hidden="1">{#N/A,#N/A,FALSE,"Chi tiÆt"}</definedName>
    <definedName name="bnm" localSheetId="14" hidden="1">{#N/A,#N/A,FALSE,"Chi tiÆt"}</definedName>
    <definedName name="bnm" hidden="1">{#N/A,#N/A,FALSE,"Chi tiÆt"}</definedName>
    <definedName name="bnmng" localSheetId="12" hidden="1">{"'Sheet1'!$L$16"}</definedName>
    <definedName name="bnmng" localSheetId="11" hidden="1">{"'Sheet1'!$L$16"}</definedName>
    <definedName name="bnmng" localSheetId="13" hidden="1">{"'Sheet1'!$L$16"}</definedName>
    <definedName name="bnmng" localSheetId="16" hidden="1">{"'Sheet1'!$L$16"}</definedName>
    <definedName name="bnmng" localSheetId="21" hidden="1">{"'Sheet1'!$L$16"}</definedName>
    <definedName name="bnmng" localSheetId="18" hidden="1">{"'Sheet1'!$L$16"}</definedName>
    <definedName name="bnmng" localSheetId="19" hidden="1">{"'Sheet1'!$L$16"}</definedName>
    <definedName name="bnmng" localSheetId="20" hidden="1">{"'Sheet1'!$L$16"}</definedName>
    <definedName name="bnmng" localSheetId="22" hidden="1">{"'Sheet1'!$L$16"}</definedName>
    <definedName name="bnmng" localSheetId="24" hidden="1">{"'Sheet1'!$L$16"}</definedName>
    <definedName name="bnmng" localSheetId="28" hidden="1">{"'Sheet1'!$L$16"}</definedName>
    <definedName name="bnmng" localSheetId="14" hidden="1">{"'Sheet1'!$L$16"}</definedName>
    <definedName name="bnmng" hidden="1">{"'Sheet1'!$L$16"}</definedName>
    <definedName name="bnn" localSheetId="12" hidden="1">{#N/A,#N/A,FALSE,"조골재"}</definedName>
    <definedName name="bnn" localSheetId="11" hidden="1">{#N/A,#N/A,FALSE,"조골재"}</definedName>
    <definedName name="bnn" localSheetId="13" hidden="1">{#N/A,#N/A,FALSE,"조골재"}</definedName>
    <definedName name="bnn" localSheetId="16" hidden="1">{#N/A,#N/A,FALSE,"조골재"}</definedName>
    <definedName name="bnn" localSheetId="21" hidden="1">{#N/A,#N/A,FALSE,"조골재"}</definedName>
    <definedName name="bnn" localSheetId="18" hidden="1">{#N/A,#N/A,FALSE,"조골재"}</definedName>
    <definedName name="bnn" localSheetId="19" hidden="1">{#N/A,#N/A,FALSE,"조골재"}</definedName>
    <definedName name="bnn" localSheetId="20" hidden="1">{#N/A,#N/A,FALSE,"조골재"}</definedName>
    <definedName name="bnn" localSheetId="22" hidden="1">{#N/A,#N/A,FALSE,"조골재"}</definedName>
    <definedName name="bnn" localSheetId="24" hidden="1">{#N/A,#N/A,FALSE,"조골재"}</definedName>
    <definedName name="bnn" localSheetId="28" hidden="1">{#N/A,#N/A,FALSE,"조골재"}</definedName>
    <definedName name="bnn" localSheetId="14" hidden="1">{#N/A,#N/A,FALSE,"조골재"}</definedName>
    <definedName name="bnn" hidden="1">{#N/A,#N/A,FALSE,"조골재"}</definedName>
    <definedName name="bnng">#REF!</definedName>
    <definedName name="bnngungG">#REF!</definedName>
    <definedName name="bnnongA">#REF!</definedName>
    <definedName name="bnnongG">#REF!</definedName>
    <definedName name="bnthngA">#REF!</definedName>
    <definedName name="bnthngG">#REF!</definedName>
    <definedName name="bo" localSheetId="12" hidden="1">{#N/A,#N/A,FALSE,"Chi tiÆt"}</definedName>
    <definedName name="bo" localSheetId="11" hidden="1">{#N/A,#N/A,FALSE,"Chi tiÆt"}</definedName>
    <definedName name="bo" localSheetId="13" hidden="1">{#N/A,#N/A,FALSE,"Chi tiÆt"}</definedName>
    <definedName name="bo" localSheetId="16" hidden="1">{#N/A,#N/A,FALSE,"Chi tiÆt"}</definedName>
    <definedName name="bo" localSheetId="21" hidden="1">{#N/A,#N/A,FALSE,"Chi tiÆt"}</definedName>
    <definedName name="bo" localSheetId="18" hidden="1">{#N/A,#N/A,FALSE,"Chi tiÆt"}</definedName>
    <definedName name="bo" localSheetId="19" hidden="1">{#N/A,#N/A,FALSE,"Chi tiÆt"}</definedName>
    <definedName name="bo" localSheetId="20" hidden="1">{#N/A,#N/A,FALSE,"Chi tiÆt"}</definedName>
    <definedName name="bo" localSheetId="22" hidden="1">{#N/A,#N/A,FALSE,"Chi tiÆt"}</definedName>
    <definedName name="bo" localSheetId="24" hidden="1">{#N/A,#N/A,FALSE,"Chi tiÆt"}</definedName>
    <definedName name="bo" localSheetId="28" hidden="1">{#N/A,#N/A,FALSE,"Chi tiÆt"}</definedName>
    <definedName name="bo" localSheetId="14" hidden="1">{#N/A,#N/A,FALSE,"Chi tiÆt"}</definedName>
    <definedName name="bo" hidden="1">{#N/A,#N/A,FALSE,"Chi tiÆt"}</definedName>
    <definedName name="BocLen">#REF!</definedName>
    <definedName name="BocXuong">#REF!</definedName>
    <definedName name="BOL" localSheetId="12" hidden="1">{#N/A,#N/A,FALSE,"이정표"}</definedName>
    <definedName name="BOL" localSheetId="11" hidden="1">{#N/A,#N/A,FALSE,"이정표"}</definedName>
    <definedName name="BOL" localSheetId="13" hidden="1">{#N/A,#N/A,FALSE,"이정표"}</definedName>
    <definedName name="BOL" localSheetId="16" hidden="1">{#N/A,#N/A,FALSE,"이정표"}</definedName>
    <definedName name="BOL" localSheetId="21" hidden="1">{#N/A,#N/A,FALSE,"이정표"}</definedName>
    <definedName name="BOL" localSheetId="18" hidden="1">{#N/A,#N/A,FALSE,"이정표"}</definedName>
    <definedName name="BOL" localSheetId="19" hidden="1">{#N/A,#N/A,FALSE,"이정표"}</definedName>
    <definedName name="BOL" localSheetId="20" hidden="1">{#N/A,#N/A,FALSE,"이정표"}</definedName>
    <definedName name="BOL" localSheetId="22" hidden="1">{#N/A,#N/A,FALSE,"이정표"}</definedName>
    <definedName name="BOL" localSheetId="24" hidden="1">{#N/A,#N/A,FALSE,"이정표"}</definedName>
    <definedName name="BOL" localSheetId="28" hidden="1">{#N/A,#N/A,FALSE,"이정표"}</definedName>
    <definedName name="BOL" localSheetId="14" hidden="1">{#N/A,#N/A,FALSE,"이정표"}</definedName>
    <definedName name="BOL" hidden="1">{#N/A,#N/A,FALSE,"이정표"}</definedName>
    <definedName name="book1" localSheetId="12" hidden="1">{"'现金流量表（全部投资）'!$B$4:$P$23"}</definedName>
    <definedName name="book1" localSheetId="11" hidden="1">{"'现金流量表（全部投资）'!$B$4:$P$23"}</definedName>
    <definedName name="book1" localSheetId="13" hidden="1">{"'现金流量表（全部投资）'!$B$4:$P$23"}</definedName>
    <definedName name="book1" localSheetId="16" hidden="1">{"'现金流量表（全部投资）'!$B$4:$P$23"}</definedName>
    <definedName name="book1" localSheetId="21" hidden="1">{"'现金流量表（全部投资）'!$B$4:$P$23"}</definedName>
    <definedName name="book1" localSheetId="18" hidden="1">{"'现金流量表（全部投资）'!$B$4:$P$23"}</definedName>
    <definedName name="book1" localSheetId="19" hidden="1">{"'现金流量表（全部投资）'!$B$4:$P$23"}</definedName>
    <definedName name="book1" localSheetId="20" hidden="1">{"'现金流量表（全部投资）'!$B$4:$P$23"}</definedName>
    <definedName name="book1" localSheetId="22" hidden="1">{"'现金流量表（全部投资）'!$B$4:$P$23"}</definedName>
    <definedName name="book1" localSheetId="24" hidden="1">{"'现金流量表（全部投资）'!$B$4:$P$23"}</definedName>
    <definedName name="book1" localSheetId="28" hidden="1">{"'现金流量表（全部投资）'!$B$4:$P$23"}</definedName>
    <definedName name="book1" localSheetId="14" hidden="1">{"'现金流量表（全部投资）'!$B$4:$P$23"}</definedName>
    <definedName name="book1" hidden="1">{"'现金流量表（全部投资）'!$B$4:$P$23"}</definedName>
    <definedName name="Book22" localSheetId="12" hidden="1">{"'Sheet1'!$L$16"}</definedName>
    <definedName name="Book22" localSheetId="11" hidden="1">{"'Sheet1'!$L$16"}</definedName>
    <definedName name="Book22" localSheetId="13" hidden="1">{"'Sheet1'!$L$16"}</definedName>
    <definedName name="Book22" localSheetId="16" hidden="1">{"'Sheet1'!$L$16"}</definedName>
    <definedName name="Book22" localSheetId="21" hidden="1">{"'Sheet1'!$L$16"}</definedName>
    <definedName name="Book22" localSheetId="18" hidden="1">{"'Sheet1'!$L$16"}</definedName>
    <definedName name="Book22" localSheetId="19" hidden="1">{"'Sheet1'!$L$16"}</definedName>
    <definedName name="Book22" localSheetId="20" hidden="1">{"'Sheet1'!$L$16"}</definedName>
    <definedName name="Book22" localSheetId="22" hidden="1">{"'Sheet1'!$L$16"}</definedName>
    <definedName name="Book22" localSheetId="24" hidden="1">{"'Sheet1'!$L$16"}</definedName>
    <definedName name="Book22" localSheetId="28" hidden="1">{"'Sheet1'!$L$16"}</definedName>
    <definedName name="Book22" localSheetId="14" hidden="1">{"'Sheet1'!$L$16"}</definedName>
    <definedName name="Book22" hidden="1">{"'Sheet1'!$L$16"}</definedName>
    <definedName name="boop" localSheetId="12" hidden="1">{"'Break down'!$A$4"}</definedName>
    <definedName name="boop" localSheetId="11" hidden="1">{"'Break down'!$A$4"}</definedName>
    <definedName name="boop" localSheetId="13" hidden="1">{"'Break down'!$A$4"}</definedName>
    <definedName name="boop" localSheetId="16" hidden="1">{"'Break down'!$A$4"}</definedName>
    <definedName name="boop" localSheetId="21" hidden="1">{"'Break down'!$A$4"}</definedName>
    <definedName name="boop" localSheetId="18" hidden="1">{"'Break down'!$A$4"}</definedName>
    <definedName name="boop" localSheetId="19" hidden="1">{"'Break down'!$A$4"}</definedName>
    <definedName name="boop" localSheetId="20" hidden="1">{"'Break down'!$A$4"}</definedName>
    <definedName name="boop" localSheetId="22" hidden="1">{"'Break down'!$A$4"}</definedName>
    <definedName name="boop" localSheetId="24" hidden="1">{"'Break down'!$A$4"}</definedName>
    <definedName name="boop" localSheetId="28" hidden="1">{"'Break down'!$A$4"}</definedName>
    <definedName name="boop" localSheetId="14" hidden="1">{"'Break down'!$A$4"}</definedName>
    <definedName name="boop" hidden="1">{"'Break down'!$A$4"}</definedName>
    <definedName name="BOQ">#REF!</definedName>
    <definedName name="BOQA2" localSheetId="12" hidden="1">{"'Sheet1'!$L$16"}</definedName>
    <definedName name="BOQA2" localSheetId="11" hidden="1">{"'Sheet1'!$L$16"}</definedName>
    <definedName name="BOQA2" localSheetId="13" hidden="1">{"'Sheet1'!$L$16"}</definedName>
    <definedName name="BOQA2" localSheetId="16" hidden="1">{"'Sheet1'!$L$16"}</definedName>
    <definedName name="BOQA2" localSheetId="21" hidden="1">{"'Sheet1'!$L$16"}</definedName>
    <definedName name="BOQA2" localSheetId="18" hidden="1">{"'Sheet1'!$L$16"}</definedName>
    <definedName name="BOQA2" localSheetId="19" hidden="1">{"'Sheet1'!$L$16"}</definedName>
    <definedName name="BOQA2" localSheetId="20" hidden="1">{"'Sheet1'!$L$16"}</definedName>
    <definedName name="BOQA2" localSheetId="22" hidden="1">{"'Sheet1'!$L$16"}</definedName>
    <definedName name="BOQA2" localSheetId="24" hidden="1">{"'Sheet1'!$L$16"}</definedName>
    <definedName name="BOQA2" localSheetId="28" hidden="1">{"'Sheet1'!$L$16"}</definedName>
    <definedName name="BOQA2" localSheetId="14" hidden="1">{"'Sheet1'!$L$16"}</definedName>
    <definedName name="BOQA2" hidden="1">{"'Sheet1'!$L$16"}</definedName>
    <definedName name="BOQCongtruong" hidden="1">#REF!</definedName>
    <definedName name="boredpile" hidden="1">#REF!</definedName>
    <definedName name="BOS" localSheetId="12" hidden="1">{#N/A,#N/A,FALSE,"이정표"}</definedName>
    <definedName name="BOS" localSheetId="11" hidden="1">{#N/A,#N/A,FALSE,"이정표"}</definedName>
    <definedName name="BOS" localSheetId="13" hidden="1">{#N/A,#N/A,FALSE,"이정표"}</definedName>
    <definedName name="BOS" localSheetId="16" hidden="1">{#N/A,#N/A,FALSE,"이정표"}</definedName>
    <definedName name="BOS" localSheetId="21" hidden="1">{#N/A,#N/A,FALSE,"이정표"}</definedName>
    <definedName name="BOS" localSheetId="18" hidden="1">{#N/A,#N/A,FALSE,"이정표"}</definedName>
    <definedName name="BOS" localSheetId="19" hidden="1">{#N/A,#N/A,FALSE,"이정표"}</definedName>
    <definedName name="BOS" localSheetId="20" hidden="1">{#N/A,#N/A,FALSE,"이정표"}</definedName>
    <definedName name="BOS" localSheetId="22" hidden="1">{#N/A,#N/A,FALSE,"이정표"}</definedName>
    <definedName name="BOS" localSheetId="24" hidden="1">{#N/A,#N/A,FALSE,"이정표"}</definedName>
    <definedName name="BOS" localSheetId="28" hidden="1">{#N/A,#N/A,FALSE,"이정표"}</definedName>
    <definedName name="BOS" localSheetId="14" hidden="1">{#N/A,#N/A,FALSE,"이정표"}</definedName>
    <definedName name="BOS" hidden="1">{#N/A,#N/A,FALSE,"이정표"}</definedName>
    <definedName name="bosung" localSheetId="12" hidden="1">{"'Sheet1'!$L$16"}</definedName>
    <definedName name="bosung" localSheetId="11" hidden="1">{"'Sheet1'!$L$16"}</definedName>
    <definedName name="bosung" localSheetId="13" hidden="1">{"'Sheet1'!$L$16"}</definedName>
    <definedName name="bosung" localSheetId="16" hidden="1">{"'Sheet1'!$L$16"}</definedName>
    <definedName name="bosung" localSheetId="21" hidden="1">{"'Sheet1'!$L$16"}</definedName>
    <definedName name="bosung" localSheetId="18" hidden="1">{"'Sheet1'!$L$16"}</definedName>
    <definedName name="bosung" localSheetId="19" hidden="1">{"'Sheet1'!$L$16"}</definedName>
    <definedName name="bosung" localSheetId="20" hidden="1">{"'Sheet1'!$L$16"}</definedName>
    <definedName name="bosung" localSheetId="22" hidden="1">{"'Sheet1'!$L$16"}</definedName>
    <definedName name="bosung" localSheetId="24" hidden="1">{"'Sheet1'!$L$16"}</definedName>
    <definedName name="bosung" localSheetId="28" hidden="1">{"'Sheet1'!$L$16"}</definedName>
    <definedName name="bosung" localSheetId="14" hidden="1">{"'Sheet1'!$L$16"}</definedName>
    <definedName name="bosung" hidden="1">{"'Sheet1'!$L$16"}</definedName>
    <definedName name="bp">#REF!</definedName>
    <definedName name="BP_T">#REF!</definedName>
    <definedName name="BQ" localSheetId="12" hidden="1">{"'Break down'!$A$4"}</definedName>
    <definedName name="BQ" localSheetId="11" hidden="1">{"'Break down'!$A$4"}</definedName>
    <definedName name="BQ" localSheetId="13" hidden="1">{"'Break down'!$A$4"}</definedName>
    <definedName name="BQ" localSheetId="16" hidden="1">{"'Break down'!$A$4"}</definedName>
    <definedName name="BQ" localSheetId="21" hidden="1">{"'Break down'!$A$4"}</definedName>
    <definedName name="BQ" localSheetId="18" hidden="1">{"'Break down'!$A$4"}</definedName>
    <definedName name="BQ" localSheetId="19" hidden="1">{"'Break down'!$A$4"}</definedName>
    <definedName name="BQ" localSheetId="20" hidden="1">{"'Break down'!$A$4"}</definedName>
    <definedName name="BQ" localSheetId="22" hidden="1">{"'Break down'!$A$4"}</definedName>
    <definedName name="BQ" localSheetId="24" hidden="1">{"'Break down'!$A$4"}</definedName>
    <definedName name="BQ" localSheetId="28" hidden="1">{"'Break down'!$A$4"}</definedName>
    <definedName name="BQ" localSheetId="14" hidden="1">{"'Break down'!$A$4"}</definedName>
    <definedName name="BQ" hidden="1">{"'Break down'!$A$4"}</definedName>
    <definedName name="bql" localSheetId="12" hidden="1">{#N/A,#N/A,FALSE,"Chi tiÆt"}</definedName>
    <definedName name="bql" localSheetId="11" hidden="1">{#N/A,#N/A,FALSE,"Chi tiÆt"}</definedName>
    <definedName name="bql" localSheetId="13" hidden="1">{#N/A,#N/A,FALSE,"Chi tiÆt"}</definedName>
    <definedName name="bql" localSheetId="16" hidden="1">{#N/A,#N/A,FALSE,"Chi tiÆt"}</definedName>
    <definedName name="bql" localSheetId="21" hidden="1">{#N/A,#N/A,FALSE,"Chi tiÆt"}</definedName>
    <definedName name="bql" localSheetId="18" hidden="1">{#N/A,#N/A,FALSE,"Chi tiÆt"}</definedName>
    <definedName name="bql" localSheetId="19" hidden="1">{#N/A,#N/A,FALSE,"Chi tiÆt"}</definedName>
    <definedName name="bql" localSheetId="20" hidden="1">{#N/A,#N/A,FALSE,"Chi tiÆt"}</definedName>
    <definedName name="bql" localSheetId="22" hidden="1">{#N/A,#N/A,FALSE,"Chi tiÆt"}</definedName>
    <definedName name="bql" localSheetId="24" hidden="1">{#N/A,#N/A,FALSE,"Chi tiÆt"}</definedName>
    <definedName name="bql" localSheetId="28" hidden="1">{#N/A,#N/A,FALSE,"Chi tiÆt"}</definedName>
    <definedName name="bql" localSheetId="14" hidden="1">{#N/A,#N/A,FALSE,"Chi tiÆt"}</definedName>
    <definedName name="bql" hidden="1">{#N/A,#N/A,FALSE,"Chi tiÆt"}</definedName>
    <definedName name="bqo" localSheetId="12">{"Book1","BoQ2.XLS"}</definedName>
    <definedName name="bqo" localSheetId="11">{"Book1","BoQ2.XLS"}</definedName>
    <definedName name="bqo" localSheetId="13">{"Book1","BoQ2.XLS"}</definedName>
    <definedName name="bqo" localSheetId="16">{"Book1","BoQ2.XLS"}</definedName>
    <definedName name="bqo" localSheetId="21">{"Book1","BoQ2.XLS"}</definedName>
    <definedName name="bqo" localSheetId="18">{"Book1","BoQ2.XLS"}</definedName>
    <definedName name="bqo" localSheetId="19">{"Book1","BoQ2.XLS"}</definedName>
    <definedName name="bqo" localSheetId="20">{"Book1","BoQ2.XLS"}</definedName>
    <definedName name="bqo" localSheetId="22">{"Book1","BoQ2.XLS"}</definedName>
    <definedName name="bqo" localSheetId="24">{"Book1","BoQ2.XLS"}</definedName>
    <definedName name="bqo" localSheetId="28">{"Book1","BoQ2.XLS"}</definedName>
    <definedName name="bqo" localSheetId="14">{"Book1","BoQ2.XLS"}</definedName>
    <definedName name="bqo">{"Book1","BoQ2.XLS"}</definedName>
    <definedName name="brbrr" hidden="1">#REF!</definedName>
    <definedName name="brbtbre" hidden="1">#REF!</definedName>
    <definedName name="BRC">#REF!</definedName>
    <definedName name="BREAK" localSheetId="12" hidden="1">{#N/A,#N/A,FALSE,"CCTV"}</definedName>
    <definedName name="BREAK" localSheetId="11" hidden="1">{#N/A,#N/A,FALSE,"CCTV"}</definedName>
    <definedName name="BREAK" localSheetId="13" hidden="1">{#N/A,#N/A,FALSE,"CCTV"}</definedName>
    <definedName name="BREAK" localSheetId="16" hidden="1">{#N/A,#N/A,FALSE,"CCTV"}</definedName>
    <definedName name="BREAK" localSheetId="21" hidden="1">{#N/A,#N/A,FALSE,"CCTV"}</definedName>
    <definedName name="BREAK" localSheetId="18" hidden="1">{#N/A,#N/A,FALSE,"CCTV"}</definedName>
    <definedName name="BREAK" localSheetId="19" hidden="1">{#N/A,#N/A,FALSE,"CCTV"}</definedName>
    <definedName name="BREAK" localSheetId="20" hidden="1">{#N/A,#N/A,FALSE,"CCTV"}</definedName>
    <definedName name="BREAK" localSheetId="22" hidden="1">{#N/A,#N/A,FALSE,"CCTV"}</definedName>
    <definedName name="BREAK" localSheetId="24" hidden="1">{#N/A,#N/A,FALSE,"CCTV"}</definedName>
    <definedName name="BREAK" localSheetId="28" hidden="1">{#N/A,#N/A,FALSE,"CCTV"}</definedName>
    <definedName name="BREAK" localSheetId="14" hidden="1">{#N/A,#N/A,FALSE,"CCTV"}</definedName>
    <definedName name="BREAK" hidden="1">{#N/A,#N/A,FALSE,"CCTV"}</definedName>
    <definedName name="bree" hidden="1">#REF!</definedName>
    <definedName name="brffdffgf" hidden="1">#REF!</definedName>
    <definedName name="Brick">#REF!</definedName>
    <definedName name="BSA" localSheetId="12" hidden="1">{"'Sheet1'!$L$16"}</definedName>
    <definedName name="BSA" localSheetId="11" hidden="1">{"'Sheet1'!$L$16"}</definedName>
    <definedName name="BSA" localSheetId="13" hidden="1">{"'Sheet1'!$L$16"}</definedName>
    <definedName name="BSA" localSheetId="16" hidden="1">{"'Sheet1'!$L$16"}</definedName>
    <definedName name="BSA" localSheetId="21" hidden="1">{"'Sheet1'!$L$16"}</definedName>
    <definedName name="BSA" localSheetId="18" hidden="1">{"'Sheet1'!$L$16"}</definedName>
    <definedName name="BSA" localSheetId="19" hidden="1">{"'Sheet1'!$L$16"}</definedName>
    <definedName name="BSA" localSheetId="20" hidden="1">{"'Sheet1'!$L$16"}</definedName>
    <definedName name="BSA" localSheetId="22" hidden="1">{"'Sheet1'!$L$16"}</definedName>
    <definedName name="BSA" localSheetId="24" hidden="1">{"'Sheet1'!$L$16"}</definedName>
    <definedName name="BSA" localSheetId="28" hidden="1">{"'Sheet1'!$L$16"}</definedName>
    <definedName name="BSA" localSheetId="14" hidden="1">{"'Sheet1'!$L$16"}</definedName>
    <definedName name="BSA" hidden="1">{"'Sheet1'!$L$16"}</definedName>
    <definedName name="BSFSDBVSD" localSheetId="12" hidden="1">{"'Sheet1'!$L$16"}</definedName>
    <definedName name="BSFSDBVSD" localSheetId="11" hidden="1">{"'Sheet1'!$L$16"}</definedName>
    <definedName name="BSFSDBVSD" localSheetId="13" hidden="1">{"'Sheet1'!$L$16"}</definedName>
    <definedName name="BSFSDBVSD" localSheetId="16" hidden="1">{"'Sheet1'!$L$16"}</definedName>
    <definedName name="BSFSDBVSD" localSheetId="21" hidden="1">{"'Sheet1'!$L$16"}</definedName>
    <definedName name="BSFSDBVSD" localSheetId="18" hidden="1">{"'Sheet1'!$L$16"}</definedName>
    <definedName name="BSFSDBVSD" localSheetId="19" hidden="1">{"'Sheet1'!$L$16"}</definedName>
    <definedName name="BSFSDBVSD" localSheetId="20" hidden="1">{"'Sheet1'!$L$16"}</definedName>
    <definedName name="BSFSDBVSD" localSheetId="22" hidden="1">{"'Sheet1'!$L$16"}</definedName>
    <definedName name="BSFSDBVSD" localSheetId="24" hidden="1">{"'Sheet1'!$L$16"}</definedName>
    <definedName name="BSFSDBVSD" localSheetId="28" hidden="1">{"'Sheet1'!$L$16"}</definedName>
    <definedName name="BSFSDBVSD" localSheetId="14" hidden="1">{"'Sheet1'!$L$16"}</definedName>
    <definedName name="BSFSDBVSD" hidden="1">{"'Sheet1'!$L$16"}</definedName>
    <definedName name="bslocA">#REF!</definedName>
    <definedName name="bslocG">#REF!</definedName>
    <definedName name="BT" localSheetId="12" hidden="1">{"'Sheet1'!$L$16"}</definedName>
    <definedName name="BT" localSheetId="11" hidden="1">{"'Sheet1'!$L$16"}</definedName>
    <definedName name="BT" localSheetId="13" hidden="1">{"'Sheet1'!$L$16"}</definedName>
    <definedName name="BT" localSheetId="16" hidden="1">{"'Sheet1'!$L$16"}</definedName>
    <definedName name="BT" localSheetId="21" hidden="1">{"'Sheet1'!$L$16"}</definedName>
    <definedName name="BT" localSheetId="18" hidden="1">{"'Sheet1'!$L$16"}</definedName>
    <definedName name="BT" localSheetId="19" hidden="1">{"'Sheet1'!$L$16"}</definedName>
    <definedName name="BT" localSheetId="20" hidden="1">{"'Sheet1'!$L$16"}</definedName>
    <definedName name="BT" localSheetId="22" hidden="1">{"'Sheet1'!$L$16"}</definedName>
    <definedName name="BT" localSheetId="24" hidden="1">{"'Sheet1'!$L$16"}</definedName>
    <definedName name="BT" localSheetId="28" hidden="1">{"'Sheet1'!$L$16"}</definedName>
    <definedName name="BT" localSheetId="14" hidden="1">{"'Sheet1'!$L$16"}</definedName>
    <definedName name="BT" hidden="1">{"'Sheet1'!$L$16"}</definedName>
    <definedName name="bt_nam" hidden="1">#REF!</definedName>
    <definedName name="bt_san">#REF!</definedName>
    <definedName name="btai">#REF!</definedName>
    <definedName name="btdc2" hidden="1">#REF!</definedName>
    <definedName name="btg">#REF!</definedName>
    <definedName name="btgshoaA">#REF!</definedName>
    <definedName name="btgshoaG">#REF!</definedName>
    <definedName name="BTH" localSheetId="12" hidden="1">{"'Sheet1'!$L$16"}</definedName>
    <definedName name="BTH" localSheetId="11" hidden="1">{"'Sheet1'!$L$16"}</definedName>
    <definedName name="BTH" localSheetId="13" hidden="1">{"'Sheet1'!$L$16"}</definedName>
    <definedName name="BTH" localSheetId="16" hidden="1">{"'Sheet1'!$L$16"}</definedName>
    <definedName name="BTH" localSheetId="21" hidden="1">{"'Sheet1'!$L$16"}</definedName>
    <definedName name="BTH" localSheetId="18" hidden="1">{"'Sheet1'!$L$16"}</definedName>
    <definedName name="BTH" localSheetId="19" hidden="1">{"'Sheet1'!$L$16"}</definedName>
    <definedName name="BTH" localSheetId="20" hidden="1">{"'Sheet1'!$L$16"}</definedName>
    <definedName name="BTH" localSheetId="22" hidden="1">{"'Sheet1'!$L$16"}</definedName>
    <definedName name="BTH" localSheetId="24" hidden="1">{"'Sheet1'!$L$16"}</definedName>
    <definedName name="BTH" localSheetId="28" hidden="1">{"'Sheet1'!$L$16"}</definedName>
    <definedName name="BTH" localSheetId="14" hidden="1">{"'Sheet1'!$L$16"}</definedName>
    <definedName name="BTH" hidden="1">{"'Sheet1'!$L$16"}</definedName>
    <definedName name="bthntknlG">#REF!</definedName>
    <definedName name="bthoang12G">#REF!</definedName>
    <definedName name="bthoang3G">#REF!</definedName>
    <definedName name="bthoanhA">#REF!</definedName>
    <definedName name="bthoanhG">#REF!</definedName>
    <definedName name="bthoantrCG">#REF!</definedName>
    <definedName name="bthumenA">#REF!</definedName>
    <definedName name="bthumenG">#REF!</definedName>
    <definedName name="BTL">#REF!</definedName>
    <definedName name="btl_1" localSheetId="12" hidden="1">{"'Sheet1'!$L$16"}</definedName>
    <definedName name="btl_1" localSheetId="11" hidden="1">{"'Sheet1'!$L$16"}</definedName>
    <definedName name="btl_1" localSheetId="13" hidden="1">{"'Sheet1'!$L$16"}</definedName>
    <definedName name="btl_1" localSheetId="16" hidden="1">{"'Sheet1'!$L$16"}</definedName>
    <definedName name="btl_1" localSheetId="21" hidden="1">{"'Sheet1'!$L$16"}</definedName>
    <definedName name="btl_1" localSheetId="18" hidden="1">{"'Sheet1'!$L$16"}</definedName>
    <definedName name="btl_1" localSheetId="19" hidden="1">{"'Sheet1'!$L$16"}</definedName>
    <definedName name="btl_1" localSheetId="20" hidden="1">{"'Sheet1'!$L$16"}</definedName>
    <definedName name="btl_1" localSheetId="22" hidden="1">{"'Sheet1'!$L$16"}</definedName>
    <definedName name="btl_1" localSheetId="24" hidden="1">{"'Sheet1'!$L$16"}</definedName>
    <definedName name="btl_1" localSheetId="28" hidden="1">{"'Sheet1'!$L$16"}</definedName>
    <definedName name="btl_1" localSheetId="14" hidden="1">{"'Sheet1'!$L$16"}</definedName>
    <definedName name="btl_1" hidden="1">{"'Sheet1'!$L$16"}</definedName>
    <definedName name="btl_2" localSheetId="12" hidden="1">{"'Sheet1'!$L$16"}</definedName>
    <definedName name="btl_2" localSheetId="11" hidden="1">{"'Sheet1'!$L$16"}</definedName>
    <definedName name="btl_2" localSheetId="13" hidden="1">{"'Sheet1'!$L$16"}</definedName>
    <definedName name="btl_2" localSheetId="16" hidden="1">{"'Sheet1'!$L$16"}</definedName>
    <definedName name="btl_2" localSheetId="21" hidden="1">{"'Sheet1'!$L$16"}</definedName>
    <definedName name="btl_2" localSheetId="18" hidden="1">{"'Sheet1'!$L$16"}</definedName>
    <definedName name="btl_2" localSheetId="19" hidden="1">{"'Sheet1'!$L$16"}</definedName>
    <definedName name="btl_2" localSheetId="20" hidden="1">{"'Sheet1'!$L$16"}</definedName>
    <definedName name="btl_2" localSheetId="22" hidden="1">{"'Sheet1'!$L$16"}</definedName>
    <definedName name="btl_2" localSheetId="24" hidden="1">{"'Sheet1'!$L$16"}</definedName>
    <definedName name="btl_2" localSheetId="28" hidden="1">{"'Sheet1'!$L$16"}</definedName>
    <definedName name="btl_2" localSheetId="14" hidden="1">{"'Sheet1'!$L$16"}</definedName>
    <definedName name="btl_2" hidden="1">{"'Sheet1'!$L$16"}</definedName>
    <definedName name="btnm3" localSheetId="12" hidden="1">{"'Sheet1'!$L$16"}</definedName>
    <definedName name="btnm3" localSheetId="11" hidden="1">{"'Sheet1'!$L$16"}</definedName>
    <definedName name="btnm3" localSheetId="13" hidden="1">{"'Sheet1'!$L$16"}</definedName>
    <definedName name="btnm3" localSheetId="16" hidden="1">{"'Sheet1'!$L$16"}</definedName>
    <definedName name="btnm3" localSheetId="21" hidden="1">{"'Sheet1'!$L$16"}</definedName>
    <definedName name="btnm3" localSheetId="18" hidden="1">{"'Sheet1'!$L$16"}</definedName>
    <definedName name="btnm3" localSheetId="19" hidden="1">{"'Sheet1'!$L$16"}</definedName>
    <definedName name="btnm3" localSheetId="20" hidden="1">{"'Sheet1'!$L$16"}</definedName>
    <definedName name="btnm3" localSheetId="22" hidden="1">{"'Sheet1'!$L$16"}</definedName>
    <definedName name="btnm3" localSheetId="24" hidden="1">{"'Sheet1'!$L$16"}</definedName>
    <definedName name="btnm3" localSheetId="28" hidden="1">{"'Sheet1'!$L$16"}</definedName>
    <definedName name="btnm3" localSheetId="14" hidden="1">{"'Sheet1'!$L$16"}</definedName>
    <definedName name="btnm3" hidden="1">{"'Sheet1'!$L$16"}</definedName>
    <definedName name="BTRAM" hidden="1">#REF!</definedName>
    <definedName name="btt">#REF!</definedName>
    <definedName name="bttang1" localSheetId="12" hidden="1">{"'Sheet1'!$L$16"}</definedName>
    <definedName name="bttang1" localSheetId="11" hidden="1">{"'Sheet1'!$L$16"}</definedName>
    <definedName name="bttang1" localSheetId="13" hidden="1">{"'Sheet1'!$L$16"}</definedName>
    <definedName name="bttang1" localSheetId="16" hidden="1">{"'Sheet1'!$L$16"}</definedName>
    <definedName name="bttang1" localSheetId="21" hidden="1">{"'Sheet1'!$L$16"}</definedName>
    <definedName name="bttang1" localSheetId="18" hidden="1">{"'Sheet1'!$L$16"}</definedName>
    <definedName name="bttang1" localSheetId="19" hidden="1">{"'Sheet1'!$L$16"}</definedName>
    <definedName name="bttang1" localSheetId="20" hidden="1">{"'Sheet1'!$L$16"}</definedName>
    <definedName name="bttang1" localSheetId="22" hidden="1">{"'Sheet1'!$L$16"}</definedName>
    <definedName name="bttang1" localSheetId="24" hidden="1">{"'Sheet1'!$L$16"}</definedName>
    <definedName name="bttang1" localSheetId="28" hidden="1">{"'Sheet1'!$L$16"}</definedName>
    <definedName name="bttang1" localSheetId="14" hidden="1">{"'Sheet1'!$L$16"}</definedName>
    <definedName name="bttang1" hidden="1">{"'Sheet1'!$L$16"}</definedName>
    <definedName name="bu" localSheetId="12" hidden="1">{"'Sheet1'!$L$16"}</definedName>
    <definedName name="bu" localSheetId="11" hidden="1">{"'Sheet1'!$L$16"}</definedName>
    <definedName name="bu" localSheetId="13" hidden="1">{"'Sheet1'!$L$16"}</definedName>
    <definedName name="bu" localSheetId="16" hidden="1">{"'Sheet1'!$L$16"}</definedName>
    <definedName name="bu" localSheetId="21" hidden="1">{"'Sheet1'!$L$16"}</definedName>
    <definedName name="bu" localSheetId="18" hidden="1">{"'Sheet1'!$L$16"}</definedName>
    <definedName name="bu" localSheetId="19" hidden="1">{"'Sheet1'!$L$16"}</definedName>
    <definedName name="bu" localSheetId="20" hidden="1">{"'Sheet1'!$L$16"}</definedName>
    <definedName name="bu" localSheetId="22" hidden="1">{"'Sheet1'!$L$16"}</definedName>
    <definedName name="bu" localSheetId="24" hidden="1">{"'Sheet1'!$L$16"}</definedName>
    <definedName name="bu" localSheetId="28" hidden="1">{"'Sheet1'!$L$16"}</definedName>
    <definedName name="bu" localSheetId="14" hidden="1">{"'Sheet1'!$L$16"}</definedName>
    <definedName name="bu" hidden="1">{"'Sheet1'!$L$16"}</definedName>
    <definedName name="Bu_long">#REF!</definedName>
    <definedName name="BuGia">#REF!</definedName>
    <definedName name="Bulongma">8700</definedName>
    <definedName name="buoi" localSheetId="12" hidden="1">{"'Sheet1'!$L$16"}</definedName>
    <definedName name="buoi" localSheetId="11" hidden="1">{"'Sheet1'!$L$16"}</definedName>
    <definedName name="buoi" localSheetId="13" hidden="1">{"'Sheet1'!$L$16"}</definedName>
    <definedName name="buoi" localSheetId="16" hidden="1">{"'Sheet1'!$L$16"}</definedName>
    <definedName name="buoi" localSheetId="21" hidden="1">{"'Sheet1'!$L$16"}</definedName>
    <definedName name="buoi" localSheetId="18" hidden="1">{"'Sheet1'!$L$16"}</definedName>
    <definedName name="buoi" localSheetId="19" hidden="1">{"'Sheet1'!$L$16"}</definedName>
    <definedName name="buoi" localSheetId="20" hidden="1">{"'Sheet1'!$L$16"}</definedName>
    <definedName name="buoi" localSheetId="22" hidden="1">{"'Sheet1'!$L$16"}</definedName>
    <definedName name="buoi" localSheetId="24" hidden="1">{"'Sheet1'!$L$16"}</definedName>
    <definedName name="buoi" localSheetId="28" hidden="1">{"'Sheet1'!$L$16"}</definedName>
    <definedName name="buoi" localSheetId="14" hidden="1">{"'Sheet1'!$L$16"}</definedName>
    <definedName name="buoi" hidden="1">{"'Sheet1'!$L$16"}</definedName>
    <definedName name="Bust">#N/A</definedName>
    <definedName name="BV" hidden="1">#REF!</definedName>
    <definedName name="bvb" localSheetId="12" hidden="1">{"NGUYEN QUI THIEP - Personal View",#N/A,FALSE,"XDCB.HT.FUR."}</definedName>
    <definedName name="bvb" localSheetId="11" hidden="1">{"NGUYEN QUI THIEP - Personal View",#N/A,FALSE,"XDCB.HT.FUR."}</definedName>
    <definedName name="bvb" localSheetId="13" hidden="1">{"NGUYEN QUI THIEP - Personal View",#N/A,FALSE,"XDCB.HT.FUR."}</definedName>
    <definedName name="bvb" localSheetId="16" hidden="1">{"NGUYEN QUI THIEP - Personal View",#N/A,FALSE,"XDCB.HT.FUR."}</definedName>
    <definedName name="bvb" localSheetId="21" hidden="1">{"NGUYEN QUI THIEP - Personal View",#N/A,FALSE,"XDCB.HT.FUR."}</definedName>
    <definedName name="bvb" localSheetId="18" hidden="1">{"NGUYEN QUI THIEP - Personal View",#N/A,FALSE,"XDCB.HT.FUR."}</definedName>
    <definedName name="bvb" localSheetId="19" hidden="1">{"NGUYEN QUI THIEP - Personal View",#N/A,FALSE,"XDCB.HT.FUR."}</definedName>
    <definedName name="bvb" localSheetId="20" hidden="1">{"NGUYEN QUI THIEP - Personal View",#N/A,FALSE,"XDCB.HT.FUR."}</definedName>
    <definedName name="bvb" localSheetId="22" hidden="1">{"NGUYEN QUI THIEP - Personal View",#N/A,FALSE,"XDCB.HT.FUR."}</definedName>
    <definedName name="bvb" localSheetId="24" hidden="1">{"NGUYEN QUI THIEP - Personal View",#N/A,FALSE,"XDCB.HT.FUR."}</definedName>
    <definedName name="bvb" localSheetId="28" hidden="1">{"NGUYEN QUI THIEP - Personal View",#N/A,FALSE,"XDCB.HT.FUR."}</definedName>
    <definedName name="bvb" localSheetId="14" hidden="1">{"NGUYEN QUI THIEP - Personal View",#N/A,FALSE,"XDCB.HT.FUR."}</definedName>
    <definedName name="bvb" hidden="1">{"NGUYEN QUI THIEP - Personal View",#N/A,FALSE,"XDCB.HT.FUR."}</definedName>
    <definedName name="bvbbvbvv" hidden="1">#REF!</definedName>
    <definedName name="BVCISUMMARY">#REF!</definedName>
    <definedName name="bvcnnc" hidden="1">#REF!</definedName>
    <definedName name="bvhjggj" hidden="1">#REF!</definedName>
    <definedName name="bvieb" localSheetId="12" hidden="1">{"'Sheet1'!$L$16"}</definedName>
    <definedName name="bvieb" localSheetId="11" hidden="1">{"'Sheet1'!$L$16"}</definedName>
    <definedName name="bvieb" localSheetId="13" hidden="1">{"'Sheet1'!$L$16"}</definedName>
    <definedName name="bvieb" localSheetId="16" hidden="1">{"'Sheet1'!$L$16"}</definedName>
    <definedName name="bvieb" localSheetId="21" hidden="1">{"'Sheet1'!$L$16"}</definedName>
    <definedName name="bvieb" localSheetId="18" hidden="1">{"'Sheet1'!$L$16"}</definedName>
    <definedName name="bvieb" localSheetId="19" hidden="1">{"'Sheet1'!$L$16"}</definedName>
    <definedName name="bvieb" localSheetId="20" hidden="1">{"'Sheet1'!$L$16"}</definedName>
    <definedName name="bvieb" localSheetId="22" hidden="1">{"'Sheet1'!$L$16"}</definedName>
    <definedName name="bvieb" localSheetId="24" hidden="1">{"'Sheet1'!$L$16"}</definedName>
    <definedName name="bvieb" localSheetId="28" hidden="1">{"'Sheet1'!$L$16"}</definedName>
    <definedName name="bvieb" localSheetId="14" hidden="1">{"'Sheet1'!$L$16"}</definedName>
    <definedName name="bvieb" hidden="1">{"'Sheet1'!$L$16"}</definedName>
    <definedName name="bvnbvn" hidden="1">#REF!</definedName>
    <definedName name="bvso">#REF!</definedName>
    <definedName name="bvvbbvvnnb" hidden="1">#REF!</definedName>
    <definedName name="bvx" localSheetId="12" hidden="1">{#N/A,#N/A,FALSE,"토공2"}</definedName>
    <definedName name="bvx" localSheetId="11" hidden="1">{#N/A,#N/A,FALSE,"토공2"}</definedName>
    <definedName name="bvx" localSheetId="13" hidden="1">{#N/A,#N/A,FALSE,"토공2"}</definedName>
    <definedName name="bvx" localSheetId="16" hidden="1">{#N/A,#N/A,FALSE,"토공2"}</definedName>
    <definedName name="bvx" localSheetId="21" hidden="1">{#N/A,#N/A,FALSE,"토공2"}</definedName>
    <definedName name="bvx" localSheetId="18" hidden="1">{#N/A,#N/A,FALSE,"토공2"}</definedName>
    <definedName name="bvx" localSheetId="19" hidden="1">{#N/A,#N/A,FALSE,"토공2"}</definedName>
    <definedName name="bvx" localSheetId="20" hidden="1">{#N/A,#N/A,FALSE,"토공2"}</definedName>
    <definedName name="bvx" localSheetId="22" hidden="1">{#N/A,#N/A,FALSE,"토공2"}</definedName>
    <definedName name="bvx" localSheetId="24" hidden="1">{#N/A,#N/A,FALSE,"토공2"}</definedName>
    <definedName name="bvx" localSheetId="28" hidden="1">{#N/A,#N/A,FALSE,"토공2"}</definedName>
    <definedName name="bvx" localSheetId="14" hidden="1">{#N/A,#N/A,FALSE,"토공2"}</definedName>
    <definedName name="bvx" hidden="1">{#N/A,#N/A,FALSE,"토공2"}</definedName>
    <definedName name="BXBXCBC" localSheetId="12" hidden="1">{"'Sheet1'!$L$16"}</definedName>
    <definedName name="BXBXCBC" localSheetId="11" hidden="1">{"'Sheet1'!$L$16"}</definedName>
    <definedName name="BXBXCBC" localSheetId="13" hidden="1">{"'Sheet1'!$L$16"}</definedName>
    <definedName name="BXBXCBC" localSheetId="16" hidden="1">{"'Sheet1'!$L$16"}</definedName>
    <definedName name="BXBXCBC" localSheetId="21" hidden="1">{"'Sheet1'!$L$16"}</definedName>
    <definedName name="BXBXCBC" localSheetId="18" hidden="1">{"'Sheet1'!$L$16"}</definedName>
    <definedName name="BXBXCBC" localSheetId="19" hidden="1">{"'Sheet1'!$L$16"}</definedName>
    <definedName name="BXBXCBC" localSheetId="20" hidden="1">{"'Sheet1'!$L$16"}</definedName>
    <definedName name="BXBXCBC" localSheetId="22" hidden="1">{"'Sheet1'!$L$16"}</definedName>
    <definedName name="BXBXCBC" localSheetId="24" hidden="1">{"'Sheet1'!$L$16"}</definedName>
    <definedName name="BXBXCBC" localSheetId="28" hidden="1">{"'Sheet1'!$L$16"}</definedName>
    <definedName name="BXBXCBC" localSheetId="14" hidden="1">{"'Sheet1'!$L$16"}</definedName>
    <definedName name="BXBXCBC" hidden="1">{"'Sheet1'!$L$16"}</definedName>
    <definedName name="bxmmxmx" hidden="1">#REF!</definedName>
    <definedName name="bxutvayA">#REF!</definedName>
    <definedName name="bxutvayG">#REF!</definedName>
    <definedName name="bxvbx" localSheetId="12" hidden="1">{"'Sheet1'!$L$16"}</definedName>
    <definedName name="bxvbx" localSheetId="11" hidden="1">{"'Sheet1'!$L$16"}</definedName>
    <definedName name="bxvbx" localSheetId="13" hidden="1">{"'Sheet1'!$L$16"}</definedName>
    <definedName name="bxvbx" localSheetId="16" hidden="1">{"'Sheet1'!$L$16"}</definedName>
    <definedName name="bxvbx" localSheetId="21" hidden="1">{"'Sheet1'!$L$16"}</definedName>
    <definedName name="bxvbx" localSheetId="18" hidden="1">{"'Sheet1'!$L$16"}</definedName>
    <definedName name="bxvbx" localSheetId="19" hidden="1">{"'Sheet1'!$L$16"}</definedName>
    <definedName name="bxvbx" localSheetId="20" hidden="1">{"'Sheet1'!$L$16"}</definedName>
    <definedName name="bxvbx" localSheetId="22" hidden="1">{"'Sheet1'!$L$16"}</definedName>
    <definedName name="bxvbx" localSheetId="24" hidden="1">{"'Sheet1'!$L$16"}</definedName>
    <definedName name="bxvbx" localSheetId="28" hidden="1">{"'Sheet1'!$L$16"}</definedName>
    <definedName name="bxvbx" localSheetId="14" hidden="1">{"'Sheet1'!$L$16"}</definedName>
    <definedName name="bxvbx" hidden="1">{"'Sheet1'!$L$16"}</definedName>
    <definedName name="bxvxxvb" hidden="1">#REF!</definedName>
    <definedName name="bZd" localSheetId="12" hidden="1">{"'Sheet1'!$L$16"}</definedName>
    <definedName name="bZd" localSheetId="11" hidden="1">{"'Sheet1'!$L$16"}</definedName>
    <definedName name="bZd" localSheetId="13" hidden="1">{"'Sheet1'!$L$16"}</definedName>
    <definedName name="bZd" localSheetId="16" hidden="1">{"'Sheet1'!$L$16"}</definedName>
    <definedName name="bZd" localSheetId="21" hidden="1">{"'Sheet1'!$L$16"}</definedName>
    <definedName name="bZd" localSheetId="18" hidden="1">{"'Sheet1'!$L$16"}</definedName>
    <definedName name="bZd" localSheetId="19" hidden="1">{"'Sheet1'!$L$16"}</definedName>
    <definedName name="bZd" localSheetId="20" hidden="1">{"'Sheet1'!$L$16"}</definedName>
    <definedName name="bZd" localSheetId="22" hidden="1">{"'Sheet1'!$L$16"}</definedName>
    <definedName name="bZd" localSheetId="24" hidden="1">{"'Sheet1'!$L$16"}</definedName>
    <definedName name="bZd" localSheetId="28" hidden="1">{"'Sheet1'!$L$16"}</definedName>
    <definedName name="bZd" localSheetId="14" hidden="1">{"'Sheet1'!$L$16"}</definedName>
    <definedName name="bZd" hidden="1">{"'Sheet1'!$L$16"}</definedName>
    <definedName name="c.BaMuoi" localSheetId="12" hidden="1">{"'Sheet1'!$L$16"}</definedName>
    <definedName name="c.BaMuoi" localSheetId="11" hidden="1">{"'Sheet1'!$L$16"}</definedName>
    <definedName name="c.BaMuoi" localSheetId="13" hidden="1">{"'Sheet1'!$L$16"}</definedName>
    <definedName name="c.BaMuoi" localSheetId="16" hidden="1">{"'Sheet1'!$L$16"}</definedName>
    <definedName name="c.BaMuoi" localSheetId="21" hidden="1">{"'Sheet1'!$L$16"}</definedName>
    <definedName name="c.BaMuoi" localSheetId="18" hidden="1">{"'Sheet1'!$L$16"}</definedName>
    <definedName name="c.BaMuoi" localSheetId="19" hidden="1">{"'Sheet1'!$L$16"}</definedName>
    <definedName name="c.BaMuoi" localSheetId="20" hidden="1">{"'Sheet1'!$L$16"}</definedName>
    <definedName name="c.BaMuoi" localSheetId="22" hidden="1">{"'Sheet1'!$L$16"}</definedName>
    <definedName name="c.BaMuoi" localSheetId="24" hidden="1">{"'Sheet1'!$L$16"}</definedName>
    <definedName name="c.BaMuoi" localSheetId="28" hidden="1">{"'Sheet1'!$L$16"}</definedName>
    <definedName name="c.BaMuoi" localSheetId="14" hidden="1">{"'Sheet1'!$L$16"}</definedName>
    <definedName name="c.BaMuoi" hidden="1">{"'Sheet1'!$L$16"}</definedName>
    <definedName name="C.Loi">#REF!</definedName>
    <definedName name="C.MocTom" localSheetId="12" hidden="1">{"'Sheet1'!$L$16"}</definedName>
    <definedName name="C.MocTom" localSheetId="11" hidden="1">{"'Sheet1'!$L$16"}</definedName>
    <definedName name="C.MocTom" localSheetId="13" hidden="1">{"'Sheet1'!$L$16"}</definedName>
    <definedName name="C.MocTom" localSheetId="16" hidden="1">{"'Sheet1'!$L$16"}</definedName>
    <definedName name="C.MocTom" localSheetId="21" hidden="1">{"'Sheet1'!$L$16"}</definedName>
    <definedName name="C.MocTom" localSheetId="18" hidden="1">{"'Sheet1'!$L$16"}</definedName>
    <definedName name="C.MocTom" localSheetId="19" hidden="1">{"'Sheet1'!$L$16"}</definedName>
    <definedName name="C.MocTom" localSheetId="20" hidden="1">{"'Sheet1'!$L$16"}</definedName>
    <definedName name="C.MocTom" localSheetId="22" hidden="1">{"'Sheet1'!$L$16"}</definedName>
    <definedName name="C.MocTom" localSheetId="24" hidden="1">{"'Sheet1'!$L$16"}</definedName>
    <definedName name="C.MocTom" localSheetId="28" hidden="1">{"'Sheet1'!$L$16"}</definedName>
    <definedName name="C.MocTom" localSheetId="14" hidden="1">{"'Sheet1'!$L$16"}</definedName>
    <definedName name="C.MocTom" hidden="1">{"'Sheet1'!$L$16"}</definedName>
    <definedName name="c.xls" localSheetId="12" hidden="1">{#N/A,#N/A,FALSE,"970301";#N/A,#N/A,FALSE,"970302";#N/A,#N/A,FALSE,"970303";#N/A,#N/A,FALSE,"970304";#N/A,#N/A,FALSE,"COM1";#N/A,#N/A,FALSE,"COM2"}</definedName>
    <definedName name="c.xls" localSheetId="11" hidden="1">{#N/A,#N/A,FALSE,"970301";#N/A,#N/A,FALSE,"970302";#N/A,#N/A,FALSE,"970303";#N/A,#N/A,FALSE,"970304";#N/A,#N/A,FALSE,"COM1";#N/A,#N/A,FALSE,"COM2"}</definedName>
    <definedName name="c.xls" localSheetId="13" hidden="1">{#N/A,#N/A,FALSE,"970301";#N/A,#N/A,FALSE,"970302";#N/A,#N/A,FALSE,"970303";#N/A,#N/A,FALSE,"970304";#N/A,#N/A,FALSE,"COM1";#N/A,#N/A,FALSE,"COM2"}</definedName>
    <definedName name="c.xls" localSheetId="16" hidden="1">{#N/A,#N/A,FALSE,"970301";#N/A,#N/A,FALSE,"970302";#N/A,#N/A,FALSE,"970303";#N/A,#N/A,FALSE,"970304";#N/A,#N/A,FALSE,"COM1";#N/A,#N/A,FALSE,"COM2"}</definedName>
    <definedName name="c.xls" localSheetId="21" hidden="1">{#N/A,#N/A,FALSE,"970301";#N/A,#N/A,FALSE,"970302";#N/A,#N/A,FALSE,"970303";#N/A,#N/A,FALSE,"970304";#N/A,#N/A,FALSE,"COM1";#N/A,#N/A,FALSE,"COM2"}</definedName>
    <definedName name="c.xls" localSheetId="18" hidden="1">{#N/A,#N/A,FALSE,"970301";#N/A,#N/A,FALSE,"970302";#N/A,#N/A,FALSE,"970303";#N/A,#N/A,FALSE,"970304";#N/A,#N/A,FALSE,"COM1";#N/A,#N/A,FALSE,"COM2"}</definedName>
    <definedName name="c.xls" localSheetId="19" hidden="1">{#N/A,#N/A,FALSE,"970301";#N/A,#N/A,FALSE,"970302";#N/A,#N/A,FALSE,"970303";#N/A,#N/A,FALSE,"970304";#N/A,#N/A,FALSE,"COM1";#N/A,#N/A,FALSE,"COM2"}</definedName>
    <definedName name="c.xls" localSheetId="20" hidden="1">{#N/A,#N/A,FALSE,"970301";#N/A,#N/A,FALSE,"970302";#N/A,#N/A,FALSE,"970303";#N/A,#N/A,FALSE,"970304";#N/A,#N/A,FALSE,"COM1";#N/A,#N/A,FALSE,"COM2"}</definedName>
    <definedName name="c.xls" localSheetId="22" hidden="1">{#N/A,#N/A,FALSE,"970301";#N/A,#N/A,FALSE,"970302";#N/A,#N/A,FALSE,"970303";#N/A,#N/A,FALSE,"970304";#N/A,#N/A,FALSE,"COM1";#N/A,#N/A,FALSE,"COM2"}</definedName>
    <definedName name="c.xls" localSheetId="24" hidden="1">{#N/A,#N/A,FALSE,"970301";#N/A,#N/A,FALSE,"970302";#N/A,#N/A,FALSE,"970303";#N/A,#N/A,FALSE,"970304";#N/A,#N/A,FALSE,"COM1";#N/A,#N/A,FALSE,"COM2"}</definedName>
    <definedName name="c.xls" localSheetId="28" hidden="1">{#N/A,#N/A,FALSE,"970301";#N/A,#N/A,FALSE,"970302";#N/A,#N/A,FALSE,"970303";#N/A,#N/A,FALSE,"970304";#N/A,#N/A,FALSE,"COM1";#N/A,#N/A,FALSE,"COM2"}</definedName>
    <definedName name="c.xls" localSheetId="14" hidden="1">{#N/A,#N/A,FALSE,"970301";#N/A,#N/A,FALSE,"970302";#N/A,#N/A,FALSE,"970303";#N/A,#N/A,FALSE,"970304";#N/A,#N/A,FALSE,"COM1";#N/A,#N/A,FALSE,"COM2"}</definedName>
    <definedName name="c.xls" hidden="1">{#N/A,#N/A,FALSE,"970301";#N/A,#N/A,FALSE,"970302";#N/A,#N/A,FALSE,"970303";#N/A,#N/A,FALSE,"970304";#N/A,#N/A,FALSE,"COM1";#N/A,#N/A,FALSE,"COM2"}</definedName>
    <definedName name="C_VND">0.03</definedName>
    <definedName name="C_YEN">0.1</definedName>
    <definedName name="ca" localSheetId="12" hidden="1">{"'Sheet1'!$L$16"}</definedName>
    <definedName name="ca" localSheetId="11" hidden="1">{"'Sheet1'!$L$16"}</definedName>
    <definedName name="ca" localSheetId="13" hidden="1">{"'Sheet1'!$L$16"}</definedName>
    <definedName name="ca" localSheetId="16" hidden="1">{"'Sheet1'!$L$16"}</definedName>
    <definedName name="ca" localSheetId="21" hidden="1">{"'Sheet1'!$L$16"}</definedName>
    <definedName name="ca" localSheetId="18" hidden="1">{"'Sheet1'!$L$16"}</definedName>
    <definedName name="ca" localSheetId="19" hidden="1">{"'Sheet1'!$L$16"}</definedName>
    <definedName name="ca" localSheetId="20" hidden="1">{"'Sheet1'!$L$16"}</definedName>
    <definedName name="ca" localSheetId="22" hidden="1">{"'Sheet1'!$L$16"}</definedName>
    <definedName name="ca" localSheetId="24" hidden="1">{"'Sheet1'!$L$16"}</definedName>
    <definedName name="ca" localSheetId="28" hidden="1">{"'Sheet1'!$L$16"}</definedName>
    <definedName name="ca" localSheetId="14" hidden="1">{"'Sheet1'!$L$16"}</definedName>
    <definedName name="ca" hidden="1">{"'Sheet1'!$L$16"}</definedName>
    <definedName name="CẪ" localSheetId="12" hidden="1">{"'Sheet1'!$L$16"}</definedName>
    <definedName name="CẪ" localSheetId="11" hidden="1">{"'Sheet1'!$L$16"}</definedName>
    <definedName name="CẪ" localSheetId="13" hidden="1">{"'Sheet1'!$L$16"}</definedName>
    <definedName name="CẪ" localSheetId="16" hidden="1">{"'Sheet1'!$L$16"}</definedName>
    <definedName name="CẪ" localSheetId="21" hidden="1">{"'Sheet1'!$L$16"}</definedName>
    <definedName name="CẪ" localSheetId="18" hidden="1">{"'Sheet1'!$L$16"}</definedName>
    <definedName name="CẪ" localSheetId="19" hidden="1">{"'Sheet1'!$L$16"}</definedName>
    <definedName name="CẪ" localSheetId="20" hidden="1">{"'Sheet1'!$L$16"}</definedName>
    <definedName name="CẪ" localSheetId="22" hidden="1">{"'Sheet1'!$L$16"}</definedName>
    <definedName name="CẪ" localSheetId="24" hidden="1">{"'Sheet1'!$L$16"}</definedName>
    <definedName name="CẪ" localSheetId="28" hidden="1">{"'Sheet1'!$L$16"}</definedName>
    <definedName name="CẪ" localSheetId="14" hidden="1">{"'Sheet1'!$L$16"}</definedName>
    <definedName name="CẪ" hidden="1">{"'Sheet1'!$L$16"}</definedName>
    <definedName name="cab" localSheetId="12" hidden="1">{#N/A,#N/A,FALSE,"Chi tiÆt"}</definedName>
    <definedName name="cab" localSheetId="11" hidden="1">{#N/A,#N/A,FALSE,"Chi tiÆt"}</definedName>
    <definedName name="cab" localSheetId="13" hidden="1">{#N/A,#N/A,FALSE,"Chi tiÆt"}</definedName>
    <definedName name="cab" localSheetId="16" hidden="1">{#N/A,#N/A,FALSE,"Chi tiÆt"}</definedName>
    <definedName name="cab" localSheetId="21" hidden="1">{#N/A,#N/A,FALSE,"Chi tiÆt"}</definedName>
    <definedName name="cab" localSheetId="18" hidden="1">{#N/A,#N/A,FALSE,"Chi tiÆt"}</definedName>
    <definedName name="cab" localSheetId="19" hidden="1">{#N/A,#N/A,FALSE,"Chi tiÆt"}</definedName>
    <definedName name="cab" localSheetId="20" hidden="1">{#N/A,#N/A,FALSE,"Chi tiÆt"}</definedName>
    <definedName name="cab" localSheetId="22" hidden="1">{#N/A,#N/A,FALSE,"Chi tiÆt"}</definedName>
    <definedName name="cab" localSheetId="24" hidden="1">{#N/A,#N/A,FALSE,"Chi tiÆt"}</definedName>
    <definedName name="cab" localSheetId="28" hidden="1">{#N/A,#N/A,FALSE,"Chi tiÆt"}</definedName>
    <definedName name="cab" localSheetId="14" hidden="1">{#N/A,#N/A,FALSE,"Chi tiÆt"}</definedName>
    <definedName name="cab" hidden="1">{#N/A,#N/A,FALSE,"Chi tiÆt"}</definedName>
    <definedName name="Cable" localSheetId="12" hidden="1">{"'Sheet1'!$L$16"}</definedName>
    <definedName name="Cable" localSheetId="11" hidden="1">{"'Sheet1'!$L$16"}</definedName>
    <definedName name="Cable" localSheetId="13" hidden="1">{"'Sheet1'!$L$16"}</definedName>
    <definedName name="Cable" localSheetId="16" hidden="1">{"'Sheet1'!$L$16"}</definedName>
    <definedName name="Cable" localSheetId="21" hidden="1">{"'Sheet1'!$L$16"}</definedName>
    <definedName name="Cable" localSheetId="18" hidden="1">{"'Sheet1'!$L$16"}</definedName>
    <definedName name="Cable" localSheetId="19" hidden="1">{"'Sheet1'!$L$16"}</definedName>
    <definedName name="Cable" localSheetId="20" hidden="1">{"'Sheet1'!$L$16"}</definedName>
    <definedName name="Cable" localSheetId="22" hidden="1">{"'Sheet1'!$L$16"}</definedName>
    <definedName name="Cable" localSheetId="24" hidden="1">{"'Sheet1'!$L$16"}</definedName>
    <definedName name="Cable" localSheetId="28" hidden="1">{"'Sheet1'!$L$16"}</definedName>
    <definedName name="Cable" localSheetId="14" hidden="1">{"'Sheet1'!$L$16"}</definedName>
    <definedName name="Cable" hidden="1">{"'Sheet1'!$L$16"}</definedName>
    <definedName name="CABLE2">#REF!</definedName>
    <definedName name="CACAU">298161</definedName>
    <definedName name="caccccc" localSheetId="12" hidden="1">{"'Sheet1'!$L$16"}</definedName>
    <definedName name="caccccc" localSheetId="11" hidden="1">{"'Sheet1'!$L$16"}</definedName>
    <definedName name="caccccc" localSheetId="13" hidden="1">{"'Sheet1'!$L$16"}</definedName>
    <definedName name="caccccc" localSheetId="16" hidden="1">{"'Sheet1'!$L$16"}</definedName>
    <definedName name="caccccc" localSheetId="21" hidden="1">{"'Sheet1'!$L$16"}</definedName>
    <definedName name="caccccc" localSheetId="18" hidden="1">{"'Sheet1'!$L$16"}</definedName>
    <definedName name="caccccc" localSheetId="19" hidden="1">{"'Sheet1'!$L$16"}</definedName>
    <definedName name="caccccc" localSheetId="20" hidden="1">{"'Sheet1'!$L$16"}</definedName>
    <definedName name="caccccc" localSheetId="22" hidden="1">{"'Sheet1'!$L$16"}</definedName>
    <definedName name="caccccc" localSheetId="24" hidden="1">{"'Sheet1'!$L$16"}</definedName>
    <definedName name="caccccc" localSheetId="28" hidden="1">{"'Sheet1'!$L$16"}</definedName>
    <definedName name="caccccc" localSheetId="14" hidden="1">{"'Sheet1'!$L$16"}</definedName>
    <definedName name="caccccc" hidden="1">{"'Sheet1'!$L$16"}</definedName>
    <definedName name="CACSA" localSheetId="12" hidden="1">{"'Sheet1'!$L$16"}</definedName>
    <definedName name="CACSA" localSheetId="11" hidden="1">{"'Sheet1'!$L$16"}</definedName>
    <definedName name="CACSA" localSheetId="13" hidden="1">{"'Sheet1'!$L$16"}</definedName>
    <definedName name="CACSA" localSheetId="16" hidden="1">{"'Sheet1'!$L$16"}</definedName>
    <definedName name="CACSA" localSheetId="21" hidden="1">{"'Sheet1'!$L$16"}</definedName>
    <definedName name="CACSA" localSheetId="18" hidden="1">{"'Sheet1'!$L$16"}</definedName>
    <definedName name="CACSA" localSheetId="19" hidden="1">{"'Sheet1'!$L$16"}</definedName>
    <definedName name="CACSA" localSheetId="20" hidden="1">{"'Sheet1'!$L$16"}</definedName>
    <definedName name="CACSA" localSheetId="22" hidden="1">{"'Sheet1'!$L$16"}</definedName>
    <definedName name="CACSA" localSheetId="24" hidden="1">{"'Sheet1'!$L$16"}</definedName>
    <definedName name="CACSA" localSheetId="28" hidden="1">{"'Sheet1'!$L$16"}</definedName>
    <definedName name="CACSA" localSheetId="14" hidden="1">{"'Sheet1'!$L$16"}</definedName>
    <definedName name="CACSA" hidden="1">{"'Sheet1'!$L$16"}</definedName>
    <definedName name="cadca" hidden="1">#REF!</definedName>
    <definedName name="cadvfsdv" hidden="1">#REF!</definedName>
    <definedName name="CALBE" localSheetId="12" hidden="1">{"'Sheet1'!$L$16"}</definedName>
    <definedName name="CALBE" localSheetId="11" hidden="1">{"'Sheet1'!$L$16"}</definedName>
    <definedName name="CALBE" localSheetId="13" hidden="1">{"'Sheet1'!$L$16"}</definedName>
    <definedName name="CALBE" localSheetId="16" hidden="1">{"'Sheet1'!$L$16"}</definedName>
    <definedName name="CALBE" localSheetId="21" hidden="1">{"'Sheet1'!$L$16"}</definedName>
    <definedName name="CALBE" localSheetId="18" hidden="1">{"'Sheet1'!$L$16"}</definedName>
    <definedName name="CALBE" localSheetId="19" hidden="1">{"'Sheet1'!$L$16"}</definedName>
    <definedName name="CALBE" localSheetId="20" hidden="1">{"'Sheet1'!$L$16"}</definedName>
    <definedName name="CALBE" localSheetId="22" hidden="1">{"'Sheet1'!$L$16"}</definedName>
    <definedName name="CALBE" localSheetId="24" hidden="1">{"'Sheet1'!$L$16"}</definedName>
    <definedName name="CALBE" localSheetId="28" hidden="1">{"'Sheet1'!$L$16"}</definedName>
    <definedName name="CALBE" localSheetId="14" hidden="1">{"'Sheet1'!$L$16"}</definedName>
    <definedName name="CALBE" hidden="1">{"'Sheet1'!$L$16"}</definedName>
    <definedName name="cald" localSheetId="12" hidden="1">{#N/A,#N/A,FALSE,"CCTV"}</definedName>
    <definedName name="cald" localSheetId="11" hidden="1">{#N/A,#N/A,FALSE,"CCTV"}</definedName>
    <definedName name="cald" localSheetId="13" hidden="1">{#N/A,#N/A,FALSE,"CCTV"}</definedName>
    <definedName name="cald" localSheetId="16" hidden="1">{#N/A,#N/A,FALSE,"CCTV"}</definedName>
    <definedName name="cald" localSheetId="21" hidden="1">{#N/A,#N/A,FALSE,"CCTV"}</definedName>
    <definedName name="cald" localSheetId="18" hidden="1">{#N/A,#N/A,FALSE,"CCTV"}</definedName>
    <definedName name="cald" localSheetId="19" hidden="1">{#N/A,#N/A,FALSE,"CCTV"}</definedName>
    <definedName name="cald" localSheetId="20" hidden="1">{#N/A,#N/A,FALSE,"CCTV"}</definedName>
    <definedName name="cald" localSheetId="22" hidden="1">{#N/A,#N/A,FALSE,"CCTV"}</definedName>
    <definedName name="cald" localSheetId="24" hidden="1">{#N/A,#N/A,FALSE,"CCTV"}</definedName>
    <definedName name="cald" localSheetId="28" hidden="1">{#N/A,#N/A,FALSE,"CCTV"}</definedName>
    <definedName name="cald" localSheetId="14" hidden="1">{#N/A,#N/A,FALSE,"CCTV"}</definedName>
    <definedName name="cald" hidden="1">{#N/A,#N/A,FALSE,"CCTV"}</definedName>
    <definedName name="calpine" localSheetId="1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1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13"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16"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2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1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19"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2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2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2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2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localSheetId="1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lpine"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CAMAY">#REF!</definedName>
    <definedName name="came" localSheetId="12" hidden="1">{"'Sheet1'!$L$16"}</definedName>
    <definedName name="came" localSheetId="11" hidden="1">{"'Sheet1'!$L$16"}</definedName>
    <definedName name="came" localSheetId="13" hidden="1">{"'Sheet1'!$L$16"}</definedName>
    <definedName name="came" localSheetId="16" hidden="1">{"'Sheet1'!$L$16"}</definedName>
    <definedName name="came" localSheetId="21" hidden="1">{"'Sheet1'!$L$16"}</definedName>
    <definedName name="came" localSheetId="18" hidden="1">{"'Sheet1'!$L$16"}</definedName>
    <definedName name="came" localSheetId="19" hidden="1">{"'Sheet1'!$L$16"}</definedName>
    <definedName name="came" localSheetId="20" hidden="1">{"'Sheet1'!$L$16"}</definedName>
    <definedName name="came" localSheetId="22" hidden="1">{"'Sheet1'!$L$16"}</definedName>
    <definedName name="came" localSheetId="24" hidden="1">{"'Sheet1'!$L$16"}</definedName>
    <definedName name="came" localSheetId="28" hidden="1">{"'Sheet1'!$L$16"}</definedName>
    <definedName name="came" localSheetId="14" hidden="1">{"'Sheet1'!$L$16"}</definedName>
    <definedName name="came" hidden="1">{"'Sheet1'!$L$16"}</definedName>
    <definedName name="CAMTC">#REF!</definedName>
    <definedName name="Can">#REF!</definedName>
    <definedName name="canlientuc">#REF!</definedName>
    <definedName name="CANON" localSheetId="12" hidden="1">{"'Sheet1'!$L$16"}</definedName>
    <definedName name="CANON" localSheetId="11" hidden="1">{"'Sheet1'!$L$16"}</definedName>
    <definedName name="CANON" localSheetId="13" hidden="1">{"'Sheet1'!$L$16"}</definedName>
    <definedName name="CANON" localSheetId="16" hidden="1">{"'Sheet1'!$L$16"}</definedName>
    <definedName name="CANON" localSheetId="21" hidden="1">{"'Sheet1'!$L$16"}</definedName>
    <definedName name="CANON" localSheetId="18" hidden="1">{"'Sheet1'!$L$16"}</definedName>
    <definedName name="CANON" localSheetId="19" hidden="1">{"'Sheet1'!$L$16"}</definedName>
    <definedName name="CANON" localSheetId="20" hidden="1">{"'Sheet1'!$L$16"}</definedName>
    <definedName name="CANON" localSheetId="22" hidden="1">{"'Sheet1'!$L$16"}</definedName>
    <definedName name="CANON" localSheetId="24" hidden="1">{"'Sheet1'!$L$16"}</definedName>
    <definedName name="CANON" localSheetId="28" hidden="1">{"'Sheet1'!$L$16"}</definedName>
    <definedName name="CANON" localSheetId="14" hidden="1">{"'Sheet1'!$L$16"}</definedName>
    <definedName name="CANON" hidden="1">{"'Sheet1'!$L$16"}</definedName>
    <definedName name="CANOPY" hidden="1">#REF!</definedName>
    <definedName name="canteen" localSheetId="12" hidden="1">{"'Sheet1'!$L$16"}</definedName>
    <definedName name="canteen" localSheetId="11" hidden="1">{"'Sheet1'!$L$16"}</definedName>
    <definedName name="canteen" localSheetId="13" hidden="1">{"'Sheet1'!$L$16"}</definedName>
    <definedName name="canteen" localSheetId="16" hidden="1">{"'Sheet1'!$L$16"}</definedName>
    <definedName name="canteen" localSheetId="21" hidden="1">{"'Sheet1'!$L$16"}</definedName>
    <definedName name="canteen" localSheetId="18" hidden="1">{"'Sheet1'!$L$16"}</definedName>
    <definedName name="canteen" localSheetId="19" hidden="1">{"'Sheet1'!$L$16"}</definedName>
    <definedName name="canteen" localSheetId="20" hidden="1">{"'Sheet1'!$L$16"}</definedName>
    <definedName name="canteen" localSheetId="22" hidden="1">{"'Sheet1'!$L$16"}</definedName>
    <definedName name="canteen" localSheetId="24" hidden="1">{"'Sheet1'!$L$16"}</definedName>
    <definedName name="canteen" localSheetId="28" hidden="1">{"'Sheet1'!$L$16"}</definedName>
    <definedName name="canteen" localSheetId="14" hidden="1">{"'Sheet1'!$L$16"}</definedName>
    <definedName name="canteen" hidden="1">{"'Sheet1'!$L$16"}</definedName>
    <definedName name="canthep" localSheetId="12" hidden="1">{"'Sheet1'!$L$16"}</definedName>
    <definedName name="canthep" localSheetId="11" hidden="1">{"'Sheet1'!$L$16"}</definedName>
    <definedName name="canthep" localSheetId="13" hidden="1">{"'Sheet1'!$L$16"}</definedName>
    <definedName name="canthep" localSheetId="16" hidden="1">{"'Sheet1'!$L$16"}</definedName>
    <definedName name="canthep" localSheetId="21" hidden="1">{"'Sheet1'!$L$16"}</definedName>
    <definedName name="canthep" localSheetId="18" hidden="1">{"'Sheet1'!$L$16"}</definedName>
    <definedName name="canthep" localSheetId="19" hidden="1">{"'Sheet1'!$L$16"}</definedName>
    <definedName name="canthep" localSheetId="20" hidden="1">{"'Sheet1'!$L$16"}</definedName>
    <definedName name="canthep" localSheetId="22" hidden="1">{"'Sheet1'!$L$16"}</definedName>
    <definedName name="canthep" localSheetId="24" hidden="1">{"'Sheet1'!$L$16"}</definedName>
    <definedName name="canthep" localSheetId="28" hidden="1">{"'Sheet1'!$L$16"}</definedName>
    <definedName name="canthep" localSheetId="14" hidden="1">{"'Sheet1'!$L$16"}</definedName>
    <definedName name="canthep" hidden="1">{"'Sheet1'!$L$16"}</definedName>
    <definedName name="cao">#REF!</definedName>
    <definedName name="CaododayGa" localSheetId="12" hidden="1">{"'Sheet1'!$L$16"}</definedName>
    <definedName name="CaododayGa" localSheetId="11" hidden="1">{"'Sheet1'!$L$16"}</definedName>
    <definedName name="CaododayGa" localSheetId="13" hidden="1">{"'Sheet1'!$L$16"}</definedName>
    <definedName name="CaododayGa" localSheetId="16" hidden="1">{"'Sheet1'!$L$16"}</definedName>
    <definedName name="CaododayGa" localSheetId="21" hidden="1">{"'Sheet1'!$L$16"}</definedName>
    <definedName name="CaododayGa" localSheetId="18" hidden="1">{"'Sheet1'!$L$16"}</definedName>
    <definedName name="CaododayGa" localSheetId="19" hidden="1">{"'Sheet1'!$L$16"}</definedName>
    <definedName name="CaododayGa" localSheetId="20" hidden="1">{"'Sheet1'!$L$16"}</definedName>
    <definedName name="CaododayGa" localSheetId="22" hidden="1">{"'Sheet1'!$L$16"}</definedName>
    <definedName name="CaododayGa" localSheetId="24" hidden="1">{"'Sheet1'!$L$16"}</definedName>
    <definedName name="CaododayGa" localSheetId="28" hidden="1">{"'Sheet1'!$L$16"}</definedName>
    <definedName name="CaododayGa" localSheetId="14" hidden="1">{"'Sheet1'!$L$16"}</definedName>
    <definedName name="CaododayGa" hidden="1">{"'Sheet1'!$L$16"}</definedName>
    <definedName name="CaoDoHienTran">0</definedName>
    <definedName name="cap">#REF!</definedName>
    <definedName name="cap0.7">#REF!</definedName>
    <definedName name="CAP1B" localSheetId="1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1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1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1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2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1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19"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2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2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2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2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localSheetId="1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1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1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1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1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2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1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19"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2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2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2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2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localSheetId="1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CongTrinh">#REF!</definedName>
    <definedName name="CAPDAT">#REF!</definedName>
    <definedName name="CAPT">#REF!</definedName>
    <definedName name="CAPT_2">#REF!</definedName>
    <definedName name="CAPT_3">#REF!</definedName>
    <definedName name="CAPT_4">#REF!</definedName>
    <definedName name="CAPT_5">#REF!</definedName>
    <definedName name="CAPT_6">#REF!</definedName>
    <definedName name="CAPT_7">#REF!</definedName>
    <definedName name="CAPT_8">#REF!</definedName>
    <definedName name="CAPT_9">#REF!</definedName>
    <definedName name="capxutEH">#REF!</definedName>
    <definedName name="Car">#REF!</definedName>
    <definedName name="CARL" localSheetId="12" hidden="1">{#N/A,#N/A,FALSE,"CCTV"}</definedName>
    <definedName name="CARL" localSheetId="11" hidden="1">{#N/A,#N/A,FALSE,"CCTV"}</definedName>
    <definedName name="CARL" localSheetId="13" hidden="1">{#N/A,#N/A,FALSE,"CCTV"}</definedName>
    <definedName name="CARL" localSheetId="16" hidden="1">{#N/A,#N/A,FALSE,"CCTV"}</definedName>
    <definedName name="CARL" localSheetId="21" hidden="1">{#N/A,#N/A,FALSE,"CCTV"}</definedName>
    <definedName name="CARL" localSheetId="18" hidden="1">{#N/A,#N/A,FALSE,"CCTV"}</definedName>
    <definedName name="CARL" localSheetId="19" hidden="1">{#N/A,#N/A,FALSE,"CCTV"}</definedName>
    <definedName name="CARL" localSheetId="20" hidden="1">{#N/A,#N/A,FALSE,"CCTV"}</definedName>
    <definedName name="CARL" localSheetId="22" hidden="1">{#N/A,#N/A,FALSE,"CCTV"}</definedName>
    <definedName name="CARL" localSheetId="24" hidden="1">{#N/A,#N/A,FALSE,"CCTV"}</definedName>
    <definedName name="CARL" localSheetId="28" hidden="1">{#N/A,#N/A,FALSE,"CCTV"}</definedName>
    <definedName name="CARL" localSheetId="14" hidden="1">{#N/A,#N/A,FALSE,"CCTV"}</definedName>
    <definedName name="CARL" hidden="1">{#N/A,#N/A,FALSE,"CCTV"}</definedName>
    <definedName name="CARL1" localSheetId="12" hidden="1">{#N/A,#N/A,FALSE,"CCTV"}</definedName>
    <definedName name="CARL1" localSheetId="11" hidden="1">{#N/A,#N/A,FALSE,"CCTV"}</definedName>
    <definedName name="CARL1" localSheetId="13" hidden="1">{#N/A,#N/A,FALSE,"CCTV"}</definedName>
    <definedName name="CARL1" localSheetId="16" hidden="1">{#N/A,#N/A,FALSE,"CCTV"}</definedName>
    <definedName name="CARL1" localSheetId="21" hidden="1">{#N/A,#N/A,FALSE,"CCTV"}</definedName>
    <definedName name="CARL1" localSheetId="18" hidden="1">{#N/A,#N/A,FALSE,"CCTV"}</definedName>
    <definedName name="CARL1" localSheetId="19" hidden="1">{#N/A,#N/A,FALSE,"CCTV"}</definedName>
    <definedName name="CARL1" localSheetId="20" hidden="1">{#N/A,#N/A,FALSE,"CCTV"}</definedName>
    <definedName name="CARL1" localSheetId="22" hidden="1">{#N/A,#N/A,FALSE,"CCTV"}</definedName>
    <definedName name="CARL1" localSheetId="24" hidden="1">{#N/A,#N/A,FALSE,"CCTV"}</definedName>
    <definedName name="CARL1" localSheetId="28" hidden="1">{#N/A,#N/A,FALSE,"CCTV"}</definedName>
    <definedName name="CARL1" localSheetId="14" hidden="1">{#N/A,#N/A,FALSE,"CCTV"}</definedName>
    <definedName name="CARL1" hidden="1">{#N/A,#N/A,FALSE,"CCTV"}</definedName>
    <definedName name="CARL2" localSheetId="12" hidden="1">{#N/A,#N/A,FALSE,"CCTV"}</definedName>
    <definedName name="CARL2" localSheetId="11" hidden="1">{#N/A,#N/A,FALSE,"CCTV"}</definedName>
    <definedName name="CARL2" localSheetId="13" hidden="1">{#N/A,#N/A,FALSE,"CCTV"}</definedName>
    <definedName name="CARL2" localSheetId="16" hidden="1">{#N/A,#N/A,FALSE,"CCTV"}</definedName>
    <definedName name="CARL2" localSheetId="21" hidden="1">{#N/A,#N/A,FALSE,"CCTV"}</definedName>
    <definedName name="CARL2" localSheetId="18" hidden="1">{#N/A,#N/A,FALSE,"CCTV"}</definedName>
    <definedName name="CARL2" localSheetId="19" hidden="1">{#N/A,#N/A,FALSE,"CCTV"}</definedName>
    <definedName name="CARL2" localSheetId="20" hidden="1">{#N/A,#N/A,FALSE,"CCTV"}</definedName>
    <definedName name="CARL2" localSheetId="22" hidden="1">{#N/A,#N/A,FALSE,"CCTV"}</definedName>
    <definedName name="CARL2" localSheetId="24" hidden="1">{#N/A,#N/A,FALSE,"CCTV"}</definedName>
    <definedName name="CARL2" localSheetId="28" hidden="1">{#N/A,#N/A,FALSE,"CCTV"}</definedName>
    <definedName name="CARL2" localSheetId="14" hidden="1">{#N/A,#N/A,FALSE,"CCTV"}</definedName>
    <definedName name="CARL2" hidden="1">{#N/A,#N/A,FALSE,"CCTV"}</definedName>
    <definedName name="Cashbook" localSheetId="12" hidden="1">{#N/A,#N/A,FALSE,"Sheet1"}</definedName>
    <definedName name="Cashbook" localSheetId="11" hidden="1">{#N/A,#N/A,FALSE,"Sheet1"}</definedName>
    <definedName name="Cashbook" localSheetId="13" hidden="1">{#N/A,#N/A,FALSE,"Sheet1"}</definedName>
    <definedName name="Cashbook" localSheetId="16" hidden="1">{#N/A,#N/A,FALSE,"Sheet1"}</definedName>
    <definedName name="Cashbook" localSheetId="21" hidden="1">{#N/A,#N/A,FALSE,"Sheet1"}</definedName>
    <definedName name="Cashbook" localSheetId="18" hidden="1">{#N/A,#N/A,FALSE,"Sheet1"}</definedName>
    <definedName name="Cashbook" localSheetId="19" hidden="1">{#N/A,#N/A,FALSE,"Sheet1"}</definedName>
    <definedName name="Cashbook" localSheetId="20" hidden="1">{#N/A,#N/A,FALSE,"Sheet1"}</definedName>
    <definedName name="Cashbook" localSheetId="22" hidden="1">{#N/A,#N/A,FALSE,"Sheet1"}</definedName>
    <definedName name="Cashbook" localSheetId="24" hidden="1">{#N/A,#N/A,FALSE,"Sheet1"}</definedName>
    <definedName name="Cashbook" localSheetId="28" hidden="1">{#N/A,#N/A,FALSE,"Sheet1"}</definedName>
    <definedName name="Cashbook" localSheetId="14" hidden="1">{#N/A,#N/A,FALSE,"Sheet1"}</definedName>
    <definedName name="Cashbook" hidden="1">{#N/A,#N/A,FALSE,"Sheet1"}</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ashflow20030930" localSheetId="16" hidden="1">{"M1Print",#N/A,TRUE,"M1";"M2Print",#N/A,TRUE,"M2";"M1sPrint",#N/A,TRUE,"M1s";"M2aPrint",#N/A,TRUE,"M2a";"M4Print",#N/A,TRUE,"M4";"M5Print",#N/A,TRUE,"M5";"M6Print",#N/A,TRUE,"M6";"M6_1Print",#N/A,TRUE,"M6_1";"M6_2Print",#N/A,TRUE,"M6_2";"M7_1Print",#N/A,TRUE,"M7_1";"M7_2Print",#N/A,TRUE,"M7_2"}</definedName>
    <definedName name="cashflow20030930" localSheetId="21" hidden="1">{"M1Print",#N/A,TRUE,"M1";"M2Print",#N/A,TRUE,"M2";"M1sPrint",#N/A,TRUE,"M1s";"M2aPrint",#N/A,TRUE,"M2a";"M4Print",#N/A,TRUE,"M4";"M5Print",#N/A,TRUE,"M5";"M6Print",#N/A,TRUE,"M6";"M6_1Print",#N/A,TRUE,"M6_1";"M6_2Print",#N/A,TRUE,"M6_2";"M7_1Print",#N/A,TRUE,"M7_1";"M7_2Print",#N/A,TRUE,"M7_2"}</definedName>
    <definedName name="cashflow20030930" localSheetId="18" hidden="1">{"M1Print",#N/A,TRUE,"M1";"M2Print",#N/A,TRUE,"M2";"M1sPrint",#N/A,TRUE,"M1s";"M2aPrint",#N/A,TRUE,"M2a";"M4Print",#N/A,TRUE,"M4";"M5Print",#N/A,TRUE,"M5";"M6Print",#N/A,TRUE,"M6";"M6_1Print",#N/A,TRUE,"M6_1";"M6_2Print",#N/A,TRUE,"M6_2";"M7_1Print",#N/A,TRUE,"M7_1";"M7_2Print",#N/A,TRUE,"M7_2"}</definedName>
    <definedName name="cashflow20030930" localSheetId="19" hidden="1">{"M1Print",#N/A,TRUE,"M1";"M2Print",#N/A,TRUE,"M2";"M1sPrint",#N/A,TRUE,"M1s";"M2aPrint",#N/A,TRUE,"M2a";"M4Print",#N/A,TRUE,"M4";"M5Print",#N/A,TRUE,"M5";"M6Print",#N/A,TRUE,"M6";"M6_1Print",#N/A,TRUE,"M6_1";"M6_2Print",#N/A,TRUE,"M6_2";"M7_1Print",#N/A,TRUE,"M7_1";"M7_2Print",#N/A,TRUE,"M7_2"}</definedName>
    <definedName name="cashflow20030930" localSheetId="20" hidden="1">{"M1Print",#N/A,TRUE,"M1";"M2Print",#N/A,TRUE,"M2";"M1sPrint",#N/A,TRUE,"M1s";"M2aPrint",#N/A,TRUE,"M2a";"M4Print",#N/A,TRUE,"M4";"M5Print",#N/A,TRUE,"M5";"M6Print",#N/A,TRUE,"M6";"M6_1Print",#N/A,TRUE,"M6_1";"M6_2Print",#N/A,TRUE,"M6_2";"M7_1Print",#N/A,TRUE,"M7_1";"M7_2Print",#N/A,TRUE,"M7_2"}</definedName>
    <definedName name="cashflow20030930" localSheetId="22" hidden="1">{"M1Print",#N/A,TRUE,"M1";"M2Print",#N/A,TRUE,"M2";"M1sPrint",#N/A,TRUE,"M1s";"M2aPrint",#N/A,TRUE,"M2a";"M4Print",#N/A,TRUE,"M4";"M5Print",#N/A,TRUE,"M5";"M6Print",#N/A,TRUE,"M6";"M6_1Print",#N/A,TRUE,"M6_1";"M6_2Print",#N/A,TRUE,"M6_2";"M7_1Print",#N/A,TRUE,"M7_1";"M7_2Print",#N/A,TRUE,"M7_2"}</definedName>
    <definedName name="cashflow20030930" localSheetId="24" hidden="1">{"M1Print",#N/A,TRUE,"M1";"M2Print",#N/A,TRUE,"M2";"M1sPrint",#N/A,TRUE,"M1s";"M2aPrint",#N/A,TRUE,"M2a";"M4Print",#N/A,TRUE,"M4";"M5Print",#N/A,TRUE,"M5";"M6Print",#N/A,TRUE,"M6";"M6_1Print",#N/A,TRUE,"M6_1";"M6_2Print",#N/A,TRUE,"M6_2";"M7_1Print",#N/A,TRUE,"M7_1";"M7_2Print",#N/A,TRUE,"M7_2"}</definedName>
    <definedName name="cashflow20030930" localSheetId="28" hidden="1">{"M1Print",#N/A,TRUE,"M1";"M2Print",#N/A,TRUE,"M2";"M1sPrint",#N/A,TRUE,"M1s";"M2aPrint",#N/A,TRUE,"M2a";"M4Print",#N/A,TRUE,"M4";"M5Print",#N/A,TRUE,"M5";"M6Print",#N/A,TRUE,"M6";"M6_1Print",#N/A,TRUE,"M6_1";"M6_2Print",#N/A,TRUE,"M6_2";"M7_1Print",#N/A,TRUE,"M7_1";"M7_2Print",#N/A,TRUE,"M7_2"}</definedName>
    <definedName name="cashflow20030930" localSheetId="14"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asson3" localSheetId="12" hidden="1">{#N/A,#N/A,FALSE,"전체집계표";#N/A,#N/A,FALSE,"안벽30000";#N/A,#N/A,FALSE,"안벽20000";#N/A,#N/A,FALSE,"내호안";#N/A,#N/A,FALSE,"외호안";#N/A,#N/A,FALSE,"준설토A";#N/A,#N/A,FALSE,"준설토B";#N/A,#N/A,FALSE,"적출장"}</definedName>
    <definedName name="casson3" localSheetId="11" hidden="1">{#N/A,#N/A,FALSE,"전체집계표";#N/A,#N/A,FALSE,"안벽30000";#N/A,#N/A,FALSE,"안벽20000";#N/A,#N/A,FALSE,"내호안";#N/A,#N/A,FALSE,"외호안";#N/A,#N/A,FALSE,"준설토A";#N/A,#N/A,FALSE,"준설토B";#N/A,#N/A,FALSE,"적출장"}</definedName>
    <definedName name="casson3" localSheetId="13" hidden="1">{#N/A,#N/A,FALSE,"전체집계표";#N/A,#N/A,FALSE,"안벽30000";#N/A,#N/A,FALSE,"안벽20000";#N/A,#N/A,FALSE,"내호안";#N/A,#N/A,FALSE,"외호안";#N/A,#N/A,FALSE,"준설토A";#N/A,#N/A,FALSE,"준설토B";#N/A,#N/A,FALSE,"적출장"}</definedName>
    <definedName name="casson3" localSheetId="16" hidden="1">{#N/A,#N/A,FALSE,"전체집계표";#N/A,#N/A,FALSE,"안벽30000";#N/A,#N/A,FALSE,"안벽20000";#N/A,#N/A,FALSE,"내호안";#N/A,#N/A,FALSE,"외호안";#N/A,#N/A,FALSE,"준설토A";#N/A,#N/A,FALSE,"준설토B";#N/A,#N/A,FALSE,"적출장"}</definedName>
    <definedName name="casson3" localSheetId="21" hidden="1">{#N/A,#N/A,FALSE,"전체집계표";#N/A,#N/A,FALSE,"안벽30000";#N/A,#N/A,FALSE,"안벽20000";#N/A,#N/A,FALSE,"내호안";#N/A,#N/A,FALSE,"외호안";#N/A,#N/A,FALSE,"준설토A";#N/A,#N/A,FALSE,"준설토B";#N/A,#N/A,FALSE,"적출장"}</definedName>
    <definedName name="casson3" localSheetId="18" hidden="1">{#N/A,#N/A,FALSE,"전체집계표";#N/A,#N/A,FALSE,"안벽30000";#N/A,#N/A,FALSE,"안벽20000";#N/A,#N/A,FALSE,"내호안";#N/A,#N/A,FALSE,"외호안";#N/A,#N/A,FALSE,"준설토A";#N/A,#N/A,FALSE,"준설토B";#N/A,#N/A,FALSE,"적출장"}</definedName>
    <definedName name="casson3" localSheetId="19" hidden="1">{#N/A,#N/A,FALSE,"전체집계표";#N/A,#N/A,FALSE,"안벽30000";#N/A,#N/A,FALSE,"안벽20000";#N/A,#N/A,FALSE,"내호안";#N/A,#N/A,FALSE,"외호안";#N/A,#N/A,FALSE,"준설토A";#N/A,#N/A,FALSE,"준설토B";#N/A,#N/A,FALSE,"적출장"}</definedName>
    <definedName name="casson3" localSheetId="20" hidden="1">{#N/A,#N/A,FALSE,"전체집계표";#N/A,#N/A,FALSE,"안벽30000";#N/A,#N/A,FALSE,"안벽20000";#N/A,#N/A,FALSE,"내호안";#N/A,#N/A,FALSE,"외호안";#N/A,#N/A,FALSE,"준설토A";#N/A,#N/A,FALSE,"준설토B";#N/A,#N/A,FALSE,"적출장"}</definedName>
    <definedName name="casson3" localSheetId="22" hidden="1">{#N/A,#N/A,FALSE,"전체집계표";#N/A,#N/A,FALSE,"안벽30000";#N/A,#N/A,FALSE,"안벽20000";#N/A,#N/A,FALSE,"내호안";#N/A,#N/A,FALSE,"외호안";#N/A,#N/A,FALSE,"준설토A";#N/A,#N/A,FALSE,"준설토B";#N/A,#N/A,FALSE,"적출장"}</definedName>
    <definedName name="casson3" localSheetId="24" hidden="1">{#N/A,#N/A,FALSE,"전체집계표";#N/A,#N/A,FALSE,"안벽30000";#N/A,#N/A,FALSE,"안벽20000";#N/A,#N/A,FALSE,"내호안";#N/A,#N/A,FALSE,"외호안";#N/A,#N/A,FALSE,"준설토A";#N/A,#N/A,FALSE,"준설토B";#N/A,#N/A,FALSE,"적출장"}</definedName>
    <definedName name="casson3" localSheetId="28" hidden="1">{#N/A,#N/A,FALSE,"전체집계표";#N/A,#N/A,FALSE,"안벽30000";#N/A,#N/A,FALSE,"안벽20000";#N/A,#N/A,FALSE,"내호안";#N/A,#N/A,FALSE,"외호안";#N/A,#N/A,FALSE,"준설토A";#N/A,#N/A,FALSE,"준설토B";#N/A,#N/A,FALSE,"적출장"}</definedName>
    <definedName name="casson3" localSheetId="14" hidden="1">{#N/A,#N/A,FALSE,"전체집계표";#N/A,#N/A,FALSE,"안벽30000";#N/A,#N/A,FALSE,"안벽20000";#N/A,#N/A,FALSE,"내호안";#N/A,#N/A,FALSE,"외호안";#N/A,#N/A,FALSE,"준설토A";#N/A,#N/A,FALSE,"준설토B";#N/A,#N/A,FALSE,"적출장"}</definedName>
    <definedName name="casson3" hidden="1">{#N/A,#N/A,FALSE,"전체집계표";#N/A,#N/A,FALSE,"안벽30000";#N/A,#N/A,FALSE,"안벽20000";#N/A,#N/A,FALSE,"내호안";#N/A,#N/A,FALSE,"외호안";#N/A,#N/A,FALSE,"준설토A";#N/A,#N/A,FALSE,"준설토B";#N/A,#N/A,FALSE,"적출장"}</definedName>
    <definedName name="cat" localSheetId="12">{"Book1"}</definedName>
    <definedName name="cat" localSheetId="11">{"Book1"}</definedName>
    <definedName name="cat" localSheetId="13">{"Book1"}</definedName>
    <definedName name="cat" localSheetId="16">{"Book1"}</definedName>
    <definedName name="cat" localSheetId="21">{"Book1"}</definedName>
    <definedName name="cat" localSheetId="18">{"Book1"}</definedName>
    <definedName name="cat" localSheetId="19">{"Book1"}</definedName>
    <definedName name="cat" localSheetId="20">{"Book1"}</definedName>
    <definedName name="cat" localSheetId="22">{"Book1"}</definedName>
    <definedName name="cat" localSheetId="24">{"Book1"}</definedName>
    <definedName name="cat" localSheetId="28">{"Book1"}</definedName>
    <definedName name="cat" localSheetId="14">{"Book1"}</definedName>
    <definedName name="cat">{"Book1"}</definedName>
    <definedName name="catalogue" localSheetId="12" hidden="1">{"'Sheet1'!$L$16"}</definedName>
    <definedName name="catalogue" localSheetId="11" hidden="1">{"'Sheet1'!$L$16"}</definedName>
    <definedName name="catalogue" localSheetId="13" hidden="1">{"'Sheet1'!$L$16"}</definedName>
    <definedName name="catalogue" localSheetId="16" hidden="1">{"'Sheet1'!$L$16"}</definedName>
    <definedName name="catalogue" localSheetId="21" hidden="1">{"'Sheet1'!$L$16"}</definedName>
    <definedName name="catalogue" localSheetId="18" hidden="1">{"'Sheet1'!$L$16"}</definedName>
    <definedName name="catalogue" localSheetId="19" hidden="1">{"'Sheet1'!$L$16"}</definedName>
    <definedName name="catalogue" localSheetId="20" hidden="1">{"'Sheet1'!$L$16"}</definedName>
    <definedName name="catalogue" localSheetId="22" hidden="1">{"'Sheet1'!$L$16"}</definedName>
    <definedName name="catalogue" localSheetId="24" hidden="1">{"'Sheet1'!$L$16"}</definedName>
    <definedName name="catalogue" localSheetId="28" hidden="1">{"'Sheet1'!$L$16"}</definedName>
    <definedName name="catalogue" localSheetId="14" hidden="1">{"'Sheet1'!$L$16"}</definedName>
    <definedName name="catalogue" hidden="1">{"'Sheet1'!$L$16"}</definedName>
    <definedName name="Category_All">#REF!</definedName>
    <definedName name="CATIN">#N/A</definedName>
    <definedName name="CATJYOU">#N/A</definedName>
    <definedName name="CatK95" localSheetId="12" hidden="1">{"'Sheet1'!$L$16"}</definedName>
    <definedName name="CatK95" localSheetId="11" hidden="1">{"'Sheet1'!$L$16"}</definedName>
    <definedName name="CatK95" localSheetId="13" hidden="1">{"'Sheet1'!$L$16"}</definedName>
    <definedName name="CatK95" localSheetId="16" hidden="1">{"'Sheet1'!$L$16"}</definedName>
    <definedName name="CatK95" localSheetId="21" hidden="1">{"'Sheet1'!$L$16"}</definedName>
    <definedName name="CatK95" localSheetId="18" hidden="1">{"'Sheet1'!$L$16"}</definedName>
    <definedName name="CatK95" localSheetId="19" hidden="1">{"'Sheet1'!$L$16"}</definedName>
    <definedName name="CatK95" localSheetId="20" hidden="1">{"'Sheet1'!$L$16"}</definedName>
    <definedName name="CatK95" localSheetId="22" hidden="1">{"'Sheet1'!$L$16"}</definedName>
    <definedName name="CatK95" localSheetId="24" hidden="1">{"'Sheet1'!$L$16"}</definedName>
    <definedName name="CatK95" localSheetId="28" hidden="1">{"'Sheet1'!$L$16"}</definedName>
    <definedName name="CatK95" localSheetId="14" hidden="1">{"'Sheet1'!$L$16"}</definedName>
    <definedName name="CatK95" hidden="1">{"'Sheet1'!$L$16"}</definedName>
    <definedName name="CATREC">#N/A</definedName>
    <definedName name="CATSYU">#N/A</definedName>
    <definedName name="cau">#REF!</definedName>
    <definedName name="cauthang" localSheetId="12" hidden="1">{"'Sheet1'!$L$16"}</definedName>
    <definedName name="cauthang" localSheetId="11" hidden="1">{"'Sheet1'!$L$16"}</definedName>
    <definedName name="cauthang" localSheetId="13" hidden="1">{"'Sheet1'!$L$16"}</definedName>
    <definedName name="cauthang" localSheetId="16" hidden="1">{"'Sheet1'!$L$16"}</definedName>
    <definedName name="cauthang" localSheetId="21" hidden="1">{"'Sheet1'!$L$16"}</definedName>
    <definedName name="cauthang" localSheetId="18" hidden="1">{"'Sheet1'!$L$16"}</definedName>
    <definedName name="cauthang" localSheetId="19" hidden="1">{"'Sheet1'!$L$16"}</definedName>
    <definedName name="cauthang" localSheetId="20" hidden="1">{"'Sheet1'!$L$16"}</definedName>
    <definedName name="cauthang" localSheetId="22" hidden="1">{"'Sheet1'!$L$16"}</definedName>
    <definedName name="cauthang" localSheetId="24" hidden="1">{"'Sheet1'!$L$16"}</definedName>
    <definedName name="cauthang" localSheetId="28" hidden="1">{"'Sheet1'!$L$16"}</definedName>
    <definedName name="cauthang" localSheetId="14" hidden="1">{"'Sheet1'!$L$16"}</definedName>
    <definedName name="cauthang" hidden="1">{"'Sheet1'!$L$16"}</definedName>
    <definedName name="cauthang_1" localSheetId="12">{"'Sheet1'!$L$16"}</definedName>
    <definedName name="cauthang_1" localSheetId="11">{"'Sheet1'!$L$16"}</definedName>
    <definedName name="cauthang_1" localSheetId="13">{"'Sheet1'!$L$16"}</definedName>
    <definedName name="cauthang_1" localSheetId="16">{"'Sheet1'!$L$16"}</definedName>
    <definedName name="cauthang_1" localSheetId="21">{"'Sheet1'!$L$16"}</definedName>
    <definedName name="cauthang_1" localSheetId="18">{"'Sheet1'!$L$16"}</definedName>
    <definedName name="cauthang_1" localSheetId="19">{"'Sheet1'!$L$16"}</definedName>
    <definedName name="cauthang_1" localSheetId="20">{"'Sheet1'!$L$16"}</definedName>
    <definedName name="cauthang_1" localSheetId="22">{"'Sheet1'!$L$16"}</definedName>
    <definedName name="cauthang_1" localSheetId="24">{"'Sheet1'!$L$16"}</definedName>
    <definedName name="cauthang_1" localSheetId="28">{"'Sheet1'!$L$16"}</definedName>
    <definedName name="cauthang_1" localSheetId="14">{"'Sheet1'!$L$16"}</definedName>
    <definedName name="cauthang_1">{"'Sheet1'!$L$16"}</definedName>
    <definedName name="CAVT">#REF!</definedName>
    <definedName name="Caw">0.45-0.11</definedName>
    <definedName name="cay" localSheetId="12" hidden="1">{"'Sheet1'!$L$16"}</definedName>
    <definedName name="cay" localSheetId="11" hidden="1">{"'Sheet1'!$L$16"}</definedName>
    <definedName name="cay" localSheetId="13" hidden="1">{"'Sheet1'!$L$16"}</definedName>
    <definedName name="cay" localSheetId="16" hidden="1">{"'Sheet1'!$L$16"}</definedName>
    <definedName name="cay" localSheetId="21" hidden="1">{"'Sheet1'!$L$16"}</definedName>
    <definedName name="cay" localSheetId="18" hidden="1">{"'Sheet1'!$L$16"}</definedName>
    <definedName name="cay" localSheetId="19" hidden="1">{"'Sheet1'!$L$16"}</definedName>
    <definedName name="cay" localSheetId="20" hidden="1">{"'Sheet1'!$L$16"}</definedName>
    <definedName name="cay" localSheetId="22" hidden="1">{"'Sheet1'!$L$16"}</definedName>
    <definedName name="cay" localSheetId="24" hidden="1">{"'Sheet1'!$L$16"}</definedName>
    <definedName name="cay" localSheetId="28" hidden="1">{"'Sheet1'!$L$16"}</definedName>
    <definedName name="cay" localSheetId="14" hidden="1">{"'Sheet1'!$L$16"}</definedName>
    <definedName name="cay" hidden="1">{"'Sheet1'!$L$16"}</definedName>
    <definedName name="Cb">#REF!</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nnbn" localSheetId="12" hidden="1">{"'Sheet1'!$L$16"}</definedName>
    <definedName name="cbnnbn" localSheetId="11" hidden="1">{"'Sheet1'!$L$16"}</definedName>
    <definedName name="cbnnbn" localSheetId="13" hidden="1">{"'Sheet1'!$L$16"}</definedName>
    <definedName name="cbnnbn" localSheetId="16" hidden="1">{"'Sheet1'!$L$16"}</definedName>
    <definedName name="cbnnbn" localSheetId="21" hidden="1">{"'Sheet1'!$L$16"}</definedName>
    <definedName name="cbnnbn" localSheetId="18" hidden="1">{"'Sheet1'!$L$16"}</definedName>
    <definedName name="cbnnbn" localSheetId="19" hidden="1">{"'Sheet1'!$L$16"}</definedName>
    <definedName name="cbnnbn" localSheetId="20" hidden="1">{"'Sheet1'!$L$16"}</definedName>
    <definedName name="cbnnbn" localSheetId="22" hidden="1">{"'Sheet1'!$L$16"}</definedName>
    <definedName name="cbnnbn" localSheetId="24" hidden="1">{"'Sheet1'!$L$16"}</definedName>
    <definedName name="cbnnbn" localSheetId="28" hidden="1">{"'Sheet1'!$L$16"}</definedName>
    <definedName name="cbnnbn" localSheetId="14" hidden="1">{"'Sheet1'!$L$16"}</definedName>
    <definedName name="cbnnbn" hidden="1">{"'Sheet1'!$L$16"}</definedName>
    <definedName name="CBPT">#REF!</definedName>
    <definedName name="CBPT_2">#REF!</definedName>
    <definedName name="CBPT_3">#REF!</definedName>
    <definedName name="CBPT_4">#REF!</definedName>
    <definedName name="CBPT_5">#REF!</definedName>
    <definedName name="CBPT_6">#REF!</definedName>
    <definedName name="CBPT_7">#REF!</definedName>
    <definedName name="CBPT_8">#REF!</definedName>
    <definedName name="CBPT_9">#REF!</definedName>
    <definedName name="CBVT">#REF!</definedName>
    <definedName name="Cbw">0.45/2-0.11</definedName>
    <definedName name="CBWorkbookPriority" hidden="1">-1807836116</definedName>
    <definedName name="CBx_Sheet_Guid" hidden="1">"'2041d0da-543e-49db-9d00-9fce7d10957e"</definedName>
    <definedName name="cc" localSheetId="12" hidden="1">{"'Sheet1'!$L$16"}</definedName>
    <definedName name="cc" localSheetId="11" hidden="1">{"'Sheet1'!$L$16"}</definedName>
    <definedName name="cc" localSheetId="13" hidden="1">{"'Sheet1'!$L$16"}</definedName>
    <definedName name="cc" localSheetId="16" hidden="1">{"'Sheet1'!$L$16"}</definedName>
    <definedName name="cc" localSheetId="21" hidden="1">{"'Sheet1'!$L$16"}</definedName>
    <definedName name="cc" localSheetId="18" hidden="1">{"'Sheet1'!$L$16"}</definedName>
    <definedName name="cc" localSheetId="19" hidden="1">{"'Sheet1'!$L$16"}</definedName>
    <definedName name="cc" localSheetId="20" hidden="1">{"'Sheet1'!$L$16"}</definedName>
    <definedName name="cc" localSheetId="22" hidden="1">{"'Sheet1'!$L$16"}</definedName>
    <definedName name="cc" localSheetId="24" hidden="1">{"'Sheet1'!$L$16"}</definedName>
    <definedName name="cc" localSheetId="28" hidden="1">{"'Sheet1'!$L$16"}</definedName>
    <definedName name="cc" localSheetId="14" hidden="1">{"'Sheet1'!$L$16"}</definedName>
    <definedName name="cc" hidden="1">{"'Sheet1'!$L$16"}</definedName>
    <definedName name="ccc" localSheetId="12" hidden="1">{"'Sheet1'!$L$16"}</definedName>
    <definedName name="ccc" localSheetId="11" hidden="1">{"'Sheet1'!$L$16"}</definedName>
    <definedName name="ccc" localSheetId="13" hidden="1">{"'Sheet1'!$L$16"}</definedName>
    <definedName name="ccc" localSheetId="16" hidden="1">{"'Sheet1'!$L$16"}</definedName>
    <definedName name="ccc" localSheetId="21" hidden="1">{"'Sheet1'!$L$16"}</definedName>
    <definedName name="ccc" localSheetId="18" hidden="1">{"'Sheet1'!$L$16"}</definedName>
    <definedName name="ccc" localSheetId="19" hidden="1">{"'Sheet1'!$L$16"}</definedName>
    <definedName name="ccc" localSheetId="20" hidden="1">{"'Sheet1'!$L$16"}</definedName>
    <definedName name="ccc" localSheetId="22" hidden="1">{"'Sheet1'!$L$16"}</definedName>
    <definedName name="ccc" localSheetId="24" hidden="1">{"'Sheet1'!$L$16"}</definedName>
    <definedName name="ccc" localSheetId="28" hidden="1">{"'Sheet1'!$L$16"}</definedName>
    <definedName name="ccc" localSheetId="14" hidden="1">{"'Sheet1'!$L$16"}</definedName>
    <definedName name="ccc" hidden="1">{"'Sheet1'!$L$16"}</definedName>
    <definedName name="cccc" localSheetId="12" hidden="1">{#N/A,#N/A,TRUE,"SUM";#N/A,#N/A,TRUE,"EE";#N/A,#N/A,TRUE,"AC";#N/A,#N/A,TRUE,"SN"}</definedName>
    <definedName name="cccc" localSheetId="11" hidden="1">{#N/A,#N/A,TRUE,"SUM";#N/A,#N/A,TRUE,"EE";#N/A,#N/A,TRUE,"AC";#N/A,#N/A,TRUE,"SN"}</definedName>
    <definedName name="cccc" localSheetId="13" hidden="1">{#N/A,#N/A,TRUE,"SUM";#N/A,#N/A,TRUE,"EE";#N/A,#N/A,TRUE,"AC";#N/A,#N/A,TRUE,"SN"}</definedName>
    <definedName name="cccc" localSheetId="16" hidden="1">{#N/A,#N/A,TRUE,"SUM";#N/A,#N/A,TRUE,"EE";#N/A,#N/A,TRUE,"AC";#N/A,#N/A,TRUE,"SN"}</definedName>
    <definedName name="cccc" localSheetId="21" hidden="1">{#N/A,#N/A,TRUE,"SUM";#N/A,#N/A,TRUE,"EE";#N/A,#N/A,TRUE,"AC";#N/A,#N/A,TRUE,"SN"}</definedName>
    <definedName name="cccc" localSheetId="18" hidden="1">{#N/A,#N/A,TRUE,"SUM";#N/A,#N/A,TRUE,"EE";#N/A,#N/A,TRUE,"AC";#N/A,#N/A,TRUE,"SN"}</definedName>
    <definedName name="cccc" localSheetId="19" hidden="1">{#N/A,#N/A,TRUE,"SUM";#N/A,#N/A,TRUE,"EE";#N/A,#N/A,TRUE,"AC";#N/A,#N/A,TRUE,"SN"}</definedName>
    <definedName name="cccc" localSheetId="20" hidden="1">{#N/A,#N/A,TRUE,"SUM";#N/A,#N/A,TRUE,"EE";#N/A,#N/A,TRUE,"AC";#N/A,#N/A,TRUE,"SN"}</definedName>
    <definedName name="cccc" localSheetId="22" hidden="1">{#N/A,#N/A,TRUE,"SUM";#N/A,#N/A,TRUE,"EE";#N/A,#N/A,TRUE,"AC";#N/A,#N/A,TRUE,"SN"}</definedName>
    <definedName name="cccc" localSheetId="24" hidden="1">{#N/A,#N/A,TRUE,"SUM";#N/A,#N/A,TRUE,"EE";#N/A,#N/A,TRUE,"AC";#N/A,#N/A,TRUE,"SN"}</definedName>
    <definedName name="cccc" localSheetId="28" hidden="1">{#N/A,#N/A,TRUE,"SUM";#N/A,#N/A,TRUE,"EE";#N/A,#N/A,TRUE,"AC";#N/A,#N/A,TRUE,"SN"}</definedName>
    <definedName name="cccc" localSheetId="14" hidden="1">{#N/A,#N/A,TRUE,"SUM";#N/A,#N/A,TRUE,"EE";#N/A,#N/A,TRUE,"AC";#N/A,#N/A,TRUE,"SN"}</definedName>
    <definedName name="cccc" hidden="1">{#N/A,#N/A,TRUE,"SUM";#N/A,#N/A,TRUE,"EE";#N/A,#N/A,TRUE,"AC";#N/A,#N/A,TRUE,"SN"}</definedName>
    <definedName name="ccccc" hidden="1">#REF!</definedName>
    <definedName name="cccccc" hidden="1">#REF!</definedName>
    <definedName name="cccccccasdasd" localSheetId="12" hidden="1">{"'Sheet1'!$L$16"}</definedName>
    <definedName name="cccccccasdasd" localSheetId="11" hidden="1">{"'Sheet1'!$L$16"}</definedName>
    <definedName name="cccccccasdasd" localSheetId="13" hidden="1">{"'Sheet1'!$L$16"}</definedName>
    <definedName name="cccccccasdasd" localSheetId="16" hidden="1">{"'Sheet1'!$L$16"}</definedName>
    <definedName name="cccccccasdasd" localSheetId="21" hidden="1">{"'Sheet1'!$L$16"}</definedName>
    <definedName name="cccccccasdasd" localSheetId="18" hidden="1">{"'Sheet1'!$L$16"}</definedName>
    <definedName name="cccccccasdasd" localSheetId="19" hidden="1">{"'Sheet1'!$L$16"}</definedName>
    <definedName name="cccccccasdasd" localSheetId="20" hidden="1">{"'Sheet1'!$L$16"}</definedName>
    <definedName name="cccccccasdasd" localSheetId="22" hidden="1">{"'Sheet1'!$L$16"}</definedName>
    <definedName name="cccccccasdasd" localSheetId="24" hidden="1">{"'Sheet1'!$L$16"}</definedName>
    <definedName name="cccccccasdasd" localSheetId="28" hidden="1">{"'Sheet1'!$L$16"}</definedName>
    <definedName name="cccccccasdasd" localSheetId="14" hidden="1">{"'Sheet1'!$L$16"}</definedName>
    <definedName name="cccccccasdasd" hidden="1">{"'Sheet1'!$L$16"}</definedName>
    <definedName name="CCCCCCCCCC" hidden="1">#REF!</definedName>
    <definedName name="CCDC" localSheetId="12" hidden="1">{"'Sheet1'!$L$16"}</definedName>
    <definedName name="CCDC" localSheetId="11" hidden="1">{"'Sheet1'!$L$16"}</definedName>
    <definedName name="CCDC" localSheetId="13" hidden="1">{"'Sheet1'!$L$16"}</definedName>
    <definedName name="CCDC" localSheetId="16" hidden="1">{"'Sheet1'!$L$16"}</definedName>
    <definedName name="CCDC" localSheetId="21" hidden="1">{"'Sheet1'!$L$16"}</definedName>
    <definedName name="CCDC" localSheetId="18" hidden="1">{"'Sheet1'!$L$16"}</definedName>
    <definedName name="CCDC" localSheetId="19" hidden="1">{"'Sheet1'!$L$16"}</definedName>
    <definedName name="CCDC" localSheetId="20" hidden="1">{"'Sheet1'!$L$16"}</definedName>
    <definedName name="CCDC" localSheetId="22" hidden="1">{"'Sheet1'!$L$16"}</definedName>
    <definedName name="CCDC" localSheetId="24" hidden="1">{"'Sheet1'!$L$16"}</definedName>
    <definedName name="CCDC" localSheetId="28" hidden="1">{"'Sheet1'!$L$16"}</definedName>
    <definedName name="CCDC" localSheetId="14" hidden="1">{"'Sheet1'!$L$16"}</definedName>
    <definedName name="CCDC" hidden="1">{"'Sheet1'!$L$16"}</definedName>
    <definedName name="cchai">#REF!</definedName>
    <definedName name="CCNK">#REF!</definedName>
    <definedName name="CCS">#REF!</definedName>
    <definedName name="ccsc"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tv" hidden="1">#REF!</definedName>
    <definedName name="cd" localSheetId="12" hidden="1">{#N/A,#N/A,FALSE,"Sheet6 (24)"}</definedName>
    <definedName name="cd" localSheetId="11" hidden="1">{#N/A,#N/A,FALSE,"Sheet6 (24)"}</definedName>
    <definedName name="cd" localSheetId="13" hidden="1">{#N/A,#N/A,FALSE,"Sheet6 (24)"}</definedName>
    <definedName name="cd" localSheetId="16" hidden="1">{#N/A,#N/A,FALSE,"Sheet6 (24)"}</definedName>
    <definedName name="cd" localSheetId="21" hidden="1">{#N/A,#N/A,FALSE,"Sheet6 (24)"}</definedName>
    <definedName name="cd" localSheetId="18" hidden="1">{#N/A,#N/A,FALSE,"Sheet6 (24)"}</definedName>
    <definedName name="cd" localSheetId="19" hidden="1">{#N/A,#N/A,FALSE,"Sheet6 (24)"}</definedName>
    <definedName name="cd" localSheetId="20" hidden="1">{#N/A,#N/A,FALSE,"Sheet6 (24)"}</definedName>
    <definedName name="cd" localSheetId="22" hidden="1">{#N/A,#N/A,FALSE,"Sheet6 (24)"}</definedName>
    <definedName name="cd" localSheetId="24" hidden="1">{#N/A,#N/A,FALSE,"Sheet6 (24)"}</definedName>
    <definedName name="cd" localSheetId="28" hidden="1">{#N/A,#N/A,FALSE,"Sheet6 (24)"}</definedName>
    <definedName name="cd" localSheetId="14" hidden="1">{#N/A,#N/A,FALSE,"Sheet6 (24)"}</definedName>
    <definedName name="cd" hidden="1">{#N/A,#N/A,FALSE,"Sheet6 (24)"}</definedName>
    <definedName name="ＣＤ" localSheetId="12" hidden="1">{#N/A,#N/A,FALSE,"Sheet6 (24)"}</definedName>
    <definedName name="ＣＤ" localSheetId="11" hidden="1">{#N/A,#N/A,FALSE,"Sheet6 (24)"}</definedName>
    <definedName name="ＣＤ" localSheetId="13" hidden="1">{#N/A,#N/A,FALSE,"Sheet6 (24)"}</definedName>
    <definedName name="ＣＤ" localSheetId="16" hidden="1">{#N/A,#N/A,FALSE,"Sheet6 (24)"}</definedName>
    <definedName name="ＣＤ" localSheetId="21" hidden="1">{#N/A,#N/A,FALSE,"Sheet6 (24)"}</definedName>
    <definedName name="ＣＤ" localSheetId="18" hidden="1">{#N/A,#N/A,FALSE,"Sheet6 (24)"}</definedName>
    <definedName name="ＣＤ" localSheetId="19" hidden="1">{#N/A,#N/A,FALSE,"Sheet6 (24)"}</definedName>
    <definedName name="ＣＤ" localSheetId="20" hidden="1">{#N/A,#N/A,FALSE,"Sheet6 (24)"}</definedName>
    <definedName name="ＣＤ" localSheetId="22" hidden="1">{#N/A,#N/A,FALSE,"Sheet6 (24)"}</definedName>
    <definedName name="ＣＤ" localSheetId="24" hidden="1">{#N/A,#N/A,FALSE,"Sheet6 (24)"}</definedName>
    <definedName name="ＣＤ" localSheetId="28" hidden="1">{#N/A,#N/A,FALSE,"Sheet6 (24)"}</definedName>
    <definedName name="ＣＤ" localSheetId="14" hidden="1">{#N/A,#N/A,FALSE,"Sheet6 (24)"}</definedName>
    <definedName name="ＣＤ" hidden="1">{#N/A,#N/A,FALSE,"Sheet6 (24)"}</definedName>
    <definedName name="Çdµ" localSheetId="12" hidden="1">{"'Sheet1'!$L$16"}</definedName>
    <definedName name="Çdµ" localSheetId="11" hidden="1">{"'Sheet1'!$L$16"}</definedName>
    <definedName name="Çdµ" localSheetId="13" hidden="1">{"'Sheet1'!$L$16"}</definedName>
    <definedName name="Çdµ" localSheetId="16" hidden="1">{"'Sheet1'!$L$16"}</definedName>
    <definedName name="Çdµ" localSheetId="21" hidden="1">{"'Sheet1'!$L$16"}</definedName>
    <definedName name="Çdµ" localSheetId="18" hidden="1">{"'Sheet1'!$L$16"}</definedName>
    <definedName name="Çdµ" localSheetId="19" hidden="1">{"'Sheet1'!$L$16"}</definedName>
    <definedName name="Çdµ" localSheetId="20" hidden="1">{"'Sheet1'!$L$16"}</definedName>
    <definedName name="Çdµ" localSheetId="22" hidden="1">{"'Sheet1'!$L$16"}</definedName>
    <definedName name="Çdµ" localSheetId="24" hidden="1">{"'Sheet1'!$L$16"}</definedName>
    <definedName name="Çdµ" localSheetId="28" hidden="1">{"'Sheet1'!$L$16"}</definedName>
    <definedName name="Çdµ" localSheetId="14" hidden="1">{"'Sheet1'!$L$16"}</definedName>
    <definedName name="Çdµ" hidden="1">{"'Sheet1'!$L$16"}</definedName>
    <definedName name="CDD">#REF!</definedName>
    <definedName name="CDDD">#REF!</definedName>
    <definedName name="CDDD1P">#REF!</definedName>
    <definedName name="CDDD1PHA">#REF!</definedName>
    <definedName name="cddd3p">#REF!</definedName>
    <definedName name="CDDD3PHA">#REF!</definedName>
    <definedName name="cded" hidden="1">#REF!</definedName>
    <definedName name="cdfdf" localSheetId="12" hidden="1">{#N/A,#N/A,TRUE,"1";#N/A,#N/A,TRUE,"2";#N/A,#N/A,TRUE,"3";#N/A,#N/A,TRUE,"4";#N/A,#N/A,TRUE,"5";#N/A,#N/A,TRUE,"6";#N/A,#N/A,TRUE,"7"}</definedName>
    <definedName name="cdfdf" localSheetId="11" hidden="1">{#N/A,#N/A,TRUE,"1";#N/A,#N/A,TRUE,"2";#N/A,#N/A,TRUE,"3";#N/A,#N/A,TRUE,"4";#N/A,#N/A,TRUE,"5";#N/A,#N/A,TRUE,"6";#N/A,#N/A,TRUE,"7"}</definedName>
    <definedName name="cdfdf" localSheetId="13" hidden="1">{#N/A,#N/A,TRUE,"1";#N/A,#N/A,TRUE,"2";#N/A,#N/A,TRUE,"3";#N/A,#N/A,TRUE,"4";#N/A,#N/A,TRUE,"5";#N/A,#N/A,TRUE,"6";#N/A,#N/A,TRUE,"7"}</definedName>
    <definedName name="cdfdf" localSheetId="16" hidden="1">{#N/A,#N/A,TRUE,"1";#N/A,#N/A,TRUE,"2";#N/A,#N/A,TRUE,"3";#N/A,#N/A,TRUE,"4";#N/A,#N/A,TRUE,"5";#N/A,#N/A,TRUE,"6";#N/A,#N/A,TRUE,"7"}</definedName>
    <definedName name="cdfdf" localSheetId="21" hidden="1">{#N/A,#N/A,TRUE,"1";#N/A,#N/A,TRUE,"2";#N/A,#N/A,TRUE,"3";#N/A,#N/A,TRUE,"4";#N/A,#N/A,TRUE,"5";#N/A,#N/A,TRUE,"6";#N/A,#N/A,TRUE,"7"}</definedName>
    <definedName name="cdfdf" localSheetId="18" hidden="1">{#N/A,#N/A,TRUE,"1";#N/A,#N/A,TRUE,"2";#N/A,#N/A,TRUE,"3";#N/A,#N/A,TRUE,"4";#N/A,#N/A,TRUE,"5";#N/A,#N/A,TRUE,"6";#N/A,#N/A,TRUE,"7"}</definedName>
    <definedName name="cdfdf" localSheetId="19" hidden="1">{#N/A,#N/A,TRUE,"1";#N/A,#N/A,TRUE,"2";#N/A,#N/A,TRUE,"3";#N/A,#N/A,TRUE,"4";#N/A,#N/A,TRUE,"5";#N/A,#N/A,TRUE,"6";#N/A,#N/A,TRUE,"7"}</definedName>
    <definedName name="cdfdf" localSheetId="20" hidden="1">{#N/A,#N/A,TRUE,"1";#N/A,#N/A,TRUE,"2";#N/A,#N/A,TRUE,"3";#N/A,#N/A,TRUE,"4";#N/A,#N/A,TRUE,"5";#N/A,#N/A,TRUE,"6";#N/A,#N/A,TRUE,"7"}</definedName>
    <definedName name="cdfdf" localSheetId="22" hidden="1">{#N/A,#N/A,TRUE,"1";#N/A,#N/A,TRUE,"2";#N/A,#N/A,TRUE,"3";#N/A,#N/A,TRUE,"4";#N/A,#N/A,TRUE,"5";#N/A,#N/A,TRUE,"6";#N/A,#N/A,TRUE,"7"}</definedName>
    <definedName name="cdfdf" localSheetId="24" hidden="1">{#N/A,#N/A,TRUE,"1";#N/A,#N/A,TRUE,"2";#N/A,#N/A,TRUE,"3";#N/A,#N/A,TRUE,"4";#N/A,#N/A,TRUE,"5";#N/A,#N/A,TRUE,"6";#N/A,#N/A,TRUE,"7"}</definedName>
    <definedName name="cdfdf" localSheetId="28" hidden="1">{#N/A,#N/A,TRUE,"1";#N/A,#N/A,TRUE,"2";#N/A,#N/A,TRUE,"3";#N/A,#N/A,TRUE,"4";#N/A,#N/A,TRUE,"5";#N/A,#N/A,TRUE,"6";#N/A,#N/A,TRUE,"7"}</definedName>
    <definedName name="cdfdf" localSheetId="14" hidden="1">{#N/A,#N/A,TRUE,"1";#N/A,#N/A,TRUE,"2";#N/A,#N/A,TRUE,"3";#N/A,#N/A,TRUE,"4";#N/A,#N/A,TRUE,"5";#N/A,#N/A,TRUE,"6";#N/A,#N/A,TRUE,"7"}</definedName>
    <definedName name="cdfdf" hidden="1">{#N/A,#N/A,TRUE,"1";#N/A,#N/A,TRUE,"2";#N/A,#N/A,TRUE,"3";#N/A,#N/A,TRUE,"4";#N/A,#N/A,TRUE,"5";#N/A,#N/A,TRUE,"6";#N/A,#N/A,TRUE,"7"}</definedName>
    <definedName name="CDFRRR" hidden="1">#REF!</definedName>
    <definedName name="cdfr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KT" localSheetId="12" hidden="1">{"'Sheet1'!$L$16"}</definedName>
    <definedName name="CDKT" localSheetId="11" hidden="1">{"'Sheet1'!$L$16"}</definedName>
    <definedName name="CDKT" localSheetId="13" hidden="1">{"'Sheet1'!$L$16"}</definedName>
    <definedName name="CDKT" localSheetId="16" hidden="1">{"'Sheet1'!$L$16"}</definedName>
    <definedName name="CDKT" localSheetId="21" hidden="1">{"'Sheet1'!$L$16"}</definedName>
    <definedName name="CDKT" localSheetId="18" hidden="1">{"'Sheet1'!$L$16"}</definedName>
    <definedName name="CDKT" localSheetId="19" hidden="1">{"'Sheet1'!$L$16"}</definedName>
    <definedName name="CDKT" localSheetId="20" hidden="1">{"'Sheet1'!$L$16"}</definedName>
    <definedName name="CDKT" localSheetId="22" hidden="1">{"'Sheet1'!$L$16"}</definedName>
    <definedName name="CDKT" localSheetId="24" hidden="1">{"'Sheet1'!$L$16"}</definedName>
    <definedName name="CDKT" localSheetId="28" hidden="1">{"'Sheet1'!$L$16"}</definedName>
    <definedName name="CDKT" localSheetId="14" hidden="1">{"'Sheet1'!$L$16"}</definedName>
    <definedName name="CDKT" hidden="1">{"'Sheet1'!$L$16"}</definedName>
    <definedName name="cds" hidden="1">#REF!</definedName>
    <definedName name="CĐTN">#REF!</definedName>
    <definedName name="ced" localSheetId="12" hidden="1">{#N/A,#N/A,FALSE,"Chi tiÆt"}</definedName>
    <definedName name="ced" localSheetId="11" hidden="1">{#N/A,#N/A,FALSE,"Chi tiÆt"}</definedName>
    <definedName name="ced" localSheetId="13" hidden="1">{#N/A,#N/A,FALSE,"Chi tiÆt"}</definedName>
    <definedName name="ced" localSheetId="16" hidden="1">{#N/A,#N/A,FALSE,"Chi tiÆt"}</definedName>
    <definedName name="ced" localSheetId="21" hidden="1">{#N/A,#N/A,FALSE,"Chi tiÆt"}</definedName>
    <definedName name="ced" localSheetId="18" hidden="1">{#N/A,#N/A,FALSE,"Chi tiÆt"}</definedName>
    <definedName name="ced" localSheetId="19" hidden="1">{#N/A,#N/A,FALSE,"Chi tiÆt"}</definedName>
    <definedName name="ced" localSheetId="20" hidden="1">{#N/A,#N/A,FALSE,"Chi tiÆt"}</definedName>
    <definedName name="ced" localSheetId="22" hidden="1">{#N/A,#N/A,FALSE,"Chi tiÆt"}</definedName>
    <definedName name="ced" localSheetId="24" hidden="1">{#N/A,#N/A,FALSE,"Chi tiÆt"}</definedName>
    <definedName name="ced" localSheetId="28" hidden="1">{#N/A,#N/A,FALSE,"Chi tiÆt"}</definedName>
    <definedName name="ced" localSheetId="14" hidden="1">{#N/A,#N/A,FALSE,"Chi tiÆt"}</definedName>
    <definedName name="ced" hidden="1">{#N/A,#N/A,FALSE,"Chi tiÆt"}</definedName>
    <definedName name="Ceil">#REF!</definedName>
    <definedName name="Celling" localSheetId="12" hidden="1">{"'Sheet1'!$L$16"}</definedName>
    <definedName name="Celling" localSheetId="11" hidden="1">{"'Sheet1'!$L$16"}</definedName>
    <definedName name="Celling" localSheetId="13" hidden="1">{"'Sheet1'!$L$16"}</definedName>
    <definedName name="Celling" localSheetId="16" hidden="1">{"'Sheet1'!$L$16"}</definedName>
    <definedName name="Celling" localSheetId="21" hidden="1">{"'Sheet1'!$L$16"}</definedName>
    <definedName name="Celling" localSheetId="18" hidden="1">{"'Sheet1'!$L$16"}</definedName>
    <definedName name="Celling" localSheetId="19" hidden="1">{"'Sheet1'!$L$16"}</definedName>
    <definedName name="Celling" localSheetId="20" hidden="1">{"'Sheet1'!$L$16"}</definedName>
    <definedName name="Celling" localSheetId="22" hidden="1">{"'Sheet1'!$L$16"}</definedName>
    <definedName name="Celling" localSheetId="24" hidden="1">{"'Sheet1'!$L$16"}</definedName>
    <definedName name="Celling" localSheetId="28" hidden="1">{"'Sheet1'!$L$16"}</definedName>
    <definedName name="Celling" localSheetId="14" hidden="1">{"'Sheet1'!$L$16"}</definedName>
    <definedName name="Celling" hidden="1">{"'Sheet1'!$L$16"}</definedName>
    <definedName name="CF1_a129" localSheetId="12" hidden="1">{"Offgrid",#N/A,FALSE,"OFFGRID";"Region",#N/A,FALSE,"REGION";"Offgrid -2",#N/A,FALSE,"OFFGRID";"WTP",#N/A,FALSE,"WTP";"WTP -2",#N/A,FALSE,"WTP";"Project",#N/A,FALSE,"PROJECT";"Summary -2",#N/A,FALSE,"SUMMARY"}</definedName>
    <definedName name="CF1_a129" localSheetId="11" hidden="1">{"Offgrid",#N/A,FALSE,"OFFGRID";"Region",#N/A,FALSE,"REGION";"Offgrid -2",#N/A,FALSE,"OFFGRID";"WTP",#N/A,FALSE,"WTP";"WTP -2",#N/A,FALSE,"WTP";"Project",#N/A,FALSE,"PROJECT";"Summary -2",#N/A,FALSE,"SUMMARY"}</definedName>
    <definedName name="CF1_a129" localSheetId="13" hidden="1">{"Offgrid",#N/A,FALSE,"OFFGRID";"Region",#N/A,FALSE,"REGION";"Offgrid -2",#N/A,FALSE,"OFFGRID";"WTP",#N/A,FALSE,"WTP";"WTP -2",#N/A,FALSE,"WTP";"Project",#N/A,FALSE,"PROJECT";"Summary -2",#N/A,FALSE,"SUMMARY"}</definedName>
    <definedName name="CF1_a129" localSheetId="16" hidden="1">{"Offgrid",#N/A,FALSE,"OFFGRID";"Region",#N/A,FALSE,"REGION";"Offgrid -2",#N/A,FALSE,"OFFGRID";"WTP",#N/A,FALSE,"WTP";"WTP -2",#N/A,FALSE,"WTP";"Project",#N/A,FALSE,"PROJECT";"Summary -2",#N/A,FALSE,"SUMMARY"}</definedName>
    <definedName name="CF1_a129" localSheetId="21" hidden="1">{"Offgrid",#N/A,FALSE,"OFFGRID";"Region",#N/A,FALSE,"REGION";"Offgrid -2",#N/A,FALSE,"OFFGRID";"WTP",#N/A,FALSE,"WTP";"WTP -2",#N/A,FALSE,"WTP";"Project",#N/A,FALSE,"PROJECT";"Summary -2",#N/A,FALSE,"SUMMARY"}</definedName>
    <definedName name="CF1_a129" localSheetId="18" hidden="1">{"Offgrid",#N/A,FALSE,"OFFGRID";"Region",#N/A,FALSE,"REGION";"Offgrid -2",#N/A,FALSE,"OFFGRID";"WTP",#N/A,FALSE,"WTP";"WTP -2",#N/A,FALSE,"WTP";"Project",#N/A,FALSE,"PROJECT";"Summary -2",#N/A,FALSE,"SUMMARY"}</definedName>
    <definedName name="CF1_a129" localSheetId="19" hidden="1">{"Offgrid",#N/A,FALSE,"OFFGRID";"Region",#N/A,FALSE,"REGION";"Offgrid -2",#N/A,FALSE,"OFFGRID";"WTP",#N/A,FALSE,"WTP";"WTP -2",#N/A,FALSE,"WTP";"Project",#N/A,FALSE,"PROJECT";"Summary -2",#N/A,FALSE,"SUMMARY"}</definedName>
    <definedName name="CF1_a129" localSheetId="20" hidden="1">{"Offgrid",#N/A,FALSE,"OFFGRID";"Region",#N/A,FALSE,"REGION";"Offgrid -2",#N/A,FALSE,"OFFGRID";"WTP",#N/A,FALSE,"WTP";"WTP -2",#N/A,FALSE,"WTP";"Project",#N/A,FALSE,"PROJECT";"Summary -2",#N/A,FALSE,"SUMMARY"}</definedName>
    <definedName name="CF1_a129" localSheetId="22" hidden="1">{"Offgrid",#N/A,FALSE,"OFFGRID";"Region",#N/A,FALSE,"REGION";"Offgrid -2",#N/A,FALSE,"OFFGRID";"WTP",#N/A,FALSE,"WTP";"WTP -2",#N/A,FALSE,"WTP";"Project",#N/A,FALSE,"PROJECT";"Summary -2",#N/A,FALSE,"SUMMARY"}</definedName>
    <definedName name="CF1_a129" localSheetId="24" hidden="1">{"Offgrid",#N/A,FALSE,"OFFGRID";"Region",#N/A,FALSE,"REGION";"Offgrid -2",#N/A,FALSE,"OFFGRID";"WTP",#N/A,FALSE,"WTP";"WTP -2",#N/A,FALSE,"WTP";"Project",#N/A,FALSE,"PROJECT";"Summary -2",#N/A,FALSE,"SUMMARY"}</definedName>
    <definedName name="CF1_a129" localSheetId="28" hidden="1">{"Offgrid",#N/A,FALSE,"OFFGRID";"Region",#N/A,FALSE,"REGION";"Offgrid -2",#N/A,FALSE,"OFFGRID";"WTP",#N/A,FALSE,"WTP";"WTP -2",#N/A,FALSE,"WTP";"Project",#N/A,FALSE,"PROJECT";"Summary -2",#N/A,FALSE,"SUMMARY"}</definedName>
    <definedName name="CF1_a129" localSheetId="14" hidden="1">{"Offgrid",#N/A,FALSE,"OFFGRID";"Region",#N/A,FALSE,"REGION";"Offgrid -2",#N/A,FALSE,"OFFGRID";"WTP",#N/A,FALSE,"WTP";"WTP -2",#N/A,FALSE,"WTP";"Project",#N/A,FALSE,"PROJECT";"Summary -2",#N/A,FALSE,"SUMMARY"}</definedName>
    <definedName name="CF1_a129" hidden="1">{"Offgrid",#N/A,FALSE,"OFFGRID";"Region",#N/A,FALSE,"REGION";"Offgrid -2",#N/A,FALSE,"OFFGRID";"WTP",#N/A,FALSE,"WTP";"WTP -2",#N/A,FALSE,"WTP";"Project",#N/A,FALSE,"PROJECT";"Summary -2",#N/A,FALSE,"SUMMARY"}</definedName>
    <definedName name="cfdddd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요인" hidden="1">#REF!</definedName>
    <definedName name="cg" localSheetId="12" hidden="1">{"'Sheet1'!$L$16"}</definedName>
    <definedName name="cg" localSheetId="11" hidden="1">{"'Sheet1'!$L$16"}</definedName>
    <definedName name="cg" localSheetId="13" hidden="1">{"'Sheet1'!$L$16"}</definedName>
    <definedName name="cg" localSheetId="16" hidden="1">{"'Sheet1'!$L$16"}</definedName>
    <definedName name="cg" localSheetId="21" hidden="1">{"'Sheet1'!$L$16"}</definedName>
    <definedName name="cg" localSheetId="18" hidden="1">{"'Sheet1'!$L$16"}</definedName>
    <definedName name="cg" localSheetId="19" hidden="1">{"'Sheet1'!$L$16"}</definedName>
    <definedName name="cg" localSheetId="20" hidden="1">{"'Sheet1'!$L$16"}</definedName>
    <definedName name="cg" localSheetId="22" hidden="1">{"'Sheet1'!$L$16"}</definedName>
    <definedName name="cg" localSheetId="24" hidden="1">{"'Sheet1'!$L$16"}</definedName>
    <definedName name="cg" localSheetId="28" hidden="1">{"'Sheet1'!$L$16"}</definedName>
    <definedName name="cg" localSheetId="14" hidden="1">{"'Sheet1'!$L$16"}</definedName>
    <definedName name="cg" hidden="1">{"'Sheet1'!$L$16"}</definedName>
    <definedName name="CGFX" localSheetId="12" hidden="1">{"'Sheet1'!$L$16"}</definedName>
    <definedName name="CGFX" localSheetId="11" hidden="1">{"'Sheet1'!$L$16"}</definedName>
    <definedName name="CGFX" localSheetId="13" hidden="1">{"'Sheet1'!$L$16"}</definedName>
    <definedName name="CGFX" localSheetId="16" hidden="1">{"'Sheet1'!$L$16"}</definedName>
    <definedName name="CGFX" localSheetId="21" hidden="1">{"'Sheet1'!$L$16"}</definedName>
    <definedName name="CGFX" localSheetId="18" hidden="1">{"'Sheet1'!$L$16"}</definedName>
    <definedName name="CGFX" localSheetId="19" hidden="1">{"'Sheet1'!$L$16"}</definedName>
    <definedName name="CGFX" localSheetId="20" hidden="1">{"'Sheet1'!$L$16"}</definedName>
    <definedName name="CGFX" localSheetId="22" hidden="1">{"'Sheet1'!$L$16"}</definedName>
    <definedName name="CGFX" localSheetId="24" hidden="1">{"'Sheet1'!$L$16"}</definedName>
    <definedName name="CGFX" localSheetId="28" hidden="1">{"'Sheet1'!$L$16"}</definedName>
    <definedName name="CGFX" localSheetId="14" hidden="1">{"'Sheet1'!$L$16"}</definedName>
    <definedName name="CGFX" hidden="1">{"'Sheet1'!$L$16"}</definedName>
    <definedName name="cghfhf" localSheetId="12" hidden="1">{"'Sheet1'!$L$16"}</definedName>
    <definedName name="cghfhf" localSheetId="11" hidden="1">{"'Sheet1'!$L$16"}</definedName>
    <definedName name="cghfhf" localSheetId="13" hidden="1">{"'Sheet1'!$L$16"}</definedName>
    <definedName name="cghfhf" localSheetId="16" hidden="1">{"'Sheet1'!$L$16"}</definedName>
    <definedName name="cghfhf" localSheetId="21" hidden="1">{"'Sheet1'!$L$16"}</definedName>
    <definedName name="cghfhf" localSheetId="18" hidden="1">{"'Sheet1'!$L$16"}</definedName>
    <definedName name="cghfhf" localSheetId="19" hidden="1">{"'Sheet1'!$L$16"}</definedName>
    <definedName name="cghfhf" localSheetId="20" hidden="1">{"'Sheet1'!$L$16"}</definedName>
    <definedName name="cghfhf" localSheetId="22" hidden="1">{"'Sheet1'!$L$16"}</definedName>
    <definedName name="cghfhf" localSheetId="24" hidden="1">{"'Sheet1'!$L$16"}</definedName>
    <definedName name="cghfhf" localSheetId="28" hidden="1">{"'Sheet1'!$L$16"}</definedName>
    <definedName name="cghfhf" localSheetId="14" hidden="1">{"'Sheet1'!$L$16"}</definedName>
    <definedName name="cghfhf" hidden="1">{"'Sheet1'!$L$16"}</definedName>
    <definedName name="cgionc">#REF!</definedName>
    <definedName name="cgiovl">#REF!</definedName>
    <definedName name="cgmh" localSheetId="12" hidden="1">{"'용역비'!$A$4:$C$8"}</definedName>
    <definedName name="cgmh" localSheetId="11" hidden="1">{"'용역비'!$A$4:$C$8"}</definedName>
    <definedName name="cgmh" localSheetId="13" hidden="1">{"'용역비'!$A$4:$C$8"}</definedName>
    <definedName name="cgmh" localSheetId="16" hidden="1">{"'용역비'!$A$4:$C$8"}</definedName>
    <definedName name="cgmh" localSheetId="21" hidden="1">{"'용역비'!$A$4:$C$8"}</definedName>
    <definedName name="cgmh" localSheetId="18" hidden="1">{"'용역비'!$A$4:$C$8"}</definedName>
    <definedName name="cgmh" localSheetId="19" hidden="1">{"'용역비'!$A$4:$C$8"}</definedName>
    <definedName name="cgmh" localSheetId="20" hidden="1">{"'용역비'!$A$4:$C$8"}</definedName>
    <definedName name="cgmh" localSheetId="22" hidden="1">{"'용역비'!$A$4:$C$8"}</definedName>
    <definedName name="cgmh" localSheetId="24" hidden="1">{"'용역비'!$A$4:$C$8"}</definedName>
    <definedName name="cgmh" localSheetId="28" hidden="1">{"'용역비'!$A$4:$C$8"}</definedName>
    <definedName name="cgmh" localSheetId="14" hidden="1">{"'용역비'!$A$4:$C$8"}</definedName>
    <definedName name="cgmh" hidden="1">{"'용역비'!$A$4:$C$8"}</definedName>
    <definedName name="cgmh_1" localSheetId="12" hidden="1">{"'용역비'!$A$4:$C$8"}</definedName>
    <definedName name="cgmh_1" localSheetId="11" hidden="1">{"'용역비'!$A$4:$C$8"}</definedName>
    <definedName name="cgmh_1" localSheetId="13" hidden="1">{"'용역비'!$A$4:$C$8"}</definedName>
    <definedName name="cgmh_1" localSheetId="16" hidden="1">{"'용역비'!$A$4:$C$8"}</definedName>
    <definedName name="cgmh_1" localSheetId="21" hidden="1">{"'용역비'!$A$4:$C$8"}</definedName>
    <definedName name="cgmh_1" localSheetId="18" hidden="1">{"'용역비'!$A$4:$C$8"}</definedName>
    <definedName name="cgmh_1" localSheetId="19" hidden="1">{"'용역비'!$A$4:$C$8"}</definedName>
    <definedName name="cgmh_1" localSheetId="20" hidden="1">{"'용역비'!$A$4:$C$8"}</definedName>
    <definedName name="cgmh_1" localSheetId="22" hidden="1">{"'용역비'!$A$4:$C$8"}</definedName>
    <definedName name="cgmh_1" localSheetId="24" hidden="1">{"'용역비'!$A$4:$C$8"}</definedName>
    <definedName name="cgmh_1" localSheetId="28" hidden="1">{"'용역비'!$A$4:$C$8"}</definedName>
    <definedName name="cgmh_1" localSheetId="14" hidden="1">{"'용역비'!$A$4:$C$8"}</definedName>
    <definedName name="cgmh_1" hidden="1">{"'용역비'!$A$4:$C$8"}</definedName>
    <definedName name="cgmh_2" localSheetId="12" hidden="1">{"'용역비'!$A$4:$C$8"}</definedName>
    <definedName name="cgmh_2" localSheetId="11" hidden="1">{"'용역비'!$A$4:$C$8"}</definedName>
    <definedName name="cgmh_2" localSheetId="13" hidden="1">{"'용역비'!$A$4:$C$8"}</definedName>
    <definedName name="cgmh_2" localSheetId="16" hidden="1">{"'용역비'!$A$4:$C$8"}</definedName>
    <definedName name="cgmh_2" localSheetId="21" hidden="1">{"'용역비'!$A$4:$C$8"}</definedName>
    <definedName name="cgmh_2" localSheetId="18" hidden="1">{"'용역비'!$A$4:$C$8"}</definedName>
    <definedName name="cgmh_2" localSheetId="19" hidden="1">{"'용역비'!$A$4:$C$8"}</definedName>
    <definedName name="cgmh_2" localSheetId="20" hidden="1">{"'용역비'!$A$4:$C$8"}</definedName>
    <definedName name="cgmh_2" localSheetId="22" hidden="1">{"'용역비'!$A$4:$C$8"}</definedName>
    <definedName name="cgmh_2" localSheetId="24" hidden="1">{"'용역비'!$A$4:$C$8"}</definedName>
    <definedName name="cgmh_2" localSheetId="28" hidden="1">{"'용역비'!$A$4:$C$8"}</definedName>
    <definedName name="cgmh_2" localSheetId="14" hidden="1">{"'용역비'!$A$4:$C$8"}</definedName>
    <definedName name="cgmh_2" hidden="1">{"'용역비'!$A$4:$C$8"}</definedName>
    <definedName name="cgmh_3" localSheetId="12" hidden="1">{"'용역비'!$A$4:$C$8"}</definedName>
    <definedName name="cgmh_3" localSheetId="11" hidden="1">{"'용역비'!$A$4:$C$8"}</definedName>
    <definedName name="cgmh_3" localSheetId="13" hidden="1">{"'용역비'!$A$4:$C$8"}</definedName>
    <definedName name="cgmh_3" localSheetId="16" hidden="1">{"'용역비'!$A$4:$C$8"}</definedName>
    <definedName name="cgmh_3" localSheetId="21" hidden="1">{"'용역비'!$A$4:$C$8"}</definedName>
    <definedName name="cgmh_3" localSheetId="18" hidden="1">{"'용역비'!$A$4:$C$8"}</definedName>
    <definedName name="cgmh_3" localSheetId="19" hidden="1">{"'용역비'!$A$4:$C$8"}</definedName>
    <definedName name="cgmh_3" localSheetId="20" hidden="1">{"'용역비'!$A$4:$C$8"}</definedName>
    <definedName name="cgmh_3" localSheetId="22" hidden="1">{"'용역비'!$A$4:$C$8"}</definedName>
    <definedName name="cgmh_3" localSheetId="24" hidden="1">{"'용역비'!$A$4:$C$8"}</definedName>
    <definedName name="cgmh_3" localSheetId="28" hidden="1">{"'용역비'!$A$4:$C$8"}</definedName>
    <definedName name="cgmh_3" localSheetId="14" hidden="1">{"'용역비'!$A$4:$C$8"}</definedName>
    <definedName name="cgmh_3" hidden="1">{"'용역비'!$A$4:$C$8"}</definedName>
    <definedName name="cgmh_4" localSheetId="12" hidden="1">{"'용역비'!$A$4:$C$8"}</definedName>
    <definedName name="cgmh_4" localSheetId="11" hidden="1">{"'용역비'!$A$4:$C$8"}</definedName>
    <definedName name="cgmh_4" localSheetId="13" hidden="1">{"'용역비'!$A$4:$C$8"}</definedName>
    <definedName name="cgmh_4" localSheetId="16" hidden="1">{"'용역비'!$A$4:$C$8"}</definedName>
    <definedName name="cgmh_4" localSheetId="21" hidden="1">{"'용역비'!$A$4:$C$8"}</definedName>
    <definedName name="cgmh_4" localSheetId="18" hidden="1">{"'용역비'!$A$4:$C$8"}</definedName>
    <definedName name="cgmh_4" localSheetId="19" hidden="1">{"'용역비'!$A$4:$C$8"}</definedName>
    <definedName name="cgmh_4" localSheetId="20" hidden="1">{"'용역비'!$A$4:$C$8"}</definedName>
    <definedName name="cgmh_4" localSheetId="22" hidden="1">{"'용역비'!$A$4:$C$8"}</definedName>
    <definedName name="cgmh_4" localSheetId="24" hidden="1">{"'용역비'!$A$4:$C$8"}</definedName>
    <definedName name="cgmh_4" localSheetId="28" hidden="1">{"'용역비'!$A$4:$C$8"}</definedName>
    <definedName name="cgmh_4" localSheetId="14" hidden="1">{"'용역비'!$A$4:$C$8"}</definedName>
    <definedName name="cgmh_4" hidden="1">{"'용역비'!$A$4:$C$8"}</definedName>
    <definedName name="cgmh_5" localSheetId="12" hidden="1">{"'용역비'!$A$4:$C$8"}</definedName>
    <definedName name="cgmh_5" localSheetId="11" hidden="1">{"'용역비'!$A$4:$C$8"}</definedName>
    <definedName name="cgmh_5" localSheetId="13" hidden="1">{"'용역비'!$A$4:$C$8"}</definedName>
    <definedName name="cgmh_5" localSheetId="16" hidden="1">{"'용역비'!$A$4:$C$8"}</definedName>
    <definedName name="cgmh_5" localSheetId="21" hidden="1">{"'용역비'!$A$4:$C$8"}</definedName>
    <definedName name="cgmh_5" localSheetId="18" hidden="1">{"'용역비'!$A$4:$C$8"}</definedName>
    <definedName name="cgmh_5" localSheetId="19" hidden="1">{"'용역비'!$A$4:$C$8"}</definedName>
    <definedName name="cgmh_5" localSheetId="20" hidden="1">{"'용역비'!$A$4:$C$8"}</definedName>
    <definedName name="cgmh_5" localSheetId="22" hidden="1">{"'용역비'!$A$4:$C$8"}</definedName>
    <definedName name="cgmh_5" localSheetId="24" hidden="1">{"'용역비'!$A$4:$C$8"}</definedName>
    <definedName name="cgmh_5" localSheetId="28" hidden="1">{"'용역비'!$A$4:$C$8"}</definedName>
    <definedName name="cgmh_5" localSheetId="14" hidden="1">{"'용역비'!$A$4:$C$8"}</definedName>
    <definedName name="cgmh_5" hidden="1">{"'용역비'!$A$4:$C$8"}</definedName>
    <definedName name="cgncfgn" hidden="1">#REF!</definedName>
    <definedName name="CH">#REF!</definedName>
    <definedName name="chaa" hidden="1">#REF!</definedName>
    <definedName name="CHAIN" hidden="1">#REF!</definedName>
    <definedName name="Chair">#REF!</definedName>
    <definedName name="Cham" localSheetId="12" hidden="1">{#N/A,#N/A,FALSE,"CCTV"}</definedName>
    <definedName name="Cham" localSheetId="11" hidden="1">{#N/A,#N/A,FALSE,"CCTV"}</definedName>
    <definedName name="Cham" localSheetId="13" hidden="1">{#N/A,#N/A,FALSE,"CCTV"}</definedName>
    <definedName name="Cham" localSheetId="16" hidden="1">{#N/A,#N/A,FALSE,"CCTV"}</definedName>
    <definedName name="Cham" localSheetId="21" hidden="1">{#N/A,#N/A,FALSE,"CCTV"}</definedName>
    <definedName name="Cham" localSheetId="18" hidden="1">{#N/A,#N/A,FALSE,"CCTV"}</definedName>
    <definedName name="Cham" localSheetId="19" hidden="1">{#N/A,#N/A,FALSE,"CCTV"}</definedName>
    <definedName name="Cham" localSheetId="20" hidden="1">{#N/A,#N/A,FALSE,"CCTV"}</definedName>
    <definedName name="Cham" localSheetId="22" hidden="1">{#N/A,#N/A,FALSE,"CCTV"}</definedName>
    <definedName name="Cham" localSheetId="24" hidden="1">{#N/A,#N/A,FALSE,"CCTV"}</definedName>
    <definedName name="Cham" localSheetId="28" hidden="1">{#N/A,#N/A,FALSE,"CCTV"}</definedName>
    <definedName name="Cham" localSheetId="14" hidden="1">{#N/A,#N/A,FALSE,"CCTV"}</definedName>
    <definedName name="Cham" hidden="1">{#N/A,#N/A,FALSE,"CCTV"}</definedName>
    <definedName name="chamcongt3" localSheetId="12" hidden="1">{"'Sheet1'!$L$16"}</definedName>
    <definedName name="chamcongt3" localSheetId="11" hidden="1">{"'Sheet1'!$L$16"}</definedName>
    <definedName name="chamcongt3" localSheetId="13" hidden="1">{"'Sheet1'!$L$16"}</definedName>
    <definedName name="chamcongt3" localSheetId="16" hidden="1">{"'Sheet1'!$L$16"}</definedName>
    <definedName name="chamcongt3" localSheetId="21" hidden="1">{"'Sheet1'!$L$16"}</definedName>
    <definedName name="chamcongt3" localSheetId="18" hidden="1">{"'Sheet1'!$L$16"}</definedName>
    <definedName name="chamcongt3" localSheetId="19" hidden="1">{"'Sheet1'!$L$16"}</definedName>
    <definedName name="chamcongt3" localSheetId="20" hidden="1">{"'Sheet1'!$L$16"}</definedName>
    <definedName name="chamcongt3" localSheetId="22" hidden="1">{"'Sheet1'!$L$16"}</definedName>
    <definedName name="chamcongt3" localSheetId="24" hidden="1">{"'Sheet1'!$L$16"}</definedName>
    <definedName name="chamcongt3" localSheetId="28" hidden="1">{"'Sheet1'!$L$16"}</definedName>
    <definedName name="chamcongt3" localSheetId="14" hidden="1">{"'Sheet1'!$L$16"}</definedName>
    <definedName name="chamcongt3" hidden="1">{"'Sheet1'!$L$16"}</definedName>
    <definedName name="chamcongt3_1" localSheetId="12" hidden="1">{"'Sheet1'!$L$16"}</definedName>
    <definedName name="chamcongt3_1" localSheetId="11" hidden="1">{"'Sheet1'!$L$16"}</definedName>
    <definedName name="chamcongt3_1" localSheetId="13" hidden="1">{"'Sheet1'!$L$16"}</definedName>
    <definedName name="chamcongt3_1" localSheetId="16" hidden="1">{"'Sheet1'!$L$16"}</definedName>
    <definedName name="chamcongt3_1" localSheetId="21" hidden="1">{"'Sheet1'!$L$16"}</definedName>
    <definedName name="chamcongt3_1" localSheetId="18" hidden="1">{"'Sheet1'!$L$16"}</definedName>
    <definedName name="chamcongt3_1" localSheetId="19" hidden="1">{"'Sheet1'!$L$16"}</definedName>
    <definedName name="chamcongt3_1" localSheetId="20" hidden="1">{"'Sheet1'!$L$16"}</definedName>
    <definedName name="chamcongt3_1" localSheetId="22" hidden="1">{"'Sheet1'!$L$16"}</definedName>
    <definedName name="chamcongt3_1" localSheetId="24" hidden="1">{"'Sheet1'!$L$16"}</definedName>
    <definedName name="chamcongt3_1" localSheetId="28" hidden="1">{"'Sheet1'!$L$16"}</definedName>
    <definedName name="chamcongt3_1" localSheetId="14" hidden="1">{"'Sheet1'!$L$16"}</definedName>
    <definedName name="chamcongt3_1" hidden="1">{"'Sheet1'!$L$16"}</definedName>
    <definedName name="chamcongt3_2" localSheetId="12" hidden="1">{"'Sheet1'!$L$16"}</definedName>
    <definedName name="chamcongt3_2" localSheetId="11" hidden="1">{"'Sheet1'!$L$16"}</definedName>
    <definedName name="chamcongt3_2" localSheetId="13" hidden="1">{"'Sheet1'!$L$16"}</definedName>
    <definedName name="chamcongt3_2" localSheetId="16" hidden="1">{"'Sheet1'!$L$16"}</definedName>
    <definedName name="chamcongt3_2" localSheetId="21" hidden="1">{"'Sheet1'!$L$16"}</definedName>
    <definedName name="chamcongt3_2" localSheetId="18" hidden="1">{"'Sheet1'!$L$16"}</definedName>
    <definedName name="chamcongt3_2" localSheetId="19" hidden="1">{"'Sheet1'!$L$16"}</definedName>
    <definedName name="chamcongt3_2" localSheetId="20" hidden="1">{"'Sheet1'!$L$16"}</definedName>
    <definedName name="chamcongt3_2" localSheetId="22" hidden="1">{"'Sheet1'!$L$16"}</definedName>
    <definedName name="chamcongt3_2" localSheetId="24" hidden="1">{"'Sheet1'!$L$16"}</definedName>
    <definedName name="chamcongt3_2" localSheetId="28" hidden="1">{"'Sheet1'!$L$16"}</definedName>
    <definedName name="chamcongt3_2" localSheetId="14" hidden="1">{"'Sheet1'!$L$16"}</definedName>
    <definedName name="chamcongt3_2" hidden="1">{"'Sheet1'!$L$16"}</definedName>
    <definedName name="Chang">#REF!</definedName>
    <definedName name="change" localSheetId="12" hidden="1">{#N/A,#N/A,FALSE,"COVER";#N/A,#N/A,FALSE,"0";#N/A,#N/A,FALSE,"1";#N/A,#N/A,FALSE,"2";#N/A,#N/A,FALSE,"3";#N/A,#N/A,FALSE,"4";#N/A,#N/A,FALSE,"5";#N/A,#N/A,FALSE,"6";#N/A,#N/A,FALSE,"7";#N/A,#N/A,FALSE,"8";#N/A,#N/A,FALSE,"9";#N/A,#N/A,FALSE,"10";#N/A,#N/A,FALSE,"11"}</definedName>
    <definedName name="change" localSheetId="11" hidden="1">{#N/A,#N/A,FALSE,"COVER";#N/A,#N/A,FALSE,"0";#N/A,#N/A,FALSE,"1";#N/A,#N/A,FALSE,"2";#N/A,#N/A,FALSE,"3";#N/A,#N/A,FALSE,"4";#N/A,#N/A,FALSE,"5";#N/A,#N/A,FALSE,"6";#N/A,#N/A,FALSE,"7";#N/A,#N/A,FALSE,"8";#N/A,#N/A,FALSE,"9";#N/A,#N/A,FALSE,"10";#N/A,#N/A,FALSE,"11"}</definedName>
    <definedName name="change" localSheetId="13" hidden="1">{#N/A,#N/A,FALSE,"COVER";#N/A,#N/A,FALSE,"0";#N/A,#N/A,FALSE,"1";#N/A,#N/A,FALSE,"2";#N/A,#N/A,FALSE,"3";#N/A,#N/A,FALSE,"4";#N/A,#N/A,FALSE,"5";#N/A,#N/A,FALSE,"6";#N/A,#N/A,FALSE,"7";#N/A,#N/A,FALSE,"8";#N/A,#N/A,FALSE,"9";#N/A,#N/A,FALSE,"10";#N/A,#N/A,FALSE,"11"}</definedName>
    <definedName name="change" localSheetId="16" hidden="1">{#N/A,#N/A,FALSE,"COVER";#N/A,#N/A,FALSE,"0";#N/A,#N/A,FALSE,"1";#N/A,#N/A,FALSE,"2";#N/A,#N/A,FALSE,"3";#N/A,#N/A,FALSE,"4";#N/A,#N/A,FALSE,"5";#N/A,#N/A,FALSE,"6";#N/A,#N/A,FALSE,"7";#N/A,#N/A,FALSE,"8";#N/A,#N/A,FALSE,"9";#N/A,#N/A,FALSE,"10";#N/A,#N/A,FALSE,"11"}</definedName>
    <definedName name="change" localSheetId="21" hidden="1">{#N/A,#N/A,FALSE,"COVER";#N/A,#N/A,FALSE,"0";#N/A,#N/A,FALSE,"1";#N/A,#N/A,FALSE,"2";#N/A,#N/A,FALSE,"3";#N/A,#N/A,FALSE,"4";#N/A,#N/A,FALSE,"5";#N/A,#N/A,FALSE,"6";#N/A,#N/A,FALSE,"7";#N/A,#N/A,FALSE,"8";#N/A,#N/A,FALSE,"9";#N/A,#N/A,FALSE,"10";#N/A,#N/A,FALSE,"11"}</definedName>
    <definedName name="change" localSheetId="18" hidden="1">{#N/A,#N/A,FALSE,"COVER";#N/A,#N/A,FALSE,"0";#N/A,#N/A,FALSE,"1";#N/A,#N/A,FALSE,"2";#N/A,#N/A,FALSE,"3";#N/A,#N/A,FALSE,"4";#N/A,#N/A,FALSE,"5";#N/A,#N/A,FALSE,"6";#N/A,#N/A,FALSE,"7";#N/A,#N/A,FALSE,"8";#N/A,#N/A,FALSE,"9";#N/A,#N/A,FALSE,"10";#N/A,#N/A,FALSE,"11"}</definedName>
    <definedName name="change" localSheetId="19" hidden="1">{#N/A,#N/A,FALSE,"COVER";#N/A,#N/A,FALSE,"0";#N/A,#N/A,FALSE,"1";#N/A,#N/A,FALSE,"2";#N/A,#N/A,FALSE,"3";#N/A,#N/A,FALSE,"4";#N/A,#N/A,FALSE,"5";#N/A,#N/A,FALSE,"6";#N/A,#N/A,FALSE,"7";#N/A,#N/A,FALSE,"8";#N/A,#N/A,FALSE,"9";#N/A,#N/A,FALSE,"10";#N/A,#N/A,FALSE,"11"}</definedName>
    <definedName name="change" localSheetId="20" hidden="1">{#N/A,#N/A,FALSE,"COVER";#N/A,#N/A,FALSE,"0";#N/A,#N/A,FALSE,"1";#N/A,#N/A,FALSE,"2";#N/A,#N/A,FALSE,"3";#N/A,#N/A,FALSE,"4";#N/A,#N/A,FALSE,"5";#N/A,#N/A,FALSE,"6";#N/A,#N/A,FALSE,"7";#N/A,#N/A,FALSE,"8";#N/A,#N/A,FALSE,"9";#N/A,#N/A,FALSE,"10";#N/A,#N/A,FALSE,"11"}</definedName>
    <definedName name="change" localSheetId="22" hidden="1">{#N/A,#N/A,FALSE,"COVER";#N/A,#N/A,FALSE,"0";#N/A,#N/A,FALSE,"1";#N/A,#N/A,FALSE,"2";#N/A,#N/A,FALSE,"3";#N/A,#N/A,FALSE,"4";#N/A,#N/A,FALSE,"5";#N/A,#N/A,FALSE,"6";#N/A,#N/A,FALSE,"7";#N/A,#N/A,FALSE,"8";#N/A,#N/A,FALSE,"9";#N/A,#N/A,FALSE,"10";#N/A,#N/A,FALSE,"11"}</definedName>
    <definedName name="change" localSheetId="24" hidden="1">{#N/A,#N/A,FALSE,"COVER";#N/A,#N/A,FALSE,"0";#N/A,#N/A,FALSE,"1";#N/A,#N/A,FALSE,"2";#N/A,#N/A,FALSE,"3";#N/A,#N/A,FALSE,"4";#N/A,#N/A,FALSE,"5";#N/A,#N/A,FALSE,"6";#N/A,#N/A,FALSE,"7";#N/A,#N/A,FALSE,"8";#N/A,#N/A,FALSE,"9";#N/A,#N/A,FALSE,"10";#N/A,#N/A,FALSE,"11"}</definedName>
    <definedName name="change" localSheetId="28" hidden="1">{#N/A,#N/A,FALSE,"COVER";#N/A,#N/A,FALSE,"0";#N/A,#N/A,FALSE,"1";#N/A,#N/A,FALSE,"2";#N/A,#N/A,FALSE,"3";#N/A,#N/A,FALSE,"4";#N/A,#N/A,FALSE,"5";#N/A,#N/A,FALSE,"6";#N/A,#N/A,FALSE,"7";#N/A,#N/A,FALSE,"8";#N/A,#N/A,FALSE,"9";#N/A,#N/A,FALSE,"10";#N/A,#N/A,FALSE,"11"}</definedName>
    <definedName name="change" localSheetId="14" hidden="1">{#N/A,#N/A,FALSE,"COVER";#N/A,#N/A,FALSE,"0";#N/A,#N/A,FALSE,"1";#N/A,#N/A,FALSE,"2";#N/A,#N/A,FALSE,"3";#N/A,#N/A,FALSE,"4";#N/A,#N/A,FALSE,"5";#N/A,#N/A,FALSE,"6";#N/A,#N/A,FALSE,"7";#N/A,#N/A,FALSE,"8";#N/A,#N/A,FALSE,"9";#N/A,#N/A,FALSE,"10";#N/A,#N/A,FALSE,"11"}</definedName>
    <definedName name="change" hidden="1">{#N/A,#N/A,FALSE,"COVER";#N/A,#N/A,FALSE,"0";#N/A,#N/A,FALSE,"1";#N/A,#N/A,FALSE,"2";#N/A,#N/A,FALSE,"3";#N/A,#N/A,FALSE,"4";#N/A,#N/A,FALSE,"5";#N/A,#N/A,FALSE,"6";#N/A,#N/A,FALSE,"7";#N/A,#N/A,FALSE,"8";#N/A,#N/A,FALSE,"9";#N/A,#N/A,FALSE,"10";#N/A,#N/A,FALSE,"11"}</definedName>
    <definedName name="changed" localSheetId="12" hidden="1">{#N/A,#N/A,FALSE,"COVER";#N/A,#N/A,FALSE,"0";#N/A,#N/A,FALSE,"1";#N/A,#N/A,FALSE,"2";#N/A,#N/A,FALSE,"3";#N/A,#N/A,FALSE,"4";#N/A,#N/A,FALSE,"5";#N/A,#N/A,FALSE,"6";#N/A,#N/A,FALSE,"7";#N/A,#N/A,FALSE,"8";#N/A,#N/A,FALSE,"9";#N/A,#N/A,FALSE,"10";#N/A,#N/A,FALSE,"11"}</definedName>
    <definedName name="changed" localSheetId="11" hidden="1">{#N/A,#N/A,FALSE,"COVER";#N/A,#N/A,FALSE,"0";#N/A,#N/A,FALSE,"1";#N/A,#N/A,FALSE,"2";#N/A,#N/A,FALSE,"3";#N/A,#N/A,FALSE,"4";#N/A,#N/A,FALSE,"5";#N/A,#N/A,FALSE,"6";#N/A,#N/A,FALSE,"7";#N/A,#N/A,FALSE,"8";#N/A,#N/A,FALSE,"9";#N/A,#N/A,FALSE,"10";#N/A,#N/A,FALSE,"11"}</definedName>
    <definedName name="changed" localSheetId="13" hidden="1">{#N/A,#N/A,FALSE,"COVER";#N/A,#N/A,FALSE,"0";#N/A,#N/A,FALSE,"1";#N/A,#N/A,FALSE,"2";#N/A,#N/A,FALSE,"3";#N/A,#N/A,FALSE,"4";#N/A,#N/A,FALSE,"5";#N/A,#N/A,FALSE,"6";#N/A,#N/A,FALSE,"7";#N/A,#N/A,FALSE,"8";#N/A,#N/A,FALSE,"9";#N/A,#N/A,FALSE,"10";#N/A,#N/A,FALSE,"11"}</definedName>
    <definedName name="changed" localSheetId="16" hidden="1">{#N/A,#N/A,FALSE,"COVER";#N/A,#N/A,FALSE,"0";#N/A,#N/A,FALSE,"1";#N/A,#N/A,FALSE,"2";#N/A,#N/A,FALSE,"3";#N/A,#N/A,FALSE,"4";#N/A,#N/A,FALSE,"5";#N/A,#N/A,FALSE,"6";#N/A,#N/A,FALSE,"7";#N/A,#N/A,FALSE,"8";#N/A,#N/A,FALSE,"9";#N/A,#N/A,FALSE,"10";#N/A,#N/A,FALSE,"11"}</definedName>
    <definedName name="changed" localSheetId="21" hidden="1">{#N/A,#N/A,FALSE,"COVER";#N/A,#N/A,FALSE,"0";#N/A,#N/A,FALSE,"1";#N/A,#N/A,FALSE,"2";#N/A,#N/A,FALSE,"3";#N/A,#N/A,FALSE,"4";#N/A,#N/A,FALSE,"5";#N/A,#N/A,FALSE,"6";#N/A,#N/A,FALSE,"7";#N/A,#N/A,FALSE,"8";#N/A,#N/A,FALSE,"9";#N/A,#N/A,FALSE,"10";#N/A,#N/A,FALSE,"11"}</definedName>
    <definedName name="changed" localSheetId="18" hidden="1">{#N/A,#N/A,FALSE,"COVER";#N/A,#N/A,FALSE,"0";#N/A,#N/A,FALSE,"1";#N/A,#N/A,FALSE,"2";#N/A,#N/A,FALSE,"3";#N/A,#N/A,FALSE,"4";#N/A,#N/A,FALSE,"5";#N/A,#N/A,FALSE,"6";#N/A,#N/A,FALSE,"7";#N/A,#N/A,FALSE,"8";#N/A,#N/A,FALSE,"9";#N/A,#N/A,FALSE,"10";#N/A,#N/A,FALSE,"11"}</definedName>
    <definedName name="changed" localSheetId="19" hidden="1">{#N/A,#N/A,FALSE,"COVER";#N/A,#N/A,FALSE,"0";#N/A,#N/A,FALSE,"1";#N/A,#N/A,FALSE,"2";#N/A,#N/A,FALSE,"3";#N/A,#N/A,FALSE,"4";#N/A,#N/A,FALSE,"5";#N/A,#N/A,FALSE,"6";#N/A,#N/A,FALSE,"7";#N/A,#N/A,FALSE,"8";#N/A,#N/A,FALSE,"9";#N/A,#N/A,FALSE,"10";#N/A,#N/A,FALSE,"11"}</definedName>
    <definedName name="changed" localSheetId="20" hidden="1">{#N/A,#N/A,FALSE,"COVER";#N/A,#N/A,FALSE,"0";#N/A,#N/A,FALSE,"1";#N/A,#N/A,FALSE,"2";#N/A,#N/A,FALSE,"3";#N/A,#N/A,FALSE,"4";#N/A,#N/A,FALSE,"5";#N/A,#N/A,FALSE,"6";#N/A,#N/A,FALSE,"7";#N/A,#N/A,FALSE,"8";#N/A,#N/A,FALSE,"9";#N/A,#N/A,FALSE,"10";#N/A,#N/A,FALSE,"11"}</definedName>
    <definedName name="changed" localSheetId="22" hidden="1">{#N/A,#N/A,FALSE,"COVER";#N/A,#N/A,FALSE,"0";#N/A,#N/A,FALSE,"1";#N/A,#N/A,FALSE,"2";#N/A,#N/A,FALSE,"3";#N/A,#N/A,FALSE,"4";#N/A,#N/A,FALSE,"5";#N/A,#N/A,FALSE,"6";#N/A,#N/A,FALSE,"7";#N/A,#N/A,FALSE,"8";#N/A,#N/A,FALSE,"9";#N/A,#N/A,FALSE,"10";#N/A,#N/A,FALSE,"11"}</definedName>
    <definedName name="changed" localSheetId="24" hidden="1">{#N/A,#N/A,FALSE,"COVER";#N/A,#N/A,FALSE,"0";#N/A,#N/A,FALSE,"1";#N/A,#N/A,FALSE,"2";#N/A,#N/A,FALSE,"3";#N/A,#N/A,FALSE,"4";#N/A,#N/A,FALSE,"5";#N/A,#N/A,FALSE,"6";#N/A,#N/A,FALSE,"7";#N/A,#N/A,FALSE,"8";#N/A,#N/A,FALSE,"9";#N/A,#N/A,FALSE,"10";#N/A,#N/A,FALSE,"11"}</definedName>
    <definedName name="changed" localSheetId="28" hidden="1">{#N/A,#N/A,FALSE,"COVER";#N/A,#N/A,FALSE,"0";#N/A,#N/A,FALSE,"1";#N/A,#N/A,FALSE,"2";#N/A,#N/A,FALSE,"3";#N/A,#N/A,FALSE,"4";#N/A,#N/A,FALSE,"5";#N/A,#N/A,FALSE,"6";#N/A,#N/A,FALSE,"7";#N/A,#N/A,FALSE,"8";#N/A,#N/A,FALSE,"9";#N/A,#N/A,FALSE,"10";#N/A,#N/A,FALSE,"11"}</definedName>
    <definedName name="changed" localSheetId="14" hidden="1">{#N/A,#N/A,FALSE,"COVER";#N/A,#N/A,FALSE,"0";#N/A,#N/A,FALSE,"1";#N/A,#N/A,FALSE,"2";#N/A,#N/A,FALSE,"3";#N/A,#N/A,FALSE,"4";#N/A,#N/A,FALSE,"5";#N/A,#N/A,FALSE,"6";#N/A,#N/A,FALSE,"7";#N/A,#N/A,FALSE,"8";#N/A,#N/A,FALSE,"9";#N/A,#N/A,FALSE,"10";#N/A,#N/A,FALSE,"11"}</definedName>
    <definedName name="changed" hidden="1">{#N/A,#N/A,FALSE,"COVER";#N/A,#N/A,FALSE,"0";#N/A,#N/A,FALSE,"1";#N/A,#N/A,FALSE,"2";#N/A,#N/A,FALSE,"3";#N/A,#N/A,FALSE,"4";#N/A,#N/A,FALSE,"5";#N/A,#N/A,FALSE,"6";#N/A,#N/A,FALSE,"7";#N/A,#N/A,FALSE,"8";#N/A,#N/A,FALSE,"9";#N/A,#N/A,FALSE,"10";#N/A,#N/A,FALSE,"11"}</definedName>
    <definedName name="ChangeRange" hidden="1">#N/A</definedName>
    <definedName name="chanxich">#REF!</definedName>
    <definedName name="Chart3" localSheetId="12" hidden="1">{"'Sheet1'!$L$16"}</definedName>
    <definedName name="Chart3" localSheetId="11" hidden="1">{"'Sheet1'!$L$16"}</definedName>
    <definedName name="Chart3" localSheetId="13" hidden="1">{"'Sheet1'!$L$16"}</definedName>
    <definedName name="Chart3" localSheetId="16" hidden="1">{"'Sheet1'!$L$16"}</definedName>
    <definedName name="Chart3" localSheetId="21" hidden="1">{"'Sheet1'!$L$16"}</definedName>
    <definedName name="Chart3" localSheetId="18" hidden="1">{"'Sheet1'!$L$16"}</definedName>
    <definedName name="Chart3" localSheetId="19" hidden="1">{"'Sheet1'!$L$16"}</definedName>
    <definedName name="Chart3" localSheetId="20" hidden="1">{"'Sheet1'!$L$16"}</definedName>
    <definedName name="Chart3" localSheetId="22" hidden="1">{"'Sheet1'!$L$16"}</definedName>
    <definedName name="Chart3" localSheetId="24" hidden="1">{"'Sheet1'!$L$16"}</definedName>
    <definedName name="Chart3" localSheetId="28" hidden="1">{"'Sheet1'!$L$16"}</definedName>
    <definedName name="Chart3" localSheetId="14" hidden="1">{"'Sheet1'!$L$16"}</definedName>
    <definedName name="Chart3" hidden="1">{"'Sheet1'!$L$16"}</definedName>
    <definedName name="chchai">#REF!</definedName>
    <definedName name="Chdate" hidden="1">#REF!</definedName>
    <definedName name="chemical" localSheetId="12" hidden="1">{#N/A,#N/A,FALSE,"CCTV"}</definedName>
    <definedName name="chemical" localSheetId="11" hidden="1">{#N/A,#N/A,FALSE,"CCTV"}</definedName>
    <definedName name="chemical" localSheetId="13" hidden="1">{#N/A,#N/A,FALSE,"CCTV"}</definedName>
    <definedName name="chemical" localSheetId="16" hidden="1">{#N/A,#N/A,FALSE,"CCTV"}</definedName>
    <definedName name="chemical" localSheetId="21" hidden="1">{#N/A,#N/A,FALSE,"CCTV"}</definedName>
    <definedName name="chemical" localSheetId="18" hidden="1">{#N/A,#N/A,FALSE,"CCTV"}</definedName>
    <definedName name="chemical" localSheetId="19" hidden="1">{#N/A,#N/A,FALSE,"CCTV"}</definedName>
    <definedName name="chemical" localSheetId="20" hidden="1">{#N/A,#N/A,FALSE,"CCTV"}</definedName>
    <definedName name="chemical" localSheetId="22" hidden="1">{#N/A,#N/A,FALSE,"CCTV"}</definedName>
    <definedName name="chemical" localSheetId="24" hidden="1">{#N/A,#N/A,FALSE,"CCTV"}</definedName>
    <definedName name="chemical" localSheetId="28" hidden="1">{#N/A,#N/A,FALSE,"CCTV"}</definedName>
    <definedName name="chemical" localSheetId="14" hidden="1">{#N/A,#N/A,FALSE,"CCTV"}</definedName>
    <definedName name="chemical" hidden="1">{#N/A,#N/A,FALSE,"CCTV"}</definedName>
    <definedName name="chfs">#REF!</definedName>
    <definedName name="chhtnc">#REF!</definedName>
    <definedName name="chhtvl">#REF!</definedName>
    <definedName name="chi" localSheetId="12" hidden="1">{#N/A,#N/A,FALSE,"Chi tiÆt"}</definedName>
    <definedName name="chi" localSheetId="11" hidden="1">{#N/A,#N/A,FALSE,"Chi tiÆt"}</definedName>
    <definedName name="chi" localSheetId="13" hidden="1">{#N/A,#N/A,FALSE,"Chi tiÆt"}</definedName>
    <definedName name="chi" localSheetId="16" hidden="1">{#N/A,#N/A,FALSE,"Chi tiÆt"}</definedName>
    <definedName name="chi" localSheetId="21" hidden="1">{#N/A,#N/A,FALSE,"Chi tiÆt"}</definedName>
    <definedName name="chi" localSheetId="18" hidden="1">{#N/A,#N/A,FALSE,"Chi tiÆt"}</definedName>
    <definedName name="chi" localSheetId="19" hidden="1">{#N/A,#N/A,FALSE,"Chi tiÆt"}</definedName>
    <definedName name="chi" localSheetId="20" hidden="1">{#N/A,#N/A,FALSE,"Chi tiÆt"}</definedName>
    <definedName name="chi" localSheetId="22" hidden="1">{#N/A,#N/A,FALSE,"Chi tiÆt"}</definedName>
    <definedName name="chi" localSheetId="24" hidden="1">{#N/A,#N/A,FALSE,"Chi tiÆt"}</definedName>
    <definedName name="chi" localSheetId="28" hidden="1">{#N/A,#N/A,FALSE,"Chi tiÆt"}</definedName>
    <definedName name="chi" localSheetId="14" hidden="1">{#N/A,#N/A,FALSE,"Chi tiÆt"}</definedName>
    <definedName name="chi" hidden="1">{#N/A,#N/A,FALSE,"Chi tiÆt"}</definedName>
    <definedName name="CHIANH" localSheetId="12" hidden="1">{"'Sheet1'!$L$16"}</definedName>
    <definedName name="CHIANH" localSheetId="11" hidden="1">{"'Sheet1'!$L$16"}</definedName>
    <definedName name="CHIANH" localSheetId="13" hidden="1">{"'Sheet1'!$L$16"}</definedName>
    <definedName name="CHIANH" localSheetId="16" hidden="1">{"'Sheet1'!$L$16"}</definedName>
    <definedName name="CHIANH" localSheetId="21" hidden="1">{"'Sheet1'!$L$16"}</definedName>
    <definedName name="CHIANH" localSheetId="18" hidden="1">{"'Sheet1'!$L$16"}</definedName>
    <definedName name="CHIANH" localSheetId="19" hidden="1">{"'Sheet1'!$L$16"}</definedName>
    <definedName name="CHIANH" localSheetId="20" hidden="1">{"'Sheet1'!$L$16"}</definedName>
    <definedName name="CHIANH" localSheetId="22" hidden="1">{"'Sheet1'!$L$16"}</definedName>
    <definedName name="CHIANH" localSheetId="24" hidden="1">{"'Sheet1'!$L$16"}</definedName>
    <definedName name="CHIANH" localSheetId="28" hidden="1">{"'Sheet1'!$L$16"}</definedName>
    <definedName name="CHIANH" localSheetId="14" hidden="1">{"'Sheet1'!$L$16"}</definedName>
    <definedName name="CHIANH" hidden="1">{"'Sheet1'!$L$16"}</definedName>
    <definedName name="chietchai2" localSheetId="12" hidden="1">{"'Sheet1'!$L$16"}</definedName>
    <definedName name="chietchai2" localSheetId="11" hidden="1">{"'Sheet1'!$L$16"}</definedName>
    <definedName name="chietchai2" localSheetId="13" hidden="1">{"'Sheet1'!$L$16"}</definedName>
    <definedName name="chietchai2" localSheetId="16" hidden="1">{"'Sheet1'!$L$16"}</definedName>
    <definedName name="chietchai2" localSheetId="21" hidden="1">{"'Sheet1'!$L$16"}</definedName>
    <definedName name="chietchai2" localSheetId="18" hidden="1">{"'Sheet1'!$L$16"}</definedName>
    <definedName name="chietchai2" localSheetId="19" hidden="1">{"'Sheet1'!$L$16"}</definedName>
    <definedName name="chietchai2" localSheetId="20" hidden="1">{"'Sheet1'!$L$16"}</definedName>
    <definedName name="chietchai2" localSheetId="22" hidden="1">{"'Sheet1'!$L$16"}</definedName>
    <definedName name="chietchai2" localSheetId="24" hidden="1">{"'Sheet1'!$L$16"}</definedName>
    <definedName name="chietchai2" localSheetId="28" hidden="1">{"'Sheet1'!$L$16"}</definedName>
    <definedName name="chietchai2" localSheetId="14" hidden="1">{"'Sheet1'!$L$16"}</definedName>
    <definedName name="chietchai2" hidden="1">{"'Sheet1'!$L$16"}</definedName>
    <definedName name="chilk" localSheetId="12" hidden="1">{"'Sheet1'!$L$16"}</definedName>
    <definedName name="chilk" localSheetId="11" hidden="1">{"'Sheet1'!$L$16"}</definedName>
    <definedName name="chilk" localSheetId="13" hidden="1">{"'Sheet1'!$L$16"}</definedName>
    <definedName name="chilk" localSheetId="16" hidden="1">{"'Sheet1'!$L$16"}</definedName>
    <definedName name="chilk" localSheetId="21" hidden="1">{"'Sheet1'!$L$16"}</definedName>
    <definedName name="chilk" localSheetId="18" hidden="1">{"'Sheet1'!$L$16"}</definedName>
    <definedName name="chilk" localSheetId="19" hidden="1">{"'Sheet1'!$L$16"}</definedName>
    <definedName name="chilk" localSheetId="20" hidden="1">{"'Sheet1'!$L$16"}</definedName>
    <definedName name="chilk" localSheetId="22" hidden="1">{"'Sheet1'!$L$16"}</definedName>
    <definedName name="chilk" localSheetId="24" hidden="1">{"'Sheet1'!$L$16"}</definedName>
    <definedName name="chilk" localSheetId="28" hidden="1">{"'Sheet1'!$L$16"}</definedName>
    <definedName name="chilk" localSheetId="14" hidden="1">{"'Sheet1'!$L$16"}</definedName>
    <definedName name="chilk" hidden="1">{"'Sheet1'!$L$16"}</definedName>
    <definedName name="Chiphi" localSheetId="12" hidden="1">{"'Sheet1'!$L$16"}</definedName>
    <definedName name="Chiphi" localSheetId="11" hidden="1">{"'Sheet1'!$L$16"}</definedName>
    <definedName name="Chiphi" localSheetId="13" hidden="1">{"'Sheet1'!$L$16"}</definedName>
    <definedName name="Chiphi" localSheetId="16" hidden="1">{"'Sheet1'!$L$16"}</definedName>
    <definedName name="Chiphi" localSheetId="21" hidden="1">{"'Sheet1'!$L$16"}</definedName>
    <definedName name="Chiphi" localSheetId="18" hidden="1">{"'Sheet1'!$L$16"}</definedName>
    <definedName name="Chiphi" localSheetId="19" hidden="1">{"'Sheet1'!$L$16"}</definedName>
    <definedName name="Chiphi" localSheetId="20" hidden="1">{"'Sheet1'!$L$16"}</definedName>
    <definedName name="Chiphi" localSheetId="22" hidden="1">{"'Sheet1'!$L$16"}</definedName>
    <definedName name="Chiphi" localSheetId="24" hidden="1">{"'Sheet1'!$L$16"}</definedName>
    <definedName name="Chiphi" localSheetId="28" hidden="1">{"'Sheet1'!$L$16"}</definedName>
    <definedName name="Chiphi" localSheetId="14" hidden="1">{"'Sheet1'!$L$16"}</definedName>
    <definedName name="Chiphi" hidden="1">{"'Sheet1'!$L$16"}</definedName>
    <definedName name="ChiPhiChung">#REF!</definedName>
    <definedName name="chitiet" hidden="1">#REF!</definedName>
    <definedName name="chitiet3" localSheetId="12" hidden="1">{"'Sheet1'!$L$16"}</definedName>
    <definedName name="chitiet3" localSheetId="11" hidden="1">{"'Sheet1'!$L$16"}</definedName>
    <definedName name="chitiet3" localSheetId="13" hidden="1">{"'Sheet1'!$L$16"}</definedName>
    <definedName name="chitiet3" localSheetId="16" hidden="1">{"'Sheet1'!$L$16"}</definedName>
    <definedName name="chitiet3" localSheetId="21" hidden="1">{"'Sheet1'!$L$16"}</definedName>
    <definedName name="chitiet3" localSheetId="18" hidden="1">{"'Sheet1'!$L$16"}</definedName>
    <definedName name="chitiet3" localSheetId="19" hidden="1">{"'Sheet1'!$L$16"}</definedName>
    <definedName name="chitiet3" localSheetId="20" hidden="1">{"'Sheet1'!$L$16"}</definedName>
    <definedName name="chitiet3" localSheetId="22" hidden="1">{"'Sheet1'!$L$16"}</definedName>
    <definedName name="chitiet3" localSheetId="24" hidden="1">{"'Sheet1'!$L$16"}</definedName>
    <definedName name="chitiet3" localSheetId="28" hidden="1">{"'Sheet1'!$L$16"}</definedName>
    <definedName name="chitiet3" localSheetId="14" hidden="1">{"'Sheet1'!$L$16"}</definedName>
    <definedName name="chitiet3" hidden="1">{"'Sheet1'!$L$16"}</definedName>
    <definedName name="chitietbgiang2" localSheetId="12" hidden="1">{"'Sheet1'!$L$16"}</definedName>
    <definedName name="chitietbgiang2" localSheetId="11" hidden="1">{"'Sheet1'!$L$16"}</definedName>
    <definedName name="chitietbgiang2" localSheetId="13" hidden="1">{"'Sheet1'!$L$16"}</definedName>
    <definedName name="chitietbgiang2" localSheetId="16" hidden="1">{"'Sheet1'!$L$16"}</definedName>
    <definedName name="chitietbgiang2" localSheetId="21" hidden="1">{"'Sheet1'!$L$16"}</definedName>
    <definedName name="chitietbgiang2" localSheetId="18" hidden="1">{"'Sheet1'!$L$16"}</definedName>
    <definedName name="chitietbgiang2" localSheetId="19" hidden="1">{"'Sheet1'!$L$16"}</definedName>
    <definedName name="chitietbgiang2" localSheetId="20" hidden="1">{"'Sheet1'!$L$16"}</definedName>
    <definedName name="chitietbgiang2" localSheetId="22" hidden="1">{"'Sheet1'!$L$16"}</definedName>
    <definedName name="chitietbgiang2" localSheetId="24" hidden="1">{"'Sheet1'!$L$16"}</definedName>
    <definedName name="chitietbgiang2" localSheetId="28" hidden="1">{"'Sheet1'!$L$16"}</definedName>
    <definedName name="chitietbgiang2" localSheetId="14" hidden="1">{"'Sheet1'!$L$16"}</definedName>
    <definedName name="chitietbgiang2" hidden="1">{"'Sheet1'!$L$16"}</definedName>
    <definedName name="chl" localSheetId="12" hidden="1">{"'Sheet1'!$L$16"}</definedName>
    <definedName name="chl" localSheetId="11" hidden="1">{"'Sheet1'!$L$16"}</definedName>
    <definedName name="chl" localSheetId="13" hidden="1">{"'Sheet1'!$L$16"}</definedName>
    <definedName name="chl" localSheetId="16" hidden="1">{"'Sheet1'!$L$16"}</definedName>
    <definedName name="chl" localSheetId="21" hidden="1">{"'Sheet1'!$L$16"}</definedName>
    <definedName name="chl" localSheetId="18" hidden="1">{"'Sheet1'!$L$16"}</definedName>
    <definedName name="chl" localSheetId="19" hidden="1">{"'Sheet1'!$L$16"}</definedName>
    <definedName name="chl" localSheetId="20" hidden="1">{"'Sheet1'!$L$16"}</definedName>
    <definedName name="chl" localSheetId="22" hidden="1">{"'Sheet1'!$L$16"}</definedName>
    <definedName name="chl" localSheetId="24" hidden="1">{"'Sheet1'!$L$16"}</definedName>
    <definedName name="chl" localSheetId="28" hidden="1">{"'Sheet1'!$L$16"}</definedName>
    <definedName name="chl" localSheetId="14" hidden="1">{"'Sheet1'!$L$16"}</definedName>
    <definedName name="chl" hidden="1">{"'Sheet1'!$L$16"}</definedName>
    <definedName name="chmnchg" hidden="1">#REF!</definedName>
    <definedName name="chnc">#REF!</definedName>
    <definedName name="CHO"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n" localSheetId="12" hidden="1">{#N/A,#N/A,TRUE,"Cover Memo";"Complete Sys. Estimate",#N/A,TRUE,"Change Summary";"Complete Sys. Estimate",#N/A,TRUE,"Estimate Summary";"Complete Sys. Estimate",#N/A,TRUE,"Dept. Summary";"Complete Sys. Estimate",#N/A,TRUE,"DOW Detail"}</definedName>
    <definedName name="chon" localSheetId="11" hidden="1">{#N/A,#N/A,TRUE,"Cover Memo";"Complete Sys. Estimate",#N/A,TRUE,"Change Summary";"Complete Sys. Estimate",#N/A,TRUE,"Estimate Summary";"Complete Sys. Estimate",#N/A,TRUE,"Dept. Summary";"Complete Sys. Estimate",#N/A,TRUE,"DOW Detail"}</definedName>
    <definedName name="chon" localSheetId="13" hidden="1">{#N/A,#N/A,TRUE,"Cover Memo";"Complete Sys. Estimate",#N/A,TRUE,"Change Summary";"Complete Sys. Estimate",#N/A,TRUE,"Estimate Summary";"Complete Sys. Estimate",#N/A,TRUE,"Dept. Summary";"Complete Sys. Estimate",#N/A,TRUE,"DOW Detail"}</definedName>
    <definedName name="chon" localSheetId="16" hidden="1">{#N/A,#N/A,TRUE,"Cover Memo";"Complete Sys. Estimate",#N/A,TRUE,"Change Summary";"Complete Sys. Estimate",#N/A,TRUE,"Estimate Summary";"Complete Sys. Estimate",#N/A,TRUE,"Dept. Summary";"Complete Sys. Estimate",#N/A,TRUE,"DOW Detail"}</definedName>
    <definedName name="chon" localSheetId="21" hidden="1">{#N/A,#N/A,TRUE,"Cover Memo";"Complete Sys. Estimate",#N/A,TRUE,"Change Summary";"Complete Sys. Estimate",#N/A,TRUE,"Estimate Summary";"Complete Sys. Estimate",#N/A,TRUE,"Dept. Summary";"Complete Sys. Estimate",#N/A,TRUE,"DOW Detail"}</definedName>
    <definedName name="chon" localSheetId="18" hidden="1">{#N/A,#N/A,TRUE,"Cover Memo";"Complete Sys. Estimate",#N/A,TRUE,"Change Summary";"Complete Sys. Estimate",#N/A,TRUE,"Estimate Summary";"Complete Sys. Estimate",#N/A,TRUE,"Dept. Summary";"Complete Sys. Estimate",#N/A,TRUE,"DOW Detail"}</definedName>
    <definedName name="chon" localSheetId="19" hidden="1">{#N/A,#N/A,TRUE,"Cover Memo";"Complete Sys. Estimate",#N/A,TRUE,"Change Summary";"Complete Sys. Estimate",#N/A,TRUE,"Estimate Summary";"Complete Sys. Estimate",#N/A,TRUE,"Dept. Summary";"Complete Sys. Estimate",#N/A,TRUE,"DOW Detail"}</definedName>
    <definedName name="chon" localSheetId="20" hidden="1">{#N/A,#N/A,TRUE,"Cover Memo";"Complete Sys. Estimate",#N/A,TRUE,"Change Summary";"Complete Sys. Estimate",#N/A,TRUE,"Estimate Summary";"Complete Sys. Estimate",#N/A,TRUE,"Dept. Summary";"Complete Sys. Estimate",#N/A,TRUE,"DOW Detail"}</definedName>
    <definedName name="chon" localSheetId="22" hidden="1">{#N/A,#N/A,TRUE,"Cover Memo";"Complete Sys. Estimate",#N/A,TRUE,"Change Summary";"Complete Sys. Estimate",#N/A,TRUE,"Estimate Summary";"Complete Sys. Estimate",#N/A,TRUE,"Dept. Summary";"Complete Sys. Estimate",#N/A,TRUE,"DOW Detail"}</definedName>
    <definedName name="chon" localSheetId="24" hidden="1">{#N/A,#N/A,TRUE,"Cover Memo";"Complete Sys. Estimate",#N/A,TRUE,"Change Summary";"Complete Sys. Estimate",#N/A,TRUE,"Estimate Summary";"Complete Sys. Estimate",#N/A,TRUE,"Dept. Summary";"Complete Sys. Estimate",#N/A,TRUE,"DOW Detail"}</definedName>
    <definedName name="chon" localSheetId="28" hidden="1">{#N/A,#N/A,TRUE,"Cover Memo";"Complete Sys. Estimate",#N/A,TRUE,"Change Summary";"Complete Sys. Estimate",#N/A,TRUE,"Estimate Summary";"Complete Sys. Estimate",#N/A,TRUE,"Dept. Summary";"Complete Sys. Estimate",#N/A,TRUE,"DOW Detail"}</definedName>
    <definedName name="chon" localSheetId="14" hidden="1">{#N/A,#N/A,TRUE,"Cover Memo";"Complete Sys. Estimate",#N/A,TRUE,"Change Summary";"Complete Sys. Estimate",#N/A,TRUE,"Estimate Summary";"Complete Sys. Estimate",#N/A,TRUE,"Dept. Summary";"Complete Sys. Estimate",#N/A,TRUE,"DOW Detail"}</definedName>
    <definedName name="chon" hidden="1">{#N/A,#N/A,TRUE,"Cover Memo";"Complete Sys. Estimate",#N/A,TRUE,"Change Summary";"Complete Sys. Estimate",#N/A,TRUE,"Estimate Summary";"Complete Sys. Estimate",#N/A,TRUE,"Dept. Summary";"Complete Sys. Estimate",#N/A,TRUE,"DOW Detail"}</definedName>
    <definedName name="CHONGSET" hidden="1">#REF!</definedName>
    <definedName name="chop" localSheetId="28">ROUND(#REF!*(#REF!+#REF!)/2*#REF!,2)</definedName>
    <definedName name="chop">ROUND(#REF!*(#REF!+#REF!)/2*#REF!,2)</definedName>
    <definedName name="chos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12" hidden="1">{"'Sheet1'!$L$16"}</definedName>
    <definedName name="chot3" localSheetId="11" hidden="1">{"'Sheet1'!$L$16"}</definedName>
    <definedName name="chot3" localSheetId="13" hidden="1">{"'Sheet1'!$L$16"}</definedName>
    <definedName name="chot3" localSheetId="16" hidden="1">{"'Sheet1'!$L$16"}</definedName>
    <definedName name="chot3" localSheetId="21" hidden="1">{"'Sheet1'!$L$16"}</definedName>
    <definedName name="chot3" localSheetId="18" hidden="1">{"'Sheet1'!$L$16"}</definedName>
    <definedName name="chot3" localSheetId="19" hidden="1">{"'Sheet1'!$L$16"}</definedName>
    <definedName name="chot3" localSheetId="20" hidden="1">{"'Sheet1'!$L$16"}</definedName>
    <definedName name="chot3" localSheetId="22" hidden="1">{"'Sheet1'!$L$16"}</definedName>
    <definedName name="chot3" localSheetId="24" hidden="1">{"'Sheet1'!$L$16"}</definedName>
    <definedName name="chot3" localSheetId="28" hidden="1">{"'Sheet1'!$L$16"}</definedName>
    <definedName name="chot3" localSheetId="14" hidden="1">{"'Sheet1'!$L$16"}</definedName>
    <definedName name="chot3" hidden="1">{"'Sheet1'!$L$16"}</definedName>
    <definedName name="chottda" localSheetId="12" hidden="1">{"'Sheet1'!$L$16"}</definedName>
    <definedName name="chottda" localSheetId="11" hidden="1">{"'Sheet1'!$L$16"}</definedName>
    <definedName name="chottda" localSheetId="13" hidden="1">{"'Sheet1'!$L$16"}</definedName>
    <definedName name="chottda" localSheetId="16" hidden="1">{"'Sheet1'!$L$16"}</definedName>
    <definedName name="chottda" localSheetId="21" hidden="1">{"'Sheet1'!$L$16"}</definedName>
    <definedName name="chottda" localSheetId="18" hidden="1">{"'Sheet1'!$L$16"}</definedName>
    <definedName name="chottda" localSheetId="19" hidden="1">{"'Sheet1'!$L$16"}</definedName>
    <definedName name="chottda" localSheetId="20" hidden="1">{"'Sheet1'!$L$16"}</definedName>
    <definedName name="chottda" localSheetId="22" hidden="1">{"'Sheet1'!$L$16"}</definedName>
    <definedName name="chottda" localSheetId="24" hidden="1">{"'Sheet1'!$L$16"}</definedName>
    <definedName name="chottda" localSheetId="28" hidden="1">{"'Sheet1'!$L$16"}</definedName>
    <definedName name="chottda" localSheetId="14" hidden="1">{"'Sheet1'!$L$16"}</definedName>
    <definedName name="chottda" hidden="1">{"'Sheet1'!$L$16"}</definedName>
    <definedName name="CHRIS" localSheetId="12" hidden="1">{#N/A,#N/A,FALSE,"CCTV"}</definedName>
    <definedName name="CHRIS" localSheetId="11" hidden="1">{#N/A,#N/A,FALSE,"CCTV"}</definedName>
    <definedName name="CHRIS" localSheetId="13" hidden="1">{#N/A,#N/A,FALSE,"CCTV"}</definedName>
    <definedName name="CHRIS" localSheetId="16" hidden="1">{#N/A,#N/A,FALSE,"CCTV"}</definedName>
    <definedName name="CHRIS" localSheetId="21" hidden="1">{#N/A,#N/A,FALSE,"CCTV"}</definedName>
    <definedName name="CHRIS" localSheetId="18" hidden="1">{#N/A,#N/A,FALSE,"CCTV"}</definedName>
    <definedName name="CHRIS" localSheetId="19" hidden="1">{#N/A,#N/A,FALSE,"CCTV"}</definedName>
    <definedName name="CHRIS" localSheetId="20" hidden="1">{#N/A,#N/A,FALSE,"CCTV"}</definedName>
    <definedName name="CHRIS" localSheetId="22" hidden="1">{#N/A,#N/A,FALSE,"CCTV"}</definedName>
    <definedName name="CHRIS" localSheetId="24" hidden="1">{#N/A,#N/A,FALSE,"CCTV"}</definedName>
    <definedName name="CHRIS" localSheetId="28" hidden="1">{#N/A,#N/A,FALSE,"CCTV"}</definedName>
    <definedName name="CHRIS" localSheetId="14" hidden="1">{#N/A,#N/A,FALSE,"CCTV"}</definedName>
    <definedName name="CHRIS" hidden="1">{#N/A,#N/A,FALSE,"CCTV"}</definedName>
    <definedName name="Chu">#REF!</definedName>
    <definedName name="chung">66</definedName>
    <definedName name="chungchi" localSheetId="12" hidden="1">{"'Sheet1'!$L$16"}</definedName>
    <definedName name="chungchi" localSheetId="11" hidden="1">{"'Sheet1'!$L$16"}</definedName>
    <definedName name="chungchi" localSheetId="13" hidden="1">{"'Sheet1'!$L$16"}</definedName>
    <definedName name="chungchi" localSheetId="16" hidden="1">{"'Sheet1'!$L$16"}</definedName>
    <definedName name="chungchi" localSheetId="21" hidden="1">{"'Sheet1'!$L$16"}</definedName>
    <definedName name="chungchi" localSheetId="18" hidden="1">{"'Sheet1'!$L$16"}</definedName>
    <definedName name="chungchi" localSheetId="19" hidden="1">{"'Sheet1'!$L$16"}</definedName>
    <definedName name="chungchi" localSheetId="20" hidden="1">{"'Sheet1'!$L$16"}</definedName>
    <definedName name="chungchi" localSheetId="22" hidden="1">{"'Sheet1'!$L$16"}</definedName>
    <definedName name="chungchi" localSheetId="24" hidden="1">{"'Sheet1'!$L$16"}</definedName>
    <definedName name="chungchi" localSheetId="28" hidden="1">{"'Sheet1'!$L$16"}</definedName>
    <definedName name="chungchi" localSheetId="14" hidden="1">{"'Sheet1'!$L$16"}</definedName>
    <definedName name="chungchi" hidden="1">{"'Sheet1'!$L$16"}</definedName>
    <definedName name="chuo.vom" hidden="1">#REF!</definedName>
    <definedName name="chuyen" localSheetId="12" hidden="1">{"'Sheet1'!$L$16"}</definedName>
    <definedName name="chuyen" localSheetId="11" hidden="1">{"'Sheet1'!$L$16"}</definedName>
    <definedName name="chuyen" localSheetId="13" hidden="1">{"'Sheet1'!$L$16"}</definedName>
    <definedName name="chuyen" localSheetId="16" hidden="1">{"'Sheet1'!$L$16"}</definedName>
    <definedName name="chuyen" localSheetId="21" hidden="1">{"'Sheet1'!$L$16"}</definedName>
    <definedName name="chuyen" localSheetId="18" hidden="1">{"'Sheet1'!$L$16"}</definedName>
    <definedName name="chuyen" localSheetId="19" hidden="1">{"'Sheet1'!$L$16"}</definedName>
    <definedName name="chuyen" localSheetId="20" hidden="1">{"'Sheet1'!$L$16"}</definedName>
    <definedName name="chuyen" localSheetId="22" hidden="1">{"'Sheet1'!$L$16"}</definedName>
    <definedName name="chuyen" localSheetId="24" hidden="1">{"'Sheet1'!$L$16"}</definedName>
    <definedName name="chuyen" localSheetId="28" hidden="1">{"'Sheet1'!$L$16"}</definedName>
    <definedName name="chuyen" localSheetId="14" hidden="1">{"'Sheet1'!$L$16"}</definedName>
    <definedName name="chuyen" hidden="1">{"'Sheet1'!$L$16"}</definedName>
    <definedName name="chuyen_1" localSheetId="12" hidden="1">{"'Sheet1'!$L$16"}</definedName>
    <definedName name="chuyen_1" localSheetId="11" hidden="1">{"'Sheet1'!$L$16"}</definedName>
    <definedName name="chuyen_1" localSheetId="13" hidden="1">{"'Sheet1'!$L$16"}</definedName>
    <definedName name="chuyen_1" localSheetId="16" hidden="1">{"'Sheet1'!$L$16"}</definedName>
    <definedName name="chuyen_1" localSheetId="21" hidden="1">{"'Sheet1'!$L$16"}</definedName>
    <definedName name="chuyen_1" localSheetId="18" hidden="1">{"'Sheet1'!$L$16"}</definedName>
    <definedName name="chuyen_1" localSheetId="19" hidden="1">{"'Sheet1'!$L$16"}</definedName>
    <definedName name="chuyen_1" localSheetId="20" hidden="1">{"'Sheet1'!$L$16"}</definedName>
    <definedName name="chuyen_1" localSheetId="22" hidden="1">{"'Sheet1'!$L$16"}</definedName>
    <definedName name="chuyen_1" localSheetId="24" hidden="1">{"'Sheet1'!$L$16"}</definedName>
    <definedName name="chuyen_1" localSheetId="28" hidden="1">{"'Sheet1'!$L$16"}</definedName>
    <definedName name="chuyen_1" localSheetId="14" hidden="1">{"'Sheet1'!$L$16"}</definedName>
    <definedName name="chuyen_1" hidden="1">{"'Sheet1'!$L$16"}</definedName>
    <definedName name="chuyen_2" localSheetId="12" hidden="1">{"'Sheet1'!$L$16"}</definedName>
    <definedName name="chuyen_2" localSheetId="11" hidden="1">{"'Sheet1'!$L$16"}</definedName>
    <definedName name="chuyen_2" localSheetId="13" hidden="1">{"'Sheet1'!$L$16"}</definedName>
    <definedName name="chuyen_2" localSheetId="16" hidden="1">{"'Sheet1'!$L$16"}</definedName>
    <definedName name="chuyen_2" localSheetId="21" hidden="1">{"'Sheet1'!$L$16"}</definedName>
    <definedName name="chuyen_2" localSheetId="18" hidden="1">{"'Sheet1'!$L$16"}</definedName>
    <definedName name="chuyen_2" localSheetId="19" hidden="1">{"'Sheet1'!$L$16"}</definedName>
    <definedName name="chuyen_2" localSheetId="20" hidden="1">{"'Sheet1'!$L$16"}</definedName>
    <definedName name="chuyen_2" localSheetId="22" hidden="1">{"'Sheet1'!$L$16"}</definedName>
    <definedName name="chuyen_2" localSheetId="24" hidden="1">{"'Sheet1'!$L$16"}</definedName>
    <definedName name="chuyen_2" localSheetId="28" hidden="1">{"'Sheet1'!$L$16"}</definedName>
    <definedName name="chuyen_2" localSheetId="14" hidden="1">{"'Sheet1'!$L$16"}</definedName>
    <definedName name="chuyen_2" hidden="1">{"'Sheet1'!$L$16"}</definedName>
    <definedName name="chvl">#REF!</definedName>
    <definedName name="Chvolt">#REF!</definedName>
    <definedName name="ci" localSheetId="12" hidden="1">{"'Sheet1'!$L$16"}</definedName>
    <definedName name="ci" localSheetId="11" hidden="1">{"'Sheet1'!$L$16"}</definedName>
    <definedName name="ci" localSheetId="13" hidden="1">{"'Sheet1'!$L$16"}</definedName>
    <definedName name="ci" localSheetId="16" hidden="1">{"'Sheet1'!$L$16"}</definedName>
    <definedName name="ci" localSheetId="21" hidden="1">{"'Sheet1'!$L$16"}</definedName>
    <definedName name="ci" localSheetId="18" hidden="1">{"'Sheet1'!$L$16"}</definedName>
    <definedName name="ci" localSheetId="19" hidden="1">{"'Sheet1'!$L$16"}</definedName>
    <definedName name="ci" localSheetId="20" hidden="1">{"'Sheet1'!$L$16"}</definedName>
    <definedName name="ci" localSheetId="22" hidden="1">{"'Sheet1'!$L$16"}</definedName>
    <definedName name="ci" localSheetId="24" hidden="1">{"'Sheet1'!$L$16"}</definedName>
    <definedName name="ci" localSheetId="28" hidden="1">{"'Sheet1'!$L$16"}</definedName>
    <definedName name="ci" localSheetId="14" hidden="1">{"'Sheet1'!$L$16"}</definedName>
    <definedName name="ci" hidden="1">{"'Sheet1'!$L$16"}</definedName>
    <definedName name="CIP"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IPA22">#REF!</definedName>
    <definedName name="CIPC52">#REF!</definedName>
    <definedName name="CIPD42">#REF!</definedName>
    <definedName name="CIPD52">#REF!</definedName>
    <definedName name="ciplanh6">#REF!</definedName>
    <definedName name="CIPlocEH">#REF!</definedName>
    <definedName name="CIPnauEH">#REF!</definedName>
    <definedName name="cipnho">#REF!</definedName>
    <definedName name="cipnong6">#REF!</definedName>
    <definedName name="CIPslocEH">#REF!</definedName>
    <definedName name="ciptank">#REF!</definedName>
    <definedName name="CIPTJ20">#REF!</definedName>
    <definedName name="CIPtlocEH">#REF!</definedName>
    <definedName name="CIPTZ74">#REF!</definedName>
    <definedName name="CIQWBGuid" hidden="1">"b03716ce-727b-4b56-af17-d68de5482ca8"</definedName>
    <definedName name="citidd">#REF!</definedName>
    <definedName name="civil2" localSheetId="12" hidden="1">{"'장비'!$A$3:$M$12"}</definedName>
    <definedName name="civil2" localSheetId="11" hidden="1">{"'장비'!$A$3:$M$12"}</definedName>
    <definedName name="civil2" localSheetId="13" hidden="1">{"'장비'!$A$3:$M$12"}</definedName>
    <definedName name="civil2" localSheetId="16" hidden="1">{"'장비'!$A$3:$M$12"}</definedName>
    <definedName name="civil2" localSheetId="21" hidden="1">{"'장비'!$A$3:$M$12"}</definedName>
    <definedName name="civil2" localSheetId="18" hidden="1">{"'장비'!$A$3:$M$12"}</definedName>
    <definedName name="civil2" localSheetId="19" hidden="1">{"'장비'!$A$3:$M$12"}</definedName>
    <definedName name="civil2" localSheetId="20" hidden="1">{"'장비'!$A$3:$M$12"}</definedName>
    <definedName name="civil2" localSheetId="22" hidden="1">{"'장비'!$A$3:$M$12"}</definedName>
    <definedName name="civil2" localSheetId="24" hidden="1">{"'장비'!$A$3:$M$12"}</definedName>
    <definedName name="civil2" localSheetId="28" hidden="1">{"'장비'!$A$3:$M$12"}</definedName>
    <definedName name="civil2" localSheetId="14" hidden="1">{"'장비'!$A$3:$M$12"}</definedName>
    <definedName name="civil2" hidden="1">{"'장비'!$A$3:$M$12"}</definedName>
    <definedName name="cjb9e" localSheetId="12" hidden="1">{"'Sheet1'!$L$16"}</definedName>
    <definedName name="cjb9e" localSheetId="11" hidden="1">{"'Sheet1'!$L$16"}</definedName>
    <definedName name="cjb9e" localSheetId="13" hidden="1">{"'Sheet1'!$L$16"}</definedName>
    <definedName name="cjb9e" localSheetId="16" hidden="1">{"'Sheet1'!$L$16"}</definedName>
    <definedName name="cjb9e" localSheetId="21" hidden="1">{"'Sheet1'!$L$16"}</definedName>
    <definedName name="cjb9e" localSheetId="18" hidden="1">{"'Sheet1'!$L$16"}</definedName>
    <definedName name="cjb9e" localSheetId="19" hidden="1">{"'Sheet1'!$L$16"}</definedName>
    <definedName name="cjb9e" localSheetId="20" hidden="1">{"'Sheet1'!$L$16"}</definedName>
    <definedName name="cjb9e" localSheetId="22" hidden="1">{"'Sheet1'!$L$16"}</definedName>
    <definedName name="cjb9e" localSheetId="24" hidden="1">{"'Sheet1'!$L$16"}</definedName>
    <definedName name="cjb9e" localSheetId="28" hidden="1">{"'Sheet1'!$L$16"}</definedName>
    <definedName name="cjb9e" localSheetId="14" hidden="1">{"'Sheet1'!$L$16"}</definedName>
    <definedName name="cjb9e" hidden="1">{"'Sheet1'!$L$16"}</definedName>
    <definedName name="cjh" hidden="1">#REF!</definedName>
    <definedName name="CK">#REF!</definedName>
    <definedName name="Ckc">#REF!</definedName>
    <definedName name="cknc">#REF!</definedName>
    <definedName name="cknen506580">#REF!</definedName>
    <definedName name="cknen506580N">#REF!</definedName>
    <definedName name="ckvl">#REF!</definedName>
    <definedName name="CL">#REF!</definedName>
    <definedName name="Clean" localSheetId="12" hidden="1">{#N/A,#N/A,TRUE,"Cover Memo";"Complete Sys. Estimate",#N/A,TRUE,"Change Summary";"Complete Sys. Estimate",#N/A,TRUE,"Estimate Summary";"Complete Sys. Estimate",#N/A,TRUE,"Dept. Summary";"Complete Sys. Estimate",#N/A,TRUE,"DOW Detail"}</definedName>
    <definedName name="Clean" localSheetId="11" hidden="1">{#N/A,#N/A,TRUE,"Cover Memo";"Complete Sys. Estimate",#N/A,TRUE,"Change Summary";"Complete Sys. Estimate",#N/A,TRUE,"Estimate Summary";"Complete Sys. Estimate",#N/A,TRUE,"Dept. Summary";"Complete Sys. Estimate",#N/A,TRUE,"DOW Detail"}</definedName>
    <definedName name="Clean" localSheetId="13" hidden="1">{#N/A,#N/A,TRUE,"Cover Memo";"Complete Sys. Estimate",#N/A,TRUE,"Change Summary";"Complete Sys. Estimate",#N/A,TRUE,"Estimate Summary";"Complete Sys. Estimate",#N/A,TRUE,"Dept. Summary";"Complete Sys. Estimate",#N/A,TRUE,"DOW Detail"}</definedName>
    <definedName name="Clean" localSheetId="16" hidden="1">{#N/A,#N/A,TRUE,"Cover Memo";"Complete Sys. Estimate",#N/A,TRUE,"Change Summary";"Complete Sys. Estimate",#N/A,TRUE,"Estimate Summary";"Complete Sys. Estimate",#N/A,TRUE,"Dept. Summary";"Complete Sys. Estimate",#N/A,TRUE,"DOW Detail"}</definedName>
    <definedName name="Clean" localSheetId="21" hidden="1">{#N/A,#N/A,TRUE,"Cover Memo";"Complete Sys. Estimate",#N/A,TRUE,"Change Summary";"Complete Sys. Estimate",#N/A,TRUE,"Estimate Summary";"Complete Sys. Estimate",#N/A,TRUE,"Dept. Summary";"Complete Sys. Estimate",#N/A,TRUE,"DOW Detail"}</definedName>
    <definedName name="Clean" localSheetId="18" hidden="1">{#N/A,#N/A,TRUE,"Cover Memo";"Complete Sys. Estimate",#N/A,TRUE,"Change Summary";"Complete Sys. Estimate",#N/A,TRUE,"Estimate Summary";"Complete Sys. Estimate",#N/A,TRUE,"Dept. Summary";"Complete Sys. Estimate",#N/A,TRUE,"DOW Detail"}</definedName>
    <definedName name="Clean" localSheetId="19" hidden="1">{#N/A,#N/A,TRUE,"Cover Memo";"Complete Sys. Estimate",#N/A,TRUE,"Change Summary";"Complete Sys. Estimate",#N/A,TRUE,"Estimate Summary";"Complete Sys. Estimate",#N/A,TRUE,"Dept. Summary";"Complete Sys. Estimate",#N/A,TRUE,"DOW Detail"}</definedName>
    <definedName name="Clean" localSheetId="20" hidden="1">{#N/A,#N/A,TRUE,"Cover Memo";"Complete Sys. Estimate",#N/A,TRUE,"Change Summary";"Complete Sys. Estimate",#N/A,TRUE,"Estimate Summary";"Complete Sys. Estimate",#N/A,TRUE,"Dept. Summary";"Complete Sys. Estimate",#N/A,TRUE,"DOW Detail"}</definedName>
    <definedName name="Clean" localSheetId="22" hidden="1">{#N/A,#N/A,TRUE,"Cover Memo";"Complete Sys. Estimate",#N/A,TRUE,"Change Summary";"Complete Sys. Estimate",#N/A,TRUE,"Estimate Summary";"Complete Sys. Estimate",#N/A,TRUE,"Dept. Summary";"Complete Sys. Estimate",#N/A,TRUE,"DOW Detail"}</definedName>
    <definedName name="Clean" localSheetId="24" hidden="1">{#N/A,#N/A,TRUE,"Cover Memo";"Complete Sys. Estimate",#N/A,TRUE,"Change Summary";"Complete Sys. Estimate",#N/A,TRUE,"Estimate Summary";"Complete Sys. Estimate",#N/A,TRUE,"Dept. Summary";"Complete Sys. Estimate",#N/A,TRUE,"DOW Detail"}</definedName>
    <definedName name="Clean" localSheetId="28" hidden="1">{#N/A,#N/A,TRUE,"Cover Memo";"Complete Sys. Estimate",#N/A,TRUE,"Change Summary";"Complete Sys. Estimate",#N/A,TRUE,"Estimate Summary";"Complete Sys. Estimate",#N/A,TRUE,"Dept. Summary";"Complete Sys. Estimate",#N/A,TRUE,"DOW Detail"}</definedName>
    <definedName name="Clean" localSheetId="14" hidden="1">{#N/A,#N/A,TRUE,"Cover Memo";"Complete Sys. Estimate",#N/A,TRUE,"Change Summary";"Complete Sys. Estimate",#N/A,TRUE,"Estimate Summary";"Complete Sys. Estimate",#N/A,TRUE,"Dept. Summary";"Complete Sys. Estimate",#N/A,TRUE,"DOW Detail"}</definedName>
    <definedName name="Clean" hidden="1">{#N/A,#N/A,TRUE,"Cover Memo";"Complete Sys. Estimate",#N/A,TRUE,"Change Summary";"Complete Sys. Estimate",#N/A,TRUE,"Estimate Summary";"Complete Sys. Estimate",#N/A,TRUE,"Dept. Summary";"Complete Sys. Estimate",#N/A,TRUE,"DOW Detail"}</definedName>
    <definedName name="CleanRM">#REF!</definedName>
    <definedName name="CLGia">#REF!</definedName>
    <definedName name="CLIENT">#REF!</definedName>
    <definedName name="CLTMP">#REF!</definedName>
    <definedName name="CLVC">#REF!</definedName>
    <definedName name="clvc1">#REF!</definedName>
    <definedName name="CLVC3">0.1</definedName>
    <definedName name="CLVC35">#REF!</definedName>
    <definedName name="CLVCTB">#REF!</definedName>
    <definedName name="CLyTC">#REF!</definedName>
    <definedName name="CMC" localSheetId="12" hidden="1">{"'Sheet1'!$L$16"}</definedName>
    <definedName name="CMC" localSheetId="11" hidden="1">{"'Sheet1'!$L$16"}</definedName>
    <definedName name="CMC" localSheetId="13" hidden="1">{"'Sheet1'!$L$16"}</definedName>
    <definedName name="CMC" localSheetId="16" hidden="1">{"'Sheet1'!$L$16"}</definedName>
    <definedName name="CMC" localSheetId="21" hidden="1">{"'Sheet1'!$L$16"}</definedName>
    <definedName name="CMC" localSheetId="18" hidden="1">{"'Sheet1'!$L$16"}</definedName>
    <definedName name="CMC" localSheetId="19" hidden="1">{"'Sheet1'!$L$16"}</definedName>
    <definedName name="CMC" localSheetId="20" hidden="1">{"'Sheet1'!$L$16"}</definedName>
    <definedName name="CMC" localSheetId="22" hidden="1">{"'Sheet1'!$L$16"}</definedName>
    <definedName name="CMC" localSheetId="24" hidden="1">{"'Sheet1'!$L$16"}</definedName>
    <definedName name="CMC" localSheetId="28" hidden="1">{"'Sheet1'!$L$16"}</definedName>
    <definedName name="CMC" localSheetId="14" hidden="1">{"'Sheet1'!$L$16"}</definedName>
    <definedName name="CMC" hidden="1">{"'Sheet1'!$L$16"}</definedName>
    <definedName name="cn2a" localSheetId="12">{"'Sheet1'!$L$16"}</definedName>
    <definedName name="cn2a" localSheetId="11">{"'Sheet1'!$L$16"}</definedName>
    <definedName name="cn2a" localSheetId="13">{"'Sheet1'!$L$16"}</definedName>
    <definedName name="cn2a" localSheetId="16">{"'Sheet1'!$L$16"}</definedName>
    <definedName name="cn2a" localSheetId="21">{"'Sheet1'!$L$16"}</definedName>
    <definedName name="cn2a" localSheetId="18">{"'Sheet1'!$L$16"}</definedName>
    <definedName name="cn2a" localSheetId="19">{"'Sheet1'!$L$16"}</definedName>
    <definedName name="cn2a" localSheetId="20">{"'Sheet1'!$L$16"}</definedName>
    <definedName name="cn2a" localSheetId="22">{"'Sheet1'!$L$16"}</definedName>
    <definedName name="cn2a" localSheetId="24">{"'Sheet1'!$L$16"}</definedName>
    <definedName name="cn2a" localSheetId="28">{"'Sheet1'!$L$16"}</definedName>
    <definedName name="cn2a" localSheetId="14">{"'Sheet1'!$L$16"}</definedName>
    <definedName name="cn2a">{"'Sheet1'!$L$16"}</definedName>
    <definedName name="CN3p">#REF!</definedName>
    <definedName name="CNchung" localSheetId="12" hidden="1">{"'Sheet1'!$L$16"}</definedName>
    <definedName name="CNchung" localSheetId="11" hidden="1">{"'Sheet1'!$L$16"}</definedName>
    <definedName name="CNchung" localSheetId="13" hidden="1">{"'Sheet1'!$L$16"}</definedName>
    <definedName name="CNchung" localSheetId="16" hidden="1">{"'Sheet1'!$L$16"}</definedName>
    <definedName name="CNchung" localSheetId="21" hidden="1">{"'Sheet1'!$L$16"}</definedName>
    <definedName name="CNchung" localSheetId="18" hidden="1">{"'Sheet1'!$L$16"}</definedName>
    <definedName name="CNchung" localSheetId="19" hidden="1">{"'Sheet1'!$L$16"}</definedName>
    <definedName name="CNchung" localSheetId="20" hidden="1">{"'Sheet1'!$L$16"}</definedName>
    <definedName name="CNchung" localSheetId="22" hidden="1">{"'Sheet1'!$L$16"}</definedName>
    <definedName name="CNchung" localSheetId="24" hidden="1">{"'Sheet1'!$L$16"}</definedName>
    <definedName name="CNchung" localSheetId="28" hidden="1">{"'Sheet1'!$L$16"}</definedName>
    <definedName name="CNchung" localSheetId="14" hidden="1">{"'Sheet1'!$L$16"}</definedName>
    <definedName name="CNchung" hidden="1">{"'Sheet1'!$L$16"}</definedName>
    <definedName name="cncn" hidden="1">#REF!</definedName>
    <definedName name="cncvfgncvn" hidden="1">#REF!</definedName>
    <definedName name="cnfgn" hidden="1">#REF!</definedName>
    <definedName name="cnjfnbnn"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ltn" localSheetId="12" hidden="1">{"'신흥취수펌프 검토'!$M$2","'신흥취수펌프 검토'!$A$1:$AE$87"}</definedName>
    <definedName name="cnltn" localSheetId="11" hidden="1">{"'신흥취수펌프 검토'!$M$2","'신흥취수펌프 검토'!$A$1:$AE$87"}</definedName>
    <definedName name="cnltn" localSheetId="13" hidden="1">{"'신흥취수펌프 검토'!$M$2","'신흥취수펌프 검토'!$A$1:$AE$87"}</definedName>
    <definedName name="cnltn" localSheetId="16" hidden="1">{"'신흥취수펌프 검토'!$M$2","'신흥취수펌프 검토'!$A$1:$AE$87"}</definedName>
    <definedName name="cnltn" localSheetId="21" hidden="1">{"'신흥취수펌프 검토'!$M$2","'신흥취수펌프 검토'!$A$1:$AE$87"}</definedName>
    <definedName name="cnltn" localSheetId="18" hidden="1">{"'신흥취수펌프 검토'!$M$2","'신흥취수펌프 검토'!$A$1:$AE$87"}</definedName>
    <definedName name="cnltn" localSheetId="19" hidden="1">{"'신흥취수펌프 검토'!$M$2","'신흥취수펌프 검토'!$A$1:$AE$87"}</definedName>
    <definedName name="cnltn" localSheetId="20" hidden="1">{"'신흥취수펌프 검토'!$M$2","'신흥취수펌프 검토'!$A$1:$AE$87"}</definedName>
    <definedName name="cnltn" localSheetId="22" hidden="1">{"'신흥취수펌프 검토'!$M$2","'신흥취수펌프 검토'!$A$1:$AE$87"}</definedName>
    <definedName name="cnltn" localSheetId="24" hidden="1">{"'신흥취수펌프 검토'!$M$2","'신흥취수펌프 검토'!$A$1:$AE$87"}</definedName>
    <definedName name="cnltn" localSheetId="28" hidden="1">{"'신흥취수펌프 검토'!$M$2","'신흥취수펌프 검토'!$A$1:$AE$87"}</definedName>
    <definedName name="cnltn" localSheetId="14" hidden="1">{"'신흥취수펌프 검토'!$M$2","'신흥취수펌프 검토'!$A$1:$AE$87"}</definedName>
    <definedName name="cnltn" hidden="1">{"'신흥취수펌프 검토'!$M$2","'신흥취수펌프 검토'!$A$1:$AE$87"}</definedName>
    <definedName name="cnn">#REF!</definedName>
    <definedName name="CNSCL" localSheetId="12" hidden="1">{"'Sheet1'!$L$16"}</definedName>
    <definedName name="CNSCL" localSheetId="11" hidden="1">{"'Sheet1'!$L$16"}</definedName>
    <definedName name="CNSCL" localSheetId="13" hidden="1">{"'Sheet1'!$L$16"}</definedName>
    <definedName name="CNSCL" localSheetId="16" hidden="1">{"'Sheet1'!$L$16"}</definedName>
    <definedName name="CNSCL" localSheetId="21" hidden="1">{"'Sheet1'!$L$16"}</definedName>
    <definedName name="CNSCL" localSheetId="18" hidden="1">{"'Sheet1'!$L$16"}</definedName>
    <definedName name="CNSCL" localSheetId="19" hidden="1">{"'Sheet1'!$L$16"}</definedName>
    <definedName name="CNSCL" localSheetId="20" hidden="1">{"'Sheet1'!$L$16"}</definedName>
    <definedName name="CNSCL" localSheetId="22" hidden="1">{"'Sheet1'!$L$16"}</definedName>
    <definedName name="CNSCL" localSheetId="24" hidden="1">{"'Sheet1'!$L$16"}</definedName>
    <definedName name="CNSCL" localSheetId="28" hidden="1">{"'Sheet1'!$L$16"}</definedName>
    <definedName name="CNSCL" localSheetId="14" hidden="1">{"'Sheet1'!$L$16"}</definedName>
    <definedName name="CNSCL" hidden="1">{"'Sheet1'!$L$16"}</definedName>
    <definedName name="Co">#REF!</definedName>
    <definedName name="COAT">#REF!</definedName>
    <definedName name="coba" hidden="1">#N/A</definedName>
    <definedName name="coc">#REF!</definedName>
    <definedName name="Coc_60" localSheetId="12" hidden="1">{"'Sheet1'!$L$16"}</definedName>
    <definedName name="Coc_60" localSheetId="11" hidden="1">{"'Sheet1'!$L$16"}</definedName>
    <definedName name="Coc_60" localSheetId="13" hidden="1">{"'Sheet1'!$L$16"}</definedName>
    <definedName name="Coc_60" localSheetId="16" hidden="1">{"'Sheet1'!$L$16"}</definedName>
    <definedName name="Coc_60" localSheetId="21" hidden="1">{"'Sheet1'!$L$16"}</definedName>
    <definedName name="Coc_60" localSheetId="18" hidden="1">{"'Sheet1'!$L$16"}</definedName>
    <definedName name="Coc_60" localSheetId="19" hidden="1">{"'Sheet1'!$L$16"}</definedName>
    <definedName name="Coc_60" localSheetId="20" hidden="1">{"'Sheet1'!$L$16"}</definedName>
    <definedName name="Coc_60" localSheetId="22" hidden="1">{"'Sheet1'!$L$16"}</definedName>
    <definedName name="Coc_60" localSheetId="24" hidden="1">{"'Sheet1'!$L$16"}</definedName>
    <definedName name="Coc_60" localSheetId="28" hidden="1">{"'Sheet1'!$L$16"}</definedName>
    <definedName name="Coc_60" localSheetId="14" hidden="1">{"'Sheet1'!$L$16"}</definedName>
    <definedName name="Coc_60" hidden="1">{"'Sheet1'!$L$16"}</definedName>
    <definedName name="cocbtct">#REF!</definedName>
    <definedName name="coccat" localSheetId="12" hidden="1">{"'Sheet1'!$L$16"}</definedName>
    <definedName name="coccat" localSheetId="11" hidden="1">{"'Sheet1'!$L$16"}</definedName>
    <definedName name="coccat" localSheetId="13" hidden="1">{"'Sheet1'!$L$16"}</definedName>
    <definedName name="coccat" localSheetId="16" hidden="1">{"'Sheet1'!$L$16"}</definedName>
    <definedName name="coccat" localSheetId="21" hidden="1">{"'Sheet1'!$L$16"}</definedName>
    <definedName name="coccat" localSheetId="18" hidden="1">{"'Sheet1'!$L$16"}</definedName>
    <definedName name="coccat" localSheetId="19" hidden="1">{"'Sheet1'!$L$16"}</definedName>
    <definedName name="coccat" localSheetId="20" hidden="1">{"'Sheet1'!$L$16"}</definedName>
    <definedName name="coccat" localSheetId="22" hidden="1">{"'Sheet1'!$L$16"}</definedName>
    <definedName name="coccat" localSheetId="24" hidden="1">{"'Sheet1'!$L$16"}</definedName>
    <definedName name="coccat" localSheetId="28" hidden="1">{"'Sheet1'!$L$16"}</definedName>
    <definedName name="coccat" localSheetId="14" hidden="1">{"'Sheet1'!$L$16"}</definedName>
    <definedName name="coccat" hidden="1">{"'Sheet1'!$L$16"}</definedName>
    <definedName name="cochoiA20">#REF!</definedName>
    <definedName name="cochoiA25">#REF!</definedName>
    <definedName name="cochoiA40">#REF!</definedName>
    <definedName name="cochoiA50">#REF!</definedName>
    <definedName name="cocly" localSheetId="12" hidden="1">{"'Sheet1'!$L$16"}</definedName>
    <definedName name="cocly" localSheetId="11" hidden="1">{"'Sheet1'!$L$16"}</definedName>
    <definedName name="cocly" localSheetId="13" hidden="1">{"'Sheet1'!$L$16"}</definedName>
    <definedName name="cocly" localSheetId="16" hidden="1">{"'Sheet1'!$L$16"}</definedName>
    <definedName name="cocly" localSheetId="21" hidden="1">{"'Sheet1'!$L$16"}</definedName>
    <definedName name="cocly" localSheetId="18" hidden="1">{"'Sheet1'!$L$16"}</definedName>
    <definedName name="cocly" localSheetId="19" hidden="1">{"'Sheet1'!$L$16"}</definedName>
    <definedName name="cocly" localSheetId="20" hidden="1">{"'Sheet1'!$L$16"}</definedName>
    <definedName name="cocly" localSheetId="22" hidden="1">{"'Sheet1'!$L$16"}</definedName>
    <definedName name="cocly" localSheetId="24" hidden="1">{"'Sheet1'!$L$16"}</definedName>
    <definedName name="cocly" localSheetId="28" hidden="1">{"'Sheet1'!$L$16"}</definedName>
    <definedName name="cocly" localSheetId="14" hidden="1">{"'Sheet1'!$L$16"}</definedName>
    <definedName name="cocly" hidden="1">{"'Sheet1'!$L$16"}</definedName>
    <definedName name="cocng20">#REF!</definedName>
    <definedName name="cocng25">#REF!</definedName>
    <definedName name="cocng40">#REF!</definedName>
    <definedName name="cocng50">#REF!</definedName>
    <definedName name="cocot">#REF!</definedName>
    <definedName name="cocott">#REF!</definedName>
    <definedName name="Code" hidden="1">#REF!</definedName>
    <definedName name="code_1">#REF!</definedName>
    <definedName name="CODE_ID">"BILL3!$Q$11:$Q$51"</definedName>
    <definedName name="code1" hidden="1">#REF!</definedName>
    <definedName name="codo" hidden="1">#REF!</definedName>
    <definedName name="Cöï_ly_vaän_chuyeãn">#REF!</definedName>
    <definedName name="CÖÏ_LY_VAÄN_CHUYEÅN">#REF!</definedName>
    <definedName name="Col">0.45</definedName>
    <definedName name="Coll" localSheetId="12" hidden="1">{#N/A,#N/A,FALSE,"970301";#N/A,#N/A,FALSE,"970302";#N/A,#N/A,FALSE,"970303";#N/A,#N/A,FALSE,"970304";#N/A,#N/A,FALSE,"COM1";#N/A,#N/A,FALSE,"COM2"}</definedName>
    <definedName name="Coll" localSheetId="11" hidden="1">{#N/A,#N/A,FALSE,"970301";#N/A,#N/A,FALSE,"970302";#N/A,#N/A,FALSE,"970303";#N/A,#N/A,FALSE,"970304";#N/A,#N/A,FALSE,"COM1";#N/A,#N/A,FALSE,"COM2"}</definedName>
    <definedName name="Coll" localSheetId="13" hidden="1">{#N/A,#N/A,FALSE,"970301";#N/A,#N/A,FALSE,"970302";#N/A,#N/A,FALSE,"970303";#N/A,#N/A,FALSE,"970304";#N/A,#N/A,FALSE,"COM1";#N/A,#N/A,FALSE,"COM2"}</definedName>
    <definedName name="Coll" localSheetId="16" hidden="1">{#N/A,#N/A,FALSE,"970301";#N/A,#N/A,FALSE,"970302";#N/A,#N/A,FALSE,"970303";#N/A,#N/A,FALSE,"970304";#N/A,#N/A,FALSE,"COM1";#N/A,#N/A,FALSE,"COM2"}</definedName>
    <definedName name="Coll" localSheetId="21" hidden="1">{#N/A,#N/A,FALSE,"970301";#N/A,#N/A,FALSE,"970302";#N/A,#N/A,FALSE,"970303";#N/A,#N/A,FALSE,"970304";#N/A,#N/A,FALSE,"COM1";#N/A,#N/A,FALSE,"COM2"}</definedName>
    <definedName name="Coll" localSheetId="18" hidden="1">{#N/A,#N/A,FALSE,"970301";#N/A,#N/A,FALSE,"970302";#N/A,#N/A,FALSE,"970303";#N/A,#N/A,FALSE,"970304";#N/A,#N/A,FALSE,"COM1";#N/A,#N/A,FALSE,"COM2"}</definedName>
    <definedName name="Coll" localSheetId="19" hidden="1">{#N/A,#N/A,FALSE,"970301";#N/A,#N/A,FALSE,"970302";#N/A,#N/A,FALSE,"970303";#N/A,#N/A,FALSE,"970304";#N/A,#N/A,FALSE,"COM1";#N/A,#N/A,FALSE,"COM2"}</definedName>
    <definedName name="Coll" localSheetId="20" hidden="1">{#N/A,#N/A,FALSE,"970301";#N/A,#N/A,FALSE,"970302";#N/A,#N/A,FALSE,"970303";#N/A,#N/A,FALSE,"970304";#N/A,#N/A,FALSE,"COM1";#N/A,#N/A,FALSE,"COM2"}</definedName>
    <definedName name="Coll" localSheetId="22" hidden="1">{#N/A,#N/A,FALSE,"970301";#N/A,#N/A,FALSE,"970302";#N/A,#N/A,FALSE,"970303";#N/A,#N/A,FALSE,"970304";#N/A,#N/A,FALSE,"COM1";#N/A,#N/A,FALSE,"COM2"}</definedName>
    <definedName name="Coll" localSheetId="24" hidden="1">{#N/A,#N/A,FALSE,"970301";#N/A,#N/A,FALSE,"970302";#N/A,#N/A,FALSE,"970303";#N/A,#N/A,FALSE,"970304";#N/A,#N/A,FALSE,"COM1";#N/A,#N/A,FALSE,"COM2"}</definedName>
    <definedName name="Coll" localSheetId="28" hidden="1">{#N/A,#N/A,FALSE,"970301";#N/A,#N/A,FALSE,"970302";#N/A,#N/A,FALSE,"970303";#N/A,#N/A,FALSE,"970304";#N/A,#N/A,FALSE,"COM1";#N/A,#N/A,FALSE,"COM2"}</definedName>
    <definedName name="Coll" localSheetId="14" hidden="1">{#N/A,#N/A,FALSE,"970301";#N/A,#N/A,FALSE,"970302";#N/A,#N/A,FALSE,"970303";#N/A,#N/A,FALSE,"970304";#N/A,#N/A,FALSE,"COM1";#N/A,#N/A,FALSE,"COM2"}</definedName>
    <definedName name="Coll" hidden="1">{#N/A,#N/A,FALSE,"970301";#N/A,#N/A,FALSE,"970302";#N/A,#N/A,FALSE,"970303";#N/A,#N/A,FALSE,"970304";#N/A,#N/A,FALSE,"COM1";#N/A,#N/A,FALSE,"COM2"}</definedName>
    <definedName name="color" localSheetId="12" hidden="1">{#N/A,#N/A,FALSE,"m66";#N/A,#N/A,FALSE,"m66"}</definedName>
    <definedName name="color" localSheetId="11" hidden="1">{#N/A,#N/A,FALSE,"m66";#N/A,#N/A,FALSE,"m66"}</definedName>
    <definedName name="color" localSheetId="13" hidden="1">{#N/A,#N/A,FALSE,"m66";#N/A,#N/A,FALSE,"m66"}</definedName>
    <definedName name="color" localSheetId="16" hidden="1">{#N/A,#N/A,FALSE,"m66";#N/A,#N/A,FALSE,"m66"}</definedName>
    <definedName name="color" localSheetId="21" hidden="1">{#N/A,#N/A,FALSE,"m66";#N/A,#N/A,FALSE,"m66"}</definedName>
    <definedName name="color" localSheetId="18" hidden="1">{#N/A,#N/A,FALSE,"m66";#N/A,#N/A,FALSE,"m66"}</definedName>
    <definedName name="color" localSheetId="19" hidden="1">{#N/A,#N/A,FALSE,"m66";#N/A,#N/A,FALSE,"m66"}</definedName>
    <definedName name="color" localSheetId="20" hidden="1">{#N/A,#N/A,FALSE,"m66";#N/A,#N/A,FALSE,"m66"}</definedName>
    <definedName name="color" localSheetId="22" hidden="1">{#N/A,#N/A,FALSE,"m66";#N/A,#N/A,FALSE,"m66"}</definedName>
    <definedName name="color" localSheetId="24" hidden="1">{#N/A,#N/A,FALSE,"m66";#N/A,#N/A,FALSE,"m66"}</definedName>
    <definedName name="color" localSheetId="28" hidden="1">{#N/A,#N/A,FALSE,"m66";#N/A,#N/A,FALSE,"m66"}</definedName>
    <definedName name="color" localSheetId="14" hidden="1">{#N/A,#N/A,FALSE,"m66";#N/A,#N/A,FALSE,"m66"}</definedName>
    <definedName name="color" hidden="1">{#N/A,#N/A,FALSE,"m66";#N/A,#N/A,FALSE,"m66"}</definedName>
    <definedName name="column" hidden="1">#REF!</definedName>
    <definedName name="Comm">#N/A</definedName>
    <definedName name="Comm_3">#N/A</definedName>
    <definedName name="Comm_7">#N/A</definedName>
    <definedName name="COMMON">#REF!</definedName>
    <definedName name="comong">#REF!</definedName>
    <definedName name="COMP">#REF!</definedName>
    <definedName name="compare" localSheetId="12" hidden="1">{#N/A,#N/A,FALSE,"Chi tiÆt"}</definedName>
    <definedName name="compare" localSheetId="11" hidden="1">{#N/A,#N/A,FALSE,"Chi tiÆt"}</definedName>
    <definedName name="compare" localSheetId="13" hidden="1">{#N/A,#N/A,FALSE,"Chi tiÆt"}</definedName>
    <definedName name="compare" localSheetId="16" hidden="1">{#N/A,#N/A,FALSE,"Chi tiÆt"}</definedName>
    <definedName name="compare" localSheetId="21" hidden="1">{#N/A,#N/A,FALSE,"Chi tiÆt"}</definedName>
    <definedName name="compare" localSheetId="18" hidden="1">{#N/A,#N/A,FALSE,"Chi tiÆt"}</definedName>
    <definedName name="compare" localSheetId="19" hidden="1">{#N/A,#N/A,FALSE,"Chi tiÆt"}</definedName>
    <definedName name="compare" localSheetId="20" hidden="1">{#N/A,#N/A,FALSE,"Chi tiÆt"}</definedName>
    <definedName name="compare" localSheetId="22" hidden="1">{#N/A,#N/A,FALSE,"Chi tiÆt"}</definedName>
    <definedName name="compare" localSheetId="24" hidden="1">{#N/A,#N/A,FALSE,"Chi tiÆt"}</definedName>
    <definedName name="compare" localSheetId="28" hidden="1">{#N/A,#N/A,FALSE,"Chi tiÆt"}</definedName>
    <definedName name="compare" localSheetId="14" hidden="1">{#N/A,#N/A,FALSE,"Chi tiÆt"}</definedName>
    <definedName name="compare" hidden="1">{#N/A,#N/A,FALSE,"Chi tiÆt"}</definedName>
    <definedName name="Comparision" localSheetId="12" hidden="1">{#N/A,#N/A,FALSE,"特殊室（ＢＱ表）"}</definedName>
    <definedName name="Comparision" localSheetId="11" hidden="1">{#N/A,#N/A,FALSE,"特殊室（ＢＱ表）"}</definedName>
    <definedName name="Comparision" localSheetId="13" hidden="1">{#N/A,#N/A,FALSE,"特殊室（ＢＱ表）"}</definedName>
    <definedName name="Comparision" localSheetId="16" hidden="1">{#N/A,#N/A,FALSE,"特殊室（ＢＱ表）"}</definedName>
    <definedName name="Comparision" localSheetId="21" hidden="1">{#N/A,#N/A,FALSE,"特殊室（ＢＱ表）"}</definedName>
    <definedName name="Comparision" localSheetId="18" hidden="1">{#N/A,#N/A,FALSE,"特殊室（ＢＱ表）"}</definedName>
    <definedName name="Comparision" localSheetId="19" hidden="1">{#N/A,#N/A,FALSE,"特殊室（ＢＱ表）"}</definedName>
    <definedName name="Comparision" localSheetId="20" hidden="1">{#N/A,#N/A,FALSE,"特殊室（ＢＱ表）"}</definedName>
    <definedName name="Comparision" localSheetId="22" hidden="1">{#N/A,#N/A,FALSE,"特殊室（ＢＱ表）"}</definedName>
    <definedName name="Comparision" localSheetId="24" hidden="1">{#N/A,#N/A,FALSE,"特殊室（ＢＱ表）"}</definedName>
    <definedName name="Comparision" localSheetId="28" hidden="1">{#N/A,#N/A,FALSE,"特殊室（ＢＱ表）"}</definedName>
    <definedName name="Comparision" localSheetId="14" hidden="1">{#N/A,#N/A,FALSE,"特殊室（ＢＱ表）"}</definedName>
    <definedName name="Comparision" hidden="1">{#N/A,#N/A,FALSE,"特殊室（ＢＱ表）"}</definedName>
    <definedName name="Compr">#REF!</definedName>
    <definedName name="CON" localSheetId="12">{"'Sheet1'!$L$16"}</definedName>
    <definedName name="CON" localSheetId="11">{"'Sheet1'!$L$16"}</definedName>
    <definedName name="CON" localSheetId="13">{"'Sheet1'!$L$16"}</definedName>
    <definedName name="CON" localSheetId="16">{"'Sheet1'!$L$16"}</definedName>
    <definedName name="CON" localSheetId="21">{"'Sheet1'!$L$16"}</definedName>
    <definedName name="CON" localSheetId="18">{"'Sheet1'!$L$16"}</definedName>
    <definedName name="CON" localSheetId="19">{"'Sheet1'!$L$16"}</definedName>
    <definedName name="CON" localSheetId="20">{"'Sheet1'!$L$16"}</definedName>
    <definedName name="CON" localSheetId="22">{"'Sheet1'!$L$16"}</definedName>
    <definedName name="CON" localSheetId="24">{"'Sheet1'!$L$16"}</definedName>
    <definedName name="CON" localSheetId="28">{"'Sheet1'!$L$16"}</definedName>
    <definedName name="CON" localSheetId="14">{"'Sheet1'!$L$16"}</definedName>
    <definedName name="CON">{"'Sheet1'!$L$16"}</definedName>
    <definedName name="CON_EQP_COS">#REF!</definedName>
    <definedName name="CON_EQP_COST">#REF!</definedName>
    <definedName name="CONC2">#REF!</definedName>
    <definedName name="concrete" localSheetId="12">{"'Sheet1'!$L$16"}</definedName>
    <definedName name="concrete" localSheetId="11">{"'Sheet1'!$L$16"}</definedName>
    <definedName name="concrete" localSheetId="13">{"'Sheet1'!$L$16"}</definedName>
    <definedName name="concrete" localSheetId="16">{"'Sheet1'!$L$16"}</definedName>
    <definedName name="concrete" localSheetId="21">{"'Sheet1'!$L$16"}</definedName>
    <definedName name="concrete" localSheetId="18">{"'Sheet1'!$L$16"}</definedName>
    <definedName name="concrete" localSheetId="19">{"'Sheet1'!$L$16"}</definedName>
    <definedName name="concrete" localSheetId="20">{"'Sheet1'!$L$16"}</definedName>
    <definedName name="concrete" localSheetId="22">{"'Sheet1'!$L$16"}</definedName>
    <definedName name="concrete" localSheetId="24">{"'Sheet1'!$L$16"}</definedName>
    <definedName name="concrete" localSheetId="28">{"'Sheet1'!$L$16"}</definedName>
    <definedName name="concrete" localSheetId="14">{"'Sheet1'!$L$16"}</definedName>
    <definedName name="concrete">{"'Sheet1'!$L$16"}</definedName>
    <definedName name="condition" localSheetId="12" hidden="1">{"'장비'!$A$3:$M$12"}</definedName>
    <definedName name="condition" localSheetId="11" hidden="1">{"'장비'!$A$3:$M$12"}</definedName>
    <definedName name="condition" localSheetId="13" hidden="1">{"'장비'!$A$3:$M$12"}</definedName>
    <definedName name="condition" localSheetId="16" hidden="1">{"'장비'!$A$3:$M$12"}</definedName>
    <definedName name="condition" localSheetId="21" hidden="1">{"'장비'!$A$3:$M$12"}</definedName>
    <definedName name="condition" localSheetId="18" hidden="1">{"'장비'!$A$3:$M$12"}</definedName>
    <definedName name="condition" localSheetId="19" hidden="1">{"'장비'!$A$3:$M$12"}</definedName>
    <definedName name="condition" localSheetId="20" hidden="1">{"'장비'!$A$3:$M$12"}</definedName>
    <definedName name="condition" localSheetId="22" hidden="1">{"'장비'!$A$3:$M$12"}</definedName>
    <definedName name="condition" localSheetId="24" hidden="1">{"'장비'!$A$3:$M$12"}</definedName>
    <definedName name="condition" localSheetId="28" hidden="1">{"'장비'!$A$3:$M$12"}</definedName>
    <definedName name="condition" localSheetId="14" hidden="1">{"'장비'!$A$3:$M$12"}</definedName>
    <definedName name="condition" hidden="1">{"'장비'!$A$3:$M$12"}</definedName>
    <definedName name="cong1x15">#REF!</definedName>
    <definedName name="congB" localSheetId="12" hidden="1">{"'Sheet1'!$L$16"}</definedName>
    <definedName name="congB" localSheetId="11" hidden="1">{"'Sheet1'!$L$16"}</definedName>
    <definedName name="congB" localSheetId="13" hidden="1">{"'Sheet1'!$L$16"}</definedName>
    <definedName name="congB" localSheetId="16" hidden="1">{"'Sheet1'!$L$16"}</definedName>
    <definedName name="congB" localSheetId="21" hidden="1">{"'Sheet1'!$L$16"}</definedName>
    <definedName name="congB" localSheetId="18" hidden="1">{"'Sheet1'!$L$16"}</definedName>
    <definedName name="congB" localSheetId="19" hidden="1">{"'Sheet1'!$L$16"}</definedName>
    <definedName name="congB" localSheetId="20" hidden="1">{"'Sheet1'!$L$16"}</definedName>
    <definedName name="congB" localSheetId="22" hidden="1">{"'Sheet1'!$L$16"}</definedName>
    <definedName name="congB" localSheetId="24" hidden="1">{"'Sheet1'!$L$16"}</definedName>
    <definedName name="congB" localSheetId="28" hidden="1">{"'Sheet1'!$L$16"}</definedName>
    <definedName name="congB" localSheetId="14" hidden="1">{"'Sheet1'!$L$16"}</definedName>
    <definedName name="congB" hidden="1">{"'Sheet1'!$L$16"}</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300" localSheetId="12" hidden="1">{"'Sheet1'!$L$16"}</definedName>
    <definedName name="CONGD300" localSheetId="11" hidden="1">{"'Sheet1'!$L$16"}</definedName>
    <definedName name="CONGD300" localSheetId="13" hidden="1">{"'Sheet1'!$L$16"}</definedName>
    <definedName name="CONGD300" localSheetId="16" hidden="1">{"'Sheet1'!$L$16"}</definedName>
    <definedName name="CONGD300" localSheetId="21" hidden="1">{"'Sheet1'!$L$16"}</definedName>
    <definedName name="CONGD300" localSheetId="18" hidden="1">{"'Sheet1'!$L$16"}</definedName>
    <definedName name="CONGD300" localSheetId="19" hidden="1">{"'Sheet1'!$L$16"}</definedName>
    <definedName name="CONGD300" localSheetId="20" hidden="1">{"'Sheet1'!$L$16"}</definedName>
    <definedName name="CONGD300" localSheetId="22" hidden="1">{"'Sheet1'!$L$16"}</definedName>
    <definedName name="CONGD300" localSheetId="24" hidden="1">{"'Sheet1'!$L$16"}</definedName>
    <definedName name="CONGD300" localSheetId="28" hidden="1">{"'Sheet1'!$L$16"}</definedName>
    <definedName name="CONGD300" localSheetId="14" hidden="1">{"'Sheet1'!$L$16"}</definedName>
    <definedName name="CONGD300" hidden="1">{"'Sheet1'!$L$16"}</definedName>
    <definedName name="congdam">#REF!</definedName>
    <definedName name="congdan1">#REF!</definedName>
    <definedName name="congdan2">#REF!</definedName>
    <definedName name="congdandusan">#REF!</definedName>
    <definedName name="Conghj" localSheetId="12" hidden="1">{"'Sheet1'!$L$16"}</definedName>
    <definedName name="Conghj" localSheetId="11" hidden="1">{"'Sheet1'!$L$16"}</definedName>
    <definedName name="Conghj" localSheetId="13" hidden="1">{"'Sheet1'!$L$16"}</definedName>
    <definedName name="Conghj" localSheetId="16" hidden="1">{"'Sheet1'!$L$16"}</definedName>
    <definedName name="Conghj" localSheetId="21" hidden="1">{"'Sheet1'!$L$16"}</definedName>
    <definedName name="Conghj" localSheetId="18" hidden="1">{"'Sheet1'!$L$16"}</definedName>
    <definedName name="Conghj" localSheetId="19" hidden="1">{"'Sheet1'!$L$16"}</definedName>
    <definedName name="Conghj" localSheetId="20" hidden="1">{"'Sheet1'!$L$16"}</definedName>
    <definedName name="Conghj" localSheetId="22" hidden="1">{"'Sheet1'!$L$16"}</definedName>
    <definedName name="Conghj" localSheetId="24" hidden="1">{"'Sheet1'!$L$16"}</definedName>
    <definedName name="Conghj" localSheetId="28" hidden="1">{"'Sheet1'!$L$16"}</definedName>
    <definedName name="Conghj" localSheetId="14" hidden="1">{"'Sheet1'!$L$16"}</definedName>
    <definedName name="Conghj" hidden="1">{"'Sheet1'!$L$16"}</definedName>
    <definedName name="conglanhto">#REF!</definedName>
    <definedName name="congmong">#REF!</definedName>
    <definedName name="congmongbang">#REF!</definedName>
    <definedName name="congmongdon">#REF!</definedName>
    <definedName name="CONGPA1" localSheetId="12" hidden="1">{"'Sheet1'!$L$16"}</definedName>
    <definedName name="CONGPA1" localSheetId="11" hidden="1">{"'Sheet1'!$L$16"}</definedName>
    <definedName name="CONGPA1" localSheetId="13" hidden="1">{"'Sheet1'!$L$16"}</definedName>
    <definedName name="CONGPA1" localSheetId="16" hidden="1">{"'Sheet1'!$L$16"}</definedName>
    <definedName name="CONGPA1" localSheetId="21" hidden="1">{"'Sheet1'!$L$16"}</definedName>
    <definedName name="CONGPA1" localSheetId="18" hidden="1">{"'Sheet1'!$L$16"}</definedName>
    <definedName name="CONGPA1" localSheetId="19" hidden="1">{"'Sheet1'!$L$16"}</definedName>
    <definedName name="CONGPA1" localSheetId="20" hidden="1">{"'Sheet1'!$L$16"}</definedName>
    <definedName name="CONGPA1" localSheetId="22" hidden="1">{"'Sheet1'!$L$16"}</definedName>
    <definedName name="CONGPA1" localSheetId="24" hidden="1">{"'Sheet1'!$L$16"}</definedName>
    <definedName name="CONGPA1" localSheetId="28" hidden="1">{"'Sheet1'!$L$16"}</definedName>
    <definedName name="CONGPA1" localSheetId="14" hidden="1">{"'Sheet1'!$L$16"}</definedName>
    <definedName name="CONGPA1" hidden="1">{"'Sheet1'!$L$16"}</definedName>
    <definedName name="congpanen">#REF!</definedName>
    <definedName name="congsan">#REF!</definedName>
    <definedName name="congthang">#REF!</definedName>
    <definedName name="Congviec">OFFSET(#REF!,,,COUNTIF(#REF!,"*?"))</definedName>
    <definedName name="CONST_EQ">#REF!</definedName>
    <definedName name="Content1">#N/A</definedName>
    <definedName name="ContentsHelp" hidden="1">#N/A</definedName>
    <definedName name="Continue">#N/A</definedName>
    <definedName name="coping" localSheetId="12" hidden="1">{"ECA Qtrs C",#N/A,TRUE,"ECA_Qtrs_C";"ECA Qtrs D",#N/A,TRUE,"ECA_Qtrs_D";"ECA Qtrs F",#N/A,TRUE,"ECA_Qtrs_F";"ECA Qtrs G",#N/A,TRUE,"ECA_Qtrs_G";"ECA SisterApt",#N/A,TRUE,"ECA_SisterApt";"ECA Nurses",#N/A,TRUE,"ECA_NursesHostel"}</definedName>
    <definedName name="coping" localSheetId="11" hidden="1">{"ECA Qtrs C",#N/A,TRUE,"ECA_Qtrs_C";"ECA Qtrs D",#N/A,TRUE,"ECA_Qtrs_D";"ECA Qtrs F",#N/A,TRUE,"ECA_Qtrs_F";"ECA Qtrs G",#N/A,TRUE,"ECA_Qtrs_G";"ECA SisterApt",#N/A,TRUE,"ECA_SisterApt";"ECA Nurses",#N/A,TRUE,"ECA_NursesHostel"}</definedName>
    <definedName name="coping" localSheetId="13" hidden="1">{"ECA Qtrs C",#N/A,TRUE,"ECA_Qtrs_C";"ECA Qtrs D",#N/A,TRUE,"ECA_Qtrs_D";"ECA Qtrs F",#N/A,TRUE,"ECA_Qtrs_F";"ECA Qtrs G",#N/A,TRUE,"ECA_Qtrs_G";"ECA SisterApt",#N/A,TRUE,"ECA_SisterApt";"ECA Nurses",#N/A,TRUE,"ECA_NursesHostel"}</definedName>
    <definedName name="coping" localSheetId="16" hidden="1">{"ECA Qtrs C",#N/A,TRUE,"ECA_Qtrs_C";"ECA Qtrs D",#N/A,TRUE,"ECA_Qtrs_D";"ECA Qtrs F",#N/A,TRUE,"ECA_Qtrs_F";"ECA Qtrs G",#N/A,TRUE,"ECA_Qtrs_G";"ECA SisterApt",#N/A,TRUE,"ECA_SisterApt";"ECA Nurses",#N/A,TRUE,"ECA_NursesHostel"}</definedName>
    <definedName name="coping" localSheetId="21" hidden="1">{"ECA Qtrs C",#N/A,TRUE,"ECA_Qtrs_C";"ECA Qtrs D",#N/A,TRUE,"ECA_Qtrs_D";"ECA Qtrs F",#N/A,TRUE,"ECA_Qtrs_F";"ECA Qtrs G",#N/A,TRUE,"ECA_Qtrs_G";"ECA SisterApt",#N/A,TRUE,"ECA_SisterApt";"ECA Nurses",#N/A,TRUE,"ECA_NursesHostel"}</definedName>
    <definedName name="coping" localSheetId="18" hidden="1">{"ECA Qtrs C",#N/A,TRUE,"ECA_Qtrs_C";"ECA Qtrs D",#N/A,TRUE,"ECA_Qtrs_D";"ECA Qtrs F",#N/A,TRUE,"ECA_Qtrs_F";"ECA Qtrs G",#N/A,TRUE,"ECA_Qtrs_G";"ECA SisterApt",#N/A,TRUE,"ECA_SisterApt";"ECA Nurses",#N/A,TRUE,"ECA_NursesHostel"}</definedName>
    <definedName name="coping" localSheetId="19" hidden="1">{"ECA Qtrs C",#N/A,TRUE,"ECA_Qtrs_C";"ECA Qtrs D",#N/A,TRUE,"ECA_Qtrs_D";"ECA Qtrs F",#N/A,TRUE,"ECA_Qtrs_F";"ECA Qtrs G",#N/A,TRUE,"ECA_Qtrs_G";"ECA SisterApt",#N/A,TRUE,"ECA_SisterApt";"ECA Nurses",#N/A,TRUE,"ECA_NursesHostel"}</definedName>
    <definedName name="coping" localSheetId="20" hidden="1">{"ECA Qtrs C",#N/A,TRUE,"ECA_Qtrs_C";"ECA Qtrs D",#N/A,TRUE,"ECA_Qtrs_D";"ECA Qtrs F",#N/A,TRUE,"ECA_Qtrs_F";"ECA Qtrs G",#N/A,TRUE,"ECA_Qtrs_G";"ECA SisterApt",#N/A,TRUE,"ECA_SisterApt";"ECA Nurses",#N/A,TRUE,"ECA_NursesHostel"}</definedName>
    <definedName name="coping" localSheetId="22" hidden="1">{"ECA Qtrs C",#N/A,TRUE,"ECA_Qtrs_C";"ECA Qtrs D",#N/A,TRUE,"ECA_Qtrs_D";"ECA Qtrs F",#N/A,TRUE,"ECA_Qtrs_F";"ECA Qtrs G",#N/A,TRUE,"ECA_Qtrs_G";"ECA SisterApt",#N/A,TRUE,"ECA_SisterApt";"ECA Nurses",#N/A,TRUE,"ECA_NursesHostel"}</definedName>
    <definedName name="coping" localSheetId="24" hidden="1">{"ECA Qtrs C",#N/A,TRUE,"ECA_Qtrs_C";"ECA Qtrs D",#N/A,TRUE,"ECA_Qtrs_D";"ECA Qtrs F",#N/A,TRUE,"ECA_Qtrs_F";"ECA Qtrs G",#N/A,TRUE,"ECA_Qtrs_G";"ECA SisterApt",#N/A,TRUE,"ECA_SisterApt";"ECA Nurses",#N/A,TRUE,"ECA_NursesHostel"}</definedName>
    <definedName name="coping" localSheetId="28" hidden="1">{"ECA Qtrs C",#N/A,TRUE,"ECA_Qtrs_C";"ECA Qtrs D",#N/A,TRUE,"ECA_Qtrs_D";"ECA Qtrs F",#N/A,TRUE,"ECA_Qtrs_F";"ECA Qtrs G",#N/A,TRUE,"ECA_Qtrs_G";"ECA SisterApt",#N/A,TRUE,"ECA_SisterApt";"ECA Nurses",#N/A,TRUE,"ECA_NursesHostel"}</definedName>
    <definedName name="coping" localSheetId="14" hidden="1">{"ECA Qtrs C",#N/A,TRUE,"ECA_Qtrs_C";"ECA Qtrs D",#N/A,TRUE,"ECA_Qtrs_D";"ECA Qtrs F",#N/A,TRUE,"ECA_Qtrs_F";"ECA Qtrs G",#N/A,TRUE,"ECA_Qtrs_G";"ECA SisterApt",#N/A,TRUE,"ECA_SisterApt";"ECA Nurses",#N/A,TRUE,"ECA_NursesHostel"}</definedName>
    <definedName name="coping" hidden="1">{"ECA Qtrs C",#N/A,TRUE,"ECA_Qtrs_C";"ECA Qtrs D",#N/A,TRUE,"ECA_Qtrs_D";"ECA Qtrs F",#N/A,TRUE,"ECA_Qtrs_F";"ECA Qtrs G",#N/A,TRUE,"ECA_Qtrs_G";"ECA SisterApt",#N/A,TRUE,"ECA_SisterApt";"ECA Nurses",#N/A,TRUE,"ECA_NursesHostel"}</definedName>
    <definedName name="coping_1" localSheetId="12" hidden="1">{"ECA Qtrs C",#N/A,TRUE,"ECA_Qtrs_C";"ECA Qtrs D",#N/A,TRUE,"ECA_Qtrs_D";"ECA Qtrs F",#N/A,TRUE,"ECA_Qtrs_F";"ECA Qtrs G",#N/A,TRUE,"ECA_Qtrs_G";"ECA SisterApt",#N/A,TRUE,"ECA_SisterApt";"ECA Nurses",#N/A,TRUE,"ECA_NursesHostel"}</definedName>
    <definedName name="coping_1" localSheetId="11" hidden="1">{"ECA Qtrs C",#N/A,TRUE,"ECA_Qtrs_C";"ECA Qtrs D",#N/A,TRUE,"ECA_Qtrs_D";"ECA Qtrs F",#N/A,TRUE,"ECA_Qtrs_F";"ECA Qtrs G",#N/A,TRUE,"ECA_Qtrs_G";"ECA SisterApt",#N/A,TRUE,"ECA_SisterApt";"ECA Nurses",#N/A,TRUE,"ECA_NursesHostel"}</definedName>
    <definedName name="coping_1" localSheetId="13" hidden="1">{"ECA Qtrs C",#N/A,TRUE,"ECA_Qtrs_C";"ECA Qtrs D",#N/A,TRUE,"ECA_Qtrs_D";"ECA Qtrs F",#N/A,TRUE,"ECA_Qtrs_F";"ECA Qtrs G",#N/A,TRUE,"ECA_Qtrs_G";"ECA SisterApt",#N/A,TRUE,"ECA_SisterApt";"ECA Nurses",#N/A,TRUE,"ECA_NursesHostel"}</definedName>
    <definedName name="coping_1" localSheetId="16" hidden="1">{"ECA Qtrs C",#N/A,TRUE,"ECA_Qtrs_C";"ECA Qtrs D",#N/A,TRUE,"ECA_Qtrs_D";"ECA Qtrs F",#N/A,TRUE,"ECA_Qtrs_F";"ECA Qtrs G",#N/A,TRUE,"ECA_Qtrs_G";"ECA SisterApt",#N/A,TRUE,"ECA_SisterApt";"ECA Nurses",#N/A,TRUE,"ECA_NursesHostel"}</definedName>
    <definedName name="coping_1" localSheetId="21" hidden="1">{"ECA Qtrs C",#N/A,TRUE,"ECA_Qtrs_C";"ECA Qtrs D",#N/A,TRUE,"ECA_Qtrs_D";"ECA Qtrs F",#N/A,TRUE,"ECA_Qtrs_F";"ECA Qtrs G",#N/A,TRUE,"ECA_Qtrs_G";"ECA SisterApt",#N/A,TRUE,"ECA_SisterApt";"ECA Nurses",#N/A,TRUE,"ECA_NursesHostel"}</definedName>
    <definedName name="coping_1" localSheetId="18" hidden="1">{"ECA Qtrs C",#N/A,TRUE,"ECA_Qtrs_C";"ECA Qtrs D",#N/A,TRUE,"ECA_Qtrs_D";"ECA Qtrs F",#N/A,TRUE,"ECA_Qtrs_F";"ECA Qtrs G",#N/A,TRUE,"ECA_Qtrs_G";"ECA SisterApt",#N/A,TRUE,"ECA_SisterApt";"ECA Nurses",#N/A,TRUE,"ECA_NursesHostel"}</definedName>
    <definedName name="coping_1" localSheetId="19" hidden="1">{"ECA Qtrs C",#N/A,TRUE,"ECA_Qtrs_C";"ECA Qtrs D",#N/A,TRUE,"ECA_Qtrs_D";"ECA Qtrs F",#N/A,TRUE,"ECA_Qtrs_F";"ECA Qtrs G",#N/A,TRUE,"ECA_Qtrs_G";"ECA SisterApt",#N/A,TRUE,"ECA_SisterApt";"ECA Nurses",#N/A,TRUE,"ECA_NursesHostel"}</definedName>
    <definedName name="coping_1" localSheetId="20" hidden="1">{"ECA Qtrs C",#N/A,TRUE,"ECA_Qtrs_C";"ECA Qtrs D",#N/A,TRUE,"ECA_Qtrs_D";"ECA Qtrs F",#N/A,TRUE,"ECA_Qtrs_F";"ECA Qtrs G",#N/A,TRUE,"ECA_Qtrs_G";"ECA SisterApt",#N/A,TRUE,"ECA_SisterApt";"ECA Nurses",#N/A,TRUE,"ECA_NursesHostel"}</definedName>
    <definedName name="coping_1" localSheetId="22" hidden="1">{"ECA Qtrs C",#N/A,TRUE,"ECA_Qtrs_C";"ECA Qtrs D",#N/A,TRUE,"ECA_Qtrs_D";"ECA Qtrs F",#N/A,TRUE,"ECA_Qtrs_F";"ECA Qtrs G",#N/A,TRUE,"ECA_Qtrs_G";"ECA SisterApt",#N/A,TRUE,"ECA_SisterApt";"ECA Nurses",#N/A,TRUE,"ECA_NursesHostel"}</definedName>
    <definedName name="coping_1" localSheetId="24" hidden="1">{"ECA Qtrs C",#N/A,TRUE,"ECA_Qtrs_C";"ECA Qtrs D",#N/A,TRUE,"ECA_Qtrs_D";"ECA Qtrs F",#N/A,TRUE,"ECA_Qtrs_F";"ECA Qtrs G",#N/A,TRUE,"ECA_Qtrs_G";"ECA SisterApt",#N/A,TRUE,"ECA_SisterApt";"ECA Nurses",#N/A,TRUE,"ECA_NursesHostel"}</definedName>
    <definedName name="coping_1" localSheetId="28" hidden="1">{"ECA Qtrs C",#N/A,TRUE,"ECA_Qtrs_C";"ECA Qtrs D",#N/A,TRUE,"ECA_Qtrs_D";"ECA Qtrs F",#N/A,TRUE,"ECA_Qtrs_F";"ECA Qtrs G",#N/A,TRUE,"ECA_Qtrs_G";"ECA SisterApt",#N/A,TRUE,"ECA_SisterApt";"ECA Nurses",#N/A,TRUE,"ECA_NursesHostel"}</definedName>
    <definedName name="coping_1" localSheetId="14"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#REF!</definedName>
    <definedName name="copper">#REF!</definedName>
    <definedName name="COPPHA">#REF!</definedName>
    <definedName name="copphathepviÎttung" localSheetId="12" hidden="1">{"'Sheet1'!$L$16"}</definedName>
    <definedName name="copphathepviÎttung" localSheetId="11" hidden="1">{"'Sheet1'!$L$16"}</definedName>
    <definedName name="copphathepviÎttung" localSheetId="13" hidden="1">{"'Sheet1'!$L$16"}</definedName>
    <definedName name="copphathepviÎttung" localSheetId="16" hidden="1">{"'Sheet1'!$L$16"}</definedName>
    <definedName name="copphathepviÎttung" localSheetId="21" hidden="1">{"'Sheet1'!$L$16"}</definedName>
    <definedName name="copphathepviÎttung" localSheetId="18" hidden="1">{"'Sheet1'!$L$16"}</definedName>
    <definedName name="copphathepviÎttung" localSheetId="19" hidden="1">{"'Sheet1'!$L$16"}</definedName>
    <definedName name="copphathepviÎttung" localSheetId="20" hidden="1">{"'Sheet1'!$L$16"}</definedName>
    <definedName name="copphathepviÎttung" localSheetId="22" hidden="1">{"'Sheet1'!$L$16"}</definedName>
    <definedName name="copphathepviÎttung" localSheetId="24" hidden="1">{"'Sheet1'!$L$16"}</definedName>
    <definedName name="copphathepviÎttung" localSheetId="28" hidden="1">{"'Sheet1'!$L$16"}</definedName>
    <definedName name="copphathepviÎttung" localSheetId="14" hidden="1">{"'Sheet1'!$L$16"}</definedName>
    <definedName name="copphathepviÎttung" hidden="1">{"'Sheet1'!$L$16"}</definedName>
    <definedName name="copy" localSheetId="12" hidden="1">{"'Sheet1'!$L$16"}</definedName>
    <definedName name="copy" localSheetId="11" hidden="1">{"'Sheet1'!$L$16"}</definedName>
    <definedName name="copy" localSheetId="13" hidden="1">{"'Sheet1'!$L$16"}</definedName>
    <definedName name="copy" localSheetId="16" hidden="1">{"'Sheet1'!$L$16"}</definedName>
    <definedName name="copy" localSheetId="21" hidden="1">{"'Sheet1'!$L$16"}</definedName>
    <definedName name="copy" localSheetId="18" hidden="1">{"'Sheet1'!$L$16"}</definedName>
    <definedName name="copy" localSheetId="19" hidden="1">{"'Sheet1'!$L$16"}</definedName>
    <definedName name="copy" localSheetId="20" hidden="1">{"'Sheet1'!$L$16"}</definedName>
    <definedName name="copy" localSheetId="22" hidden="1">{"'Sheet1'!$L$16"}</definedName>
    <definedName name="copy" localSheetId="24" hidden="1">{"'Sheet1'!$L$16"}</definedName>
    <definedName name="copy" localSheetId="28" hidden="1">{"'Sheet1'!$L$16"}</definedName>
    <definedName name="copy" localSheetId="14" hidden="1">{"'Sheet1'!$L$16"}</definedName>
    <definedName name="copy" hidden="1">{"'Sheet1'!$L$16"}</definedName>
    <definedName name="Copyright" hidden="1">"© 1995 Worley Limited"</definedName>
    <definedName name="Co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st" localSheetId="12" hidden="1">{#N/A,#N/A,TRUE,"Basic";#N/A,#N/A,TRUE,"EXT-TABLE";#N/A,#N/A,TRUE,"STEEL";#N/A,#N/A,TRUE,"INT-Table";#N/A,#N/A,TRUE,"STEEL";#N/A,#N/A,TRUE,"Door"}</definedName>
    <definedName name="cost" localSheetId="11" hidden="1">{#N/A,#N/A,TRUE,"Basic";#N/A,#N/A,TRUE,"EXT-TABLE";#N/A,#N/A,TRUE,"STEEL";#N/A,#N/A,TRUE,"INT-Table";#N/A,#N/A,TRUE,"STEEL";#N/A,#N/A,TRUE,"Door"}</definedName>
    <definedName name="cost" localSheetId="13" hidden="1">{#N/A,#N/A,TRUE,"Basic";#N/A,#N/A,TRUE,"EXT-TABLE";#N/A,#N/A,TRUE,"STEEL";#N/A,#N/A,TRUE,"INT-Table";#N/A,#N/A,TRUE,"STEEL";#N/A,#N/A,TRUE,"Door"}</definedName>
    <definedName name="cost" localSheetId="16" hidden="1">{#N/A,#N/A,TRUE,"Basic";#N/A,#N/A,TRUE,"EXT-TABLE";#N/A,#N/A,TRUE,"STEEL";#N/A,#N/A,TRUE,"INT-Table";#N/A,#N/A,TRUE,"STEEL";#N/A,#N/A,TRUE,"Door"}</definedName>
    <definedName name="cost" localSheetId="21" hidden="1">{#N/A,#N/A,TRUE,"Basic";#N/A,#N/A,TRUE,"EXT-TABLE";#N/A,#N/A,TRUE,"STEEL";#N/A,#N/A,TRUE,"INT-Table";#N/A,#N/A,TRUE,"STEEL";#N/A,#N/A,TRUE,"Door"}</definedName>
    <definedName name="cost" localSheetId="18" hidden="1">{#N/A,#N/A,TRUE,"Basic";#N/A,#N/A,TRUE,"EXT-TABLE";#N/A,#N/A,TRUE,"STEEL";#N/A,#N/A,TRUE,"INT-Table";#N/A,#N/A,TRUE,"STEEL";#N/A,#N/A,TRUE,"Door"}</definedName>
    <definedName name="cost" localSheetId="19" hidden="1">{#N/A,#N/A,TRUE,"Basic";#N/A,#N/A,TRUE,"EXT-TABLE";#N/A,#N/A,TRUE,"STEEL";#N/A,#N/A,TRUE,"INT-Table";#N/A,#N/A,TRUE,"STEEL";#N/A,#N/A,TRUE,"Door"}</definedName>
    <definedName name="cost" localSheetId="20" hidden="1">{#N/A,#N/A,TRUE,"Basic";#N/A,#N/A,TRUE,"EXT-TABLE";#N/A,#N/A,TRUE,"STEEL";#N/A,#N/A,TRUE,"INT-Table";#N/A,#N/A,TRUE,"STEEL";#N/A,#N/A,TRUE,"Door"}</definedName>
    <definedName name="cost" localSheetId="22" hidden="1">{#N/A,#N/A,TRUE,"Basic";#N/A,#N/A,TRUE,"EXT-TABLE";#N/A,#N/A,TRUE,"STEEL";#N/A,#N/A,TRUE,"INT-Table";#N/A,#N/A,TRUE,"STEEL";#N/A,#N/A,TRUE,"Door"}</definedName>
    <definedName name="cost" localSheetId="24" hidden="1">{#N/A,#N/A,TRUE,"Basic";#N/A,#N/A,TRUE,"EXT-TABLE";#N/A,#N/A,TRUE,"STEEL";#N/A,#N/A,TRUE,"INT-Table";#N/A,#N/A,TRUE,"STEEL";#N/A,#N/A,TRUE,"Door"}</definedName>
    <definedName name="cost" localSheetId="28" hidden="1">{#N/A,#N/A,TRUE,"Basic";#N/A,#N/A,TRUE,"EXT-TABLE";#N/A,#N/A,TRUE,"STEEL";#N/A,#N/A,TRUE,"INT-Table";#N/A,#N/A,TRUE,"STEEL";#N/A,#N/A,TRUE,"Door"}</definedName>
    <definedName name="cost" localSheetId="14" hidden="1">{#N/A,#N/A,TRUE,"Basic";#N/A,#N/A,TRUE,"EXT-TABLE";#N/A,#N/A,TRUE,"STEEL";#N/A,#N/A,TRUE,"INT-Table";#N/A,#N/A,TRUE,"STEEL";#N/A,#N/A,TRUE,"Door"}</definedName>
    <definedName name="cost" hidden="1">{#N/A,#N/A,TRUE,"Basic";#N/A,#N/A,TRUE,"EXT-TABLE";#N/A,#N/A,TRUE,"STEEL";#N/A,#N/A,TRUE,"INT-Table";#N/A,#N/A,TRUE,"STEEL";#N/A,#N/A,TRUE,"Door"}</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_1" localSheetId="12" hidden="1">{#N/A,#N/A,TRUE,"Basic";#N/A,#N/A,TRUE,"EXT-TABLE";#N/A,#N/A,TRUE,"STEEL";#N/A,#N/A,TRUE,"INT-Table";#N/A,#N/A,TRUE,"STEEL";#N/A,#N/A,TRUE,"Door"}</definedName>
    <definedName name="cost_1" localSheetId="11" hidden="1">{#N/A,#N/A,TRUE,"Basic";#N/A,#N/A,TRUE,"EXT-TABLE";#N/A,#N/A,TRUE,"STEEL";#N/A,#N/A,TRUE,"INT-Table";#N/A,#N/A,TRUE,"STEEL";#N/A,#N/A,TRUE,"Door"}</definedName>
    <definedName name="cost_1" localSheetId="13" hidden="1">{#N/A,#N/A,TRUE,"Basic";#N/A,#N/A,TRUE,"EXT-TABLE";#N/A,#N/A,TRUE,"STEEL";#N/A,#N/A,TRUE,"INT-Table";#N/A,#N/A,TRUE,"STEEL";#N/A,#N/A,TRUE,"Door"}</definedName>
    <definedName name="cost_1" localSheetId="16" hidden="1">{#N/A,#N/A,TRUE,"Basic";#N/A,#N/A,TRUE,"EXT-TABLE";#N/A,#N/A,TRUE,"STEEL";#N/A,#N/A,TRUE,"INT-Table";#N/A,#N/A,TRUE,"STEEL";#N/A,#N/A,TRUE,"Door"}</definedName>
    <definedName name="cost_1" localSheetId="21" hidden="1">{#N/A,#N/A,TRUE,"Basic";#N/A,#N/A,TRUE,"EXT-TABLE";#N/A,#N/A,TRUE,"STEEL";#N/A,#N/A,TRUE,"INT-Table";#N/A,#N/A,TRUE,"STEEL";#N/A,#N/A,TRUE,"Door"}</definedName>
    <definedName name="cost_1" localSheetId="18" hidden="1">{#N/A,#N/A,TRUE,"Basic";#N/A,#N/A,TRUE,"EXT-TABLE";#N/A,#N/A,TRUE,"STEEL";#N/A,#N/A,TRUE,"INT-Table";#N/A,#N/A,TRUE,"STEEL";#N/A,#N/A,TRUE,"Door"}</definedName>
    <definedName name="cost_1" localSheetId="19" hidden="1">{#N/A,#N/A,TRUE,"Basic";#N/A,#N/A,TRUE,"EXT-TABLE";#N/A,#N/A,TRUE,"STEEL";#N/A,#N/A,TRUE,"INT-Table";#N/A,#N/A,TRUE,"STEEL";#N/A,#N/A,TRUE,"Door"}</definedName>
    <definedName name="cost_1" localSheetId="20" hidden="1">{#N/A,#N/A,TRUE,"Basic";#N/A,#N/A,TRUE,"EXT-TABLE";#N/A,#N/A,TRUE,"STEEL";#N/A,#N/A,TRUE,"INT-Table";#N/A,#N/A,TRUE,"STEEL";#N/A,#N/A,TRUE,"Door"}</definedName>
    <definedName name="cost_1" localSheetId="22" hidden="1">{#N/A,#N/A,TRUE,"Basic";#N/A,#N/A,TRUE,"EXT-TABLE";#N/A,#N/A,TRUE,"STEEL";#N/A,#N/A,TRUE,"INT-Table";#N/A,#N/A,TRUE,"STEEL";#N/A,#N/A,TRUE,"Door"}</definedName>
    <definedName name="cost_1" localSheetId="24" hidden="1">{#N/A,#N/A,TRUE,"Basic";#N/A,#N/A,TRUE,"EXT-TABLE";#N/A,#N/A,TRUE,"STEEL";#N/A,#N/A,TRUE,"INT-Table";#N/A,#N/A,TRUE,"STEEL";#N/A,#N/A,TRUE,"Door"}</definedName>
    <definedName name="cost_1" localSheetId="28" hidden="1">{#N/A,#N/A,TRUE,"Basic";#N/A,#N/A,TRUE,"EXT-TABLE";#N/A,#N/A,TRUE,"STEEL";#N/A,#N/A,TRUE,"INT-Table";#N/A,#N/A,TRUE,"STEEL";#N/A,#N/A,TRUE,"Door"}</definedName>
    <definedName name="cost_1" localSheetId="14" hidden="1">{#N/A,#N/A,TRUE,"Basic";#N/A,#N/A,TRUE,"EXT-TABLE";#N/A,#N/A,TRUE,"STEEL";#N/A,#N/A,TRUE,"INT-Table";#N/A,#N/A,TRUE,"STEEL";#N/A,#N/A,TRUE,"Door"}</definedName>
    <definedName name="cost_1" hidden="1">{#N/A,#N/A,TRUE,"Basic";#N/A,#N/A,TRUE,"EXT-TABLE";#N/A,#N/A,TRUE,"STEEL";#N/A,#N/A,TRUE,"INT-Table";#N/A,#N/A,TRUE,"STEEL";#N/A,#N/A,TRUE,"Door"}</definedName>
    <definedName name="COST2" localSheetId="12" hidden="1">{#N/A,#N/A,TRUE,"Basic";#N/A,#N/A,TRUE,"EXT-TABLE";#N/A,#N/A,TRUE,"STEEL";#N/A,#N/A,TRUE,"INT-Table";#N/A,#N/A,TRUE,"STEEL";#N/A,#N/A,TRUE,"Door"}</definedName>
    <definedName name="COST2" localSheetId="11" hidden="1">{#N/A,#N/A,TRUE,"Basic";#N/A,#N/A,TRUE,"EXT-TABLE";#N/A,#N/A,TRUE,"STEEL";#N/A,#N/A,TRUE,"INT-Table";#N/A,#N/A,TRUE,"STEEL";#N/A,#N/A,TRUE,"Door"}</definedName>
    <definedName name="COST2" localSheetId="13" hidden="1">{#N/A,#N/A,TRUE,"Basic";#N/A,#N/A,TRUE,"EXT-TABLE";#N/A,#N/A,TRUE,"STEEL";#N/A,#N/A,TRUE,"INT-Table";#N/A,#N/A,TRUE,"STEEL";#N/A,#N/A,TRUE,"Door"}</definedName>
    <definedName name="COST2" localSheetId="16" hidden="1">{#N/A,#N/A,TRUE,"Basic";#N/A,#N/A,TRUE,"EXT-TABLE";#N/A,#N/A,TRUE,"STEEL";#N/A,#N/A,TRUE,"INT-Table";#N/A,#N/A,TRUE,"STEEL";#N/A,#N/A,TRUE,"Door"}</definedName>
    <definedName name="COST2" localSheetId="21" hidden="1">{#N/A,#N/A,TRUE,"Basic";#N/A,#N/A,TRUE,"EXT-TABLE";#N/A,#N/A,TRUE,"STEEL";#N/A,#N/A,TRUE,"INT-Table";#N/A,#N/A,TRUE,"STEEL";#N/A,#N/A,TRUE,"Door"}</definedName>
    <definedName name="COST2" localSheetId="18" hidden="1">{#N/A,#N/A,TRUE,"Basic";#N/A,#N/A,TRUE,"EXT-TABLE";#N/A,#N/A,TRUE,"STEEL";#N/A,#N/A,TRUE,"INT-Table";#N/A,#N/A,TRUE,"STEEL";#N/A,#N/A,TRUE,"Door"}</definedName>
    <definedName name="COST2" localSheetId="19" hidden="1">{#N/A,#N/A,TRUE,"Basic";#N/A,#N/A,TRUE,"EXT-TABLE";#N/A,#N/A,TRUE,"STEEL";#N/A,#N/A,TRUE,"INT-Table";#N/A,#N/A,TRUE,"STEEL";#N/A,#N/A,TRUE,"Door"}</definedName>
    <definedName name="COST2" localSheetId="20" hidden="1">{#N/A,#N/A,TRUE,"Basic";#N/A,#N/A,TRUE,"EXT-TABLE";#N/A,#N/A,TRUE,"STEEL";#N/A,#N/A,TRUE,"INT-Table";#N/A,#N/A,TRUE,"STEEL";#N/A,#N/A,TRUE,"Door"}</definedName>
    <definedName name="COST2" localSheetId="22" hidden="1">{#N/A,#N/A,TRUE,"Basic";#N/A,#N/A,TRUE,"EXT-TABLE";#N/A,#N/A,TRUE,"STEEL";#N/A,#N/A,TRUE,"INT-Table";#N/A,#N/A,TRUE,"STEEL";#N/A,#N/A,TRUE,"Door"}</definedName>
    <definedName name="COST2" localSheetId="24" hidden="1">{#N/A,#N/A,TRUE,"Basic";#N/A,#N/A,TRUE,"EXT-TABLE";#N/A,#N/A,TRUE,"STEEL";#N/A,#N/A,TRUE,"INT-Table";#N/A,#N/A,TRUE,"STEEL";#N/A,#N/A,TRUE,"Door"}</definedName>
    <definedName name="COST2" localSheetId="28" hidden="1">{#N/A,#N/A,TRUE,"Basic";#N/A,#N/A,TRUE,"EXT-TABLE";#N/A,#N/A,TRUE,"STEEL";#N/A,#N/A,TRUE,"INT-Table";#N/A,#N/A,TRUE,"STEEL";#N/A,#N/A,TRUE,"Door"}</definedName>
    <definedName name="COST2" localSheetId="14" hidden="1">{#N/A,#N/A,TRUE,"Basic";#N/A,#N/A,TRUE,"EXT-TABLE";#N/A,#N/A,TRUE,"STEEL";#N/A,#N/A,TRUE,"INT-Table";#N/A,#N/A,TRUE,"STEEL";#N/A,#N/A,TRUE,"Door"}</definedName>
    <definedName name="COST2" hidden="1">{#N/A,#N/A,TRUE,"Basic";#N/A,#N/A,TRUE,"EXT-TABLE";#N/A,#N/A,TRUE,"STEEL";#N/A,#N/A,TRUE,"INT-Table";#N/A,#N/A,TRUE,"STEEL";#N/A,#N/A,TRUE,"Door"}</definedName>
    <definedName name="COST2_1" localSheetId="12" hidden="1">{#N/A,#N/A,TRUE,"Basic";#N/A,#N/A,TRUE,"EXT-TABLE";#N/A,#N/A,TRUE,"STEEL";#N/A,#N/A,TRUE,"INT-Table";#N/A,#N/A,TRUE,"STEEL";#N/A,#N/A,TRUE,"Door"}</definedName>
    <definedName name="COST2_1" localSheetId="11" hidden="1">{#N/A,#N/A,TRUE,"Basic";#N/A,#N/A,TRUE,"EXT-TABLE";#N/A,#N/A,TRUE,"STEEL";#N/A,#N/A,TRUE,"INT-Table";#N/A,#N/A,TRUE,"STEEL";#N/A,#N/A,TRUE,"Door"}</definedName>
    <definedName name="COST2_1" localSheetId="13" hidden="1">{#N/A,#N/A,TRUE,"Basic";#N/A,#N/A,TRUE,"EXT-TABLE";#N/A,#N/A,TRUE,"STEEL";#N/A,#N/A,TRUE,"INT-Table";#N/A,#N/A,TRUE,"STEEL";#N/A,#N/A,TRUE,"Door"}</definedName>
    <definedName name="COST2_1" localSheetId="16" hidden="1">{#N/A,#N/A,TRUE,"Basic";#N/A,#N/A,TRUE,"EXT-TABLE";#N/A,#N/A,TRUE,"STEEL";#N/A,#N/A,TRUE,"INT-Table";#N/A,#N/A,TRUE,"STEEL";#N/A,#N/A,TRUE,"Door"}</definedName>
    <definedName name="COST2_1" localSheetId="21" hidden="1">{#N/A,#N/A,TRUE,"Basic";#N/A,#N/A,TRUE,"EXT-TABLE";#N/A,#N/A,TRUE,"STEEL";#N/A,#N/A,TRUE,"INT-Table";#N/A,#N/A,TRUE,"STEEL";#N/A,#N/A,TRUE,"Door"}</definedName>
    <definedName name="COST2_1" localSheetId="18" hidden="1">{#N/A,#N/A,TRUE,"Basic";#N/A,#N/A,TRUE,"EXT-TABLE";#N/A,#N/A,TRUE,"STEEL";#N/A,#N/A,TRUE,"INT-Table";#N/A,#N/A,TRUE,"STEEL";#N/A,#N/A,TRUE,"Door"}</definedName>
    <definedName name="COST2_1" localSheetId="19" hidden="1">{#N/A,#N/A,TRUE,"Basic";#N/A,#N/A,TRUE,"EXT-TABLE";#N/A,#N/A,TRUE,"STEEL";#N/A,#N/A,TRUE,"INT-Table";#N/A,#N/A,TRUE,"STEEL";#N/A,#N/A,TRUE,"Door"}</definedName>
    <definedName name="COST2_1" localSheetId="20" hidden="1">{#N/A,#N/A,TRUE,"Basic";#N/A,#N/A,TRUE,"EXT-TABLE";#N/A,#N/A,TRUE,"STEEL";#N/A,#N/A,TRUE,"INT-Table";#N/A,#N/A,TRUE,"STEEL";#N/A,#N/A,TRUE,"Door"}</definedName>
    <definedName name="COST2_1" localSheetId="22" hidden="1">{#N/A,#N/A,TRUE,"Basic";#N/A,#N/A,TRUE,"EXT-TABLE";#N/A,#N/A,TRUE,"STEEL";#N/A,#N/A,TRUE,"INT-Table";#N/A,#N/A,TRUE,"STEEL";#N/A,#N/A,TRUE,"Door"}</definedName>
    <definedName name="COST2_1" localSheetId="24" hidden="1">{#N/A,#N/A,TRUE,"Basic";#N/A,#N/A,TRUE,"EXT-TABLE";#N/A,#N/A,TRUE,"STEEL";#N/A,#N/A,TRUE,"INT-Table";#N/A,#N/A,TRUE,"STEEL";#N/A,#N/A,TRUE,"Door"}</definedName>
    <definedName name="COST2_1" localSheetId="28" hidden="1">{#N/A,#N/A,TRUE,"Basic";#N/A,#N/A,TRUE,"EXT-TABLE";#N/A,#N/A,TRUE,"STEEL";#N/A,#N/A,TRUE,"INT-Table";#N/A,#N/A,TRUE,"STEEL";#N/A,#N/A,TRUE,"Door"}</definedName>
    <definedName name="COST2_1" localSheetId="14" hidden="1">{#N/A,#N/A,TRUE,"Basic";#N/A,#N/A,TRUE,"EXT-TABLE";#N/A,#N/A,TRUE,"STEEL";#N/A,#N/A,TRUE,"INT-Table";#N/A,#N/A,TRUE,"STEEL";#N/A,#N/A,TRUE,"Door"}</definedName>
    <definedName name="COST2_1" hidden="1">{#N/A,#N/A,TRUE,"Basic";#N/A,#N/A,TRUE,"EXT-TABLE";#N/A,#N/A,TRUE,"STEEL";#N/A,#N/A,TRUE,"INT-Table";#N/A,#N/A,TRUE,"STEEL";#N/A,#N/A,TRUE,"Door"}</definedName>
    <definedName name="COST290" hidden="1">#REF!</definedName>
    <definedName name="COSTT" hidden="1">#REF!</definedName>
    <definedName name="Cot_thep">#REF!</definedName>
    <definedName name="CotLPTVT" hidden="1">#REF!</definedName>
    <definedName name="Cotsatma">9726</definedName>
    <definedName name="COTTHEP">#REF!</definedName>
    <definedName name="Cotthepma">9726</definedName>
    <definedName name="cottron">#REF!</definedName>
    <definedName name="cotvuong">#REF!</definedName>
    <definedName name="cotycap" localSheetId="12" hidden="1">{"'Sheet1'!$L$16"}</definedName>
    <definedName name="cotycap" localSheetId="11" hidden="1">{"'Sheet1'!$L$16"}</definedName>
    <definedName name="cotycap" localSheetId="13" hidden="1">{"'Sheet1'!$L$16"}</definedName>
    <definedName name="cotycap" localSheetId="16" hidden="1">{"'Sheet1'!$L$16"}</definedName>
    <definedName name="cotycap" localSheetId="21" hidden="1">{"'Sheet1'!$L$16"}</definedName>
    <definedName name="cotycap" localSheetId="18" hidden="1">{"'Sheet1'!$L$16"}</definedName>
    <definedName name="cotycap" localSheetId="19" hidden="1">{"'Sheet1'!$L$16"}</definedName>
    <definedName name="cotycap" localSheetId="20" hidden="1">{"'Sheet1'!$L$16"}</definedName>
    <definedName name="cotycap" localSheetId="22" hidden="1">{"'Sheet1'!$L$16"}</definedName>
    <definedName name="cotycap" localSheetId="24" hidden="1">{"'Sheet1'!$L$16"}</definedName>
    <definedName name="cotycap" localSheetId="28" hidden="1">{"'Sheet1'!$L$16"}</definedName>
    <definedName name="cotycap" localSheetId="14" hidden="1">{"'Sheet1'!$L$16"}</definedName>
    <definedName name="cotycap" hidden="1">{"'Sheet1'!$L$16"}</definedName>
    <definedName name="COVE" localSheetId="12" hidden="1">{"'Sheet1'!$L$16"}</definedName>
    <definedName name="COVE" localSheetId="11" hidden="1">{"'Sheet1'!$L$16"}</definedName>
    <definedName name="COVE" localSheetId="13" hidden="1">{"'Sheet1'!$L$16"}</definedName>
    <definedName name="COVE" localSheetId="16" hidden="1">{"'Sheet1'!$L$16"}</definedName>
    <definedName name="COVE" localSheetId="21" hidden="1">{"'Sheet1'!$L$16"}</definedName>
    <definedName name="COVE" localSheetId="18" hidden="1">{"'Sheet1'!$L$16"}</definedName>
    <definedName name="COVE" localSheetId="19" hidden="1">{"'Sheet1'!$L$16"}</definedName>
    <definedName name="COVE" localSheetId="20" hidden="1">{"'Sheet1'!$L$16"}</definedName>
    <definedName name="COVE" localSheetId="22" hidden="1">{"'Sheet1'!$L$16"}</definedName>
    <definedName name="COVE" localSheetId="24" hidden="1">{"'Sheet1'!$L$16"}</definedName>
    <definedName name="COVE" localSheetId="28" hidden="1">{"'Sheet1'!$L$16"}</definedName>
    <definedName name="COVE" localSheetId="14" hidden="1">{"'Sheet1'!$L$16"}</definedName>
    <definedName name="COVE" hidden="1">{"'Sheet1'!$L$16"}</definedName>
    <definedName name="COVER">#REF!</definedName>
    <definedName name="CP" localSheetId="12" hidden="1">{#N/A,#N/A,FALSE,"Sheet6 (24)"}</definedName>
    <definedName name="CP" localSheetId="11" hidden="1">{#N/A,#N/A,FALSE,"Sheet6 (24)"}</definedName>
    <definedName name="CP" localSheetId="13" hidden="1">{#N/A,#N/A,FALSE,"Sheet6 (24)"}</definedName>
    <definedName name="CP" localSheetId="16" hidden="1">{#N/A,#N/A,FALSE,"Sheet6 (24)"}</definedName>
    <definedName name="CP" localSheetId="21" hidden="1">{#N/A,#N/A,FALSE,"Sheet6 (24)"}</definedName>
    <definedName name="CP" localSheetId="18" hidden="1">{#N/A,#N/A,FALSE,"Sheet6 (24)"}</definedName>
    <definedName name="CP" localSheetId="19" hidden="1">{#N/A,#N/A,FALSE,"Sheet6 (24)"}</definedName>
    <definedName name="CP" localSheetId="20" hidden="1">{#N/A,#N/A,FALSE,"Sheet6 (24)"}</definedName>
    <definedName name="CP" localSheetId="22" hidden="1">{#N/A,#N/A,FALSE,"Sheet6 (24)"}</definedName>
    <definedName name="CP" localSheetId="24" hidden="1">{#N/A,#N/A,FALSE,"Sheet6 (24)"}</definedName>
    <definedName name="CP" localSheetId="28" hidden="1">{#N/A,#N/A,FALSE,"Sheet6 (24)"}</definedName>
    <definedName name="CP" localSheetId="14" hidden="1">{#N/A,#N/A,FALSE,"Sheet6 (24)"}</definedName>
    <definedName name="CP" hidden="1">{#N/A,#N/A,FALSE,"Sheet6 (24)"}</definedName>
    <definedName name="ＣＰ" localSheetId="12" hidden="1">{#N/A,#N/A,FALSE,"Sheet6 (24)"}</definedName>
    <definedName name="ＣＰ" localSheetId="11" hidden="1">{#N/A,#N/A,FALSE,"Sheet6 (24)"}</definedName>
    <definedName name="ＣＰ" localSheetId="13" hidden="1">{#N/A,#N/A,FALSE,"Sheet6 (24)"}</definedName>
    <definedName name="ＣＰ" localSheetId="16" hidden="1">{#N/A,#N/A,FALSE,"Sheet6 (24)"}</definedName>
    <definedName name="ＣＰ" localSheetId="21" hidden="1">{#N/A,#N/A,FALSE,"Sheet6 (24)"}</definedName>
    <definedName name="ＣＰ" localSheetId="18" hidden="1">{#N/A,#N/A,FALSE,"Sheet6 (24)"}</definedName>
    <definedName name="ＣＰ" localSheetId="19" hidden="1">{#N/A,#N/A,FALSE,"Sheet6 (24)"}</definedName>
    <definedName name="ＣＰ" localSheetId="20" hidden="1">{#N/A,#N/A,FALSE,"Sheet6 (24)"}</definedName>
    <definedName name="ＣＰ" localSheetId="22" hidden="1">{#N/A,#N/A,FALSE,"Sheet6 (24)"}</definedName>
    <definedName name="ＣＰ" localSheetId="24" hidden="1">{#N/A,#N/A,FALSE,"Sheet6 (24)"}</definedName>
    <definedName name="ＣＰ" localSheetId="28" hidden="1">{#N/A,#N/A,FALSE,"Sheet6 (24)"}</definedName>
    <definedName name="ＣＰ" localSheetId="14" hidden="1">{#N/A,#N/A,FALSE,"Sheet6 (24)"}</definedName>
    <definedName name="ＣＰ" hidden="1">{#N/A,#N/A,FALSE,"Sheet6 (24)"}</definedName>
    <definedName name="CP_Cabiet" localSheetId="12" hidden="1">{3,4,14,15,29,35}</definedName>
    <definedName name="CP_Cabiet" localSheetId="11" hidden="1">{3,4,14,15,29,35}</definedName>
    <definedName name="CP_Cabiet" localSheetId="13" hidden="1">{3,4,14,15,29,35}</definedName>
    <definedName name="CP_Cabiet" localSheetId="16" hidden="1">{3,4,14,15,29,35}</definedName>
    <definedName name="CP_Cabiet" localSheetId="21" hidden="1">{3,4,14,15,29,35}</definedName>
    <definedName name="CP_Cabiet" localSheetId="18" hidden="1">{3,4,14,15,29,35}</definedName>
    <definedName name="CP_Cabiet" localSheetId="19" hidden="1">{3,4,14,15,29,35}</definedName>
    <definedName name="CP_Cabiet" localSheetId="20" hidden="1">{3,4,14,15,29,35}</definedName>
    <definedName name="CP_Cabiet" localSheetId="22" hidden="1">{3,4,14,15,29,35}</definedName>
    <definedName name="CP_Cabiet" localSheetId="24" hidden="1">{3,4,14,15,29,35}</definedName>
    <definedName name="CP_Cabiet" localSheetId="28" hidden="1">{3,4,14,15,29,35}</definedName>
    <definedName name="CP_Cabiet" localSheetId="14" hidden="1">{3,4,14,15,29,35}</definedName>
    <definedName name="CP_Cabiet" hidden="1">{3,4,14,15,29,35}</definedName>
    <definedName name="cp_day">#REF!</definedName>
    <definedName name="CP_Loai" hidden="1">#N/A</definedName>
    <definedName name="CP_State" hidden="1">#N/A</definedName>
    <definedName name="cpd">#REF!</definedName>
    <definedName name="cpdd">#REF!</definedName>
    <definedName name="cpf" localSheetId="12" hidden="1">{#N/A,#N/A,TRUE,"Basic";#N/A,#N/A,TRUE,"EXT-TABLE";#N/A,#N/A,TRUE,"STEEL";#N/A,#N/A,TRUE,"INT-Table";#N/A,#N/A,TRUE,"STEEL";#N/A,#N/A,TRUE,"Door"}</definedName>
    <definedName name="cpf" localSheetId="11" hidden="1">{#N/A,#N/A,TRUE,"Basic";#N/A,#N/A,TRUE,"EXT-TABLE";#N/A,#N/A,TRUE,"STEEL";#N/A,#N/A,TRUE,"INT-Table";#N/A,#N/A,TRUE,"STEEL";#N/A,#N/A,TRUE,"Door"}</definedName>
    <definedName name="cpf" localSheetId="13" hidden="1">{#N/A,#N/A,TRUE,"Basic";#N/A,#N/A,TRUE,"EXT-TABLE";#N/A,#N/A,TRUE,"STEEL";#N/A,#N/A,TRUE,"INT-Table";#N/A,#N/A,TRUE,"STEEL";#N/A,#N/A,TRUE,"Door"}</definedName>
    <definedName name="cpf" localSheetId="16" hidden="1">{#N/A,#N/A,TRUE,"Basic";#N/A,#N/A,TRUE,"EXT-TABLE";#N/A,#N/A,TRUE,"STEEL";#N/A,#N/A,TRUE,"INT-Table";#N/A,#N/A,TRUE,"STEEL";#N/A,#N/A,TRUE,"Door"}</definedName>
    <definedName name="cpf" localSheetId="21" hidden="1">{#N/A,#N/A,TRUE,"Basic";#N/A,#N/A,TRUE,"EXT-TABLE";#N/A,#N/A,TRUE,"STEEL";#N/A,#N/A,TRUE,"INT-Table";#N/A,#N/A,TRUE,"STEEL";#N/A,#N/A,TRUE,"Door"}</definedName>
    <definedName name="cpf" localSheetId="18" hidden="1">{#N/A,#N/A,TRUE,"Basic";#N/A,#N/A,TRUE,"EXT-TABLE";#N/A,#N/A,TRUE,"STEEL";#N/A,#N/A,TRUE,"INT-Table";#N/A,#N/A,TRUE,"STEEL";#N/A,#N/A,TRUE,"Door"}</definedName>
    <definedName name="cpf" localSheetId="19" hidden="1">{#N/A,#N/A,TRUE,"Basic";#N/A,#N/A,TRUE,"EXT-TABLE";#N/A,#N/A,TRUE,"STEEL";#N/A,#N/A,TRUE,"INT-Table";#N/A,#N/A,TRUE,"STEEL";#N/A,#N/A,TRUE,"Door"}</definedName>
    <definedName name="cpf" localSheetId="20" hidden="1">{#N/A,#N/A,TRUE,"Basic";#N/A,#N/A,TRUE,"EXT-TABLE";#N/A,#N/A,TRUE,"STEEL";#N/A,#N/A,TRUE,"INT-Table";#N/A,#N/A,TRUE,"STEEL";#N/A,#N/A,TRUE,"Door"}</definedName>
    <definedName name="cpf" localSheetId="22" hidden="1">{#N/A,#N/A,TRUE,"Basic";#N/A,#N/A,TRUE,"EXT-TABLE";#N/A,#N/A,TRUE,"STEEL";#N/A,#N/A,TRUE,"INT-Table";#N/A,#N/A,TRUE,"STEEL";#N/A,#N/A,TRUE,"Door"}</definedName>
    <definedName name="cpf" localSheetId="24" hidden="1">{#N/A,#N/A,TRUE,"Basic";#N/A,#N/A,TRUE,"EXT-TABLE";#N/A,#N/A,TRUE,"STEEL";#N/A,#N/A,TRUE,"INT-Table";#N/A,#N/A,TRUE,"STEEL";#N/A,#N/A,TRUE,"Door"}</definedName>
    <definedName name="cpf" localSheetId="28" hidden="1">{#N/A,#N/A,TRUE,"Basic";#N/A,#N/A,TRUE,"EXT-TABLE";#N/A,#N/A,TRUE,"STEEL";#N/A,#N/A,TRUE,"INT-Table";#N/A,#N/A,TRUE,"STEEL";#N/A,#N/A,TRUE,"Door"}</definedName>
    <definedName name="cpf" localSheetId="14" hidden="1">{#N/A,#N/A,TRUE,"Basic";#N/A,#N/A,TRUE,"EXT-TABLE";#N/A,#N/A,TRUE,"STEEL";#N/A,#N/A,TRUE,"INT-Table";#N/A,#N/A,TRUE,"STEEL";#N/A,#N/A,TRUE,"Door"}</definedName>
    <definedName name="cpf" hidden="1">{#N/A,#N/A,TRUE,"Basic";#N/A,#N/A,TRUE,"EXT-TABLE";#N/A,#N/A,TRUE,"STEEL";#N/A,#N/A,TRUE,"INT-Table";#N/A,#N/A,TRUE,"STEEL";#N/A,#N/A,TRUE,"Door"}</definedName>
    <definedName name="cpf_1" localSheetId="12" hidden="1">{#N/A,#N/A,TRUE,"Basic";#N/A,#N/A,TRUE,"EXT-TABLE";#N/A,#N/A,TRUE,"STEEL";#N/A,#N/A,TRUE,"INT-Table";#N/A,#N/A,TRUE,"STEEL";#N/A,#N/A,TRUE,"Door"}</definedName>
    <definedName name="cpf_1" localSheetId="11" hidden="1">{#N/A,#N/A,TRUE,"Basic";#N/A,#N/A,TRUE,"EXT-TABLE";#N/A,#N/A,TRUE,"STEEL";#N/A,#N/A,TRUE,"INT-Table";#N/A,#N/A,TRUE,"STEEL";#N/A,#N/A,TRUE,"Door"}</definedName>
    <definedName name="cpf_1" localSheetId="13" hidden="1">{#N/A,#N/A,TRUE,"Basic";#N/A,#N/A,TRUE,"EXT-TABLE";#N/A,#N/A,TRUE,"STEEL";#N/A,#N/A,TRUE,"INT-Table";#N/A,#N/A,TRUE,"STEEL";#N/A,#N/A,TRUE,"Door"}</definedName>
    <definedName name="cpf_1" localSheetId="16" hidden="1">{#N/A,#N/A,TRUE,"Basic";#N/A,#N/A,TRUE,"EXT-TABLE";#N/A,#N/A,TRUE,"STEEL";#N/A,#N/A,TRUE,"INT-Table";#N/A,#N/A,TRUE,"STEEL";#N/A,#N/A,TRUE,"Door"}</definedName>
    <definedName name="cpf_1" localSheetId="21" hidden="1">{#N/A,#N/A,TRUE,"Basic";#N/A,#N/A,TRUE,"EXT-TABLE";#N/A,#N/A,TRUE,"STEEL";#N/A,#N/A,TRUE,"INT-Table";#N/A,#N/A,TRUE,"STEEL";#N/A,#N/A,TRUE,"Door"}</definedName>
    <definedName name="cpf_1" localSheetId="18" hidden="1">{#N/A,#N/A,TRUE,"Basic";#N/A,#N/A,TRUE,"EXT-TABLE";#N/A,#N/A,TRUE,"STEEL";#N/A,#N/A,TRUE,"INT-Table";#N/A,#N/A,TRUE,"STEEL";#N/A,#N/A,TRUE,"Door"}</definedName>
    <definedName name="cpf_1" localSheetId="19" hidden="1">{#N/A,#N/A,TRUE,"Basic";#N/A,#N/A,TRUE,"EXT-TABLE";#N/A,#N/A,TRUE,"STEEL";#N/A,#N/A,TRUE,"INT-Table";#N/A,#N/A,TRUE,"STEEL";#N/A,#N/A,TRUE,"Door"}</definedName>
    <definedName name="cpf_1" localSheetId="20" hidden="1">{#N/A,#N/A,TRUE,"Basic";#N/A,#N/A,TRUE,"EXT-TABLE";#N/A,#N/A,TRUE,"STEEL";#N/A,#N/A,TRUE,"INT-Table";#N/A,#N/A,TRUE,"STEEL";#N/A,#N/A,TRUE,"Door"}</definedName>
    <definedName name="cpf_1" localSheetId="22" hidden="1">{#N/A,#N/A,TRUE,"Basic";#N/A,#N/A,TRUE,"EXT-TABLE";#N/A,#N/A,TRUE,"STEEL";#N/A,#N/A,TRUE,"INT-Table";#N/A,#N/A,TRUE,"STEEL";#N/A,#N/A,TRUE,"Door"}</definedName>
    <definedName name="cpf_1" localSheetId="24" hidden="1">{#N/A,#N/A,TRUE,"Basic";#N/A,#N/A,TRUE,"EXT-TABLE";#N/A,#N/A,TRUE,"STEEL";#N/A,#N/A,TRUE,"INT-Table";#N/A,#N/A,TRUE,"STEEL";#N/A,#N/A,TRUE,"Door"}</definedName>
    <definedName name="cpf_1" localSheetId="28" hidden="1">{#N/A,#N/A,TRUE,"Basic";#N/A,#N/A,TRUE,"EXT-TABLE";#N/A,#N/A,TRUE,"STEEL";#N/A,#N/A,TRUE,"INT-Table";#N/A,#N/A,TRUE,"STEEL";#N/A,#N/A,TRUE,"Door"}</definedName>
    <definedName name="cpf_1" localSheetId="14" hidden="1">{#N/A,#N/A,TRUE,"Basic";#N/A,#N/A,TRUE,"EXT-TABLE";#N/A,#N/A,TRUE,"STEEL";#N/A,#N/A,TRUE,"INT-Table";#N/A,#N/A,TRUE,"STEEL";#N/A,#N/A,TRUE,"Door"}</definedName>
    <definedName name="cpf_1" hidden="1">{#N/A,#N/A,TRUE,"Basic";#N/A,#N/A,TRUE,"EXT-TABLE";#N/A,#N/A,TRUE,"STEEL";#N/A,#N/A,TRUE,"INT-Table";#N/A,#N/A,TRUE,"STEEL";#N/A,#N/A,TRUE,"Door"}</definedName>
    <definedName name="cplhsmt">#N/A</definedName>
    <definedName name="cplhsmt_10">#N/A</definedName>
    <definedName name="cplhsmt_6">#N/A</definedName>
    <definedName name="cplhsmt_6_10">#N/A</definedName>
    <definedName name="cplhsmt_7">#N/A</definedName>
    <definedName name="cplhsmt_8">#N/A</definedName>
    <definedName name="cplhsmt_9">#N/A</definedName>
    <definedName name="CPM" localSheetId="12" hidden="1">{#N/A,#N/A,FALSE,"Chi tiÆt"}</definedName>
    <definedName name="CPM" localSheetId="11" hidden="1">{#N/A,#N/A,FALSE,"Chi tiÆt"}</definedName>
    <definedName name="CPM" localSheetId="13" hidden="1">{#N/A,#N/A,FALSE,"Chi tiÆt"}</definedName>
    <definedName name="CPM" localSheetId="16" hidden="1">{#N/A,#N/A,FALSE,"Chi tiÆt"}</definedName>
    <definedName name="CPM" localSheetId="21" hidden="1">{#N/A,#N/A,FALSE,"Chi tiÆt"}</definedName>
    <definedName name="CPM" localSheetId="18" hidden="1">{#N/A,#N/A,FALSE,"Chi tiÆt"}</definedName>
    <definedName name="CPM" localSheetId="19" hidden="1">{#N/A,#N/A,FALSE,"Chi tiÆt"}</definedName>
    <definedName name="CPM" localSheetId="20" hidden="1">{#N/A,#N/A,FALSE,"Chi tiÆt"}</definedName>
    <definedName name="CPM" localSheetId="22" hidden="1">{#N/A,#N/A,FALSE,"Chi tiÆt"}</definedName>
    <definedName name="CPM" localSheetId="24" hidden="1">{#N/A,#N/A,FALSE,"Chi tiÆt"}</definedName>
    <definedName name="CPM" localSheetId="28" hidden="1">{#N/A,#N/A,FALSE,"Chi tiÆt"}</definedName>
    <definedName name="CPM" localSheetId="14" hidden="1">{#N/A,#N/A,FALSE,"Chi tiÆt"}</definedName>
    <definedName name="CPM" hidden="1">{#N/A,#N/A,FALSE,"Chi tiÆt"}</definedName>
    <definedName name="CPQL">#REF!</definedName>
    <definedName name="cptdhsmt">#N/A</definedName>
    <definedName name="cptdhsmt_10">#N/A</definedName>
    <definedName name="cptdhsmt_6">#N/A</definedName>
    <definedName name="cptdhsmt_6_10">#N/A</definedName>
    <definedName name="cptdhsmt_7">#N/A</definedName>
    <definedName name="cptdhsmt_8">#N/A</definedName>
    <definedName name="cptdhsmt_9">#N/A</definedName>
    <definedName name="cptdtdt">#N/A</definedName>
    <definedName name="cptdtdt_10">#N/A</definedName>
    <definedName name="cptdtdt_6">#N/A</definedName>
    <definedName name="cptdtdt_6_10">#N/A</definedName>
    <definedName name="cptdtdt_7">#N/A</definedName>
    <definedName name="cptdtdt_8">#N/A</definedName>
    <definedName name="cptdtdt_9">#N/A</definedName>
    <definedName name="cptdtkkt">#N/A</definedName>
    <definedName name="cptdtkkt_10">#N/A</definedName>
    <definedName name="cptdtkkt_6">#N/A</definedName>
    <definedName name="cptdtkkt_6_10">#N/A</definedName>
    <definedName name="cptdtkkt_7">#N/A</definedName>
    <definedName name="cptdtkkt_8">#N/A</definedName>
    <definedName name="cptdtkkt_9">#N/A</definedName>
    <definedName name="CPVC100">#REF!</definedName>
    <definedName name="CPVC1KM">#REF!</definedName>
    <definedName name="CPVC35">#REF!</definedName>
    <definedName name="CPVCDN">#REF!</definedName>
    <definedName name="CPXD" localSheetId="12" hidden="1">{"'Sheet1'!$L$16"}</definedName>
    <definedName name="CPXD" localSheetId="11" hidden="1">{"'Sheet1'!$L$16"}</definedName>
    <definedName name="CPXD" localSheetId="13" hidden="1">{"'Sheet1'!$L$16"}</definedName>
    <definedName name="CPXD" localSheetId="16" hidden="1">{"'Sheet1'!$L$16"}</definedName>
    <definedName name="CPXD" localSheetId="21" hidden="1">{"'Sheet1'!$L$16"}</definedName>
    <definedName name="CPXD" localSheetId="18" hidden="1">{"'Sheet1'!$L$16"}</definedName>
    <definedName name="CPXD" localSheetId="19" hidden="1">{"'Sheet1'!$L$16"}</definedName>
    <definedName name="CPXD" localSheetId="20" hidden="1">{"'Sheet1'!$L$16"}</definedName>
    <definedName name="CPXD" localSheetId="22" hidden="1">{"'Sheet1'!$L$16"}</definedName>
    <definedName name="CPXD" localSheetId="24" hidden="1">{"'Sheet1'!$L$16"}</definedName>
    <definedName name="CPXD" localSheetId="28" hidden="1">{"'Sheet1'!$L$16"}</definedName>
    <definedName name="CPXD" localSheetId="14" hidden="1">{"'Sheet1'!$L$16"}</definedName>
    <definedName name="CPXD" hidden="1">{"'Sheet1'!$L$16"}</definedName>
    <definedName name="ＣＱ" localSheetId="12" hidden="1">{#N/A,#N/A,FALSE,"Sheet6 (24)"}</definedName>
    <definedName name="ＣＱ" localSheetId="11" hidden="1">{#N/A,#N/A,FALSE,"Sheet6 (24)"}</definedName>
    <definedName name="ＣＱ" localSheetId="13" hidden="1">{#N/A,#N/A,FALSE,"Sheet6 (24)"}</definedName>
    <definedName name="ＣＱ" localSheetId="16" hidden="1">{#N/A,#N/A,FALSE,"Sheet6 (24)"}</definedName>
    <definedName name="ＣＱ" localSheetId="21" hidden="1">{#N/A,#N/A,FALSE,"Sheet6 (24)"}</definedName>
    <definedName name="ＣＱ" localSheetId="18" hidden="1">{#N/A,#N/A,FALSE,"Sheet6 (24)"}</definedName>
    <definedName name="ＣＱ" localSheetId="19" hidden="1">{#N/A,#N/A,FALSE,"Sheet6 (24)"}</definedName>
    <definedName name="ＣＱ" localSheetId="20" hidden="1">{#N/A,#N/A,FALSE,"Sheet6 (24)"}</definedName>
    <definedName name="ＣＱ" localSheetId="22" hidden="1">{#N/A,#N/A,FALSE,"Sheet6 (24)"}</definedName>
    <definedName name="ＣＱ" localSheetId="24" hidden="1">{#N/A,#N/A,FALSE,"Sheet6 (24)"}</definedName>
    <definedName name="ＣＱ" localSheetId="28" hidden="1">{#N/A,#N/A,FALSE,"Sheet6 (24)"}</definedName>
    <definedName name="ＣＱ" localSheetId="14" hidden="1">{#N/A,#N/A,FALSE,"Sheet6 (24)"}</definedName>
    <definedName name="ＣＱ" hidden="1">{#N/A,#N/A,FALSE,"Sheet6 (24)"}</definedName>
    <definedName name="CRD">#REF!</definedName>
    <definedName name="CreateTable" localSheetId="12" hidden="1">' TRẠM BƠM'!_______VO15</definedName>
    <definedName name="CreateTable" localSheetId="11" hidden="1">'04 NHÀ XE'!_______VO15</definedName>
    <definedName name="CreateTable" localSheetId="13" hidden="1">'05 BỂ PCCC &amp; NHÀ BƠM'!_______VO15</definedName>
    <definedName name="CreateTable" localSheetId="16" hidden="1">'06 WC,Bảo Trì, Chứa Rác '!_______VO15</definedName>
    <definedName name="CreateTable" localSheetId="21" hidden="1">'07 BẢNG HIỆU+ CỔNG '!_______VO15</definedName>
    <definedName name="CreateTable" localSheetId="18" hidden="1">'08 BỂ PCCC-'!_______VO15</definedName>
    <definedName name="CreateTable" localSheetId="19" hidden="1">'09 BE_XLNT+NHA DIEU HANH'!_______VO15</definedName>
    <definedName name="CreateTable" localSheetId="20" hidden="1">'10_TRAM GAS'!_______VO15</definedName>
    <definedName name="CreateTable" localSheetId="22" hidden="1">'11 BẢNG HIỆU+ CỔNG'!_______VO15</definedName>
    <definedName name="CreateTable" localSheetId="24" hidden="1">'13 COT_CO'!_______VO15</definedName>
    <definedName name="CreateTable" localSheetId="28" hidden="1">'Fire Fighting '!_______VO15</definedName>
    <definedName name="CreateTable" localSheetId="14" hidden="1">'PHÒNG MÁY PHÁT ĐIỆN'!_______VO15</definedName>
    <definedName name="CreateTable" hidden="1">[0]!_______VO15</definedName>
    <definedName name="_xlnm.Criteria" localSheetId="28" hidden="1">#REF!</definedName>
    <definedName name="_xlnm.Criteria" hidden="1">#REF!</definedName>
    <definedName name="CRITINST" localSheetId="28">#REF!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localSheetId="12" hidden="1">{"'Sheet1'!$L$16"}</definedName>
    <definedName name="CSA" localSheetId="11" hidden="1">{"'Sheet1'!$L$16"}</definedName>
    <definedName name="CSA" localSheetId="13" hidden="1">{"'Sheet1'!$L$16"}</definedName>
    <definedName name="CSA" localSheetId="16" hidden="1">{"'Sheet1'!$L$16"}</definedName>
    <definedName name="CSA" localSheetId="21" hidden="1">{"'Sheet1'!$L$16"}</definedName>
    <definedName name="CSA" localSheetId="18" hidden="1">{"'Sheet1'!$L$16"}</definedName>
    <definedName name="CSA" localSheetId="19" hidden="1">{"'Sheet1'!$L$16"}</definedName>
    <definedName name="CSA" localSheetId="20" hidden="1">{"'Sheet1'!$L$16"}</definedName>
    <definedName name="CSA" localSheetId="22" hidden="1">{"'Sheet1'!$L$16"}</definedName>
    <definedName name="CSA" localSheetId="24" hidden="1">{"'Sheet1'!$L$16"}</definedName>
    <definedName name="CSA" localSheetId="28" hidden="1">{"'Sheet1'!$L$16"}</definedName>
    <definedName name="CSA" localSheetId="14" hidden="1">{"'Sheet1'!$L$16"}</definedName>
    <definedName name="CSA" hidden="1">{"'Sheet1'!$L$16"}</definedName>
    <definedName name="csac" localSheetId="12" hidden="1">{"'Sheet1'!$L$16"}</definedName>
    <definedName name="csac" localSheetId="11" hidden="1">{"'Sheet1'!$L$16"}</definedName>
    <definedName name="csac" localSheetId="13" hidden="1">{"'Sheet1'!$L$16"}</definedName>
    <definedName name="csac" localSheetId="16" hidden="1">{"'Sheet1'!$L$16"}</definedName>
    <definedName name="csac" localSheetId="21" hidden="1">{"'Sheet1'!$L$16"}</definedName>
    <definedName name="csac" localSheetId="18" hidden="1">{"'Sheet1'!$L$16"}</definedName>
    <definedName name="csac" localSheetId="19" hidden="1">{"'Sheet1'!$L$16"}</definedName>
    <definedName name="csac" localSheetId="20" hidden="1">{"'Sheet1'!$L$16"}</definedName>
    <definedName name="csac" localSheetId="22" hidden="1">{"'Sheet1'!$L$16"}</definedName>
    <definedName name="csac" localSheetId="24" hidden="1">{"'Sheet1'!$L$16"}</definedName>
    <definedName name="csac" localSheetId="28" hidden="1">{"'Sheet1'!$L$16"}</definedName>
    <definedName name="csac" localSheetId="14" hidden="1">{"'Sheet1'!$L$16"}</definedName>
    <definedName name="csac" hidden="1">{"'Sheet1'!$L$16"}</definedName>
    <definedName name="CSACAS" hidden="1">#REF!</definedName>
    <definedName name="csacc" localSheetId="12" hidden="1">{"'Sheet1'!$L$16"}</definedName>
    <definedName name="csacc" localSheetId="11" hidden="1">{"'Sheet1'!$L$16"}</definedName>
    <definedName name="csacc" localSheetId="13" hidden="1">{"'Sheet1'!$L$16"}</definedName>
    <definedName name="csacc" localSheetId="16" hidden="1">{"'Sheet1'!$L$16"}</definedName>
    <definedName name="csacc" localSheetId="21" hidden="1">{"'Sheet1'!$L$16"}</definedName>
    <definedName name="csacc" localSheetId="18" hidden="1">{"'Sheet1'!$L$16"}</definedName>
    <definedName name="csacc" localSheetId="19" hidden="1">{"'Sheet1'!$L$16"}</definedName>
    <definedName name="csacc" localSheetId="20" hidden="1">{"'Sheet1'!$L$16"}</definedName>
    <definedName name="csacc" localSheetId="22" hidden="1">{"'Sheet1'!$L$16"}</definedName>
    <definedName name="csacc" localSheetId="24" hidden="1">{"'Sheet1'!$L$16"}</definedName>
    <definedName name="csacc" localSheetId="28" hidden="1">{"'Sheet1'!$L$16"}</definedName>
    <definedName name="csacc" localSheetId="14" hidden="1">{"'Sheet1'!$L$16"}</definedName>
    <definedName name="csacc" hidden="1">{"'Sheet1'!$L$16"}</definedName>
    <definedName name="cscx" localSheetId="12" hidden="1">{"'Sheet1'!$L$16"}</definedName>
    <definedName name="cscx" localSheetId="11" hidden="1">{"'Sheet1'!$L$16"}</definedName>
    <definedName name="cscx" localSheetId="13" hidden="1">{"'Sheet1'!$L$16"}</definedName>
    <definedName name="cscx" localSheetId="16" hidden="1">{"'Sheet1'!$L$16"}</definedName>
    <definedName name="cscx" localSheetId="21" hidden="1">{"'Sheet1'!$L$16"}</definedName>
    <definedName name="cscx" localSheetId="18" hidden="1">{"'Sheet1'!$L$16"}</definedName>
    <definedName name="cscx" localSheetId="19" hidden="1">{"'Sheet1'!$L$16"}</definedName>
    <definedName name="cscx" localSheetId="20" hidden="1">{"'Sheet1'!$L$16"}</definedName>
    <definedName name="cscx" localSheetId="22" hidden="1">{"'Sheet1'!$L$16"}</definedName>
    <definedName name="cscx" localSheetId="24" hidden="1">{"'Sheet1'!$L$16"}</definedName>
    <definedName name="cscx" localSheetId="28" hidden="1">{"'Sheet1'!$L$16"}</definedName>
    <definedName name="cscx" localSheetId="14" hidden="1">{"'Sheet1'!$L$16"}</definedName>
    <definedName name="cscx" hidden="1">{"'Sheet1'!$L$16"}</definedName>
    <definedName name="csd3p">#REF!</definedName>
    <definedName name="csdcsdvdfvdfbdfbd" localSheetId="12" hidden="1">{#N/A,#N/A,FALSE,"Chi tiÆt"}</definedName>
    <definedName name="csdcsdvdfvdfbdfbd" localSheetId="11" hidden="1">{#N/A,#N/A,FALSE,"Chi tiÆt"}</definedName>
    <definedName name="csdcsdvdfvdfbdfbd" localSheetId="13" hidden="1">{#N/A,#N/A,FALSE,"Chi tiÆt"}</definedName>
    <definedName name="csdcsdvdfvdfbdfbd" localSheetId="16" hidden="1">{#N/A,#N/A,FALSE,"Chi tiÆt"}</definedName>
    <definedName name="csdcsdvdfvdfbdfbd" localSheetId="21" hidden="1">{#N/A,#N/A,FALSE,"Chi tiÆt"}</definedName>
    <definedName name="csdcsdvdfvdfbdfbd" localSheetId="18" hidden="1">{#N/A,#N/A,FALSE,"Chi tiÆt"}</definedName>
    <definedName name="csdcsdvdfvdfbdfbd" localSheetId="19" hidden="1">{#N/A,#N/A,FALSE,"Chi tiÆt"}</definedName>
    <definedName name="csdcsdvdfvdfbdfbd" localSheetId="20" hidden="1">{#N/A,#N/A,FALSE,"Chi tiÆt"}</definedName>
    <definedName name="csdcsdvdfvdfbdfbd" localSheetId="22" hidden="1">{#N/A,#N/A,FALSE,"Chi tiÆt"}</definedName>
    <definedName name="csdcsdvdfvdfbdfbd" localSheetId="24" hidden="1">{#N/A,#N/A,FALSE,"Chi tiÆt"}</definedName>
    <definedName name="csdcsdvdfvdfbdfbd" localSheetId="28" hidden="1">{#N/A,#N/A,FALSE,"Chi tiÆt"}</definedName>
    <definedName name="csdcsdvdfvdfbdfbd" localSheetId="14" hidden="1">{#N/A,#N/A,FALSE,"Chi tiÆt"}</definedName>
    <definedName name="csdcsdvdfvdfbdfbd" hidden="1">{#N/A,#N/A,FALSE,"Chi tiÆt"}</definedName>
    <definedName name="csddg1p">#REF!</definedName>
    <definedName name="csddt1p">#REF!</definedName>
    <definedName name="csht3p">#REF!</definedName>
    <definedName name="csl">#REF!</definedName>
    <definedName name="CSODJWO" localSheetId="12" hidden="1">{#N/A,#N/A,TRUE,"SUM";#N/A,#N/A,TRUE,"EE";#N/A,#N/A,TRUE,"AC";#N/A,#N/A,TRUE,"SN"}</definedName>
    <definedName name="CSODJWO" localSheetId="11" hidden="1">{#N/A,#N/A,TRUE,"SUM";#N/A,#N/A,TRUE,"EE";#N/A,#N/A,TRUE,"AC";#N/A,#N/A,TRUE,"SN"}</definedName>
    <definedName name="CSODJWO" localSheetId="13" hidden="1">{#N/A,#N/A,TRUE,"SUM";#N/A,#N/A,TRUE,"EE";#N/A,#N/A,TRUE,"AC";#N/A,#N/A,TRUE,"SN"}</definedName>
    <definedName name="CSODJWO" localSheetId="16" hidden="1">{#N/A,#N/A,TRUE,"SUM";#N/A,#N/A,TRUE,"EE";#N/A,#N/A,TRUE,"AC";#N/A,#N/A,TRUE,"SN"}</definedName>
    <definedName name="CSODJWO" localSheetId="21" hidden="1">{#N/A,#N/A,TRUE,"SUM";#N/A,#N/A,TRUE,"EE";#N/A,#N/A,TRUE,"AC";#N/A,#N/A,TRUE,"SN"}</definedName>
    <definedName name="CSODJWO" localSheetId="18" hidden="1">{#N/A,#N/A,TRUE,"SUM";#N/A,#N/A,TRUE,"EE";#N/A,#N/A,TRUE,"AC";#N/A,#N/A,TRUE,"SN"}</definedName>
    <definedName name="CSODJWO" localSheetId="19" hidden="1">{#N/A,#N/A,TRUE,"SUM";#N/A,#N/A,TRUE,"EE";#N/A,#N/A,TRUE,"AC";#N/A,#N/A,TRUE,"SN"}</definedName>
    <definedName name="CSODJWO" localSheetId="20" hidden="1">{#N/A,#N/A,TRUE,"SUM";#N/A,#N/A,TRUE,"EE";#N/A,#N/A,TRUE,"AC";#N/A,#N/A,TRUE,"SN"}</definedName>
    <definedName name="CSODJWO" localSheetId="22" hidden="1">{#N/A,#N/A,TRUE,"SUM";#N/A,#N/A,TRUE,"EE";#N/A,#N/A,TRUE,"AC";#N/A,#N/A,TRUE,"SN"}</definedName>
    <definedName name="CSODJWO" localSheetId="24" hidden="1">{#N/A,#N/A,TRUE,"SUM";#N/A,#N/A,TRUE,"EE";#N/A,#N/A,TRUE,"AC";#N/A,#N/A,TRUE,"SN"}</definedName>
    <definedName name="CSODJWO" localSheetId="28" hidden="1">{#N/A,#N/A,TRUE,"SUM";#N/A,#N/A,TRUE,"EE";#N/A,#N/A,TRUE,"AC";#N/A,#N/A,TRUE,"SN"}</definedName>
    <definedName name="CSODJWO" localSheetId="14" hidden="1">{#N/A,#N/A,TRUE,"SUM";#N/A,#N/A,TRUE,"EE";#N/A,#N/A,TRUE,"AC";#N/A,#N/A,TRUE,"SN"}</definedName>
    <definedName name="CSODJWO" hidden="1">{#N/A,#N/A,TRUE,"SUM";#N/A,#N/A,TRUE,"EE";#N/A,#N/A,TRUE,"AC";#N/A,#N/A,TRUE,"SN"}</definedName>
    <definedName name="css" localSheetId="12" hidden="1">{"'Sheet1'!$L$16"}</definedName>
    <definedName name="css" localSheetId="11" hidden="1">{"'Sheet1'!$L$16"}</definedName>
    <definedName name="css" localSheetId="13" hidden="1">{"'Sheet1'!$L$16"}</definedName>
    <definedName name="css" localSheetId="16" hidden="1">{"'Sheet1'!$L$16"}</definedName>
    <definedName name="css" localSheetId="21" hidden="1">{"'Sheet1'!$L$16"}</definedName>
    <definedName name="css" localSheetId="18" hidden="1">{"'Sheet1'!$L$16"}</definedName>
    <definedName name="css" localSheetId="19" hidden="1">{"'Sheet1'!$L$16"}</definedName>
    <definedName name="css" localSheetId="20" hidden="1">{"'Sheet1'!$L$16"}</definedName>
    <definedName name="css" localSheetId="22" hidden="1">{"'Sheet1'!$L$16"}</definedName>
    <definedName name="css" localSheetId="24" hidden="1">{"'Sheet1'!$L$16"}</definedName>
    <definedName name="css" localSheetId="28" hidden="1">{"'Sheet1'!$L$16"}</definedName>
    <definedName name="css" localSheetId="14" hidden="1">{"'Sheet1'!$L$16"}</definedName>
    <definedName name="css" hidden="1">{"'Sheet1'!$L$16"}</definedName>
    <definedName name="csxxc" localSheetId="12" hidden="1">{"'Sheet1'!$L$16"}</definedName>
    <definedName name="csxxc" localSheetId="11" hidden="1">{"'Sheet1'!$L$16"}</definedName>
    <definedName name="csxxc" localSheetId="13" hidden="1">{"'Sheet1'!$L$16"}</definedName>
    <definedName name="csxxc" localSheetId="16" hidden="1">{"'Sheet1'!$L$16"}</definedName>
    <definedName name="csxxc" localSheetId="21" hidden="1">{"'Sheet1'!$L$16"}</definedName>
    <definedName name="csxxc" localSheetId="18" hidden="1">{"'Sheet1'!$L$16"}</definedName>
    <definedName name="csxxc" localSheetId="19" hidden="1">{"'Sheet1'!$L$16"}</definedName>
    <definedName name="csxxc" localSheetId="20" hidden="1">{"'Sheet1'!$L$16"}</definedName>
    <definedName name="csxxc" localSheetId="22" hidden="1">{"'Sheet1'!$L$16"}</definedName>
    <definedName name="csxxc" localSheetId="24" hidden="1">{"'Sheet1'!$L$16"}</definedName>
    <definedName name="csxxc" localSheetId="28" hidden="1">{"'Sheet1'!$L$16"}</definedName>
    <definedName name="csxxc" localSheetId="14" hidden="1">{"'Sheet1'!$L$16"}</definedName>
    <definedName name="csxxc" hidden="1">{"'Sheet1'!$L$16"}</definedName>
    <definedName name="ct">#REF!</definedName>
    <definedName name="ct1_2" localSheetId="12" hidden="1">{"'Sheet1'!$L$16"}</definedName>
    <definedName name="ct1_2" localSheetId="11" hidden="1">{"'Sheet1'!$L$16"}</definedName>
    <definedName name="ct1_2" localSheetId="13" hidden="1">{"'Sheet1'!$L$16"}</definedName>
    <definedName name="ct1_2" localSheetId="16" hidden="1">{"'Sheet1'!$L$16"}</definedName>
    <definedName name="ct1_2" localSheetId="21" hidden="1">{"'Sheet1'!$L$16"}</definedName>
    <definedName name="ct1_2" localSheetId="18" hidden="1">{"'Sheet1'!$L$16"}</definedName>
    <definedName name="ct1_2" localSheetId="19" hidden="1">{"'Sheet1'!$L$16"}</definedName>
    <definedName name="ct1_2" localSheetId="20" hidden="1">{"'Sheet1'!$L$16"}</definedName>
    <definedName name="ct1_2" localSheetId="22" hidden="1">{"'Sheet1'!$L$16"}</definedName>
    <definedName name="ct1_2" localSheetId="24" hidden="1">{"'Sheet1'!$L$16"}</definedName>
    <definedName name="ct1_2" localSheetId="28" hidden="1">{"'Sheet1'!$L$16"}</definedName>
    <definedName name="ct1_2" localSheetId="14" hidden="1">{"'Sheet1'!$L$16"}</definedName>
    <definedName name="ct1_2" hidden="1">{"'Sheet1'!$L$16"}</definedName>
    <definedName name="CtacTu">#REF!</definedName>
    <definedName name="ctbbt" localSheetId="12" hidden="1">{"'Sheet1'!$L$16"}</definedName>
    <definedName name="ctbbt" localSheetId="11" hidden="1">{"'Sheet1'!$L$16"}</definedName>
    <definedName name="ctbbt" localSheetId="13" hidden="1">{"'Sheet1'!$L$16"}</definedName>
    <definedName name="ctbbt" localSheetId="16" hidden="1">{"'Sheet1'!$L$16"}</definedName>
    <definedName name="ctbbt" localSheetId="21" hidden="1">{"'Sheet1'!$L$16"}</definedName>
    <definedName name="ctbbt" localSheetId="18" hidden="1">{"'Sheet1'!$L$16"}</definedName>
    <definedName name="ctbbt" localSheetId="19" hidden="1">{"'Sheet1'!$L$16"}</definedName>
    <definedName name="ctbbt" localSheetId="20" hidden="1">{"'Sheet1'!$L$16"}</definedName>
    <definedName name="ctbbt" localSheetId="22" hidden="1">{"'Sheet1'!$L$16"}</definedName>
    <definedName name="ctbbt" localSheetId="24" hidden="1">{"'Sheet1'!$L$16"}</definedName>
    <definedName name="ctbbt" localSheetId="28" hidden="1">{"'Sheet1'!$L$16"}</definedName>
    <definedName name="ctbbt" localSheetId="14" hidden="1">{"'Sheet1'!$L$16"}</definedName>
    <definedName name="ctbbt" hidden="1">{"'Sheet1'!$L$16"}</definedName>
    <definedName name="ctct" localSheetId="12" hidden="1">{"'Sheet1'!$L$16"}</definedName>
    <definedName name="ctct" localSheetId="11" hidden="1">{"'Sheet1'!$L$16"}</definedName>
    <definedName name="ctct" localSheetId="13" hidden="1">{"'Sheet1'!$L$16"}</definedName>
    <definedName name="ctct" localSheetId="16" hidden="1">{"'Sheet1'!$L$16"}</definedName>
    <definedName name="ctct" localSheetId="21" hidden="1">{"'Sheet1'!$L$16"}</definedName>
    <definedName name="ctct" localSheetId="18" hidden="1">{"'Sheet1'!$L$16"}</definedName>
    <definedName name="ctct" localSheetId="19" hidden="1">{"'Sheet1'!$L$16"}</definedName>
    <definedName name="ctct" localSheetId="20" hidden="1">{"'Sheet1'!$L$16"}</definedName>
    <definedName name="ctct" localSheetId="22" hidden="1">{"'Sheet1'!$L$16"}</definedName>
    <definedName name="ctct" localSheetId="24" hidden="1">{"'Sheet1'!$L$16"}</definedName>
    <definedName name="ctct" localSheetId="28" hidden="1">{"'Sheet1'!$L$16"}</definedName>
    <definedName name="ctct" localSheetId="14" hidden="1">{"'Sheet1'!$L$16"}</definedName>
    <definedName name="ctct" hidden="1">{"'Sheet1'!$L$16"}</definedName>
    <definedName name="CTCT1" localSheetId="12" hidden="1">{"'Sheet1'!$L$16"}</definedName>
    <definedName name="CTCT1" localSheetId="11" hidden="1">{"'Sheet1'!$L$16"}</definedName>
    <definedName name="CTCT1" localSheetId="13" hidden="1">{"'Sheet1'!$L$16"}</definedName>
    <definedName name="CTCT1" localSheetId="16" hidden="1">{"'Sheet1'!$L$16"}</definedName>
    <definedName name="CTCT1" localSheetId="21" hidden="1">{"'Sheet1'!$L$16"}</definedName>
    <definedName name="CTCT1" localSheetId="18" hidden="1">{"'Sheet1'!$L$16"}</definedName>
    <definedName name="CTCT1" localSheetId="19" hidden="1">{"'Sheet1'!$L$16"}</definedName>
    <definedName name="CTCT1" localSheetId="20" hidden="1">{"'Sheet1'!$L$16"}</definedName>
    <definedName name="CTCT1" localSheetId="22" hidden="1">{"'Sheet1'!$L$16"}</definedName>
    <definedName name="CTCT1" localSheetId="24" hidden="1">{"'Sheet1'!$L$16"}</definedName>
    <definedName name="CTCT1" localSheetId="28" hidden="1">{"'Sheet1'!$L$16"}</definedName>
    <definedName name="CTCT1" localSheetId="14" hidden="1">{"'Sheet1'!$L$16"}</definedName>
    <definedName name="CTCT1" hidden="1">{"'Sheet1'!$L$16"}</definedName>
    <definedName name="CTCT1_1" localSheetId="12" hidden="1">{"'Sheet1'!$L$16"}</definedName>
    <definedName name="CTCT1_1" localSheetId="11" hidden="1">{"'Sheet1'!$L$16"}</definedName>
    <definedName name="CTCT1_1" localSheetId="13" hidden="1">{"'Sheet1'!$L$16"}</definedName>
    <definedName name="CTCT1_1" localSheetId="16" hidden="1">{"'Sheet1'!$L$16"}</definedName>
    <definedName name="CTCT1_1" localSheetId="21" hidden="1">{"'Sheet1'!$L$16"}</definedName>
    <definedName name="CTCT1_1" localSheetId="18" hidden="1">{"'Sheet1'!$L$16"}</definedName>
    <definedName name="CTCT1_1" localSheetId="19" hidden="1">{"'Sheet1'!$L$16"}</definedName>
    <definedName name="CTCT1_1" localSheetId="20" hidden="1">{"'Sheet1'!$L$16"}</definedName>
    <definedName name="CTCT1_1" localSheetId="22" hidden="1">{"'Sheet1'!$L$16"}</definedName>
    <definedName name="CTCT1_1" localSheetId="24" hidden="1">{"'Sheet1'!$L$16"}</definedName>
    <definedName name="CTCT1_1" localSheetId="28" hidden="1">{"'Sheet1'!$L$16"}</definedName>
    <definedName name="CTCT1_1" localSheetId="14" hidden="1">{"'Sheet1'!$L$16"}</definedName>
    <definedName name="CTCT1_1" hidden="1">{"'Sheet1'!$L$16"}</definedName>
    <definedName name="ctct2" localSheetId="12" hidden="1">{"'Sheet1'!$L$16"}</definedName>
    <definedName name="ctct2" localSheetId="11" hidden="1">{"'Sheet1'!$L$16"}</definedName>
    <definedName name="ctct2" localSheetId="13" hidden="1">{"'Sheet1'!$L$16"}</definedName>
    <definedName name="ctct2" localSheetId="16" hidden="1">{"'Sheet1'!$L$16"}</definedName>
    <definedName name="ctct2" localSheetId="21" hidden="1">{"'Sheet1'!$L$16"}</definedName>
    <definedName name="ctct2" localSheetId="18" hidden="1">{"'Sheet1'!$L$16"}</definedName>
    <definedName name="ctct2" localSheetId="19" hidden="1">{"'Sheet1'!$L$16"}</definedName>
    <definedName name="ctct2" localSheetId="20" hidden="1">{"'Sheet1'!$L$16"}</definedName>
    <definedName name="ctct2" localSheetId="22" hidden="1">{"'Sheet1'!$L$16"}</definedName>
    <definedName name="ctct2" localSheetId="24" hidden="1">{"'Sheet1'!$L$16"}</definedName>
    <definedName name="ctct2" localSheetId="28" hidden="1">{"'Sheet1'!$L$16"}</definedName>
    <definedName name="ctct2" localSheetId="14" hidden="1">{"'Sheet1'!$L$16"}</definedName>
    <definedName name="ctct2" hidden="1">{"'Sheet1'!$L$16"}</definedName>
    <definedName name="ctctct" localSheetId="12" hidden="1">{"'Sheet1'!$L$16"}</definedName>
    <definedName name="ctctct" localSheetId="11" hidden="1">{"'Sheet1'!$L$16"}</definedName>
    <definedName name="ctctct" localSheetId="13" hidden="1">{"'Sheet1'!$L$16"}</definedName>
    <definedName name="ctctct" localSheetId="16" hidden="1">{"'Sheet1'!$L$16"}</definedName>
    <definedName name="ctctct" localSheetId="21" hidden="1">{"'Sheet1'!$L$16"}</definedName>
    <definedName name="ctctct" localSheetId="18" hidden="1">{"'Sheet1'!$L$16"}</definedName>
    <definedName name="ctctct" localSheetId="19" hidden="1">{"'Sheet1'!$L$16"}</definedName>
    <definedName name="ctctct" localSheetId="20" hidden="1">{"'Sheet1'!$L$16"}</definedName>
    <definedName name="ctctct" localSheetId="22" hidden="1">{"'Sheet1'!$L$16"}</definedName>
    <definedName name="ctctct" localSheetId="24" hidden="1">{"'Sheet1'!$L$16"}</definedName>
    <definedName name="ctctct" localSheetId="28" hidden="1">{"'Sheet1'!$L$16"}</definedName>
    <definedName name="ctctct" localSheetId="14" hidden="1">{"'Sheet1'!$L$16"}</definedName>
    <definedName name="ctctct" hidden="1">{"'Sheet1'!$L$16"}</definedName>
    <definedName name="ctdn9697">#REF!</definedName>
    <definedName name="CTGS" localSheetId="12" hidden="1">{"'Sheet1'!$L$16"}</definedName>
    <definedName name="CTGS" localSheetId="11" hidden="1">{"'Sheet1'!$L$16"}</definedName>
    <definedName name="CTGS" localSheetId="13" hidden="1">{"'Sheet1'!$L$16"}</definedName>
    <definedName name="CTGS" localSheetId="16" hidden="1">{"'Sheet1'!$L$16"}</definedName>
    <definedName name="CTGS" localSheetId="21" hidden="1">{"'Sheet1'!$L$16"}</definedName>
    <definedName name="CTGS" localSheetId="18" hidden="1">{"'Sheet1'!$L$16"}</definedName>
    <definedName name="CTGS" localSheetId="19" hidden="1">{"'Sheet1'!$L$16"}</definedName>
    <definedName name="CTGS" localSheetId="20" hidden="1">{"'Sheet1'!$L$16"}</definedName>
    <definedName name="CTGS" localSheetId="22" hidden="1">{"'Sheet1'!$L$16"}</definedName>
    <definedName name="CTGS" localSheetId="24" hidden="1">{"'Sheet1'!$L$16"}</definedName>
    <definedName name="CTGS" localSheetId="28" hidden="1">{"'Sheet1'!$L$16"}</definedName>
    <definedName name="CTGS" localSheetId="14" hidden="1">{"'Sheet1'!$L$16"}</definedName>
    <definedName name="CTGS" hidden="1">{"'Sheet1'!$L$16"}</definedName>
    <definedName name="cthang">#REF!</definedName>
    <definedName name="cti3x15">#REF!</definedName>
    <definedName name="ctiep">#REF!</definedName>
    <definedName name="CTIET">#REF!</definedName>
    <definedName name="ctieu" localSheetId="12" hidden="1">{"'Sheet1'!$L$16"}</definedName>
    <definedName name="ctieu" localSheetId="11" hidden="1">{"'Sheet1'!$L$16"}</definedName>
    <definedName name="ctieu" localSheetId="13" hidden="1">{"'Sheet1'!$L$16"}</definedName>
    <definedName name="ctieu" localSheetId="16" hidden="1">{"'Sheet1'!$L$16"}</definedName>
    <definedName name="ctieu" localSheetId="21" hidden="1">{"'Sheet1'!$L$16"}</definedName>
    <definedName name="ctieu" localSheetId="18" hidden="1">{"'Sheet1'!$L$16"}</definedName>
    <definedName name="ctieu" localSheetId="19" hidden="1">{"'Sheet1'!$L$16"}</definedName>
    <definedName name="ctieu" localSheetId="20" hidden="1">{"'Sheet1'!$L$16"}</definedName>
    <definedName name="ctieu" localSheetId="22" hidden="1">{"'Sheet1'!$L$16"}</definedName>
    <definedName name="ctieu" localSheetId="24" hidden="1">{"'Sheet1'!$L$16"}</definedName>
    <definedName name="ctieu" localSheetId="28" hidden="1">{"'Sheet1'!$L$16"}</definedName>
    <definedName name="ctieu" localSheetId="14" hidden="1">{"'Sheet1'!$L$16"}</definedName>
    <definedName name="ctieu" hidden="1">{"'Sheet1'!$L$16"}</definedName>
    <definedName name="CTTC10nam" localSheetId="12" hidden="1">{"'Sheet1'!$L$16"}</definedName>
    <definedName name="CTTC10nam" localSheetId="11" hidden="1">{"'Sheet1'!$L$16"}</definedName>
    <definedName name="CTTC10nam" localSheetId="13" hidden="1">{"'Sheet1'!$L$16"}</definedName>
    <definedName name="CTTC10nam" localSheetId="16" hidden="1">{"'Sheet1'!$L$16"}</definedName>
    <definedName name="CTTC10nam" localSheetId="21" hidden="1">{"'Sheet1'!$L$16"}</definedName>
    <definedName name="CTTC10nam" localSheetId="18" hidden="1">{"'Sheet1'!$L$16"}</definedName>
    <definedName name="CTTC10nam" localSheetId="19" hidden="1">{"'Sheet1'!$L$16"}</definedName>
    <definedName name="CTTC10nam" localSheetId="20" hidden="1">{"'Sheet1'!$L$16"}</definedName>
    <definedName name="CTTC10nam" localSheetId="22" hidden="1">{"'Sheet1'!$L$16"}</definedName>
    <definedName name="CTTC10nam" localSheetId="24" hidden="1">{"'Sheet1'!$L$16"}</definedName>
    <definedName name="CTTC10nam" localSheetId="28" hidden="1">{"'Sheet1'!$L$16"}</definedName>
    <definedName name="CTTC10nam" localSheetId="14" hidden="1">{"'Sheet1'!$L$16"}</definedName>
    <definedName name="CTTC10nam" hidden="1">{"'Sheet1'!$L$16"}</definedName>
    <definedName name="CTXT" localSheetId="12" hidden="1">{"'Sheet1'!$L$16"}</definedName>
    <definedName name="CTXT" localSheetId="11" hidden="1">{"'Sheet1'!$L$16"}</definedName>
    <definedName name="CTXT" localSheetId="13" hidden="1">{"'Sheet1'!$L$16"}</definedName>
    <definedName name="CTXT" localSheetId="16" hidden="1">{"'Sheet1'!$L$16"}</definedName>
    <definedName name="CTXT" localSheetId="21" hidden="1">{"'Sheet1'!$L$16"}</definedName>
    <definedName name="CTXT" localSheetId="18" hidden="1">{"'Sheet1'!$L$16"}</definedName>
    <definedName name="CTXT" localSheetId="19" hidden="1">{"'Sheet1'!$L$16"}</definedName>
    <definedName name="CTXT" localSheetId="20" hidden="1">{"'Sheet1'!$L$16"}</definedName>
    <definedName name="CTXT" localSheetId="22" hidden="1">{"'Sheet1'!$L$16"}</definedName>
    <definedName name="CTXT" localSheetId="24" hidden="1">{"'Sheet1'!$L$16"}</definedName>
    <definedName name="CTXT" localSheetId="28" hidden="1">{"'Sheet1'!$L$16"}</definedName>
    <definedName name="CTXT" localSheetId="14" hidden="1">{"'Sheet1'!$L$16"}</definedName>
    <definedName name="CTXT" hidden="1">{"'Sheet1'!$L$16"}</definedName>
    <definedName name="cu">#REF!</definedName>
    <definedName name="cuaCIP">#REF!</definedName>
    <definedName name="cuaelip">#REF!</definedName>
    <definedName name="cuaellip">#REF!</definedName>
    <definedName name="cuaf450">#REF!</definedName>
    <definedName name="cuaf600">#REF!</definedName>
    <definedName name="cuanoinau">#REF!</definedName>
    <definedName name="cuatank">#REF!</definedName>
    <definedName name="cuc" localSheetId="12" hidden="1">{"'Sheet1'!$L$16"}</definedName>
    <definedName name="cuc" localSheetId="11" hidden="1">{"'Sheet1'!$L$16"}</definedName>
    <definedName name="cuc" localSheetId="13" hidden="1">{"'Sheet1'!$L$16"}</definedName>
    <definedName name="cuc" localSheetId="16" hidden="1">{"'Sheet1'!$L$16"}</definedName>
    <definedName name="cuc" localSheetId="21" hidden="1">{"'Sheet1'!$L$16"}</definedName>
    <definedName name="cuc" localSheetId="18" hidden="1">{"'Sheet1'!$L$16"}</definedName>
    <definedName name="cuc" localSheetId="19" hidden="1">{"'Sheet1'!$L$16"}</definedName>
    <definedName name="cuc" localSheetId="20" hidden="1">{"'Sheet1'!$L$16"}</definedName>
    <definedName name="cuc" localSheetId="22" hidden="1">{"'Sheet1'!$L$16"}</definedName>
    <definedName name="cuc" localSheetId="24" hidden="1">{"'Sheet1'!$L$16"}</definedName>
    <definedName name="cuc" localSheetId="28" hidden="1">{"'Sheet1'!$L$16"}</definedName>
    <definedName name="cuc" localSheetId="14" hidden="1">{"'Sheet1'!$L$16"}</definedName>
    <definedName name="cuc" hidden="1">{"'Sheet1'!$L$16"}</definedName>
    <definedName name="cui">#REF!</definedName>
    <definedName name="cuing" localSheetId="12" hidden="1">{"'Sheet1'!$L$16"}</definedName>
    <definedName name="cuing" localSheetId="11" hidden="1">{"'Sheet1'!$L$16"}</definedName>
    <definedName name="cuing" localSheetId="13" hidden="1">{"'Sheet1'!$L$16"}</definedName>
    <definedName name="cuing" localSheetId="16" hidden="1">{"'Sheet1'!$L$16"}</definedName>
    <definedName name="cuing" localSheetId="21" hidden="1">{"'Sheet1'!$L$16"}</definedName>
    <definedName name="cuing" localSheetId="18" hidden="1">{"'Sheet1'!$L$16"}</definedName>
    <definedName name="cuing" localSheetId="19" hidden="1">{"'Sheet1'!$L$16"}</definedName>
    <definedName name="cuing" localSheetId="20" hidden="1">{"'Sheet1'!$L$16"}</definedName>
    <definedName name="cuing" localSheetId="22" hidden="1">{"'Sheet1'!$L$16"}</definedName>
    <definedName name="cuing" localSheetId="24" hidden="1">{"'Sheet1'!$L$16"}</definedName>
    <definedName name="cuing" localSheetId="28" hidden="1">{"'Sheet1'!$L$16"}</definedName>
    <definedName name="cuing" localSheetId="14" hidden="1">{"'Sheet1'!$L$16"}</definedName>
    <definedName name="cuing" hidden="1">{"'Sheet1'!$L$16"}</definedName>
    <definedName name="culy1">#REF!</definedName>
    <definedName name="culy2">#REF!</definedName>
    <definedName name="culy3">#REF!</definedName>
    <definedName name="culy4">#REF!</definedName>
    <definedName name="culy5">#REF!</definedName>
    <definedName name="cung" localSheetId="12" hidden="1">{"'Sheet1'!$L$16"}</definedName>
    <definedName name="cung" localSheetId="11" hidden="1">{"'Sheet1'!$L$16"}</definedName>
    <definedName name="cung" localSheetId="13" hidden="1">{"'Sheet1'!$L$16"}</definedName>
    <definedName name="cung" localSheetId="16" hidden="1">{"'Sheet1'!$L$16"}</definedName>
    <definedName name="cung" localSheetId="21" hidden="1">{"'Sheet1'!$L$16"}</definedName>
    <definedName name="cung" localSheetId="18" hidden="1">{"'Sheet1'!$L$16"}</definedName>
    <definedName name="cung" localSheetId="19" hidden="1">{"'Sheet1'!$L$16"}</definedName>
    <definedName name="cung" localSheetId="20" hidden="1">{"'Sheet1'!$L$16"}</definedName>
    <definedName name="cung" localSheetId="22" hidden="1">{"'Sheet1'!$L$16"}</definedName>
    <definedName name="cung" localSheetId="24" hidden="1">{"'Sheet1'!$L$16"}</definedName>
    <definedName name="cung" localSheetId="28" hidden="1">{"'Sheet1'!$L$16"}</definedName>
    <definedName name="cung" localSheetId="14" hidden="1">{"'Sheet1'!$L$16"}</definedName>
    <definedName name="cung" hidden="1">{"'Sheet1'!$L$16"}</definedName>
    <definedName name="cuoc">#REF!</definedName>
    <definedName name="CuocTC588s">#REF!</definedName>
    <definedName name="cuong" localSheetId="12" hidden="1">{"'Sheet1'!$L$16"}</definedName>
    <definedName name="cuong" localSheetId="11" hidden="1">{"'Sheet1'!$L$16"}</definedName>
    <definedName name="cuong" localSheetId="13" hidden="1">{"'Sheet1'!$L$16"}</definedName>
    <definedName name="cuong" localSheetId="16" hidden="1">{"'Sheet1'!$L$16"}</definedName>
    <definedName name="cuong" localSheetId="21" hidden="1">{"'Sheet1'!$L$16"}</definedName>
    <definedName name="cuong" localSheetId="18" hidden="1">{"'Sheet1'!$L$16"}</definedName>
    <definedName name="cuong" localSheetId="19" hidden="1">{"'Sheet1'!$L$16"}</definedName>
    <definedName name="cuong" localSheetId="20" hidden="1">{"'Sheet1'!$L$16"}</definedName>
    <definedName name="cuong" localSheetId="22" hidden="1">{"'Sheet1'!$L$16"}</definedName>
    <definedName name="cuong" localSheetId="24" hidden="1">{"'Sheet1'!$L$16"}</definedName>
    <definedName name="cuong" localSheetId="28" hidden="1">{"'Sheet1'!$L$16"}</definedName>
    <definedName name="cuong" localSheetId="14" hidden="1">{"'Sheet1'!$L$16"}</definedName>
    <definedName name="cuong" hidden="1">{"'Sheet1'!$L$16"}</definedName>
    <definedName name="CurDate" hidden="1">#REF!</definedName>
    <definedName name="CURRENCY">#REF!</definedName>
    <definedName name="current">#REF!</definedName>
    <definedName name="cuti100">#REF!</definedName>
    <definedName name="cuti100N">#REF!</definedName>
    <definedName name="cuti125">#REF!</definedName>
    <definedName name="cuti15">#REF!</definedName>
    <definedName name="cuti150">#REF!</definedName>
    <definedName name="cuti150K">#REF!</definedName>
    <definedName name="cuti15K">#REF!</definedName>
    <definedName name="cuti20">#REF!</definedName>
    <definedName name="cuti200">#REF!</definedName>
    <definedName name="cuti25">#REF!</definedName>
    <definedName name="cuti25K">#REF!</definedName>
    <definedName name="cuti32">#REF!</definedName>
    <definedName name="cuti32K">#REF!</definedName>
    <definedName name="cuti40">#REF!</definedName>
    <definedName name="cuti40K">#REF!</definedName>
    <definedName name="cuti40N">#REF!</definedName>
    <definedName name="cuti50">#REF!</definedName>
    <definedName name="cuti50K">#REF!</definedName>
    <definedName name="cuti50N">#REF!</definedName>
    <definedName name="cuti65">#REF!</definedName>
    <definedName name="cuti65K">#REF!</definedName>
    <definedName name="cuti65N">#REF!</definedName>
    <definedName name="cuti80">#REF!</definedName>
    <definedName name="cuti80K">#REF!</definedName>
    <definedName name="cuti80N">#REF!</definedName>
    <definedName name="cv" localSheetId="12" hidden="1">{0,#N/A,FALSE,0;0,#N/A,FALSE,0;0,#N/A,FALSE,0;0,#N/A,FALSE,0;0,#N/A,FALSE,0;0,#N/A,FALSE,0;0,#N/A,FALSE,0}</definedName>
    <definedName name="cv" localSheetId="11" hidden="1">{0,#N/A,FALSE,0;0,#N/A,FALSE,0;0,#N/A,FALSE,0;0,#N/A,FALSE,0;0,#N/A,FALSE,0;0,#N/A,FALSE,0;0,#N/A,FALSE,0}</definedName>
    <definedName name="cv" localSheetId="13" hidden="1">{0,#N/A,FALSE,0;0,#N/A,FALSE,0;0,#N/A,FALSE,0;0,#N/A,FALSE,0;0,#N/A,FALSE,0;0,#N/A,FALSE,0;0,#N/A,FALSE,0}</definedName>
    <definedName name="cv" localSheetId="16" hidden="1">{0,#N/A,FALSE,0;0,#N/A,FALSE,0;0,#N/A,FALSE,0;0,#N/A,FALSE,0;0,#N/A,FALSE,0;0,#N/A,FALSE,0;0,#N/A,FALSE,0}</definedName>
    <definedName name="cv" localSheetId="21" hidden="1">{0,#N/A,FALSE,0;0,#N/A,FALSE,0;0,#N/A,FALSE,0;0,#N/A,FALSE,0;0,#N/A,FALSE,0;0,#N/A,FALSE,0;0,#N/A,FALSE,0}</definedName>
    <definedName name="cv" localSheetId="18" hidden="1">{0,#N/A,FALSE,0;0,#N/A,FALSE,0;0,#N/A,FALSE,0;0,#N/A,FALSE,0;0,#N/A,FALSE,0;0,#N/A,FALSE,0;0,#N/A,FALSE,0}</definedName>
    <definedName name="cv" localSheetId="19" hidden="1">{0,#N/A,FALSE,0;0,#N/A,FALSE,0;0,#N/A,FALSE,0;0,#N/A,FALSE,0;0,#N/A,FALSE,0;0,#N/A,FALSE,0;0,#N/A,FALSE,0}</definedName>
    <definedName name="cv" localSheetId="20" hidden="1">{0,#N/A,FALSE,0;0,#N/A,FALSE,0;0,#N/A,FALSE,0;0,#N/A,FALSE,0;0,#N/A,FALSE,0;0,#N/A,FALSE,0;0,#N/A,FALSE,0}</definedName>
    <definedName name="cv" localSheetId="22" hidden="1">{0,#N/A,FALSE,0;0,#N/A,FALSE,0;0,#N/A,FALSE,0;0,#N/A,FALSE,0;0,#N/A,FALSE,0;0,#N/A,FALSE,0;0,#N/A,FALSE,0}</definedName>
    <definedName name="cv" localSheetId="24" hidden="1">{0,#N/A,FALSE,0;0,#N/A,FALSE,0;0,#N/A,FALSE,0;0,#N/A,FALSE,0;0,#N/A,FALSE,0;0,#N/A,FALSE,0;0,#N/A,FALSE,0}</definedName>
    <definedName name="cv" localSheetId="28" hidden="1">{0,#N/A,FALSE,0;0,#N/A,FALSE,0;0,#N/A,FALSE,0;0,#N/A,FALSE,0;0,#N/A,FALSE,0;0,#N/A,FALSE,0;0,#N/A,FALSE,0}</definedName>
    <definedName name="cv" localSheetId="14" hidden="1">{0,#N/A,FALSE,0;0,#N/A,FALSE,0;0,#N/A,FALSE,0;0,#N/A,FALSE,0;0,#N/A,FALSE,0;0,#N/A,FALSE,0;0,#N/A,FALSE,0}</definedName>
    <definedName name="cv" hidden="1">{0,#N/A,FALSE,0;0,#N/A,FALSE,0;0,#N/A,FALSE,0;0,#N/A,FALSE,0;0,#N/A,FALSE,0;0,#N/A,FALSE,0;0,#N/A,FALSE,0}</definedName>
    <definedName name="cva"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vb" hidden="1">#REF!</definedName>
    <definedName name="cvbcvbc" localSheetId="12" hidden="1">{#N/A,#N/A,FALSE,"WBS 1.06";#N/A,#N/A,FALSE,"WBS 1.14";#N/A,#N/A,FALSE,"WBS 1.17";#N/A,#N/A,FALSE,"WBS 1.18"}</definedName>
    <definedName name="cvbcvbc" localSheetId="11" hidden="1">{#N/A,#N/A,FALSE,"WBS 1.06";#N/A,#N/A,FALSE,"WBS 1.14";#N/A,#N/A,FALSE,"WBS 1.17";#N/A,#N/A,FALSE,"WBS 1.18"}</definedName>
    <definedName name="cvbcvbc" localSheetId="13" hidden="1">{#N/A,#N/A,FALSE,"WBS 1.06";#N/A,#N/A,FALSE,"WBS 1.14";#N/A,#N/A,FALSE,"WBS 1.17";#N/A,#N/A,FALSE,"WBS 1.18"}</definedName>
    <definedName name="cvbcvbc" localSheetId="16" hidden="1">{#N/A,#N/A,FALSE,"WBS 1.06";#N/A,#N/A,FALSE,"WBS 1.14";#N/A,#N/A,FALSE,"WBS 1.17";#N/A,#N/A,FALSE,"WBS 1.18"}</definedName>
    <definedName name="cvbcvbc" localSheetId="21" hidden="1">{#N/A,#N/A,FALSE,"WBS 1.06";#N/A,#N/A,FALSE,"WBS 1.14";#N/A,#N/A,FALSE,"WBS 1.17";#N/A,#N/A,FALSE,"WBS 1.18"}</definedName>
    <definedName name="cvbcvbc" localSheetId="18" hidden="1">{#N/A,#N/A,FALSE,"WBS 1.06";#N/A,#N/A,FALSE,"WBS 1.14";#N/A,#N/A,FALSE,"WBS 1.17";#N/A,#N/A,FALSE,"WBS 1.18"}</definedName>
    <definedName name="cvbcvbc" localSheetId="19" hidden="1">{#N/A,#N/A,FALSE,"WBS 1.06";#N/A,#N/A,FALSE,"WBS 1.14";#N/A,#N/A,FALSE,"WBS 1.17";#N/A,#N/A,FALSE,"WBS 1.18"}</definedName>
    <definedName name="cvbcvbc" localSheetId="20" hidden="1">{#N/A,#N/A,FALSE,"WBS 1.06";#N/A,#N/A,FALSE,"WBS 1.14";#N/A,#N/A,FALSE,"WBS 1.17";#N/A,#N/A,FALSE,"WBS 1.18"}</definedName>
    <definedName name="cvbcvbc" localSheetId="22" hidden="1">{#N/A,#N/A,FALSE,"WBS 1.06";#N/A,#N/A,FALSE,"WBS 1.14";#N/A,#N/A,FALSE,"WBS 1.17";#N/A,#N/A,FALSE,"WBS 1.18"}</definedName>
    <definedName name="cvbcvbc" localSheetId="24" hidden="1">{#N/A,#N/A,FALSE,"WBS 1.06";#N/A,#N/A,FALSE,"WBS 1.14";#N/A,#N/A,FALSE,"WBS 1.17";#N/A,#N/A,FALSE,"WBS 1.18"}</definedName>
    <definedName name="cvbcvbc" localSheetId="28" hidden="1">{#N/A,#N/A,FALSE,"WBS 1.06";#N/A,#N/A,FALSE,"WBS 1.14";#N/A,#N/A,FALSE,"WBS 1.17";#N/A,#N/A,FALSE,"WBS 1.18"}</definedName>
    <definedName name="cvbcvbc" localSheetId="14" hidden="1">{#N/A,#N/A,FALSE,"WBS 1.06";#N/A,#N/A,FALSE,"WBS 1.14";#N/A,#N/A,FALSE,"WBS 1.17";#N/A,#N/A,FALSE,"WBS 1.18"}</definedName>
    <definedName name="cvbcvbc" hidden="1">{#N/A,#N/A,FALSE,"WBS 1.06";#N/A,#N/A,FALSE,"WBS 1.14";#N/A,#N/A,FALSE,"WBS 1.17";#N/A,#N/A,FALSE,"WBS 1.18"}</definedName>
    <definedName name="CVBCXBCV" localSheetId="12" hidden="1">{"'Sheet1'!$L$16"}</definedName>
    <definedName name="CVBCXBCV" localSheetId="11" hidden="1">{"'Sheet1'!$L$16"}</definedName>
    <definedName name="CVBCXBCV" localSheetId="13" hidden="1">{"'Sheet1'!$L$16"}</definedName>
    <definedName name="CVBCXBCV" localSheetId="16" hidden="1">{"'Sheet1'!$L$16"}</definedName>
    <definedName name="CVBCXBCV" localSheetId="21" hidden="1">{"'Sheet1'!$L$16"}</definedName>
    <definedName name="CVBCXBCV" localSheetId="18" hidden="1">{"'Sheet1'!$L$16"}</definedName>
    <definedName name="CVBCXBCV" localSheetId="19" hidden="1">{"'Sheet1'!$L$16"}</definedName>
    <definedName name="CVBCXBCV" localSheetId="20" hidden="1">{"'Sheet1'!$L$16"}</definedName>
    <definedName name="CVBCXBCV" localSheetId="22" hidden="1">{"'Sheet1'!$L$16"}</definedName>
    <definedName name="CVBCXBCV" localSheetId="24" hidden="1">{"'Sheet1'!$L$16"}</definedName>
    <definedName name="CVBCXBCV" localSheetId="28" hidden="1">{"'Sheet1'!$L$16"}</definedName>
    <definedName name="CVBCXBCV" localSheetId="14" hidden="1">{"'Sheet1'!$L$16"}</definedName>
    <definedName name="CVBCXBCV" hidden="1">{"'Sheet1'!$L$16"}</definedName>
    <definedName name="CVBGHNNJ"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c" hidden="1">#REF!</definedName>
    <definedName name="CVCV" localSheetId="12" hidden="1">{#N/A,#N/A,FALSE,"Sheet1"}</definedName>
    <definedName name="CVCV" localSheetId="11" hidden="1">{#N/A,#N/A,FALSE,"Sheet1"}</definedName>
    <definedName name="CVCV" localSheetId="13" hidden="1">{#N/A,#N/A,FALSE,"Sheet1"}</definedName>
    <definedName name="CVCV" localSheetId="16" hidden="1">{#N/A,#N/A,FALSE,"Sheet1"}</definedName>
    <definedName name="CVCV" localSheetId="21" hidden="1">{#N/A,#N/A,FALSE,"Sheet1"}</definedName>
    <definedName name="CVCV" localSheetId="18" hidden="1">{#N/A,#N/A,FALSE,"Sheet1"}</definedName>
    <definedName name="CVCV" localSheetId="19" hidden="1">{#N/A,#N/A,FALSE,"Sheet1"}</definedName>
    <definedName name="CVCV" localSheetId="20" hidden="1">{#N/A,#N/A,FALSE,"Sheet1"}</definedName>
    <definedName name="CVCV" localSheetId="22" hidden="1">{#N/A,#N/A,FALSE,"Sheet1"}</definedName>
    <definedName name="CVCV" localSheetId="24" hidden="1">{#N/A,#N/A,FALSE,"Sheet1"}</definedName>
    <definedName name="CVCV" localSheetId="28" hidden="1">{#N/A,#N/A,FALSE,"Sheet1"}</definedName>
    <definedName name="CVCV" localSheetId="14" hidden="1">{#N/A,#N/A,FALSE,"Sheet1"}</definedName>
    <definedName name="CVCV" hidden="1">{#N/A,#N/A,FALSE,"Sheet1"}</definedName>
    <definedName name="cvcvc" localSheetId="12" hidden="1">{"'Sheet1'!$L$16"}</definedName>
    <definedName name="cvcvc" localSheetId="11" hidden="1">{"'Sheet1'!$L$16"}</definedName>
    <definedName name="cvcvc" localSheetId="13" hidden="1">{"'Sheet1'!$L$16"}</definedName>
    <definedName name="cvcvc" localSheetId="16" hidden="1">{"'Sheet1'!$L$16"}</definedName>
    <definedName name="cvcvc" localSheetId="21" hidden="1">{"'Sheet1'!$L$16"}</definedName>
    <definedName name="cvcvc" localSheetId="18" hidden="1">{"'Sheet1'!$L$16"}</definedName>
    <definedName name="cvcvc" localSheetId="19" hidden="1">{"'Sheet1'!$L$16"}</definedName>
    <definedName name="cvcvc" localSheetId="20" hidden="1">{"'Sheet1'!$L$16"}</definedName>
    <definedName name="cvcvc" localSheetId="22" hidden="1">{"'Sheet1'!$L$16"}</definedName>
    <definedName name="cvcvc" localSheetId="24" hidden="1">{"'Sheet1'!$L$16"}</definedName>
    <definedName name="cvcvc" localSheetId="28" hidden="1">{"'Sheet1'!$L$16"}</definedName>
    <definedName name="cvcvc" localSheetId="14" hidden="1">{"'Sheet1'!$L$16"}</definedName>
    <definedName name="cvcvc" hidden="1">{"'Sheet1'!$L$16"}</definedName>
    <definedName name="cvesinhsilo">#REF!</definedName>
    <definedName name="cvf" localSheetId="12" hidden="1">{"'Sheet1'!$L$16"}</definedName>
    <definedName name="cvf" localSheetId="11" hidden="1">{"'Sheet1'!$L$16"}</definedName>
    <definedName name="cvf" localSheetId="13" hidden="1">{"'Sheet1'!$L$16"}</definedName>
    <definedName name="cvf" localSheetId="16" hidden="1">{"'Sheet1'!$L$16"}</definedName>
    <definedName name="cvf" localSheetId="21" hidden="1">{"'Sheet1'!$L$16"}</definedName>
    <definedName name="cvf" localSheetId="18" hidden="1">{"'Sheet1'!$L$16"}</definedName>
    <definedName name="cvf" localSheetId="19" hidden="1">{"'Sheet1'!$L$16"}</definedName>
    <definedName name="cvf" localSheetId="20" hidden="1">{"'Sheet1'!$L$16"}</definedName>
    <definedName name="cvf" localSheetId="22" hidden="1">{"'Sheet1'!$L$16"}</definedName>
    <definedName name="cvf" localSheetId="24" hidden="1">{"'Sheet1'!$L$16"}</definedName>
    <definedName name="cvf" localSheetId="28" hidden="1">{"'Sheet1'!$L$16"}</definedName>
    <definedName name="cvf" localSheetId="14" hidden="1">{"'Sheet1'!$L$16"}</definedName>
    <definedName name="cvf" hidden="1">{"'Sheet1'!$L$16"}</definedName>
    <definedName name="cvfr" localSheetId="12" hidden="1">{"'Sheet1'!$L$16"}</definedName>
    <definedName name="cvfr" localSheetId="11" hidden="1">{"'Sheet1'!$L$16"}</definedName>
    <definedName name="cvfr" localSheetId="13" hidden="1">{"'Sheet1'!$L$16"}</definedName>
    <definedName name="cvfr" localSheetId="16" hidden="1">{"'Sheet1'!$L$16"}</definedName>
    <definedName name="cvfr" localSheetId="21" hidden="1">{"'Sheet1'!$L$16"}</definedName>
    <definedName name="cvfr" localSheetId="18" hidden="1">{"'Sheet1'!$L$16"}</definedName>
    <definedName name="cvfr" localSheetId="19" hidden="1">{"'Sheet1'!$L$16"}</definedName>
    <definedName name="cvfr" localSheetId="20" hidden="1">{"'Sheet1'!$L$16"}</definedName>
    <definedName name="cvfr" localSheetId="22" hidden="1">{"'Sheet1'!$L$16"}</definedName>
    <definedName name="cvfr" localSheetId="24" hidden="1">{"'Sheet1'!$L$16"}</definedName>
    <definedName name="cvfr" localSheetId="28" hidden="1">{"'Sheet1'!$L$16"}</definedName>
    <definedName name="cvfr" localSheetId="14" hidden="1">{"'Sheet1'!$L$16"}</definedName>
    <definedName name="cvfr" hidden="1">{"'Sheet1'!$L$16"}</definedName>
    <definedName name="cvn" hidden="1">#REF!</definedName>
    <definedName name="cvnvbnvb" localSheetId="12" hidden="1">{#N/A,#N/A,FALSE,"WBS 1.06";#N/A,#N/A,FALSE,"WBS 1.14";#N/A,#N/A,FALSE,"WBS 1.17";#N/A,#N/A,FALSE,"WBS 1.18"}</definedName>
    <definedName name="cvnvbnvb" localSheetId="11" hidden="1">{#N/A,#N/A,FALSE,"WBS 1.06";#N/A,#N/A,FALSE,"WBS 1.14";#N/A,#N/A,FALSE,"WBS 1.17";#N/A,#N/A,FALSE,"WBS 1.18"}</definedName>
    <definedName name="cvnvbnvb" localSheetId="13" hidden="1">{#N/A,#N/A,FALSE,"WBS 1.06";#N/A,#N/A,FALSE,"WBS 1.14";#N/A,#N/A,FALSE,"WBS 1.17";#N/A,#N/A,FALSE,"WBS 1.18"}</definedName>
    <definedName name="cvnvbnvb" localSheetId="16" hidden="1">{#N/A,#N/A,FALSE,"WBS 1.06";#N/A,#N/A,FALSE,"WBS 1.14";#N/A,#N/A,FALSE,"WBS 1.17";#N/A,#N/A,FALSE,"WBS 1.18"}</definedName>
    <definedName name="cvnvbnvb" localSheetId="21" hidden="1">{#N/A,#N/A,FALSE,"WBS 1.06";#N/A,#N/A,FALSE,"WBS 1.14";#N/A,#N/A,FALSE,"WBS 1.17";#N/A,#N/A,FALSE,"WBS 1.18"}</definedName>
    <definedName name="cvnvbnvb" localSheetId="18" hidden="1">{#N/A,#N/A,FALSE,"WBS 1.06";#N/A,#N/A,FALSE,"WBS 1.14";#N/A,#N/A,FALSE,"WBS 1.17";#N/A,#N/A,FALSE,"WBS 1.18"}</definedName>
    <definedName name="cvnvbnvb" localSheetId="19" hidden="1">{#N/A,#N/A,FALSE,"WBS 1.06";#N/A,#N/A,FALSE,"WBS 1.14";#N/A,#N/A,FALSE,"WBS 1.17";#N/A,#N/A,FALSE,"WBS 1.18"}</definedName>
    <definedName name="cvnvbnvb" localSheetId="20" hidden="1">{#N/A,#N/A,FALSE,"WBS 1.06";#N/A,#N/A,FALSE,"WBS 1.14";#N/A,#N/A,FALSE,"WBS 1.17";#N/A,#N/A,FALSE,"WBS 1.18"}</definedName>
    <definedName name="cvnvbnvb" localSheetId="22" hidden="1">{#N/A,#N/A,FALSE,"WBS 1.06";#N/A,#N/A,FALSE,"WBS 1.14";#N/A,#N/A,FALSE,"WBS 1.17";#N/A,#N/A,FALSE,"WBS 1.18"}</definedName>
    <definedName name="cvnvbnvb" localSheetId="24" hidden="1">{#N/A,#N/A,FALSE,"WBS 1.06";#N/A,#N/A,FALSE,"WBS 1.14";#N/A,#N/A,FALSE,"WBS 1.17";#N/A,#N/A,FALSE,"WBS 1.18"}</definedName>
    <definedName name="cvnvbnvb" localSheetId="28" hidden="1">{#N/A,#N/A,FALSE,"WBS 1.06";#N/A,#N/A,FALSE,"WBS 1.14";#N/A,#N/A,FALSE,"WBS 1.17";#N/A,#N/A,FALSE,"WBS 1.18"}</definedName>
    <definedName name="cvnvbnvb" localSheetId="14" hidden="1">{#N/A,#N/A,FALSE,"WBS 1.06";#N/A,#N/A,FALSE,"WBS 1.14";#N/A,#N/A,FALSE,"WBS 1.17";#N/A,#N/A,FALSE,"WBS 1.18"}</definedName>
    <definedName name="cvnvbnvb" hidden="1">{#N/A,#N/A,FALSE,"WBS 1.06";#N/A,#N/A,FALSE,"WBS 1.14";#N/A,#N/A,FALSE,"WBS 1.17";#N/A,#N/A,FALSE,"WBS 1.18"}</definedName>
    <definedName name="cvvv" localSheetId="12" hidden="1">{#N/A,#N/A,FALSE,"Chi tiÆt"}</definedName>
    <definedName name="cvvv" localSheetId="11" hidden="1">{#N/A,#N/A,FALSE,"Chi tiÆt"}</definedName>
    <definedName name="cvvv" localSheetId="13" hidden="1">{#N/A,#N/A,FALSE,"Chi tiÆt"}</definedName>
    <definedName name="cvvv" localSheetId="16" hidden="1">{#N/A,#N/A,FALSE,"Chi tiÆt"}</definedName>
    <definedName name="cvvv" localSheetId="21" hidden="1">{#N/A,#N/A,FALSE,"Chi tiÆt"}</definedName>
    <definedName name="cvvv" localSheetId="18" hidden="1">{#N/A,#N/A,FALSE,"Chi tiÆt"}</definedName>
    <definedName name="cvvv" localSheetId="19" hidden="1">{#N/A,#N/A,FALSE,"Chi tiÆt"}</definedName>
    <definedName name="cvvv" localSheetId="20" hidden="1">{#N/A,#N/A,FALSE,"Chi tiÆt"}</definedName>
    <definedName name="cvvv" localSheetId="22" hidden="1">{#N/A,#N/A,FALSE,"Chi tiÆt"}</definedName>
    <definedName name="cvvv" localSheetId="24" hidden="1">{#N/A,#N/A,FALSE,"Chi tiÆt"}</definedName>
    <definedName name="cvvv" localSheetId="28" hidden="1">{#N/A,#N/A,FALSE,"Chi tiÆt"}</definedName>
    <definedName name="cvvv" localSheetId="14" hidden="1">{#N/A,#N/A,FALSE,"Chi tiÆt"}</definedName>
    <definedName name="cvvv" hidden="1">{#N/A,#N/A,FALSE,"Chi tiÆt"}</definedName>
    <definedName name="cvxnxc" hidden="1">#REF!</definedName>
    <definedName name="CX">#REF!</definedName>
    <definedName name="cxc" localSheetId="12" hidden="1">{#N/A,#N/A,FALSE,"CCTV"}</definedName>
    <definedName name="cxc" localSheetId="11" hidden="1">{#N/A,#N/A,FALSE,"CCTV"}</definedName>
    <definedName name="cxc" localSheetId="13" hidden="1">{#N/A,#N/A,FALSE,"CCTV"}</definedName>
    <definedName name="cxc" localSheetId="16" hidden="1">{#N/A,#N/A,FALSE,"CCTV"}</definedName>
    <definedName name="cxc" localSheetId="21" hidden="1">{#N/A,#N/A,FALSE,"CCTV"}</definedName>
    <definedName name="cxc" localSheetId="18" hidden="1">{#N/A,#N/A,FALSE,"CCTV"}</definedName>
    <definedName name="cxc" localSheetId="19" hidden="1">{#N/A,#N/A,FALSE,"CCTV"}</definedName>
    <definedName name="cxc" localSheetId="20" hidden="1">{#N/A,#N/A,FALSE,"CCTV"}</definedName>
    <definedName name="cxc" localSheetId="22" hidden="1">{#N/A,#N/A,FALSE,"CCTV"}</definedName>
    <definedName name="cxc" localSheetId="24" hidden="1">{#N/A,#N/A,FALSE,"CCTV"}</definedName>
    <definedName name="cxc" localSheetId="28" hidden="1">{#N/A,#N/A,FALSE,"CCTV"}</definedName>
    <definedName name="cxc" localSheetId="14" hidden="1">{#N/A,#N/A,FALSE,"CCTV"}</definedName>
    <definedName name="cxc" hidden="1">{#N/A,#N/A,FALSE,"CCTV"}</definedName>
    <definedName name="cxcxcx" localSheetId="12" hidden="1">{#N/A,#N/A,TRUE,"Str.";#N/A,#N/A,TRUE,"Steel &amp; Roof";#N/A,#N/A,TRUE,"Arc.";#N/A,#N/A,TRUE,"Preliminary";#N/A,#N/A,TRUE,"Sum_Prelim"}</definedName>
    <definedName name="cxcxcx" localSheetId="11" hidden="1">{#N/A,#N/A,TRUE,"Str.";#N/A,#N/A,TRUE,"Steel &amp; Roof";#N/A,#N/A,TRUE,"Arc.";#N/A,#N/A,TRUE,"Preliminary";#N/A,#N/A,TRUE,"Sum_Prelim"}</definedName>
    <definedName name="cxcxcx" localSheetId="13" hidden="1">{#N/A,#N/A,TRUE,"Str.";#N/A,#N/A,TRUE,"Steel &amp; Roof";#N/A,#N/A,TRUE,"Arc.";#N/A,#N/A,TRUE,"Preliminary";#N/A,#N/A,TRUE,"Sum_Prelim"}</definedName>
    <definedName name="cxcxcx" localSheetId="16" hidden="1">{#N/A,#N/A,TRUE,"Str.";#N/A,#N/A,TRUE,"Steel &amp; Roof";#N/A,#N/A,TRUE,"Arc.";#N/A,#N/A,TRUE,"Preliminary";#N/A,#N/A,TRUE,"Sum_Prelim"}</definedName>
    <definedName name="cxcxcx" localSheetId="21" hidden="1">{#N/A,#N/A,TRUE,"Str.";#N/A,#N/A,TRUE,"Steel &amp; Roof";#N/A,#N/A,TRUE,"Arc.";#N/A,#N/A,TRUE,"Preliminary";#N/A,#N/A,TRUE,"Sum_Prelim"}</definedName>
    <definedName name="cxcxcx" localSheetId="18" hidden="1">{#N/A,#N/A,TRUE,"Str.";#N/A,#N/A,TRUE,"Steel &amp; Roof";#N/A,#N/A,TRUE,"Arc.";#N/A,#N/A,TRUE,"Preliminary";#N/A,#N/A,TRUE,"Sum_Prelim"}</definedName>
    <definedName name="cxcxcx" localSheetId="19" hidden="1">{#N/A,#N/A,TRUE,"Str.";#N/A,#N/A,TRUE,"Steel &amp; Roof";#N/A,#N/A,TRUE,"Arc.";#N/A,#N/A,TRUE,"Preliminary";#N/A,#N/A,TRUE,"Sum_Prelim"}</definedName>
    <definedName name="cxcxcx" localSheetId="20" hidden="1">{#N/A,#N/A,TRUE,"Str.";#N/A,#N/A,TRUE,"Steel &amp; Roof";#N/A,#N/A,TRUE,"Arc.";#N/A,#N/A,TRUE,"Preliminary";#N/A,#N/A,TRUE,"Sum_Prelim"}</definedName>
    <definedName name="cxcxcx" localSheetId="22" hidden="1">{#N/A,#N/A,TRUE,"Str.";#N/A,#N/A,TRUE,"Steel &amp; Roof";#N/A,#N/A,TRUE,"Arc.";#N/A,#N/A,TRUE,"Preliminary";#N/A,#N/A,TRUE,"Sum_Prelim"}</definedName>
    <definedName name="cxcxcx" localSheetId="24" hidden="1">{#N/A,#N/A,TRUE,"Str.";#N/A,#N/A,TRUE,"Steel &amp; Roof";#N/A,#N/A,TRUE,"Arc.";#N/A,#N/A,TRUE,"Preliminary";#N/A,#N/A,TRUE,"Sum_Prelim"}</definedName>
    <definedName name="cxcxcx" localSheetId="28" hidden="1">{#N/A,#N/A,TRUE,"Str.";#N/A,#N/A,TRUE,"Steel &amp; Roof";#N/A,#N/A,TRUE,"Arc.";#N/A,#N/A,TRUE,"Preliminary";#N/A,#N/A,TRUE,"Sum_Prelim"}</definedName>
    <definedName name="cxcxcx" localSheetId="14" hidden="1">{#N/A,#N/A,TRUE,"Str.";#N/A,#N/A,TRUE,"Steel &amp; Roof";#N/A,#N/A,TRUE,"Arc.";#N/A,#N/A,TRUE,"Preliminary";#N/A,#N/A,TRUE,"Sum_Prelim"}</definedName>
    <definedName name="cxcxcx" hidden="1">{#N/A,#N/A,TRUE,"Str.";#N/A,#N/A,TRUE,"Steel &amp; Roof";#N/A,#N/A,TRUE,"Arc.";#N/A,#N/A,TRUE,"Preliminary";#N/A,#N/A,TRUE,"Sum_Prelim"}</definedName>
    <definedName name="cxcxcxc" localSheetId="12" hidden="1">{"'Sheet1'!$L$16"}</definedName>
    <definedName name="cxcxcxc" localSheetId="11" hidden="1">{"'Sheet1'!$L$16"}</definedName>
    <definedName name="cxcxcxc" localSheetId="13" hidden="1">{"'Sheet1'!$L$16"}</definedName>
    <definedName name="cxcxcxc" localSheetId="16" hidden="1">{"'Sheet1'!$L$16"}</definedName>
    <definedName name="cxcxcxc" localSheetId="21" hidden="1">{"'Sheet1'!$L$16"}</definedName>
    <definedName name="cxcxcxc" localSheetId="18" hidden="1">{"'Sheet1'!$L$16"}</definedName>
    <definedName name="cxcxcxc" localSheetId="19" hidden="1">{"'Sheet1'!$L$16"}</definedName>
    <definedName name="cxcxcxc" localSheetId="20" hidden="1">{"'Sheet1'!$L$16"}</definedName>
    <definedName name="cxcxcxc" localSheetId="22" hidden="1">{"'Sheet1'!$L$16"}</definedName>
    <definedName name="cxcxcxc" localSheetId="24" hidden="1">{"'Sheet1'!$L$16"}</definedName>
    <definedName name="cxcxcxc" localSheetId="28" hidden="1">{"'Sheet1'!$L$16"}</definedName>
    <definedName name="cxcxcxc" localSheetId="14" hidden="1">{"'Sheet1'!$L$16"}</definedName>
    <definedName name="cxcxcxc" hidden="1">{"'Sheet1'!$L$16"}</definedName>
    <definedName name="cxhtnc">#REF!</definedName>
    <definedName name="cxhtvl">#REF!</definedName>
    <definedName name="cxnc">#REF!</definedName>
    <definedName name="cxncgn" hidden="1">#REF!</definedName>
    <definedName name="cxsxs" localSheetId="12" hidden="1">{"'Sheet1'!$L$16"}</definedName>
    <definedName name="cxsxs" localSheetId="11" hidden="1">{"'Sheet1'!$L$16"}</definedName>
    <definedName name="cxsxs" localSheetId="13" hidden="1">{"'Sheet1'!$L$16"}</definedName>
    <definedName name="cxsxs" localSheetId="16" hidden="1">{"'Sheet1'!$L$16"}</definedName>
    <definedName name="cxsxs" localSheetId="21" hidden="1">{"'Sheet1'!$L$16"}</definedName>
    <definedName name="cxsxs" localSheetId="18" hidden="1">{"'Sheet1'!$L$16"}</definedName>
    <definedName name="cxsxs" localSheetId="19" hidden="1">{"'Sheet1'!$L$16"}</definedName>
    <definedName name="cxsxs" localSheetId="20" hidden="1">{"'Sheet1'!$L$16"}</definedName>
    <definedName name="cxsxs" localSheetId="22" hidden="1">{"'Sheet1'!$L$16"}</definedName>
    <definedName name="cxsxs" localSheetId="24" hidden="1">{"'Sheet1'!$L$16"}</definedName>
    <definedName name="cxsxs" localSheetId="28" hidden="1">{"'Sheet1'!$L$16"}</definedName>
    <definedName name="cxsxs" localSheetId="14" hidden="1">{"'Sheet1'!$L$16"}</definedName>
    <definedName name="cxsxs" hidden="1">{"'Sheet1'!$L$16"}</definedName>
    <definedName name="CXVBGFHH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l">#REF!</definedName>
    <definedName name="cxvnxgf" hidden="1">#REF!</definedName>
    <definedName name="cxvv" localSheetId="12" hidden="1">{"'Sheet1'!$L$16"}</definedName>
    <definedName name="cxvv" localSheetId="11" hidden="1">{"'Sheet1'!$L$16"}</definedName>
    <definedName name="cxvv" localSheetId="13" hidden="1">{"'Sheet1'!$L$16"}</definedName>
    <definedName name="cxvv" localSheetId="16" hidden="1">{"'Sheet1'!$L$16"}</definedName>
    <definedName name="cxvv" localSheetId="21" hidden="1">{"'Sheet1'!$L$16"}</definedName>
    <definedName name="cxvv" localSheetId="18" hidden="1">{"'Sheet1'!$L$16"}</definedName>
    <definedName name="cxvv" localSheetId="19" hidden="1">{"'Sheet1'!$L$16"}</definedName>
    <definedName name="cxvv" localSheetId="20" hidden="1">{"'Sheet1'!$L$16"}</definedName>
    <definedName name="cxvv" localSheetId="22" hidden="1">{"'Sheet1'!$L$16"}</definedName>
    <definedName name="cxvv" localSheetId="24" hidden="1">{"'Sheet1'!$L$16"}</definedName>
    <definedName name="cxvv" localSheetId="28" hidden="1">{"'Sheet1'!$L$16"}</definedName>
    <definedName name="cxvv" localSheetId="14" hidden="1">{"'Sheet1'!$L$16"}</definedName>
    <definedName name="cxvv" hidden="1">{"'Sheet1'!$L$16"}</definedName>
    <definedName name="cxvv1" localSheetId="12" hidden="1">{"'Sheet1'!$L$16"}</definedName>
    <definedName name="cxvv1" localSheetId="11" hidden="1">{"'Sheet1'!$L$16"}</definedName>
    <definedName name="cxvv1" localSheetId="13" hidden="1">{"'Sheet1'!$L$16"}</definedName>
    <definedName name="cxvv1" localSheetId="16" hidden="1">{"'Sheet1'!$L$16"}</definedName>
    <definedName name="cxvv1" localSheetId="21" hidden="1">{"'Sheet1'!$L$16"}</definedName>
    <definedName name="cxvv1" localSheetId="18" hidden="1">{"'Sheet1'!$L$16"}</definedName>
    <definedName name="cxvv1" localSheetId="19" hidden="1">{"'Sheet1'!$L$16"}</definedName>
    <definedName name="cxvv1" localSheetId="20" hidden="1">{"'Sheet1'!$L$16"}</definedName>
    <definedName name="cxvv1" localSheetId="22" hidden="1">{"'Sheet1'!$L$16"}</definedName>
    <definedName name="cxvv1" localSheetId="24" hidden="1">{"'Sheet1'!$L$16"}</definedName>
    <definedName name="cxvv1" localSheetId="28" hidden="1">{"'Sheet1'!$L$16"}</definedName>
    <definedName name="cxvv1" localSheetId="14" hidden="1">{"'Sheet1'!$L$16"}</definedName>
    <definedName name="cxvv1" hidden="1">{"'Sheet1'!$L$16"}</definedName>
    <definedName name="cxxacazc" localSheetId="12" hidden="1">{"'Sheet1'!$L$16"}</definedName>
    <definedName name="cxxacazc" localSheetId="11" hidden="1">{"'Sheet1'!$L$16"}</definedName>
    <definedName name="cxxacazc" localSheetId="13" hidden="1">{"'Sheet1'!$L$16"}</definedName>
    <definedName name="cxxacazc" localSheetId="16" hidden="1">{"'Sheet1'!$L$16"}</definedName>
    <definedName name="cxxacazc" localSheetId="21" hidden="1">{"'Sheet1'!$L$16"}</definedName>
    <definedName name="cxxacazc" localSheetId="18" hidden="1">{"'Sheet1'!$L$16"}</definedName>
    <definedName name="cxxacazc" localSheetId="19" hidden="1">{"'Sheet1'!$L$16"}</definedName>
    <definedName name="cxxacazc" localSheetId="20" hidden="1">{"'Sheet1'!$L$16"}</definedName>
    <definedName name="cxxacazc" localSheetId="22" hidden="1">{"'Sheet1'!$L$16"}</definedName>
    <definedName name="cxxacazc" localSheetId="24" hidden="1">{"'Sheet1'!$L$16"}</definedName>
    <definedName name="cxxacazc" localSheetId="28" hidden="1">{"'Sheet1'!$L$16"}</definedName>
    <definedName name="cxxacazc" localSheetId="14" hidden="1">{"'Sheet1'!$L$16"}</definedName>
    <definedName name="cxxacazc" hidden="1">{"'Sheet1'!$L$16"}</definedName>
    <definedName name="cxxnc">#REF!</definedName>
    <definedName name="cxxvl">#REF!</definedName>
    <definedName name="cy" localSheetId="12" hidden="1">{"'Sheet1'!$L$16"}</definedName>
    <definedName name="cy" localSheetId="11" hidden="1">{"'Sheet1'!$L$16"}</definedName>
    <definedName name="cy" localSheetId="13" hidden="1">{"'Sheet1'!$L$16"}</definedName>
    <definedName name="cy" localSheetId="16" hidden="1">{"'Sheet1'!$L$16"}</definedName>
    <definedName name="cy" localSheetId="21" hidden="1">{"'Sheet1'!$L$16"}</definedName>
    <definedName name="cy" localSheetId="18" hidden="1">{"'Sheet1'!$L$16"}</definedName>
    <definedName name="cy" localSheetId="19" hidden="1">{"'Sheet1'!$L$16"}</definedName>
    <definedName name="cy" localSheetId="20" hidden="1">{"'Sheet1'!$L$16"}</definedName>
    <definedName name="cy" localSheetId="22" hidden="1">{"'Sheet1'!$L$16"}</definedName>
    <definedName name="cy" localSheetId="24" hidden="1">{"'Sheet1'!$L$16"}</definedName>
    <definedName name="cy" localSheetId="28" hidden="1">{"'Sheet1'!$L$16"}</definedName>
    <definedName name="cy" localSheetId="14" hidden="1">{"'Sheet1'!$L$16"}</definedName>
    <definedName name="cy" hidden="1">{"'Sheet1'!$L$16"}</definedName>
    <definedName name="czcsszs" hidden="1">#REF!</definedName>
    <definedName name="d" localSheetId="12" hidden="1">{#N/A,#N/A,FALSE,"Sheet6 (24)"}</definedName>
    <definedName name="d" localSheetId="11" hidden="1">{#N/A,#N/A,FALSE,"Sheet6 (24)"}</definedName>
    <definedName name="d" localSheetId="13" hidden="1">{#N/A,#N/A,FALSE,"Sheet6 (24)"}</definedName>
    <definedName name="d" localSheetId="16" hidden="1">{#N/A,#N/A,FALSE,"Sheet6 (24)"}</definedName>
    <definedName name="d" localSheetId="21" hidden="1">{#N/A,#N/A,FALSE,"Sheet6 (24)"}</definedName>
    <definedName name="d" localSheetId="18" hidden="1">{#N/A,#N/A,FALSE,"Sheet6 (24)"}</definedName>
    <definedName name="d" localSheetId="19" hidden="1">{#N/A,#N/A,FALSE,"Sheet6 (24)"}</definedName>
    <definedName name="d" localSheetId="20" hidden="1">{#N/A,#N/A,FALSE,"Sheet6 (24)"}</definedName>
    <definedName name="d" localSheetId="22" hidden="1">{#N/A,#N/A,FALSE,"Sheet6 (24)"}</definedName>
    <definedName name="d" localSheetId="24" hidden="1">{#N/A,#N/A,FALSE,"Sheet6 (24)"}</definedName>
    <definedName name="d" localSheetId="28" hidden="1">{#N/A,#N/A,FALSE,"Sheet6 (24)"}</definedName>
    <definedName name="d" localSheetId="14" hidden="1">{#N/A,#N/A,FALSE,"Sheet6 (24)"}</definedName>
    <definedName name="d" hidden="1">{#N/A,#N/A,FALSE,"Sheet6 (24)"}</definedName>
    <definedName name="Ｄ" localSheetId="12" hidden="1">{#N/A,#N/A,FALSE,"Sheet6 (24)"}</definedName>
    <definedName name="Ｄ" localSheetId="11" hidden="1">{#N/A,#N/A,FALSE,"Sheet6 (24)"}</definedName>
    <definedName name="Ｄ" localSheetId="13" hidden="1">{#N/A,#N/A,FALSE,"Sheet6 (24)"}</definedName>
    <definedName name="Ｄ" localSheetId="16" hidden="1">{#N/A,#N/A,FALSE,"Sheet6 (24)"}</definedName>
    <definedName name="Ｄ" localSheetId="21" hidden="1">{#N/A,#N/A,FALSE,"Sheet6 (24)"}</definedName>
    <definedName name="Ｄ" localSheetId="18" hidden="1">{#N/A,#N/A,FALSE,"Sheet6 (24)"}</definedName>
    <definedName name="Ｄ" localSheetId="19" hidden="1">{#N/A,#N/A,FALSE,"Sheet6 (24)"}</definedName>
    <definedName name="Ｄ" localSheetId="20" hidden="1">{#N/A,#N/A,FALSE,"Sheet6 (24)"}</definedName>
    <definedName name="Ｄ" localSheetId="22" hidden="1">{#N/A,#N/A,FALSE,"Sheet6 (24)"}</definedName>
    <definedName name="Ｄ" localSheetId="24" hidden="1">{#N/A,#N/A,FALSE,"Sheet6 (24)"}</definedName>
    <definedName name="Ｄ" localSheetId="28" hidden="1">{#N/A,#N/A,FALSE,"Sheet6 (24)"}</definedName>
    <definedName name="Ｄ" localSheetId="14" hidden="1">{#N/A,#N/A,FALSE,"Sheet6 (24)"}</definedName>
    <definedName name="Ｄ" hidden="1">{#N/A,#N/A,FALSE,"Sheet6 (24)"}</definedName>
    <definedName name="đ" hidden="1">#REF!</definedName>
    <definedName name="Ð" localSheetId="12" hidden="1">{"'Sheet1'!$L$16"}</definedName>
    <definedName name="Ð" localSheetId="11" hidden="1">{"'Sheet1'!$L$16"}</definedName>
    <definedName name="Ð" localSheetId="13" hidden="1">{"'Sheet1'!$L$16"}</definedName>
    <definedName name="Ð" localSheetId="16" hidden="1">{"'Sheet1'!$L$16"}</definedName>
    <definedName name="Ð" localSheetId="21" hidden="1">{"'Sheet1'!$L$16"}</definedName>
    <definedName name="Ð" localSheetId="18" hidden="1">{"'Sheet1'!$L$16"}</definedName>
    <definedName name="Ð" localSheetId="19" hidden="1">{"'Sheet1'!$L$16"}</definedName>
    <definedName name="Ð" localSheetId="20" hidden="1">{"'Sheet1'!$L$16"}</definedName>
    <definedName name="Ð" localSheetId="22" hidden="1">{"'Sheet1'!$L$16"}</definedName>
    <definedName name="Ð" localSheetId="24" hidden="1">{"'Sheet1'!$L$16"}</definedName>
    <definedName name="Ð" localSheetId="28" hidden="1">{"'Sheet1'!$L$16"}</definedName>
    <definedName name="Ð" localSheetId="14" hidden="1">{"'Sheet1'!$L$16"}</definedName>
    <definedName name="Ð" hidden="1">{"'Sheet1'!$L$16"}</definedName>
    <definedName name="d.xls" localSheetId="12" hidden="1">{#N/A,#N/A,FALSE,"OffAdvance";#N/A,#N/A,FALSE,"OffExpRprt";#N/A,#N/A,FALSE,"Entertmnt";#N/A,#N/A,FALSE,"Promotion";#N/A,#N/A,FALSE,"Travelling"}</definedName>
    <definedName name="d.xls" localSheetId="11" hidden="1">{#N/A,#N/A,FALSE,"OffAdvance";#N/A,#N/A,FALSE,"OffExpRprt";#N/A,#N/A,FALSE,"Entertmnt";#N/A,#N/A,FALSE,"Promotion";#N/A,#N/A,FALSE,"Travelling"}</definedName>
    <definedName name="d.xls" localSheetId="13" hidden="1">{#N/A,#N/A,FALSE,"OffAdvance";#N/A,#N/A,FALSE,"OffExpRprt";#N/A,#N/A,FALSE,"Entertmnt";#N/A,#N/A,FALSE,"Promotion";#N/A,#N/A,FALSE,"Travelling"}</definedName>
    <definedName name="d.xls" localSheetId="16" hidden="1">{#N/A,#N/A,FALSE,"OffAdvance";#N/A,#N/A,FALSE,"OffExpRprt";#N/A,#N/A,FALSE,"Entertmnt";#N/A,#N/A,FALSE,"Promotion";#N/A,#N/A,FALSE,"Travelling"}</definedName>
    <definedName name="d.xls" localSheetId="21" hidden="1">{#N/A,#N/A,FALSE,"OffAdvance";#N/A,#N/A,FALSE,"OffExpRprt";#N/A,#N/A,FALSE,"Entertmnt";#N/A,#N/A,FALSE,"Promotion";#N/A,#N/A,FALSE,"Travelling"}</definedName>
    <definedName name="d.xls" localSheetId="18" hidden="1">{#N/A,#N/A,FALSE,"OffAdvance";#N/A,#N/A,FALSE,"OffExpRprt";#N/A,#N/A,FALSE,"Entertmnt";#N/A,#N/A,FALSE,"Promotion";#N/A,#N/A,FALSE,"Travelling"}</definedName>
    <definedName name="d.xls" localSheetId="19" hidden="1">{#N/A,#N/A,FALSE,"OffAdvance";#N/A,#N/A,FALSE,"OffExpRprt";#N/A,#N/A,FALSE,"Entertmnt";#N/A,#N/A,FALSE,"Promotion";#N/A,#N/A,FALSE,"Travelling"}</definedName>
    <definedName name="d.xls" localSheetId="20" hidden="1">{#N/A,#N/A,FALSE,"OffAdvance";#N/A,#N/A,FALSE,"OffExpRprt";#N/A,#N/A,FALSE,"Entertmnt";#N/A,#N/A,FALSE,"Promotion";#N/A,#N/A,FALSE,"Travelling"}</definedName>
    <definedName name="d.xls" localSheetId="22" hidden="1">{#N/A,#N/A,FALSE,"OffAdvance";#N/A,#N/A,FALSE,"OffExpRprt";#N/A,#N/A,FALSE,"Entertmnt";#N/A,#N/A,FALSE,"Promotion";#N/A,#N/A,FALSE,"Travelling"}</definedName>
    <definedName name="d.xls" localSheetId="24" hidden="1">{#N/A,#N/A,FALSE,"OffAdvance";#N/A,#N/A,FALSE,"OffExpRprt";#N/A,#N/A,FALSE,"Entertmnt";#N/A,#N/A,FALSE,"Promotion";#N/A,#N/A,FALSE,"Travelling"}</definedName>
    <definedName name="d.xls" localSheetId="28" hidden="1">{#N/A,#N/A,FALSE,"OffAdvance";#N/A,#N/A,FALSE,"OffExpRprt";#N/A,#N/A,FALSE,"Entertmnt";#N/A,#N/A,FALSE,"Promotion";#N/A,#N/A,FALSE,"Travelling"}</definedName>
    <definedName name="d.xls" localSheetId="14" hidden="1">{#N/A,#N/A,FALSE,"OffAdvance";#N/A,#N/A,FALSE,"OffExpRprt";#N/A,#N/A,FALSE,"Entertmnt";#N/A,#N/A,FALSE,"Promotion";#N/A,#N/A,FALSE,"Travelling"}</definedName>
    <definedName name="d.xls" hidden="1">{#N/A,#N/A,FALSE,"OffAdvance";#N/A,#N/A,FALSE,"OffExpRprt";#N/A,#N/A,FALSE,"Entertmnt";#N/A,#N/A,FALSE,"Promotion";#N/A,#N/A,FALSE,"Travelling"}</definedName>
    <definedName name="d_">#REF!</definedName>
    <definedName name="d_001">#REF!</definedName>
    <definedName name="d_002">#REF!</definedName>
    <definedName name="d_003">#REF!</definedName>
    <definedName name="d_004">#REF!</definedName>
    <definedName name="d_005">#REF!</definedName>
    <definedName name="d_006">#REF!</definedName>
    <definedName name="d_007">#REF!</definedName>
    <definedName name="d_008">#REF!</definedName>
    <definedName name="d_009">#REF!</definedName>
    <definedName name="d_010">#REF!</definedName>
    <definedName name="d_011">#REF!</definedName>
    <definedName name="d_012">#REF!</definedName>
    <definedName name="d_013">#REF!</definedName>
    <definedName name="d_014">#REF!</definedName>
    <definedName name="d_015">#REF!</definedName>
    <definedName name="d_016">#REF!</definedName>
    <definedName name="d_017">#REF!</definedName>
    <definedName name="d_018">#REF!</definedName>
    <definedName name="d_019">#REF!</definedName>
    <definedName name="d_020">#REF!</definedName>
    <definedName name="d_021">#REF!</definedName>
    <definedName name="d_022">#REF!</definedName>
    <definedName name="d_023">#REF!</definedName>
    <definedName name="d_024">#REF!</definedName>
    <definedName name="d_025">#REF!</definedName>
    <definedName name="d_026">#REF!</definedName>
    <definedName name="d_027">#REF!</definedName>
    <definedName name="d_028">#REF!</definedName>
    <definedName name="d_029">#REF!</definedName>
    <definedName name="d_030">#REF!</definedName>
    <definedName name="d_031">#REF!</definedName>
    <definedName name="d_032">#REF!</definedName>
    <definedName name="d_033">#REF!</definedName>
    <definedName name="d_034">#REF!</definedName>
    <definedName name="d_035">#REF!</definedName>
    <definedName name="d_036">#REF!</definedName>
    <definedName name="d_037">#REF!</definedName>
    <definedName name="d_038">#REF!</definedName>
    <definedName name="d_039">#REF!</definedName>
    <definedName name="d_040">#REF!</definedName>
    <definedName name="d_041">#REF!</definedName>
    <definedName name="d_042">#REF!</definedName>
    <definedName name="d_043">#REF!</definedName>
    <definedName name="d_044">#REF!</definedName>
    <definedName name="d_045">#REF!</definedName>
    <definedName name="d_046">#REF!</definedName>
    <definedName name="d_047">#REF!</definedName>
    <definedName name="d_048">#REF!</definedName>
    <definedName name="d_049">#REF!</definedName>
    <definedName name="d_050">#REF!</definedName>
    <definedName name="d_051">#REF!</definedName>
    <definedName name="d_052">#REF!</definedName>
    <definedName name="d_053">#REF!</definedName>
    <definedName name="d_054">#REF!</definedName>
    <definedName name="d_055">#REF!</definedName>
    <definedName name="d_056">#REF!</definedName>
    <definedName name="d_057">#REF!</definedName>
    <definedName name="d_058">#REF!</definedName>
    <definedName name="d_059">#REF!</definedName>
    <definedName name="d_060">#REF!</definedName>
    <definedName name="d_061">#REF!</definedName>
    <definedName name="d_062">#REF!</definedName>
    <definedName name="d_063">#REF!</definedName>
    <definedName name="d_064">#REF!</definedName>
    <definedName name="d_065">#REF!</definedName>
    <definedName name="d_066">#REF!</definedName>
    <definedName name="d_067">#REF!</definedName>
    <definedName name="d_068">#REF!</definedName>
    <definedName name="d_069">#REF!</definedName>
    <definedName name="d_070">#REF!</definedName>
    <definedName name="d_071">#REF!</definedName>
    <definedName name="d_072">#REF!</definedName>
    <definedName name="d_073">#REF!</definedName>
    <definedName name="d_074">#REF!</definedName>
    <definedName name="d_075">#REF!</definedName>
    <definedName name="d_076">#REF!</definedName>
    <definedName name="d_077">#REF!</definedName>
    <definedName name="d_078">#REF!</definedName>
    <definedName name="d_079">#REF!</definedName>
    <definedName name="d_080">#REF!</definedName>
    <definedName name="d_081">#REF!</definedName>
    <definedName name="d_082">#REF!</definedName>
    <definedName name="d_083">#REF!</definedName>
    <definedName name="d_084">#REF!</definedName>
    <definedName name="d_085">#REF!</definedName>
    <definedName name="d_086">#REF!</definedName>
    <definedName name="d_087">#REF!</definedName>
    <definedName name="d_088">#REF!</definedName>
    <definedName name="d_089">#REF!</definedName>
    <definedName name="d_090">#REF!</definedName>
    <definedName name="d_091">#REF!</definedName>
    <definedName name="d_092">#REF!</definedName>
    <definedName name="d_093">#REF!</definedName>
    <definedName name="d_094">#REF!</definedName>
    <definedName name="d_095">#REF!</definedName>
    <definedName name="d_096">#REF!</definedName>
    <definedName name="d_097">#REF!</definedName>
    <definedName name="d_098">#REF!</definedName>
    <definedName name="d_099">#REF!</definedName>
    <definedName name="d_100">#REF!</definedName>
    <definedName name="d_101">#REF!</definedName>
    <definedName name="d_102">#REF!</definedName>
    <definedName name="d_103">#REF!</definedName>
    <definedName name="d_104">#REF!</definedName>
    <definedName name="d_105">#REF!</definedName>
    <definedName name="d_106">#REF!</definedName>
    <definedName name="d_107">#REF!</definedName>
    <definedName name="d_108">#REF!</definedName>
    <definedName name="d_109">#REF!</definedName>
    <definedName name="d_110">#REF!</definedName>
    <definedName name="d_111">#REF!</definedName>
    <definedName name="d_112">#REF!</definedName>
    <definedName name="d_113">#REF!</definedName>
    <definedName name="d_114">#REF!</definedName>
    <definedName name="d_115">#REF!</definedName>
    <definedName name="d_116">#REF!</definedName>
    <definedName name="d_117">#REF!</definedName>
    <definedName name="d_118">#REF!</definedName>
    <definedName name="d_119">#REF!</definedName>
    <definedName name="d_120">#REF!</definedName>
    <definedName name="d_3" localSheetId="12">{"Book1","BoQ2.XLS"}</definedName>
    <definedName name="d_3" localSheetId="11">{"Book1","BoQ2.XLS"}</definedName>
    <definedName name="d_3" localSheetId="13">{"Book1","BoQ2.XLS"}</definedName>
    <definedName name="d_3" localSheetId="16">{"Book1","BoQ2.XLS"}</definedName>
    <definedName name="d_3" localSheetId="21">{"Book1","BoQ2.XLS"}</definedName>
    <definedName name="d_3" localSheetId="18">{"Book1","BoQ2.XLS"}</definedName>
    <definedName name="d_3" localSheetId="19">{"Book1","BoQ2.XLS"}</definedName>
    <definedName name="d_3" localSheetId="20">{"Book1","BoQ2.XLS"}</definedName>
    <definedName name="d_3" localSheetId="22">{"Book1","BoQ2.XLS"}</definedName>
    <definedName name="d_3" localSheetId="24">{"Book1","BoQ2.XLS"}</definedName>
    <definedName name="d_3" localSheetId="28">{"Book1","BoQ2.XLS"}</definedName>
    <definedName name="d_3" localSheetId="14">{"Book1","BoQ2.XLS"}</definedName>
    <definedName name="d_3">{"Book1","BoQ2.XLS"}</definedName>
    <definedName name="d_7" localSheetId="12">{"Book1","BoQ2.XLS"}</definedName>
    <definedName name="d_7" localSheetId="11">{"Book1","BoQ2.XLS"}</definedName>
    <definedName name="d_7" localSheetId="13">{"Book1","BoQ2.XLS"}</definedName>
    <definedName name="d_7" localSheetId="16">{"Book1","BoQ2.XLS"}</definedName>
    <definedName name="d_7" localSheetId="21">{"Book1","BoQ2.XLS"}</definedName>
    <definedName name="d_7" localSheetId="18">{"Book1","BoQ2.XLS"}</definedName>
    <definedName name="d_7" localSheetId="19">{"Book1","BoQ2.XLS"}</definedName>
    <definedName name="d_7" localSheetId="20">{"Book1","BoQ2.XLS"}</definedName>
    <definedName name="d_7" localSheetId="22">{"Book1","BoQ2.XLS"}</definedName>
    <definedName name="d_7" localSheetId="24">{"Book1","BoQ2.XLS"}</definedName>
    <definedName name="d_7" localSheetId="28">{"Book1","BoQ2.XLS"}</definedName>
    <definedName name="d_7" localSheetId="14">{"Book1","BoQ2.XLS"}</definedName>
    <definedName name="d_7">{"Book1","BoQ2.XLS"}</definedName>
    <definedName name="D_7101A_B">#REF!</definedName>
    <definedName name="D_gia">#REF!</definedName>
    <definedName name="D_giavt">#REF!</definedName>
    <definedName name="D_kien">#REF!</definedName>
    <definedName name="d¸" localSheetId="12" hidden="1">{"'Sheet1'!$L$16"}</definedName>
    <definedName name="d¸" localSheetId="11" hidden="1">{"'Sheet1'!$L$16"}</definedName>
    <definedName name="d¸" localSheetId="13" hidden="1">{"'Sheet1'!$L$16"}</definedName>
    <definedName name="d¸" localSheetId="16" hidden="1">{"'Sheet1'!$L$16"}</definedName>
    <definedName name="d¸" localSheetId="21" hidden="1">{"'Sheet1'!$L$16"}</definedName>
    <definedName name="d¸" localSheetId="18" hidden="1">{"'Sheet1'!$L$16"}</definedName>
    <definedName name="d¸" localSheetId="19" hidden="1">{"'Sheet1'!$L$16"}</definedName>
    <definedName name="d¸" localSheetId="20" hidden="1">{"'Sheet1'!$L$16"}</definedName>
    <definedName name="d¸" localSheetId="22" hidden="1">{"'Sheet1'!$L$16"}</definedName>
    <definedName name="d¸" localSheetId="24" hidden="1">{"'Sheet1'!$L$16"}</definedName>
    <definedName name="d¸" localSheetId="28" hidden="1">{"'Sheet1'!$L$16"}</definedName>
    <definedName name="d¸" localSheetId="14" hidden="1">{"'Sheet1'!$L$16"}</definedName>
    <definedName name="d¸" hidden="1">{"'Sheet1'!$L$16"}</definedName>
    <definedName name="D1D" localSheetId="12" hidden="1">{"'Sheet1'!$L$16"}</definedName>
    <definedName name="D1D" localSheetId="11" hidden="1">{"'Sheet1'!$L$16"}</definedName>
    <definedName name="D1D" localSheetId="13" hidden="1">{"'Sheet1'!$L$16"}</definedName>
    <definedName name="D1D" localSheetId="16" hidden="1">{"'Sheet1'!$L$16"}</definedName>
    <definedName name="D1D" localSheetId="21" hidden="1">{"'Sheet1'!$L$16"}</definedName>
    <definedName name="D1D" localSheetId="18" hidden="1">{"'Sheet1'!$L$16"}</definedName>
    <definedName name="D1D" localSheetId="19" hidden="1">{"'Sheet1'!$L$16"}</definedName>
    <definedName name="D1D" localSheetId="20" hidden="1">{"'Sheet1'!$L$16"}</definedName>
    <definedName name="D1D" localSheetId="22" hidden="1">{"'Sheet1'!$L$16"}</definedName>
    <definedName name="D1D" localSheetId="24" hidden="1">{"'Sheet1'!$L$16"}</definedName>
    <definedName name="D1D" localSheetId="28" hidden="1">{"'Sheet1'!$L$16"}</definedName>
    <definedName name="D1D" localSheetId="14" hidden="1">{"'Sheet1'!$L$16"}</definedName>
    <definedName name="D1D" hidden="1">{"'Sheet1'!$L$16"}</definedName>
    <definedName name="D1DUONG" localSheetId="12" hidden="1">{#N/A,#N/A,FALSE,"Chi tiÆt"}</definedName>
    <definedName name="D1DUONG" localSheetId="11" hidden="1">{#N/A,#N/A,FALSE,"Chi tiÆt"}</definedName>
    <definedName name="D1DUONG" localSheetId="13" hidden="1">{#N/A,#N/A,FALSE,"Chi tiÆt"}</definedName>
    <definedName name="D1DUONG" localSheetId="16" hidden="1">{#N/A,#N/A,FALSE,"Chi tiÆt"}</definedName>
    <definedName name="D1DUONG" localSheetId="21" hidden="1">{#N/A,#N/A,FALSE,"Chi tiÆt"}</definedName>
    <definedName name="D1DUONG" localSheetId="18" hidden="1">{#N/A,#N/A,FALSE,"Chi tiÆt"}</definedName>
    <definedName name="D1DUONG" localSheetId="19" hidden="1">{#N/A,#N/A,FALSE,"Chi tiÆt"}</definedName>
    <definedName name="D1DUONG" localSheetId="20" hidden="1">{#N/A,#N/A,FALSE,"Chi tiÆt"}</definedName>
    <definedName name="D1DUONG" localSheetId="22" hidden="1">{#N/A,#N/A,FALSE,"Chi tiÆt"}</definedName>
    <definedName name="D1DUONG" localSheetId="24" hidden="1">{#N/A,#N/A,FALSE,"Chi tiÆt"}</definedName>
    <definedName name="D1DUONG" localSheetId="28" hidden="1">{#N/A,#N/A,FALSE,"Chi tiÆt"}</definedName>
    <definedName name="D1DUONG" localSheetId="14" hidden="1">{#N/A,#N/A,FALSE,"Chi tiÆt"}</definedName>
    <definedName name="D1DUONG" hidden="1">{#N/A,#N/A,FALSE,"Chi tiÆt"}</definedName>
    <definedName name="D1DUONG1" localSheetId="12" hidden="1">{#N/A,#N/A,FALSE,"Chi tiÆt"}</definedName>
    <definedName name="D1DUONG1" localSheetId="11" hidden="1">{#N/A,#N/A,FALSE,"Chi tiÆt"}</definedName>
    <definedName name="D1DUONG1" localSheetId="13" hidden="1">{#N/A,#N/A,FALSE,"Chi tiÆt"}</definedName>
    <definedName name="D1DUONG1" localSheetId="16" hidden="1">{#N/A,#N/A,FALSE,"Chi tiÆt"}</definedName>
    <definedName name="D1DUONG1" localSheetId="21" hidden="1">{#N/A,#N/A,FALSE,"Chi tiÆt"}</definedName>
    <definedName name="D1DUONG1" localSheetId="18" hidden="1">{#N/A,#N/A,FALSE,"Chi tiÆt"}</definedName>
    <definedName name="D1DUONG1" localSheetId="19" hidden="1">{#N/A,#N/A,FALSE,"Chi tiÆt"}</definedName>
    <definedName name="D1DUONG1" localSheetId="20" hidden="1">{#N/A,#N/A,FALSE,"Chi tiÆt"}</definedName>
    <definedName name="D1DUONG1" localSheetId="22" hidden="1">{#N/A,#N/A,FALSE,"Chi tiÆt"}</definedName>
    <definedName name="D1DUONG1" localSheetId="24" hidden="1">{#N/A,#N/A,FALSE,"Chi tiÆt"}</definedName>
    <definedName name="D1DUONG1" localSheetId="28" hidden="1">{#N/A,#N/A,FALSE,"Chi tiÆt"}</definedName>
    <definedName name="D1DUONG1" localSheetId="14" hidden="1">{#N/A,#N/A,FALSE,"Chi tiÆt"}</definedName>
    <definedName name="D1DUONG1" hidden="1">{#N/A,#N/A,FALSE,"Chi tiÆt"}</definedName>
    <definedName name="D1x49">#REF!</definedName>
    <definedName name="D1x49x49">#REF!</definedName>
    <definedName name="d24nc">#REF!</definedName>
    <definedName name="d24vl">#REF!</definedName>
    <definedName name="D3D" localSheetId="12" hidden="1">{"'Sheet1'!$L$16"}</definedName>
    <definedName name="D3D" localSheetId="11" hidden="1">{"'Sheet1'!$L$16"}</definedName>
    <definedName name="D3D" localSheetId="13" hidden="1">{"'Sheet1'!$L$16"}</definedName>
    <definedName name="D3D" localSheetId="16" hidden="1">{"'Sheet1'!$L$16"}</definedName>
    <definedName name="D3D" localSheetId="21" hidden="1">{"'Sheet1'!$L$16"}</definedName>
    <definedName name="D3D" localSheetId="18" hidden="1">{"'Sheet1'!$L$16"}</definedName>
    <definedName name="D3D" localSheetId="19" hidden="1">{"'Sheet1'!$L$16"}</definedName>
    <definedName name="D3D" localSheetId="20" hidden="1">{"'Sheet1'!$L$16"}</definedName>
    <definedName name="D3D" localSheetId="22" hidden="1">{"'Sheet1'!$L$16"}</definedName>
    <definedName name="D3D" localSheetId="24" hidden="1">{"'Sheet1'!$L$16"}</definedName>
    <definedName name="D3D" localSheetId="28" hidden="1">{"'Sheet1'!$L$16"}</definedName>
    <definedName name="D3D" localSheetId="14" hidden="1">{"'Sheet1'!$L$16"}</definedName>
    <definedName name="D3D" hidden="1">{"'Sheet1'!$L$16"}</definedName>
    <definedName name="d3dđ" hidden="1">#REF!</definedName>
    <definedName name="da" localSheetId="12" hidden="1">{"'Sheet1'!$L$16"}</definedName>
    <definedName name="da" localSheetId="11" hidden="1">{"'Sheet1'!$L$16"}</definedName>
    <definedName name="da" localSheetId="13" hidden="1">{"'Sheet1'!$L$16"}</definedName>
    <definedName name="da" localSheetId="16" hidden="1">{"'Sheet1'!$L$16"}</definedName>
    <definedName name="da" localSheetId="21" hidden="1">{"'Sheet1'!$L$16"}</definedName>
    <definedName name="da" localSheetId="18" hidden="1">{"'Sheet1'!$L$16"}</definedName>
    <definedName name="da" localSheetId="19" hidden="1">{"'Sheet1'!$L$16"}</definedName>
    <definedName name="da" localSheetId="20" hidden="1">{"'Sheet1'!$L$16"}</definedName>
    <definedName name="da" localSheetId="22" hidden="1">{"'Sheet1'!$L$16"}</definedName>
    <definedName name="da" localSheetId="24" hidden="1">{"'Sheet1'!$L$16"}</definedName>
    <definedName name="da" localSheetId="28" hidden="1">{"'Sheet1'!$L$16"}</definedName>
    <definedName name="da" localSheetId="14" hidden="1">{"'Sheet1'!$L$16"}</definedName>
    <definedName name="da" hidden="1">{"'Sheet1'!$L$16"}</definedName>
    <definedName name="dá" localSheetId="12" hidden="1">{"'Sheet1'!$L$16"}</definedName>
    <definedName name="dá" localSheetId="11" hidden="1">{"'Sheet1'!$L$16"}</definedName>
    <definedName name="dá" localSheetId="13" hidden="1">{"'Sheet1'!$L$16"}</definedName>
    <definedName name="dá" localSheetId="16" hidden="1">{"'Sheet1'!$L$16"}</definedName>
    <definedName name="dá" localSheetId="21" hidden="1">{"'Sheet1'!$L$16"}</definedName>
    <definedName name="dá" localSheetId="18" hidden="1">{"'Sheet1'!$L$16"}</definedName>
    <definedName name="dá" localSheetId="19" hidden="1">{"'Sheet1'!$L$16"}</definedName>
    <definedName name="dá" localSheetId="20" hidden="1">{"'Sheet1'!$L$16"}</definedName>
    <definedName name="dá" localSheetId="22" hidden="1">{"'Sheet1'!$L$16"}</definedName>
    <definedName name="dá" localSheetId="24" hidden="1">{"'Sheet1'!$L$16"}</definedName>
    <definedName name="dá" localSheetId="28" hidden="1">{"'Sheet1'!$L$16"}</definedName>
    <definedName name="dá" localSheetId="14" hidden="1">{"'Sheet1'!$L$16"}</definedName>
    <definedName name="dá" hidden="1">{"'Sheet1'!$L$16"}</definedName>
    <definedName name="dà" localSheetId="12" hidden="1">{"'Sheet1'!$L$16"}</definedName>
    <definedName name="dà" localSheetId="11" hidden="1">{"'Sheet1'!$L$16"}</definedName>
    <definedName name="dà" localSheetId="13" hidden="1">{"'Sheet1'!$L$16"}</definedName>
    <definedName name="dà" localSheetId="16" hidden="1">{"'Sheet1'!$L$16"}</definedName>
    <definedName name="dà" localSheetId="21" hidden="1">{"'Sheet1'!$L$16"}</definedName>
    <definedName name="dà" localSheetId="18" hidden="1">{"'Sheet1'!$L$16"}</definedName>
    <definedName name="dà" localSheetId="19" hidden="1">{"'Sheet1'!$L$16"}</definedName>
    <definedName name="dà" localSheetId="20" hidden="1">{"'Sheet1'!$L$16"}</definedName>
    <definedName name="dà" localSheetId="22" hidden="1">{"'Sheet1'!$L$16"}</definedName>
    <definedName name="dà" localSheetId="24" hidden="1">{"'Sheet1'!$L$16"}</definedName>
    <definedName name="dà" localSheetId="28" hidden="1">{"'Sheet1'!$L$16"}</definedName>
    <definedName name="dà" localSheetId="14" hidden="1">{"'Sheet1'!$L$16"}</definedName>
    <definedName name="dà" hidden="1">{"'Sheet1'!$L$16"}</definedName>
    <definedName name="dầ" hidden="1">#REF!</definedName>
    <definedName name="đá" localSheetId="12" hidden="1">{#N/A,#N/A,TRUE,"SUM";#N/A,#N/A,TRUE,"EE";#N/A,#N/A,TRUE,"AC";#N/A,#N/A,TRUE,"SN"}</definedName>
    <definedName name="đá" localSheetId="11" hidden="1">{#N/A,#N/A,TRUE,"SUM";#N/A,#N/A,TRUE,"EE";#N/A,#N/A,TRUE,"AC";#N/A,#N/A,TRUE,"SN"}</definedName>
    <definedName name="đá" localSheetId="13" hidden="1">{#N/A,#N/A,TRUE,"SUM";#N/A,#N/A,TRUE,"EE";#N/A,#N/A,TRUE,"AC";#N/A,#N/A,TRUE,"SN"}</definedName>
    <definedName name="đá" localSheetId="16" hidden="1">{#N/A,#N/A,TRUE,"SUM";#N/A,#N/A,TRUE,"EE";#N/A,#N/A,TRUE,"AC";#N/A,#N/A,TRUE,"SN"}</definedName>
    <definedName name="đá" localSheetId="21" hidden="1">{#N/A,#N/A,TRUE,"SUM";#N/A,#N/A,TRUE,"EE";#N/A,#N/A,TRUE,"AC";#N/A,#N/A,TRUE,"SN"}</definedName>
    <definedName name="đá" localSheetId="18" hidden="1">{#N/A,#N/A,TRUE,"SUM";#N/A,#N/A,TRUE,"EE";#N/A,#N/A,TRUE,"AC";#N/A,#N/A,TRUE,"SN"}</definedName>
    <definedName name="đá" localSheetId="19" hidden="1">{#N/A,#N/A,TRUE,"SUM";#N/A,#N/A,TRUE,"EE";#N/A,#N/A,TRUE,"AC";#N/A,#N/A,TRUE,"SN"}</definedName>
    <definedName name="đá" localSheetId="20" hidden="1">{#N/A,#N/A,TRUE,"SUM";#N/A,#N/A,TRUE,"EE";#N/A,#N/A,TRUE,"AC";#N/A,#N/A,TRUE,"SN"}</definedName>
    <definedName name="đá" localSheetId="22" hidden="1">{#N/A,#N/A,TRUE,"SUM";#N/A,#N/A,TRUE,"EE";#N/A,#N/A,TRUE,"AC";#N/A,#N/A,TRUE,"SN"}</definedName>
    <definedName name="đá" localSheetId="24" hidden="1">{#N/A,#N/A,TRUE,"SUM";#N/A,#N/A,TRUE,"EE";#N/A,#N/A,TRUE,"AC";#N/A,#N/A,TRUE,"SN"}</definedName>
    <definedName name="đá" localSheetId="28" hidden="1">{#N/A,#N/A,TRUE,"SUM";#N/A,#N/A,TRUE,"EE";#N/A,#N/A,TRUE,"AC";#N/A,#N/A,TRUE,"SN"}</definedName>
    <definedName name="đá" localSheetId="14" hidden="1">{#N/A,#N/A,TRUE,"SUM";#N/A,#N/A,TRUE,"EE";#N/A,#N/A,TRUE,"AC";#N/A,#N/A,TRUE,"SN"}</definedName>
    <definedName name="đá" hidden="1">{#N/A,#N/A,TRUE,"SUM";#N/A,#N/A,TRUE,"EE";#N/A,#N/A,TRUE,"AC";#N/A,#N/A,TRUE,"SN"}</definedName>
    <definedName name="đấ" localSheetId="12" hidden="1">{"'Sheet1'!$L$16"}</definedName>
    <definedName name="đấ" localSheetId="11" hidden="1">{"'Sheet1'!$L$16"}</definedName>
    <definedName name="đấ" localSheetId="13" hidden="1">{"'Sheet1'!$L$16"}</definedName>
    <definedName name="đấ" localSheetId="16" hidden="1">{"'Sheet1'!$L$16"}</definedName>
    <definedName name="đấ" localSheetId="21" hidden="1">{"'Sheet1'!$L$16"}</definedName>
    <definedName name="đấ" localSheetId="18" hidden="1">{"'Sheet1'!$L$16"}</definedName>
    <definedName name="đấ" localSheetId="19" hidden="1">{"'Sheet1'!$L$16"}</definedName>
    <definedName name="đấ" localSheetId="20" hidden="1">{"'Sheet1'!$L$16"}</definedName>
    <definedName name="đấ" localSheetId="22" hidden="1">{"'Sheet1'!$L$16"}</definedName>
    <definedName name="đấ" localSheetId="24" hidden="1">{"'Sheet1'!$L$16"}</definedName>
    <definedName name="đấ" localSheetId="28" hidden="1">{"'Sheet1'!$L$16"}</definedName>
    <definedName name="đấ" localSheetId="14" hidden="1">{"'Sheet1'!$L$16"}</definedName>
    <definedName name="đấ" hidden="1">{"'Sheet1'!$L$16"}</definedName>
    <definedName name="đầ" hidden="1">#REF!</definedName>
    <definedName name="daa" localSheetId="12" hidden="1">{#N/A,#N/A,FALSE,"特殊室（ＢＱ表）"}</definedName>
    <definedName name="daa" localSheetId="11" hidden="1">{#N/A,#N/A,FALSE,"特殊室（ＢＱ表）"}</definedName>
    <definedName name="daa" localSheetId="13" hidden="1">{#N/A,#N/A,FALSE,"特殊室（ＢＱ表）"}</definedName>
    <definedName name="daa" localSheetId="16" hidden="1">{#N/A,#N/A,FALSE,"特殊室（ＢＱ表）"}</definedName>
    <definedName name="daa" localSheetId="21" hidden="1">{#N/A,#N/A,FALSE,"特殊室（ＢＱ表）"}</definedName>
    <definedName name="daa" localSheetId="18" hidden="1">{#N/A,#N/A,FALSE,"特殊室（ＢＱ表）"}</definedName>
    <definedName name="daa" localSheetId="19" hidden="1">{#N/A,#N/A,FALSE,"特殊室（ＢＱ表）"}</definedName>
    <definedName name="daa" localSheetId="20" hidden="1">{#N/A,#N/A,FALSE,"特殊室（ＢＱ表）"}</definedName>
    <definedName name="daa" localSheetId="22" hidden="1">{#N/A,#N/A,FALSE,"特殊室（ＢＱ表）"}</definedName>
    <definedName name="daa" localSheetId="24" hidden="1">{#N/A,#N/A,FALSE,"特殊室（ＢＱ表）"}</definedName>
    <definedName name="daa" localSheetId="28" hidden="1">{#N/A,#N/A,FALSE,"特殊室（ＢＱ表）"}</definedName>
    <definedName name="daa" localSheetId="14" hidden="1">{#N/A,#N/A,FALSE,"特殊室（ＢＱ表）"}</definedName>
    <definedName name="daa" hidden="1">{#N/A,#N/A,FALSE,"特殊室（ＢＱ表）"}</definedName>
    <definedName name="dacat">#REF!</definedName>
    <definedName name="dad" localSheetId="12" hidden="1">{#N/A,#N/A,FALSE,"特殊室（ＢＱ表）"}</definedName>
    <definedName name="dad" localSheetId="11" hidden="1">{#N/A,#N/A,FALSE,"特殊室（ＢＱ表）"}</definedName>
    <definedName name="dad" localSheetId="13" hidden="1">{#N/A,#N/A,FALSE,"特殊室（ＢＱ表）"}</definedName>
    <definedName name="dad" localSheetId="16" hidden="1">{#N/A,#N/A,FALSE,"特殊室（ＢＱ表）"}</definedName>
    <definedName name="dad" localSheetId="21" hidden="1">{#N/A,#N/A,FALSE,"特殊室（ＢＱ表）"}</definedName>
    <definedName name="dad" localSheetId="18" hidden="1">{#N/A,#N/A,FALSE,"特殊室（ＢＱ表）"}</definedName>
    <definedName name="dad" localSheetId="19" hidden="1">{#N/A,#N/A,FALSE,"特殊室（ＢＱ表）"}</definedName>
    <definedName name="dad" localSheetId="20" hidden="1">{#N/A,#N/A,FALSE,"特殊室（ＢＱ表）"}</definedName>
    <definedName name="dad" localSheetId="22" hidden="1">{#N/A,#N/A,FALSE,"特殊室（ＢＱ表）"}</definedName>
    <definedName name="dad" localSheetId="24" hidden="1">{#N/A,#N/A,FALSE,"特殊室（ＢＱ表）"}</definedName>
    <definedName name="dad" localSheetId="28" hidden="1">{#N/A,#N/A,FALSE,"特殊室（ＢＱ表）"}</definedName>
    <definedName name="dad" localSheetId="14" hidden="1">{#N/A,#N/A,FALSE,"特殊室（ＢＱ表）"}</definedName>
    <definedName name="dad" hidden="1">{#N/A,#N/A,FALSE,"特殊室（ＢＱ表）"}</definedName>
    <definedName name="dada" localSheetId="12" hidden="1">{#N/A,#N/A,FALSE,"特殊室（ＢＱ表）"}</definedName>
    <definedName name="dada" localSheetId="11" hidden="1">{#N/A,#N/A,FALSE,"特殊室（ＢＱ表）"}</definedName>
    <definedName name="dada" localSheetId="13" hidden="1">{#N/A,#N/A,FALSE,"特殊室（ＢＱ表）"}</definedName>
    <definedName name="dada" localSheetId="16" hidden="1">{#N/A,#N/A,FALSE,"特殊室（ＢＱ表）"}</definedName>
    <definedName name="dada" localSheetId="21" hidden="1">{#N/A,#N/A,FALSE,"特殊室（ＢＱ表）"}</definedName>
    <definedName name="dada" localSheetId="18" hidden="1">{#N/A,#N/A,FALSE,"特殊室（ＢＱ表）"}</definedName>
    <definedName name="dada" localSheetId="19" hidden="1">{#N/A,#N/A,FALSE,"特殊室（ＢＱ表）"}</definedName>
    <definedName name="dada" localSheetId="20" hidden="1">{#N/A,#N/A,FALSE,"特殊室（ＢＱ表）"}</definedName>
    <definedName name="dada" localSheetId="22" hidden="1">{#N/A,#N/A,FALSE,"特殊室（ＢＱ表）"}</definedName>
    <definedName name="dada" localSheetId="24" hidden="1">{#N/A,#N/A,FALSE,"特殊室（ＢＱ表）"}</definedName>
    <definedName name="dada" localSheetId="28" hidden="1">{#N/A,#N/A,FALSE,"特殊室（ＢＱ表）"}</definedName>
    <definedName name="dada" localSheetId="14" hidden="1">{#N/A,#N/A,FALSE,"特殊室（ＢＱ表）"}</definedName>
    <definedName name="dada" hidden="1">{#N/A,#N/A,FALSE,"特殊室（ＢＱ表）"}</definedName>
    <definedName name="dadasda" localSheetId="12" hidden="1">{#N/A,#N/A,FALSE,"特殊室（ＢＱ表）"}</definedName>
    <definedName name="dadasda" localSheetId="11" hidden="1">{#N/A,#N/A,FALSE,"特殊室（ＢＱ表）"}</definedName>
    <definedName name="dadasda" localSheetId="13" hidden="1">{#N/A,#N/A,FALSE,"特殊室（ＢＱ表）"}</definedName>
    <definedName name="dadasda" localSheetId="16" hidden="1">{#N/A,#N/A,FALSE,"特殊室（ＢＱ表）"}</definedName>
    <definedName name="dadasda" localSheetId="21" hidden="1">{#N/A,#N/A,FALSE,"特殊室（ＢＱ表）"}</definedName>
    <definedName name="dadasda" localSheetId="18" hidden="1">{#N/A,#N/A,FALSE,"特殊室（ＢＱ表）"}</definedName>
    <definedName name="dadasda" localSheetId="19" hidden="1">{#N/A,#N/A,FALSE,"特殊室（ＢＱ表）"}</definedName>
    <definedName name="dadasda" localSheetId="20" hidden="1">{#N/A,#N/A,FALSE,"特殊室（ＢＱ表）"}</definedName>
    <definedName name="dadasda" localSheetId="22" hidden="1">{#N/A,#N/A,FALSE,"特殊室（ＢＱ表）"}</definedName>
    <definedName name="dadasda" localSheetId="24" hidden="1">{#N/A,#N/A,FALSE,"特殊室（ＢＱ表）"}</definedName>
    <definedName name="dadasda" localSheetId="28" hidden="1">{#N/A,#N/A,FALSE,"特殊室（ＢＱ表）"}</definedName>
    <definedName name="dadasda" localSheetId="14" hidden="1">{#N/A,#N/A,FALSE,"特殊室（ＢＱ表）"}</definedName>
    <definedName name="dadasda" hidden="1">{#N/A,#N/A,FALSE,"特殊室（ＢＱ表）"}</definedName>
    <definedName name="DADASDSADSA" localSheetId="12" hidden="1">{"'Sheet1'!$L$16"}</definedName>
    <definedName name="DADASDSADSA" localSheetId="11" hidden="1">{"'Sheet1'!$L$16"}</definedName>
    <definedName name="DADASDSADSA" localSheetId="13" hidden="1">{"'Sheet1'!$L$16"}</definedName>
    <definedName name="DADASDSADSA" localSheetId="16" hidden="1">{"'Sheet1'!$L$16"}</definedName>
    <definedName name="DADASDSADSA" localSheetId="21" hidden="1">{"'Sheet1'!$L$16"}</definedName>
    <definedName name="DADASDSADSA" localSheetId="18" hidden="1">{"'Sheet1'!$L$16"}</definedName>
    <definedName name="DADASDSADSA" localSheetId="19" hidden="1">{"'Sheet1'!$L$16"}</definedName>
    <definedName name="DADASDSADSA" localSheetId="20" hidden="1">{"'Sheet1'!$L$16"}</definedName>
    <definedName name="DADASDSADSA" localSheetId="22" hidden="1">{"'Sheet1'!$L$16"}</definedName>
    <definedName name="DADASDSADSA" localSheetId="24" hidden="1">{"'Sheet1'!$L$16"}</definedName>
    <definedName name="DADASDSADSA" localSheetId="28" hidden="1">{"'Sheet1'!$L$16"}</definedName>
    <definedName name="DADASDSADSA" localSheetId="14" hidden="1">{"'Sheet1'!$L$16"}</definedName>
    <definedName name="DADASDSADSA" hidden="1">{"'Sheet1'!$L$16"}</definedName>
    <definedName name="dâddadad" localSheetId="12" hidden="1">{"'Sheet1'!$L$16"}</definedName>
    <definedName name="dâddadad" localSheetId="11" hidden="1">{"'Sheet1'!$L$16"}</definedName>
    <definedName name="dâddadad" localSheetId="13" hidden="1">{"'Sheet1'!$L$16"}</definedName>
    <definedName name="dâddadad" localSheetId="16" hidden="1">{"'Sheet1'!$L$16"}</definedName>
    <definedName name="dâddadad" localSheetId="21" hidden="1">{"'Sheet1'!$L$16"}</definedName>
    <definedName name="dâddadad" localSheetId="18" hidden="1">{"'Sheet1'!$L$16"}</definedName>
    <definedName name="dâddadad" localSheetId="19" hidden="1">{"'Sheet1'!$L$16"}</definedName>
    <definedName name="dâddadad" localSheetId="20" hidden="1">{"'Sheet1'!$L$16"}</definedName>
    <definedName name="dâddadad" localSheetId="22" hidden="1">{"'Sheet1'!$L$16"}</definedName>
    <definedName name="dâddadad" localSheetId="24" hidden="1">{"'Sheet1'!$L$16"}</definedName>
    <definedName name="dâddadad" localSheetId="28" hidden="1">{"'Sheet1'!$L$16"}</definedName>
    <definedName name="dâddadad" localSheetId="14" hidden="1">{"'Sheet1'!$L$16"}</definedName>
    <definedName name="dâddadad" hidden="1">{"'Sheet1'!$L$16"}</definedName>
    <definedName name="dấddadada" localSheetId="12" hidden="1">{"'Sheet1'!$L$16"}</definedName>
    <definedName name="dấddadada" localSheetId="11" hidden="1">{"'Sheet1'!$L$16"}</definedName>
    <definedName name="dấddadada" localSheetId="13" hidden="1">{"'Sheet1'!$L$16"}</definedName>
    <definedName name="dấddadada" localSheetId="16" hidden="1">{"'Sheet1'!$L$16"}</definedName>
    <definedName name="dấddadada" localSheetId="21" hidden="1">{"'Sheet1'!$L$16"}</definedName>
    <definedName name="dấddadada" localSheetId="18" hidden="1">{"'Sheet1'!$L$16"}</definedName>
    <definedName name="dấddadada" localSheetId="19" hidden="1">{"'Sheet1'!$L$16"}</definedName>
    <definedName name="dấddadada" localSheetId="20" hidden="1">{"'Sheet1'!$L$16"}</definedName>
    <definedName name="dấddadada" localSheetId="22" hidden="1">{"'Sheet1'!$L$16"}</definedName>
    <definedName name="dấddadada" localSheetId="24" hidden="1">{"'Sheet1'!$L$16"}</definedName>
    <definedName name="dấddadada" localSheetId="28" hidden="1">{"'Sheet1'!$L$16"}</definedName>
    <definedName name="dấddadada" localSheetId="14" hidden="1">{"'Sheet1'!$L$16"}</definedName>
    <definedName name="dấddadada" hidden="1">{"'Sheet1'!$L$16"}</definedName>
    <definedName name="dadfa" localSheetId="12" hidden="1">{"'Sheet1'!$L$16"}</definedName>
    <definedName name="dadfa" localSheetId="11" hidden="1">{"'Sheet1'!$L$16"}</definedName>
    <definedName name="dadfa" localSheetId="13" hidden="1">{"'Sheet1'!$L$16"}</definedName>
    <definedName name="dadfa" localSheetId="16" hidden="1">{"'Sheet1'!$L$16"}</definedName>
    <definedName name="dadfa" localSheetId="21" hidden="1">{"'Sheet1'!$L$16"}</definedName>
    <definedName name="dadfa" localSheetId="18" hidden="1">{"'Sheet1'!$L$16"}</definedName>
    <definedName name="dadfa" localSheetId="19" hidden="1">{"'Sheet1'!$L$16"}</definedName>
    <definedName name="dadfa" localSheetId="20" hidden="1">{"'Sheet1'!$L$16"}</definedName>
    <definedName name="dadfa" localSheetId="22" hidden="1">{"'Sheet1'!$L$16"}</definedName>
    <definedName name="dadfa" localSheetId="24" hidden="1">{"'Sheet1'!$L$16"}</definedName>
    <definedName name="dadfa" localSheetId="28" hidden="1">{"'Sheet1'!$L$16"}</definedName>
    <definedName name="dadfa" localSheetId="14" hidden="1">{"'Sheet1'!$L$16"}</definedName>
    <definedName name="dadfa" hidden="1">{"'Sheet1'!$L$16"}</definedName>
    <definedName name="dads" localSheetId="12" hidden="1">{"'Sheet1'!$L$16"}</definedName>
    <definedName name="dads" localSheetId="11" hidden="1">{"'Sheet1'!$L$16"}</definedName>
    <definedName name="dads" localSheetId="13" hidden="1">{"'Sheet1'!$L$16"}</definedName>
    <definedName name="dads" localSheetId="16" hidden="1">{"'Sheet1'!$L$16"}</definedName>
    <definedName name="dads" localSheetId="21" hidden="1">{"'Sheet1'!$L$16"}</definedName>
    <definedName name="dads" localSheetId="18" hidden="1">{"'Sheet1'!$L$16"}</definedName>
    <definedName name="dads" localSheetId="19" hidden="1">{"'Sheet1'!$L$16"}</definedName>
    <definedName name="dads" localSheetId="20" hidden="1">{"'Sheet1'!$L$16"}</definedName>
    <definedName name="dads" localSheetId="22" hidden="1">{"'Sheet1'!$L$16"}</definedName>
    <definedName name="dads" localSheetId="24" hidden="1">{"'Sheet1'!$L$16"}</definedName>
    <definedName name="dads" localSheetId="28" hidden="1">{"'Sheet1'!$L$16"}</definedName>
    <definedName name="dads" localSheetId="14" hidden="1">{"'Sheet1'!$L$16"}</definedName>
    <definedName name="dads" hidden="1">{"'Sheet1'!$L$16"}</definedName>
    <definedName name="daDSD" localSheetId="12" hidden="1">{"'Sheet1'!$L$16"}</definedName>
    <definedName name="daDSD" localSheetId="11" hidden="1">{"'Sheet1'!$L$16"}</definedName>
    <definedName name="daDSD" localSheetId="13" hidden="1">{"'Sheet1'!$L$16"}</definedName>
    <definedName name="daDSD" localSheetId="16" hidden="1">{"'Sheet1'!$L$16"}</definedName>
    <definedName name="daDSD" localSheetId="21" hidden="1">{"'Sheet1'!$L$16"}</definedName>
    <definedName name="daDSD" localSheetId="18" hidden="1">{"'Sheet1'!$L$16"}</definedName>
    <definedName name="daDSD" localSheetId="19" hidden="1">{"'Sheet1'!$L$16"}</definedName>
    <definedName name="daDSD" localSheetId="20" hidden="1">{"'Sheet1'!$L$16"}</definedName>
    <definedName name="daDSD" localSheetId="22" hidden="1">{"'Sheet1'!$L$16"}</definedName>
    <definedName name="daDSD" localSheetId="24" hidden="1">{"'Sheet1'!$L$16"}</definedName>
    <definedName name="daDSD" localSheetId="28" hidden="1">{"'Sheet1'!$L$16"}</definedName>
    <definedName name="daDSD" localSheetId="14" hidden="1">{"'Sheet1'!$L$16"}</definedName>
    <definedName name="daDSD" hidden="1">{"'Sheet1'!$L$16"}</definedName>
    <definedName name="dadsws" localSheetId="12" hidden="1">{"'Sheet1'!$L$16"}</definedName>
    <definedName name="dadsws" localSheetId="11" hidden="1">{"'Sheet1'!$L$16"}</definedName>
    <definedName name="dadsws" localSheetId="13" hidden="1">{"'Sheet1'!$L$16"}</definedName>
    <definedName name="dadsws" localSheetId="16" hidden="1">{"'Sheet1'!$L$16"}</definedName>
    <definedName name="dadsws" localSheetId="21" hidden="1">{"'Sheet1'!$L$16"}</definedName>
    <definedName name="dadsws" localSheetId="18" hidden="1">{"'Sheet1'!$L$16"}</definedName>
    <definedName name="dadsws" localSheetId="19" hidden="1">{"'Sheet1'!$L$16"}</definedName>
    <definedName name="dadsws" localSheetId="20" hidden="1">{"'Sheet1'!$L$16"}</definedName>
    <definedName name="dadsws" localSheetId="22" hidden="1">{"'Sheet1'!$L$16"}</definedName>
    <definedName name="dadsws" localSheetId="24" hidden="1">{"'Sheet1'!$L$16"}</definedName>
    <definedName name="dadsws" localSheetId="28" hidden="1">{"'Sheet1'!$L$16"}</definedName>
    <definedName name="dadsws" localSheetId="14" hidden="1">{"'Sheet1'!$L$16"}</definedName>
    <definedName name="dadsws" hidden="1">{"'Sheet1'!$L$16"}</definedName>
    <definedName name="dafas" localSheetId="12" hidden="1">{#N/A,#N/A,TRUE,"BT M200 da 10x20"}</definedName>
    <definedName name="dafas" localSheetId="11" hidden="1">{#N/A,#N/A,TRUE,"BT M200 da 10x20"}</definedName>
    <definedName name="dafas" localSheetId="13" hidden="1">{#N/A,#N/A,TRUE,"BT M200 da 10x20"}</definedName>
    <definedName name="dafas" localSheetId="16" hidden="1">{#N/A,#N/A,TRUE,"BT M200 da 10x20"}</definedName>
    <definedName name="dafas" localSheetId="21" hidden="1">{#N/A,#N/A,TRUE,"BT M200 da 10x20"}</definedName>
    <definedName name="dafas" localSheetId="18" hidden="1">{#N/A,#N/A,TRUE,"BT M200 da 10x20"}</definedName>
    <definedName name="dafas" localSheetId="19" hidden="1">{#N/A,#N/A,TRUE,"BT M200 da 10x20"}</definedName>
    <definedName name="dafas" localSheetId="20" hidden="1">{#N/A,#N/A,TRUE,"BT M200 da 10x20"}</definedName>
    <definedName name="dafas" localSheetId="22" hidden="1">{#N/A,#N/A,TRUE,"BT M200 da 10x20"}</definedName>
    <definedName name="dafas" localSheetId="24" hidden="1">{#N/A,#N/A,TRUE,"BT M200 da 10x20"}</definedName>
    <definedName name="dafas" localSheetId="28" hidden="1">{#N/A,#N/A,TRUE,"BT M200 da 10x20"}</definedName>
    <definedName name="dafas" localSheetId="14" hidden="1">{#N/A,#N/A,TRUE,"BT M200 da 10x20"}</definedName>
    <definedName name="dafas" hidden="1">{#N/A,#N/A,TRUE,"BT M200 da 10x20"}</definedName>
    <definedName name="dafdfdfdfdfdfdf" hidden="1">#REF!</definedName>
    <definedName name="DAGA" hidden="1">#REF!</definedName>
    <definedName name="dam">78000</definedName>
    <definedName name="damai">#REF!</definedName>
    <definedName name="DAMMONG" localSheetId="12" hidden="1">{"'Sheet1'!$L$16"}</definedName>
    <definedName name="DAMMONG" localSheetId="11" hidden="1">{"'Sheet1'!$L$16"}</definedName>
    <definedName name="DAMMONG" localSheetId="13" hidden="1">{"'Sheet1'!$L$16"}</definedName>
    <definedName name="DAMMONG" localSheetId="16" hidden="1">{"'Sheet1'!$L$16"}</definedName>
    <definedName name="DAMMONG" localSheetId="21" hidden="1">{"'Sheet1'!$L$16"}</definedName>
    <definedName name="DAMMONG" localSheetId="18" hidden="1">{"'Sheet1'!$L$16"}</definedName>
    <definedName name="DAMMONG" localSheetId="19" hidden="1">{"'Sheet1'!$L$16"}</definedName>
    <definedName name="DAMMONG" localSheetId="20" hidden="1">{"'Sheet1'!$L$16"}</definedName>
    <definedName name="DAMMONG" localSheetId="22" hidden="1">{"'Sheet1'!$L$16"}</definedName>
    <definedName name="DAMMONG" localSheetId="24" hidden="1">{"'Sheet1'!$L$16"}</definedName>
    <definedName name="DAMMONG" localSheetId="28" hidden="1">{"'Sheet1'!$L$16"}</definedName>
    <definedName name="DAMMONG" localSheetId="14" hidden="1">{"'Sheet1'!$L$16"}</definedName>
    <definedName name="DAMMONG" hidden="1">{"'Sheet1'!$L$16"}</definedName>
    <definedName name="DAMMONG_1" localSheetId="12">{"'Sheet1'!$L$16"}</definedName>
    <definedName name="DAMMONG_1" localSheetId="11">{"'Sheet1'!$L$16"}</definedName>
    <definedName name="DAMMONG_1" localSheetId="13">{"'Sheet1'!$L$16"}</definedName>
    <definedName name="DAMMONG_1" localSheetId="16">{"'Sheet1'!$L$16"}</definedName>
    <definedName name="DAMMONG_1" localSheetId="21">{"'Sheet1'!$L$16"}</definedName>
    <definedName name="DAMMONG_1" localSheetId="18">{"'Sheet1'!$L$16"}</definedName>
    <definedName name="DAMMONG_1" localSheetId="19">{"'Sheet1'!$L$16"}</definedName>
    <definedName name="DAMMONG_1" localSheetId="20">{"'Sheet1'!$L$16"}</definedName>
    <definedName name="DAMMONG_1" localSheetId="22">{"'Sheet1'!$L$16"}</definedName>
    <definedName name="DAMMONG_1" localSheetId="24">{"'Sheet1'!$L$16"}</definedName>
    <definedName name="DAMMONG_1" localSheetId="28">{"'Sheet1'!$L$16"}</definedName>
    <definedName name="DAMMONG_1" localSheetId="14">{"'Sheet1'!$L$16"}</definedName>
    <definedName name="DAMMONG_1">{"'Sheet1'!$L$16"}</definedName>
    <definedName name="danducsan">#REF!</definedName>
    <definedName name="dang" localSheetId="12" hidden="1">{"'Sheet1'!$L$16"}</definedName>
    <definedName name="dang" localSheetId="11" hidden="1">{"'Sheet1'!$L$16"}</definedName>
    <definedName name="dang" localSheetId="13" hidden="1">{"'Sheet1'!$L$16"}</definedName>
    <definedName name="dang" localSheetId="16" hidden="1">{"'Sheet1'!$L$16"}</definedName>
    <definedName name="dang" localSheetId="21" hidden="1">{"'Sheet1'!$L$16"}</definedName>
    <definedName name="dang" localSheetId="18" hidden="1">{"'Sheet1'!$L$16"}</definedName>
    <definedName name="dang" localSheetId="19" hidden="1">{"'Sheet1'!$L$16"}</definedName>
    <definedName name="dang" localSheetId="20" hidden="1">{"'Sheet1'!$L$16"}</definedName>
    <definedName name="dang" localSheetId="22" hidden="1">{"'Sheet1'!$L$16"}</definedName>
    <definedName name="dang" localSheetId="24" hidden="1">{"'Sheet1'!$L$16"}</definedName>
    <definedName name="dang" localSheetId="28" hidden="1">{"'Sheet1'!$L$16"}</definedName>
    <definedName name="dang" localSheetId="14" hidden="1">{"'Sheet1'!$L$16"}</definedName>
    <definedName name="dang" hidden="1">{"'Sheet1'!$L$16"}</definedName>
    <definedName name="Danhmuccongtac" hidden="1">#REF!</definedName>
    <definedName name="DANHMUCVN">#REF!</definedName>
    <definedName name="dao" localSheetId="12" hidden="1">{"'Sheet1'!$L$16"}</definedName>
    <definedName name="dao" localSheetId="11" hidden="1">{"'Sheet1'!$L$16"}</definedName>
    <definedName name="dao" localSheetId="13" hidden="1">{"'Sheet1'!$L$16"}</definedName>
    <definedName name="dao" localSheetId="16" hidden="1">{"'Sheet1'!$L$16"}</definedName>
    <definedName name="dao" localSheetId="21" hidden="1">{"'Sheet1'!$L$16"}</definedName>
    <definedName name="dao" localSheetId="18" hidden="1">{"'Sheet1'!$L$16"}</definedName>
    <definedName name="dao" localSheetId="19" hidden="1">{"'Sheet1'!$L$16"}</definedName>
    <definedName name="dao" localSheetId="20" hidden="1">{"'Sheet1'!$L$16"}</definedName>
    <definedName name="dao" localSheetId="22" hidden="1">{"'Sheet1'!$L$16"}</definedName>
    <definedName name="dao" localSheetId="24" hidden="1">{"'Sheet1'!$L$16"}</definedName>
    <definedName name="dao" localSheetId="28" hidden="1">{"'Sheet1'!$L$16"}</definedName>
    <definedName name="dao" localSheetId="14" hidden="1">{"'Sheet1'!$L$16"}</definedName>
    <definedName name="dao" hidden="1">{"'Sheet1'!$L$16"}</definedName>
    <definedName name="DAØ" hidden="1">#REF!</definedName>
    <definedName name="daodapong" localSheetId="12" hidden="1">{"'Sheet1'!$L$16"}</definedName>
    <definedName name="daodapong" localSheetId="11" hidden="1">{"'Sheet1'!$L$16"}</definedName>
    <definedName name="daodapong" localSheetId="13" hidden="1">{"'Sheet1'!$L$16"}</definedName>
    <definedName name="daodapong" localSheetId="16" hidden="1">{"'Sheet1'!$L$16"}</definedName>
    <definedName name="daodapong" localSheetId="21" hidden="1">{"'Sheet1'!$L$16"}</definedName>
    <definedName name="daodapong" localSheetId="18" hidden="1">{"'Sheet1'!$L$16"}</definedName>
    <definedName name="daodapong" localSheetId="19" hidden="1">{"'Sheet1'!$L$16"}</definedName>
    <definedName name="daodapong" localSheetId="20" hidden="1">{"'Sheet1'!$L$16"}</definedName>
    <definedName name="daodapong" localSheetId="22" hidden="1">{"'Sheet1'!$L$16"}</definedName>
    <definedName name="daodapong" localSheetId="24" hidden="1">{"'Sheet1'!$L$16"}</definedName>
    <definedName name="daodapong" localSheetId="28" hidden="1">{"'Sheet1'!$L$16"}</definedName>
    <definedName name="daodapong" localSheetId="14" hidden="1">{"'Sheet1'!$L$16"}</definedName>
    <definedName name="daodapong" hidden="1">{"'Sheet1'!$L$16"}</definedName>
    <definedName name="daomuong" localSheetId="12" hidden="1">{"'Sheet1'!$L$16"}</definedName>
    <definedName name="daomuong" localSheetId="11" hidden="1">{"'Sheet1'!$L$16"}</definedName>
    <definedName name="daomuong" localSheetId="13" hidden="1">{"'Sheet1'!$L$16"}</definedName>
    <definedName name="daomuong" localSheetId="16" hidden="1">{"'Sheet1'!$L$16"}</definedName>
    <definedName name="daomuong" localSheetId="21" hidden="1">{"'Sheet1'!$L$16"}</definedName>
    <definedName name="daomuong" localSheetId="18" hidden="1">{"'Sheet1'!$L$16"}</definedName>
    <definedName name="daomuong" localSheetId="19" hidden="1">{"'Sheet1'!$L$16"}</definedName>
    <definedName name="daomuong" localSheetId="20" hidden="1">{"'Sheet1'!$L$16"}</definedName>
    <definedName name="daomuong" localSheetId="22" hidden="1">{"'Sheet1'!$L$16"}</definedName>
    <definedName name="daomuong" localSheetId="24" hidden="1">{"'Sheet1'!$L$16"}</definedName>
    <definedName name="daomuong" localSheetId="28" hidden="1">{"'Sheet1'!$L$16"}</definedName>
    <definedName name="daomuong" localSheetId="14" hidden="1">{"'Sheet1'!$L$16"}</definedName>
    <definedName name="daomuong" hidden="1">{"'Sheet1'!$L$16"}</definedName>
    <definedName name="daotd">#REF!</definedName>
    <definedName name="daøy" hidden="1">#REF!</definedName>
    <definedName name="dap">#REF!</definedName>
    <definedName name="dapcatlot" localSheetId="12" hidden="1">{"'Sheet1'!$L$16"}</definedName>
    <definedName name="dapcatlot" localSheetId="11" hidden="1">{"'Sheet1'!$L$16"}</definedName>
    <definedName name="dapcatlot" localSheetId="13" hidden="1">{"'Sheet1'!$L$16"}</definedName>
    <definedName name="dapcatlot" localSheetId="16" hidden="1">{"'Sheet1'!$L$16"}</definedName>
    <definedName name="dapcatlot" localSheetId="21" hidden="1">{"'Sheet1'!$L$16"}</definedName>
    <definedName name="dapcatlot" localSheetId="18" hidden="1">{"'Sheet1'!$L$16"}</definedName>
    <definedName name="dapcatlot" localSheetId="19" hidden="1">{"'Sheet1'!$L$16"}</definedName>
    <definedName name="dapcatlot" localSheetId="20" hidden="1">{"'Sheet1'!$L$16"}</definedName>
    <definedName name="dapcatlot" localSheetId="22" hidden="1">{"'Sheet1'!$L$16"}</definedName>
    <definedName name="dapcatlot" localSheetId="24" hidden="1">{"'Sheet1'!$L$16"}</definedName>
    <definedName name="dapcatlot" localSheetId="28" hidden="1">{"'Sheet1'!$L$16"}</definedName>
    <definedName name="dapcatlot" localSheetId="14" hidden="1">{"'Sheet1'!$L$16"}</definedName>
    <definedName name="dapcatlot" hidden="1">{"'Sheet1'!$L$16"}</definedName>
    <definedName name="dapdat" localSheetId="12" hidden="1">{"'Sheet1'!$L$16"}</definedName>
    <definedName name="dapdat" localSheetId="11" hidden="1">{"'Sheet1'!$L$16"}</definedName>
    <definedName name="dapdat" localSheetId="13" hidden="1">{"'Sheet1'!$L$16"}</definedName>
    <definedName name="dapdat" localSheetId="16" hidden="1">{"'Sheet1'!$L$16"}</definedName>
    <definedName name="dapdat" localSheetId="21" hidden="1">{"'Sheet1'!$L$16"}</definedName>
    <definedName name="dapdat" localSheetId="18" hidden="1">{"'Sheet1'!$L$16"}</definedName>
    <definedName name="dapdat" localSheetId="19" hidden="1">{"'Sheet1'!$L$16"}</definedName>
    <definedName name="dapdat" localSheetId="20" hidden="1">{"'Sheet1'!$L$16"}</definedName>
    <definedName name="dapdat" localSheetId="22" hidden="1">{"'Sheet1'!$L$16"}</definedName>
    <definedName name="dapdat" localSheetId="24" hidden="1">{"'Sheet1'!$L$16"}</definedName>
    <definedName name="dapdat" localSheetId="28" hidden="1">{"'Sheet1'!$L$16"}</definedName>
    <definedName name="dapdat" localSheetId="14" hidden="1">{"'Sheet1'!$L$16"}</definedName>
    <definedName name="dapdat" hidden="1">{"'Sheet1'!$L$16"}</definedName>
    <definedName name="daptd">#REF!</definedName>
    <definedName name="das" localSheetId="12" hidden="1">{"'Sheet1'!$L$16"}</definedName>
    <definedName name="das" localSheetId="11" hidden="1">{"'Sheet1'!$L$16"}</definedName>
    <definedName name="das" localSheetId="13" hidden="1">{"'Sheet1'!$L$16"}</definedName>
    <definedName name="das" localSheetId="16" hidden="1">{"'Sheet1'!$L$16"}</definedName>
    <definedName name="das" localSheetId="21" hidden="1">{"'Sheet1'!$L$16"}</definedName>
    <definedName name="das" localSheetId="18" hidden="1">{"'Sheet1'!$L$16"}</definedName>
    <definedName name="das" localSheetId="19" hidden="1">{"'Sheet1'!$L$16"}</definedName>
    <definedName name="das" localSheetId="20" hidden="1">{"'Sheet1'!$L$16"}</definedName>
    <definedName name="das" localSheetId="22" hidden="1">{"'Sheet1'!$L$16"}</definedName>
    <definedName name="das" localSheetId="24" hidden="1">{"'Sheet1'!$L$16"}</definedName>
    <definedName name="das" localSheetId="28" hidden="1">{"'Sheet1'!$L$16"}</definedName>
    <definedName name="das" localSheetId="14" hidden="1">{"'Sheet1'!$L$16"}</definedName>
    <definedName name="das" hidden="1">{"'Sheet1'!$L$16"}</definedName>
    <definedName name="đasadas" hidden="1">#REF!</definedName>
    <definedName name="dasasasa" localSheetId="12" hidden="1">{"'Sheet1'!$L$16"}</definedName>
    <definedName name="dasasasa" localSheetId="11" hidden="1">{"'Sheet1'!$L$16"}</definedName>
    <definedName name="dasasasa" localSheetId="13" hidden="1">{"'Sheet1'!$L$16"}</definedName>
    <definedName name="dasasasa" localSheetId="16" hidden="1">{"'Sheet1'!$L$16"}</definedName>
    <definedName name="dasasasa" localSheetId="21" hidden="1">{"'Sheet1'!$L$16"}</definedName>
    <definedName name="dasasasa" localSheetId="18" hidden="1">{"'Sheet1'!$L$16"}</definedName>
    <definedName name="dasasasa" localSheetId="19" hidden="1">{"'Sheet1'!$L$16"}</definedName>
    <definedName name="dasasasa" localSheetId="20" hidden="1">{"'Sheet1'!$L$16"}</definedName>
    <definedName name="dasasasa" localSheetId="22" hidden="1">{"'Sheet1'!$L$16"}</definedName>
    <definedName name="dasasasa" localSheetId="24" hidden="1">{"'Sheet1'!$L$16"}</definedName>
    <definedName name="dasasasa" localSheetId="28" hidden="1">{"'Sheet1'!$L$16"}</definedName>
    <definedName name="dasasasa" localSheetId="14" hidden="1">{"'Sheet1'!$L$16"}</definedName>
    <definedName name="dasasasa" hidden="1">{"'Sheet1'!$L$16"}</definedName>
    <definedName name="dasd" hidden="1">#REF!</definedName>
    <definedName name="DASDACA" hidden="1">#REF!</definedName>
    <definedName name="dasdsa" hidden="1">#REF!</definedName>
    <definedName name="DASDSADADS" localSheetId="12" hidden="1">{"'Sheet1'!$L$16"}</definedName>
    <definedName name="DASDSADADS" localSheetId="11" hidden="1">{"'Sheet1'!$L$16"}</definedName>
    <definedName name="DASDSADADS" localSheetId="13" hidden="1">{"'Sheet1'!$L$16"}</definedName>
    <definedName name="DASDSADADS" localSheetId="16" hidden="1">{"'Sheet1'!$L$16"}</definedName>
    <definedName name="DASDSADADS" localSheetId="21" hidden="1">{"'Sheet1'!$L$16"}</definedName>
    <definedName name="DASDSADADS" localSheetId="18" hidden="1">{"'Sheet1'!$L$16"}</definedName>
    <definedName name="DASDSADADS" localSheetId="19" hidden="1">{"'Sheet1'!$L$16"}</definedName>
    <definedName name="DASDSADADS" localSheetId="20" hidden="1">{"'Sheet1'!$L$16"}</definedName>
    <definedName name="DASDSADADS" localSheetId="22" hidden="1">{"'Sheet1'!$L$16"}</definedName>
    <definedName name="DASDSADADS" localSheetId="24" hidden="1">{"'Sheet1'!$L$16"}</definedName>
    <definedName name="DASDSADADS" localSheetId="28" hidden="1">{"'Sheet1'!$L$16"}</definedName>
    <definedName name="DASDSADADS" localSheetId="14" hidden="1">{"'Sheet1'!$L$16"}</definedName>
    <definedName name="DASDSADADS" hidden="1">{"'Sheet1'!$L$16"}</definedName>
    <definedName name="DASDSADAS" localSheetId="12" hidden="1">{"'Sheet1'!$L$16"}</definedName>
    <definedName name="DASDSADAS" localSheetId="11" hidden="1">{"'Sheet1'!$L$16"}</definedName>
    <definedName name="DASDSADAS" localSheetId="13" hidden="1">{"'Sheet1'!$L$16"}</definedName>
    <definedName name="DASDSADAS" localSheetId="16" hidden="1">{"'Sheet1'!$L$16"}</definedName>
    <definedName name="DASDSADAS" localSheetId="21" hidden="1">{"'Sheet1'!$L$16"}</definedName>
    <definedName name="DASDSADAS" localSheetId="18" hidden="1">{"'Sheet1'!$L$16"}</definedName>
    <definedName name="DASDSADAS" localSheetId="19" hidden="1">{"'Sheet1'!$L$16"}</definedName>
    <definedName name="DASDSADAS" localSheetId="20" hidden="1">{"'Sheet1'!$L$16"}</definedName>
    <definedName name="DASDSADAS" localSheetId="22" hidden="1">{"'Sheet1'!$L$16"}</definedName>
    <definedName name="DASDSADAS" localSheetId="24" hidden="1">{"'Sheet1'!$L$16"}</definedName>
    <definedName name="DASDSADAS" localSheetId="28" hidden="1">{"'Sheet1'!$L$16"}</definedName>
    <definedName name="DASDSADAS" localSheetId="14" hidden="1">{"'Sheet1'!$L$16"}</definedName>
    <definedName name="DASDSADAS" hidden="1">{"'Sheet1'!$L$16"}</definedName>
    <definedName name="dasdsan" hidden="1">#REF!</definedName>
    <definedName name="dase" localSheetId="12" hidden="1">{#N/A,#N/A,FALSE,"CCTV"}</definedName>
    <definedName name="dase" localSheetId="11" hidden="1">{#N/A,#N/A,FALSE,"CCTV"}</definedName>
    <definedName name="dase" localSheetId="13" hidden="1">{#N/A,#N/A,FALSE,"CCTV"}</definedName>
    <definedName name="dase" localSheetId="16" hidden="1">{#N/A,#N/A,FALSE,"CCTV"}</definedName>
    <definedName name="dase" localSheetId="21" hidden="1">{#N/A,#N/A,FALSE,"CCTV"}</definedName>
    <definedName name="dase" localSheetId="18" hidden="1">{#N/A,#N/A,FALSE,"CCTV"}</definedName>
    <definedName name="dase" localSheetId="19" hidden="1">{#N/A,#N/A,FALSE,"CCTV"}</definedName>
    <definedName name="dase" localSheetId="20" hidden="1">{#N/A,#N/A,FALSE,"CCTV"}</definedName>
    <definedName name="dase" localSheetId="22" hidden="1">{#N/A,#N/A,FALSE,"CCTV"}</definedName>
    <definedName name="dase" localSheetId="24" hidden="1">{#N/A,#N/A,FALSE,"CCTV"}</definedName>
    <definedName name="dase" localSheetId="28" hidden="1">{#N/A,#N/A,FALSE,"CCTV"}</definedName>
    <definedName name="dase" localSheetId="14" hidden="1">{#N/A,#N/A,FALSE,"CCTV"}</definedName>
    <definedName name="dase" hidden="1">{#N/A,#N/A,FALSE,"CCTV"}</definedName>
    <definedName name="dasfasdf" hidden="1">#REF!</definedName>
    <definedName name="dat" localSheetId="12" hidden="1">{#N/A,#N/A,FALSE,"Sheet1"}</definedName>
    <definedName name="dat" localSheetId="11" hidden="1">{#N/A,#N/A,FALSE,"Sheet1"}</definedName>
    <definedName name="dat" localSheetId="13" hidden="1">{#N/A,#N/A,FALSE,"Sheet1"}</definedName>
    <definedName name="dat" localSheetId="16" hidden="1">{#N/A,#N/A,FALSE,"Sheet1"}</definedName>
    <definedName name="dat" localSheetId="21" hidden="1">{#N/A,#N/A,FALSE,"Sheet1"}</definedName>
    <definedName name="dat" localSheetId="18" hidden="1">{#N/A,#N/A,FALSE,"Sheet1"}</definedName>
    <definedName name="dat" localSheetId="19" hidden="1">{#N/A,#N/A,FALSE,"Sheet1"}</definedName>
    <definedName name="dat" localSheetId="20" hidden="1">{#N/A,#N/A,FALSE,"Sheet1"}</definedName>
    <definedName name="dat" localSheetId="22" hidden="1">{#N/A,#N/A,FALSE,"Sheet1"}</definedName>
    <definedName name="dat" localSheetId="24" hidden="1">{#N/A,#N/A,FALSE,"Sheet1"}</definedName>
    <definedName name="dat" localSheetId="28" hidden="1">{#N/A,#N/A,FALSE,"Sheet1"}</definedName>
    <definedName name="dat" localSheetId="14" hidden="1">{#N/A,#N/A,FALSE,"Sheet1"}</definedName>
    <definedName name="dat" hidden="1">{#N/A,#N/A,FALSE,"Sheet1"}</definedName>
    <definedName name="Data">#REF!</definedName>
    <definedName name="DATA__1" hidden="1">#REF!</definedName>
    <definedName name="DATA_01" hidden="1">#REF!</definedName>
    <definedName name="DATA_1" hidden="1">#REF!</definedName>
    <definedName name="DATA_DATA2_List">#REF!</definedName>
    <definedName name="data1" hidden="1">#REF!</definedName>
    <definedName name="data2" hidden="1">#N/A</definedName>
    <definedName name="data3" hidden="1">#REF!</definedName>
    <definedName name="_xlnm.Database" hidden="1">#REF!</definedName>
    <definedName name="datacutoff" localSheetId="12" hidden="1">{#N/A,#N/A,FALSE,"Ocean";#N/A,#N/A,FALSE,"NewYork";#N/A,#N/A,FALSE,"Gateway";#N/A,#N/A,FALSE,"GVH";#N/A,#N/A,FALSE,"GVM";#N/A,#N/A,FALSE,"GVT"}</definedName>
    <definedName name="datacutoff" localSheetId="11" hidden="1">{#N/A,#N/A,FALSE,"Ocean";#N/A,#N/A,FALSE,"NewYork";#N/A,#N/A,FALSE,"Gateway";#N/A,#N/A,FALSE,"GVH";#N/A,#N/A,FALSE,"GVM";#N/A,#N/A,FALSE,"GVT"}</definedName>
    <definedName name="datacutoff" localSheetId="13" hidden="1">{#N/A,#N/A,FALSE,"Ocean";#N/A,#N/A,FALSE,"NewYork";#N/A,#N/A,FALSE,"Gateway";#N/A,#N/A,FALSE,"GVH";#N/A,#N/A,FALSE,"GVM";#N/A,#N/A,FALSE,"GVT"}</definedName>
    <definedName name="datacutoff" localSheetId="16" hidden="1">{#N/A,#N/A,FALSE,"Ocean";#N/A,#N/A,FALSE,"NewYork";#N/A,#N/A,FALSE,"Gateway";#N/A,#N/A,FALSE,"GVH";#N/A,#N/A,FALSE,"GVM";#N/A,#N/A,FALSE,"GVT"}</definedName>
    <definedName name="datacutoff" localSheetId="21" hidden="1">{#N/A,#N/A,FALSE,"Ocean";#N/A,#N/A,FALSE,"NewYork";#N/A,#N/A,FALSE,"Gateway";#N/A,#N/A,FALSE,"GVH";#N/A,#N/A,FALSE,"GVM";#N/A,#N/A,FALSE,"GVT"}</definedName>
    <definedName name="datacutoff" localSheetId="18" hidden="1">{#N/A,#N/A,FALSE,"Ocean";#N/A,#N/A,FALSE,"NewYork";#N/A,#N/A,FALSE,"Gateway";#N/A,#N/A,FALSE,"GVH";#N/A,#N/A,FALSE,"GVM";#N/A,#N/A,FALSE,"GVT"}</definedName>
    <definedName name="datacutoff" localSheetId="19" hidden="1">{#N/A,#N/A,FALSE,"Ocean";#N/A,#N/A,FALSE,"NewYork";#N/A,#N/A,FALSE,"Gateway";#N/A,#N/A,FALSE,"GVH";#N/A,#N/A,FALSE,"GVM";#N/A,#N/A,FALSE,"GVT"}</definedName>
    <definedName name="datacutoff" localSheetId="20" hidden="1">{#N/A,#N/A,FALSE,"Ocean";#N/A,#N/A,FALSE,"NewYork";#N/A,#N/A,FALSE,"Gateway";#N/A,#N/A,FALSE,"GVH";#N/A,#N/A,FALSE,"GVM";#N/A,#N/A,FALSE,"GVT"}</definedName>
    <definedName name="datacutoff" localSheetId="22" hidden="1">{#N/A,#N/A,FALSE,"Ocean";#N/A,#N/A,FALSE,"NewYork";#N/A,#N/A,FALSE,"Gateway";#N/A,#N/A,FALSE,"GVH";#N/A,#N/A,FALSE,"GVM";#N/A,#N/A,FALSE,"GVT"}</definedName>
    <definedName name="datacutoff" localSheetId="24" hidden="1">{#N/A,#N/A,FALSE,"Ocean";#N/A,#N/A,FALSE,"NewYork";#N/A,#N/A,FALSE,"Gateway";#N/A,#N/A,FALSE,"GVH";#N/A,#N/A,FALSE,"GVM";#N/A,#N/A,FALSE,"GVT"}</definedName>
    <definedName name="datacutoff" localSheetId="28" hidden="1">{#N/A,#N/A,FALSE,"Ocean";#N/A,#N/A,FALSE,"NewYork";#N/A,#N/A,FALSE,"Gateway";#N/A,#N/A,FALSE,"GVH";#N/A,#N/A,FALSE,"GVM";#N/A,#N/A,FALSE,"GVT"}</definedName>
    <definedName name="datacutoff" localSheetId="14" hidden="1">{#N/A,#N/A,FALSE,"Ocean";#N/A,#N/A,FALSE,"NewYork";#N/A,#N/A,FALSE,"Gateway";#N/A,#N/A,FALSE,"GVH";#N/A,#N/A,FALSE,"GVM";#N/A,#N/A,FALSE,"GVT"}</definedName>
    <definedName name="datacutoff" hidden="1">{#N/A,#N/A,FALSE,"Ocean";#N/A,#N/A,FALSE,"NewYork";#N/A,#N/A,FALSE,"Gateway";#N/A,#N/A,FALSE,"GVH";#N/A,#N/A,FALSE,"GVM";#N/A,#N/A,FALSE,"GVT"}</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TKDT">#REF!</definedName>
    <definedName name="dataww" hidden="1">#REF!</definedName>
    <definedName name="datct" localSheetId="12" hidden="1">{"'Sheet1'!$L$16"}</definedName>
    <definedName name="datct" localSheetId="11" hidden="1">{"'Sheet1'!$L$16"}</definedName>
    <definedName name="datct" localSheetId="13" hidden="1">{"'Sheet1'!$L$16"}</definedName>
    <definedName name="datct" localSheetId="16" hidden="1">{"'Sheet1'!$L$16"}</definedName>
    <definedName name="datct" localSheetId="21" hidden="1">{"'Sheet1'!$L$16"}</definedName>
    <definedName name="datct" localSheetId="18" hidden="1">{"'Sheet1'!$L$16"}</definedName>
    <definedName name="datct" localSheetId="19" hidden="1">{"'Sheet1'!$L$16"}</definedName>
    <definedName name="datct" localSheetId="20" hidden="1">{"'Sheet1'!$L$16"}</definedName>
    <definedName name="datct" localSheetId="22" hidden="1">{"'Sheet1'!$L$16"}</definedName>
    <definedName name="datct" localSheetId="24" hidden="1">{"'Sheet1'!$L$16"}</definedName>
    <definedName name="datct" localSheetId="28" hidden="1">{"'Sheet1'!$L$16"}</definedName>
    <definedName name="datct" localSheetId="14" hidden="1">{"'Sheet1'!$L$16"}</definedName>
    <definedName name="datct" hidden="1">{"'Sheet1'!$L$16"}</definedName>
    <definedName name="daù" localSheetId="12" hidden="1">{"'Sheet1'!$L$16"}</definedName>
    <definedName name="daù" localSheetId="11" hidden="1">{"'Sheet1'!$L$16"}</definedName>
    <definedName name="daù" localSheetId="13" hidden="1">{"'Sheet1'!$L$16"}</definedName>
    <definedName name="daù" localSheetId="16" hidden="1">{"'Sheet1'!$L$16"}</definedName>
    <definedName name="daù" localSheetId="21" hidden="1">{"'Sheet1'!$L$16"}</definedName>
    <definedName name="daù" localSheetId="18" hidden="1">{"'Sheet1'!$L$16"}</definedName>
    <definedName name="daù" localSheetId="19" hidden="1">{"'Sheet1'!$L$16"}</definedName>
    <definedName name="daù" localSheetId="20" hidden="1">{"'Sheet1'!$L$16"}</definedName>
    <definedName name="daù" localSheetId="22" hidden="1">{"'Sheet1'!$L$16"}</definedName>
    <definedName name="daù" localSheetId="24" hidden="1">{"'Sheet1'!$L$16"}</definedName>
    <definedName name="daù" localSheetId="28" hidden="1">{"'Sheet1'!$L$16"}</definedName>
    <definedName name="daù" localSheetId="14" hidden="1">{"'Sheet1'!$L$16"}</definedName>
    <definedName name="daù" hidden="1">{"'Sheet1'!$L$16"}</definedName>
    <definedName name="daubd">#REF!</definedName>
    <definedName name="daubdg10">#REF!</definedName>
    <definedName name="daubdg20">#REF!</definedName>
    <definedName name="daucd">#REF!</definedName>
    <definedName name="daucdg10">#REF!</definedName>
    <definedName name="daucdg20">#REF!</definedName>
    <definedName name="Dautu" localSheetId="12" hidden="1">{"'Sheet1'!$L$16"}</definedName>
    <definedName name="Dautu" localSheetId="11" hidden="1">{"'Sheet1'!$L$16"}</definedName>
    <definedName name="Dautu" localSheetId="13" hidden="1">{"'Sheet1'!$L$16"}</definedName>
    <definedName name="Dautu" localSheetId="16" hidden="1">{"'Sheet1'!$L$16"}</definedName>
    <definedName name="Dautu" localSheetId="21" hidden="1">{"'Sheet1'!$L$16"}</definedName>
    <definedName name="Dautu" localSheetId="18" hidden="1">{"'Sheet1'!$L$16"}</definedName>
    <definedName name="Dautu" localSheetId="19" hidden="1">{"'Sheet1'!$L$16"}</definedName>
    <definedName name="Dautu" localSheetId="20" hidden="1">{"'Sheet1'!$L$16"}</definedName>
    <definedName name="Dautu" localSheetId="22" hidden="1">{"'Sheet1'!$L$16"}</definedName>
    <definedName name="Dautu" localSheetId="24" hidden="1">{"'Sheet1'!$L$16"}</definedName>
    <definedName name="Dautu" localSheetId="28" hidden="1">{"'Sheet1'!$L$16"}</definedName>
    <definedName name="Dautu" localSheetId="14" hidden="1">{"'Sheet1'!$L$16"}</definedName>
    <definedName name="Dautu" hidden="1">{"'Sheet1'!$L$16"}</definedName>
    <definedName name="davdacsa" localSheetId="12" hidden="1">{"'Sheet1'!$L$16"}</definedName>
    <definedName name="davdacsa" localSheetId="11" hidden="1">{"'Sheet1'!$L$16"}</definedName>
    <definedName name="davdacsa" localSheetId="13" hidden="1">{"'Sheet1'!$L$16"}</definedName>
    <definedName name="davdacsa" localSheetId="16" hidden="1">{"'Sheet1'!$L$16"}</definedName>
    <definedName name="davdacsa" localSheetId="21" hidden="1">{"'Sheet1'!$L$16"}</definedName>
    <definedName name="davdacsa" localSheetId="18" hidden="1">{"'Sheet1'!$L$16"}</definedName>
    <definedName name="davdacsa" localSheetId="19" hidden="1">{"'Sheet1'!$L$16"}</definedName>
    <definedName name="davdacsa" localSheetId="20" hidden="1">{"'Sheet1'!$L$16"}</definedName>
    <definedName name="davdacsa" localSheetId="22" hidden="1">{"'Sheet1'!$L$16"}</definedName>
    <definedName name="davdacsa" localSheetId="24" hidden="1">{"'Sheet1'!$L$16"}</definedName>
    <definedName name="davdacsa" localSheetId="28" hidden="1">{"'Sheet1'!$L$16"}</definedName>
    <definedName name="davdacsa" localSheetId="14" hidden="1">{"'Sheet1'!$L$16"}</definedName>
    <definedName name="davdacsa" hidden="1">{"'Sheet1'!$L$16"}</definedName>
    <definedName name="dawkk" localSheetId="12" hidden="1">{#N/A,#N/A,FALSE,"COVER";#N/A,#N/A,FALSE,"0";#N/A,#N/A,FALSE,"1";#N/A,#N/A,FALSE,"2";#N/A,#N/A,FALSE,"3";#N/A,#N/A,FALSE,"4";#N/A,#N/A,FALSE,"5";#N/A,#N/A,FALSE,"6";#N/A,#N/A,FALSE,"7";#N/A,#N/A,FALSE,"8";#N/A,#N/A,FALSE,"9";#N/A,#N/A,FALSE,"10";#N/A,#N/A,FALSE,"11"}</definedName>
    <definedName name="dawkk" localSheetId="11" hidden="1">{#N/A,#N/A,FALSE,"COVER";#N/A,#N/A,FALSE,"0";#N/A,#N/A,FALSE,"1";#N/A,#N/A,FALSE,"2";#N/A,#N/A,FALSE,"3";#N/A,#N/A,FALSE,"4";#N/A,#N/A,FALSE,"5";#N/A,#N/A,FALSE,"6";#N/A,#N/A,FALSE,"7";#N/A,#N/A,FALSE,"8";#N/A,#N/A,FALSE,"9";#N/A,#N/A,FALSE,"10";#N/A,#N/A,FALSE,"11"}</definedName>
    <definedName name="dawkk" localSheetId="13" hidden="1">{#N/A,#N/A,FALSE,"COVER";#N/A,#N/A,FALSE,"0";#N/A,#N/A,FALSE,"1";#N/A,#N/A,FALSE,"2";#N/A,#N/A,FALSE,"3";#N/A,#N/A,FALSE,"4";#N/A,#N/A,FALSE,"5";#N/A,#N/A,FALSE,"6";#N/A,#N/A,FALSE,"7";#N/A,#N/A,FALSE,"8";#N/A,#N/A,FALSE,"9";#N/A,#N/A,FALSE,"10";#N/A,#N/A,FALSE,"11"}</definedName>
    <definedName name="dawkk" localSheetId="16" hidden="1">{#N/A,#N/A,FALSE,"COVER";#N/A,#N/A,FALSE,"0";#N/A,#N/A,FALSE,"1";#N/A,#N/A,FALSE,"2";#N/A,#N/A,FALSE,"3";#N/A,#N/A,FALSE,"4";#N/A,#N/A,FALSE,"5";#N/A,#N/A,FALSE,"6";#N/A,#N/A,FALSE,"7";#N/A,#N/A,FALSE,"8";#N/A,#N/A,FALSE,"9";#N/A,#N/A,FALSE,"10";#N/A,#N/A,FALSE,"11"}</definedName>
    <definedName name="dawkk" localSheetId="21" hidden="1">{#N/A,#N/A,FALSE,"COVER";#N/A,#N/A,FALSE,"0";#N/A,#N/A,FALSE,"1";#N/A,#N/A,FALSE,"2";#N/A,#N/A,FALSE,"3";#N/A,#N/A,FALSE,"4";#N/A,#N/A,FALSE,"5";#N/A,#N/A,FALSE,"6";#N/A,#N/A,FALSE,"7";#N/A,#N/A,FALSE,"8";#N/A,#N/A,FALSE,"9";#N/A,#N/A,FALSE,"10";#N/A,#N/A,FALSE,"11"}</definedName>
    <definedName name="dawkk" localSheetId="18" hidden="1">{#N/A,#N/A,FALSE,"COVER";#N/A,#N/A,FALSE,"0";#N/A,#N/A,FALSE,"1";#N/A,#N/A,FALSE,"2";#N/A,#N/A,FALSE,"3";#N/A,#N/A,FALSE,"4";#N/A,#N/A,FALSE,"5";#N/A,#N/A,FALSE,"6";#N/A,#N/A,FALSE,"7";#N/A,#N/A,FALSE,"8";#N/A,#N/A,FALSE,"9";#N/A,#N/A,FALSE,"10";#N/A,#N/A,FALSE,"11"}</definedName>
    <definedName name="dawkk" localSheetId="19" hidden="1">{#N/A,#N/A,FALSE,"COVER";#N/A,#N/A,FALSE,"0";#N/A,#N/A,FALSE,"1";#N/A,#N/A,FALSE,"2";#N/A,#N/A,FALSE,"3";#N/A,#N/A,FALSE,"4";#N/A,#N/A,FALSE,"5";#N/A,#N/A,FALSE,"6";#N/A,#N/A,FALSE,"7";#N/A,#N/A,FALSE,"8";#N/A,#N/A,FALSE,"9";#N/A,#N/A,FALSE,"10";#N/A,#N/A,FALSE,"11"}</definedName>
    <definedName name="dawkk" localSheetId="20" hidden="1">{#N/A,#N/A,FALSE,"COVER";#N/A,#N/A,FALSE,"0";#N/A,#N/A,FALSE,"1";#N/A,#N/A,FALSE,"2";#N/A,#N/A,FALSE,"3";#N/A,#N/A,FALSE,"4";#N/A,#N/A,FALSE,"5";#N/A,#N/A,FALSE,"6";#N/A,#N/A,FALSE,"7";#N/A,#N/A,FALSE,"8";#N/A,#N/A,FALSE,"9";#N/A,#N/A,FALSE,"10";#N/A,#N/A,FALSE,"11"}</definedName>
    <definedName name="dawkk" localSheetId="22" hidden="1">{#N/A,#N/A,FALSE,"COVER";#N/A,#N/A,FALSE,"0";#N/A,#N/A,FALSE,"1";#N/A,#N/A,FALSE,"2";#N/A,#N/A,FALSE,"3";#N/A,#N/A,FALSE,"4";#N/A,#N/A,FALSE,"5";#N/A,#N/A,FALSE,"6";#N/A,#N/A,FALSE,"7";#N/A,#N/A,FALSE,"8";#N/A,#N/A,FALSE,"9";#N/A,#N/A,FALSE,"10";#N/A,#N/A,FALSE,"11"}</definedName>
    <definedName name="dawkk" localSheetId="24" hidden="1">{#N/A,#N/A,FALSE,"COVER";#N/A,#N/A,FALSE,"0";#N/A,#N/A,FALSE,"1";#N/A,#N/A,FALSE,"2";#N/A,#N/A,FALSE,"3";#N/A,#N/A,FALSE,"4";#N/A,#N/A,FALSE,"5";#N/A,#N/A,FALSE,"6";#N/A,#N/A,FALSE,"7";#N/A,#N/A,FALSE,"8";#N/A,#N/A,FALSE,"9";#N/A,#N/A,FALSE,"10";#N/A,#N/A,FALSE,"11"}</definedName>
    <definedName name="dawkk" localSheetId="28" hidden="1">{#N/A,#N/A,FALSE,"COVER";#N/A,#N/A,FALSE,"0";#N/A,#N/A,FALSE,"1";#N/A,#N/A,FALSE,"2";#N/A,#N/A,FALSE,"3";#N/A,#N/A,FALSE,"4";#N/A,#N/A,FALSE,"5";#N/A,#N/A,FALSE,"6";#N/A,#N/A,FALSE,"7";#N/A,#N/A,FALSE,"8";#N/A,#N/A,FALSE,"9";#N/A,#N/A,FALSE,"10";#N/A,#N/A,FALSE,"11"}</definedName>
    <definedName name="dawkk" localSheetId="14" hidden="1">{#N/A,#N/A,FALSE,"COVER";#N/A,#N/A,FALSE,"0";#N/A,#N/A,FALSE,"1";#N/A,#N/A,FALSE,"2";#N/A,#N/A,FALSE,"3";#N/A,#N/A,FALSE,"4";#N/A,#N/A,FALSE,"5";#N/A,#N/A,FALSE,"6";#N/A,#N/A,FALSE,"7";#N/A,#N/A,FALSE,"8";#N/A,#N/A,FALSE,"9";#N/A,#N/A,FALSE,"10";#N/A,#N/A,FALSE,"11"}</definedName>
    <definedName name="dawkk" hidden="1">{#N/A,#N/A,FALSE,"COVER";#N/A,#N/A,FALSE,"0";#N/A,#N/A,FALSE,"1";#N/A,#N/A,FALSE,"2";#N/A,#N/A,FALSE,"3";#N/A,#N/A,FALSE,"4";#N/A,#N/A,FALSE,"5";#N/A,#N/A,FALSE,"6";#N/A,#N/A,FALSE,"7";#N/A,#N/A,FALSE,"8";#N/A,#N/A,FALSE,"9";#N/A,#N/A,FALSE,"10";#N/A,#N/A,FALSE,"11"}</definedName>
    <definedName name="dbc">#REF!</definedName>
    <definedName name="dbdjsjs" hidden="1">#REF!</definedName>
    <definedName name="dbnd" localSheetId="12" hidden="1">{#N/A,#N/A,FALSE,"CCTV"}</definedName>
    <definedName name="dbnd" localSheetId="11" hidden="1">{#N/A,#N/A,FALSE,"CCTV"}</definedName>
    <definedName name="dbnd" localSheetId="13" hidden="1">{#N/A,#N/A,FALSE,"CCTV"}</definedName>
    <definedName name="dbnd" localSheetId="16" hidden="1">{#N/A,#N/A,FALSE,"CCTV"}</definedName>
    <definedName name="dbnd" localSheetId="21" hidden="1">{#N/A,#N/A,FALSE,"CCTV"}</definedName>
    <definedName name="dbnd" localSheetId="18" hidden="1">{#N/A,#N/A,FALSE,"CCTV"}</definedName>
    <definedName name="dbnd" localSheetId="19" hidden="1">{#N/A,#N/A,FALSE,"CCTV"}</definedName>
    <definedName name="dbnd" localSheetId="20" hidden="1">{#N/A,#N/A,FALSE,"CCTV"}</definedName>
    <definedName name="dbnd" localSheetId="22" hidden="1">{#N/A,#N/A,FALSE,"CCTV"}</definedName>
    <definedName name="dbnd" localSheetId="24" hidden="1">{#N/A,#N/A,FALSE,"CCTV"}</definedName>
    <definedName name="dbnd" localSheetId="28" hidden="1">{#N/A,#N/A,FALSE,"CCTV"}</definedName>
    <definedName name="dbnd" localSheetId="14" hidden="1">{#N/A,#N/A,FALSE,"CCTV"}</definedName>
    <definedName name="dbnd" hidden="1">{#N/A,#N/A,FALSE,"CCTV"}</definedName>
    <definedName name="DBSDVSDVS" localSheetId="12" hidden="1">{"'Sheet1'!$L$16"}</definedName>
    <definedName name="DBSDVSDVS" localSheetId="11" hidden="1">{"'Sheet1'!$L$16"}</definedName>
    <definedName name="DBSDVSDVS" localSheetId="13" hidden="1">{"'Sheet1'!$L$16"}</definedName>
    <definedName name="DBSDVSDVS" localSheetId="16" hidden="1">{"'Sheet1'!$L$16"}</definedName>
    <definedName name="DBSDVSDVS" localSheetId="21" hidden="1">{"'Sheet1'!$L$16"}</definedName>
    <definedName name="DBSDVSDVS" localSheetId="18" hidden="1">{"'Sheet1'!$L$16"}</definedName>
    <definedName name="DBSDVSDVS" localSheetId="19" hidden="1">{"'Sheet1'!$L$16"}</definedName>
    <definedName name="DBSDVSDVS" localSheetId="20" hidden="1">{"'Sheet1'!$L$16"}</definedName>
    <definedName name="DBSDVSDVS" localSheetId="22" hidden="1">{"'Sheet1'!$L$16"}</definedName>
    <definedName name="DBSDVSDVS" localSheetId="24" hidden="1">{"'Sheet1'!$L$16"}</definedName>
    <definedName name="DBSDVSDVS" localSheetId="28" hidden="1">{"'Sheet1'!$L$16"}</definedName>
    <definedName name="DBSDVSDVS" localSheetId="14" hidden="1">{"'Sheet1'!$L$16"}</definedName>
    <definedName name="DBSDVSDVS" hidden="1">{"'Sheet1'!$L$16"}</definedName>
    <definedName name="dc" localSheetId="12" hidden="1">{"'Sheet1'!$L$16"}</definedName>
    <definedName name="dc" localSheetId="11" hidden="1">{"'Sheet1'!$L$16"}</definedName>
    <definedName name="dc" localSheetId="13" hidden="1">{"'Sheet1'!$L$16"}</definedName>
    <definedName name="dc" localSheetId="16" hidden="1">{"'Sheet1'!$L$16"}</definedName>
    <definedName name="dc" localSheetId="21" hidden="1">{"'Sheet1'!$L$16"}</definedName>
    <definedName name="dc" localSheetId="18" hidden="1">{"'Sheet1'!$L$16"}</definedName>
    <definedName name="dc" localSheetId="19" hidden="1">{"'Sheet1'!$L$16"}</definedName>
    <definedName name="dc" localSheetId="20" hidden="1">{"'Sheet1'!$L$16"}</definedName>
    <definedName name="dc" localSheetId="22" hidden="1">{"'Sheet1'!$L$16"}</definedName>
    <definedName name="dc" localSheetId="24" hidden="1">{"'Sheet1'!$L$16"}</definedName>
    <definedName name="dc" localSheetId="28" hidden="1">{"'Sheet1'!$L$16"}</definedName>
    <definedName name="dc" localSheetId="14" hidden="1">{"'Sheet1'!$L$16"}</definedName>
    <definedName name="dc" hidden="1">{"'Sheet1'!$L$16"}</definedName>
    <definedName name="dc1.1">#REF!</definedName>
    <definedName name="dc1.5">#REF!</definedName>
    <definedName name="dc2.2">#REF!</definedName>
    <definedName name="dc3.0">#REF!</definedName>
    <definedName name="dc4.0">#REF!</definedName>
    <definedName name="dc5.5">#REF!</definedName>
    <definedName name="dca" localSheetId="12" hidden="1">{#N/A,#N/A,FALSE,"Chi tiÆt"}</definedName>
    <definedName name="dca" localSheetId="11" hidden="1">{#N/A,#N/A,FALSE,"Chi tiÆt"}</definedName>
    <definedName name="dca" localSheetId="13" hidden="1">{#N/A,#N/A,FALSE,"Chi tiÆt"}</definedName>
    <definedName name="dca" localSheetId="16" hidden="1">{#N/A,#N/A,FALSE,"Chi tiÆt"}</definedName>
    <definedName name="dca" localSheetId="21" hidden="1">{#N/A,#N/A,FALSE,"Chi tiÆt"}</definedName>
    <definedName name="dca" localSheetId="18" hidden="1">{#N/A,#N/A,FALSE,"Chi tiÆt"}</definedName>
    <definedName name="dca" localSheetId="19" hidden="1">{#N/A,#N/A,FALSE,"Chi tiÆt"}</definedName>
    <definedName name="dca" localSheetId="20" hidden="1">{#N/A,#N/A,FALSE,"Chi tiÆt"}</definedName>
    <definedName name="dca" localSheetId="22" hidden="1">{#N/A,#N/A,FALSE,"Chi tiÆt"}</definedName>
    <definedName name="dca" localSheetId="24" hidden="1">{#N/A,#N/A,FALSE,"Chi tiÆt"}</definedName>
    <definedName name="dca" localSheetId="28" hidden="1">{#N/A,#N/A,FALSE,"Chi tiÆt"}</definedName>
    <definedName name="dca" localSheetId="14" hidden="1">{#N/A,#N/A,FALSE,"Chi tiÆt"}</definedName>
    <definedName name="dca" hidden="1">{#N/A,#N/A,FALSE,"Chi tiÆt"}</definedName>
    <definedName name="dcbamaltnF">#REF!</definedName>
    <definedName name="dcbamaltnN">#REF!</definedName>
    <definedName name="dcbamaltnS">#REF!</definedName>
    <definedName name="dcbamalttF">#REF!</definedName>
    <definedName name="dcbamalttN">#REF!</definedName>
    <definedName name="dcbamalttS">#REF!</definedName>
    <definedName name="dcc">#REF!</definedName>
    <definedName name="dccba">#REF!</definedName>
    <definedName name="dcck1">#REF!</definedName>
    <definedName name="dcck2">#REF!</definedName>
    <definedName name="dcckhebuiF">#REF!</definedName>
    <definedName name="dcckhebuiN">#REF!</definedName>
    <definedName name="dcckhebuiS">#REF!</definedName>
    <definedName name="dcckhegaoF">#REF!</definedName>
    <definedName name="dcckhegaoN">#REF!</definedName>
    <definedName name="dcckhegaoS">#REF!</definedName>
    <definedName name="dcckhemaltF">#REF!</definedName>
    <definedName name="dcckhemaltN">#REF!</definedName>
    <definedName name="dcckhemaltS">#REF!</definedName>
    <definedName name="dcdxsz" localSheetId="12" hidden="1">{"'Sheet1'!$L$16"}</definedName>
    <definedName name="dcdxsz" localSheetId="11" hidden="1">{"'Sheet1'!$L$16"}</definedName>
    <definedName name="dcdxsz" localSheetId="13" hidden="1">{"'Sheet1'!$L$16"}</definedName>
    <definedName name="dcdxsz" localSheetId="16" hidden="1">{"'Sheet1'!$L$16"}</definedName>
    <definedName name="dcdxsz" localSheetId="21" hidden="1">{"'Sheet1'!$L$16"}</definedName>
    <definedName name="dcdxsz" localSheetId="18" hidden="1">{"'Sheet1'!$L$16"}</definedName>
    <definedName name="dcdxsz" localSheetId="19" hidden="1">{"'Sheet1'!$L$16"}</definedName>
    <definedName name="dcdxsz" localSheetId="20" hidden="1">{"'Sheet1'!$L$16"}</definedName>
    <definedName name="dcdxsz" localSheetId="22" hidden="1">{"'Sheet1'!$L$16"}</definedName>
    <definedName name="dcdxsz" localSheetId="24" hidden="1">{"'Sheet1'!$L$16"}</definedName>
    <definedName name="dcdxsz" localSheetId="28" hidden="1">{"'Sheet1'!$L$16"}</definedName>
    <definedName name="dcdxsz" localSheetId="14" hidden="1">{"'Sheet1'!$L$16"}</definedName>
    <definedName name="dcdxsz" hidden="1">{"'Sheet1'!$L$16"}</definedName>
    <definedName name="DCFBGYY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gaugao1F">#REF!</definedName>
    <definedName name="dcgaugao1N">#REF!</definedName>
    <definedName name="dcgaugao1S">#REF!</definedName>
    <definedName name="dcgaugao2F">#REF!</definedName>
    <definedName name="dcgaugao2N">#REF!</definedName>
    <definedName name="dcgaugao2S">#REF!</definedName>
    <definedName name="dcgaugao3F">#REF!</definedName>
    <definedName name="dcgaugao3N">#REF!</definedName>
    <definedName name="dcgaugao3S">#REF!</definedName>
    <definedName name="dcgaumalt1F">#REF!</definedName>
    <definedName name="dcgaumalt1N">#REF!</definedName>
    <definedName name="dcgaumalt1S">#REF!</definedName>
    <definedName name="dcgaumalt2F">#REF!</definedName>
    <definedName name="dcgaumalt2N">#REF!</definedName>
    <definedName name="dcgaumalt3F">#REF!</definedName>
    <definedName name="dcgaumalt3N">#REF!</definedName>
    <definedName name="dcgaumalt3S">#REF!</definedName>
    <definedName name="dcgtg1">#REF!</definedName>
    <definedName name="dcgtg2">#REF!</definedName>
    <definedName name="dcgtg3">#REF!</definedName>
    <definedName name="dcgtm1">#REF!</definedName>
    <definedName name="dcgtm2">#REF!</definedName>
    <definedName name="dckdg">#REF!</definedName>
    <definedName name="dckgao">#REF!</definedName>
    <definedName name="dckhmenF">#REF!</definedName>
    <definedName name="dckhmenN">#REF!</definedName>
    <definedName name="dckhmenS">#REF!</definedName>
    <definedName name="dckmalt">#REF!</definedName>
    <definedName name="dckmen">#REF!</definedName>
    <definedName name="dcknloc">#REF!</definedName>
    <definedName name="DCKS" localSheetId="12" hidden="1">{"'Sheet1'!$L$16"}</definedName>
    <definedName name="DCKS" localSheetId="11" hidden="1">{"'Sheet1'!$L$16"}</definedName>
    <definedName name="DCKS" localSheetId="13" hidden="1">{"'Sheet1'!$L$16"}</definedName>
    <definedName name="DCKS" localSheetId="16" hidden="1">{"'Sheet1'!$L$16"}</definedName>
    <definedName name="DCKS" localSheetId="21" hidden="1">{"'Sheet1'!$L$16"}</definedName>
    <definedName name="DCKS" localSheetId="18" hidden="1">{"'Sheet1'!$L$16"}</definedName>
    <definedName name="DCKS" localSheetId="19" hidden="1">{"'Sheet1'!$L$16"}</definedName>
    <definedName name="DCKS" localSheetId="20" hidden="1">{"'Sheet1'!$L$16"}</definedName>
    <definedName name="DCKS" localSheetId="22" hidden="1">{"'Sheet1'!$L$16"}</definedName>
    <definedName name="DCKS" localSheetId="24" hidden="1">{"'Sheet1'!$L$16"}</definedName>
    <definedName name="DCKS" localSheetId="28" hidden="1">{"'Sheet1'!$L$16"}</definedName>
    <definedName name="DCKS" localSheetId="14" hidden="1">{"'Sheet1'!$L$16"}</definedName>
    <definedName name="DCKS" hidden="1">{"'Sheet1'!$L$16"}</definedName>
    <definedName name="dcl">#REF!</definedName>
    <definedName name="DCL_22">12117600</definedName>
    <definedName name="DCL_35">25490000</definedName>
    <definedName name="dcmaltlotF">#REF!</definedName>
    <definedName name="dcmaltlotN">#REF!</definedName>
    <definedName name="dcmaltlotS">#REF!</definedName>
    <definedName name="dcngao">#REF!</definedName>
    <definedName name="dcnhnloc">#REF!</definedName>
    <definedName name="dcnhnoilocF">#REF!</definedName>
    <definedName name="dcnhnoilocN">#REF!</definedName>
    <definedName name="dcnhnoilocS">#REF!</definedName>
    <definedName name="dcnman">#REF!</definedName>
    <definedName name="dcnoigaoF">#REF!</definedName>
    <definedName name="dcnoigaoN">#REF!</definedName>
    <definedName name="dcnoigaoS">#REF!</definedName>
    <definedName name="dcnoilocF">#REF!</definedName>
    <definedName name="dcnoilocN">#REF!</definedName>
    <definedName name="dcnoilocS">#REF!</definedName>
    <definedName name="dcnoimaltF">#REF!</definedName>
    <definedName name="dcnoimaltN">#REF!</definedName>
    <definedName name="dcnoimaltS">#REF!</definedName>
    <definedName name="dCuocVC_Bachang" hidden="1">#REF!</definedName>
    <definedName name="dcvgvn">#REF!</definedName>
    <definedName name="dcvitba">#REF!</definedName>
    <definedName name="dcvitgao1F">#REF!</definedName>
    <definedName name="dcvitgao1N">#REF!</definedName>
    <definedName name="dcvitgao1S">#REF!</definedName>
    <definedName name="dcvxdsz" localSheetId="12" hidden="1">{"'Sheet1'!$L$16"}</definedName>
    <definedName name="dcvxdsz" localSheetId="11" hidden="1">{"'Sheet1'!$L$16"}</definedName>
    <definedName name="dcvxdsz" localSheetId="13" hidden="1">{"'Sheet1'!$L$16"}</definedName>
    <definedName name="dcvxdsz" localSheetId="16" hidden="1">{"'Sheet1'!$L$16"}</definedName>
    <definedName name="dcvxdsz" localSheetId="21" hidden="1">{"'Sheet1'!$L$16"}</definedName>
    <definedName name="dcvxdsz" localSheetId="18" hidden="1">{"'Sheet1'!$L$16"}</definedName>
    <definedName name="dcvxdsz" localSheetId="19" hidden="1">{"'Sheet1'!$L$16"}</definedName>
    <definedName name="dcvxdsz" localSheetId="20" hidden="1">{"'Sheet1'!$L$16"}</definedName>
    <definedName name="dcvxdsz" localSheetId="22" hidden="1">{"'Sheet1'!$L$16"}</definedName>
    <definedName name="dcvxdsz" localSheetId="24" hidden="1">{"'Sheet1'!$L$16"}</definedName>
    <definedName name="dcvxdsz" localSheetId="28" hidden="1">{"'Sheet1'!$L$16"}</definedName>
    <definedName name="dcvxdsz" localSheetId="14" hidden="1">{"'Sheet1'!$L$16"}</definedName>
    <definedName name="dcvxdsz" hidden="1">{"'Sheet1'!$L$16"}</definedName>
    <definedName name="dcxabalocF">#REF!</definedName>
    <definedName name="dcxabalocN">#REF!</definedName>
    <definedName name="dcxabalocS">#REF!</definedName>
    <definedName name="dcxba">#REF!</definedName>
    <definedName name="dcxichgao1F">#REF!</definedName>
    <definedName name="dcxichgao1N">#REF!</definedName>
    <definedName name="dcxichgao1S">#REF!</definedName>
    <definedName name="dcxichgao2F">#REF!</definedName>
    <definedName name="dcxichgao2N">#REF!</definedName>
    <definedName name="dcxichgao2S">#REF!</definedName>
    <definedName name="dcxichgao3F">#REF!</definedName>
    <definedName name="dcxichgao3N">#REF!</definedName>
    <definedName name="dcxichgao3S">#REF!</definedName>
    <definedName name="dcxichgao4F">#REF!</definedName>
    <definedName name="dcxichgao4N">#REF!</definedName>
    <definedName name="dcxichgao4S">#REF!</definedName>
    <definedName name="dcxichgao5F">#REF!</definedName>
    <definedName name="dcxichgao5N">#REF!</definedName>
    <definedName name="dcxichgao5S">#REF!</definedName>
    <definedName name="dcxichgao6F">#REF!</definedName>
    <definedName name="dcxichmalt1F">#REF!</definedName>
    <definedName name="dcxichmalt1N">#REF!</definedName>
    <definedName name="dcxichmalt1S">#REF!</definedName>
    <definedName name="dcxichmalt2F">#REF!</definedName>
    <definedName name="dcxichmalt2N">#REF!</definedName>
    <definedName name="dcxichmalt2S">#REF!</definedName>
    <definedName name="dcxichmalt3F">#REF!</definedName>
    <definedName name="dcxichmalt3N">#REF!</definedName>
    <definedName name="dcxichmalt3S">#REF!</definedName>
    <definedName name="dcxichmalt4F">#REF!</definedName>
    <definedName name="dcxichmalt4N">#REF!</definedName>
    <definedName name="dcxichmalt4S">#REF!</definedName>
    <definedName name="dcxichmalt5F">#REF!</definedName>
    <definedName name="dcxichmalt5N">#REF!</definedName>
    <definedName name="dcxichmalt5S">#REF!</definedName>
    <definedName name="dcxtd45">#REF!</definedName>
    <definedName name="dcxtd6">#REF!</definedName>
    <definedName name="dcxtg1">#REF!</definedName>
    <definedName name="dcxtg23">#REF!</definedName>
    <definedName name="dcxtm1">#REF!</definedName>
    <definedName name="dcxtm23">#REF!</definedName>
    <definedName name="dcxtm45">#REF!</definedName>
    <definedName name="dcxtm6">#REF!</definedName>
    <definedName name="dcxtm7">#REF!</definedName>
    <definedName name="dcxutvayF">#REF!</definedName>
    <definedName name="dcxutvayN">#REF!</definedName>
    <definedName name="dcxutvayS">#REF!</definedName>
    <definedName name="DCXVCC" hidden="1">#REF!</definedName>
    <definedName name="DD" localSheetId="12" hidden="1">{#N/A,#N/A,TRUE,"Krycí list"}</definedName>
    <definedName name="DD" localSheetId="11" hidden="1">{#N/A,#N/A,TRUE,"Krycí list"}</definedName>
    <definedName name="DD" localSheetId="13" hidden="1">{#N/A,#N/A,TRUE,"Krycí list"}</definedName>
    <definedName name="DD" localSheetId="16" hidden="1">{#N/A,#N/A,TRUE,"Krycí list"}</definedName>
    <definedName name="DD" localSheetId="21" hidden="1">{#N/A,#N/A,TRUE,"Krycí list"}</definedName>
    <definedName name="DD" localSheetId="18" hidden="1">{#N/A,#N/A,TRUE,"Krycí list"}</definedName>
    <definedName name="DD" localSheetId="19" hidden="1">{#N/A,#N/A,TRUE,"Krycí list"}</definedName>
    <definedName name="DD" localSheetId="20" hidden="1">{#N/A,#N/A,TRUE,"Krycí list"}</definedName>
    <definedName name="DD" localSheetId="22" hidden="1">{#N/A,#N/A,TRUE,"Krycí list"}</definedName>
    <definedName name="DD" localSheetId="24" hidden="1">{#N/A,#N/A,TRUE,"Krycí list"}</definedName>
    <definedName name="DD" localSheetId="28" hidden="1">{#N/A,#N/A,TRUE,"Krycí list"}</definedName>
    <definedName name="DD" localSheetId="14" hidden="1">{#N/A,#N/A,TRUE,"Krycí list"}</definedName>
    <definedName name="DD" hidden="1">{#N/A,#N/A,TRUE,"Krycí list"}</definedName>
    <definedName name="ｄｄ" localSheetId="12" hidden="1">{#N/A,#N/A,TRUE,"Krycí list"}</definedName>
    <definedName name="ｄｄ" localSheetId="11" hidden="1">{#N/A,#N/A,TRUE,"Krycí list"}</definedName>
    <definedName name="ｄｄ" localSheetId="13" hidden="1">{#N/A,#N/A,TRUE,"Krycí list"}</definedName>
    <definedName name="ｄｄ" localSheetId="16" hidden="1">{#N/A,#N/A,TRUE,"Krycí list"}</definedName>
    <definedName name="ｄｄ" localSheetId="21" hidden="1">{#N/A,#N/A,TRUE,"Krycí list"}</definedName>
    <definedName name="ｄｄ" localSheetId="18" hidden="1">{#N/A,#N/A,TRUE,"Krycí list"}</definedName>
    <definedName name="ｄｄ" localSheetId="19" hidden="1">{#N/A,#N/A,TRUE,"Krycí list"}</definedName>
    <definedName name="ｄｄ" localSheetId="20" hidden="1">{#N/A,#N/A,TRUE,"Krycí list"}</definedName>
    <definedName name="ｄｄ" localSheetId="22" hidden="1">{#N/A,#N/A,TRUE,"Krycí list"}</definedName>
    <definedName name="ｄｄ" localSheetId="24" hidden="1">{#N/A,#N/A,TRUE,"Krycí list"}</definedName>
    <definedName name="ｄｄ" localSheetId="28" hidden="1">{#N/A,#N/A,TRUE,"Krycí list"}</definedName>
    <definedName name="ｄｄ" localSheetId="14" hidden="1">{#N/A,#N/A,TRUE,"Krycí list"}</definedName>
    <definedName name="ｄｄ" hidden="1">{#N/A,#N/A,TRUE,"Krycí list"}</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a" localSheetId="12" hidden="1">{"'Sheet1'!$L$16"}</definedName>
    <definedName name="dda" localSheetId="11" hidden="1">{"'Sheet1'!$L$16"}</definedName>
    <definedName name="dda" localSheetId="13" hidden="1">{"'Sheet1'!$L$16"}</definedName>
    <definedName name="dda" localSheetId="16" hidden="1">{"'Sheet1'!$L$16"}</definedName>
    <definedName name="dda" localSheetId="21" hidden="1">{"'Sheet1'!$L$16"}</definedName>
    <definedName name="dda" localSheetId="18" hidden="1">{"'Sheet1'!$L$16"}</definedName>
    <definedName name="dda" localSheetId="19" hidden="1">{"'Sheet1'!$L$16"}</definedName>
    <definedName name="dda" localSheetId="20" hidden="1">{"'Sheet1'!$L$16"}</definedName>
    <definedName name="dda" localSheetId="22" hidden="1">{"'Sheet1'!$L$16"}</definedName>
    <definedName name="dda" localSheetId="24" hidden="1">{"'Sheet1'!$L$16"}</definedName>
    <definedName name="dda" localSheetId="28" hidden="1">{"'Sheet1'!$L$16"}</definedName>
    <definedName name="dda" localSheetId="14" hidden="1">{"'Sheet1'!$L$16"}</definedName>
    <definedName name="dda" hidden="1">{"'Sheet1'!$L$16"}</definedName>
    <definedName name="ddamlot" localSheetId="12" hidden="1">{"'Sheet1'!$L$16"}</definedName>
    <definedName name="ddamlot" localSheetId="11" hidden="1">{"'Sheet1'!$L$16"}</definedName>
    <definedName name="ddamlot" localSheetId="13" hidden="1">{"'Sheet1'!$L$16"}</definedName>
    <definedName name="ddamlot" localSheetId="16" hidden="1">{"'Sheet1'!$L$16"}</definedName>
    <definedName name="ddamlot" localSheetId="21" hidden="1">{"'Sheet1'!$L$16"}</definedName>
    <definedName name="ddamlot" localSheetId="18" hidden="1">{"'Sheet1'!$L$16"}</definedName>
    <definedName name="ddamlot" localSheetId="19" hidden="1">{"'Sheet1'!$L$16"}</definedName>
    <definedName name="ddamlot" localSheetId="20" hidden="1">{"'Sheet1'!$L$16"}</definedName>
    <definedName name="ddamlot" localSheetId="22" hidden="1">{"'Sheet1'!$L$16"}</definedName>
    <definedName name="ddamlot" localSheetId="24" hidden="1">{"'Sheet1'!$L$16"}</definedName>
    <definedName name="ddamlot" localSheetId="28" hidden="1">{"'Sheet1'!$L$16"}</definedName>
    <definedName name="ddamlot" localSheetId="14" hidden="1">{"'Sheet1'!$L$16"}</definedName>
    <definedName name="ddamlot" hidden="1">{"'Sheet1'!$L$16"}</definedName>
    <definedName name="ddång" localSheetId="12" hidden="1">{"'Sheet1'!$L$16"}</definedName>
    <definedName name="ddång" localSheetId="11" hidden="1">{"'Sheet1'!$L$16"}</definedName>
    <definedName name="ddång" localSheetId="13" hidden="1">{"'Sheet1'!$L$16"}</definedName>
    <definedName name="ddång" localSheetId="16" hidden="1">{"'Sheet1'!$L$16"}</definedName>
    <definedName name="ddång" localSheetId="21" hidden="1">{"'Sheet1'!$L$16"}</definedName>
    <definedName name="ddång" localSheetId="18" hidden="1">{"'Sheet1'!$L$16"}</definedName>
    <definedName name="ddång" localSheetId="19" hidden="1">{"'Sheet1'!$L$16"}</definedName>
    <definedName name="ddång" localSheetId="20" hidden="1">{"'Sheet1'!$L$16"}</definedName>
    <definedName name="ddång" localSheetId="22" hidden="1">{"'Sheet1'!$L$16"}</definedName>
    <definedName name="ddång" localSheetId="24" hidden="1">{"'Sheet1'!$L$16"}</definedName>
    <definedName name="ddång" localSheetId="28" hidden="1">{"'Sheet1'!$L$16"}</definedName>
    <definedName name="ddång" localSheetId="14" hidden="1">{"'Sheet1'!$L$16"}</definedName>
    <definedName name="ddång" hidden="1">{"'Sheet1'!$L$16"}</definedName>
    <definedName name="DDAY">#REF!</definedName>
    <definedName name="ddbd" hidden="1">#REF!</definedName>
    <definedName name="ddbdf" hidden="1">#REF!</definedName>
    <definedName name="ddc">#REF!</definedName>
    <definedName name="ddd" localSheetId="12" hidden="1">{"'Sheet1'!$L$16"}</definedName>
    <definedName name="ddd" localSheetId="11" hidden="1">{"'Sheet1'!$L$16"}</definedName>
    <definedName name="ddd" localSheetId="13" hidden="1">{"'Sheet1'!$L$16"}</definedName>
    <definedName name="ddd" localSheetId="16" hidden="1">{"'Sheet1'!$L$16"}</definedName>
    <definedName name="ddd" localSheetId="21" hidden="1">{"'Sheet1'!$L$16"}</definedName>
    <definedName name="ddd" localSheetId="18" hidden="1">{"'Sheet1'!$L$16"}</definedName>
    <definedName name="ddd" localSheetId="19" hidden="1">{"'Sheet1'!$L$16"}</definedName>
    <definedName name="ddd" localSheetId="20" hidden="1">{"'Sheet1'!$L$16"}</definedName>
    <definedName name="ddd" localSheetId="22" hidden="1">{"'Sheet1'!$L$16"}</definedName>
    <definedName name="ddd" localSheetId="24" hidden="1">{"'Sheet1'!$L$16"}</definedName>
    <definedName name="ddd" localSheetId="28" hidden="1">{"'Sheet1'!$L$16"}</definedName>
    <definedName name="ddd" localSheetId="14" hidden="1">{"'Sheet1'!$L$16"}</definedName>
    <definedName name="ddd" hidden="1">{"'Sheet1'!$L$16"}</definedName>
    <definedName name="ddd_1" localSheetId="12" hidden="1">{"'Sheet1'!$L$16"}</definedName>
    <definedName name="ddd_1" localSheetId="11" hidden="1">{"'Sheet1'!$L$16"}</definedName>
    <definedName name="ddd_1" localSheetId="13" hidden="1">{"'Sheet1'!$L$16"}</definedName>
    <definedName name="ddd_1" localSheetId="16" hidden="1">{"'Sheet1'!$L$16"}</definedName>
    <definedName name="ddd_1" localSheetId="21" hidden="1">{"'Sheet1'!$L$16"}</definedName>
    <definedName name="ddd_1" localSheetId="18" hidden="1">{"'Sheet1'!$L$16"}</definedName>
    <definedName name="ddd_1" localSheetId="19" hidden="1">{"'Sheet1'!$L$16"}</definedName>
    <definedName name="ddd_1" localSheetId="20" hidden="1">{"'Sheet1'!$L$16"}</definedName>
    <definedName name="ddd_1" localSheetId="22" hidden="1">{"'Sheet1'!$L$16"}</definedName>
    <definedName name="ddd_1" localSheetId="24" hidden="1">{"'Sheet1'!$L$16"}</definedName>
    <definedName name="ddd_1" localSheetId="28" hidden="1">{"'Sheet1'!$L$16"}</definedName>
    <definedName name="ddd_1" localSheetId="14" hidden="1">{"'Sheet1'!$L$16"}</definedName>
    <definedName name="ddd_1" hidden="1">{"'Sheet1'!$L$16"}</definedName>
    <definedName name="ddd_2" localSheetId="12" hidden="1">{"'Sheet1'!$L$16"}</definedName>
    <definedName name="ddd_2" localSheetId="11" hidden="1">{"'Sheet1'!$L$16"}</definedName>
    <definedName name="ddd_2" localSheetId="13" hidden="1">{"'Sheet1'!$L$16"}</definedName>
    <definedName name="ddd_2" localSheetId="16" hidden="1">{"'Sheet1'!$L$16"}</definedName>
    <definedName name="ddd_2" localSheetId="21" hidden="1">{"'Sheet1'!$L$16"}</definedName>
    <definedName name="ddd_2" localSheetId="18" hidden="1">{"'Sheet1'!$L$16"}</definedName>
    <definedName name="ddd_2" localSheetId="19" hidden="1">{"'Sheet1'!$L$16"}</definedName>
    <definedName name="ddd_2" localSheetId="20" hidden="1">{"'Sheet1'!$L$16"}</definedName>
    <definedName name="ddd_2" localSheetId="22" hidden="1">{"'Sheet1'!$L$16"}</definedName>
    <definedName name="ddd_2" localSheetId="24" hidden="1">{"'Sheet1'!$L$16"}</definedName>
    <definedName name="ddd_2" localSheetId="28" hidden="1">{"'Sheet1'!$L$16"}</definedName>
    <definedName name="ddd_2" localSheetId="14" hidden="1">{"'Sheet1'!$L$16"}</definedName>
    <definedName name="ddd_2" hidden="1">{"'Sheet1'!$L$16"}</definedName>
    <definedName name="dddd" localSheetId="12" hidden="1">{"'Sheet1'!$L$16"}</definedName>
    <definedName name="dddd" localSheetId="11" hidden="1">{"'Sheet1'!$L$16"}</definedName>
    <definedName name="dddd" localSheetId="13" hidden="1">{"'Sheet1'!$L$16"}</definedName>
    <definedName name="dddd" localSheetId="16" hidden="1">{"'Sheet1'!$L$16"}</definedName>
    <definedName name="dddd" localSheetId="21" hidden="1">{"'Sheet1'!$L$16"}</definedName>
    <definedName name="dddd" localSheetId="18" hidden="1">{"'Sheet1'!$L$16"}</definedName>
    <definedName name="dddd" localSheetId="19" hidden="1">{"'Sheet1'!$L$16"}</definedName>
    <definedName name="dddd" localSheetId="20" hidden="1">{"'Sheet1'!$L$16"}</definedName>
    <definedName name="dddd" localSheetId="22" hidden="1">{"'Sheet1'!$L$16"}</definedName>
    <definedName name="dddd" localSheetId="24" hidden="1">{"'Sheet1'!$L$16"}</definedName>
    <definedName name="dddd" localSheetId="28" hidden="1">{"'Sheet1'!$L$16"}</definedName>
    <definedName name="dddd" localSheetId="14" hidden="1">{"'Sheet1'!$L$16"}</definedName>
    <definedName name="dddd" hidden="1">{"'Sheet1'!$L$16"}</definedName>
    <definedName name="DDDĐ" localSheetId="12" hidden="1">{"'Sheet1'!$L$16"}</definedName>
    <definedName name="DDDĐ" localSheetId="11" hidden="1">{"'Sheet1'!$L$16"}</definedName>
    <definedName name="DDDĐ" localSheetId="13" hidden="1">{"'Sheet1'!$L$16"}</definedName>
    <definedName name="DDDĐ" localSheetId="16" hidden="1">{"'Sheet1'!$L$16"}</definedName>
    <definedName name="DDDĐ" localSheetId="21" hidden="1">{"'Sheet1'!$L$16"}</definedName>
    <definedName name="DDDĐ" localSheetId="18" hidden="1">{"'Sheet1'!$L$16"}</definedName>
    <definedName name="DDDĐ" localSheetId="19" hidden="1">{"'Sheet1'!$L$16"}</definedName>
    <definedName name="DDDĐ" localSheetId="20" hidden="1">{"'Sheet1'!$L$16"}</definedName>
    <definedName name="DDDĐ" localSheetId="22" hidden="1">{"'Sheet1'!$L$16"}</definedName>
    <definedName name="DDDĐ" localSheetId="24" hidden="1">{"'Sheet1'!$L$16"}</definedName>
    <definedName name="DDDĐ" localSheetId="28" hidden="1">{"'Sheet1'!$L$16"}</definedName>
    <definedName name="DDDĐ" localSheetId="14" hidden="1">{"'Sheet1'!$L$16"}</definedName>
    <definedName name="DDDĐ" hidden="1">{"'Sheet1'!$L$16"}</definedName>
    <definedName name="ddddd" localSheetId="12" hidden="1">{"'Sheet1'!$L$16"}</definedName>
    <definedName name="ddddd" localSheetId="11" hidden="1">{"'Sheet1'!$L$16"}</definedName>
    <definedName name="ddddd" localSheetId="13" hidden="1">{"'Sheet1'!$L$16"}</definedName>
    <definedName name="ddddd" localSheetId="16" hidden="1">{"'Sheet1'!$L$16"}</definedName>
    <definedName name="ddddd" localSheetId="21" hidden="1">{"'Sheet1'!$L$16"}</definedName>
    <definedName name="ddddd" localSheetId="18" hidden="1">{"'Sheet1'!$L$16"}</definedName>
    <definedName name="ddddd" localSheetId="19" hidden="1">{"'Sheet1'!$L$16"}</definedName>
    <definedName name="ddddd" localSheetId="20" hidden="1">{"'Sheet1'!$L$16"}</definedName>
    <definedName name="ddddd" localSheetId="22" hidden="1">{"'Sheet1'!$L$16"}</definedName>
    <definedName name="ddddd" localSheetId="24" hidden="1">{"'Sheet1'!$L$16"}</definedName>
    <definedName name="ddddd" localSheetId="28" hidden="1">{"'Sheet1'!$L$16"}</definedName>
    <definedName name="ddddd" localSheetId="14" hidden="1">{"'Sheet1'!$L$16"}</definedName>
    <definedName name="ddddd" hidden="1">{"'Sheet1'!$L$16"}</definedName>
    <definedName name="ddddd_1" localSheetId="12" hidden="1">{#N/A,#N/A,TRUE,"Basic";#N/A,#N/A,TRUE,"EXT-TABLE";#N/A,#N/A,TRUE,"STEEL";#N/A,#N/A,TRUE,"INT-Table";#N/A,#N/A,TRUE,"STEEL";#N/A,#N/A,TRUE,"Door"}</definedName>
    <definedName name="ddddd_1" localSheetId="11" hidden="1">{#N/A,#N/A,TRUE,"Basic";#N/A,#N/A,TRUE,"EXT-TABLE";#N/A,#N/A,TRUE,"STEEL";#N/A,#N/A,TRUE,"INT-Table";#N/A,#N/A,TRUE,"STEEL";#N/A,#N/A,TRUE,"Door"}</definedName>
    <definedName name="ddddd_1" localSheetId="13" hidden="1">{#N/A,#N/A,TRUE,"Basic";#N/A,#N/A,TRUE,"EXT-TABLE";#N/A,#N/A,TRUE,"STEEL";#N/A,#N/A,TRUE,"INT-Table";#N/A,#N/A,TRUE,"STEEL";#N/A,#N/A,TRUE,"Door"}</definedName>
    <definedName name="ddddd_1" localSheetId="16" hidden="1">{#N/A,#N/A,TRUE,"Basic";#N/A,#N/A,TRUE,"EXT-TABLE";#N/A,#N/A,TRUE,"STEEL";#N/A,#N/A,TRUE,"INT-Table";#N/A,#N/A,TRUE,"STEEL";#N/A,#N/A,TRUE,"Door"}</definedName>
    <definedName name="ddddd_1" localSheetId="21" hidden="1">{#N/A,#N/A,TRUE,"Basic";#N/A,#N/A,TRUE,"EXT-TABLE";#N/A,#N/A,TRUE,"STEEL";#N/A,#N/A,TRUE,"INT-Table";#N/A,#N/A,TRUE,"STEEL";#N/A,#N/A,TRUE,"Door"}</definedName>
    <definedName name="ddddd_1" localSheetId="18" hidden="1">{#N/A,#N/A,TRUE,"Basic";#N/A,#N/A,TRUE,"EXT-TABLE";#N/A,#N/A,TRUE,"STEEL";#N/A,#N/A,TRUE,"INT-Table";#N/A,#N/A,TRUE,"STEEL";#N/A,#N/A,TRUE,"Door"}</definedName>
    <definedName name="ddddd_1" localSheetId="19" hidden="1">{#N/A,#N/A,TRUE,"Basic";#N/A,#N/A,TRUE,"EXT-TABLE";#N/A,#N/A,TRUE,"STEEL";#N/A,#N/A,TRUE,"INT-Table";#N/A,#N/A,TRUE,"STEEL";#N/A,#N/A,TRUE,"Door"}</definedName>
    <definedName name="ddddd_1" localSheetId="20" hidden="1">{#N/A,#N/A,TRUE,"Basic";#N/A,#N/A,TRUE,"EXT-TABLE";#N/A,#N/A,TRUE,"STEEL";#N/A,#N/A,TRUE,"INT-Table";#N/A,#N/A,TRUE,"STEEL";#N/A,#N/A,TRUE,"Door"}</definedName>
    <definedName name="ddddd_1" localSheetId="22" hidden="1">{#N/A,#N/A,TRUE,"Basic";#N/A,#N/A,TRUE,"EXT-TABLE";#N/A,#N/A,TRUE,"STEEL";#N/A,#N/A,TRUE,"INT-Table";#N/A,#N/A,TRUE,"STEEL";#N/A,#N/A,TRUE,"Door"}</definedName>
    <definedName name="ddddd_1" localSheetId="24" hidden="1">{#N/A,#N/A,TRUE,"Basic";#N/A,#N/A,TRUE,"EXT-TABLE";#N/A,#N/A,TRUE,"STEEL";#N/A,#N/A,TRUE,"INT-Table";#N/A,#N/A,TRUE,"STEEL";#N/A,#N/A,TRUE,"Door"}</definedName>
    <definedName name="ddddd_1" localSheetId="28" hidden="1">{#N/A,#N/A,TRUE,"Basic";#N/A,#N/A,TRUE,"EXT-TABLE";#N/A,#N/A,TRUE,"STEEL";#N/A,#N/A,TRUE,"INT-Table";#N/A,#N/A,TRUE,"STEEL";#N/A,#N/A,TRUE,"Door"}</definedName>
    <definedName name="ddddd_1" localSheetId="14" hidden="1">{#N/A,#N/A,TRUE,"Basic";#N/A,#N/A,TRUE,"EXT-TABLE";#N/A,#N/A,TRUE,"STEEL";#N/A,#N/A,TRUE,"INT-Table";#N/A,#N/A,TRUE,"STEEL";#N/A,#N/A,TRUE,"Door"}</definedName>
    <definedName name="ddddd_1" hidden="1">{#N/A,#N/A,TRUE,"Basic";#N/A,#N/A,TRUE,"EXT-TABLE";#N/A,#N/A,TRUE,"STEEL";#N/A,#N/A,TRUE,"INT-Table";#N/A,#N/A,TRUE,"STEEL";#N/A,#N/A,TRUE,"Door"}</definedName>
    <definedName name="dddddd" localSheetId="12" hidden="1">{#N/A,#N/A,TRUE,"SUM";#N/A,#N/A,TRUE,"EE";#N/A,#N/A,TRUE,"AC";#N/A,#N/A,TRUE,"SN"}</definedName>
    <definedName name="dddddd" localSheetId="11" hidden="1">{#N/A,#N/A,TRUE,"SUM";#N/A,#N/A,TRUE,"EE";#N/A,#N/A,TRUE,"AC";#N/A,#N/A,TRUE,"SN"}</definedName>
    <definedName name="dddddd" localSheetId="13" hidden="1">{#N/A,#N/A,TRUE,"SUM";#N/A,#N/A,TRUE,"EE";#N/A,#N/A,TRUE,"AC";#N/A,#N/A,TRUE,"SN"}</definedName>
    <definedName name="dddddd" localSheetId="16" hidden="1">{#N/A,#N/A,TRUE,"SUM";#N/A,#N/A,TRUE,"EE";#N/A,#N/A,TRUE,"AC";#N/A,#N/A,TRUE,"SN"}</definedName>
    <definedName name="dddddd" localSheetId="21" hidden="1">{#N/A,#N/A,TRUE,"SUM";#N/A,#N/A,TRUE,"EE";#N/A,#N/A,TRUE,"AC";#N/A,#N/A,TRUE,"SN"}</definedName>
    <definedName name="dddddd" localSheetId="18" hidden="1">{#N/A,#N/A,TRUE,"SUM";#N/A,#N/A,TRUE,"EE";#N/A,#N/A,TRUE,"AC";#N/A,#N/A,TRUE,"SN"}</definedName>
    <definedName name="dddddd" localSheetId="19" hidden="1">{#N/A,#N/A,TRUE,"SUM";#N/A,#N/A,TRUE,"EE";#N/A,#N/A,TRUE,"AC";#N/A,#N/A,TRUE,"SN"}</definedName>
    <definedName name="dddddd" localSheetId="20" hidden="1">{#N/A,#N/A,TRUE,"SUM";#N/A,#N/A,TRUE,"EE";#N/A,#N/A,TRUE,"AC";#N/A,#N/A,TRUE,"SN"}</definedName>
    <definedName name="dddddd" localSheetId="22" hidden="1">{#N/A,#N/A,TRUE,"SUM";#N/A,#N/A,TRUE,"EE";#N/A,#N/A,TRUE,"AC";#N/A,#N/A,TRUE,"SN"}</definedName>
    <definedName name="dddddd" localSheetId="24" hidden="1">{#N/A,#N/A,TRUE,"SUM";#N/A,#N/A,TRUE,"EE";#N/A,#N/A,TRUE,"AC";#N/A,#N/A,TRUE,"SN"}</definedName>
    <definedName name="dddddd" localSheetId="28" hidden="1">{#N/A,#N/A,TRUE,"SUM";#N/A,#N/A,TRUE,"EE";#N/A,#N/A,TRUE,"AC";#N/A,#N/A,TRUE,"SN"}</definedName>
    <definedName name="dddddd" localSheetId="14" hidden="1">{#N/A,#N/A,TRUE,"SUM";#N/A,#N/A,TRUE,"EE";#N/A,#N/A,TRUE,"AC";#N/A,#N/A,TRUE,"SN"}</definedName>
    <definedName name="dddddd" hidden="1">{#N/A,#N/A,TRUE,"SUM";#N/A,#N/A,TRUE,"EE";#N/A,#N/A,TRUE,"AC";#N/A,#N/A,TRUE,"SN"}</definedName>
    <definedName name="ddddddbbbbb" hidden="1">#REF!</definedName>
    <definedName name="ddddddd" hidden="1">#REF!</definedName>
    <definedName name="DDDDDDDD" localSheetId="12" hidden="1">{#N/A,#N/A,TRUE,"SUM";#N/A,#N/A,TRUE,"EE";#N/A,#N/A,TRUE,"AC";#N/A,#N/A,TRUE,"SN"}</definedName>
    <definedName name="DDDDDDDD" localSheetId="11" hidden="1">{#N/A,#N/A,TRUE,"SUM";#N/A,#N/A,TRUE,"EE";#N/A,#N/A,TRUE,"AC";#N/A,#N/A,TRUE,"SN"}</definedName>
    <definedName name="DDDDDDDD" localSheetId="13" hidden="1">{#N/A,#N/A,TRUE,"SUM";#N/A,#N/A,TRUE,"EE";#N/A,#N/A,TRUE,"AC";#N/A,#N/A,TRUE,"SN"}</definedName>
    <definedName name="DDDDDDDD" localSheetId="16" hidden="1">{#N/A,#N/A,TRUE,"SUM";#N/A,#N/A,TRUE,"EE";#N/A,#N/A,TRUE,"AC";#N/A,#N/A,TRUE,"SN"}</definedName>
    <definedName name="DDDDDDDD" localSheetId="21" hidden="1">{#N/A,#N/A,TRUE,"SUM";#N/A,#N/A,TRUE,"EE";#N/A,#N/A,TRUE,"AC";#N/A,#N/A,TRUE,"SN"}</definedName>
    <definedName name="DDDDDDDD" localSheetId="18" hidden="1">{#N/A,#N/A,TRUE,"SUM";#N/A,#N/A,TRUE,"EE";#N/A,#N/A,TRUE,"AC";#N/A,#N/A,TRUE,"SN"}</definedName>
    <definedName name="DDDDDDDD" localSheetId="19" hidden="1">{#N/A,#N/A,TRUE,"SUM";#N/A,#N/A,TRUE,"EE";#N/A,#N/A,TRUE,"AC";#N/A,#N/A,TRUE,"SN"}</definedName>
    <definedName name="DDDDDDDD" localSheetId="20" hidden="1">{#N/A,#N/A,TRUE,"SUM";#N/A,#N/A,TRUE,"EE";#N/A,#N/A,TRUE,"AC";#N/A,#N/A,TRUE,"SN"}</definedName>
    <definedName name="DDDDDDDD" localSheetId="22" hidden="1">{#N/A,#N/A,TRUE,"SUM";#N/A,#N/A,TRUE,"EE";#N/A,#N/A,TRUE,"AC";#N/A,#N/A,TRUE,"SN"}</definedName>
    <definedName name="DDDDDDDD" localSheetId="24" hidden="1">{#N/A,#N/A,TRUE,"SUM";#N/A,#N/A,TRUE,"EE";#N/A,#N/A,TRUE,"AC";#N/A,#N/A,TRUE,"SN"}</definedName>
    <definedName name="DDDDDDDD" localSheetId="28" hidden="1">{#N/A,#N/A,TRUE,"SUM";#N/A,#N/A,TRUE,"EE";#N/A,#N/A,TRUE,"AC";#N/A,#N/A,TRUE,"SN"}</definedName>
    <definedName name="DDDDDDDD" localSheetId="14" hidden="1">{#N/A,#N/A,TRUE,"SUM";#N/A,#N/A,TRUE,"EE";#N/A,#N/A,TRUE,"AC";#N/A,#N/A,TRUE,"SN"}</definedName>
    <definedName name="DDDDDDDD" hidden="1">{#N/A,#N/A,TRUE,"SUM";#N/A,#N/A,TRUE,"EE";#N/A,#N/A,TRUE,"AC";#N/A,#N/A,TRUE,"SN"}</definedName>
    <definedName name="dddddddddd" localSheetId="12" hidden="1">{"'Sheet1'!$L$16"}</definedName>
    <definedName name="dddddddddd" localSheetId="11" hidden="1">{"'Sheet1'!$L$16"}</definedName>
    <definedName name="dddddddddd" localSheetId="13" hidden="1">{"'Sheet1'!$L$16"}</definedName>
    <definedName name="dddddddddd" localSheetId="16" hidden="1">{"'Sheet1'!$L$16"}</definedName>
    <definedName name="dddddddddd" localSheetId="21" hidden="1">{"'Sheet1'!$L$16"}</definedName>
    <definedName name="dddddddddd" localSheetId="18" hidden="1">{"'Sheet1'!$L$16"}</definedName>
    <definedName name="dddddddddd" localSheetId="19" hidden="1">{"'Sheet1'!$L$16"}</definedName>
    <definedName name="dddddddddd" localSheetId="20" hidden="1">{"'Sheet1'!$L$16"}</definedName>
    <definedName name="dddddddddd" localSheetId="22" hidden="1">{"'Sheet1'!$L$16"}</definedName>
    <definedName name="dddddddddd" localSheetId="24" hidden="1">{"'Sheet1'!$L$16"}</definedName>
    <definedName name="dddddddddd" localSheetId="28" hidden="1">{"'Sheet1'!$L$16"}</definedName>
    <definedName name="dddddddddd" localSheetId="14" hidden="1">{"'Sheet1'!$L$16"}</definedName>
    <definedName name="dddddddddd" hidden="1">{"'Sheet1'!$L$16"}</definedName>
    <definedName name="DDDDDDDDDDD" hidden="1">#REF!</definedName>
    <definedName name="dddddddddddd" hidden="1">#REF!</definedName>
    <definedName name="dddddddddddddd" localSheetId="12" hidden="1">{#N/A,#N/A,TRUE,"Basic";#N/A,#N/A,TRUE,"EXT-TABLE";#N/A,#N/A,TRUE,"STEEL";#N/A,#N/A,TRUE,"INT-Table";#N/A,#N/A,TRUE,"STEEL";#N/A,#N/A,TRUE,"Door"}</definedName>
    <definedName name="dddddddddddddd" localSheetId="11" hidden="1">{#N/A,#N/A,TRUE,"Basic";#N/A,#N/A,TRUE,"EXT-TABLE";#N/A,#N/A,TRUE,"STEEL";#N/A,#N/A,TRUE,"INT-Table";#N/A,#N/A,TRUE,"STEEL";#N/A,#N/A,TRUE,"Door"}</definedName>
    <definedName name="dddddddddddddd" localSheetId="13" hidden="1">{#N/A,#N/A,TRUE,"Basic";#N/A,#N/A,TRUE,"EXT-TABLE";#N/A,#N/A,TRUE,"STEEL";#N/A,#N/A,TRUE,"INT-Table";#N/A,#N/A,TRUE,"STEEL";#N/A,#N/A,TRUE,"Door"}</definedName>
    <definedName name="dddddddddddddd" localSheetId="16" hidden="1">{#N/A,#N/A,TRUE,"Basic";#N/A,#N/A,TRUE,"EXT-TABLE";#N/A,#N/A,TRUE,"STEEL";#N/A,#N/A,TRUE,"INT-Table";#N/A,#N/A,TRUE,"STEEL";#N/A,#N/A,TRUE,"Door"}</definedName>
    <definedName name="dddddddddddddd" localSheetId="21" hidden="1">{#N/A,#N/A,TRUE,"Basic";#N/A,#N/A,TRUE,"EXT-TABLE";#N/A,#N/A,TRUE,"STEEL";#N/A,#N/A,TRUE,"INT-Table";#N/A,#N/A,TRUE,"STEEL";#N/A,#N/A,TRUE,"Door"}</definedName>
    <definedName name="dddddddddddddd" localSheetId="18" hidden="1">{#N/A,#N/A,TRUE,"Basic";#N/A,#N/A,TRUE,"EXT-TABLE";#N/A,#N/A,TRUE,"STEEL";#N/A,#N/A,TRUE,"INT-Table";#N/A,#N/A,TRUE,"STEEL";#N/A,#N/A,TRUE,"Door"}</definedName>
    <definedName name="dddddddddddddd" localSheetId="19" hidden="1">{#N/A,#N/A,TRUE,"Basic";#N/A,#N/A,TRUE,"EXT-TABLE";#N/A,#N/A,TRUE,"STEEL";#N/A,#N/A,TRUE,"INT-Table";#N/A,#N/A,TRUE,"STEEL";#N/A,#N/A,TRUE,"Door"}</definedName>
    <definedName name="dddddddddddddd" localSheetId="20" hidden="1">{#N/A,#N/A,TRUE,"Basic";#N/A,#N/A,TRUE,"EXT-TABLE";#N/A,#N/A,TRUE,"STEEL";#N/A,#N/A,TRUE,"INT-Table";#N/A,#N/A,TRUE,"STEEL";#N/A,#N/A,TRUE,"Door"}</definedName>
    <definedName name="dddddddddddddd" localSheetId="22" hidden="1">{#N/A,#N/A,TRUE,"Basic";#N/A,#N/A,TRUE,"EXT-TABLE";#N/A,#N/A,TRUE,"STEEL";#N/A,#N/A,TRUE,"INT-Table";#N/A,#N/A,TRUE,"STEEL";#N/A,#N/A,TRUE,"Door"}</definedName>
    <definedName name="dddddddddddddd" localSheetId="24" hidden="1">{#N/A,#N/A,TRUE,"Basic";#N/A,#N/A,TRUE,"EXT-TABLE";#N/A,#N/A,TRUE,"STEEL";#N/A,#N/A,TRUE,"INT-Table";#N/A,#N/A,TRUE,"STEEL";#N/A,#N/A,TRUE,"Door"}</definedName>
    <definedName name="dddddddddddddd" localSheetId="28" hidden="1">{#N/A,#N/A,TRUE,"Basic";#N/A,#N/A,TRUE,"EXT-TABLE";#N/A,#N/A,TRUE,"STEEL";#N/A,#N/A,TRUE,"INT-Table";#N/A,#N/A,TRUE,"STEEL";#N/A,#N/A,TRUE,"Door"}</definedName>
    <definedName name="dddddddddddddd" localSheetId="14" hidden="1">{#N/A,#N/A,TRUE,"Basic";#N/A,#N/A,TRUE,"EXT-TABLE";#N/A,#N/A,TRUE,"STEEL";#N/A,#N/A,TRUE,"INT-Table";#N/A,#N/A,TRUE,"STEEL";#N/A,#N/A,TRUE,"Door"}</definedName>
    <definedName name="dddddddddddddd" hidden="1">{#N/A,#N/A,TRUE,"Basic";#N/A,#N/A,TRUE,"EXT-TABLE";#N/A,#N/A,TRUE,"STEEL";#N/A,#N/A,TRUE,"INT-Table";#N/A,#N/A,TRUE,"STEEL";#N/A,#N/A,TRUE,"Door"}</definedName>
    <definedName name="dddddddddddddd_1" localSheetId="12" hidden="1">{#N/A,#N/A,TRUE,"Basic";#N/A,#N/A,TRUE,"EXT-TABLE";#N/A,#N/A,TRUE,"STEEL";#N/A,#N/A,TRUE,"INT-Table";#N/A,#N/A,TRUE,"STEEL";#N/A,#N/A,TRUE,"Door"}</definedName>
    <definedName name="dddddddddddddd_1" localSheetId="11" hidden="1">{#N/A,#N/A,TRUE,"Basic";#N/A,#N/A,TRUE,"EXT-TABLE";#N/A,#N/A,TRUE,"STEEL";#N/A,#N/A,TRUE,"INT-Table";#N/A,#N/A,TRUE,"STEEL";#N/A,#N/A,TRUE,"Door"}</definedName>
    <definedName name="dddddddddddddd_1" localSheetId="13" hidden="1">{#N/A,#N/A,TRUE,"Basic";#N/A,#N/A,TRUE,"EXT-TABLE";#N/A,#N/A,TRUE,"STEEL";#N/A,#N/A,TRUE,"INT-Table";#N/A,#N/A,TRUE,"STEEL";#N/A,#N/A,TRUE,"Door"}</definedName>
    <definedName name="dddddddddddddd_1" localSheetId="16" hidden="1">{#N/A,#N/A,TRUE,"Basic";#N/A,#N/A,TRUE,"EXT-TABLE";#N/A,#N/A,TRUE,"STEEL";#N/A,#N/A,TRUE,"INT-Table";#N/A,#N/A,TRUE,"STEEL";#N/A,#N/A,TRUE,"Door"}</definedName>
    <definedName name="dddddddddddddd_1" localSheetId="21" hidden="1">{#N/A,#N/A,TRUE,"Basic";#N/A,#N/A,TRUE,"EXT-TABLE";#N/A,#N/A,TRUE,"STEEL";#N/A,#N/A,TRUE,"INT-Table";#N/A,#N/A,TRUE,"STEEL";#N/A,#N/A,TRUE,"Door"}</definedName>
    <definedName name="dddddddddddddd_1" localSheetId="18" hidden="1">{#N/A,#N/A,TRUE,"Basic";#N/A,#N/A,TRUE,"EXT-TABLE";#N/A,#N/A,TRUE,"STEEL";#N/A,#N/A,TRUE,"INT-Table";#N/A,#N/A,TRUE,"STEEL";#N/A,#N/A,TRUE,"Door"}</definedName>
    <definedName name="dddddddddddddd_1" localSheetId="19" hidden="1">{#N/A,#N/A,TRUE,"Basic";#N/A,#N/A,TRUE,"EXT-TABLE";#N/A,#N/A,TRUE,"STEEL";#N/A,#N/A,TRUE,"INT-Table";#N/A,#N/A,TRUE,"STEEL";#N/A,#N/A,TRUE,"Door"}</definedName>
    <definedName name="dddddddddddddd_1" localSheetId="20" hidden="1">{#N/A,#N/A,TRUE,"Basic";#N/A,#N/A,TRUE,"EXT-TABLE";#N/A,#N/A,TRUE,"STEEL";#N/A,#N/A,TRUE,"INT-Table";#N/A,#N/A,TRUE,"STEEL";#N/A,#N/A,TRUE,"Door"}</definedName>
    <definedName name="dddddddddddddd_1" localSheetId="22" hidden="1">{#N/A,#N/A,TRUE,"Basic";#N/A,#N/A,TRUE,"EXT-TABLE";#N/A,#N/A,TRUE,"STEEL";#N/A,#N/A,TRUE,"INT-Table";#N/A,#N/A,TRUE,"STEEL";#N/A,#N/A,TRUE,"Door"}</definedName>
    <definedName name="dddddddddddddd_1" localSheetId="24" hidden="1">{#N/A,#N/A,TRUE,"Basic";#N/A,#N/A,TRUE,"EXT-TABLE";#N/A,#N/A,TRUE,"STEEL";#N/A,#N/A,TRUE,"INT-Table";#N/A,#N/A,TRUE,"STEEL";#N/A,#N/A,TRUE,"Door"}</definedName>
    <definedName name="dddddddddddddd_1" localSheetId="28" hidden="1">{#N/A,#N/A,TRUE,"Basic";#N/A,#N/A,TRUE,"EXT-TABLE";#N/A,#N/A,TRUE,"STEEL";#N/A,#N/A,TRUE,"INT-Table";#N/A,#N/A,TRUE,"STEEL";#N/A,#N/A,TRUE,"Door"}</definedName>
    <definedName name="dddddddddddddd_1" localSheetId="14" hidden="1">{#N/A,#N/A,TRUE,"Basic";#N/A,#N/A,TRUE,"EXT-TABLE";#N/A,#N/A,TRUE,"STEEL";#N/A,#N/A,TRUE,"INT-Table";#N/A,#N/A,TRUE,"STEEL";#N/A,#N/A,TRUE,"Door"}</definedName>
    <definedName name="dddddddddddddd_1" hidden="1">{#N/A,#N/A,TRUE,"Basic";#N/A,#N/A,TRUE,"EXT-TABLE";#N/A,#N/A,TRUE,"STEEL";#N/A,#N/A,TRUE,"INT-Table";#N/A,#N/A,TRUE,"STEEL";#N/A,#N/A,TRUE,"Door"}</definedName>
    <definedName name="dddddddddddddddd" localSheetId="12" hidden="1">{#N/A,#N/A,TRUE,"Krycí list"}</definedName>
    <definedName name="dddddddddddddddd" localSheetId="11" hidden="1">{#N/A,#N/A,TRUE,"Krycí list"}</definedName>
    <definedName name="dddddddddddddddd" localSheetId="13" hidden="1">{#N/A,#N/A,TRUE,"Krycí list"}</definedName>
    <definedName name="dddddddddddddddd" localSheetId="16" hidden="1">{#N/A,#N/A,TRUE,"Krycí list"}</definedName>
    <definedName name="dddddddddddddddd" localSheetId="21" hidden="1">{#N/A,#N/A,TRUE,"Krycí list"}</definedName>
    <definedName name="dddddddddddddddd" localSheetId="18" hidden="1">{#N/A,#N/A,TRUE,"Krycí list"}</definedName>
    <definedName name="dddddddddddddddd" localSheetId="19" hidden="1">{#N/A,#N/A,TRUE,"Krycí list"}</definedName>
    <definedName name="dddddddddddddddd" localSheetId="20" hidden="1">{#N/A,#N/A,TRUE,"Krycí list"}</definedName>
    <definedName name="dddddddddddddddd" localSheetId="22" hidden="1">{#N/A,#N/A,TRUE,"Krycí list"}</definedName>
    <definedName name="dddddddddddddddd" localSheetId="24" hidden="1">{#N/A,#N/A,TRUE,"Krycí list"}</definedName>
    <definedName name="dddddddddddddddd" localSheetId="28" hidden="1">{#N/A,#N/A,TRUE,"Krycí list"}</definedName>
    <definedName name="dddddddddddddddd" localSheetId="14" hidden="1">{#N/A,#N/A,TRUE,"Krycí list"}</definedName>
    <definedName name="dddddddddddddddd" hidden="1">{#N/A,#N/A,TRUE,"Krycí list"}</definedName>
    <definedName name="dddddddddddddddđ" localSheetId="12" hidden="1">{"'Sheet1'!$L$16"}</definedName>
    <definedName name="dddddddddddddddđ" localSheetId="11" hidden="1">{"'Sheet1'!$L$16"}</definedName>
    <definedName name="dddddddddddddddđ" localSheetId="13" hidden="1">{"'Sheet1'!$L$16"}</definedName>
    <definedName name="dddddddddddddddđ" localSheetId="16" hidden="1">{"'Sheet1'!$L$16"}</definedName>
    <definedName name="dddddddddddddddđ" localSheetId="21" hidden="1">{"'Sheet1'!$L$16"}</definedName>
    <definedName name="dddddddddddddddđ" localSheetId="18" hidden="1">{"'Sheet1'!$L$16"}</definedName>
    <definedName name="dddddddddddddddđ" localSheetId="19" hidden="1">{"'Sheet1'!$L$16"}</definedName>
    <definedName name="dddddddddddddddđ" localSheetId="20" hidden="1">{"'Sheet1'!$L$16"}</definedName>
    <definedName name="dddddddddddddddđ" localSheetId="22" hidden="1">{"'Sheet1'!$L$16"}</definedName>
    <definedName name="dddddddddddddddđ" localSheetId="24" hidden="1">{"'Sheet1'!$L$16"}</definedName>
    <definedName name="dddddddddddddddđ" localSheetId="28" hidden="1">{"'Sheet1'!$L$16"}</definedName>
    <definedName name="dddddddddddddddđ" localSheetId="14" hidden="1">{"'Sheet1'!$L$16"}</definedName>
    <definedName name="dddddddddddddddđ" hidden="1">{"'Sheet1'!$L$16"}</definedName>
    <definedName name="DDDDDDDDDDDDDDDDDDDDDDDDDDDDDDDDDDDD" hidden="1">#REF!</definedName>
    <definedName name="ddddddddddddddddddddddddddddddddddddddddd" hidden="1">#REF!</definedName>
    <definedName name="ddddjgdjg" hidden="1">#REF!</definedName>
    <definedName name="dddds" hidden="1">#REF!</definedName>
    <definedName name="dddf" localSheetId="12" hidden="1">{"'장비'!$A$3:$M$12"}</definedName>
    <definedName name="dddf" localSheetId="11" hidden="1">{"'장비'!$A$3:$M$12"}</definedName>
    <definedName name="dddf" localSheetId="13" hidden="1">{"'장비'!$A$3:$M$12"}</definedName>
    <definedName name="dddf" localSheetId="16" hidden="1">{"'장비'!$A$3:$M$12"}</definedName>
    <definedName name="dddf" localSheetId="21" hidden="1">{"'장비'!$A$3:$M$12"}</definedName>
    <definedName name="dddf" localSheetId="18" hidden="1">{"'장비'!$A$3:$M$12"}</definedName>
    <definedName name="dddf" localSheetId="19" hidden="1">{"'장비'!$A$3:$M$12"}</definedName>
    <definedName name="dddf" localSheetId="20" hidden="1">{"'장비'!$A$3:$M$12"}</definedName>
    <definedName name="dddf" localSheetId="22" hidden="1">{"'장비'!$A$3:$M$12"}</definedName>
    <definedName name="dddf" localSheetId="24" hidden="1">{"'장비'!$A$3:$M$12"}</definedName>
    <definedName name="dddf" localSheetId="28" hidden="1">{"'장비'!$A$3:$M$12"}</definedName>
    <definedName name="dddf" localSheetId="14" hidden="1">{"'장비'!$A$3:$M$12"}</definedName>
    <definedName name="dddf" hidden="1">{"'장비'!$A$3:$M$12"}</definedName>
    <definedName name="dddghgghjhk" localSheetId="12" hidden="1">{"'Sheet1'!$L$16"}</definedName>
    <definedName name="dddghgghjhk" localSheetId="11" hidden="1">{"'Sheet1'!$L$16"}</definedName>
    <definedName name="dddghgghjhk" localSheetId="13" hidden="1">{"'Sheet1'!$L$16"}</definedName>
    <definedName name="dddghgghjhk" localSheetId="16" hidden="1">{"'Sheet1'!$L$16"}</definedName>
    <definedName name="dddghgghjhk" localSheetId="21" hidden="1">{"'Sheet1'!$L$16"}</definedName>
    <definedName name="dddghgghjhk" localSheetId="18" hidden="1">{"'Sheet1'!$L$16"}</definedName>
    <definedName name="dddghgghjhk" localSheetId="19" hidden="1">{"'Sheet1'!$L$16"}</definedName>
    <definedName name="dddghgghjhk" localSheetId="20" hidden="1">{"'Sheet1'!$L$16"}</definedName>
    <definedName name="dddghgghjhk" localSheetId="22" hidden="1">{"'Sheet1'!$L$16"}</definedName>
    <definedName name="dddghgghjhk" localSheetId="24" hidden="1">{"'Sheet1'!$L$16"}</definedName>
    <definedName name="dddghgghjhk" localSheetId="28" hidden="1">{"'Sheet1'!$L$16"}</definedName>
    <definedName name="dddghgghjhk" localSheetId="14" hidden="1">{"'Sheet1'!$L$16"}</definedName>
    <definedName name="dddghgghjhk" hidden="1">{"'Sheet1'!$L$16"}</definedName>
    <definedName name="dddr" localSheetId="12" hidden="1">{"'Sheet1'!$L$16"}</definedName>
    <definedName name="dddr" localSheetId="11" hidden="1">{"'Sheet1'!$L$16"}</definedName>
    <definedName name="dddr" localSheetId="13" hidden="1">{"'Sheet1'!$L$16"}</definedName>
    <definedName name="dddr" localSheetId="16" hidden="1">{"'Sheet1'!$L$16"}</definedName>
    <definedName name="dddr" localSheetId="21" hidden="1">{"'Sheet1'!$L$16"}</definedName>
    <definedName name="dddr" localSheetId="18" hidden="1">{"'Sheet1'!$L$16"}</definedName>
    <definedName name="dddr" localSheetId="19" hidden="1">{"'Sheet1'!$L$16"}</definedName>
    <definedName name="dddr" localSheetId="20" hidden="1">{"'Sheet1'!$L$16"}</definedName>
    <definedName name="dddr" localSheetId="22" hidden="1">{"'Sheet1'!$L$16"}</definedName>
    <definedName name="dddr" localSheetId="24" hidden="1">{"'Sheet1'!$L$16"}</definedName>
    <definedName name="dddr" localSheetId="28" hidden="1">{"'Sheet1'!$L$16"}</definedName>
    <definedName name="dddr" localSheetId="14" hidden="1">{"'Sheet1'!$L$16"}</definedName>
    <definedName name="dddr" hidden="1">{"'Sheet1'!$L$16"}</definedName>
    <definedName name="ddds" localSheetId="12" hidden="1">{"'Sheet1'!$L$16"}</definedName>
    <definedName name="ddds" localSheetId="11" hidden="1">{"'Sheet1'!$L$16"}</definedName>
    <definedName name="ddds" localSheetId="13" hidden="1">{"'Sheet1'!$L$16"}</definedName>
    <definedName name="ddds" localSheetId="16" hidden="1">{"'Sheet1'!$L$16"}</definedName>
    <definedName name="ddds" localSheetId="21" hidden="1">{"'Sheet1'!$L$16"}</definedName>
    <definedName name="ddds" localSheetId="18" hidden="1">{"'Sheet1'!$L$16"}</definedName>
    <definedName name="ddds" localSheetId="19" hidden="1">{"'Sheet1'!$L$16"}</definedName>
    <definedName name="ddds" localSheetId="20" hidden="1">{"'Sheet1'!$L$16"}</definedName>
    <definedName name="ddds" localSheetId="22" hidden="1">{"'Sheet1'!$L$16"}</definedName>
    <definedName name="ddds" localSheetId="24" hidden="1">{"'Sheet1'!$L$16"}</definedName>
    <definedName name="ddds" localSheetId="28" hidden="1">{"'Sheet1'!$L$16"}</definedName>
    <definedName name="ddds" localSheetId="14" hidden="1">{"'Sheet1'!$L$16"}</definedName>
    <definedName name="ddds" hidden="1">{"'Sheet1'!$L$16"}</definedName>
    <definedName name="dddt" localSheetId="12" hidden="1">{"'Break down'!$A$4"}</definedName>
    <definedName name="dddt" localSheetId="11" hidden="1">{"'Break down'!$A$4"}</definedName>
    <definedName name="dddt" localSheetId="13" hidden="1">{"'Break down'!$A$4"}</definedName>
    <definedName name="dddt" localSheetId="16" hidden="1">{"'Break down'!$A$4"}</definedName>
    <definedName name="dddt" localSheetId="21" hidden="1">{"'Break down'!$A$4"}</definedName>
    <definedName name="dddt" localSheetId="18" hidden="1">{"'Break down'!$A$4"}</definedName>
    <definedName name="dddt" localSheetId="19" hidden="1">{"'Break down'!$A$4"}</definedName>
    <definedName name="dddt" localSheetId="20" hidden="1">{"'Break down'!$A$4"}</definedName>
    <definedName name="dddt" localSheetId="22" hidden="1">{"'Break down'!$A$4"}</definedName>
    <definedName name="dddt" localSheetId="24" hidden="1">{"'Break down'!$A$4"}</definedName>
    <definedName name="dddt" localSheetId="28" hidden="1">{"'Break down'!$A$4"}</definedName>
    <definedName name="dddt" localSheetId="14" hidden="1">{"'Break down'!$A$4"}</definedName>
    <definedName name="dddt" hidden="1">{"'Break down'!$A$4"}</definedName>
    <definedName name="ddduc">#REF!</definedName>
    <definedName name="DDEE" localSheetId="12" hidden="1">{"'Sheet1'!$L$16"}</definedName>
    <definedName name="DDEE" localSheetId="11" hidden="1">{"'Sheet1'!$L$16"}</definedName>
    <definedName name="DDEE" localSheetId="13" hidden="1">{"'Sheet1'!$L$16"}</definedName>
    <definedName name="DDEE" localSheetId="16" hidden="1">{"'Sheet1'!$L$16"}</definedName>
    <definedName name="DDEE" localSheetId="21" hidden="1">{"'Sheet1'!$L$16"}</definedName>
    <definedName name="DDEE" localSheetId="18" hidden="1">{"'Sheet1'!$L$16"}</definedName>
    <definedName name="DDEE" localSheetId="19" hidden="1">{"'Sheet1'!$L$16"}</definedName>
    <definedName name="DDEE" localSheetId="20" hidden="1">{"'Sheet1'!$L$16"}</definedName>
    <definedName name="DDEE" localSheetId="22" hidden="1">{"'Sheet1'!$L$16"}</definedName>
    <definedName name="DDEE" localSheetId="24" hidden="1">{"'Sheet1'!$L$16"}</definedName>
    <definedName name="DDEE" localSheetId="28" hidden="1">{"'Sheet1'!$L$16"}</definedName>
    <definedName name="DDEE" localSheetId="14" hidden="1">{"'Sheet1'!$L$16"}</definedName>
    <definedName name="DDEE" hidden="1">{"'Sheet1'!$L$16"}</definedName>
    <definedName name="ddf" localSheetId="12" hidden="1">{"'Sheet1'!$L$16"}</definedName>
    <definedName name="ddf" localSheetId="11" hidden="1">{"'Sheet1'!$L$16"}</definedName>
    <definedName name="ddf" localSheetId="13" hidden="1">{"'Sheet1'!$L$16"}</definedName>
    <definedName name="ddf" localSheetId="16" hidden="1">{"'Sheet1'!$L$16"}</definedName>
    <definedName name="ddf" localSheetId="21" hidden="1">{"'Sheet1'!$L$16"}</definedName>
    <definedName name="ddf" localSheetId="18" hidden="1">{"'Sheet1'!$L$16"}</definedName>
    <definedName name="ddf" localSheetId="19" hidden="1">{"'Sheet1'!$L$16"}</definedName>
    <definedName name="ddf" localSheetId="20" hidden="1">{"'Sheet1'!$L$16"}</definedName>
    <definedName name="ddf" localSheetId="22" hidden="1">{"'Sheet1'!$L$16"}</definedName>
    <definedName name="ddf" localSheetId="24" hidden="1">{"'Sheet1'!$L$16"}</definedName>
    <definedName name="ddf" localSheetId="28" hidden="1">{"'Sheet1'!$L$16"}</definedName>
    <definedName name="ddf" localSheetId="14" hidden="1">{"'Sheet1'!$L$16"}</definedName>
    <definedName name="ddf" hidden="1">{"'Sheet1'!$L$16"}</definedName>
    <definedName name="DDFD" localSheetId="12" hidden="1">{#N/A,#N/A,FALSE,"CCTV"}</definedName>
    <definedName name="DDFD" localSheetId="11" hidden="1">{#N/A,#N/A,FALSE,"CCTV"}</definedName>
    <definedName name="DDFD" localSheetId="13" hidden="1">{#N/A,#N/A,FALSE,"CCTV"}</definedName>
    <definedName name="DDFD" localSheetId="16" hidden="1">{#N/A,#N/A,FALSE,"CCTV"}</definedName>
    <definedName name="DDFD" localSheetId="21" hidden="1">{#N/A,#N/A,FALSE,"CCTV"}</definedName>
    <definedName name="DDFD" localSheetId="18" hidden="1">{#N/A,#N/A,FALSE,"CCTV"}</definedName>
    <definedName name="DDFD" localSheetId="19" hidden="1">{#N/A,#N/A,FALSE,"CCTV"}</definedName>
    <definedName name="DDFD" localSheetId="20" hidden="1">{#N/A,#N/A,FALSE,"CCTV"}</definedName>
    <definedName name="DDFD" localSheetId="22" hidden="1">{#N/A,#N/A,FALSE,"CCTV"}</definedName>
    <definedName name="DDFD" localSheetId="24" hidden="1">{#N/A,#N/A,FALSE,"CCTV"}</definedName>
    <definedName name="DDFD" localSheetId="28" hidden="1">{#N/A,#N/A,FALSE,"CCTV"}</definedName>
    <definedName name="DDFD" localSheetId="14" hidden="1">{#N/A,#N/A,FALSE,"CCTV"}</definedName>
    <definedName name="DDFD" hidden="1">{#N/A,#N/A,FALSE,"CCTV"}</definedName>
    <definedName name="DDFDF" hidden="1">#REF!</definedName>
    <definedName name="DDFR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gdg" localSheetId="12" hidden="1">{"Offgrid",#N/A,FALSE,"OFFGRID";"Region",#N/A,FALSE,"REGION";"Offgrid -2",#N/A,FALSE,"OFFGRID";"WTP",#N/A,FALSE,"WTP";"WTP -2",#N/A,FALSE,"WTP";"Project",#N/A,FALSE,"PROJECT";"Summary -2",#N/A,FALSE,"SUMMARY"}</definedName>
    <definedName name="ddggdg" localSheetId="11" hidden="1">{"Offgrid",#N/A,FALSE,"OFFGRID";"Region",#N/A,FALSE,"REGION";"Offgrid -2",#N/A,FALSE,"OFFGRID";"WTP",#N/A,FALSE,"WTP";"WTP -2",#N/A,FALSE,"WTP";"Project",#N/A,FALSE,"PROJECT";"Summary -2",#N/A,FALSE,"SUMMARY"}</definedName>
    <definedName name="ddggdg" localSheetId="13" hidden="1">{"Offgrid",#N/A,FALSE,"OFFGRID";"Region",#N/A,FALSE,"REGION";"Offgrid -2",#N/A,FALSE,"OFFGRID";"WTP",#N/A,FALSE,"WTP";"WTP -2",#N/A,FALSE,"WTP";"Project",#N/A,FALSE,"PROJECT";"Summary -2",#N/A,FALSE,"SUMMARY"}</definedName>
    <definedName name="ddggdg" localSheetId="16" hidden="1">{"Offgrid",#N/A,FALSE,"OFFGRID";"Region",#N/A,FALSE,"REGION";"Offgrid -2",#N/A,FALSE,"OFFGRID";"WTP",#N/A,FALSE,"WTP";"WTP -2",#N/A,FALSE,"WTP";"Project",#N/A,FALSE,"PROJECT";"Summary -2",#N/A,FALSE,"SUMMARY"}</definedName>
    <definedName name="ddggdg" localSheetId="21" hidden="1">{"Offgrid",#N/A,FALSE,"OFFGRID";"Region",#N/A,FALSE,"REGION";"Offgrid -2",#N/A,FALSE,"OFFGRID";"WTP",#N/A,FALSE,"WTP";"WTP -2",#N/A,FALSE,"WTP";"Project",#N/A,FALSE,"PROJECT";"Summary -2",#N/A,FALSE,"SUMMARY"}</definedName>
    <definedName name="ddggdg" localSheetId="18" hidden="1">{"Offgrid",#N/A,FALSE,"OFFGRID";"Region",#N/A,FALSE,"REGION";"Offgrid -2",#N/A,FALSE,"OFFGRID";"WTP",#N/A,FALSE,"WTP";"WTP -2",#N/A,FALSE,"WTP";"Project",#N/A,FALSE,"PROJECT";"Summary -2",#N/A,FALSE,"SUMMARY"}</definedName>
    <definedName name="ddggdg" localSheetId="19" hidden="1">{"Offgrid",#N/A,FALSE,"OFFGRID";"Region",#N/A,FALSE,"REGION";"Offgrid -2",#N/A,FALSE,"OFFGRID";"WTP",#N/A,FALSE,"WTP";"WTP -2",#N/A,FALSE,"WTP";"Project",#N/A,FALSE,"PROJECT";"Summary -2",#N/A,FALSE,"SUMMARY"}</definedName>
    <definedName name="ddggdg" localSheetId="20" hidden="1">{"Offgrid",#N/A,FALSE,"OFFGRID";"Region",#N/A,FALSE,"REGION";"Offgrid -2",#N/A,FALSE,"OFFGRID";"WTP",#N/A,FALSE,"WTP";"WTP -2",#N/A,FALSE,"WTP";"Project",#N/A,FALSE,"PROJECT";"Summary -2",#N/A,FALSE,"SUMMARY"}</definedName>
    <definedName name="ddggdg" localSheetId="22" hidden="1">{"Offgrid",#N/A,FALSE,"OFFGRID";"Region",#N/A,FALSE,"REGION";"Offgrid -2",#N/A,FALSE,"OFFGRID";"WTP",#N/A,FALSE,"WTP";"WTP -2",#N/A,FALSE,"WTP";"Project",#N/A,FALSE,"PROJECT";"Summary -2",#N/A,FALSE,"SUMMARY"}</definedName>
    <definedName name="ddggdg" localSheetId="24" hidden="1">{"Offgrid",#N/A,FALSE,"OFFGRID";"Region",#N/A,FALSE,"REGION";"Offgrid -2",#N/A,FALSE,"OFFGRID";"WTP",#N/A,FALSE,"WTP";"WTP -2",#N/A,FALSE,"WTP";"Project",#N/A,FALSE,"PROJECT";"Summary -2",#N/A,FALSE,"SUMMARY"}</definedName>
    <definedName name="ddggdg" localSheetId="28" hidden="1">{"Offgrid",#N/A,FALSE,"OFFGRID";"Region",#N/A,FALSE,"REGION";"Offgrid -2",#N/A,FALSE,"OFFGRID";"WTP",#N/A,FALSE,"WTP";"WTP -2",#N/A,FALSE,"WTP";"Project",#N/A,FALSE,"PROJECT";"Summary -2",#N/A,FALSE,"SUMMARY"}</definedName>
    <definedName name="ddggdg" localSheetId="14" hidden="1">{"Offgrid",#N/A,FALSE,"OFFGRID";"Region",#N/A,FALSE,"REGION";"Offgrid -2",#N/A,FALSE,"OFFGRID";"WTP",#N/A,FALSE,"WTP";"WTP -2",#N/A,FALSE,"WTP";"Project",#N/A,FALSE,"PROJECT";"Summary -2",#N/A,FALSE,"SUMMARY"}</definedName>
    <definedName name="ddggdg" hidden="1">{"Offgrid",#N/A,FALSE,"OFFGRID";"Region",#N/A,FALSE,"REGION";"Offgrid -2",#N/A,FALSE,"OFFGRID";"WTP",#N/A,FALSE,"WTP";"WTP -2",#N/A,FALSE,"WTP";"Project",#N/A,FALSE,"PROJECT";"Summary -2",#N/A,FALSE,"SUMMARY"}</definedName>
    <definedName name="ddghhjjjj" hidden="1">#REF!</definedName>
    <definedName name="ddhtnc">#REF!</definedName>
    <definedName name="ddhtvl">#REF!</definedName>
    <definedName name="ddia">#REF!</definedName>
    <definedName name="ddien">#REF!</definedName>
    <definedName name="ddsf" hidden="1">#REF!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 localSheetId="12" hidden="1">{"'Liquid'!$A$1:$U$57"}</definedName>
    <definedName name="de" localSheetId="11" hidden="1">{"'Liquid'!$A$1:$U$57"}</definedName>
    <definedName name="de" localSheetId="13" hidden="1">{"'Liquid'!$A$1:$U$57"}</definedName>
    <definedName name="de" localSheetId="16" hidden="1">{"'Liquid'!$A$1:$U$57"}</definedName>
    <definedName name="de" localSheetId="21" hidden="1">{"'Liquid'!$A$1:$U$57"}</definedName>
    <definedName name="de" localSheetId="18" hidden="1">{"'Liquid'!$A$1:$U$57"}</definedName>
    <definedName name="de" localSheetId="19" hidden="1">{"'Liquid'!$A$1:$U$57"}</definedName>
    <definedName name="de" localSheetId="20" hidden="1">{"'Liquid'!$A$1:$U$57"}</definedName>
    <definedName name="de" localSheetId="22" hidden="1">{"'Liquid'!$A$1:$U$57"}</definedName>
    <definedName name="de" localSheetId="24" hidden="1">{"'Liquid'!$A$1:$U$57"}</definedName>
    <definedName name="de" localSheetId="28" hidden="1">{"'Liquid'!$A$1:$U$57"}</definedName>
    <definedName name="de" localSheetId="14" hidden="1">{"'Liquid'!$A$1:$U$57"}</definedName>
    <definedName name="de" hidden="1">{"'Liquid'!$A$1:$U$57"}</definedName>
    <definedName name="đe" localSheetId="12" hidden="1">{"'Sheet1'!$L$16"}</definedName>
    <definedName name="đe" localSheetId="11" hidden="1">{"'Sheet1'!$L$16"}</definedName>
    <definedName name="đe" localSheetId="13" hidden="1">{"'Sheet1'!$L$16"}</definedName>
    <definedName name="đe" localSheetId="16" hidden="1">{"'Sheet1'!$L$16"}</definedName>
    <definedName name="đe" localSheetId="21" hidden="1">{"'Sheet1'!$L$16"}</definedName>
    <definedName name="đe" localSheetId="18" hidden="1">{"'Sheet1'!$L$16"}</definedName>
    <definedName name="đe" localSheetId="19" hidden="1">{"'Sheet1'!$L$16"}</definedName>
    <definedName name="đe" localSheetId="20" hidden="1">{"'Sheet1'!$L$16"}</definedName>
    <definedName name="đe" localSheetId="22" hidden="1">{"'Sheet1'!$L$16"}</definedName>
    <definedName name="đe" localSheetId="24" hidden="1">{"'Sheet1'!$L$16"}</definedName>
    <definedName name="đe" localSheetId="28" hidden="1">{"'Sheet1'!$L$16"}</definedName>
    <definedName name="đe" localSheetId="14" hidden="1">{"'Sheet1'!$L$16"}</definedName>
    <definedName name="đe" hidden="1">{"'Sheet1'!$L$16"}</definedName>
    <definedName name="deaaa" localSheetId="12" hidden="1">{#N/A,#N/A,TRUE,"Krycí list"}</definedName>
    <definedName name="deaaa" localSheetId="11" hidden="1">{#N/A,#N/A,TRUE,"Krycí list"}</definedName>
    <definedName name="deaaa" localSheetId="13" hidden="1">{#N/A,#N/A,TRUE,"Krycí list"}</definedName>
    <definedName name="deaaa" localSheetId="16" hidden="1">{#N/A,#N/A,TRUE,"Krycí list"}</definedName>
    <definedName name="deaaa" localSheetId="21" hidden="1">{#N/A,#N/A,TRUE,"Krycí list"}</definedName>
    <definedName name="deaaa" localSheetId="18" hidden="1">{#N/A,#N/A,TRUE,"Krycí list"}</definedName>
    <definedName name="deaaa" localSheetId="19" hidden="1">{#N/A,#N/A,TRUE,"Krycí list"}</definedName>
    <definedName name="deaaa" localSheetId="20" hidden="1">{#N/A,#N/A,TRUE,"Krycí list"}</definedName>
    <definedName name="deaaa" localSheetId="22" hidden="1">{#N/A,#N/A,TRUE,"Krycí list"}</definedName>
    <definedName name="deaaa" localSheetId="24" hidden="1">{#N/A,#N/A,TRUE,"Krycí list"}</definedName>
    <definedName name="deaaa" localSheetId="28" hidden="1">{#N/A,#N/A,TRUE,"Krycí list"}</definedName>
    <definedName name="deaaa" localSheetId="14" hidden="1">{#N/A,#N/A,TRUE,"Krycí list"}</definedName>
    <definedName name="deaaa" hidden="1">{#N/A,#N/A,TRUE,"Krycí list"}</definedName>
    <definedName name="dec" localSheetId="12" hidden="1">{"Offgrid",#N/A,FALSE,"OFFGRID";"Region",#N/A,FALSE,"REGION";"Offgrid -2",#N/A,FALSE,"OFFGRID";"WTP",#N/A,FALSE,"WTP";"WTP -2",#N/A,FALSE,"WTP";"Project",#N/A,FALSE,"PROJECT";"Summary -2",#N/A,FALSE,"SUMMARY"}</definedName>
    <definedName name="dec" localSheetId="11" hidden="1">{"Offgrid",#N/A,FALSE,"OFFGRID";"Region",#N/A,FALSE,"REGION";"Offgrid -2",#N/A,FALSE,"OFFGRID";"WTP",#N/A,FALSE,"WTP";"WTP -2",#N/A,FALSE,"WTP";"Project",#N/A,FALSE,"PROJECT";"Summary -2",#N/A,FALSE,"SUMMARY"}</definedName>
    <definedName name="dec" localSheetId="13" hidden="1">{"Offgrid",#N/A,FALSE,"OFFGRID";"Region",#N/A,FALSE,"REGION";"Offgrid -2",#N/A,FALSE,"OFFGRID";"WTP",#N/A,FALSE,"WTP";"WTP -2",#N/A,FALSE,"WTP";"Project",#N/A,FALSE,"PROJECT";"Summary -2",#N/A,FALSE,"SUMMARY"}</definedName>
    <definedName name="dec" localSheetId="16" hidden="1">{"Offgrid",#N/A,FALSE,"OFFGRID";"Region",#N/A,FALSE,"REGION";"Offgrid -2",#N/A,FALSE,"OFFGRID";"WTP",#N/A,FALSE,"WTP";"WTP -2",#N/A,FALSE,"WTP";"Project",#N/A,FALSE,"PROJECT";"Summary -2",#N/A,FALSE,"SUMMARY"}</definedName>
    <definedName name="dec" localSheetId="21" hidden="1">{"Offgrid",#N/A,FALSE,"OFFGRID";"Region",#N/A,FALSE,"REGION";"Offgrid -2",#N/A,FALSE,"OFFGRID";"WTP",#N/A,FALSE,"WTP";"WTP -2",#N/A,FALSE,"WTP";"Project",#N/A,FALSE,"PROJECT";"Summary -2",#N/A,FALSE,"SUMMARY"}</definedName>
    <definedName name="dec" localSheetId="18" hidden="1">{"Offgrid",#N/A,FALSE,"OFFGRID";"Region",#N/A,FALSE,"REGION";"Offgrid -2",#N/A,FALSE,"OFFGRID";"WTP",#N/A,FALSE,"WTP";"WTP -2",#N/A,FALSE,"WTP";"Project",#N/A,FALSE,"PROJECT";"Summary -2",#N/A,FALSE,"SUMMARY"}</definedName>
    <definedName name="dec" localSheetId="19" hidden="1">{"Offgrid",#N/A,FALSE,"OFFGRID";"Region",#N/A,FALSE,"REGION";"Offgrid -2",#N/A,FALSE,"OFFGRID";"WTP",#N/A,FALSE,"WTP";"WTP -2",#N/A,FALSE,"WTP";"Project",#N/A,FALSE,"PROJECT";"Summary -2",#N/A,FALSE,"SUMMARY"}</definedName>
    <definedName name="dec" localSheetId="20" hidden="1">{"Offgrid",#N/A,FALSE,"OFFGRID";"Region",#N/A,FALSE,"REGION";"Offgrid -2",#N/A,FALSE,"OFFGRID";"WTP",#N/A,FALSE,"WTP";"WTP -2",#N/A,FALSE,"WTP";"Project",#N/A,FALSE,"PROJECT";"Summary -2",#N/A,FALSE,"SUMMARY"}</definedName>
    <definedName name="dec" localSheetId="22" hidden="1">{"Offgrid",#N/A,FALSE,"OFFGRID";"Region",#N/A,FALSE,"REGION";"Offgrid -2",#N/A,FALSE,"OFFGRID";"WTP",#N/A,FALSE,"WTP";"WTP -2",#N/A,FALSE,"WTP";"Project",#N/A,FALSE,"PROJECT";"Summary -2",#N/A,FALSE,"SUMMARY"}</definedName>
    <definedName name="dec" localSheetId="24" hidden="1">{"Offgrid",#N/A,FALSE,"OFFGRID";"Region",#N/A,FALSE,"REGION";"Offgrid -2",#N/A,FALSE,"OFFGRID";"WTP",#N/A,FALSE,"WTP";"WTP -2",#N/A,FALSE,"WTP";"Project",#N/A,FALSE,"PROJECT";"Summary -2",#N/A,FALSE,"SUMMARY"}</definedName>
    <definedName name="dec" localSheetId="28" hidden="1">{"Offgrid",#N/A,FALSE,"OFFGRID";"Region",#N/A,FALSE,"REGION";"Offgrid -2",#N/A,FALSE,"OFFGRID";"WTP",#N/A,FALSE,"WTP";"WTP -2",#N/A,FALSE,"WTP";"Project",#N/A,FALSE,"PROJECT";"Summary -2",#N/A,FALSE,"SUMMARY"}</definedName>
    <definedName name="dec" localSheetId="14" hidden="1">{"Offgrid",#N/A,FALSE,"OFFGRID";"Region",#N/A,FALSE,"REGION";"Offgrid -2",#N/A,FALSE,"OFFGRID";"WTP",#N/A,FALSE,"WTP";"WTP -2",#N/A,FALSE,"WTP";"Project",#N/A,FALSE,"PROJECT";"Summary -2",#N/A,FALSE,"SUMMARY"}</definedName>
    <definedName name="dec" hidden="1">{"Offgrid",#N/A,FALSE,"OFFGRID";"Region",#N/A,FALSE,"REGION";"Offgrid -2",#N/A,FALSE,"OFFGRID";"WTP",#N/A,FALSE,"WTP";"WTP -2",#N/A,FALSE,"WTP";"Project",#N/A,FALSE,"PROJECT";"Summary -2",#N/A,FALSE,"SUMMARY"}</definedName>
    <definedName name="DECK" localSheetId="12" hidden="1">{#N/A,#N/A,FALSE,"Expenses";#N/A,#N/A,FALSE,"Expenses"}</definedName>
    <definedName name="DECK" localSheetId="11" hidden="1">{#N/A,#N/A,FALSE,"Expenses";#N/A,#N/A,FALSE,"Expenses"}</definedName>
    <definedName name="DECK" localSheetId="13" hidden="1">{#N/A,#N/A,FALSE,"Expenses";#N/A,#N/A,FALSE,"Expenses"}</definedName>
    <definedName name="DECK" localSheetId="16" hidden="1">{#N/A,#N/A,FALSE,"Expenses";#N/A,#N/A,FALSE,"Expenses"}</definedName>
    <definedName name="DECK" localSheetId="21" hidden="1">{#N/A,#N/A,FALSE,"Expenses";#N/A,#N/A,FALSE,"Expenses"}</definedName>
    <definedName name="DECK" localSheetId="18" hidden="1">{#N/A,#N/A,FALSE,"Expenses";#N/A,#N/A,FALSE,"Expenses"}</definedName>
    <definedName name="DECK" localSheetId="19" hidden="1">{#N/A,#N/A,FALSE,"Expenses";#N/A,#N/A,FALSE,"Expenses"}</definedName>
    <definedName name="DECK" localSheetId="20" hidden="1">{#N/A,#N/A,FALSE,"Expenses";#N/A,#N/A,FALSE,"Expenses"}</definedName>
    <definedName name="DECK" localSheetId="22" hidden="1">{#N/A,#N/A,FALSE,"Expenses";#N/A,#N/A,FALSE,"Expenses"}</definedName>
    <definedName name="DECK" localSheetId="24" hidden="1">{#N/A,#N/A,FALSE,"Expenses";#N/A,#N/A,FALSE,"Expenses"}</definedName>
    <definedName name="DECK" localSheetId="28" hidden="1">{#N/A,#N/A,FALSE,"Expenses";#N/A,#N/A,FALSE,"Expenses"}</definedName>
    <definedName name="DECK" localSheetId="14" hidden="1">{#N/A,#N/A,FALSE,"Expenses";#N/A,#N/A,FALSE,"Expenses"}</definedName>
    <definedName name="DECK" hidden="1">{#N/A,#N/A,FALSE,"Expenses";#N/A,#N/A,FALSE,"Expenses"}</definedName>
    <definedName name="dÊd" hidden="1">#REF!</definedName>
    <definedName name="dede" localSheetId="12" hidden="1">{"'Sheet1'!$L$16"}</definedName>
    <definedName name="dede" localSheetId="11" hidden="1">{"'Sheet1'!$L$16"}</definedName>
    <definedName name="dede" localSheetId="13" hidden="1">{"'Sheet1'!$L$16"}</definedName>
    <definedName name="dede" localSheetId="16" hidden="1">{"'Sheet1'!$L$16"}</definedName>
    <definedName name="dede" localSheetId="21" hidden="1">{"'Sheet1'!$L$16"}</definedName>
    <definedName name="dede" localSheetId="18" hidden="1">{"'Sheet1'!$L$16"}</definedName>
    <definedName name="dede" localSheetId="19" hidden="1">{"'Sheet1'!$L$16"}</definedName>
    <definedName name="dede" localSheetId="20" hidden="1">{"'Sheet1'!$L$16"}</definedName>
    <definedName name="dede" localSheetId="22" hidden="1">{"'Sheet1'!$L$16"}</definedName>
    <definedName name="dede" localSheetId="24" hidden="1">{"'Sheet1'!$L$16"}</definedName>
    <definedName name="dede" localSheetId="28" hidden="1">{"'Sheet1'!$L$16"}</definedName>
    <definedName name="dede" localSheetId="14" hidden="1">{"'Sheet1'!$L$16"}</definedName>
    <definedName name="dede" hidden="1">{"'Sheet1'!$L$16"}</definedName>
    <definedName name="deedfsd" localSheetId="12" hidden="1">{"'Sheet1'!$L$16"}</definedName>
    <definedName name="deedfsd" localSheetId="11" hidden="1">{"'Sheet1'!$L$16"}</definedName>
    <definedName name="deedfsd" localSheetId="13" hidden="1">{"'Sheet1'!$L$16"}</definedName>
    <definedName name="deedfsd" localSheetId="16" hidden="1">{"'Sheet1'!$L$16"}</definedName>
    <definedName name="deedfsd" localSheetId="21" hidden="1">{"'Sheet1'!$L$16"}</definedName>
    <definedName name="deedfsd" localSheetId="18" hidden="1">{"'Sheet1'!$L$16"}</definedName>
    <definedName name="deedfsd" localSheetId="19" hidden="1">{"'Sheet1'!$L$16"}</definedName>
    <definedName name="deedfsd" localSheetId="20" hidden="1">{"'Sheet1'!$L$16"}</definedName>
    <definedName name="deedfsd" localSheetId="22" hidden="1">{"'Sheet1'!$L$16"}</definedName>
    <definedName name="deedfsd" localSheetId="24" hidden="1">{"'Sheet1'!$L$16"}</definedName>
    <definedName name="deedfsd" localSheetId="28" hidden="1">{"'Sheet1'!$L$16"}</definedName>
    <definedName name="deedfsd" localSheetId="14" hidden="1">{"'Sheet1'!$L$16"}</definedName>
    <definedName name="deedfsd" hidden="1">{"'Sheet1'!$L$16"}</definedName>
    <definedName name="deees" localSheetId="12" hidden="1">{#N/A,#N/A,TRUE,"Krycí list"}</definedName>
    <definedName name="deees" localSheetId="11" hidden="1">{#N/A,#N/A,TRUE,"Krycí list"}</definedName>
    <definedName name="deees" localSheetId="13" hidden="1">{#N/A,#N/A,TRUE,"Krycí list"}</definedName>
    <definedName name="deees" localSheetId="16" hidden="1">{#N/A,#N/A,TRUE,"Krycí list"}</definedName>
    <definedName name="deees" localSheetId="21" hidden="1">{#N/A,#N/A,TRUE,"Krycí list"}</definedName>
    <definedName name="deees" localSheetId="18" hidden="1">{#N/A,#N/A,TRUE,"Krycí list"}</definedName>
    <definedName name="deees" localSheetId="19" hidden="1">{#N/A,#N/A,TRUE,"Krycí list"}</definedName>
    <definedName name="deees" localSheetId="20" hidden="1">{#N/A,#N/A,TRUE,"Krycí list"}</definedName>
    <definedName name="deees" localSheetId="22" hidden="1">{#N/A,#N/A,TRUE,"Krycí list"}</definedName>
    <definedName name="deees" localSheetId="24" hidden="1">{#N/A,#N/A,TRUE,"Krycí list"}</definedName>
    <definedName name="deees" localSheetId="28" hidden="1">{#N/A,#N/A,TRUE,"Krycí list"}</definedName>
    <definedName name="deees" localSheetId="14" hidden="1">{#N/A,#N/A,TRUE,"Krycí list"}</definedName>
    <definedName name="deees" hidden="1">{#N/A,#N/A,TRUE,"Krycí list"}</definedName>
    <definedName name="def" localSheetId="12" hidden="1">{#N/A,#N/A,TRUE,"BT M200 da 10x20"}</definedName>
    <definedName name="def" localSheetId="11" hidden="1">{#N/A,#N/A,TRUE,"BT M200 da 10x20"}</definedName>
    <definedName name="def" localSheetId="13" hidden="1">{#N/A,#N/A,TRUE,"BT M200 da 10x20"}</definedName>
    <definedName name="def" localSheetId="16" hidden="1">{#N/A,#N/A,TRUE,"BT M200 da 10x20"}</definedName>
    <definedName name="def" localSheetId="21" hidden="1">{#N/A,#N/A,TRUE,"BT M200 da 10x20"}</definedName>
    <definedName name="def" localSheetId="18" hidden="1">{#N/A,#N/A,TRUE,"BT M200 da 10x20"}</definedName>
    <definedName name="def" localSheetId="19" hidden="1">{#N/A,#N/A,TRUE,"BT M200 da 10x20"}</definedName>
    <definedName name="def" localSheetId="20" hidden="1">{#N/A,#N/A,TRUE,"BT M200 da 10x20"}</definedName>
    <definedName name="def" localSheetId="22" hidden="1">{#N/A,#N/A,TRUE,"BT M200 da 10x20"}</definedName>
    <definedName name="def" localSheetId="24" hidden="1">{#N/A,#N/A,TRUE,"BT M200 da 10x20"}</definedName>
    <definedName name="def" localSheetId="28" hidden="1">{#N/A,#N/A,TRUE,"BT M200 da 10x20"}</definedName>
    <definedName name="def" localSheetId="14" hidden="1">{#N/A,#N/A,TRUE,"BT M200 da 10x20"}</definedName>
    <definedName name="def" hidden="1">{#N/A,#N/A,TRUE,"BT M200 da 10x20"}</definedName>
    <definedName name="defe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rred" localSheetId="12" hidden="1">{#N/A,#N/A,FALSE,"Gesamt";#N/A,#N/A,FALSE,"Ree KG";#N/A,#N/A,FALSE,"Ree Inter";#N/A,#N/A,FALSE,"BTM";#N/A,#N/A,FALSE,"GmbH";#N/A,#N/A,FALSE,"Sonstige"}</definedName>
    <definedName name="Deferred" localSheetId="11" hidden="1">{#N/A,#N/A,FALSE,"Gesamt";#N/A,#N/A,FALSE,"Ree KG";#N/A,#N/A,FALSE,"Ree Inter";#N/A,#N/A,FALSE,"BTM";#N/A,#N/A,FALSE,"GmbH";#N/A,#N/A,FALSE,"Sonstige"}</definedName>
    <definedName name="Deferred" localSheetId="13" hidden="1">{#N/A,#N/A,FALSE,"Gesamt";#N/A,#N/A,FALSE,"Ree KG";#N/A,#N/A,FALSE,"Ree Inter";#N/A,#N/A,FALSE,"BTM";#N/A,#N/A,FALSE,"GmbH";#N/A,#N/A,FALSE,"Sonstige"}</definedName>
    <definedName name="Deferred" localSheetId="16" hidden="1">{#N/A,#N/A,FALSE,"Gesamt";#N/A,#N/A,FALSE,"Ree KG";#N/A,#N/A,FALSE,"Ree Inter";#N/A,#N/A,FALSE,"BTM";#N/A,#N/A,FALSE,"GmbH";#N/A,#N/A,FALSE,"Sonstige"}</definedName>
    <definedName name="Deferred" localSheetId="21" hidden="1">{#N/A,#N/A,FALSE,"Gesamt";#N/A,#N/A,FALSE,"Ree KG";#N/A,#N/A,FALSE,"Ree Inter";#N/A,#N/A,FALSE,"BTM";#N/A,#N/A,FALSE,"GmbH";#N/A,#N/A,FALSE,"Sonstige"}</definedName>
    <definedName name="Deferred" localSheetId="18" hidden="1">{#N/A,#N/A,FALSE,"Gesamt";#N/A,#N/A,FALSE,"Ree KG";#N/A,#N/A,FALSE,"Ree Inter";#N/A,#N/A,FALSE,"BTM";#N/A,#N/A,FALSE,"GmbH";#N/A,#N/A,FALSE,"Sonstige"}</definedName>
    <definedName name="Deferred" localSheetId="19" hidden="1">{#N/A,#N/A,FALSE,"Gesamt";#N/A,#N/A,FALSE,"Ree KG";#N/A,#N/A,FALSE,"Ree Inter";#N/A,#N/A,FALSE,"BTM";#N/A,#N/A,FALSE,"GmbH";#N/A,#N/A,FALSE,"Sonstige"}</definedName>
    <definedName name="Deferred" localSheetId="20" hidden="1">{#N/A,#N/A,FALSE,"Gesamt";#N/A,#N/A,FALSE,"Ree KG";#N/A,#N/A,FALSE,"Ree Inter";#N/A,#N/A,FALSE,"BTM";#N/A,#N/A,FALSE,"GmbH";#N/A,#N/A,FALSE,"Sonstige"}</definedName>
    <definedName name="Deferred" localSheetId="22" hidden="1">{#N/A,#N/A,FALSE,"Gesamt";#N/A,#N/A,FALSE,"Ree KG";#N/A,#N/A,FALSE,"Ree Inter";#N/A,#N/A,FALSE,"BTM";#N/A,#N/A,FALSE,"GmbH";#N/A,#N/A,FALSE,"Sonstige"}</definedName>
    <definedName name="Deferred" localSheetId="24" hidden="1">{#N/A,#N/A,FALSE,"Gesamt";#N/A,#N/A,FALSE,"Ree KG";#N/A,#N/A,FALSE,"Ree Inter";#N/A,#N/A,FALSE,"BTM";#N/A,#N/A,FALSE,"GmbH";#N/A,#N/A,FALSE,"Sonstige"}</definedName>
    <definedName name="Deferred" localSheetId="28" hidden="1">{#N/A,#N/A,FALSE,"Gesamt";#N/A,#N/A,FALSE,"Ree KG";#N/A,#N/A,FALSE,"Ree Inter";#N/A,#N/A,FALSE,"BTM";#N/A,#N/A,FALSE,"GmbH";#N/A,#N/A,FALSE,"Sonstige"}</definedName>
    <definedName name="Deferred" localSheetId="14" hidden="1">{#N/A,#N/A,FALSE,"Gesamt";#N/A,#N/A,FALSE,"Ree KG";#N/A,#N/A,FALSE,"Ree Inter";#N/A,#N/A,FALSE,"BTM";#N/A,#N/A,FALSE,"GmbH";#N/A,#N/A,FALSE,"Sonstige"}</definedName>
    <definedName name="Deferred" hidden="1">{#N/A,#N/A,FALSE,"Gesamt";#N/A,#N/A,FALSE,"Ree KG";#N/A,#N/A,FALSE,"Ree Inter";#N/A,#N/A,FALSE,"BTM";#N/A,#N/A,FALSE,"GmbH";#N/A,#N/A,FALSE,"Sonstige"}</definedName>
    <definedName name="deí" localSheetId="12" hidden="1">{"'Sheet1'!$L$16"}</definedName>
    <definedName name="deí" localSheetId="11" hidden="1">{"'Sheet1'!$L$16"}</definedName>
    <definedName name="deí" localSheetId="13" hidden="1">{"'Sheet1'!$L$16"}</definedName>
    <definedName name="deí" localSheetId="16" hidden="1">{"'Sheet1'!$L$16"}</definedName>
    <definedName name="deí" localSheetId="21" hidden="1">{"'Sheet1'!$L$16"}</definedName>
    <definedName name="deí" localSheetId="18" hidden="1">{"'Sheet1'!$L$16"}</definedName>
    <definedName name="deí" localSheetId="19" hidden="1">{"'Sheet1'!$L$16"}</definedName>
    <definedName name="deí" localSheetId="20" hidden="1">{"'Sheet1'!$L$16"}</definedName>
    <definedName name="deí" localSheetId="22" hidden="1">{"'Sheet1'!$L$16"}</definedName>
    <definedName name="deí" localSheetId="24" hidden="1">{"'Sheet1'!$L$16"}</definedName>
    <definedName name="deí" localSheetId="28" hidden="1">{"'Sheet1'!$L$16"}</definedName>
    <definedName name="deí" localSheetId="14" hidden="1">{"'Sheet1'!$L$16"}</definedName>
    <definedName name="deí" hidden="1">{"'Sheet1'!$L$16"}</definedName>
    <definedName name="DeleteRange" hidden="1">#N/A</definedName>
    <definedName name="DeleteTable" hidden="1">#N/A</definedName>
    <definedName name="DEMI1">#N/A</definedName>
    <definedName name="DEMI2">#N/A</definedName>
    <definedName name="den">#REF!</definedName>
    <definedName name="den_bu">#REF!</definedName>
    <definedName name="DenDK" localSheetId="12" hidden="1">{"'Sheet1'!$L$16"}</definedName>
    <definedName name="DenDK" localSheetId="11" hidden="1">{"'Sheet1'!$L$16"}</definedName>
    <definedName name="DenDK" localSheetId="13" hidden="1">{"'Sheet1'!$L$16"}</definedName>
    <definedName name="DenDK" localSheetId="16" hidden="1">{"'Sheet1'!$L$16"}</definedName>
    <definedName name="DenDK" localSheetId="21" hidden="1">{"'Sheet1'!$L$16"}</definedName>
    <definedName name="DenDK" localSheetId="18" hidden="1">{"'Sheet1'!$L$16"}</definedName>
    <definedName name="DenDK" localSheetId="19" hidden="1">{"'Sheet1'!$L$16"}</definedName>
    <definedName name="DenDK" localSheetId="20" hidden="1">{"'Sheet1'!$L$16"}</definedName>
    <definedName name="DenDK" localSheetId="22" hidden="1">{"'Sheet1'!$L$16"}</definedName>
    <definedName name="DenDK" localSheetId="24" hidden="1">{"'Sheet1'!$L$16"}</definedName>
    <definedName name="DenDK" localSheetId="28" hidden="1">{"'Sheet1'!$L$16"}</definedName>
    <definedName name="DenDK" localSheetId="14" hidden="1">{"'Sheet1'!$L$16"}</definedName>
    <definedName name="DenDK" hidden="1">{"'Sheet1'!$L$16"}</definedName>
    <definedName name="DenFa">#REF!</definedName>
    <definedName name="ＤＥＮＳＯ" localSheetId="12" hidden="1">{#N/A,#N/A,FALSE,"Sheet6 (24)"}</definedName>
    <definedName name="ＤＥＮＳＯ" localSheetId="11" hidden="1">{#N/A,#N/A,FALSE,"Sheet6 (24)"}</definedName>
    <definedName name="ＤＥＮＳＯ" localSheetId="13" hidden="1">{#N/A,#N/A,FALSE,"Sheet6 (24)"}</definedName>
    <definedName name="ＤＥＮＳＯ" localSheetId="16" hidden="1">{#N/A,#N/A,FALSE,"Sheet6 (24)"}</definedName>
    <definedName name="ＤＥＮＳＯ" localSheetId="21" hidden="1">{#N/A,#N/A,FALSE,"Sheet6 (24)"}</definedName>
    <definedName name="ＤＥＮＳＯ" localSheetId="18" hidden="1">{#N/A,#N/A,FALSE,"Sheet6 (24)"}</definedName>
    <definedName name="ＤＥＮＳＯ" localSheetId="19" hidden="1">{#N/A,#N/A,FALSE,"Sheet6 (24)"}</definedName>
    <definedName name="ＤＥＮＳＯ" localSheetId="20" hidden="1">{#N/A,#N/A,FALSE,"Sheet6 (24)"}</definedName>
    <definedName name="ＤＥＮＳＯ" localSheetId="22" hidden="1">{#N/A,#N/A,FALSE,"Sheet6 (24)"}</definedName>
    <definedName name="ＤＥＮＳＯ" localSheetId="24" hidden="1">{#N/A,#N/A,FALSE,"Sheet6 (24)"}</definedName>
    <definedName name="ＤＥＮＳＯ" localSheetId="28" hidden="1">{#N/A,#N/A,FALSE,"Sheet6 (24)"}</definedName>
    <definedName name="ＤＥＮＳＯ" localSheetId="14" hidden="1">{#N/A,#N/A,FALSE,"Sheet6 (24)"}</definedName>
    <definedName name="ＤＥＮＳＯ" hidden="1">{#N/A,#N/A,FALSE,"Sheet6 (24)"}</definedName>
    <definedName name="DENSO１" localSheetId="12" hidden="1">{#N/A,#N/A,FALSE,"Sheet6 (24)"}</definedName>
    <definedName name="DENSO１" localSheetId="11" hidden="1">{#N/A,#N/A,FALSE,"Sheet6 (24)"}</definedName>
    <definedName name="DENSO１" localSheetId="13" hidden="1">{#N/A,#N/A,FALSE,"Sheet6 (24)"}</definedName>
    <definedName name="DENSO１" localSheetId="16" hidden="1">{#N/A,#N/A,FALSE,"Sheet6 (24)"}</definedName>
    <definedName name="DENSO１" localSheetId="21" hidden="1">{#N/A,#N/A,FALSE,"Sheet6 (24)"}</definedName>
    <definedName name="DENSO１" localSheetId="18" hidden="1">{#N/A,#N/A,FALSE,"Sheet6 (24)"}</definedName>
    <definedName name="DENSO１" localSheetId="19" hidden="1">{#N/A,#N/A,FALSE,"Sheet6 (24)"}</definedName>
    <definedName name="DENSO１" localSheetId="20" hidden="1">{#N/A,#N/A,FALSE,"Sheet6 (24)"}</definedName>
    <definedName name="DENSO１" localSheetId="22" hidden="1">{#N/A,#N/A,FALSE,"Sheet6 (24)"}</definedName>
    <definedName name="DENSO１" localSheetId="24" hidden="1">{#N/A,#N/A,FALSE,"Sheet6 (24)"}</definedName>
    <definedName name="DENSO１" localSheetId="28" hidden="1">{#N/A,#N/A,FALSE,"Sheet6 (24)"}</definedName>
    <definedName name="DENSO１" localSheetId="14" hidden="1">{#N/A,#N/A,FALSE,"Sheet6 (24)"}</definedName>
    <definedName name="DENSO１" hidden="1">{#N/A,#N/A,FALSE,"Sheet6 (24)"}</definedName>
    <definedName name="densoi100S">#REF!</definedName>
    <definedName name="densoi125S">#REF!</definedName>
    <definedName name="DenTu">#REF!</definedName>
    <definedName name="deqetq" localSheetId="12" hidden="1">{"'Sheet1'!$L$16"}</definedName>
    <definedName name="deqetq" localSheetId="11" hidden="1">{"'Sheet1'!$L$16"}</definedName>
    <definedName name="deqetq" localSheetId="13" hidden="1">{"'Sheet1'!$L$16"}</definedName>
    <definedName name="deqetq" localSheetId="16" hidden="1">{"'Sheet1'!$L$16"}</definedName>
    <definedName name="deqetq" localSheetId="21" hidden="1">{"'Sheet1'!$L$16"}</definedName>
    <definedName name="deqetq" localSheetId="18" hidden="1">{"'Sheet1'!$L$16"}</definedName>
    <definedName name="deqetq" localSheetId="19" hidden="1">{"'Sheet1'!$L$16"}</definedName>
    <definedName name="deqetq" localSheetId="20" hidden="1">{"'Sheet1'!$L$16"}</definedName>
    <definedName name="deqetq" localSheetId="22" hidden="1">{"'Sheet1'!$L$16"}</definedName>
    <definedName name="deqetq" localSheetId="24" hidden="1">{"'Sheet1'!$L$16"}</definedName>
    <definedName name="deqetq" localSheetId="28" hidden="1">{"'Sheet1'!$L$16"}</definedName>
    <definedName name="deqetq" localSheetId="14" hidden="1">{"'Sheet1'!$L$16"}</definedName>
    <definedName name="deqetq" hidden="1">{"'Sheet1'!$L$16"}</definedName>
    <definedName name="der" localSheetId="12">{"Book1","BoQ2.XLS"}</definedName>
    <definedName name="der" localSheetId="11">{"Book1","BoQ2.XLS"}</definedName>
    <definedName name="der" localSheetId="13">{"Book1","BoQ2.XLS"}</definedName>
    <definedName name="der" localSheetId="16">{"Book1","BoQ2.XLS"}</definedName>
    <definedName name="der" localSheetId="21">{"Book1","BoQ2.XLS"}</definedName>
    <definedName name="der" localSheetId="18">{"Book1","BoQ2.XLS"}</definedName>
    <definedName name="der" localSheetId="19">{"Book1","BoQ2.XLS"}</definedName>
    <definedName name="der" localSheetId="20">{"Book1","BoQ2.XLS"}</definedName>
    <definedName name="der" localSheetId="22">{"Book1","BoQ2.XLS"}</definedName>
    <definedName name="der" localSheetId="24">{"Book1","BoQ2.XLS"}</definedName>
    <definedName name="der" localSheetId="28">{"Book1","BoQ2.XLS"}</definedName>
    <definedName name="der" localSheetId="14">{"Book1","BoQ2.XLS"}</definedName>
    <definedName name="der">{"Book1","BoQ2.XLS"}</definedName>
    <definedName name="descrip" hidden="1">#REF!</definedName>
    <definedName name="det" localSheetId="12" hidden="1">{#N/A,#N/A,FALSE,"PROCUREMENT"}</definedName>
    <definedName name="det" localSheetId="11" hidden="1">{#N/A,#N/A,FALSE,"PROCUREMENT"}</definedName>
    <definedName name="det" localSheetId="13" hidden="1">{#N/A,#N/A,FALSE,"PROCUREMENT"}</definedName>
    <definedName name="det" localSheetId="16" hidden="1">{#N/A,#N/A,FALSE,"PROCUREMENT"}</definedName>
    <definedName name="det" localSheetId="21" hidden="1">{#N/A,#N/A,FALSE,"PROCUREMENT"}</definedName>
    <definedName name="det" localSheetId="18" hidden="1">{#N/A,#N/A,FALSE,"PROCUREMENT"}</definedName>
    <definedName name="det" localSheetId="19" hidden="1">{#N/A,#N/A,FALSE,"PROCUREMENT"}</definedName>
    <definedName name="det" localSheetId="20" hidden="1">{#N/A,#N/A,FALSE,"PROCUREMENT"}</definedName>
    <definedName name="det" localSheetId="22" hidden="1">{#N/A,#N/A,FALSE,"PROCUREMENT"}</definedName>
    <definedName name="det" localSheetId="24" hidden="1">{#N/A,#N/A,FALSE,"PROCUREMENT"}</definedName>
    <definedName name="det" localSheetId="28" hidden="1">{#N/A,#N/A,FALSE,"PROCUREMENT"}</definedName>
    <definedName name="det" localSheetId="14" hidden="1">{#N/A,#N/A,FALSE,"PROCUREMENT"}</definedName>
    <definedName name="det" hidden="1">{#N/A,#N/A,FALSE,"PROCUREMENT"}</definedName>
    <definedName name="deviation" localSheetId="12" hidden="1">{#N/A,#N/A,FALSE,"CCTV"}</definedName>
    <definedName name="deviation" localSheetId="11" hidden="1">{#N/A,#N/A,FALSE,"CCTV"}</definedName>
    <definedName name="deviation" localSheetId="13" hidden="1">{#N/A,#N/A,FALSE,"CCTV"}</definedName>
    <definedName name="deviation" localSheetId="16" hidden="1">{#N/A,#N/A,FALSE,"CCTV"}</definedName>
    <definedName name="deviation" localSheetId="21" hidden="1">{#N/A,#N/A,FALSE,"CCTV"}</definedName>
    <definedName name="deviation" localSheetId="18" hidden="1">{#N/A,#N/A,FALSE,"CCTV"}</definedName>
    <definedName name="deviation" localSheetId="19" hidden="1">{#N/A,#N/A,FALSE,"CCTV"}</definedName>
    <definedName name="deviation" localSheetId="20" hidden="1">{#N/A,#N/A,FALSE,"CCTV"}</definedName>
    <definedName name="deviation" localSheetId="22" hidden="1">{#N/A,#N/A,FALSE,"CCTV"}</definedName>
    <definedName name="deviation" localSheetId="24" hidden="1">{#N/A,#N/A,FALSE,"CCTV"}</definedName>
    <definedName name="deviation" localSheetId="28" hidden="1">{#N/A,#N/A,FALSE,"CCTV"}</definedName>
    <definedName name="deviation" localSheetId="14" hidden="1">{#N/A,#N/A,FALSE,"CCTV"}</definedName>
    <definedName name="deviation" hidden="1">{#N/A,#N/A,FALSE,"CCTV"}</definedName>
    <definedName name="DEWSLDW" localSheetId="12" hidden="1">{#N/A,#N/A,TRUE,"SUM";#N/A,#N/A,TRUE,"EE";#N/A,#N/A,TRUE,"AC";#N/A,#N/A,TRUE,"SN"}</definedName>
    <definedName name="DEWSLDW" localSheetId="11" hidden="1">{#N/A,#N/A,TRUE,"SUM";#N/A,#N/A,TRUE,"EE";#N/A,#N/A,TRUE,"AC";#N/A,#N/A,TRUE,"SN"}</definedName>
    <definedName name="DEWSLDW" localSheetId="13" hidden="1">{#N/A,#N/A,TRUE,"SUM";#N/A,#N/A,TRUE,"EE";#N/A,#N/A,TRUE,"AC";#N/A,#N/A,TRUE,"SN"}</definedName>
    <definedName name="DEWSLDW" localSheetId="16" hidden="1">{#N/A,#N/A,TRUE,"SUM";#N/A,#N/A,TRUE,"EE";#N/A,#N/A,TRUE,"AC";#N/A,#N/A,TRUE,"SN"}</definedName>
    <definedName name="DEWSLDW" localSheetId="21" hidden="1">{#N/A,#N/A,TRUE,"SUM";#N/A,#N/A,TRUE,"EE";#N/A,#N/A,TRUE,"AC";#N/A,#N/A,TRUE,"SN"}</definedName>
    <definedName name="DEWSLDW" localSheetId="18" hidden="1">{#N/A,#N/A,TRUE,"SUM";#N/A,#N/A,TRUE,"EE";#N/A,#N/A,TRUE,"AC";#N/A,#N/A,TRUE,"SN"}</definedName>
    <definedName name="DEWSLDW" localSheetId="19" hidden="1">{#N/A,#N/A,TRUE,"SUM";#N/A,#N/A,TRUE,"EE";#N/A,#N/A,TRUE,"AC";#N/A,#N/A,TRUE,"SN"}</definedName>
    <definedName name="DEWSLDW" localSheetId="20" hidden="1">{#N/A,#N/A,TRUE,"SUM";#N/A,#N/A,TRUE,"EE";#N/A,#N/A,TRUE,"AC";#N/A,#N/A,TRUE,"SN"}</definedName>
    <definedName name="DEWSLDW" localSheetId="22" hidden="1">{#N/A,#N/A,TRUE,"SUM";#N/A,#N/A,TRUE,"EE";#N/A,#N/A,TRUE,"AC";#N/A,#N/A,TRUE,"SN"}</definedName>
    <definedName name="DEWSLDW" localSheetId="24" hidden="1">{#N/A,#N/A,TRUE,"SUM";#N/A,#N/A,TRUE,"EE";#N/A,#N/A,TRUE,"AC";#N/A,#N/A,TRUE,"SN"}</definedName>
    <definedName name="DEWSLDW" localSheetId="28" hidden="1">{#N/A,#N/A,TRUE,"SUM";#N/A,#N/A,TRUE,"EE";#N/A,#N/A,TRUE,"AC";#N/A,#N/A,TRUE,"SN"}</definedName>
    <definedName name="DEWSLDW" localSheetId="14" hidden="1">{#N/A,#N/A,TRUE,"SUM";#N/A,#N/A,TRUE,"EE";#N/A,#N/A,TRUE,"AC";#N/A,#N/A,TRUE,"SN"}</definedName>
    <definedName name="DEWSLDW" hidden="1">{#N/A,#N/A,TRUE,"SUM";#N/A,#N/A,TRUE,"EE";#N/A,#N/A,TRUE,"AC";#N/A,#N/A,TRUE,"SN"}</definedName>
    <definedName name="dex" localSheetId="12" hidden="1">{"'Sheet1'!$L$16"}</definedName>
    <definedName name="dex" localSheetId="11" hidden="1">{"'Sheet1'!$L$16"}</definedName>
    <definedName name="dex" localSheetId="13" hidden="1">{"'Sheet1'!$L$16"}</definedName>
    <definedName name="dex" localSheetId="16" hidden="1">{"'Sheet1'!$L$16"}</definedName>
    <definedName name="dex" localSheetId="21" hidden="1">{"'Sheet1'!$L$16"}</definedName>
    <definedName name="dex" localSheetId="18" hidden="1">{"'Sheet1'!$L$16"}</definedName>
    <definedName name="dex" localSheetId="19" hidden="1">{"'Sheet1'!$L$16"}</definedName>
    <definedName name="dex" localSheetId="20" hidden="1">{"'Sheet1'!$L$16"}</definedName>
    <definedName name="dex" localSheetId="22" hidden="1">{"'Sheet1'!$L$16"}</definedName>
    <definedName name="dex" localSheetId="24" hidden="1">{"'Sheet1'!$L$16"}</definedName>
    <definedName name="dex" localSheetId="28" hidden="1">{"'Sheet1'!$L$16"}</definedName>
    <definedName name="dex" localSheetId="14" hidden="1">{"'Sheet1'!$L$16"}</definedName>
    <definedName name="dex" hidden="1">{"'Sheet1'!$L$16"}</definedName>
    <definedName name="df" localSheetId="12" hidden="1">{"'Sheet1'!$L$16"}</definedName>
    <definedName name="df" localSheetId="11" hidden="1">{"'Sheet1'!$L$16"}</definedName>
    <definedName name="df" localSheetId="13" hidden="1">{"'Sheet1'!$L$16"}</definedName>
    <definedName name="df" localSheetId="16" hidden="1">{"'Sheet1'!$L$16"}</definedName>
    <definedName name="df" localSheetId="21" hidden="1">{"'Sheet1'!$L$16"}</definedName>
    <definedName name="df" localSheetId="18" hidden="1">{"'Sheet1'!$L$16"}</definedName>
    <definedName name="df" localSheetId="19" hidden="1">{"'Sheet1'!$L$16"}</definedName>
    <definedName name="df" localSheetId="20" hidden="1">{"'Sheet1'!$L$16"}</definedName>
    <definedName name="df" localSheetId="22" hidden="1">{"'Sheet1'!$L$16"}</definedName>
    <definedName name="df" localSheetId="24" hidden="1">{"'Sheet1'!$L$16"}</definedName>
    <definedName name="df" localSheetId="28" hidden="1">{"'Sheet1'!$L$16"}</definedName>
    <definedName name="df" localSheetId="14" hidden="1">{"'Sheet1'!$L$16"}</definedName>
    <definedName name="df" hidden="1">{"'Sheet1'!$L$16"}</definedName>
    <definedName name="df_fdf_112" hidden="1">#REF!</definedName>
    <definedName name="dfa" hidden="1">#REF!</definedName>
    <definedName name="DFADF" localSheetId="12" hidden="1">{"'Sheet1'!$L$16"}</definedName>
    <definedName name="DFADF" localSheetId="11" hidden="1">{"'Sheet1'!$L$16"}</definedName>
    <definedName name="DFADF" localSheetId="13" hidden="1">{"'Sheet1'!$L$16"}</definedName>
    <definedName name="DFADF" localSheetId="16" hidden="1">{"'Sheet1'!$L$16"}</definedName>
    <definedName name="DFADF" localSheetId="21" hidden="1">{"'Sheet1'!$L$16"}</definedName>
    <definedName name="DFADF" localSheetId="18" hidden="1">{"'Sheet1'!$L$16"}</definedName>
    <definedName name="DFADF" localSheetId="19" hidden="1">{"'Sheet1'!$L$16"}</definedName>
    <definedName name="DFADF" localSheetId="20" hidden="1">{"'Sheet1'!$L$16"}</definedName>
    <definedName name="DFADF" localSheetId="22" hidden="1">{"'Sheet1'!$L$16"}</definedName>
    <definedName name="DFADF" localSheetId="24" hidden="1">{"'Sheet1'!$L$16"}</definedName>
    <definedName name="DFADF" localSheetId="28" hidden="1">{"'Sheet1'!$L$16"}</definedName>
    <definedName name="DFADF" localSheetId="14" hidden="1">{"'Sheet1'!$L$16"}</definedName>
    <definedName name="DFADF" hidden="1">{"'Sheet1'!$L$16"}</definedName>
    <definedName name="DFADFDA" localSheetId="12" hidden="1">{"'Sheet1'!$L$16"}</definedName>
    <definedName name="DFADFDA" localSheetId="11" hidden="1">{"'Sheet1'!$L$16"}</definedName>
    <definedName name="DFADFDA" localSheetId="13" hidden="1">{"'Sheet1'!$L$16"}</definedName>
    <definedName name="DFADFDA" localSheetId="16" hidden="1">{"'Sheet1'!$L$16"}</definedName>
    <definedName name="DFADFDA" localSheetId="21" hidden="1">{"'Sheet1'!$L$16"}</definedName>
    <definedName name="DFADFDA" localSheetId="18" hidden="1">{"'Sheet1'!$L$16"}</definedName>
    <definedName name="DFADFDA" localSheetId="19" hidden="1">{"'Sheet1'!$L$16"}</definedName>
    <definedName name="DFADFDA" localSheetId="20" hidden="1">{"'Sheet1'!$L$16"}</definedName>
    <definedName name="DFADFDA" localSheetId="22" hidden="1">{"'Sheet1'!$L$16"}</definedName>
    <definedName name="DFADFDA" localSheetId="24" hidden="1">{"'Sheet1'!$L$16"}</definedName>
    <definedName name="DFADFDA" localSheetId="28" hidden="1">{"'Sheet1'!$L$16"}</definedName>
    <definedName name="DFADFDA" localSheetId="14" hidden="1">{"'Sheet1'!$L$16"}</definedName>
    <definedName name="DFADFDA" hidden="1">{"'Sheet1'!$L$16"}</definedName>
    <definedName name="dfadsfsdf" localSheetId="12" hidden="1">{"'Sheet1'!$L$16"}</definedName>
    <definedName name="dfadsfsdf" localSheetId="11" hidden="1">{"'Sheet1'!$L$16"}</definedName>
    <definedName name="dfadsfsdf" localSheetId="13" hidden="1">{"'Sheet1'!$L$16"}</definedName>
    <definedName name="dfadsfsdf" localSheetId="16" hidden="1">{"'Sheet1'!$L$16"}</definedName>
    <definedName name="dfadsfsdf" localSheetId="21" hidden="1">{"'Sheet1'!$L$16"}</definedName>
    <definedName name="dfadsfsdf" localSheetId="18" hidden="1">{"'Sheet1'!$L$16"}</definedName>
    <definedName name="dfadsfsdf" localSheetId="19" hidden="1">{"'Sheet1'!$L$16"}</definedName>
    <definedName name="dfadsfsdf" localSheetId="20" hidden="1">{"'Sheet1'!$L$16"}</definedName>
    <definedName name="dfadsfsdf" localSheetId="22" hidden="1">{"'Sheet1'!$L$16"}</definedName>
    <definedName name="dfadsfsdf" localSheetId="24" hidden="1">{"'Sheet1'!$L$16"}</definedName>
    <definedName name="dfadsfsdf" localSheetId="28" hidden="1">{"'Sheet1'!$L$16"}</definedName>
    <definedName name="dfadsfsdf" localSheetId="14" hidden="1">{"'Sheet1'!$L$16"}</definedName>
    <definedName name="dfadsfsdf" hidden="1">{"'Sheet1'!$L$16"}</definedName>
    <definedName name="dfaf" localSheetId="12" hidden="1">{"'장비'!$A$3:$M$12"}</definedName>
    <definedName name="dfaf" localSheetId="11" hidden="1">{"'장비'!$A$3:$M$12"}</definedName>
    <definedName name="dfaf" localSheetId="13" hidden="1">{"'장비'!$A$3:$M$12"}</definedName>
    <definedName name="dfaf" localSheetId="16" hidden="1">{"'장비'!$A$3:$M$12"}</definedName>
    <definedName name="dfaf" localSheetId="21" hidden="1">{"'장비'!$A$3:$M$12"}</definedName>
    <definedName name="dfaf" localSheetId="18" hidden="1">{"'장비'!$A$3:$M$12"}</definedName>
    <definedName name="dfaf" localSheetId="19" hidden="1">{"'장비'!$A$3:$M$12"}</definedName>
    <definedName name="dfaf" localSheetId="20" hidden="1">{"'장비'!$A$3:$M$12"}</definedName>
    <definedName name="dfaf" localSheetId="22" hidden="1">{"'장비'!$A$3:$M$12"}</definedName>
    <definedName name="dfaf" localSheetId="24" hidden="1">{"'장비'!$A$3:$M$12"}</definedName>
    <definedName name="dfaf" localSheetId="28" hidden="1">{"'장비'!$A$3:$M$12"}</definedName>
    <definedName name="dfaf" localSheetId="14" hidden="1">{"'장비'!$A$3:$M$12"}</definedName>
    <definedName name="dfaf" hidden="1">{"'장비'!$A$3:$M$12"}</definedName>
    <definedName name="dfafa" localSheetId="12" hidden="1">{#N/A,#N/A,FALSE,"Chi tiÆt"}</definedName>
    <definedName name="dfafa" localSheetId="11" hidden="1">{#N/A,#N/A,FALSE,"Chi tiÆt"}</definedName>
    <definedName name="dfafa" localSheetId="13" hidden="1">{#N/A,#N/A,FALSE,"Chi tiÆt"}</definedName>
    <definedName name="dfafa" localSheetId="16" hidden="1">{#N/A,#N/A,FALSE,"Chi tiÆt"}</definedName>
    <definedName name="dfafa" localSheetId="21" hidden="1">{#N/A,#N/A,FALSE,"Chi tiÆt"}</definedName>
    <definedName name="dfafa" localSheetId="18" hidden="1">{#N/A,#N/A,FALSE,"Chi tiÆt"}</definedName>
    <definedName name="dfafa" localSheetId="19" hidden="1">{#N/A,#N/A,FALSE,"Chi tiÆt"}</definedName>
    <definedName name="dfafa" localSheetId="20" hidden="1">{#N/A,#N/A,FALSE,"Chi tiÆt"}</definedName>
    <definedName name="dfafa" localSheetId="22" hidden="1">{#N/A,#N/A,FALSE,"Chi tiÆt"}</definedName>
    <definedName name="dfafa" localSheetId="24" hidden="1">{#N/A,#N/A,FALSE,"Chi tiÆt"}</definedName>
    <definedName name="dfafa" localSheetId="28" hidden="1">{#N/A,#N/A,FALSE,"Chi tiÆt"}</definedName>
    <definedName name="dfafa" localSheetId="14" hidden="1">{#N/A,#N/A,FALSE,"Chi tiÆt"}</definedName>
    <definedName name="dfafa" hidden="1">{#N/A,#N/A,FALSE,"Chi tiÆt"}</definedName>
    <definedName name="dfas" hidden="1">#REF!</definedName>
    <definedName name="dfasdfsdfsdf" localSheetId="12" hidden="1">{"'Sheet1'!$L$16"}</definedName>
    <definedName name="dfasdfsdfsdf" localSheetId="11" hidden="1">{"'Sheet1'!$L$16"}</definedName>
    <definedName name="dfasdfsdfsdf" localSheetId="13" hidden="1">{"'Sheet1'!$L$16"}</definedName>
    <definedName name="dfasdfsdfsdf" localSheetId="16" hidden="1">{"'Sheet1'!$L$16"}</definedName>
    <definedName name="dfasdfsdfsdf" localSheetId="21" hidden="1">{"'Sheet1'!$L$16"}</definedName>
    <definedName name="dfasdfsdfsdf" localSheetId="18" hidden="1">{"'Sheet1'!$L$16"}</definedName>
    <definedName name="dfasdfsdfsdf" localSheetId="19" hidden="1">{"'Sheet1'!$L$16"}</definedName>
    <definedName name="dfasdfsdfsdf" localSheetId="20" hidden="1">{"'Sheet1'!$L$16"}</definedName>
    <definedName name="dfasdfsdfsdf" localSheetId="22" hidden="1">{"'Sheet1'!$L$16"}</definedName>
    <definedName name="dfasdfsdfsdf" localSheetId="24" hidden="1">{"'Sheet1'!$L$16"}</definedName>
    <definedName name="dfasdfsdfsdf" localSheetId="28" hidden="1">{"'Sheet1'!$L$16"}</definedName>
    <definedName name="dfasdfsdfsdf" localSheetId="14" hidden="1">{"'Sheet1'!$L$16"}</definedName>
    <definedName name="dfasdfsdfsdf" hidden="1">{"'Sheet1'!$L$16"}</definedName>
    <definedName name="dfasf" hidden="1">#REF!</definedName>
    <definedName name="DFASFD" localSheetId="12" hidden="1">{#N/A,#N/A,FALSE,"골재소요량";#N/A,#N/A,FALSE,"골재소요량"}</definedName>
    <definedName name="DFASFD" localSheetId="11" hidden="1">{#N/A,#N/A,FALSE,"골재소요량";#N/A,#N/A,FALSE,"골재소요량"}</definedName>
    <definedName name="DFASFD" localSheetId="13" hidden="1">{#N/A,#N/A,FALSE,"골재소요량";#N/A,#N/A,FALSE,"골재소요량"}</definedName>
    <definedName name="DFASFD" localSheetId="16" hidden="1">{#N/A,#N/A,FALSE,"골재소요량";#N/A,#N/A,FALSE,"골재소요량"}</definedName>
    <definedName name="DFASFD" localSheetId="21" hidden="1">{#N/A,#N/A,FALSE,"골재소요량";#N/A,#N/A,FALSE,"골재소요량"}</definedName>
    <definedName name="DFASFD" localSheetId="18" hidden="1">{#N/A,#N/A,FALSE,"골재소요량";#N/A,#N/A,FALSE,"골재소요량"}</definedName>
    <definedName name="DFASFD" localSheetId="19" hidden="1">{#N/A,#N/A,FALSE,"골재소요량";#N/A,#N/A,FALSE,"골재소요량"}</definedName>
    <definedName name="DFASFD" localSheetId="20" hidden="1">{#N/A,#N/A,FALSE,"골재소요량";#N/A,#N/A,FALSE,"골재소요량"}</definedName>
    <definedName name="DFASFD" localSheetId="22" hidden="1">{#N/A,#N/A,FALSE,"골재소요량";#N/A,#N/A,FALSE,"골재소요량"}</definedName>
    <definedName name="DFASFD" localSheetId="24" hidden="1">{#N/A,#N/A,FALSE,"골재소요량";#N/A,#N/A,FALSE,"골재소요량"}</definedName>
    <definedName name="DFASFD" localSheetId="28" hidden="1">{#N/A,#N/A,FALSE,"골재소요량";#N/A,#N/A,FALSE,"골재소요량"}</definedName>
    <definedName name="DFASFD" localSheetId="14" hidden="1">{#N/A,#N/A,FALSE,"골재소요량";#N/A,#N/A,FALSE,"골재소요량"}</definedName>
    <definedName name="DFASFD" hidden="1">{#N/A,#N/A,FALSE,"골재소요량";#N/A,#N/A,FALSE,"골재소요량"}</definedName>
    <definedName name="đfbgdgă" localSheetId="12" hidden="1">{"Offgrid",#N/A,FALSE,"OFFGRID";"Region",#N/A,FALSE,"REGION";"Offgrid -2",#N/A,FALSE,"OFFGRID";"WTP",#N/A,FALSE,"WTP";"WTP -2",#N/A,FALSE,"WTP";"Project",#N/A,FALSE,"PROJECT";"Summary -2",#N/A,FALSE,"SUMMARY"}</definedName>
    <definedName name="đfbgdgă" localSheetId="11" hidden="1">{"Offgrid",#N/A,FALSE,"OFFGRID";"Region",#N/A,FALSE,"REGION";"Offgrid -2",#N/A,FALSE,"OFFGRID";"WTP",#N/A,FALSE,"WTP";"WTP -2",#N/A,FALSE,"WTP";"Project",#N/A,FALSE,"PROJECT";"Summary -2",#N/A,FALSE,"SUMMARY"}</definedName>
    <definedName name="đfbgdgă" localSheetId="13" hidden="1">{"Offgrid",#N/A,FALSE,"OFFGRID";"Region",#N/A,FALSE,"REGION";"Offgrid -2",#N/A,FALSE,"OFFGRID";"WTP",#N/A,FALSE,"WTP";"WTP -2",#N/A,FALSE,"WTP";"Project",#N/A,FALSE,"PROJECT";"Summary -2",#N/A,FALSE,"SUMMARY"}</definedName>
    <definedName name="đfbgdgă" localSheetId="16" hidden="1">{"Offgrid",#N/A,FALSE,"OFFGRID";"Region",#N/A,FALSE,"REGION";"Offgrid -2",#N/A,FALSE,"OFFGRID";"WTP",#N/A,FALSE,"WTP";"WTP -2",#N/A,FALSE,"WTP";"Project",#N/A,FALSE,"PROJECT";"Summary -2",#N/A,FALSE,"SUMMARY"}</definedName>
    <definedName name="đfbgdgă" localSheetId="21" hidden="1">{"Offgrid",#N/A,FALSE,"OFFGRID";"Region",#N/A,FALSE,"REGION";"Offgrid -2",#N/A,FALSE,"OFFGRID";"WTP",#N/A,FALSE,"WTP";"WTP -2",#N/A,FALSE,"WTP";"Project",#N/A,FALSE,"PROJECT";"Summary -2",#N/A,FALSE,"SUMMARY"}</definedName>
    <definedName name="đfbgdgă" localSheetId="18" hidden="1">{"Offgrid",#N/A,FALSE,"OFFGRID";"Region",#N/A,FALSE,"REGION";"Offgrid -2",#N/A,FALSE,"OFFGRID";"WTP",#N/A,FALSE,"WTP";"WTP -2",#N/A,FALSE,"WTP";"Project",#N/A,FALSE,"PROJECT";"Summary -2",#N/A,FALSE,"SUMMARY"}</definedName>
    <definedName name="đfbgdgă" localSheetId="19" hidden="1">{"Offgrid",#N/A,FALSE,"OFFGRID";"Region",#N/A,FALSE,"REGION";"Offgrid -2",#N/A,FALSE,"OFFGRID";"WTP",#N/A,FALSE,"WTP";"WTP -2",#N/A,FALSE,"WTP";"Project",#N/A,FALSE,"PROJECT";"Summary -2",#N/A,FALSE,"SUMMARY"}</definedName>
    <definedName name="đfbgdgă" localSheetId="20" hidden="1">{"Offgrid",#N/A,FALSE,"OFFGRID";"Region",#N/A,FALSE,"REGION";"Offgrid -2",#N/A,FALSE,"OFFGRID";"WTP",#N/A,FALSE,"WTP";"WTP -2",#N/A,FALSE,"WTP";"Project",#N/A,FALSE,"PROJECT";"Summary -2",#N/A,FALSE,"SUMMARY"}</definedName>
    <definedName name="đfbgdgă" localSheetId="22" hidden="1">{"Offgrid",#N/A,FALSE,"OFFGRID";"Region",#N/A,FALSE,"REGION";"Offgrid -2",#N/A,FALSE,"OFFGRID";"WTP",#N/A,FALSE,"WTP";"WTP -2",#N/A,FALSE,"WTP";"Project",#N/A,FALSE,"PROJECT";"Summary -2",#N/A,FALSE,"SUMMARY"}</definedName>
    <definedName name="đfbgdgă" localSheetId="24" hidden="1">{"Offgrid",#N/A,FALSE,"OFFGRID";"Region",#N/A,FALSE,"REGION";"Offgrid -2",#N/A,FALSE,"OFFGRID";"WTP",#N/A,FALSE,"WTP";"WTP -2",#N/A,FALSE,"WTP";"Project",#N/A,FALSE,"PROJECT";"Summary -2",#N/A,FALSE,"SUMMARY"}</definedName>
    <definedName name="đfbgdgă" localSheetId="28" hidden="1">{"Offgrid",#N/A,FALSE,"OFFGRID";"Region",#N/A,FALSE,"REGION";"Offgrid -2",#N/A,FALSE,"OFFGRID";"WTP",#N/A,FALSE,"WTP";"WTP -2",#N/A,FALSE,"WTP";"Project",#N/A,FALSE,"PROJECT";"Summary -2",#N/A,FALSE,"SUMMARY"}</definedName>
    <definedName name="đfbgdgă" localSheetId="14" hidden="1">{"Offgrid",#N/A,FALSE,"OFFGRID";"Region",#N/A,FALSE,"REGION";"Offgrid -2",#N/A,FALSE,"OFFGRID";"WTP",#N/A,FALSE,"WTP";"WTP -2",#N/A,FALSE,"WTP";"Project",#N/A,FALSE,"PROJECT";"Summary -2",#N/A,FALSE,"SUMMARY"}</definedName>
    <definedName name="đfbgdgă" hidden="1">{"Offgrid",#N/A,FALSE,"OFFGRID";"Region",#N/A,FALSE,"REGION";"Offgrid -2",#N/A,FALSE,"OFFGRID";"WTP",#N/A,FALSE,"WTP";"WTP -2",#N/A,FALSE,"WTP";"Project",#N/A,FALSE,"PROJECT";"Summary -2",#N/A,FALSE,"SUMMARY"}</definedName>
    <definedName name="dfcvddddds" hidden="1">#REF!</definedName>
    <definedName name="dfd" localSheetId="12" hidden="1">{#N/A,#N/A,FALSE,"Sheet1";#N/A,#N/A,FALSE,"Sheet3";#N/A,#N/A,FALSE,"Sheet5"}</definedName>
    <definedName name="dfd" localSheetId="11" hidden="1">{#N/A,#N/A,FALSE,"Sheet1";#N/A,#N/A,FALSE,"Sheet3";#N/A,#N/A,FALSE,"Sheet5"}</definedName>
    <definedName name="dfd" localSheetId="13" hidden="1">{#N/A,#N/A,FALSE,"Sheet1";#N/A,#N/A,FALSE,"Sheet3";#N/A,#N/A,FALSE,"Sheet5"}</definedName>
    <definedName name="dfd" localSheetId="16" hidden="1">{#N/A,#N/A,FALSE,"Sheet1";#N/A,#N/A,FALSE,"Sheet3";#N/A,#N/A,FALSE,"Sheet5"}</definedName>
    <definedName name="dfd" localSheetId="21" hidden="1">{#N/A,#N/A,FALSE,"Sheet1";#N/A,#N/A,FALSE,"Sheet3";#N/A,#N/A,FALSE,"Sheet5"}</definedName>
    <definedName name="dfd" localSheetId="18" hidden="1">{#N/A,#N/A,FALSE,"Sheet1";#N/A,#N/A,FALSE,"Sheet3";#N/A,#N/A,FALSE,"Sheet5"}</definedName>
    <definedName name="dfd" localSheetId="19" hidden="1">{#N/A,#N/A,FALSE,"Sheet1";#N/A,#N/A,FALSE,"Sheet3";#N/A,#N/A,FALSE,"Sheet5"}</definedName>
    <definedName name="dfd" localSheetId="20" hidden="1">{#N/A,#N/A,FALSE,"Sheet1";#N/A,#N/A,FALSE,"Sheet3";#N/A,#N/A,FALSE,"Sheet5"}</definedName>
    <definedName name="dfd" localSheetId="22" hidden="1">{#N/A,#N/A,FALSE,"Sheet1";#N/A,#N/A,FALSE,"Sheet3";#N/A,#N/A,FALSE,"Sheet5"}</definedName>
    <definedName name="dfd" localSheetId="24" hidden="1">{#N/A,#N/A,FALSE,"Sheet1";#N/A,#N/A,FALSE,"Sheet3";#N/A,#N/A,FALSE,"Sheet5"}</definedName>
    <definedName name="dfd" localSheetId="28" hidden="1">{#N/A,#N/A,FALSE,"Sheet1";#N/A,#N/A,FALSE,"Sheet3";#N/A,#N/A,FALSE,"Sheet5"}</definedName>
    <definedName name="dfd" localSheetId="14" hidden="1">{#N/A,#N/A,FALSE,"Sheet1";#N/A,#N/A,FALSE,"Sheet3";#N/A,#N/A,FALSE,"Sheet5"}</definedName>
    <definedName name="dfd" hidden="1">{#N/A,#N/A,FALSE,"Sheet1";#N/A,#N/A,FALSE,"Sheet3";#N/A,#N/A,FALSE,"Sheet5"}</definedName>
    <definedName name="DFDASFGDASG" localSheetId="12" hidden="1">{#N/A,#N/A,FALSE,"단가표지"}</definedName>
    <definedName name="DFDASFGDASG" localSheetId="11" hidden="1">{#N/A,#N/A,FALSE,"단가표지"}</definedName>
    <definedName name="DFDASFGDASG" localSheetId="13" hidden="1">{#N/A,#N/A,FALSE,"단가표지"}</definedName>
    <definedName name="DFDASFGDASG" localSheetId="16" hidden="1">{#N/A,#N/A,FALSE,"단가표지"}</definedName>
    <definedName name="DFDASFGDASG" localSheetId="21" hidden="1">{#N/A,#N/A,FALSE,"단가표지"}</definedName>
    <definedName name="DFDASFGDASG" localSheetId="18" hidden="1">{#N/A,#N/A,FALSE,"단가표지"}</definedName>
    <definedName name="DFDASFGDASG" localSheetId="19" hidden="1">{#N/A,#N/A,FALSE,"단가표지"}</definedName>
    <definedName name="DFDASFGDASG" localSheetId="20" hidden="1">{#N/A,#N/A,FALSE,"단가표지"}</definedName>
    <definedName name="DFDASFGDASG" localSheetId="22" hidden="1">{#N/A,#N/A,FALSE,"단가표지"}</definedName>
    <definedName name="DFDASFGDASG" localSheetId="24" hidden="1">{#N/A,#N/A,FALSE,"단가표지"}</definedName>
    <definedName name="DFDASFGDASG" localSheetId="28" hidden="1">{#N/A,#N/A,FALSE,"단가표지"}</definedName>
    <definedName name="DFDASFGDASG" localSheetId="14" hidden="1">{#N/A,#N/A,FALSE,"단가표지"}</definedName>
    <definedName name="DFDASFGDASG" hidden="1">{#N/A,#N/A,FALSE,"단가표지"}</definedName>
    <definedName name="DFDF" localSheetId="12" hidden="1">{"ECA Qtrs C",#N/A,TRUE,"ECA_Qtrs_C";"ECA Qtrs D",#N/A,TRUE,"ECA_Qtrs_D";"ECA Qtrs F",#N/A,TRUE,"ECA_Qtrs_F";"ECA Qtrs G",#N/A,TRUE,"ECA_Qtrs_G";"ECA SisterApt",#N/A,TRUE,"ECA_SisterApt";"ECA Nurses",#N/A,TRUE,"ECA_NursesHostel"}</definedName>
    <definedName name="DFDF" localSheetId="11" hidden="1">{"ECA Qtrs C",#N/A,TRUE,"ECA_Qtrs_C";"ECA Qtrs D",#N/A,TRUE,"ECA_Qtrs_D";"ECA Qtrs F",#N/A,TRUE,"ECA_Qtrs_F";"ECA Qtrs G",#N/A,TRUE,"ECA_Qtrs_G";"ECA SisterApt",#N/A,TRUE,"ECA_SisterApt";"ECA Nurses",#N/A,TRUE,"ECA_NursesHostel"}</definedName>
    <definedName name="DFDF" localSheetId="13" hidden="1">{"ECA Qtrs C",#N/A,TRUE,"ECA_Qtrs_C";"ECA Qtrs D",#N/A,TRUE,"ECA_Qtrs_D";"ECA Qtrs F",#N/A,TRUE,"ECA_Qtrs_F";"ECA Qtrs G",#N/A,TRUE,"ECA_Qtrs_G";"ECA SisterApt",#N/A,TRUE,"ECA_SisterApt";"ECA Nurses",#N/A,TRUE,"ECA_NursesHostel"}</definedName>
    <definedName name="DFDF" localSheetId="16" hidden="1">{"ECA Qtrs C",#N/A,TRUE,"ECA_Qtrs_C";"ECA Qtrs D",#N/A,TRUE,"ECA_Qtrs_D";"ECA Qtrs F",#N/A,TRUE,"ECA_Qtrs_F";"ECA Qtrs G",#N/A,TRUE,"ECA_Qtrs_G";"ECA SisterApt",#N/A,TRUE,"ECA_SisterApt";"ECA Nurses",#N/A,TRUE,"ECA_NursesHostel"}</definedName>
    <definedName name="DFDF" localSheetId="21" hidden="1">{"ECA Qtrs C",#N/A,TRUE,"ECA_Qtrs_C";"ECA Qtrs D",#N/A,TRUE,"ECA_Qtrs_D";"ECA Qtrs F",#N/A,TRUE,"ECA_Qtrs_F";"ECA Qtrs G",#N/A,TRUE,"ECA_Qtrs_G";"ECA SisterApt",#N/A,TRUE,"ECA_SisterApt";"ECA Nurses",#N/A,TRUE,"ECA_NursesHostel"}</definedName>
    <definedName name="DFDF" localSheetId="18" hidden="1">{"ECA Qtrs C",#N/A,TRUE,"ECA_Qtrs_C";"ECA Qtrs D",#N/A,TRUE,"ECA_Qtrs_D";"ECA Qtrs F",#N/A,TRUE,"ECA_Qtrs_F";"ECA Qtrs G",#N/A,TRUE,"ECA_Qtrs_G";"ECA SisterApt",#N/A,TRUE,"ECA_SisterApt";"ECA Nurses",#N/A,TRUE,"ECA_NursesHostel"}</definedName>
    <definedName name="DFDF" localSheetId="19" hidden="1">{"ECA Qtrs C",#N/A,TRUE,"ECA_Qtrs_C";"ECA Qtrs D",#N/A,TRUE,"ECA_Qtrs_D";"ECA Qtrs F",#N/A,TRUE,"ECA_Qtrs_F";"ECA Qtrs G",#N/A,TRUE,"ECA_Qtrs_G";"ECA SisterApt",#N/A,TRUE,"ECA_SisterApt";"ECA Nurses",#N/A,TRUE,"ECA_NursesHostel"}</definedName>
    <definedName name="DFDF" localSheetId="20" hidden="1">{"ECA Qtrs C",#N/A,TRUE,"ECA_Qtrs_C";"ECA Qtrs D",#N/A,TRUE,"ECA_Qtrs_D";"ECA Qtrs F",#N/A,TRUE,"ECA_Qtrs_F";"ECA Qtrs G",#N/A,TRUE,"ECA_Qtrs_G";"ECA SisterApt",#N/A,TRUE,"ECA_SisterApt";"ECA Nurses",#N/A,TRUE,"ECA_NursesHostel"}</definedName>
    <definedName name="DFDF" localSheetId="22" hidden="1">{"ECA Qtrs C",#N/A,TRUE,"ECA_Qtrs_C";"ECA Qtrs D",#N/A,TRUE,"ECA_Qtrs_D";"ECA Qtrs F",#N/A,TRUE,"ECA_Qtrs_F";"ECA Qtrs G",#N/A,TRUE,"ECA_Qtrs_G";"ECA SisterApt",#N/A,TRUE,"ECA_SisterApt";"ECA Nurses",#N/A,TRUE,"ECA_NursesHostel"}</definedName>
    <definedName name="DFDF" localSheetId="24" hidden="1">{"ECA Qtrs C",#N/A,TRUE,"ECA_Qtrs_C";"ECA Qtrs D",#N/A,TRUE,"ECA_Qtrs_D";"ECA Qtrs F",#N/A,TRUE,"ECA_Qtrs_F";"ECA Qtrs G",#N/A,TRUE,"ECA_Qtrs_G";"ECA SisterApt",#N/A,TRUE,"ECA_SisterApt";"ECA Nurses",#N/A,TRUE,"ECA_NursesHostel"}</definedName>
    <definedName name="DFDF" localSheetId="28" hidden="1">{"ECA Qtrs C",#N/A,TRUE,"ECA_Qtrs_C";"ECA Qtrs D",#N/A,TRUE,"ECA_Qtrs_D";"ECA Qtrs F",#N/A,TRUE,"ECA_Qtrs_F";"ECA Qtrs G",#N/A,TRUE,"ECA_Qtrs_G";"ECA SisterApt",#N/A,TRUE,"ECA_SisterApt";"ECA Nurses",#N/A,TRUE,"ECA_NursesHostel"}</definedName>
    <definedName name="DFDF" localSheetId="14"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ĐF" localSheetId="12" hidden="1">{"'Sheet1'!$L$16"}</definedName>
    <definedName name="DFĐF" localSheetId="11" hidden="1">{"'Sheet1'!$L$16"}</definedName>
    <definedName name="DFĐF" localSheetId="13" hidden="1">{"'Sheet1'!$L$16"}</definedName>
    <definedName name="DFĐF" localSheetId="16" hidden="1">{"'Sheet1'!$L$16"}</definedName>
    <definedName name="DFĐF" localSheetId="21" hidden="1">{"'Sheet1'!$L$16"}</definedName>
    <definedName name="DFĐF" localSheetId="18" hidden="1">{"'Sheet1'!$L$16"}</definedName>
    <definedName name="DFĐF" localSheetId="19" hidden="1">{"'Sheet1'!$L$16"}</definedName>
    <definedName name="DFĐF" localSheetId="20" hidden="1">{"'Sheet1'!$L$16"}</definedName>
    <definedName name="DFĐF" localSheetId="22" hidden="1">{"'Sheet1'!$L$16"}</definedName>
    <definedName name="DFĐF" localSheetId="24" hidden="1">{"'Sheet1'!$L$16"}</definedName>
    <definedName name="DFĐF" localSheetId="28" hidden="1">{"'Sheet1'!$L$16"}</definedName>
    <definedName name="DFĐF" localSheetId="14" hidden="1">{"'Sheet1'!$L$16"}</definedName>
    <definedName name="DFĐF" hidden="1">{"'Sheet1'!$L$16"}</definedName>
    <definedName name="DFDF_1" localSheetId="12" hidden="1">{"ECA Qtrs C",#N/A,TRUE,"ECA_Qtrs_C";"ECA Qtrs D",#N/A,TRUE,"ECA_Qtrs_D";"ECA Qtrs F",#N/A,TRUE,"ECA_Qtrs_F";"ECA Qtrs G",#N/A,TRUE,"ECA_Qtrs_G";"ECA SisterApt",#N/A,TRUE,"ECA_SisterApt";"ECA Nurses",#N/A,TRUE,"ECA_NursesHostel"}</definedName>
    <definedName name="DFDF_1" localSheetId="11" hidden="1">{"ECA Qtrs C",#N/A,TRUE,"ECA_Qtrs_C";"ECA Qtrs D",#N/A,TRUE,"ECA_Qtrs_D";"ECA Qtrs F",#N/A,TRUE,"ECA_Qtrs_F";"ECA Qtrs G",#N/A,TRUE,"ECA_Qtrs_G";"ECA SisterApt",#N/A,TRUE,"ECA_SisterApt";"ECA Nurses",#N/A,TRUE,"ECA_NursesHostel"}</definedName>
    <definedName name="DFDF_1" localSheetId="13" hidden="1">{"ECA Qtrs C",#N/A,TRUE,"ECA_Qtrs_C";"ECA Qtrs D",#N/A,TRUE,"ECA_Qtrs_D";"ECA Qtrs F",#N/A,TRUE,"ECA_Qtrs_F";"ECA Qtrs G",#N/A,TRUE,"ECA_Qtrs_G";"ECA SisterApt",#N/A,TRUE,"ECA_SisterApt";"ECA Nurses",#N/A,TRUE,"ECA_NursesHostel"}</definedName>
    <definedName name="DFDF_1" localSheetId="16" hidden="1">{"ECA Qtrs C",#N/A,TRUE,"ECA_Qtrs_C";"ECA Qtrs D",#N/A,TRUE,"ECA_Qtrs_D";"ECA Qtrs F",#N/A,TRUE,"ECA_Qtrs_F";"ECA Qtrs G",#N/A,TRUE,"ECA_Qtrs_G";"ECA SisterApt",#N/A,TRUE,"ECA_SisterApt";"ECA Nurses",#N/A,TRUE,"ECA_NursesHostel"}</definedName>
    <definedName name="DFDF_1" localSheetId="21" hidden="1">{"ECA Qtrs C",#N/A,TRUE,"ECA_Qtrs_C";"ECA Qtrs D",#N/A,TRUE,"ECA_Qtrs_D";"ECA Qtrs F",#N/A,TRUE,"ECA_Qtrs_F";"ECA Qtrs G",#N/A,TRUE,"ECA_Qtrs_G";"ECA SisterApt",#N/A,TRUE,"ECA_SisterApt";"ECA Nurses",#N/A,TRUE,"ECA_NursesHostel"}</definedName>
    <definedName name="DFDF_1" localSheetId="18" hidden="1">{"ECA Qtrs C",#N/A,TRUE,"ECA_Qtrs_C";"ECA Qtrs D",#N/A,TRUE,"ECA_Qtrs_D";"ECA Qtrs F",#N/A,TRUE,"ECA_Qtrs_F";"ECA Qtrs G",#N/A,TRUE,"ECA_Qtrs_G";"ECA SisterApt",#N/A,TRUE,"ECA_SisterApt";"ECA Nurses",#N/A,TRUE,"ECA_NursesHostel"}</definedName>
    <definedName name="DFDF_1" localSheetId="19" hidden="1">{"ECA Qtrs C",#N/A,TRUE,"ECA_Qtrs_C";"ECA Qtrs D",#N/A,TRUE,"ECA_Qtrs_D";"ECA Qtrs F",#N/A,TRUE,"ECA_Qtrs_F";"ECA Qtrs G",#N/A,TRUE,"ECA_Qtrs_G";"ECA SisterApt",#N/A,TRUE,"ECA_SisterApt";"ECA Nurses",#N/A,TRUE,"ECA_NursesHostel"}</definedName>
    <definedName name="DFDF_1" localSheetId="20" hidden="1">{"ECA Qtrs C",#N/A,TRUE,"ECA_Qtrs_C";"ECA Qtrs D",#N/A,TRUE,"ECA_Qtrs_D";"ECA Qtrs F",#N/A,TRUE,"ECA_Qtrs_F";"ECA Qtrs G",#N/A,TRUE,"ECA_Qtrs_G";"ECA SisterApt",#N/A,TRUE,"ECA_SisterApt";"ECA Nurses",#N/A,TRUE,"ECA_NursesHostel"}</definedName>
    <definedName name="DFDF_1" localSheetId="22" hidden="1">{"ECA Qtrs C",#N/A,TRUE,"ECA_Qtrs_C";"ECA Qtrs D",#N/A,TRUE,"ECA_Qtrs_D";"ECA Qtrs F",#N/A,TRUE,"ECA_Qtrs_F";"ECA Qtrs G",#N/A,TRUE,"ECA_Qtrs_G";"ECA SisterApt",#N/A,TRUE,"ECA_SisterApt";"ECA Nurses",#N/A,TRUE,"ECA_NursesHostel"}</definedName>
    <definedName name="DFDF_1" localSheetId="24" hidden="1">{"ECA Qtrs C",#N/A,TRUE,"ECA_Qtrs_C";"ECA Qtrs D",#N/A,TRUE,"ECA_Qtrs_D";"ECA Qtrs F",#N/A,TRUE,"ECA_Qtrs_F";"ECA Qtrs G",#N/A,TRUE,"ECA_Qtrs_G";"ECA SisterApt",#N/A,TRUE,"ECA_SisterApt";"ECA Nurses",#N/A,TRUE,"ECA_NursesHostel"}</definedName>
    <definedName name="DFDF_1" localSheetId="28" hidden="1">{"ECA Qtrs C",#N/A,TRUE,"ECA_Qtrs_C";"ECA Qtrs D",#N/A,TRUE,"ECA_Qtrs_D";"ECA Qtrs F",#N/A,TRUE,"ECA_Qtrs_F";"ECA Qtrs G",#N/A,TRUE,"ECA_Qtrs_G";"ECA SisterApt",#N/A,TRUE,"ECA_SisterApt";"ECA Nurses",#N/A,TRUE,"ECA_NursesHostel"}</definedName>
    <definedName name="DFDF_1" localSheetId="14"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localSheetId="12" hidden="1">{"'Sheet1'!$L$16"}</definedName>
    <definedName name="DFDFBGFBFB" localSheetId="11" hidden="1">{"'Sheet1'!$L$16"}</definedName>
    <definedName name="DFDFBGFBFB" localSheetId="13" hidden="1">{"'Sheet1'!$L$16"}</definedName>
    <definedName name="DFDFBGFBFB" localSheetId="16" hidden="1">{"'Sheet1'!$L$16"}</definedName>
    <definedName name="DFDFBGFBFB" localSheetId="21" hidden="1">{"'Sheet1'!$L$16"}</definedName>
    <definedName name="DFDFBGFBFB" localSheetId="18" hidden="1">{"'Sheet1'!$L$16"}</definedName>
    <definedName name="DFDFBGFBFB" localSheetId="19" hidden="1">{"'Sheet1'!$L$16"}</definedName>
    <definedName name="DFDFBGFBFB" localSheetId="20" hidden="1">{"'Sheet1'!$L$16"}</definedName>
    <definedName name="DFDFBGFBFB" localSheetId="22" hidden="1">{"'Sheet1'!$L$16"}</definedName>
    <definedName name="DFDFBGFBFB" localSheetId="24" hidden="1">{"'Sheet1'!$L$16"}</definedName>
    <definedName name="DFDFBGFBFB" localSheetId="28" hidden="1">{"'Sheet1'!$L$16"}</definedName>
    <definedName name="DFDFBGFBFB" localSheetId="14" hidden="1">{"'Sheet1'!$L$16"}</definedName>
    <definedName name="DFDFBGFBFB" hidden="1">{"'Sheet1'!$L$16"}</definedName>
    <definedName name="dfdfd" localSheetId="12" hidden="1">{"'Sheet1'!$L$16"}</definedName>
    <definedName name="dfdfd" localSheetId="11" hidden="1">{"'Sheet1'!$L$16"}</definedName>
    <definedName name="dfdfd" localSheetId="13" hidden="1">{"'Sheet1'!$L$16"}</definedName>
    <definedName name="dfdfd" localSheetId="16" hidden="1">{"'Sheet1'!$L$16"}</definedName>
    <definedName name="dfdfd" localSheetId="21" hidden="1">{"'Sheet1'!$L$16"}</definedName>
    <definedName name="dfdfd" localSheetId="18" hidden="1">{"'Sheet1'!$L$16"}</definedName>
    <definedName name="dfdfd" localSheetId="19" hidden="1">{"'Sheet1'!$L$16"}</definedName>
    <definedName name="dfdfd" localSheetId="20" hidden="1">{"'Sheet1'!$L$16"}</definedName>
    <definedName name="dfdfd" localSheetId="22" hidden="1">{"'Sheet1'!$L$16"}</definedName>
    <definedName name="dfdfd" localSheetId="24" hidden="1">{"'Sheet1'!$L$16"}</definedName>
    <definedName name="dfdfd" localSheetId="28" hidden="1">{"'Sheet1'!$L$16"}</definedName>
    <definedName name="dfdfd" localSheetId="14" hidden="1">{"'Sheet1'!$L$16"}</definedName>
    <definedName name="dfdfd" hidden="1">{"'Sheet1'!$L$16"}</definedName>
    <definedName name="dfdfdf" localSheetId="12" hidden="1">{"'Sheet1'!$L$16"}</definedName>
    <definedName name="dfdfdf" localSheetId="11" hidden="1">{"'Sheet1'!$L$16"}</definedName>
    <definedName name="dfdfdf" localSheetId="13" hidden="1">{"'Sheet1'!$L$16"}</definedName>
    <definedName name="dfdfdf" localSheetId="16" hidden="1">{"'Sheet1'!$L$16"}</definedName>
    <definedName name="dfdfdf" localSheetId="21" hidden="1">{"'Sheet1'!$L$16"}</definedName>
    <definedName name="dfdfdf" localSheetId="18" hidden="1">{"'Sheet1'!$L$16"}</definedName>
    <definedName name="dfdfdf" localSheetId="19" hidden="1">{"'Sheet1'!$L$16"}</definedName>
    <definedName name="dfdfdf" localSheetId="20" hidden="1">{"'Sheet1'!$L$16"}</definedName>
    <definedName name="dfdfdf" localSheetId="22" hidden="1">{"'Sheet1'!$L$16"}</definedName>
    <definedName name="dfdfdf" localSheetId="24" hidden="1">{"'Sheet1'!$L$16"}</definedName>
    <definedName name="dfdfdf" localSheetId="28" hidden="1">{"'Sheet1'!$L$16"}</definedName>
    <definedName name="dfdfdf" localSheetId="14" hidden="1">{"'Sheet1'!$L$16"}</definedName>
    <definedName name="dfdfdf" hidden="1">{"'Sheet1'!$L$16"}</definedName>
    <definedName name="dfdfdfdfdfagf" hidden="1">#REF!</definedName>
    <definedName name="DFDFDS" localSheetId="12" hidden="1">{#N/A,#N/A,TRUE,"SUM";#N/A,#N/A,TRUE,"EE";#N/A,#N/A,TRUE,"AC";#N/A,#N/A,TRUE,"SN"}</definedName>
    <definedName name="DFDFDS" localSheetId="11" hidden="1">{#N/A,#N/A,TRUE,"SUM";#N/A,#N/A,TRUE,"EE";#N/A,#N/A,TRUE,"AC";#N/A,#N/A,TRUE,"SN"}</definedName>
    <definedName name="DFDFDS" localSheetId="13" hidden="1">{#N/A,#N/A,TRUE,"SUM";#N/A,#N/A,TRUE,"EE";#N/A,#N/A,TRUE,"AC";#N/A,#N/A,TRUE,"SN"}</definedName>
    <definedName name="DFDFDS" localSheetId="16" hidden="1">{#N/A,#N/A,TRUE,"SUM";#N/A,#N/A,TRUE,"EE";#N/A,#N/A,TRUE,"AC";#N/A,#N/A,TRUE,"SN"}</definedName>
    <definedName name="DFDFDS" localSheetId="21" hidden="1">{#N/A,#N/A,TRUE,"SUM";#N/A,#N/A,TRUE,"EE";#N/A,#N/A,TRUE,"AC";#N/A,#N/A,TRUE,"SN"}</definedName>
    <definedName name="DFDFDS" localSheetId="18" hidden="1">{#N/A,#N/A,TRUE,"SUM";#N/A,#N/A,TRUE,"EE";#N/A,#N/A,TRUE,"AC";#N/A,#N/A,TRUE,"SN"}</definedName>
    <definedName name="DFDFDS" localSheetId="19" hidden="1">{#N/A,#N/A,TRUE,"SUM";#N/A,#N/A,TRUE,"EE";#N/A,#N/A,TRUE,"AC";#N/A,#N/A,TRUE,"SN"}</definedName>
    <definedName name="DFDFDS" localSheetId="20" hidden="1">{#N/A,#N/A,TRUE,"SUM";#N/A,#N/A,TRUE,"EE";#N/A,#N/A,TRUE,"AC";#N/A,#N/A,TRUE,"SN"}</definedName>
    <definedName name="DFDFDS" localSheetId="22" hidden="1">{#N/A,#N/A,TRUE,"SUM";#N/A,#N/A,TRUE,"EE";#N/A,#N/A,TRUE,"AC";#N/A,#N/A,TRUE,"SN"}</definedName>
    <definedName name="DFDFDS" localSheetId="24" hidden="1">{#N/A,#N/A,TRUE,"SUM";#N/A,#N/A,TRUE,"EE";#N/A,#N/A,TRUE,"AC";#N/A,#N/A,TRUE,"SN"}</definedName>
    <definedName name="DFDFDS" localSheetId="28" hidden="1">{#N/A,#N/A,TRUE,"SUM";#N/A,#N/A,TRUE,"EE";#N/A,#N/A,TRUE,"AC";#N/A,#N/A,TRUE,"SN"}</definedName>
    <definedName name="DFDFDS" localSheetId="14" hidden="1">{#N/A,#N/A,TRUE,"SUM";#N/A,#N/A,TRUE,"EE";#N/A,#N/A,TRUE,"AC";#N/A,#N/A,TRUE,"SN"}</definedName>
    <definedName name="DFDFDS" hidden="1">{#N/A,#N/A,TRUE,"SUM";#N/A,#N/A,TRUE,"EE";#N/A,#N/A,TRUE,"AC";#N/A,#N/A,TRUE,"SN"}</definedName>
    <definedName name="DFDFFD" localSheetId="12" hidden="1">{#N/A,#N/A,FALSE,"CCTV"}</definedName>
    <definedName name="DFDFFD" localSheetId="11" hidden="1">{#N/A,#N/A,FALSE,"CCTV"}</definedName>
    <definedName name="DFDFFD" localSheetId="13" hidden="1">{#N/A,#N/A,FALSE,"CCTV"}</definedName>
    <definedName name="DFDFFD" localSheetId="16" hidden="1">{#N/A,#N/A,FALSE,"CCTV"}</definedName>
    <definedName name="DFDFFD" localSheetId="21" hidden="1">{#N/A,#N/A,FALSE,"CCTV"}</definedName>
    <definedName name="DFDFFD" localSheetId="18" hidden="1">{#N/A,#N/A,FALSE,"CCTV"}</definedName>
    <definedName name="DFDFFD" localSheetId="19" hidden="1">{#N/A,#N/A,FALSE,"CCTV"}</definedName>
    <definedName name="DFDFFD" localSheetId="20" hidden="1">{#N/A,#N/A,FALSE,"CCTV"}</definedName>
    <definedName name="DFDFFD" localSheetId="22" hidden="1">{#N/A,#N/A,FALSE,"CCTV"}</definedName>
    <definedName name="DFDFFD" localSheetId="24" hidden="1">{#N/A,#N/A,FALSE,"CCTV"}</definedName>
    <definedName name="DFDFFD" localSheetId="28" hidden="1">{#N/A,#N/A,FALSE,"CCTV"}</definedName>
    <definedName name="DFDFFD" localSheetId="14" hidden="1">{#N/A,#N/A,FALSE,"CCTV"}</definedName>
    <definedName name="DFDFFD" hidden="1">{#N/A,#N/A,FALSE,"CCTV"}</definedName>
    <definedName name="dfdffgf" localSheetId="12" hidden="1">{"'Sheet1'!$L$16"}</definedName>
    <definedName name="dfdffgf" localSheetId="11" hidden="1">{"'Sheet1'!$L$16"}</definedName>
    <definedName name="dfdffgf" localSheetId="13" hidden="1">{"'Sheet1'!$L$16"}</definedName>
    <definedName name="dfdffgf" localSheetId="16" hidden="1">{"'Sheet1'!$L$16"}</definedName>
    <definedName name="dfdffgf" localSheetId="21" hidden="1">{"'Sheet1'!$L$16"}</definedName>
    <definedName name="dfdffgf" localSheetId="18" hidden="1">{"'Sheet1'!$L$16"}</definedName>
    <definedName name="dfdffgf" localSheetId="19" hidden="1">{"'Sheet1'!$L$16"}</definedName>
    <definedName name="dfdffgf" localSheetId="20" hidden="1">{"'Sheet1'!$L$16"}</definedName>
    <definedName name="dfdffgf" localSheetId="22" hidden="1">{"'Sheet1'!$L$16"}</definedName>
    <definedName name="dfdffgf" localSheetId="24" hidden="1">{"'Sheet1'!$L$16"}</definedName>
    <definedName name="dfdffgf" localSheetId="28" hidden="1">{"'Sheet1'!$L$16"}</definedName>
    <definedName name="dfdffgf" localSheetId="14" hidden="1">{"'Sheet1'!$L$16"}</definedName>
    <definedName name="dfdffgf" hidden="1">{"'Sheet1'!$L$16"}</definedName>
    <definedName name="dfdfg" hidden="1">#REF!</definedName>
    <definedName name="DFDFGE" localSheetId="12" hidden="1">{#N/A,#N/A,FALSE,"Chi tiÆt"}</definedName>
    <definedName name="DFDFGE" localSheetId="11" hidden="1">{#N/A,#N/A,FALSE,"Chi tiÆt"}</definedName>
    <definedName name="DFDFGE" localSheetId="13" hidden="1">{#N/A,#N/A,FALSE,"Chi tiÆt"}</definedName>
    <definedName name="DFDFGE" localSheetId="16" hidden="1">{#N/A,#N/A,FALSE,"Chi tiÆt"}</definedName>
    <definedName name="DFDFGE" localSheetId="21" hidden="1">{#N/A,#N/A,FALSE,"Chi tiÆt"}</definedName>
    <definedName name="DFDFGE" localSheetId="18" hidden="1">{#N/A,#N/A,FALSE,"Chi tiÆt"}</definedName>
    <definedName name="DFDFGE" localSheetId="19" hidden="1">{#N/A,#N/A,FALSE,"Chi tiÆt"}</definedName>
    <definedName name="DFDFGE" localSheetId="20" hidden="1">{#N/A,#N/A,FALSE,"Chi tiÆt"}</definedName>
    <definedName name="DFDFGE" localSheetId="22" hidden="1">{#N/A,#N/A,FALSE,"Chi tiÆt"}</definedName>
    <definedName name="DFDFGE" localSheetId="24" hidden="1">{#N/A,#N/A,FALSE,"Chi tiÆt"}</definedName>
    <definedName name="DFDFGE" localSheetId="28" hidden="1">{#N/A,#N/A,FALSE,"Chi tiÆt"}</definedName>
    <definedName name="DFDFGE" localSheetId="14" hidden="1">{#N/A,#N/A,FALSE,"Chi tiÆt"}</definedName>
    <definedName name="DFDFGE" hidden="1">{#N/A,#N/A,FALSE,"Chi tiÆt"}</definedName>
    <definedName name="DFDFSADFA" localSheetId="12" hidden="1">{"NGUYEN QUI THIEP - Personal View",#N/A,FALSE,"XDCB.HT.FUR."}</definedName>
    <definedName name="DFDFSADFA" localSheetId="11" hidden="1">{"NGUYEN QUI THIEP - Personal View",#N/A,FALSE,"XDCB.HT.FUR."}</definedName>
    <definedName name="DFDFSADFA" localSheetId="13" hidden="1">{"NGUYEN QUI THIEP - Personal View",#N/A,FALSE,"XDCB.HT.FUR."}</definedName>
    <definedName name="DFDFSADFA" localSheetId="16" hidden="1">{"NGUYEN QUI THIEP - Personal View",#N/A,FALSE,"XDCB.HT.FUR."}</definedName>
    <definedName name="DFDFSADFA" localSheetId="21" hidden="1">{"NGUYEN QUI THIEP - Personal View",#N/A,FALSE,"XDCB.HT.FUR."}</definedName>
    <definedName name="DFDFSADFA" localSheetId="18" hidden="1">{"NGUYEN QUI THIEP - Personal View",#N/A,FALSE,"XDCB.HT.FUR."}</definedName>
    <definedName name="DFDFSADFA" localSheetId="19" hidden="1">{"NGUYEN QUI THIEP - Personal View",#N/A,FALSE,"XDCB.HT.FUR."}</definedName>
    <definedName name="DFDFSADFA" localSheetId="20" hidden="1">{"NGUYEN QUI THIEP - Personal View",#N/A,FALSE,"XDCB.HT.FUR."}</definedName>
    <definedName name="DFDFSADFA" localSheetId="22" hidden="1">{"NGUYEN QUI THIEP - Personal View",#N/A,FALSE,"XDCB.HT.FUR."}</definedName>
    <definedName name="DFDFSADFA" localSheetId="24" hidden="1">{"NGUYEN QUI THIEP - Personal View",#N/A,FALSE,"XDCB.HT.FUR."}</definedName>
    <definedName name="DFDFSADFA" localSheetId="28" hidden="1">{"NGUYEN QUI THIEP - Personal View",#N/A,FALSE,"XDCB.HT.FUR."}</definedName>
    <definedName name="DFDFSADFA" localSheetId="14" hidden="1">{"NGUYEN QUI THIEP - Personal View",#N/A,FALSE,"XDCB.HT.FUR."}</definedName>
    <definedName name="DFDFSADFA" hidden="1">{"NGUYEN QUI THIEP - Personal View",#N/A,FALSE,"XDCB.HT.FUR."}</definedName>
    <definedName name="dfdfsdf" localSheetId="12" hidden="1">{"'Sheet1'!$L$16"}</definedName>
    <definedName name="dfdfsdf" localSheetId="11" hidden="1">{"'Sheet1'!$L$16"}</definedName>
    <definedName name="dfdfsdf" localSheetId="13" hidden="1">{"'Sheet1'!$L$16"}</definedName>
    <definedName name="dfdfsdf" localSheetId="16" hidden="1">{"'Sheet1'!$L$16"}</definedName>
    <definedName name="dfdfsdf" localSheetId="21" hidden="1">{"'Sheet1'!$L$16"}</definedName>
    <definedName name="dfdfsdf" localSheetId="18" hidden="1">{"'Sheet1'!$L$16"}</definedName>
    <definedName name="dfdfsdf" localSheetId="19" hidden="1">{"'Sheet1'!$L$16"}</definedName>
    <definedName name="dfdfsdf" localSheetId="20" hidden="1">{"'Sheet1'!$L$16"}</definedName>
    <definedName name="dfdfsdf" localSheetId="22" hidden="1">{"'Sheet1'!$L$16"}</definedName>
    <definedName name="dfdfsdf" localSheetId="24" hidden="1">{"'Sheet1'!$L$16"}</definedName>
    <definedName name="dfdfsdf" localSheetId="28" hidden="1">{"'Sheet1'!$L$16"}</definedName>
    <definedName name="dfdfsdf" localSheetId="14" hidden="1">{"'Sheet1'!$L$16"}</definedName>
    <definedName name="dfdfsdf" hidden="1">{"'Sheet1'!$L$16"}</definedName>
    <definedName name="DFDFSDFSD" localSheetId="12" hidden="1">{#N/A,#N/A,TRUE,"SUM";#N/A,#N/A,TRUE,"EE";#N/A,#N/A,TRUE,"AC";#N/A,#N/A,TRUE,"SN"}</definedName>
    <definedName name="DFDFSDFSD" localSheetId="11" hidden="1">{#N/A,#N/A,TRUE,"SUM";#N/A,#N/A,TRUE,"EE";#N/A,#N/A,TRUE,"AC";#N/A,#N/A,TRUE,"SN"}</definedName>
    <definedName name="DFDFSDFSD" localSheetId="13" hidden="1">{#N/A,#N/A,TRUE,"SUM";#N/A,#N/A,TRUE,"EE";#N/A,#N/A,TRUE,"AC";#N/A,#N/A,TRUE,"SN"}</definedName>
    <definedName name="DFDFSDFSD" localSheetId="16" hidden="1">{#N/A,#N/A,TRUE,"SUM";#N/A,#N/A,TRUE,"EE";#N/A,#N/A,TRUE,"AC";#N/A,#N/A,TRUE,"SN"}</definedName>
    <definedName name="DFDFSDFSD" localSheetId="21" hidden="1">{#N/A,#N/A,TRUE,"SUM";#N/A,#N/A,TRUE,"EE";#N/A,#N/A,TRUE,"AC";#N/A,#N/A,TRUE,"SN"}</definedName>
    <definedName name="DFDFSDFSD" localSheetId="18" hidden="1">{#N/A,#N/A,TRUE,"SUM";#N/A,#N/A,TRUE,"EE";#N/A,#N/A,TRUE,"AC";#N/A,#N/A,TRUE,"SN"}</definedName>
    <definedName name="DFDFSDFSD" localSheetId="19" hidden="1">{#N/A,#N/A,TRUE,"SUM";#N/A,#N/A,TRUE,"EE";#N/A,#N/A,TRUE,"AC";#N/A,#N/A,TRUE,"SN"}</definedName>
    <definedName name="DFDFSDFSD" localSheetId="20" hidden="1">{#N/A,#N/A,TRUE,"SUM";#N/A,#N/A,TRUE,"EE";#N/A,#N/A,TRUE,"AC";#N/A,#N/A,TRUE,"SN"}</definedName>
    <definedName name="DFDFSDFSD" localSheetId="22" hidden="1">{#N/A,#N/A,TRUE,"SUM";#N/A,#N/A,TRUE,"EE";#N/A,#N/A,TRUE,"AC";#N/A,#N/A,TRUE,"SN"}</definedName>
    <definedName name="DFDFSDFSD" localSheetId="24" hidden="1">{#N/A,#N/A,TRUE,"SUM";#N/A,#N/A,TRUE,"EE";#N/A,#N/A,TRUE,"AC";#N/A,#N/A,TRUE,"SN"}</definedName>
    <definedName name="DFDFSDFSD" localSheetId="28" hidden="1">{#N/A,#N/A,TRUE,"SUM";#N/A,#N/A,TRUE,"EE";#N/A,#N/A,TRUE,"AC";#N/A,#N/A,TRUE,"SN"}</definedName>
    <definedName name="DFDFSDFSD" localSheetId="14" hidden="1">{#N/A,#N/A,TRUE,"SUM";#N/A,#N/A,TRUE,"EE";#N/A,#N/A,TRUE,"AC";#N/A,#N/A,TRUE,"SN"}</definedName>
    <definedName name="DFDFSDFSD" hidden="1">{#N/A,#N/A,TRUE,"SUM";#N/A,#N/A,TRUE,"EE";#N/A,#N/A,TRUE,"AC";#N/A,#N/A,TRUE,"SN"}</definedName>
    <definedName name="DFDG" localSheetId="12" hidden="1">{#N/A,#N/A,FALSE,"Chi tiÆt"}</definedName>
    <definedName name="DFDG" localSheetId="11" hidden="1">{#N/A,#N/A,FALSE,"Chi tiÆt"}</definedName>
    <definedName name="DFDG" localSheetId="13" hidden="1">{#N/A,#N/A,FALSE,"Chi tiÆt"}</definedName>
    <definedName name="DFDG" localSheetId="16" hidden="1">{#N/A,#N/A,FALSE,"Chi tiÆt"}</definedName>
    <definedName name="DFDG" localSheetId="21" hidden="1">{#N/A,#N/A,FALSE,"Chi tiÆt"}</definedName>
    <definedName name="DFDG" localSheetId="18" hidden="1">{#N/A,#N/A,FALSE,"Chi tiÆt"}</definedName>
    <definedName name="DFDG" localSheetId="19" hidden="1">{#N/A,#N/A,FALSE,"Chi tiÆt"}</definedName>
    <definedName name="DFDG" localSheetId="20" hidden="1">{#N/A,#N/A,FALSE,"Chi tiÆt"}</definedName>
    <definedName name="DFDG" localSheetId="22" hidden="1">{#N/A,#N/A,FALSE,"Chi tiÆt"}</definedName>
    <definedName name="DFDG" localSheetId="24" hidden="1">{#N/A,#N/A,FALSE,"Chi tiÆt"}</definedName>
    <definedName name="DFDG" localSheetId="28" hidden="1">{#N/A,#N/A,FALSE,"Chi tiÆt"}</definedName>
    <definedName name="DFDG" localSheetId="14" hidden="1">{#N/A,#N/A,FALSE,"Chi tiÆt"}</definedName>
    <definedName name="DFDG" hidden="1">{#N/A,#N/A,FALSE,"Chi tiÆt"}</definedName>
    <definedName name="dfdgdf" hidden="1">#REF!</definedName>
    <definedName name="DFDK" hidden="1">#REF!</definedName>
    <definedName name="dfdljfdsl.xls" localSheetId="12" hidden="1">{"'Sheet1'!$L$16"}</definedName>
    <definedName name="dfdljfdsl.xls" localSheetId="11" hidden="1">{"'Sheet1'!$L$16"}</definedName>
    <definedName name="dfdljfdsl.xls" localSheetId="13" hidden="1">{"'Sheet1'!$L$16"}</definedName>
    <definedName name="dfdljfdsl.xls" localSheetId="16" hidden="1">{"'Sheet1'!$L$16"}</definedName>
    <definedName name="dfdljfdsl.xls" localSheetId="21" hidden="1">{"'Sheet1'!$L$16"}</definedName>
    <definedName name="dfdljfdsl.xls" localSheetId="18" hidden="1">{"'Sheet1'!$L$16"}</definedName>
    <definedName name="dfdljfdsl.xls" localSheetId="19" hidden="1">{"'Sheet1'!$L$16"}</definedName>
    <definedName name="dfdljfdsl.xls" localSheetId="20" hidden="1">{"'Sheet1'!$L$16"}</definedName>
    <definedName name="dfdljfdsl.xls" localSheetId="22" hidden="1">{"'Sheet1'!$L$16"}</definedName>
    <definedName name="dfdljfdsl.xls" localSheetId="24" hidden="1">{"'Sheet1'!$L$16"}</definedName>
    <definedName name="dfdljfdsl.xls" localSheetId="28" hidden="1">{"'Sheet1'!$L$16"}</definedName>
    <definedName name="dfdljfdsl.xls" localSheetId="14" hidden="1">{"'Sheet1'!$L$16"}</definedName>
    <definedName name="dfdljfdsl.xls" hidden="1">{"'Sheet1'!$L$16"}</definedName>
    <definedName name="dfds" localSheetId="12" hidden="1">{"'Sheet1'!$L$16"}</definedName>
    <definedName name="dfds" localSheetId="11" hidden="1">{"'Sheet1'!$L$16"}</definedName>
    <definedName name="dfds" localSheetId="13" hidden="1">{"'Sheet1'!$L$16"}</definedName>
    <definedName name="dfds" localSheetId="16" hidden="1">{"'Sheet1'!$L$16"}</definedName>
    <definedName name="dfds" localSheetId="21" hidden="1">{"'Sheet1'!$L$16"}</definedName>
    <definedName name="dfds" localSheetId="18" hidden="1">{"'Sheet1'!$L$16"}</definedName>
    <definedName name="dfds" localSheetId="19" hidden="1">{"'Sheet1'!$L$16"}</definedName>
    <definedName name="dfds" localSheetId="20" hidden="1">{"'Sheet1'!$L$16"}</definedName>
    <definedName name="dfds" localSheetId="22" hidden="1">{"'Sheet1'!$L$16"}</definedName>
    <definedName name="dfds" localSheetId="24" hidden="1">{"'Sheet1'!$L$16"}</definedName>
    <definedName name="dfds" localSheetId="28" hidden="1">{"'Sheet1'!$L$16"}</definedName>
    <definedName name="dfds" localSheetId="14" hidden="1">{"'Sheet1'!$L$16"}</definedName>
    <definedName name="dfds" hidden="1">{"'Sheet1'!$L$16"}</definedName>
    <definedName name="DFDSADFADSF" localSheetId="12" hidden="1">{#N/A,#N/A,FALSE,"2~8번"}</definedName>
    <definedName name="DFDSADFADSF" localSheetId="11" hidden="1">{#N/A,#N/A,FALSE,"2~8번"}</definedName>
    <definedName name="DFDSADFADSF" localSheetId="13" hidden="1">{#N/A,#N/A,FALSE,"2~8번"}</definedName>
    <definedName name="DFDSADFADSF" localSheetId="16" hidden="1">{#N/A,#N/A,FALSE,"2~8번"}</definedName>
    <definedName name="DFDSADFADSF" localSheetId="21" hidden="1">{#N/A,#N/A,FALSE,"2~8번"}</definedName>
    <definedName name="DFDSADFADSF" localSheetId="18" hidden="1">{#N/A,#N/A,FALSE,"2~8번"}</definedName>
    <definedName name="DFDSADFADSF" localSheetId="19" hidden="1">{#N/A,#N/A,FALSE,"2~8번"}</definedName>
    <definedName name="DFDSADFADSF" localSheetId="20" hidden="1">{#N/A,#N/A,FALSE,"2~8번"}</definedName>
    <definedName name="DFDSADFADSF" localSheetId="22" hidden="1">{#N/A,#N/A,FALSE,"2~8번"}</definedName>
    <definedName name="DFDSADFADSF" localSheetId="24" hidden="1">{#N/A,#N/A,FALSE,"2~8번"}</definedName>
    <definedName name="DFDSADFADSF" localSheetId="28" hidden="1">{#N/A,#N/A,FALSE,"2~8번"}</definedName>
    <definedName name="DFDSADFADSF" localSheetId="14" hidden="1">{#N/A,#N/A,FALSE,"2~8번"}</definedName>
    <definedName name="DFDSADFADSF" hidden="1">{#N/A,#N/A,FALSE,"2~8번"}</definedName>
    <definedName name="DFDSAFASF" localSheetId="12" hidden="1">{"'Sheet1'!$L$16"}</definedName>
    <definedName name="DFDSAFASF" localSheetId="11" hidden="1">{"'Sheet1'!$L$16"}</definedName>
    <definedName name="DFDSAFASF" localSheetId="13" hidden="1">{"'Sheet1'!$L$16"}</definedName>
    <definedName name="DFDSAFASF" localSheetId="16" hidden="1">{"'Sheet1'!$L$16"}</definedName>
    <definedName name="DFDSAFASF" localSheetId="21" hidden="1">{"'Sheet1'!$L$16"}</definedName>
    <definedName name="DFDSAFASF" localSheetId="18" hidden="1">{"'Sheet1'!$L$16"}</definedName>
    <definedName name="DFDSAFASF" localSheetId="19" hidden="1">{"'Sheet1'!$L$16"}</definedName>
    <definedName name="DFDSAFASF" localSheetId="20" hidden="1">{"'Sheet1'!$L$16"}</definedName>
    <definedName name="DFDSAFASF" localSheetId="22" hidden="1">{"'Sheet1'!$L$16"}</definedName>
    <definedName name="DFDSAFASF" localSheetId="24" hidden="1">{"'Sheet1'!$L$16"}</definedName>
    <definedName name="DFDSAFASF" localSheetId="28" hidden="1">{"'Sheet1'!$L$16"}</definedName>
    <definedName name="DFDSAFASF" localSheetId="14" hidden="1">{"'Sheet1'!$L$16"}</definedName>
    <definedName name="DFDSAFASF" hidden="1">{"'Sheet1'!$L$16"}</definedName>
    <definedName name="DFDSAFDFD" localSheetId="12" hidden="1">{#N/A,#N/A,FALSE,"부대1"}</definedName>
    <definedName name="DFDSAFDFD" localSheetId="11" hidden="1">{#N/A,#N/A,FALSE,"부대1"}</definedName>
    <definedName name="DFDSAFDFD" localSheetId="13" hidden="1">{#N/A,#N/A,FALSE,"부대1"}</definedName>
    <definedName name="DFDSAFDFD" localSheetId="16" hidden="1">{#N/A,#N/A,FALSE,"부대1"}</definedName>
    <definedName name="DFDSAFDFD" localSheetId="21" hidden="1">{#N/A,#N/A,FALSE,"부대1"}</definedName>
    <definedName name="DFDSAFDFD" localSheetId="18" hidden="1">{#N/A,#N/A,FALSE,"부대1"}</definedName>
    <definedName name="DFDSAFDFD" localSheetId="19" hidden="1">{#N/A,#N/A,FALSE,"부대1"}</definedName>
    <definedName name="DFDSAFDFD" localSheetId="20" hidden="1">{#N/A,#N/A,FALSE,"부대1"}</definedName>
    <definedName name="DFDSAFDFD" localSheetId="22" hidden="1">{#N/A,#N/A,FALSE,"부대1"}</definedName>
    <definedName name="DFDSAFDFD" localSheetId="24" hidden="1">{#N/A,#N/A,FALSE,"부대1"}</definedName>
    <definedName name="DFDSAFDFD" localSheetId="28" hidden="1">{#N/A,#N/A,FALSE,"부대1"}</definedName>
    <definedName name="DFDSAFDFD" localSheetId="14" hidden="1">{#N/A,#N/A,FALSE,"부대1"}</definedName>
    <definedName name="DFDSAFDFD" hidden="1">{#N/A,#N/A,FALSE,"부대1"}</definedName>
    <definedName name="DFDSAFSFG" localSheetId="12" hidden="1">{#N/A,#N/A,FALSE,"구조2"}</definedName>
    <definedName name="DFDSAFSFG" localSheetId="11" hidden="1">{#N/A,#N/A,FALSE,"구조2"}</definedName>
    <definedName name="DFDSAFSFG" localSheetId="13" hidden="1">{#N/A,#N/A,FALSE,"구조2"}</definedName>
    <definedName name="DFDSAFSFG" localSheetId="16" hidden="1">{#N/A,#N/A,FALSE,"구조2"}</definedName>
    <definedName name="DFDSAFSFG" localSheetId="21" hidden="1">{#N/A,#N/A,FALSE,"구조2"}</definedName>
    <definedName name="DFDSAFSFG" localSheetId="18" hidden="1">{#N/A,#N/A,FALSE,"구조2"}</definedName>
    <definedName name="DFDSAFSFG" localSheetId="19" hidden="1">{#N/A,#N/A,FALSE,"구조2"}</definedName>
    <definedName name="DFDSAFSFG" localSheetId="20" hidden="1">{#N/A,#N/A,FALSE,"구조2"}</definedName>
    <definedName name="DFDSAFSFG" localSheetId="22" hidden="1">{#N/A,#N/A,FALSE,"구조2"}</definedName>
    <definedName name="DFDSAFSFG" localSheetId="24" hidden="1">{#N/A,#N/A,FALSE,"구조2"}</definedName>
    <definedName name="DFDSAFSFG" localSheetId="28" hidden="1">{#N/A,#N/A,FALSE,"구조2"}</definedName>
    <definedName name="DFDSAFSFG" localSheetId="14" hidden="1">{#N/A,#N/A,FALSE,"구조2"}</definedName>
    <definedName name="DFDSAFSFG" hidden="1">{#N/A,#N/A,FALSE,"구조2"}</definedName>
    <definedName name="DFDSAGFDSAG" localSheetId="12" hidden="1">{#N/A,#N/A,FALSE,"혼합골재"}</definedName>
    <definedName name="DFDSAGFDSAG" localSheetId="11" hidden="1">{#N/A,#N/A,FALSE,"혼합골재"}</definedName>
    <definedName name="DFDSAGFDSAG" localSheetId="13" hidden="1">{#N/A,#N/A,FALSE,"혼합골재"}</definedName>
    <definedName name="DFDSAGFDSAG" localSheetId="16" hidden="1">{#N/A,#N/A,FALSE,"혼합골재"}</definedName>
    <definedName name="DFDSAGFDSAG" localSheetId="21" hidden="1">{#N/A,#N/A,FALSE,"혼합골재"}</definedName>
    <definedName name="DFDSAGFDSAG" localSheetId="18" hidden="1">{#N/A,#N/A,FALSE,"혼합골재"}</definedName>
    <definedName name="DFDSAGFDSAG" localSheetId="19" hidden="1">{#N/A,#N/A,FALSE,"혼합골재"}</definedName>
    <definedName name="DFDSAGFDSAG" localSheetId="20" hidden="1">{#N/A,#N/A,FALSE,"혼합골재"}</definedName>
    <definedName name="DFDSAGFDSAG" localSheetId="22" hidden="1">{#N/A,#N/A,FALSE,"혼합골재"}</definedName>
    <definedName name="DFDSAGFDSAG" localSheetId="24" hidden="1">{#N/A,#N/A,FALSE,"혼합골재"}</definedName>
    <definedName name="DFDSAGFDSAG" localSheetId="28" hidden="1">{#N/A,#N/A,FALSE,"혼합골재"}</definedName>
    <definedName name="DFDSAGFDSAG" localSheetId="14" hidden="1">{#N/A,#N/A,FALSE,"혼합골재"}</definedName>
    <definedName name="DFDSAGFDSAG" hidden="1">{#N/A,#N/A,FALSE,"혼합골재"}</definedName>
    <definedName name="dfdsf" hidden="1">#REF!</definedName>
    <definedName name="DFDSFA" localSheetId="12" hidden="1">{"'Sheet1'!$L$16"}</definedName>
    <definedName name="DFDSFA" localSheetId="11" hidden="1">{"'Sheet1'!$L$16"}</definedName>
    <definedName name="DFDSFA" localSheetId="13" hidden="1">{"'Sheet1'!$L$16"}</definedName>
    <definedName name="DFDSFA" localSheetId="16" hidden="1">{"'Sheet1'!$L$16"}</definedName>
    <definedName name="DFDSFA" localSheetId="21" hidden="1">{"'Sheet1'!$L$16"}</definedName>
    <definedName name="DFDSFA" localSheetId="18" hidden="1">{"'Sheet1'!$L$16"}</definedName>
    <definedName name="DFDSFA" localSheetId="19" hidden="1">{"'Sheet1'!$L$16"}</definedName>
    <definedName name="DFDSFA" localSheetId="20" hidden="1">{"'Sheet1'!$L$16"}</definedName>
    <definedName name="DFDSFA" localSheetId="22" hidden="1">{"'Sheet1'!$L$16"}</definedName>
    <definedName name="DFDSFA" localSheetId="24" hidden="1">{"'Sheet1'!$L$16"}</definedName>
    <definedName name="DFDSFA" localSheetId="28" hidden="1">{"'Sheet1'!$L$16"}</definedName>
    <definedName name="DFDSFA" localSheetId="14" hidden="1">{"'Sheet1'!$L$16"}</definedName>
    <definedName name="DFDSFA" hidden="1">{"'Sheet1'!$L$16"}</definedName>
    <definedName name="DFDSFD" localSheetId="12" hidden="1">{#N/A,#N/A,FALSE,"속도"}</definedName>
    <definedName name="DFDSFD" localSheetId="11" hidden="1">{#N/A,#N/A,FALSE,"속도"}</definedName>
    <definedName name="DFDSFD" localSheetId="13" hidden="1">{#N/A,#N/A,FALSE,"속도"}</definedName>
    <definedName name="DFDSFD" localSheetId="16" hidden="1">{#N/A,#N/A,FALSE,"속도"}</definedName>
    <definedName name="DFDSFD" localSheetId="21" hidden="1">{#N/A,#N/A,FALSE,"속도"}</definedName>
    <definedName name="DFDSFD" localSheetId="18" hidden="1">{#N/A,#N/A,FALSE,"속도"}</definedName>
    <definedName name="DFDSFD" localSheetId="19" hidden="1">{#N/A,#N/A,FALSE,"속도"}</definedName>
    <definedName name="DFDSFD" localSheetId="20" hidden="1">{#N/A,#N/A,FALSE,"속도"}</definedName>
    <definedName name="DFDSFD" localSheetId="22" hidden="1">{#N/A,#N/A,FALSE,"속도"}</definedName>
    <definedName name="DFDSFD" localSheetId="24" hidden="1">{#N/A,#N/A,FALSE,"속도"}</definedName>
    <definedName name="DFDSFD" localSheetId="28" hidden="1">{#N/A,#N/A,FALSE,"속도"}</definedName>
    <definedName name="DFDSFD" localSheetId="14" hidden="1">{#N/A,#N/A,FALSE,"속도"}</definedName>
    <definedName name="DFDSFD" hidden="1">{#N/A,#N/A,FALSE,"속도"}</definedName>
    <definedName name="DFDSFDFDFD" localSheetId="12" hidden="1">{#N/A,#N/A,FALSE,"구조1"}</definedName>
    <definedName name="DFDSFDFDFD" localSheetId="11" hidden="1">{#N/A,#N/A,FALSE,"구조1"}</definedName>
    <definedName name="DFDSFDFDFD" localSheetId="13" hidden="1">{#N/A,#N/A,FALSE,"구조1"}</definedName>
    <definedName name="DFDSFDFDFD" localSheetId="16" hidden="1">{#N/A,#N/A,FALSE,"구조1"}</definedName>
    <definedName name="DFDSFDFDFD" localSheetId="21" hidden="1">{#N/A,#N/A,FALSE,"구조1"}</definedName>
    <definedName name="DFDSFDFDFD" localSheetId="18" hidden="1">{#N/A,#N/A,FALSE,"구조1"}</definedName>
    <definedName name="DFDSFDFDFD" localSheetId="19" hidden="1">{#N/A,#N/A,FALSE,"구조1"}</definedName>
    <definedName name="DFDSFDFDFD" localSheetId="20" hidden="1">{#N/A,#N/A,FALSE,"구조1"}</definedName>
    <definedName name="DFDSFDFDFD" localSheetId="22" hidden="1">{#N/A,#N/A,FALSE,"구조1"}</definedName>
    <definedName name="DFDSFDFDFD" localSheetId="24" hidden="1">{#N/A,#N/A,FALSE,"구조1"}</definedName>
    <definedName name="DFDSFDFDFD" localSheetId="28" hidden="1">{#N/A,#N/A,FALSE,"구조1"}</definedName>
    <definedName name="DFDSFDFDFD" localSheetId="14" hidden="1">{#N/A,#N/A,FALSE,"구조1"}</definedName>
    <definedName name="DFDSFDFDFD" hidden="1">{#N/A,#N/A,FALSE,"구조1"}</definedName>
    <definedName name="DFDSFDS" localSheetId="12" hidden="1">{#N/A,#N/A,FALSE,"부대2"}</definedName>
    <definedName name="DFDSFDS" localSheetId="11" hidden="1">{#N/A,#N/A,FALSE,"부대2"}</definedName>
    <definedName name="DFDSFDS" localSheetId="13" hidden="1">{#N/A,#N/A,FALSE,"부대2"}</definedName>
    <definedName name="DFDSFDS" localSheetId="16" hidden="1">{#N/A,#N/A,FALSE,"부대2"}</definedName>
    <definedName name="DFDSFDS" localSheetId="21" hidden="1">{#N/A,#N/A,FALSE,"부대2"}</definedName>
    <definedName name="DFDSFDS" localSheetId="18" hidden="1">{#N/A,#N/A,FALSE,"부대2"}</definedName>
    <definedName name="DFDSFDS" localSheetId="19" hidden="1">{#N/A,#N/A,FALSE,"부대2"}</definedName>
    <definedName name="DFDSFDS" localSheetId="20" hidden="1">{#N/A,#N/A,FALSE,"부대2"}</definedName>
    <definedName name="DFDSFDS" localSheetId="22" hidden="1">{#N/A,#N/A,FALSE,"부대2"}</definedName>
    <definedName name="DFDSFDS" localSheetId="24" hidden="1">{#N/A,#N/A,FALSE,"부대2"}</definedName>
    <definedName name="DFDSFDS" localSheetId="28" hidden="1">{#N/A,#N/A,FALSE,"부대2"}</definedName>
    <definedName name="DFDSFDS" localSheetId="14" hidden="1">{#N/A,#N/A,FALSE,"부대2"}</definedName>
    <definedName name="DFDSFDS" hidden="1">{#N/A,#N/A,FALSE,"부대2"}</definedName>
    <definedName name="dfdsfs" localSheetId="12" hidden="1">{#N/A,#N/A,FALSE,"WBS 1.06";#N/A,#N/A,FALSE,"WBS 1.14";#N/A,#N/A,FALSE,"WBS 1.17";#N/A,#N/A,FALSE,"WBS 1.18"}</definedName>
    <definedName name="dfdsfs" localSheetId="11" hidden="1">{#N/A,#N/A,FALSE,"WBS 1.06";#N/A,#N/A,FALSE,"WBS 1.14";#N/A,#N/A,FALSE,"WBS 1.17";#N/A,#N/A,FALSE,"WBS 1.18"}</definedName>
    <definedName name="dfdsfs" localSheetId="13" hidden="1">{#N/A,#N/A,FALSE,"WBS 1.06";#N/A,#N/A,FALSE,"WBS 1.14";#N/A,#N/A,FALSE,"WBS 1.17";#N/A,#N/A,FALSE,"WBS 1.18"}</definedName>
    <definedName name="dfdsfs" localSheetId="16" hidden="1">{#N/A,#N/A,FALSE,"WBS 1.06";#N/A,#N/A,FALSE,"WBS 1.14";#N/A,#N/A,FALSE,"WBS 1.17";#N/A,#N/A,FALSE,"WBS 1.18"}</definedName>
    <definedName name="dfdsfs" localSheetId="21" hidden="1">{#N/A,#N/A,FALSE,"WBS 1.06";#N/A,#N/A,FALSE,"WBS 1.14";#N/A,#N/A,FALSE,"WBS 1.17";#N/A,#N/A,FALSE,"WBS 1.18"}</definedName>
    <definedName name="dfdsfs" localSheetId="18" hidden="1">{#N/A,#N/A,FALSE,"WBS 1.06";#N/A,#N/A,FALSE,"WBS 1.14";#N/A,#N/A,FALSE,"WBS 1.17";#N/A,#N/A,FALSE,"WBS 1.18"}</definedName>
    <definedName name="dfdsfs" localSheetId="19" hidden="1">{#N/A,#N/A,FALSE,"WBS 1.06";#N/A,#N/A,FALSE,"WBS 1.14";#N/A,#N/A,FALSE,"WBS 1.17";#N/A,#N/A,FALSE,"WBS 1.18"}</definedName>
    <definedName name="dfdsfs" localSheetId="20" hidden="1">{#N/A,#N/A,FALSE,"WBS 1.06";#N/A,#N/A,FALSE,"WBS 1.14";#N/A,#N/A,FALSE,"WBS 1.17";#N/A,#N/A,FALSE,"WBS 1.18"}</definedName>
    <definedName name="dfdsfs" localSheetId="22" hidden="1">{#N/A,#N/A,FALSE,"WBS 1.06";#N/A,#N/A,FALSE,"WBS 1.14";#N/A,#N/A,FALSE,"WBS 1.17";#N/A,#N/A,FALSE,"WBS 1.18"}</definedName>
    <definedName name="dfdsfs" localSheetId="24" hidden="1">{#N/A,#N/A,FALSE,"WBS 1.06";#N/A,#N/A,FALSE,"WBS 1.14";#N/A,#N/A,FALSE,"WBS 1.17";#N/A,#N/A,FALSE,"WBS 1.18"}</definedName>
    <definedName name="dfdsfs" localSheetId="28" hidden="1">{#N/A,#N/A,FALSE,"WBS 1.06";#N/A,#N/A,FALSE,"WBS 1.14";#N/A,#N/A,FALSE,"WBS 1.17";#N/A,#N/A,FALSE,"WBS 1.18"}</definedName>
    <definedName name="dfdsfs" localSheetId="14" hidden="1">{#N/A,#N/A,FALSE,"WBS 1.06";#N/A,#N/A,FALSE,"WBS 1.14";#N/A,#N/A,FALSE,"WBS 1.17";#N/A,#N/A,FALSE,"WBS 1.18"}</definedName>
    <definedName name="dfdsfs" hidden="1">{#N/A,#N/A,FALSE,"WBS 1.06";#N/A,#N/A,FALSE,"WBS 1.14";#N/A,#N/A,FALSE,"WBS 1.17";#N/A,#N/A,FALSE,"WBS 1.18"}</definedName>
    <definedName name="dfdsfsdfds" localSheetId="12" hidden="1">{"HK PR",#N/A,FALSE,"HK";"SUMMARY",#N/A,FALSE,"PAYROLL";"SUMMARY",#N/A,FALSE,"PAYROLL";"HK PR",#N/A,FALSE,"HK"}</definedName>
    <definedName name="dfdsfsdfds" localSheetId="11" hidden="1">{"HK PR",#N/A,FALSE,"HK";"SUMMARY",#N/A,FALSE,"PAYROLL";"SUMMARY",#N/A,FALSE,"PAYROLL";"HK PR",#N/A,FALSE,"HK"}</definedName>
    <definedName name="dfdsfsdfds" localSheetId="13" hidden="1">{"HK PR",#N/A,FALSE,"HK";"SUMMARY",#N/A,FALSE,"PAYROLL";"SUMMARY",#N/A,FALSE,"PAYROLL";"HK PR",#N/A,FALSE,"HK"}</definedName>
    <definedName name="dfdsfsdfds" localSheetId="16" hidden="1">{"HK PR",#N/A,FALSE,"HK";"SUMMARY",#N/A,FALSE,"PAYROLL";"SUMMARY",#N/A,FALSE,"PAYROLL";"HK PR",#N/A,FALSE,"HK"}</definedName>
    <definedName name="dfdsfsdfds" localSheetId="21" hidden="1">{"HK PR",#N/A,FALSE,"HK";"SUMMARY",#N/A,FALSE,"PAYROLL";"SUMMARY",#N/A,FALSE,"PAYROLL";"HK PR",#N/A,FALSE,"HK"}</definedName>
    <definedName name="dfdsfsdfds" localSheetId="18" hidden="1">{"HK PR",#N/A,FALSE,"HK";"SUMMARY",#N/A,FALSE,"PAYROLL";"SUMMARY",#N/A,FALSE,"PAYROLL";"HK PR",#N/A,FALSE,"HK"}</definedName>
    <definedName name="dfdsfsdfds" localSheetId="19" hidden="1">{"HK PR",#N/A,FALSE,"HK";"SUMMARY",#N/A,FALSE,"PAYROLL";"SUMMARY",#N/A,FALSE,"PAYROLL";"HK PR",#N/A,FALSE,"HK"}</definedName>
    <definedName name="dfdsfsdfds" localSheetId="20" hidden="1">{"HK PR",#N/A,FALSE,"HK";"SUMMARY",#N/A,FALSE,"PAYROLL";"SUMMARY",#N/A,FALSE,"PAYROLL";"HK PR",#N/A,FALSE,"HK"}</definedName>
    <definedName name="dfdsfsdfds" localSheetId="22" hidden="1">{"HK PR",#N/A,FALSE,"HK";"SUMMARY",#N/A,FALSE,"PAYROLL";"SUMMARY",#N/A,FALSE,"PAYROLL";"HK PR",#N/A,FALSE,"HK"}</definedName>
    <definedName name="dfdsfsdfds" localSheetId="24" hidden="1">{"HK PR",#N/A,FALSE,"HK";"SUMMARY",#N/A,FALSE,"PAYROLL";"SUMMARY",#N/A,FALSE,"PAYROLL";"HK PR",#N/A,FALSE,"HK"}</definedName>
    <definedName name="dfdsfsdfds" localSheetId="28" hidden="1">{"HK PR",#N/A,FALSE,"HK";"SUMMARY",#N/A,FALSE,"PAYROLL";"SUMMARY",#N/A,FALSE,"PAYROLL";"HK PR",#N/A,FALSE,"HK"}</definedName>
    <definedName name="dfdsfsdfds" localSheetId="14" hidden="1">{"HK PR",#N/A,FALSE,"HK";"SUMMARY",#N/A,FALSE,"PAYROLL";"SUMMARY",#N/A,FALSE,"PAYROLL";"HK PR",#N/A,FALSE,"HK"}</definedName>
    <definedName name="dfdsfsdfds" hidden="1">{"HK PR",#N/A,FALSE,"HK";"SUMMARY",#N/A,FALSE,"PAYROLL";"SUMMARY",#N/A,FALSE,"PAYROLL";"HK PR",#N/A,FALSE,"HK"}</definedName>
    <definedName name="dfdsfsdfdsfds" localSheetId="12" hidden="1">{"Offgrid",#N/A,FALSE,"OFFGRID";"Region",#N/A,FALSE,"REGION";"Offgrid -2",#N/A,FALSE,"OFFGRID";"WTP",#N/A,FALSE,"WTP";"WTP -2",#N/A,FALSE,"WTP";"Project",#N/A,FALSE,"PROJECT";"Summary -2",#N/A,FALSE,"SUMMARY"}</definedName>
    <definedName name="dfdsfsdfdsfds" localSheetId="11" hidden="1">{"Offgrid",#N/A,FALSE,"OFFGRID";"Region",#N/A,FALSE,"REGION";"Offgrid -2",#N/A,FALSE,"OFFGRID";"WTP",#N/A,FALSE,"WTP";"WTP -2",#N/A,FALSE,"WTP";"Project",#N/A,FALSE,"PROJECT";"Summary -2",#N/A,FALSE,"SUMMARY"}</definedName>
    <definedName name="dfdsfsdfdsfds" localSheetId="13" hidden="1">{"Offgrid",#N/A,FALSE,"OFFGRID";"Region",#N/A,FALSE,"REGION";"Offgrid -2",#N/A,FALSE,"OFFGRID";"WTP",#N/A,FALSE,"WTP";"WTP -2",#N/A,FALSE,"WTP";"Project",#N/A,FALSE,"PROJECT";"Summary -2",#N/A,FALSE,"SUMMARY"}</definedName>
    <definedName name="dfdsfsdfdsfds" localSheetId="16" hidden="1">{"Offgrid",#N/A,FALSE,"OFFGRID";"Region",#N/A,FALSE,"REGION";"Offgrid -2",#N/A,FALSE,"OFFGRID";"WTP",#N/A,FALSE,"WTP";"WTP -2",#N/A,FALSE,"WTP";"Project",#N/A,FALSE,"PROJECT";"Summary -2",#N/A,FALSE,"SUMMARY"}</definedName>
    <definedName name="dfdsfsdfdsfds" localSheetId="21" hidden="1">{"Offgrid",#N/A,FALSE,"OFFGRID";"Region",#N/A,FALSE,"REGION";"Offgrid -2",#N/A,FALSE,"OFFGRID";"WTP",#N/A,FALSE,"WTP";"WTP -2",#N/A,FALSE,"WTP";"Project",#N/A,FALSE,"PROJECT";"Summary -2",#N/A,FALSE,"SUMMARY"}</definedName>
    <definedName name="dfdsfsdfdsfds" localSheetId="18" hidden="1">{"Offgrid",#N/A,FALSE,"OFFGRID";"Region",#N/A,FALSE,"REGION";"Offgrid -2",#N/A,FALSE,"OFFGRID";"WTP",#N/A,FALSE,"WTP";"WTP -2",#N/A,FALSE,"WTP";"Project",#N/A,FALSE,"PROJECT";"Summary -2",#N/A,FALSE,"SUMMARY"}</definedName>
    <definedName name="dfdsfsdfdsfds" localSheetId="19" hidden="1">{"Offgrid",#N/A,FALSE,"OFFGRID";"Region",#N/A,FALSE,"REGION";"Offgrid -2",#N/A,FALSE,"OFFGRID";"WTP",#N/A,FALSE,"WTP";"WTP -2",#N/A,FALSE,"WTP";"Project",#N/A,FALSE,"PROJECT";"Summary -2",#N/A,FALSE,"SUMMARY"}</definedName>
    <definedName name="dfdsfsdfdsfds" localSheetId="20" hidden="1">{"Offgrid",#N/A,FALSE,"OFFGRID";"Region",#N/A,FALSE,"REGION";"Offgrid -2",#N/A,FALSE,"OFFGRID";"WTP",#N/A,FALSE,"WTP";"WTP -2",#N/A,FALSE,"WTP";"Project",#N/A,FALSE,"PROJECT";"Summary -2",#N/A,FALSE,"SUMMARY"}</definedName>
    <definedName name="dfdsfsdfdsfds" localSheetId="22" hidden="1">{"Offgrid",#N/A,FALSE,"OFFGRID";"Region",#N/A,FALSE,"REGION";"Offgrid -2",#N/A,FALSE,"OFFGRID";"WTP",#N/A,FALSE,"WTP";"WTP -2",#N/A,FALSE,"WTP";"Project",#N/A,FALSE,"PROJECT";"Summary -2",#N/A,FALSE,"SUMMARY"}</definedName>
    <definedName name="dfdsfsdfdsfds" localSheetId="24" hidden="1">{"Offgrid",#N/A,FALSE,"OFFGRID";"Region",#N/A,FALSE,"REGION";"Offgrid -2",#N/A,FALSE,"OFFGRID";"WTP",#N/A,FALSE,"WTP";"WTP -2",#N/A,FALSE,"WTP";"Project",#N/A,FALSE,"PROJECT";"Summary -2",#N/A,FALSE,"SUMMARY"}</definedName>
    <definedName name="dfdsfsdfdsfds" localSheetId="28" hidden="1">{"Offgrid",#N/A,FALSE,"OFFGRID";"Region",#N/A,FALSE,"REGION";"Offgrid -2",#N/A,FALSE,"OFFGRID";"WTP",#N/A,FALSE,"WTP";"WTP -2",#N/A,FALSE,"WTP";"Project",#N/A,FALSE,"PROJECT";"Summary -2",#N/A,FALSE,"SUMMARY"}</definedName>
    <definedName name="dfdsfsdfdsfds" localSheetId="14" hidden="1">{"Offgrid",#N/A,FALSE,"OFFGRID";"Region",#N/A,FALSE,"REGION";"Offgrid -2",#N/A,FALSE,"OFFGRID";"WTP",#N/A,FALSE,"WTP";"WTP -2",#N/A,FALSE,"WTP";"Project",#N/A,FALSE,"PROJECT";"Summary -2",#N/A,FALSE,"SUMMARY"}</definedName>
    <definedName name="dfdsfsdfdsfds" hidden="1">{"Offgrid",#N/A,FALSE,"OFFGRID";"Region",#N/A,FALSE,"REGION";"Offgrid -2",#N/A,FALSE,"OFFGRID";"WTP",#N/A,FALSE,"WTP";"WTP -2",#N/A,FALSE,"WTP";"Project",#N/A,FALSE,"PROJECT";"Summary -2",#N/A,FALSE,"SUMMARY"}</definedName>
    <definedName name="DFDSSF" localSheetId="12" hidden="1">{#N/A,#N/A,FALSE,"이정표"}</definedName>
    <definedName name="DFDSSF" localSheetId="11" hidden="1">{#N/A,#N/A,FALSE,"이정표"}</definedName>
    <definedName name="DFDSSF" localSheetId="13" hidden="1">{#N/A,#N/A,FALSE,"이정표"}</definedName>
    <definedName name="DFDSSF" localSheetId="16" hidden="1">{#N/A,#N/A,FALSE,"이정표"}</definedName>
    <definedName name="DFDSSF" localSheetId="21" hidden="1">{#N/A,#N/A,FALSE,"이정표"}</definedName>
    <definedName name="DFDSSF" localSheetId="18" hidden="1">{#N/A,#N/A,FALSE,"이정표"}</definedName>
    <definedName name="DFDSSF" localSheetId="19" hidden="1">{#N/A,#N/A,FALSE,"이정표"}</definedName>
    <definedName name="DFDSSF" localSheetId="20" hidden="1">{#N/A,#N/A,FALSE,"이정표"}</definedName>
    <definedName name="DFDSSF" localSheetId="22" hidden="1">{#N/A,#N/A,FALSE,"이정표"}</definedName>
    <definedName name="DFDSSF" localSheetId="24" hidden="1">{#N/A,#N/A,FALSE,"이정표"}</definedName>
    <definedName name="DFDSSF" localSheetId="28" hidden="1">{#N/A,#N/A,FALSE,"이정표"}</definedName>
    <definedName name="DFDSSF" localSheetId="14" hidden="1">{#N/A,#N/A,FALSE,"이정표"}</definedName>
    <definedName name="DFDSSF" hidden="1">{#N/A,#N/A,FALSE,"이정표"}</definedName>
    <definedName name="DFF" localSheetId="12" hidden="1">{#N/A,#N/A,TRUE,"SUM";#N/A,#N/A,TRUE,"EE";#N/A,#N/A,TRUE,"AC";#N/A,#N/A,TRUE,"SN"}</definedName>
    <definedName name="DFF" localSheetId="11" hidden="1">{#N/A,#N/A,TRUE,"SUM";#N/A,#N/A,TRUE,"EE";#N/A,#N/A,TRUE,"AC";#N/A,#N/A,TRUE,"SN"}</definedName>
    <definedName name="DFF" localSheetId="13" hidden="1">{#N/A,#N/A,TRUE,"SUM";#N/A,#N/A,TRUE,"EE";#N/A,#N/A,TRUE,"AC";#N/A,#N/A,TRUE,"SN"}</definedName>
    <definedName name="DFF" localSheetId="16" hidden="1">{#N/A,#N/A,TRUE,"SUM";#N/A,#N/A,TRUE,"EE";#N/A,#N/A,TRUE,"AC";#N/A,#N/A,TRUE,"SN"}</definedName>
    <definedName name="DFF" localSheetId="21" hidden="1">{#N/A,#N/A,TRUE,"SUM";#N/A,#N/A,TRUE,"EE";#N/A,#N/A,TRUE,"AC";#N/A,#N/A,TRUE,"SN"}</definedName>
    <definedName name="DFF" localSheetId="18" hidden="1">{#N/A,#N/A,TRUE,"SUM";#N/A,#N/A,TRUE,"EE";#N/A,#N/A,TRUE,"AC";#N/A,#N/A,TRUE,"SN"}</definedName>
    <definedName name="DFF" localSheetId="19" hidden="1">{#N/A,#N/A,TRUE,"SUM";#N/A,#N/A,TRUE,"EE";#N/A,#N/A,TRUE,"AC";#N/A,#N/A,TRUE,"SN"}</definedName>
    <definedName name="DFF" localSheetId="20" hidden="1">{#N/A,#N/A,TRUE,"SUM";#N/A,#N/A,TRUE,"EE";#N/A,#N/A,TRUE,"AC";#N/A,#N/A,TRUE,"SN"}</definedName>
    <definedName name="DFF" localSheetId="22" hidden="1">{#N/A,#N/A,TRUE,"SUM";#N/A,#N/A,TRUE,"EE";#N/A,#N/A,TRUE,"AC";#N/A,#N/A,TRUE,"SN"}</definedName>
    <definedName name="DFF" localSheetId="24" hidden="1">{#N/A,#N/A,TRUE,"SUM";#N/A,#N/A,TRUE,"EE";#N/A,#N/A,TRUE,"AC";#N/A,#N/A,TRUE,"SN"}</definedName>
    <definedName name="DFF" localSheetId="28" hidden="1">{#N/A,#N/A,TRUE,"SUM";#N/A,#N/A,TRUE,"EE";#N/A,#N/A,TRUE,"AC";#N/A,#N/A,TRUE,"SN"}</definedName>
    <definedName name="DFF" localSheetId="14" hidden="1">{#N/A,#N/A,TRUE,"SUM";#N/A,#N/A,TRUE,"EE";#N/A,#N/A,TRUE,"AC";#N/A,#N/A,TRUE,"SN"}</definedName>
    <definedName name="DFF" hidden="1">{#N/A,#N/A,TRUE,"SUM";#N/A,#N/A,TRUE,"EE";#N/A,#N/A,TRUE,"AC";#N/A,#N/A,TRUE,"SN"}</definedName>
    <definedName name="đff" hidden="1">#REF!</definedName>
    <definedName name="dffd" hidden="1">#REF!</definedName>
    <definedName name="dffddf" localSheetId="12" hidden="1">{"'Break down'!$A$4"}</definedName>
    <definedName name="dffddf" localSheetId="11" hidden="1">{"'Break down'!$A$4"}</definedName>
    <definedName name="dffddf" localSheetId="13" hidden="1">{"'Break down'!$A$4"}</definedName>
    <definedName name="dffddf" localSheetId="16" hidden="1">{"'Break down'!$A$4"}</definedName>
    <definedName name="dffddf" localSheetId="21" hidden="1">{"'Break down'!$A$4"}</definedName>
    <definedName name="dffddf" localSheetId="18" hidden="1">{"'Break down'!$A$4"}</definedName>
    <definedName name="dffddf" localSheetId="19" hidden="1">{"'Break down'!$A$4"}</definedName>
    <definedName name="dffddf" localSheetId="20" hidden="1">{"'Break down'!$A$4"}</definedName>
    <definedName name="dffddf" localSheetId="22" hidden="1">{"'Break down'!$A$4"}</definedName>
    <definedName name="dffddf" localSheetId="24" hidden="1">{"'Break down'!$A$4"}</definedName>
    <definedName name="dffddf" localSheetId="28" hidden="1">{"'Break down'!$A$4"}</definedName>
    <definedName name="dffddf" localSheetId="14" hidden="1">{"'Break down'!$A$4"}</definedName>
    <definedName name="dffddf" hidden="1">{"'Break down'!$A$4"}</definedName>
    <definedName name="DFFDF" localSheetId="12" hidden="1">{#N/A,#N/A,FALSE,"CCTV"}</definedName>
    <definedName name="DFFDF" localSheetId="11" hidden="1">{#N/A,#N/A,FALSE,"CCTV"}</definedName>
    <definedName name="DFFDF" localSheetId="13" hidden="1">{#N/A,#N/A,FALSE,"CCTV"}</definedName>
    <definedName name="DFFDF" localSheetId="16" hidden="1">{#N/A,#N/A,FALSE,"CCTV"}</definedName>
    <definedName name="DFFDF" localSheetId="21" hidden="1">{#N/A,#N/A,FALSE,"CCTV"}</definedName>
    <definedName name="DFFDF" localSheetId="18" hidden="1">{#N/A,#N/A,FALSE,"CCTV"}</definedName>
    <definedName name="DFFDF" localSheetId="19" hidden="1">{#N/A,#N/A,FALSE,"CCTV"}</definedName>
    <definedName name="DFFDF" localSheetId="20" hidden="1">{#N/A,#N/A,FALSE,"CCTV"}</definedName>
    <definedName name="DFFDF" localSheetId="22" hidden="1">{#N/A,#N/A,FALSE,"CCTV"}</definedName>
    <definedName name="DFFDF" localSheetId="24" hidden="1">{#N/A,#N/A,FALSE,"CCTV"}</definedName>
    <definedName name="DFFDF" localSheetId="28" hidden="1">{#N/A,#N/A,FALSE,"CCTV"}</definedName>
    <definedName name="DFFDF" localSheetId="14" hidden="1">{#N/A,#N/A,FALSE,"CCTV"}</definedName>
    <definedName name="DFFDF" hidden="1">{#N/A,#N/A,FALSE,"CCTV"}</definedName>
    <definedName name="DFFF" localSheetId="12" hidden="1">{"'Sheet1'!$L$16"}</definedName>
    <definedName name="DFFF" localSheetId="11" hidden="1">{"'Sheet1'!$L$16"}</definedName>
    <definedName name="DFFF" localSheetId="13" hidden="1">{"'Sheet1'!$L$16"}</definedName>
    <definedName name="DFFF" localSheetId="16" hidden="1">{"'Sheet1'!$L$16"}</definedName>
    <definedName name="DFFF" localSheetId="21" hidden="1">{"'Sheet1'!$L$16"}</definedName>
    <definedName name="DFFF" localSheetId="18" hidden="1">{"'Sheet1'!$L$16"}</definedName>
    <definedName name="DFFF" localSheetId="19" hidden="1">{"'Sheet1'!$L$16"}</definedName>
    <definedName name="DFFF" localSheetId="20" hidden="1">{"'Sheet1'!$L$16"}</definedName>
    <definedName name="DFFF" localSheetId="22" hidden="1">{"'Sheet1'!$L$16"}</definedName>
    <definedName name="DFFF" localSheetId="24" hidden="1">{"'Sheet1'!$L$16"}</definedName>
    <definedName name="DFFF" localSheetId="28" hidden="1">{"'Sheet1'!$L$16"}</definedName>
    <definedName name="DFFF" localSheetId="14" hidden="1">{"'Sheet1'!$L$16"}</definedName>
    <definedName name="DFFF" hidden="1">{"'Sheet1'!$L$16"}</definedName>
    <definedName name="dffgfd" hidden="1">#REF!</definedName>
    <definedName name="dfg" localSheetId="1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adfa" localSheetId="12" hidden="1">{#N/A,#N/A,TRUE,"BT M200 da 10x20"}</definedName>
    <definedName name="dfgadfa" localSheetId="11" hidden="1">{#N/A,#N/A,TRUE,"BT M200 da 10x20"}</definedName>
    <definedName name="dfgadfa" localSheetId="13" hidden="1">{#N/A,#N/A,TRUE,"BT M200 da 10x20"}</definedName>
    <definedName name="dfgadfa" localSheetId="16" hidden="1">{#N/A,#N/A,TRUE,"BT M200 da 10x20"}</definedName>
    <definedName name="dfgadfa" localSheetId="21" hidden="1">{#N/A,#N/A,TRUE,"BT M200 da 10x20"}</definedName>
    <definedName name="dfgadfa" localSheetId="18" hidden="1">{#N/A,#N/A,TRUE,"BT M200 da 10x20"}</definedName>
    <definedName name="dfgadfa" localSheetId="19" hidden="1">{#N/A,#N/A,TRUE,"BT M200 da 10x20"}</definedName>
    <definedName name="dfgadfa" localSheetId="20" hidden="1">{#N/A,#N/A,TRUE,"BT M200 da 10x20"}</definedName>
    <definedName name="dfgadfa" localSheetId="22" hidden="1">{#N/A,#N/A,TRUE,"BT M200 da 10x20"}</definedName>
    <definedName name="dfgadfa" localSheetId="24" hidden="1">{#N/A,#N/A,TRUE,"BT M200 da 10x20"}</definedName>
    <definedName name="dfgadfa" localSheetId="28" hidden="1">{#N/A,#N/A,TRUE,"BT M200 da 10x20"}</definedName>
    <definedName name="dfgadfa" localSheetId="14" hidden="1">{#N/A,#N/A,TRUE,"BT M200 da 10x20"}</definedName>
    <definedName name="dfgadfa" hidden="1">{#N/A,#N/A,TRUE,"BT M200 da 10x20"}</definedName>
    <definedName name="DFGADSGAFDG" localSheetId="12" hidden="1">{#N/A,#N/A,FALSE,"운반시간"}</definedName>
    <definedName name="DFGADSGAFDG" localSheetId="11" hidden="1">{#N/A,#N/A,FALSE,"운반시간"}</definedName>
    <definedName name="DFGADSGAFDG" localSheetId="13" hidden="1">{#N/A,#N/A,FALSE,"운반시간"}</definedName>
    <definedName name="DFGADSGAFDG" localSheetId="16" hidden="1">{#N/A,#N/A,FALSE,"운반시간"}</definedName>
    <definedName name="DFGADSGAFDG" localSheetId="21" hidden="1">{#N/A,#N/A,FALSE,"운반시간"}</definedName>
    <definedName name="DFGADSGAFDG" localSheetId="18" hidden="1">{#N/A,#N/A,FALSE,"운반시간"}</definedName>
    <definedName name="DFGADSGAFDG" localSheetId="19" hidden="1">{#N/A,#N/A,FALSE,"운반시간"}</definedName>
    <definedName name="DFGADSGAFDG" localSheetId="20" hidden="1">{#N/A,#N/A,FALSE,"운반시간"}</definedName>
    <definedName name="DFGADSGAFDG" localSheetId="22" hidden="1">{#N/A,#N/A,FALSE,"운반시간"}</definedName>
    <definedName name="DFGADSGAFDG" localSheetId="24" hidden="1">{#N/A,#N/A,FALSE,"운반시간"}</definedName>
    <definedName name="DFGADSGAFDG" localSheetId="28" hidden="1">{#N/A,#N/A,FALSE,"운반시간"}</definedName>
    <definedName name="DFGADSGAFDG" localSheetId="14" hidden="1">{#N/A,#N/A,FALSE,"운반시간"}</definedName>
    <definedName name="DFGADSGAFDG" hidden="1">{#N/A,#N/A,FALSE,"운반시간"}</definedName>
    <definedName name="DFGASDFA" localSheetId="12" hidden="1">{"'Sheet1'!$L$16"}</definedName>
    <definedName name="DFGASDFA" localSheetId="11" hidden="1">{"'Sheet1'!$L$16"}</definedName>
    <definedName name="DFGASDFA" localSheetId="13" hidden="1">{"'Sheet1'!$L$16"}</definedName>
    <definedName name="DFGASDFA" localSheetId="16" hidden="1">{"'Sheet1'!$L$16"}</definedName>
    <definedName name="DFGASDFA" localSheetId="21" hidden="1">{"'Sheet1'!$L$16"}</definedName>
    <definedName name="DFGASDFA" localSheetId="18" hidden="1">{"'Sheet1'!$L$16"}</definedName>
    <definedName name="DFGASDFA" localSheetId="19" hidden="1">{"'Sheet1'!$L$16"}</definedName>
    <definedName name="DFGASDFA" localSheetId="20" hidden="1">{"'Sheet1'!$L$16"}</definedName>
    <definedName name="DFGASDFA" localSheetId="22" hidden="1">{"'Sheet1'!$L$16"}</definedName>
    <definedName name="DFGASDFA" localSheetId="24" hidden="1">{"'Sheet1'!$L$16"}</definedName>
    <definedName name="DFGASDFA" localSheetId="28" hidden="1">{"'Sheet1'!$L$16"}</definedName>
    <definedName name="DFGASDFA" localSheetId="14" hidden="1">{"'Sheet1'!$L$16"}</definedName>
    <definedName name="DFGASDFA" hidden="1">{"'Sheet1'!$L$16"}</definedName>
    <definedName name="dfgdf" hidden="1">#REF!</definedName>
    <definedName name="dfgdfg" hidden="1">#REF!</definedName>
    <definedName name="DFGDFGD" hidden="1">#REF!</definedName>
    <definedName name="dfgdg" hidden="1">#REF!</definedName>
    <definedName name="dfgf" localSheetId="12">{"Bao-cao-tuan-xe-may1.xls","Bao-cao-tuan-xe-may.xls"}</definedName>
    <definedName name="dfgf" localSheetId="11">{"Bao-cao-tuan-xe-may1.xls","Bao-cao-tuan-xe-may.xls"}</definedName>
    <definedName name="dfgf" localSheetId="13">{"Bao-cao-tuan-xe-may1.xls","Bao-cao-tuan-xe-may.xls"}</definedName>
    <definedName name="dfgf" localSheetId="16">{"Bao-cao-tuan-xe-may1.xls","Bao-cao-tuan-xe-may.xls"}</definedName>
    <definedName name="dfgf" localSheetId="21">{"Bao-cao-tuan-xe-may1.xls","Bao-cao-tuan-xe-may.xls"}</definedName>
    <definedName name="dfgf" localSheetId="18">{"Bao-cao-tuan-xe-may1.xls","Bao-cao-tuan-xe-may.xls"}</definedName>
    <definedName name="dfgf" localSheetId="19">{"Bao-cao-tuan-xe-may1.xls","Bao-cao-tuan-xe-may.xls"}</definedName>
    <definedName name="dfgf" localSheetId="20">{"Bao-cao-tuan-xe-may1.xls","Bao-cao-tuan-xe-may.xls"}</definedName>
    <definedName name="dfgf" localSheetId="22">{"Bao-cao-tuan-xe-may1.xls","Bao-cao-tuan-xe-may.xls"}</definedName>
    <definedName name="dfgf" localSheetId="24">{"Bao-cao-tuan-xe-may1.xls","Bao-cao-tuan-xe-may.xls"}</definedName>
    <definedName name="dfgf" localSheetId="28">{"Bao-cao-tuan-xe-may1.xls","Bao-cao-tuan-xe-may.xls"}</definedName>
    <definedName name="dfgf" localSheetId="14">{"Bao-cao-tuan-xe-may1.xls","Bao-cao-tuan-xe-may.xls"}</definedName>
    <definedName name="dfgf">{"Bao-cao-tuan-xe-may1.xls","Bao-cao-tuan-xe-may.xls"}</definedName>
    <definedName name="dfgfd" hidden="1">#REF!</definedName>
    <definedName name="dfgfdg" localSheetId="12" hidden="1">{"'Sheet1'!$L$16"}</definedName>
    <definedName name="dfgfdg" localSheetId="11" hidden="1">{"'Sheet1'!$L$16"}</definedName>
    <definedName name="dfgfdg" localSheetId="13" hidden="1">{"'Sheet1'!$L$16"}</definedName>
    <definedName name="dfgfdg" localSheetId="16" hidden="1">{"'Sheet1'!$L$16"}</definedName>
    <definedName name="dfgfdg" localSheetId="21" hidden="1">{"'Sheet1'!$L$16"}</definedName>
    <definedName name="dfgfdg" localSheetId="18" hidden="1">{"'Sheet1'!$L$16"}</definedName>
    <definedName name="dfgfdg" localSheetId="19" hidden="1">{"'Sheet1'!$L$16"}</definedName>
    <definedName name="dfgfdg" localSheetId="20" hidden="1">{"'Sheet1'!$L$16"}</definedName>
    <definedName name="dfgfdg" localSheetId="22" hidden="1">{"'Sheet1'!$L$16"}</definedName>
    <definedName name="dfgfdg" localSheetId="24" hidden="1">{"'Sheet1'!$L$16"}</definedName>
    <definedName name="dfgfdg" localSheetId="28" hidden="1">{"'Sheet1'!$L$16"}</definedName>
    <definedName name="dfgfdg" localSheetId="14" hidden="1">{"'Sheet1'!$L$16"}</definedName>
    <definedName name="dfgfdg" hidden="1">{"'Sheet1'!$L$16"}</definedName>
    <definedName name="dfgfdhgr" localSheetId="12" hidden="1">{#N/A,#N/A,FALSE,"Chi tiÆt"}</definedName>
    <definedName name="dfgfdhgr" localSheetId="11" hidden="1">{#N/A,#N/A,FALSE,"Chi tiÆt"}</definedName>
    <definedName name="dfgfdhgr" localSheetId="13" hidden="1">{#N/A,#N/A,FALSE,"Chi tiÆt"}</definedName>
    <definedName name="dfgfdhgr" localSheetId="16" hidden="1">{#N/A,#N/A,FALSE,"Chi tiÆt"}</definedName>
    <definedName name="dfgfdhgr" localSheetId="21" hidden="1">{#N/A,#N/A,FALSE,"Chi tiÆt"}</definedName>
    <definedName name="dfgfdhgr" localSheetId="18" hidden="1">{#N/A,#N/A,FALSE,"Chi tiÆt"}</definedName>
    <definedName name="dfgfdhgr" localSheetId="19" hidden="1">{#N/A,#N/A,FALSE,"Chi tiÆt"}</definedName>
    <definedName name="dfgfdhgr" localSheetId="20" hidden="1">{#N/A,#N/A,FALSE,"Chi tiÆt"}</definedName>
    <definedName name="dfgfdhgr" localSheetId="22" hidden="1">{#N/A,#N/A,FALSE,"Chi tiÆt"}</definedName>
    <definedName name="dfgfdhgr" localSheetId="24" hidden="1">{#N/A,#N/A,FALSE,"Chi tiÆt"}</definedName>
    <definedName name="dfgfdhgr" localSheetId="28" hidden="1">{#N/A,#N/A,FALSE,"Chi tiÆt"}</definedName>
    <definedName name="dfgfdhgr" localSheetId="14" hidden="1">{#N/A,#N/A,FALSE,"Chi tiÆt"}</definedName>
    <definedName name="dfgfdhgr" hidden="1">{#N/A,#N/A,FALSE,"Chi tiÆt"}</definedName>
    <definedName name="dfggfj" localSheetId="12" hidden="1">{0}</definedName>
    <definedName name="dfggfj" localSheetId="11" hidden="1">{0}</definedName>
    <definedName name="dfggfj" localSheetId="13" hidden="1">{0}</definedName>
    <definedName name="dfggfj" localSheetId="16" hidden="1">{0}</definedName>
    <definedName name="dfggfj" localSheetId="21" hidden="1">{0}</definedName>
    <definedName name="dfggfj" localSheetId="18" hidden="1">{0}</definedName>
    <definedName name="dfggfj" localSheetId="19" hidden="1">{0}</definedName>
    <definedName name="dfggfj" localSheetId="20" hidden="1">{0}</definedName>
    <definedName name="dfggfj" localSheetId="22" hidden="1">{0}</definedName>
    <definedName name="dfggfj" localSheetId="24" hidden="1">{0}</definedName>
    <definedName name="dfggfj" localSheetId="28" hidden="1">{0}</definedName>
    <definedName name="dfggfj" localSheetId="14" hidden="1">{0}</definedName>
    <definedName name="dfggfj" hidden="1">{0}</definedName>
    <definedName name="dfggg" localSheetId="12" hidden="1">{"'Sheet1'!$L$16"}</definedName>
    <definedName name="dfggg" localSheetId="11" hidden="1">{"'Sheet1'!$L$16"}</definedName>
    <definedName name="dfggg" localSheetId="13" hidden="1">{"'Sheet1'!$L$16"}</definedName>
    <definedName name="dfggg" localSheetId="16" hidden="1">{"'Sheet1'!$L$16"}</definedName>
    <definedName name="dfggg" localSheetId="21" hidden="1">{"'Sheet1'!$L$16"}</definedName>
    <definedName name="dfggg" localSheetId="18" hidden="1">{"'Sheet1'!$L$16"}</definedName>
    <definedName name="dfggg" localSheetId="19" hidden="1">{"'Sheet1'!$L$16"}</definedName>
    <definedName name="dfggg" localSheetId="20" hidden="1">{"'Sheet1'!$L$16"}</definedName>
    <definedName name="dfggg" localSheetId="22" hidden="1">{"'Sheet1'!$L$16"}</definedName>
    <definedName name="dfggg" localSheetId="24" hidden="1">{"'Sheet1'!$L$16"}</definedName>
    <definedName name="dfggg" localSheetId="28" hidden="1">{"'Sheet1'!$L$16"}</definedName>
    <definedName name="dfggg" localSheetId="14" hidden="1">{"'Sheet1'!$L$16"}</definedName>
    <definedName name="dfggg" hidden="1">{"'Sheet1'!$L$16"}</definedName>
    <definedName name="dfggh" localSheetId="1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 localSheetId="12" hidden="1">{#N/A,#N/A,FALSE,"Chi tiÆt"}</definedName>
    <definedName name="dfgh" localSheetId="11" hidden="1">{#N/A,#N/A,FALSE,"Chi tiÆt"}</definedName>
    <definedName name="dfgh" localSheetId="13" hidden="1">{#N/A,#N/A,FALSE,"Chi tiÆt"}</definedName>
    <definedName name="dfgh" localSheetId="16" hidden="1">{#N/A,#N/A,FALSE,"Chi tiÆt"}</definedName>
    <definedName name="dfgh" localSheetId="21" hidden="1">{#N/A,#N/A,FALSE,"Chi tiÆt"}</definedName>
    <definedName name="dfgh" localSheetId="18" hidden="1">{#N/A,#N/A,FALSE,"Chi tiÆt"}</definedName>
    <definedName name="dfgh" localSheetId="19" hidden="1">{#N/A,#N/A,FALSE,"Chi tiÆt"}</definedName>
    <definedName name="dfgh" localSheetId="20" hidden="1">{#N/A,#N/A,FALSE,"Chi tiÆt"}</definedName>
    <definedName name="dfgh" localSheetId="22" hidden="1">{#N/A,#N/A,FALSE,"Chi tiÆt"}</definedName>
    <definedName name="dfgh" localSheetId="24" hidden="1">{#N/A,#N/A,FALSE,"Chi tiÆt"}</definedName>
    <definedName name="dfgh" localSheetId="28" hidden="1">{#N/A,#N/A,FALSE,"Chi tiÆt"}</definedName>
    <definedName name="dfgh" localSheetId="14" hidden="1">{#N/A,#N/A,FALSE,"Chi tiÆt"}</definedName>
    <definedName name="dfgh" hidden="1">{#N/A,#N/A,FALSE,"Chi tiÆt"}</definedName>
    <definedName name="DFGHFSGFDS" localSheetId="12" hidden="1">{"'Sheet1'!$L$16"}</definedName>
    <definedName name="DFGHFSGFDS" localSheetId="11" hidden="1">{"'Sheet1'!$L$16"}</definedName>
    <definedName name="DFGHFSGFDS" localSheetId="13" hidden="1">{"'Sheet1'!$L$16"}</definedName>
    <definedName name="DFGHFSGFDS" localSheetId="16" hidden="1">{"'Sheet1'!$L$16"}</definedName>
    <definedName name="DFGHFSGFDS" localSheetId="21" hidden="1">{"'Sheet1'!$L$16"}</definedName>
    <definedName name="DFGHFSGFDS" localSheetId="18" hidden="1">{"'Sheet1'!$L$16"}</definedName>
    <definedName name="DFGHFSGFDS" localSheetId="19" hidden="1">{"'Sheet1'!$L$16"}</definedName>
    <definedName name="DFGHFSGFDS" localSheetId="20" hidden="1">{"'Sheet1'!$L$16"}</definedName>
    <definedName name="DFGHFSGFDS" localSheetId="22" hidden="1">{"'Sheet1'!$L$16"}</definedName>
    <definedName name="DFGHFSGFDS" localSheetId="24" hidden="1">{"'Sheet1'!$L$16"}</definedName>
    <definedName name="DFGHFSGFDS" localSheetId="28" hidden="1">{"'Sheet1'!$L$16"}</definedName>
    <definedName name="DFGHFSGFDS" localSheetId="14" hidden="1">{"'Sheet1'!$L$16"}</definedName>
    <definedName name="DFGHFSGFDS" hidden="1">{"'Sheet1'!$L$16"}</definedName>
    <definedName name="dfgrgqrrr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gsdg" localSheetId="12" hidden="1">{#N/A,#N/A,TRUE,"Krycí list"}</definedName>
    <definedName name="dfgsdg" localSheetId="11" hidden="1">{#N/A,#N/A,TRUE,"Krycí list"}</definedName>
    <definedName name="dfgsdg" localSheetId="13" hidden="1">{#N/A,#N/A,TRUE,"Krycí list"}</definedName>
    <definedName name="dfgsdg" localSheetId="16" hidden="1">{#N/A,#N/A,TRUE,"Krycí list"}</definedName>
    <definedName name="dfgsdg" localSheetId="21" hidden="1">{#N/A,#N/A,TRUE,"Krycí list"}</definedName>
    <definedName name="dfgsdg" localSheetId="18" hidden="1">{#N/A,#N/A,TRUE,"Krycí list"}</definedName>
    <definedName name="dfgsdg" localSheetId="19" hidden="1">{#N/A,#N/A,TRUE,"Krycí list"}</definedName>
    <definedName name="dfgsdg" localSheetId="20" hidden="1">{#N/A,#N/A,TRUE,"Krycí list"}</definedName>
    <definedName name="dfgsdg" localSheetId="22" hidden="1">{#N/A,#N/A,TRUE,"Krycí list"}</definedName>
    <definedName name="dfgsdg" localSheetId="24" hidden="1">{#N/A,#N/A,TRUE,"Krycí list"}</definedName>
    <definedName name="dfgsdg" localSheetId="28" hidden="1">{#N/A,#N/A,TRUE,"Krycí list"}</definedName>
    <definedName name="dfgsdg" localSheetId="14" hidden="1">{#N/A,#N/A,TRUE,"Krycí list"}</definedName>
    <definedName name="dfgsdg" hidden="1">{#N/A,#N/A,TRUE,"Krycí list"}</definedName>
    <definedName name="dfgsdgf" hidden="1">#REF!</definedName>
    <definedName name="dfgsdsdfe" localSheetId="12" hidden="1">{"'Sheet1'!$L$16"}</definedName>
    <definedName name="dfgsdsdfe" localSheetId="11" hidden="1">{"'Sheet1'!$L$16"}</definedName>
    <definedName name="dfgsdsdfe" localSheetId="13" hidden="1">{"'Sheet1'!$L$16"}</definedName>
    <definedName name="dfgsdsdfe" localSheetId="16" hidden="1">{"'Sheet1'!$L$16"}</definedName>
    <definedName name="dfgsdsdfe" localSheetId="21" hidden="1">{"'Sheet1'!$L$16"}</definedName>
    <definedName name="dfgsdsdfe" localSheetId="18" hidden="1">{"'Sheet1'!$L$16"}</definedName>
    <definedName name="dfgsdsdfe" localSheetId="19" hidden="1">{"'Sheet1'!$L$16"}</definedName>
    <definedName name="dfgsdsdfe" localSheetId="20" hidden="1">{"'Sheet1'!$L$16"}</definedName>
    <definedName name="dfgsdsdfe" localSheetId="22" hidden="1">{"'Sheet1'!$L$16"}</definedName>
    <definedName name="dfgsdsdfe" localSheetId="24" hidden="1">{"'Sheet1'!$L$16"}</definedName>
    <definedName name="dfgsdsdfe" localSheetId="28" hidden="1">{"'Sheet1'!$L$16"}</definedName>
    <definedName name="dfgsdsdfe" localSheetId="14" hidden="1">{"'Sheet1'!$L$16"}</definedName>
    <definedName name="dfgsdsdfe" hidden="1">{"'Sheet1'!$L$16"}</definedName>
    <definedName name="dfgzxdf" localSheetId="12" hidden="1">{0,#N/A,FALSE,0;0,#N/A,FALSE,0;0,#N/A,FALSE,0;0,#N/A,FALSE,0;0,#N/A,FALSE,0;0,#N/A,FALSE,0;0,#N/A,FALSE,0}</definedName>
    <definedName name="dfgzxdf" localSheetId="11" hidden="1">{0,#N/A,FALSE,0;0,#N/A,FALSE,0;0,#N/A,FALSE,0;0,#N/A,FALSE,0;0,#N/A,FALSE,0;0,#N/A,FALSE,0;0,#N/A,FALSE,0}</definedName>
    <definedName name="dfgzxdf" localSheetId="13" hidden="1">{0,#N/A,FALSE,0;0,#N/A,FALSE,0;0,#N/A,FALSE,0;0,#N/A,FALSE,0;0,#N/A,FALSE,0;0,#N/A,FALSE,0;0,#N/A,FALSE,0}</definedName>
    <definedName name="dfgzxdf" localSheetId="16" hidden="1">{0,#N/A,FALSE,0;0,#N/A,FALSE,0;0,#N/A,FALSE,0;0,#N/A,FALSE,0;0,#N/A,FALSE,0;0,#N/A,FALSE,0;0,#N/A,FALSE,0}</definedName>
    <definedName name="dfgzxdf" localSheetId="21" hidden="1">{0,#N/A,FALSE,0;0,#N/A,FALSE,0;0,#N/A,FALSE,0;0,#N/A,FALSE,0;0,#N/A,FALSE,0;0,#N/A,FALSE,0;0,#N/A,FALSE,0}</definedName>
    <definedName name="dfgzxdf" localSheetId="18" hidden="1">{0,#N/A,FALSE,0;0,#N/A,FALSE,0;0,#N/A,FALSE,0;0,#N/A,FALSE,0;0,#N/A,FALSE,0;0,#N/A,FALSE,0;0,#N/A,FALSE,0}</definedName>
    <definedName name="dfgzxdf" localSheetId="19" hidden="1">{0,#N/A,FALSE,0;0,#N/A,FALSE,0;0,#N/A,FALSE,0;0,#N/A,FALSE,0;0,#N/A,FALSE,0;0,#N/A,FALSE,0;0,#N/A,FALSE,0}</definedName>
    <definedName name="dfgzxdf" localSheetId="20" hidden="1">{0,#N/A,FALSE,0;0,#N/A,FALSE,0;0,#N/A,FALSE,0;0,#N/A,FALSE,0;0,#N/A,FALSE,0;0,#N/A,FALSE,0;0,#N/A,FALSE,0}</definedName>
    <definedName name="dfgzxdf" localSheetId="22" hidden="1">{0,#N/A,FALSE,0;0,#N/A,FALSE,0;0,#N/A,FALSE,0;0,#N/A,FALSE,0;0,#N/A,FALSE,0;0,#N/A,FALSE,0;0,#N/A,FALSE,0}</definedName>
    <definedName name="dfgzxdf" localSheetId="24" hidden="1">{0,#N/A,FALSE,0;0,#N/A,FALSE,0;0,#N/A,FALSE,0;0,#N/A,FALSE,0;0,#N/A,FALSE,0;0,#N/A,FALSE,0;0,#N/A,FALSE,0}</definedName>
    <definedName name="dfgzxdf" localSheetId="28" hidden="1">{0,#N/A,FALSE,0;0,#N/A,FALSE,0;0,#N/A,FALSE,0;0,#N/A,FALSE,0;0,#N/A,FALSE,0;0,#N/A,FALSE,0;0,#N/A,FALSE,0}</definedName>
    <definedName name="dfgzxdf" localSheetId="14" hidden="1">{0,#N/A,FALSE,0;0,#N/A,FALSE,0;0,#N/A,FALSE,0;0,#N/A,FALSE,0;0,#N/A,FALSE,0;0,#N/A,FALSE,0;0,#N/A,FALSE,0}</definedName>
    <definedName name="dfgzxdf" hidden="1">{0,#N/A,FALSE,0;0,#N/A,FALSE,0;0,#N/A,FALSE,0;0,#N/A,FALSE,0;0,#N/A,FALSE,0;0,#N/A,FALSE,0;0,#N/A,FALSE,0}</definedName>
    <definedName name="dfh" localSheetId="12" hidden="1">{"'Sheet1'!$L$16"}</definedName>
    <definedName name="dfh" localSheetId="11" hidden="1">{"'Sheet1'!$L$16"}</definedName>
    <definedName name="dfh" localSheetId="13" hidden="1">{"'Sheet1'!$L$16"}</definedName>
    <definedName name="dfh" localSheetId="16" hidden="1">{"'Sheet1'!$L$16"}</definedName>
    <definedName name="dfh" localSheetId="21" hidden="1">{"'Sheet1'!$L$16"}</definedName>
    <definedName name="dfh" localSheetId="18" hidden="1">{"'Sheet1'!$L$16"}</definedName>
    <definedName name="dfh" localSheetId="19" hidden="1">{"'Sheet1'!$L$16"}</definedName>
    <definedName name="dfh" localSheetId="20" hidden="1">{"'Sheet1'!$L$16"}</definedName>
    <definedName name="dfh" localSheetId="22" hidden="1">{"'Sheet1'!$L$16"}</definedName>
    <definedName name="dfh" localSheetId="24" hidden="1">{"'Sheet1'!$L$16"}</definedName>
    <definedName name="dfh" localSheetId="28" hidden="1">{"'Sheet1'!$L$16"}</definedName>
    <definedName name="dfh" localSheetId="14" hidden="1">{"'Sheet1'!$L$16"}</definedName>
    <definedName name="dfh" hidden="1">{"'Sheet1'!$L$16"}</definedName>
    <definedName name="dfhadf" localSheetId="12" hidden="1">{"'Sheet1'!$L$16"}</definedName>
    <definedName name="dfhadf" localSheetId="11" hidden="1">{"'Sheet1'!$L$16"}</definedName>
    <definedName name="dfhadf" localSheetId="13" hidden="1">{"'Sheet1'!$L$16"}</definedName>
    <definedName name="dfhadf" localSheetId="16" hidden="1">{"'Sheet1'!$L$16"}</definedName>
    <definedName name="dfhadf" localSheetId="21" hidden="1">{"'Sheet1'!$L$16"}</definedName>
    <definedName name="dfhadf" localSheetId="18" hidden="1">{"'Sheet1'!$L$16"}</definedName>
    <definedName name="dfhadf" localSheetId="19" hidden="1">{"'Sheet1'!$L$16"}</definedName>
    <definedName name="dfhadf" localSheetId="20" hidden="1">{"'Sheet1'!$L$16"}</definedName>
    <definedName name="dfhadf" localSheetId="22" hidden="1">{"'Sheet1'!$L$16"}</definedName>
    <definedName name="dfhadf" localSheetId="24" hidden="1">{"'Sheet1'!$L$16"}</definedName>
    <definedName name="dfhadf" localSheetId="28" hidden="1">{"'Sheet1'!$L$16"}</definedName>
    <definedName name="dfhadf" localSheetId="14" hidden="1">{"'Sheet1'!$L$16"}</definedName>
    <definedName name="dfhadf" hidden="1">{"'Sheet1'!$L$16"}</definedName>
    <definedName name="DFHADHA" localSheetId="12" hidden="1">{"'Sheet1'!$L$16"}</definedName>
    <definedName name="DFHADHA" localSheetId="11" hidden="1">{"'Sheet1'!$L$16"}</definedName>
    <definedName name="DFHADHA" localSheetId="13" hidden="1">{"'Sheet1'!$L$16"}</definedName>
    <definedName name="DFHADHA" localSheetId="16" hidden="1">{"'Sheet1'!$L$16"}</definedName>
    <definedName name="DFHADHA" localSheetId="21" hidden="1">{"'Sheet1'!$L$16"}</definedName>
    <definedName name="DFHADHA" localSheetId="18" hidden="1">{"'Sheet1'!$L$16"}</definedName>
    <definedName name="DFHADHA" localSheetId="19" hidden="1">{"'Sheet1'!$L$16"}</definedName>
    <definedName name="DFHADHA" localSheetId="20" hidden="1">{"'Sheet1'!$L$16"}</definedName>
    <definedName name="DFHADHA" localSheetId="22" hidden="1">{"'Sheet1'!$L$16"}</definedName>
    <definedName name="DFHADHA" localSheetId="24" hidden="1">{"'Sheet1'!$L$16"}</definedName>
    <definedName name="DFHADHA" localSheetId="28" hidden="1">{"'Sheet1'!$L$16"}</definedName>
    <definedName name="DFHADHA" localSheetId="14" hidden="1">{"'Sheet1'!$L$16"}</definedName>
    <definedName name="DFHADHA" hidden="1">{"'Sheet1'!$L$16"}</definedName>
    <definedName name="DFHD" hidden="1">#REF!</definedName>
    <definedName name="DFHDFHRE" localSheetId="12" hidden="1">{#N/A,#N/A,FALSE,"속도"}</definedName>
    <definedName name="DFHDFHRE" localSheetId="11" hidden="1">{#N/A,#N/A,FALSE,"속도"}</definedName>
    <definedName name="DFHDFHRE" localSheetId="13" hidden="1">{#N/A,#N/A,FALSE,"속도"}</definedName>
    <definedName name="DFHDFHRE" localSheetId="16" hidden="1">{#N/A,#N/A,FALSE,"속도"}</definedName>
    <definedName name="DFHDFHRE" localSheetId="21" hidden="1">{#N/A,#N/A,FALSE,"속도"}</definedName>
    <definedName name="DFHDFHRE" localSheetId="18" hidden="1">{#N/A,#N/A,FALSE,"속도"}</definedName>
    <definedName name="DFHDFHRE" localSheetId="19" hidden="1">{#N/A,#N/A,FALSE,"속도"}</definedName>
    <definedName name="DFHDFHRE" localSheetId="20" hidden="1">{#N/A,#N/A,FALSE,"속도"}</definedName>
    <definedName name="DFHDFHRE" localSheetId="22" hidden="1">{#N/A,#N/A,FALSE,"속도"}</definedName>
    <definedName name="DFHDFHRE" localSheetId="24" hidden="1">{#N/A,#N/A,FALSE,"속도"}</definedName>
    <definedName name="DFHDFHRE" localSheetId="28" hidden="1">{#N/A,#N/A,FALSE,"속도"}</definedName>
    <definedName name="DFHDFHRE" localSheetId="14" hidden="1">{#N/A,#N/A,FALSE,"속도"}</definedName>
    <definedName name="DFHDFHRE" hidden="1">{#N/A,#N/A,FALSE,"속도"}</definedName>
    <definedName name="dfhf" localSheetId="12" hidden="1">{"'Sheet1'!$L$16"}</definedName>
    <definedName name="dfhf" localSheetId="11" hidden="1">{"'Sheet1'!$L$16"}</definedName>
    <definedName name="dfhf" localSheetId="13" hidden="1">{"'Sheet1'!$L$16"}</definedName>
    <definedName name="dfhf" localSheetId="16" hidden="1">{"'Sheet1'!$L$16"}</definedName>
    <definedName name="dfhf" localSheetId="21" hidden="1">{"'Sheet1'!$L$16"}</definedName>
    <definedName name="dfhf" localSheetId="18" hidden="1">{"'Sheet1'!$L$16"}</definedName>
    <definedName name="dfhf" localSheetId="19" hidden="1">{"'Sheet1'!$L$16"}</definedName>
    <definedName name="dfhf" localSheetId="20" hidden="1">{"'Sheet1'!$L$16"}</definedName>
    <definedName name="dfhf" localSheetId="22" hidden="1">{"'Sheet1'!$L$16"}</definedName>
    <definedName name="dfhf" localSheetId="24" hidden="1">{"'Sheet1'!$L$16"}</definedName>
    <definedName name="dfhf" localSheetId="28" hidden="1">{"'Sheet1'!$L$16"}</definedName>
    <definedName name="dfhf" localSheetId="14" hidden="1">{"'Sheet1'!$L$16"}</definedName>
    <definedName name="dfhf" hidden="1">{"'Sheet1'!$L$16"}</definedName>
    <definedName name="DFHFD" localSheetId="12" hidden="1">{#N/A,#N/A,FALSE,"Chi tiÆt"}</definedName>
    <definedName name="DFHFD" localSheetId="11" hidden="1">{#N/A,#N/A,FALSE,"Chi tiÆt"}</definedName>
    <definedName name="DFHFD" localSheetId="13" hidden="1">{#N/A,#N/A,FALSE,"Chi tiÆt"}</definedName>
    <definedName name="DFHFD" localSheetId="16" hidden="1">{#N/A,#N/A,FALSE,"Chi tiÆt"}</definedName>
    <definedName name="DFHFD" localSheetId="21" hidden="1">{#N/A,#N/A,FALSE,"Chi tiÆt"}</definedName>
    <definedName name="DFHFD" localSheetId="18" hidden="1">{#N/A,#N/A,FALSE,"Chi tiÆt"}</definedName>
    <definedName name="DFHFD" localSheetId="19" hidden="1">{#N/A,#N/A,FALSE,"Chi tiÆt"}</definedName>
    <definedName name="DFHFD" localSheetId="20" hidden="1">{#N/A,#N/A,FALSE,"Chi tiÆt"}</definedName>
    <definedName name="DFHFD" localSheetId="22" hidden="1">{#N/A,#N/A,FALSE,"Chi tiÆt"}</definedName>
    <definedName name="DFHFD" localSheetId="24" hidden="1">{#N/A,#N/A,FALSE,"Chi tiÆt"}</definedName>
    <definedName name="DFHFD" localSheetId="28" hidden="1">{#N/A,#N/A,FALSE,"Chi tiÆt"}</definedName>
    <definedName name="DFHFD" localSheetId="14" hidden="1">{#N/A,#N/A,FALSE,"Chi tiÆt"}</definedName>
    <definedName name="DFHFD" hidden="1">{#N/A,#N/A,FALSE,"Chi tiÆt"}</definedName>
    <definedName name="dfhg" localSheetId="12" hidden="1">{"'Sheet1'!$L$16"}</definedName>
    <definedName name="dfhg" localSheetId="11" hidden="1">{"'Sheet1'!$L$16"}</definedName>
    <definedName name="dfhg" localSheetId="13" hidden="1">{"'Sheet1'!$L$16"}</definedName>
    <definedName name="dfhg" localSheetId="16" hidden="1">{"'Sheet1'!$L$16"}</definedName>
    <definedName name="dfhg" localSheetId="21" hidden="1">{"'Sheet1'!$L$16"}</definedName>
    <definedName name="dfhg" localSheetId="18" hidden="1">{"'Sheet1'!$L$16"}</definedName>
    <definedName name="dfhg" localSheetId="19" hidden="1">{"'Sheet1'!$L$16"}</definedName>
    <definedName name="dfhg" localSheetId="20" hidden="1">{"'Sheet1'!$L$16"}</definedName>
    <definedName name="dfhg" localSheetId="22" hidden="1">{"'Sheet1'!$L$16"}</definedName>
    <definedName name="dfhg" localSheetId="24" hidden="1">{"'Sheet1'!$L$16"}</definedName>
    <definedName name="dfhg" localSheetId="28" hidden="1">{"'Sheet1'!$L$16"}</definedName>
    <definedName name="dfhg" localSheetId="14" hidden="1">{"'Sheet1'!$L$16"}</definedName>
    <definedName name="dfhg" hidden="1">{"'Sheet1'!$L$16"}</definedName>
    <definedName name="dfhh" localSheetId="12" hidden="1">{#N/A,#N/A,FALSE,"Chi tiÆt"}</definedName>
    <definedName name="dfhh" localSheetId="11" hidden="1">{#N/A,#N/A,FALSE,"Chi tiÆt"}</definedName>
    <definedName name="dfhh" localSheetId="13" hidden="1">{#N/A,#N/A,FALSE,"Chi tiÆt"}</definedName>
    <definedName name="dfhh" localSheetId="16" hidden="1">{#N/A,#N/A,FALSE,"Chi tiÆt"}</definedName>
    <definedName name="dfhh" localSheetId="21" hidden="1">{#N/A,#N/A,FALSE,"Chi tiÆt"}</definedName>
    <definedName name="dfhh" localSheetId="18" hidden="1">{#N/A,#N/A,FALSE,"Chi tiÆt"}</definedName>
    <definedName name="dfhh" localSheetId="19" hidden="1">{#N/A,#N/A,FALSE,"Chi tiÆt"}</definedName>
    <definedName name="dfhh" localSheetId="20" hidden="1">{#N/A,#N/A,FALSE,"Chi tiÆt"}</definedName>
    <definedName name="dfhh" localSheetId="22" hidden="1">{#N/A,#N/A,FALSE,"Chi tiÆt"}</definedName>
    <definedName name="dfhh" localSheetId="24" hidden="1">{#N/A,#N/A,FALSE,"Chi tiÆt"}</definedName>
    <definedName name="dfhh" localSheetId="28" hidden="1">{#N/A,#N/A,FALSE,"Chi tiÆt"}</definedName>
    <definedName name="dfhh" localSheetId="14" hidden="1">{#N/A,#N/A,FALSE,"Chi tiÆt"}</definedName>
    <definedName name="dfhh" hidden="1">{#N/A,#N/A,FALSE,"Chi tiÆt"}</definedName>
    <definedName name="dfhp" localSheetId="12" hidden="1">{"'Sheet1'!$L$16"}</definedName>
    <definedName name="dfhp" localSheetId="11" hidden="1">{"'Sheet1'!$L$16"}</definedName>
    <definedName name="dfhp" localSheetId="13" hidden="1">{"'Sheet1'!$L$16"}</definedName>
    <definedName name="dfhp" localSheetId="16" hidden="1">{"'Sheet1'!$L$16"}</definedName>
    <definedName name="dfhp" localSheetId="21" hidden="1">{"'Sheet1'!$L$16"}</definedName>
    <definedName name="dfhp" localSheetId="18" hidden="1">{"'Sheet1'!$L$16"}</definedName>
    <definedName name="dfhp" localSheetId="19" hidden="1">{"'Sheet1'!$L$16"}</definedName>
    <definedName name="dfhp" localSheetId="20" hidden="1">{"'Sheet1'!$L$16"}</definedName>
    <definedName name="dfhp" localSheetId="22" hidden="1">{"'Sheet1'!$L$16"}</definedName>
    <definedName name="dfhp" localSheetId="24" hidden="1">{"'Sheet1'!$L$16"}</definedName>
    <definedName name="dfhp" localSheetId="28" hidden="1">{"'Sheet1'!$L$16"}</definedName>
    <definedName name="dfhp" localSheetId="14" hidden="1">{"'Sheet1'!$L$16"}</definedName>
    <definedName name="dfhp" hidden="1">{"'Sheet1'!$L$16"}</definedName>
    <definedName name="dfjgw" localSheetId="12" hidden="1">{"Offgrid",#N/A,FALSE,"OFFGRID";"Region",#N/A,FALSE,"REGION";"Offgrid -2",#N/A,FALSE,"OFFGRID";"WTP",#N/A,FALSE,"WTP";"WTP -2",#N/A,FALSE,"WTP";"Project",#N/A,FALSE,"PROJECT";"Summary -2",#N/A,FALSE,"SUMMARY"}</definedName>
    <definedName name="dfjgw" localSheetId="11" hidden="1">{"Offgrid",#N/A,FALSE,"OFFGRID";"Region",#N/A,FALSE,"REGION";"Offgrid -2",#N/A,FALSE,"OFFGRID";"WTP",#N/A,FALSE,"WTP";"WTP -2",#N/A,FALSE,"WTP";"Project",#N/A,FALSE,"PROJECT";"Summary -2",#N/A,FALSE,"SUMMARY"}</definedName>
    <definedName name="dfjgw" localSheetId="13" hidden="1">{"Offgrid",#N/A,FALSE,"OFFGRID";"Region",#N/A,FALSE,"REGION";"Offgrid -2",#N/A,FALSE,"OFFGRID";"WTP",#N/A,FALSE,"WTP";"WTP -2",#N/A,FALSE,"WTP";"Project",#N/A,FALSE,"PROJECT";"Summary -2",#N/A,FALSE,"SUMMARY"}</definedName>
    <definedName name="dfjgw" localSheetId="16" hidden="1">{"Offgrid",#N/A,FALSE,"OFFGRID";"Region",#N/A,FALSE,"REGION";"Offgrid -2",#N/A,FALSE,"OFFGRID";"WTP",#N/A,FALSE,"WTP";"WTP -2",#N/A,FALSE,"WTP";"Project",#N/A,FALSE,"PROJECT";"Summary -2",#N/A,FALSE,"SUMMARY"}</definedName>
    <definedName name="dfjgw" localSheetId="21" hidden="1">{"Offgrid",#N/A,FALSE,"OFFGRID";"Region",#N/A,FALSE,"REGION";"Offgrid -2",#N/A,FALSE,"OFFGRID";"WTP",#N/A,FALSE,"WTP";"WTP -2",#N/A,FALSE,"WTP";"Project",#N/A,FALSE,"PROJECT";"Summary -2",#N/A,FALSE,"SUMMARY"}</definedName>
    <definedName name="dfjgw" localSheetId="18" hidden="1">{"Offgrid",#N/A,FALSE,"OFFGRID";"Region",#N/A,FALSE,"REGION";"Offgrid -2",#N/A,FALSE,"OFFGRID";"WTP",#N/A,FALSE,"WTP";"WTP -2",#N/A,FALSE,"WTP";"Project",#N/A,FALSE,"PROJECT";"Summary -2",#N/A,FALSE,"SUMMARY"}</definedName>
    <definedName name="dfjgw" localSheetId="19" hidden="1">{"Offgrid",#N/A,FALSE,"OFFGRID";"Region",#N/A,FALSE,"REGION";"Offgrid -2",#N/A,FALSE,"OFFGRID";"WTP",#N/A,FALSE,"WTP";"WTP -2",#N/A,FALSE,"WTP";"Project",#N/A,FALSE,"PROJECT";"Summary -2",#N/A,FALSE,"SUMMARY"}</definedName>
    <definedName name="dfjgw" localSheetId="20" hidden="1">{"Offgrid",#N/A,FALSE,"OFFGRID";"Region",#N/A,FALSE,"REGION";"Offgrid -2",#N/A,FALSE,"OFFGRID";"WTP",#N/A,FALSE,"WTP";"WTP -2",#N/A,FALSE,"WTP";"Project",#N/A,FALSE,"PROJECT";"Summary -2",#N/A,FALSE,"SUMMARY"}</definedName>
    <definedName name="dfjgw" localSheetId="22" hidden="1">{"Offgrid",#N/A,FALSE,"OFFGRID";"Region",#N/A,FALSE,"REGION";"Offgrid -2",#N/A,FALSE,"OFFGRID";"WTP",#N/A,FALSE,"WTP";"WTP -2",#N/A,FALSE,"WTP";"Project",#N/A,FALSE,"PROJECT";"Summary -2",#N/A,FALSE,"SUMMARY"}</definedName>
    <definedName name="dfjgw" localSheetId="24" hidden="1">{"Offgrid",#N/A,FALSE,"OFFGRID";"Region",#N/A,FALSE,"REGION";"Offgrid -2",#N/A,FALSE,"OFFGRID";"WTP",#N/A,FALSE,"WTP";"WTP -2",#N/A,FALSE,"WTP";"Project",#N/A,FALSE,"PROJECT";"Summary -2",#N/A,FALSE,"SUMMARY"}</definedName>
    <definedName name="dfjgw" localSheetId="28" hidden="1">{"Offgrid",#N/A,FALSE,"OFFGRID";"Region",#N/A,FALSE,"REGION";"Offgrid -2",#N/A,FALSE,"OFFGRID";"WTP",#N/A,FALSE,"WTP";"WTP -2",#N/A,FALSE,"WTP";"Project",#N/A,FALSE,"PROJECT";"Summary -2",#N/A,FALSE,"SUMMARY"}</definedName>
    <definedName name="dfjgw" localSheetId="14" hidden="1">{"Offgrid",#N/A,FALSE,"OFFGRID";"Region",#N/A,FALSE,"REGION";"Offgrid -2",#N/A,FALSE,"OFFGRID";"WTP",#N/A,FALSE,"WTP";"WTP -2",#N/A,FALSE,"WTP";"Project",#N/A,FALSE,"PROJECT";"Summary -2",#N/A,FALSE,"SUMMARY"}</definedName>
    <definedName name="dfjgw" hidden="1">{"Offgrid",#N/A,FALSE,"OFFGRID";"Region",#N/A,FALSE,"REGION";"Offgrid -2",#N/A,FALSE,"OFFGRID";"WTP",#N/A,FALSE,"WTP";"WTP -2",#N/A,FALSE,"WTP";"Project",#N/A,FALSE,"PROJECT";"Summary -2",#N/A,FALSE,"SUMMARY"}</definedName>
    <definedName name="dfjsdhldfgkfd" localSheetId="12" hidden="1">{"'Sheet1'!$L$16"}</definedName>
    <definedName name="dfjsdhldfgkfd" localSheetId="11" hidden="1">{"'Sheet1'!$L$16"}</definedName>
    <definedName name="dfjsdhldfgkfd" localSheetId="13" hidden="1">{"'Sheet1'!$L$16"}</definedName>
    <definedName name="dfjsdhldfgkfd" localSheetId="16" hidden="1">{"'Sheet1'!$L$16"}</definedName>
    <definedName name="dfjsdhldfgkfd" localSheetId="21" hidden="1">{"'Sheet1'!$L$16"}</definedName>
    <definedName name="dfjsdhldfgkfd" localSheetId="18" hidden="1">{"'Sheet1'!$L$16"}</definedName>
    <definedName name="dfjsdhldfgkfd" localSheetId="19" hidden="1">{"'Sheet1'!$L$16"}</definedName>
    <definedName name="dfjsdhldfgkfd" localSheetId="20" hidden="1">{"'Sheet1'!$L$16"}</definedName>
    <definedName name="dfjsdhldfgkfd" localSheetId="22" hidden="1">{"'Sheet1'!$L$16"}</definedName>
    <definedName name="dfjsdhldfgkfd" localSheetId="24" hidden="1">{"'Sheet1'!$L$16"}</definedName>
    <definedName name="dfjsdhldfgkfd" localSheetId="28" hidden="1">{"'Sheet1'!$L$16"}</definedName>
    <definedName name="dfjsdhldfgkfd" localSheetId="14" hidden="1">{"'Sheet1'!$L$16"}</definedName>
    <definedName name="dfjsdhldfgkfd" hidden="1">{"'Sheet1'!$L$16"}</definedName>
    <definedName name="DFKKFS" hidden="1">#REF!</definedName>
    <definedName name="đfnfndfn" localSheetId="12" hidden="1">{#N/A,#N/A,FALSE,"Chi tiÆt"}</definedName>
    <definedName name="đfnfndfn" localSheetId="11" hidden="1">{#N/A,#N/A,FALSE,"Chi tiÆt"}</definedName>
    <definedName name="đfnfndfn" localSheetId="13" hidden="1">{#N/A,#N/A,FALSE,"Chi tiÆt"}</definedName>
    <definedName name="đfnfndfn" localSheetId="16" hidden="1">{#N/A,#N/A,FALSE,"Chi tiÆt"}</definedName>
    <definedName name="đfnfndfn" localSheetId="21" hidden="1">{#N/A,#N/A,FALSE,"Chi tiÆt"}</definedName>
    <definedName name="đfnfndfn" localSheetId="18" hidden="1">{#N/A,#N/A,FALSE,"Chi tiÆt"}</definedName>
    <definedName name="đfnfndfn" localSheetId="19" hidden="1">{#N/A,#N/A,FALSE,"Chi tiÆt"}</definedName>
    <definedName name="đfnfndfn" localSheetId="20" hidden="1">{#N/A,#N/A,FALSE,"Chi tiÆt"}</definedName>
    <definedName name="đfnfndfn" localSheetId="22" hidden="1">{#N/A,#N/A,FALSE,"Chi tiÆt"}</definedName>
    <definedName name="đfnfndfn" localSheetId="24" hidden="1">{#N/A,#N/A,FALSE,"Chi tiÆt"}</definedName>
    <definedName name="đfnfndfn" localSheetId="28" hidden="1">{#N/A,#N/A,FALSE,"Chi tiÆt"}</definedName>
    <definedName name="đfnfndfn" localSheetId="14" hidden="1">{#N/A,#N/A,FALSE,"Chi tiÆt"}</definedName>
    <definedName name="đfnfndfn" hidden="1">{#N/A,#N/A,FALSE,"Chi tiÆt"}</definedName>
    <definedName name="dfre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localSheetId="12" hidden="1">{#N/A,#N/A,TRUE,"SUM";#N/A,#N/A,TRUE,"EE";#N/A,#N/A,TRUE,"AC";#N/A,#N/A,TRUE,"SN"}</definedName>
    <definedName name="dfs" localSheetId="11" hidden="1">{#N/A,#N/A,TRUE,"SUM";#N/A,#N/A,TRUE,"EE";#N/A,#N/A,TRUE,"AC";#N/A,#N/A,TRUE,"SN"}</definedName>
    <definedName name="dfs" localSheetId="13" hidden="1">{#N/A,#N/A,TRUE,"SUM";#N/A,#N/A,TRUE,"EE";#N/A,#N/A,TRUE,"AC";#N/A,#N/A,TRUE,"SN"}</definedName>
    <definedName name="dfs" localSheetId="16" hidden="1">{#N/A,#N/A,TRUE,"SUM";#N/A,#N/A,TRUE,"EE";#N/A,#N/A,TRUE,"AC";#N/A,#N/A,TRUE,"SN"}</definedName>
    <definedName name="dfs" localSheetId="21" hidden="1">{#N/A,#N/A,TRUE,"SUM";#N/A,#N/A,TRUE,"EE";#N/A,#N/A,TRUE,"AC";#N/A,#N/A,TRUE,"SN"}</definedName>
    <definedName name="dfs" localSheetId="18" hidden="1">{#N/A,#N/A,TRUE,"SUM";#N/A,#N/A,TRUE,"EE";#N/A,#N/A,TRUE,"AC";#N/A,#N/A,TRUE,"SN"}</definedName>
    <definedName name="dfs" localSheetId="19" hidden="1">{#N/A,#N/A,TRUE,"SUM";#N/A,#N/A,TRUE,"EE";#N/A,#N/A,TRUE,"AC";#N/A,#N/A,TRUE,"SN"}</definedName>
    <definedName name="dfs" localSheetId="20" hidden="1">{#N/A,#N/A,TRUE,"SUM";#N/A,#N/A,TRUE,"EE";#N/A,#N/A,TRUE,"AC";#N/A,#N/A,TRUE,"SN"}</definedName>
    <definedName name="dfs" localSheetId="22" hidden="1">{#N/A,#N/A,TRUE,"SUM";#N/A,#N/A,TRUE,"EE";#N/A,#N/A,TRUE,"AC";#N/A,#N/A,TRUE,"SN"}</definedName>
    <definedName name="dfs" localSheetId="24" hidden="1">{#N/A,#N/A,TRUE,"SUM";#N/A,#N/A,TRUE,"EE";#N/A,#N/A,TRUE,"AC";#N/A,#N/A,TRUE,"SN"}</definedName>
    <definedName name="dfs" localSheetId="28" hidden="1">{#N/A,#N/A,TRUE,"SUM";#N/A,#N/A,TRUE,"EE";#N/A,#N/A,TRUE,"AC";#N/A,#N/A,TRUE,"SN"}</definedName>
    <definedName name="dfs" localSheetId="14" hidden="1">{#N/A,#N/A,TRUE,"SUM";#N/A,#N/A,TRUE,"EE";#N/A,#N/A,TRUE,"AC";#N/A,#N/A,TRUE,"SN"}</definedName>
    <definedName name="dfs" hidden="1">{#N/A,#N/A,TRUE,"SUM";#N/A,#N/A,TRUE,"EE";#N/A,#N/A,TRUE,"AC";#N/A,#N/A,TRUE,"SN"}</definedName>
    <definedName name="DFSAFSAFD" hidden="1">#REF!</definedName>
    <definedName name="dfsd" localSheetId="12" hidden="1">{"HK PR",#N/A,FALSE,"HK";"SUMMARY",#N/A,FALSE,"PAYROLL";"SUMMARY",#N/A,FALSE,"PAYROLL";"HK PR",#N/A,FALSE,"HK"}</definedName>
    <definedName name="dfsd" localSheetId="11" hidden="1">{"HK PR",#N/A,FALSE,"HK";"SUMMARY",#N/A,FALSE,"PAYROLL";"SUMMARY",#N/A,FALSE,"PAYROLL";"HK PR",#N/A,FALSE,"HK"}</definedName>
    <definedName name="dfsd" localSheetId="13" hidden="1">{"HK PR",#N/A,FALSE,"HK";"SUMMARY",#N/A,FALSE,"PAYROLL";"SUMMARY",#N/A,FALSE,"PAYROLL";"HK PR",#N/A,FALSE,"HK"}</definedName>
    <definedName name="dfsd" localSheetId="16" hidden="1">{"HK PR",#N/A,FALSE,"HK";"SUMMARY",#N/A,FALSE,"PAYROLL";"SUMMARY",#N/A,FALSE,"PAYROLL";"HK PR",#N/A,FALSE,"HK"}</definedName>
    <definedName name="dfsd" localSheetId="21" hidden="1">{"HK PR",#N/A,FALSE,"HK";"SUMMARY",#N/A,FALSE,"PAYROLL";"SUMMARY",#N/A,FALSE,"PAYROLL";"HK PR",#N/A,FALSE,"HK"}</definedName>
    <definedName name="dfsd" localSheetId="18" hidden="1">{"HK PR",#N/A,FALSE,"HK";"SUMMARY",#N/A,FALSE,"PAYROLL";"SUMMARY",#N/A,FALSE,"PAYROLL";"HK PR",#N/A,FALSE,"HK"}</definedName>
    <definedName name="dfsd" localSheetId="19" hidden="1">{"HK PR",#N/A,FALSE,"HK";"SUMMARY",#N/A,FALSE,"PAYROLL";"SUMMARY",#N/A,FALSE,"PAYROLL";"HK PR",#N/A,FALSE,"HK"}</definedName>
    <definedName name="dfsd" localSheetId="20" hidden="1">{"HK PR",#N/A,FALSE,"HK";"SUMMARY",#N/A,FALSE,"PAYROLL";"SUMMARY",#N/A,FALSE,"PAYROLL";"HK PR",#N/A,FALSE,"HK"}</definedName>
    <definedName name="dfsd" localSheetId="22" hidden="1">{"HK PR",#N/A,FALSE,"HK";"SUMMARY",#N/A,FALSE,"PAYROLL";"SUMMARY",#N/A,FALSE,"PAYROLL";"HK PR",#N/A,FALSE,"HK"}</definedName>
    <definedName name="dfsd" localSheetId="24" hidden="1">{"HK PR",#N/A,FALSE,"HK";"SUMMARY",#N/A,FALSE,"PAYROLL";"SUMMARY",#N/A,FALSE,"PAYROLL";"HK PR",#N/A,FALSE,"HK"}</definedName>
    <definedName name="dfsd" localSheetId="28" hidden="1">{"HK PR",#N/A,FALSE,"HK";"SUMMARY",#N/A,FALSE,"PAYROLL";"SUMMARY",#N/A,FALSE,"PAYROLL";"HK PR",#N/A,FALSE,"HK"}</definedName>
    <definedName name="dfsd" localSheetId="14" hidden="1">{"HK PR",#N/A,FALSE,"HK";"SUMMARY",#N/A,FALSE,"PAYROLL";"SUMMARY",#N/A,FALSE,"PAYROLL";"HK PR",#N/A,FALSE,"HK"}</definedName>
    <definedName name="dfsd" hidden="1">{"HK PR",#N/A,FALSE,"HK";"SUMMARY",#N/A,FALSE,"PAYROLL";"SUMMARY",#N/A,FALSE,"PAYROLL";"HK PR",#N/A,FALSE,"HK"}</definedName>
    <definedName name="dfsdafsdf" localSheetId="12" hidden="1">{#N/A,#N/A,FALSE,"Chi tiÆt"}</definedName>
    <definedName name="dfsdafsdf" localSheetId="11" hidden="1">{#N/A,#N/A,FALSE,"Chi tiÆt"}</definedName>
    <definedName name="dfsdafsdf" localSheetId="13" hidden="1">{#N/A,#N/A,FALSE,"Chi tiÆt"}</definedName>
    <definedName name="dfsdafsdf" localSheetId="16" hidden="1">{#N/A,#N/A,FALSE,"Chi tiÆt"}</definedName>
    <definedName name="dfsdafsdf" localSheetId="21" hidden="1">{#N/A,#N/A,FALSE,"Chi tiÆt"}</definedName>
    <definedName name="dfsdafsdf" localSheetId="18" hidden="1">{#N/A,#N/A,FALSE,"Chi tiÆt"}</definedName>
    <definedName name="dfsdafsdf" localSheetId="19" hidden="1">{#N/A,#N/A,FALSE,"Chi tiÆt"}</definedName>
    <definedName name="dfsdafsdf" localSheetId="20" hidden="1">{#N/A,#N/A,FALSE,"Chi tiÆt"}</definedName>
    <definedName name="dfsdafsdf" localSheetId="22" hidden="1">{#N/A,#N/A,FALSE,"Chi tiÆt"}</definedName>
    <definedName name="dfsdafsdf" localSheetId="24" hidden="1">{#N/A,#N/A,FALSE,"Chi tiÆt"}</definedName>
    <definedName name="dfsdafsdf" localSheetId="28" hidden="1">{#N/A,#N/A,FALSE,"Chi tiÆt"}</definedName>
    <definedName name="dfsdafsdf" localSheetId="14" hidden="1">{#N/A,#N/A,FALSE,"Chi tiÆt"}</definedName>
    <definedName name="dfsdafsdf" hidden="1">{#N/A,#N/A,FALSE,"Chi tiÆt"}</definedName>
    <definedName name="DFSDF" localSheetId="12" hidden="1">{"'Sheet1'!$L$16"}</definedName>
    <definedName name="DFSDF" localSheetId="11" hidden="1">{"'Sheet1'!$L$16"}</definedName>
    <definedName name="DFSDF" localSheetId="13" hidden="1">{"'Sheet1'!$L$16"}</definedName>
    <definedName name="DFSDF" localSheetId="16" hidden="1">{"'Sheet1'!$L$16"}</definedName>
    <definedName name="DFSDF" localSheetId="21" hidden="1">{"'Sheet1'!$L$16"}</definedName>
    <definedName name="DFSDF" localSheetId="18" hidden="1">{"'Sheet1'!$L$16"}</definedName>
    <definedName name="DFSDF" localSheetId="19" hidden="1">{"'Sheet1'!$L$16"}</definedName>
    <definedName name="DFSDF" localSheetId="20" hidden="1">{"'Sheet1'!$L$16"}</definedName>
    <definedName name="DFSDF" localSheetId="22" hidden="1">{"'Sheet1'!$L$16"}</definedName>
    <definedName name="DFSDF" localSheetId="24" hidden="1">{"'Sheet1'!$L$16"}</definedName>
    <definedName name="DFSDF" localSheetId="28" hidden="1">{"'Sheet1'!$L$16"}</definedName>
    <definedName name="DFSDF" localSheetId="14" hidden="1">{"'Sheet1'!$L$16"}</definedName>
    <definedName name="DFSDF" hidden="1">{"'Sheet1'!$L$16"}</definedName>
    <definedName name="dfsdfsdf" localSheetId="12" hidden="1">{"HK PR",#N/A,FALSE,"HK";"SUMMARY",#N/A,FALSE,"PAYROLL";"SUMMARY",#N/A,FALSE,"PAYROLL";"HK PR",#N/A,FALSE,"HK"}</definedName>
    <definedName name="dfsdfsdf" localSheetId="11" hidden="1">{"HK PR",#N/A,FALSE,"HK";"SUMMARY",#N/A,FALSE,"PAYROLL";"SUMMARY",#N/A,FALSE,"PAYROLL";"HK PR",#N/A,FALSE,"HK"}</definedName>
    <definedName name="dfsdfsdf" localSheetId="13" hidden="1">{"HK PR",#N/A,FALSE,"HK";"SUMMARY",#N/A,FALSE,"PAYROLL";"SUMMARY",#N/A,FALSE,"PAYROLL";"HK PR",#N/A,FALSE,"HK"}</definedName>
    <definedName name="dfsdfsdf" localSheetId="16" hidden="1">{"HK PR",#N/A,FALSE,"HK";"SUMMARY",#N/A,FALSE,"PAYROLL";"SUMMARY",#N/A,FALSE,"PAYROLL";"HK PR",#N/A,FALSE,"HK"}</definedName>
    <definedName name="dfsdfsdf" localSheetId="21" hidden="1">{"HK PR",#N/A,FALSE,"HK";"SUMMARY",#N/A,FALSE,"PAYROLL";"SUMMARY",#N/A,FALSE,"PAYROLL";"HK PR",#N/A,FALSE,"HK"}</definedName>
    <definedName name="dfsdfsdf" localSheetId="18" hidden="1">{"HK PR",#N/A,FALSE,"HK";"SUMMARY",#N/A,FALSE,"PAYROLL";"SUMMARY",#N/A,FALSE,"PAYROLL";"HK PR",#N/A,FALSE,"HK"}</definedName>
    <definedName name="dfsdfsdf" localSheetId="19" hidden="1">{"HK PR",#N/A,FALSE,"HK";"SUMMARY",#N/A,FALSE,"PAYROLL";"SUMMARY",#N/A,FALSE,"PAYROLL";"HK PR",#N/A,FALSE,"HK"}</definedName>
    <definedName name="dfsdfsdf" localSheetId="20" hidden="1">{"HK PR",#N/A,FALSE,"HK";"SUMMARY",#N/A,FALSE,"PAYROLL";"SUMMARY",#N/A,FALSE,"PAYROLL";"HK PR",#N/A,FALSE,"HK"}</definedName>
    <definedName name="dfsdfsdf" localSheetId="22" hidden="1">{"HK PR",#N/A,FALSE,"HK";"SUMMARY",#N/A,FALSE,"PAYROLL";"SUMMARY",#N/A,FALSE,"PAYROLL";"HK PR",#N/A,FALSE,"HK"}</definedName>
    <definedName name="dfsdfsdf" localSheetId="24" hidden="1">{"HK PR",#N/A,FALSE,"HK";"SUMMARY",#N/A,FALSE,"PAYROLL";"SUMMARY",#N/A,FALSE,"PAYROLL";"HK PR",#N/A,FALSE,"HK"}</definedName>
    <definedName name="dfsdfsdf" localSheetId="28" hidden="1">{"HK PR",#N/A,FALSE,"HK";"SUMMARY",#N/A,FALSE,"PAYROLL";"SUMMARY",#N/A,FALSE,"PAYROLL";"HK PR",#N/A,FALSE,"HK"}</definedName>
    <definedName name="dfsdfsdf" localSheetId="14" hidden="1">{"HK PR",#N/A,FALSE,"HK";"SUMMARY",#N/A,FALSE,"PAYROLL";"SUMMARY",#N/A,FALSE,"PAYROLL";"HK PR",#N/A,FALSE,"HK"}</definedName>
    <definedName name="dfsdfsdf" hidden="1">{"HK PR",#N/A,FALSE,"HK";"SUMMARY",#N/A,FALSE,"PAYROLL";"SUMMARY",#N/A,FALSE,"PAYROLL";"HK PR",#N/A,FALSE,"HK"}</definedName>
    <definedName name="dfsdsd" localSheetId="12" hidden="1">{"HK PR",#N/A,FALSE,"HK";"SUMMARY",#N/A,FALSE,"PAYROLL";"SUMMARY",#N/A,FALSE,"PAYROLL";"HK PR",#N/A,FALSE,"HK"}</definedName>
    <definedName name="dfsdsd" localSheetId="11" hidden="1">{"HK PR",#N/A,FALSE,"HK";"SUMMARY",#N/A,FALSE,"PAYROLL";"SUMMARY",#N/A,FALSE,"PAYROLL";"HK PR",#N/A,FALSE,"HK"}</definedName>
    <definedName name="dfsdsd" localSheetId="13" hidden="1">{"HK PR",#N/A,FALSE,"HK";"SUMMARY",#N/A,FALSE,"PAYROLL";"SUMMARY",#N/A,FALSE,"PAYROLL";"HK PR",#N/A,FALSE,"HK"}</definedName>
    <definedName name="dfsdsd" localSheetId="16" hidden="1">{"HK PR",#N/A,FALSE,"HK";"SUMMARY",#N/A,FALSE,"PAYROLL";"SUMMARY",#N/A,FALSE,"PAYROLL";"HK PR",#N/A,FALSE,"HK"}</definedName>
    <definedName name="dfsdsd" localSheetId="21" hidden="1">{"HK PR",#N/A,FALSE,"HK";"SUMMARY",#N/A,FALSE,"PAYROLL";"SUMMARY",#N/A,FALSE,"PAYROLL";"HK PR",#N/A,FALSE,"HK"}</definedName>
    <definedName name="dfsdsd" localSheetId="18" hidden="1">{"HK PR",#N/A,FALSE,"HK";"SUMMARY",#N/A,FALSE,"PAYROLL";"SUMMARY",#N/A,FALSE,"PAYROLL";"HK PR",#N/A,FALSE,"HK"}</definedName>
    <definedName name="dfsdsd" localSheetId="19" hidden="1">{"HK PR",#N/A,FALSE,"HK";"SUMMARY",#N/A,FALSE,"PAYROLL";"SUMMARY",#N/A,FALSE,"PAYROLL";"HK PR",#N/A,FALSE,"HK"}</definedName>
    <definedName name="dfsdsd" localSheetId="20" hidden="1">{"HK PR",#N/A,FALSE,"HK";"SUMMARY",#N/A,FALSE,"PAYROLL";"SUMMARY",#N/A,FALSE,"PAYROLL";"HK PR",#N/A,FALSE,"HK"}</definedName>
    <definedName name="dfsdsd" localSheetId="22" hidden="1">{"HK PR",#N/A,FALSE,"HK";"SUMMARY",#N/A,FALSE,"PAYROLL";"SUMMARY",#N/A,FALSE,"PAYROLL";"HK PR",#N/A,FALSE,"HK"}</definedName>
    <definedName name="dfsdsd" localSheetId="24" hidden="1">{"HK PR",#N/A,FALSE,"HK";"SUMMARY",#N/A,FALSE,"PAYROLL";"SUMMARY",#N/A,FALSE,"PAYROLL";"HK PR",#N/A,FALSE,"HK"}</definedName>
    <definedName name="dfsdsd" localSheetId="28" hidden="1">{"HK PR",#N/A,FALSE,"HK";"SUMMARY",#N/A,FALSE,"PAYROLL";"SUMMARY",#N/A,FALSE,"PAYROLL";"HK PR",#N/A,FALSE,"HK"}</definedName>
    <definedName name="dfsdsd" localSheetId="14" hidden="1">{"HK PR",#N/A,FALSE,"HK";"SUMMARY",#N/A,FALSE,"PAYROLL";"SUMMARY",#N/A,FALSE,"PAYROLL";"HK PR",#N/A,FALSE,"HK"}</definedName>
    <definedName name="dfsdsd" hidden="1">{"HK PR",#N/A,FALSE,"HK";"SUMMARY",#N/A,FALSE,"PAYROLL";"SUMMARY",#N/A,FALSE,"PAYROLL";"HK PR",#N/A,FALSE,"HK"}</definedName>
    <definedName name="DFSF" localSheetId="12" hidden="1">{#N/A,#N/A,FALSE,"特殊室（ＢＱ表）"}</definedName>
    <definedName name="DFSF" localSheetId="11" hidden="1">{#N/A,#N/A,FALSE,"特殊室（ＢＱ表）"}</definedName>
    <definedName name="DFSF" localSheetId="13" hidden="1">{#N/A,#N/A,FALSE,"特殊室（ＢＱ表）"}</definedName>
    <definedName name="DFSF" localSheetId="16" hidden="1">{#N/A,#N/A,FALSE,"特殊室（ＢＱ表）"}</definedName>
    <definedName name="DFSF" localSheetId="21" hidden="1">{#N/A,#N/A,FALSE,"特殊室（ＢＱ表）"}</definedName>
    <definedName name="DFSF" localSheetId="18" hidden="1">{#N/A,#N/A,FALSE,"特殊室（ＢＱ表）"}</definedName>
    <definedName name="DFSF" localSheetId="19" hidden="1">{#N/A,#N/A,FALSE,"特殊室（ＢＱ表）"}</definedName>
    <definedName name="DFSF" localSheetId="20" hidden="1">{#N/A,#N/A,FALSE,"特殊室（ＢＱ表）"}</definedName>
    <definedName name="DFSF" localSheetId="22" hidden="1">{#N/A,#N/A,FALSE,"特殊室（ＢＱ表）"}</definedName>
    <definedName name="DFSF" localSheetId="24" hidden="1">{#N/A,#N/A,FALSE,"特殊室（ＢＱ表）"}</definedName>
    <definedName name="DFSF" localSheetId="28" hidden="1">{#N/A,#N/A,FALSE,"特殊室（ＢＱ表）"}</definedName>
    <definedName name="DFSF" localSheetId="14" hidden="1">{#N/A,#N/A,FALSE,"特殊室（ＢＱ表）"}</definedName>
    <definedName name="DFSF" hidden="1">{#N/A,#N/A,FALSE,"特殊室（ＢＱ表）"}</definedName>
    <definedName name="dfsfde" localSheetId="12" hidden="1">{#N/A,#N/A,FALSE,"WBS 1.06";#N/A,#N/A,FALSE,"WBS 1.14";#N/A,#N/A,FALSE,"WBS 1.17";#N/A,#N/A,FALSE,"WBS 1.18"}</definedName>
    <definedName name="dfsfde" localSheetId="11" hidden="1">{#N/A,#N/A,FALSE,"WBS 1.06";#N/A,#N/A,FALSE,"WBS 1.14";#N/A,#N/A,FALSE,"WBS 1.17";#N/A,#N/A,FALSE,"WBS 1.18"}</definedName>
    <definedName name="dfsfde" localSheetId="13" hidden="1">{#N/A,#N/A,FALSE,"WBS 1.06";#N/A,#N/A,FALSE,"WBS 1.14";#N/A,#N/A,FALSE,"WBS 1.17";#N/A,#N/A,FALSE,"WBS 1.18"}</definedName>
    <definedName name="dfsfde" localSheetId="16" hidden="1">{#N/A,#N/A,FALSE,"WBS 1.06";#N/A,#N/A,FALSE,"WBS 1.14";#N/A,#N/A,FALSE,"WBS 1.17";#N/A,#N/A,FALSE,"WBS 1.18"}</definedName>
    <definedName name="dfsfde" localSheetId="21" hidden="1">{#N/A,#N/A,FALSE,"WBS 1.06";#N/A,#N/A,FALSE,"WBS 1.14";#N/A,#N/A,FALSE,"WBS 1.17";#N/A,#N/A,FALSE,"WBS 1.18"}</definedName>
    <definedName name="dfsfde" localSheetId="18" hidden="1">{#N/A,#N/A,FALSE,"WBS 1.06";#N/A,#N/A,FALSE,"WBS 1.14";#N/A,#N/A,FALSE,"WBS 1.17";#N/A,#N/A,FALSE,"WBS 1.18"}</definedName>
    <definedName name="dfsfde" localSheetId="19" hidden="1">{#N/A,#N/A,FALSE,"WBS 1.06";#N/A,#N/A,FALSE,"WBS 1.14";#N/A,#N/A,FALSE,"WBS 1.17";#N/A,#N/A,FALSE,"WBS 1.18"}</definedName>
    <definedName name="dfsfde" localSheetId="20" hidden="1">{#N/A,#N/A,FALSE,"WBS 1.06";#N/A,#N/A,FALSE,"WBS 1.14";#N/A,#N/A,FALSE,"WBS 1.17";#N/A,#N/A,FALSE,"WBS 1.18"}</definedName>
    <definedName name="dfsfde" localSheetId="22" hidden="1">{#N/A,#N/A,FALSE,"WBS 1.06";#N/A,#N/A,FALSE,"WBS 1.14";#N/A,#N/A,FALSE,"WBS 1.17";#N/A,#N/A,FALSE,"WBS 1.18"}</definedName>
    <definedName name="dfsfde" localSheetId="24" hidden="1">{#N/A,#N/A,FALSE,"WBS 1.06";#N/A,#N/A,FALSE,"WBS 1.14";#N/A,#N/A,FALSE,"WBS 1.17";#N/A,#N/A,FALSE,"WBS 1.18"}</definedName>
    <definedName name="dfsfde" localSheetId="28" hidden="1">{#N/A,#N/A,FALSE,"WBS 1.06";#N/A,#N/A,FALSE,"WBS 1.14";#N/A,#N/A,FALSE,"WBS 1.17";#N/A,#N/A,FALSE,"WBS 1.18"}</definedName>
    <definedName name="dfsfde" localSheetId="14" hidden="1">{#N/A,#N/A,FALSE,"WBS 1.06";#N/A,#N/A,FALSE,"WBS 1.14";#N/A,#N/A,FALSE,"WBS 1.17";#N/A,#N/A,FALSE,"WBS 1.18"}</definedName>
    <definedName name="dfsfde" hidden="1">{#N/A,#N/A,FALSE,"WBS 1.06";#N/A,#N/A,FALSE,"WBS 1.14";#N/A,#N/A,FALSE,"WBS 1.17";#N/A,#N/A,FALSE,"WBS 1.18"}</definedName>
    <definedName name="đfsfdf" localSheetId="12" hidden="1">{#N/A,#N/A,FALSE,"Tabelle2";#N/A,#N/A,FALSE,"Tabelle1"}</definedName>
    <definedName name="đfsfdf" localSheetId="11" hidden="1">{#N/A,#N/A,FALSE,"Tabelle2";#N/A,#N/A,FALSE,"Tabelle1"}</definedName>
    <definedName name="đfsfdf" localSheetId="13" hidden="1">{#N/A,#N/A,FALSE,"Tabelle2";#N/A,#N/A,FALSE,"Tabelle1"}</definedName>
    <definedName name="đfsfdf" localSheetId="16" hidden="1">{#N/A,#N/A,FALSE,"Tabelle2";#N/A,#N/A,FALSE,"Tabelle1"}</definedName>
    <definedName name="đfsfdf" localSheetId="21" hidden="1">{#N/A,#N/A,FALSE,"Tabelle2";#N/A,#N/A,FALSE,"Tabelle1"}</definedName>
    <definedName name="đfsfdf" localSheetId="18" hidden="1">{#N/A,#N/A,FALSE,"Tabelle2";#N/A,#N/A,FALSE,"Tabelle1"}</definedName>
    <definedName name="đfsfdf" localSheetId="19" hidden="1">{#N/A,#N/A,FALSE,"Tabelle2";#N/A,#N/A,FALSE,"Tabelle1"}</definedName>
    <definedName name="đfsfdf" localSheetId="20" hidden="1">{#N/A,#N/A,FALSE,"Tabelle2";#N/A,#N/A,FALSE,"Tabelle1"}</definedName>
    <definedName name="đfsfdf" localSheetId="22" hidden="1">{#N/A,#N/A,FALSE,"Tabelle2";#N/A,#N/A,FALSE,"Tabelle1"}</definedName>
    <definedName name="đfsfdf" localSheetId="24" hidden="1">{#N/A,#N/A,FALSE,"Tabelle2";#N/A,#N/A,FALSE,"Tabelle1"}</definedName>
    <definedName name="đfsfdf" localSheetId="28" hidden="1">{#N/A,#N/A,FALSE,"Tabelle2";#N/A,#N/A,FALSE,"Tabelle1"}</definedName>
    <definedName name="đfsfdf" localSheetId="14" hidden="1">{#N/A,#N/A,FALSE,"Tabelle2";#N/A,#N/A,FALSE,"Tabelle1"}</definedName>
    <definedName name="đfsfdf" hidden="1">{#N/A,#N/A,FALSE,"Tabelle2";#N/A,#N/A,FALSE,"Tabelle1"}</definedName>
    <definedName name="dfsfs" hidden="1">#REF!</definedName>
    <definedName name="dfsfsd" localSheetId="12" hidden="1">{"'Sheet1'!$L$16"}</definedName>
    <definedName name="dfsfsd" localSheetId="11" hidden="1">{"'Sheet1'!$L$16"}</definedName>
    <definedName name="dfsfsd" localSheetId="13" hidden="1">{"'Sheet1'!$L$16"}</definedName>
    <definedName name="dfsfsd" localSheetId="16" hidden="1">{"'Sheet1'!$L$16"}</definedName>
    <definedName name="dfsfsd" localSheetId="21" hidden="1">{"'Sheet1'!$L$16"}</definedName>
    <definedName name="dfsfsd" localSheetId="18" hidden="1">{"'Sheet1'!$L$16"}</definedName>
    <definedName name="dfsfsd" localSheetId="19" hidden="1">{"'Sheet1'!$L$16"}</definedName>
    <definedName name="dfsfsd" localSheetId="20" hidden="1">{"'Sheet1'!$L$16"}</definedName>
    <definedName name="dfsfsd" localSheetId="22" hidden="1">{"'Sheet1'!$L$16"}</definedName>
    <definedName name="dfsfsd" localSheetId="24" hidden="1">{"'Sheet1'!$L$16"}</definedName>
    <definedName name="dfsfsd" localSheetId="28" hidden="1">{"'Sheet1'!$L$16"}</definedName>
    <definedName name="dfsfsd" localSheetId="14" hidden="1">{"'Sheet1'!$L$16"}</definedName>
    <definedName name="dfsfsd" hidden="1">{"'Sheet1'!$L$16"}</definedName>
    <definedName name="dfsgsag" localSheetId="12" hidden="1">{"'Sheet1'!$L$16"}</definedName>
    <definedName name="dfsgsag" localSheetId="11" hidden="1">{"'Sheet1'!$L$16"}</definedName>
    <definedName name="dfsgsag" localSheetId="13" hidden="1">{"'Sheet1'!$L$16"}</definedName>
    <definedName name="dfsgsag" localSheetId="16" hidden="1">{"'Sheet1'!$L$16"}</definedName>
    <definedName name="dfsgsag" localSheetId="21" hidden="1">{"'Sheet1'!$L$16"}</definedName>
    <definedName name="dfsgsag" localSheetId="18" hidden="1">{"'Sheet1'!$L$16"}</definedName>
    <definedName name="dfsgsag" localSheetId="19" hidden="1">{"'Sheet1'!$L$16"}</definedName>
    <definedName name="dfsgsag" localSheetId="20" hidden="1">{"'Sheet1'!$L$16"}</definedName>
    <definedName name="dfsgsag" localSheetId="22" hidden="1">{"'Sheet1'!$L$16"}</definedName>
    <definedName name="dfsgsag" localSheetId="24" hidden="1">{"'Sheet1'!$L$16"}</definedName>
    <definedName name="dfsgsag" localSheetId="28" hidden="1">{"'Sheet1'!$L$16"}</definedName>
    <definedName name="dfsgsag" localSheetId="14" hidden="1">{"'Sheet1'!$L$16"}</definedName>
    <definedName name="dfsgsag" hidden="1">{"'Sheet1'!$L$16"}</definedName>
    <definedName name="DFSHT"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H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d" localSheetId="12" hidden="1">{#N/A,#N/A,FALSE,"Chi tiÆt"}</definedName>
    <definedName name="dftd" localSheetId="11" hidden="1">{#N/A,#N/A,FALSE,"Chi tiÆt"}</definedName>
    <definedName name="dftd" localSheetId="13" hidden="1">{#N/A,#N/A,FALSE,"Chi tiÆt"}</definedName>
    <definedName name="dftd" localSheetId="16" hidden="1">{#N/A,#N/A,FALSE,"Chi tiÆt"}</definedName>
    <definedName name="dftd" localSheetId="21" hidden="1">{#N/A,#N/A,FALSE,"Chi tiÆt"}</definedName>
    <definedName name="dftd" localSheetId="18" hidden="1">{#N/A,#N/A,FALSE,"Chi tiÆt"}</definedName>
    <definedName name="dftd" localSheetId="19" hidden="1">{#N/A,#N/A,FALSE,"Chi tiÆt"}</definedName>
    <definedName name="dftd" localSheetId="20" hidden="1">{#N/A,#N/A,FALSE,"Chi tiÆt"}</definedName>
    <definedName name="dftd" localSheetId="22" hidden="1">{#N/A,#N/A,FALSE,"Chi tiÆt"}</definedName>
    <definedName name="dftd" localSheetId="24" hidden="1">{#N/A,#N/A,FALSE,"Chi tiÆt"}</definedName>
    <definedName name="dftd" localSheetId="28" hidden="1">{#N/A,#N/A,FALSE,"Chi tiÆt"}</definedName>
    <definedName name="dftd" localSheetId="14" hidden="1">{#N/A,#N/A,FALSE,"Chi tiÆt"}</definedName>
    <definedName name="dftd" hidden="1">{#N/A,#N/A,FALSE,"Chi tiÆt"}</definedName>
    <definedName name="dfw" localSheetId="12" hidden="1">{#N/A,#N/A,TRUE,"Krycí list"}</definedName>
    <definedName name="dfw" localSheetId="11" hidden="1">{#N/A,#N/A,TRUE,"Krycí list"}</definedName>
    <definedName name="dfw" localSheetId="13" hidden="1">{#N/A,#N/A,TRUE,"Krycí list"}</definedName>
    <definedName name="dfw" localSheetId="16" hidden="1">{#N/A,#N/A,TRUE,"Krycí list"}</definedName>
    <definedName name="dfw" localSheetId="21" hidden="1">{#N/A,#N/A,TRUE,"Krycí list"}</definedName>
    <definedName name="dfw" localSheetId="18" hidden="1">{#N/A,#N/A,TRUE,"Krycí list"}</definedName>
    <definedName name="dfw" localSheetId="19" hidden="1">{#N/A,#N/A,TRUE,"Krycí list"}</definedName>
    <definedName name="dfw" localSheetId="20" hidden="1">{#N/A,#N/A,TRUE,"Krycí list"}</definedName>
    <definedName name="dfw" localSheetId="22" hidden="1">{#N/A,#N/A,TRUE,"Krycí list"}</definedName>
    <definedName name="dfw" localSheetId="24" hidden="1">{#N/A,#N/A,TRUE,"Krycí list"}</definedName>
    <definedName name="dfw" localSheetId="28" hidden="1">{#N/A,#N/A,TRUE,"Krycí list"}</definedName>
    <definedName name="dfw" localSheetId="14" hidden="1">{#N/A,#N/A,TRUE,"Krycí list"}</definedName>
    <definedName name="dfw" hidden="1">{#N/A,#N/A,TRUE,"Krycí list"}</definedName>
    <definedName name="dfzg" localSheetId="12" hidden="1">{"'Sheet1'!$L$16"}</definedName>
    <definedName name="dfzg" localSheetId="11" hidden="1">{"'Sheet1'!$L$16"}</definedName>
    <definedName name="dfzg" localSheetId="13" hidden="1">{"'Sheet1'!$L$16"}</definedName>
    <definedName name="dfzg" localSheetId="16" hidden="1">{"'Sheet1'!$L$16"}</definedName>
    <definedName name="dfzg" localSheetId="21" hidden="1">{"'Sheet1'!$L$16"}</definedName>
    <definedName name="dfzg" localSheetId="18" hidden="1">{"'Sheet1'!$L$16"}</definedName>
    <definedName name="dfzg" localSheetId="19" hidden="1">{"'Sheet1'!$L$16"}</definedName>
    <definedName name="dfzg" localSheetId="20" hidden="1">{"'Sheet1'!$L$16"}</definedName>
    <definedName name="dfzg" localSheetId="22" hidden="1">{"'Sheet1'!$L$16"}</definedName>
    <definedName name="dfzg" localSheetId="24" hidden="1">{"'Sheet1'!$L$16"}</definedName>
    <definedName name="dfzg" localSheetId="28" hidden="1">{"'Sheet1'!$L$16"}</definedName>
    <definedName name="dfzg" localSheetId="14" hidden="1">{"'Sheet1'!$L$16"}</definedName>
    <definedName name="dfzg" hidden="1">{"'Sheet1'!$L$16"}</definedName>
    <definedName name="dfzgsd" hidden="1">#REF!</definedName>
    <definedName name="dg" localSheetId="12" hidden="1">{#N/A,#N/A,FALSE,"CCTV"}</definedName>
    <definedName name="dg" localSheetId="11" hidden="1">{#N/A,#N/A,FALSE,"CCTV"}</definedName>
    <definedName name="dg" localSheetId="13" hidden="1">{#N/A,#N/A,FALSE,"CCTV"}</definedName>
    <definedName name="dg" localSheetId="16" hidden="1">{#N/A,#N/A,FALSE,"CCTV"}</definedName>
    <definedName name="dg" localSheetId="21" hidden="1">{#N/A,#N/A,FALSE,"CCTV"}</definedName>
    <definedName name="dg" localSheetId="18" hidden="1">{#N/A,#N/A,FALSE,"CCTV"}</definedName>
    <definedName name="dg" localSheetId="19" hidden="1">{#N/A,#N/A,FALSE,"CCTV"}</definedName>
    <definedName name="dg" localSheetId="20" hidden="1">{#N/A,#N/A,FALSE,"CCTV"}</definedName>
    <definedName name="dg" localSheetId="22" hidden="1">{#N/A,#N/A,FALSE,"CCTV"}</definedName>
    <definedName name="dg" localSheetId="24" hidden="1">{#N/A,#N/A,FALSE,"CCTV"}</definedName>
    <definedName name="dg" localSheetId="28" hidden="1">{#N/A,#N/A,FALSE,"CCTV"}</definedName>
    <definedName name="dg" localSheetId="14" hidden="1">{#N/A,#N/A,FALSE,"CCTV"}</definedName>
    <definedName name="dg" hidden="1">{#N/A,#N/A,FALSE,"CCTV"}</definedName>
    <definedName name="dgagd" localSheetId="12" hidden="1">{#N/A,#N/A,TRUE,"Basic";#N/A,#N/A,TRUE,"EXT-TABLE";#N/A,#N/A,TRUE,"STEEL";#N/A,#N/A,TRUE,"INT-Table";#N/A,#N/A,TRUE,"STEEL";#N/A,#N/A,TRUE,"Door"}</definedName>
    <definedName name="dgagd" localSheetId="11" hidden="1">{#N/A,#N/A,TRUE,"Basic";#N/A,#N/A,TRUE,"EXT-TABLE";#N/A,#N/A,TRUE,"STEEL";#N/A,#N/A,TRUE,"INT-Table";#N/A,#N/A,TRUE,"STEEL";#N/A,#N/A,TRUE,"Door"}</definedName>
    <definedName name="dgagd" localSheetId="13" hidden="1">{#N/A,#N/A,TRUE,"Basic";#N/A,#N/A,TRUE,"EXT-TABLE";#N/A,#N/A,TRUE,"STEEL";#N/A,#N/A,TRUE,"INT-Table";#N/A,#N/A,TRUE,"STEEL";#N/A,#N/A,TRUE,"Door"}</definedName>
    <definedName name="dgagd" localSheetId="16" hidden="1">{#N/A,#N/A,TRUE,"Basic";#N/A,#N/A,TRUE,"EXT-TABLE";#N/A,#N/A,TRUE,"STEEL";#N/A,#N/A,TRUE,"INT-Table";#N/A,#N/A,TRUE,"STEEL";#N/A,#N/A,TRUE,"Door"}</definedName>
    <definedName name="dgagd" localSheetId="21" hidden="1">{#N/A,#N/A,TRUE,"Basic";#N/A,#N/A,TRUE,"EXT-TABLE";#N/A,#N/A,TRUE,"STEEL";#N/A,#N/A,TRUE,"INT-Table";#N/A,#N/A,TRUE,"STEEL";#N/A,#N/A,TRUE,"Door"}</definedName>
    <definedName name="dgagd" localSheetId="18" hidden="1">{#N/A,#N/A,TRUE,"Basic";#N/A,#N/A,TRUE,"EXT-TABLE";#N/A,#N/A,TRUE,"STEEL";#N/A,#N/A,TRUE,"INT-Table";#N/A,#N/A,TRUE,"STEEL";#N/A,#N/A,TRUE,"Door"}</definedName>
    <definedName name="dgagd" localSheetId="19" hidden="1">{#N/A,#N/A,TRUE,"Basic";#N/A,#N/A,TRUE,"EXT-TABLE";#N/A,#N/A,TRUE,"STEEL";#N/A,#N/A,TRUE,"INT-Table";#N/A,#N/A,TRUE,"STEEL";#N/A,#N/A,TRUE,"Door"}</definedName>
    <definedName name="dgagd" localSheetId="20" hidden="1">{#N/A,#N/A,TRUE,"Basic";#N/A,#N/A,TRUE,"EXT-TABLE";#N/A,#N/A,TRUE,"STEEL";#N/A,#N/A,TRUE,"INT-Table";#N/A,#N/A,TRUE,"STEEL";#N/A,#N/A,TRUE,"Door"}</definedName>
    <definedName name="dgagd" localSheetId="22" hidden="1">{#N/A,#N/A,TRUE,"Basic";#N/A,#N/A,TRUE,"EXT-TABLE";#N/A,#N/A,TRUE,"STEEL";#N/A,#N/A,TRUE,"INT-Table";#N/A,#N/A,TRUE,"STEEL";#N/A,#N/A,TRUE,"Door"}</definedName>
    <definedName name="dgagd" localSheetId="24" hidden="1">{#N/A,#N/A,TRUE,"Basic";#N/A,#N/A,TRUE,"EXT-TABLE";#N/A,#N/A,TRUE,"STEEL";#N/A,#N/A,TRUE,"INT-Table";#N/A,#N/A,TRUE,"STEEL";#N/A,#N/A,TRUE,"Door"}</definedName>
    <definedName name="dgagd" localSheetId="28" hidden="1">{#N/A,#N/A,TRUE,"Basic";#N/A,#N/A,TRUE,"EXT-TABLE";#N/A,#N/A,TRUE,"STEEL";#N/A,#N/A,TRUE,"INT-Table";#N/A,#N/A,TRUE,"STEEL";#N/A,#N/A,TRUE,"Door"}</definedName>
    <definedName name="dgagd" localSheetId="14" hidden="1">{#N/A,#N/A,TRUE,"Basic";#N/A,#N/A,TRUE,"EXT-TABLE";#N/A,#N/A,TRUE,"STEEL";#N/A,#N/A,TRUE,"INT-Table";#N/A,#N/A,TRUE,"STEEL";#N/A,#N/A,TRUE,"Door"}</definedName>
    <definedName name="dgagd" hidden="1">{#N/A,#N/A,TRUE,"Basic";#N/A,#N/A,TRUE,"EXT-TABLE";#N/A,#N/A,TRUE,"STEEL";#N/A,#N/A,TRUE,"INT-Table";#N/A,#N/A,TRUE,"STEEL";#N/A,#N/A,TRUE,"Door"}</definedName>
    <definedName name="DGBH" localSheetId="12" hidden="1">{"'Sheet1'!$L$16"}</definedName>
    <definedName name="DGBH" localSheetId="11" hidden="1">{"'Sheet1'!$L$16"}</definedName>
    <definedName name="DGBH" localSheetId="13" hidden="1">{"'Sheet1'!$L$16"}</definedName>
    <definedName name="DGBH" localSheetId="16" hidden="1">{"'Sheet1'!$L$16"}</definedName>
    <definedName name="DGBH" localSheetId="21" hidden="1">{"'Sheet1'!$L$16"}</definedName>
    <definedName name="DGBH" localSheetId="18" hidden="1">{"'Sheet1'!$L$16"}</definedName>
    <definedName name="DGBH" localSheetId="19" hidden="1">{"'Sheet1'!$L$16"}</definedName>
    <definedName name="DGBH" localSheetId="20" hidden="1">{"'Sheet1'!$L$16"}</definedName>
    <definedName name="DGBH" localSheetId="22" hidden="1">{"'Sheet1'!$L$16"}</definedName>
    <definedName name="DGBH" localSheetId="24" hidden="1">{"'Sheet1'!$L$16"}</definedName>
    <definedName name="DGBH" localSheetId="28" hidden="1">{"'Sheet1'!$L$16"}</definedName>
    <definedName name="DGBH" localSheetId="14" hidden="1">{"'Sheet1'!$L$16"}</definedName>
    <definedName name="DGBH" hidden="1">{"'Sheet1'!$L$16"}</definedName>
    <definedName name="dgct3">#REF!</definedName>
    <definedName name="DGCTI592">#REF!</definedName>
    <definedName name="dgctp2" localSheetId="12" hidden="1">{"'Sheet1'!$L$16"}</definedName>
    <definedName name="dgctp2" localSheetId="11" hidden="1">{"'Sheet1'!$L$16"}</definedName>
    <definedName name="dgctp2" localSheetId="13" hidden="1">{"'Sheet1'!$L$16"}</definedName>
    <definedName name="dgctp2" localSheetId="16" hidden="1">{"'Sheet1'!$L$16"}</definedName>
    <definedName name="dgctp2" localSheetId="21" hidden="1">{"'Sheet1'!$L$16"}</definedName>
    <definedName name="dgctp2" localSheetId="18" hidden="1">{"'Sheet1'!$L$16"}</definedName>
    <definedName name="dgctp2" localSheetId="19" hidden="1">{"'Sheet1'!$L$16"}</definedName>
    <definedName name="dgctp2" localSheetId="20" hidden="1">{"'Sheet1'!$L$16"}</definedName>
    <definedName name="dgctp2" localSheetId="22" hidden="1">{"'Sheet1'!$L$16"}</definedName>
    <definedName name="dgctp2" localSheetId="24" hidden="1">{"'Sheet1'!$L$16"}</definedName>
    <definedName name="dgctp2" localSheetId="28" hidden="1">{"'Sheet1'!$L$16"}</definedName>
    <definedName name="dgctp2" localSheetId="14" hidden="1">{"'Sheet1'!$L$16"}</definedName>
    <definedName name="dgctp2" hidden="1">{"'Sheet1'!$L$16"}</definedName>
    <definedName name="DG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dg" localSheetId="12" hidden="1">{"'Sheet1'!$L$16"}</definedName>
    <definedName name="dgdfgdg" localSheetId="11" hidden="1">{"'Sheet1'!$L$16"}</definedName>
    <definedName name="dgdfgdg" localSheetId="13" hidden="1">{"'Sheet1'!$L$16"}</definedName>
    <definedName name="dgdfgdg" localSheetId="16" hidden="1">{"'Sheet1'!$L$16"}</definedName>
    <definedName name="dgdfgdg" localSheetId="21" hidden="1">{"'Sheet1'!$L$16"}</definedName>
    <definedName name="dgdfgdg" localSheetId="18" hidden="1">{"'Sheet1'!$L$16"}</definedName>
    <definedName name="dgdfgdg" localSheetId="19" hidden="1">{"'Sheet1'!$L$16"}</definedName>
    <definedName name="dgdfgdg" localSheetId="20" hidden="1">{"'Sheet1'!$L$16"}</definedName>
    <definedName name="dgdfgdg" localSheetId="22" hidden="1">{"'Sheet1'!$L$16"}</definedName>
    <definedName name="dgdfgdg" localSheetId="24" hidden="1">{"'Sheet1'!$L$16"}</definedName>
    <definedName name="dgdfgdg" localSheetId="28" hidden="1">{"'Sheet1'!$L$16"}</definedName>
    <definedName name="dgdfgdg" localSheetId="14" hidden="1">{"'Sheet1'!$L$16"}</definedName>
    <definedName name="dgdfgdg" hidden="1">{"'Sheet1'!$L$16"}</definedName>
    <definedName name="DGDFGFGDG" localSheetId="12" hidden="1">{#N/A,#N/A,FALSE,"배수1"}</definedName>
    <definedName name="DGDFGFGDG" localSheetId="11" hidden="1">{#N/A,#N/A,FALSE,"배수1"}</definedName>
    <definedName name="DGDFGFGDG" localSheetId="13" hidden="1">{#N/A,#N/A,FALSE,"배수1"}</definedName>
    <definedName name="DGDFGFGDG" localSheetId="16" hidden="1">{#N/A,#N/A,FALSE,"배수1"}</definedName>
    <definedName name="DGDFGFGDG" localSheetId="21" hidden="1">{#N/A,#N/A,FALSE,"배수1"}</definedName>
    <definedName name="DGDFGFGDG" localSheetId="18" hidden="1">{#N/A,#N/A,FALSE,"배수1"}</definedName>
    <definedName name="DGDFGFGDG" localSheetId="19" hidden="1">{#N/A,#N/A,FALSE,"배수1"}</definedName>
    <definedName name="DGDFGFGDG" localSheetId="20" hidden="1">{#N/A,#N/A,FALSE,"배수1"}</definedName>
    <definedName name="DGDFGFGDG" localSheetId="22" hidden="1">{#N/A,#N/A,FALSE,"배수1"}</definedName>
    <definedName name="DGDFGFGDG" localSheetId="24" hidden="1">{#N/A,#N/A,FALSE,"배수1"}</definedName>
    <definedName name="DGDFGFGDG" localSheetId="28" hidden="1">{#N/A,#N/A,FALSE,"배수1"}</definedName>
    <definedName name="DGDFGFGDG" localSheetId="14" hidden="1">{#N/A,#N/A,FALSE,"배수1"}</definedName>
    <definedName name="DGDFGFGDG" hidden="1">{#N/A,#N/A,FALSE,"배수1"}</definedName>
    <definedName name="DGDG" localSheetId="12" hidden="1">{"'Sheet1'!$L$16"}</definedName>
    <definedName name="DGDG" localSheetId="11" hidden="1">{"'Sheet1'!$L$16"}</definedName>
    <definedName name="DGDG" localSheetId="13" hidden="1">{"'Sheet1'!$L$16"}</definedName>
    <definedName name="DGDG" localSheetId="16" hidden="1">{"'Sheet1'!$L$16"}</definedName>
    <definedName name="DGDG" localSheetId="21" hidden="1">{"'Sheet1'!$L$16"}</definedName>
    <definedName name="DGDG" localSheetId="18" hidden="1">{"'Sheet1'!$L$16"}</definedName>
    <definedName name="DGDG" localSheetId="19" hidden="1">{"'Sheet1'!$L$16"}</definedName>
    <definedName name="DGDG" localSheetId="20" hidden="1">{"'Sheet1'!$L$16"}</definedName>
    <definedName name="DGDG" localSheetId="22" hidden="1">{"'Sheet1'!$L$16"}</definedName>
    <definedName name="DGDG" localSheetId="24" hidden="1">{"'Sheet1'!$L$16"}</definedName>
    <definedName name="DGDG" localSheetId="28" hidden="1">{"'Sheet1'!$L$16"}</definedName>
    <definedName name="DGDG" localSheetId="14" hidden="1">{"'Sheet1'!$L$16"}</definedName>
    <definedName name="DGDG" hidden="1">{"'Sheet1'!$L$16"}</definedName>
    <definedName name="dgdjdkgd" localSheetId="12" hidden="1">{#N/A,#N/A,FALSE,"CCTV"}</definedName>
    <definedName name="dgdjdkgd" localSheetId="11" hidden="1">{#N/A,#N/A,FALSE,"CCTV"}</definedName>
    <definedName name="dgdjdkgd" localSheetId="13" hidden="1">{#N/A,#N/A,FALSE,"CCTV"}</definedName>
    <definedName name="dgdjdkgd" localSheetId="16" hidden="1">{#N/A,#N/A,FALSE,"CCTV"}</definedName>
    <definedName name="dgdjdkgd" localSheetId="21" hidden="1">{#N/A,#N/A,FALSE,"CCTV"}</definedName>
    <definedName name="dgdjdkgd" localSheetId="18" hidden="1">{#N/A,#N/A,FALSE,"CCTV"}</definedName>
    <definedName name="dgdjdkgd" localSheetId="19" hidden="1">{#N/A,#N/A,FALSE,"CCTV"}</definedName>
    <definedName name="dgdjdkgd" localSheetId="20" hidden="1">{#N/A,#N/A,FALSE,"CCTV"}</definedName>
    <definedName name="dgdjdkgd" localSheetId="22" hidden="1">{#N/A,#N/A,FALSE,"CCTV"}</definedName>
    <definedName name="dgdjdkgd" localSheetId="24" hidden="1">{#N/A,#N/A,FALSE,"CCTV"}</definedName>
    <definedName name="dgdjdkgd" localSheetId="28" hidden="1">{#N/A,#N/A,FALSE,"CCTV"}</definedName>
    <definedName name="dgdjdkgd" localSheetId="14" hidden="1">{#N/A,#N/A,FALSE,"CCTV"}</definedName>
    <definedName name="dgdjdkgd" hidden="1">{#N/A,#N/A,FALSE,"CCTV"}</definedName>
    <definedName name="dgesd" localSheetId="12" hidden="1">{"'Sheet1'!$L$16"}</definedName>
    <definedName name="dgesd" localSheetId="11" hidden="1">{"'Sheet1'!$L$16"}</definedName>
    <definedName name="dgesd" localSheetId="13" hidden="1">{"'Sheet1'!$L$16"}</definedName>
    <definedName name="dgesd" localSheetId="16" hidden="1">{"'Sheet1'!$L$16"}</definedName>
    <definedName name="dgesd" localSheetId="21" hidden="1">{"'Sheet1'!$L$16"}</definedName>
    <definedName name="dgesd" localSheetId="18" hidden="1">{"'Sheet1'!$L$16"}</definedName>
    <definedName name="dgesd" localSheetId="19" hidden="1">{"'Sheet1'!$L$16"}</definedName>
    <definedName name="dgesd" localSheetId="20" hidden="1">{"'Sheet1'!$L$16"}</definedName>
    <definedName name="dgesd" localSheetId="22" hidden="1">{"'Sheet1'!$L$16"}</definedName>
    <definedName name="dgesd" localSheetId="24" hidden="1">{"'Sheet1'!$L$16"}</definedName>
    <definedName name="dgesd" localSheetId="28" hidden="1">{"'Sheet1'!$L$16"}</definedName>
    <definedName name="dgesd" localSheetId="14" hidden="1">{"'Sheet1'!$L$16"}</definedName>
    <definedName name="dgesd" hidden="1">{"'Sheet1'!$L$16"}</definedName>
    <definedName name="DGF" localSheetId="12" hidden="1">{#N/A,#N/A,FALSE,"特殊室（ＢＱ表）"}</definedName>
    <definedName name="DGF" localSheetId="11" hidden="1">{#N/A,#N/A,FALSE,"特殊室（ＢＱ表）"}</definedName>
    <definedName name="DGF" localSheetId="13" hidden="1">{#N/A,#N/A,FALSE,"特殊室（ＢＱ表）"}</definedName>
    <definedName name="DGF" localSheetId="16" hidden="1">{#N/A,#N/A,FALSE,"特殊室（ＢＱ表）"}</definedName>
    <definedName name="DGF" localSheetId="21" hidden="1">{#N/A,#N/A,FALSE,"特殊室（ＢＱ表）"}</definedName>
    <definedName name="DGF" localSheetId="18" hidden="1">{#N/A,#N/A,FALSE,"特殊室（ＢＱ表）"}</definedName>
    <definedName name="DGF" localSheetId="19" hidden="1">{#N/A,#N/A,FALSE,"特殊室（ＢＱ表）"}</definedName>
    <definedName name="DGF" localSheetId="20" hidden="1">{#N/A,#N/A,FALSE,"特殊室（ＢＱ表）"}</definedName>
    <definedName name="DGF" localSheetId="22" hidden="1">{#N/A,#N/A,FALSE,"特殊室（ＢＱ表）"}</definedName>
    <definedName name="DGF" localSheetId="24" hidden="1">{#N/A,#N/A,FALSE,"特殊室（ＢＱ表）"}</definedName>
    <definedName name="DGF" localSheetId="28" hidden="1">{#N/A,#N/A,FALSE,"特殊室（ＢＱ表）"}</definedName>
    <definedName name="DGF" localSheetId="14" hidden="1">{#N/A,#N/A,FALSE,"特殊室（ＢＱ表）"}</definedName>
    <definedName name="DGF" hidden="1">{#N/A,#N/A,FALSE,"特殊室（ＢＱ表）"}</definedName>
    <definedName name="DGFDG" localSheetId="12" hidden="1">{#N/A,#N/A,FALSE,"特殊室（ＢＱ表）"}</definedName>
    <definedName name="DGFDG" localSheetId="11" hidden="1">{#N/A,#N/A,FALSE,"特殊室（ＢＱ表）"}</definedName>
    <definedName name="DGFDG" localSheetId="13" hidden="1">{#N/A,#N/A,FALSE,"特殊室（ＢＱ表）"}</definedName>
    <definedName name="DGFDG" localSheetId="16" hidden="1">{#N/A,#N/A,FALSE,"特殊室（ＢＱ表）"}</definedName>
    <definedName name="DGFDG" localSheetId="21" hidden="1">{#N/A,#N/A,FALSE,"特殊室（ＢＱ表）"}</definedName>
    <definedName name="DGFDG" localSheetId="18" hidden="1">{#N/A,#N/A,FALSE,"特殊室（ＢＱ表）"}</definedName>
    <definedName name="DGFDG" localSheetId="19" hidden="1">{#N/A,#N/A,FALSE,"特殊室（ＢＱ表）"}</definedName>
    <definedName name="DGFDG" localSheetId="20" hidden="1">{#N/A,#N/A,FALSE,"特殊室（ＢＱ表）"}</definedName>
    <definedName name="DGFDG" localSheetId="22" hidden="1">{#N/A,#N/A,FALSE,"特殊室（ＢＱ表）"}</definedName>
    <definedName name="DGFDG" localSheetId="24" hidden="1">{#N/A,#N/A,FALSE,"特殊室（ＢＱ表）"}</definedName>
    <definedName name="DGFDG" localSheetId="28" hidden="1">{#N/A,#N/A,FALSE,"特殊室（ＢＱ表）"}</definedName>
    <definedName name="DGFDG" localSheetId="14" hidden="1">{#N/A,#N/A,FALSE,"特殊室（ＢＱ表）"}</definedName>
    <definedName name="DGFDG" hidden="1">{#N/A,#N/A,FALSE,"特殊室（ＢＱ表）"}</definedName>
    <definedName name="DGFDSF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gfd" localSheetId="12" hidden="1">{#N/A,#N/A,TRUE,"SUM";#N/A,#N/A,TRUE,"EE";#N/A,#N/A,TRUE,"AC";#N/A,#N/A,TRUE,"SN"}</definedName>
    <definedName name="dgfdsgfd" localSheetId="11" hidden="1">{#N/A,#N/A,TRUE,"SUM";#N/A,#N/A,TRUE,"EE";#N/A,#N/A,TRUE,"AC";#N/A,#N/A,TRUE,"SN"}</definedName>
    <definedName name="dgfdsgfd" localSheetId="13" hidden="1">{#N/A,#N/A,TRUE,"SUM";#N/A,#N/A,TRUE,"EE";#N/A,#N/A,TRUE,"AC";#N/A,#N/A,TRUE,"SN"}</definedName>
    <definedName name="dgfdsgfd" localSheetId="16" hidden="1">{#N/A,#N/A,TRUE,"SUM";#N/A,#N/A,TRUE,"EE";#N/A,#N/A,TRUE,"AC";#N/A,#N/A,TRUE,"SN"}</definedName>
    <definedName name="dgfdsgfd" localSheetId="21" hidden="1">{#N/A,#N/A,TRUE,"SUM";#N/A,#N/A,TRUE,"EE";#N/A,#N/A,TRUE,"AC";#N/A,#N/A,TRUE,"SN"}</definedName>
    <definedName name="dgfdsgfd" localSheetId="18" hidden="1">{#N/A,#N/A,TRUE,"SUM";#N/A,#N/A,TRUE,"EE";#N/A,#N/A,TRUE,"AC";#N/A,#N/A,TRUE,"SN"}</definedName>
    <definedName name="dgfdsgfd" localSheetId="19" hidden="1">{#N/A,#N/A,TRUE,"SUM";#N/A,#N/A,TRUE,"EE";#N/A,#N/A,TRUE,"AC";#N/A,#N/A,TRUE,"SN"}</definedName>
    <definedName name="dgfdsgfd" localSheetId="20" hidden="1">{#N/A,#N/A,TRUE,"SUM";#N/A,#N/A,TRUE,"EE";#N/A,#N/A,TRUE,"AC";#N/A,#N/A,TRUE,"SN"}</definedName>
    <definedName name="dgfdsgfd" localSheetId="22" hidden="1">{#N/A,#N/A,TRUE,"SUM";#N/A,#N/A,TRUE,"EE";#N/A,#N/A,TRUE,"AC";#N/A,#N/A,TRUE,"SN"}</definedName>
    <definedName name="dgfdsgfd" localSheetId="24" hidden="1">{#N/A,#N/A,TRUE,"SUM";#N/A,#N/A,TRUE,"EE";#N/A,#N/A,TRUE,"AC";#N/A,#N/A,TRUE,"SN"}</definedName>
    <definedName name="dgfdsgfd" localSheetId="28" hidden="1">{#N/A,#N/A,TRUE,"SUM";#N/A,#N/A,TRUE,"EE";#N/A,#N/A,TRUE,"AC";#N/A,#N/A,TRUE,"SN"}</definedName>
    <definedName name="dgfdsgfd" localSheetId="14" hidden="1">{#N/A,#N/A,TRUE,"SUM";#N/A,#N/A,TRUE,"EE";#N/A,#N/A,TRUE,"AC";#N/A,#N/A,TRUE,"SN"}</definedName>
    <definedName name="dgfdsgfd" hidden="1">{#N/A,#N/A,TRUE,"SUM";#N/A,#N/A,TRUE,"EE";#N/A,#N/A,TRUE,"AC";#N/A,#N/A,TRUE,"SN"}</definedName>
    <definedName name="dgfg" localSheetId="12" hidden="1">{"'Sheet1'!$L$16"}</definedName>
    <definedName name="dgfg" localSheetId="11" hidden="1">{"'Sheet1'!$L$16"}</definedName>
    <definedName name="dgfg" localSheetId="13" hidden="1">{"'Sheet1'!$L$16"}</definedName>
    <definedName name="dgfg" localSheetId="16" hidden="1">{"'Sheet1'!$L$16"}</definedName>
    <definedName name="dgfg" localSheetId="21" hidden="1">{"'Sheet1'!$L$16"}</definedName>
    <definedName name="dgfg" localSheetId="18" hidden="1">{"'Sheet1'!$L$16"}</definedName>
    <definedName name="dgfg" localSheetId="19" hidden="1">{"'Sheet1'!$L$16"}</definedName>
    <definedName name="dgfg" localSheetId="20" hidden="1">{"'Sheet1'!$L$16"}</definedName>
    <definedName name="dgfg" localSheetId="22" hidden="1">{"'Sheet1'!$L$16"}</definedName>
    <definedName name="dgfg" localSheetId="24" hidden="1">{"'Sheet1'!$L$16"}</definedName>
    <definedName name="dgfg" localSheetId="28" hidden="1">{"'Sheet1'!$L$16"}</definedName>
    <definedName name="dgfg" localSheetId="14" hidden="1">{"'Sheet1'!$L$16"}</definedName>
    <definedName name="dgfg" hidden="1">{"'Sheet1'!$L$16"}</definedName>
    <definedName name="dgfgf" localSheetId="12" hidden="1">{#N/A,#N/A,FALSE,"2~8번"}</definedName>
    <definedName name="dgfgf" localSheetId="11" hidden="1">{#N/A,#N/A,FALSE,"2~8번"}</definedName>
    <definedName name="dgfgf" localSheetId="13" hidden="1">{#N/A,#N/A,FALSE,"2~8번"}</definedName>
    <definedName name="dgfgf" localSheetId="16" hidden="1">{#N/A,#N/A,FALSE,"2~8번"}</definedName>
    <definedName name="dgfgf" localSheetId="21" hidden="1">{#N/A,#N/A,FALSE,"2~8번"}</definedName>
    <definedName name="dgfgf" localSheetId="18" hidden="1">{#N/A,#N/A,FALSE,"2~8번"}</definedName>
    <definedName name="dgfgf" localSheetId="19" hidden="1">{#N/A,#N/A,FALSE,"2~8번"}</definedName>
    <definedName name="dgfgf" localSheetId="20" hidden="1">{#N/A,#N/A,FALSE,"2~8번"}</definedName>
    <definedName name="dgfgf" localSheetId="22" hidden="1">{#N/A,#N/A,FALSE,"2~8번"}</definedName>
    <definedName name="dgfgf" localSheetId="24" hidden="1">{#N/A,#N/A,FALSE,"2~8번"}</definedName>
    <definedName name="dgfgf" localSheetId="28" hidden="1">{#N/A,#N/A,FALSE,"2~8번"}</definedName>
    <definedName name="dgfgf" localSheetId="14" hidden="1">{#N/A,#N/A,FALSE,"2~8번"}</definedName>
    <definedName name="dgfgf" hidden="1">{#N/A,#N/A,FALSE,"2~8번"}</definedName>
    <definedName name="dgfgjgj" localSheetId="12" hidden="1">{#N/A,#N/A,FALSE,"CCTV"}</definedName>
    <definedName name="dgfgjgj" localSheetId="11" hidden="1">{#N/A,#N/A,FALSE,"CCTV"}</definedName>
    <definedName name="dgfgjgj" localSheetId="13" hidden="1">{#N/A,#N/A,FALSE,"CCTV"}</definedName>
    <definedName name="dgfgjgj" localSheetId="16" hidden="1">{#N/A,#N/A,FALSE,"CCTV"}</definedName>
    <definedName name="dgfgjgj" localSheetId="21" hidden="1">{#N/A,#N/A,FALSE,"CCTV"}</definedName>
    <definedName name="dgfgjgj" localSheetId="18" hidden="1">{#N/A,#N/A,FALSE,"CCTV"}</definedName>
    <definedName name="dgfgjgj" localSheetId="19" hidden="1">{#N/A,#N/A,FALSE,"CCTV"}</definedName>
    <definedName name="dgfgjgj" localSheetId="20" hidden="1">{#N/A,#N/A,FALSE,"CCTV"}</definedName>
    <definedName name="dgfgjgj" localSheetId="22" hidden="1">{#N/A,#N/A,FALSE,"CCTV"}</definedName>
    <definedName name="dgfgjgj" localSheetId="24" hidden="1">{#N/A,#N/A,FALSE,"CCTV"}</definedName>
    <definedName name="dgfgjgj" localSheetId="28" hidden="1">{#N/A,#N/A,FALSE,"CCTV"}</definedName>
    <definedName name="dgfgjgj" localSheetId="14" hidden="1">{#N/A,#N/A,FALSE,"CCTV"}</definedName>
    <definedName name="dgfgjgj" hidden="1">{#N/A,#N/A,FALSE,"CCTV"}</definedName>
    <definedName name="dgfq" hidden="1">#REF!</definedName>
    <definedName name="DGG">#REF!</definedName>
    <definedName name="dggfhd" localSheetId="12" hidden="1">{#N/A,#N/A,FALSE,"Chi tiÆt"}</definedName>
    <definedName name="dggfhd" localSheetId="11" hidden="1">{#N/A,#N/A,FALSE,"Chi tiÆt"}</definedName>
    <definedName name="dggfhd" localSheetId="13" hidden="1">{#N/A,#N/A,FALSE,"Chi tiÆt"}</definedName>
    <definedName name="dggfhd" localSheetId="16" hidden="1">{#N/A,#N/A,FALSE,"Chi tiÆt"}</definedName>
    <definedName name="dggfhd" localSheetId="21" hidden="1">{#N/A,#N/A,FALSE,"Chi tiÆt"}</definedName>
    <definedName name="dggfhd" localSheetId="18" hidden="1">{#N/A,#N/A,FALSE,"Chi tiÆt"}</definedName>
    <definedName name="dggfhd" localSheetId="19" hidden="1">{#N/A,#N/A,FALSE,"Chi tiÆt"}</definedName>
    <definedName name="dggfhd" localSheetId="20" hidden="1">{#N/A,#N/A,FALSE,"Chi tiÆt"}</definedName>
    <definedName name="dggfhd" localSheetId="22" hidden="1">{#N/A,#N/A,FALSE,"Chi tiÆt"}</definedName>
    <definedName name="dggfhd" localSheetId="24" hidden="1">{#N/A,#N/A,FALSE,"Chi tiÆt"}</definedName>
    <definedName name="dggfhd" localSheetId="28" hidden="1">{#N/A,#N/A,FALSE,"Chi tiÆt"}</definedName>
    <definedName name="dggfhd" localSheetId="14" hidden="1">{#N/A,#N/A,FALSE,"Chi tiÆt"}</definedName>
    <definedName name="dggfhd" hidden="1">{#N/A,#N/A,FALSE,"Chi tiÆt"}</definedName>
    <definedName name="dggjgdj" hidden="1">#REF!</definedName>
    <definedName name="DGH" localSheetId="12" hidden="1">{#N/A,#N/A,FALSE,"조골재"}</definedName>
    <definedName name="DGH" localSheetId="11" hidden="1">{#N/A,#N/A,FALSE,"조골재"}</definedName>
    <definedName name="DGH" localSheetId="13" hidden="1">{#N/A,#N/A,FALSE,"조골재"}</definedName>
    <definedName name="DGH" localSheetId="16" hidden="1">{#N/A,#N/A,FALSE,"조골재"}</definedName>
    <definedName name="DGH" localSheetId="21" hidden="1">{#N/A,#N/A,FALSE,"조골재"}</definedName>
    <definedName name="DGH" localSheetId="18" hidden="1">{#N/A,#N/A,FALSE,"조골재"}</definedName>
    <definedName name="DGH" localSheetId="19" hidden="1">{#N/A,#N/A,FALSE,"조골재"}</definedName>
    <definedName name="DGH" localSheetId="20" hidden="1">{#N/A,#N/A,FALSE,"조골재"}</definedName>
    <definedName name="DGH" localSheetId="22" hidden="1">{#N/A,#N/A,FALSE,"조골재"}</definedName>
    <definedName name="DGH" localSheetId="24" hidden="1">{#N/A,#N/A,FALSE,"조골재"}</definedName>
    <definedName name="DGH" localSheetId="28" hidden="1">{#N/A,#N/A,FALSE,"조골재"}</definedName>
    <definedName name="DGH" localSheetId="14" hidden="1">{#N/A,#N/A,FALSE,"조골재"}</definedName>
    <definedName name="DGH" hidden="1">{#N/A,#N/A,FALSE,"조골재"}</definedName>
    <definedName name="dghg" localSheetId="12" hidden="1">{"'Sheet1'!$L$16"}</definedName>
    <definedName name="dghg" localSheetId="11" hidden="1">{"'Sheet1'!$L$16"}</definedName>
    <definedName name="dghg" localSheetId="13" hidden="1">{"'Sheet1'!$L$16"}</definedName>
    <definedName name="dghg" localSheetId="16" hidden="1">{"'Sheet1'!$L$16"}</definedName>
    <definedName name="dghg" localSheetId="21" hidden="1">{"'Sheet1'!$L$16"}</definedName>
    <definedName name="dghg" localSheetId="18" hidden="1">{"'Sheet1'!$L$16"}</definedName>
    <definedName name="dghg" localSheetId="19" hidden="1">{"'Sheet1'!$L$16"}</definedName>
    <definedName name="dghg" localSheetId="20" hidden="1">{"'Sheet1'!$L$16"}</definedName>
    <definedName name="dghg" localSheetId="22" hidden="1">{"'Sheet1'!$L$16"}</definedName>
    <definedName name="dghg" localSheetId="24" hidden="1">{"'Sheet1'!$L$16"}</definedName>
    <definedName name="dghg" localSheetId="28" hidden="1">{"'Sheet1'!$L$16"}</definedName>
    <definedName name="dghg" localSheetId="14" hidden="1">{"'Sheet1'!$L$16"}</definedName>
    <definedName name="dghg" hidden="1">{"'Sheet1'!$L$16"}</definedName>
    <definedName name="dghh" hidden="1">#REF!</definedName>
    <definedName name="dghhh" localSheetId="12" hidden="1">{"'Sheet1'!$L$16"}</definedName>
    <definedName name="dghhh" localSheetId="11" hidden="1">{"'Sheet1'!$L$16"}</definedName>
    <definedName name="dghhh" localSheetId="13" hidden="1">{"'Sheet1'!$L$16"}</definedName>
    <definedName name="dghhh" localSheetId="16" hidden="1">{"'Sheet1'!$L$16"}</definedName>
    <definedName name="dghhh" localSheetId="21" hidden="1">{"'Sheet1'!$L$16"}</definedName>
    <definedName name="dghhh" localSheetId="18" hidden="1">{"'Sheet1'!$L$16"}</definedName>
    <definedName name="dghhh" localSheetId="19" hidden="1">{"'Sheet1'!$L$16"}</definedName>
    <definedName name="dghhh" localSheetId="20" hidden="1">{"'Sheet1'!$L$16"}</definedName>
    <definedName name="dghhh" localSheetId="22" hidden="1">{"'Sheet1'!$L$16"}</definedName>
    <definedName name="dghhh" localSheetId="24" hidden="1">{"'Sheet1'!$L$16"}</definedName>
    <definedName name="dghhh" localSheetId="28" hidden="1">{"'Sheet1'!$L$16"}</definedName>
    <definedName name="dghhh" localSheetId="14" hidden="1">{"'Sheet1'!$L$16"}</definedName>
    <definedName name="dghhh" hidden="1">{"'Sheet1'!$L$16"}</definedName>
    <definedName name="dghjyuk" localSheetId="12" hidden="1">{"'Sheet1'!$L$16"}</definedName>
    <definedName name="dghjyuk" localSheetId="11" hidden="1">{"'Sheet1'!$L$16"}</definedName>
    <definedName name="dghjyuk" localSheetId="13" hidden="1">{"'Sheet1'!$L$16"}</definedName>
    <definedName name="dghjyuk" localSheetId="16" hidden="1">{"'Sheet1'!$L$16"}</definedName>
    <definedName name="dghjyuk" localSheetId="21" hidden="1">{"'Sheet1'!$L$16"}</definedName>
    <definedName name="dghjyuk" localSheetId="18" hidden="1">{"'Sheet1'!$L$16"}</definedName>
    <definedName name="dghjyuk" localSheetId="19" hidden="1">{"'Sheet1'!$L$16"}</definedName>
    <definedName name="dghjyuk" localSheetId="20" hidden="1">{"'Sheet1'!$L$16"}</definedName>
    <definedName name="dghjyuk" localSheetId="22" hidden="1">{"'Sheet1'!$L$16"}</definedName>
    <definedName name="dghjyuk" localSheetId="24" hidden="1">{"'Sheet1'!$L$16"}</definedName>
    <definedName name="dghjyuk" localSheetId="28" hidden="1">{"'Sheet1'!$L$16"}</definedName>
    <definedName name="dghjyuk" localSheetId="14" hidden="1">{"'Sheet1'!$L$16"}</definedName>
    <definedName name="dghjyuk" hidden="1">{"'Sheet1'!$L$16"}</definedName>
    <definedName name="DGiaT">#REF!</definedName>
    <definedName name="DGiaTN">#REF!</definedName>
    <definedName name="DGKL" hidden="1">#REF!</definedName>
    <definedName name="DGM">#REF!</definedName>
    <definedName name="DGNC">#REF!</definedName>
    <definedName name="DGSDG" localSheetId="12" hidden="1">{"'Sheet1'!$L$16"}</definedName>
    <definedName name="DGSDG" localSheetId="11" hidden="1">{"'Sheet1'!$L$16"}</definedName>
    <definedName name="DGSDG" localSheetId="13" hidden="1">{"'Sheet1'!$L$16"}</definedName>
    <definedName name="DGSDG" localSheetId="16" hidden="1">{"'Sheet1'!$L$16"}</definedName>
    <definedName name="DGSDG" localSheetId="21" hidden="1">{"'Sheet1'!$L$16"}</definedName>
    <definedName name="DGSDG" localSheetId="18" hidden="1">{"'Sheet1'!$L$16"}</definedName>
    <definedName name="DGSDG" localSheetId="19" hidden="1">{"'Sheet1'!$L$16"}</definedName>
    <definedName name="DGSDG" localSheetId="20" hidden="1">{"'Sheet1'!$L$16"}</definedName>
    <definedName name="DGSDG" localSheetId="22" hidden="1">{"'Sheet1'!$L$16"}</definedName>
    <definedName name="DGSDG" localSheetId="24" hidden="1">{"'Sheet1'!$L$16"}</definedName>
    <definedName name="DGSDG" localSheetId="28" hidden="1">{"'Sheet1'!$L$16"}</definedName>
    <definedName name="DGSDG" localSheetId="14" hidden="1">{"'Sheet1'!$L$16"}</definedName>
    <definedName name="DGSDG" hidden="1">{"'Sheet1'!$L$16"}</definedName>
    <definedName name="DGSEGWE" localSheetId="12" hidden="1">{"'Sheet1'!$L$16"}</definedName>
    <definedName name="DGSEGWE" localSheetId="11" hidden="1">{"'Sheet1'!$L$16"}</definedName>
    <definedName name="DGSEGWE" localSheetId="13" hidden="1">{"'Sheet1'!$L$16"}</definedName>
    <definedName name="DGSEGWE" localSheetId="16" hidden="1">{"'Sheet1'!$L$16"}</definedName>
    <definedName name="DGSEGWE" localSheetId="21" hidden="1">{"'Sheet1'!$L$16"}</definedName>
    <definedName name="DGSEGWE" localSheetId="18" hidden="1">{"'Sheet1'!$L$16"}</definedName>
    <definedName name="DGSEGWE" localSheetId="19" hidden="1">{"'Sheet1'!$L$16"}</definedName>
    <definedName name="DGSEGWE" localSheetId="20" hidden="1">{"'Sheet1'!$L$16"}</definedName>
    <definedName name="DGSEGWE" localSheetId="22" hidden="1">{"'Sheet1'!$L$16"}</definedName>
    <definedName name="DGSEGWE" localSheetId="24" hidden="1">{"'Sheet1'!$L$16"}</definedName>
    <definedName name="DGSEGWE" localSheetId="28" hidden="1">{"'Sheet1'!$L$16"}</definedName>
    <definedName name="DGSEGWE" localSheetId="14" hidden="1">{"'Sheet1'!$L$16"}</definedName>
    <definedName name="DGSEGWE" hidden="1">{"'Sheet1'!$L$16"}</definedName>
    <definedName name="dgsgsg" localSheetId="12" hidden="1">{"'Sheet1'!$L$16"}</definedName>
    <definedName name="dgsgsg" localSheetId="11" hidden="1">{"'Sheet1'!$L$16"}</definedName>
    <definedName name="dgsgsg" localSheetId="13" hidden="1">{"'Sheet1'!$L$16"}</definedName>
    <definedName name="dgsgsg" localSheetId="16" hidden="1">{"'Sheet1'!$L$16"}</definedName>
    <definedName name="dgsgsg" localSheetId="21" hidden="1">{"'Sheet1'!$L$16"}</definedName>
    <definedName name="dgsgsg" localSheetId="18" hidden="1">{"'Sheet1'!$L$16"}</definedName>
    <definedName name="dgsgsg" localSheetId="19" hidden="1">{"'Sheet1'!$L$16"}</definedName>
    <definedName name="dgsgsg" localSheetId="20" hidden="1">{"'Sheet1'!$L$16"}</definedName>
    <definedName name="dgsgsg" localSheetId="22" hidden="1">{"'Sheet1'!$L$16"}</definedName>
    <definedName name="dgsgsg" localSheetId="24" hidden="1">{"'Sheet1'!$L$16"}</definedName>
    <definedName name="dgsgsg" localSheetId="28" hidden="1">{"'Sheet1'!$L$16"}</definedName>
    <definedName name="dgsgsg" localSheetId="14" hidden="1">{"'Sheet1'!$L$16"}</definedName>
    <definedName name="dgsgsg" hidden="1">{"'Sheet1'!$L$16"}</definedName>
    <definedName name="DGTH">#REF!</definedName>
    <definedName name="DGTH1">#REF!</definedName>
    <definedName name="dgth2">#REF!</definedName>
    <definedName name="DGTN">#REF!</definedName>
    <definedName name="DGTR">#REF!</definedName>
    <definedName name="dgtt" localSheetId="12" hidden="1">{"'Sheet1'!$L$16"}</definedName>
    <definedName name="dgtt" localSheetId="11" hidden="1">{"'Sheet1'!$L$16"}</definedName>
    <definedName name="dgtt" localSheetId="13" hidden="1">{"'Sheet1'!$L$16"}</definedName>
    <definedName name="dgtt" localSheetId="16" hidden="1">{"'Sheet1'!$L$16"}</definedName>
    <definedName name="dgtt" localSheetId="21" hidden="1">{"'Sheet1'!$L$16"}</definedName>
    <definedName name="dgtt" localSheetId="18" hidden="1">{"'Sheet1'!$L$16"}</definedName>
    <definedName name="dgtt" localSheetId="19" hidden="1">{"'Sheet1'!$L$16"}</definedName>
    <definedName name="dgtt" localSheetId="20" hidden="1">{"'Sheet1'!$L$16"}</definedName>
    <definedName name="dgtt" localSheetId="22" hidden="1">{"'Sheet1'!$L$16"}</definedName>
    <definedName name="dgtt" localSheetId="24" hidden="1">{"'Sheet1'!$L$16"}</definedName>
    <definedName name="dgtt" localSheetId="28" hidden="1">{"'Sheet1'!$L$16"}</definedName>
    <definedName name="dgtt" localSheetId="14" hidden="1">{"'Sheet1'!$L$16"}</definedName>
    <definedName name="dgtt" hidden="1">{"'Sheet1'!$L$16"}</definedName>
    <definedName name="DGTV">#REF!</definedName>
    <definedName name="dgvc">#REF!</definedName>
    <definedName name="dgvf" localSheetId="12" hidden="1">{"'Sheet1'!$L$16"}</definedName>
    <definedName name="dgvf" localSheetId="11" hidden="1">{"'Sheet1'!$L$16"}</definedName>
    <definedName name="dgvf" localSheetId="13" hidden="1">{"'Sheet1'!$L$16"}</definedName>
    <definedName name="dgvf" localSheetId="16" hidden="1">{"'Sheet1'!$L$16"}</definedName>
    <definedName name="dgvf" localSheetId="21" hidden="1">{"'Sheet1'!$L$16"}</definedName>
    <definedName name="dgvf" localSheetId="18" hidden="1">{"'Sheet1'!$L$16"}</definedName>
    <definedName name="dgvf" localSheetId="19" hidden="1">{"'Sheet1'!$L$16"}</definedName>
    <definedName name="dgvf" localSheetId="20" hidden="1">{"'Sheet1'!$L$16"}</definedName>
    <definedName name="dgvf" localSheetId="22" hidden="1">{"'Sheet1'!$L$16"}</definedName>
    <definedName name="dgvf" localSheetId="24" hidden="1">{"'Sheet1'!$L$16"}</definedName>
    <definedName name="dgvf" localSheetId="28" hidden="1">{"'Sheet1'!$L$16"}</definedName>
    <definedName name="dgvf" localSheetId="14" hidden="1">{"'Sheet1'!$L$16"}</definedName>
    <definedName name="dgvf" hidden="1">{"'Sheet1'!$L$16"}</definedName>
    <definedName name="dgvl">#REF!</definedName>
    <definedName name="DGVL1">#REF!</definedName>
    <definedName name="DGVT">#REF!</definedName>
    <definedName name="DGWEHWR" localSheetId="12" hidden="1">{"'Sheet1'!$L$16"}</definedName>
    <definedName name="DGWEHWR" localSheetId="11" hidden="1">{"'Sheet1'!$L$16"}</definedName>
    <definedName name="DGWEHWR" localSheetId="13" hidden="1">{"'Sheet1'!$L$16"}</definedName>
    <definedName name="DGWEHWR" localSheetId="16" hidden="1">{"'Sheet1'!$L$16"}</definedName>
    <definedName name="DGWEHWR" localSheetId="21" hidden="1">{"'Sheet1'!$L$16"}</definedName>
    <definedName name="DGWEHWR" localSheetId="18" hidden="1">{"'Sheet1'!$L$16"}</definedName>
    <definedName name="DGWEHWR" localSheetId="19" hidden="1">{"'Sheet1'!$L$16"}</definedName>
    <definedName name="DGWEHWR" localSheetId="20" hidden="1">{"'Sheet1'!$L$16"}</definedName>
    <definedName name="DGWEHWR" localSheetId="22" hidden="1">{"'Sheet1'!$L$16"}</definedName>
    <definedName name="DGWEHWR" localSheetId="24" hidden="1">{"'Sheet1'!$L$16"}</definedName>
    <definedName name="DGWEHWR" localSheetId="28" hidden="1">{"'Sheet1'!$L$16"}</definedName>
    <definedName name="DGWEHWR" localSheetId="14" hidden="1">{"'Sheet1'!$L$16"}</definedName>
    <definedName name="DGWEHWR" hidden="1">{"'Sheet1'!$L$16"}</definedName>
    <definedName name="DGwfwe" localSheetId="12" hidden="1">{#N/A,#N/A,FALSE,"WBS 1.06";#N/A,#N/A,FALSE,"WBS 1.14";#N/A,#N/A,FALSE,"WBS 1.17";#N/A,#N/A,FALSE,"WBS 1.18"}</definedName>
    <definedName name="DGwfwe" localSheetId="11" hidden="1">{#N/A,#N/A,FALSE,"WBS 1.06";#N/A,#N/A,FALSE,"WBS 1.14";#N/A,#N/A,FALSE,"WBS 1.17";#N/A,#N/A,FALSE,"WBS 1.18"}</definedName>
    <definedName name="DGwfwe" localSheetId="13" hidden="1">{#N/A,#N/A,FALSE,"WBS 1.06";#N/A,#N/A,FALSE,"WBS 1.14";#N/A,#N/A,FALSE,"WBS 1.17";#N/A,#N/A,FALSE,"WBS 1.18"}</definedName>
    <definedName name="DGwfwe" localSheetId="16" hidden="1">{#N/A,#N/A,FALSE,"WBS 1.06";#N/A,#N/A,FALSE,"WBS 1.14";#N/A,#N/A,FALSE,"WBS 1.17";#N/A,#N/A,FALSE,"WBS 1.18"}</definedName>
    <definedName name="DGwfwe" localSheetId="21" hidden="1">{#N/A,#N/A,FALSE,"WBS 1.06";#N/A,#N/A,FALSE,"WBS 1.14";#N/A,#N/A,FALSE,"WBS 1.17";#N/A,#N/A,FALSE,"WBS 1.18"}</definedName>
    <definedName name="DGwfwe" localSheetId="18" hidden="1">{#N/A,#N/A,FALSE,"WBS 1.06";#N/A,#N/A,FALSE,"WBS 1.14";#N/A,#N/A,FALSE,"WBS 1.17";#N/A,#N/A,FALSE,"WBS 1.18"}</definedName>
    <definedName name="DGwfwe" localSheetId="19" hidden="1">{#N/A,#N/A,FALSE,"WBS 1.06";#N/A,#N/A,FALSE,"WBS 1.14";#N/A,#N/A,FALSE,"WBS 1.17";#N/A,#N/A,FALSE,"WBS 1.18"}</definedName>
    <definedName name="DGwfwe" localSheetId="20" hidden="1">{#N/A,#N/A,FALSE,"WBS 1.06";#N/A,#N/A,FALSE,"WBS 1.14";#N/A,#N/A,FALSE,"WBS 1.17";#N/A,#N/A,FALSE,"WBS 1.18"}</definedName>
    <definedName name="DGwfwe" localSheetId="22" hidden="1">{#N/A,#N/A,FALSE,"WBS 1.06";#N/A,#N/A,FALSE,"WBS 1.14";#N/A,#N/A,FALSE,"WBS 1.17";#N/A,#N/A,FALSE,"WBS 1.18"}</definedName>
    <definedName name="DGwfwe" localSheetId="24" hidden="1">{#N/A,#N/A,FALSE,"WBS 1.06";#N/A,#N/A,FALSE,"WBS 1.14";#N/A,#N/A,FALSE,"WBS 1.17";#N/A,#N/A,FALSE,"WBS 1.18"}</definedName>
    <definedName name="DGwfwe" localSheetId="28" hidden="1">{#N/A,#N/A,FALSE,"WBS 1.06";#N/A,#N/A,FALSE,"WBS 1.14";#N/A,#N/A,FALSE,"WBS 1.17";#N/A,#N/A,FALSE,"WBS 1.18"}</definedName>
    <definedName name="DGwfwe" localSheetId="14" hidden="1">{#N/A,#N/A,FALSE,"WBS 1.06";#N/A,#N/A,FALSE,"WBS 1.14";#N/A,#N/A,FALSE,"WBS 1.17";#N/A,#N/A,FALSE,"WBS 1.18"}</definedName>
    <definedName name="DGwfwe" hidden="1">{#N/A,#N/A,FALSE,"WBS 1.06";#N/A,#N/A,FALSE,"WBS 1.14";#N/A,#N/A,FALSE,"WBS 1.17";#N/A,#N/A,FALSE,"WBS 1.18"}</definedName>
    <definedName name="dh" localSheetId="12" hidden="1">{#N/A,#N/A,TRUE,"Krycí list"}</definedName>
    <definedName name="dh" localSheetId="11" hidden="1">{#N/A,#N/A,TRUE,"Krycí list"}</definedName>
    <definedName name="dh" localSheetId="13" hidden="1">{#N/A,#N/A,TRUE,"Krycí list"}</definedName>
    <definedName name="dh" localSheetId="16" hidden="1">{#N/A,#N/A,TRUE,"Krycí list"}</definedName>
    <definedName name="dh" localSheetId="21" hidden="1">{#N/A,#N/A,TRUE,"Krycí list"}</definedName>
    <definedName name="dh" localSheetId="18" hidden="1">{#N/A,#N/A,TRUE,"Krycí list"}</definedName>
    <definedName name="dh" localSheetId="19" hidden="1">{#N/A,#N/A,TRUE,"Krycí list"}</definedName>
    <definedName name="dh" localSheetId="20" hidden="1">{#N/A,#N/A,TRUE,"Krycí list"}</definedName>
    <definedName name="dh" localSheetId="22" hidden="1">{#N/A,#N/A,TRUE,"Krycí list"}</definedName>
    <definedName name="dh" localSheetId="24" hidden="1">{#N/A,#N/A,TRUE,"Krycí list"}</definedName>
    <definedName name="dh" localSheetId="28" hidden="1">{#N/A,#N/A,TRUE,"Krycí list"}</definedName>
    <definedName name="dh" localSheetId="14" hidden="1">{#N/A,#N/A,TRUE,"Krycí list"}</definedName>
    <definedName name="dh" hidden="1">{#N/A,#N/A,TRUE,"Krycí list"}</definedName>
    <definedName name="dhan">#REF!</definedName>
    <definedName name="dhashw16">#REF!</definedName>
    <definedName name="dhasl15">#REF!</definedName>
    <definedName name="dhasl25">#REF!</definedName>
    <definedName name="dhasm10">#REF!</definedName>
    <definedName name="dhasm2.5">#REF!</definedName>
    <definedName name="dhasm6">#REF!</definedName>
    <definedName name="dhasn10">#REF!</definedName>
    <definedName name="dhasnw10">#REF!</definedName>
    <definedName name="dhasnw6">#REF!</definedName>
    <definedName name="DHDFGSF" localSheetId="12" hidden="1">{"'Sheet1'!$L$16"}</definedName>
    <definedName name="DHDFGSF" localSheetId="11" hidden="1">{"'Sheet1'!$L$16"}</definedName>
    <definedName name="DHDFGSF" localSheetId="13" hidden="1">{"'Sheet1'!$L$16"}</definedName>
    <definedName name="DHDFGSF" localSheetId="16" hidden="1">{"'Sheet1'!$L$16"}</definedName>
    <definedName name="DHDFGSF" localSheetId="21" hidden="1">{"'Sheet1'!$L$16"}</definedName>
    <definedName name="DHDFGSF" localSheetId="18" hidden="1">{"'Sheet1'!$L$16"}</definedName>
    <definedName name="DHDFGSF" localSheetId="19" hidden="1">{"'Sheet1'!$L$16"}</definedName>
    <definedName name="DHDFGSF" localSheetId="20" hidden="1">{"'Sheet1'!$L$16"}</definedName>
    <definedName name="DHDFGSF" localSheetId="22" hidden="1">{"'Sheet1'!$L$16"}</definedName>
    <definedName name="DHDFGSF" localSheetId="24" hidden="1">{"'Sheet1'!$L$16"}</definedName>
    <definedName name="DHDFGSF" localSheetId="28" hidden="1">{"'Sheet1'!$L$16"}</definedName>
    <definedName name="DHDFGSF" localSheetId="14" hidden="1">{"'Sheet1'!$L$16"}</definedName>
    <definedName name="DHDFGSF" hidden="1">{"'Sheet1'!$L$16"}</definedName>
    <definedName name="dhdhd" localSheetId="12" hidden="1">{"'Sheet1'!$L$16"}</definedName>
    <definedName name="dhdhd" localSheetId="11" hidden="1">{"'Sheet1'!$L$16"}</definedName>
    <definedName name="dhdhd" localSheetId="13" hidden="1">{"'Sheet1'!$L$16"}</definedName>
    <definedName name="dhdhd" localSheetId="16" hidden="1">{"'Sheet1'!$L$16"}</definedName>
    <definedName name="dhdhd" localSheetId="21" hidden="1">{"'Sheet1'!$L$16"}</definedName>
    <definedName name="dhdhd" localSheetId="18" hidden="1">{"'Sheet1'!$L$16"}</definedName>
    <definedName name="dhdhd" localSheetId="19" hidden="1">{"'Sheet1'!$L$16"}</definedName>
    <definedName name="dhdhd" localSheetId="20" hidden="1">{"'Sheet1'!$L$16"}</definedName>
    <definedName name="dhdhd" localSheetId="22" hidden="1">{"'Sheet1'!$L$16"}</definedName>
    <definedName name="dhdhd" localSheetId="24" hidden="1">{"'Sheet1'!$L$16"}</definedName>
    <definedName name="dhdhd" localSheetId="28" hidden="1">{"'Sheet1'!$L$16"}</definedName>
    <definedName name="dhdhd" localSheetId="14" hidden="1">{"'Sheet1'!$L$16"}</definedName>
    <definedName name="dhdhd" hidden="1">{"'Sheet1'!$L$16"}</definedName>
    <definedName name="dhdhdh" localSheetId="12" hidden="1">{#N/A,#N/A,TRUE,"BT M200 da 10x20"}</definedName>
    <definedName name="dhdhdh" localSheetId="11" hidden="1">{#N/A,#N/A,TRUE,"BT M200 da 10x20"}</definedName>
    <definedName name="dhdhdh" localSheetId="13" hidden="1">{#N/A,#N/A,TRUE,"BT M200 da 10x20"}</definedName>
    <definedName name="dhdhdh" localSheetId="16" hidden="1">{#N/A,#N/A,TRUE,"BT M200 da 10x20"}</definedName>
    <definedName name="dhdhdh" localSheetId="21" hidden="1">{#N/A,#N/A,TRUE,"BT M200 da 10x20"}</definedName>
    <definedName name="dhdhdh" localSheetId="18" hidden="1">{#N/A,#N/A,TRUE,"BT M200 da 10x20"}</definedName>
    <definedName name="dhdhdh" localSheetId="19" hidden="1">{#N/A,#N/A,TRUE,"BT M200 da 10x20"}</definedName>
    <definedName name="dhdhdh" localSheetId="20" hidden="1">{#N/A,#N/A,TRUE,"BT M200 da 10x20"}</definedName>
    <definedName name="dhdhdh" localSheetId="22" hidden="1">{#N/A,#N/A,TRUE,"BT M200 da 10x20"}</definedName>
    <definedName name="dhdhdh" localSheetId="24" hidden="1">{#N/A,#N/A,TRUE,"BT M200 da 10x20"}</definedName>
    <definedName name="dhdhdh" localSheetId="28" hidden="1">{#N/A,#N/A,TRUE,"BT M200 da 10x20"}</definedName>
    <definedName name="dhdhdh" localSheetId="14" hidden="1">{#N/A,#N/A,TRUE,"BT M200 da 10x20"}</definedName>
    <definedName name="dhdhdh" hidden="1">{#N/A,#N/A,TRUE,"BT M200 da 10x20"}</definedName>
    <definedName name="đhf" localSheetId="12" hidden="1">{"'Sheet1'!$L$16"}</definedName>
    <definedName name="đhf" localSheetId="11" hidden="1">{"'Sheet1'!$L$16"}</definedName>
    <definedName name="đhf" localSheetId="13" hidden="1">{"'Sheet1'!$L$16"}</definedName>
    <definedName name="đhf" localSheetId="16" hidden="1">{"'Sheet1'!$L$16"}</definedName>
    <definedName name="đhf" localSheetId="21" hidden="1">{"'Sheet1'!$L$16"}</definedName>
    <definedName name="đhf" localSheetId="18" hidden="1">{"'Sheet1'!$L$16"}</definedName>
    <definedName name="đhf" localSheetId="19" hidden="1">{"'Sheet1'!$L$16"}</definedName>
    <definedName name="đhf" localSheetId="20" hidden="1">{"'Sheet1'!$L$16"}</definedName>
    <definedName name="đhf" localSheetId="22" hidden="1">{"'Sheet1'!$L$16"}</definedName>
    <definedName name="đhf" localSheetId="24" hidden="1">{"'Sheet1'!$L$16"}</definedName>
    <definedName name="đhf" localSheetId="28" hidden="1">{"'Sheet1'!$L$16"}</definedName>
    <definedName name="đhf" localSheetId="14" hidden="1">{"'Sheet1'!$L$16"}</definedName>
    <definedName name="đhf" hidden="1">{"'Sheet1'!$L$16"}</definedName>
    <definedName name="dhfdhgf" localSheetId="12" hidden="1">{"'Sheet1'!$L$16"}</definedName>
    <definedName name="dhfdhgf" localSheetId="11" hidden="1">{"'Sheet1'!$L$16"}</definedName>
    <definedName name="dhfdhgf" localSheetId="13" hidden="1">{"'Sheet1'!$L$16"}</definedName>
    <definedName name="dhfdhgf" localSheetId="16" hidden="1">{"'Sheet1'!$L$16"}</definedName>
    <definedName name="dhfdhgf" localSheetId="21" hidden="1">{"'Sheet1'!$L$16"}</definedName>
    <definedName name="dhfdhgf" localSheetId="18" hidden="1">{"'Sheet1'!$L$16"}</definedName>
    <definedName name="dhfdhgf" localSheetId="19" hidden="1">{"'Sheet1'!$L$16"}</definedName>
    <definedName name="dhfdhgf" localSheetId="20" hidden="1">{"'Sheet1'!$L$16"}</definedName>
    <definedName name="dhfdhgf" localSheetId="22" hidden="1">{"'Sheet1'!$L$16"}</definedName>
    <definedName name="dhfdhgf" localSheetId="24" hidden="1">{"'Sheet1'!$L$16"}</definedName>
    <definedName name="dhfdhgf" localSheetId="28" hidden="1">{"'Sheet1'!$L$16"}</definedName>
    <definedName name="dhfdhgf" localSheetId="14" hidden="1">{"'Sheet1'!$L$16"}</definedName>
    <definedName name="dhfdhgf" hidden="1">{"'Sheet1'!$L$16"}</definedName>
    <definedName name="dhfggfkw" localSheetId="1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1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1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1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2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1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19"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2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2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2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2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localSheetId="1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gfkw"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dhfghgf" localSheetId="12" hidden="1">{#N/A,#N/A,FALSE,"Chi tiÆt"}</definedName>
    <definedName name="dhfghgf" localSheetId="11" hidden="1">{#N/A,#N/A,FALSE,"Chi tiÆt"}</definedName>
    <definedName name="dhfghgf" localSheetId="13" hidden="1">{#N/A,#N/A,FALSE,"Chi tiÆt"}</definedName>
    <definedName name="dhfghgf" localSheetId="16" hidden="1">{#N/A,#N/A,FALSE,"Chi tiÆt"}</definedName>
    <definedName name="dhfghgf" localSheetId="21" hidden="1">{#N/A,#N/A,FALSE,"Chi tiÆt"}</definedName>
    <definedName name="dhfghgf" localSheetId="18" hidden="1">{#N/A,#N/A,FALSE,"Chi tiÆt"}</definedName>
    <definedName name="dhfghgf" localSheetId="19" hidden="1">{#N/A,#N/A,FALSE,"Chi tiÆt"}</definedName>
    <definedName name="dhfghgf" localSheetId="20" hidden="1">{#N/A,#N/A,FALSE,"Chi tiÆt"}</definedName>
    <definedName name="dhfghgf" localSheetId="22" hidden="1">{#N/A,#N/A,FALSE,"Chi tiÆt"}</definedName>
    <definedName name="dhfghgf" localSheetId="24" hidden="1">{#N/A,#N/A,FALSE,"Chi tiÆt"}</definedName>
    <definedName name="dhfghgf" localSheetId="28" hidden="1">{#N/A,#N/A,FALSE,"Chi tiÆt"}</definedName>
    <definedName name="dhfghgf" localSheetId="14" hidden="1">{#N/A,#N/A,FALSE,"Chi tiÆt"}</definedName>
    <definedName name="dhfghgf" hidden="1">{#N/A,#N/A,FALSE,"Chi tiÆt"}</definedName>
    <definedName name="dhfsg" hidden="1">#REF!</definedName>
    <definedName name="dhgjj" hidden="1">#REF!</definedName>
    <definedName name="dhh" localSheetId="12" hidden="1">{"'Sheet1'!$L$16"}</definedName>
    <definedName name="dhh" localSheetId="11" hidden="1">{"'Sheet1'!$L$16"}</definedName>
    <definedName name="dhh" localSheetId="13" hidden="1">{"'Sheet1'!$L$16"}</definedName>
    <definedName name="dhh" localSheetId="16" hidden="1">{"'Sheet1'!$L$16"}</definedName>
    <definedName name="dhh" localSheetId="21" hidden="1">{"'Sheet1'!$L$16"}</definedName>
    <definedName name="dhh" localSheetId="18" hidden="1">{"'Sheet1'!$L$16"}</definedName>
    <definedName name="dhh" localSheetId="19" hidden="1">{"'Sheet1'!$L$16"}</definedName>
    <definedName name="dhh" localSheetId="20" hidden="1">{"'Sheet1'!$L$16"}</definedName>
    <definedName name="dhh" localSheetId="22" hidden="1">{"'Sheet1'!$L$16"}</definedName>
    <definedName name="dhh" localSheetId="24" hidden="1">{"'Sheet1'!$L$16"}</definedName>
    <definedName name="dhh" localSheetId="28" hidden="1">{"'Sheet1'!$L$16"}</definedName>
    <definedName name="dhh" localSheetId="14" hidden="1">{"'Sheet1'!$L$16"}</definedName>
    <definedName name="dhh" hidden="1">{"'Sheet1'!$L$16"}</definedName>
    <definedName name="dhhsf" localSheetId="12" hidden="1">{"'Sheet1'!$L$16"}</definedName>
    <definedName name="dhhsf" localSheetId="11" hidden="1">{"'Sheet1'!$L$16"}</definedName>
    <definedName name="dhhsf" localSheetId="13" hidden="1">{"'Sheet1'!$L$16"}</definedName>
    <definedName name="dhhsf" localSheetId="16" hidden="1">{"'Sheet1'!$L$16"}</definedName>
    <definedName name="dhhsf" localSheetId="21" hidden="1">{"'Sheet1'!$L$16"}</definedName>
    <definedName name="dhhsf" localSheetId="18" hidden="1">{"'Sheet1'!$L$16"}</definedName>
    <definedName name="dhhsf" localSheetId="19" hidden="1">{"'Sheet1'!$L$16"}</definedName>
    <definedName name="dhhsf" localSheetId="20" hidden="1">{"'Sheet1'!$L$16"}</definedName>
    <definedName name="dhhsf" localSheetId="22" hidden="1">{"'Sheet1'!$L$16"}</definedName>
    <definedName name="dhhsf" localSheetId="24" hidden="1">{"'Sheet1'!$L$16"}</definedName>
    <definedName name="dhhsf" localSheetId="28" hidden="1">{"'Sheet1'!$L$16"}</definedName>
    <definedName name="dhhsf" localSheetId="14" hidden="1">{"'Sheet1'!$L$16"}</definedName>
    <definedName name="dhhsf" hidden="1">{"'Sheet1'!$L$16"}</definedName>
    <definedName name="dhj" localSheetId="12" hidden="1">{"'용역비'!$A$4:$C$8"}</definedName>
    <definedName name="dhj" localSheetId="11" hidden="1">{"'용역비'!$A$4:$C$8"}</definedName>
    <definedName name="dhj" localSheetId="13" hidden="1">{"'용역비'!$A$4:$C$8"}</definedName>
    <definedName name="dhj" localSheetId="16" hidden="1">{"'용역비'!$A$4:$C$8"}</definedName>
    <definedName name="dhj" localSheetId="21" hidden="1">{"'용역비'!$A$4:$C$8"}</definedName>
    <definedName name="dhj" localSheetId="18" hidden="1">{"'용역비'!$A$4:$C$8"}</definedName>
    <definedName name="dhj" localSheetId="19" hidden="1">{"'용역비'!$A$4:$C$8"}</definedName>
    <definedName name="dhj" localSheetId="20" hidden="1">{"'용역비'!$A$4:$C$8"}</definedName>
    <definedName name="dhj" localSheetId="22" hidden="1">{"'용역비'!$A$4:$C$8"}</definedName>
    <definedName name="dhj" localSheetId="24" hidden="1">{"'용역비'!$A$4:$C$8"}</definedName>
    <definedName name="dhj" localSheetId="28" hidden="1">{"'용역비'!$A$4:$C$8"}</definedName>
    <definedName name="dhj" localSheetId="14" hidden="1">{"'용역비'!$A$4:$C$8"}</definedName>
    <definedName name="dhj" hidden="1">{"'용역비'!$A$4:$C$8"}</definedName>
    <definedName name="dhj_1" localSheetId="12" hidden="1">{"'용역비'!$A$4:$C$8"}</definedName>
    <definedName name="dhj_1" localSheetId="11" hidden="1">{"'용역비'!$A$4:$C$8"}</definedName>
    <definedName name="dhj_1" localSheetId="13" hidden="1">{"'용역비'!$A$4:$C$8"}</definedName>
    <definedName name="dhj_1" localSheetId="16" hidden="1">{"'용역비'!$A$4:$C$8"}</definedName>
    <definedName name="dhj_1" localSheetId="21" hidden="1">{"'용역비'!$A$4:$C$8"}</definedName>
    <definedName name="dhj_1" localSheetId="18" hidden="1">{"'용역비'!$A$4:$C$8"}</definedName>
    <definedName name="dhj_1" localSheetId="19" hidden="1">{"'용역비'!$A$4:$C$8"}</definedName>
    <definedName name="dhj_1" localSheetId="20" hidden="1">{"'용역비'!$A$4:$C$8"}</definedName>
    <definedName name="dhj_1" localSheetId="22" hidden="1">{"'용역비'!$A$4:$C$8"}</definedName>
    <definedName name="dhj_1" localSheetId="24" hidden="1">{"'용역비'!$A$4:$C$8"}</definedName>
    <definedName name="dhj_1" localSheetId="28" hidden="1">{"'용역비'!$A$4:$C$8"}</definedName>
    <definedName name="dhj_1" localSheetId="14" hidden="1">{"'용역비'!$A$4:$C$8"}</definedName>
    <definedName name="dhj_1" hidden="1">{"'용역비'!$A$4:$C$8"}</definedName>
    <definedName name="dhj_2" localSheetId="12" hidden="1">{"'용역비'!$A$4:$C$8"}</definedName>
    <definedName name="dhj_2" localSheetId="11" hidden="1">{"'용역비'!$A$4:$C$8"}</definedName>
    <definedName name="dhj_2" localSheetId="13" hidden="1">{"'용역비'!$A$4:$C$8"}</definedName>
    <definedName name="dhj_2" localSheetId="16" hidden="1">{"'용역비'!$A$4:$C$8"}</definedName>
    <definedName name="dhj_2" localSheetId="21" hidden="1">{"'용역비'!$A$4:$C$8"}</definedName>
    <definedName name="dhj_2" localSheetId="18" hidden="1">{"'용역비'!$A$4:$C$8"}</definedName>
    <definedName name="dhj_2" localSheetId="19" hidden="1">{"'용역비'!$A$4:$C$8"}</definedName>
    <definedName name="dhj_2" localSheetId="20" hidden="1">{"'용역비'!$A$4:$C$8"}</definedName>
    <definedName name="dhj_2" localSheetId="22" hidden="1">{"'용역비'!$A$4:$C$8"}</definedName>
    <definedName name="dhj_2" localSheetId="24" hidden="1">{"'용역비'!$A$4:$C$8"}</definedName>
    <definedName name="dhj_2" localSheetId="28" hidden="1">{"'용역비'!$A$4:$C$8"}</definedName>
    <definedName name="dhj_2" localSheetId="14" hidden="1">{"'용역비'!$A$4:$C$8"}</definedName>
    <definedName name="dhj_2" hidden="1">{"'용역비'!$A$4:$C$8"}</definedName>
    <definedName name="dhj_3" localSheetId="12" hidden="1">{"'용역비'!$A$4:$C$8"}</definedName>
    <definedName name="dhj_3" localSheetId="11" hidden="1">{"'용역비'!$A$4:$C$8"}</definedName>
    <definedName name="dhj_3" localSheetId="13" hidden="1">{"'용역비'!$A$4:$C$8"}</definedName>
    <definedName name="dhj_3" localSheetId="16" hidden="1">{"'용역비'!$A$4:$C$8"}</definedName>
    <definedName name="dhj_3" localSheetId="21" hidden="1">{"'용역비'!$A$4:$C$8"}</definedName>
    <definedName name="dhj_3" localSheetId="18" hidden="1">{"'용역비'!$A$4:$C$8"}</definedName>
    <definedName name="dhj_3" localSheetId="19" hidden="1">{"'용역비'!$A$4:$C$8"}</definedName>
    <definedName name="dhj_3" localSheetId="20" hidden="1">{"'용역비'!$A$4:$C$8"}</definedName>
    <definedName name="dhj_3" localSheetId="22" hidden="1">{"'용역비'!$A$4:$C$8"}</definedName>
    <definedName name="dhj_3" localSheetId="24" hidden="1">{"'용역비'!$A$4:$C$8"}</definedName>
    <definedName name="dhj_3" localSheetId="28" hidden="1">{"'용역비'!$A$4:$C$8"}</definedName>
    <definedName name="dhj_3" localSheetId="14" hidden="1">{"'용역비'!$A$4:$C$8"}</definedName>
    <definedName name="dhj_3" hidden="1">{"'용역비'!$A$4:$C$8"}</definedName>
    <definedName name="dhj_4" localSheetId="12" hidden="1">{"'용역비'!$A$4:$C$8"}</definedName>
    <definedName name="dhj_4" localSheetId="11" hidden="1">{"'용역비'!$A$4:$C$8"}</definedName>
    <definedName name="dhj_4" localSheetId="13" hidden="1">{"'용역비'!$A$4:$C$8"}</definedName>
    <definedName name="dhj_4" localSheetId="16" hidden="1">{"'용역비'!$A$4:$C$8"}</definedName>
    <definedName name="dhj_4" localSheetId="21" hidden="1">{"'용역비'!$A$4:$C$8"}</definedName>
    <definedName name="dhj_4" localSheetId="18" hidden="1">{"'용역비'!$A$4:$C$8"}</definedName>
    <definedName name="dhj_4" localSheetId="19" hidden="1">{"'용역비'!$A$4:$C$8"}</definedName>
    <definedName name="dhj_4" localSheetId="20" hidden="1">{"'용역비'!$A$4:$C$8"}</definedName>
    <definedName name="dhj_4" localSheetId="22" hidden="1">{"'용역비'!$A$4:$C$8"}</definedName>
    <definedName name="dhj_4" localSheetId="24" hidden="1">{"'용역비'!$A$4:$C$8"}</definedName>
    <definedName name="dhj_4" localSheetId="28" hidden="1">{"'용역비'!$A$4:$C$8"}</definedName>
    <definedName name="dhj_4" localSheetId="14" hidden="1">{"'용역비'!$A$4:$C$8"}</definedName>
    <definedName name="dhj_4" hidden="1">{"'용역비'!$A$4:$C$8"}</definedName>
    <definedName name="dhj_5" localSheetId="12" hidden="1">{"'용역비'!$A$4:$C$8"}</definedName>
    <definedName name="dhj_5" localSheetId="11" hidden="1">{"'용역비'!$A$4:$C$8"}</definedName>
    <definedName name="dhj_5" localSheetId="13" hidden="1">{"'용역비'!$A$4:$C$8"}</definedName>
    <definedName name="dhj_5" localSheetId="16" hidden="1">{"'용역비'!$A$4:$C$8"}</definedName>
    <definedName name="dhj_5" localSheetId="21" hidden="1">{"'용역비'!$A$4:$C$8"}</definedName>
    <definedName name="dhj_5" localSheetId="18" hidden="1">{"'용역비'!$A$4:$C$8"}</definedName>
    <definedName name="dhj_5" localSheetId="19" hidden="1">{"'용역비'!$A$4:$C$8"}</definedName>
    <definedName name="dhj_5" localSheetId="20" hidden="1">{"'용역비'!$A$4:$C$8"}</definedName>
    <definedName name="dhj_5" localSheetId="22" hidden="1">{"'용역비'!$A$4:$C$8"}</definedName>
    <definedName name="dhj_5" localSheetId="24" hidden="1">{"'용역비'!$A$4:$C$8"}</definedName>
    <definedName name="dhj_5" localSheetId="28" hidden="1">{"'용역비'!$A$4:$C$8"}</definedName>
    <definedName name="dhj_5" localSheetId="14" hidden="1">{"'용역비'!$A$4:$C$8"}</definedName>
    <definedName name="dhj_5" hidden="1">{"'용역비'!$A$4:$C$8"}</definedName>
    <definedName name="dhjddddddddddddddddddddddd" hidden="1">#REF!</definedName>
    <definedName name="dhjdhhj" hidden="1">#REF!</definedName>
    <definedName name="DhMIG">#REF!</definedName>
    <definedName name="dhnd0120">#REF!</definedName>
    <definedName name="dhndam20100">#REF!</definedName>
    <definedName name="DHSRHGR" localSheetId="12" hidden="1">{"'Sheet1'!$L$16"}</definedName>
    <definedName name="DHSRHGR" localSheetId="11" hidden="1">{"'Sheet1'!$L$16"}</definedName>
    <definedName name="DHSRHGR" localSheetId="13" hidden="1">{"'Sheet1'!$L$16"}</definedName>
    <definedName name="DHSRHGR" localSheetId="16" hidden="1">{"'Sheet1'!$L$16"}</definedName>
    <definedName name="DHSRHGR" localSheetId="21" hidden="1">{"'Sheet1'!$L$16"}</definedName>
    <definedName name="DHSRHGR" localSheetId="18" hidden="1">{"'Sheet1'!$L$16"}</definedName>
    <definedName name="DHSRHGR" localSheetId="19" hidden="1">{"'Sheet1'!$L$16"}</definedName>
    <definedName name="DHSRHGR" localSheetId="20" hidden="1">{"'Sheet1'!$L$16"}</definedName>
    <definedName name="DHSRHGR" localSheetId="22" hidden="1">{"'Sheet1'!$L$16"}</definedName>
    <definedName name="DHSRHGR" localSheetId="24" hidden="1">{"'Sheet1'!$L$16"}</definedName>
    <definedName name="DHSRHGR" localSheetId="28" hidden="1">{"'Sheet1'!$L$16"}</definedName>
    <definedName name="DHSRHGR" localSheetId="14" hidden="1">{"'Sheet1'!$L$16"}</definedName>
    <definedName name="DHSRHGR" hidden="1">{"'Sheet1'!$L$16"}</definedName>
    <definedName name="dhtdh" localSheetId="12" hidden="1">{"Offgrid",#N/A,FALSE,"OFFGRID";"Region",#N/A,FALSE,"REGION";"Offgrid -2",#N/A,FALSE,"OFFGRID";"WTP",#N/A,FALSE,"WTP";"WTP -2",#N/A,FALSE,"WTP";"Project",#N/A,FALSE,"PROJECT";"Summary -2",#N/A,FALSE,"SUMMARY"}</definedName>
    <definedName name="dhtdh" localSheetId="11" hidden="1">{"Offgrid",#N/A,FALSE,"OFFGRID";"Region",#N/A,FALSE,"REGION";"Offgrid -2",#N/A,FALSE,"OFFGRID";"WTP",#N/A,FALSE,"WTP";"WTP -2",#N/A,FALSE,"WTP";"Project",#N/A,FALSE,"PROJECT";"Summary -2",#N/A,FALSE,"SUMMARY"}</definedName>
    <definedName name="dhtdh" localSheetId="13" hidden="1">{"Offgrid",#N/A,FALSE,"OFFGRID";"Region",#N/A,FALSE,"REGION";"Offgrid -2",#N/A,FALSE,"OFFGRID";"WTP",#N/A,FALSE,"WTP";"WTP -2",#N/A,FALSE,"WTP";"Project",#N/A,FALSE,"PROJECT";"Summary -2",#N/A,FALSE,"SUMMARY"}</definedName>
    <definedName name="dhtdh" localSheetId="16" hidden="1">{"Offgrid",#N/A,FALSE,"OFFGRID";"Region",#N/A,FALSE,"REGION";"Offgrid -2",#N/A,FALSE,"OFFGRID";"WTP",#N/A,FALSE,"WTP";"WTP -2",#N/A,FALSE,"WTP";"Project",#N/A,FALSE,"PROJECT";"Summary -2",#N/A,FALSE,"SUMMARY"}</definedName>
    <definedName name="dhtdh" localSheetId="21" hidden="1">{"Offgrid",#N/A,FALSE,"OFFGRID";"Region",#N/A,FALSE,"REGION";"Offgrid -2",#N/A,FALSE,"OFFGRID";"WTP",#N/A,FALSE,"WTP";"WTP -2",#N/A,FALSE,"WTP";"Project",#N/A,FALSE,"PROJECT";"Summary -2",#N/A,FALSE,"SUMMARY"}</definedName>
    <definedName name="dhtdh" localSheetId="18" hidden="1">{"Offgrid",#N/A,FALSE,"OFFGRID";"Region",#N/A,FALSE,"REGION";"Offgrid -2",#N/A,FALSE,"OFFGRID";"WTP",#N/A,FALSE,"WTP";"WTP -2",#N/A,FALSE,"WTP";"Project",#N/A,FALSE,"PROJECT";"Summary -2",#N/A,FALSE,"SUMMARY"}</definedName>
    <definedName name="dhtdh" localSheetId="19" hidden="1">{"Offgrid",#N/A,FALSE,"OFFGRID";"Region",#N/A,FALSE,"REGION";"Offgrid -2",#N/A,FALSE,"OFFGRID";"WTP",#N/A,FALSE,"WTP";"WTP -2",#N/A,FALSE,"WTP";"Project",#N/A,FALSE,"PROJECT";"Summary -2",#N/A,FALSE,"SUMMARY"}</definedName>
    <definedName name="dhtdh" localSheetId="20" hidden="1">{"Offgrid",#N/A,FALSE,"OFFGRID";"Region",#N/A,FALSE,"REGION";"Offgrid -2",#N/A,FALSE,"OFFGRID";"WTP",#N/A,FALSE,"WTP";"WTP -2",#N/A,FALSE,"WTP";"Project",#N/A,FALSE,"PROJECT";"Summary -2",#N/A,FALSE,"SUMMARY"}</definedName>
    <definedName name="dhtdh" localSheetId="22" hidden="1">{"Offgrid",#N/A,FALSE,"OFFGRID";"Region",#N/A,FALSE,"REGION";"Offgrid -2",#N/A,FALSE,"OFFGRID";"WTP",#N/A,FALSE,"WTP";"WTP -2",#N/A,FALSE,"WTP";"Project",#N/A,FALSE,"PROJECT";"Summary -2",#N/A,FALSE,"SUMMARY"}</definedName>
    <definedName name="dhtdh" localSheetId="24" hidden="1">{"Offgrid",#N/A,FALSE,"OFFGRID";"Region",#N/A,FALSE,"REGION";"Offgrid -2",#N/A,FALSE,"OFFGRID";"WTP",#N/A,FALSE,"WTP";"WTP -2",#N/A,FALSE,"WTP";"Project",#N/A,FALSE,"PROJECT";"Summary -2",#N/A,FALSE,"SUMMARY"}</definedName>
    <definedName name="dhtdh" localSheetId="28" hidden="1">{"Offgrid",#N/A,FALSE,"OFFGRID";"Region",#N/A,FALSE,"REGION";"Offgrid -2",#N/A,FALSE,"OFFGRID";"WTP",#N/A,FALSE,"WTP";"WTP -2",#N/A,FALSE,"WTP";"Project",#N/A,FALSE,"PROJECT";"Summary -2",#N/A,FALSE,"SUMMARY"}</definedName>
    <definedName name="dhtdh" localSheetId="14" hidden="1">{"Offgrid",#N/A,FALSE,"OFFGRID";"Region",#N/A,FALSE,"REGION";"Offgrid -2",#N/A,FALSE,"OFFGRID";"WTP",#N/A,FALSE,"WTP";"WTP -2",#N/A,FALSE,"WTP";"Project",#N/A,FALSE,"PROJECT";"Summary -2",#N/A,FALSE,"SUMMARY"}</definedName>
    <definedName name="dhtdh" hidden="1">{"Offgrid",#N/A,FALSE,"OFFGRID";"Region",#N/A,FALSE,"REGION";"Offgrid -2",#N/A,FALSE,"OFFGRID";"WTP",#N/A,FALSE,"WTP";"WTP -2",#N/A,FALSE,"WTP";"Project",#N/A,FALSE,"PROJECT";"Summary -2",#N/A,FALSE,"SUMMARY"}</definedName>
    <definedName name="DI">#REF!</definedName>
    <definedName name="Diag_DCF" localSheetId="12" hidden="1">{#N/A,#N/A,TRUE,"Cover sheet";#N/A,#N/A,TRUE,"INPUTS";#N/A,#N/A,TRUE,"OUTPUTS";#N/A,#N/A,TRUE,"VALUATION"}</definedName>
    <definedName name="Diag_DCF" localSheetId="11" hidden="1">{#N/A,#N/A,TRUE,"Cover sheet";#N/A,#N/A,TRUE,"INPUTS";#N/A,#N/A,TRUE,"OUTPUTS";#N/A,#N/A,TRUE,"VALUATION"}</definedName>
    <definedName name="Diag_DCF" localSheetId="13" hidden="1">{#N/A,#N/A,TRUE,"Cover sheet";#N/A,#N/A,TRUE,"INPUTS";#N/A,#N/A,TRUE,"OUTPUTS";#N/A,#N/A,TRUE,"VALUATION"}</definedName>
    <definedName name="Diag_DCF" localSheetId="16" hidden="1">{#N/A,#N/A,TRUE,"Cover sheet";#N/A,#N/A,TRUE,"INPUTS";#N/A,#N/A,TRUE,"OUTPUTS";#N/A,#N/A,TRUE,"VALUATION"}</definedName>
    <definedName name="Diag_DCF" localSheetId="21" hidden="1">{#N/A,#N/A,TRUE,"Cover sheet";#N/A,#N/A,TRUE,"INPUTS";#N/A,#N/A,TRUE,"OUTPUTS";#N/A,#N/A,TRUE,"VALUATION"}</definedName>
    <definedName name="Diag_DCF" localSheetId="18" hidden="1">{#N/A,#N/A,TRUE,"Cover sheet";#N/A,#N/A,TRUE,"INPUTS";#N/A,#N/A,TRUE,"OUTPUTS";#N/A,#N/A,TRUE,"VALUATION"}</definedName>
    <definedName name="Diag_DCF" localSheetId="19" hidden="1">{#N/A,#N/A,TRUE,"Cover sheet";#N/A,#N/A,TRUE,"INPUTS";#N/A,#N/A,TRUE,"OUTPUTS";#N/A,#N/A,TRUE,"VALUATION"}</definedName>
    <definedName name="Diag_DCF" localSheetId="20" hidden="1">{#N/A,#N/A,TRUE,"Cover sheet";#N/A,#N/A,TRUE,"INPUTS";#N/A,#N/A,TRUE,"OUTPUTS";#N/A,#N/A,TRUE,"VALUATION"}</definedName>
    <definedName name="Diag_DCF" localSheetId="22" hidden="1">{#N/A,#N/A,TRUE,"Cover sheet";#N/A,#N/A,TRUE,"INPUTS";#N/A,#N/A,TRUE,"OUTPUTS";#N/A,#N/A,TRUE,"VALUATION"}</definedName>
    <definedName name="Diag_DCF" localSheetId="24" hidden="1">{#N/A,#N/A,TRUE,"Cover sheet";#N/A,#N/A,TRUE,"INPUTS";#N/A,#N/A,TRUE,"OUTPUTS";#N/A,#N/A,TRUE,"VALUATION"}</definedName>
    <definedName name="Diag_DCF" localSheetId="28" hidden="1">{#N/A,#N/A,TRUE,"Cover sheet";#N/A,#N/A,TRUE,"INPUTS";#N/A,#N/A,TRUE,"OUTPUTS";#N/A,#N/A,TRUE,"VALUATION"}</definedName>
    <definedName name="Diag_DCF" localSheetId="14" hidden="1">{#N/A,#N/A,TRUE,"Cover sheet";#N/A,#N/A,TRUE,"INPUTS";#N/A,#N/A,TRUE,"OUTPUTS";#N/A,#N/A,TRUE,"VALUATION"}</definedName>
    <definedName name="Diag_DCF" hidden="1">{#N/A,#N/A,TRUE,"Cover sheet";#N/A,#N/A,TRUE,"INPUTS";#N/A,#N/A,TRUE,"OUTPUTS";#N/A,#N/A,TRUE,"VALUATION"}</definedName>
    <definedName name="Diag_min_max2" localSheetId="12" hidden="1">{#N/A,#N/A,TRUE,"Cover sheet";#N/A,#N/A,TRUE,"INPUTS";#N/A,#N/A,TRUE,"OUTPUTS";#N/A,#N/A,TRUE,"VALUATION"}</definedName>
    <definedName name="Diag_min_max2" localSheetId="11" hidden="1">{#N/A,#N/A,TRUE,"Cover sheet";#N/A,#N/A,TRUE,"INPUTS";#N/A,#N/A,TRUE,"OUTPUTS";#N/A,#N/A,TRUE,"VALUATION"}</definedName>
    <definedName name="Diag_min_max2" localSheetId="13" hidden="1">{#N/A,#N/A,TRUE,"Cover sheet";#N/A,#N/A,TRUE,"INPUTS";#N/A,#N/A,TRUE,"OUTPUTS";#N/A,#N/A,TRUE,"VALUATION"}</definedName>
    <definedName name="Diag_min_max2" localSheetId="16" hidden="1">{#N/A,#N/A,TRUE,"Cover sheet";#N/A,#N/A,TRUE,"INPUTS";#N/A,#N/A,TRUE,"OUTPUTS";#N/A,#N/A,TRUE,"VALUATION"}</definedName>
    <definedName name="Diag_min_max2" localSheetId="21" hidden="1">{#N/A,#N/A,TRUE,"Cover sheet";#N/A,#N/A,TRUE,"INPUTS";#N/A,#N/A,TRUE,"OUTPUTS";#N/A,#N/A,TRUE,"VALUATION"}</definedName>
    <definedName name="Diag_min_max2" localSheetId="18" hidden="1">{#N/A,#N/A,TRUE,"Cover sheet";#N/A,#N/A,TRUE,"INPUTS";#N/A,#N/A,TRUE,"OUTPUTS";#N/A,#N/A,TRUE,"VALUATION"}</definedName>
    <definedName name="Diag_min_max2" localSheetId="19" hidden="1">{#N/A,#N/A,TRUE,"Cover sheet";#N/A,#N/A,TRUE,"INPUTS";#N/A,#N/A,TRUE,"OUTPUTS";#N/A,#N/A,TRUE,"VALUATION"}</definedName>
    <definedName name="Diag_min_max2" localSheetId="20" hidden="1">{#N/A,#N/A,TRUE,"Cover sheet";#N/A,#N/A,TRUE,"INPUTS";#N/A,#N/A,TRUE,"OUTPUTS";#N/A,#N/A,TRUE,"VALUATION"}</definedName>
    <definedName name="Diag_min_max2" localSheetId="22" hidden="1">{#N/A,#N/A,TRUE,"Cover sheet";#N/A,#N/A,TRUE,"INPUTS";#N/A,#N/A,TRUE,"OUTPUTS";#N/A,#N/A,TRUE,"VALUATION"}</definedName>
    <definedName name="Diag_min_max2" localSheetId="24" hidden="1">{#N/A,#N/A,TRUE,"Cover sheet";#N/A,#N/A,TRUE,"INPUTS";#N/A,#N/A,TRUE,"OUTPUTS";#N/A,#N/A,TRUE,"VALUATION"}</definedName>
    <definedName name="Diag_min_max2" localSheetId="28" hidden="1">{#N/A,#N/A,TRUE,"Cover sheet";#N/A,#N/A,TRUE,"INPUTS";#N/A,#N/A,TRUE,"OUTPUTS";#N/A,#N/A,TRUE,"VALUATION"}</definedName>
    <definedName name="Diag_min_max2" localSheetId="14" hidden="1">{#N/A,#N/A,TRUE,"Cover sheet";#N/A,#N/A,TRUE,"INPUTS";#N/A,#N/A,TRUE,"OUTPUTS";#N/A,#N/A,TRUE,"VALUATION"}</definedName>
    <definedName name="Diag_min_max2" hidden="1">{#N/A,#N/A,TRUE,"Cover sheet";#N/A,#N/A,TRUE,"INPUTS";#N/A,#N/A,TRUE,"OUTPUTS";#N/A,#N/A,TRUE,"VALUATION"}</definedName>
    <definedName name="DiaHinh">#REF!</definedName>
    <definedName name="DIAMOND" localSheetId="12" hidden="1">{"'장비'!$A$3:$M$12"}</definedName>
    <definedName name="DIAMOND" localSheetId="11" hidden="1">{"'장비'!$A$3:$M$12"}</definedName>
    <definedName name="DIAMOND" localSheetId="13" hidden="1">{"'장비'!$A$3:$M$12"}</definedName>
    <definedName name="DIAMOND" localSheetId="16" hidden="1">{"'장비'!$A$3:$M$12"}</definedName>
    <definedName name="DIAMOND" localSheetId="21" hidden="1">{"'장비'!$A$3:$M$12"}</definedName>
    <definedName name="DIAMOND" localSheetId="18" hidden="1">{"'장비'!$A$3:$M$12"}</definedName>
    <definedName name="DIAMOND" localSheetId="19" hidden="1">{"'장비'!$A$3:$M$12"}</definedName>
    <definedName name="DIAMOND" localSheetId="20" hidden="1">{"'장비'!$A$3:$M$12"}</definedName>
    <definedName name="DIAMOND" localSheetId="22" hidden="1">{"'장비'!$A$3:$M$12"}</definedName>
    <definedName name="DIAMOND" localSheetId="24" hidden="1">{"'장비'!$A$3:$M$12"}</definedName>
    <definedName name="DIAMOND" localSheetId="28" hidden="1">{"'장비'!$A$3:$M$12"}</definedName>
    <definedName name="DIAMOND" localSheetId="14" hidden="1">{"'장비'!$A$3:$M$12"}</definedName>
    <definedName name="DIAMOND" hidden="1">{"'장비'!$A$3:$M$12"}</definedName>
    <definedName name="DiaSlab">#REF!</definedName>
    <definedName name="dichnoiloc">#REF!</definedName>
    <definedName name="dichnoilocEH">#REF!</definedName>
    <definedName name="dien" localSheetId="12" hidden="1">{"'Sheet1'!$L$16"}</definedName>
    <definedName name="dien" localSheetId="11" hidden="1">{"'Sheet1'!$L$16"}</definedName>
    <definedName name="dien" localSheetId="13" hidden="1">{"'Sheet1'!$L$16"}</definedName>
    <definedName name="dien" localSheetId="16" hidden="1">{"'Sheet1'!$L$16"}</definedName>
    <definedName name="dien" localSheetId="21" hidden="1">{"'Sheet1'!$L$16"}</definedName>
    <definedName name="dien" localSheetId="18" hidden="1">{"'Sheet1'!$L$16"}</definedName>
    <definedName name="dien" localSheetId="19" hidden="1">{"'Sheet1'!$L$16"}</definedName>
    <definedName name="dien" localSheetId="20" hidden="1">{"'Sheet1'!$L$16"}</definedName>
    <definedName name="dien" localSheetId="22" hidden="1">{"'Sheet1'!$L$16"}</definedName>
    <definedName name="dien" localSheetId="24" hidden="1">{"'Sheet1'!$L$16"}</definedName>
    <definedName name="dien" localSheetId="28" hidden="1">{"'Sheet1'!$L$16"}</definedName>
    <definedName name="dien" localSheetId="14" hidden="1">{"'Sheet1'!$L$16"}</definedName>
    <definedName name="dien" hidden="1">{"'Sheet1'!$L$16"}</definedName>
    <definedName name="diengiai" localSheetId="12" hidden="1">{"'Sheet1'!$L$16"}</definedName>
    <definedName name="diengiai" localSheetId="11" hidden="1">{"'Sheet1'!$L$16"}</definedName>
    <definedName name="diengiai" localSheetId="13" hidden="1">{"'Sheet1'!$L$16"}</definedName>
    <definedName name="diengiai" localSheetId="16" hidden="1">{"'Sheet1'!$L$16"}</definedName>
    <definedName name="diengiai" localSheetId="21" hidden="1">{"'Sheet1'!$L$16"}</definedName>
    <definedName name="diengiai" localSheetId="18" hidden="1">{"'Sheet1'!$L$16"}</definedName>
    <definedName name="diengiai" localSheetId="19" hidden="1">{"'Sheet1'!$L$16"}</definedName>
    <definedName name="diengiai" localSheetId="20" hidden="1">{"'Sheet1'!$L$16"}</definedName>
    <definedName name="diengiai" localSheetId="22" hidden="1">{"'Sheet1'!$L$16"}</definedName>
    <definedName name="diengiai" localSheetId="24" hidden="1">{"'Sheet1'!$L$16"}</definedName>
    <definedName name="diengiai" localSheetId="28" hidden="1">{"'Sheet1'!$L$16"}</definedName>
    <definedName name="diengiai" localSheetId="14" hidden="1">{"'Sheet1'!$L$16"}</definedName>
    <definedName name="diengiai" hidden="1">{"'Sheet1'!$L$16"}</definedName>
    <definedName name="dientichck">#REF!</definedName>
    <definedName name="dieùn" localSheetId="12" hidden="1">{"'Sheet1'!$L$16"}</definedName>
    <definedName name="dieùn" localSheetId="11" hidden="1">{"'Sheet1'!$L$16"}</definedName>
    <definedName name="dieùn" localSheetId="13" hidden="1">{"'Sheet1'!$L$16"}</definedName>
    <definedName name="dieùn" localSheetId="16" hidden="1">{"'Sheet1'!$L$16"}</definedName>
    <definedName name="dieùn" localSheetId="21" hidden="1">{"'Sheet1'!$L$16"}</definedName>
    <definedName name="dieùn" localSheetId="18" hidden="1">{"'Sheet1'!$L$16"}</definedName>
    <definedName name="dieùn" localSheetId="19" hidden="1">{"'Sheet1'!$L$16"}</definedName>
    <definedName name="dieùn" localSheetId="20" hidden="1">{"'Sheet1'!$L$16"}</definedName>
    <definedName name="dieùn" localSheetId="22" hidden="1">{"'Sheet1'!$L$16"}</definedName>
    <definedName name="dieùn" localSheetId="24" hidden="1">{"'Sheet1'!$L$16"}</definedName>
    <definedName name="dieùn" localSheetId="28" hidden="1">{"'Sheet1'!$L$16"}</definedName>
    <definedName name="dieùn" localSheetId="14" hidden="1">{"'Sheet1'!$L$16"}</definedName>
    <definedName name="dieùn" hidden="1">{"'Sheet1'!$L$16"}</definedName>
    <definedName name="DIFF" hidden="1">"khác"</definedName>
    <definedName name="DIGN" localSheetId="12" hidden="1">{#N/A,#N/A,TRUE,"Basic";#N/A,#N/A,TRUE,"EXT-TABLE";#N/A,#N/A,TRUE,"STEEL";#N/A,#N/A,TRUE,"INT-Table";#N/A,#N/A,TRUE,"STEEL";#N/A,#N/A,TRUE,"Door"}</definedName>
    <definedName name="DIGN" localSheetId="11" hidden="1">{#N/A,#N/A,TRUE,"Basic";#N/A,#N/A,TRUE,"EXT-TABLE";#N/A,#N/A,TRUE,"STEEL";#N/A,#N/A,TRUE,"INT-Table";#N/A,#N/A,TRUE,"STEEL";#N/A,#N/A,TRUE,"Door"}</definedName>
    <definedName name="DIGN" localSheetId="13" hidden="1">{#N/A,#N/A,TRUE,"Basic";#N/A,#N/A,TRUE,"EXT-TABLE";#N/A,#N/A,TRUE,"STEEL";#N/A,#N/A,TRUE,"INT-Table";#N/A,#N/A,TRUE,"STEEL";#N/A,#N/A,TRUE,"Door"}</definedName>
    <definedName name="DIGN" localSheetId="16" hidden="1">{#N/A,#N/A,TRUE,"Basic";#N/A,#N/A,TRUE,"EXT-TABLE";#N/A,#N/A,TRUE,"STEEL";#N/A,#N/A,TRUE,"INT-Table";#N/A,#N/A,TRUE,"STEEL";#N/A,#N/A,TRUE,"Door"}</definedName>
    <definedName name="DIGN" localSheetId="21" hidden="1">{#N/A,#N/A,TRUE,"Basic";#N/A,#N/A,TRUE,"EXT-TABLE";#N/A,#N/A,TRUE,"STEEL";#N/A,#N/A,TRUE,"INT-Table";#N/A,#N/A,TRUE,"STEEL";#N/A,#N/A,TRUE,"Door"}</definedName>
    <definedName name="DIGN" localSheetId="18" hidden="1">{#N/A,#N/A,TRUE,"Basic";#N/A,#N/A,TRUE,"EXT-TABLE";#N/A,#N/A,TRUE,"STEEL";#N/A,#N/A,TRUE,"INT-Table";#N/A,#N/A,TRUE,"STEEL";#N/A,#N/A,TRUE,"Door"}</definedName>
    <definedName name="DIGN" localSheetId="19" hidden="1">{#N/A,#N/A,TRUE,"Basic";#N/A,#N/A,TRUE,"EXT-TABLE";#N/A,#N/A,TRUE,"STEEL";#N/A,#N/A,TRUE,"INT-Table";#N/A,#N/A,TRUE,"STEEL";#N/A,#N/A,TRUE,"Door"}</definedName>
    <definedName name="DIGN" localSheetId="20" hidden="1">{#N/A,#N/A,TRUE,"Basic";#N/A,#N/A,TRUE,"EXT-TABLE";#N/A,#N/A,TRUE,"STEEL";#N/A,#N/A,TRUE,"INT-Table";#N/A,#N/A,TRUE,"STEEL";#N/A,#N/A,TRUE,"Door"}</definedName>
    <definedName name="DIGN" localSheetId="22" hidden="1">{#N/A,#N/A,TRUE,"Basic";#N/A,#N/A,TRUE,"EXT-TABLE";#N/A,#N/A,TRUE,"STEEL";#N/A,#N/A,TRUE,"INT-Table";#N/A,#N/A,TRUE,"STEEL";#N/A,#N/A,TRUE,"Door"}</definedName>
    <definedName name="DIGN" localSheetId="24" hidden="1">{#N/A,#N/A,TRUE,"Basic";#N/A,#N/A,TRUE,"EXT-TABLE";#N/A,#N/A,TRUE,"STEEL";#N/A,#N/A,TRUE,"INT-Table";#N/A,#N/A,TRUE,"STEEL";#N/A,#N/A,TRUE,"Door"}</definedName>
    <definedName name="DIGN" localSheetId="28" hidden="1">{#N/A,#N/A,TRUE,"Basic";#N/A,#N/A,TRUE,"EXT-TABLE";#N/A,#N/A,TRUE,"STEEL";#N/A,#N/A,TRUE,"INT-Table";#N/A,#N/A,TRUE,"STEEL";#N/A,#N/A,TRUE,"Door"}</definedName>
    <definedName name="DIGN" localSheetId="14" hidden="1">{#N/A,#N/A,TRUE,"Basic";#N/A,#N/A,TRUE,"EXT-TABLE";#N/A,#N/A,TRUE,"STEEL";#N/A,#N/A,TRUE,"INT-Table";#N/A,#N/A,TRUE,"STEEL";#N/A,#N/A,TRUE,"Door"}</definedName>
    <definedName name="DIGN" hidden="1">{#N/A,#N/A,TRUE,"Basic";#N/A,#N/A,TRUE,"EXT-TABLE";#N/A,#N/A,TRUE,"STEEL";#N/A,#N/A,TRUE,"INT-Table";#N/A,#N/A,TRUE,"STEEL";#N/A,#N/A,TRUE,"Door"}</definedName>
    <definedName name="dim" localSheetId="12" hidden="1">{"'Sheet1'!$L$16"}</definedName>
    <definedName name="dim" localSheetId="11" hidden="1">{"'Sheet1'!$L$16"}</definedName>
    <definedName name="dim" localSheetId="13" hidden="1">{"'Sheet1'!$L$16"}</definedName>
    <definedName name="dim" localSheetId="16" hidden="1">{"'Sheet1'!$L$16"}</definedName>
    <definedName name="dim" localSheetId="21" hidden="1">{"'Sheet1'!$L$16"}</definedName>
    <definedName name="dim" localSheetId="18" hidden="1">{"'Sheet1'!$L$16"}</definedName>
    <definedName name="dim" localSheetId="19" hidden="1">{"'Sheet1'!$L$16"}</definedName>
    <definedName name="dim" localSheetId="20" hidden="1">{"'Sheet1'!$L$16"}</definedName>
    <definedName name="dim" localSheetId="22" hidden="1">{"'Sheet1'!$L$16"}</definedName>
    <definedName name="dim" localSheetId="24" hidden="1">{"'Sheet1'!$L$16"}</definedName>
    <definedName name="dim" localSheetId="28" hidden="1">{"'Sheet1'!$L$16"}</definedName>
    <definedName name="dim" localSheetId="14" hidden="1">{"'Sheet1'!$L$16"}</definedName>
    <definedName name="dim" hidden="1">{"'Sheet1'!$L$16"}</definedName>
    <definedName name="dinh">#REF!</definedName>
    <definedName name="direct1" hidden="1">#REF!</definedName>
    <definedName name="Discount" hidden="1">#REF!</definedName>
    <definedName name="Discountsheet" hidden="1">#REF!</definedName>
    <definedName name="display_area_2" hidden="1">#REF!</definedName>
    <definedName name="dj" localSheetId="12" hidden="1">{"'Sheet1'!$L$16"}</definedName>
    <definedName name="dj" localSheetId="11" hidden="1">{"'Sheet1'!$L$16"}</definedName>
    <definedName name="dj" localSheetId="13" hidden="1">{"'Sheet1'!$L$16"}</definedName>
    <definedName name="dj" localSheetId="16" hidden="1">{"'Sheet1'!$L$16"}</definedName>
    <definedName name="dj" localSheetId="21" hidden="1">{"'Sheet1'!$L$16"}</definedName>
    <definedName name="dj" localSheetId="18" hidden="1">{"'Sheet1'!$L$16"}</definedName>
    <definedName name="dj" localSheetId="19" hidden="1">{"'Sheet1'!$L$16"}</definedName>
    <definedName name="dj" localSheetId="20" hidden="1">{"'Sheet1'!$L$16"}</definedName>
    <definedName name="dj" localSheetId="22" hidden="1">{"'Sheet1'!$L$16"}</definedName>
    <definedName name="dj" localSheetId="24" hidden="1">{"'Sheet1'!$L$16"}</definedName>
    <definedName name="dj" localSheetId="28" hidden="1">{"'Sheet1'!$L$16"}</definedName>
    <definedName name="dj" localSheetId="14" hidden="1">{"'Sheet1'!$L$16"}</definedName>
    <definedName name="dj" hidden="1">{"'Sheet1'!$L$16"}</definedName>
    <definedName name="djhfyt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kfajkd" localSheetId="12" hidden="1">{"'용역비'!$A$4:$C$8"}</definedName>
    <definedName name="djkfajkd" localSheetId="11" hidden="1">{"'용역비'!$A$4:$C$8"}</definedName>
    <definedName name="djkfajkd" localSheetId="13" hidden="1">{"'용역비'!$A$4:$C$8"}</definedName>
    <definedName name="djkfajkd" localSheetId="16" hidden="1">{"'용역비'!$A$4:$C$8"}</definedName>
    <definedName name="djkfajkd" localSheetId="21" hidden="1">{"'용역비'!$A$4:$C$8"}</definedName>
    <definedName name="djkfajkd" localSheetId="18" hidden="1">{"'용역비'!$A$4:$C$8"}</definedName>
    <definedName name="djkfajkd" localSheetId="19" hidden="1">{"'용역비'!$A$4:$C$8"}</definedName>
    <definedName name="djkfajkd" localSheetId="20" hidden="1">{"'용역비'!$A$4:$C$8"}</definedName>
    <definedName name="djkfajkd" localSheetId="22" hidden="1">{"'용역비'!$A$4:$C$8"}</definedName>
    <definedName name="djkfajkd" localSheetId="24" hidden="1">{"'용역비'!$A$4:$C$8"}</definedName>
    <definedName name="djkfajkd" localSheetId="28" hidden="1">{"'용역비'!$A$4:$C$8"}</definedName>
    <definedName name="djkfajkd" localSheetId="14" hidden="1">{"'용역비'!$A$4:$C$8"}</definedName>
    <definedName name="djkfajkd" hidden="1">{"'용역비'!$A$4:$C$8"}</definedName>
    <definedName name="djkgklsdfgj" localSheetId="12" hidden="1">{"'Sheet1'!$L$16"}</definedName>
    <definedName name="djkgklsdfgj" localSheetId="11" hidden="1">{"'Sheet1'!$L$16"}</definedName>
    <definedName name="djkgklsdfgj" localSheetId="13" hidden="1">{"'Sheet1'!$L$16"}</definedName>
    <definedName name="djkgklsdfgj" localSheetId="16" hidden="1">{"'Sheet1'!$L$16"}</definedName>
    <definedName name="djkgklsdfgj" localSheetId="21" hidden="1">{"'Sheet1'!$L$16"}</definedName>
    <definedName name="djkgklsdfgj" localSheetId="18" hidden="1">{"'Sheet1'!$L$16"}</definedName>
    <definedName name="djkgklsdfgj" localSheetId="19" hidden="1">{"'Sheet1'!$L$16"}</definedName>
    <definedName name="djkgklsdfgj" localSheetId="20" hidden="1">{"'Sheet1'!$L$16"}</definedName>
    <definedName name="djkgklsdfgj" localSheetId="22" hidden="1">{"'Sheet1'!$L$16"}</definedName>
    <definedName name="djkgklsdfgj" localSheetId="24" hidden="1">{"'Sheet1'!$L$16"}</definedName>
    <definedName name="djkgklsdfgj" localSheetId="28" hidden="1">{"'Sheet1'!$L$16"}</definedName>
    <definedName name="djkgklsdfgj" localSheetId="14" hidden="1">{"'Sheet1'!$L$16"}</definedName>
    <definedName name="djkgklsdfgj" hidden="1">{"'Sheet1'!$L$16"}</definedName>
    <definedName name="djkvcirejfr4"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D" localSheetId="12" hidden="1">{#N/A,#N/A,FALSE,"주간공정";#N/A,#N/A,FALSE,"주간보고";#N/A,#N/A,FALSE,"주간공정표"}</definedName>
    <definedName name="DKD" localSheetId="11" hidden="1">{#N/A,#N/A,FALSE,"주간공정";#N/A,#N/A,FALSE,"주간보고";#N/A,#N/A,FALSE,"주간공정표"}</definedName>
    <definedName name="DKD" localSheetId="13" hidden="1">{#N/A,#N/A,FALSE,"주간공정";#N/A,#N/A,FALSE,"주간보고";#N/A,#N/A,FALSE,"주간공정표"}</definedName>
    <definedName name="DKD" localSheetId="16" hidden="1">{#N/A,#N/A,FALSE,"주간공정";#N/A,#N/A,FALSE,"주간보고";#N/A,#N/A,FALSE,"주간공정표"}</definedName>
    <definedName name="DKD" localSheetId="21" hidden="1">{#N/A,#N/A,FALSE,"주간공정";#N/A,#N/A,FALSE,"주간보고";#N/A,#N/A,FALSE,"주간공정표"}</definedName>
    <definedName name="DKD" localSheetId="18" hidden="1">{#N/A,#N/A,FALSE,"주간공정";#N/A,#N/A,FALSE,"주간보고";#N/A,#N/A,FALSE,"주간공정표"}</definedName>
    <definedName name="DKD" localSheetId="19" hidden="1">{#N/A,#N/A,FALSE,"주간공정";#N/A,#N/A,FALSE,"주간보고";#N/A,#N/A,FALSE,"주간공정표"}</definedName>
    <definedName name="DKD" localSheetId="20" hidden="1">{#N/A,#N/A,FALSE,"주간공정";#N/A,#N/A,FALSE,"주간보고";#N/A,#N/A,FALSE,"주간공정표"}</definedName>
    <definedName name="DKD" localSheetId="22" hidden="1">{#N/A,#N/A,FALSE,"주간공정";#N/A,#N/A,FALSE,"주간보고";#N/A,#N/A,FALSE,"주간공정표"}</definedName>
    <definedName name="DKD" localSheetId="24" hidden="1">{#N/A,#N/A,FALSE,"주간공정";#N/A,#N/A,FALSE,"주간보고";#N/A,#N/A,FALSE,"주간공정표"}</definedName>
    <definedName name="DKD" localSheetId="28" hidden="1">{#N/A,#N/A,FALSE,"주간공정";#N/A,#N/A,FALSE,"주간보고";#N/A,#N/A,FALSE,"주간공정표"}</definedName>
    <definedName name="DKD" localSheetId="14" hidden="1">{#N/A,#N/A,FALSE,"주간공정";#N/A,#N/A,FALSE,"주간보고";#N/A,#N/A,FALSE,"주간공정표"}</definedName>
    <definedName name="DKD" hidden="1">{#N/A,#N/A,FALSE,"주간공정";#N/A,#N/A,FALSE,"주간보고";#N/A,#N/A,FALSE,"주간공정표"}</definedName>
    <definedName name="dkdjhlajf" localSheetId="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2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1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2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2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2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dkdkd" localSheetId="12" hidden="1">{#N/A,#N/A,FALSE,"명세표"}</definedName>
    <definedName name="dkdkdkdkd" localSheetId="11" hidden="1">{#N/A,#N/A,FALSE,"명세표"}</definedName>
    <definedName name="dkdkdkdkd" localSheetId="13" hidden="1">{#N/A,#N/A,FALSE,"명세표"}</definedName>
    <definedName name="dkdkdkdkd" localSheetId="16" hidden="1">{#N/A,#N/A,FALSE,"명세표"}</definedName>
    <definedName name="dkdkdkdkd" localSheetId="21" hidden="1">{#N/A,#N/A,FALSE,"명세표"}</definedName>
    <definedName name="dkdkdkdkd" localSheetId="18" hidden="1">{#N/A,#N/A,FALSE,"명세표"}</definedName>
    <definedName name="dkdkdkdkd" localSheetId="19" hidden="1">{#N/A,#N/A,FALSE,"명세표"}</definedName>
    <definedName name="dkdkdkdkd" localSheetId="20" hidden="1">{#N/A,#N/A,FALSE,"명세표"}</definedName>
    <definedName name="dkdkdkdkd" localSheetId="22" hidden="1">{#N/A,#N/A,FALSE,"명세표"}</definedName>
    <definedName name="dkdkdkdkd" localSheetId="24" hidden="1">{#N/A,#N/A,FALSE,"명세표"}</definedName>
    <definedName name="dkdkdkdkd" localSheetId="28" hidden="1">{#N/A,#N/A,FALSE,"명세표"}</definedName>
    <definedName name="dkdkdkdkd" localSheetId="14" hidden="1">{#N/A,#N/A,FALSE,"명세표"}</definedName>
    <definedName name="dkdkdkdkd" hidden="1">{#N/A,#N/A,FALSE,"명세표"}</definedName>
    <definedName name="DKDLFJKDS" localSheetId="12" hidden="1">{#N/A,#N/A,TRUE,"Basic";#N/A,#N/A,TRUE,"EXT-TABLE";#N/A,#N/A,TRUE,"STEEL";#N/A,#N/A,TRUE,"INT-Table";#N/A,#N/A,TRUE,"STEEL";#N/A,#N/A,TRUE,"Door"}</definedName>
    <definedName name="DKDLFJKDS" localSheetId="11" hidden="1">{#N/A,#N/A,TRUE,"Basic";#N/A,#N/A,TRUE,"EXT-TABLE";#N/A,#N/A,TRUE,"STEEL";#N/A,#N/A,TRUE,"INT-Table";#N/A,#N/A,TRUE,"STEEL";#N/A,#N/A,TRUE,"Door"}</definedName>
    <definedName name="DKDLFJKDS" localSheetId="13" hidden="1">{#N/A,#N/A,TRUE,"Basic";#N/A,#N/A,TRUE,"EXT-TABLE";#N/A,#N/A,TRUE,"STEEL";#N/A,#N/A,TRUE,"INT-Table";#N/A,#N/A,TRUE,"STEEL";#N/A,#N/A,TRUE,"Door"}</definedName>
    <definedName name="DKDLFJKDS" localSheetId="16" hidden="1">{#N/A,#N/A,TRUE,"Basic";#N/A,#N/A,TRUE,"EXT-TABLE";#N/A,#N/A,TRUE,"STEEL";#N/A,#N/A,TRUE,"INT-Table";#N/A,#N/A,TRUE,"STEEL";#N/A,#N/A,TRUE,"Door"}</definedName>
    <definedName name="DKDLFJKDS" localSheetId="21" hidden="1">{#N/A,#N/A,TRUE,"Basic";#N/A,#N/A,TRUE,"EXT-TABLE";#N/A,#N/A,TRUE,"STEEL";#N/A,#N/A,TRUE,"INT-Table";#N/A,#N/A,TRUE,"STEEL";#N/A,#N/A,TRUE,"Door"}</definedName>
    <definedName name="DKDLFJKDS" localSheetId="18" hidden="1">{#N/A,#N/A,TRUE,"Basic";#N/A,#N/A,TRUE,"EXT-TABLE";#N/A,#N/A,TRUE,"STEEL";#N/A,#N/A,TRUE,"INT-Table";#N/A,#N/A,TRUE,"STEEL";#N/A,#N/A,TRUE,"Door"}</definedName>
    <definedName name="DKDLFJKDS" localSheetId="19" hidden="1">{#N/A,#N/A,TRUE,"Basic";#N/A,#N/A,TRUE,"EXT-TABLE";#N/A,#N/A,TRUE,"STEEL";#N/A,#N/A,TRUE,"INT-Table";#N/A,#N/A,TRUE,"STEEL";#N/A,#N/A,TRUE,"Door"}</definedName>
    <definedName name="DKDLFJKDS" localSheetId="20" hidden="1">{#N/A,#N/A,TRUE,"Basic";#N/A,#N/A,TRUE,"EXT-TABLE";#N/A,#N/A,TRUE,"STEEL";#N/A,#N/A,TRUE,"INT-Table";#N/A,#N/A,TRUE,"STEEL";#N/A,#N/A,TRUE,"Door"}</definedName>
    <definedName name="DKDLFJKDS" localSheetId="22" hidden="1">{#N/A,#N/A,TRUE,"Basic";#N/A,#N/A,TRUE,"EXT-TABLE";#N/A,#N/A,TRUE,"STEEL";#N/A,#N/A,TRUE,"INT-Table";#N/A,#N/A,TRUE,"STEEL";#N/A,#N/A,TRUE,"Door"}</definedName>
    <definedName name="DKDLFJKDS" localSheetId="24" hidden="1">{#N/A,#N/A,TRUE,"Basic";#N/A,#N/A,TRUE,"EXT-TABLE";#N/A,#N/A,TRUE,"STEEL";#N/A,#N/A,TRUE,"INT-Table";#N/A,#N/A,TRUE,"STEEL";#N/A,#N/A,TRUE,"Door"}</definedName>
    <definedName name="DKDLFJKDS" localSheetId="28" hidden="1">{#N/A,#N/A,TRUE,"Basic";#N/A,#N/A,TRUE,"EXT-TABLE";#N/A,#N/A,TRUE,"STEEL";#N/A,#N/A,TRUE,"INT-Table";#N/A,#N/A,TRUE,"STEEL";#N/A,#N/A,TRUE,"Door"}</definedName>
    <definedName name="DKDLFJKDS" localSheetId="14" hidden="1">{#N/A,#N/A,TRUE,"Basic";#N/A,#N/A,TRUE,"EXT-TABLE";#N/A,#N/A,TRUE,"STEEL";#N/A,#N/A,TRUE,"INT-Table";#N/A,#N/A,TRUE,"STEEL";#N/A,#N/A,TRUE,"Door"}</definedName>
    <definedName name="DKDLFJKDS" hidden="1">{#N/A,#N/A,TRUE,"Basic";#N/A,#N/A,TRUE,"EXT-TABLE";#N/A,#N/A,TRUE,"STEEL";#N/A,#N/A,TRUE,"INT-Table";#N/A,#N/A,TRUE,"STEEL";#N/A,#N/A,TRUE,"Door"}</definedName>
    <definedName name="DKFALJFLAJFLKAJ" localSheetId="12" hidden="1">{#N/A,#N/A,FALSE,"CCTV"}</definedName>
    <definedName name="DKFALJFLAJFLKAJ" localSheetId="11" hidden="1">{#N/A,#N/A,FALSE,"CCTV"}</definedName>
    <definedName name="DKFALJFLAJFLKAJ" localSheetId="13" hidden="1">{#N/A,#N/A,FALSE,"CCTV"}</definedName>
    <definedName name="DKFALJFLAJFLKAJ" localSheetId="16" hidden="1">{#N/A,#N/A,FALSE,"CCTV"}</definedName>
    <definedName name="DKFALJFLAJFLKAJ" localSheetId="21" hidden="1">{#N/A,#N/A,FALSE,"CCTV"}</definedName>
    <definedName name="DKFALJFLAJFLKAJ" localSheetId="18" hidden="1">{#N/A,#N/A,FALSE,"CCTV"}</definedName>
    <definedName name="DKFALJFLAJFLKAJ" localSheetId="19" hidden="1">{#N/A,#N/A,FALSE,"CCTV"}</definedName>
    <definedName name="DKFALJFLAJFLKAJ" localSheetId="20" hidden="1">{#N/A,#N/A,FALSE,"CCTV"}</definedName>
    <definedName name="DKFALJFLAJFLKAJ" localSheetId="22" hidden="1">{#N/A,#N/A,FALSE,"CCTV"}</definedName>
    <definedName name="DKFALJFLAJFLKAJ" localSheetId="24" hidden="1">{#N/A,#N/A,FALSE,"CCTV"}</definedName>
    <definedName name="DKFALJFLAJFLKAJ" localSheetId="28" hidden="1">{#N/A,#N/A,FALSE,"CCTV"}</definedName>
    <definedName name="DKFALJFLAJFLKAJ" localSheetId="14" hidden="1">{#N/A,#N/A,FALSE,"CCTV"}</definedName>
    <definedName name="DKFALJFLAJFLKAJ" hidden="1">{#N/A,#N/A,FALSE,"CCTV"}</definedName>
    <definedName name="dkfhbdjmnet" localSheetId="12" hidden="1">{"'Sheet1'!$L$16"}</definedName>
    <definedName name="dkfhbdjmnet" localSheetId="11" hidden="1">{"'Sheet1'!$L$16"}</definedName>
    <definedName name="dkfhbdjmnet" localSheetId="13" hidden="1">{"'Sheet1'!$L$16"}</definedName>
    <definedName name="dkfhbdjmnet" localSheetId="16" hidden="1">{"'Sheet1'!$L$16"}</definedName>
    <definedName name="dkfhbdjmnet" localSheetId="21" hidden="1">{"'Sheet1'!$L$16"}</definedName>
    <definedName name="dkfhbdjmnet" localSheetId="18" hidden="1">{"'Sheet1'!$L$16"}</definedName>
    <definedName name="dkfhbdjmnet" localSheetId="19" hidden="1">{"'Sheet1'!$L$16"}</definedName>
    <definedName name="dkfhbdjmnet" localSheetId="20" hidden="1">{"'Sheet1'!$L$16"}</definedName>
    <definedName name="dkfhbdjmnet" localSheetId="22" hidden="1">{"'Sheet1'!$L$16"}</definedName>
    <definedName name="dkfhbdjmnet" localSheetId="24" hidden="1">{"'Sheet1'!$L$16"}</definedName>
    <definedName name="dkfhbdjmnet" localSheetId="28" hidden="1">{"'Sheet1'!$L$16"}</definedName>
    <definedName name="dkfhbdjmnet" localSheetId="14" hidden="1">{"'Sheet1'!$L$16"}</definedName>
    <definedName name="dkfhbdjmnet" hidden="1">{"'Sheet1'!$L$16"}</definedName>
    <definedName name="dkflw" localSheetId="12" hidden="1">{#N/A,#N/A,FALSE,"Gesamt";#N/A,#N/A,FALSE,"Ree KG";#N/A,#N/A,FALSE,"Ree Inter";#N/A,#N/A,FALSE,"BTM";#N/A,#N/A,FALSE,"GmbH";#N/A,#N/A,FALSE,"Sonstige"}</definedName>
    <definedName name="dkflw" localSheetId="11" hidden="1">{#N/A,#N/A,FALSE,"Gesamt";#N/A,#N/A,FALSE,"Ree KG";#N/A,#N/A,FALSE,"Ree Inter";#N/A,#N/A,FALSE,"BTM";#N/A,#N/A,FALSE,"GmbH";#N/A,#N/A,FALSE,"Sonstige"}</definedName>
    <definedName name="dkflw" localSheetId="13" hidden="1">{#N/A,#N/A,FALSE,"Gesamt";#N/A,#N/A,FALSE,"Ree KG";#N/A,#N/A,FALSE,"Ree Inter";#N/A,#N/A,FALSE,"BTM";#N/A,#N/A,FALSE,"GmbH";#N/A,#N/A,FALSE,"Sonstige"}</definedName>
    <definedName name="dkflw" localSheetId="16" hidden="1">{#N/A,#N/A,FALSE,"Gesamt";#N/A,#N/A,FALSE,"Ree KG";#N/A,#N/A,FALSE,"Ree Inter";#N/A,#N/A,FALSE,"BTM";#N/A,#N/A,FALSE,"GmbH";#N/A,#N/A,FALSE,"Sonstige"}</definedName>
    <definedName name="dkflw" localSheetId="21" hidden="1">{#N/A,#N/A,FALSE,"Gesamt";#N/A,#N/A,FALSE,"Ree KG";#N/A,#N/A,FALSE,"Ree Inter";#N/A,#N/A,FALSE,"BTM";#N/A,#N/A,FALSE,"GmbH";#N/A,#N/A,FALSE,"Sonstige"}</definedName>
    <definedName name="dkflw" localSheetId="18" hidden="1">{#N/A,#N/A,FALSE,"Gesamt";#N/A,#N/A,FALSE,"Ree KG";#N/A,#N/A,FALSE,"Ree Inter";#N/A,#N/A,FALSE,"BTM";#N/A,#N/A,FALSE,"GmbH";#N/A,#N/A,FALSE,"Sonstige"}</definedName>
    <definedName name="dkflw" localSheetId="19" hidden="1">{#N/A,#N/A,FALSE,"Gesamt";#N/A,#N/A,FALSE,"Ree KG";#N/A,#N/A,FALSE,"Ree Inter";#N/A,#N/A,FALSE,"BTM";#N/A,#N/A,FALSE,"GmbH";#N/A,#N/A,FALSE,"Sonstige"}</definedName>
    <definedName name="dkflw" localSheetId="20" hidden="1">{#N/A,#N/A,FALSE,"Gesamt";#N/A,#N/A,FALSE,"Ree KG";#N/A,#N/A,FALSE,"Ree Inter";#N/A,#N/A,FALSE,"BTM";#N/A,#N/A,FALSE,"GmbH";#N/A,#N/A,FALSE,"Sonstige"}</definedName>
    <definedName name="dkflw" localSheetId="22" hidden="1">{#N/A,#N/A,FALSE,"Gesamt";#N/A,#N/A,FALSE,"Ree KG";#N/A,#N/A,FALSE,"Ree Inter";#N/A,#N/A,FALSE,"BTM";#N/A,#N/A,FALSE,"GmbH";#N/A,#N/A,FALSE,"Sonstige"}</definedName>
    <definedName name="dkflw" localSheetId="24" hidden="1">{#N/A,#N/A,FALSE,"Gesamt";#N/A,#N/A,FALSE,"Ree KG";#N/A,#N/A,FALSE,"Ree Inter";#N/A,#N/A,FALSE,"BTM";#N/A,#N/A,FALSE,"GmbH";#N/A,#N/A,FALSE,"Sonstige"}</definedName>
    <definedName name="dkflw" localSheetId="28" hidden="1">{#N/A,#N/A,FALSE,"Gesamt";#N/A,#N/A,FALSE,"Ree KG";#N/A,#N/A,FALSE,"Ree Inter";#N/A,#N/A,FALSE,"BTM";#N/A,#N/A,FALSE,"GmbH";#N/A,#N/A,FALSE,"Sonstige"}</definedName>
    <definedName name="dkflw" localSheetId="14" hidden="1">{#N/A,#N/A,FALSE,"Gesamt";#N/A,#N/A,FALSE,"Ree KG";#N/A,#N/A,FALSE,"Ree Inter";#N/A,#N/A,FALSE,"BTM";#N/A,#N/A,FALSE,"GmbH";#N/A,#N/A,FALSE,"Sonstige"}</definedName>
    <definedName name="dkflw" hidden="1">{#N/A,#N/A,FALSE,"Gesamt";#N/A,#N/A,FALSE,"Ree KG";#N/A,#N/A,FALSE,"Ree Inter";#N/A,#N/A,FALSE,"BTM";#N/A,#N/A,FALSE,"GmbH";#N/A,#N/A,FALSE,"Sonstige"}</definedName>
    <definedName name="dkhhgkl" localSheetId="12" hidden="1">{"'Sheet1'!$L$16"}</definedName>
    <definedName name="dkhhgkl" localSheetId="11" hidden="1">{"'Sheet1'!$L$16"}</definedName>
    <definedName name="dkhhgkl" localSheetId="13" hidden="1">{"'Sheet1'!$L$16"}</definedName>
    <definedName name="dkhhgkl" localSheetId="16" hidden="1">{"'Sheet1'!$L$16"}</definedName>
    <definedName name="dkhhgkl" localSheetId="21" hidden="1">{"'Sheet1'!$L$16"}</definedName>
    <definedName name="dkhhgkl" localSheetId="18" hidden="1">{"'Sheet1'!$L$16"}</definedName>
    <definedName name="dkhhgkl" localSheetId="19" hidden="1">{"'Sheet1'!$L$16"}</definedName>
    <definedName name="dkhhgkl" localSheetId="20" hidden="1">{"'Sheet1'!$L$16"}</definedName>
    <definedName name="dkhhgkl" localSheetId="22" hidden="1">{"'Sheet1'!$L$16"}</definedName>
    <definedName name="dkhhgkl" localSheetId="24" hidden="1">{"'Sheet1'!$L$16"}</definedName>
    <definedName name="dkhhgkl" localSheetId="28" hidden="1">{"'Sheet1'!$L$16"}</definedName>
    <definedName name="dkhhgkl" localSheetId="14" hidden="1">{"'Sheet1'!$L$16"}</definedName>
    <definedName name="dkhhgkl" hidden="1">{"'Sheet1'!$L$16"}</definedName>
    <definedName name="dkljfsdkjf" hidden="1">#REF!</definedName>
    <definedName name="dkllljjljljk" localSheetId="12" hidden="1">{#N/A,#N/A,FALSE,"Tabelle2";#N/A,#N/A,FALSE,"Tabelle1"}</definedName>
    <definedName name="dkllljjljljk" localSheetId="11" hidden="1">{#N/A,#N/A,FALSE,"Tabelle2";#N/A,#N/A,FALSE,"Tabelle1"}</definedName>
    <definedName name="dkllljjljljk" localSheetId="13" hidden="1">{#N/A,#N/A,FALSE,"Tabelle2";#N/A,#N/A,FALSE,"Tabelle1"}</definedName>
    <definedName name="dkllljjljljk" localSheetId="16" hidden="1">{#N/A,#N/A,FALSE,"Tabelle2";#N/A,#N/A,FALSE,"Tabelle1"}</definedName>
    <definedName name="dkllljjljljk" localSheetId="21" hidden="1">{#N/A,#N/A,FALSE,"Tabelle2";#N/A,#N/A,FALSE,"Tabelle1"}</definedName>
    <definedName name="dkllljjljljk" localSheetId="18" hidden="1">{#N/A,#N/A,FALSE,"Tabelle2";#N/A,#N/A,FALSE,"Tabelle1"}</definedName>
    <definedName name="dkllljjljljk" localSheetId="19" hidden="1">{#N/A,#N/A,FALSE,"Tabelle2";#N/A,#N/A,FALSE,"Tabelle1"}</definedName>
    <definedName name="dkllljjljljk" localSheetId="20" hidden="1">{#N/A,#N/A,FALSE,"Tabelle2";#N/A,#N/A,FALSE,"Tabelle1"}</definedName>
    <definedName name="dkllljjljljk" localSheetId="22" hidden="1">{#N/A,#N/A,FALSE,"Tabelle2";#N/A,#N/A,FALSE,"Tabelle1"}</definedName>
    <definedName name="dkllljjljljk" localSheetId="24" hidden="1">{#N/A,#N/A,FALSE,"Tabelle2";#N/A,#N/A,FALSE,"Tabelle1"}</definedName>
    <definedName name="dkllljjljljk" localSheetId="28" hidden="1">{#N/A,#N/A,FALSE,"Tabelle2";#N/A,#N/A,FALSE,"Tabelle1"}</definedName>
    <definedName name="dkllljjljljk" localSheetId="14" hidden="1">{#N/A,#N/A,FALSE,"Tabelle2";#N/A,#N/A,FALSE,"Tabelle1"}</definedName>
    <definedName name="dkllljjljljk" hidden="1">{#N/A,#N/A,FALSE,"Tabelle2";#N/A,#N/A,FALSE,"Tabelle1"}</definedName>
    <definedName name="dkls" localSheetId="12" hidden="1">{#N/A,#N/A,FALSE,"COVER";#N/A,#N/A,FALSE,"0";#N/A,#N/A,FALSE,"1";#N/A,#N/A,FALSE,"2";#N/A,#N/A,FALSE,"3";#N/A,#N/A,FALSE,"4";#N/A,#N/A,FALSE,"5";#N/A,#N/A,FALSE,"6";#N/A,#N/A,FALSE,"7";#N/A,#N/A,FALSE,"8";#N/A,#N/A,FALSE,"9";#N/A,#N/A,FALSE,"10";#N/A,#N/A,FALSE,"11"}</definedName>
    <definedName name="dkls" localSheetId="11" hidden="1">{#N/A,#N/A,FALSE,"COVER";#N/A,#N/A,FALSE,"0";#N/A,#N/A,FALSE,"1";#N/A,#N/A,FALSE,"2";#N/A,#N/A,FALSE,"3";#N/A,#N/A,FALSE,"4";#N/A,#N/A,FALSE,"5";#N/A,#N/A,FALSE,"6";#N/A,#N/A,FALSE,"7";#N/A,#N/A,FALSE,"8";#N/A,#N/A,FALSE,"9";#N/A,#N/A,FALSE,"10";#N/A,#N/A,FALSE,"11"}</definedName>
    <definedName name="dkls" localSheetId="13" hidden="1">{#N/A,#N/A,FALSE,"COVER";#N/A,#N/A,FALSE,"0";#N/A,#N/A,FALSE,"1";#N/A,#N/A,FALSE,"2";#N/A,#N/A,FALSE,"3";#N/A,#N/A,FALSE,"4";#N/A,#N/A,FALSE,"5";#N/A,#N/A,FALSE,"6";#N/A,#N/A,FALSE,"7";#N/A,#N/A,FALSE,"8";#N/A,#N/A,FALSE,"9";#N/A,#N/A,FALSE,"10";#N/A,#N/A,FALSE,"11"}</definedName>
    <definedName name="dkls" localSheetId="16" hidden="1">{#N/A,#N/A,FALSE,"COVER";#N/A,#N/A,FALSE,"0";#N/A,#N/A,FALSE,"1";#N/A,#N/A,FALSE,"2";#N/A,#N/A,FALSE,"3";#N/A,#N/A,FALSE,"4";#N/A,#N/A,FALSE,"5";#N/A,#N/A,FALSE,"6";#N/A,#N/A,FALSE,"7";#N/A,#N/A,FALSE,"8";#N/A,#N/A,FALSE,"9";#N/A,#N/A,FALSE,"10";#N/A,#N/A,FALSE,"11"}</definedName>
    <definedName name="dkls" localSheetId="21" hidden="1">{#N/A,#N/A,FALSE,"COVER";#N/A,#N/A,FALSE,"0";#N/A,#N/A,FALSE,"1";#N/A,#N/A,FALSE,"2";#N/A,#N/A,FALSE,"3";#N/A,#N/A,FALSE,"4";#N/A,#N/A,FALSE,"5";#N/A,#N/A,FALSE,"6";#N/A,#N/A,FALSE,"7";#N/A,#N/A,FALSE,"8";#N/A,#N/A,FALSE,"9";#N/A,#N/A,FALSE,"10";#N/A,#N/A,FALSE,"11"}</definedName>
    <definedName name="dkls" localSheetId="18" hidden="1">{#N/A,#N/A,FALSE,"COVER";#N/A,#N/A,FALSE,"0";#N/A,#N/A,FALSE,"1";#N/A,#N/A,FALSE,"2";#N/A,#N/A,FALSE,"3";#N/A,#N/A,FALSE,"4";#N/A,#N/A,FALSE,"5";#N/A,#N/A,FALSE,"6";#N/A,#N/A,FALSE,"7";#N/A,#N/A,FALSE,"8";#N/A,#N/A,FALSE,"9";#N/A,#N/A,FALSE,"10";#N/A,#N/A,FALSE,"11"}</definedName>
    <definedName name="dkls" localSheetId="19" hidden="1">{#N/A,#N/A,FALSE,"COVER";#N/A,#N/A,FALSE,"0";#N/A,#N/A,FALSE,"1";#N/A,#N/A,FALSE,"2";#N/A,#N/A,FALSE,"3";#N/A,#N/A,FALSE,"4";#N/A,#N/A,FALSE,"5";#N/A,#N/A,FALSE,"6";#N/A,#N/A,FALSE,"7";#N/A,#N/A,FALSE,"8";#N/A,#N/A,FALSE,"9";#N/A,#N/A,FALSE,"10";#N/A,#N/A,FALSE,"11"}</definedName>
    <definedName name="dkls" localSheetId="20" hidden="1">{#N/A,#N/A,FALSE,"COVER";#N/A,#N/A,FALSE,"0";#N/A,#N/A,FALSE,"1";#N/A,#N/A,FALSE,"2";#N/A,#N/A,FALSE,"3";#N/A,#N/A,FALSE,"4";#N/A,#N/A,FALSE,"5";#N/A,#N/A,FALSE,"6";#N/A,#N/A,FALSE,"7";#N/A,#N/A,FALSE,"8";#N/A,#N/A,FALSE,"9";#N/A,#N/A,FALSE,"10";#N/A,#N/A,FALSE,"11"}</definedName>
    <definedName name="dkls" localSheetId="22" hidden="1">{#N/A,#N/A,FALSE,"COVER";#N/A,#N/A,FALSE,"0";#N/A,#N/A,FALSE,"1";#N/A,#N/A,FALSE,"2";#N/A,#N/A,FALSE,"3";#N/A,#N/A,FALSE,"4";#N/A,#N/A,FALSE,"5";#N/A,#N/A,FALSE,"6";#N/A,#N/A,FALSE,"7";#N/A,#N/A,FALSE,"8";#N/A,#N/A,FALSE,"9";#N/A,#N/A,FALSE,"10";#N/A,#N/A,FALSE,"11"}</definedName>
    <definedName name="dkls" localSheetId="24" hidden="1">{#N/A,#N/A,FALSE,"COVER";#N/A,#N/A,FALSE,"0";#N/A,#N/A,FALSE,"1";#N/A,#N/A,FALSE,"2";#N/A,#N/A,FALSE,"3";#N/A,#N/A,FALSE,"4";#N/A,#N/A,FALSE,"5";#N/A,#N/A,FALSE,"6";#N/A,#N/A,FALSE,"7";#N/A,#N/A,FALSE,"8";#N/A,#N/A,FALSE,"9";#N/A,#N/A,FALSE,"10";#N/A,#N/A,FALSE,"11"}</definedName>
    <definedName name="dkls" localSheetId="28" hidden="1">{#N/A,#N/A,FALSE,"COVER";#N/A,#N/A,FALSE,"0";#N/A,#N/A,FALSE,"1";#N/A,#N/A,FALSE,"2";#N/A,#N/A,FALSE,"3";#N/A,#N/A,FALSE,"4";#N/A,#N/A,FALSE,"5";#N/A,#N/A,FALSE,"6";#N/A,#N/A,FALSE,"7";#N/A,#N/A,FALSE,"8";#N/A,#N/A,FALSE,"9";#N/A,#N/A,FALSE,"10";#N/A,#N/A,FALSE,"11"}</definedName>
    <definedName name="dkls" localSheetId="14" hidden="1">{#N/A,#N/A,FALSE,"COVER";#N/A,#N/A,FALSE,"0";#N/A,#N/A,FALSE,"1";#N/A,#N/A,FALSE,"2";#N/A,#N/A,FALSE,"3";#N/A,#N/A,FALSE,"4";#N/A,#N/A,FALSE,"5";#N/A,#N/A,FALSE,"6";#N/A,#N/A,FALSE,"7";#N/A,#N/A,FALSE,"8";#N/A,#N/A,FALSE,"9";#N/A,#N/A,FALSE,"10";#N/A,#N/A,FALSE,"11"}</definedName>
    <definedName name="dkls" hidden="1">{#N/A,#N/A,FALSE,"COVER";#N/A,#N/A,FALSE,"0";#N/A,#N/A,FALSE,"1";#N/A,#N/A,FALSE,"2";#N/A,#N/A,FALSE,"3";#N/A,#N/A,FALSE,"4";#N/A,#N/A,FALSE,"5";#N/A,#N/A,FALSE,"6";#N/A,#N/A,FALSE,"7";#N/A,#N/A,FALSE,"8";#N/A,#N/A,FALSE,"9";#N/A,#N/A,FALSE,"10";#N/A,#N/A,FALSE,"11"}</definedName>
    <definedName name="dknec">#REF!</definedName>
    <definedName name="dkngloc">#REF!</definedName>
    <definedName name="dksk"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 localSheetId="12" hidden="1">{#N/A,#N/A,FALSE,"CCTV"}</definedName>
    <definedName name="DKTT" localSheetId="11" hidden="1">{#N/A,#N/A,FALSE,"CCTV"}</definedName>
    <definedName name="DKTT" localSheetId="13" hidden="1">{#N/A,#N/A,FALSE,"CCTV"}</definedName>
    <definedName name="DKTT" localSheetId="16" hidden="1">{#N/A,#N/A,FALSE,"CCTV"}</definedName>
    <definedName name="DKTT" localSheetId="21" hidden="1">{#N/A,#N/A,FALSE,"CCTV"}</definedName>
    <definedName name="DKTT" localSheetId="18" hidden="1">{#N/A,#N/A,FALSE,"CCTV"}</definedName>
    <definedName name="DKTT" localSheetId="19" hidden="1">{#N/A,#N/A,FALSE,"CCTV"}</definedName>
    <definedName name="DKTT" localSheetId="20" hidden="1">{#N/A,#N/A,FALSE,"CCTV"}</definedName>
    <definedName name="DKTT" localSheetId="22" hidden="1">{#N/A,#N/A,FALSE,"CCTV"}</definedName>
    <definedName name="DKTT" localSheetId="24" hidden="1">{#N/A,#N/A,FALSE,"CCTV"}</definedName>
    <definedName name="DKTT" localSheetId="28" hidden="1">{#N/A,#N/A,FALSE,"CCTV"}</definedName>
    <definedName name="DKTT" localSheetId="14" hidden="1">{#N/A,#N/A,FALSE,"CCTV"}</definedName>
    <definedName name="DKTT" hidden="1">{#N/A,#N/A,FALSE,"CCTV"}</definedName>
    <definedName name="dkvnkefv"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L15HT">#REF!</definedName>
    <definedName name="DL16HT">#REF!</definedName>
    <definedName name="DL19HT">#REF!</definedName>
    <definedName name="DL20HT">#REF!</definedName>
    <definedName name="DLCC">#REF!</definedName>
    <definedName name="DLD" localSheetId="12" hidden="1">{#N/A,#N/A,FALSE,"주간공정";#N/A,#N/A,FALSE,"주간보고";#N/A,#N/A,FALSE,"주간공정표"}</definedName>
    <definedName name="DLD" localSheetId="11" hidden="1">{#N/A,#N/A,FALSE,"주간공정";#N/A,#N/A,FALSE,"주간보고";#N/A,#N/A,FALSE,"주간공정표"}</definedName>
    <definedName name="DLD" localSheetId="13" hidden="1">{#N/A,#N/A,FALSE,"주간공정";#N/A,#N/A,FALSE,"주간보고";#N/A,#N/A,FALSE,"주간공정표"}</definedName>
    <definedName name="DLD" localSheetId="16" hidden="1">{#N/A,#N/A,FALSE,"주간공정";#N/A,#N/A,FALSE,"주간보고";#N/A,#N/A,FALSE,"주간공정표"}</definedName>
    <definedName name="DLD" localSheetId="21" hidden="1">{#N/A,#N/A,FALSE,"주간공정";#N/A,#N/A,FALSE,"주간보고";#N/A,#N/A,FALSE,"주간공정표"}</definedName>
    <definedName name="DLD" localSheetId="18" hidden="1">{#N/A,#N/A,FALSE,"주간공정";#N/A,#N/A,FALSE,"주간보고";#N/A,#N/A,FALSE,"주간공정표"}</definedName>
    <definedName name="DLD" localSheetId="19" hidden="1">{#N/A,#N/A,FALSE,"주간공정";#N/A,#N/A,FALSE,"주간보고";#N/A,#N/A,FALSE,"주간공정표"}</definedName>
    <definedName name="DLD" localSheetId="20" hidden="1">{#N/A,#N/A,FALSE,"주간공정";#N/A,#N/A,FALSE,"주간보고";#N/A,#N/A,FALSE,"주간공정표"}</definedName>
    <definedName name="DLD" localSheetId="22" hidden="1">{#N/A,#N/A,FALSE,"주간공정";#N/A,#N/A,FALSE,"주간보고";#N/A,#N/A,FALSE,"주간공정표"}</definedName>
    <definedName name="DLD" localSheetId="24" hidden="1">{#N/A,#N/A,FALSE,"주간공정";#N/A,#N/A,FALSE,"주간보고";#N/A,#N/A,FALSE,"주간공정표"}</definedName>
    <definedName name="DLD" localSheetId="28" hidden="1">{#N/A,#N/A,FALSE,"주간공정";#N/A,#N/A,FALSE,"주간보고";#N/A,#N/A,FALSE,"주간공정표"}</definedName>
    <definedName name="DLD" localSheetId="14" hidden="1">{#N/A,#N/A,FALSE,"주간공정";#N/A,#N/A,FALSE,"주간보고";#N/A,#N/A,FALSE,"주간공정표"}</definedName>
    <definedName name="DLD" hidden="1">{#N/A,#N/A,FALSE,"주간공정";#N/A,#N/A,FALSE,"주간보고";#N/A,#N/A,FALSE,"주간공정표"}</definedName>
    <definedName name="dldldldll" hidden="1">#REF!</definedName>
    <definedName name="dldyddn" localSheetId="12" hidden="1">{"'별표'!$N$220"}</definedName>
    <definedName name="dldyddn" localSheetId="11" hidden="1">{"'별표'!$N$220"}</definedName>
    <definedName name="dldyddn" localSheetId="13" hidden="1">{"'별표'!$N$220"}</definedName>
    <definedName name="dldyddn" localSheetId="16" hidden="1">{"'별표'!$N$220"}</definedName>
    <definedName name="dldyddn" localSheetId="21" hidden="1">{"'별표'!$N$220"}</definedName>
    <definedName name="dldyddn" localSheetId="18" hidden="1">{"'별표'!$N$220"}</definedName>
    <definedName name="dldyddn" localSheetId="19" hidden="1">{"'별표'!$N$220"}</definedName>
    <definedName name="dldyddn" localSheetId="20" hidden="1">{"'별표'!$N$220"}</definedName>
    <definedName name="dldyddn" localSheetId="22" hidden="1">{"'별표'!$N$220"}</definedName>
    <definedName name="dldyddn" localSheetId="24" hidden="1">{"'별표'!$N$220"}</definedName>
    <definedName name="dldyddn" localSheetId="28" hidden="1">{"'별표'!$N$220"}</definedName>
    <definedName name="dldyddn" localSheetId="14" hidden="1">{"'별표'!$N$220"}</definedName>
    <definedName name="dldyddn" hidden="1">{"'별표'!$N$220"}</definedName>
    <definedName name="dlff" localSheetId="12" hidden="1">{#N/A,#N/A,FALSE,"운반시간"}</definedName>
    <definedName name="dlff" localSheetId="11" hidden="1">{#N/A,#N/A,FALSE,"운반시간"}</definedName>
    <definedName name="dlff" localSheetId="13" hidden="1">{#N/A,#N/A,FALSE,"운반시간"}</definedName>
    <definedName name="dlff" localSheetId="16" hidden="1">{#N/A,#N/A,FALSE,"운반시간"}</definedName>
    <definedName name="dlff" localSheetId="21" hidden="1">{#N/A,#N/A,FALSE,"운반시간"}</definedName>
    <definedName name="dlff" localSheetId="18" hidden="1">{#N/A,#N/A,FALSE,"운반시간"}</definedName>
    <definedName name="dlff" localSheetId="19" hidden="1">{#N/A,#N/A,FALSE,"운반시간"}</definedName>
    <definedName name="dlff" localSheetId="20" hidden="1">{#N/A,#N/A,FALSE,"운반시간"}</definedName>
    <definedName name="dlff" localSheetId="22" hidden="1">{#N/A,#N/A,FALSE,"운반시간"}</definedName>
    <definedName name="dlff" localSheetId="24" hidden="1">{#N/A,#N/A,FALSE,"운반시간"}</definedName>
    <definedName name="dlff" localSheetId="28" hidden="1">{#N/A,#N/A,FALSE,"운반시간"}</definedName>
    <definedName name="dlff" localSheetId="14" hidden="1">{#N/A,#N/A,FALSE,"운반시간"}</definedName>
    <definedName name="dlff" hidden="1">{#N/A,#N/A,FALSE,"운반시간"}</definedName>
    <definedName name="dlfl" localSheetId="12" hidden="1">{#N/A,#N/A,FALSE,"지침";#N/A,#N/A,FALSE,"환경분석";#N/A,#N/A,FALSE,"Sheet16"}</definedName>
    <definedName name="dlfl" localSheetId="11" hidden="1">{#N/A,#N/A,FALSE,"지침";#N/A,#N/A,FALSE,"환경분석";#N/A,#N/A,FALSE,"Sheet16"}</definedName>
    <definedName name="dlfl" localSheetId="13" hidden="1">{#N/A,#N/A,FALSE,"지침";#N/A,#N/A,FALSE,"환경분석";#N/A,#N/A,FALSE,"Sheet16"}</definedName>
    <definedName name="dlfl" localSheetId="16" hidden="1">{#N/A,#N/A,FALSE,"지침";#N/A,#N/A,FALSE,"환경분석";#N/A,#N/A,FALSE,"Sheet16"}</definedName>
    <definedName name="dlfl" localSheetId="21" hidden="1">{#N/A,#N/A,FALSE,"지침";#N/A,#N/A,FALSE,"환경분석";#N/A,#N/A,FALSE,"Sheet16"}</definedName>
    <definedName name="dlfl" localSheetId="18" hidden="1">{#N/A,#N/A,FALSE,"지침";#N/A,#N/A,FALSE,"환경분석";#N/A,#N/A,FALSE,"Sheet16"}</definedName>
    <definedName name="dlfl" localSheetId="19" hidden="1">{#N/A,#N/A,FALSE,"지침";#N/A,#N/A,FALSE,"환경분석";#N/A,#N/A,FALSE,"Sheet16"}</definedName>
    <definedName name="dlfl" localSheetId="20" hidden="1">{#N/A,#N/A,FALSE,"지침";#N/A,#N/A,FALSE,"환경분석";#N/A,#N/A,FALSE,"Sheet16"}</definedName>
    <definedName name="dlfl" localSheetId="22" hidden="1">{#N/A,#N/A,FALSE,"지침";#N/A,#N/A,FALSE,"환경분석";#N/A,#N/A,FALSE,"Sheet16"}</definedName>
    <definedName name="dlfl" localSheetId="24" hidden="1">{#N/A,#N/A,FALSE,"지침";#N/A,#N/A,FALSE,"환경분석";#N/A,#N/A,FALSE,"Sheet16"}</definedName>
    <definedName name="dlfl" localSheetId="28" hidden="1">{#N/A,#N/A,FALSE,"지침";#N/A,#N/A,FALSE,"환경분석";#N/A,#N/A,FALSE,"Sheet16"}</definedName>
    <definedName name="dlfl" localSheetId="14" hidden="1">{#N/A,#N/A,FALSE,"지침";#N/A,#N/A,FALSE,"환경분석";#N/A,#N/A,FALSE,"Sheet16"}</definedName>
    <definedName name="dlfl" hidden="1">{#N/A,#N/A,FALSE,"지침";#N/A,#N/A,FALSE,"환경분석";#N/A,#N/A,FALSE,"Sheet16"}</definedName>
    <definedName name="DM">#REF!</definedName>
    <definedName name="DM_MaTruong">#REF!</definedName>
    <definedName name="DMKJUXF" localSheetId="12" hidden="1">{#N/A,#N/A,FALSE,"포장2"}</definedName>
    <definedName name="DMKJUXF" localSheetId="11" hidden="1">{#N/A,#N/A,FALSE,"포장2"}</definedName>
    <definedName name="DMKJUXF" localSheetId="13" hidden="1">{#N/A,#N/A,FALSE,"포장2"}</definedName>
    <definedName name="DMKJUXF" localSheetId="16" hidden="1">{#N/A,#N/A,FALSE,"포장2"}</definedName>
    <definedName name="DMKJUXF" localSheetId="21" hidden="1">{#N/A,#N/A,FALSE,"포장2"}</definedName>
    <definedName name="DMKJUXF" localSheetId="18" hidden="1">{#N/A,#N/A,FALSE,"포장2"}</definedName>
    <definedName name="DMKJUXF" localSheetId="19" hidden="1">{#N/A,#N/A,FALSE,"포장2"}</definedName>
    <definedName name="DMKJUXF" localSheetId="20" hidden="1">{#N/A,#N/A,FALSE,"포장2"}</definedName>
    <definedName name="DMKJUXF" localSheetId="22" hidden="1">{#N/A,#N/A,FALSE,"포장2"}</definedName>
    <definedName name="DMKJUXF" localSheetId="24" hidden="1">{#N/A,#N/A,FALSE,"포장2"}</definedName>
    <definedName name="DMKJUXF" localSheetId="28" hidden="1">{#N/A,#N/A,FALSE,"포장2"}</definedName>
    <definedName name="DMKJUXF" localSheetId="14" hidden="1">{#N/A,#N/A,FALSE,"포장2"}</definedName>
    <definedName name="DMKJUXF" hidden="1">{#N/A,#N/A,FALSE,"포장2"}</definedName>
    <definedName name="dmObject" localSheetId="12" hidden="1">OFFSET(' TRẠM BƠM'!___CT4,0,0,COUNTA(' TRẠM BƠM'!___CT4))</definedName>
    <definedName name="dmObject" localSheetId="11" hidden="1">OFFSET('04 NHÀ XE'!___CT4,0,0,COUNTA('04 NHÀ XE'!___CT4))</definedName>
    <definedName name="dmObject" localSheetId="13" hidden="1">OFFSET('05 BỂ PCCC &amp; NHÀ BƠM'!___CT4,0,0,COUNTA('05 BỂ PCCC &amp; NHÀ BƠM'!___CT4))</definedName>
    <definedName name="dmObject" localSheetId="16" hidden="1">OFFSET('06 WC,Bảo Trì, Chứa Rác '!___CT4,0,0,COUNTA('06 WC,Bảo Trì, Chứa Rác '!___CT4))</definedName>
    <definedName name="dmObject" localSheetId="21" hidden="1">OFFSET('07 BẢNG HIỆU+ CỔNG '!___CT4,0,0,COUNTA('07 BẢNG HIỆU+ CỔNG '!___CT4))</definedName>
    <definedName name="dmObject" localSheetId="18" hidden="1">OFFSET('08 BỂ PCCC-'!___CT4,0,0,COUNTA('08 BỂ PCCC-'!___CT4))</definedName>
    <definedName name="dmObject" localSheetId="19" hidden="1">OFFSET('09 BE_XLNT+NHA DIEU HANH'!___CT4,0,0,COUNTA('09 BE_XLNT+NHA DIEU HANH'!___CT4))</definedName>
    <definedName name="dmObject" localSheetId="20" hidden="1">OFFSET('10_TRAM GAS'!___CT4,0,0,COUNTA('10_TRAM GAS'!___CT4))</definedName>
    <definedName name="dmObject" localSheetId="22" hidden="1">OFFSET('11 BẢNG HIỆU+ CỔNG'!___CT4,0,0,COUNTA('11 BẢNG HIỆU+ CỔNG'!___CT4))</definedName>
    <definedName name="dmObject" localSheetId="24" hidden="1">OFFSET('13 COT_CO'!___CT4,0,0,COUNTA('13 COT_CO'!___CT4))</definedName>
    <definedName name="dmObject" localSheetId="28" hidden="1">OFFSET('Fire Fighting '!___CT4,0,0,COUNTA('Fire Fighting '!___CT4))</definedName>
    <definedName name="dmObject" localSheetId="14" hidden="1">OFFSET('PHÒNG MÁY PHÁT ĐIỆN'!___CT4,0,0,COUNTA('PHÒNG MÁY PHÁT ĐIỆN'!___CT4))</definedName>
    <definedName name="dmObject" hidden="1">OFFSET(___CT4,0,0,COUNTA(___CT4))</definedName>
    <definedName name="dmxl2" localSheetId="12" hidden="1">{"'Sheet1'!$L$16"}</definedName>
    <definedName name="dmxl2" localSheetId="11" hidden="1">{"'Sheet1'!$L$16"}</definedName>
    <definedName name="dmxl2" localSheetId="13" hidden="1">{"'Sheet1'!$L$16"}</definedName>
    <definedName name="dmxl2" localSheetId="16" hidden="1">{"'Sheet1'!$L$16"}</definedName>
    <definedName name="dmxl2" localSheetId="21" hidden="1">{"'Sheet1'!$L$16"}</definedName>
    <definedName name="dmxl2" localSheetId="18" hidden="1">{"'Sheet1'!$L$16"}</definedName>
    <definedName name="dmxl2" localSheetId="19" hidden="1">{"'Sheet1'!$L$16"}</definedName>
    <definedName name="dmxl2" localSheetId="20" hidden="1">{"'Sheet1'!$L$16"}</definedName>
    <definedName name="dmxl2" localSheetId="22" hidden="1">{"'Sheet1'!$L$16"}</definedName>
    <definedName name="dmxl2" localSheetId="24" hidden="1">{"'Sheet1'!$L$16"}</definedName>
    <definedName name="dmxl2" localSheetId="28" hidden="1">{"'Sheet1'!$L$16"}</definedName>
    <definedName name="dmxl2" localSheetId="14" hidden="1">{"'Sheet1'!$L$16"}</definedName>
    <definedName name="dmxl2" hidden="1">{"'Sheet1'!$L$16"}</definedName>
    <definedName name="dmz">#REF!</definedName>
    <definedName name="dn" localSheetId="12" hidden="1">{#N/A,#N/A,FALSE,"혼합골재"}</definedName>
    <definedName name="dn" localSheetId="11" hidden="1">{#N/A,#N/A,FALSE,"혼합골재"}</definedName>
    <definedName name="dn" localSheetId="13" hidden="1">{#N/A,#N/A,FALSE,"혼합골재"}</definedName>
    <definedName name="dn" localSheetId="16" hidden="1">{#N/A,#N/A,FALSE,"혼합골재"}</definedName>
    <definedName name="dn" localSheetId="21" hidden="1">{#N/A,#N/A,FALSE,"혼합골재"}</definedName>
    <definedName name="dn" localSheetId="18" hidden="1">{#N/A,#N/A,FALSE,"혼합골재"}</definedName>
    <definedName name="dn" localSheetId="19" hidden="1">{#N/A,#N/A,FALSE,"혼합골재"}</definedName>
    <definedName name="dn" localSheetId="20" hidden="1">{#N/A,#N/A,FALSE,"혼합골재"}</definedName>
    <definedName name="dn" localSheetId="22" hidden="1">{#N/A,#N/A,FALSE,"혼합골재"}</definedName>
    <definedName name="dn" localSheetId="24" hidden="1">{#N/A,#N/A,FALSE,"혼합골재"}</definedName>
    <definedName name="dn" localSheetId="28" hidden="1">{#N/A,#N/A,FALSE,"혼합골재"}</definedName>
    <definedName name="dn" localSheetId="14" hidden="1">{#N/A,#N/A,FALSE,"혼합골재"}</definedName>
    <definedName name="dn" hidden="1">{#N/A,#N/A,FALSE,"혼합골재"}</definedName>
    <definedName name="DN1_CT5" localSheetId="12" hidden="1">{"'Sheet1'!$L$16"}</definedName>
    <definedName name="DN1_CT5" localSheetId="11" hidden="1">{"'Sheet1'!$L$16"}</definedName>
    <definedName name="DN1_CT5" localSheetId="13" hidden="1">{"'Sheet1'!$L$16"}</definedName>
    <definedName name="DN1_CT5" localSheetId="16" hidden="1">{"'Sheet1'!$L$16"}</definedName>
    <definedName name="DN1_CT5" localSheetId="21" hidden="1">{"'Sheet1'!$L$16"}</definedName>
    <definedName name="DN1_CT5" localSheetId="18" hidden="1">{"'Sheet1'!$L$16"}</definedName>
    <definedName name="DN1_CT5" localSheetId="19" hidden="1">{"'Sheet1'!$L$16"}</definedName>
    <definedName name="DN1_CT5" localSheetId="20" hidden="1">{"'Sheet1'!$L$16"}</definedName>
    <definedName name="DN1_CT5" localSheetId="22" hidden="1">{"'Sheet1'!$L$16"}</definedName>
    <definedName name="DN1_CT5" localSheetId="24" hidden="1">{"'Sheet1'!$L$16"}</definedName>
    <definedName name="DN1_CT5" localSheetId="28" hidden="1">{"'Sheet1'!$L$16"}</definedName>
    <definedName name="DN1_CT5" localSheetId="14" hidden="1">{"'Sheet1'!$L$16"}</definedName>
    <definedName name="DN1_CT5" hidden="1">{"'Sheet1'!$L$16"}</definedName>
    <definedName name="DNCJFGHH" hidden="1">#REF!</definedName>
    <definedName name="DNFLF" localSheetId="12" hidden="1">{#N/A,#N/A,FALSE,"지침";#N/A,#N/A,FALSE,"환경분석";#N/A,#N/A,FALSE,"Sheet16"}</definedName>
    <definedName name="DNFLF" localSheetId="11" hidden="1">{#N/A,#N/A,FALSE,"지침";#N/A,#N/A,FALSE,"환경분석";#N/A,#N/A,FALSE,"Sheet16"}</definedName>
    <definedName name="DNFLF" localSheetId="13" hidden="1">{#N/A,#N/A,FALSE,"지침";#N/A,#N/A,FALSE,"환경분석";#N/A,#N/A,FALSE,"Sheet16"}</definedName>
    <definedName name="DNFLF" localSheetId="16" hidden="1">{#N/A,#N/A,FALSE,"지침";#N/A,#N/A,FALSE,"환경분석";#N/A,#N/A,FALSE,"Sheet16"}</definedName>
    <definedName name="DNFLF" localSheetId="21" hidden="1">{#N/A,#N/A,FALSE,"지침";#N/A,#N/A,FALSE,"환경분석";#N/A,#N/A,FALSE,"Sheet16"}</definedName>
    <definedName name="DNFLF" localSheetId="18" hidden="1">{#N/A,#N/A,FALSE,"지침";#N/A,#N/A,FALSE,"환경분석";#N/A,#N/A,FALSE,"Sheet16"}</definedName>
    <definedName name="DNFLF" localSheetId="19" hidden="1">{#N/A,#N/A,FALSE,"지침";#N/A,#N/A,FALSE,"환경분석";#N/A,#N/A,FALSE,"Sheet16"}</definedName>
    <definedName name="DNFLF" localSheetId="20" hidden="1">{#N/A,#N/A,FALSE,"지침";#N/A,#N/A,FALSE,"환경분석";#N/A,#N/A,FALSE,"Sheet16"}</definedName>
    <definedName name="DNFLF" localSheetId="22" hidden="1">{#N/A,#N/A,FALSE,"지침";#N/A,#N/A,FALSE,"환경분석";#N/A,#N/A,FALSE,"Sheet16"}</definedName>
    <definedName name="DNFLF" localSheetId="24" hidden="1">{#N/A,#N/A,FALSE,"지침";#N/A,#N/A,FALSE,"환경분석";#N/A,#N/A,FALSE,"Sheet16"}</definedName>
    <definedName name="DNFLF" localSheetId="28" hidden="1">{#N/A,#N/A,FALSE,"지침";#N/A,#N/A,FALSE,"환경분석";#N/A,#N/A,FALSE,"Sheet16"}</definedName>
    <definedName name="DNFLF" localSheetId="14" hidden="1">{#N/A,#N/A,FALSE,"지침";#N/A,#N/A,FALSE,"환경분석";#N/A,#N/A,FALSE,"Sheet16"}</definedName>
    <definedName name="DNFLF" hidden="1">{#N/A,#N/A,FALSE,"지침";#N/A,#N/A,FALSE,"환경분석";#N/A,#N/A,FALSE,"Sheet16"}</definedName>
    <definedName name="dnhgh" hidden="1">#REF!</definedName>
    <definedName name="dno">#REF!</definedName>
    <definedName name="DNTC" localSheetId="12" hidden="1">{"'Sheet1'!$L$16"}</definedName>
    <definedName name="DNTC" localSheetId="11" hidden="1">{"'Sheet1'!$L$16"}</definedName>
    <definedName name="DNTC" localSheetId="13" hidden="1">{"'Sheet1'!$L$16"}</definedName>
    <definedName name="DNTC" localSheetId="16" hidden="1">{"'Sheet1'!$L$16"}</definedName>
    <definedName name="DNTC" localSheetId="21" hidden="1">{"'Sheet1'!$L$16"}</definedName>
    <definedName name="DNTC" localSheetId="18" hidden="1">{"'Sheet1'!$L$16"}</definedName>
    <definedName name="DNTC" localSheetId="19" hidden="1">{"'Sheet1'!$L$16"}</definedName>
    <definedName name="DNTC" localSheetId="20" hidden="1">{"'Sheet1'!$L$16"}</definedName>
    <definedName name="DNTC" localSheetId="22" hidden="1">{"'Sheet1'!$L$16"}</definedName>
    <definedName name="DNTC" localSheetId="24" hidden="1">{"'Sheet1'!$L$16"}</definedName>
    <definedName name="DNTC" localSheetId="28" hidden="1">{"'Sheet1'!$L$16"}</definedName>
    <definedName name="DNTC" localSheetId="14" hidden="1">{"'Sheet1'!$L$16"}</definedName>
    <definedName name="DNTC" hidden="1">{"'Sheet1'!$L$16"}</definedName>
    <definedName name="DNTT" localSheetId="12" hidden="1">{"NGUYEN QUI THIEP - Personal View",#N/A,FALSE,"XDCB.HT.FUR."}</definedName>
    <definedName name="DNTT" localSheetId="11" hidden="1">{"NGUYEN QUI THIEP - Personal View",#N/A,FALSE,"XDCB.HT.FUR."}</definedName>
    <definedName name="DNTT" localSheetId="13" hidden="1">{"NGUYEN QUI THIEP - Personal View",#N/A,FALSE,"XDCB.HT.FUR."}</definedName>
    <definedName name="DNTT" localSheetId="16" hidden="1">{"NGUYEN QUI THIEP - Personal View",#N/A,FALSE,"XDCB.HT.FUR."}</definedName>
    <definedName name="DNTT" localSheetId="21" hidden="1">{"NGUYEN QUI THIEP - Personal View",#N/A,FALSE,"XDCB.HT.FUR."}</definedName>
    <definedName name="DNTT" localSheetId="18" hidden="1">{"NGUYEN QUI THIEP - Personal View",#N/A,FALSE,"XDCB.HT.FUR."}</definedName>
    <definedName name="DNTT" localSheetId="19" hidden="1">{"NGUYEN QUI THIEP - Personal View",#N/A,FALSE,"XDCB.HT.FUR."}</definedName>
    <definedName name="DNTT" localSheetId="20" hidden="1">{"NGUYEN QUI THIEP - Personal View",#N/A,FALSE,"XDCB.HT.FUR."}</definedName>
    <definedName name="DNTT" localSheetId="22" hidden="1">{"NGUYEN QUI THIEP - Personal View",#N/A,FALSE,"XDCB.HT.FUR."}</definedName>
    <definedName name="DNTT" localSheetId="24" hidden="1">{"NGUYEN QUI THIEP - Personal View",#N/A,FALSE,"XDCB.HT.FUR."}</definedName>
    <definedName name="DNTT" localSheetId="28" hidden="1">{"NGUYEN QUI THIEP - Personal View",#N/A,FALSE,"XDCB.HT.FUR."}</definedName>
    <definedName name="DNTT" localSheetId="14" hidden="1">{"NGUYEN QUI THIEP - Personal View",#N/A,FALSE,"XDCB.HT.FUR."}</definedName>
    <definedName name="DNTT" hidden="1">{"NGUYEN QUI THIEP - Personal View",#N/A,FALSE,"XDCB.HT.FUR."}</definedName>
    <definedName name="dntt10" localSheetId="12" hidden="1">{"'Sheet1'!$L$16"}</definedName>
    <definedName name="dntt10" localSheetId="11" hidden="1">{"'Sheet1'!$L$16"}</definedName>
    <definedName name="dntt10" localSheetId="13" hidden="1">{"'Sheet1'!$L$16"}</definedName>
    <definedName name="dntt10" localSheetId="16" hidden="1">{"'Sheet1'!$L$16"}</definedName>
    <definedName name="dntt10" localSheetId="21" hidden="1">{"'Sheet1'!$L$16"}</definedName>
    <definedName name="dntt10" localSheetId="18" hidden="1">{"'Sheet1'!$L$16"}</definedName>
    <definedName name="dntt10" localSheetId="19" hidden="1">{"'Sheet1'!$L$16"}</definedName>
    <definedName name="dntt10" localSheetId="20" hidden="1">{"'Sheet1'!$L$16"}</definedName>
    <definedName name="dntt10" localSheetId="22" hidden="1">{"'Sheet1'!$L$16"}</definedName>
    <definedName name="dntt10" localSheetId="24" hidden="1">{"'Sheet1'!$L$16"}</definedName>
    <definedName name="dntt10" localSheetId="28" hidden="1">{"'Sheet1'!$L$16"}</definedName>
    <definedName name="dntt10" localSheetId="14" hidden="1">{"'Sheet1'!$L$16"}</definedName>
    <definedName name="dntt10" hidden="1">{"'Sheet1'!$L$16"}</definedName>
    <definedName name="dntt11" localSheetId="12" hidden="1">{"'Sheet1'!$L$16"}</definedName>
    <definedName name="dntt11" localSheetId="11" hidden="1">{"'Sheet1'!$L$16"}</definedName>
    <definedName name="dntt11" localSheetId="13" hidden="1">{"'Sheet1'!$L$16"}</definedName>
    <definedName name="dntt11" localSheetId="16" hidden="1">{"'Sheet1'!$L$16"}</definedName>
    <definedName name="dntt11" localSheetId="21" hidden="1">{"'Sheet1'!$L$16"}</definedName>
    <definedName name="dntt11" localSheetId="18" hidden="1">{"'Sheet1'!$L$16"}</definedName>
    <definedName name="dntt11" localSheetId="19" hidden="1">{"'Sheet1'!$L$16"}</definedName>
    <definedName name="dntt11" localSheetId="20" hidden="1">{"'Sheet1'!$L$16"}</definedName>
    <definedName name="dntt11" localSheetId="22" hidden="1">{"'Sheet1'!$L$16"}</definedName>
    <definedName name="dntt11" localSheetId="24" hidden="1">{"'Sheet1'!$L$16"}</definedName>
    <definedName name="dntt11" localSheetId="28" hidden="1">{"'Sheet1'!$L$16"}</definedName>
    <definedName name="dntt11" localSheetId="14" hidden="1">{"'Sheet1'!$L$16"}</definedName>
    <definedName name="dntt11" hidden="1">{"'Sheet1'!$L$16"}</definedName>
    <definedName name="dntt9" localSheetId="12" hidden="1">{"'Sheet1'!$L$16"}</definedName>
    <definedName name="dntt9" localSheetId="11" hidden="1">{"'Sheet1'!$L$16"}</definedName>
    <definedName name="dntt9" localSheetId="13" hidden="1">{"'Sheet1'!$L$16"}</definedName>
    <definedName name="dntt9" localSheetId="16" hidden="1">{"'Sheet1'!$L$16"}</definedName>
    <definedName name="dntt9" localSheetId="21" hidden="1">{"'Sheet1'!$L$16"}</definedName>
    <definedName name="dntt9" localSheetId="18" hidden="1">{"'Sheet1'!$L$16"}</definedName>
    <definedName name="dntt9" localSheetId="19" hidden="1">{"'Sheet1'!$L$16"}</definedName>
    <definedName name="dntt9" localSheetId="20" hidden="1">{"'Sheet1'!$L$16"}</definedName>
    <definedName name="dntt9" localSheetId="22" hidden="1">{"'Sheet1'!$L$16"}</definedName>
    <definedName name="dntt9" localSheetId="24" hidden="1">{"'Sheet1'!$L$16"}</definedName>
    <definedName name="dntt9" localSheetId="28" hidden="1">{"'Sheet1'!$L$16"}</definedName>
    <definedName name="dntt9" localSheetId="14" hidden="1">{"'Sheet1'!$L$16"}</definedName>
    <definedName name="dntt9" hidden="1">{"'Sheet1'!$L$16"}</definedName>
    <definedName name="do">15600</definedName>
    <definedName name="doan1">#REF!</definedName>
    <definedName name="doan2">#REF!</definedName>
    <definedName name="doan3">#REF!</definedName>
    <definedName name="doan4">#REF!</definedName>
    <definedName name="doan5">#REF!</definedName>
    <definedName name="doan6">#REF!</definedName>
    <definedName name="dobt">#REF!</definedName>
    <definedName name="doc" localSheetId="12" hidden="1">{"'Sheet1'!$L$16"}</definedName>
    <definedName name="doc" localSheetId="11" hidden="1">{"'Sheet1'!$L$16"}</definedName>
    <definedName name="doc" localSheetId="13" hidden="1">{"'Sheet1'!$L$16"}</definedName>
    <definedName name="doc" localSheetId="16" hidden="1">{"'Sheet1'!$L$16"}</definedName>
    <definedName name="doc" localSheetId="21" hidden="1">{"'Sheet1'!$L$16"}</definedName>
    <definedName name="doc" localSheetId="18" hidden="1">{"'Sheet1'!$L$16"}</definedName>
    <definedName name="doc" localSheetId="19" hidden="1">{"'Sheet1'!$L$16"}</definedName>
    <definedName name="doc" localSheetId="20" hidden="1">{"'Sheet1'!$L$16"}</definedName>
    <definedName name="doc" localSheetId="22" hidden="1">{"'Sheet1'!$L$16"}</definedName>
    <definedName name="doc" localSheetId="24" hidden="1">{"'Sheet1'!$L$16"}</definedName>
    <definedName name="doc" localSheetId="28" hidden="1">{"'Sheet1'!$L$16"}</definedName>
    <definedName name="doc" localSheetId="14" hidden="1">{"'Sheet1'!$L$16"}</definedName>
    <definedName name="doc" hidden="1">{"'Sheet1'!$L$16"}</definedName>
    <definedName name="Document_array" localSheetId="12">{"Thuxm2.xls","Sheet1"}</definedName>
    <definedName name="Document_array" localSheetId="11">{"Thuxm2.xls","Sheet1"}</definedName>
    <definedName name="Document_array" localSheetId="13">{"Thuxm2.xls","Sheet1"}</definedName>
    <definedName name="Document_array" localSheetId="16">{"Thuxm2.xls","Sheet1"}</definedName>
    <definedName name="Document_array" localSheetId="21">{"Thuxm2.xls","Sheet1"}</definedName>
    <definedName name="Document_array" localSheetId="18">{"Thuxm2.xls","Sheet1"}</definedName>
    <definedName name="Document_array" localSheetId="19">{"Thuxm2.xls","Sheet1"}</definedName>
    <definedName name="Document_array" localSheetId="20">{"Thuxm2.xls","Sheet1"}</definedName>
    <definedName name="Document_array" localSheetId="22">{"Thuxm2.xls","Sheet1"}</definedName>
    <definedName name="Document_array" localSheetId="24">{"Thuxm2.xls","Sheet1"}</definedName>
    <definedName name="Document_array" localSheetId="28">{"Thuxm2.xls","Sheet1"}</definedName>
    <definedName name="Document_array" localSheetId="14">{"Thuxm2.xls","Sheet1"}</definedName>
    <definedName name="Document_array">{"Thuxm2.xls","Sheet1"}</definedName>
    <definedName name="Document_array_3" localSheetId="12">{"Book1","BoQ2.XLS"}</definedName>
    <definedName name="Document_array_3" localSheetId="11">{"Book1","BoQ2.XLS"}</definedName>
    <definedName name="Document_array_3" localSheetId="13">{"Book1","BoQ2.XLS"}</definedName>
    <definedName name="Document_array_3" localSheetId="16">{"Book1","BoQ2.XLS"}</definedName>
    <definedName name="Document_array_3" localSheetId="21">{"Book1","BoQ2.XLS"}</definedName>
    <definedName name="Document_array_3" localSheetId="18">{"Book1","BoQ2.XLS"}</definedName>
    <definedName name="Document_array_3" localSheetId="19">{"Book1","BoQ2.XLS"}</definedName>
    <definedName name="Document_array_3" localSheetId="20">{"Book1","BoQ2.XLS"}</definedName>
    <definedName name="Document_array_3" localSheetId="22">{"Book1","BoQ2.XLS"}</definedName>
    <definedName name="Document_array_3" localSheetId="24">{"Book1","BoQ2.XLS"}</definedName>
    <definedName name="Document_array_3" localSheetId="28">{"Book1","BoQ2.XLS"}</definedName>
    <definedName name="Document_array_3" localSheetId="14">{"Book1","BoQ2.XLS"}</definedName>
    <definedName name="Document_array_3">{"Book1","BoQ2.XLS"}</definedName>
    <definedName name="Document_array_7" localSheetId="12">{"Book1","BoQ2.XLS"}</definedName>
    <definedName name="Document_array_7" localSheetId="11">{"Book1","BoQ2.XLS"}</definedName>
    <definedName name="Document_array_7" localSheetId="13">{"Book1","BoQ2.XLS"}</definedName>
    <definedName name="Document_array_7" localSheetId="16">{"Book1","BoQ2.XLS"}</definedName>
    <definedName name="Document_array_7" localSheetId="21">{"Book1","BoQ2.XLS"}</definedName>
    <definedName name="Document_array_7" localSheetId="18">{"Book1","BoQ2.XLS"}</definedName>
    <definedName name="Document_array_7" localSheetId="19">{"Book1","BoQ2.XLS"}</definedName>
    <definedName name="Document_array_7" localSheetId="20">{"Book1","BoQ2.XLS"}</definedName>
    <definedName name="Document_array_7" localSheetId="22">{"Book1","BoQ2.XLS"}</definedName>
    <definedName name="Document_array_7" localSheetId="24">{"Book1","BoQ2.XLS"}</definedName>
    <definedName name="Document_array_7" localSheetId="28">{"Book1","BoQ2.XLS"}</definedName>
    <definedName name="Document_array_7" localSheetId="14">{"Book1","BoQ2.XLS"}</definedName>
    <definedName name="Document_array_7">{"Book1","BoQ2.XLS"}</definedName>
    <definedName name="Documents_array">#REF!</definedName>
    <definedName name="DoDoc">#REF!</definedName>
    <definedName name="dohong" localSheetId="12" hidden="1">{"'Sheet1'!$L$16"}</definedName>
    <definedName name="dohong" localSheetId="11" hidden="1">{"'Sheet1'!$L$16"}</definedName>
    <definedName name="dohong" localSheetId="13" hidden="1">{"'Sheet1'!$L$16"}</definedName>
    <definedName name="dohong" localSheetId="16" hidden="1">{"'Sheet1'!$L$16"}</definedName>
    <definedName name="dohong" localSheetId="21" hidden="1">{"'Sheet1'!$L$16"}</definedName>
    <definedName name="dohong" localSheetId="18" hidden="1">{"'Sheet1'!$L$16"}</definedName>
    <definedName name="dohong" localSheetId="19" hidden="1">{"'Sheet1'!$L$16"}</definedName>
    <definedName name="dohong" localSheetId="20" hidden="1">{"'Sheet1'!$L$16"}</definedName>
    <definedName name="dohong" localSheetId="22" hidden="1">{"'Sheet1'!$L$16"}</definedName>
    <definedName name="dohong" localSheetId="24" hidden="1">{"'Sheet1'!$L$16"}</definedName>
    <definedName name="dohong" localSheetId="28" hidden="1">{"'Sheet1'!$L$16"}</definedName>
    <definedName name="dohong" localSheetId="14" hidden="1">{"'Sheet1'!$L$16"}</definedName>
    <definedName name="dohong" hidden="1">{"'Sheet1'!$L$16"}</definedName>
    <definedName name="DOI" localSheetId="12" hidden="1">{"'Sheet1'!$L$16"}</definedName>
    <definedName name="DOI" localSheetId="11" hidden="1">{"'Sheet1'!$L$16"}</definedName>
    <definedName name="DOI" localSheetId="13" hidden="1">{"'Sheet1'!$L$16"}</definedName>
    <definedName name="DOI" localSheetId="16" hidden="1">{"'Sheet1'!$L$16"}</definedName>
    <definedName name="DOI" localSheetId="21" hidden="1">{"'Sheet1'!$L$16"}</definedName>
    <definedName name="DOI" localSheetId="18" hidden="1">{"'Sheet1'!$L$16"}</definedName>
    <definedName name="DOI" localSheetId="19" hidden="1">{"'Sheet1'!$L$16"}</definedName>
    <definedName name="DOI" localSheetId="20" hidden="1">{"'Sheet1'!$L$16"}</definedName>
    <definedName name="DOI" localSheetId="22" hidden="1">{"'Sheet1'!$L$16"}</definedName>
    <definedName name="DOI" localSheetId="24" hidden="1">{"'Sheet1'!$L$16"}</definedName>
    <definedName name="DOI" localSheetId="28" hidden="1">{"'Sheet1'!$L$16"}</definedName>
    <definedName name="DOI" localSheetId="14" hidden="1">{"'Sheet1'!$L$16"}</definedName>
    <definedName name="DOI" hidden="1">{"'Sheet1'!$L$16"}</definedName>
    <definedName name="Doku">#REF!</definedName>
    <definedName name="doll" localSheetId="12" hidden="1">{"'Sheet1'!$L$16"}</definedName>
    <definedName name="doll" localSheetId="11" hidden="1">{"'Sheet1'!$L$16"}</definedName>
    <definedName name="doll" localSheetId="13" hidden="1">{"'Sheet1'!$L$16"}</definedName>
    <definedName name="doll" localSheetId="16" hidden="1">{"'Sheet1'!$L$16"}</definedName>
    <definedName name="doll" localSheetId="21" hidden="1">{"'Sheet1'!$L$16"}</definedName>
    <definedName name="doll" localSheetId="18" hidden="1">{"'Sheet1'!$L$16"}</definedName>
    <definedName name="doll" localSheetId="19" hidden="1">{"'Sheet1'!$L$16"}</definedName>
    <definedName name="doll" localSheetId="20" hidden="1">{"'Sheet1'!$L$16"}</definedName>
    <definedName name="doll" localSheetId="22" hidden="1">{"'Sheet1'!$L$16"}</definedName>
    <definedName name="doll" localSheetId="24" hidden="1">{"'Sheet1'!$L$16"}</definedName>
    <definedName name="doll" localSheetId="28" hidden="1">{"'Sheet1'!$L$16"}</definedName>
    <definedName name="doll" localSheetId="14" hidden="1">{"'Sheet1'!$L$16"}</definedName>
    <definedName name="doll" hidden="1">{"'Sheet1'!$L$16"}</definedName>
    <definedName name="Domain" hidden="1">#REF!</definedName>
    <definedName name="Don_gia">#REF!</definedName>
    <definedName name="Don_giahanam">#REF!</definedName>
    <definedName name="Don_giaIII">#REF!</definedName>
    <definedName name="Don_gianhanam">#REF!</definedName>
    <definedName name="Don_giatp">#REF!</definedName>
    <definedName name="Don_giavl">#REF!</definedName>
    <definedName name="dongia">#REF!</definedName>
    <definedName name="Dongia_III">#REF!</definedName>
    <definedName name="dongia1">#REF!</definedName>
    <definedName name="dongianhanuoc" localSheetId="12" hidden="1">{"'Sheet1'!$L$16"}</definedName>
    <definedName name="dongianhanuoc" localSheetId="11" hidden="1">{"'Sheet1'!$L$16"}</definedName>
    <definedName name="dongianhanuoc" localSheetId="13" hidden="1">{"'Sheet1'!$L$16"}</definedName>
    <definedName name="dongianhanuoc" localSheetId="16" hidden="1">{"'Sheet1'!$L$16"}</definedName>
    <definedName name="dongianhanuoc" localSheetId="21" hidden="1">{"'Sheet1'!$L$16"}</definedName>
    <definedName name="dongianhanuoc" localSheetId="18" hidden="1">{"'Sheet1'!$L$16"}</definedName>
    <definedName name="dongianhanuoc" localSheetId="19" hidden="1">{"'Sheet1'!$L$16"}</definedName>
    <definedName name="dongianhanuoc" localSheetId="20" hidden="1">{"'Sheet1'!$L$16"}</definedName>
    <definedName name="dongianhanuoc" localSheetId="22" hidden="1">{"'Sheet1'!$L$16"}</definedName>
    <definedName name="dongianhanuoc" localSheetId="24" hidden="1">{"'Sheet1'!$L$16"}</definedName>
    <definedName name="dongianhanuoc" localSheetId="28" hidden="1">{"'Sheet1'!$L$16"}</definedName>
    <definedName name="dongianhanuoc" localSheetId="14" hidden="1">{"'Sheet1'!$L$16"}</definedName>
    <definedName name="dongianhanuoc" hidden="1">{"'Sheet1'!$L$16"}</definedName>
    <definedName name="DOOR">#REF!</definedName>
    <definedName name="Dor">#REF!</definedName>
    <definedName name="doubles65K">#REF!</definedName>
    <definedName name="doubles80K">#REF!</definedName>
    <definedName name="DownP">#REF!</definedName>
    <definedName name="DpFKDL" localSheetId="12" hidden="1">{#N/A,#N/A,FALSE,"이태원철근"}</definedName>
    <definedName name="DpFKDL" localSheetId="11" hidden="1">{#N/A,#N/A,FALSE,"이태원철근"}</definedName>
    <definedName name="DpFKDL" localSheetId="13" hidden="1">{#N/A,#N/A,FALSE,"이태원철근"}</definedName>
    <definedName name="DpFKDL" localSheetId="16" hidden="1">{#N/A,#N/A,FALSE,"이태원철근"}</definedName>
    <definedName name="DpFKDL" localSheetId="21" hidden="1">{#N/A,#N/A,FALSE,"이태원철근"}</definedName>
    <definedName name="DpFKDL" localSheetId="18" hidden="1">{#N/A,#N/A,FALSE,"이태원철근"}</definedName>
    <definedName name="DpFKDL" localSheetId="19" hidden="1">{#N/A,#N/A,FALSE,"이태원철근"}</definedName>
    <definedName name="DpFKDL" localSheetId="20" hidden="1">{#N/A,#N/A,FALSE,"이태원철근"}</definedName>
    <definedName name="DpFKDL" localSheetId="22" hidden="1">{#N/A,#N/A,FALSE,"이태원철근"}</definedName>
    <definedName name="DpFKDL" localSheetId="24" hidden="1">{#N/A,#N/A,FALSE,"이태원철근"}</definedName>
    <definedName name="DpFKDL" localSheetId="28" hidden="1">{#N/A,#N/A,FALSE,"이태원철근"}</definedName>
    <definedName name="DpFKDL" localSheetId="14" hidden="1">{#N/A,#N/A,FALSE,"이태원철근"}</definedName>
    <definedName name="DpFKDL" hidden="1">{#N/A,#N/A,FALSE,"이태원철근"}</definedName>
    <definedName name="dq" localSheetId="12" hidden="1">{"'Sheet1'!$L$16"}</definedName>
    <definedName name="dq" localSheetId="11" hidden="1">{"'Sheet1'!$L$16"}</definedName>
    <definedName name="dq" localSheetId="13" hidden="1">{"'Sheet1'!$L$16"}</definedName>
    <definedName name="dq" localSheetId="16" hidden="1">{"'Sheet1'!$L$16"}</definedName>
    <definedName name="dq" localSheetId="21" hidden="1">{"'Sheet1'!$L$16"}</definedName>
    <definedName name="dq" localSheetId="18" hidden="1">{"'Sheet1'!$L$16"}</definedName>
    <definedName name="dq" localSheetId="19" hidden="1">{"'Sheet1'!$L$16"}</definedName>
    <definedName name="dq" localSheetId="20" hidden="1">{"'Sheet1'!$L$16"}</definedName>
    <definedName name="dq" localSheetId="22" hidden="1">{"'Sheet1'!$L$16"}</definedName>
    <definedName name="dq" localSheetId="24" hidden="1">{"'Sheet1'!$L$16"}</definedName>
    <definedName name="dq" localSheetId="28" hidden="1">{"'Sheet1'!$L$16"}</definedName>
    <definedName name="dq" localSheetId="14" hidden="1">{"'Sheet1'!$L$16"}</definedName>
    <definedName name="dq" hidden="1">{"'Sheet1'!$L$16"}</definedName>
    <definedName name="dqdq" localSheetId="12" hidden="1">{"'Sheet1'!$L$16"}</definedName>
    <definedName name="dqdq" localSheetId="11" hidden="1">{"'Sheet1'!$L$16"}</definedName>
    <definedName name="dqdq" localSheetId="13" hidden="1">{"'Sheet1'!$L$16"}</definedName>
    <definedName name="dqdq" localSheetId="16" hidden="1">{"'Sheet1'!$L$16"}</definedName>
    <definedName name="dqdq" localSheetId="21" hidden="1">{"'Sheet1'!$L$16"}</definedName>
    <definedName name="dqdq" localSheetId="18" hidden="1">{"'Sheet1'!$L$16"}</definedName>
    <definedName name="dqdq" localSheetId="19" hidden="1">{"'Sheet1'!$L$16"}</definedName>
    <definedName name="dqdq" localSheetId="20" hidden="1">{"'Sheet1'!$L$16"}</definedName>
    <definedName name="dqdq" localSheetId="22" hidden="1">{"'Sheet1'!$L$16"}</definedName>
    <definedName name="dqdq" localSheetId="24" hidden="1">{"'Sheet1'!$L$16"}</definedName>
    <definedName name="dqdq" localSheetId="28" hidden="1">{"'Sheet1'!$L$16"}</definedName>
    <definedName name="dqdq" localSheetId="14" hidden="1">{"'Sheet1'!$L$16"}</definedName>
    <definedName name="dqdq" hidden="1">{"'Sheet1'!$L$16"}</definedName>
    <definedName name="dQlda_GdpVal" localSheetId="8" hidden="1">10%*([0]!___hu5+[1]!___h14)/10^9</definedName>
    <definedName name="dQlda_GdpVal" localSheetId="12" hidden="1">10%*(' TRẠM BƠM'!___hu5+[1]!___h14)/10^9</definedName>
    <definedName name="dQlda_GdpVal" localSheetId="10" hidden="1">10%*([0]!___hu5+[1]!___h14)/10^9</definedName>
    <definedName name="dQlda_GdpVal" localSheetId="11" hidden="1">10%*('04 NHÀ XE'!___hu5+[1]!___h14)/10^9</definedName>
    <definedName name="dQlda_GdpVal" localSheetId="13" hidden="1">10%*('05 BỂ PCCC &amp; NHÀ BƠM'!___hu5+[1]!___h14)/10^9</definedName>
    <definedName name="dQlda_GdpVal" localSheetId="16" hidden="1">10%*('06 WC,Bảo Trì, Chứa Rác '!___hu5+[1]!___h14)/10^9</definedName>
    <definedName name="dQlda_GdpVal" localSheetId="21" hidden="1">10%*('07 BẢNG HIỆU+ CỔNG '!___hu5+[1]!___h14)/10^9</definedName>
    <definedName name="dQlda_GdpVal" localSheetId="18" hidden="1">10%*('08 BỂ PCCC-'!___hu5+[1]!___h14)/10^9</definedName>
    <definedName name="dQlda_GdpVal" localSheetId="19" hidden="1">10%*('09 BE_XLNT+NHA DIEU HANH'!___hu5+[1]!___h14)/10^9</definedName>
    <definedName name="dQlda_GdpVal" localSheetId="26" hidden="1">10%*([0]!___hu5+[1]!___h14)/10^9</definedName>
    <definedName name="dQlda_GdpVal" localSheetId="5" hidden="1">10%*([0]!___hu5+[1]!___h14)/10^9</definedName>
    <definedName name="dQlda_GdpVal" localSheetId="20" hidden="1">10%*('10_TRAM GAS'!___hu5+[1]!___h14)/10^9</definedName>
    <definedName name="dQlda_GdpVal" localSheetId="22" hidden="1">10%*('11 BẢNG HIỆU+ CỔNG'!___hu5+[1]!___h14)/10^9</definedName>
    <definedName name="dQlda_GdpVal" localSheetId="24" hidden="1">10%*('13 COT_CO'!___hu5+[1]!___h14)/10^9</definedName>
    <definedName name="dQlda_GdpVal" localSheetId="6" hidden="1">10%*([0]!___hu5+[1]!___h14)/10^9</definedName>
    <definedName name="dQlda_GdpVal" localSheetId="28" hidden="1">10%*('Fire Fighting '!___hu5+[1]!___h14)/10^9</definedName>
    <definedName name="dQlda_GdpVal" localSheetId="14" hidden="1">10%*('PHÒNG MÁY PHÁT ĐIỆN'!___hu5+[1]!___h14)/10^9</definedName>
    <definedName name="dQlda_GdpVal" hidden="1">10%*(___hu5+[1]!___h14)/10^9</definedName>
    <definedName name="dQlda_GtongVal" localSheetId="8" hidden="1">[0]!___hu5+[1]!___h14+10%*([0]!___hu5+[1]!___h14)</definedName>
    <definedName name="dQlda_GtongVal" localSheetId="12" hidden="1">' TRẠM BƠM'!___hu5+[1]!___h14+10%*(' TRẠM BƠM'!___hu5+[1]!___h14)</definedName>
    <definedName name="dQlda_GtongVal" localSheetId="10" hidden="1">[0]!___hu5+[1]!___h14+10%*([0]!___hu5+[1]!___h14)</definedName>
    <definedName name="dQlda_GtongVal" localSheetId="11" hidden="1">'04 NHÀ XE'!___hu5+[1]!___h14+10%*('04 NHÀ XE'!___hu5+[1]!___h14)</definedName>
    <definedName name="dQlda_GtongVal" localSheetId="13" hidden="1">'05 BỂ PCCC &amp; NHÀ BƠM'!___hu5+[1]!___h14+10%*('05 BỂ PCCC &amp; NHÀ BƠM'!___hu5+[1]!___h14)</definedName>
    <definedName name="dQlda_GtongVal" localSheetId="16" hidden="1">'06 WC,Bảo Trì, Chứa Rác '!___hu5+[1]!___h14+10%*('06 WC,Bảo Trì, Chứa Rác '!___hu5+[1]!___h14)</definedName>
    <definedName name="dQlda_GtongVal" localSheetId="21" hidden="1">'07 BẢNG HIỆU+ CỔNG '!___hu5+[1]!___h14+10%*('07 BẢNG HIỆU+ CỔNG '!___hu5+[1]!___h14)</definedName>
    <definedName name="dQlda_GtongVal" localSheetId="18" hidden="1">'08 BỂ PCCC-'!___hu5+[1]!___h14+10%*('08 BỂ PCCC-'!___hu5+[1]!___h14)</definedName>
    <definedName name="dQlda_GtongVal" localSheetId="19" hidden="1">'09 BE_XLNT+NHA DIEU HANH'!___hu5+[1]!___h14+10%*('09 BE_XLNT+NHA DIEU HANH'!___hu5+[1]!___h14)</definedName>
    <definedName name="dQlda_GtongVal" localSheetId="26" hidden="1">[0]!___hu5+[1]!___h14+10%*([0]!___hu5+[1]!___h14)</definedName>
    <definedName name="dQlda_GtongVal" localSheetId="5" hidden="1">[0]!___hu5+[1]!___h14+10%*([0]!___hu5+[1]!___h14)</definedName>
    <definedName name="dQlda_GtongVal" localSheetId="20" hidden="1">'10_TRAM GAS'!___hu5+[1]!___h14+10%*('10_TRAM GAS'!___hu5+[1]!___h14)</definedName>
    <definedName name="dQlda_GtongVal" localSheetId="22" hidden="1">'11 BẢNG HIỆU+ CỔNG'!___hu5+[1]!___h14+10%*('11 BẢNG HIỆU+ CỔNG'!___hu5+[1]!___h14)</definedName>
    <definedName name="dQlda_GtongVal" localSheetId="24" hidden="1">'13 COT_CO'!___hu5+[1]!___h14+10%*('13 COT_CO'!___hu5+[1]!___h14)</definedName>
    <definedName name="dQlda_GtongVal" localSheetId="6" hidden="1">[0]!___hu5+[1]!___h14+10%*([0]!___hu5+[1]!___h14)</definedName>
    <definedName name="dQlda_GtongVal" localSheetId="28" hidden="1">'Fire Fighting '!___hu5+[1]!___h14+10%*('Fire Fighting '!___hu5+[1]!___h14)</definedName>
    <definedName name="dQlda_GtongVal" localSheetId="14" hidden="1">'PHÒNG MÁY PHÁT ĐIỆN'!___hu5+[1]!___h14+10%*('PHÒNG MÁY PHÁT ĐIỆN'!___hu5+[1]!___h14)</definedName>
    <definedName name="dQlda_GtongVal" hidden="1">___hu5+[1]!___h14+10%*(___hu5+[1]!___h14)</definedName>
    <definedName name="dQlda_GxlGtbVal" localSheetId="12" hidden="1">' TRẠM BƠM'!___hu5+' TRẠM BƠM'!___hh1219</definedName>
    <definedName name="dQlda_GxlGtbVal" localSheetId="11" hidden="1">'04 NHÀ XE'!___hu5+'04 NHÀ XE'!___hh1219</definedName>
    <definedName name="dQlda_GxlGtbVal" localSheetId="13" hidden="1">'05 BỂ PCCC &amp; NHÀ BƠM'!___hu5+'05 BỂ PCCC &amp; NHÀ BƠM'!___hh1219</definedName>
    <definedName name="dQlda_GxlGtbVal" localSheetId="16" hidden="1">'06 WC,Bảo Trì, Chứa Rác '!___hu5+'06 WC,Bảo Trì, Chứa Rác '!___hh1219</definedName>
    <definedName name="dQlda_GxlGtbVal" localSheetId="21" hidden="1">'07 BẢNG HIỆU+ CỔNG '!___hu5+'07 BẢNG HIỆU+ CỔNG '!___hh1219</definedName>
    <definedName name="dQlda_GxlGtbVal" localSheetId="18" hidden="1">'08 BỂ PCCC-'!___hu5+'08 BỂ PCCC-'!___hh1219</definedName>
    <definedName name="dQlda_GxlGtbVal" localSheetId="19" hidden="1">'09 BE_XLNT+NHA DIEU HANH'!___hu5+'09 BE_XLNT+NHA DIEU HANH'!___hh1219</definedName>
    <definedName name="dQlda_GxlGtbVal" localSheetId="20" hidden="1">'10_TRAM GAS'!___hu5+'10_TRAM GAS'!___hh1219</definedName>
    <definedName name="dQlda_GxlGtbVal" localSheetId="22" hidden="1">'11 BẢNG HIỆU+ CỔNG'!___hu5+'11 BẢNG HIỆU+ CỔNG'!___hh1219</definedName>
    <definedName name="dQlda_GxlGtbVal" localSheetId="24" hidden="1">'13 COT_CO'!___hu5+'13 COT_CO'!___hh1219</definedName>
    <definedName name="dQlda_GxlGtbVal" localSheetId="28" hidden="1">'Fire Fighting '!___hu5+'Fire Fighting '!___hh1219</definedName>
    <definedName name="dQlda_GxlGtbVal" localSheetId="14" hidden="1">'PHÒNG MÁY PHÁT ĐIỆN'!___hu5+'PHÒNG MÁY PHÁT ĐIỆN'!___hh1219</definedName>
    <definedName name="dQlda_GxlGtbVal" hidden="1">___hu5+___hh1219</definedName>
    <definedName name="dqw" localSheetId="12" hidden="1">{"'Sheet1'!$L$16"}</definedName>
    <definedName name="dqw" localSheetId="11" hidden="1">{"'Sheet1'!$L$16"}</definedName>
    <definedName name="dqw" localSheetId="13" hidden="1">{"'Sheet1'!$L$16"}</definedName>
    <definedName name="dqw" localSheetId="16" hidden="1">{"'Sheet1'!$L$16"}</definedName>
    <definedName name="dqw" localSheetId="21" hidden="1">{"'Sheet1'!$L$16"}</definedName>
    <definedName name="dqw" localSheetId="18" hidden="1">{"'Sheet1'!$L$16"}</definedName>
    <definedName name="dqw" localSheetId="19" hidden="1">{"'Sheet1'!$L$16"}</definedName>
    <definedName name="dqw" localSheetId="20" hidden="1">{"'Sheet1'!$L$16"}</definedName>
    <definedName name="dqw" localSheetId="22" hidden="1">{"'Sheet1'!$L$16"}</definedName>
    <definedName name="dqw" localSheetId="24" hidden="1">{"'Sheet1'!$L$16"}</definedName>
    <definedName name="dqw" localSheetId="28" hidden="1">{"'Sheet1'!$L$16"}</definedName>
    <definedName name="dqw" localSheetId="14" hidden="1">{"'Sheet1'!$L$16"}</definedName>
    <definedName name="dqw" hidden="1">{"'Sheet1'!$L$16"}</definedName>
    <definedName name="dqweqwer" localSheetId="12" hidden="1">{"'Sheet1'!$L$16"}</definedName>
    <definedName name="dqweqwer" localSheetId="11" hidden="1">{"'Sheet1'!$L$16"}</definedName>
    <definedName name="dqweqwer" localSheetId="13" hidden="1">{"'Sheet1'!$L$16"}</definedName>
    <definedName name="dqweqwer" localSheetId="16" hidden="1">{"'Sheet1'!$L$16"}</definedName>
    <definedName name="dqweqwer" localSheetId="21" hidden="1">{"'Sheet1'!$L$16"}</definedName>
    <definedName name="dqweqwer" localSheetId="18" hidden="1">{"'Sheet1'!$L$16"}</definedName>
    <definedName name="dqweqwer" localSheetId="19" hidden="1">{"'Sheet1'!$L$16"}</definedName>
    <definedName name="dqweqwer" localSheetId="20" hidden="1">{"'Sheet1'!$L$16"}</definedName>
    <definedName name="dqweqwer" localSheetId="22" hidden="1">{"'Sheet1'!$L$16"}</definedName>
    <definedName name="dqweqwer" localSheetId="24" hidden="1">{"'Sheet1'!$L$16"}</definedName>
    <definedName name="dqweqwer" localSheetId="28" hidden="1">{"'Sheet1'!$L$16"}</definedName>
    <definedName name="dqweqwer" localSheetId="14" hidden="1">{"'Sheet1'!$L$16"}</definedName>
    <definedName name="dqweqwer" hidden="1">{"'Sheet1'!$L$16"}</definedName>
    <definedName name="DR" hidden="1">#REF!</definedName>
    <definedName name="Dra">#REF!</definedName>
    <definedName name="Drainag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e" hidden="1">#REF!</definedName>
    <definedName name="drf" localSheetId="12" hidden="1">{"'Sheet1'!$L$16"}</definedName>
    <definedName name="drf" localSheetId="11" hidden="1">{"'Sheet1'!$L$16"}</definedName>
    <definedName name="drf" localSheetId="13" hidden="1">{"'Sheet1'!$L$16"}</definedName>
    <definedName name="drf" localSheetId="16" hidden="1">{"'Sheet1'!$L$16"}</definedName>
    <definedName name="drf" localSheetId="21" hidden="1">{"'Sheet1'!$L$16"}</definedName>
    <definedName name="drf" localSheetId="18" hidden="1">{"'Sheet1'!$L$16"}</definedName>
    <definedName name="drf" localSheetId="19" hidden="1">{"'Sheet1'!$L$16"}</definedName>
    <definedName name="drf" localSheetId="20" hidden="1">{"'Sheet1'!$L$16"}</definedName>
    <definedName name="drf" localSheetId="22" hidden="1">{"'Sheet1'!$L$16"}</definedName>
    <definedName name="drf" localSheetId="24" hidden="1">{"'Sheet1'!$L$16"}</definedName>
    <definedName name="drf" localSheetId="28" hidden="1">{"'Sheet1'!$L$16"}</definedName>
    <definedName name="drf" localSheetId="14" hidden="1">{"'Sheet1'!$L$16"}</definedName>
    <definedName name="drf" hidden="1">{"'Sheet1'!$L$16"}</definedName>
    <definedName name="drfgh" localSheetId="12" hidden="1">{#N/A,#N/A,FALSE,"Chi tiÆt"}</definedName>
    <definedName name="drfgh" localSheetId="11" hidden="1">{#N/A,#N/A,FALSE,"Chi tiÆt"}</definedName>
    <definedName name="drfgh" localSheetId="13" hidden="1">{#N/A,#N/A,FALSE,"Chi tiÆt"}</definedName>
    <definedName name="drfgh" localSheetId="16" hidden="1">{#N/A,#N/A,FALSE,"Chi tiÆt"}</definedName>
    <definedName name="drfgh" localSheetId="21" hidden="1">{#N/A,#N/A,FALSE,"Chi tiÆt"}</definedName>
    <definedName name="drfgh" localSheetId="18" hidden="1">{#N/A,#N/A,FALSE,"Chi tiÆt"}</definedName>
    <definedName name="drfgh" localSheetId="19" hidden="1">{#N/A,#N/A,FALSE,"Chi tiÆt"}</definedName>
    <definedName name="drfgh" localSheetId="20" hidden="1">{#N/A,#N/A,FALSE,"Chi tiÆt"}</definedName>
    <definedName name="drfgh" localSheetId="22" hidden="1">{#N/A,#N/A,FALSE,"Chi tiÆt"}</definedName>
    <definedName name="drfgh" localSheetId="24" hidden="1">{#N/A,#N/A,FALSE,"Chi tiÆt"}</definedName>
    <definedName name="drfgh" localSheetId="28" hidden="1">{#N/A,#N/A,FALSE,"Chi tiÆt"}</definedName>
    <definedName name="drfgh" localSheetId="14" hidden="1">{#N/A,#N/A,FALSE,"Chi tiÆt"}</definedName>
    <definedName name="drfgh" hidden="1">{#N/A,#N/A,FALSE,"Chi tiÆt"}</definedName>
    <definedName name="ds" localSheetId="12" hidden="1">{"'Sheet1'!$L$16"}</definedName>
    <definedName name="ds" localSheetId="11" hidden="1">{"'Sheet1'!$L$16"}</definedName>
    <definedName name="ds" localSheetId="13" hidden="1">{"'Sheet1'!$L$16"}</definedName>
    <definedName name="ds" localSheetId="16" hidden="1">{"'Sheet1'!$L$16"}</definedName>
    <definedName name="ds" localSheetId="21" hidden="1">{"'Sheet1'!$L$16"}</definedName>
    <definedName name="ds" localSheetId="18" hidden="1">{"'Sheet1'!$L$16"}</definedName>
    <definedName name="ds" localSheetId="19" hidden="1">{"'Sheet1'!$L$16"}</definedName>
    <definedName name="ds" localSheetId="20" hidden="1">{"'Sheet1'!$L$16"}</definedName>
    <definedName name="ds" localSheetId="22" hidden="1">{"'Sheet1'!$L$16"}</definedName>
    <definedName name="ds" localSheetId="24" hidden="1">{"'Sheet1'!$L$16"}</definedName>
    <definedName name="ds" localSheetId="28" hidden="1">{"'Sheet1'!$L$16"}</definedName>
    <definedName name="ds" localSheetId="14" hidden="1">{"'Sheet1'!$L$16"}</definedName>
    <definedName name="ds" hidden="1">{"'Sheet1'!$L$16"}</definedName>
    <definedName name="DS_Print" hidden="1">0</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A" localSheetId="12" hidden="1">{#N/A,#N/A,FALSE,"포장1";#N/A,#N/A,FALSE,"포장1"}</definedName>
    <definedName name="DSA" localSheetId="11" hidden="1">{#N/A,#N/A,FALSE,"포장1";#N/A,#N/A,FALSE,"포장1"}</definedName>
    <definedName name="DSA" localSheetId="13" hidden="1">{#N/A,#N/A,FALSE,"포장1";#N/A,#N/A,FALSE,"포장1"}</definedName>
    <definedName name="DSA" localSheetId="16" hidden="1">{#N/A,#N/A,FALSE,"포장1";#N/A,#N/A,FALSE,"포장1"}</definedName>
    <definedName name="DSA" localSheetId="21" hidden="1">{#N/A,#N/A,FALSE,"포장1";#N/A,#N/A,FALSE,"포장1"}</definedName>
    <definedName name="DSA" localSheetId="18" hidden="1">{#N/A,#N/A,FALSE,"포장1";#N/A,#N/A,FALSE,"포장1"}</definedName>
    <definedName name="DSA" localSheetId="19" hidden="1">{#N/A,#N/A,FALSE,"포장1";#N/A,#N/A,FALSE,"포장1"}</definedName>
    <definedName name="DSA" localSheetId="20" hidden="1">{#N/A,#N/A,FALSE,"포장1";#N/A,#N/A,FALSE,"포장1"}</definedName>
    <definedName name="DSA" localSheetId="22" hidden="1">{#N/A,#N/A,FALSE,"포장1";#N/A,#N/A,FALSE,"포장1"}</definedName>
    <definedName name="DSA" localSheetId="24" hidden="1">{#N/A,#N/A,FALSE,"포장1";#N/A,#N/A,FALSE,"포장1"}</definedName>
    <definedName name="DSA" localSheetId="28" hidden="1">{#N/A,#N/A,FALSE,"포장1";#N/A,#N/A,FALSE,"포장1"}</definedName>
    <definedName name="DSA" localSheetId="14" hidden="1">{#N/A,#N/A,FALSE,"포장1";#N/A,#N/A,FALSE,"포장1"}</definedName>
    <definedName name="DSA" hidden="1">{#N/A,#N/A,FALSE,"포장1";#N/A,#N/A,FALSE,"포장1"}</definedName>
    <definedName name="dsaaee" localSheetId="12" hidden="1">{"'Sheet1'!$L$16"}</definedName>
    <definedName name="dsaaee" localSheetId="11" hidden="1">{"'Sheet1'!$L$16"}</definedName>
    <definedName name="dsaaee" localSheetId="13" hidden="1">{"'Sheet1'!$L$16"}</definedName>
    <definedName name="dsaaee" localSheetId="16" hidden="1">{"'Sheet1'!$L$16"}</definedName>
    <definedName name="dsaaee" localSheetId="21" hidden="1">{"'Sheet1'!$L$16"}</definedName>
    <definedName name="dsaaee" localSheetId="18" hidden="1">{"'Sheet1'!$L$16"}</definedName>
    <definedName name="dsaaee" localSheetId="19" hidden="1">{"'Sheet1'!$L$16"}</definedName>
    <definedName name="dsaaee" localSheetId="20" hidden="1">{"'Sheet1'!$L$16"}</definedName>
    <definedName name="dsaaee" localSheetId="22" hidden="1">{"'Sheet1'!$L$16"}</definedName>
    <definedName name="dsaaee" localSheetId="24" hidden="1">{"'Sheet1'!$L$16"}</definedName>
    <definedName name="dsaaee" localSheetId="28" hidden="1">{"'Sheet1'!$L$16"}</definedName>
    <definedName name="dsaaee" localSheetId="14" hidden="1">{"'Sheet1'!$L$16"}</definedName>
    <definedName name="dsaaee" hidden="1">{"'Sheet1'!$L$16"}</definedName>
    <definedName name="Dsachchitiet" localSheetId="12" hidden="1">{"'Sheet1'!$L$16"}</definedName>
    <definedName name="Dsachchitiet" localSheetId="11" hidden="1">{"'Sheet1'!$L$16"}</definedName>
    <definedName name="Dsachchitiet" localSheetId="13" hidden="1">{"'Sheet1'!$L$16"}</definedName>
    <definedName name="Dsachchitiet" localSheetId="16" hidden="1">{"'Sheet1'!$L$16"}</definedName>
    <definedName name="Dsachchitiet" localSheetId="21" hidden="1">{"'Sheet1'!$L$16"}</definedName>
    <definedName name="Dsachchitiet" localSheetId="18" hidden="1">{"'Sheet1'!$L$16"}</definedName>
    <definedName name="Dsachchitiet" localSheetId="19" hidden="1">{"'Sheet1'!$L$16"}</definedName>
    <definedName name="Dsachchitiet" localSheetId="20" hidden="1">{"'Sheet1'!$L$16"}</definedName>
    <definedName name="Dsachchitiet" localSheetId="22" hidden="1">{"'Sheet1'!$L$16"}</definedName>
    <definedName name="Dsachchitiet" localSheetId="24" hidden="1">{"'Sheet1'!$L$16"}</definedName>
    <definedName name="Dsachchitiet" localSheetId="28" hidden="1">{"'Sheet1'!$L$16"}</definedName>
    <definedName name="Dsachchitiet" localSheetId="14" hidden="1">{"'Sheet1'!$L$16"}</definedName>
    <definedName name="Dsachchitiet" hidden="1">{"'Sheet1'!$L$16"}</definedName>
    <definedName name="dsada" localSheetId="12" hidden="1">{"'Sheet1'!$L$16"}</definedName>
    <definedName name="dsada" localSheetId="11" hidden="1">{"'Sheet1'!$L$16"}</definedName>
    <definedName name="dsada" localSheetId="13" hidden="1">{"'Sheet1'!$L$16"}</definedName>
    <definedName name="dsada" localSheetId="16" hidden="1">{"'Sheet1'!$L$16"}</definedName>
    <definedName name="dsada" localSheetId="21" hidden="1">{"'Sheet1'!$L$16"}</definedName>
    <definedName name="dsada" localSheetId="18" hidden="1">{"'Sheet1'!$L$16"}</definedName>
    <definedName name="dsada" localSheetId="19" hidden="1">{"'Sheet1'!$L$16"}</definedName>
    <definedName name="dsada" localSheetId="20" hidden="1">{"'Sheet1'!$L$16"}</definedName>
    <definedName name="dsada" localSheetId="22" hidden="1">{"'Sheet1'!$L$16"}</definedName>
    <definedName name="dsada" localSheetId="24" hidden="1">{"'Sheet1'!$L$16"}</definedName>
    <definedName name="dsada" localSheetId="28" hidden="1">{"'Sheet1'!$L$16"}</definedName>
    <definedName name="dsada" localSheetId="14" hidden="1">{"'Sheet1'!$L$16"}</definedName>
    <definedName name="dsada" hidden="1">{"'Sheet1'!$L$16"}</definedName>
    <definedName name="dsadasd" localSheetId="12" hidden="1">{"'Sheet1'!$L$16"}</definedName>
    <definedName name="dsadasd" localSheetId="11" hidden="1">{"'Sheet1'!$L$16"}</definedName>
    <definedName name="dsadasd" localSheetId="13" hidden="1">{"'Sheet1'!$L$16"}</definedName>
    <definedName name="dsadasd" localSheetId="16" hidden="1">{"'Sheet1'!$L$16"}</definedName>
    <definedName name="dsadasd" localSheetId="21" hidden="1">{"'Sheet1'!$L$16"}</definedName>
    <definedName name="dsadasd" localSheetId="18" hidden="1">{"'Sheet1'!$L$16"}</definedName>
    <definedName name="dsadasd" localSheetId="19" hidden="1">{"'Sheet1'!$L$16"}</definedName>
    <definedName name="dsadasd" localSheetId="20" hidden="1">{"'Sheet1'!$L$16"}</definedName>
    <definedName name="dsadasd" localSheetId="22" hidden="1">{"'Sheet1'!$L$16"}</definedName>
    <definedName name="dsadasd" localSheetId="24" hidden="1">{"'Sheet1'!$L$16"}</definedName>
    <definedName name="dsadasd" localSheetId="28" hidden="1">{"'Sheet1'!$L$16"}</definedName>
    <definedName name="dsadasd" localSheetId="14" hidden="1">{"'Sheet1'!$L$16"}</definedName>
    <definedName name="dsadasd" hidden="1">{"'Sheet1'!$L$16"}</definedName>
    <definedName name="dsadasdasdas" localSheetId="12" hidden="1">{"'Sheet1'!$L$16"}</definedName>
    <definedName name="dsadasdasdas" localSheetId="11" hidden="1">{"'Sheet1'!$L$16"}</definedName>
    <definedName name="dsadasdasdas" localSheetId="13" hidden="1">{"'Sheet1'!$L$16"}</definedName>
    <definedName name="dsadasdasdas" localSheetId="16" hidden="1">{"'Sheet1'!$L$16"}</definedName>
    <definedName name="dsadasdasdas" localSheetId="21" hidden="1">{"'Sheet1'!$L$16"}</definedName>
    <definedName name="dsadasdasdas" localSheetId="18" hidden="1">{"'Sheet1'!$L$16"}</definedName>
    <definedName name="dsadasdasdas" localSheetId="19" hidden="1">{"'Sheet1'!$L$16"}</definedName>
    <definedName name="dsadasdasdas" localSheetId="20" hidden="1">{"'Sheet1'!$L$16"}</definedName>
    <definedName name="dsadasdasdas" localSheetId="22" hidden="1">{"'Sheet1'!$L$16"}</definedName>
    <definedName name="dsadasdasdas" localSheetId="24" hidden="1">{"'Sheet1'!$L$16"}</definedName>
    <definedName name="dsadasdasdas" localSheetId="28" hidden="1">{"'Sheet1'!$L$16"}</definedName>
    <definedName name="dsadasdasdas" localSheetId="14" hidden="1">{"'Sheet1'!$L$16"}</definedName>
    <definedName name="dsadasdasdas" hidden="1">{"'Sheet1'!$L$16"}</definedName>
    <definedName name="dsaddad" hidden="1">#REF!</definedName>
    <definedName name="DSADEDWE" localSheetId="12" hidden="1">{"'Sheet1'!$L$16"}</definedName>
    <definedName name="DSADEDWE" localSheetId="11" hidden="1">{"'Sheet1'!$L$16"}</definedName>
    <definedName name="DSADEDWE" localSheetId="13" hidden="1">{"'Sheet1'!$L$16"}</definedName>
    <definedName name="DSADEDWE" localSheetId="16" hidden="1">{"'Sheet1'!$L$16"}</definedName>
    <definedName name="DSADEDWE" localSheetId="21" hidden="1">{"'Sheet1'!$L$16"}</definedName>
    <definedName name="DSADEDWE" localSheetId="18" hidden="1">{"'Sheet1'!$L$16"}</definedName>
    <definedName name="DSADEDWE" localSheetId="19" hidden="1">{"'Sheet1'!$L$16"}</definedName>
    <definedName name="DSADEDWE" localSheetId="20" hidden="1">{"'Sheet1'!$L$16"}</definedName>
    <definedName name="DSADEDWE" localSheetId="22" hidden="1">{"'Sheet1'!$L$16"}</definedName>
    <definedName name="DSADEDWE" localSheetId="24" hidden="1">{"'Sheet1'!$L$16"}</definedName>
    <definedName name="DSADEDWE" localSheetId="28" hidden="1">{"'Sheet1'!$L$16"}</definedName>
    <definedName name="DSADEDWE" localSheetId="14" hidden="1">{"'Sheet1'!$L$16"}</definedName>
    <definedName name="DSADEDWE" hidden="1">{"'Sheet1'!$L$16"}</definedName>
    <definedName name="dsadsa" localSheetId="12" hidden="1">{"'Sheet1'!$L$16"}</definedName>
    <definedName name="dsadsa" localSheetId="11" hidden="1">{"'Sheet1'!$L$16"}</definedName>
    <definedName name="dsadsa" localSheetId="13" hidden="1">{"'Sheet1'!$L$16"}</definedName>
    <definedName name="dsadsa" localSheetId="16" hidden="1">{"'Sheet1'!$L$16"}</definedName>
    <definedName name="dsadsa" localSheetId="21" hidden="1">{"'Sheet1'!$L$16"}</definedName>
    <definedName name="dsadsa" localSheetId="18" hidden="1">{"'Sheet1'!$L$16"}</definedName>
    <definedName name="dsadsa" localSheetId="19" hidden="1">{"'Sheet1'!$L$16"}</definedName>
    <definedName name="dsadsa" localSheetId="20" hidden="1">{"'Sheet1'!$L$16"}</definedName>
    <definedName name="dsadsa" localSheetId="22" hidden="1">{"'Sheet1'!$L$16"}</definedName>
    <definedName name="dsadsa" localSheetId="24" hidden="1">{"'Sheet1'!$L$16"}</definedName>
    <definedName name="dsadsa" localSheetId="28" hidden="1">{"'Sheet1'!$L$16"}</definedName>
    <definedName name="dsadsa" localSheetId="14" hidden="1">{"'Sheet1'!$L$16"}</definedName>
    <definedName name="dsadsa" hidden="1">{"'Sheet1'!$L$16"}</definedName>
    <definedName name="dsadsad" hidden="1">#REF!</definedName>
    <definedName name="dsadsafad" hidden="1">#REF!</definedName>
    <definedName name="dsaf" localSheetId="12" hidden="1">{"'Sheet1'!$L$16"}</definedName>
    <definedName name="dsaf" localSheetId="11" hidden="1">{"'Sheet1'!$L$16"}</definedName>
    <definedName name="dsaf" localSheetId="13" hidden="1">{"'Sheet1'!$L$16"}</definedName>
    <definedName name="dsaf" localSheetId="16" hidden="1">{"'Sheet1'!$L$16"}</definedName>
    <definedName name="dsaf" localSheetId="21" hidden="1">{"'Sheet1'!$L$16"}</definedName>
    <definedName name="dsaf" localSheetId="18" hidden="1">{"'Sheet1'!$L$16"}</definedName>
    <definedName name="dsaf" localSheetId="19" hidden="1">{"'Sheet1'!$L$16"}</definedName>
    <definedName name="dsaf" localSheetId="20" hidden="1">{"'Sheet1'!$L$16"}</definedName>
    <definedName name="dsaf" localSheetId="22" hidden="1">{"'Sheet1'!$L$16"}</definedName>
    <definedName name="dsaf" localSheetId="24" hidden="1">{"'Sheet1'!$L$16"}</definedName>
    <definedName name="dsaf" localSheetId="28" hidden="1">{"'Sheet1'!$L$16"}</definedName>
    <definedName name="dsaf" localSheetId="14" hidden="1">{"'Sheet1'!$L$16"}</definedName>
    <definedName name="dsaf" hidden="1">{"'Sheet1'!$L$16"}</definedName>
    <definedName name="dsaf_1" localSheetId="12" hidden="1">{#N/A,#N/A,FALSE,"조골재"}</definedName>
    <definedName name="dsaf_1" localSheetId="11" hidden="1">{#N/A,#N/A,FALSE,"조골재"}</definedName>
    <definedName name="dsaf_1" localSheetId="13" hidden="1">{#N/A,#N/A,FALSE,"조골재"}</definedName>
    <definedName name="dsaf_1" localSheetId="16" hidden="1">{#N/A,#N/A,FALSE,"조골재"}</definedName>
    <definedName name="dsaf_1" localSheetId="21" hidden="1">{#N/A,#N/A,FALSE,"조골재"}</definedName>
    <definedName name="dsaf_1" localSheetId="18" hidden="1">{#N/A,#N/A,FALSE,"조골재"}</definedName>
    <definedName name="dsaf_1" localSheetId="19" hidden="1">{#N/A,#N/A,FALSE,"조골재"}</definedName>
    <definedName name="dsaf_1" localSheetId="20" hidden="1">{#N/A,#N/A,FALSE,"조골재"}</definedName>
    <definedName name="dsaf_1" localSheetId="22" hidden="1">{#N/A,#N/A,FALSE,"조골재"}</definedName>
    <definedName name="dsaf_1" localSheetId="24" hidden="1">{#N/A,#N/A,FALSE,"조골재"}</definedName>
    <definedName name="dsaf_1" localSheetId="28" hidden="1">{#N/A,#N/A,FALSE,"조골재"}</definedName>
    <definedName name="dsaf_1" localSheetId="14" hidden="1">{#N/A,#N/A,FALSE,"조골재"}</definedName>
    <definedName name="dsaf_1" hidden="1">{#N/A,#N/A,FALSE,"조골재"}</definedName>
    <definedName name="dsaf5" localSheetId="12" hidden="1">{#N/A,#N/A,FALSE,"WBS 1.06";#N/A,#N/A,FALSE,"WBS 1.14";#N/A,#N/A,FALSE,"WBS 1.17";#N/A,#N/A,FALSE,"WBS 1.18"}</definedName>
    <definedName name="dsaf5" localSheetId="11" hidden="1">{#N/A,#N/A,FALSE,"WBS 1.06";#N/A,#N/A,FALSE,"WBS 1.14";#N/A,#N/A,FALSE,"WBS 1.17";#N/A,#N/A,FALSE,"WBS 1.18"}</definedName>
    <definedName name="dsaf5" localSheetId="13" hidden="1">{#N/A,#N/A,FALSE,"WBS 1.06";#N/A,#N/A,FALSE,"WBS 1.14";#N/A,#N/A,FALSE,"WBS 1.17";#N/A,#N/A,FALSE,"WBS 1.18"}</definedName>
    <definedName name="dsaf5" localSheetId="16" hidden="1">{#N/A,#N/A,FALSE,"WBS 1.06";#N/A,#N/A,FALSE,"WBS 1.14";#N/A,#N/A,FALSE,"WBS 1.17";#N/A,#N/A,FALSE,"WBS 1.18"}</definedName>
    <definedName name="dsaf5" localSheetId="21" hidden="1">{#N/A,#N/A,FALSE,"WBS 1.06";#N/A,#N/A,FALSE,"WBS 1.14";#N/A,#N/A,FALSE,"WBS 1.17";#N/A,#N/A,FALSE,"WBS 1.18"}</definedName>
    <definedName name="dsaf5" localSheetId="18" hidden="1">{#N/A,#N/A,FALSE,"WBS 1.06";#N/A,#N/A,FALSE,"WBS 1.14";#N/A,#N/A,FALSE,"WBS 1.17";#N/A,#N/A,FALSE,"WBS 1.18"}</definedName>
    <definedName name="dsaf5" localSheetId="19" hidden="1">{#N/A,#N/A,FALSE,"WBS 1.06";#N/A,#N/A,FALSE,"WBS 1.14";#N/A,#N/A,FALSE,"WBS 1.17";#N/A,#N/A,FALSE,"WBS 1.18"}</definedName>
    <definedName name="dsaf5" localSheetId="20" hidden="1">{#N/A,#N/A,FALSE,"WBS 1.06";#N/A,#N/A,FALSE,"WBS 1.14";#N/A,#N/A,FALSE,"WBS 1.17";#N/A,#N/A,FALSE,"WBS 1.18"}</definedName>
    <definedName name="dsaf5" localSheetId="22" hidden="1">{#N/A,#N/A,FALSE,"WBS 1.06";#N/A,#N/A,FALSE,"WBS 1.14";#N/A,#N/A,FALSE,"WBS 1.17";#N/A,#N/A,FALSE,"WBS 1.18"}</definedName>
    <definedName name="dsaf5" localSheetId="24" hidden="1">{#N/A,#N/A,FALSE,"WBS 1.06";#N/A,#N/A,FALSE,"WBS 1.14";#N/A,#N/A,FALSE,"WBS 1.17";#N/A,#N/A,FALSE,"WBS 1.18"}</definedName>
    <definedName name="dsaf5" localSheetId="28" hidden="1">{#N/A,#N/A,FALSE,"WBS 1.06";#N/A,#N/A,FALSE,"WBS 1.14";#N/A,#N/A,FALSE,"WBS 1.17";#N/A,#N/A,FALSE,"WBS 1.18"}</definedName>
    <definedName name="dsaf5" localSheetId="14" hidden="1">{#N/A,#N/A,FALSE,"WBS 1.06";#N/A,#N/A,FALSE,"WBS 1.14";#N/A,#N/A,FALSE,"WBS 1.17";#N/A,#N/A,FALSE,"WBS 1.18"}</definedName>
    <definedName name="dsaf5" hidden="1">{#N/A,#N/A,FALSE,"WBS 1.06";#N/A,#N/A,FALSE,"WBS 1.14";#N/A,#N/A,FALSE,"WBS 1.17";#N/A,#N/A,FALSE,"WBS 1.18"}</definedName>
    <definedName name="dsafddsdf" localSheetId="12" hidden="1">{"'Sheet1'!$L$16"}</definedName>
    <definedName name="dsafddsdf" localSheetId="11" hidden="1">{"'Sheet1'!$L$16"}</definedName>
    <definedName name="dsafddsdf" localSheetId="13" hidden="1">{"'Sheet1'!$L$16"}</definedName>
    <definedName name="dsafddsdf" localSheetId="16" hidden="1">{"'Sheet1'!$L$16"}</definedName>
    <definedName name="dsafddsdf" localSheetId="21" hidden="1">{"'Sheet1'!$L$16"}</definedName>
    <definedName name="dsafddsdf" localSheetId="18" hidden="1">{"'Sheet1'!$L$16"}</definedName>
    <definedName name="dsafddsdf" localSheetId="19" hidden="1">{"'Sheet1'!$L$16"}</definedName>
    <definedName name="dsafddsdf" localSheetId="20" hidden="1">{"'Sheet1'!$L$16"}</definedName>
    <definedName name="dsafddsdf" localSheetId="22" hidden="1">{"'Sheet1'!$L$16"}</definedName>
    <definedName name="dsafddsdf" localSheetId="24" hidden="1">{"'Sheet1'!$L$16"}</definedName>
    <definedName name="dsafddsdf" localSheetId="28" hidden="1">{"'Sheet1'!$L$16"}</definedName>
    <definedName name="dsafddsdf" localSheetId="14" hidden="1">{"'Sheet1'!$L$16"}</definedName>
    <definedName name="dsafddsdf" hidden="1">{"'Sheet1'!$L$16"}</definedName>
    <definedName name="dsafsdfasfd" hidden="1">#REF!</definedName>
    <definedName name="dsagfdfr" hidden="1">#REF!</definedName>
    <definedName name="dsasdasdasd" hidden="1">#REF!</definedName>
    <definedName name="DSCFDR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t3pnc">#REF!</definedName>
    <definedName name="dsct3pvl">#REF!</definedName>
    <definedName name="DSD" localSheetId="12" hidden="1">{"'Sheet1'!$L$16"}</definedName>
    <definedName name="DSD" localSheetId="11" hidden="1">{"'Sheet1'!$L$16"}</definedName>
    <definedName name="DSD" localSheetId="13" hidden="1">{"'Sheet1'!$L$16"}</definedName>
    <definedName name="DSD" localSheetId="16" hidden="1">{"'Sheet1'!$L$16"}</definedName>
    <definedName name="DSD" localSheetId="21" hidden="1">{"'Sheet1'!$L$16"}</definedName>
    <definedName name="DSD" localSheetId="18" hidden="1">{"'Sheet1'!$L$16"}</definedName>
    <definedName name="DSD" localSheetId="19" hidden="1">{"'Sheet1'!$L$16"}</definedName>
    <definedName name="DSD" localSheetId="20" hidden="1">{"'Sheet1'!$L$16"}</definedName>
    <definedName name="DSD" localSheetId="22" hidden="1">{"'Sheet1'!$L$16"}</definedName>
    <definedName name="DSD" localSheetId="24" hidden="1">{"'Sheet1'!$L$16"}</definedName>
    <definedName name="DSD" localSheetId="28" hidden="1">{"'Sheet1'!$L$16"}</definedName>
    <definedName name="DSD" localSheetId="14" hidden="1">{"'Sheet1'!$L$16"}</definedName>
    <definedName name="DSD" hidden="1">{"'Sheet1'!$L$16"}</definedName>
    <definedName name="dsdasd" localSheetId="12" hidden="1">{"'Sheet1'!$L$16"}</definedName>
    <definedName name="dsdasd" localSheetId="11" hidden="1">{"'Sheet1'!$L$16"}</definedName>
    <definedName name="dsdasd" localSheetId="13" hidden="1">{"'Sheet1'!$L$16"}</definedName>
    <definedName name="dsdasd" localSheetId="16" hidden="1">{"'Sheet1'!$L$16"}</definedName>
    <definedName name="dsdasd" localSheetId="21" hidden="1">{"'Sheet1'!$L$16"}</definedName>
    <definedName name="dsdasd" localSheetId="18" hidden="1">{"'Sheet1'!$L$16"}</definedName>
    <definedName name="dsdasd" localSheetId="19" hidden="1">{"'Sheet1'!$L$16"}</definedName>
    <definedName name="dsdasd" localSheetId="20" hidden="1">{"'Sheet1'!$L$16"}</definedName>
    <definedName name="dsdasd" localSheetId="22" hidden="1">{"'Sheet1'!$L$16"}</definedName>
    <definedName name="dsdasd" localSheetId="24" hidden="1">{"'Sheet1'!$L$16"}</definedName>
    <definedName name="dsdasd" localSheetId="28" hidden="1">{"'Sheet1'!$L$16"}</definedName>
    <definedName name="dsdasd" localSheetId="14" hidden="1">{"'Sheet1'!$L$16"}</definedName>
    <definedName name="dsdasd" hidden="1">{"'Sheet1'!$L$16"}</definedName>
    <definedName name="dsddd" localSheetId="12" hidden="1">{#N/A,#N/A,FALSE,"기안지";#N/A,#N/A,FALSE,"통신지"}</definedName>
    <definedName name="dsddd" localSheetId="11" hidden="1">{#N/A,#N/A,FALSE,"기안지";#N/A,#N/A,FALSE,"통신지"}</definedName>
    <definedName name="dsddd" localSheetId="13" hidden="1">{#N/A,#N/A,FALSE,"기안지";#N/A,#N/A,FALSE,"통신지"}</definedName>
    <definedName name="dsddd" localSheetId="16" hidden="1">{#N/A,#N/A,FALSE,"기안지";#N/A,#N/A,FALSE,"통신지"}</definedName>
    <definedName name="dsddd" localSheetId="21" hidden="1">{#N/A,#N/A,FALSE,"기안지";#N/A,#N/A,FALSE,"통신지"}</definedName>
    <definedName name="dsddd" localSheetId="18" hidden="1">{#N/A,#N/A,FALSE,"기안지";#N/A,#N/A,FALSE,"통신지"}</definedName>
    <definedName name="dsddd" localSheetId="19" hidden="1">{#N/A,#N/A,FALSE,"기안지";#N/A,#N/A,FALSE,"통신지"}</definedName>
    <definedName name="dsddd" localSheetId="20" hidden="1">{#N/A,#N/A,FALSE,"기안지";#N/A,#N/A,FALSE,"통신지"}</definedName>
    <definedName name="dsddd" localSheetId="22" hidden="1">{#N/A,#N/A,FALSE,"기안지";#N/A,#N/A,FALSE,"통신지"}</definedName>
    <definedName name="dsddd" localSheetId="24" hidden="1">{#N/A,#N/A,FALSE,"기안지";#N/A,#N/A,FALSE,"통신지"}</definedName>
    <definedName name="dsddd" localSheetId="28" hidden="1">{#N/A,#N/A,FALSE,"기안지";#N/A,#N/A,FALSE,"통신지"}</definedName>
    <definedName name="dsddd" localSheetId="14" hidden="1">{#N/A,#N/A,FALSE,"기안지";#N/A,#N/A,FALSE,"통신지"}</definedName>
    <definedName name="dsddd" hidden="1">{#N/A,#N/A,FALSE,"기안지";#N/A,#N/A,FALSE,"통신지"}</definedName>
    <definedName name="đsdew" hidden="1">#REF!</definedName>
    <definedName name="DSDL" localSheetId="12" hidden="1">{"'Sheet1'!$L$16"}</definedName>
    <definedName name="DSDL" localSheetId="11" hidden="1">{"'Sheet1'!$L$16"}</definedName>
    <definedName name="DSDL" localSheetId="13" hidden="1">{"'Sheet1'!$L$16"}</definedName>
    <definedName name="DSDL" localSheetId="16" hidden="1">{"'Sheet1'!$L$16"}</definedName>
    <definedName name="DSDL" localSheetId="21" hidden="1">{"'Sheet1'!$L$16"}</definedName>
    <definedName name="DSDL" localSheetId="18" hidden="1">{"'Sheet1'!$L$16"}</definedName>
    <definedName name="DSDL" localSheetId="19" hidden="1">{"'Sheet1'!$L$16"}</definedName>
    <definedName name="DSDL" localSheetId="20" hidden="1">{"'Sheet1'!$L$16"}</definedName>
    <definedName name="DSDL" localSheetId="22" hidden="1">{"'Sheet1'!$L$16"}</definedName>
    <definedName name="DSDL" localSheetId="24" hidden="1">{"'Sheet1'!$L$16"}</definedName>
    <definedName name="DSDL" localSheetId="28" hidden="1">{"'Sheet1'!$L$16"}</definedName>
    <definedName name="DSDL" localSheetId="14" hidden="1">{"'Sheet1'!$L$16"}</definedName>
    <definedName name="DSDL" hidden="1">{"'Sheet1'!$L$16"}</definedName>
    <definedName name="DSDS" localSheetId="12" hidden="1">{"'Sheet1'!$L$16"}</definedName>
    <definedName name="DSDS" localSheetId="11" hidden="1">{"'Sheet1'!$L$16"}</definedName>
    <definedName name="DSDS" localSheetId="13" hidden="1">{"'Sheet1'!$L$16"}</definedName>
    <definedName name="DSDS" localSheetId="16" hidden="1">{"'Sheet1'!$L$16"}</definedName>
    <definedName name="DSDS" localSheetId="21" hidden="1">{"'Sheet1'!$L$16"}</definedName>
    <definedName name="DSDS" localSheetId="18" hidden="1">{"'Sheet1'!$L$16"}</definedName>
    <definedName name="DSDS" localSheetId="19" hidden="1">{"'Sheet1'!$L$16"}</definedName>
    <definedName name="DSDS" localSheetId="20" hidden="1">{"'Sheet1'!$L$16"}</definedName>
    <definedName name="DSDS" localSheetId="22" hidden="1">{"'Sheet1'!$L$16"}</definedName>
    <definedName name="DSDS" localSheetId="24" hidden="1">{"'Sheet1'!$L$16"}</definedName>
    <definedName name="DSDS" localSheetId="28" hidden="1">{"'Sheet1'!$L$16"}</definedName>
    <definedName name="DSDS" localSheetId="14" hidden="1">{"'Sheet1'!$L$16"}</definedName>
    <definedName name="DSDS" hidden="1">{"'Sheet1'!$L$16"}</definedName>
    <definedName name="dsdsd" hidden="1">#REF!</definedName>
    <definedName name="dsdsdgsd" hidden="1">#REF!</definedName>
    <definedName name="DSDSDS" localSheetId="12" hidden="1">{"'Sheet1'!$L$16"}</definedName>
    <definedName name="DSDSDS" localSheetId="11" hidden="1">{"'Sheet1'!$L$16"}</definedName>
    <definedName name="DSDSDS" localSheetId="13" hidden="1">{"'Sheet1'!$L$16"}</definedName>
    <definedName name="DSDSDS" localSheetId="16" hidden="1">{"'Sheet1'!$L$16"}</definedName>
    <definedName name="DSDSDS" localSheetId="21" hidden="1">{"'Sheet1'!$L$16"}</definedName>
    <definedName name="DSDSDS" localSheetId="18" hidden="1">{"'Sheet1'!$L$16"}</definedName>
    <definedName name="DSDSDS" localSheetId="19" hidden="1">{"'Sheet1'!$L$16"}</definedName>
    <definedName name="DSDSDS" localSheetId="20" hidden="1">{"'Sheet1'!$L$16"}</definedName>
    <definedName name="DSDSDS" localSheetId="22" hidden="1">{"'Sheet1'!$L$16"}</definedName>
    <definedName name="DSDSDS" localSheetId="24" hidden="1">{"'Sheet1'!$L$16"}</definedName>
    <definedName name="DSDSDS" localSheetId="28" hidden="1">{"'Sheet1'!$L$16"}</definedName>
    <definedName name="DSDSDS" localSheetId="14" hidden="1">{"'Sheet1'!$L$16"}</definedName>
    <definedName name="DSDSDS" hidden="1">{"'Sheet1'!$L$16"}</definedName>
    <definedName name="dsdsdsd" hidden="1">#REF!</definedName>
    <definedName name="dsdssa" localSheetId="12" hidden="1">{"'Sheet1'!$L$16"}</definedName>
    <definedName name="dsdssa" localSheetId="11" hidden="1">{"'Sheet1'!$L$16"}</definedName>
    <definedName name="dsdssa" localSheetId="13" hidden="1">{"'Sheet1'!$L$16"}</definedName>
    <definedName name="dsdssa" localSheetId="16" hidden="1">{"'Sheet1'!$L$16"}</definedName>
    <definedName name="dsdssa" localSheetId="21" hidden="1">{"'Sheet1'!$L$16"}</definedName>
    <definedName name="dsdssa" localSheetId="18" hidden="1">{"'Sheet1'!$L$16"}</definedName>
    <definedName name="dsdssa" localSheetId="19" hidden="1">{"'Sheet1'!$L$16"}</definedName>
    <definedName name="dsdssa" localSheetId="20" hidden="1">{"'Sheet1'!$L$16"}</definedName>
    <definedName name="dsdssa" localSheetId="22" hidden="1">{"'Sheet1'!$L$16"}</definedName>
    <definedName name="dsdssa" localSheetId="24" hidden="1">{"'Sheet1'!$L$16"}</definedName>
    <definedName name="dsdssa" localSheetId="28" hidden="1">{"'Sheet1'!$L$16"}</definedName>
    <definedName name="dsdssa" localSheetId="14" hidden="1">{"'Sheet1'!$L$16"}</definedName>
    <definedName name="dsdssa" hidden="1">{"'Sheet1'!$L$16"}</definedName>
    <definedName name="dse" localSheetId="12" hidden="1">{"'Sheet1'!$L$16"}</definedName>
    <definedName name="dse" localSheetId="11" hidden="1">{"'Sheet1'!$L$16"}</definedName>
    <definedName name="dse" localSheetId="13" hidden="1">{"'Sheet1'!$L$16"}</definedName>
    <definedName name="dse" localSheetId="16" hidden="1">{"'Sheet1'!$L$16"}</definedName>
    <definedName name="dse" localSheetId="21" hidden="1">{"'Sheet1'!$L$16"}</definedName>
    <definedName name="dse" localSheetId="18" hidden="1">{"'Sheet1'!$L$16"}</definedName>
    <definedName name="dse" localSheetId="19" hidden="1">{"'Sheet1'!$L$16"}</definedName>
    <definedName name="dse" localSheetId="20" hidden="1">{"'Sheet1'!$L$16"}</definedName>
    <definedName name="dse" localSheetId="22" hidden="1">{"'Sheet1'!$L$16"}</definedName>
    <definedName name="dse" localSheetId="24" hidden="1">{"'Sheet1'!$L$16"}</definedName>
    <definedName name="dse" localSheetId="28" hidden="1">{"'Sheet1'!$L$16"}</definedName>
    <definedName name="dse" localSheetId="14" hidden="1">{"'Sheet1'!$L$16"}</definedName>
    <definedName name="dse" hidden="1">{"'Sheet1'!$L$16"}</definedName>
    <definedName name="dsewrtgy"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hidden="1">#REF!</definedName>
    <definedName name="DSF_1" localSheetId="12" hidden="1">{#N/A,#N/A,FALSE,"골재소요량";#N/A,#N/A,FALSE,"골재소요량"}</definedName>
    <definedName name="DSF_1" localSheetId="11" hidden="1">{#N/A,#N/A,FALSE,"골재소요량";#N/A,#N/A,FALSE,"골재소요량"}</definedName>
    <definedName name="DSF_1" localSheetId="13" hidden="1">{#N/A,#N/A,FALSE,"골재소요량";#N/A,#N/A,FALSE,"골재소요량"}</definedName>
    <definedName name="DSF_1" localSheetId="16" hidden="1">{#N/A,#N/A,FALSE,"골재소요량";#N/A,#N/A,FALSE,"골재소요량"}</definedName>
    <definedName name="DSF_1" localSheetId="21" hidden="1">{#N/A,#N/A,FALSE,"골재소요량";#N/A,#N/A,FALSE,"골재소요량"}</definedName>
    <definedName name="DSF_1" localSheetId="18" hidden="1">{#N/A,#N/A,FALSE,"골재소요량";#N/A,#N/A,FALSE,"골재소요량"}</definedName>
    <definedName name="DSF_1" localSheetId="19" hidden="1">{#N/A,#N/A,FALSE,"골재소요량";#N/A,#N/A,FALSE,"골재소요량"}</definedName>
    <definedName name="DSF_1" localSheetId="20" hidden="1">{#N/A,#N/A,FALSE,"골재소요량";#N/A,#N/A,FALSE,"골재소요량"}</definedName>
    <definedName name="DSF_1" localSheetId="22" hidden="1">{#N/A,#N/A,FALSE,"골재소요량";#N/A,#N/A,FALSE,"골재소요량"}</definedName>
    <definedName name="DSF_1" localSheetId="24" hidden="1">{#N/A,#N/A,FALSE,"골재소요량";#N/A,#N/A,FALSE,"골재소요량"}</definedName>
    <definedName name="DSF_1" localSheetId="28" hidden="1">{#N/A,#N/A,FALSE,"골재소요량";#N/A,#N/A,FALSE,"골재소요량"}</definedName>
    <definedName name="DSF_1" localSheetId="14" hidden="1">{#N/A,#N/A,FALSE,"골재소요량";#N/A,#N/A,FALSE,"골재소요량"}</definedName>
    <definedName name="DSF_1" hidden="1">{#N/A,#N/A,FALSE,"골재소요량";#N/A,#N/A,FALSE,"골재소요량"}</definedName>
    <definedName name="dsfa" localSheetId="12" hidden="1">{"'Sheet1'!$L$16"}</definedName>
    <definedName name="dsfa" localSheetId="11" hidden="1">{"'Sheet1'!$L$16"}</definedName>
    <definedName name="dsfa" localSheetId="13" hidden="1">{"'Sheet1'!$L$16"}</definedName>
    <definedName name="dsfa" localSheetId="16" hidden="1">{"'Sheet1'!$L$16"}</definedName>
    <definedName name="dsfa" localSheetId="21" hidden="1">{"'Sheet1'!$L$16"}</definedName>
    <definedName name="dsfa" localSheetId="18" hidden="1">{"'Sheet1'!$L$16"}</definedName>
    <definedName name="dsfa" localSheetId="19" hidden="1">{"'Sheet1'!$L$16"}</definedName>
    <definedName name="dsfa" localSheetId="20" hidden="1">{"'Sheet1'!$L$16"}</definedName>
    <definedName name="dsfa" localSheetId="22" hidden="1">{"'Sheet1'!$L$16"}</definedName>
    <definedName name="dsfa" localSheetId="24" hidden="1">{"'Sheet1'!$L$16"}</definedName>
    <definedName name="dsfa" localSheetId="28" hidden="1">{"'Sheet1'!$L$16"}</definedName>
    <definedName name="dsfa" localSheetId="14" hidden="1">{"'Sheet1'!$L$16"}</definedName>
    <definedName name="dsfa" hidden="1">{"'Sheet1'!$L$16"}</definedName>
    <definedName name="dsfa3" localSheetId="12" hidden="1">{#N/A,#N/A,FALSE,"WBS 1.06";#N/A,#N/A,FALSE,"WBS 1.14";#N/A,#N/A,FALSE,"WBS 1.17";#N/A,#N/A,FALSE,"WBS 1.18"}</definedName>
    <definedName name="dsfa3" localSheetId="11" hidden="1">{#N/A,#N/A,FALSE,"WBS 1.06";#N/A,#N/A,FALSE,"WBS 1.14";#N/A,#N/A,FALSE,"WBS 1.17";#N/A,#N/A,FALSE,"WBS 1.18"}</definedName>
    <definedName name="dsfa3" localSheetId="13" hidden="1">{#N/A,#N/A,FALSE,"WBS 1.06";#N/A,#N/A,FALSE,"WBS 1.14";#N/A,#N/A,FALSE,"WBS 1.17";#N/A,#N/A,FALSE,"WBS 1.18"}</definedName>
    <definedName name="dsfa3" localSheetId="16" hidden="1">{#N/A,#N/A,FALSE,"WBS 1.06";#N/A,#N/A,FALSE,"WBS 1.14";#N/A,#N/A,FALSE,"WBS 1.17";#N/A,#N/A,FALSE,"WBS 1.18"}</definedName>
    <definedName name="dsfa3" localSheetId="21" hidden="1">{#N/A,#N/A,FALSE,"WBS 1.06";#N/A,#N/A,FALSE,"WBS 1.14";#N/A,#N/A,FALSE,"WBS 1.17";#N/A,#N/A,FALSE,"WBS 1.18"}</definedName>
    <definedName name="dsfa3" localSheetId="18" hidden="1">{#N/A,#N/A,FALSE,"WBS 1.06";#N/A,#N/A,FALSE,"WBS 1.14";#N/A,#N/A,FALSE,"WBS 1.17";#N/A,#N/A,FALSE,"WBS 1.18"}</definedName>
    <definedName name="dsfa3" localSheetId="19" hidden="1">{#N/A,#N/A,FALSE,"WBS 1.06";#N/A,#N/A,FALSE,"WBS 1.14";#N/A,#N/A,FALSE,"WBS 1.17";#N/A,#N/A,FALSE,"WBS 1.18"}</definedName>
    <definedName name="dsfa3" localSheetId="20" hidden="1">{#N/A,#N/A,FALSE,"WBS 1.06";#N/A,#N/A,FALSE,"WBS 1.14";#N/A,#N/A,FALSE,"WBS 1.17";#N/A,#N/A,FALSE,"WBS 1.18"}</definedName>
    <definedName name="dsfa3" localSheetId="22" hidden="1">{#N/A,#N/A,FALSE,"WBS 1.06";#N/A,#N/A,FALSE,"WBS 1.14";#N/A,#N/A,FALSE,"WBS 1.17";#N/A,#N/A,FALSE,"WBS 1.18"}</definedName>
    <definedName name="dsfa3" localSheetId="24" hidden="1">{#N/A,#N/A,FALSE,"WBS 1.06";#N/A,#N/A,FALSE,"WBS 1.14";#N/A,#N/A,FALSE,"WBS 1.17";#N/A,#N/A,FALSE,"WBS 1.18"}</definedName>
    <definedName name="dsfa3" localSheetId="28" hidden="1">{#N/A,#N/A,FALSE,"WBS 1.06";#N/A,#N/A,FALSE,"WBS 1.14";#N/A,#N/A,FALSE,"WBS 1.17";#N/A,#N/A,FALSE,"WBS 1.18"}</definedName>
    <definedName name="dsfa3" localSheetId="14" hidden="1">{#N/A,#N/A,FALSE,"WBS 1.06";#N/A,#N/A,FALSE,"WBS 1.14";#N/A,#N/A,FALSE,"WBS 1.17";#N/A,#N/A,FALSE,"WBS 1.18"}</definedName>
    <definedName name="dsfa3" hidden="1">{#N/A,#N/A,FALSE,"WBS 1.06";#N/A,#N/A,FALSE,"WBS 1.14";#N/A,#N/A,FALSE,"WBS 1.17";#N/A,#N/A,FALSE,"WBS 1.18"}</definedName>
    <definedName name="DSFADF" localSheetId="12" hidden="1">{#N/A,#N/A,FALSE,"特殊室（ＢＱ表）"}</definedName>
    <definedName name="DSFADF" localSheetId="11" hidden="1">{#N/A,#N/A,FALSE,"特殊室（ＢＱ表）"}</definedName>
    <definedName name="DSFADF" localSheetId="13" hidden="1">{#N/A,#N/A,FALSE,"特殊室（ＢＱ表）"}</definedName>
    <definedName name="DSFADF" localSheetId="16" hidden="1">{#N/A,#N/A,FALSE,"特殊室（ＢＱ表）"}</definedName>
    <definedName name="DSFADF" localSheetId="21" hidden="1">{#N/A,#N/A,FALSE,"特殊室（ＢＱ表）"}</definedName>
    <definedName name="DSFADF" localSheetId="18" hidden="1">{#N/A,#N/A,FALSE,"特殊室（ＢＱ表）"}</definedName>
    <definedName name="DSFADF" localSheetId="19" hidden="1">{#N/A,#N/A,FALSE,"特殊室（ＢＱ表）"}</definedName>
    <definedName name="DSFADF" localSheetId="20" hidden="1">{#N/A,#N/A,FALSE,"特殊室（ＢＱ表）"}</definedName>
    <definedName name="DSFADF" localSheetId="22" hidden="1">{#N/A,#N/A,FALSE,"特殊室（ＢＱ表）"}</definedName>
    <definedName name="DSFADF" localSheetId="24" hidden="1">{#N/A,#N/A,FALSE,"特殊室（ＢＱ表）"}</definedName>
    <definedName name="DSFADF" localSheetId="28" hidden="1">{#N/A,#N/A,FALSE,"特殊室（ＢＱ表）"}</definedName>
    <definedName name="DSFADF" localSheetId="14" hidden="1">{#N/A,#N/A,FALSE,"特殊室（ＢＱ表）"}</definedName>
    <definedName name="DSFADF" hidden="1">{#N/A,#N/A,FALSE,"特殊室（ＢＱ表）"}</definedName>
    <definedName name="DSFAR" localSheetId="12" hidden="1">{#N/A,#N/A,FALSE,"CCTV"}</definedName>
    <definedName name="DSFAR" localSheetId="11" hidden="1">{#N/A,#N/A,FALSE,"CCTV"}</definedName>
    <definedName name="DSFAR" localSheetId="13" hidden="1">{#N/A,#N/A,FALSE,"CCTV"}</definedName>
    <definedName name="DSFAR" localSheetId="16" hidden="1">{#N/A,#N/A,FALSE,"CCTV"}</definedName>
    <definedName name="DSFAR" localSheetId="21" hidden="1">{#N/A,#N/A,FALSE,"CCTV"}</definedName>
    <definedName name="DSFAR" localSheetId="18" hidden="1">{#N/A,#N/A,FALSE,"CCTV"}</definedName>
    <definedName name="DSFAR" localSheetId="19" hidden="1">{#N/A,#N/A,FALSE,"CCTV"}</definedName>
    <definedName name="DSFAR" localSheetId="20" hidden="1">{#N/A,#N/A,FALSE,"CCTV"}</definedName>
    <definedName name="DSFAR" localSheetId="22" hidden="1">{#N/A,#N/A,FALSE,"CCTV"}</definedName>
    <definedName name="DSFAR" localSheetId="24" hidden="1">{#N/A,#N/A,FALSE,"CCTV"}</definedName>
    <definedName name="DSFAR" localSheetId="28" hidden="1">{#N/A,#N/A,FALSE,"CCTV"}</definedName>
    <definedName name="DSFAR" localSheetId="14" hidden="1">{#N/A,#N/A,FALSE,"CCTV"}</definedName>
    <definedName name="DSFAR" hidden="1">{#N/A,#N/A,FALSE,"CCTV"}</definedName>
    <definedName name="dsfas" localSheetId="12" hidden="1">{"'Sheet1'!$L$16"}</definedName>
    <definedName name="dsfas" localSheetId="11" hidden="1">{"'Sheet1'!$L$16"}</definedName>
    <definedName name="dsfas" localSheetId="13" hidden="1">{"'Sheet1'!$L$16"}</definedName>
    <definedName name="dsfas" localSheetId="16" hidden="1">{"'Sheet1'!$L$16"}</definedName>
    <definedName name="dsfas" localSheetId="21" hidden="1">{"'Sheet1'!$L$16"}</definedName>
    <definedName name="dsfas" localSheetId="18" hidden="1">{"'Sheet1'!$L$16"}</definedName>
    <definedName name="dsfas" localSheetId="19" hidden="1">{"'Sheet1'!$L$16"}</definedName>
    <definedName name="dsfas" localSheetId="20" hidden="1">{"'Sheet1'!$L$16"}</definedName>
    <definedName name="dsfas" localSheetId="22" hidden="1">{"'Sheet1'!$L$16"}</definedName>
    <definedName name="dsfas" localSheetId="24" hidden="1">{"'Sheet1'!$L$16"}</definedName>
    <definedName name="dsfas" localSheetId="28" hidden="1">{"'Sheet1'!$L$16"}</definedName>
    <definedName name="dsfas" localSheetId="14" hidden="1">{"'Sheet1'!$L$16"}</definedName>
    <definedName name="dsfas" hidden="1">{"'Sheet1'!$L$16"}</definedName>
    <definedName name="dsfaws" localSheetId="12" hidden="1">{"'Sheet1'!$L$16"}</definedName>
    <definedName name="dsfaws" localSheetId="11" hidden="1">{"'Sheet1'!$L$16"}</definedName>
    <definedName name="dsfaws" localSheetId="13" hidden="1">{"'Sheet1'!$L$16"}</definedName>
    <definedName name="dsfaws" localSheetId="16" hidden="1">{"'Sheet1'!$L$16"}</definedName>
    <definedName name="dsfaws" localSheetId="21" hidden="1">{"'Sheet1'!$L$16"}</definedName>
    <definedName name="dsfaws" localSheetId="18" hidden="1">{"'Sheet1'!$L$16"}</definedName>
    <definedName name="dsfaws" localSheetId="19" hidden="1">{"'Sheet1'!$L$16"}</definedName>
    <definedName name="dsfaws" localSheetId="20" hidden="1">{"'Sheet1'!$L$16"}</definedName>
    <definedName name="dsfaws" localSheetId="22" hidden="1">{"'Sheet1'!$L$16"}</definedName>
    <definedName name="dsfaws" localSheetId="24" hidden="1">{"'Sheet1'!$L$16"}</definedName>
    <definedName name="dsfaws" localSheetId="28" hidden="1">{"'Sheet1'!$L$16"}</definedName>
    <definedName name="dsfaws" localSheetId="14" hidden="1">{"'Sheet1'!$L$16"}</definedName>
    <definedName name="dsfaws" hidden="1">{"'Sheet1'!$L$16"}</definedName>
    <definedName name="dsfd" hidden="1">#REF!</definedName>
    <definedName name="DSFDS" localSheetId="12" hidden="1">{"'Sheet1'!$L$16"}</definedName>
    <definedName name="DSFDS" localSheetId="11" hidden="1">{"'Sheet1'!$L$16"}</definedName>
    <definedName name="DSFDS" localSheetId="13" hidden="1">{"'Sheet1'!$L$16"}</definedName>
    <definedName name="DSFDS" localSheetId="16" hidden="1">{"'Sheet1'!$L$16"}</definedName>
    <definedName name="DSFDS" localSheetId="21" hidden="1">{"'Sheet1'!$L$16"}</definedName>
    <definedName name="DSFDS" localSheetId="18" hidden="1">{"'Sheet1'!$L$16"}</definedName>
    <definedName name="DSFDS" localSheetId="19" hidden="1">{"'Sheet1'!$L$16"}</definedName>
    <definedName name="DSFDS" localSheetId="20" hidden="1">{"'Sheet1'!$L$16"}</definedName>
    <definedName name="DSFDS" localSheetId="22" hidden="1">{"'Sheet1'!$L$16"}</definedName>
    <definedName name="DSFDS" localSheetId="24" hidden="1">{"'Sheet1'!$L$16"}</definedName>
    <definedName name="DSFDS" localSheetId="28" hidden="1">{"'Sheet1'!$L$16"}</definedName>
    <definedName name="DSFDS" localSheetId="14" hidden="1">{"'Sheet1'!$L$16"}</definedName>
    <definedName name="DSFDS" hidden="1">{"'Sheet1'!$L$16"}</definedName>
    <definedName name="DSFDSDFSD" localSheetId="12" hidden="1">{"'Sheet1'!$L$16"}</definedName>
    <definedName name="DSFDSDFSD" localSheetId="11" hidden="1">{"'Sheet1'!$L$16"}</definedName>
    <definedName name="DSFDSDFSD" localSheetId="13" hidden="1">{"'Sheet1'!$L$16"}</definedName>
    <definedName name="DSFDSDFSD" localSheetId="16" hidden="1">{"'Sheet1'!$L$16"}</definedName>
    <definedName name="DSFDSDFSD" localSheetId="21" hidden="1">{"'Sheet1'!$L$16"}</definedName>
    <definedName name="DSFDSDFSD" localSheetId="18" hidden="1">{"'Sheet1'!$L$16"}</definedName>
    <definedName name="DSFDSDFSD" localSheetId="19" hidden="1">{"'Sheet1'!$L$16"}</definedName>
    <definedName name="DSFDSDFSD" localSheetId="20" hidden="1">{"'Sheet1'!$L$16"}</definedName>
    <definedName name="DSFDSDFSD" localSheetId="22" hidden="1">{"'Sheet1'!$L$16"}</definedName>
    <definedName name="DSFDSDFSD" localSheetId="24" hidden="1">{"'Sheet1'!$L$16"}</definedName>
    <definedName name="DSFDSDFSD" localSheetId="28" hidden="1">{"'Sheet1'!$L$16"}</definedName>
    <definedName name="DSFDSDFSD" localSheetId="14" hidden="1">{"'Sheet1'!$L$16"}</definedName>
    <definedName name="DSFDSDFSD" hidden="1">{"'Sheet1'!$L$16"}</definedName>
    <definedName name="DSFG" localSheetId="12" hidden="1">{#N/A,#N/A,FALSE,"2~8번"}</definedName>
    <definedName name="DSFG" localSheetId="11" hidden="1">{#N/A,#N/A,FALSE,"2~8번"}</definedName>
    <definedName name="DSFG" localSheetId="13" hidden="1">{#N/A,#N/A,FALSE,"2~8번"}</definedName>
    <definedName name="DSFG" localSheetId="16" hidden="1">{#N/A,#N/A,FALSE,"2~8번"}</definedName>
    <definedName name="DSFG" localSheetId="21" hidden="1">{#N/A,#N/A,FALSE,"2~8번"}</definedName>
    <definedName name="DSFG" localSheetId="18" hidden="1">{#N/A,#N/A,FALSE,"2~8번"}</definedName>
    <definedName name="DSFG" localSheetId="19" hidden="1">{#N/A,#N/A,FALSE,"2~8번"}</definedName>
    <definedName name="DSFG" localSheetId="20" hidden="1">{#N/A,#N/A,FALSE,"2~8번"}</definedName>
    <definedName name="DSFG" localSheetId="22" hidden="1">{#N/A,#N/A,FALSE,"2~8번"}</definedName>
    <definedName name="DSFG" localSheetId="24" hidden="1">{#N/A,#N/A,FALSE,"2~8번"}</definedName>
    <definedName name="DSFG" localSheetId="28" hidden="1">{#N/A,#N/A,FALSE,"2~8번"}</definedName>
    <definedName name="DSFG" localSheetId="14" hidden="1">{#N/A,#N/A,FALSE,"2~8번"}</definedName>
    <definedName name="DSFG" hidden="1">{#N/A,#N/A,FALSE,"2~8번"}</definedName>
    <definedName name="DSF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 localSheetId="12" hidden="1">{#N/A,#N/A,FALSE,"Aging Summary";#N/A,#N/A,FALSE,"Ratio Analysis";#N/A,#N/A,FALSE,"Test 120 Day Accts";#N/A,#N/A,FALSE,"Tickmarks"}</definedName>
    <definedName name="dsfs" localSheetId="11" hidden="1">{#N/A,#N/A,FALSE,"Aging Summary";#N/A,#N/A,FALSE,"Ratio Analysis";#N/A,#N/A,FALSE,"Test 120 Day Accts";#N/A,#N/A,FALSE,"Tickmarks"}</definedName>
    <definedName name="dsfs" localSheetId="13" hidden="1">{#N/A,#N/A,FALSE,"Aging Summary";#N/A,#N/A,FALSE,"Ratio Analysis";#N/A,#N/A,FALSE,"Test 120 Day Accts";#N/A,#N/A,FALSE,"Tickmarks"}</definedName>
    <definedName name="dsfs" localSheetId="16" hidden="1">{#N/A,#N/A,FALSE,"Aging Summary";#N/A,#N/A,FALSE,"Ratio Analysis";#N/A,#N/A,FALSE,"Test 120 Day Accts";#N/A,#N/A,FALSE,"Tickmarks"}</definedName>
    <definedName name="dsfs" localSheetId="21" hidden="1">{#N/A,#N/A,FALSE,"Aging Summary";#N/A,#N/A,FALSE,"Ratio Analysis";#N/A,#N/A,FALSE,"Test 120 Day Accts";#N/A,#N/A,FALSE,"Tickmarks"}</definedName>
    <definedName name="dsfs" localSheetId="18" hidden="1">{#N/A,#N/A,FALSE,"Aging Summary";#N/A,#N/A,FALSE,"Ratio Analysis";#N/A,#N/A,FALSE,"Test 120 Day Accts";#N/A,#N/A,FALSE,"Tickmarks"}</definedName>
    <definedName name="dsfs" localSheetId="19" hidden="1">{#N/A,#N/A,FALSE,"Aging Summary";#N/A,#N/A,FALSE,"Ratio Analysis";#N/A,#N/A,FALSE,"Test 120 Day Accts";#N/A,#N/A,FALSE,"Tickmarks"}</definedName>
    <definedName name="dsfs" localSheetId="20" hidden="1">{#N/A,#N/A,FALSE,"Aging Summary";#N/A,#N/A,FALSE,"Ratio Analysis";#N/A,#N/A,FALSE,"Test 120 Day Accts";#N/A,#N/A,FALSE,"Tickmarks"}</definedName>
    <definedName name="dsfs" localSheetId="22" hidden="1">{#N/A,#N/A,FALSE,"Aging Summary";#N/A,#N/A,FALSE,"Ratio Analysis";#N/A,#N/A,FALSE,"Test 120 Day Accts";#N/A,#N/A,FALSE,"Tickmarks"}</definedName>
    <definedName name="dsfs" localSheetId="24" hidden="1">{#N/A,#N/A,FALSE,"Aging Summary";#N/A,#N/A,FALSE,"Ratio Analysis";#N/A,#N/A,FALSE,"Test 120 Day Accts";#N/A,#N/A,FALSE,"Tickmarks"}</definedName>
    <definedName name="dsfs" localSheetId="28" hidden="1">{#N/A,#N/A,FALSE,"Aging Summary";#N/A,#N/A,FALSE,"Ratio Analysis";#N/A,#N/A,FALSE,"Test 120 Day Accts";#N/A,#N/A,FALSE,"Tickmarks"}</definedName>
    <definedName name="dsfs" localSheetId="14" hidden="1">{#N/A,#N/A,FALSE,"Aging Summary";#N/A,#N/A,FALSE,"Ratio Analysis";#N/A,#N/A,FALSE,"Test 120 Day Accts";#N/A,#N/A,FALSE,"Tickmarks"}</definedName>
    <definedName name="dsfs" hidden="1">{#N/A,#N/A,FALSE,"Aging Summary";#N/A,#N/A,FALSE,"Ratio Analysis";#N/A,#N/A,FALSE,"Test 120 Day Accts";#N/A,#N/A,FALSE,"Tickmarks"}</definedName>
    <definedName name="dsfsad" localSheetId="12" hidden="1">{"'Sheet1'!$L$16"}</definedName>
    <definedName name="dsfsad" localSheetId="11" hidden="1">{"'Sheet1'!$L$16"}</definedName>
    <definedName name="dsfsad" localSheetId="13" hidden="1">{"'Sheet1'!$L$16"}</definedName>
    <definedName name="dsfsad" localSheetId="16" hidden="1">{"'Sheet1'!$L$16"}</definedName>
    <definedName name="dsfsad" localSheetId="21" hidden="1">{"'Sheet1'!$L$16"}</definedName>
    <definedName name="dsfsad" localSheetId="18" hidden="1">{"'Sheet1'!$L$16"}</definedName>
    <definedName name="dsfsad" localSheetId="19" hidden="1">{"'Sheet1'!$L$16"}</definedName>
    <definedName name="dsfsad" localSheetId="20" hidden="1">{"'Sheet1'!$L$16"}</definedName>
    <definedName name="dsfsad" localSheetId="22" hidden="1">{"'Sheet1'!$L$16"}</definedName>
    <definedName name="dsfsad" localSheetId="24" hidden="1">{"'Sheet1'!$L$16"}</definedName>
    <definedName name="dsfsad" localSheetId="28" hidden="1">{"'Sheet1'!$L$16"}</definedName>
    <definedName name="dsfsad" localSheetId="14" hidden="1">{"'Sheet1'!$L$16"}</definedName>
    <definedName name="dsfsad" hidden="1">{"'Sheet1'!$L$16"}</definedName>
    <definedName name="dsfsadf" hidden="1">#REF!</definedName>
    <definedName name="dsfsdf" hidden="1">#REF!</definedName>
    <definedName name="dsfweafew" hidden="1">#REF!</definedName>
    <definedName name="dsg" localSheetId="12" hidden="1">{#N/A,#N/A,FALSE,"Chi tiÆt"}</definedName>
    <definedName name="dsg" localSheetId="11" hidden="1">{#N/A,#N/A,FALSE,"Chi tiÆt"}</definedName>
    <definedName name="dsg" localSheetId="13" hidden="1">{#N/A,#N/A,FALSE,"Chi tiÆt"}</definedName>
    <definedName name="dsg" localSheetId="16" hidden="1">{#N/A,#N/A,FALSE,"Chi tiÆt"}</definedName>
    <definedName name="dsg" localSheetId="21" hidden="1">{#N/A,#N/A,FALSE,"Chi tiÆt"}</definedName>
    <definedName name="dsg" localSheetId="18" hidden="1">{#N/A,#N/A,FALSE,"Chi tiÆt"}</definedName>
    <definedName name="dsg" localSheetId="19" hidden="1">{#N/A,#N/A,FALSE,"Chi tiÆt"}</definedName>
    <definedName name="dsg" localSheetId="20" hidden="1">{#N/A,#N/A,FALSE,"Chi tiÆt"}</definedName>
    <definedName name="dsg" localSheetId="22" hidden="1">{#N/A,#N/A,FALSE,"Chi tiÆt"}</definedName>
    <definedName name="dsg" localSheetId="24" hidden="1">{#N/A,#N/A,FALSE,"Chi tiÆt"}</definedName>
    <definedName name="dsg" localSheetId="28" hidden="1">{#N/A,#N/A,FALSE,"Chi tiÆt"}</definedName>
    <definedName name="dsg" localSheetId="14" hidden="1">{#N/A,#N/A,FALSE,"Chi tiÆt"}</definedName>
    <definedName name="dsg" hidden="1">{#N/A,#N/A,FALSE,"Chi tiÆt"}</definedName>
    <definedName name="DSGDFG" localSheetId="12" hidden="1">{"'Sheet1'!$L$16"}</definedName>
    <definedName name="DSGDFG" localSheetId="11" hidden="1">{"'Sheet1'!$L$16"}</definedName>
    <definedName name="DSGDFG" localSheetId="13" hidden="1">{"'Sheet1'!$L$16"}</definedName>
    <definedName name="DSGDFG" localSheetId="16" hidden="1">{"'Sheet1'!$L$16"}</definedName>
    <definedName name="DSGDFG" localSheetId="21" hidden="1">{"'Sheet1'!$L$16"}</definedName>
    <definedName name="DSGDFG" localSheetId="18" hidden="1">{"'Sheet1'!$L$16"}</definedName>
    <definedName name="DSGDFG" localSheetId="19" hidden="1">{"'Sheet1'!$L$16"}</definedName>
    <definedName name="DSGDFG" localSheetId="20" hidden="1">{"'Sheet1'!$L$16"}</definedName>
    <definedName name="DSGDFG" localSheetId="22" hidden="1">{"'Sheet1'!$L$16"}</definedName>
    <definedName name="DSGDFG" localSheetId="24" hidden="1">{"'Sheet1'!$L$16"}</definedName>
    <definedName name="DSGDFG" localSheetId="28" hidden="1">{"'Sheet1'!$L$16"}</definedName>
    <definedName name="DSGDFG" localSheetId="14" hidden="1">{"'Sheet1'!$L$16"}</definedName>
    <definedName name="DSGDFG" hidden="1">{"'Sheet1'!$L$16"}</definedName>
    <definedName name="DSGDSG" localSheetId="12" hidden="1">{"'Sheet1'!$L$16"}</definedName>
    <definedName name="DSGDSG" localSheetId="11" hidden="1">{"'Sheet1'!$L$16"}</definedName>
    <definedName name="DSGDSG" localSheetId="13" hidden="1">{"'Sheet1'!$L$16"}</definedName>
    <definedName name="DSGDSG" localSheetId="16" hidden="1">{"'Sheet1'!$L$16"}</definedName>
    <definedName name="DSGDSG" localSheetId="21" hidden="1">{"'Sheet1'!$L$16"}</definedName>
    <definedName name="DSGDSG" localSheetId="18" hidden="1">{"'Sheet1'!$L$16"}</definedName>
    <definedName name="DSGDSG" localSheetId="19" hidden="1">{"'Sheet1'!$L$16"}</definedName>
    <definedName name="DSGDSG" localSheetId="20" hidden="1">{"'Sheet1'!$L$16"}</definedName>
    <definedName name="DSGDSG" localSheetId="22" hidden="1">{"'Sheet1'!$L$16"}</definedName>
    <definedName name="DSGDSG" localSheetId="24" hidden="1">{"'Sheet1'!$L$16"}</definedName>
    <definedName name="DSGDSG" localSheetId="28" hidden="1">{"'Sheet1'!$L$16"}</definedName>
    <definedName name="DSGDSG" localSheetId="14" hidden="1">{"'Sheet1'!$L$16"}</definedName>
    <definedName name="DSGDSG" hidden="1">{"'Sheet1'!$L$16"}</definedName>
    <definedName name="dsgfhtyjjt" hidden="1">#REF!</definedName>
    <definedName name="dsgfvda" localSheetId="12" hidden="1">{#N/A,#N/A,TRUE,"SUM";#N/A,#N/A,TRUE,"EE";#N/A,#N/A,TRUE,"AC";#N/A,#N/A,TRUE,"SN"}</definedName>
    <definedName name="dsgfvda" localSheetId="11" hidden="1">{#N/A,#N/A,TRUE,"SUM";#N/A,#N/A,TRUE,"EE";#N/A,#N/A,TRUE,"AC";#N/A,#N/A,TRUE,"SN"}</definedName>
    <definedName name="dsgfvda" localSheetId="13" hidden="1">{#N/A,#N/A,TRUE,"SUM";#N/A,#N/A,TRUE,"EE";#N/A,#N/A,TRUE,"AC";#N/A,#N/A,TRUE,"SN"}</definedName>
    <definedName name="dsgfvda" localSheetId="16" hidden="1">{#N/A,#N/A,TRUE,"SUM";#N/A,#N/A,TRUE,"EE";#N/A,#N/A,TRUE,"AC";#N/A,#N/A,TRUE,"SN"}</definedName>
    <definedName name="dsgfvda" localSheetId="21" hidden="1">{#N/A,#N/A,TRUE,"SUM";#N/A,#N/A,TRUE,"EE";#N/A,#N/A,TRUE,"AC";#N/A,#N/A,TRUE,"SN"}</definedName>
    <definedName name="dsgfvda" localSheetId="18" hidden="1">{#N/A,#N/A,TRUE,"SUM";#N/A,#N/A,TRUE,"EE";#N/A,#N/A,TRUE,"AC";#N/A,#N/A,TRUE,"SN"}</definedName>
    <definedName name="dsgfvda" localSheetId="19" hidden="1">{#N/A,#N/A,TRUE,"SUM";#N/A,#N/A,TRUE,"EE";#N/A,#N/A,TRUE,"AC";#N/A,#N/A,TRUE,"SN"}</definedName>
    <definedName name="dsgfvda" localSheetId="20" hidden="1">{#N/A,#N/A,TRUE,"SUM";#N/A,#N/A,TRUE,"EE";#N/A,#N/A,TRUE,"AC";#N/A,#N/A,TRUE,"SN"}</definedName>
    <definedName name="dsgfvda" localSheetId="22" hidden="1">{#N/A,#N/A,TRUE,"SUM";#N/A,#N/A,TRUE,"EE";#N/A,#N/A,TRUE,"AC";#N/A,#N/A,TRUE,"SN"}</definedName>
    <definedName name="dsgfvda" localSheetId="24" hidden="1">{#N/A,#N/A,TRUE,"SUM";#N/A,#N/A,TRUE,"EE";#N/A,#N/A,TRUE,"AC";#N/A,#N/A,TRUE,"SN"}</definedName>
    <definedName name="dsgfvda" localSheetId="28" hidden="1">{#N/A,#N/A,TRUE,"SUM";#N/A,#N/A,TRUE,"EE";#N/A,#N/A,TRUE,"AC";#N/A,#N/A,TRUE,"SN"}</definedName>
    <definedName name="dsgfvda" localSheetId="14" hidden="1">{#N/A,#N/A,TRUE,"SUM";#N/A,#N/A,TRUE,"EE";#N/A,#N/A,TRUE,"AC";#N/A,#N/A,TRUE,"SN"}</definedName>
    <definedName name="dsgfvda" hidden="1">{#N/A,#N/A,TRUE,"SUM";#N/A,#N/A,TRUE,"EE";#N/A,#N/A,TRUE,"AC";#N/A,#N/A,TRUE,"SN"}</definedName>
    <definedName name="dsgh" localSheetId="12" hidden="1">{#N/A,#N/A,TRUE,"Krycí list"}</definedName>
    <definedName name="dsgh" localSheetId="11" hidden="1">{#N/A,#N/A,TRUE,"Krycí list"}</definedName>
    <definedName name="dsgh" localSheetId="13" hidden="1">{#N/A,#N/A,TRUE,"Krycí list"}</definedName>
    <definedName name="dsgh" localSheetId="16" hidden="1">{#N/A,#N/A,TRUE,"Krycí list"}</definedName>
    <definedName name="dsgh" localSheetId="21" hidden="1">{#N/A,#N/A,TRUE,"Krycí list"}</definedName>
    <definedName name="dsgh" localSheetId="18" hidden="1">{#N/A,#N/A,TRUE,"Krycí list"}</definedName>
    <definedName name="dsgh" localSheetId="19" hidden="1">{#N/A,#N/A,TRUE,"Krycí list"}</definedName>
    <definedName name="dsgh" localSheetId="20" hidden="1">{#N/A,#N/A,TRUE,"Krycí list"}</definedName>
    <definedName name="dsgh" localSheetId="22" hidden="1">{#N/A,#N/A,TRUE,"Krycí list"}</definedName>
    <definedName name="dsgh" localSheetId="24" hidden="1">{#N/A,#N/A,TRUE,"Krycí list"}</definedName>
    <definedName name="dsgh" localSheetId="28" hidden="1">{#N/A,#N/A,TRUE,"Krycí list"}</definedName>
    <definedName name="dsgh" localSheetId="14" hidden="1">{#N/A,#N/A,TRUE,"Krycí list"}</definedName>
    <definedName name="dsgh" hidden="1">{#N/A,#N/A,TRUE,"Krycí list"}</definedName>
    <definedName name="DSGHE" localSheetId="12" hidden="1">{#N/A,#N/A,FALSE,"단가표지"}</definedName>
    <definedName name="DSGHE" localSheetId="11" hidden="1">{#N/A,#N/A,FALSE,"단가표지"}</definedName>
    <definedName name="DSGHE" localSheetId="13" hidden="1">{#N/A,#N/A,FALSE,"단가표지"}</definedName>
    <definedName name="DSGHE" localSheetId="16" hidden="1">{#N/A,#N/A,FALSE,"단가표지"}</definedName>
    <definedName name="DSGHE" localSheetId="21" hidden="1">{#N/A,#N/A,FALSE,"단가표지"}</definedName>
    <definedName name="DSGHE" localSheetId="18" hidden="1">{#N/A,#N/A,FALSE,"단가표지"}</definedName>
    <definedName name="DSGHE" localSheetId="19" hidden="1">{#N/A,#N/A,FALSE,"단가표지"}</definedName>
    <definedName name="DSGHE" localSheetId="20" hidden="1">{#N/A,#N/A,FALSE,"단가표지"}</definedName>
    <definedName name="DSGHE" localSheetId="22" hidden="1">{#N/A,#N/A,FALSE,"단가표지"}</definedName>
    <definedName name="DSGHE" localSheetId="24" hidden="1">{#N/A,#N/A,FALSE,"단가표지"}</definedName>
    <definedName name="DSGHE" localSheetId="28" hidden="1">{#N/A,#N/A,FALSE,"단가표지"}</definedName>
    <definedName name="DSGHE" localSheetId="14" hidden="1">{#N/A,#N/A,FALSE,"단가표지"}</definedName>
    <definedName name="DSGHE" hidden="1">{#N/A,#N/A,FALSE,"단가표지"}</definedName>
    <definedName name="dsgsdfgdfshfgh" localSheetId="12" hidden="1">{"'Sheet1'!$L$16"}</definedName>
    <definedName name="dsgsdfgdfshfgh" localSheetId="11" hidden="1">{"'Sheet1'!$L$16"}</definedName>
    <definedName name="dsgsdfgdfshfgh" localSheetId="13" hidden="1">{"'Sheet1'!$L$16"}</definedName>
    <definedName name="dsgsdfgdfshfgh" localSheetId="16" hidden="1">{"'Sheet1'!$L$16"}</definedName>
    <definedName name="dsgsdfgdfshfgh" localSheetId="21" hidden="1">{"'Sheet1'!$L$16"}</definedName>
    <definedName name="dsgsdfgdfshfgh" localSheetId="18" hidden="1">{"'Sheet1'!$L$16"}</definedName>
    <definedName name="dsgsdfgdfshfgh" localSheetId="19" hidden="1">{"'Sheet1'!$L$16"}</definedName>
    <definedName name="dsgsdfgdfshfgh" localSheetId="20" hidden="1">{"'Sheet1'!$L$16"}</definedName>
    <definedName name="dsgsdfgdfshfgh" localSheetId="22" hidden="1">{"'Sheet1'!$L$16"}</definedName>
    <definedName name="dsgsdfgdfshfgh" localSheetId="24" hidden="1">{"'Sheet1'!$L$16"}</definedName>
    <definedName name="dsgsdfgdfshfgh" localSheetId="28" hidden="1">{"'Sheet1'!$L$16"}</definedName>
    <definedName name="dsgsdfgdfshfgh" localSheetId="14" hidden="1">{"'Sheet1'!$L$16"}</definedName>
    <definedName name="dsgsdfgdfshfgh" hidden="1">{"'Sheet1'!$L$16"}</definedName>
    <definedName name="dsgsdg" localSheetId="12" hidden="1">{"'Sheet1'!$L$16"}</definedName>
    <definedName name="dsgsdg" localSheetId="11" hidden="1">{"'Sheet1'!$L$16"}</definedName>
    <definedName name="dsgsdg" localSheetId="13" hidden="1">{"'Sheet1'!$L$16"}</definedName>
    <definedName name="dsgsdg" localSheetId="16" hidden="1">{"'Sheet1'!$L$16"}</definedName>
    <definedName name="dsgsdg" localSheetId="21" hidden="1">{"'Sheet1'!$L$16"}</definedName>
    <definedName name="dsgsdg" localSheetId="18" hidden="1">{"'Sheet1'!$L$16"}</definedName>
    <definedName name="dsgsdg" localSheetId="19" hidden="1">{"'Sheet1'!$L$16"}</definedName>
    <definedName name="dsgsdg" localSheetId="20" hidden="1">{"'Sheet1'!$L$16"}</definedName>
    <definedName name="dsgsdg" localSheetId="22" hidden="1">{"'Sheet1'!$L$16"}</definedName>
    <definedName name="dsgsdg" localSheetId="24" hidden="1">{"'Sheet1'!$L$16"}</definedName>
    <definedName name="dsgsdg" localSheetId="28" hidden="1">{"'Sheet1'!$L$16"}</definedName>
    <definedName name="dsgsdg" localSheetId="14" hidden="1">{"'Sheet1'!$L$16"}</definedName>
    <definedName name="dsgsdg" hidden="1">{"'Sheet1'!$L$16"}</definedName>
    <definedName name="DSGSFWERD" localSheetId="12" hidden="1">{#N/A,#N/A,FALSE,"골재소요량";#N/A,#N/A,FALSE,"골재소요량"}</definedName>
    <definedName name="DSGSFWERD" localSheetId="11" hidden="1">{#N/A,#N/A,FALSE,"골재소요량";#N/A,#N/A,FALSE,"골재소요량"}</definedName>
    <definedName name="DSGSFWERD" localSheetId="13" hidden="1">{#N/A,#N/A,FALSE,"골재소요량";#N/A,#N/A,FALSE,"골재소요량"}</definedName>
    <definedName name="DSGSFWERD" localSheetId="16" hidden="1">{#N/A,#N/A,FALSE,"골재소요량";#N/A,#N/A,FALSE,"골재소요량"}</definedName>
    <definedName name="DSGSFWERD" localSheetId="21" hidden="1">{#N/A,#N/A,FALSE,"골재소요량";#N/A,#N/A,FALSE,"골재소요량"}</definedName>
    <definedName name="DSGSFWERD" localSheetId="18" hidden="1">{#N/A,#N/A,FALSE,"골재소요량";#N/A,#N/A,FALSE,"골재소요량"}</definedName>
    <definedName name="DSGSFWERD" localSheetId="19" hidden="1">{#N/A,#N/A,FALSE,"골재소요량";#N/A,#N/A,FALSE,"골재소요량"}</definedName>
    <definedName name="DSGSFWERD" localSheetId="20" hidden="1">{#N/A,#N/A,FALSE,"골재소요량";#N/A,#N/A,FALSE,"골재소요량"}</definedName>
    <definedName name="DSGSFWERD" localSheetId="22" hidden="1">{#N/A,#N/A,FALSE,"골재소요량";#N/A,#N/A,FALSE,"골재소요량"}</definedName>
    <definedName name="DSGSFWERD" localSheetId="24" hidden="1">{#N/A,#N/A,FALSE,"골재소요량";#N/A,#N/A,FALSE,"골재소요량"}</definedName>
    <definedName name="DSGSFWERD" localSheetId="28" hidden="1">{#N/A,#N/A,FALSE,"골재소요량";#N/A,#N/A,FALSE,"골재소요량"}</definedName>
    <definedName name="DSGSFWERD" localSheetId="14" hidden="1">{#N/A,#N/A,FALSE,"골재소요량";#N/A,#N/A,FALSE,"골재소요량"}</definedName>
    <definedName name="DSGSFWERD" hidden="1">{#N/A,#N/A,FALSE,"골재소요량";#N/A,#N/A,FALSE,"골재소요량"}</definedName>
    <definedName name="dsgsg" localSheetId="12" hidden="1">{#N/A,#N/A,FALSE,"Chi tiÆt"}</definedName>
    <definedName name="dsgsg" localSheetId="11" hidden="1">{#N/A,#N/A,FALSE,"Chi tiÆt"}</definedName>
    <definedName name="dsgsg" localSheetId="13" hidden="1">{#N/A,#N/A,FALSE,"Chi tiÆt"}</definedName>
    <definedName name="dsgsg" localSheetId="16" hidden="1">{#N/A,#N/A,FALSE,"Chi tiÆt"}</definedName>
    <definedName name="dsgsg" localSheetId="21" hidden="1">{#N/A,#N/A,FALSE,"Chi tiÆt"}</definedName>
    <definedName name="dsgsg" localSheetId="18" hidden="1">{#N/A,#N/A,FALSE,"Chi tiÆt"}</definedName>
    <definedName name="dsgsg" localSheetId="19" hidden="1">{#N/A,#N/A,FALSE,"Chi tiÆt"}</definedName>
    <definedName name="dsgsg" localSheetId="20" hidden="1">{#N/A,#N/A,FALSE,"Chi tiÆt"}</definedName>
    <definedName name="dsgsg" localSheetId="22" hidden="1">{#N/A,#N/A,FALSE,"Chi tiÆt"}</definedName>
    <definedName name="dsgsg" localSheetId="24" hidden="1">{#N/A,#N/A,FALSE,"Chi tiÆt"}</definedName>
    <definedName name="dsgsg" localSheetId="28" hidden="1">{#N/A,#N/A,FALSE,"Chi tiÆt"}</definedName>
    <definedName name="dsgsg" localSheetId="14" hidden="1">{#N/A,#N/A,FALSE,"Chi tiÆt"}</definedName>
    <definedName name="dsgsg" hidden="1">{#N/A,#N/A,FALSE,"Chi tiÆt"}</definedName>
    <definedName name="dsgsw.sgrs.grsg_.sg" localSheetId="12" hidden="1">{#N/A,#N/A,FALSE,"Chi tiÆt"}</definedName>
    <definedName name="dsgsw.sgrs.grsg_.sg" localSheetId="11" hidden="1">{#N/A,#N/A,FALSE,"Chi tiÆt"}</definedName>
    <definedName name="dsgsw.sgrs.grsg_.sg" localSheetId="13" hidden="1">{#N/A,#N/A,FALSE,"Chi tiÆt"}</definedName>
    <definedName name="dsgsw.sgrs.grsg_.sg" localSheetId="16" hidden="1">{#N/A,#N/A,FALSE,"Chi tiÆt"}</definedName>
    <definedName name="dsgsw.sgrs.grsg_.sg" localSheetId="21" hidden="1">{#N/A,#N/A,FALSE,"Chi tiÆt"}</definedName>
    <definedName name="dsgsw.sgrs.grsg_.sg" localSheetId="18" hidden="1">{#N/A,#N/A,FALSE,"Chi tiÆt"}</definedName>
    <definedName name="dsgsw.sgrs.grsg_.sg" localSheetId="19" hidden="1">{#N/A,#N/A,FALSE,"Chi tiÆt"}</definedName>
    <definedName name="dsgsw.sgrs.grsg_.sg" localSheetId="20" hidden="1">{#N/A,#N/A,FALSE,"Chi tiÆt"}</definedName>
    <definedName name="dsgsw.sgrs.grsg_.sg" localSheetId="22" hidden="1">{#N/A,#N/A,FALSE,"Chi tiÆt"}</definedName>
    <definedName name="dsgsw.sgrs.grsg_.sg" localSheetId="24" hidden="1">{#N/A,#N/A,FALSE,"Chi tiÆt"}</definedName>
    <definedName name="dsgsw.sgrs.grsg_.sg" localSheetId="28" hidden="1">{#N/A,#N/A,FALSE,"Chi tiÆt"}</definedName>
    <definedName name="dsgsw.sgrs.grsg_.sg" localSheetId="14" hidden="1">{#N/A,#N/A,FALSE,"Chi tiÆt"}</definedName>
    <definedName name="dsgsw.sgrs.grsg_.sg" hidden="1">{#N/A,#N/A,FALSE,"Chi tiÆt"}</definedName>
    <definedName name="dsgvdsgs" localSheetId="12" hidden="1">{#N/A,#N/A,TRUE,"SUM";#N/A,#N/A,TRUE,"EE";#N/A,#N/A,TRUE,"AC";#N/A,#N/A,TRUE,"SN"}</definedName>
    <definedName name="dsgvdsgs" localSheetId="11" hidden="1">{#N/A,#N/A,TRUE,"SUM";#N/A,#N/A,TRUE,"EE";#N/A,#N/A,TRUE,"AC";#N/A,#N/A,TRUE,"SN"}</definedName>
    <definedName name="dsgvdsgs" localSheetId="13" hidden="1">{#N/A,#N/A,TRUE,"SUM";#N/A,#N/A,TRUE,"EE";#N/A,#N/A,TRUE,"AC";#N/A,#N/A,TRUE,"SN"}</definedName>
    <definedName name="dsgvdsgs" localSheetId="16" hidden="1">{#N/A,#N/A,TRUE,"SUM";#N/A,#N/A,TRUE,"EE";#N/A,#N/A,TRUE,"AC";#N/A,#N/A,TRUE,"SN"}</definedName>
    <definedName name="dsgvdsgs" localSheetId="21" hidden="1">{#N/A,#N/A,TRUE,"SUM";#N/A,#N/A,TRUE,"EE";#N/A,#N/A,TRUE,"AC";#N/A,#N/A,TRUE,"SN"}</definedName>
    <definedName name="dsgvdsgs" localSheetId="18" hidden="1">{#N/A,#N/A,TRUE,"SUM";#N/A,#N/A,TRUE,"EE";#N/A,#N/A,TRUE,"AC";#N/A,#N/A,TRUE,"SN"}</definedName>
    <definedName name="dsgvdsgs" localSheetId="19" hidden="1">{#N/A,#N/A,TRUE,"SUM";#N/A,#N/A,TRUE,"EE";#N/A,#N/A,TRUE,"AC";#N/A,#N/A,TRUE,"SN"}</definedName>
    <definedName name="dsgvdsgs" localSheetId="20" hidden="1">{#N/A,#N/A,TRUE,"SUM";#N/A,#N/A,TRUE,"EE";#N/A,#N/A,TRUE,"AC";#N/A,#N/A,TRUE,"SN"}</definedName>
    <definedName name="dsgvdsgs" localSheetId="22" hidden="1">{#N/A,#N/A,TRUE,"SUM";#N/A,#N/A,TRUE,"EE";#N/A,#N/A,TRUE,"AC";#N/A,#N/A,TRUE,"SN"}</definedName>
    <definedName name="dsgvdsgs" localSheetId="24" hidden="1">{#N/A,#N/A,TRUE,"SUM";#N/A,#N/A,TRUE,"EE";#N/A,#N/A,TRUE,"AC";#N/A,#N/A,TRUE,"SN"}</definedName>
    <definedName name="dsgvdsgs" localSheetId="28" hidden="1">{#N/A,#N/A,TRUE,"SUM";#N/A,#N/A,TRUE,"EE";#N/A,#N/A,TRUE,"AC";#N/A,#N/A,TRUE,"SN"}</definedName>
    <definedName name="dsgvdsgs" localSheetId="14" hidden="1">{#N/A,#N/A,TRUE,"SUM";#N/A,#N/A,TRUE,"EE";#N/A,#N/A,TRUE,"AC";#N/A,#N/A,TRUE,"SN"}</definedName>
    <definedName name="dsgvdsgs" hidden="1">{#N/A,#N/A,TRUE,"SUM";#N/A,#N/A,TRUE,"EE";#N/A,#N/A,TRUE,"AC";#N/A,#N/A,TRUE,"SN"}</definedName>
    <definedName name="DSH" localSheetId="12" hidden="1">{#N/A,#N/A,FALSE,"Chi tiÆt"}</definedName>
    <definedName name="DSH" localSheetId="11" hidden="1">{#N/A,#N/A,FALSE,"Chi tiÆt"}</definedName>
    <definedName name="DSH" localSheetId="13" hidden="1">{#N/A,#N/A,FALSE,"Chi tiÆt"}</definedName>
    <definedName name="DSH" localSheetId="16" hidden="1">{#N/A,#N/A,FALSE,"Chi tiÆt"}</definedName>
    <definedName name="DSH" localSheetId="21" hidden="1">{#N/A,#N/A,FALSE,"Chi tiÆt"}</definedName>
    <definedName name="DSH" localSheetId="18" hidden="1">{#N/A,#N/A,FALSE,"Chi tiÆt"}</definedName>
    <definedName name="DSH" localSheetId="19" hidden="1">{#N/A,#N/A,FALSE,"Chi tiÆt"}</definedName>
    <definedName name="DSH" localSheetId="20" hidden="1">{#N/A,#N/A,FALSE,"Chi tiÆt"}</definedName>
    <definedName name="DSH" localSheetId="22" hidden="1">{#N/A,#N/A,FALSE,"Chi tiÆt"}</definedName>
    <definedName name="DSH" localSheetId="24" hidden="1">{#N/A,#N/A,FALSE,"Chi tiÆt"}</definedName>
    <definedName name="DSH" localSheetId="28" hidden="1">{#N/A,#N/A,FALSE,"Chi tiÆt"}</definedName>
    <definedName name="DSH" localSheetId="14" hidden="1">{#N/A,#N/A,FALSE,"Chi tiÆt"}</definedName>
    <definedName name="DSH" hidden="1">{#N/A,#N/A,FALSE,"Chi tiÆt"}</definedName>
    <definedName name="đsjiybùghhd" localSheetId="12" hidden="1">{"'Sheet1'!$L$16"}</definedName>
    <definedName name="đsjiybùghhd" localSheetId="11" hidden="1">{"'Sheet1'!$L$16"}</definedName>
    <definedName name="đsjiybùghhd" localSheetId="13" hidden="1">{"'Sheet1'!$L$16"}</definedName>
    <definedName name="đsjiybùghhd" localSheetId="16" hidden="1">{"'Sheet1'!$L$16"}</definedName>
    <definedName name="đsjiybùghhd" localSheetId="21" hidden="1">{"'Sheet1'!$L$16"}</definedName>
    <definedName name="đsjiybùghhd" localSheetId="18" hidden="1">{"'Sheet1'!$L$16"}</definedName>
    <definedName name="đsjiybùghhd" localSheetId="19" hidden="1">{"'Sheet1'!$L$16"}</definedName>
    <definedName name="đsjiybùghhd" localSheetId="20" hidden="1">{"'Sheet1'!$L$16"}</definedName>
    <definedName name="đsjiybùghhd" localSheetId="22" hidden="1">{"'Sheet1'!$L$16"}</definedName>
    <definedName name="đsjiybùghhd" localSheetId="24" hidden="1">{"'Sheet1'!$L$16"}</definedName>
    <definedName name="đsjiybùghhd" localSheetId="28" hidden="1">{"'Sheet1'!$L$16"}</definedName>
    <definedName name="đsjiybùghhd" localSheetId="14" hidden="1">{"'Sheet1'!$L$16"}</definedName>
    <definedName name="đsjiybùghhd" hidden="1">{"'Sheet1'!$L$16"}</definedName>
    <definedName name="dsjk" localSheetId="12" hidden="1">{"'Sheet1'!$L$16"}</definedName>
    <definedName name="dsjk" localSheetId="11" hidden="1">{"'Sheet1'!$L$16"}</definedName>
    <definedName name="dsjk" localSheetId="13" hidden="1">{"'Sheet1'!$L$16"}</definedName>
    <definedName name="dsjk" localSheetId="16" hidden="1">{"'Sheet1'!$L$16"}</definedName>
    <definedName name="dsjk" localSheetId="21" hidden="1">{"'Sheet1'!$L$16"}</definedName>
    <definedName name="dsjk" localSheetId="18" hidden="1">{"'Sheet1'!$L$16"}</definedName>
    <definedName name="dsjk" localSheetId="19" hidden="1">{"'Sheet1'!$L$16"}</definedName>
    <definedName name="dsjk" localSheetId="20" hidden="1">{"'Sheet1'!$L$16"}</definedName>
    <definedName name="dsjk" localSheetId="22" hidden="1">{"'Sheet1'!$L$16"}</definedName>
    <definedName name="dsjk" localSheetId="24" hidden="1">{"'Sheet1'!$L$16"}</definedName>
    <definedName name="dsjk" localSheetId="28" hidden="1">{"'Sheet1'!$L$16"}</definedName>
    <definedName name="dsjk" localSheetId="14" hidden="1">{"'Sheet1'!$L$16"}</definedName>
    <definedName name="dsjk" hidden="1">{"'Sheet1'!$L$16"}</definedName>
    <definedName name="DSJKLDE" localSheetId="12" hidden="1">{#N/A,#N/A,TRUE,"SUM";#N/A,#N/A,TRUE,"EE";#N/A,#N/A,TRUE,"AC";#N/A,#N/A,TRUE,"SN"}</definedName>
    <definedName name="DSJKLDE" localSheetId="11" hidden="1">{#N/A,#N/A,TRUE,"SUM";#N/A,#N/A,TRUE,"EE";#N/A,#N/A,TRUE,"AC";#N/A,#N/A,TRUE,"SN"}</definedName>
    <definedName name="DSJKLDE" localSheetId="13" hidden="1">{#N/A,#N/A,TRUE,"SUM";#N/A,#N/A,TRUE,"EE";#N/A,#N/A,TRUE,"AC";#N/A,#N/A,TRUE,"SN"}</definedName>
    <definedName name="DSJKLDE" localSheetId="16" hidden="1">{#N/A,#N/A,TRUE,"SUM";#N/A,#N/A,TRUE,"EE";#N/A,#N/A,TRUE,"AC";#N/A,#N/A,TRUE,"SN"}</definedName>
    <definedName name="DSJKLDE" localSheetId="21" hidden="1">{#N/A,#N/A,TRUE,"SUM";#N/A,#N/A,TRUE,"EE";#N/A,#N/A,TRUE,"AC";#N/A,#N/A,TRUE,"SN"}</definedName>
    <definedName name="DSJKLDE" localSheetId="18" hidden="1">{#N/A,#N/A,TRUE,"SUM";#N/A,#N/A,TRUE,"EE";#N/A,#N/A,TRUE,"AC";#N/A,#N/A,TRUE,"SN"}</definedName>
    <definedName name="DSJKLDE" localSheetId="19" hidden="1">{#N/A,#N/A,TRUE,"SUM";#N/A,#N/A,TRUE,"EE";#N/A,#N/A,TRUE,"AC";#N/A,#N/A,TRUE,"SN"}</definedName>
    <definedName name="DSJKLDE" localSheetId="20" hidden="1">{#N/A,#N/A,TRUE,"SUM";#N/A,#N/A,TRUE,"EE";#N/A,#N/A,TRUE,"AC";#N/A,#N/A,TRUE,"SN"}</definedName>
    <definedName name="DSJKLDE" localSheetId="22" hidden="1">{#N/A,#N/A,TRUE,"SUM";#N/A,#N/A,TRUE,"EE";#N/A,#N/A,TRUE,"AC";#N/A,#N/A,TRUE,"SN"}</definedName>
    <definedName name="DSJKLDE" localSheetId="24" hidden="1">{#N/A,#N/A,TRUE,"SUM";#N/A,#N/A,TRUE,"EE";#N/A,#N/A,TRUE,"AC";#N/A,#N/A,TRUE,"SN"}</definedName>
    <definedName name="DSJKLDE" localSheetId="28" hidden="1">{#N/A,#N/A,TRUE,"SUM";#N/A,#N/A,TRUE,"EE";#N/A,#N/A,TRUE,"AC";#N/A,#N/A,TRUE,"SN"}</definedName>
    <definedName name="DSJKLDE" localSheetId="14" hidden="1">{#N/A,#N/A,TRUE,"SUM";#N/A,#N/A,TRUE,"EE";#N/A,#N/A,TRUE,"AC";#N/A,#N/A,TRUE,"SN"}</definedName>
    <definedName name="DSJKLDE" hidden="1">{#N/A,#N/A,TRUE,"SUM";#N/A,#N/A,TRUE,"EE";#N/A,#N/A,TRUE,"AC";#N/A,#N/A,TRUE,"SN"}</definedName>
    <definedName name="dsl" localSheetId="12" hidden="1">{#N/A,#N/A,FALSE,"COVER";#N/A,#N/A,FALSE,"0";#N/A,#N/A,FALSE,"1";#N/A,#N/A,FALSE,"2";#N/A,#N/A,FALSE,"3";#N/A,#N/A,FALSE,"4";#N/A,#N/A,FALSE,"5";#N/A,#N/A,FALSE,"6";#N/A,#N/A,FALSE,"7";#N/A,#N/A,FALSE,"8";#N/A,#N/A,FALSE,"9";#N/A,#N/A,FALSE,"10";#N/A,#N/A,FALSE,"11"}</definedName>
    <definedName name="dsl" localSheetId="11" hidden="1">{#N/A,#N/A,FALSE,"COVER";#N/A,#N/A,FALSE,"0";#N/A,#N/A,FALSE,"1";#N/A,#N/A,FALSE,"2";#N/A,#N/A,FALSE,"3";#N/A,#N/A,FALSE,"4";#N/A,#N/A,FALSE,"5";#N/A,#N/A,FALSE,"6";#N/A,#N/A,FALSE,"7";#N/A,#N/A,FALSE,"8";#N/A,#N/A,FALSE,"9";#N/A,#N/A,FALSE,"10";#N/A,#N/A,FALSE,"11"}</definedName>
    <definedName name="dsl" localSheetId="13" hidden="1">{#N/A,#N/A,FALSE,"COVER";#N/A,#N/A,FALSE,"0";#N/A,#N/A,FALSE,"1";#N/A,#N/A,FALSE,"2";#N/A,#N/A,FALSE,"3";#N/A,#N/A,FALSE,"4";#N/A,#N/A,FALSE,"5";#N/A,#N/A,FALSE,"6";#N/A,#N/A,FALSE,"7";#N/A,#N/A,FALSE,"8";#N/A,#N/A,FALSE,"9";#N/A,#N/A,FALSE,"10";#N/A,#N/A,FALSE,"11"}</definedName>
    <definedName name="dsl" localSheetId="16" hidden="1">{#N/A,#N/A,FALSE,"COVER";#N/A,#N/A,FALSE,"0";#N/A,#N/A,FALSE,"1";#N/A,#N/A,FALSE,"2";#N/A,#N/A,FALSE,"3";#N/A,#N/A,FALSE,"4";#N/A,#N/A,FALSE,"5";#N/A,#N/A,FALSE,"6";#N/A,#N/A,FALSE,"7";#N/A,#N/A,FALSE,"8";#N/A,#N/A,FALSE,"9";#N/A,#N/A,FALSE,"10";#N/A,#N/A,FALSE,"11"}</definedName>
    <definedName name="dsl" localSheetId="21" hidden="1">{#N/A,#N/A,FALSE,"COVER";#N/A,#N/A,FALSE,"0";#N/A,#N/A,FALSE,"1";#N/A,#N/A,FALSE,"2";#N/A,#N/A,FALSE,"3";#N/A,#N/A,FALSE,"4";#N/A,#N/A,FALSE,"5";#N/A,#N/A,FALSE,"6";#N/A,#N/A,FALSE,"7";#N/A,#N/A,FALSE,"8";#N/A,#N/A,FALSE,"9";#N/A,#N/A,FALSE,"10";#N/A,#N/A,FALSE,"11"}</definedName>
    <definedName name="dsl" localSheetId="18" hidden="1">{#N/A,#N/A,FALSE,"COVER";#N/A,#N/A,FALSE,"0";#N/A,#N/A,FALSE,"1";#N/A,#N/A,FALSE,"2";#N/A,#N/A,FALSE,"3";#N/A,#N/A,FALSE,"4";#N/A,#N/A,FALSE,"5";#N/A,#N/A,FALSE,"6";#N/A,#N/A,FALSE,"7";#N/A,#N/A,FALSE,"8";#N/A,#N/A,FALSE,"9";#N/A,#N/A,FALSE,"10";#N/A,#N/A,FALSE,"11"}</definedName>
    <definedName name="dsl" localSheetId="19" hidden="1">{#N/A,#N/A,FALSE,"COVER";#N/A,#N/A,FALSE,"0";#N/A,#N/A,FALSE,"1";#N/A,#N/A,FALSE,"2";#N/A,#N/A,FALSE,"3";#N/A,#N/A,FALSE,"4";#N/A,#N/A,FALSE,"5";#N/A,#N/A,FALSE,"6";#N/A,#N/A,FALSE,"7";#N/A,#N/A,FALSE,"8";#N/A,#N/A,FALSE,"9";#N/A,#N/A,FALSE,"10";#N/A,#N/A,FALSE,"11"}</definedName>
    <definedName name="dsl" localSheetId="20" hidden="1">{#N/A,#N/A,FALSE,"COVER";#N/A,#N/A,FALSE,"0";#N/A,#N/A,FALSE,"1";#N/A,#N/A,FALSE,"2";#N/A,#N/A,FALSE,"3";#N/A,#N/A,FALSE,"4";#N/A,#N/A,FALSE,"5";#N/A,#N/A,FALSE,"6";#N/A,#N/A,FALSE,"7";#N/A,#N/A,FALSE,"8";#N/A,#N/A,FALSE,"9";#N/A,#N/A,FALSE,"10";#N/A,#N/A,FALSE,"11"}</definedName>
    <definedName name="dsl" localSheetId="22" hidden="1">{#N/A,#N/A,FALSE,"COVER";#N/A,#N/A,FALSE,"0";#N/A,#N/A,FALSE,"1";#N/A,#N/A,FALSE,"2";#N/A,#N/A,FALSE,"3";#N/A,#N/A,FALSE,"4";#N/A,#N/A,FALSE,"5";#N/A,#N/A,FALSE,"6";#N/A,#N/A,FALSE,"7";#N/A,#N/A,FALSE,"8";#N/A,#N/A,FALSE,"9";#N/A,#N/A,FALSE,"10";#N/A,#N/A,FALSE,"11"}</definedName>
    <definedName name="dsl" localSheetId="24" hidden="1">{#N/A,#N/A,FALSE,"COVER";#N/A,#N/A,FALSE,"0";#N/A,#N/A,FALSE,"1";#N/A,#N/A,FALSE,"2";#N/A,#N/A,FALSE,"3";#N/A,#N/A,FALSE,"4";#N/A,#N/A,FALSE,"5";#N/A,#N/A,FALSE,"6";#N/A,#N/A,FALSE,"7";#N/A,#N/A,FALSE,"8";#N/A,#N/A,FALSE,"9";#N/A,#N/A,FALSE,"10";#N/A,#N/A,FALSE,"11"}</definedName>
    <definedName name="dsl" localSheetId="28" hidden="1">{#N/A,#N/A,FALSE,"COVER";#N/A,#N/A,FALSE,"0";#N/A,#N/A,FALSE,"1";#N/A,#N/A,FALSE,"2";#N/A,#N/A,FALSE,"3";#N/A,#N/A,FALSE,"4";#N/A,#N/A,FALSE,"5";#N/A,#N/A,FALSE,"6";#N/A,#N/A,FALSE,"7";#N/A,#N/A,FALSE,"8";#N/A,#N/A,FALSE,"9";#N/A,#N/A,FALSE,"10";#N/A,#N/A,FALSE,"11"}</definedName>
    <definedName name="dsl" localSheetId="14" hidden="1">{#N/A,#N/A,FALSE,"COVER";#N/A,#N/A,FALSE,"0";#N/A,#N/A,FALSE,"1";#N/A,#N/A,FALSE,"2";#N/A,#N/A,FALSE,"3";#N/A,#N/A,FALSE,"4";#N/A,#N/A,FALSE,"5";#N/A,#N/A,FALSE,"6";#N/A,#N/A,FALSE,"7";#N/A,#N/A,FALSE,"8";#N/A,#N/A,FALSE,"9";#N/A,#N/A,FALSE,"10";#N/A,#N/A,FALSE,"11"}</definedName>
    <definedName name="dsl" hidden="1">{#N/A,#N/A,FALSE,"COVER";#N/A,#N/A,FALSE,"0";#N/A,#N/A,FALSE,"1";#N/A,#N/A,FALSE,"2";#N/A,#N/A,FALSE,"3";#N/A,#N/A,FALSE,"4";#N/A,#N/A,FALSE,"5";#N/A,#N/A,FALSE,"6";#N/A,#N/A,FALSE,"7";#N/A,#N/A,FALSE,"8";#N/A,#N/A,FALSE,"9";#N/A,#N/A,FALSE,"10";#N/A,#N/A,FALSE,"11"}</definedName>
    <definedName name="dsovd" localSheetId="12" hidden="1">{"'Sheet1'!$L$16"}</definedName>
    <definedName name="dsovd" localSheetId="11" hidden="1">{"'Sheet1'!$L$16"}</definedName>
    <definedName name="dsovd" localSheetId="13" hidden="1">{"'Sheet1'!$L$16"}</definedName>
    <definedName name="dsovd" localSheetId="16" hidden="1">{"'Sheet1'!$L$16"}</definedName>
    <definedName name="dsovd" localSheetId="21" hidden="1">{"'Sheet1'!$L$16"}</definedName>
    <definedName name="dsovd" localSheetId="18" hidden="1">{"'Sheet1'!$L$16"}</definedName>
    <definedName name="dsovd" localSheetId="19" hidden="1">{"'Sheet1'!$L$16"}</definedName>
    <definedName name="dsovd" localSheetId="20" hidden="1">{"'Sheet1'!$L$16"}</definedName>
    <definedName name="dsovd" localSheetId="22" hidden="1">{"'Sheet1'!$L$16"}</definedName>
    <definedName name="dsovd" localSheetId="24" hidden="1">{"'Sheet1'!$L$16"}</definedName>
    <definedName name="dsovd" localSheetId="28" hidden="1">{"'Sheet1'!$L$16"}</definedName>
    <definedName name="dsovd" localSheetId="14" hidden="1">{"'Sheet1'!$L$16"}</definedName>
    <definedName name="dsovd" hidden="1">{"'Sheet1'!$L$16"}</definedName>
    <definedName name="DSPK1p1nc">#REF!</definedName>
    <definedName name="DSPK1p1vl">#REF!</definedName>
    <definedName name="DSPK1pnc">#REF!</definedName>
    <definedName name="DSPK1pvl">#REF!</definedName>
    <definedName name="dssad" localSheetId="12" hidden="1">{"'Sheet1'!$L$16"}</definedName>
    <definedName name="dssad" localSheetId="11" hidden="1">{"'Sheet1'!$L$16"}</definedName>
    <definedName name="dssad" localSheetId="13" hidden="1">{"'Sheet1'!$L$16"}</definedName>
    <definedName name="dssad" localSheetId="16" hidden="1">{"'Sheet1'!$L$16"}</definedName>
    <definedName name="dssad" localSheetId="21" hidden="1">{"'Sheet1'!$L$16"}</definedName>
    <definedName name="dssad" localSheetId="18" hidden="1">{"'Sheet1'!$L$16"}</definedName>
    <definedName name="dssad" localSheetId="19" hidden="1">{"'Sheet1'!$L$16"}</definedName>
    <definedName name="dssad" localSheetId="20" hidden="1">{"'Sheet1'!$L$16"}</definedName>
    <definedName name="dssad" localSheetId="22" hidden="1">{"'Sheet1'!$L$16"}</definedName>
    <definedName name="dssad" localSheetId="24" hidden="1">{"'Sheet1'!$L$16"}</definedName>
    <definedName name="dssad" localSheetId="28" hidden="1">{"'Sheet1'!$L$16"}</definedName>
    <definedName name="dssad" localSheetId="14" hidden="1">{"'Sheet1'!$L$16"}</definedName>
    <definedName name="dssad" hidden="1">{"'Sheet1'!$L$16"}</definedName>
    <definedName name="dssaknhgril" hidden="1">#REF!</definedName>
    <definedName name="DSTD_Clear">#N/A</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SUMDATA">#REF!</definedName>
    <definedName name="dsuniso">#REF!</definedName>
    <definedName name="dt">#REF!</definedName>
    <definedName name="DTA"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tctnd" localSheetId="12" hidden="1">{"'Sheet1'!$L$16"}</definedName>
    <definedName name="dtctnd" localSheetId="11" hidden="1">{"'Sheet1'!$L$16"}</definedName>
    <definedName name="dtctnd" localSheetId="13" hidden="1">{"'Sheet1'!$L$16"}</definedName>
    <definedName name="dtctnd" localSheetId="16" hidden="1">{"'Sheet1'!$L$16"}</definedName>
    <definedName name="dtctnd" localSheetId="21" hidden="1">{"'Sheet1'!$L$16"}</definedName>
    <definedName name="dtctnd" localSheetId="18" hidden="1">{"'Sheet1'!$L$16"}</definedName>
    <definedName name="dtctnd" localSheetId="19" hidden="1">{"'Sheet1'!$L$16"}</definedName>
    <definedName name="dtctnd" localSheetId="20" hidden="1">{"'Sheet1'!$L$16"}</definedName>
    <definedName name="dtctnd" localSheetId="22" hidden="1">{"'Sheet1'!$L$16"}</definedName>
    <definedName name="dtctnd" localSheetId="24" hidden="1">{"'Sheet1'!$L$16"}</definedName>
    <definedName name="dtctnd" localSheetId="28" hidden="1">{"'Sheet1'!$L$16"}</definedName>
    <definedName name="dtctnd" localSheetId="14" hidden="1">{"'Sheet1'!$L$16"}</definedName>
    <definedName name="dtctnd" hidden="1">{"'Sheet1'!$L$16"}</definedName>
    <definedName name="dtctnd_1" localSheetId="12" hidden="1">{"'Sheet1'!$L$16"}</definedName>
    <definedName name="dtctnd_1" localSheetId="11" hidden="1">{"'Sheet1'!$L$16"}</definedName>
    <definedName name="dtctnd_1" localSheetId="13" hidden="1">{"'Sheet1'!$L$16"}</definedName>
    <definedName name="dtctnd_1" localSheetId="16" hidden="1">{"'Sheet1'!$L$16"}</definedName>
    <definedName name="dtctnd_1" localSheetId="21" hidden="1">{"'Sheet1'!$L$16"}</definedName>
    <definedName name="dtctnd_1" localSheetId="18" hidden="1">{"'Sheet1'!$L$16"}</definedName>
    <definedName name="dtctnd_1" localSheetId="19" hidden="1">{"'Sheet1'!$L$16"}</definedName>
    <definedName name="dtctnd_1" localSheetId="20" hidden="1">{"'Sheet1'!$L$16"}</definedName>
    <definedName name="dtctnd_1" localSheetId="22" hidden="1">{"'Sheet1'!$L$16"}</definedName>
    <definedName name="dtctnd_1" localSheetId="24" hidden="1">{"'Sheet1'!$L$16"}</definedName>
    <definedName name="dtctnd_1" localSheetId="28" hidden="1">{"'Sheet1'!$L$16"}</definedName>
    <definedName name="dtctnd_1" localSheetId="14" hidden="1">{"'Sheet1'!$L$16"}</definedName>
    <definedName name="dtctnd_1" hidden="1">{"'Sheet1'!$L$16"}</definedName>
    <definedName name="dtctnd_2" localSheetId="12" hidden="1">{"'Sheet1'!$L$16"}</definedName>
    <definedName name="dtctnd_2" localSheetId="11" hidden="1">{"'Sheet1'!$L$16"}</definedName>
    <definedName name="dtctnd_2" localSheetId="13" hidden="1">{"'Sheet1'!$L$16"}</definedName>
    <definedName name="dtctnd_2" localSheetId="16" hidden="1">{"'Sheet1'!$L$16"}</definedName>
    <definedName name="dtctnd_2" localSheetId="21" hidden="1">{"'Sheet1'!$L$16"}</definedName>
    <definedName name="dtctnd_2" localSheetId="18" hidden="1">{"'Sheet1'!$L$16"}</definedName>
    <definedName name="dtctnd_2" localSheetId="19" hidden="1">{"'Sheet1'!$L$16"}</definedName>
    <definedName name="dtctnd_2" localSheetId="20" hidden="1">{"'Sheet1'!$L$16"}</definedName>
    <definedName name="dtctnd_2" localSheetId="22" hidden="1">{"'Sheet1'!$L$16"}</definedName>
    <definedName name="dtctnd_2" localSheetId="24" hidden="1">{"'Sheet1'!$L$16"}</definedName>
    <definedName name="dtctnd_2" localSheetId="28" hidden="1">{"'Sheet1'!$L$16"}</definedName>
    <definedName name="dtctnd_2" localSheetId="14" hidden="1">{"'Sheet1'!$L$16"}</definedName>
    <definedName name="dtctnd_2" hidden="1">{"'Sheet1'!$L$16"}</definedName>
    <definedName name="dtdt">#REF!</definedName>
    <definedName name="dthft" localSheetId="12" hidden="1">{"'Sheet1'!$L$16"}</definedName>
    <definedName name="dthft" localSheetId="11" hidden="1">{"'Sheet1'!$L$16"}</definedName>
    <definedName name="dthft" localSheetId="13" hidden="1">{"'Sheet1'!$L$16"}</definedName>
    <definedName name="dthft" localSheetId="16" hidden="1">{"'Sheet1'!$L$16"}</definedName>
    <definedName name="dthft" localSheetId="21" hidden="1">{"'Sheet1'!$L$16"}</definedName>
    <definedName name="dthft" localSheetId="18" hidden="1">{"'Sheet1'!$L$16"}</definedName>
    <definedName name="dthft" localSheetId="19" hidden="1">{"'Sheet1'!$L$16"}</definedName>
    <definedName name="dthft" localSheetId="20" hidden="1">{"'Sheet1'!$L$16"}</definedName>
    <definedName name="dthft" localSheetId="22" hidden="1">{"'Sheet1'!$L$16"}</definedName>
    <definedName name="dthft" localSheetId="24" hidden="1">{"'Sheet1'!$L$16"}</definedName>
    <definedName name="dthft" localSheetId="28" hidden="1">{"'Sheet1'!$L$16"}</definedName>
    <definedName name="dthft" localSheetId="14" hidden="1">{"'Sheet1'!$L$16"}</definedName>
    <definedName name="dthft" hidden="1">{"'Sheet1'!$L$16"}</definedName>
    <definedName name="dTHKP_Rng" hidden="1">#REF!</definedName>
    <definedName name="DTHU">#REF!</definedName>
    <definedName name="dtich1">#REF!</definedName>
    <definedName name="dtich2">#REF!</definedName>
    <definedName name="dtich3">#REF!</definedName>
    <definedName name="dtich4">#REF!</definedName>
    <definedName name="dtich5">#REF!</definedName>
    <definedName name="dtich6">#REF!</definedName>
    <definedName name="DTKT3" localSheetId="12" hidden="1">{"'Sheet1'!$L$16"}</definedName>
    <definedName name="DTKT3" localSheetId="11" hidden="1">{"'Sheet1'!$L$16"}</definedName>
    <definedName name="DTKT3" localSheetId="13" hidden="1">{"'Sheet1'!$L$16"}</definedName>
    <definedName name="DTKT3" localSheetId="16" hidden="1">{"'Sheet1'!$L$16"}</definedName>
    <definedName name="DTKT3" localSheetId="21" hidden="1">{"'Sheet1'!$L$16"}</definedName>
    <definedName name="DTKT3" localSheetId="18" hidden="1">{"'Sheet1'!$L$16"}</definedName>
    <definedName name="DTKT3" localSheetId="19" hidden="1">{"'Sheet1'!$L$16"}</definedName>
    <definedName name="DTKT3" localSheetId="20" hidden="1">{"'Sheet1'!$L$16"}</definedName>
    <definedName name="DTKT3" localSheetId="22" hidden="1">{"'Sheet1'!$L$16"}</definedName>
    <definedName name="DTKT3" localSheetId="24" hidden="1">{"'Sheet1'!$L$16"}</definedName>
    <definedName name="DTKT3" localSheetId="28" hidden="1">{"'Sheet1'!$L$16"}</definedName>
    <definedName name="DTKT3" localSheetId="14" hidden="1">{"'Sheet1'!$L$16"}</definedName>
    <definedName name="DTKT3" hidden="1">{"'Sheet1'!$L$16"}</definedName>
    <definedName name="DTMG_vumua" localSheetId="12" hidden="1">{#N/A,#N/A,FALSE,"Chi tiÆt"}</definedName>
    <definedName name="DTMG_vumua" localSheetId="11" hidden="1">{#N/A,#N/A,FALSE,"Chi tiÆt"}</definedName>
    <definedName name="DTMG_vumua" localSheetId="13" hidden="1">{#N/A,#N/A,FALSE,"Chi tiÆt"}</definedName>
    <definedName name="DTMG_vumua" localSheetId="16" hidden="1">{#N/A,#N/A,FALSE,"Chi tiÆt"}</definedName>
    <definedName name="DTMG_vumua" localSheetId="21" hidden="1">{#N/A,#N/A,FALSE,"Chi tiÆt"}</definedName>
    <definedName name="DTMG_vumua" localSheetId="18" hidden="1">{#N/A,#N/A,FALSE,"Chi tiÆt"}</definedName>
    <definedName name="DTMG_vumua" localSheetId="19" hidden="1">{#N/A,#N/A,FALSE,"Chi tiÆt"}</definedName>
    <definedName name="DTMG_vumua" localSheetId="20" hidden="1">{#N/A,#N/A,FALSE,"Chi tiÆt"}</definedName>
    <definedName name="DTMG_vumua" localSheetId="22" hidden="1">{#N/A,#N/A,FALSE,"Chi tiÆt"}</definedName>
    <definedName name="DTMG_vumua" localSheetId="24" hidden="1">{#N/A,#N/A,FALSE,"Chi tiÆt"}</definedName>
    <definedName name="DTMG_vumua" localSheetId="28" hidden="1">{#N/A,#N/A,FALSE,"Chi tiÆt"}</definedName>
    <definedName name="DTMG_vumua" localSheetId="14" hidden="1">{#N/A,#N/A,FALSE,"Chi tiÆt"}</definedName>
    <definedName name="DTMG_vumua" hidden="1">{#N/A,#N/A,FALSE,"Chi tiÆt"}</definedName>
    <definedName name="dtrhgnb" localSheetId="12" hidden="1">{#N/A,#N/A,FALSE,"2~8번"}</definedName>
    <definedName name="dtrhgnb" localSheetId="11" hidden="1">{#N/A,#N/A,FALSE,"2~8번"}</definedName>
    <definedName name="dtrhgnb" localSheetId="13" hidden="1">{#N/A,#N/A,FALSE,"2~8번"}</definedName>
    <definedName name="dtrhgnb" localSheetId="16" hidden="1">{#N/A,#N/A,FALSE,"2~8번"}</definedName>
    <definedName name="dtrhgnb" localSheetId="21" hidden="1">{#N/A,#N/A,FALSE,"2~8번"}</definedName>
    <definedName name="dtrhgnb" localSheetId="18" hidden="1">{#N/A,#N/A,FALSE,"2~8번"}</definedName>
    <definedName name="dtrhgnb" localSheetId="19" hidden="1">{#N/A,#N/A,FALSE,"2~8번"}</definedName>
    <definedName name="dtrhgnb" localSheetId="20" hidden="1">{#N/A,#N/A,FALSE,"2~8번"}</definedName>
    <definedName name="dtrhgnb" localSheetId="22" hidden="1">{#N/A,#N/A,FALSE,"2~8번"}</definedName>
    <definedName name="dtrhgnb" localSheetId="24" hidden="1">{#N/A,#N/A,FALSE,"2~8번"}</definedName>
    <definedName name="dtrhgnb" localSheetId="28" hidden="1">{#N/A,#N/A,FALSE,"2~8번"}</definedName>
    <definedName name="dtrhgnb" localSheetId="14" hidden="1">{#N/A,#N/A,FALSE,"2~8번"}</definedName>
    <definedName name="dtrhgnb" hidden="1">{#N/A,#N/A,FALSE,"2~8번"}</definedName>
    <definedName name="DTTK" localSheetId="12" hidden="1">{"'Sheet1'!$L$16"}</definedName>
    <definedName name="DTTK" localSheetId="11" hidden="1">{"'Sheet1'!$L$16"}</definedName>
    <definedName name="DTTK" localSheetId="13" hidden="1">{"'Sheet1'!$L$16"}</definedName>
    <definedName name="DTTK" localSheetId="16" hidden="1">{"'Sheet1'!$L$16"}</definedName>
    <definedName name="DTTK" localSheetId="21" hidden="1">{"'Sheet1'!$L$16"}</definedName>
    <definedName name="DTTK" localSheetId="18" hidden="1">{"'Sheet1'!$L$16"}</definedName>
    <definedName name="DTTK" localSheetId="19" hidden="1">{"'Sheet1'!$L$16"}</definedName>
    <definedName name="DTTK" localSheetId="20" hidden="1">{"'Sheet1'!$L$16"}</definedName>
    <definedName name="DTTK" localSheetId="22" hidden="1">{"'Sheet1'!$L$16"}</definedName>
    <definedName name="DTTK" localSheetId="24" hidden="1">{"'Sheet1'!$L$16"}</definedName>
    <definedName name="DTTK" localSheetId="28" hidden="1">{"'Sheet1'!$L$16"}</definedName>
    <definedName name="DTTK" localSheetId="14" hidden="1">{"'Sheet1'!$L$16"}</definedName>
    <definedName name="DTTK" hidden="1">{"'Sheet1'!$L$16"}</definedName>
    <definedName name="DTTVGM163" localSheetId="12" hidden="1">{"'Sheet1'!$L$16"}</definedName>
    <definedName name="DTTVGM163" localSheetId="11" hidden="1">{"'Sheet1'!$L$16"}</definedName>
    <definedName name="DTTVGM163" localSheetId="13" hidden="1">{"'Sheet1'!$L$16"}</definedName>
    <definedName name="DTTVGM163" localSheetId="16" hidden="1">{"'Sheet1'!$L$16"}</definedName>
    <definedName name="DTTVGM163" localSheetId="21" hidden="1">{"'Sheet1'!$L$16"}</definedName>
    <definedName name="DTTVGM163" localSheetId="18" hidden="1">{"'Sheet1'!$L$16"}</definedName>
    <definedName name="DTTVGM163" localSheetId="19" hidden="1">{"'Sheet1'!$L$16"}</definedName>
    <definedName name="DTTVGM163" localSheetId="20" hidden="1">{"'Sheet1'!$L$16"}</definedName>
    <definedName name="DTTVGM163" localSheetId="22" hidden="1">{"'Sheet1'!$L$16"}</definedName>
    <definedName name="DTTVGM163" localSheetId="24" hidden="1">{"'Sheet1'!$L$16"}</definedName>
    <definedName name="DTTVGM163" localSheetId="28" hidden="1">{"'Sheet1'!$L$16"}</definedName>
    <definedName name="DTTVGM163" localSheetId="14" hidden="1">{"'Sheet1'!$L$16"}</definedName>
    <definedName name="DTTVGM163" hidden="1">{"'Sheet1'!$L$16"}</definedName>
    <definedName name="du" localSheetId="12" hidden="1">{"'Sheet1'!$L$16"}</definedName>
    <definedName name="du" localSheetId="11" hidden="1">{"'Sheet1'!$L$16"}</definedName>
    <definedName name="du" localSheetId="13" hidden="1">{"'Sheet1'!$L$16"}</definedName>
    <definedName name="du" localSheetId="16" hidden="1">{"'Sheet1'!$L$16"}</definedName>
    <definedName name="du" localSheetId="21" hidden="1">{"'Sheet1'!$L$16"}</definedName>
    <definedName name="du" localSheetId="18" hidden="1">{"'Sheet1'!$L$16"}</definedName>
    <definedName name="du" localSheetId="19" hidden="1">{"'Sheet1'!$L$16"}</definedName>
    <definedName name="du" localSheetId="20" hidden="1">{"'Sheet1'!$L$16"}</definedName>
    <definedName name="du" localSheetId="22" hidden="1">{"'Sheet1'!$L$16"}</definedName>
    <definedName name="du" localSheetId="24" hidden="1">{"'Sheet1'!$L$16"}</definedName>
    <definedName name="du" localSheetId="28" hidden="1">{"'Sheet1'!$L$16"}</definedName>
    <definedName name="du" localSheetId="14" hidden="1">{"'Sheet1'!$L$16"}</definedName>
    <definedName name="du" hidden="1">{"'Sheet1'!$L$16"}</definedName>
    <definedName name="dư" hidden="1">#REF!</definedName>
    <definedName name="duc" localSheetId="12" hidden="1">{"'Sheet1'!$L$16"}</definedName>
    <definedName name="duc" localSheetId="11" hidden="1">{"'Sheet1'!$L$16"}</definedName>
    <definedName name="duc" localSheetId="13" hidden="1">{"'Sheet1'!$L$16"}</definedName>
    <definedName name="duc" localSheetId="16" hidden="1">{"'Sheet1'!$L$16"}</definedName>
    <definedName name="duc" localSheetId="21" hidden="1">{"'Sheet1'!$L$16"}</definedName>
    <definedName name="duc" localSheetId="18" hidden="1">{"'Sheet1'!$L$16"}</definedName>
    <definedName name="duc" localSheetId="19" hidden="1">{"'Sheet1'!$L$16"}</definedName>
    <definedName name="duc" localSheetId="20" hidden="1">{"'Sheet1'!$L$16"}</definedName>
    <definedName name="duc" localSheetId="22" hidden="1">{"'Sheet1'!$L$16"}</definedName>
    <definedName name="duc" localSheetId="24" hidden="1">{"'Sheet1'!$L$16"}</definedName>
    <definedName name="duc" localSheetId="28" hidden="1">{"'Sheet1'!$L$16"}</definedName>
    <definedName name="duc" localSheetId="14" hidden="1">{"'Sheet1'!$L$16"}</definedName>
    <definedName name="duc" hidden="1">{"'Sheet1'!$L$16"}</definedName>
    <definedName name="DucO" localSheetId="12" hidden="1">{"'Sheet1'!$L$16"}</definedName>
    <definedName name="DucO" localSheetId="11" hidden="1">{"'Sheet1'!$L$16"}</definedName>
    <definedName name="DucO" localSheetId="13" hidden="1">{"'Sheet1'!$L$16"}</definedName>
    <definedName name="DucO" localSheetId="16" hidden="1">{"'Sheet1'!$L$16"}</definedName>
    <definedName name="DucO" localSheetId="21" hidden="1">{"'Sheet1'!$L$16"}</definedName>
    <definedName name="DucO" localSheetId="18" hidden="1">{"'Sheet1'!$L$16"}</definedName>
    <definedName name="DucO" localSheetId="19" hidden="1">{"'Sheet1'!$L$16"}</definedName>
    <definedName name="DucO" localSheetId="20" hidden="1">{"'Sheet1'!$L$16"}</definedName>
    <definedName name="DucO" localSheetId="22" hidden="1">{"'Sheet1'!$L$16"}</definedName>
    <definedName name="DucO" localSheetId="24" hidden="1">{"'Sheet1'!$L$16"}</definedName>
    <definedName name="DucO" localSheetId="28" hidden="1">{"'Sheet1'!$L$16"}</definedName>
    <definedName name="DucO" localSheetId="14" hidden="1">{"'Sheet1'!$L$16"}</definedName>
    <definedName name="DucO" hidden="1">{"'Sheet1'!$L$16"}</definedName>
    <definedName name="DUCT" localSheetId="12" hidden="1">{#N/A,#N/A,FALSE,"Sheet1"}</definedName>
    <definedName name="DUCT" localSheetId="11" hidden="1">{#N/A,#N/A,FALSE,"Sheet1"}</definedName>
    <definedName name="DUCT" localSheetId="13" hidden="1">{#N/A,#N/A,FALSE,"Sheet1"}</definedName>
    <definedName name="DUCT" localSheetId="16" hidden="1">{#N/A,#N/A,FALSE,"Sheet1"}</definedName>
    <definedName name="DUCT" localSheetId="21" hidden="1">{#N/A,#N/A,FALSE,"Sheet1"}</definedName>
    <definedName name="DUCT" localSheetId="18" hidden="1">{#N/A,#N/A,FALSE,"Sheet1"}</definedName>
    <definedName name="DUCT" localSheetId="19" hidden="1">{#N/A,#N/A,FALSE,"Sheet1"}</definedName>
    <definedName name="DUCT" localSheetId="20" hidden="1">{#N/A,#N/A,FALSE,"Sheet1"}</definedName>
    <definedName name="DUCT" localSheetId="22" hidden="1">{#N/A,#N/A,FALSE,"Sheet1"}</definedName>
    <definedName name="DUCT" localSheetId="24" hidden="1">{#N/A,#N/A,FALSE,"Sheet1"}</definedName>
    <definedName name="DUCT" localSheetId="28" hidden="1">{#N/A,#N/A,FALSE,"Sheet1"}</definedName>
    <definedName name="DUCT" localSheetId="14" hidden="1">{#N/A,#N/A,FALSE,"Sheet1"}</definedName>
    <definedName name="DUCT" hidden="1">{#N/A,#N/A,FALSE,"Sheet1"}</definedName>
    <definedName name="dudwhd" localSheetId="12" hidden="1">{#N/A,#N/A,FALSE,"CCTV"}</definedName>
    <definedName name="dudwhd" localSheetId="11" hidden="1">{#N/A,#N/A,FALSE,"CCTV"}</definedName>
    <definedName name="dudwhd" localSheetId="13" hidden="1">{#N/A,#N/A,FALSE,"CCTV"}</definedName>
    <definedName name="dudwhd" localSheetId="16" hidden="1">{#N/A,#N/A,FALSE,"CCTV"}</definedName>
    <definedName name="dudwhd" localSheetId="21" hidden="1">{#N/A,#N/A,FALSE,"CCTV"}</definedName>
    <definedName name="dudwhd" localSheetId="18" hidden="1">{#N/A,#N/A,FALSE,"CCTV"}</definedName>
    <definedName name="dudwhd" localSheetId="19" hidden="1">{#N/A,#N/A,FALSE,"CCTV"}</definedName>
    <definedName name="dudwhd" localSheetId="20" hidden="1">{#N/A,#N/A,FALSE,"CCTV"}</definedName>
    <definedName name="dudwhd" localSheetId="22" hidden="1">{#N/A,#N/A,FALSE,"CCTV"}</definedName>
    <definedName name="dudwhd" localSheetId="24" hidden="1">{#N/A,#N/A,FALSE,"CCTV"}</definedName>
    <definedName name="dudwhd" localSheetId="28" hidden="1">{#N/A,#N/A,FALSE,"CCTV"}</definedName>
    <definedName name="dudwhd" localSheetId="14" hidden="1">{#N/A,#N/A,FALSE,"CCTV"}</definedName>
    <definedName name="dudwhd" hidden="1">{#N/A,#N/A,FALSE,"CCTV"}</definedName>
    <definedName name="Dulieu">#REF!</definedName>
    <definedName name="dumbwaiter" localSheetId="12" hidden="1">{#N/A,#N/A,FALSE,"Sheet1";#N/A,#N/A,FALSE,"Sheet3";#N/A,#N/A,FALSE,"Sheet5"}</definedName>
    <definedName name="dumbwaiter" localSheetId="11" hidden="1">{#N/A,#N/A,FALSE,"Sheet1";#N/A,#N/A,FALSE,"Sheet3";#N/A,#N/A,FALSE,"Sheet5"}</definedName>
    <definedName name="dumbwaiter" localSheetId="13" hidden="1">{#N/A,#N/A,FALSE,"Sheet1";#N/A,#N/A,FALSE,"Sheet3";#N/A,#N/A,FALSE,"Sheet5"}</definedName>
    <definedName name="dumbwaiter" localSheetId="16" hidden="1">{#N/A,#N/A,FALSE,"Sheet1";#N/A,#N/A,FALSE,"Sheet3";#N/A,#N/A,FALSE,"Sheet5"}</definedName>
    <definedName name="dumbwaiter" localSheetId="21" hidden="1">{#N/A,#N/A,FALSE,"Sheet1";#N/A,#N/A,FALSE,"Sheet3";#N/A,#N/A,FALSE,"Sheet5"}</definedName>
    <definedName name="dumbwaiter" localSheetId="18" hidden="1">{#N/A,#N/A,FALSE,"Sheet1";#N/A,#N/A,FALSE,"Sheet3";#N/A,#N/A,FALSE,"Sheet5"}</definedName>
    <definedName name="dumbwaiter" localSheetId="19" hidden="1">{#N/A,#N/A,FALSE,"Sheet1";#N/A,#N/A,FALSE,"Sheet3";#N/A,#N/A,FALSE,"Sheet5"}</definedName>
    <definedName name="dumbwaiter" localSheetId="20" hidden="1">{#N/A,#N/A,FALSE,"Sheet1";#N/A,#N/A,FALSE,"Sheet3";#N/A,#N/A,FALSE,"Sheet5"}</definedName>
    <definedName name="dumbwaiter" localSheetId="22" hidden="1">{#N/A,#N/A,FALSE,"Sheet1";#N/A,#N/A,FALSE,"Sheet3";#N/A,#N/A,FALSE,"Sheet5"}</definedName>
    <definedName name="dumbwaiter" localSheetId="24" hidden="1">{#N/A,#N/A,FALSE,"Sheet1";#N/A,#N/A,FALSE,"Sheet3";#N/A,#N/A,FALSE,"Sheet5"}</definedName>
    <definedName name="dumbwaiter" localSheetId="28" hidden="1">{#N/A,#N/A,FALSE,"Sheet1";#N/A,#N/A,FALSE,"Sheet3";#N/A,#N/A,FALSE,"Sheet5"}</definedName>
    <definedName name="dumbwaiter" localSheetId="14" hidden="1">{#N/A,#N/A,FALSE,"Sheet1";#N/A,#N/A,FALSE,"Sheet3";#N/A,#N/A,FALSE,"Sheet5"}</definedName>
    <definedName name="dumbwaiter" hidden="1">{#N/A,#N/A,FALSE,"Sheet1";#N/A,#N/A,FALSE,"Sheet3";#N/A,#N/A,FALSE,"Sheet5"}</definedName>
    <definedName name="DUNG" localSheetId="12" hidden="1">{"'Sheet1'!$L$16"}</definedName>
    <definedName name="DUNG" localSheetId="11" hidden="1">{"'Sheet1'!$L$16"}</definedName>
    <definedName name="DUNG" localSheetId="13" hidden="1">{"'Sheet1'!$L$16"}</definedName>
    <definedName name="DUNG" localSheetId="16" hidden="1">{"'Sheet1'!$L$16"}</definedName>
    <definedName name="DUNG" localSheetId="21" hidden="1">{"'Sheet1'!$L$16"}</definedName>
    <definedName name="DUNG" localSheetId="18" hidden="1">{"'Sheet1'!$L$16"}</definedName>
    <definedName name="DUNG" localSheetId="19" hidden="1">{"'Sheet1'!$L$16"}</definedName>
    <definedName name="DUNG" localSheetId="20" hidden="1">{"'Sheet1'!$L$16"}</definedName>
    <definedName name="DUNG" localSheetId="22" hidden="1">{"'Sheet1'!$L$16"}</definedName>
    <definedName name="DUNG" localSheetId="24" hidden="1">{"'Sheet1'!$L$16"}</definedName>
    <definedName name="DUNG" localSheetId="28" hidden="1">{"'Sheet1'!$L$16"}</definedName>
    <definedName name="DUNG" localSheetId="14" hidden="1">{"'Sheet1'!$L$16"}</definedName>
    <definedName name="DUNG" hidden="1">{"'Sheet1'!$L$16"}</definedName>
    <definedName name="dung2" localSheetId="12" hidden="1">{"'Sheet1'!$L$16"}</definedName>
    <definedName name="dung2" localSheetId="11" hidden="1">{"'Sheet1'!$L$16"}</definedName>
    <definedName name="dung2" localSheetId="13" hidden="1">{"'Sheet1'!$L$16"}</definedName>
    <definedName name="dung2" localSheetId="16" hidden="1">{"'Sheet1'!$L$16"}</definedName>
    <definedName name="dung2" localSheetId="21" hidden="1">{"'Sheet1'!$L$16"}</definedName>
    <definedName name="dung2" localSheetId="18" hidden="1">{"'Sheet1'!$L$16"}</definedName>
    <definedName name="dung2" localSheetId="19" hidden="1">{"'Sheet1'!$L$16"}</definedName>
    <definedName name="dung2" localSheetId="20" hidden="1">{"'Sheet1'!$L$16"}</definedName>
    <definedName name="dung2" localSheetId="22" hidden="1">{"'Sheet1'!$L$16"}</definedName>
    <definedName name="dung2" localSheetId="24" hidden="1">{"'Sheet1'!$L$16"}</definedName>
    <definedName name="dung2" localSheetId="28" hidden="1">{"'Sheet1'!$L$16"}</definedName>
    <definedName name="dung2" localSheetId="14" hidden="1">{"'Sheet1'!$L$16"}</definedName>
    <definedName name="dung2" hidden="1">{"'Sheet1'!$L$16"}</definedName>
    <definedName name="DUOIMAI">#N/A</definedName>
    <definedName name="duong" localSheetId="12" hidden="1">{#N/A,#N/A,FALSE,"Aging Summary";#N/A,#N/A,FALSE,"Ratio Analysis";#N/A,#N/A,FALSE,"Test 120 Day Accts";#N/A,#N/A,FALSE,"Tickmarks"}</definedName>
    <definedName name="duong" localSheetId="11" hidden="1">{#N/A,#N/A,FALSE,"Aging Summary";#N/A,#N/A,FALSE,"Ratio Analysis";#N/A,#N/A,FALSE,"Test 120 Day Accts";#N/A,#N/A,FALSE,"Tickmarks"}</definedName>
    <definedName name="duong" localSheetId="13" hidden="1">{#N/A,#N/A,FALSE,"Aging Summary";#N/A,#N/A,FALSE,"Ratio Analysis";#N/A,#N/A,FALSE,"Test 120 Day Accts";#N/A,#N/A,FALSE,"Tickmarks"}</definedName>
    <definedName name="duong" localSheetId="16" hidden="1">{#N/A,#N/A,FALSE,"Aging Summary";#N/A,#N/A,FALSE,"Ratio Analysis";#N/A,#N/A,FALSE,"Test 120 Day Accts";#N/A,#N/A,FALSE,"Tickmarks"}</definedName>
    <definedName name="duong" localSheetId="21" hidden="1">{#N/A,#N/A,FALSE,"Aging Summary";#N/A,#N/A,FALSE,"Ratio Analysis";#N/A,#N/A,FALSE,"Test 120 Day Accts";#N/A,#N/A,FALSE,"Tickmarks"}</definedName>
    <definedName name="duong" localSheetId="18" hidden="1">{#N/A,#N/A,FALSE,"Aging Summary";#N/A,#N/A,FALSE,"Ratio Analysis";#N/A,#N/A,FALSE,"Test 120 Day Accts";#N/A,#N/A,FALSE,"Tickmarks"}</definedName>
    <definedName name="duong" localSheetId="19" hidden="1">{#N/A,#N/A,FALSE,"Aging Summary";#N/A,#N/A,FALSE,"Ratio Analysis";#N/A,#N/A,FALSE,"Test 120 Day Accts";#N/A,#N/A,FALSE,"Tickmarks"}</definedName>
    <definedName name="duong" localSheetId="20" hidden="1">{#N/A,#N/A,FALSE,"Aging Summary";#N/A,#N/A,FALSE,"Ratio Analysis";#N/A,#N/A,FALSE,"Test 120 Day Accts";#N/A,#N/A,FALSE,"Tickmarks"}</definedName>
    <definedName name="duong" localSheetId="22" hidden="1">{#N/A,#N/A,FALSE,"Aging Summary";#N/A,#N/A,FALSE,"Ratio Analysis";#N/A,#N/A,FALSE,"Test 120 Day Accts";#N/A,#N/A,FALSE,"Tickmarks"}</definedName>
    <definedName name="duong" localSheetId="24" hidden="1">{#N/A,#N/A,FALSE,"Aging Summary";#N/A,#N/A,FALSE,"Ratio Analysis";#N/A,#N/A,FALSE,"Test 120 Day Accts";#N/A,#N/A,FALSE,"Tickmarks"}</definedName>
    <definedName name="duong" localSheetId="28" hidden="1">{#N/A,#N/A,FALSE,"Aging Summary";#N/A,#N/A,FALSE,"Ratio Analysis";#N/A,#N/A,FALSE,"Test 120 Day Accts";#N/A,#N/A,FALSE,"Tickmarks"}</definedName>
    <definedName name="duong" localSheetId="14" hidden="1">{#N/A,#N/A,FALSE,"Aging Summary";#N/A,#N/A,FALSE,"Ratio Analysis";#N/A,#N/A,FALSE,"Test 120 Day Accts";#N/A,#N/A,FALSE,"Tickmarks"}</definedName>
    <definedName name="duong" hidden="1">{#N/A,#N/A,FALSE,"Aging Summary";#N/A,#N/A,FALSE,"Ratio Analysis";#N/A,#N/A,FALSE,"Test 120 Day Accts";#N/A,#N/A,FALSE,"Tickmarks"}</definedName>
    <definedName name="Duong1" localSheetId="12" hidden="1">{"'Sheet1'!$L$16"}</definedName>
    <definedName name="Duong1" localSheetId="11" hidden="1">{"'Sheet1'!$L$16"}</definedName>
    <definedName name="Duong1" localSheetId="13" hidden="1">{"'Sheet1'!$L$16"}</definedName>
    <definedName name="Duong1" localSheetId="16" hidden="1">{"'Sheet1'!$L$16"}</definedName>
    <definedName name="Duong1" localSheetId="21" hidden="1">{"'Sheet1'!$L$16"}</definedName>
    <definedName name="Duong1" localSheetId="18" hidden="1">{"'Sheet1'!$L$16"}</definedName>
    <definedName name="Duong1" localSheetId="19" hidden="1">{"'Sheet1'!$L$16"}</definedName>
    <definedName name="Duong1" localSheetId="20" hidden="1">{"'Sheet1'!$L$16"}</definedName>
    <definedName name="Duong1" localSheetId="22" hidden="1">{"'Sheet1'!$L$16"}</definedName>
    <definedName name="Duong1" localSheetId="24" hidden="1">{"'Sheet1'!$L$16"}</definedName>
    <definedName name="Duong1" localSheetId="28" hidden="1">{"'Sheet1'!$L$16"}</definedName>
    <definedName name="Duong1" localSheetId="14" hidden="1">{"'Sheet1'!$L$16"}</definedName>
    <definedName name="Duong1" hidden="1">{"'Sheet1'!$L$16"}</definedName>
    <definedName name="duong2">#REF!</definedName>
    <definedName name="duong3">#REF!</definedName>
    <definedName name="duong4">#REF!</definedName>
    <definedName name="duong5">#REF!</definedName>
    <definedName name="Duongnaco" localSheetId="12" hidden="1">{"'Sheet1'!$L$16"}</definedName>
    <definedName name="Duongnaco" localSheetId="11" hidden="1">{"'Sheet1'!$L$16"}</definedName>
    <definedName name="Duongnaco" localSheetId="13" hidden="1">{"'Sheet1'!$L$16"}</definedName>
    <definedName name="Duongnaco" localSheetId="16" hidden="1">{"'Sheet1'!$L$16"}</definedName>
    <definedName name="Duongnaco" localSheetId="21" hidden="1">{"'Sheet1'!$L$16"}</definedName>
    <definedName name="Duongnaco" localSheetId="18" hidden="1">{"'Sheet1'!$L$16"}</definedName>
    <definedName name="Duongnaco" localSheetId="19" hidden="1">{"'Sheet1'!$L$16"}</definedName>
    <definedName name="Duongnaco" localSheetId="20" hidden="1">{"'Sheet1'!$L$16"}</definedName>
    <definedName name="Duongnaco" localSheetId="22" hidden="1">{"'Sheet1'!$L$16"}</definedName>
    <definedName name="Duongnaco" localSheetId="24" hidden="1">{"'Sheet1'!$L$16"}</definedName>
    <definedName name="Duongnaco" localSheetId="28" hidden="1">{"'Sheet1'!$L$16"}</definedName>
    <definedName name="Duongnaco" localSheetId="14" hidden="1">{"'Sheet1'!$L$16"}</definedName>
    <definedName name="Duongnaco" hidden="1">{"'Sheet1'!$L$16"}</definedName>
    <definedName name="dutoanbenuoc" localSheetId="12" hidden="1">{"'Sheet1'!$L$16"}</definedName>
    <definedName name="dutoanbenuoc" localSheetId="11" hidden="1">{"'Sheet1'!$L$16"}</definedName>
    <definedName name="dutoanbenuoc" localSheetId="13" hidden="1">{"'Sheet1'!$L$16"}</definedName>
    <definedName name="dutoanbenuoc" localSheetId="16" hidden="1">{"'Sheet1'!$L$16"}</definedName>
    <definedName name="dutoanbenuoc" localSheetId="21" hidden="1">{"'Sheet1'!$L$16"}</definedName>
    <definedName name="dutoanbenuoc" localSheetId="18" hidden="1">{"'Sheet1'!$L$16"}</definedName>
    <definedName name="dutoanbenuoc" localSheetId="19" hidden="1">{"'Sheet1'!$L$16"}</definedName>
    <definedName name="dutoanbenuoc" localSheetId="20" hidden="1">{"'Sheet1'!$L$16"}</definedName>
    <definedName name="dutoanbenuoc" localSheetId="22" hidden="1">{"'Sheet1'!$L$16"}</definedName>
    <definedName name="dutoanbenuoc" localSheetId="24" hidden="1">{"'Sheet1'!$L$16"}</definedName>
    <definedName name="dutoanbenuoc" localSheetId="28" hidden="1">{"'Sheet1'!$L$16"}</definedName>
    <definedName name="dutoanbenuoc" localSheetId="14" hidden="1">{"'Sheet1'!$L$16"}</definedName>
    <definedName name="dutoanbenuoc" hidden="1">{"'Sheet1'!$L$16"}</definedName>
    <definedName name="dutoanc2" localSheetId="12" hidden="1">{"'Sheet1'!$L$16"}</definedName>
    <definedName name="dutoanc2" localSheetId="11" hidden="1">{"'Sheet1'!$L$16"}</definedName>
    <definedName name="dutoanc2" localSheetId="13" hidden="1">{"'Sheet1'!$L$16"}</definedName>
    <definedName name="dutoanc2" localSheetId="16" hidden="1">{"'Sheet1'!$L$16"}</definedName>
    <definedName name="dutoanc2" localSheetId="21" hidden="1">{"'Sheet1'!$L$16"}</definedName>
    <definedName name="dutoanc2" localSheetId="18" hidden="1">{"'Sheet1'!$L$16"}</definedName>
    <definedName name="dutoanc2" localSheetId="19" hidden="1">{"'Sheet1'!$L$16"}</definedName>
    <definedName name="dutoanc2" localSheetId="20" hidden="1">{"'Sheet1'!$L$16"}</definedName>
    <definedName name="dutoanc2" localSheetId="22" hidden="1">{"'Sheet1'!$L$16"}</definedName>
    <definedName name="dutoanc2" localSheetId="24" hidden="1">{"'Sheet1'!$L$16"}</definedName>
    <definedName name="dutoanc2" localSheetId="28" hidden="1">{"'Sheet1'!$L$16"}</definedName>
    <definedName name="dutoanc2" localSheetId="14" hidden="1">{"'Sheet1'!$L$16"}</definedName>
    <definedName name="dutoanc2" hidden="1">{"'Sheet1'!$L$16"}</definedName>
    <definedName name="Dutoandien" localSheetId="12" hidden="1">{"'Sheet1'!$L$16"}</definedName>
    <definedName name="Dutoandien" localSheetId="11" hidden="1">{"'Sheet1'!$L$16"}</definedName>
    <definedName name="Dutoandien" localSheetId="13" hidden="1">{"'Sheet1'!$L$16"}</definedName>
    <definedName name="Dutoandien" localSheetId="16" hidden="1">{"'Sheet1'!$L$16"}</definedName>
    <definedName name="Dutoandien" localSheetId="21" hidden="1">{"'Sheet1'!$L$16"}</definedName>
    <definedName name="Dutoandien" localSheetId="18" hidden="1">{"'Sheet1'!$L$16"}</definedName>
    <definedName name="Dutoandien" localSheetId="19" hidden="1">{"'Sheet1'!$L$16"}</definedName>
    <definedName name="Dutoandien" localSheetId="20" hidden="1">{"'Sheet1'!$L$16"}</definedName>
    <definedName name="Dutoandien" localSheetId="22" hidden="1">{"'Sheet1'!$L$16"}</definedName>
    <definedName name="Dutoandien" localSheetId="24" hidden="1">{"'Sheet1'!$L$16"}</definedName>
    <definedName name="Dutoandien" localSheetId="28" hidden="1">{"'Sheet1'!$L$16"}</definedName>
    <definedName name="Dutoandien" localSheetId="14" hidden="1">{"'Sheet1'!$L$16"}</definedName>
    <definedName name="Dutoandien" hidden="1">{"'Sheet1'!$L$16"}</definedName>
    <definedName name="dutruchiphi" localSheetId="12" hidden="1">{"NGUYEN QUI THIEP - Personal View",#N/A,FALSE,"XDCB.HT.FUR."}</definedName>
    <definedName name="dutruchiphi" localSheetId="11" hidden="1">{"NGUYEN QUI THIEP - Personal View",#N/A,FALSE,"XDCB.HT.FUR."}</definedName>
    <definedName name="dutruchiphi" localSheetId="13" hidden="1">{"NGUYEN QUI THIEP - Personal View",#N/A,FALSE,"XDCB.HT.FUR."}</definedName>
    <definedName name="dutruchiphi" localSheetId="16" hidden="1">{"NGUYEN QUI THIEP - Personal View",#N/A,FALSE,"XDCB.HT.FUR."}</definedName>
    <definedName name="dutruchiphi" localSheetId="21" hidden="1">{"NGUYEN QUI THIEP - Personal View",#N/A,FALSE,"XDCB.HT.FUR."}</definedName>
    <definedName name="dutruchiphi" localSheetId="18" hidden="1">{"NGUYEN QUI THIEP - Personal View",#N/A,FALSE,"XDCB.HT.FUR."}</definedName>
    <definedName name="dutruchiphi" localSheetId="19" hidden="1">{"NGUYEN QUI THIEP - Personal View",#N/A,FALSE,"XDCB.HT.FUR."}</definedName>
    <definedName name="dutruchiphi" localSheetId="20" hidden="1">{"NGUYEN QUI THIEP - Personal View",#N/A,FALSE,"XDCB.HT.FUR."}</definedName>
    <definedName name="dutruchiphi" localSheetId="22" hidden="1">{"NGUYEN QUI THIEP - Personal View",#N/A,FALSE,"XDCB.HT.FUR."}</definedName>
    <definedName name="dutruchiphi" localSheetId="24" hidden="1">{"NGUYEN QUI THIEP - Personal View",#N/A,FALSE,"XDCB.HT.FUR."}</definedName>
    <definedName name="dutruchiphi" localSheetId="28" hidden="1">{"NGUYEN QUI THIEP - Personal View",#N/A,FALSE,"XDCB.HT.FUR."}</definedName>
    <definedName name="dutruchiphi" localSheetId="14" hidden="1">{"NGUYEN QUI THIEP - Personal View",#N/A,FALSE,"XDCB.HT.FUR."}</definedName>
    <definedName name="dutruchiphi" hidden="1">{"NGUYEN QUI THIEP - Personal View",#N/A,FALSE,"XDCB.HT.FUR."}</definedName>
    <definedName name="duy" hidden="1">#REF!</definedName>
    <definedName name="DV" localSheetId="12" hidden="1">{"'Sheet1'!$L$16"}</definedName>
    <definedName name="DV" localSheetId="11" hidden="1">{"'Sheet1'!$L$16"}</definedName>
    <definedName name="DV" localSheetId="13" hidden="1">{"'Sheet1'!$L$16"}</definedName>
    <definedName name="DV" localSheetId="16" hidden="1">{"'Sheet1'!$L$16"}</definedName>
    <definedName name="DV" localSheetId="21" hidden="1">{"'Sheet1'!$L$16"}</definedName>
    <definedName name="DV" localSheetId="18" hidden="1">{"'Sheet1'!$L$16"}</definedName>
    <definedName name="DV" localSheetId="19" hidden="1">{"'Sheet1'!$L$16"}</definedName>
    <definedName name="DV" localSheetId="20" hidden="1">{"'Sheet1'!$L$16"}</definedName>
    <definedName name="DV" localSheetId="22" hidden="1">{"'Sheet1'!$L$16"}</definedName>
    <definedName name="DV" localSheetId="24" hidden="1">{"'Sheet1'!$L$16"}</definedName>
    <definedName name="DV" localSheetId="28" hidden="1">{"'Sheet1'!$L$16"}</definedName>
    <definedName name="DV" localSheetId="14" hidden="1">{"'Sheet1'!$L$16"}</definedName>
    <definedName name="DV" hidden="1">{"'Sheet1'!$L$16"}</definedName>
    <definedName name="dvadvS" hidden="1">#REF!</definedName>
    <definedName name="dvdfcvcdd" hidden="1">#REF!</definedName>
    <definedName name="dvfdvsfdv" hidden="1">#REF!</definedName>
    <definedName name="DVGEWVBEW" localSheetId="12" hidden="1">{"'Sheet1'!$L$16"}</definedName>
    <definedName name="DVGEWVBEW" localSheetId="11" hidden="1">{"'Sheet1'!$L$16"}</definedName>
    <definedName name="DVGEWVBEW" localSheetId="13" hidden="1">{"'Sheet1'!$L$16"}</definedName>
    <definedName name="DVGEWVBEW" localSheetId="16" hidden="1">{"'Sheet1'!$L$16"}</definedName>
    <definedName name="DVGEWVBEW" localSheetId="21" hidden="1">{"'Sheet1'!$L$16"}</definedName>
    <definedName name="DVGEWVBEW" localSheetId="18" hidden="1">{"'Sheet1'!$L$16"}</definedName>
    <definedName name="DVGEWVBEW" localSheetId="19" hidden="1">{"'Sheet1'!$L$16"}</definedName>
    <definedName name="DVGEWVBEW" localSheetId="20" hidden="1">{"'Sheet1'!$L$16"}</definedName>
    <definedName name="DVGEWVBEW" localSheetId="22" hidden="1">{"'Sheet1'!$L$16"}</definedName>
    <definedName name="DVGEWVBEW" localSheetId="24" hidden="1">{"'Sheet1'!$L$16"}</definedName>
    <definedName name="DVGEWVBEW" localSheetId="28" hidden="1">{"'Sheet1'!$L$16"}</definedName>
    <definedName name="DVGEWVBEW" localSheetId="14" hidden="1">{"'Sheet1'!$L$16"}</definedName>
    <definedName name="DVGEWVBEW" hidden="1">{"'Sheet1'!$L$16"}</definedName>
    <definedName name="DW" localSheetId="12" hidden="1">{#N/A,#N/A,FALSE,"배수2"}</definedName>
    <definedName name="DW" localSheetId="11" hidden="1">{#N/A,#N/A,FALSE,"배수2"}</definedName>
    <definedName name="DW" localSheetId="13" hidden="1">{#N/A,#N/A,FALSE,"배수2"}</definedName>
    <definedName name="DW" localSheetId="16" hidden="1">{#N/A,#N/A,FALSE,"배수2"}</definedName>
    <definedName name="DW" localSheetId="21" hidden="1">{#N/A,#N/A,FALSE,"배수2"}</definedName>
    <definedName name="DW" localSheetId="18" hidden="1">{#N/A,#N/A,FALSE,"배수2"}</definedName>
    <definedName name="DW" localSheetId="19" hidden="1">{#N/A,#N/A,FALSE,"배수2"}</definedName>
    <definedName name="DW" localSheetId="20" hidden="1">{#N/A,#N/A,FALSE,"배수2"}</definedName>
    <definedName name="DW" localSheetId="22" hidden="1">{#N/A,#N/A,FALSE,"배수2"}</definedName>
    <definedName name="DW" localSheetId="24" hidden="1">{#N/A,#N/A,FALSE,"배수2"}</definedName>
    <definedName name="DW" localSheetId="28" hidden="1">{#N/A,#N/A,FALSE,"배수2"}</definedName>
    <definedName name="DW" localSheetId="14" hidden="1">{#N/A,#N/A,FALSE,"배수2"}</definedName>
    <definedName name="DW" hidden="1">{#N/A,#N/A,FALSE,"배수2"}</definedName>
    <definedName name="DW_1" localSheetId="12" hidden="1">{"'용역비'!$A$4:$C$8"}</definedName>
    <definedName name="DW_1" localSheetId="11" hidden="1">{"'용역비'!$A$4:$C$8"}</definedName>
    <definedName name="DW_1" localSheetId="13" hidden="1">{"'용역비'!$A$4:$C$8"}</definedName>
    <definedName name="DW_1" localSheetId="16" hidden="1">{"'용역비'!$A$4:$C$8"}</definedName>
    <definedName name="DW_1" localSheetId="21" hidden="1">{"'용역비'!$A$4:$C$8"}</definedName>
    <definedName name="DW_1" localSheetId="18" hidden="1">{"'용역비'!$A$4:$C$8"}</definedName>
    <definedName name="DW_1" localSheetId="19" hidden="1">{"'용역비'!$A$4:$C$8"}</definedName>
    <definedName name="DW_1" localSheetId="20" hidden="1">{"'용역비'!$A$4:$C$8"}</definedName>
    <definedName name="DW_1" localSheetId="22" hidden="1">{"'용역비'!$A$4:$C$8"}</definedName>
    <definedName name="DW_1" localSheetId="24" hidden="1">{"'용역비'!$A$4:$C$8"}</definedName>
    <definedName name="DW_1" localSheetId="28" hidden="1">{"'용역비'!$A$4:$C$8"}</definedName>
    <definedName name="DW_1" localSheetId="14" hidden="1">{"'용역비'!$A$4:$C$8"}</definedName>
    <definedName name="DW_1" hidden="1">{"'용역비'!$A$4:$C$8"}</definedName>
    <definedName name="DW_2" localSheetId="12" hidden="1">{"'용역비'!$A$4:$C$8"}</definedName>
    <definedName name="DW_2" localSheetId="11" hidden="1">{"'용역비'!$A$4:$C$8"}</definedName>
    <definedName name="DW_2" localSheetId="13" hidden="1">{"'용역비'!$A$4:$C$8"}</definedName>
    <definedName name="DW_2" localSheetId="16" hidden="1">{"'용역비'!$A$4:$C$8"}</definedName>
    <definedName name="DW_2" localSheetId="21" hidden="1">{"'용역비'!$A$4:$C$8"}</definedName>
    <definedName name="DW_2" localSheetId="18" hidden="1">{"'용역비'!$A$4:$C$8"}</definedName>
    <definedName name="DW_2" localSheetId="19" hidden="1">{"'용역비'!$A$4:$C$8"}</definedName>
    <definedName name="DW_2" localSheetId="20" hidden="1">{"'용역비'!$A$4:$C$8"}</definedName>
    <definedName name="DW_2" localSheetId="22" hidden="1">{"'용역비'!$A$4:$C$8"}</definedName>
    <definedName name="DW_2" localSheetId="24" hidden="1">{"'용역비'!$A$4:$C$8"}</definedName>
    <definedName name="DW_2" localSheetId="28" hidden="1">{"'용역비'!$A$4:$C$8"}</definedName>
    <definedName name="DW_2" localSheetId="14" hidden="1">{"'용역비'!$A$4:$C$8"}</definedName>
    <definedName name="DW_2" hidden="1">{"'용역비'!$A$4:$C$8"}</definedName>
    <definedName name="DW_3" localSheetId="12" hidden="1">{"'용역비'!$A$4:$C$8"}</definedName>
    <definedName name="DW_3" localSheetId="11" hidden="1">{"'용역비'!$A$4:$C$8"}</definedName>
    <definedName name="DW_3" localSheetId="13" hidden="1">{"'용역비'!$A$4:$C$8"}</definedName>
    <definedName name="DW_3" localSheetId="16" hidden="1">{"'용역비'!$A$4:$C$8"}</definedName>
    <definedName name="DW_3" localSheetId="21" hidden="1">{"'용역비'!$A$4:$C$8"}</definedName>
    <definedName name="DW_3" localSheetId="18" hidden="1">{"'용역비'!$A$4:$C$8"}</definedName>
    <definedName name="DW_3" localSheetId="19" hidden="1">{"'용역비'!$A$4:$C$8"}</definedName>
    <definedName name="DW_3" localSheetId="20" hidden="1">{"'용역비'!$A$4:$C$8"}</definedName>
    <definedName name="DW_3" localSheetId="22" hidden="1">{"'용역비'!$A$4:$C$8"}</definedName>
    <definedName name="DW_3" localSheetId="24" hidden="1">{"'용역비'!$A$4:$C$8"}</definedName>
    <definedName name="DW_3" localSheetId="28" hidden="1">{"'용역비'!$A$4:$C$8"}</definedName>
    <definedName name="DW_3" localSheetId="14" hidden="1">{"'용역비'!$A$4:$C$8"}</definedName>
    <definedName name="DW_3" hidden="1">{"'용역비'!$A$4:$C$8"}</definedName>
    <definedName name="DW_4" localSheetId="12" hidden="1">{"'용역비'!$A$4:$C$8"}</definedName>
    <definedName name="DW_4" localSheetId="11" hidden="1">{"'용역비'!$A$4:$C$8"}</definedName>
    <definedName name="DW_4" localSheetId="13" hidden="1">{"'용역비'!$A$4:$C$8"}</definedName>
    <definedName name="DW_4" localSheetId="16" hidden="1">{"'용역비'!$A$4:$C$8"}</definedName>
    <definedName name="DW_4" localSheetId="21" hidden="1">{"'용역비'!$A$4:$C$8"}</definedName>
    <definedName name="DW_4" localSheetId="18" hidden="1">{"'용역비'!$A$4:$C$8"}</definedName>
    <definedName name="DW_4" localSheetId="19" hidden="1">{"'용역비'!$A$4:$C$8"}</definedName>
    <definedName name="DW_4" localSheetId="20" hidden="1">{"'용역비'!$A$4:$C$8"}</definedName>
    <definedName name="DW_4" localSheetId="22" hidden="1">{"'용역비'!$A$4:$C$8"}</definedName>
    <definedName name="DW_4" localSheetId="24" hidden="1">{"'용역비'!$A$4:$C$8"}</definedName>
    <definedName name="DW_4" localSheetId="28" hidden="1">{"'용역비'!$A$4:$C$8"}</definedName>
    <definedName name="DW_4" localSheetId="14" hidden="1">{"'용역비'!$A$4:$C$8"}</definedName>
    <definedName name="DW_4" hidden="1">{"'용역비'!$A$4:$C$8"}</definedName>
    <definedName name="DW_5" localSheetId="12" hidden="1">{"'용역비'!$A$4:$C$8"}</definedName>
    <definedName name="DW_5" localSheetId="11" hidden="1">{"'용역비'!$A$4:$C$8"}</definedName>
    <definedName name="DW_5" localSheetId="13" hidden="1">{"'용역비'!$A$4:$C$8"}</definedName>
    <definedName name="DW_5" localSheetId="16" hidden="1">{"'용역비'!$A$4:$C$8"}</definedName>
    <definedName name="DW_5" localSheetId="21" hidden="1">{"'용역비'!$A$4:$C$8"}</definedName>
    <definedName name="DW_5" localSheetId="18" hidden="1">{"'용역비'!$A$4:$C$8"}</definedName>
    <definedName name="DW_5" localSheetId="19" hidden="1">{"'용역비'!$A$4:$C$8"}</definedName>
    <definedName name="DW_5" localSheetId="20" hidden="1">{"'용역비'!$A$4:$C$8"}</definedName>
    <definedName name="DW_5" localSheetId="22" hidden="1">{"'용역비'!$A$4:$C$8"}</definedName>
    <definedName name="DW_5" localSheetId="24" hidden="1">{"'용역비'!$A$4:$C$8"}</definedName>
    <definedName name="DW_5" localSheetId="28" hidden="1">{"'용역비'!$A$4:$C$8"}</definedName>
    <definedName name="DW_5" localSheetId="14" hidden="1">{"'용역비'!$A$4:$C$8"}</definedName>
    <definedName name="DW_5" hidden="1">{"'용역비'!$A$4:$C$8"}</definedName>
    <definedName name="DWD" localSheetId="12" hidden="1">{#N/A,#N/A,FALSE,"전력간선"}</definedName>
    <definedName name="DWD" localSheetId="11" hidden="1">{#N/A,#N/A,FALSE,"전력간선"}</definedName>
    <definedName name="DWD" localSheetId="13" hidden="1">{#N/A,#N/A,FALSE,"전력간선"}</definedName>
    <definedName name="DWD" localSheetId="16" hidden="1">{#N/A,#N/A,FALSE,"전력간선"}</definedName>
    <definedName name="DWD" localSheetId="21" hidden="1">{#N/A,#N/A,FALSE,"전력간선"}</definedName>
    <definedName name="DWD" localSheetId="18" hidden="1">{#N/A,#N/A,FALSE,"전력간선"}</definedName>
    <definedName name="DWD" localSheetId="19" hidden="1">{#N/A,#N/A,FALSE,"전력간선"}</definedName>
    <definedName name="DWD" localSheetId="20" hidden="1">{#N/A,#N/A,FALSE,"전력간선"}</definedName>
    <definedName name="DWD" localSheetId="22" hidden="1">{#N/A,#N/A,FALSE,"전력간선"}</definedName>
    <definedName name="DWD" localSheetId="24" hidden="1">{#N/A,#N/A,FALSE,"전력간선"}</definedName>
    <definedName name="DWD" localSheetId="28" hidden="1">{#N/A,#N/A,FALSE,"전력간선"}</definedName>
    <definedName name="DWD" localSheetId="14" hidden="1">{#N/A,#N/A,FALSE,"전력간선"}</definedName>
    <definedName name="DWD" hidden="1">{#N/A,#N/A,FALSE,"전력간선"}</definedName>
    <definedName name="dweqdfweqd" hidden="1">#REF!</definedName>
    <definedName name="DWFW" hidden="1">#REF!</definedName>
    <definedName name="DWPRICE" hidden="1">#REF!</definedName>
    <definedName name="dwqwq" hidden="1">#REF!</definedName>
    <definedName name="dwv" localSheetId="12" hidden="1">{#N/A,#N/A,TRUE,"Basic";#N/A,#N/A,TRUE,"EXT-TABLE";#N/A,#N/A,TRUE,"STEEL";#N/A,#N/A,TRUE,"INT-Table";#N/A,#N/A,TRUE,"STEEL";#N/A,#N/A,TRUE,"Door"}</definedName>
    <definedName name="dwv" localSheetId="11" hidden="1">{#N/A,#N/A,TRUE,"Basic";#N/A,#N/A,TRUE,"EXT-TABLE";#N/A,#N/A,TRUE,"STEEL";#N/A,#N/A,TRUE,"INT-Table";#N/A,#N/A,TRUE,"STEEL";#N/A,#N/A,TRUE,"Door"}</definedName>
    <definedName name="dwv" localSheetId="13" hidden="1">{#N/A,#N/A,TRUE,"Basic";#N/A,#N/A,TRUE,"EXT-TABLE";#N/A,#N/A,TRUE,"STEEL";#N/A,#N/A,TRUE,"INT-Table";#N/A,#N/A,TRUE,"STEEL";#N/A,#N/A,TRUE,"Door"}</definedName>
    <definedName name="dwv" localSheetId="16" hidden="1">{#N/A,#N/A,TRUE,"Basic";#N/A,#N/A,TRUE,"EXT-TABLE";#N/A,#N/A,TRUE,"STEEL";#N/A,#N/A,TRUE,"INT-Table";#N/A,#N/A,TRUE,"STEEL";#N/A,#N/A,TRUE,"Door"}</definedName>
    <definedName name="dwv" localSheetId="21" hidden="1">{#N/A,#N/A,TRUE,"Basic";#N/A,#N/A,TRUE,"EXT-TABLE";#N/A,#N/A,TRUE,"STEEL";#N/A,#N/A,TRUE,"INT-Table";#N/A,#N/A,TRUE,"STEEL";#N/A,#N/A,TRUE,"Door"}</definedName>
    <definedName name="dwv" localSheetId="18" hidden="1">{#N/A,#N/A,TRUE,"Basic";#N/A,#N/A,TRUE,"EXT-TABLE";#N/A,#N/A,TRUE,"STEEL";#N/A,#N/A,TRUE,"INT-Table";#N/A,#N/A,TRUE,"STEEL";#N/A,#N/A,TRUE,"Door"}</definedName>
    <definedName name="dwv" localSheetId="19" hidden="1">{#N/A,#N/A,TRUE,"Basic";#N/A,#N/A,TRUE,"EXT-TABLE";#N/A,#N/A,TRUE,"STEEL";#N/A,#N/A,TRUE,"INT-Table";#N/A,#N/A,TRUE,"STEEL";#N/A,#N/A,TRUE,"Door"}</definedName>
    <definedName name="dwv" localSheetId="20" hidden="1">{#N/A,#N/A,TRUE,"Basic";#N/A,#N/A,TRUE,"EXT-TABLE";#N/A,#N/A,TRUE,"STEEL";#N/A,#N/A,TRUE,"INT-Table";#N/A,#N/A,TRUE,"STEEL";#N/A,#N/A,TRUE,"Door"}</definedName>
    <definedName name="dwv" localSheetId="22" hidden="1">{#N/A,#N/A,TRUE,"Basic";#N/A,#N/A,TRUE,"EXT-TABLE";#N/A,#N/A,TRUE,"STEEL";#N/A,#N/A,TRUE,"INT-Table";#N/A,#N/A,TRUE,"STEEL";#N/A,#N/A,TRUE,"Door"}</definedName>
    <definedName name="dwv" localSheetId="24" hidden="1">{#N/A,#N/A,TRUE,"Basic";#N/A,#N/A,TRUE,"EXT-TABLE";#N/A,#N/A,TRUE,"STEEL";#N/A,#N/A,TRUE,"INT-Table";#N/A,#N/A,TRUE,"STEEL";#N/A,#N/A,TRUE,"Door"}</definedName>
    <definedName name="dwv" localSheetId="28" hidden="1">{#N/A,#N/A,TRUE,"Basic";#N/A,#N/A,TRUE,"EXT-TABLE";#N/A,#N/A,TRUE,"STEEL";#N/A,#N/A,TRUE,"INT-Table";#N/A,#N/A,TRUE,"STEEL";#N/A,#N/A,TRUE,"Door"}</definedName>
    <definedName name="dwv" localSheetId="14" hidden="1">{#N/A,#N/A,TRUE,"Basic";#N/A,#N/A,TRUE,"EXT-TABLE";#N/A,#N/A,TRUE,"STEEL";#N/A,#N/A,TRUE,"INT-Table";#N/A,#N/A,TRUE,"STEEL";#N/A,#N/A,TRUE,"Door"}</definedName>
    <definedName name="dwv" hidden="1">{#N/A,#N/A,TRUE,"Basic";#N/A,#N/A,TRUE,"EXT-TABLE";#N/A,#N/A,TRUE,"STEEL";#N/A,#N/A,TRUE,"INT-Table";#N/A,#N/A,TRUE,"STEEL";#N/A,#N/A,TRUE,"Door"}</definedName>
    <definedName name="dxsa"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xs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y" hidden="1">#REF!</definedName>
    <definedName name="DZ" localSheetId="12" hidden="1">{"'Sheet1'!$L$16"}</definedName>
    <definedName name="DZ" localSheetId="11" hidden="1">{"'Sheet1'!$L$16"}</definedName>
    <definedName name="DZ" localSheetId="13" hidden="1">{"'Sheet1'!$L$16"}</definedName>
    <definedName name="DZ" localSheetId="16" hidden="1">{"'Sheet1'!$L$16"}</definedName>
    <definedName name="DZ" localSheetId="21" hidden="1">{"'Sheet1'!$L$16"}</definedName>
    <definedName name="DZ" localSheetId="18" hidden="1">{"'Sheet1'!$L$16"}</definedName>
    <definedName name="DZ" localSheetId="19" hidden="1">{"'Sheet1'!$L$16"}</definedName>
    <definedName name="DZ" localSheetId="20" hidden="1">{"'Sheet1'!$L$16"}</definedName>
    <definedName name="DZ" localSheetId="22" hidden="1">{"'Sheet1'!$L$16"}</definedName>
    <definedName name="DZ" localSheetId="24" hidden="1">{"'Sheet1'!$L$16"}</definedName>
    <definedName name="DZ" localSheetId="28" hidden="1">{"'Sheet1'!$L$16"}</definedName>
    <definedName name="DZ" localSheetId="14" hidden="1">{"'Sheet1'!$L$16"}</definedName>
    <definedName name="DZ" hidden="1">{"'Sheet1'!$L$16"}</definedName>
    <definedName name="DZHADH" localSheetId="12" hidden="1">{"'Sheet1'!$L$16"}</definedName>
    <definedName name="DZHADH" localSheetId="11" hidden="1">{"'Sheet1'!$L$16"}</definedName>
    <definedName name="DZHADH" localSheetId="13" hidden="1">{"'Sheet1'!$L$16"}</definedName>
    <definedName name="DZHADH" localSheetId="16" hidden="1">{"'Sheet1'!$L$16"}</definedName>
    <definedName name="DZHADH" localSheetId="21" hidden="1">{"'Sheet1'!$L$16"}</definedName>
    <definedName name="DZHADH" localSheetId="18" hidden="1">{"'Sheet1'!$L$16"}</definedName>
    <definedName name="DZHADH" localSheetId="19" hidden="1">{"'Sheet1'!$L$16"}</definedName>
    <definedName name="DZHADH" localSheetId="20" hidden="1">{"'Sheet1'!$L$16"}</definedName>
    <definedName name="DZHADH" localSheetId="22" hidden="1">{"'Sheet1'!$L$16"}</definedName>
    <definedName name="DZHADH" localSheetId="24" hidden="1">{"'Sheet1'!$L$16"}</definedName>
    <definedName name="DZHADH" localSheetId="28" hidden="1">{"'Sheet1'!$L$16"}</definedName>
    <definedName name="DZHADH" localSheetId="14" hidden="1">{"'Sheet1'!$L$16"}</definedName>
    <definedName name="DZHADH" hidden="1">{"'Sheet1'!$L$16"}</definedName>
    <definedName name="E" localSheetId="12" hidden="1">{#N/A,#N/A,FALSE,"CCTV"}</definedName>
    <definedName name="E" localSheetId="11" hidden="1">{#N/A,#N/A,FALSE,"CCTV"}</definedName>
    <definedName name="E" localSheetId="13" hidden="1">{#N/A,#N/A,FALSE,"CCTV"}</definedName>
    <definedName name="E" localSheetId="16" hidden="1">{#N/A,#N/A,FALSE,"CCTV"}</definedName>
    <definedName name="E" localSheetId="21" hidden="1">{#N/A,#N/A,FALSE,"CCTV"}</definedName>
    <definedName name="E" localSheetId="18" hidden="1">{#N/A,#N/A,FALSE,"CCTV"}</definedName>
    <definedName name="E" localSheetId="19" hidden="1">{#N/A,#N/A,FALSE,"CCTV"}</definedName>
    <definedName name="E" localSheetId="20" hidden="1">{#N/A,#N/A,FALSE,"CCTV"}</definedName>
    <definedName name="E" localSheetId="22" hidden="1">{#N/A,#N/A,FALSE,"CCTV"}</definedName>
    <definedName name="E" localSheetId="24" hidden="1">{#N/A,#N/A,FALSE,"CCTV"}</definedName>
    <definedName name="E" localSheetId="28" hidden="1">{#N/A,#N/A,FALSE,"CCTV"}</definedName>
    <definedName name="E" localSheetId="14" hidden="1">{#N/A,#N/A,FALSE,"CCTV"}</definedName>
    <definedName name="E" hidden="1">{#N/A,#N/A,FALSE,"CCTV"}</definedName>
    <definedName name="ê" hidden="1">#REF!</definedName>
    <definedName name="ë">#REF!</definedName>
    <definedName name="Ẻ" localSheetId="12" hidden="1">{"'Sheet1'!$L$16"}</definedName>
    <definedName name="Ẻ" localSheetId="11" hidden="1">{"'Sheet1'!$L$16"}</definedName>
    <definedName name="Ẻ" localSheetId="13" hidden="1">{"'Sheet1'!$L$16"}</definedName>
    <definedName name="Ẻ" localSheetId="16" hidden="1">{"'Sheet1'!$L$16"}</definedName>
    <definedName name="Ẻ" localSheetId="21" hidden="1">{"'Sheet1'!$L$16"}</definedName>
    <definedName name="Ẻ" localSheetId="18" hidden="1">{"'Sheet1'!$L$16"}</definedName>
    <definedName name="Ẻ" localSheetId="19" hidden="1">{"'Sheet1'!$L$16"}</definedName>
    <definedName name="Ẻ" localSheetId="20" hidden="1">{"'Sheet1'!$L$16"}</definedName>
    <definedName name="Ẻ" localSheetId="22" hidden="1">{"'Sheet1'!$L$16"}</definedName>
    <definedName name="Ẻ" localSheetId="24" hidden="1">{"'Sheet1'!$L$16"}</definedName>
    <definedName name="Ẻ" localSheetId="28" hidden="1">{"'Sheet1'!$L$16"}</definedName>
    <definedName name="Ẻ" localSheetId="14" hidden="1">{"'Sheet1'!$L$16"}</definedName>
    <definedName name="Ẻ" hidden="1">{"'Sheet1'!$L$16"}</definedName>
    <definedName name="e.xls" localSheetId="12" hidden="1">{#N/A,#N/A,FALSE,"OffAdvance";#N/A,#N/A,FALSE,"OffExpRprt";#N/A,#N/A,FALSE,"Entertmnt";#N/A,#N/A,FALSE,"Promotion";#N/A,#N/A,FALSE,"Travelling"}</definedName>
    <definedName name="e.xls" localSheetId="11" hidden="1">{#N/A,#N/A,FALSE,"OffAdvance";#N/A,#N/A,FALSE,"OffExpRprt";#N/A,#N/A,FALSE,"Entertmnt";#N/A,#N/A,FALSE,"Promotion";#N/A,#N/A,FALSE,"Travelling"}</definedName>
    <definedName name="e.xls" localSheetId="13" hidden="1">{#N/A,#N/A,FALSE,"OffAdvance";#N/A,#N/A,FALSE,"OffExpRprt";#N/A,#N/A,FALSE,"Entertmnt";#N/A,#N/A,FALSE,"Promotion";#N/A,#N/A,FALSE,"Travelling"}</definedName>
    <definedName name="e.xls" localSheetId="16" hidden="1">{#N/A,#N/A,FALSE,"OffAdvance";#N/A,#N/A,FALSE,"OffExpRprt";#N/A,#N/A,FALSE,"Entertmnt";#N/A,#N/A,FALSE,"Promotion";#N/A,#N/A,FALSE,"Travelling"}</definedName>
    <definedName name="e.xls" localSheetId="21" hidden="1">{#N/A,#N/A,FALSE,"OffAdvance";#N/A,#N/A,FALSE,"OffExpRprt";#N/A,#N/A,FALSE,"Entertmnt";#N/A,#N/A,FALSE,"Promotion";#N/A,#N/A,FALSE,"Travelling"}</definedName>
    <definedName name="e.xls" localSheetId="18" hidden="1">{#N/A,#N/A,FALSE,"OffAdvance";#N/A,#N/A,FALSE,"OffExpRprt";#N/A,#N/A,FALSE,"Entertmnt";#N/A,#N/A,FALSE,"Promotion";#N/A,#N/A,FALSE,"Travelling"}</definedName>
    <definedName name="e.xls" localSheetId="19" hidden="1">{#N/A,#N/A,FALSE,"OffAdvance";#N/A,#N/A,FALSE,"OffExpRprt";#N/A,#N/A,FALSE,"Entertmnt";#N/A,#N/A,FALSE,"Promotion";#N/A,#N/A,FALSE,"Travelling"}</definedName>
    <definedName name="e.xls" localSheetId="20" hidden="1">{#N/A,#N/A,FALSE,"OffAdvance";#N/A,#N/A,FALSE,"OffExpRprt";#N/A,#N/A,FALSE,"Entertmnt";#N/A,#N/A,FALSE,"Promotion";#N/A,#N/A,FALSE,"Travelling"}</definedName>
    <definedName name="e.xls" localSheetId="22" hidden="1">{#N/A,#N/A,FALSE,"OffAdvance";#N/A,#N/A,FALSE,"OffExpRprt";#N/A,#N/A,FALSE,"Entertmnt";#N/A,#N/A,FALSE,"Promotion";#N/A,#N/A,FALSE,"Travelling"}</definedName>
    <definedName name="e.xls" localSheetId="24" hidden="1">{#N/A,#N/A,FALSE,"OffAdvance";#N/A,#N/A,FALSE,"OffExpRprt";#N/A,#N/A,FALSE,"Entertmnt";#N/A,#N/A,FALSE,"Promotion";#N/A,#N/A,FALSE,"Travelling"}</definedName>
    <definedName name="e.xls" localSheetId="28" hidden="1">{#N/A,#N/A,FALSE,"OffAdvance";#N/A,#N/A,FALSE,"OffExpRprt";#N/A,#N/A,FALSE,"Entertmnt";#N/A,#N/A,FALSE,"Promotion";#N/A,#N/A,FALSE,"Travelling"}</definedName>
    <definedName name="e.xls" localSheetId="14" hidden="1">{#N/A,#N/A,FALSE,"OffAdvance";#N/A,#N/A,FALSE,"OffExpRprt";#N/A,#N/A,FALSE,"Entertmnt";#N/A,#N/A,FALSE,"Promotion";#N/A,#N/A,FALSE,"Travelling"}</definedName>
    <definedName name="e.xls" hidden="1">{#N/A,#N/A,FALSE,"OffAdvance";#N/A,#N/A,FALSE,"OffExpRprt";#N/A,#N/A,FALSE,"Entertmnt";#N/A,#N/A,FALSE,"Promotion";#N/A,#N/A,FALSE,"Travelling"}</definedName>
    <definedName name="E2.1" hidden="1">#REF!</definedName>
    <definedName name="e3etfg" localSheetId="12" hidden="1">{"'Sheet1'!$L$16"}</definedName>
    <definedName name="e3etfg" localSheetId="11" hidden="1">{"'Sheet1'!$L$16"}</definedName>
    <definedName name="e3etfg" localSheetId="13" hidden="1">{"'Sheet1'!$L$16"}</definedName>
    <definedName name="e3etfg" localSheetId="16" hidden="1">{"'Sheet1'!$L$16"}</definedName>
    <definedName name="e3etfg" localSheetId="21" hidden="1">{"'Sheet1'!$L$16"}</definedName>
    <definedName name="e3etfg" localSheetId="18" hidden="1">{"'Sheet1'!$L$16"}</definedName>
    <definedName name="e3etfg" localSheetId="19" hidden="1">{"'Sheet1'!$L$16"}</definedName>
    <definedName name="e3etfg" localSheetId="20" hidden="1">{"'Sheet1'!$L$16"}</definedName>
    <definedName name="e3etfg" localSheetId="22" hidden="1">{"'Sheet1'!$L$16"}</definedName>
    <definedName name="e3etfg" localSheetId="24" hidden="1">{"'Sheet1'!$L$16"}</definedName>
    <definedName name="e3etfg" localSheetId="28" hidden="1">{"'Sheet1'!$L$16"}</definedName>
    <definedName name="e3etfg" localSheetId="14" hidden="1">{"'Sheet1'!$L$16"}</definedName>
    <definedName name="e3etfg" hidden="1">{"'Sheet1'!$L$16"}</definedName>
    <definedName name="e4y" localSheetId="12" hidden="1">{#N/A,#N/A,FALSE,"Chi tiÆt"}</definedName>
    <definedName name="e4y" localSheetId="11" hidden="1">{#N/A,#N/A,FALSE,"Chi tiÆt"}</definedName>
    <definedName name="e4y" localSheetId="13" hidden="1">{#N/A,#N/A,FALSE,"Chi tiÆt"}</definedName>
    <definedName name="e4y" localSheetId="16" hidden="1">{#N/A,#N/A,FALSE,"Chi tiÆt"}</definedName>
    <definedName name="e4y" localSheetId="21" hidden="1">{#N/A,#N/A,FALSE,"Chi tiÆt"}</definedName>
    <definedName name="e4y" localSheetId="18" hidden="1">{#N/A,#N/A,FALSE,"Chi tiÆt"}</definedName>
    <definedName name="e4y" localSheetId="19" hidden="1">{#N/A,#N/A,FALSE,"Chi tiÆt"}</definedName>
    <definedName name="e4y" localSheetId="20" hidden="1">{#N/A,#N/A,FALSE,"Chi tiÆt"}</definedName>
    <definedName name="e4y" localSheetId="22" hidden="1">{#N/A,#N/A,FALSE,"Chi tiÆt"}</definedName>
    <definedName name="e4y" localSheetId="24" hidden="1">{#N/A,#N/A,FALSE,"Chi tiÆt"}</definedName>
    <definedName name="e4y" localSheetId="28" hidden="1">{#N/A,#N/A,FALSE,"Chi tiÆt"}</definedName>
    <definedName name="e4y" localSheetId="14" hidden="1">{#N/A,#N/A,FALSE,"Chi tiÆt"}</definedName>
    <definedName name="e4y" hidden="1">{#N/A,#N/A,FALSE,"Chi tiÆt"}</definedName>
    <definedName name="ë74">#REF!</definedName>
    <definedName name="Ea">#REF!</definedName>
    <definedName name="eaf" localSheetId="12" hidden="1">{"'Sheet1'!$L$16"}</definedName>
    <definedName name="eaf" localSheetId="11" hidden="1">{"'Sheet1'!$L$16"}</definedName>
    <definedName name="eaf" localSheetId="13" hidden="1">{"'Sheet1'!$L$16"}</definedName>
    <definedName name="eaf" localSheetId="16" hidden="1">{"'Sheet1'!$L$16"}</definedName>
    <definedName name="eaf" localSheetId="21" hidden="1">{"'Sheet1'!$L$16"}</definedName>
    <definedName name="eaf" localSheetId="18" hidden="1">{"'Sheet1'!$L$16"}</definedName>
    <definedName name="eaf" localSheetId="19" hidden="1">{"'Sheet1'!$L$16"}</definedName>
    <definedName name="eaf" localSheetId="20" hidden="1">{"'Sheet1'!$L$16"}</definedName>
    <definedName name="eaf" localSheetId="22" hidden="1">{"'Sheet1'!$L$16"}</definedName>
    <definedName name="eaf" localSheetId="24" hidden="1">{"'Sheet1'!$L$16"}</definedName>
    <definedName name="eaf" localSheetId="28" hidden="1">{"'Sheet1'!$L$16"}</definedName>
    <definedName name="eaf" localSheetId="14" hidden="1">{"'Sheet1'!$L$16"}</definedName>
    <definedName name="eaf" hidden="1">{"'Sheet1'!$L$16"}</definedName>
    <definedName name="èafe" localSheetId="12" hidden="1">{"'Sheet1'!$L$16"}</definedName>
    <definedName name="èafe" localSheetId="11" hidden="1">{"'Sheet1'!$L$16"}</definedName>
    <definedName name="èafe" localSheetId="13" hidden="1">{"'Sheet1'!$L$16"}</definedName>
    <definedName name="èafe" localSheetId="16" hidden="1">{"'Sheet1'!$L$16"}</definedName>
    <definedName name="èafe" localSheetId="21" hidden="1">{"'Sheet1'!$L$16"}</definedName>
    <definedName name="èafe" localSheetId="18" hidden="1">{"'Sheet1'!$L$16"}</definedName>
    <definedName name="èafe" localSheetId="19" hidden="1">{"'Sheet1'!$L$16"}</definedName>
    <definedName name="èafe" localSheetId="20" hidden="1">{"'Sheet1'!$L$16"}</definedName>
    <definedName name="èafe" localSheetId="22" hidden="1">{"'Sheet1'!$L$16"}</definedName>
    <definedName name="èafe" localSheetId="24" hidden="1">{"'Sheet1'!$L$16"}</definedName>
    <definedName name="èafe" localSheetId="28" hidden="1">{"'Sheet1'!$L$16"}</definedName>
    <definedName name="èafe" localSheetId="14" hidden="1">{"'Sheet1'!$L$16"}</definedName>
    <definedName name="èafe" hidden="1">{"'Sheet1'!$L$16"}</definedName>
    <definedName name="EASDS" localSheetId="12" hidden="1">{#N/A,#N/A,TRUE,"ERECTION";#N/A,#N/A,TRUE,"A";#N/A,#N/A,TRUE,"B";#N/A,#N/A,TRUE,"C";#N/A,#N/A,TRUE,"D";#N/A,#N/A,TRUE,"E";#N/A,#N/A,TRUE,"F";#N/A,#N/A,TRUE,"G";#N/A,#N/A,TRUE,"H";#N/A,#N/A,TRUE,"I";#N/A,#N/A,TRUE,"J";#N/A,#N/A,TRUE,"K";#N/A,#N/A,TRUE,"L";#N/A,#N/A,TRUE,"M";#N/A,#N/A,TRUE,"N"}</definedName>
    <definedName name="EASDS" localSheetId="11" hidden="1">{#N/A,#N/A,TRUE,"ERECTION";#N/A,#N/A,TRUE,"A";#N/A,#N/A,TRUE,"B";#N/A,#N/A,TRUE,"C";#N/A,#N/A,TRUE,"D";#N/A,#N/A,TRUE,"E";#N/A,#N/A,TRUE,"F";#N/A,#N/A,TRUE,"G";#N/A,#N/A,TRUE,"H";#N/A,#N/A,TRUE,"I";#N/A,#N/A,TRUE,"J";#N/A,#N/A,TRUE,"K";#N/A,#N/A,TRUE,"L";#N/A,#N/A,TRUE,"M";#N/A,#N/A,TRUE,"N"}</definedName>
    <definedName name="EASDS" localSheetId="13" hidden="1">{#N/A,#N/A,TRUE,"ERECTION";#N/A,#N/A,TRUE,"A";#N/A,#N/A,TRUE,"B";#N/A,#N/A,TRUE,"C";#N/A,#N/A,TRUE,"D";#N/A,#N/A,TRUE,"E";#N/A,#N/A,TRUE,"F";#N/A,#N/A,TRUE,"G";#N/A,#N/A,TRUE,"H";#N/A,#N/A,TRUE,"I";#N/A,#N/A,TRUE,"J";#N/A,#N/A,TRUE,"K";#N/A,#N/A,TRUE,"L";#N/A,#N/A,TRUE,"M";#N/A,#N/A,TRUE,"N"}</definedName>
    <definedName name="EASDS" localSheetId="16" hidden="1">{#N/A,#N/A,TRUE,"ERECTION";#N/A,#N/A,TRUE,"A";#N/A,#N/A,TRUE,"B";#N/A,#N/A,TRUE,"C";#N/A,#N/A,TRUE,"D";#N/A,#N/A,TRUE,"E";#N/A,#N/A,TRUE,"F";#N/A,#N/A,TRUE,"G";#N/A,#N/A,TRUE,"H";#N/A,#N/A,TRUE,"I";#N/A,#N/A,TRUE,"J";#N/A,#N/A,TRUE,"K";#N/A,#N/A,TRUE,"L";#N/A,#N/A,TRUE,"M";#N/A,#N/A,TRUE,"N"}</definedName>
    <definedName name="EASDS" localSheetId="21" hidden="1">{#N/A,#N/A,TRUE,"ERECTION";#N/A,#N/A,TRUE,"A";#N/A,#N/A,TRUE,"B";#N/A,#N/A,TRUE,"C";#N/A,#N/A,TRUE,"D";#N/A,#N/A,TRUE,"E";#N/A,#N/A,TRUE,"F";#N/A,#N/A,TRUE,"G";#N/A,#N/A,TRUE,"H";#N/A,#N/A,TRUE,"I";#N/A,#N/A,TRUE,"J";#N/A,#N/A,TRUE,"K";#N/A,#N/A,TRUE,"L";#N/A,#N/A,TRUE,"M";#N/A,#N/A,TRUE,"N"}</definedName>
    <definedName name="EASDS" localSheetId="18" hidden="1">{#N/A,#N/A,TRUE,"ERECTION";#N/A,#N/A,TRUE,"A";#N/A,#N/A,TRUE,"B";#N/A,#N/A,TRUE,"C";#N/A,#N/A,TRUE,"D";#N/A,#N/A,TRUE,"E";#N/A,#N/A,TRUE,"F";#N/A,#N/A,TRUE,"G";#N/A,#N/A,TRUE,"H";#N/A,#N/A,TRUE,"I";#N/A,#N/A,TRUE,"J";#N/A,#N/A,TRUE,"K";#N/A,#N/A,TRUE,"L";#N/A,#N/A,TRUE,"M";#N/A,#N/A,TRUE,"N"}</definedName>
    <definedName name="EASDS" localSheetId="19" hidden="1">{#N/A,#N/A,TRUE,"ERECTION";#N/A,#N/A,TRUE,"A";#N/A,#N/A,TRUE,"B";#N/A,#N/A,TRUE,"C";#N/A,#N/A,TRUE,"D";#N/A,#N/A,TRUE,"E";#N/A,#N/A,TRUE,"F";#N/A,#N/A,TRUE,"G";#N/A,#N/A,TRUE,"H";#N/A,#N/A,TRUE,"I";#N/A,#N/A,TRUE,"J";#N/A,#N/A,TRUE,"K";#N/A,#N/A,TRUE,"L";#N/A,#N/A,TRUE,"M";#N/A,#N/A,TRUE,"N"}</definedName>
    <definedName name="EASDS" localSheetId="20" hidden="1">{#N/A,#N/A,TRUE,"ERECTION";#N/A,#N/A,TRUE,"A";#N/A,#N/A,TRUE,"B";#N/A,#N/A,TRUE,"C";#N/A,#N/A,TRUE,"D";#N/A,#N/A,TRUE,"E";#N/A,#N/A,TRUE,"F";#N/A,#N/A,TRUE,"G";#N/A,#N/A,TRUE,"H";#N/A,#N/A,TRUE,"I";#N/A,#N/A,TRUE,"J";#N/A,#N/A,TRUE,"K";#N/A,#N/A,TRUE,"L";#N/A,#N/A,TRUE,"M";#N/A,#N/A,TRUE,"N"}</definedName>
    <definedName name="EASDS" localSheetId="22" hidden="1">{#N/A,#N/A,TRUE,"ERECTION";#N/A,#N/A,TRUE,"A";#N/A,#N/A,TRUE,"B";#N/A,#N/A,TRUE,"C";#N/A,#N/A,TRUE,"D";#N/A,#N/A,TRUE,"E";#N/A,#N/A,TRUE,"F";#N/A,#N/A,TRUE,"G";#N/A,#N/A,TRUE,"H";#N/A,#N/A,TRUE,"I";#N/A,#N/A,TRUE,"J";#N/A,#N/A,TRUE,"K";#N/A,#N/A,TRUE,"L";#N/A,#N/A,TRUE,"M";#N/A,#N/A,TRUE,"N"}</definedName>
    <definedName name="EASDS" localSheetId="24" hidden="1">{#N/A,#N/A,TRUE,"ERECTION";#N/A,#N/A,TRUE,"A";#N/A,#N/A,TRUE,"B";#N/A,#N/A,TRUE,"C";#N/A,#N/A,TRUE,"D";#N/A,#N/A,TRUE,"E";#N/A,#N/A,TRUE,"F";#N/A,#N/A,TRUE,"G";#N/A,#N/A,TRUE,"H";#N/A,#N/A,TRUE,"I";#N/A,#N/A,TRUE,"J";#N/A,#N/A,TRUE,"K";#N/A,#N/A,TRUE,"L";#N/A,#N/A,TRUE,"M";#N/A,#N/A,TRUE,"N"}</definedName>
    <definedName name="EASDS" localSheetId="28" hidden="1">{#N/A,#N/A,TRUE,"ERECTION";#N/A,#N/A,TRUE,"A";#N/A,#N/A,TRUE,"B";#N/A,#N/A,TRUE,"C";#N/A,#N/A,TRUE,"D";#N/A,#N/A,TRUE,"E";#N/A,#N/A,TRUE,"F";#N/A,#N/A,TRUE,"G";#N/A,#N/A,TRUE,"H";#N/A,#N/A,TRUE,"I";#N/A,#N/A,TRUE,"J";#N/A,#N/A,TRUE,"K";#N/A,#N/A,TRUE,"L";#N/A,#N/A,TRUE,"M";#N/A,#N/A,TRUE,"N"}</definedName>
    <definedName name="EASDS" localSheetId="14" hidden="1">{#N/A,#N/A,TRUE,"ERECTION";#N/A,#N/A,TRUE,"A";#N/A,#N/A,TRUE,"B";#N/A,#N/A,TRUE,"C";#N/A,#N/A,TRUE,"D";#N/A,#N/A,TRUE,"E";#N/A,#N/A,TRUE,"F";#N/A,#N/A,TRUE,"G";#N/A,#N/A,TRUE,"H";#N/A,#N/A,TRUE,"I";#N/A,#N/A,TRUE,"J";#N/A,#N/A,TRUE,"K";#N/A,#N/A,TRUE,"L";#N/A,#N/A,TRUE,"M";#N/A,#N/A,TRUE,"N"}</definedName>
    <definedName name="EASDS" hidden="1">{#N/A,#N/A,TRUE,"ERECTION";#N/A,#N/A,TRUE,"A";#N/A,#N/A,TRUE,"B";#N/A,#N/A,TRUE,"C";#N/A,#N/A,TRUE,"D";#N/A,#N/A,TRUE,"E";#N/A,#N/A,TRUE,"F";#N/A,#N/A,TRUE,"G";#N/A,#N/A,TRUE,"H";#N/A,#N/A,TRUE,"I";#N/A,#N/A,TRUE,"J";#N/A,#N/A,TRUE,"K";#N/A,#N/A,TRUE,"L";#N/A,#N/A,TRUE,"M";#N/A,#N/A,TRUE,"N"}</definedName>
    <definedName name="Eb">#REF!</definedName>
    <definedName name="EC"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Êc" localSheetId="12" hidden="1">{"'Sheet1'!$L$16"}</definedName>
    <definedName name="Êc" localSheetId="11" hidden="1">{"'Sheet1'!$L$16"}</definedName>
    <definedName name="Êc" localSheetId="13" hidden="1">{"'Sheet1'!$L$16"}</definedName>
    <definedName name="Êc" localSheetId="16" hidden="1">{"'Sheet1'!$L$16"}</definedName>
    <definedName name="Êc" localSheetId="21" hidden="1">{"'Sheet1'!$L$16"}</definedName>
    <definedName name="Êc" localSheetId="18" hidden="1">{"'Sheet1'!$L$16"}</definedName>
    <definedName name="Êc" localSheetId="19" hidden="1">{"'Sheet1'!$L$16"}</definedName>
    <definedName name="Êc" localSheetId="20" hidden="1">{"'Sheet1'!$L$16"}</definedName>
    <definedName name="Êc" localSheetId="22" hidden="1">{"'Sheet1'!$L$16"}</definedName>
    <definedName name="Êc" localSheetId="24" hidden="1">{"'Sheet1'!$L$16"}</definedName>
    <definedName name="Êc" localSheetId="28" hidden="1">{"'Sheet1'!$L$16"}</definedName>
    <definedName name="Êc" localSheetId="14" hidden="1">{"'Sheet1'!$L$16"}</definedName>
    <definedName name="Êc" hidden="1">{"'Sheet1'!$L$16"}</definedName>
    <definedName name="ẼC" localSheetId="12" hidden="1">{"'Sheet1'!$L$16"}</definedName>
    <definedName name="ẼC" localSheetId="11" hidden="1">{"'Sheet1'!$L$16"}</definedName>
    <definedName name="ẼC" localSheetId="13" hidden="1">{"'Sheet1'!$L$16"}</definedName>
    <definedName name="ẼC" localSheetId="16" hidden="1">{"'Sheet1'!$L$16"}</definedName>
    <definedName name="ẼC" localSheetId="21" hidden="1">{"'Sheet1'!$L$16"}</definedName>
    <definedName name="ẼC" localSheetId="18" hidden="1">{"'Sheet1'!$L$16"}</definedName>
    <definedName name="ẼC" localSheetId="19" hidden="1">{"'Sheet1'!$L$16"}</definedName>
    <definedName name="ẼC" localSheetId="20" hidden="1">{"'Sheet1'!$L$16"}</definedName>
    <definedName name="ẼC" localSheetId="22" hidden="1">{"'Sheet1'!$L$16"}</definedName>
    <definedName name="ẼC" localSheetId="24" hidden="1">{"'Sheet1'!$L$16"}</definedName>
    <definedName name="ẼC" localSheetId="28" hidden="1">{"'Sheet1'!$L$16"}</definedName>
    <definedName name="ẼC" localSheetId="14" hidden="1">{"'Sheet1'!$L$16"}</definedName>
    <definedName name="ẼC" hidden="1">{"'Sheet1'!$L$16"}</definedName>
    <definedName name="ECS"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localSheetId="12" hidden="1">{#N/A,#N/A,FALSE,"CCTV"}</definedName>
    <definedName name="ED" localSheetId="11" hidden="1">{#N/A,#N/A,FALSE,"CCTV"}</definedName>
    <definedName name="ED" localSheetId="13" hidden="1">{#N/A,#N/A,FALSE,"CCTV"}</definedName>
    <definedName name="ED" localSheetId="16" hidden="1">{#N/A,#N/A,FALSE,"CCTV"}</definedName>
    <definedName name="ED" localSheetId="21" hidden="1">{#N/A,#N/A,FALSE,"CCTV"}</definedName>
    <definedName name="ED" localSheetId="18" hidden="1">{#N/A,#N/A,FALSE,"CCTV"}</definedName>
    <definedName name="ED" localSheetId="19" hidden="1">{#N/A,#N/A,FALSE,"CCTV"}</definedName>
    <definedName name="ED" localSheetId="20" hidden="1">{#N/A,#N/A,FALSE,"CCTV"}</definedName>
    <definedName name="ED" localSheetId="22" hidden="1">{#N/A,#N/A,FALSE,"CCTV"}</definedName>
    <definedName name="ED" localSheetId="24" hidden="1">{#N/A,#N/A,FALSE,"CCTV"}</definedName>
    <definedName name="ED" localSheetId="28" hidden="1">{#N/A,#N/A,FALSE,"CCTV"}</definedName>
    <definedName name="ED" localSheetId="14" hidden="1">{#N/A,#N/A,FALSE,"CCTV"}</definedName>
    <definedName name="ED" hidden="1">{#N/A,#N/A,FALSE,"CCTV"}</definedName>
    <definedName name="ed_1" localSheetId="12">{"'Sheet1'!$L$16"}</definedName>
    <definedName name="ed_1" localSheetId="11">{"'Sheet1'!$L$16"}</definedName>
    <definedName name="ed_1" localSheetId="13">{"'Sheet1'!$L$16"}</definedName>
    <definedName name="ed_1" localSheetId="16">{"'Sheet1'!$L$16"}</definedName>
    <definedName name="ed_1" localSheetId="21">{"'Sheet1'!$L$16"}</definedName>
    <definedName name="ed_1" localSheetId="18">{"'Sheet1'!$L$16"}</definedName>
    <definedName name="ed_1" localSheetId="19">{"'Sheet1'!$L$16"}</definedName>
    <definedName name="ed_1" localSheetId="20">{"'Sheet1'!$L$16"}</definedName>
    <definedName name="ed_1" localSheetId="22">{"'Sheet1'!$L$16"}</definedName>
    <definedName name="ed_1" localSheetId="24">{"'Sheet1'!$L$16"}</definedName>
    <definedName name="ed_1" localSheetId="28">{"'Sheet1'!$L$16"}</definedName>
    <definedName name="ed_1" localSheetId="14">{"'Sheet1'!$L$16"}</definedName>
    <definedName name="ed_1">{"'Sheet1'!$L$16"}</definedName>
    <definedName name="edd" localSheetId="12" hidden="1">{"'Sheet1'!$L$16"}</definedName>
    <definedName name="edd" localSheetId="11" hidden="1">{"'Sheet1'!$L$16"}</definedName>
    <definedName name="edd" localSheetId="13" hidden="1">{"'Sheet1'!$L$16"}</definedName>
    <definedName name="edd" localSheetId="16" hidden="1">{"'Sheet1'!$L$16"}</definedName>
    <definedName name="edd" localSheetId="21" hidden="1">{"'Sheet1'!$L$16"}</definedName>
    <definedName name="edd" localSheetId="18" hidden="1">{"'Sheet1'!$L$16"}</definedName>
    <definedName name="edd" localSheetId="19" hidden="1">{"'Sheet1'!$L$16"}</definedName>
    <definedName name="edd" localSheetId="20" hidden="1">{"'Sheet1'!$L$16"}</definedName>
    <definedName name="edd" localSheetId="22" hidden="1">{"'Sheet1'!$L$16"}</definedName>
    <definedName name="edd" localSheetId="24" hidden="1">{"'Sheet1'!$L$16"}</definedName>
    <definedName name="edd" localSheetId="28" hidden="1">{"'Sheet1'!$L$16"}</definedName>
    <definedName name="edd" localSheetId="14" hidden="1">{"'Sheet1'!$L$16"}</definedName>
    <definedName name="edd" hidden="1">{"'Sheet1'!$L$16"}</definedName>
    <definedName name="EDFAWDFWA" localSheetId="12" hidden="1">{#N/A,#N/A,FALSE,"Chi tiÆt"}</definedName>
    <definedName name="EDFAWDFWA" localSheetId="11" hidden="1">{#N/A,#N/A,FALSE,"Chi tiÆt"}</definedName>
    <definedName name="EDFAWDFWA" localSheetId="13" hidden="1">{#N/A,#N/A,FALSE,"Chi tiÆt"}</definedName>
    <definedName name="EDFAWDFWA" localSheetId="16" hidden="1">{#N/A,#N/A,FALSE,"Chi tiÆt"}</definedName>
    <definedName name="EDFAWDFWA" localSheetId="21" hidden="1">{#N/A,#N/A,FALSE,"Chi tiÆt"}</definedName>
    <definedName name="EDFAWDFWA" localSheetId="18" hidden="1">{#N/A,#N/A,FALSE,"Chi tiÆt"}</definedName>
    <definedName name="EDFAWDFWA" localSheetId="19" hidden="1">{#N/A,#N/A,FALSE,"Chi tiÆt"}</definedName>
    <definedName name="EDFAWDFWA" localSheetId="20" hidden="1">{#N/A,#N/A,FALSE,"Chi tiÆt"}</definedName>
    <definedName name="EDFAWDFWA" localSheetId="22" hidden="1">{#N/A,#N/A,FALSE,"Chi tiÆt"}</definedName>
    <definedName name="EDFAWDFWA" localSheetId="24" hidden="1">{#N/A,#N/A,FALSE,"Chi tiÆt"}</definedName>
    <definedName name="EDFAWDFWA" localSheetId="28" hidden="1">{#N/A,#N/A,FALSE,"Chi tiÆt"}</definedName>
    <definedName name="EDFAWDFWA" localSheetId="14" hidden="1">{#N/A,#N/A,FALSE,"Chi tiÆt"}</definedName>
    <definedName name="EDFAWDFWA" hidden="1">{#N/A,#N/A,FALSE,"Chi tiÆt"}</definedName>
    <definedName name="EDFD" localSheetId="12" hidden="1">{#N/A,#N/A,FALSE,"Sheet6 (24)"}</definedName>
    <definedName name="EDFD" localSheetId="11" hidden="1">{#N/A,#N/A,FALSE,"Sheet6 (24)"}</definedName>
    <definedName name="EDFD" localSheetId="13" hidden="1">{#N/A,#N/A,FALSE,"Sheet6 (24)"}</definedName>
    <definedName name="EDFD" localSheetId="16" hidden="1">{#N/A,#N/A,FALSE,"Sheet6 (24)"}</definedName>
    <definedName name="EDFD" localSheetId="21" hidden="1">{#N/A,#N/A,FALSE,"Sheet6 (24)"}</definedName>
    <definedName name="EDFD" localSheetId="18" hidden="1">{#N/A,#N/A,FALSE,"Sheet6 (24)"}</definedName>
    <definedName name="EDFD" localSheetId="19" hidden="1">{#N/A,#N/A,FALSE,"Sheet6 (24)"}</definedName>
    <definedName name="EDFD" localSheetId="20" hidden="1">{#N/A,#N/A,FALSE,"Sheet6 (24)"}</definedName>
    <definedName name="EDFD" localSheetId="22" hidden="1">{#N/A,#N/A,FALSE,"Sheet6 (24)"}</definedName>
    <definedName name="EDFD" localSheetId="24" hidden="1">{#N/A,#N/A,FALSE,"Sheet6 (24)"}</definedName>
    <definedName name="EDFD" localSheetId="28" hidden="1">{#N/A,#N/A,FALSE,"Sheet6 (24)"}</definedName>
    <definedName name="EDFD" localSheetId="14" hidden="1">{#N/A,#N/A,FALSE,"Sheet6 (24)"}</definedName>
    <definedName name="EDFD" hidden="1">{#N/A,#N/A,FALSE,"Sheet6 (24)"}</definedName>
    <definedName name="ＥＤＦＤ１" localSheetId="12" hidden="1">{#N/A,#N/A,FALSE,"Sheet6 (24)"}</definedName>
    <definedName name="ＥＤＦＤ１" localSheetId="11" hidden="1">{#N/A,#N/A,FALSE,"Sheet6 (24)"}</definedName>
    <definedName name="ＥＤＦＤ１" localSheetId="13" hidden="1">{#N/A,#N/A,FALSE,"Sheet6 (24)"}</definedName>
    <definedName name="ＥＤＦＤ１" localSheetId="16" hidden="1">{#N/A,#N/A,FALSE,"Sheet6 (24)"}</definedName>
    <definedName name="ＥＤＦＤ１" localSheetId="21" hidden="1">{#N/A,#N/A,FALSE,"Sheet6 (24)"}</definedName>
    <definedName name="ＥＤＦＤ１" localSheetId="18" hidden="1">{#N/A,#N/A,FALSE,"Sheet6 (24)"}</definedName>
    <definedName name="ＥＤＦＤ１" localSheetId="19" hidden="1">{#N/A,#N/A,FALSE,"Sheet6 (24)"}</definedName>
    <definedName name="ＥＤＦＤ１" localSheetId="20" hidden="1">{#N/A,#N/A,FALSE,"Sheet6 (24)"}</definedName>
    <definedName name="ＥＤＦＤ１" localSheetId="22" hidden="1">{#N/A,#N/A,FALSE,"Sheet6 (24)"}</definedName>
    <definedName name="ＥＤＦＤ１" localSheetId="24" hidden="1">{#N/A,#N/A,FALSE,"Sheet6 (24)"}</definedName>
    <definedName name="ＥＤＦＤ１" localSheetId="28" hidden="1">{#N/A,#N/A,FALSE,"Sheet6 (24)"}</definedName>
    <definedName name="ＥＤＦＤ１" localSheetId="14" hidden="1">{#N/A,#N/A,FALSE,"Sheet6 (24)"}</definedName>
    <definedName name="ＥＤＦＤ１" hidden="1">{#N/A,#N/A,FALSE,"Sheet6 (24)"}</definedName>
    <definedName name="ＥＤＦＤ2" localSheetId="12" hidden="1">{#N/A,#N/A,FALSE,"Sheet6 (24)"}</definedName>
    <definedName name="ＥＤＦＤ2" localSheetId="11" hidden="1">{#N/A,#N/A,FALSE,"Sheet6 (24)"}</definedName>
    <definedName name="ＥＤＦＤ2" localSheetId="13" hidden="1">{#N/A,#N/A,FALSE,"Sheet6 (24)"}</definedName>
    <definedName name="ＥＤＦＤ2" localSheetId="16" hidden="1">{#N/A,#N/A,FALSE,"Sheet6 (24)"}</definedName>
    <definedName name="ＥＤＦＤ2" localSheetId="21" hidden="1">{#N/A,#N/A,FALSE,"Sheet6 (24)"}</definedName>
    <definedName name="ＥＤＦＤ2" localSheetId="18" hidden="1">{#N/A,#N/A,FALSE,"Sheet6 (24)"}</definedName>
    <definedName name="ＥＤＦＤ2" localSheetId="19" hidden="1">{#N/A,#N/A,FALSE,"Sheet6 (24)"}</definedName>
    <definedName name="ＥＤＦＤ2" localSheetId="20" hidden="1">{#N/A,#N/A,FALSE,"Sheet6 (24)"}</definedName>
    <definedName name="ＥＤＦＤ2" localSheetId="22" hidden="1">{#N/A,#N/A,FALSE,"Sheet6 (24)"}</definedName>
    <definedName name="ＥＤＦＤ2" localSheetId="24" hidden="1">{#N/A,#N/A,FALSE,"Sheet6 (24)"}</definedName>
    <definedName name="ＥＤＦＤ2" localSheetId="28" hidden="1">{#N/A,#N/A,FALSE,"Sheet6 (24)"}</definedName>
    <definedName name="ＥＤＦＤ2" localSheetId="14" hidden="1">{#N/A,#N/A,FALSE,"Sheet6 (24)"}</definedName>
    <definedName name="ＥＤＦＤ2" hidden="1">{#N/A,#N/A,FALSE,"Sheet6 (24)"}</definedName>
    <definedName name="EDFD3" localSheetId="12" hidden="1">{#N/A,#N/A,FALSE,"Sheet6 (24)"}</definedName>
    <definedName name="EDFD3" localSheetId="11" hidden="1">{#N/A,#N/A,FALSE,"Sheet6 (24)"}</definedName>
    <definedName name="EDFD3" localSheetId="13" hidden="1">{#N/A,#N/A,FALSE,"Sheet6 (24)"}</definedName>
    <definedName name="EDFD3" localSheetId="16" hidden="1">{#N/A,#N/A,FALSE,"Sheet6 (24)"}</definedName>
    <definedName name="EDFD3" localSheetId="21" hidden="1">{#N/A,#N/A,FALSE,"Sheet6 (24)"}</definedName>
    <definedName name="EDFD3" localSheetId="18" hidden="1">{#N/A,#N/A,FALSE,"Sheet6 (24)"}</definedName>
    <definedName name="EDFD3" localSheetId="19" hidden="1">{#N/A,#N/A,FALSE,"Sheet6 (24)"}</definedName>
    <definedName name="EDFD3" localSheetId="20" hidden="1">{#N/A,#N/A,FALSE,"Sheet6 (24)"}</definedName>
    <definedName name="EDFD3" localSheetId="22" hidden="1">{#N/A,#N/A,FALSE,"Sheet6 (24)"}</definedName>
    <definedName name="EDFD3" localSheetId="24" hidden="1">{#N/A,#N/A,FALSE,"Sheet6 (24)"}</definedName>
    <definedName name="EDFD3" localSheetId="28" hidden="1">{#N/A,#N/A,FALSE,"Sheet6 (24)"}</definedName>
    <definedName name="EDFD3" localSheetId="14" hidden="1">{#N/A,#N/A,FALSE,"Sheet6 (24)"}</definedName>
    <definedName name="EDFD3" hidden="1">{#N/A,#N/A,FALSE,"Sheet6 (24)"}</definedName>
    <definedName name="EDFDNEW" localSheetId="12" hidden="1">{#N/A,#N/A,FALSE,"Sheet6 (24)"}</definedName>
    <definedName name="EDFDNEW" localSheetId="11" hidden="1">{#N/A,#N/A,FALSE,"Sheet6 (24)"}</definedName>
    <definedName name="EDFDNEW" localSheetId="13" hidden="1">{#N/A,#N/A,FALSE,"Sheet6 (24)"}</definedName>
    <definedName name="EDFDNEW" localSheetId="16" hidden="1">{#N/A,#N/A,FALSE,"Sheet6 (24)"}</definedName>
    <definedName name="EDFDNEW" localSheetId="21" hidden="1">{#N/A,#N/A,FALSE,"Sheet6 (24)"}</definedName>
    <definedName name="EDFDNEW" localSheetId="18" hidden="1">{#N/A,#N/A,FALSE,"Sheet6 (24)"}</definedName>
    <definedName name="EDFDNEW" localSheetId="19" hidden="1">{#N/A,#N/A,FALSE,"Sheet6 (24)"}</definedName>
    <definedName name="EDFDNEW" localSheetId="20" hidden="1">{#N/A,#N/A,FALSE,"Sheet6 (24)"}</definedName>
    <definedName name="EDFDNEW" localSheetId="22" hidden="1">{#N/A,#N/A,FALSE,"Sheet6 (24)"}</definedName>
    <definedName name="EDFDNEW" localSheetId="24" hidden="1">{#N/A,#N/A,FALSE,"Sheet6 (24)"}</definedName>
    <definedName name="EDFDNEW" localSheetId="28" hidden="1">{#N/A,#N/A,FALSE,"Sheet6 (24)"}</definedName>
    <definedName name="EDFDNEW" localSheetId="14" hidden="1">{#N/A,#N/A,FALSE,"Sheet6 (24)"}</definedName>
    <definedName name="EDFDNEW" hidden="1">{#N/A,#N/A,FALSE,"Sheet6 (24)"}</definedName>
    <definedName name="edffggg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ff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dssqq" localSheetId="12" hidden="1">{#N/A,#N/A,FALSE,"혼합골재"}</definedName>
    <definedName name="edssqq" localSheetId="11" hidden="1">{#N/A,#N/A,FALSE,"혼합골재"}</definedName>
    <definedName name="edssqq" localSheetId="13" hidden="1">{#N/A,#N/A,FALSE,"혼합골재"}</definedName>
    <definedName name="edssqq" localSheetId="16" hidden="1">{#N/A,#N/A,FALSE,"혼합골재"}</definedName>
    <definedName name="edssqq" localSheetId="21" hidden="1">{#N/A,#N/A,FALSE,"혼합골재"}</definedName>
    <definedName name="edssqq" localSheetId="18" hidden="1">{#N/A,#N/A,FALSE,"혼합골재"}</definedName>
    <definedName name="edssqq" localSheetId="19" hidden="1">{#N/A,#N/A,FALSE,"혼합골재"}</definedName>
    <definedName name="edssqq" localSheetId="20" hidden="1">{#N/A,#N/A,FALSE,"혼합골재"}</definedName>
    <definedName name="edssqq" localSheetId="22" hidden="1">{#N/A,#N/A,FALSE,"혼합골재"}</definedName>
    <definedName name="edssqq" localSheetId="24" hidden="1">{#N/A,#N/A,FALSE,"혼합골재"}</definedName>
    <definedName name="edssqq" localSheetId="28" hidden="1">{#N/A,#N/A,FALSE,"혼합골재"}</definedName>
    <definedName name="edssqq" localSheetId="14" hidden="1">{#N/A,#N/A,FALSE,"혼합골재"}</definedName>
    <definedName name="edssqq" hidden="1">{#N/A,#N/A,FALSE,"혼합골재"}</definedName>
    <definedName name="EDW" localSheetId="12" hidden="1">{"'Sheet1'!$L$16"}</definedName>
    <definedName name="EDW" localSheetId="11" hidden="1">{"'Sheet1'!$L$16"}</definedName>
    <definedName name="EDW" localSheetId="13" hidden="1">{"'Sheet1'!$L$16"}</definedName>
    <definedName name="EDW" localSheetId="16" hidden="1">{"'Sheet1'!$L$16"}</definedName>
    <definedName name="EDW" localSheetId="21" hidden="1">{"'Sheet1'!$L$16"}</definedName>
    <definedName name="EDW" localSheetId="18" hidden="1">{"'Sheet1'!$L$16"}</definedName>
    <definedName name="EDW" localSheetId="19" hidden="1">{"'Sheet1'!$L$16"}</definedName>
    <definedName name="EDW" localSheetId="20" hidden="1">{"'Sheet1'!$L$16"}</definedName>
    <definedName name="EDW" localSheetId="22" hidden="1">{"'Sheet1'!$L$16"}</definedName>
    <definedName name="EDW" localSheetId="24" hidden="1">{"'Sheet1'!$L$16"}</definedName>
    <definedName name="EDW" localSheetId="28" hidden="1">{"'Sheet1'!$L$16"}</definedName>
    <definedName name="EDW" localSheetId="14" hidden="1">{"'Sheet1'!$L$16"}</definedName>
    <definedName name="EDW" hidden="1">{"'Sheet1'!$L$16"}</definedName>
    <definedName name="edwfrhjy" hidden="1">#REF!</definedName>
    <definedName name="edwtgfdsgf" localSheetId="12" hidden="1">{"'Sheet1'!$L$16"}</definedName>
    <definedName name="edwtgfdsgf" localSheetId="11" hidden="1">{"'Sheet1'!$L$16"}</definedName>
    <definedName name="edwtgfdsgf" localSheetId="13" hidden="1">{"'Sheet1'!$L$16"}</definedName>
    <definedName name="edwtgfdsgf" localSheetId="16" hidden="1">{"'Sheet1'!$L$16"}</definedName>
    <definedName name="edwtgfdsgf" localSheetId="21" hidden="1">{"'Sheet1'!$L$16"}</definedName>
    <definedName name="edwtgfdsgf" localSheetId="18" hidden="1">{"'Sheet1'!$L$16"}</definedName>
    <definedName name="edwtgfdsgf" localSheetId="19" hidden="1">{"'Sheet1'!$L$16"}</definedName>
    <definedName name="edwtgfdsgf" localSheetId="20" hidden="1">{"'Sheet1'!$L$16"}</definedName>
    <definedName name="edwtgfdsgf" localSheetId="22" hidden="1">{"'Sheet1'!$L$16"}</definedName>
    <definedName name="edwtgfdsgf" localSheetId="24" hidden="1">{"'Sheet1'!$L$16"}</definedName>
    <definedName name="edwtgfdsgf" localSheetId="28" hidden="1">{"'Sheet1'!$L$16"}</definedName>
    <definedName name="edwtgfdsgf" localSheetId="14" hidden="1">{"'Sheet1'!$L$16"}</definedName>
    <definedName name="edwtgfdsgf" hidden="1">{"'Sheet1'!$L$16"}</definedName>
    <definedName name="ee" localSheetId="12" hidden="1">{#N/A,#N/A,FALSE,"단가표지"}</definedName>
    <definedName name="ee" localSheetId="11" hidden="1">{#N/A,#N/A,FALSE,"단가표지"}</definedName>
    <definedName name="ee" localSheetId="13" hidden="1">{#N/A,#N/A,FALSE,"단가표지"}</definedName>
    <definedName name="ee" localSheetId="16" hidden="1">{#N/A,#N/A,FALSE,"단가표지"}</definedName>
    <definedName name="ee" localSheetId="21" hidden="1">{#N/A,#N/A,FALSE,"단가표지"}</definedName>
    <definedName name="ee" localSheetId="18" hidden="1">{#N/A,#N/A,FALSE,"단가표지"}</definedName>
    <definedName name="ee" localSheetId="19" hidden="1">{#N/A,#N/A,FALSE,"단가표지"}</definedName>
    <definedName name="ee" localSheetId="20" hidden="1">{#N/A,#N/A,FALSE,"단가표지"}</definedName>
    <definedName name="ee" localSheetId="22" hidden="1">{#N/A,#N/A,FALSE,"단가표지"}</definedName>
    <definedName name="ee" localSheetId="24" hidden="1">{#N/A,#N/A,FALSE,"단가표지"}</definedName>
    <definedName name="ee" localSheetId="28" hidden="1">{#N/A,#N/A,FALSE,"단가표지"}</definedName>
    <definedName name="ee" localSheetId="14" hidden="1">{#N/A,#N/A,FALSE,"단가표지"}</definedName>
    <definedName name="ee" hidden="1">{#N/A,#N/A,FALSE,"단가표지"}</definedName>
    <definedName name="eed" localSheetId="12" hidden="1">{#N/A,#N/A,FALSE,"단가표지"}</definedName>
    <definedName name="eed" localSheetId="11" hidden="1">{#N/A,#N/A,FALSE,"단가표지"}</definedName>
    <definedName name="eed" localSheetId="13" hidden="1">{#N/A,#N/A,FALSE,"단가표지"}</definedName>
    <definedName name="eed" localSheetId="16" hidden="1">{#N/A,#N/A,FALSE,"단가표지"}</definedName>
    <definedName name="eed" localSheetId="21" hidden="1">{#N/A,#N/A,FALSE,"단가표지"}</definedName>
    <definedName name="eed" localSheetId="18" hidden="1">{#N/A,#N/A,FALSE,"단가표지"}</definedName>
    <definedName name="eed" localSheetId="19" hidden="1">{#N/A,#N/A,FALSE,"단가표지"}</definedName>
    <definedName name="eed" localSheetId="20" hidden="1">{#N/A,#N/A,FALSE,"단가표지"}</definedName>
    <definedName name="eed" localSheetId="22" hidden="1">{#N/A,#N/A,FALSE,"단가표지"}</definedName>
    <definedName name="eed" localSheetId="24" hidden="1">{#N/A,#N/A,FALSE,"단가표지"}</definedName>
    <definedName name="eed" localSheetId="28" hidden="1">{#N/A,#N/A,FALSE,"단가표지"}</definedName>
    <definedName name="eed" localSheetId="14" hidden="1">{#N/A,#N/A,FALSE,"단가표지"}</definedName>
    <definedName name="eed" hidden="1">{#N/A,#N/A,FALSE,"단가표지"}</definedName>
    <definedName name="EEE">#N/A</definedName>
    <definedName name="eee.송운" localSheetId="12" hidden="1">{#N/A,#N/A,FALSE,"운반시간"}</definedName>
    <definedName name="eee.송운" localSheetId="11" hidden="1">{#N/A,#N/A,FALSE,"운반시간"}</definedName>
    <definedName name="eee.송운" localSheetId="13" hidden="1">{#N/A,#N/A,FALSE,"운반시간"}</definedName>
    <definedName name="eee.송운" localSheetId="16" hidden="1">{#N/A,#N/A,FALSE,"운반시간"}</definedName>
    <definedName name="eee.송운" localSheetId="21" hidden="1">{#N/A,#N/A,FALSE,"운반시간"}</definedName>
    <definedName name="eee.송운" localSheetId="18" hidden="1">{#N/A,#N/A,FALSE,"운반시간"}</definedName>
    <definedName name="eee.송운" localSheetId="19" hidden="1">{#N/A,#N/A,FALSE,"운반시간"}</definedName>
    <definedName name="eee.송운" localSheetId="20" hidden="1">{#N/A,#N/A,FALSE,"운반시간"}</definedName>
    <definedName name="eee.송운" localSheetId="22" hidden="1">{#N/A,#N/A,FALSE,"운반시간"}</definedName>
    <definedName name="eee.송운" localSheetId="24" hidden="1">{#N/A,#N/A,FALSE,"운반시간"}</definedName>
    <definedName name="eee.송운" localSheetId="28" hidden="1">{#N/A,#N/A,FALSE,"운반시간"}</definedName>
    <definedName name="eee.송운" localSheetId="14" hidden="1">{#N/A,#N/A,FALSE,"운반시간"}</definedName>
    <definedName name="eee.송운" hidden="1">{#N/A,#N/A,FALSE,"운반시간"}</definedName>
    <definedName name="eee_1" localSheetId="12" hidden="1">{#N/A,#N/A,FALSE,"2~8번"}</definedName>
    <definedName name="eee_1" localSheetId="11" hidden="1">{#N/A,#N/A,FALSE,"2~8번"}</definedName>
    <definedName name="eee_1" localSheetId="13" hidden="1">{#N/A,#N/A,FALSE,"2~8번"}</definedName>
    <definedName name="eee_1" localSheetId="16" hidden="1">{#N/A,#N/A,FALSE,"2~8번"}</definedName>
    <definedName name="eee_1" localSheetId="21" hidden="1">{#N/A,#N/A,FALSE,"2~8번"}</definedName>
    <definedName name="eee_1" localSheetId="18" hidden="1">{#N/A,#N/A,FALSE,"2~8번"}</definedName>
    <definedName name="eee_1" localSheetId="19" hidden="1">{#N/A,#N/A,FALSE,"2~8번"}</definedName>
    <definedName name="eee_1" localSheetId="20" hidden="1">{#N/A,#N/A,FALSE,"2~8번"}</definedName>
    <definedName name="eee_1" localSheetId="22" hidden="1">{#N/A,#N/A,FALSE,"2~8번"}</definedName>
    <definedName name="eee_1" localSheetId="24" hidden="1">{#N/A,#N/A,FALSE,"2~8번"}</definedName>
    <definedName name="eee_1" localSheetId="28" hidden="1">{#N/A,#N/A,FALSE,"2~8번"}</definedName>
    <definedName name="eee_1" localSheetId="14" hidden="1">{#N/A,#N/A,FALSE,"2~8번"}</definedName>
    <definedName name="eee_1" hidden="1">{#N/A,#N/A,FALSE,"2~8번"}</definedName>
    <definedName name="eeee" localSheetId="12" hidden="1">{"'Sheet1'!$L$16"}</definedName>
    <definedName name="eeee" localSheetId="11" hidden="1">{"'Sheet1'!$L$16"}</definedName>
    <definedName name="eeee" localSheetId="13" hidden="1">{"'Sheet1'!$L$16"}</definedName>
    <definedName name="eeee" localSheetId="16" hidden="1">{"'Sheet1'!$L$16"}</definedName>
    <definedName name="eeee" localSheetId="21" hidden="1">{"'Sheet1'!$L$16"}</definedName>
    <definedName name="eeee" localSheetId="18" hidden="1">{"'Sheet1'!$L$16"}</definedName>
    <definedName name="eeee" localSheetId="19" hidden="1">{"'Sheet1'!$L$16"}</definedName>
    <definedName name="eeee" localSheetId="20" hidden="1">{"'Sheet1'!$L$16"}</definedName>
    <definedName name="eeee" localSheetId="22" hidden="1">{"'Sheet1'!$L$16"}</definedName>
    <definedName name="eeee" localSheetId="24" hidden="1">{"'Sheet1'!$L$16"}</definedName>
    <definedName name="eeee" localSheetId="28" hidden="1">{"'Sheet1'!$L$16"}</definedName>
    <definedName name="eeee" localSheetId="14" hidden="1">{"'Sheet1'!$L$16"}</definedName>
    <definedName name="eeee" hidden="1">{"'Sheet1'!$L$16"}</definedName>
    <definedName name="eeeed" hidden="1">#REF!</definedName>
    <definedName name="eeeee" localSheetId="12" hidden="1">{#N/A,#N/A,TRUE,"SUM";#N/A,#N/A,TRUE,"EE";#N/A,#N/A,TRUE,"AC";#N/A,#N/A,TRUE,"SN"}</definedName>
    <definedName name="eeeee" localSheetId="11" hidden="1">{#N/A,#N/A,TRUE,"SUM";#N/A,#N/A,TRUE,"EE";#N/A,#N/A,TRUE,"AC";#N/A,#N/A,TRUE,"SN"}</definedName>
    <definedName name="eeeee" localSheetId="13" hidden="1">{#N/A,#N/A,TRUE,"SUM";#N/A,#N/A,TRUE,"EE";#N/A,#N/A,TRUE,"AC";#N/A,#N/A,TRUE,"SN"}</definedName>
    <definedName name="eeeee" localSheetId="16" hidden="1">{#N/A,#N/A,TRUE,"SUM";#N/A,#N/A,TRUE,"EE";#N/A,#N/A,TRUE,"AC";#N/A,#N/A,TRUE,"SN"}</definedName>
    <definedName name="eeeee" localSheetId="21" hidden="1">{#N/A,#N/A,TRUE,"SUM";#N/A,#N/A,TRUE,"EE";#N/A,#N/A,TRUE,"AC";#N/A,#N/A,TRUE,"SN"}</definedName>
    <definedName name="eeeee" localSheetId="18" hidden="1">{#N/A,#N/A,TRUE,"SUM";#N/A,#N/A,TRUE,"EE";#N/A,#N/A,TRUE,"AC";#N/A,#N/A,TRUE,"SN"}</definedName>
    <definedName name="eeeee" localSheetId="19" hidden="1">{#N/A,#N/A,TRUE,"SUM";#N/A,#N/A,TRUE,"EE";#N/A,#N/A,TRUE,"AC";#N/A,#N/A,TRUE,"SN"}</definedName>
    <definedName name="eeeee" localSheetId="20" hidden="1">{#N/A,#N/A,TRUE,"SUM";#N/A,#N/A,TRUE,"EE";#N/A,#N/A,TRUE,"AC";#N/A,#N/A,TRUE,"SN"}</definedName>
    <definedName name="eeeee" localSheetId="22" hidden="1">{#N/A,#N/A,TRUE,"SUM";#N/A,#N/A,TRUE,"EE";#N/A,#N/A,TRUE,"AC";#N/A,#N/A,TRUE,"SN"}</definedName>
    <definedName name="eeeee" localSheetId="24" hidden="1">{#N/A,#N/A,TRUE,"SUM";#N/A,#N/A,TRUE,"EE";#N/A,#N/A,TRUE,"AC";#N/A,#N/A,TRUE,"SN"}</definedName>
    <definedName name="eeeee" localSheetId="28" hidden="1">{#N/A,#N/A,TRUE,"SUM";#N/A,#N/A,TRUE,"EE";#N/A,#N/A,TRUE,"AC";#N/A,#N/A,TRUE,"SN"}</definedName>
    <definedName name="eeeee" localSheetId="14" hidden="1">{#N/A,#N/A,TRUE,"SUM";#N/A,#N/A,TRUE,"EE";#N/A,#N/A,TRUE,"AC";#N/A,#N/A,TRUE,"SN"}</definedName>
    <definedName name="eeeee" hidden="1">{#N/A,#N/A,TRUE,"SUM";#N/A,#N/A,TRUE,"EE";#N/A,#N/A,TRUE,"AC";#N/A,#N/A,TRUE,"SN"}</definedName>
    <definedName name="EEEEEEE" hidden="1">#REF!</definedName>
    <definedName name="eeeeeeeee" localSheetId="12" hidden="1">{"'Sheet1'!$L$16"}</definedName>
    <definedName name="eeeeeeeee" localSheetId="11" hidden="1">{"'Sheet1'!$L$16"}</definedName>
    <definedName name="eeeeeeeee" localSheetId="13" hidden="1">{"'Sheet1'!$L$16"}</definedName>
    <definedName name="eeeeeeeee" localSheetId="16" hidden="1">{"'Sheet1'!$L$16"}</definedName>
    <definedName name="eeeeeeeee" localSheetId="21" hidden="1">{"'Sheet1'!$L$16"}</definedName>
    <definedName name="eeeeeeeee" localSheetId="18" hidden="1">{"'Sheet1'!$L$16"}</definedName>
    <definedName name="eeeeeeeee" localSheetId="19" hidden="1">{"'Sheet1'!$L$16"}</definedName>
    <definedName name="eeeeeeeee" localSheetId="20" hidden="1">{"'Sheet1'!$L$16"}</definedName>
    <definedName name="eeeeeeeee" localSheetId="22" hidden="1">{"'Sheet1'!$L$16"}</definedName>
    <definedName name="eeeeeeeee" localSheetId="24" hidden="1">{"'Sheet1'!$L$16"}</definedName>
    <definedName name="eeeeeeeee" localSheetId="28" hidden="1">{"'Sheet1'!$L$16"}</definedName>
    <definedName name="eeeeeeeee" localSheetId="14" hidden="1">{"'Sheet1'!$L$16"}</definedName>
    <definedName name="eeeeeeeee" hidden="1">{"'Sheet1'!$L$16"}</definedName>
    <definedName name="eeeeeeeeee" localSheetId="12" hidden="1">{"'Sheet1'!$L$16"}</definedName>
    <definedName name="eeeeeeeeee" localSheetId="11" hidden="1">{"'Sheet1'!$L$16"}</definedName>
    <definedName name="eeeeeeeeee" localSheetId="13" hidden="1">{"'Sheet1'!$L$16"}</definedName>
    <definedName name="eeeeeeeeee" localSheetId="16" hidden="1">{"'Sheet1'!$L$16"}</definedName>
    <definedName name="eeeeeeeeee" localSheetId="21" hidden="1">{"'Sheet1'!$L$16"}</definedName>
    <definedName name="eeeeeeeeee" localSheetId="18" hidden="1">{"'Sheet1'!$L$16"}</definedName>
    <definedName name="eeeeeeeeee" localSheetId="19" hidden="1">{"'Sheet1'!$L$16"}</definedName>
    <definedName name="eeeeeeeeee" localSheetId="20" hidden="1">{"'Sheet1'!$L$16"}</definedName>
    <definedName name="eeeeeeeeee" localSheetId="22" hidden="1">{"'Sheet1'!$L$16"}</definedName>
    <definedName name="eeeeeeeeee" localSheetId="24" hidden="1">{"'Sheet1'!$L$16"}</definedName>
    <definedName name="eeeeeeeeee" localSheetId="28" hidden="1">{"'Sheet1'!$L$16"}</definedName>
    <definedName name="eeeeeeeeee" localSheetId="14" hidden="1">{"'Sheet1'!$L$16"}</definedName>
    <definedName name="eeeeeeeeee" hidden="1">{"'Sheet1'!$L$16"}</definedName>
    <definedName name="eeeeeeeeeee" hidden="1">#REF!</definedName>
    <definedName name="EEEEEEEEEEEEEEEEEE" localSheetId="12" hidden="1">{#N/A,#N/A,FALSE,"CCTV"}</definedName>
    <definedName name="EEEEEEEEEEEEEEEEEE" localSheetId="11" hidden="1">{#N/A,#N/A,FALSE,"CCTV"}</definedName>
    <definedName name="EEEEEEEEEEEEEEEEEE" localSheetId="13" hidden="1">{#N/A,#N/A,FALSE,"CCTV"}</definedName>
    <definedName name="EEEEEEEEEEEEEEEEEE" localSheetId="16" hidden="1">{#N/A,#N/A,FALSE,"CCTV"}</definedName>
    <definedName name="EEEEEEEEEEEEEEEEEE" localSheetId="21" hidden="1">{#N/A,#N/A,FALSE,"CCTV"}</definedName>
    <definedName name="EEEEEEEEEEEEEEEEEE" localSheetId="18" hidden="1">{#N/A,#N/A,FALSE,"CCTV"}</definedName>
    <definedName name="EEEEEEEEEEEEEEEEEE" localSheetId="19" hidden="1">{#N/A,#N/A,FALSE,"CCTV"}</definedName>
    <definedName name="EEEEEEEEEEEEEEEEEE" localSheetId="20" hidden="1">{#N/A,#N/A,FALSE,"CCTV"}</definedName>
    <definedName name="EEEEEEEEEEEEEEEEEE" localSheetId="22" hidden="1">{#N/A,#N/A,FALSE,"CCTV"}</definedName>
    <definedName name="EEEEEEEEEEEEEEEEEE" localSheetId="24" hidden="1">{#N/A,#N/A,FALSE,"CCTV"}</definedName>
    <definedName name="EEEEEEEEEEEEEEEEEE" localSheetId="28" hidden="1">{#N/A,#N/A,FALSE,"CCTV"}</definedName>
    <definedName name="EEEEEEEEEEEEEEEEEE" localSheetId="14" hidden="1">{#N/A,#N/A,FALSE,"CCTV"}</definedName>
    <definedName name="EEEEEEEEEEEEEEEEEE" hidden="1">{#N/A,#N/A,FALSE,"CCTV"}</definedName>
    <definedName name="eeese" hidden="1">#REF!</definedName>
    <definedName name="eef" localSheetId="12" hidden="1">{"'Sheet1'!$L$16"}</definedName>
    <definedName name="eef" localSheetId="11" hidden="1">{"'Sheet1'!$L$16"}</definedName>
    <definedName name="eef" localSheetId="13" hidden="1">{"'Sheet1'!$L$16"}</definedName>
    <definedName name="eef" localSheetId="16" hidden="1">{"'Sheet1'!$L$16"}</definedName>
    <definedName name="eef" localSheetId="21" hidden="1">{"'Sheet1'!$L$16"}</definedName>
    <definedName name="eef" localSheetId="18" hidden="1">{"'Sheet1'!$L$16"}</definedName>
    <definedName name="eef" localSheetId="19" hidden="1">{"'Sheet1'!$L$16"}</definedName>
    <definedName name="eef" localSheetId="20" hidden="1">{"'Sheet1'!$L$16"}</definedName>
    <definedName name="eef" localSheetId="22" hidden="1">{"'Sheet1'!$L$16"}</definedName>
    <definedName name="eef" localSheetId="24" hidden="1">{"'Sheet1'!$L$16"}</definedName>
    <definedName name="eef" localSheetId="28" hidden="1">{"'Sheet1'!$L$16"}</definedName>
    <definedName name="eef" localSheetId="14" hidden="1">{"'Sheet1'!$L$16"}</definedName>
    <definedName name="eef" hidden="1">{"'Sheet1'!$L$16"}</definedName>
    <definedName name="eefeferwf" hidden="1">#REF!</definedName>
    <definedName name="EEFEWA" hidden="1">#REF!</definedName>
    <definedName name="eer" localSheetId="12" hidden="1">{#N/A,#N/A,TRUE,"Cover sheet";#N/A,#N/A,TRUE,"Summary";#N/A,#N/A,TRUE,"Key Assumptions";#N/A,#N/A,TRUE,"Profit &amp; Loss";#N/A,#N/A,TRUE,"Balance Sheet";#N/A,#N/A,TRUE,"Cashflow";#N/A,#N/A,TRUE,"IRR";#N/A,#N/A,TRUE,"Ratios";#N/A,#N/A,TRUE,"Debt analysis"}</definedName>
    <definedName name="eer" localSheetId="11" hidden="1">{#N/A,#N/A,TRUE,"Cover sheet";#N/A,#N/A,TRUE,"Summary";#N/A,#N/A,TRUE,"Key Assumptions";#N/A,#N/A,TRUE,"Profit &amp; Loss";#N/A,#N/A,TRUE,"Balance Sheet";#N/A,#N/A,TRUE,"Cashflow";#N/A,#N/A,TRUE,"IRR";#N/A,#N/A,TRUE,"Ratios";#N/A,#N/A,TRUE,"Debt analysis"}</definedName>
    <definedName name="eer" localSheetId="13" hidden="1">{#N/A,#N/A,TRUE,"Cover sheet";#N/A,#N/A,TRUE,"Summary";#N/A,#N/A,TRUE,"Key Assumptions";#N/A,#N/A,TRUE,"Profit &amp; Loss";#N/A,#N/A,TRUE,"Balance Sheet";#N/A,#N/A,TRUE,"Cashflow";#N/A,#N/A,TRUE,"IRR";#N/A,#N/A,TRUE,"Ratios";#N/A,#N/A,TRUE,"Debt analysis"}</definedName>
    <definedName name="eer" localSheetId="16" hidden="1">{#N/A,#N/A,TRUE,"Cover sheet";#N/A,#N/A,TRUE,"Summary";#N/A,#N/A,TRUE,"Key Assumptions";#N/A,#N/A,TRUE,"Profit &amp; Loss";#N/A,#N/A,TRUE,"Balance Sheet";#N/A,#N/A,TRUE,"Cashflow";#N/A,#N/A,TRUE,"IRR";#N/A,#N/A,TRUE,"Ratios";#N/A,#N/A,TRUE,"Debt analysis"}</definedName>
    <definedName name="eer" localSheetId="21" hidden="1">{#N/A,#N/A,TRUE,"Cover sheet";#N/A,#N/A,TRUE,"Summary";#N/A,#N/A,TRUE,"Key Assumptions";#N/A,#N/A,TRUE,"Profit &amp; Loss";#N/A,#N/A,TRUE,"Balance Sheet";#N/A,#N/A,TRUE,"Cashflow";#N/A,#N/A,TRUE,"IRR";#N/A,#N/A,TRUE,"Ratios";#N/A,#N/A,TRUE,"Debt analysis"}</definedName>
    <definedName name="eer" localSheetId="18" hidden="1">{#N/A,#N/A,TRUE,"Cover sheet";#N/A,#N/A,TRUE,"Summary";#N/A,#N/A,TRUE,"Key Assumptions";#N/A,#N/A,TRUE,"Profit &amp; Loss";#N/A,#N/A,TRUE,"Balance Sheet";#N/A,#N/A,TRUE,"Cashflow";#N/A,#N/A,TRUE,"IRR";#N/A,#N/A,TRUE,"Ratios";#N/A,#N/A,TRUE,"Debt analysis"}</definedName>
    <definedName name="eer" localSheetId="19" hidden="1">{#N/A,#N/A,TRUE,"Cover sheet";#N/A,#N/A,TRUE,"Summary";#N/A,#N/A,TRUE,"Key Assumptions";#N/A,#N/A,TRUE,"Profit &amp; Loss";#N/A,#N/A,TRUE,"Balance Sheet";#N/A,#N/A,TRUE,"Cashflow";#N/A,#N/A,TRUE,"IRR";#N/A,#N/A,TRUE,"Ratios";#N/A,#N/A,TRUE,"Debt analysis"}</definedName>
    <definedName name="eer" localSheetId="20" hidden="1">{#N/A,#N/A,TRUE,"Cover sheet";#N/A,#N/A,TRUE,"Summary";#N/A,#N/A,TRUE,"Key Assumptions";#N/A,#N/A,TRUE,"Profit &amp; Loss";#N/A,#N/A,TRUE,"Balance Sheet";#N/A,#N/A,TRUE,"Cashflow";#N/A,#N/A,TRUE,"IRR";#N/A,#N/A,TRUE,"Ratios";#N/A,#N/A,TRUE,"Debt analysis"}</definedName>
    <definedName name="eer" localSheetId="22" hidden="1">{#N/A,#N/A,TRUE,"Cover sheet";#N/A,#N/A,TRUE,"Summary";#N/A,#N/A,TRUE,"Key Assumptions";#N/A,#N/A,TRUE,"Profit &amp; Loss";#N/A,#N/A,TRUE,"Balance Sheet";#N/A,#N/A,TRUE,"Cashflow";#N/A,#N/A,TRUE,"IRR";#N/A,#N/A,TRUE,"Ratios";#N/A,#N/A,TRUE,"Debt analysis"}</definedName>
    <definedName name="eer" localSheetId="24" hidden="1">{#N/A,#N/A,TRUE,"Cover sheet";#N/A,#N/A,TRUE,"Summary";#N/A,#N/A,TRUE,"Key Assumptions";#N/A,#N/A,TRUE,"Profit &amp; Loss";#N/A,#N/A,TRUE,"Balance Sheet";#N/A,#N/A,TRUE,"Cashflow";#N/A,#N/A,TRUE,"IRR";#N/A,#N/A,TRUE,"Ratios";#N/A,#N/A,TRUE,"Debt analysis"}</definedName>
    <definedName name="eer" localSheetId="28" hidden="1">{#N/A,#N/A,TRUE,"Cover sheet";#N/A,#N/A,TRUE,"Summary";#N/A,#N/A,TRUE,"Key Assumptions";#N/A,#N/A,TRUE,"Profit &amp; Loss";#N/A,#N/A,TRUE,"Balance Sheet";#N/A,#N/A,TRUE,"Cashflow";#N/A,#N/A,TRUE,"IRR";#N/A,#N/A,TRUE,"Ratios";#N/A,#N/A,TRUE,"Debt analysis"}</definedName>
    <definedName name="eer" localSheetId="14" hidden="1">{#N/A,#N/A,TRUE,"Cover sheet";#N/A,#N/A,TRUE,"Summary";#N/A,#N/A,TRUE,"Key Assumptions";#N/A,#N/A,TRUE,"Profit &amp; Loss";#N/A,#N/A,TRUE,"Balance Sheet";#N/A,#N/A,TRUE,"Cashflow";#N/A,#N/A,TRUE,"IRR";#N/A,#N/A,TRUE,"Ratios";#N/A,#N/A,TRUE,"Debt analysis"}</definedName>
    <definedName name="eer" hidden="1">{#N/A,#N/A,TRUE,"Cover sheet";#N/A,#N/A,TRUE,"Summary";#N/A,#N/A,TRUE,"Key Assumptions";#N/A,#N/A,TRUE,"Profit &amp; Loss";#N/A,#N/A,TRUE,"Balance Sheet";#N/A,#N/A,TRUE,"Cashflow";#N/A,#N/A,TRUE,"IRR";#N/A,#N/A,TRUE,"Ratios";#N/A,#N/A,TRUE,"Debt analysis"}</definedName>
    <definedName name="eere" hidden="1">#REF!</definedName>
    <definedName name="eerefdg" localSheetId="12" hidden="1">{#N/A,#N/A,FALSE,"CCTV"}</definedName>
    <definedName name="eerefdg" localSheetId="11" hidden="1">{#N/A,#N/A,FALSE,"CCTV"}</definedName>
    <definedName name="eerefdg" localSheetId="13" hidden="1">{#N/A,#N/A,FALSE,"CCTV"}</definedName>
    <definedName name="eerefdg" localSheetId="16" hidden="1">{#N/A,#N/A,FALSE,"CCTV"}</definedName>
    <definedName name="eerefdg" localSheetId="21" hidden="1">{#N/A,#N/A,FALSE,"CCTV"}</definedName>
    <definedName name="eerefdg" localSheetId="18" hidden="1">{#N/A,#N/A,FALSE,"CCTV"}</definedName>
    <definedName name="eerefdg" localSheetId="19" hidden="1">{#N/A,#N/A,FALSE,"CCTV"}</definedName>
    <definedName name="eerefdg" localSheetId="20" hidden="1">{#N/A,#N/A,FALSE,"CCTV"}</definedName>
    <definedName name="eerefdg" localSheetId="22" hidden="1">{#N/A,#N/A,FALSE,"CCTV"}</definedName>
    <definedName name="eerefdg" localSheetId="24" hidden="1">{#N/A,#N/A,FALSE,"CCTV"}</definedName>
    <definedName name="eerefdg" localSheetId="28" hidden="1">{#N/A,#N/A,FALSE,"CCTV"}</definedName>
    <definedName name="eerefdg" localSheetId="14" hidden="1">{#N/A,#N/A,FALSE,"CCTV"}</definedName>
    <definedName name="eerefdg" hidden="1">{#N/A,#N/A,FALSE,"CCTV"}</definedName>
    <definedName name="ees" hidden="1">#REF!</definedName>
    <definedName name="EF" localSheetId="12" hidden="1">{#N/A,#N/A,TRUE,"Cover sheet";#N/A,#N/A,TRUE,"DCF analysis";#N/A,#N/A,TRUE,"WACC calculation"}</definedName>
    <definedName name="EF" localSheetId="11" hidden="1">{#N/A,#N/A,TRUE,"Cover sheet";#N/A,#N/A,TRUE,"DCF analysis";#N/A,#N/A,TRUE,"WACC calculation"}</definedName>
    <definedName name="EF" localSheetId="13" hidden="1">{#N/A,#N/A,TRUE,"Cover sheet";#N/A,#N/A,TRUE,"DCF analysis";#N/A,#N/A,TRUE,"WACC calculation"}</definedName>
    <definedName name="EF" localSheetId="16" hidden="1">{#N/A,#N/A,TRUE,"Cover sheet";#N/A,#N/A,TRUE,"DCF analysis";#N/A,#N/A,TRUE,"WACC calculation"}</definedName>
    <definedName name="EF" localSheetId="21" hidden="1">{#N/A,#N/A,TRUE,"Cover sheet";#N/A,#N/A,TRUE,"DCF analysis";#N/A,#N/A,TRUE,"WACC calculation"}</definedName>
    <definedName name="EF" localSheetId="18" hidden="1">{#N/A,#N/A,TRUE,"Cover sheet";#N/A,#N/A,TRUE,"DCF analysis";#N/A,#N/A,TRUE,"WACC calculation"}</definedName>
    <definedName name="EF" localSheetId="19" hidden="1">{#N/A,#N/A,TRUE,"Cover sheet";#N/A,#N/A,TRUE,"DCF analysis";#N/A,#N/A,TRUE,"WACC calculation"}</definedName>
    <definedName name="EF" localSheetId="20" hidden="1">{#N/A,#N/A,TRUE,"Cover sheet";#N/A,#N/A,TRUE,"DCF analysis";#N/A,#N/A,TRUE,"WACC calculation"}</definedName>
    <definedName name="EF" localSheetId="22" hidden="1">{#N/A,#N/A,TRUE,"Cover sheet";#N/A,#N/A,TRUE,"DCF analysis";#N/A,#N/A,TRUE,"WACC calculation"}</definedName>
    <definedName name="EF" localSheetId="24" hidden="1">{#N/A,#N/A,TRUE,"Cover sheet";#N/A,#N/A,TRUE,"DCF analysis";#N/A,#N/A,TRUE,"WACC calculation"}</definedName>
    <definedName name="EF" localSheetId="28" hidden="1">{#N/A,#N/A,TRUE,"Cover sheet";#N/A,#N/A,TRUE,"DCF analysis";#N/A,#N/A,TRUE,"WACC calculation"}</definedName>
    <definedName name="EF" localSheetId="14" hidden="1">{#N/A,#N/A,TRUE,"Cover sheet";#N/A,#N/A,TRUE,"DCF analysis";#N/A,#N/A,TRUE,"WACC calculation"}</definedName>
    <definedName name="EF" hidden="1">{#N/A,#N/A,TRUE,"Cover sheet";#N/A,#N/A,TRUE,"DCF analysis";#N/A,#N/A,TRUE,"WACC calculation"}</definedName>
    <definedName name="EFCD" localSheetId="12" hidden="1">{#N/A,#N/A,FALSE,"Sheet6 (24)"}</definedName>
    <definedName name="EFCD" localSheetId="11" hidden="1">{#N/A,#N/A,FALSE,"Sheet6 (24)"}</definedName>
    <definedName name="EFCD" localSheetId="13" hidden="1">{#N/A,#N/A,FALSE,"Sheet6 (24)"}</definedName>
    <definedName name="EFCD" localSheetId="16" hidden="1">{#N/A,#N/A,FALSE,"Sheet6 (24)"}</definedName>
    <definedName name="EFCD" localSheetId="21" hidden="1">{#N/A,#N/A,FALSE,"Sheet6 (24)"}</definedName>
    <definedName name="EFCD" localSheetId="18" hidden="1">{#N/A,#N/A,FALSE,"Sheet6 (24)"}</definedName>
    <definedName name="EFCD" localSheetId="19" hidden="1">{#N/A,#N/A,FALSE,"Sheet6 (24)"}</definedName>
    <definedName name="EFCD" localSheetId="20" hidden="1">{#N/A,#N/A,FALSE,"Sheet6 (24)"}</definedName>
    <definedName name="EFCD" localSheetId="22" hidden="1">{#N/A,#N/A,FALSE,"Sheet6 (24)"}</definedName>
    <definedName name="EFCD" localSheetId="24" hidden="1">{#N/A,#N/A,FALSE,"Sheet6 (24)"}</definedName>
    <definedName name="EFCD" localSheetId="28" hidden="1">{#N/A,#N/A,FALSE,"Sheet6 (24)"}</definedName>
    <definedName name="EFCD" localSheetId="14" hidden="1">{#N/A,#N/A,FALSE,"Sheet6 (24)"}</definedName>
    <definedName name="EFCD" hidden="1">{#N/A,#N/A,FALSE,"Sheet6 (24)"}</definedName>
    <definedName name="efdff" hidden="1">#REF!</definedName>
    <definedName name="efe" hidden="1">#REF!</definedName>
    <definedName name="effefef" hidden="1">#REF!</definedName>
    <definedName name="EFFFEFF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g" localSheetId="28">ROUNDUP(#REF!*#REF!*#REF!,1)</definedName>
    <definedName name="efg">ROUNDUP(#REF!*#REF!*#REF!,1)</definedName>
    <definedName name="EFG_1" localSheetId="12" hidden="1">{"'용역비'!$A$4:$C$8"}</definedName>
    <definedName name="EFG_1" localSheetId="11" hidden="1">{"'용역비'!$A$4:$C$8"}</definedName>
    <definedName name="EFG_1" localSheetId="13" hidden="1">{"'용역비'!$A$4:$C$8"}</definedName>
    <definedName name="EFG_1" localSheetId="16" hidden="1">{"'용역비'!$A$4:$C$8"}</definedName>
    <definedName name="EFG_1" localSheetId="21" hidden="1">{"'용역비'!$A$4:$C$8"}</definedName>
    <definedName name="EFG_1" localSheetId="18" hidden="1">{"'용역비'!$A$4:$C$8"}</definedName>
    <definedName name="EFG_1" localSheetId="19" hidden="1">{"'용역비'!$A$4:$C$8"}</definedName>
    <definedName name="EFG_1" localSheetId="20" hidden="1">{"'용역비'!$A$4:$C$8"}</definedName>
    <definedName name="EFG_1" localSheetId="22" hidden="1">{"'용역비'!$A$4:$C$8"}</definedName>
    <definedName name="EFG_1" localSheetId="24" hidden="1">{"'용역비'!$A$4:$C$8"}</definedName>
    <definedName name="EFG_1" localSheetId="28" hidden="1">{"'용역비'!$A$4:$C$8"}</definedName>
    <definedName name="EFG_1" localSheetId="14" hidden="1">{"'용역비'!$A$4:$C$8"}</definedName>
    <definedName name="EFG_1" hidden="1">{"'용역비'!$A$4:$C$8"}</definedName>
    <definedName name="EFG_2" localSheetId="12" hidden="1">{"'용역비'!$A$4:$C$8"}</definedName>
    <definedName name="EFG_2" localSheetId="11" hidden="1">{"'용역비'!$A$4:$C$8"}</definedName>
    <definedName name="EFG_2" localSheetId="13" hidden="1">{"'용역비'!$A$4:$C$8"}</definedName>
    <definedName name="EFG_2" localSheetId="16" hidden="1">{"'용역비'!$A$4:$C$8"}</definedName>
    <definedName name="EFG_2" localSheetId="21" hidden="1">{"'용역비'!$A$4:$C$8"}</definedName>
    <definedName name="EFG_2" localSheetId="18" hidden="1">{"'용역비'!$A$4:$C$8"}</definedName>
    <definedName name="EFG_2" localSheetId="19" hidden="1">{"'용역비'!$A$4:$C$8"}</definedName>
    <definedName name="EFG_2" localSheetId="20" hidden="1">{"'용역비'!$A$4:$C$8"}</definedName>
    <definedName name="EFG_2" localSheetId="22" hidden="1">{"'용역비'!$A$4:$C$8"}</definedName>
    <definedName name="EFG_2" localSheetId="24" hidden="1">{"'용역비'!$A$4:$C$8"}</definedName>
    <definedName name="EFG_2" localSheetId="28" hidden="1">{"'용역비'!$A$4:$C$8"}</definedName>
    <definedName name="EFG_2" localSheetId="14" hidden="1">{"'용역비'!$A$4:$C$8"}</definedName>
    <definedName name="EFG_2" hidden="1">{"'용역비'!$A$4:$C$8"}</definedName>
    <definedName name="EFG_3" localSheetId="12" hidden="1">{"'용역비'!$A$4:$C$8"}</definedName>
    <definedName name="EFG_3" localSheetId="11" hidden="1">{"'용역비'!$A$4:$C$8"}</definedName>
    <definedName name="EFG_3" localSheetId="13" hidden="1">{"'용역비'!$A$4:$C$8"}</definedName>
    <definedName name="EFG_3" localSheetId="16" hidden="1">{"'용역비'!$A$4:$C$8"}</definedName>
    <definedName name="EFG_3" localSheetId="21" hidden="1">{"'용역비'!$A$4:$C$8"}</definedName>
    <definedName name="EFG_3" localSheetId="18" hidden="1">{"'용역비'!$A$4:$C$8"}</definedName>
    <definedName name="EFG_3" localSheetId="19" hidden="1">{"'용역비'!$A$4:$C$8"}</definedName>
    <definedName name="EFG_3" localSheetId="20" hidden="1">{"'용역비'!$A$4:$C$8"}</definedName>
    <definedName name="EFG_3" localSheetId="22" hidden="1">{"'용역비'!$A$4:$C$8"}</definedName>
    <definedName name="EFG_3" localSheetId="24" hidden="1">{"'용역비'!$A$4:$C$8"}</definedName>
    <definedName name="EFG_3" localSheetId="28" hidden="1">{"'용역비'!$A$4:$C$8"}</definedName>
    <definedName name="EFG_3" localSheetId="14" hidden="1">{"'용역비'!$A$4:$C$8"}</definedName>
    <definedName name="EFG_3" hidden="1">{"'용역비'!$A$4:$C$8"}</definedName>
    <definedName name="EFG_4" localSheetId="12" hidden="1">{"'용역비'!$A$4:$C$8"}</definedName>
    <definedName name="EFG_4" localSheetId="11" hidden="1">{"'용역비'!$A$4:$C$8"}</definedName>
    <definedName name="EFG_4" localSheetId="13" hidden="1">{"'용역비'!$A$4:$C$8"}</definedName>
    <definedName name="EFG_4" localSheetId="16" hidden="1">{"'용역비'!$A$4:$C$8"}</definedName>
    <definedName name="EFG_4" localSheetId="21" hidden="1">{"'용역비'!$A$4:$C$8"}</definedName>
    <definedName name="EFG_4" localSheetId="18" hidden="1">{"'용역비'!$A$4:$C$8"}</definedName>
    <definedName name="EFG_4" localSheetId="19" hidden="1">{"'용역비'!$A$4:$C$8"}</definedName>
    <definedName name="EFG_4" localSheetId="20" hidden="1">{"'용역비'!$A$4:$C$8"}</definedName>
    <definedName name="EFG_4" localSheetId="22" hidden="1">{"'용역비'!$A$4:$C$8"}</definedName>
    <definedName name="EFG_4" localSheetId="24" hidden="1">{"'용역비'!$A$4:$C$8"}</definedName>
    <definedName name="EFG_4" localSheetId="28" hidden="1">{"'용역비'!$A$4:$C$8"}</definedName>
    <definedName name="EFG_4" localSheetId="14" hidden="1">{"'용역비'!$A$4:$C$8"}</definedName>
    <definedName name="EFG_4" hidden="1">{"'용역비'!$A$4:$C$8"}</definedName>
    <definedName name="EFG_5" localSheetId="12" hidden="1">{"'용역비'!$A$4:$C$8"}</definedName>
    <definedName name="EFG_5" localSheetId="11" hidden="1">{"'용역비'!$A$4:$C$8"}</definedName>
    <definedName name="EFG_5" localSheetId="13" hidden="1">{"'용역비'!$A$4:$C$8"}</definedName>
    <definedName name="EFG_5" localSheetId="16" hidden="1">{"'용역비'!$A$4:$C$8"}</definedName>
    <definedName name="EFG_5" localSheetId="21" hidden="1">{"'용역비'!$A$4:$C$8"}</definedName>
    <definedName name="EFG_5" localSheetId="18" hidden="1">{"'용역비'!$A$4:$C$8"}</definedName>
    <definedName name="EFG_5" localSheetId="19" hidden="1">{"'용역비'!$A$4:$C$8"}</definedName>
    <definedName name="EFG_5" localSheetId="20" hidden="1">{"'용역비'!$A$4:$C$8"}</definedName>
    <definedName name="EFG_5" localSheetId="22" hidden="1">{"'용역비'!$A$4:$C$8"}</definedName>
    <definedName name="EFG_5" localSheetId="24" hidden="1">{"'용역비'!$A$4:$C$8"}</definedName>
    <definedName name="EFG_5" localSheetId="28" hidden="1">{"'용역비'!$A$4:$C$8"}</definedName>
    <definedName name="EFG_5" localSheetId="14" hidden="1">{"'용역비'!$A$4:$C$8"}</definedName>
    <definedName name="EFG_5" hidden="1">{"'용역비'!$A$4:$C$8"}</definedName>
    <definedName name="efgh" localSheetId="28">ROUNDUP(#REF!*#REF!*#REF!*#REF!,1)</definedName>
    <definedName name="efgh">ROUNDUP(#REF!*#REF!*#REF!*#REF!,1)</definedName>
    <definedName name="efghi" localSheetId="28">ROUNDUP(#REF!*#REF!*#REF!*#REF!*#REF!,1)</definedName>
    <definedName name="efghi">ROUNDUP(#REF!*#REF!*#REF!*#REF!*#REF!,1)</definedName>
    <definedName name="efgwaefw" hidden="1">#REF!</definedName>
    <definedName name="efh" localSheetId="28">ROUNDUP(#REF!*#REF!*#REF!,1)</definedName>
    <definedName name="efh">ROUNDUP(#REF!*#REF!*#REF!,1)</definedName>
    <definedName name="efnedvcne"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WTR" hidden="1">#REF!</definedName>
    <definedName name="ềg" localSheetId="12" hidden="1">{"'Sheet1'!$L$16"}</definedName>
    <definedName name="ềg" localSheetId="11" hidden="1">{"'Sheet1'!$L$16"}</definedName>
    <definedName name="ềg" localSheetId="13" hidden="1">{"'Sheet1'!$L$16"}</definedName>
    <definedName name="ềg" localSheetId="16" hidden="1">{"'Sheet1'!$L$16"}</definedName>
    <definedName name="ềg" localSheetId="21" hidden="1">{"'Sheet1'!$L$16"}</definedName>
    <definedName name="ềg" localSheetId="18" hidden="1">{"'Sheet1'!$L$16"}</definedName>
    <definedName name="ềg" localSheetId="19" hidden="1">{"'Sheet1'!$L$16"}</definedName>
    <definedName name="ềg" localSheetId="20" hidden="1">{"'Sheet1'!$L$16"}</definedName>
    <definedName name="ềg" localSheetId="22" hidden="1">{"'Sheet1'!$L$16"}</definedName>
    <definedName name="ềg" localSheetId="24" hidden="1">{"'Sheet1'!$L$16"}</definedName>
    <definedName name="ềg" localSheetId="28" hidden="1">{"'Sheet1'!$L$16"}</definedName>
    <definedName name="ềg" localSheetId="14" hidden="1">{"'Sheet1'!$L$16"}</definedName>
    <definedName name="ềg" hidden="1">{"'Sheet1'!$L$16"}</definedName>
    <definedName name="EGE" localSheetId="12" hidden="1">{"'용역비'!$A$4:$C$8"}</definedName>
    <definedName name="EGE" localSheetId="11" hidden="1">{"'용역비'!$A$4:$C$8"}</definedName>
    <definedName name="EGE" localSheetId="13" hidden="1">{"'용역비'!$A$4:$C$8"}</definedName>
    <definedName name="EGE" localSheetId="16" hidden="1">{"'용역비'!$A$4:$C$8"}</definedName>
    <definedName name="EGE" localSheetId="21" hidden="1">{"'용역비'!$A$4:$C$8"}</definedName>
    <definedName name="EGE" localSheetId="18" hidden="1">{"'용역비'!$A$4:$C$8"}</definedName>
    <definedName name="EGE" localSheetId="19" hidden="1">{"'용역비'!$A$4:$C$8"}</definedName>
    <definedName name="EGE" localSheetId="20" hidden="1">{"'용역비'!$A$4:$C$8"}</definedName>
    <definedName name="EGE" localSheetId="22" hidden="1">{"'용역비'!$A$4:$C$8"}</definedName>
    <definedName name="EGE" localSheetId="24" hidden="1">{"'용역비'!$A$4:$C$8"}</definedName>
    <definedName name="EGE" localSheetId="28" hidden="1">{"'용역비'!$A$4:$C$8"}</definedName>
    <definedName name="EGE" localSheetId="14" hidden="1">{"'용역비'!$A$4:$C$8"}</definedName>
    <definedName name="EGE" hidden="1">{"'용역비'!$A$4:$C$8"}</definedName>
    <definedName name="EGE_1" localSheetId="12" hidden="1">{"'용역비'!$A$4:$C$8"}</definedName>
    <definedName name="EGE_1" localSheetId="11" hidden="1">{"'용역비'!$A$4:$C$8"}</definedName>
    <definedName name="EGE_1" localSheetId="13" hidden="1">{"'용역비'!$A$4:$C$8"}</definedName>
    <definedName name="EGE_1" localSheetId="16" hidden="1">{"'용역비'!$A$4:$C$8"}</definedName>
    <definedName name="EGE_1" localSheetId="21" hidden="1">{"'용역비'!$A$4:$C$8"}</definedName>
    <definedName name="EGE_1" localSheetId="18" hidden="1">{"'용역비'!$A$4:$C$8"}</definedName>
    <definedName name="EGE_1" localSheetId="19" hidden="1">{"'용역비'!$A$4:$C$8"}</definedName>
    <definedName name="EGE_1" localSheetId="20" hidden="1">{"'용역비'!$A$4:$C$8"}</definedName>
    <definedName name="EGE_1" localSheetId="22" hidden="1">{"'용역비'!$A$4:$C$8"}</definedName>
    <definedName name="EGE_1" localSheetId="24" hidden="1">{"'용역비'!$A$4:$C$8"}</definedName>
    <definedName name="EGE_1" localSheetId="28" hidden="1">{"'용역비'!$A$4:$C$8"}</definedName>
    <definedName name="EGE_1" localSheetId="14" hidden="1">{"'용역비'!$A$4:$C$8"}</definedName>
    <definedName name="EGE_1" hidden="1">{"'용역비'!$A$4:$C$8"}</definedName>
    <definedName name="EGE_2" localSheetId="12" hidden="1">{"'용역비'!$A$4:$C$8"}</definedName>
    <definedName name="EGE_2" localSheetId="11" hidden="1">{"'용역비'!$A$4:$C$8"}</definedName>
    <definedName name="EGE_2" localSheetId="13" hidden="1">{"'용역비'!$A$4:$C$8"}</definedName>
    <definedName name="EGE_2" localSheetId="16" hidden="1">{"'용역비'!$A$4:$C$8"}</definedName>
    <definedName name="EGE_2" localSheetId="21" hidden="1">{"'용역비'!$A$4:$C$8"}</definedName>
    <definedName name="EGE_2" localSheetId="18" hidden="1">{"'용역비'!$A$4:$C$8"}</definedName>
    <definedName name="EGE_2" localSheetId="19" hidden="1">{"'용역비'!$A$4:$C$8"}</definedName>
    <definedName name="EGE_2" localSheetId="20" hidden="1">{"'용역비'!$A$4:$C$8"}</definedName>
    <definedName name="EGE_2" localSheetId="22" hidden="1">{"'용역비'!$A$4:$C$8"}</definedName>
    <definedName name="EGE_2" localSheetId="24" hidden="1">{"'용역비'!$A$4:$C$8"}</definedName>
    <definedName name="EGE_2" localSheetId="28" hidden="1">{"'용역비'!$A$4:$C$8"}</definedName>
    <definedName name="EGE_2" localSheetId="14" hidden="1">{"'용역비'!$A$4:$C$8"}</definedName>
    <definedName name="EGE_2" hidden="1">{"'용역비'!$A$4:$C$8"}</definedName>
    <definedName name="EGE_3" localSheetId="12" hidden="1">{"'용역비'!$A$4:$C$8"}</definedName>
    <definedName name="EGE_3" localSheetId="11" hidden="1">{"'용역비'!$A$4:$C$8"}</definedName>
    <definedName name="EGE_3" localSheetId="13" hidden="1">{"'용역비'!$A$4:$C$8"}</definedName>
    <definedName name="EGE_3" localSheetId="16" hidden="1">{"'용역비'!$A$4:$C$8"}</definedName>
    <definedName name="EGE_3" localSheetId="21" hidden="1">{"'용역비'!$A$4:$C$8"}</definedName>
    <definedName name="EGE_3" localSheetId="18" hidden="1">{"'용역비'!$A$4:$C$8"}</definedName>
    <definedName name="EGE_3" localSheetId="19" hidden="1">{"'용역비'!$A$4:$C$8"}</definedName>
    <definedName name="EGE_3" localSheetId="20" hidden="1">{"'용역비'!$A$4:$C$8"}</definedName>
    <definedName name="EGE_3" localSheetId="22" hidden="1">{"'용역비'!$A$4:$C$8"}</definedName>
    <definedName name="EGE_3" localSheetId="24" hidden="1">{"'용역비'!$A$4:$C$8"}</definedName>
    <definedName name="EGE_3" localSheetId="28" hidden="1">{"'용역비'!$A$4:$C$8"}</definedName>
    <definedName name="EGE_3" localSheetId="14" hidden="1">{"'용역비'!$A$4:$C$8"}</definedName>
    <definedName name="EGE_3" hidden="1">{"'용역비'!$A$4:$C$8"}</definedName>
    <definedName name="EGE_4" localSheetId="12" hidden="1">{"'용역비'!$A$4:$C$8"}</definedName>
    <definedName name="EGE_4" localSheetId="11" hidden="1">{"'용역비'!$A$4:$C$8"}</definedName>
    <definedName name="EGE_4" localSheetId="13" hidden="1">{"'용역비'!$A$4:$C$8"}</definedName>
    <definedName name="EGE_4" localSheetId="16" hidden="1">{"'용역비'!$A$4:$C$8"}</definedName>
    <definedName name="EGE_4" localSheetId="21" hidden="1">{"'용역비'!$A$4:$C$8"}</definedName>
    <definedName name="EGE_4" localSheetId="18" hidden="1">{"'용역비'!$A$4:$C$8"}</definedName>
    <definedName name="EGE_4" localSheetId="19" hidden="1">{"'용역비'!$A$4:$C$8"}</definedName>
    <definedName name="EGE_4" localSheetId="20" hidden="1">{"'용역비'!$A$4:$C$8"}</definedName>
    <definedName name="EGE_4" localSheetId="22" hidden="1">{"'용역비'!$A$4:$C$8"}</definedName>
    <definedName name="EGE_4" localSheetId="24" hidden="1">{"'용역비'!$A$4:$C$8"}</definedName>
    <definedName name="EGE_4" localSheetId="28" hidden="1">{"'용역비'!$A$4:$C$8"}</definedName>
    <definedName name="EGE_4" localSheetId="14" hidden="1">{"'용역비'!$A$4:$C$8"}</definedName>
    <definedName name="EGE_4" hidden="1">{"'용역비'!$A$4:$C$8"}</definedName>
    <definedName name="EGE_5" localSheetId="12" hidden="1">{"'용역비'!$A$4:$C$8"}</definedName>
    <definedName name="EGE_5" localSheetId="11" hidden="1">{"'용역비'!$A$4:$C$8"}</definedName>
    <definedName name="EGE_5" localSheetId="13" hidden="1">{"'용역비'!$A$4:$C$8"}</definedName>
    <definedName name="EGE_5" localSheetId="16" hidden="1">{"'용역비'!$A$4:$C$8"}</definedName>
    <definedName name="EGE_5" localSheetId="21" hidden="1">{"'용역비'!$A$4:$C$8"}</definedName>
    <definedName name="EGE_5" localSheetId="18" hidden="1">{"'용역비'!$A$4:$C$8"}</definedName>
    <definedName name="EGE_5" localSheetId="19" hidden="1">{"'용역비'!$A$4:$C$8"}</definedName>
    <definedName name="EGE_5" localSheetId="20" hidden="1">{"'용역비'!$A$4:$C$8"}</definedName>
    <definedName name="EGE_5" localSheetId="22" hidden="1">{"'용역비'!$A$4:$C$8"}</definedName>
    <definedName name="EGE_5" localSheetId="24" hidden="1">{"'용역비'!$A$4:$C$8"}</definedName>
    <definedName name="EGE_5" localSheetId="28" hidden="1">{"'용역비'!$A$4:$C$8"}</definedName>
    <definedName name="EGE_5" localSheetId="14" hidden="1">{"'용역비'!$A$4:$C$8"}</definedName>
    <definedName name="EGE_5" hidden="1">{"'용역비'!$A$4:$C$8"}</definedName>
    <definedName name="ẻger" localSheetId="12" hidden="1">{#N/A,#N/A,TRUE,"BT M200 da 10x20"}</definedName>
    <definedName name="ẻger" localSheetId="11" hidden="1">{#N/A,#N/A,TRUE,"BT M200 da 10x20"}</definedName>
    <definedName name="ẻger" localSheetId="13" hidden="1">{#N/A,#N/A,TRUE,"BT M200 da 10x20"}</definedName>
    <definedName name="ẻger" localSheetId="16" hidden="1">{#N/A,#N/A,TRUE,"BT M200 da 10x20"}</definedName>
    <definedName name="ẻger" localSheetId="21" hidden="1">{#N/A,#N/A,TRUE,"BT M200 da 10x20"}</definedName>
    <definedName name="ẻger" localSheetId="18" hidden="1">{#N/A,#N/A,TRUE,"BT M200 da 10x20"}</definedName>
    <definedName name="ẻger" localSheetId="19" hidden="1">{#N/A,#N/A,TRUE,"BT M200 da 10x20"}</definedName>
    <definedName name="ẻger" localSheetId="20" hidden="1">{#N/A,#N/A,TRUE,"BT M200 da 10x20"}</definedName>
    <definedName name="ẻger" localSheetId="22" hidden="1">{#N/A,#N/A,TRUE,"BT M200 da 10x20"}</definedName>
    <definedName name="ẻger" localSheetId="24" hidden="1">{#N/A,#N/A,TRUE,"BT M200 da 10x20"}</definedName>
    <definedName name="ẻger" localSheetId="28" hidden="1">{#N/A,#N/A,TRUE,"BT M200 da 10x20"}</definedName>
    <definedName name="ẻger" localSheetId="14" hidden="1">{#N/A,#N/A,TRUE,"BT M200 da 10x20"}</definedName>
    <definedName name="ẻger" hidden="1">{#N/A,#N/A,TRUE,"BT M200 da 10x20"}</definedName>
    <definedName name="egh" localSheetId="12" hidden="1">{#N/A,#N/A,FALSE,"COVER";#N/A,#N/A,FALSE,"0";#N/A,#N/A,FALSE,"1";#N/A,#N/A,FALSE,"2";#N/A,#N/A,FALSE,"3";#N/A,#N/A,FALSE,"4";#N/A,#N/A,FALSE,"5";#N/A,#N/A,FALSE,"6";#N/A,#N/A,FALSE,"7";#N/A,#N/A,FALSE,"8";#N/A,#N/A,FALSE,"9";#N/A,#N/A,FALSE,"10";#N/A,#N/A,FALSE,"11"}</definedName>
    <definedName name="egh" localSheetId="11" hidden="1">{#N/A,#N/A,FALSE,"COVER";#N/A,#N/A,FALSE,"0";#N/A,#N/A,FALSE,"1";#N/A,#N/A,FALSE,"2";#N/A,#N/A,FALSE,"3";#N/A,#N/A,FALSE,"4";#N/A,#N/A,FALSE,"5";#N/A,#N/A,FALSE,"6";#N/A,#N/A,FALSE,"7";#N/A,#N/A,FALSE,"8";#N/A,#N/A,FALSE,"9";#N/A,#N/A,FALSE,"10";#N/A,#N/A,FALSE,"11"}</definedName>
    <definedName name="egh" localSheetId="13" hidden="1">{#N/A,#N/A,FALSE,"COVER";#N/A,#N/A,FALSE,"0";#N/A,#N/A,FALSE,"1";#N/A,#N/A,FALSE,"2";#N/A,#N/A,FALSE,"3";#N/A,#N/A,FALSE,"4";#N/A,#N/A,FALSE,"5";#N/A,#N/A,FALSE,"6";#N/A,#N/A,FALSE,"7";#N/A,#N/A,FALSE,"8";#N/A,#N/A,FALSE,"9";#N/A,#N/A,FALSE,"10";#N/A,#N/A,FALSE,"11"}</definedName>
    <definedName name="egh" localSheetId="16" hidden="1">{#N/A,#N/A,FALSE,"COVER";#N/A,#N/A,FALSE,"0";#N/A,#N/A,FALSE,"1";#N/A,#N/A,FALSE,"2";#N/A,#N/A,FALSE,"3";#N/A,#N/A,FALSE,"4";#N/A,#N/A,FALSE,"5";#N/A,#N/A,FALSE,"6";#N/A,#N/A,FALSE,"7";#N/A,#N/A,FALSE,"8";#N/A,#N/A,FALSE,"9";#N/A,#N/A,FALSE,"10";#N/A,#N/A,FALSE,"11"}</definedName>
    <definedName name="egh" localSheetId="21" hidden="1">{#N/A,#N/A,FALSE,"COVER";#N/A,#N/A,FALSE,"0";#N/A,#N/A,FALSE,"1";#N/A,#N/A,FALSE,"2";#N/A,#N/A,FALSE,"3";#N/A,#N/A,FALSE,"4";#N/A,#N/A,FALSE,"5";#N/A,#N/A,FALSE,"6";#N/A,#N/A,FALSE,"7";#N/A,#N/A,FALSE,"8";#N/A,#N/A,FALSE,"9";#N/A,#N/A,FALSE,"10";#N/A,#N/A,FALSE,"11"}</definedName>
    <definedName name="egh" localSheetId="18" hidden="1">{#N/A,#N/A,FALSE,"COVER";#N/A,#N/A,FALSE,"0";#N/A,#N/A,FALSE,"1";#N/A,#N/A,FALSE,"2";#N/A,#N/A,FALSE,"3";#N/A,#N/A,FALSE,"4";#N/A,#N/A,FALSE,"5";#N/A,#N/A,FALSE,"6";#N/A,#N/A,FALSE,"7";#N/A,#N/A,FALSE,"8";#N/A,#N/A,FALSE,"9";#N/A,#N/A,FALSE,"10";#N/A,#N/A,FALSE,"11"}</definedName>
    <definedName name="egh" localSheetId="19" hidden="1">{#N/A,#N/A,FALSE,"COVER";#N/A,#N/A,FALSE,"0";#N/A,#N/A,FALSE,"1";#N/A,#N/A,FALSE,"2";#N/A,#N/A,FALSE,"3";#N/A,#N/A,FALSE,"4";#N/A,#N/A,FALSE,"5";#N/A,#N/A,FALSE,"6";#N/A,#N/A,FALSE,"7";#N/A,#N/A,FALSE,"8";#N/A,#N/A,FALSE,"9";#N/A,#N/A,FALSE,"10";#N/A,#N/A,FALSE,"11"}</definedName>
    <definedName name="egh" localSheetId="20" hidden="1">{#N/A,#N/A,FALSE,"COVER";#N/A,#N/A,FALSE,"0";#N/A,#N/A,FALSE,"1";#N/A,#N/A,FALSE,"2";#N/A,#N/A,FALSE,"3";#N/A,#N/A,FALSE,"4";#N/A,#N/A,FALSE,"5";#N/A,#N/A,FALSE,"6";#N/A,#N/A,FALSE,"7";#N/A,#N/A,FALSE,"8";#N/A,#N/A,FALSE,"9";#N/A,#N/A,FALSE,"10";#N/A,#N/A,FALSE,"11"}</definedName>
    <definedName name="egh" localSheetId="22" hidden="1">{#N/A,#N/A,FALSE,"COVER";#N/A,#N/A,FALSE,"0";#N/A,#N/A,FALSE,"1";#N/A,#N/A,FALSE,"2";#N/A,#N/A,FALSE,"3";#N/A,#N/A,FALSE,"4";#N/A,#N/A,FALSE,"5";#N/A,#N/A,FALSE,"6";#N/A,#N/A,FALSE,"7";#N/A,#N/A,FALSE,"8";#N/A,#N/A,FALSE,"9";#N/A,#N/A,FALSE,"10";#N/A,#N/A,FALSE,"11"}</definedName>
    <definedName name="egh" localSheetId="24" hidden="1">{#N/A,#N/A,FALSE,"COVER";#N/A,#N/A,FALSE,"0";#N/A,#N/A,FALSE,"1";#N/A,#N/A,FALSE,"2";#N/A,#N/A,FALSE,"3";#N/A,#N/A,FALSE,"4";#N/A,#N/A,FALSE,"5";#N/A,#N/A,FALSE,"6";#N/A,#N/A,FALSE,"7";#N/A,#N/A,FALSE,"8";#N/A,#N/A,FALSE,"9";#N/A,#N/A,FALSE,"10";#N/A,#N/A,FALSE,"11"}</definedName>
    <definedName name="egh" localSheetId="28" hidden="1">{#N/A,#N/A,FALSE,"COVER";#N/A,#N/A,FALSE,"0";#N/A,#N/A,FALSE,"1";#N/A,#N/A,FALSE,"2";#N/A,#N/A,FALSE,"3";#N/A,#N/A,FALSE,"4";#N/A,#N/A,FALSE,"5";#N/A,#N/A,FALSE,"6";#N/A,#N/A,FALSE,"7";#N/A,#N/A,FALSE,"8";#N/A,#N/A,FALSE,"9";#N/A,#N/A,FALSE,"10";#N/A,#N/A,FALSE,"11"}</definedName>
    <definedName name="egh" localSheetId="14" hidden="1">{#N/A,#N/A,FALSE,"COVER";#N/A,#N/A,FALSE,"0";#N/A,#N/A,FALSE,"1";#N/A,#N/A,FALSE,"2";#N/A,#N/A,FALSE,"3";#N/A,#N/A,FALSE,"4";#N/A,#N/A,FALSE,"5";#N/A,#N/A,FALSE,"6";#N/A,#N/A,FALSE,"7";#N/A,#N/A,FALSE,"8";#N/A,#N/A,FALSE,"9";#N/A,#N/A,FALSE,"10";#N/A,#N/A,FALSE,"11"}</definedName>
    <definedName name="egh" hidden="1">{#N/A,#N/A,FALSE,"COVER";#N/A,#N/A,FALSE,"0";#N/A,#N/A,FALSE,"1";#N/A,#N/A,FALSE,"2";#N/A,#N/A,FALSE,"3";#N/A,#N/A,FALSE,"4";#N/A,#N/A,FALSE,"5";#N/A,#N/A,FALSE,"6";#N/A,#N/A,FALSE,"7";#N/A,#N/A,FALSE,"8";#N/A,#N/A,FALSE,"9";#N/A,#N/A,FALSE,"10";#N/A,#N/A,FALSE,"11"}</definedName>
    <definedName name="egrdyrtu" hidden="1">#REF!</definedName>
    <definedName name="ẻgregregre" localSheetId="12" hidden="1">{"'Sheet1'!$L$16"}</definedName>
    <definedName name="ẻgregregre" localSheetId="11" hidden="1">{"'Sheet1'!$L$16"}</definedName>
    <definedName name="ẻgregregre" localSheetId="13" hidden="1">{"'Sheet1'!$L$16"}</definedName>
    <definedName name="ẻgregregre" localSheetId="16" hidden="1">{"'Sheet1'!$L$16"}</definedName>
    <definedName name="ẻgregregre" localSheetId="21" hidden="1">{"'Sheet1'!$L$16"}</definedName>
    <definedName name="ẻgregregre" localSheetId="18" hidden="1">{"'Sheet1'!$L$16"}</definedName>
    <definedName name="ẻgregregre" localSheetId="19" hidden="1">{"'Sheet1'!$L$16"}</definedName>
    <definedName name="ẻgregregre" localSheetId="20" hidden="1">{"'Sheet1'!$L$16"}</definedName>
    <definedName name="ẻgregregre" localSheetId="22" hidden="1">{"'Sheet1'!$L$16"}</definedName>
    <definedName name="ẻgregregre" localSheetId="24" hidden="1">{"'Sheet1'!$L$16"}</definedName>
    <definedName name="ẻgregregre" localSheetId="28" hidden="1">{"'Sheet1'!$L$16"}</definedName>
    <definedName name="ẻgregregre" localSheetId="14" hidden="1">{"'Sheet1'!$L$16"}</definedName>
    <definedName name="ẻgregregre" hidden="1">{"'Sheet1'!$L$16"}</definedName>
    <definedName name="egsf" localSheetId="12" hidden="1">{"'Sheet1'!$L$16"}</definedName>
    <definedName name="egsf" localSheetId="11" hidden="1">{"'Sheet1'!$L$16"}</definedName>
    <definedName name="egsf" localSheetId="13" hidden="1">{"'Sheet1'!$L$16"}</definedName>
    <definedName name="egsf" localSheetId="16" hidden="1">{"'Sheet1'!$L$16"}</definedName>
    <definedName name="egsf" localSheetId="21" hidden="1">{"'Sheet1'!$L$16"}</definedName>
    <definedName name="egsf" localSheetId="18" hidden="1">{"'Sheet1'!$L$16"}</definedName>
    <definedName name="egsf" localSheetId="19" hidden="1">{"'Sheet1'!$L$16"}</definedName>
    <definedName name="egsf" localSheetId="20" hidden="1">{"'Sheet1'!$L$16"}</definedName>
    <definedName name="egsf" localSheetId="22" hidden="1">{"'Sheet1'!$L$16"}</definedName>
    <definedName name="egsf" localSheetId="24" hidden="1">{"'Sheet1'!$L$16"}</definedName>
    <definedName name="egsf" localSheetId="28" hidden="1">{"'Sheet1'!$L$16"}</definedName>
    <definedName name="egsf" localSheetId="14" hidden="1">{"'Sheet1'!$L$16"}</definedName>
    <definedName name="egsf" hidden="1">{"'Sheet1'!$L$16"}</definedName>
    <definedName name="egw" localSheetId="12" hidden="1">{"Offgrid",#N/A,FALSE,"OFFGRID";"Region",#N/A,FALSE,"REGION";"Offgrid -2",#N/A,FALSE,"OFFGRID";"WTP",#N/A,FALSE,"WTP";"WTP -2",#N/A,FALSE,"WTP";"Project",#N/A,FALSE,"PROJECT";"Summary -2",#N/A,FALSE,"SUMMARY"}</definedName>
    <definedName name="egw" localSheetId="11" hidden="1">{"Offgrid",#N/A,FALSE,"OFFGRID";"Region",#N/A,FALSE,"REGION";"Offgrid -2",#N/A,FALSE,"OFFGRID";"WTP",#N/A,FALSE,"WTP";"WTP -2",#N/A,FALSE,"WTP";"Project",#N/A,FALSE,"PROJECT";"Summary -2",#N/A,FALSE,"SUMMARY"}</definedName>
    <definedName name="egw" localSheetId="13" hidden="1">{"Offgrid",#N/A,FALSE,"OFFGRID";"Region",#N/A,FALSE,"REGION";"Offgrid -2",#N/A,FALSE,"OFFGRID";"WTP",#N/A,FALSE,"WTP";"WTP -2",#N/A,FALSE,"WTP";"Project",#N/A,FALSE,"PROJECT";"Summary -2",#N/A,FALSE,"SUMMARY"}</definedName>
    <definedName name="egw" localSheetId="16" hidden="1">{"Offgrid",#N/A,FALSE,"OFFGRID";"Region",#N/A,FALSE,"REGION";"Offgrid -2",#N/A,FALSE,"OFFGRID";"WTP",#N/A,FALSE,"WTP";"WTP -2",#N/A,FALSE,"WTP";"Project",#N/A,FALSE,"PROJECT";"Summary -2",#N/A,FALSE,"SUMMARY"}</definedName>
    <definedName name="egw" localSheetId="21" hidden="1">{"Offgrid",#N/A,FALSE,"OFFGRID";"Region",#N/A,FALSE,"REGION";"Offgrid -2",#N/A,FALSE,"OFFGRID";"WTP",#N/A,FALSE,"WTP";"WTP -2",#N/A,FALSE,"WTP";"Project",#N/A,FALSE,"PROJECT";"Summary -2",#N/A,FALSE,"SUMMARY"}</definedName>
    <definedName name="egw" localSheetId="18" hidden="1">{"Offgrid",#N/A,FALSE,"OFFGRID";"Region",#N/A,FALSE,"REGION";"Offgrid -2",#N/A,FALSE,"OFFGRID";"WTP",#N/A,FALSE,"WTP";"WTP -2",#N/A,FALSE,"WTP";"Project",#N/A,FALSE,"PROJECT";"Summary -2",#N/A,FALSE,"SUMMARY"}</definedName>
    <definedName name="egw" localSheetId="19" hidden="1">{"Offgrid",#N/A,FALSE,"OFFGRID";"Region",#N/A,FALSE,"REGION";"Offgrid -2",#N/A,FALSE,"OFFGRID";"WTP",#N/A,FALSE,"WTP";"WTP -2",#N/A,FALSE,"WTP";"Project",#N/A,FALSE,"PROJECT";"Summary -2",#N/A,FALSE,"SUMMARY"}</definedName>
    <definedName name="egw" localSheetId="20" hidden="1">{"Offgrid",#N/A,FALSE,"OFFGRID";"Region",#N/A,FALSE,"REGION";"Offgrid -2",#N/A,FALSE,"OFFGRID";"WTP",#N/A,FALSE,"WTP";"WTP -2",#N/A,FALSE,"WTP";"Project",#N/A,FALSE,"PROJECT";"Summary -2",#N/A,FALSE,"SUMMARY"}</definedName>
    <definedName name="egw" localSheetId="22" hidden="1">{"Offgrid",#N/A,FALSE,"OFFGRID";"Region",#N/A,FALSE,"REGION";"Offgrid -2",#N/A,FALSE,"OFFGRID";"WTP",#N/A,FALSE,"WTP";"WTP -2",#N/A,FALSE,"WTP";"Project",#N/A,FALSE,"PROJECT";"Summary -2",#N/A,FALSE,"SUMMARY"}</definedName>
    <definedName name="egw" localSheetId="24" hidden="1">{"Offgrid",#N/A,FALSE,"OFFGRID";"Region",#N/A,FALSE,"REGION";"Offgrid -2",#N/A,FALSE,"OFFGRID";"WTP",#N/A,FALSE,"WTP";"WTP -2",#N/A,FALSE,"WTP";"Project",#N/A,FALSE,"PROJECT";"Summary -2",#N/A,FALSE,"SUMMARY"}</definedName>
    <definedName name="egw" localSheetId="28" hidden="1">{"Offgrid",#N/A,FALSE,"OFFGRID";"Region",#N/A,FALSE,"REGION";"Offgrid -2",#N/A,FALSE,"OFFGRID";"WTP",#N/A,FALSE,"WTP";"WTP -2",#N/A,FALSE,"WTP";"Project",#N/A,FALSE,"PROJECT";"Summary -2",#N/A,FALSE,"SUMMARY"}</definedName>
    <definedName name="egw" localSheetId="14" hidden="1">{"Offgrid",#N/A,FALSE,"OFFGRID";"Region",#N/A,FALSE,"REGION";"Offgrid -2",#N/A,FALSE,"OFFGRID";"WTP",#N/A,FALSE,"WTP";"WTP -2",#N/A,FALSE,"WTP";"Project",#N/A,FALSE,"PROJECT";"Summary -2",#N/A,FALSE,"SUMMARY"}</definedName>
    <definedName name="egw" hidden="1">{"Offgrid",#N/A,FALSE,"OFFGRID";"Region",#N/A,FALSE,"REGION";"Offgrid -2",#N/A,FALSE,"OFFGRID";"WTP",#N/A,FALSE,"WTP";"WTP -2",#N/A,FALSE,"WTP";"Project",#N/A,FALSE,"PROJECT";"Summary -2",#N/A,FALSE,"SUMMARY"}</definedName>
    <definedName name="ẻgwe" localSheetId="12" hidden="1">{"'Sheet1'!$L$16"}</definedName>
    <definedName name="ẻgwe" localSheetId="11" hidden="1">{"'Sheet1'!$L$16"}</definedName>
    <definedName name="ẻgwe" localSheetId="13" hidden="1">{"'Sheet1'!$L$16"}</definedName>
    <definedName name="ẻgwe" localSheetId="16" hidden="1">{"'Sheet1'!$L$16"}</definedName>
    <definedName name="ẻgwe" localSheetId="21" hidden="1">{"'Sheet1'!$L$16"}</definedName>
    <definedName name="ẻgwe" localSheetId="18" hidden="1">{"'Sheet1'!$L$16"}</definedName>
    <definedName name="ẻgwe" localSheetId="19" hidden="1">{"'Sheet1'!$L$16"}</definedName>
    <definedName name="ẻgwe" localSheetId="20" hidden="1">{"'Sheet1'!$L$16"}</definedName>
    <definedName name="ẻgwe" localSheetId="22" hidden="1">{"'Sheet1'!$L$16"}</definedName>
    <definedName name="ẻgwe" localSheetId="24" hidden="1">{"'Sheet1'!$L$16"}</definedName>
    <definedName name="ẻgwe" localSheetId="28" hidden="1">{"'Sheet1'!$L$16"}</definedName>
    <definedName name="ẻgwe" localSheetId="14" hidden="1">{"'Sheet1'!$L$16"}</definedName>
    <definedName name="ẻgwe" hidden="1">{"'Sheet1'!$L$16"}</definedName>
    <definedName name="ẻgwrq" hidden="1">#REF!</definedName>
    <definedName name="EGWWTG" localSheetId="12" hidden="1">{#N/A,#N/A,FALSE,"WBS 1.06";#N/A,#N/A,FALSE,"WBS 1.14";#N/A,#N/A,FALSE,"WBS 1.17";#N/A,#N/A,FALSE,"WBS 1.18"}</definedName>
    <definedName name="EGWWTG" localSheetId="11" hidden="1">{#N/A,#N/A,FALSE,"WBS 1.06";#N/A,#N/A,FALSE,"WBS 1.14";#N/A,#N/A,FALSE,"WBS 1.17";#N/A,#N/A,FALSE,"WBS 1.18"}</definedName>
    <definedName name="EGWWTG" localSheetId="13" hidden="1">{#N/A,#N/A,FALSE,"WBS 1.06";#N/A,#N/A,FALSE,"WBS 1.14";#N/A,#N/A,FALSE,"WBS 1.17";#N/A,#N/A,FALSE,"WBS 1.18"}</definedName>
    <definedName name="EGWWTG" localSheetId="16" hidden="1">{#N/A,#N/A,FALSE,"WBS 1.06";#N/A,#N/A,FALSE,"WBS 1.14";#N/A,#N/A,FALSE,"WBS 1.17";#N/A,#N/A,FALSE,"WBS 1.18"}</definedName>
    <definedName name="EGWWTG" localSheetId="21" hidden="1">{#N/A,#N/A,FALSE,"WBS 1.06";#N/A,#N/A,FALSE,"WBS 1.14";#N/A,#N/A,FALSE,"WBS 1.17";#N/A,#N/A,FALSE,"WBS 1.18"}</definedName>
    <definedName name="EGWWTG" localSheetId="18" hidden="1">{#N/A,#N/A,FALSE,"WBS 1.06";#N/A,#N/A,FALSE,"WBS 1.14";#N/A,#N/A,FALSE,"WBS 1.17";#N/A,#N/A,FALSE,"WBS 1.18"}</definedName>
    <definedName name="EGWWTG" localSheetId="19" hidden="1">{#N/A,#N/A,FALSE,"WBS 1.06";#N/A,#N/A,FALSE,"WBS 1.14";#N/A,#N/A,FALSE,"WBS 1.17";#N/A,#N/A,FALSE,"WBS 1.18"}</definedName>
    <definedName name="EGWWTG" localSheetId="20" hidden="1">{#N/A,#N/A,FALSE,"WBS 1.06";#N/A,#N/A,FALSE,"WBS 1.14";#N/A,#N/A,FALSE,"WBS 1.17";#N/A,#N/A,FALSE,"WBS 1.18"}</definedName>
    <definedName name="EGWWTG" localSheetId="22" hidden="1">{#N/A,#N/A,FALSE,"WBS 1.06";#N/A,#N/A,FALSE,"WBS 1.14";#N/A,#N/A,FALSE,"WBS 1.17";#N/A,#N/A,FALSE,"WBS 1.18"}</definedName>
    <definedName name="EGWWTG" localSheetId="24" hidden="1">{#N/A,#N/A,FALSE,"WBS 1.06";#N/A,#N/A,FALSE,"WBS 1.14";#N/A,#N/A,FALSE,"WBS 1.17";#N/A,#N/A,FALSE,"WBS 1.18"}</definedName>
    <definedName name="EGWWTG" localSheetId="28" hidden="1">{#N/A,#N/A,FALSE,"WBS 1.06";#N/A,#N/A,FALSE,"WBS 1.14";#N/A,#N/A,FALSE,"WBS 1.17";#N/A,#N/A,FALSE,"WBS 1.18"}</definedName>
    <definedName name="EGWWTG" localSheetId="14" hidden="1">{#N/A,#N/A,FALSE,"WBS 1.06";#N/A,#N/A,FALSE,"WBS 1.14";#N/A,#N/A,FALSE,"WBS 1.17";#N/A,#N/A,FALSE,"WBS 1.18"}</definedName>
    <definedName name="EGWWTG" hidden="1">{#N/A,#N/A,FALSE,"WBS 1.06";#N/A,#N/A,FALSE,"WBS 1.14";#N/A,#N/A,FALSE,"WBS 1.17";#N/A,#N/A,FALSE,"WBS 1.18"}</definedName>
    <definedName name="eheh" localSheetId="12" hidden="1">{"Offgrid",#N/A,FALSE,"OFFGRID";"Region",#N/A,FALSE,"REGION";"Offgrid -2",#N/A,FALSE,"OFFGRID";"WTP",#N/A,FALSE,"WTP";"WTP -2",#N/A,FALSE,"WTP";"Project",#N/A,FALSE,"PROJECT";"Summary -2",#N/A,FALSE,"SUMMARY"}</definedName>
    <definedName name="eheh" localSheetId="11" hidden="1">{"Offgrid",#N/A,FALSE,"OFFGRID";"Region",#N/A,FALSE,"REGION";"Offgrid -2",#N/A,FALSE,"OFFGRID";"WTP",#N/A,FALSE,"WTP";"WTP -2",#N/A,FALSE,"WTP";"Project",#N/A,FALSE,"PROJECT";"Summary -2",#N/A,FALSE,"SUMMARY"}</definedName>
    <definedName name="eheh" localSheetId="13" hidden="1">{"Offgrid",#N/A,FALSE,"OFFGRID";"Region",#N/A,FALSE,"REGION";"Offgrid -2",#N/A,FALSE,"OFFGRID";"WTP",#N/A,FALSE,"WTP";"WTP -2",#N/A,FALSE,"WTP";"Project",#N/A,FALSE,"PROJECT";"Summary -2",#N/A,FALSE,"SUMMARY"}</definedName>
    <definedName name="eheh" localSheetId="16" hidden="1">{"Offgrid",#N/A,FALSE,"OFFGRID";"Region",#N/A,FALSE,"REGION";"Offgrid -2",#N/A,FALSE,"OFFGRID";"WTP",#N/A,FALSE,"WTP";"WTP -2",#N/A,FALSE,"WTP";"Project",#N/A,FALSE,"PROJECT";"Summary -2",#N/A,FALSE,"SUMMARY"}</definedName>
    <definedName name="eheh" localSheetId="21" hidden="1">{"Offgrid",#N/A,FALSE,"OFFGRID";"Region",#N/A,FALSE,"REGION";"Offgrid -2",#N/A,FALSE,"OFFGRID";"WTP",#N/A,FALSE,"WTP";"WTP -2",#N/A,FALSE,"WTP";"Project",#N/A,FALSE,"PROJECT";"Summary -2",#N/A,FALSE,"SUMMARY"}</definedName>
    <definedName name="eheh" localSheetId="18" hidden="1">{"Offgrid",#N/A,FALSE,"OFFGRID";"Region",#N/A,FALSE,"REGION";"Offgrid -2",#N/A,FALSE,"OFFGRID";"WTP",#N/A,FALSE,"WTP";"WTP -2",#N/A,FALSE,"WTP";"Project",#N/A,FALSE,"PROJECT";"Summary -2",#N/A,FALSE,"SUMMARY"}</definedName>
    <definedName name="eheh" localSheetId="19" hidden="1">{"Offgrid",#N/A,FALSE,"OFFGRID";"Region",#N/A,FALSE,"REGION";"Offgrid -2",#N/A,FALSE,"OFFGRID";"WTP",#N/A,FALSE,"WTP";"WTP -2",#N/A,FALSE,"WTP";"Project",#N/A,FALSE,"PROJECT";"Summary -2",#N/A,FALSE,"SUMMARY"}</definedName>
    <definedName name="eheh" localSheetId="20" hidden="1">{"Offgrid",#N/A,FALSE,"OFFGRID";"Region",#N/A,FALSE,"REGION";"Offgrid -2",#N/A,FALSE,"OFFGRID";"WTP",#N/A,FALSE,"WTP";"WTP -2",#N/A,FALSE,"WTP";"Project",#N/A,FALSE,"PROJECT";"Summary -2",#N/A,FALSE,"SUMMARY"}</definedName>
    <definedName name="eheh" localSheetId="22" hidden="1">{"Offgrid",#N/A,FALSE,"OFFGRID";"Region",#N/A,FALSE,"REGION";"Offgrid -2",#N/A,FALSE,"OFFGRID";"WTP",#N/A,FALSE,"WTP";"WTP -2",#N/A,FALSE,"WTP";"Project",#N/A,FALSE,"PROJECT";"Summary -2",#N/A,FALSE,"SUMMARY"}</definedName>
    <definedName name="eheh" localSheetId="24" hidden="1">{"Offgrid",#N/A,FALSE,"OFFGRID";"Region",#N/A,FALSE,"REGION";"Offgrid -2",#N/A,FALSE,"OFFGRID";"WTP",#N/A,FALSE,"WTP";"WTP -2",#N/A,FALSE,"WTP";"Project",#N/A,FALSE,"PROJECT";"Summary -2",#N/A,FALSE,"SUMMARY"}</definedName>
    <definedName name="eheh" localSheetId="28" hidden="1">{"Offgrid",#N/A,FALSE,"OFFGRID";"Region",#N/A,FALSE,"REGION";"Offgrid -2",#N/A,FALSE,"OFFGRID";"WTP",#N/A,FALSE,"WTP";"WTP -2",#N/A,FALSE,"WTP";"Project",#N/A,FALSE,"PROJECT";"Summary -2",#N/A,FALSE,"SUMMARY"}</definedName>
    <definedName name="eheh" localSheetId="14" hidden="1">{"Offgrid",#N/A,FALSE,"OFFGRID";"Region",#N/A,FALSE,"REGION";"Offgrid -2",#N/A,FALSE,"OFFGRID";"WTP",#N/A,FALSE,"WTP";"WTP -2",#N/A,FALSE,"WTP";"Project",#N/A,FALSE,"PROJECT";"Summary -2",#N/A,FALSE,"SUMMARY"}</definedName>
    <definedName name="eheh" hidden="1">{"Offgrid",#N/A,FALSE,"OFFGRID";"Region",#N/A,FALSE,"REGION";"Offgrid -2",#N/A,FALSE,"OFFGRID";"WTP",#N/A,FALSE,"WTP";"WTP -2",#N/A,FALSE,"WTP";"Project",#N/A,FALSE,"PROJECT";"Summary -2",#N/A,FALSE,"SUMMARY"}</definedName>
    <definedName name="ehetheth" localSheetId="12" hidden="1">{"'Sheet1'!$L$16"}</definedName>
    <definedName name="ehetheth" localSheetId="11" hidden="1">{"'Sheet1'!$L$16"}</definedName>
    <definedName name="ehetheth" localSheetId="13" hidden="1">{"'Sheet1'!$L$16"}</definedName>
    <definedName name="ehetheth" localSheetId="16" hidden="1">{"'Sheet1'!$L$16"}</definedName>
    <definedName name="ehetheth" localSheetId="21" hidden="1">{"'Sheet1'!$L$16"}</definedName>
    <definedName name="ehetheth" localSheetId="18" hidden="1">{"'Sheet1'!$L$16"}</definedName>
    <definedName name="ehetheth" localSheetId="19" hidden="1">{"'Sheet1'!$L$16"}</definedName>
    <definedName name="ehetheth" localSheetId="20" hidden="1">{"'Sheet1'!$L$16"}</definedName>
    <definedName name="ehetheth" localSheetId="22" hidden="1">{"'Sheet1'!$L$16"}</definedName>
    <definedName name="ehetheth" localSheetId="24" hidden="1">{"'Sheet1'!$L$16"}</definedName>
    <definedName name="ehetheth" localSheetId="28" hidden="1">{"'Sheet1'!$L$16"}</definedName>
    <definedName name="ehetheth" localSheetId="14" hidden="1">{"'Sheet1'!$L$16"}</definedName>
    <definedName name="ehetheth" hidden="1">{"'Sheet1'!$L$16"}</definedName>
    <definedName name="ehsrt" localSheetId="12" hidden="1">{"'Sheet1'!$L$16"}</definedName>
    <definedName name="ehsrt" localSheetId="11" hidden="1">{"'Sheet1'!$L$16"}</definedName>
    <definedName name="ehsrt" localSheetId="13" hidden="1">{"'Sheet1'!$L$16"}</definedName>
    <definedName name="ehsrt" localSheetId="16" hidden="1">{"'Sheet1'!$L$16"}</definedName>
    <definedName name="ehsrt" localSheetId="21" hidden="1">{"'Sheet1'!$L$16"}</definedName>
    <definedName name="ehsrt" localSheetId="18" hidden="1">{"'Sheet1'!$L$16"}</definedName>
    <definedName name="ehsrt" localSheetId="19" hidden="1">{"'Sheet1'!$L$16"}</definedName>
    <definedName name="ehsrt" localSheetId="20" hidden="1">{"'Sheet1'!$L$16"}</definedName>
    <definedName name="ehsrt" localSheetId="22" hidden="1">{"'Sheet1'!$L$16"}</definedName>
    <definedName name="ehsrt" localSheetId="24" hidden="1">{"'Sheet1'!$L$16"}</definedName>
    <definedName name="ehsrt" localSheetId="28" hidden="1">{"'Sheet1'!$L$16"}</definedName>
    <definedName name="ehsrt" localSheetId="14" hidden="1">{"'Sheet1'!$L$16"}</definedName>
    <definedName name="ehsrt" hidden="1">{"'Sheet1'!$L$16"}</definedName>
    <definedName name="eïhd" localSheetId="12" hidden="1">{"'Sheet1'!$L$16"}</definedName>
    <definedName name="eïhd" localSheetId="11" hidden="1">{"'Sheet1'!$L$16"}</definedName>
    <definedName name="eïhd" localSheetId="13" hidden="1">{"'Sheet1'!$L$16"}</definedName>
    <definedName name="eïhd" localSheetId="16" hidden="1">{"'Sheet1'!$L$16"}</definedName>
    <definedName name="eïhd" localSheetId="21" hidden="1">{"'Sheet1'!$L$16"}</definedName>
    <definedName name="eïhd" localSheetId="18" hidden="1">{"'Sheet1'!$L$16"}</definedName>
    <definedName name="eïhd" localSheetId="19" hidden="1">{"'Sheet1'!$L$16"}</definedName>
    <definedName name="eïhd" localSheetId="20" hidden="1">{"'Sheet1'!$L$16"}</definedName>
    <definedName name="eïhd" localSheetId="22" hidden="1">{"'Sheet1'!$L$16"}</definedName>
    <definedName name="eïhd" localSheetId="24" hidden="1">{"'Sheet1'!$L$16"}</definedName>
    <definedName name="eïhd" localSheetId="28" hidden="1">{"'Sheet1'!$L$16"}</definedName>
    <definedName name="eïhd" localSheetId="14" hidden="1">{"'Sheet1'!$L$16"}</definedName>
    <definedName name="eïhd" hidden="1">{"'Sheet1'!$L$16"}</definedName>
    <definedName name="eiop" localSheetId="12" hidden="1">{#N/A,#N/A,FALSE,"COVER";#N/A,#N/A,FALSE,"0";#N/A,#N/A,FALSE,"1";#N/A,#N/A,FALSE,"2";#N/A,#N/A,FALSE,"3";#N/A,#N/A,FALSE,"4";#N/A,#N/A,FALSE,"5";#N/A,#N/A,FALSE,"6";#N/A,#N/A,FALSE,"7";#N/A,#N/A,FALSE,"8";#N/A,#N/A,FALSE,"9";#N/A,#N/A,FALSE,"10";#N/A,#N/A,FALSE,"11"}</definedName>
    <definedName name="eiop" localSheetId="11" hidden="1">{#N/A,#N/A,FALSE,"COVER";#N/A,#N/A,FALSE,"0";#N/A,#N/A,FALSE,"1";#N/A,#N/A,FALSE,"2";#N/A,#N/A,FALSE,"3";#N/A,#N/A,FALSE,"4";#N/A,#N/A,FALSE,"5";#N/A,#N/A,FALSE,"6";#N/A,#N/A,FALSE,"7";#N/A,#N/A,FALSE,"8";#N/A,#N/A,FALSE,"9";#N/A,#N/A,FALSE,"10";#N/A,#N/A,FALSE,"11"}</definedName>
    <definedName name="eiop" localSheetId="13" hidden="1">{#N/A,#N/A,FALSE,"COVER";#N/A,#N/A,FALSE,"0";#N/A,#N/A,FALSE,"1";#N/A,#N/A,FALSE,"2";#N/A,#N/A,FALSE,"3";#N/A,#N/A,FALSE,"4";#N/A,#N/A,FALSE,"5";#N/A,#N/A,FALSE,"6";#N/A,#N/A,FALSE,"7";#N/A,#N/A,FALSE,"8";#N/A,#N/A,FALSE,"9";#N/A,#N/A,FALSE,"10";#N/A,#N/A,FALSE,"11"}</definedName>
    <definedName name="eiop" localSheetId="16" hidden="1">{#N/A,#N/A,FALSE,"COVER";#N/A,#N/A,FALSE,"0";#N/A,#N/A,FALSE,"1";#N/A,#N/A,FALSE,"2";#N/A,#N/A,FALSE,"3";#N/A,#N/A,FALSE,"4";#N/A,#N/A,FALSE,"5";#N/A,#N/A,FALSE,"6";#N/A,#N/A,FALSE,"7";#N/A,#N/A,FALSE,"8";#N/A,#N/A,FALSE,"9";#N/A,#N/A,FALSE,"10";#N/A,#N/A,FALSE,"11"}</definedName>
    <definedName name="eiop" localSheetId="21" hidden="1">{#N/A,#N/A,FALSE,"COVER";#N/A,#N/A,FALSE,"0";#N/A,#N/A,FALSE,"1";#N/A,#N/A,FALSE,"2";#N/A,#N/A,FALSE,"3";#N/A,#N/A,FALSE,"4";#N/A,#N/A,FALSE,"5";#N/A,#N/A,FALSE,"6";#N/A,#N/A,FALSE,"7";#N/A,#N/A,FALSE,"8";#N/A,#N/A,FALSE,"9";#N/A,#N/A,FALSE,"10";#N/A,#N/A,FALSE,"11"}</definedName>
    <definedName name="eiop" localSheetId="18" hidden="1">{#N/A,#N/A,FALSE,"COVER";#N/A,#N/A,FALSE,"0";#N/A,#N/A,FALSE,"1";#N/A,#N/A,FALSE,"2";#N/A,#N/A,FALSE,"3";#N/A,#N/A,FALSE,"4";#N/A,#N/A,FALSE,"5";#N/A,#N/A,FALSE,"6";#N/A,#N/A,FALSE,"7";#N/A,#N/A,FALSE,"8";#N/A,#N/A,FALSE,"9";#N/A,#N/A,FALSE,"10";#N/A,#N/A,FALSE,"11"}</definedName>
    <definedName name="eiop" localSheetId="19" hidden="1">{#N/A,#N/A,FALSE,"COVER";#N/A,#N/A,FALSE,"0";#N/A,#N/A,FALSE,"1";#N/A,#N/A,FALSE,"2";#N/A,#N/A,FALSE,"3";#N/A,#N/A,FALSE,"4";#N/A,#N/A,FALSE,"5";#N/A,#N/A,FALSE,"6";#N/A,#N/A,FALSE,"7";#N/A,#N/A,FALSE,"8";#N/A,#N/A,FALSE,"9";#N/A,#N/A,FALSE,"10";#N/A,#N/A,FALSE,"11"}</definedName>
    <definedName name="eiop" localSheetId="20" hidden="1">{#N/A,#N/A,FALSE,"COVER";#N/A,#N/A,FALSE,"0";#N/A,#N/A,FALSE,"1";#N/A,#N/A,FALSE,"2";#N/A,#N/A,FALSE,"3";#N/A,#N/A,FALSE,"4";#N/A,#N/A,FALSE,"5";#N/A,#N/A,FALSE,"6";#N/A,#N/A,FALSE,"7";#N/A,#N/A,FALSE,"8";#N/A,#N/A,FALSE,"9";#N/A,#N/A,FALSE,"10";#N/A,#N/A,FALSE,"11"}</definedName>
    <definedName name="eiop" localSheetId="22" hidden="1">{#N/A,#N/A,FALSE,"COVER";#N/A,#N/A,FALSE,"0";#N/A,#N/A,FALSE,"1";#N/A,#N/A,FALSE,"2";#N/A,#N/A,FALSE,"3";#N/A,#N/A,FALSE,"4";#N/A,#N/A,FALSE,"5";#N/A,#N/A,FALSE,"6";#N/A,#N/A,FALSE,"7";#N/A,#N/A,FALSE,"8";#N/A,#N/A,FALSE,"9";#N/A,#N/A,FALSE,"10";#N/A,#N/A,FALSE,"11"}</definedName>
    <definedName name="eiop" localSheetId="24" hidden="1">{#N/A,#N/A,FALSE,"COVER";#N/A,#N/A,FALSE,"0";#N/A,#N/A,FALSE,"1";#N/A,#N/A,FALSE,"2";#N/A,#N/A,FALSE,"3";#N/A,#N/A,FALSE,"4";#N/A,#N/A,FALSE,"5";#N/A,#N/A,FALSE,"6";#N/A,#N/A,FALSE,"7";#N/A,#N/A,FALSE,"8";#N/A,#N/A,FALSE,"9";#N/A,#N/A,FALSE,"10";#N/A,#N/A,FALSE,"11"}</definedName>
    <definedName name="eiop" localSheetId="28" hidden="1">{#N/A,#N/A,FALSE,"COVER";#N/A,#N/A,FALSE,"0";#N/A,#N/A,FALSE,"1";#N/A,#N/A,FALSE,"2";#N/A,#N/A,FALSE,"3";#N/A,#N/A,FALSE,"4";#N/A,#N/A,FALSE,"5";#N/A,#N/A,FALSE,"6";#N/A,#N/A,FALSE,"7";#N/A,#N/A,FALSE,"8";#N/A,#N/A,FALSE,"9";#N/A,#N/A,FALSE,"10";#N/A,#N/A,FALSE,"11"}</definedName>
    <definedName name="eiop" localSheetId="14" hidden="1">{#N/A,#N/A,FALSE,"COVER";#N/A,#N/A,FALSE,"0";#N/A,#N/A,FALSE,"1";#N/A,#N/A,FALSE,"2";#N/A,#N/A,FALSE,"3";#N/A,#N/A,FALSE,"4";#N/A,#N/A,FALSE,"5";#N/A,#N/A,FALSE,"6";#N/A,#N/A,FALSE,"7";#N/A,#N/A,FALSE,"8";#N/A,#N/A,FALSE,"9";#N/A,#N/A,FALSE,"10";#N/A,#N/A,FALSE,"11"}</definedName>
    <definedName name="eiop" hidden="1">{#N/A,#N/A,FALSE,"COVER";#N/A,#N/A,FALSE,"0";#N/A,#N/A,FALSE,"1";#N/A,#N/A,FALSE,"2";#N/A,#N/A,FALSE,"3";#N/A,#N/A,FALSE,"4";#N/A,#N/A,FALSE,"5";#N/A,#N/A,FALSE,"6";#N/A,#N/A,FALSE,"7";#N/A,#N/A,FALSE,"8";#N/A,#N/A,FALSE,"9";#N/A,#N/A,FALSE,"10";#N/A,#N/A,FALSE,"11"}</definedName>
    <definedName name="ej" localSheetId="12" hidden="1">{"'용역비'!$A$4:$C$8"}</definedName>
    <definedName name="ej" localSheetId="11" hidden="1">{"'용역비'!$A$4:$C$8"}</definedName>
    <definedName name="ej" localSheetId="13" hidden="1">{"'용역비'!$A$4:$C$8"}</definedName>
    <definedName name="ej" localSheetId="16" hidden="1">{"'용역비'!$A$4:$C$8"}</definedName>
    <definedName name="ej" localSheetId="21" hidden="1">{"'용역비'!$A$4:$C$8"}</definedName>
    <definedName name="ej" localSheetId="18" hidden="1">{"'용역비'!$A$4:$C$8"}</definedName>
    <definedName name="ej" localSheetId="19" hidden="1">{"'용역비'!$A$4:$C$8"}</definedName>
    <definedName name="ej" localSheetId="20" hidden="1">{"'용역비'!$A$4:$C$8"}</definedName>
    <definedName name="ej" localSheetId="22" hidden="1">{"'용역비'!$A$4:$C$8"}</definedName>
    <definedName name="ej" localSheetId="24" hidden="1">{"'용역비'!$A$4:$C$8"}</definedName>
    <definedName name="ej" localSheetId="28" hidden="1">{"'용역비'!$A$4:$C$8"}</definedName>
    <definedName name="ej" localSheetId="14" hidden="1">{"'용역비'!$A$4:$C$8"}</definedName>
    <definedName name="ej" hidden="1">{"'용역비'!$A$4:$C$8"}</definedName>
    <definedName name="ej_1" localSheetId="12" hidden="1">{"'용역비'!$A$4:$C$8"}</definedName>
    <definedName name="ej_1" localSheetId="11" hidden="1">{"'용역비'!$A$4:$C$8"}</definedName>
    <definedName name="ej_1" localSheetId="13" hidden="1">{"'용역비'!$A$4:$C$8"}</definedName>
    <definedName name="ej_1" localSheetId="16" hidden="1">{"'용역비'!$A$4:$C$8"}</definedName>
    <definedName name="ej_1" localSheetId="21" hidden="1">{"'용역비'!$A$4:$C$8"}</definedName>
    <definedName name="ej_1" localSheetId="18" hidden="1">{"'용역비'!$A$4:$C$8"}</definedName>
    <definedName name="ej_1" localSheetId="19" hidden="1">{"'용역비'!$A$4:$C$8"}</definedName>
    <definedName name="ej_1" localSheetId="20" hidden="1">{"'용역비'!$A$4:$C$8"}</definedName>
    <definedName name="ej_1" localSheetId="22" hidden="1">{"'용역비'!$A$4:$C$8"}</definedName>
    <definedName name="ej_1" localSheetId="24" hidden="1">{"'용역비'!$A$4:$C$8"}</definedName>
    <definedName name="ej_1" localSheetId="28" hidden="1">{"'용역비'!$A$4:$C$8"}</definedName>
    <definedName name="ej_1" localSheetId="14" hidden="1">{"'용역비'!$A$4:$C$8"}</definedName>
    <definedName name="ej_1" hidden="1">{"'용역비'!$A$4:$C$8"}</definedName>
    <definedName name="ej_2" localSheetId="12" hidden="1">{"'용역비'!$A$4:$C$8"}</definedName>
    <definedName name="ej_2" localSheetId="11" hidden="1">{"'용역비'!$A$4:$C$8"}</definedName>
    <definedName name="ej_2" localSheetId="13" hidden="1">{"'용역비'!$A$4:$C$8"}</definedName>
    <definedName name="ej_2" localSheetId="16" hidden="1">{"'용역비'!$A$4:$C$8"}</definedName>
    <definedName name="ej_2" localSheetId="21" hidden="1">{"'용역비'!$A$4:$C$8"}</definedName>
    <definedName name="ej_2" localSheetId="18" hidden="1">{"'용역비'!$A$4:$C$8"}</definedName>
    <definedName name="ej_2" localSheetId="19" hidden="1">{"'용역비'!$A$4:$C$8"}</definedName>
    <definedName name="ej_2" localSheetId="20" hidden="1">{"'용역비'!$A$4:$C$8"}</definedName>
    <definedName name="ej_2" localSheetId="22" hidden="1">{"'용역비'!$A$4:$C$8"}</definedName>
    <definedName name="ej_2" localSheetId="24" hidden="1">{"'용역비'!$A$4:$C$8"}</definedName>
    <definedName name="ej_2" localSheetId="28" hidden="1">{"'용역비'!$A$4:$C$8"}</definedName>
    <definedName name="ej_2" localSheetId="14" hidden="1">{"'용역비'!$A$4:$C$8"}</definedName>
    <definedName name="ej_2" hidden="1">{"'용역비'!$A$4:$C$8"}</definedName>
    <definedName name="ej_3" localSheetId="12" hidden="1">{"'용역비'!$A$4:$C$8"}</definedName>
    <definedName name="ej_3" localSheetId="11" hidden="1">{"'용역비'!$A$4:$C$8"}</definedName>
    <definedName name="ej_3" localSheetId="13" hidden="1">{"'용역비'!$A$4:$C$8"}</definedName>
    <definedName name="ej_3" localSheetId="16" hidden="1">{"'용역비'!$A$4:$C$8"}</definedName>
    <definedName name="ej_3" localSheetId="21" hidden="1">{"'용역비'!$A$4:$C$8"}</definedName>
    <definedName name="ej_3" localSheetId="18" hidden="1">{"'용역비'!$A$4:$C$8"}</definedName>
    <definedName name="ej_3" localSheetId="19" hidden="1">{"'용역비'!$A$4:$C$8"}</definedName>
    <definedName name="ej_3" localSheetId="20" hidden="1">{"'용역비'!$A$4:$C$8"}</definedName>
    <definedName name="ej_3" localSheetId="22" hidden="1">{"'용역비'!$A$4:$C$8"}</definedName>
    <definedName name="ej_3" localSheetId="24" hidden="1">{"'용역비'!$A$4:$C$8"}</definedName>
    <definedName name="ej_3" localSheetId="28" hidden="1">{"'용역비'!$A$4:$C$8"}</definedName>
    <definedName name="ej_3" localSheetId="14" hidden="1">{"'용역비'!$A$4:$C$8"}</definedName>
    <definedName name="ej_3" hidden="1">{"'용역비'!$A$4:$C$8"}</definedName>
    <definedName name="ej_4" localSheetId="12" hidden="1">{"'용역비'!$A$4:$C$8"}</definedName>
    <definedName name="ej_4" localSheetId="11" hidden="1">{"'용역비'!$A$4:$C$8"}</definedName>
    <definedName name="ej_4" localSheetId="13" hidden="1">{"'용역비'!$A$4:$C$8"}</definedName>
    <definedName name="ej_4" localSheetId="16" hidden="1">{"'용역비'!$A$4:$C$8"}</definedName>
    <definedName name="ej_4" localSheetId="21" hidden="1">{"'용역비'!$A$4:$C$8"}</definedName>
    <definedName name="ej_4" localSheetId="18" hidden="1">{"'용역비'!$A$4:$C$8"}</definedName>
    <definedName name="ej_4" localSheetId="19" hidden="1">{"'용역비'!$A$4:$C$8"}</definedName>
    <definedName name="ej_4" localSheetId="20" hidden="1">{"'용역비'!$A$4:$C$8"}</definedName>
    <definedName name="ej_4" localSheetId="22" hidden="1">{"'용역비'!$A$4:$C$8"}</definedName>
    <definedName name="ej_4" localSheetId="24" hidden="1">{"'용역비'!$A$4:$C$8"}</definedName>
    <definedName name="ej_4" localSheetId="28" hidden="1">{"'용역비'!$A$4:$C$8"}</definedName>
    <definedName name="ej_4" localSheetId="14" hidden="1">{"'용역비'!$A$4:$C$8"}</definedName>
    <definedName name="ej_4" hidden="1">{"'용역비'!$A$4:$C$8"}</definedName>
    <definedName name="ej_5" localSheetId="12" hidden="1">{"'용역비'!$A$4:$C$8"}</definedName>
    <definedName name="ej_5" localSheetId="11" hidden="1">{"'용역비'!$A$4:$C$8"}</definedName>
    <definedName name="ej_5" localSheetId="13" hidden="1">{"'용역비'!$A$4:$C$8"}</definedName>
    <definedName name="ej_5" localSheetId="16" hidden="1">{"'용역비'!$A$4:$C$8"}</definedName>
    <definedName name="ej_5" localSheetId="21" hidden="1">{"'용역비'!$A$4:$C$8"}</definedName>
    <definedName name="ej_5" localSheetId="18" hidden="1">{"'용역비'!$A$4:$C$8"}</definedName>
    <definedName name="ej_5" localSheetId="19" hidden="1">{"'용역비'!$A$4:$C$8"}</definedName>
    <definedName name="ej_5" localSheetId="20" hidden="1">{"'용역비'!$A$4:$C$8"}</definedName>
    <definedName name="ej_5" localSheetId="22" hidden="1">{"'용역비'!$A$4:$C$8"}</definedName>
    <definedName name="ej_5" localSheetId="24" hidden="1">{"'용역비'!$A$4:$C$8"}</definedName>
    <definedName name="ej_5" localSheetId="28" hidden="1">{"'용역비'!$A$4:$C$8"}</definedName>
    <definedName name="ej_5" localSheetId="14" hidden="1">{"'용역비'!$A$4:$C$8"}</definedName>
    <definedName name="ej_5" hidden="1">{"'용역비'!$A$4:$C$8"}</definedName>
    <definedName name="EK" hidden="1">#REF!</definedName>
    <definedName name="EL" localSheetId="12" hidden="1">{"'Sheet1'!$L$16"}</definedName>
    <definedName name="EL" localSheetId="11" hidden="1">{"'Sheet1'!$L$16"}</definedName>
    <definedName name="EL" localSheetId="13" hidden="1">{"'Sheet1'!$L$16"}</definedName>
    <definedName name="EL" localSheetId="16" hidden="1">{"'Sheet1'!$L$16"}</definedName>
    <definedName name="EL" localSheetId="21" hidden="1">{"'Sheet1'!$L$16"}</definedName>
    <definedName name="EL" localSheetId="18" hidden="1">{"'Sheet1'!$L$16"}</definedName>
    <definedName name="EL" localSheetId="19" hidden="1">{"'Sheet1'!$L$16"}</definedName>
    <definedName name="EL" localSheetId="20" hidden="1">{"'Sheet1'!$L$16"}</definedName>
    <definedName name="EL" localSheetId="22" hidden="1">{"'Sheet1'!$L$16"}</definedName>
    <definedName name="EL" localSheetId="24" hidden="1">{"'Sheet1'!$L$16"}</definedName>
    <definedName name="EL" localSheetId="28" hidden="1">{"'Sheet1'!$L$16"}</definedName>
    <definedName name="EL" localSheetId="14" hidden="1">{"'Sheet1'!$L$16"}</definedName>
    <definedName name="EL" hidden="1">{"'Sheet1'!$L$16"}</definedName>
    <definedName name="Ele" localSheetId="12" hidden="1">{"'Break down'!$A$4"}</definedName>
    <definedName name="Ele" localSheetId="11" hidden="1">{"'Break down'!$A$4"}</definedName>
    <definedName name="Ele" localSheetId="13" hidden="1">{"'Break down'!$A$4"}</definedName>
    <definedName name="Ele" localSheetId="16" hidden="1">{"'Break down'!$A$4"}</definedName>
    <definedName name="Ele" localSheetId="21" hidden="1">{"'Break down'!$A$4"}</definedName>
    <definedName name="Ele" localSheetId="18" hidden="1">{"'Break down'!$A$4"}</definedName>
    <definedName name="Ele" localSheetId="19" hidden="1">{"'Break down'!$A$4"}</definedName>
    <definedName name="Ele" localSheetId="20" hidden="1">{"'Break down'!$A$4"}</definedName>
    <definedName name="Ele" localSheetId="22" hidden="1">{"'Break down'!$A$4"}</definedName>
    <definedName name="Ele" localSheetId="24" hidden="1">{"'Break down'!$A$4"}</definedName>
    <definedName name="Ele" localSheetId="28" hidden="1">{"'Break down'!$A$4"}</definedName>
    <definedName name="Ele" localSheetId="14" hidden="1">{"'Break down'!$A$4"}</definedName>
    <definedName name="Ele" hidden="1">{"'Break down'!$A$4"}</definedName>
    <definedName name="ELEC" hidden="1">#REF!</definedName>
    <definedName name="ElectricWork" hidden="1">#REF!</definedName>
    <definedName name="ELEE" localSheetId="12" hidden="1">{"'Break down'!$A$4"}</definedName>
    <definedName name="ELEE" localSheetId="11" hidden="1">{"'Break down'!$A$4"}</definedName>
    <definedName name="ELEE" localSheetId="13" hidden="1">{"'Break down'!$A$4"}</definedName>
    <definedName name="ELEE" localSheetId="16" hidden="1">{"'Break down'!$A$4"}</definedName>
    <definedName name="ELEE" localSheetId="21" hidden="1">{"'Break down'!$A$4"}</definedName>
    <definedName name="ELEE" localSheetId="18" hidden="1">{"'Break down'!$A$4"}</definedName>
    <definedName name="ELEE" localSheetId="19" hidden="1">{"'Break down'!$A$4"}</definedName>
    <definedName name="ELEE" localSheetId="20" hidden="1">{"'Break down'!$A$4"}</definedName>
    <definedName name="ELEE" localSheetId="22" hidden="1">{"'Break down'!$A$4"}</definedName>
    <definedName name="ELEE" localSheetId="24" hidden="1">{"'Break down'!$A$4"}</definedName>
    <definedName name="ELEE" localSheetId="28" hidden="1">{"'Break down'!$A$4"}</definedName>
    <definedName name="ELEE" localSheetId="14" hidden="1">{"'Break down'!$A$4"}</definedName>
    <definedName name="ELEE" hidden="1">{"'Break down'!$A$4"}</definedName>
    <definedName name="ELELLELEELE" localSheetId="12" hidden="1">{#N/A,#N/A,FALSE,"주간공정";#N/A,#N/A,FALSE,"주간보고";#N/A,#N/A,FALSE,"주간공정표"}</definedName>
    <definedName name="ELELLELEELE" localSheetId="11" hidden="1">{#N/A,#N/A,FALSE,"주간공정";#N/A,#N/A,FALSE,"주간보고";#N/A,#N/A,FALSE,"주간공정표"}</definedName>
    <definedName name="ELELLELEELE" localSheetId="13" hidden="1">{#N/A,#N/A,FALSE,"주간공정";#N/A,#N/A,FALSE,"주간보고";#N/A,#N/A,FALSE,"주간공정표"}</definedName>
    <definedName name="ELELLELEELE" localSheetId="16" hidden="1">{#N/A,#N/A,FALSE,"주간공정";#N/A,#N/A,FALSE,"주간보고";#N/A,#N/A,FALSE,"주간공정표"}</definedName>
    <definedName name="ELELLELEELE" localSheetId="21" hidden="1">{#N/A,#N/A,FALSE,"주간공정";#N/A,#N/A,FALSE,"주간보고";#N/A,#N/A,FALSE,"주간공정표"}</definedName>
    <definedName name="ELELLELEELE" localSheetId="18" hidden="1">{#N/A,#N/A,FALSE,"주간공정";#N/A,#N/A,FALSE,"주간보고";#N/A,#N/A,FALSE,"주간공정표"}</definedName>
    <definedName name="ELELLELEELE" localSheetId="19" hidden="1">{#N/A,#N/A,FALSE,"주간공정";#N/A,#N/A,FALSE,"주간보고";#N/A,#N/A,FALSE,"주간공정표"}</definedName>
    <definedName name="ELELLELEELE" localSheetId="20" hidden="1">{#N/A,#N/A,FALSE,"주간공정";#N/A,#N/A,FALSE,"주간보고";#N/A,#N/A,FALSE,"주간공정표"}</definedName>
    <definedName name="ELELLELEELE" localSheetId="22" hidden="1">{#N/A,#N/A,FALSE,"주간공정";#N/A,#N/A,FALSE,"주간보고";#N/A,#N/A,FALSE,"주간공정표"}</definedName>
    <definedName name="ELELLELEELE" localSheetId="24" hidden="1">{#N/A,#N/A,FALSE,"주간공정";#N/A,#N/A,FALSE,"주간보고";#N/A,#N/A,FALSE,"주간공정표"}</definedName>
    <definedName name="ELELLELEELE" localSheetId="28" hidden="1">{#N/A,#N/A,FALSE,"주간공정";#N/A,#N/A,FALSE,"주간보고";#N/A,#N/A,FALSE,"주간공정표"}</definedName>
    <definedName name="ELELLELEELE" localSheetId="14" hidden="1">{#N/A,#N/A,FALSE,"주간공정";#N/A,#N/A,FALSE,"주간보고";#N/A,#N/A,FALSE,"주간공정표"}</definedName>
    <definedName name="ELELLELEELE" hidden="1">{#N/A,#N/A,FALSE,"주간공정";#N/A,#N/A,FALSE,"주간보고";#N/A,#N/A,FALSE,"주간공정표"}</definedName>
    <definedName name="elle18" localSheetId="12" hidden="1">{#N/A,#N/A,FALSE,"CCTV"}</definedName>
    <definedName name="elle18" localSheetId="11" hidden="1">{#N/A,#N/A,FALSE,"CCTV"}</definedName>
    <definedName name="elle18" localSheetId="13" hidden="1">{#N/A,#N/A,FALSE,"CCTV"}</definedName>
    <definedName name="elle18" localSheetId="16" hidden="1">{#N/A,#N/A,FALSE,"CCTV"}</definedName>
    <definedName name="elle18" localSheetId="21" hidden="1">{#N/A,#N/A,FALSE,"CCTV"}</definedName>
    <definedName name="elle18" localSheetId="18" hidden="1">{#N/A,#N/A,FALSE,"CCTV"}</definedName>
    <definedName name="elle18" localSheetId="19" hidden="1">{#N/A,#N/A,FALSE,"CCTV"}</definedName>
    <definedName name="elle18" localSheetId="20" hidden="1">{#N/A,#N/A,FALSE,"CCTV"}</definedName>
    <definedName name="elle18" localSheetId="22" hidden="1">{#N/A,#N/A,FALSE,"CCTV"}</definedName>
    <definedName name="elle18" localSheetId="24" hidden="1">{#N/A,#N/A,FALSE,"CCTV"}</definedName>
    <definedName name="elle18" localSheetId="28" hidden="1">{#N/A,#N/A,FALSE,"CCTV"}</definedName>
    <definedName name="elle18" localSheetId="14" hidden="1">{#N/A,#N/A,FALSE,"CCTV"}</definedName>
    <definedName name="elle18" hidden="1">{#N/A,#N/A,FALSE,"CCTV"}</definedName>
    <definedName name="ELLEN1" localSheetId="12" hidden="1">{#N/A,#N/A,FALSE,"CCTV"}</definedName>
    <definedName name="ELLEN1" localSheetId="11" hidden="1">{#N/A,#N/A,FALSE,"CCTV"}</definedName>
    <definedName name="ELLEN1" localSheetId="13" hidden="1">{#N/A,#N/A,FALSE,"CCTV"}</definedName>
    <definedName name="ELLEN1" localSheetId="16" hidden="1">{#N/A,#N/A,FALSE,"CCTV"}</definedName>
    <definedName name="ELLEN1" localSheetId="21" hidden="1">{#N/A,#N/A,FALSE,"CCTV"}</definedName>
    <definedName name="ELLEN1" localSheetId="18" hidden="1">{#N/A,#N/A,FALSE,"CCTV"}</definedName>
    <definedName name="ELLEN1" localSheetId="19" hidden="1">{#N/A,#N/A,FALSE,"CCTV"}</definedName>
    <definedName name="ELLEN1" localSheetId="20" hidden="1">{#N/A,#N/A,FALSE,"CCTV"}</definedName>
    <definedName name="ELLEN1" localSheetId="22" hidden="1">{#N/A,#N/A,FALSE,"CCTV"}</definedName>
    <definedName name="ELLEN1" localSheetId="24" hidden="1">{#N/A,#N/A,FALSE,"CCTV"}</definedName>
    <definedName name="ELLEN1" localSheetId="28" hidden="1">{#N/A,#N/A,FALSE,"CCTV"}</definedName>
    <definedName name="ELLEN1" localSheetId="14" hidden="1">{#N/A,#N/A,FALSE,"CCTV"}</definedName>
    <definedName name="ELLEN1" hidden="1">{#N/A,#N/A,FALSE,"CCTV"}</definedName>
    <definedName name="ELLEN10" localSheetId="12" hidden="1">{#N/A,#N/A,FALSE,"CCTV"}</definedName>
    <definedName name="ELLEN10" localSheetId="11" hidden="1">{#N/A,#N/A,FALSE,"CCTV"}</definedName>
    <definedName name="ELLEN10" localSheetId="13" hidden="1">{#N/A,#N/A,FALSE,"CCTV"}</definedName>
    <definedName name="ELLEN10" localSheetId="16" hidden="1">{#N/A,#N/A,FALSE,"CCTV"}</definedName>
    <definedName name="ELLEN10" localSheetId="21" hidden="1">{#N/A,#N/A,FALSE,"CCTV"}</definedName>
    <definedName name="ELLEN10" localSheetId="18" hidden="1">{#N/A,#N/A,FALSE,"CCTV"}</definedName>
    <definedName name="ELLEN10" localSheetId="19" hidden="1">{#N/A,#N/A,FALSE,"CCTV"}</definedName>
    <definedName name="ELLEN10" localSheetId="20" hidden="1">{#N/A,#N/A,FALSE,"CCTV"}</definedName>
    <definedName name="ELLEN10" localSheetId="22" hidden="1">{#N/A,#N/A,FALSE,"CCTV"}</definedName>
    <definedName name="ELLEN10" localSheetId="24" hidden="1">{#N/A,#N/A,FALSE,"CCTV"}</definedName>
    <definedName name="ELLEN10" localSheetId="28" hidden="1">{#N/A,#N/A,FALSE,"CCTV"}</definedName>
    <definedName name="ELLEN10" localSheetId="14" hidden="1">{#N/A,#N/A,FALSE,"CCTV"}</definedName>
    <definedName name="ELLEN10" hidden="1">{#N/A,#N/A,FALSE,"CCTV"}</definedName>
    <definedName name="ELLEN11" localSheetId="12" hidden="1">{#N/A,#N/A,FALSE,"CCTV"}</definedName>
    <definedName name="ELLEN11" localSheetId="11" hidden="1">{#N/A,#N/A,FALSE,"CCTV"}</definedName>
    <definedName name="ELLEN11" localSheetId="13" hidden="1">{#N/A,#N/A,FALSE,"CCTV"}</definedName>
    <definedName name="ELLEN11" localSheetId="16" hidden="1">{#N/A,#N/A,FALSE,"CCTV"}</definedName>
    <definedName name="ELLEN11" localSheetId="21" hidden="1">{#N/A,#N/A,FALSE,"CCTV"}</definedName>
    <definedName name="ELLEN11" localSheetId="18" hidden="1">{#N/A,#N/A,FALSE,"CCTV"}</definedName>
    <definedName name="ELLEN11" localSheetId="19" hidden="1">{#N/A,#N/A,FALSE,"CCTV"}</definedName>
    <definedName name="ELLEN11" localSheetId="20" hidden="1">{#N/A,#N/A,FALSE,"CCTV"}</definedName>
    <definedName name="ELLEN11" localSheetId="22" hidden="1">{#N/A,#N/A,FALSE,"CCTV"}</definedName>
    <definedName name="ELLEN11" localSheetId="24" hidden="1">{#N/A,#N/A,FALSE,"CCTV"}</definedName>
    <definedName name="ELLEN11" localSheetId="28" hidden="1">{#N/A,#N/A,FALSE,"CCTV"}</definedName>
    <definedName name="ELLEN11" localSheetId="14" hidden="1">{#N/A,#N/A,FALSE,"CCTV"}</definedName>
    <definedName name="ELLEN11" hidden="1">{#N/A,#N/A,FALSE,"CCTV"}</definedName>
    <definedName name="ELLEN12" localSheetId="12" hidden="1">{#N/A,#N/A,FALSE,"CCTV"}</definedName>
    <definedName name="ELLEN12" localSheetId="11" hidden="1">{#N/A,#N/A,FALSE,"CCTV"}</definedName>
    <definedName name="ELLEN12" localSheetId="13" hidden="1">{#N/A,#N/A,FALSE,"CCTV"}</definedName>
    <definedName name="ELLEN12" localSheetId="16" hidden="1">{#N/A,#N/A,FALSE,"CCTV"}</definedName>
    <definedName name="ELLEN12" localSheetId="21" hidden="1">{#N/A,#N/A,FALSE,"CCTV"}</definedName>
    <definedName name="ELLEN12" localSheetId="18" hidden="1">{#N/A,#N/A,FALSE,"CCTV"}</definedName>
    <definedName name="ELLEN12" localSheetId="19" hidden="1">{#N/A,#N/A,FALSE,"CCTV"}</definedName>
    <definedName name="ELLEN12" localSheetId="20" hidden="1">{#N/A,#N/A,FALSE,"CCTV"}</definedName>
    <definedName name="ELLEN12" localSheetId="22" hidden="1">{#N/A,#N/A,FALSE,"CCTV"}</definedName>
    <definedName name="ELLEN12" localSheetId="24" hidden="1">{#N/A,#N/A,FALSE,"CCTV"}</definedName>
    <definedName name="ELLEN12" localSheetId="28" hidden="1">{#N/A,#N/A,FALSE,"CCTV"}</definedName>
    <definedName name="ELLEN12" localSheetId="14" hidden="1">{#N/A,#N/A,FALSE,"CCTV"}</definedName>
    <definedName name="ELLEN12" hidden="1">{#N/A,#N/A,FALSE,"CCTV"}</definedName>
    <definedName name="ELLEN13" localSheetId="12" hidden="1">{#N/A,#N/A,FALSE,"CCTV"}</definedName>
    <definedName name="ELLEN13" localSheetId="11" hidden="1">{#N/A,#N/A,FALSE,"CCTV"}</definedName>
    <definedName name="ELLEN13" localSheetId="13" hidden="1">{#N/A,#N/A,FALSE,"CCTV"}</definedName>
    <definedName name="ELLEN13" localSheetId="16" hidden="1">{#N/A,#N/A,FALSE,"CCTV"}</definedName>
    <definedName name="ELLEN13" localSheetId="21" hidden="1">{#N/A,#N/A,FALSE,"CCTV"}</definedName>
    <definedName name="ELLEN13" localSheetId="18" hidden="1">{#N/A,#N/A,FALSE,"CCTV"}</definedName>
    <definedName name="ELLEN13" localSheetId="19" hidden="1">{#N/A,#N/A,FALSE,"CCTV"}</definedName>
    <definedName name="ELLEN13" localSheetId="20" hidden="1">{#N/A,#N/A,FALSE,"CCTV"}</definedName>
    <definedName name="ELLEN13" localSheetId="22" hidden="1">{#N/A,#N/A,FALSE,"CCTV"}</definedName>
    <definedName name="ELLEN13" localSheetId="24" hidden="1">{#N/A,#N/A,FALSE,"CCTV"}</definedName>
    <definedName name="ELLEN13" localSheetId="28" hidden="1">{#N/A,#N/A,FALSE,"CCTV"}</definedName>
    <definedName name="ELLEN13" localSheetId="14" hidden="1">{#N/A,#N/A,FALSE,"CCTV"}</definedName>
    <definedName name="ELLEN13" hidden="1">{#N/A,#N/A,FALSE,"CCTV"}</definedName>
    <definedName name="ELLEN14" localSheetId="12" hidden="1">{#N/A,#N/A,FALSE,"CCTV"}</definedName>
    <definedName name="ELLEN14" localSheetId="11" hidden="1">{#N/A,#N/A,FALSE,"CCTV"}</definedName>
    <definedName name="ELLEN14" localSheetId="13" hidden="1">{#N/A,#N/A,FALSE,"CCTV"}</definedName>
    <definedName name="ELLEN14" localSheetId="16" hidden="1">{#N/A,#N/A,FALSE,"CCTV"}</definedName>
    <definedName name="ELLEN14" localSheetId="21" hidden="1">{#N/A,#N/A,FALSE,"CCTV"}</definedName>
    <definedName name="ELLEN14" localSheetId="18" hidden="1">{#N/A,#N/A,FALSE,"CCTV"}</definedName>
    <definedName name="ELLEN14" localSheetId="19" hidden="1">{#N/A,#N/A,FALSE,"CCTV"}</definedName>
    <definedName name="ELLEN14" localSheetId="20" hidden="1">{#N/A,#N/A,FALSE,"CCTV"}</definedName>
    <definedName name="ELLEN14" localSheetId="22" hidden="1">{#N/A,#N/A,FALSE,"CCTV"}</definedName>
    <definedName name="ELLEN14" localSheetId="24" hidden="1">{#N/A,#N/A,FALSE,"CCTV"}</definedName>
    <definedName name="ELLEN14" localSheetId="28" hidden="1">{#N/A,#N/A,FALSE,"CCTV"}</definedName>
    <definedName name="ELLEN14" localSheetId="14" hidden="1">{#N/A,#N/A,FALSE,"CCTV"}</definedName>
    <definedName name="ELLEN14" hidden="1">{#N/A,#N/A,FALSE,"CCTV"}</definedName>
    <definedName name="ELLEN15" localSheetId="12" hidden="1">{#N/A,#N/A,FALSE,"CCTV"}</definedName>
    <definedName name="ELLEN15" localSheetId="11" hidden="1">{#N/A,#N/A,FALSE,"CCTV"}</definedName>
    <definedName name="ELLEN15" localSheetId="13" hidden="1">{#N/A,#N/A,FALSE,"CCTV"}</definedName>
    <definedName name="ELLEN15" localSheetId="16" hidden="1">{#N/A,#N/A,FALSE,"CCTV"}</definedName>
    <definedName name="ELLEN15" localSheetId="21" hidden="1">{#N/A,#N/A,FALSE,"CCTV"}</definedName>
    <definedName name="ELLEN15" localSheetId="18" hidden="1">{#N/A,#N/A,FALSE,"CCTV"}</definedName>
    <definedName name="ELLEN15" localSheetId="19" hidden="1">{#N/A,#N/A,FALSE,"CCTV"}</definedName>
    <definedName name="ELLEN15" localSheetId="20" hidden="1">{#N/A,#N/A,FALSE,"CCTV"}</definedName>
    <definedName name="ELLEN15" localSheetId="22" hidden="1">{#N/A,#N/A,FALSE,"CCTV"}</definedName>
    <definedName name="ELLEN15" localSheetId="24" hidden="1">{#N/A,#N/A,FALSE,"CCTV"}</definedName>
    <definedName name="ELLEN15" localSheetId="28" hidden="1">{#N/A,#N/A,FALSE,"CCTV"}</definedName>
    <definedName name="ELLEN15" localSheetId="14" hidden="1">{#N/A,#N/A,FALSE,"CCTV"}</definedName>
    <definedName name="ELLEN15" hidden="1">{#N/A,#N/A,FALSE,"CCTV"}</definedName>
    <definedName name="ELLEN16" localSheetId="12" hidden="1">{#N/A,#N/A,FALSE,"CCTV"}</definedName>
    <definedName name="ELLEN16" localSheetId="11" hidden="1">{#N/A,#N/A,FALSE,"CCTV"}</definedName>
    <definedName name="ELLEN16" localSheetId="13" hidden="1">{#N/A,#N/A,FALSE,"CCTV"}</definedName>
    <definedName name="ELLEN16" localSheetId="16" hidden="1">{#N/A,#N/A,FALSE,"CCTV"}</definedName>
    <definedName name="ELLEN16" localSheetId="21" hidden="1">{#N/A,#N/A,FALSE,"CCTV"}</definedName>
    <definedName name="ELLEN16" localSheetId="18" hidden="1">{#N/A,#N/A,FALSE,"CCTV"}</definedName>
    <definedName name="ELLEN16" localSheetId="19" hidden="1">{#N/A,#N/A,FALSE,"CCTV"}</definedName>
    <definedName name="ELLEN16" localSheetId="20" hidden="1">{#N/A,#N/A,FALSE,"CCTV"}</definedName>
    <definedName name="ELLEN16" localSheetId="22" hidden="1">{#N/A,#N/A,FALSE,"CCTV"}</definedName>
    <definedName name="ELLEN16" localSheetId="24" hidden="1">{#N/A,#N/A,FALSE,"CCTV"}</definedName>
    <definedName name="ELLEN16" localSheetId="28" hidden="1">{#N/A,#N/A,FALSE,"CCTV"}</definedName>
    <definedName name="ELLEN16" localSheetId="14" hidden="1">{#N/A,#N/A,FALSE,"CCTV"}</definedName>
    <definedName name="ELLEN16" hidden="1">{#N/A,#N/A,FALSE,"CCTV"}</definedName>
    <definedName name="ELLEN17" localSheetId="12" hidden="1">{#N/A,#N/A,FALSE,"CCTV"}</definedName>
    <definedName name="ELLEN17" localSheetId="11" hidden="1">{#N/A,#N/A,FALSE,"CCTV"}</definedName>
    <definedName name="ELLEN17" localSheetId="13" hidden="1">{#N/A,#N/A,FALSE,"CCTV"}</definedName>
    <definedName name="ELLEN17" localSheetId="16" hidden="1">{#N/A,#N/A,FALSE,"CCTV"}</definedName>
    <definedName name="ELLEN17" localSheetId="21" hidden="1">{#N/A,#N/A,FALSE,"CCTV"}</definedName>
    <definedName name="ELLEN17" localSheetId="18" hidden="1">{#N/A,#N/A,FALSE,"CCTV"}</definedName>
    <definedName name="ELLEN17" localSheetId="19" hidden="1">{#N/A,#N/A,FALSE,"CCTV"}</definedName>
    <definedName name="ELLEN17" localSheetId="20" hidden="1">{#N/A,#N/A,FALSE,"CCTV"}</definedName>
    <definedName name="ELLEN17" localSheetId="22" hidden="1">{#N/A,#N/A,FALSE,"CCTV"}</definedName>
    <definedName name="ELLEN17" localSheetId="24" hidden="1">{#N/A,#N/A,FALSE,"CCTV"}</definedName>
    <definedName name="ELLEN17" localSheetId="28" hidden="1">{#N/A,#N/A,FALSE,"CCTV"}</definedName>
    <definedName name="ELLEN17" localSheetId="14" hidden="1">{#N/A,#N/A,FALSE,"CCTV"}</definedName>
    <definedName name="ELLEN17" hidden="1">{#N/A,#N/A,FALSE,"CCTV"}</definedName>
    <definedName name="ELLEN18" localSheetId="12" hidden="1">{#N/A,#N/A,FALSE,"CCTV"}</definedName>
    <definedName name="ELLEN18" localSheetId="11" hidden="1">{#N/A,#N/A,FALSE,"CCTV"}</definedName>
    <definedName name="ELLEN18" localSheetId="13" hidden="1">{#N/A,#N/A,FALSE,"CCTV"}</definedName>
    <definedName name="ELLEN18" localSheetId="16" hidden="1">{#N/A,#N/A,FALSE,"CCTV"}</definedName>
    <definedName name="ELLEN18" localSheetId="21" hidden="1">{#N/A,#N/A,FALSE,"CCTV"}</definedName>
    <definedName name="ELLEN18" localSheetId="18" hidden="1">{#N/A,#N/A,FALSE,"CCTV"}</definedName>
    <definedName name="ELLEN18" localSheetId="19" hidden="1">{#N/A,#N/A,FALSE,"CCTV"}</definedName>
    <definedName name="ELLEN18" localSheetId="20" hidden="1">{#N/A,#N/A,FALSE,"CCTV"}</definedName>
    <definedName name="ELLEN18" localSheetId="22" hidden="1">{#N/A,#N/A,FALSE,"CCTV"}</definedName>
    <definedName name="ELLEN18" localSheetId="24" hidden="1">{#N/A,#N/A,FALSE,"CCTV"}</definedName>
    <definedName name="ELLEN18" localSheetId="28" hidden="1">{#N/A,#N/A,FALSE,"CCTV"}</definedName>
    <definedName name="ELLEN18" localSheetId="14" hidden="1">{#N/A,#N/A,FALSE,"CCTV"}</definedName>
    <definedName name="ELLEN18" hidden="1">{#N/A,#N/A,FALSE,"CCTV"}</definedName>
    <definedName name="ELLEN19" localSheetId="12" hidden="1">{#N/A,#N/A,FALSE,"CCTV"}</definedName>
    <definedName name="ELLEN19" localSheetId="11" hidden="1">{#N/A,#N/A,FALSE,"CCTV"}</definedName>
    <definedName name="ELLEN19" localSheetId="13" hidden="1">{#N/A,#N/A,FALSE,"CCTV"}</definedName>
    <definedName name="ELLEN19" localSheetId="16" hidden="1">{#N/A,#N/A,FALSE,"CCTV"}</definedName>
    <definedName name="ELLEN19" localSheetId="21" hidden="1">{#N/A,#N/A,FALSE,"CCTV"}</definedName>
    <definedName name="ELLEN19" localSheetId="18" hidden="1">{#N/A,#N/A,FALSE,"CCTV"}</definedName>
    <definedName name="ELLEN19" localSheetId="19" hidden="1">{#N/A,#N/A,FALSE,"CCTV"}</definedName>
    <definedName name="ELLEN19" localSheetId="20" hidden="1">{#N/A,#N/A,FALSE,"CCTV"}</definedName>
    <definedName name="ELLEN19" localSheetId="22" hidden="1">{#N/A,#N/A,FALSE,"CCTV"}</definedName>
    <definedName name="ELLEN19" localSheetId="24" hidden="1">{#N/A,#N/A,FALSE,"CCTV"}</definedName>
    <definedName name="ELLEN19" localSheetId="28" hidden="1">{#N/A,#N/A,FALSE,"CCTV"}</definedName>
    <definedName name="ELLEN19" localSheetId="14" hidden="1">{#N/A,#N/A,FALSE,"CCTV"}</definedName>
    <definedName name="ELLEN19" hidden="1">{#N/A,#N/A,FALSE,"CCTV"}</definedName>
    <definedName name="ELLEN2" localSheetId="12" hidden="1">{#N/A,#N/A,FALSE,"CCTV"}</definedName>
    <definedName name="ELLEN2" localSheetId="11" hidden="1">{#N/A,#N/A,FALSE,"CCTV"}</definedName>
    <definedName name="ELLEN2" localSheetId="13" hidden="1">{#N/A,#N/A,FALSE,"CCTV"}</definedName>
    <definedName name="ELLEN2" localSheetId="16" hidden="1">{#N/A,#N/A,FALSE,"CCTV"}</definedName>
    <definedName name="ELLEN2" localSheetId="21" hidden="1">{#N/A,#N/A,FALSE,"CCTV"}</definedName>
    <definedName name="ELLEN2" localSheetId="18" hidden="1">{#N/A,#N/A,FALSE,"CCTV"}</definedName>
    <definedName name="ELLEN2" localSheetId="19" hidden="1">{#N/A,#N/A,FALSE,"CCTV"}</definedName>
    <definedName name="ELLEN2" localSheetId="20" hidden="1">{#N/A,#N/A,FALSE,"CCTV"}</definedName>
    <definedName name="ELLEN2" localSheetId="22" hidden="1">{#N/A,#N/A,FALSE,"CCTV"}</definedName>
    <definedName name="ELLEN2" localSheetId="24" hidden="1">{#N/A,#N/A,FALSE,"CCTV"}</definedName>
    <definedName name="ELLEN2" localSheetId="28" hidden="1">{#N/A,#N/A,FALSE,"CCTV"}</definedName>
    <definedName name="ELLEN2" localSheetId="14" hidden="1">{#N/A,#N/A,FALSE,"CCTV"}</definedName>
    <definedName name="ELLEN2" hidden="1">{#N/A,#N/A,FALSE,"CCTV"}</definedName>
    <definedName name="ELLEN3" localSheetId="12" hidden="1">{#N/A,#N/A,FALSE,"CCTV"}</definedName>
    <definedName name="ELLEN3" localSheetId="11" hidden="1">{#N/A,#N/A,FALSE,"CCTV"}</definedName>
    <definedName name="ELLEN3" localSheetId="13" hidden="1">{#N/A,#N/A,FALSE,"CCTV"}</definedName>
    <definedName name="ELLEN3" localSheetId="16" hidden="1">{#N/A,#N/A,FALSE,"CCTV"}</definedName>
    <definedName name="ELLEN3" localSheetId="21" hidden="1">{#N/A,#N/A,FALSE,"CCTV"}</definedName>
    <definedName name="ELLEN3" localSheetId="18" hidden="1">{#N/A,#N/A,FALSE,"CCTV"}</definedName>
    <definedName name="ELLEN3" localSheetId="19" hidden="1">{#N/A,#N/A,FALSE,"CCTV"}</definedName>
    <definedName name="ELLEN3" localSheetId="20" hidden="1">{#N/A,#N/A,FALSE,"CCTV"}</definedName>
    <definedName name="ELLEN3" localSheetId="22" hidden="1">{#N/A,#N/A,FALSE,"CCTV"}</definedName>
    <definedName name="ELLEN3" localSheetId="24" hidden="1">{#N/A,#N/A,FALSE,"CCTV"}</definedName>
    <definedName name="ELLEN3" localSheetId="28" hidden="1">{#N/A,#N/A,FALSE,"CCTV"}</definedName>
    <definedName name="ELLEN3" localSheetId="14" hidden="1">{#N/A,#N/A,FALSE,"CCTV"}</definedName>
    <definedName name="ELLEN3" hidden="1">{#N/A,#N/A,FALSE,"CCTV"}</definedName>
    <definedName name="ELLEN4" localSheetId="12" hidden="1">{#N/A,#N/A,FALSE,"CCTV"}</definedName>
    <definedName name="ELLEN4" localSheetId="11" hidden="1">{#N/A,#N/A,FALSE,"CCTV"}</definedName>
    <definedName name="ELLEN4" localSheetId="13" hidden="1">{#N/A,#N/A,FALSE,"CCTV"}</definedName>
    <definedName name="ELLEN4" localSheetId="16" hidden="1">{#N/A,#N/A,FALSE,"CCTV"}</definedName>
    <definedName name="ELLEN4" localSheetId="21" hidden="1">{#N/A,#N/A,FALSE,"CCTV"}</definedName>
    <definedName name="ELLEN4" localSheetId="18" hidden="1">{#N/A,#N/A,FALSE,"CCTV"}</definedName>
    <definedName name="ELLEN4" localSheetId="19" hidden="1">{#N/A,#N/A,FALSE,"CCTV"}</definedName>
    <definedName name="ELLEN4" localSheetId="20" hidden="1">{#N/A,#N/A,FALSE,"CCTV"}</definedName>
    <definedName name="ELLEN4" localSheetId="22" hidden="1">{#N/A,#N/A,FALSE,"CCTV"}</definedName>
    <definedName name="ELLEN4" localSheetId="24" hidden="1">{#N/A,#N/A,FALSE,"CCTV"}</definedName>
    <definedName name="ELLEN4" localSheetId="28" hidden="1">{#N/A,#N/A,FALSE,"CCTV"}</definedName>
    <definedName name="ELLEN4" localSheetId="14" hidden="1">{#N/A,#N/A,FALSE,"CCTV"}</definedName>
    <definedName name="ELLEN4" hidden="1">{#N/A,#N/A,FALSE,"CCTV"}</definedName>
    <definedName name="ELLEN5" localSheetId="12" hidden="1">{#N/A,#N/A,FALSE,"CCTV"}</definedName>
    <definedName name="ELLEN5" localSheetId="11" hidden="1">{#N/A,#N/A,FALSE,"CCTV"}</definedName>
    <definedName name="ELLEN5" localSheetId="13" hidden="1">{#N/A,#N/A,FALSE,"CCTV"}</definedName>
    <definedName name="ELLEN5" localSheetId="16" hidden="1">{#N/A,#N/A,FALSE,"CCTV"}</definedName>
    <definedName name="ELLEN5" localSheetId="21" hidden="1">{#N/A,#N/A,FALSE,"CCTV"}</definedName>
    <definedName name="ELLEN5" localSheetId="18" hidden="1">{#N/A,#N/A,FALSE,"CCTV"}</definedName>
    <definedName name="ELLEN5" localSheetId="19" hidden="1">{#N/A,#N/A,FALSE,"CCTV"}</definedName>
    <definedName name="ELLEN5" localSheetId="20" hidden="1">{#N/A,#N/A,FALSE,"CCTV"}</definedName>
    <definedName name="ELLEN5" localSheetId="22" hidden="1">{#N/A,#N/A,FALSE,"CCTV"}</definedName>
    <definedName name="ELLEN5" localSheetId="24" hidden="1">{#N/A,#N/A,FALSE,"CCTV"}</definedName>
    <definedName name="ELLEN5" localSheetId="28" hidden="1">{#N/A,#N/A,FALSE,"CCTV"}</definedName>
    <definedName name="ELLEN5" localSheetId="14" hidden="1">{#N/A,#N/A,FALSE,"CCTV"}</definedName>
    <definedName name="ELLEN5" hidden="1">{#N/A,#N/A,FALSE,"CCTV"}</definedName>
    <definedName name="ELLEN6" localSheetId="12" hidden="1">{#N/A,#N/A,FALSE,"CCTV"}</definedName>
    <definedName name="ELLEN6" localSheetId="11" hidden="1">{#N/A,#N/A,FALSE,"CCTV"}</definedName>
    <definedName name="ELLEN6" localSheetId="13" hidden="1">{#N/A,#N/A,FALSE,"CCTV"}</definedName>
    <definedName name="ELLEN6" localSheetId="16" hidden="1">{#N/A,#N/A,FALSE,"CCTV"}</definedName>
    <definedName name="ELLEN6" localSheetId="21" hidden="1">{#N/A,#N/A,FALSE,"CCTV"}</definedName>
    <definedName name="ELLEN6" localSheetId="18" hidden="1">{#N/A,#N/A,FALSE,"CCTV"}</definedName>
    <definedName name="ELLEN6" localSheetId="19" hidden="1">{#N/A,#N/A,FALSE,"CCTV"}</definedName>
    <definedName name="ELLEN6" localSheetId="20" hidden="1">{#N/A,#N/A,FALSE,"CCTV"}</definedName>
    <definedName name="ELLEN6" localSheetId="22" hidden="1">{#N/A,#N/A,FALSE,"CCTV"}</definedName>
    <definedName name="ELLEN6" localSheetId="24" hidden="1">{#N/A,#N/A,FALSE,"CCTV"}</definedName>
    <definedName name="ELLEN6" localSheetId="28" hidden="1">{#N/A,#N/A,FALSE,"CCTV"}</definedName>
    <definedName name="ELLEN6" localSheetId="14" hidden="1">{#N/A,#N/A,FALSE,"CCTV"}</definedName>
    <definedName name="ELLEN6" hidden="1">{#N/A,#N/A,FALSE,"CCTV"}</definedName>
    <definedName name="ELLEN7" localSheetId="12" hidden="1">{#N/A,#N/A,FALSE,"CCTV"}</definedName>
    <definedName name="ELLEN7" localSheetId="11" hidden="1">{#N/A,#N/A,FALSE,"CCTV"}</definedName>
    <definedName name="ELLEN7" localSheetId="13" hidden="1">{#N/A,#N/A,FALSE,"CCTV"}</definedName>
    <definedName name="ELLEN7" localSheetId="16" hidden="1">{#N/A,#N/A,FALSE,"CCTV"}</definedName>
    <definedName name="ELLEN7" localSheetId="21" hidden="1">{#N/A,#N/A,FALSE,"CCTV"}</definedName>
    <definedName name="ELLEN7" localSheetId="18" hidden="1">{#N/A,#N/A,FALSE,"CCTV"}</definedName>
    <definedName name="ELLEN7" localSheetId="19" hidden="1">{#N/A,#N/A,FALSE,"CCTV"}</definedName>
    <definedName name="ELLEN7" localSheetId="20" hidden="1">{#N/A,#N/A,FALSE,"CCTV"}</definedName>
    <definedName name="ELLEN7" localSheetId="22" hidden="1">{#N/A,#N/A,FALSE,"CCTV"}</definedName>
    <definedName name="ELLEN7" localSheetId="24" hidden="1">{#N/A,#N/A,FALSE,"CCTV"}</definedName>
    <definedName name="ELLEN7" localSheetId="28" hidden="1">{#N/A,#N/A,FALSE,"CCTV"}</definedName>
    <definedName name="ELLEN7" localSheetId="14" hidden="1">{#N/A,#N/A,FALSE,"CCTV"}</definedName>
    <definedName name="ELLEN7" hidden="1">{#N/A,#N/A,FALSE,"CCTV"}</definedName>
    <definedName name="ELLEN8" localSheetId="12" hidden="1">{#N/A,#N/A,FALSE,"CCTV"}</definedName>
    <definedName name="ELLEN8" localSheetId="11" hidden="1">{#N/A,#N/A,FALSE,"CCTV"}</definedName>
    <definedName name="ELLEN8" localSheetId="13" hidden="1">{#N/A,#N/A,FALSE,"CCTV"}</definedName>
    <definedName name="ELLEN8" localSheetId="16" hidden="1">{#N/A,#N/A,FALSE,"CCTV"}</definedName>
    <definedName name="ELLEN8" localSheetId="21" hidden="1">{#N/A,#N/A,FALSE,"CCTV"}</definedName>
    <definedName name="ELLEN8" localSheetId="18" hidden="1">{#N/A,#N/A,FALSE,"CCTV"}</definedName>
    <definedName name="ELLEN8" localSheetId="19" hidden="1">{#N/A,#N/A,FALSE,"CCTV"}</definedName>
    <definedName name="ELLEN8" localSheetId="20" hidden="1">{#N/A,#N/A,FALSE,"CCTV"}</definedName>
    <definedName name="ELLEN8" localSheetId="22" hidden="1">{#N/A,#N/A,FALSE,"CCTV"}</definedName>
    <definedName name="ELLEN8" localSheetId="24" hidden="1">{#N/A,#N/A,FALSE,"CCTV"}</definedName>
    <definedName name="ELLEN8" localSheetId="28" hidden="1">{#N/A,#N/A,FALSE,"CCTV"}</definedName>
    <definedName name="ELLEN8" localSheetId="14" hidden="1">{#N/A,#N/A,FALSE,"CCTV"}</definedName>
    <definedName name="ELLEN8" hidden="1">{#N/A,#N/A,FALSE,"CCTV"}</definedName>
    <definedName name="ELLEN9" localSheetId="12" hidden="1">{#N/A,#N/A,FALSE,"CCTV"}</definedName>
    <definedName name="ELLEN9" localSheetId="11" hidden="1">{#N/A,#N/A,FALSE,"CCTV"}</definedName>
    <definedName name="ELLEN9" localSheetId="13" hidden="1">{#N/A,#N/A,FALSE,"CCTV"}</definedName>
    <definedName name="ELLEN9" localSheetId="16" hidden="1">{#N/A,#N/A,FALSE,"CCTV"}</definedName>
    <definedName name="ELLEN9" localSheetId="21" hidden="1">{#N/A,#N/A,FALSE,"CCTV"}</definedName>
    <definedName name="ELLEN9" localSheetId="18" hidden="1">{#N/A,#N/A,FALSE,"CCTV"}</definedName>
    <definedName name="ELLEN9" localSheetId="19" hidden="1">{#N/A,#N/A,FALSE,"CCTV"}</definedName>
    <definedName name="ELLEN9" localSheetId="20" hidden="1">{#N/A,#N/A,FALSE,"CCTV"}</definedName>
    <definedName name="ELLEN9" localSheetId="22" hidden="1">{#N/A,#N/A,FALSE,"CCTV"}</definedName>
    <definedName name="ELLEN9" localSheetId="24" hidden="1">{#N/A,#N/A,FALSE,"CCTV"}</definedName>
    <definedName name="ELLEN9" localSheetId="28" hidden="1">{#N/A,#N/A,FALSE,"CCTV"}</definedName>
    <definedName name="ELLEN9" localSheetId="14" hidden="1">{#N/A,#N/A,FALSE,"CCTV"}</definedName>
    <definedName name="ELLEN9" hidden="1">{#N/A,#N/A,FALSE,"CCTV"}</definedName>
    <definedName name="elv" localSheetId="12" hidden="1">{"'Sheet1'!$L$16"}</definedName>
    <definedName name="elv" localSheetId="11" hidden="1">{"'Sheet1'!$L$16"}</definedName>
    <definedName name="elv" localSheetId="13" hidden="1">{"'Sheet1'!$L$16"}</definedName>
    <definedName name="elv" localSheetId="16" hidden="1">{"'Sheet1'!$L$16"}</definedName>
    <definedName name="elv" localSheetId="21" hidden="1">{"'Sheet1'!$L$16"}</definedName>
    <definedName name="elv" localSheetId="18" hidden="1">{"'Sheet1'!$L$16"}</definedName>
    <definedName name="elv" localSheetId="19" hidden="1">{"'Sheet1'!$L$16"}</definedName>
    <definedName name="elv" localSheetId="20" hidden="1">{"'Sheet1'!$L$16"}</definedName>
    <definedName name="elv" localSheetId="22" hidden="1">{"'Sheet1'!$L$16"}</definedName>
    <definedName name="elv" localSheetId="24" hidden="1">{"'Sheet1'!$L$16"}</definedName>
    <definedName name="elv" localSheetId="28" hidden="1">{"'Sheet1'!$L$16"}</definedName>
    <definedName name="elv" localSheetId="14" hidden="1">{"'Sheet1'!$L$16"}</definedName>
    <definedName name="elv" hidden="1">{"'Sheet1'!$L$16"}</definedName>
    <definedName name="Emer">#REF!</definedName>
    <definedName name="en" localSheetId="12" hidden="1">{#N/A,#N/A,FALSE,"변경관리예산";#N/A,#N/A,FALSE,"변경장비예산";#N/A,#N/A,FALSE,"변경준설예산";#N/A,#N/A,FALSE,"변경철구예산"}</definedName>
    <definedName name="en" localSheetId="11" hidden="1">{#N/A,#N/A,FALSE,"변경관리예산";#N/A,#N/A,FALSE,"변경장비예산";#N/A,#N/A,FALSE,"변경준설예산";#N/A,#N/A,FALSE,"변경철구예산"}</definedName>
    <definedName name="en" localSheetId="13" hidden="1">{#N/A,#N/A,FALSE,"변경관리예산";#N/A,#N/A,FALSE,"변경장비예산";#N/A,#N/A,FALSE,"변경준설예산";#N/A,#N/A,FALSE,"변경철구예산"}</definedName>
    <definedName name="en" localSheetId="16" hidden="1">{#N/A,#N/A,FALSE,"변경관리예산";#N/A,#N/A,FALSE,"변경장비예산";#N/A,#N/A,FALSE,"변경준설예산";#N/A,#N/A,FALSE,"변경철구예산"}</definedName>
    <definedName name="en" localSheetId="21" hidden="1">{#N/A,#N/A,FALSE,"변경관리예산";#N/A,#N/A,FALSE,"변경장비예산";#N/A,#N/A,FALSE,"변경준설예산";#N/A,#N/A,FALSE,"변경철구예산"}</definedName>
    <definedName name="en" localSheetId="18" hidden="1">{#N/A,#N/A,FALSE,"변경관리예산";#N/A,#N/A,FALSE,"변경장비예산";#N/A,#N/A,FALSE,"변경준설예산";#N/A,#N/A,FALSE,"변경철구예산"}</definedName>
    <definedName name="en" localSheetId="19" hidden="1">{#N/A,#N/A,FALSE,"변경관리예산";#N/A,#N/A,FALSE,"변경장비예산";#N/A,#N/A,FALSE,"변경준설예산";#N/A,#N/A,FALSE,"변경철구예산"}</definedName>
    <definedName name="en" localSheetId="20" hidden="1">{#N/A,#N/A,FALSE,"변경관리예산";#N/A,#N/A,FALSE,"변경장비예산";#N/A,#N/A,FALSE,"변경준설예산";#N/A,#N/A,FALSE,"변경철구예산"}</definedName>
    <definedName name="en" localSheetId="22" hidden="1">{#N/A,#N/A,FALSE,"변경관리예산";#N/A,#N/A,FALSE,"변경장비예산";#N/A,#N/A,FALSE,"변경준설예산";#N/A,#N/A,FALSE,"변경철구예산"}</definedName>
    <definedName name="en" localSheetId="24" hidden="1">{#N/A,#N/A,FALSE,"변경관리예산";#N/A,#N/A,FALSE,"변경장비예산";#N/A,#N/A,FALSE,"변경준설예산";#N/A,#N/A,FALSE,"변경철구예산"}</definedName>
    <definedName name="en" localSheetId="28" hidden="1">{#N/A,#N/A,FALSE,"변경관리예산";#N/A,#N/A,FALSE,"변경장비예산";#N/A,#N/A,FALSE,"변경준설예산";#N/A,#N/A,FALSE,"변경철구예산"}</definedName>
    <definedName name="en" localSheetId="14" hidden="1">{#N/A,#N/A,FALSE,"변경관리예산";#N/A,#N/A,FALSE,"변경장비예산";#N/A,#N/A,FALSE,"변경준설예산";#N/A,#N/A,FALSE,"변경철구예산"}</definedName>
    <definedName name="en" hidden="1">{#N/A,#N/A,FALSE,"변경관리예산";#N/A,#N/A,FALSE,"변경장비예산";#N/A,#N/A,FALSE,"변경준설예산";#N/A,#N/A,FALSE,"변경철구예산"}</definedName>
    <definedName name="ENC" localSheetId="12" hidden="1">{"'Break down'!$A$4"}</definedName>
    <definedName name="ENC" localSheetId="11" hidden="1">{"'Break down'!$A$4"}</definedName>
    <definedName name="ENC" localSheetId="13" hidden="1">{"'Break down'!$A$4"}</definedName>
    <definedName name="ENC" localSheetId="16" hidden="1">{"'Break down'!$A$4"}</definedName>
    <definedName name="ENC" localSheetId="21" hidden="1">{"'Break down'!$A$4"}</definedName>
    <definedName name="ENC" localSheetId="18" hidden="1">{"'Break down'!$A$4"}</definedName>
    <definedName name="ENC" localSheetId="19" hidden="1">{"'Break down'!$A$4"}</definedName>
    <definedName name="ENC" localSheetId="20" hidden="1">{"'Break down'!$A$4"}</definedName>
    <definedName name="ENC" localSheetId="22" hidden="1">{"'Break down'!$A$4"}</definedName>
    <definedName name="ENC" localSheetId="24" hidden="1">{"'Break down'!$A$4"}</definedName>
    <definedName name="ENC" localSheetId="28" hidden="1">{"'Break down'!$A$4"}</definedName>
    <definedName name="ENC" localSheetId="14" hidden="1">{"'Break down'!$A$4"}</definedName>
    <definedName name="ENC" hidden="1">{"'Break down'!$A$4"}</definedName>
    <definedName name="ENCLOSURE" localSheetId="12" hidden="1">{"'Break down'!$A$4"}</definedName>
    <definedName name="ENCLOSURE" localSheetId="11" hidden="1">{"'Break down'!$A$4"}</definedName>
    <definedName name="ENCLOSURE" localSheetId="13" hidden="1">{"'Break down'!$A$4"}</definedName>
    <definedName name="ENCLOSURE" localSheetId="16" hidden="1">{"'Break down'!$A$4"}</definedName>
    <definedName name="ENCLOSURE" localSheetId="21" hidden="1">{"'Break down'!$A$4"}</definedName>
    <definedName name="ENCLOSURE" localSheetId="18" hidden="1">{"'Break down'!$A$4"}</definedName>
    <definedName name="ENCLOSURE" localSheetId="19" hidden="1">{"'Break down'!$A$4"}</definedName>
    <definedName name="ENCLOSURE" localSheetId="20" hidden="1">{"'Break down'!$A$4"}</definedName>
    <definedName name="ENCLOSURE" localSheetId="22" hidden="1">{"'Break down'!$A$4"}</definedName>
    <definedName name="ENCLOSURE" localSheetId="24" hidden="1">{"'Break down'!$A$4"}</definedName>
    <definedName name="ENCLOSURE" localSheetId="28" hidden="1">{"'Break down'!$A$4"}</definedName>
    <definedName name="ENCLOSURE" localSheetId="14" hidden="1">{"'Break down'!$A$4"}</definedName>
    <definedName name="ENCLOSURE" hidden="1">{"'Break down'!$A$4"}</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ElectExternal" hidden="1">#REF!</definedName>
    <definedName name="enfgfgfdffddddddddddddddddd" localSheetId="12" hidden="1">{#N/A,#N/A,FALSE,"Chi tiÆt"}</definedName>
    <definedName name="enfgfgfdffddddddddddddddddd" localSheetId="11" hidden="1">{#N/A,#N/A,FALSE,"Chi tiÆt"}</definedName>
    <definedName name="enfgfgfdffddddddddddddddddd" localSheetId="13" hidden="1">{#N/A,#N/A,FALSE,"Chi tiÆt"}</definedName>
    <definedName name="enfgfgfdffddddddddddddddddd" localSheetId="16" hidden="1">{#N/A,#N/A,FALSE,"Chi tiÆt"}</definedName>
    <definedName name="enfgfgfdffddddddddddddddddd" localSheetId="21" hidden="1">{#N/A,#N/A,FALSE,"Chi tiÆt"}</definedName>
    <definedName name="enfgfgfdffddddddddddddddddd" localSheetId="18" hidden="1">{#N/A,#N/A,FALSE,"Chi tiÆt"}</definedName>
    <definedName name="enfgfgfdffddddddddddddddddd" localSheetId="19" hidden="1">{#N/A,#N/A,FALSE,"Chi tiÆt"}</definedName>
    <definedName name="enfgfgfdffddddddddddddddddd" localSheetId="20" hidden="1">{#N/A,#N/A,FALSE,"Chi tiÆt"}</definedName>
    <definedName name="enfgfgfdffddddddddddddddddd" localSheetId="22" hidden="1">{#N/A,#N/A,FALSE,"Chi tiÆt"}</definedName>
    <definedName name="enfgfgfdffddddddddddddddddd" localSheetId="24" hidden="1">{#N/A,#N/A,FALSE,"Chi tiÆt"}</definedName>
    <definedName name="enfgfgfdffddddddddddddddddd" localSheetId="28" hidden="1">{#N/A,#N/A,FALSE,"Chi tiÆt"}</definedName>
    <definedName name="enfgfgfdffddddddddddddddddd" localSheetId="14" hidden="1">{#N/A,#N/A,FALSE,"Chi tiÆt"}</definedName>
    <definedName name="enfgfgfdffddddddddddddddddd" hidden="1">{#N/A,#N/A,FALSE,"Chi tiÆt"}</definedName>
    <definedName name="engsort" localSheetId="12" hidden="1">{#N/A,#N/A,FALSE,"Sheet6 (24)"}</definedName>
    <definedName name="engsort" localSheetId="11" hidden="1">{#N/A,#N/A,FALSE,"Sheet6 (24)"}</definedName>
    <definedName name="engsort" localSheetId="13" hidden="1">{#N/A,#N/A,FALSE,"Sheet6 (24)"}</definedName>
    <definedName name="engsort" localSheetId="16" hidden="1">{#N/A,#N/A,FALSE,"Sheet6 (24)"}</definedName>
    <definedName name="engsort" localSheetId="21" hidden="1">{#N/A,#N/A,FALSE,"Sheet6 (24)"}</definedName>
    <definedName name="engsort" localSheetId="18" hidden="1">{#N/A,#N/A,FALSE,"Sheet6 (24)"}</definedName>
    <definedName name="engsort" localSheetId="19" hidden="1">{#N/A,#N/A,FALSE,"Sheet6 (24)"}</definedName>
    <definedName name="engsort" localSheetId="20" hidden="1">{#N/A,#N/A,FALSE,"Sheet6 (24)"}</definedName>
    <definedName name="engsort" localSheetId="22" hidden="1">{#N/A,#N/A,FALSE,"Sheet6 (24)"}</definedName>
    <definedName name="engsort" localSheetId="24" hidden="1">{#N/A,#N/A,FALSE,"Sheet6 (24)"}</definedName>
    <definedName name="engsort" localSheetId="28" hidden="1">{#N/A,#N/A,FALSE,"Sheet6 (24)"}</definedName>
    <definedName name="engsort" localSheetId="14" hidden="1">{#N/A,#N/A,FALSE,"Sheet6 (24)"}</definedName>
    <definedName name="engsort" hidden="1">{#N/A,#N/A,FALSE,"Sheet6 (24)"}</definedName>
    <definedName name="ENJA"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øee" localSheetId="12" hidden="1">{#N/A,#N/A,FALSE,"CCTV"}</definedName>
    <definedName name="eøee" localSheetId="11" hidden="1">{#N/A,#N/A,FALSE,"CCTV"}</definedName>
    <definedName name="eøee" localSheetId="13" hidden="1">{#N/A,#N/A,FALSE,"CCTV"}</definedName>
    <definedName name="eøee" localSheetId="16" hidden="1">{#N/A,#N/A,FALSE,"CCTV"}</definedName>
    <definedName name="eøee" localSheetId="21" hidden="1">{#N/A,#N/A,FALSE,"CCTV"}</definedName>
    <definedName name="eøee" localSheetId="18" hidden="1">{#N/A,#N/A,FALSE,"CCTV"}</definedName>
    <definedName name="eøee" localSheetId="19" hidden="1">{#N/A,#N/A,FALSE,"CCTV"}</definedName>
    <definedName name="eøee" localSheetId="20" hidden="1">{#N/A,#N/A,FALSE,"CCTV"}</definedName>
    <definedName name="eøee" localSheetId="22" hidden="1">{#N/A,#N/A,FALSE,"CCTV"}</definedName>
    <definedName name="eøee" localSheetId="24" hidden="1">{#N/A,#N/A,FALSE,"CCTV"}</definedName>
    <definedName name="eøee" localSheetId="28" hidden="1">{#N/A,#N/A,FALSE,"CCTV"}</definedName>
    <definedName name="eøee" localSheetId="14" hidden="1">{#N/A,#N/A,FALSE,"CCTV"}</definedName>
    <definedName name="eøee" hidden="1">{#N/A,#N/A,FALSE,"CCTV"}</definedName>
    <definedName name="eøg" localSheetId="12" hidden="1">{"'Sheet1'!$L$16"}</definedName>
    <definedName name="eøg" localSheetId="11" hidden="1">{"'Sheet1'!$L$16"}</definedName>
    <definedName name="eøg" localSheetId="13" hidden="1">{"'Sheet1'!$L$16"}</definedName>
    <definedName name="eøg" localSheetId="16" hidden="1">{"'Sheet1'!$L$16"}</definedName>
    <definedName name="eøg" localSheetId="21" hidden="1">{"'Sheet1'!$L$16"}</definedName>
    <definedName name="eøg" localSheetId="18" hidden="1">{"'Sheet1'!$L$16"}</definedName>
    <definedName name="eøg" localSheetId="19" hidden="1">{"'Sheet1'!$L$16"}</definedName>
    <definedName name="eøg" localSheetId="20" hidden="1">{"'Sheet1'!$L$16"}</definedName>
    <definedName name="eøg" localSheetId="22" hidden="1">{"'Sheet1'!$L$16"}</definedName>
    <definedName name="eøg" localSheetId="24" hidden="1">{"'Sheet1'!$L$16"}</definedName>
    <definedName name="eøg" localSheetId="28" hidden="1">{"'Sheet1'!$L$16"}</definedName>
    <definedName name="eøg" localSheetId="14" hidden="1">{"'Sheet1'!$L$16"}</definedName>
    <definedName name="eøg" hidden="1">{"'Sheet1'!$L$16"}</definedName>
    <definedName name="eotkd" hidden="1">#REF!</definedName>
    <definedName name="EPMWorkbookOptions_2" hidden="1">"P1ywSDoL3R0rttJW1K5YM7AabTNSDGbhHLrJUMMIQA2CCUDxxgBHE8Lao642GN1oknJPkaOH1IniaZxqcjjH4hRJXXEkSRORFRJ2OCZ+jR5kQ0d/uyOtLypKT7lF/0wsLwKbV4FYziSblxiGnju2cgwPnt86RjFKrjk97HY2na3RV8QyiDVib9ed6zjA77gz4EfJXPebZvOMCjbIypgGi00MKfAC2I7hHAhEScdrrslRlHjuHF3qiFQRg+e4"</definedName>
    <definedName name="EPMWorkbookOptions_3" hidden="1">"az0F0I3RvJLFWDnv9G3537mPUw/9xgbwkLKAc+cCaMHx1M3ivGpzwHy6Lozi3AGV928F2hz1fuCHWuXthr777xwkJCXRlG9V/adAlPW+FmS1hChZNEiK4ahcgLLFTXxV6ADYJgVi9aY0ehR61osGgxDA+KVNNZqNCbAn9UbTYessPeHrXAOAOmkBmnXsFtuymeXIRa+SwH0r2qzcAMxslP5KzIoqLzVAJiv/HKaHNcVf+AP6uRl2bmUT5YEd"</definedName>
    <definedName name="EPMWorkbookOptions_4" hidden="1">"wz0B11J6yUxrKM1e+a53jS0lg22di68v6mG+AvGnQz0eC7qCkcGgKhhLGKJkDsV+xWLJoqvqsiQaZ58zBOKQPJsrFf9bXeuORElSh4r5/sJGkiz67Hd4XaPeUNcswNs8z/J1x7aZOtuguLo9aVl1q+kwNs80aHrinEBd21BEGtVEXVbMO2r5tk/S5KdNY3ug3BgkVUHZhUKTTAVlGwpTQSlTytmfPidVADudntlTlXdXQIZpNFiWPbwC0pd3"</definedName>
    <definedName name="EPMWorkbookOptions_5" hidden="1">"ZZdhLMr1Xs06Ks2WTfNdmkV4e+b7NyOaLYrkuNbhimUuUbEriEW9SuT5J9cjE7k7+zP3uEBknucrInki37WKx9Ypg/eUs4dySgVv0DOkv9miaDYZ5g17FOwl1rslw6JQuxdQ7U5HpbpmSkMdwZU+8muixuVJNQdyte/bl85dpUdDISk/KxYpi6HRqVikLOShfu4sTieTm72B/IEpvHl5KXxJsPhZgyapFk5+2iunfUC4CkgOCIebqvl5v+0u"</definedName>
    <definedName name="EPMWorkbookOptions_6" hidden="1">"ZdKsRFIEwl+GSE6n3HVHmq5+l6W/uAngzTWvdXk1b4OxqFix3990nLlkj0wmbTz7LYgjY7lXL0Uvp5PiBrJoDHXZ+MAMx11ehltTXF1yarLeUzu9s9+bOaJKDzAqzKbcSCDKnmIotK7NUbTdxzzyjbuPhgg6mEAQTVVfDYGf3mpfbEvMJA9YcBlT9Q3rCaxv8N9uTmzXj8AgacYJxbX1bkfRfuGkiyb0oh8WdC3bAwMAH7MIO+1fv2Rh00du"</definedName>
    <definedName name="EPMWorkbookOptions_7" hidden="1">"2v8BOF8OOq0zAAA="</definedName>
    <definedName name="EQ">#REF!</definedName>
    <definedName name="eqeqe1" hidden="1">#REF!</definedName>
    <definedName name="eqtrwy" localSheetId="12" hidden="1">{"'Sheet1'!$L$16"}</definedName>
    <definedName name="eqtrwy" localSheetId="11" hidden="1">{"'Sheet1'!$L$16"}</definedName>
    <definedName name="eqtrwy" localSheetId="13" hidden="1">{"'Sheet1'!$L$16"}</definedName>
    <definedName name="eqtrwy" localSheetId="16" hidden="1">{"'Sheet1'!$L$16"}</definedName>
    <definedName name="eqtrwy" localSheetId="21" hidden="1">{"'Sheet1'!$L$16"}</definedName>
    <definedName name="eqtrwy" localSheetId="18" hidden="1">{"'Sheet1'!$L$16"}</definedName>
    <definedName name="eqtrwy" localSheetId="19" hidden="1">{"'Sheet1'!$L$16"}</definedName>
    <definedName name="eqtrwy" localSheetId="20" hidden="1">{"'Sheet1'!$L$16"}</definedName>
    <definedName name="eqtrwy" localSheetId="22" hidden="1">{"'Sheet1'!$L$16"}</definedName>
    <definedName name="eqtrwy" localSheetId="24" hidden="1">{"'Sheet1'!$L$16"}</definedName>
    <definedName name="eqtrwy" localSheetId="28" hidden="1">{"'Sheet1'!$L$16"}</definedName>
    <definedName name="eqtrwy" localSheetId="14" hidden="1">{"'Sheet1'!$L$16"}</definedName>
    <definedName name="eqtrwy" hidden="1">{"'Sheet1'!$L$16"}</definedName>
    <definedName name="er" localSheetId="12" hidden="1">{0,0,0,0;0,0,0,0;0,0,0,0;0,0,0,0;0,0,0,0;0,0,0,0;0,0,0,0}</definedName>
    <definedName name="er" localSheetId="11" hidden="1">{0,0,0,0;0,0,0,0;0,0,0,0;0,0,0,0;0,0,0,0;0,0,0,0;0,0,0,0}</definedName>
    <definedName name="er" localSheetId="13" hidden="1">{0,0,0,0;0,0,0,0;0,0,0,0;0,0,0,0;0,0,0,0;0,0,0,0;0,0,0,0}</definedName>
    <definedName name="er" localSheetId="16" hidden="1">{0,0,0,0;0,0,0,0;0,0,0,0;0,0,0,0;0,0,0,0;0,0,0,0;0,0,0,0}</definedName>
    <definedName name="er" localSheetId="21" hidden="1">{0,0,0,0;0,0,0,0;0,0,0,0;0,0,0,0;0,0,0,0;0,0,0,0;0,0,0,0}</definedName>
    <definedName name="er" localSheetId="18" hidden="1">{0,0,0,0;0,0,0,0;0,0,0,0;0,0,0,0;0,0,0,0;0,0,0,0;0,0,0,0}</definedName>
    <definedName name="er" localSheetId="19" hidden="1">{0,0,0,0;0,0,0,0;0,0,0,0;0,0,0,0;0,0,0,0;0,0,0,0;0,0,0,0}</definedName>
    <definedName name="er" localSheetId="20" hidden="1">{0,0,0,0;0,0,0,0;0,0,0,0;0,0,0,0;0,0,0,0;0,0,0,0;0,0,0,0}</definedName>
    <definedName name="er" localSheetId="22" hidden="1">{0,0,0,0;0,0,0,0;0,0,0,0;0,0,0,0;0,0,0,0;0,0,0,0;0,0,0,0}</definedName>
    <definedName name="er" localSheetId="24" hidden="1">{0,0,0,0;0,0,0,0;0,0,0,0;0,0,0,0;0,0,0,0;0,0,0,0;0,0,0,0}</definedName>
    <definedName name="er" localSheetId="28" hidden="1">{0,0,0,0;0,0,0,0;0,0,0,0;0,0,0,0;0,0,0,0;0,0,0,0;0,0,0,0}</definedName>
    <definedName name="er" localSheetId="14" hidden="1">{0,0,0,0;0,0,0,0;0,0,0,0;0,0,0,0;0,0,0,0;0,0,0,0;0,0,0,0}</definedName>
    <definedName name="er" hidden="1">{0,0,0,0;0,0,0,0;0,0,0,0;0,0,0,0;0,0,0,0;0,0,0,0;0,0,0,0}</definedName>
    <definedName name="êr" localSheetId="12" hidden="1">{"'Sheet1'!$L$16"}</definedName>
    <definedName name="êr" localSheetId="11" hidden="1">{"'Sheet1'!$L$16"}</definedName>
    <definedName name="êr" localSheetId="13" hidden="1">{"'Sheet1'!$L$16"}</definedName>
    <definedName name="êr" localSheetId="16" hidden="1">{"'Sheet1'!$L$16"}</definedName>
    <definedName name="êr" localSheetId="21" hidden="1">{"'Sheet1'!$L$16"}</definedName>
    <definedName name="êr" localSheetId="18" hidden="1">{"'Sheet1'!$L$16"}</definedName>
    <definedName name="êr" localSheetId="19" hidden="1">{"'Sheet1'!$L$16"}</definedName>
    <definedName name="êr" localSheetId="20" hidden="1">{"'Sheet1'!$L$16"}</definedName>
    <definedName name="êr" localSheetId="22" hidden="1">{"'Sheet1'!$L$16"}</definedName>
    <definedName name="êr" localSheetId="24" hidden="1">{"'Sheet1'!$L$16"}</definedName>
    <definedName name="êr" localSheetId="28" hidden="1">{"'Sheet1'!$L$16"}</definedName>
    <definedName name="êr" localSheetId="14" hidden="1">{"'Sheet1'!$L$16"}</definedName>
    <definedName name="êr" hidden="1">{"'Sheet1'!$L$16"}</definedName>
    <definedName name="era" localSheetId="12" hidden="1">{"'Sheet1'!$L$16"}</definedName>
    <definedName name="era" localSheetId="11" hidden="1">{"'Sheet1'!$L$16"}</definedName>
    <definedName name="era" localSheetId="13" hidden="1">{"'Sheet1'!$L$16"}</definedName>
    <definedName name="era" localSheetId="16" hidden="1">{"'Sheet1'!$L$16"}</definedName>
    <definedName name="era" localSheetId="21" hidden="1">{"'Sheet1'!$L$16"}</definedName>
    <definedName name="era" localSheetId="18" hidden="1">{"'Sheet1'!$L$16"}</definedName>
    <definedName name="era" localSheetId="19" hidden="1">{"'Sheet1'!$L$16"}</definedName>
    <definedName name="era" localSheetId="20" hidden="1">{"'Sheet1'!$L$16"}</definedName>
    <definedName name="era" localSheetId="22" hidden="1">{"'Sheet1'!$L$16"}</definedName>
    <definedName name="era" localSheetId="24" hidden="1">{"'Sheet1'!$L$16"}</definedName>
    <definedName name="era" localSheetId="28" hidden="1">{"'Sheet1'!$L$16"}</definedName>
    <definedName name="era" localSheetId="14" hidden="1">{"'Sheet1'!$L$16"}</definedName>
    <definedName name="era" hidden="1">{"'Sheet1'!$L$16"}</definedName>
    <definedName name="eraerter" localSheetId="12" hidden="1">{"'Sheet1'!$L$16"}</definedName>
    <definedName name="eraerter" localSheetId="11" hidden="1">{"'Sheet1'!$L$16"}</definedName>
    <definedName name="eraerter" localSheetId="13" hidden="1">{"'Sheet1'!$L$16"}</definedName>
    <definedName name="eraerter" localSheetId="16" hidden="1">{"'Sheet1'!$L$16"}</definedName>
    <definedName name="eraerter" localSheetId="21" hidden="1">{"'Sheet1'!$L$16"}</definedName>
    <definedName name="eraerter" localSheetId="18" hidden="1">{"'Sheet1'!$L$16"}</definedName>
    <definedName name="eraerter" localSheetId="19" hidden="1">{"'Sheet1'!$L$16"}</definedName>
    <definedName name="eraerter" localSheetId="20" hidden="1">{"'Sheet1'!$L$16"}</definedName>
    <definedName name="eraerter" localSheetId="22" hidden="1">{"'Sheet1'!$L$16"}</definedName>
    <definedName name="eraerter" localSheetId="24" hidden="1">{"'Sheet1'!$L$16"}</definedName>
    <definedName name="eraerter" localSheetId="28" hidden="1">{"'Sheet1'!$L$16"}</definedName>
    <definedName name="eraerter" localSheetId="14" hidden="1">{"'Sheet1'!$L$16"}</definedName>
    <definedName name="eraerter" hidden="1">{"'Sheet1'!$L$16"}</definedName>
    <definedName name="ERAHY" localSheetId="12" hidden="1">{#N/A,#N/A,FALSE,"WBS 1.06";#N/A,#N/A,FALSE,"WBS 1.14";#N/A,#N/A,FALSE,"WBS 1.17";#N/A,#N/A,FALSE,"WBS 1.18"}</definedName>
    <definedName name="ERAHY" localSheetId="11" hidden="1">{#N/A,#N/A,FALSE,"WBS 1.06";#N/A,#N/A,FALSE,"WBS 1.14";#N/A,#N/A,FALSE,"WBS 1.17";#N/A,#N/A,FALSE,"WBS 1.18"}</definedName>
    <definedName name="ERAHY" localSheetId="13" hidden="1">{#N/A,#N/A,FALSE,"WBS 1.06";#N/A,#N/A,FALSE,"WBS 1.14";#N/A,#N/A,FALSE,"WBS 1.17";#N/A,#N/A,FALSE,"WBS 1.18"}</definedName>
    <definedName name="ERAHY" localSheetId="16" hidden="1">{#N/A,#N/A,FALSE,"WBS 1.06";#N/A,#N/A,FALSE,"WBS 1.14";#N/A,#N/A,FALSE,"WBS 1.17";#N/A,#N/A,FALSE,"WBS 1.18"}</definedName>
    <definedName name="ERAHY" localSheetId="21" hidden="1">{#N/A,#N/A,FALSE,"WBS 1.06";#N/A,#N/A,FALSE,"WBS 1.14";#N/A,#N/A,FALSE,"WBS 1.17";#N/A,#N/A,FALSE,"WBS 1.18"}</definedName>
    <definedName name="ERAHY" localSheetId="18" hidden="1">{#N/A,#N/A,FALSE,"WBS 1.06";#N/A,#N/A,FALSE,"WBS 1.14";#N/A,#N/A,FALSE,"WBS 1.17";#N/A,#N/A,FALSE,"WBS 1.18"}</definedName>
    <definedName name="ERAHY" localSheetId="19" hidden="1">{#N/A,#N/A,FALSE,"WBS 1.06";#N/A,#N/A,FALSE,"WBS 1.14";#N/A,#N/A,FALSE,"WBS 1.17";#N/A,#N/A,FALSE,"WBS 1.18"}</definedName>
    <definedName name="ERAHY" localSheetId="20" hidden="1">{#N/A,#N/A,FALSE,"WBS 1.06";#N/A,#N/A,FALSE,"WBS 1.14";#N/A,#N/A,FALSE,"WBS 1.17";#N/A,#N/A,FALSE,"WBS 1.18"}</definedName>
    <definedName name="ERAHY" localSheetId="22" hidden="1">{#N/A,#N/A,FALSE,"WBS 1.06";#N/A,#N/A,FALSE,"WBS 1.14";#N/A,#N/A,FALSE,"WBS 1.17";#N/A,#N/A,FALSE,"WBS 1.18"}</definedName>
    <definedName name="ERAHY" localSheetId="24" hidden="1">{#N/A,#N/A,FALSE,"WBS 1.06";#N/A,#N/A,FALSE,"WBS 1.14";#N/A,#N/A,FALSE,"WBS 1.17";#N/A,#N/A,FALSE,"WBS 1.18"}</definedName>
    <definedName name="ERAHY" localSheetId="28" hidden="1">{#N/A,#N/A,FALSE,"WBS 1.06";#N/A,#N/A,FALSE,"WBS 1.14";#N/A,#N/A,FALSE,"WBS 1.17";#N/A,#N/A,FALSE,"WBS 1.18"}</definedName>
    <definedName name="ERAHY" localSheetId="14" hidden="1">{#N/A,#N/A,FALSE,"WBS 1.06";#N/A,#N/A,FALSE,"WBS 1.14";#N/A,#N/A,FALSE,"WBS 1.17";#N/A,#N/A,FALSE,"WBS 1.18"}</definedName>
    <definedName name="ERAHY" hidden="1">{#N/A,#N/A,FALSE,"WBS 1.06";#N/A,#N/A,FALSE,"WBS 1.14";#N/A,#N/A,FALSE,"WBS 1.17";#N/A,#N/A,FALSE,"WBS 1.18"}</definedName>
    <definedName name="eraw" localSheetId="12" hidden="1">{"'Sheet1'!$L$16"}</definedName>
    <definedName name="eraw" localSheetId="11" hidden="1">{"'Sheet1'!$L$16"}</definedName>
    <definedName name="eraw" localSheetId="13" hidden="1">{"'Sheet1'!$L$16"}</definedName>
    <definedName name="eraw" localSheetId="16" hidden="1">{"'Sheet1'!$L$16"}</definedName>
    <definedName name="eraw" localSheetId="21" hidden="1">{"'Sheet1'!$L$16"}</definedName>
    <definedName name="eraw" localSheetId="18" hidden="1">{"'Sheet1'!$L$16"}</definedName>
    <definedName name="eraw" localSheetId="19" hidden="1">{"'Sheet1'!$L$16"}</definedName>
    <definedName name="eraw" localSheetId="20" hidden="1">{"'Sheet1'!$L$16"}</definedName>
    <definedName name="eraw" localSheetId="22" hidden="1">{"'Sheet1'!$L$16"}</definedName>
    <definedName name="eraw" localSheetId="24" hidden="1">{"'Sheet1'!$L$16"}</definedName>
    <definedName name="eraw" localSheetId="28" hidden="1">{"'Sheet1'!$L$16"}</definedName>
    <definedName name="eraw" localSheetId="14" hidden="1">{"'Sheet1'!$L$16"}</definedName>
    <definedName name="eraw" hidden="1">{"'Sheet1'!$L$16"}</definedName>
    <definedName name="erawer" localSheetId="12" hidden="1">{"'Sheet1'!$L$16"}</definedName>
    <definedName name="erawer" localSheetId="11" hidden="1">{"'Sheet1'!$L$16"}</definedName>
    <definedName name="erawer" localSheetId="13" hidden="1">{"'Sheet1'!$L$16"}</definedName>
    <definedName name="erawer" localSheetId="16" hidden="1">{"'Sheet1'!$L$16"}</definedName>
    <definedName name="erawer" localSheetId="21" hidden="1">{"'Sheet1'!$L$16"}</definedName>
    <definedName name="erawer" localSheetId="18" hidden="1">{"'Sheet1'!$L$16"}</definedName>
    <definedName name="erawer" localSheetId="19" hidden="1">{"'Sheet1'!$L$16"}</definedName>
    <definedName name="erawer" localSheetId="20" hidden="1">{"'Sheet1'!$L$16"}</definedName>
    <definedName name="erawer" localSheetId="22" hidden="1">{"'Sheet1'!$L$16"}</definedName>
    <definedName name="erawer" localSheetId="24" hidden="1">{"'Sheet1'!$L$16"}</definedName>
    <definedName name="erawer" localSheetId="28" hidden="1">{"'Sheet1'!$L$16"}</definedName>
    <definedName name="erawer" localSheetId="14" hidden="1">{"'Sheet1'!$L$16"}</definedName>
    <definedName name="erawer" hidden="1">{"'Sheet1'!$L$16"}</definedName>
    <definedName name="ere" localSheetId="12" hidden="1">{"'Sheet1'!$L$16"}</definedName>
    <definedName name="ere" localSheetId="11" hidden="1">{"'Sheet1'!$L$16"}</definedName>
    <definedName name="ere" localSheetId="13" hidden="1">{"'Sheet1'!$L$16"}</definedName>
    <definedName name="ere" localSheetId="16" hidden="1">{"'Sheet1'!$L$16"}</definedName>
    <definedName name="ere" localSheetId="21" hidden="1">{"'Sheet1'!$L$16"}</definedName>
    <definedName name="ere" localSheetId="18" hidden="1">{"'Sheet1'!$L$16"}</definedName>
    <definedName name="ere" localSheetId="19" hidden="1">{"'Sheet1'!$L$16"}</definedName>
    <definedName name="ere" localSheetId="20" hidden="1">{"'Sheet1'!$L$16"}</definedName>
    <definedName name="ere" localSheetId="22" hidden="1">{"'Sheet1'!$L$16"}</definedName>
    <definedName name="ere" localSheetId="24" hidden="1">{"'Sheet1'!$L$16"}</definedName>
    <definedName name="ere" localSheetId="28" hidden="1">{"'Sheet1'!$L$16"}</definedName>
    <definedName name="ere" localSheetId="14" hidden="1">{"'Sheet1'!$L$16"}</definedName>
    <definedName name="ere" hidden="1">{"'Sheet1'!$L$16"}</definedName>
    <definedName name="êre" localSheetId="12" hidden="1">{"'Sheet1'!$L$16"}</definedName>
    <definedName name="êre" localSheetId="11" hidden="1">{"'Sheet1'!$L$16"}</definedName>
    <definedName name="êre" localSheetId="13" hidden="1">{"'Sheet1'!$L$16"}</definedName>
    <definedName name="êre" localSheetId="16" hidden="1">{"'Sheet1'!$L$16"}</definedName>
    <definedName name="êre" localSheetId="21" hidden="1">{"'Sheet1'!$L$16"}</definedName>
    <definedName name="êre" localSheetId="18" hidden="1">{"'Sheet1'!$L$16"}</definedName>
    <definedName name="êre" localSheetId="19" hidden="1">{"'Sheet1'!$L$16"}</definedName>
    <definedName name="êre" localSheetId="20" hidden="1">{"'Sheet1'!$L$16"}</definedName>
    <definedName name="êre" localSheetId="22" hidden="1">{"'Sheet1'!$L$16"}</definedName>
    <definedName name="êre" localSheetId="24" hidden="1">{"'Sheet1'!$L$16"}</definedName>
    <definedName name="êre" localSheetId="28" hidden="1">{"'Sheet1'!$L$16"}</definedName>
    <definedName name="êre" localSheetId="14" hidden="1">{"'Sheet1'!$L$16"}</definedName>
    <definedName name="êre" hidden="1">{"'Sheet1'!$L$16"}</definedName>
    <definedName name="erer"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e" hidden="1">#REF!</definedName>
    <definedName name="erewaf" localSheetId="12" hidden="1">{#N/A,#N/A,FALSE,"Chi tiÆt"}</definedName>
    <definedName name="erewaf" localSheetId="11" hidden="1">{#N/A,#N/A,FALSE,"Chi tiÆt"}</definedName>
    <definedName name="erewaf" localSheetId="13" hidden="1">{#N/A,#N/A,FALSE,"Chi tiÆt"}</definedName>
    <definedName name="erewaf" localSheetId="16" hidden="1">{#N/A,#N/A,FALSE,"Chi tiÆt"}</definedName>
    <definedName name="erewaf" localSheetId="21" hidden="1">{#N/A,#N/A,FALSE,"Chi tiÆt"}</definedName>
    <definedName name="erewaf" localSheetId="18" hidden="1">{#N/A,#N/A,FALSE,"Chi tiÆt"}</definedName>
    <definedName name="erewaf" localSheetId="19" hidden="1">{#N/A,#N/A,FALSE,"Chi tiÆt"}</definedName>
    <definedName name="erewaf" localSheetId="20" hidden="1">{#N/A,#N/A,FALSE,"Chi tiÆt"}</definedName>
    <definedName name="erewaf" localSheetId="22" hidden="1">{#N/A,#N/A,FALSE,"Chi tiÆt"}</definedName>
    <definedName name="erewaf" localSheetId="24" hidden="1">{#N/A,#N/A,FALSE,"Chi tiÆt"}</definedName>
    <definedName name="erewaf" localSheetId="28" hidden="1">{#N/A,#N/A,FALSE,"Chi tiÆt"}</definedName>
    <definedName name="erewaf" localSheetId="14" hidden="1">{#N/A,#N/A,FALSE,"Chi tiÆt"}</definedName>
    <definedName name="erewaf" hidden="1">{#N/A,#N/A,FALSE,"Chi tiÆt"}</definedName>
    <definedName name="­erewarqewrqr" hidden="1">#REF!</definedName>
    <definedName name="ergergt" localSheetId="12" hidden="1">{"'Sheet1'!$L$16"}</definedName>
    <definedName name="ergergt" localSheetId="11" hidden="1">{"'Sheet1'!$L$16"}</definedName>
    <definedName name="ergergt" localSheetId="13" hidden="1">{"'Sheet1'!$L$16"}</definedName>
    <definedName name="ergergt" localSheetId="16" hidden="1">{"'Sheet1'!$L$16"}</definedName>
    <definedName name="ergergt" localSheetId="21" hidden="1">{"'Sheet1'!$L$16"}</definedName>
    <definedName name="ergergt" localSheetId="18" hidden="1">{"'Sheet1'!$L$16"}</definedName>
    <definedName name="ergergt" localSheetId="19" hidden="1">{"'Sheet1'!$L$16"}</definedName>
    <definedName name="ergergt" localSheetId="20" hidden="1">{"'Sheet1'!$L$16"}</definedName>
    <definedName name="ergergt" localSheetId="22" hidden="1">{"'Sheet1'!$L$16"}</definedName>
    <definedName name="ergergt" localSheetId="24" hidden="1">{"'Sheet1'!$L$16"}</definedName>
    <definedName name="ergergt" localSheetId="28" hidden="1">{"'Sheet1'!$L$16"}</definedName>
    <definedName name="ergergt" localSheetId="14" hidden="1">{"'Sheet1'!$L$16"}</definedName>
    <definedName name="ergergt" hidden="1">{"'Sheet1'!$L$16"}</definedName>
    <definedName name="erqGFQ" hidden="1">#REF!</definedName>
    <definedName name="ERR" hidden="1">#REF!</definedName>
    <definedName name="ERRERHREHRE" hidden="1">#REF!</definedName>
    <definedName name="ErrName709037899" hidden="1">#REF!</definedName>
    <definedName name="ErrName760723590" hidden="1">#REF!</definedName>
    <definedName name="ErrName774740099" hidden="1">#REF!</definedName>
    <definedName name="ErrName862619339" hidden="1">#REF!</definedName>
    <definedName name="ErrName871445833" hidden="1">#REF!</definedName>
    <definedName name="errre"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RRTT" localSheetId="12" hidden="1">{"'Sheet1'!$L$16"}</definedName>
    <definedName name="ERRTT" localSheetId="11" hidden="1">{"'Sheet1'!$L$16"}</definedName>
    <definedName name="ERRTT" localSheetId="13" hidden="1">{"'Sheet1'!$L$16"}</definedName>
    <definedName name="ERRTT" localSheetId="16" hidden="1">{"'Sheet1'!$L$16"}</definedName>
    <definedName name="ERRTT" localSheetId="21" hidden="1">{"'Sheet1'!$L$16"}</definedName>
    <definedName name="ERRTT" localSheetId="18" hidden="1">{"'Sheet1'!$L$16"}</definedName>
    <definedName name="ERRTT" localSheetId="19" hidden="1">{"'Sheet1'!$L$16"}</definedName>
    <definedName name="ERRTT" localSheetId="20" hidden="1">{"'Sheet1'!$L$16"}</definedName>
    <definedName name="ERRTT" localSheetId="22" hidden="1">{"'Sheet1'!$L$16"}</definedName>
    <definedName name="ERRTT" localSheetId="24" hidden="1">{"'Sheet1'!$L$16"}</definedName>
    <definedName name="ERRTT" localSheetId="28" hidden="1">{"'Sheet1'!$L$16"}</definedName>
    <definedName name="ERRTT" localSheetId="14" hidden="1">{"'Sheet1'!$L$16"}</definedName>
    <definedName name="ERRTT" hidden="1">{"'Sheet1'!$L$16"}</definedName>
    <definedName name="ERT" localSheetId="12" hidden="1">{"'Sheet1'!$L$16"}</definedName>
    <definedName name="ERT" localSheetId="11" hidden="1">{"'Sheet1'!$L$16"}</definedName>
    <definedName name="ERT" localSheetId="13" hidden="1">{"'Sheet1'!$L$16"}</definedName>
    <definedName name="ERT" localSheetId="16" hidden="1">{"'Sheet1'!$L$16"}</definedName>
    <definedName name="ERT" localSheetId="21" hidden="1">{"'Sheet1'!$L$16"}</definedName>
    <definedName name="ERT" localSheetId="18" hidden="1">{"'Sheet1'!$L$16"}</definedName>
    <definedName name="ERT" localSheetId="19" hidden="1">{"'Sheet1'!$L$16"}</definedName>
    <definedName name="ERT" localSheetId="20" hidden="1">{"'Sheet1'!$L$16"}</definedName>
    <definedName name="ERT" localSheetId="22" hidden="1">{"'Sheet1'!$L$16"}</definedName>
    <definedName name="ERT" localSheetId="24" hidden="1">{"'Sheet1'!$L$16"}</definedName>
    <definedName name="ERT" localSheetId="28" hidden="1">{"'Sheet1'!$L$16"}</definedName>
    <definedName name="ERT" localSheetId="14" hidden="1">{"'Sheet1'!$L$16"}</definedName>
    <definedName name="ERT" hidden="1">{"'Sheet1'!$L$16"}</definedName>
    <definedName name="erteeh" hidden="1">#REF!</definedName>
    <definedName name="ertg" localSheetId="12" hidden="1">{"'Sheet1'!$L$16"}</definedName>
    <definedName name="ertg" localSheetId="11" hidden="1">{"'Sheet1'!$L$16"}</definedName>
    <definedName name="ertg" localSheetId="13" hidden="1">{"'Sheet1'!$L$16"}</definedName>
    <definedName name="ertg" localSheetId="16" hidden="1">{"'Sheet1'!$L$16"}</definedName>
    <definedName name="ertg" localSheetId="21" hidden="1">{"'Sheet1'!$L$16"}</definedName>
    <definedName name="ertg" localSheetId="18" hidden="1">{"'Sheet1'!$L$16"}</definedName>
    <definedName name="ertg" localSheetId="19" hidden="1">{"'Sheet1'!$L$16"}</definedName>
    <definedName name="ertg" localSheetId="20" hidden="1">{"'Sheet1'!$L$16"}</definedName>
    <definedName name="ertg" localSheetId="22" hidden="1">{"'Sheet1'!$L$16"}</definedName>
    <definedName name="ertg" localSheetId="24" hidden="1">{"'Sheet1'!$L$16"}</definedName>
    <definedName name="ertg" localSheetId="28" hidden="1">{"'Sheet1'!$L$16"}</definedName>
    <definedName name="ertg" localSheetId="14" hidden="1">{"'Sheet1'!$L$16"}</definedName>
    <definedName name="ertg" hidden="1">{"'Sheet1'!$L$16"}</definedName>
    <definedName name="­ertq" hidden="1">#REF!</definedName>
    <definedName name="ertser" localSheetId="12" hidden="1">{"'Sheet1'!$L$16"}</definedName>
    <definedName name="ertser" localSheetId="11" hidden="1">{"'Sheet1'!$L$16"}</definedName>
    <definedName name="ertser" localSheetId="13" hidden="1">{"'Sheet1'!$L$16"}</definedName>
    <definedName name="ertser" localSheetId="16" hidden="1">{"'Sheet1'!$L$16"}</definedName>
    <definedName name="ertser" localSheetId="21" hidden="1">{"'Sheet1'!$L$16"}</definedName>
    <definedName name="ertser" localSheetId="18" hidden="1">{"'Sheet1'!$L$16"}</definedName>
    <definedName name="ertser" localSheetId="19" hidden="1">{"'Sheet1'!$L$16"}</definedName>
    <definedName name="ertser" localSheetId="20" hidden="1">{"'Sheet1'!$L$16"}</definedName>
    <definedName name="ertser" localSheetId="22" hidden="1">{"'Sheet1'!$L$16"}</definedName>
    <definedName name="ertser" localSheetId="24" hidden="1">{"'Sheet1'!$L$16"}</definedName>
    <definedName name="ertser" localSheetId="28" hidden="1">{"'Sheet1'!$L$16"}</definedName>
    <definedName name="ertser" localSheetId="14" hidden="1">{"'Sheet1'!$L$16"}</definedName>
    <definedName name="ertser" hidden="1">{"'Sheet1'!$L$16"}</definedName>
    <definedName name="ertsert" localSheetId="12" hidden="1">{"'Sheet1'!$L$16"}</definedName>
    <definedName name="ertsert" localSheetId="11" hidden="1">{"'Sheet1'!$L$16"}</definedName>
    <definedName name="ertsert" localSheetId="13" hidden="1">{"'Sheet1'!$L$16"}</definedName>
    <definedName name="ertsert" localSheetId="16" hidden="1">{"'Sheet1'!$L$16"}</definedName>
    <definedName name="ertsert" localSheetId="21" hidden="1">{"'Sheet1'!$L$16"}</definedName>
    <definedName name="ertsert" localSheetId="18" hidden="1">{"'Sheet1'!$L$16"}</definedName>
    <definedName name="ertsert" localSheetId="19" hidden="1">{"'Sheet1'!$L$16"}</definedName>
    <definedName name="ertsert" localSheetId="20" hidden="1">{"'Sheet1'!$L$16"}</definedName>
    <definedName name="ertsert" localSheetId="22" hidden="1">{"'Sheet1'!$L$16"}</definedName>
    <definedName name="ertsert" localSheetId="24" hidden="1">{"'Sheet1'!$L$16"}</definedName>
    <definedName name="ertsert" localSheetId="28" hidden="1">{"'Sheet1'!$L$16"}</definedName>
    <definedName name="ertsert" localSheetId="14" hidden="1">{"'Sheet1'!$L$16"}</definedName>
    <definedName name="ertsert" hidden="1">{"'Sheet1'!$L$16"}</definedName>
    <definedName name="ertwqtg" localSheetId="12" hidden="1">{"'Sheet1'!$L$16"}</definedName>
    <definedName name="ertwqtg" localSheetId="11" hidden="1">{"'Sheet1'!$L$16"}</definedName>
    <definedName name="ertwqtg" localSheetId="13" hidden="1">{"'Sheet1'!$L$16"}</definedName>
    <definedName name="ertwqtg" localSheetId="16" hidden="1">{"'Sheet1'!$L$16"}</definedName>
    <definedName name="ertwqtg" localSheetId="21" hidden="1">{"'Sheet1'!$L$16"}</definedName>
    <definedName name="ertwqtg" localSheetId="18" hidden="1">{"'Sheet1'!$L$16"}</definedName>
    <definedName name="ertwqtg" localSheetId="19" hidden="1">{"'Sheet1'!$L$16"}</definedName>
    <definedName name="ertwqtg" localSheetId="20" hidden="1">{"'Sheet1'!$L$16"}</definedName>
    <definedName name="ertwqtg" localSheetId="22" hidden="1">{"'Sheet1'!$L$16"}</definedName>
    <definedName name="ertwqtg" localSheetId="24" hidden="1">{"'Sheet1'!$L$16"}</definedName>
    <definedName name="ertwqtg" localSheetId="28" hidden="1">{"'Sheet1'!$L$16"}</definedName>
    <definedName name="ertwqtg" localSheetId="14" hidden="1">{"'Sheet1'!$L$16"}</definedName>
    <definedName name="ertwqtg" hidden="1">{"'Sheet1'!$L$16"}</definedName>
    <definedName name="erty" localSheetId="12" hidden="1">{"'장비'!$A$3:$M$12"}</definedName>
    <definedName name="erty" localSheetId="11" hidden="1">{"'장비'!$A$3:$M$12"}</definedName>
    <definedName name="erty" localSheetId="13" hidden="1">{"'장비'!$A$3:$M$12"}</definedName>
    <definedName name="erty" localSheetId="16" hidden="1">{"'장비'!$A$3:$M$12"}</definedName>
    <definedName name="erty" localSheetId="21" hidden="1">{"'장비'!$A$3:$M$12"}</definedName>
    <definedName name="erty" localSheetId="18" hidden="1">{"'장비'!$A$3:$M$12"}</definedName>
    <definedName name="erty" localSheetId="19" hidden="1">{"'장비'!$A$3:$M$12"}</definedName>
    <definedName name="erty" localSheetId="20" hidden="1">{"'장비'!$A$3:$M$12"}</definedName>
    <definedName name="erty" localSheetId="22" hidden="1">{"'장비'!$A$3:$M$12"}</definedName>
    <definedName name="erty" localSheetId="24" hidden="1">{"'장비'!$A$3:$M$12"}</definedName>
    <definedName name="erty" localSheetId="28" hidden="1">{"'장비'!$A$3:$M$12"}</definedName>
    <definedName name="erty" localSheetId="14" hidden="1">{"'장비'!$A$3:$M$12"}</definedName>
    <definedName name="erty" hidden="1">{"'장비'!$A$3:$M$12"}</definedName>
    <definedName name="ertyertye" localSheetId="12" hidden="1">{"'용역비'!$A$4:$C$8"}</definedName>
    <definedName name="ertyertye" localSheetId="11" hidden="1">{"'용역비'!$A$4:$C$8"}</definedName>
    <definedName name="ertyertye" localSheetId="13" hidden="1">{"'용역비'!$A$4:$C$8"}</definedName>
    <definedName name="ertyertye" localSheetId="16" hidden="1">{"'용역비'!$A$4:$C$8"}</definedName>
    <definedName name="ertyertye" localSheetId="21" hidden="1">{"'용역비'!$A$4:$C$8"}</definedName>
    <definedName name="ertyertye" localSheetId="18" hidden="1">{"'용역비'!$A$4:$C$8"}</definedName>
    <definedName name="ertyertye" localSheetId="19" hidden="1">{"'용역비'!$A$4:$C$8"}</definedName>
    <definedName name="ertyertye" localSheetId="20" hidden="1">{"'용역비'!$A$4:$C$8"}</definedName>
    <definedName name="ertyertye" localSheetId="22" hidden="1">{"'용역비'!$A$4:$C$8"}</definedName>
    <definedName name="ertyertye" localSheetId="24" hidden="1">{"'용역비'!$A$4:$C$8"}</definedName>
    <definedName name="ertyertye" localSheetId="28" hidden="1">{"'용역비'!$A$4:$C$8"}</definedName>
    <definedName name="ertyertye" localSheetId="14" hidden="1">{"'용역비'!$A$4:$C$8"}</definedName>
    <definedName name="ertyertye" hidden="1">{"'용역비'!$A$4:$C$8"}</definedName>
    <definedName name="ertyertye_1" localSheetId="12" hidden="1">{"'용역비'!$A$4:$C$8"}</definedName>
    <definedName name="ertyertye_1" localSheetId="11" hidden="1">{"'용역비'!$A$4:$C$8"}</definedName>
    <definedName name="ertyertye_1" localSheetId="13" hidden="1">{"'용역비'!$A$4:$C$8"}</definedName>
    <definedName name="ertyertye_1" localSheetId="16" hidden="1">{"'용역비'!$A$4:$C$8"}</definedName>
    <definedName name="ertyertye_1" localSheetId="21" hidden="1">{"'용역비'!$A$4:$C$8"}</definedName>
    <definedName name="ertyertye_1" localSheetId="18" hidden="1">{"'용역비'!$A$4:$C$8"}</definedName>
    <definedName name="ertyertye_1" localSheetId="19" hidden="1">{"'용역비'!$A$4:$C$8"}</definedName>
    <definedName name="ertyertye_1" localSheetId="20" hidden="1">{"'용역비'!$A$4:$C$8"}</definedName>
    <definedName name="ertyertye_1" localSheetId="22" hidden="1">{"'용역비'!$A$4:$C$8"}</definedName>
    <definedName name="ertyertye_1" localSheetId="24" hidden="1">{"'용역비'!$A$4:$C$8"}</definedName>
    <definedName name="ertyertye_1" localSheetId="28" hidden="1">{"'용역비'!$A$4:$C$8"}</definedName>
    <definedName name="ertyertye_1" localSheetId="14" hidden="1">{"'용역비'!$A$4:$C$8"}</definedName>
    <definedName name="ertyertye_1" hidden="1">{"'용역비'!$A$4:$C$8"}</definedName>
    <definedName name="ertyertye_2" localSheetId="12" hidden="1">{"'용역비'!$A$4:$C$8"}</definedName>
    <definedName name="ertyertye_2" localSheetId="11" hidden="1">{"'용역비'!$A$4:$C$8"}</definedName>
    <definedName name="ertyertye_2" localSheetId="13" hidden="1">{"'용역비'!$A$4:$C$8"}</definedName>
    <definedName name="ertyertye_2" localSheetId="16" hidden="1">{"'용역비'!$A$4:$C$8"}</definedName>
    <definedName name="ertyertye_2" localSheetId="21" hidden="1">{"'용역비'!$A$4:$C$8"}</definedName>
    <definedName name="ertyertye_2" localSheetId="18" hidden="1">{"'용역비'!$A$4:$C$8"}</definedName>
    <definedName name="ertyertye_2" localSheetId="19" hidden="1">{"'용역비'!$A$4:$C$8"}</definedName>
    <definedName name="ertyertye_2" localSheetId="20" hidden="1">{"'용역비'!$A$4:$C$8"}</definedName>
    <definedName name="ertyertye_2" localSheetId="22" hidden="1">{"'용역비'!$A$4:$C$8"}</definedName>
    <definedName name="ertyertye_2" localSheetId="24" hidden="1">{"'용역비'!$A$4:$C$8"}</definedName>
    <definedName name="ertyertye_2" localSheetId="28" hidden="1">{"'용역비'!$A$4:$C$8"}</definedName>
    <definedName name="ertyertye_2" localSheetId="14" hidden="1">{"'용역비'!$A$4:$C$8"}</definedName>
    <definedName name="ertyertye_2" hidden="1">{"'용역비'!$A$4:$C$8"}</definedName>
    <definedName name="ertyertye_3" localSheetId="12" hidden="1">{"'용역비'!$A$4:$C$8"}</definedName>
    <definedName name="ertyertye_3" localSheetId="11" hidden="1">{"'용역비'!$A$4:$C$8"}</definedName>
    <definedName name="ertyertye_3" localSheetId="13" hidden="1">{"'용역비'!$A$4:$C$8"}</definedName>
    <definedName name="ertyertye_3" localSheetId="16" hidden="1">{"'용역비'!$A$4:$C$8"}</definedName>
    <definedName name="ertyertye_3" localSheetId="21" hidden="1">{"'용역비'!$A$4:$C$8"}</definedName>
    <definedName name="ertyertye_3" localSheetId="18" hidden="1">{"'용역비'!$A$4:$C$8"}</definedName>
    <definedName name="ertyertye_3" localSheetId="19" hidden="1">{"'용역비'!$A$4:$C$8"}</definedName>
    <definedName name="ertyertye_3" localSheetId="20" hidden="1">{"'용역비'!$A$4:$C$8"}</definedName>
    <definedName name="ertyertye_3" localSheetId="22" hidden="1">{"'용역비'!$A$4:$C$8"}</definedName>
    <definedName name="ertyertye_3" localSheetId="24" hidden="1">{"'용역비'!$A$4:$C$8"}</definedName>
    <definedName name="ertyertye_3" localSheetId="28" hidden="1">{"'용역비'!$A$4:$C$8"}</definedName>
    <definedName name="ertyertye_3" localSheetId="14" hidden="1">{"'용역비'!$A$4:$C$8"}</definedName>
    <definedName name="ertyertye_3" hidden="1">{"'용역비'!$A$4:$C$8"}</definedName>
    <definedName name="ertyertye_4" localSheetId="12" hidden="1">{"'용역비'!$A$4:$C$8"}</definedName>
    <definedName name="ertyertye_4" localSheetId="11" hidden="1">{"'용역비'!$A$4:$C$8"}</definedName>
    <definedName name="ertyertye_4" localSheetId="13" hidden="1">{"'용역비'!$A$4:$C$8"}</definedName>
    <definedName name="ertyertye_4" localSheetId="16" hidden="1">{"'용역비'!$A$4:$C$8"}</definedName>
    <definedName name="ertyertye_4" localSheetId="21" hidden="1">{"'용역비'!$A$4:$C$8"}</definedName>
    <definedName name="ertyertye_4" localSheetId="18" hidden="1">{"'용역비'!$A$4:$C$8"}</definedName>
    <definedName name="ertyertye_4" localSheetId="19" hidden="1">{"'용역비'!$A$4:$C$8"}</definedName>
    <definedName name="ertyertye_4" localSheetId="20" hidden="1">{"'용역비'!$A$4:$C$8"}</definedName>
    <definedName name="ertyertye_4" localSheetId="22" hidden="1">{"'용역비'!$A$4:$C$8"}</definedName>
    <definedName name="ertyertye_4" localSheetId="24" hidden="1">{"'용역비'!$A$4:$C$8"}</definedName>
    <definedName name="ertyertye_4" localSheetId="28" hidden="1">{"'용역비'!$A$4:$C$8"}</definedName>
    <definedName name="ertyertye_4" localSheetId="14" hidden="1">{"'용역비'!$A$4:$C$8"}</definedName>
    <definedName name="ertyertye_4" hidden="1">{"'용역비'!$A$4:$C$8"}</definedName>
    <definedName name="ertyertye_5" localSheetId="12" hidden="1">{"'용역비'!$A$4:$C$8"}</definedName>
    <definedName name="ertyertye_5" localSheetId="11" hidden="1">{"'용역비'!$A$4:$C$8"}</definedName>
    <definedName name="ertyertye_5" localSheetId="13" hidden="1">{"'용역비'!$A$4:$C$8"}</definedName>
    <definedName name="ertyertye_5" localSheetId="16" hidden="1">{"'용역비'!$A$4:$C$8"}</definedName>
    <definedName name="ertyertye_5" localSheetId="21" hidden="1">{"'용역비'!$A$4:$C$8"}</definedName>
    <definedName name="ertyertye_5" localSheetId="18" hidden="1">{"'용역비'!$A$4:$C$8"}</definedName>
    <definedName name="ertyertye_5" localSheetId="19" hidden="1">{"'용역비'!$A$4:$C$8"}</definedName>
    <definedName name="ertyertye_5" localSheetId="20" hidden="1">{"'용역비'!$A$4:$C$8"}</definedName>
    <definedName name="ertyertye_5" localSheetId="22" hidden="1">{"'용역비'!$A$4:$C$8"}</definedName>
    <definedName name="ertyertye_5" localSheetId="24" hidden="1">{"'용역비'!$A$4:$C$8"}</definedName>
    <definedName name="ertyertye_5" localSheetId="28" hidden="1">{"'용역비'!$A$4:$C$8"}</definedName>
    <definedName name="ertyertye_5" localSheetId="14" hidden="1">{"'용역비'!$A$4:$C$8"}</definedName>
    <definedName name="ertyertye_5" hidden="1">{"'용역비'!$A$4:$C$8"}</definedName>
    <definedName name="erw" hidden="1">#REF!</definedName>
    <definedName name="erwatserfwer" localSheetId="12" hidden="1">{"'Sheet1'!$L$16"}</definedName>
    <definedName name="erwatserfwer" localSheetId="11" hidden="1">{"'Sheet1'!$L$16"}</definedName>
    <definedName name="erwatserfwer" localSheetId="13" hidden="1">{"'Sheet1'!$L$16"}</definedName>
    <definedName name="erwatserfwer" localSheetId="16" hidden="1">{"'Sheet1'!$L$16"}</definedName>
    <definedName name="erwatserfwer" localSheetId="21" hidden="1">{"'Sheet1'!$L$16"}</definedName>
    <definedName name="erwatserfwer" localSheetId="18" hidden="1">{"'Sheet1'!$L$16"}</definedName>
    <definedName name="erwatserfwer" localSheetId="19" hidden="1">{"'Sheet1'!$L$16"}</definedName>
    <definedName name="erwatserfwer" localSheetId="20" hidden="1">{"'Sheet1'!$L$16"}</definedName>
    <definedName name="erwatserfwer" localSheetId="22" hidden="1">{"'Sheet1'!$L$16"}</definedName>
    <definedName name="erwatserfwer" localSheetId="24" hidden="1">{"'Sheet1'!$L$16"}</definedName>
    <definedName name="erwatserfwer" localSheetId="28" hidden="1">{"'Sheet1'!$L$16"}</definedName>
    <definedName name="erwatserfwer" localSheetId="14" hidden="1">{"'Sheet1'!$L$16"}</definedName>
    <definedName name="erwatserfwer" hidden="1">{"'Sheet1'!$L$16"}</definedName>
    <definedName name="erwe" localSheetId="12" hidden="1">{#N/A,#N/A,FALSE,"Chi tiÆt"}</definedName>
    <definedName name="erwe" localSheetId="11" hidden="1">{#N/A,#N/A,FALSE,"Chi tiÆt"}</definedName>
    <definedName name="erwe" localSheetId="13" hidden="1">{#N/A,#N/A,FALSE,"Chi tiÆt"}</definedName>
    <definedName name="erwe" localSheetId="16" hidden="1">{#N/A,#N/A,FALSE,"Chi tiÆt"}</definedName>
    <definedName name="erwe" localSheetId="21" hidden="1">{#N/A,#N/A,FALSE,"Chi tiÆt"}</definedName>
    <definedName name="erwe" localSheetId="18" hidden="1">{#N/A,#N/A,FALSE,"Chi tiÆt"}</definedName>
    <definedName name="erwe" localSheetId="19" hidden="1">{#N/A,#N/A,FALSE,"Chi tiÆt"}</definedName>
    <definedName name="erwe" localSheetId="20" hidden="1">{#N/A,#N/A,FALSE,"Chi tiÆt"}</definedName>
    <definedName name="erwe" localSheetId="22" hidden="1">{#N/A,#N/A,FALSE,"Chi tiÆt"}</definedName>
    <definedName name="erwe" localSheetId="24" hidden="1">{#N/A,#N/A,FALSE,"Chi tiÆt"}</definedName>
    <definedName name="erwe" localSheetId="28" hidden="1">{#N/A,#N/A,FALSE,"Chi tiÆt"}</definedName>
    <definedName name="erwe" localSheetId="14" hidden="1">{#N/A,#N/A,FALSE,"Chi tiÆt"}</definedName>
    <definedName name="erwe" hidden="1">{#N/A,#N/A,FALSE,"Chi tiÆt"}</definedName>
    <definedName name="ERWER" localSheetId="12" hidden="1">{#N/A,#N/A,FALSE,"Chi tiÆt"}</definedName>
    <definedName name="ERWER" localSheetId="11" hidden="1">{#N/A,#N/A,FALSE,"Chi tiÆt"}</definedName>
    <definedName name="ERWER" localSheetId="13" hidden="1">{#N/A,#N/A,FALSE,"Chi tiÆt"}</definedName>
    <definedName name="ERWER" localSheetId="16" hidden="1">{#N/A,#N/A,FALSE,"Chi tiÆt"}</definedName>
    <definedName name="ERWER" localSheetId="21" hidden="1">{#N/A,#N/A,FALSE,"Chi tiÆt"}</definedName>
    <definedName name="ERWER" localSheetId="18" hidden="1">{#N/A,#N/A,FALSE,"Chi tiÆt"}</definedName>
    <definedName name="ERWER" localSheetId="19" hidden="1">{#N/A,#N/A,FALSE,"Chi tiÆt"}</definedName>
    <definedName name="ERWER" localSheetId="20" hidden="1">{#N/A,#N/A,FALSE,"Chi tiÆt"}</definedName>
    <definedName name="ERWER" localSheetId="22" hidden="1">{#N/A,#N/A,FALSE,"Chi tiÆt"}</definedName>
    <definedName name="ERWER" localSheetId="24" hidden="1">{#N/A,#N/A,FALSE,"Chi tiÆt"}</definedName>
    <definedName name="ERWER" localSheetId="28" hidden="1">{#N/A,#N/A,FALSE,"Chi tiÆt"}</definedName>
    <definedName name="ERWER" localSheetId="14" hidden="1">{#N/A,#N/A,FALSE,"Chi tiÆt"}</definedName>
    <definedName name="ERWER" hidden="1">{#N/A,#N/A,FALSE,"Chi tiÆt"}</definedName>
    <definedName name="eryhrtgabqergerggbvrth" hidden="1">#REF!</definedName>
    <definedName name="es" localSheetId="12" hidden="1">{"'Sheet1'!$L$16"}</definedName>
    <definedName name="es" localSheetId="11" hidden="1">{"'Sheet1'!$L$16"}</definedName>
    <definedName name="es" localSheetId="13" hidden="1">{"'Sheet1'!$L$16"}</definedName>
    <definedName name="es" localSheetId="16" hidden="1">{"'Sheet1'!$L$16"}</definedName>
    <definedName name="es" localSheetId="21" hidden="1">{"'Sheet1'!$L$16"}</definedName>
    <definedName name="es" localSheetId="18" hidden="1">{"'Sheet1'!$L$16"}</definedName>
    <definedName name="es" localSheetId="19" hidden="1">{"'Sheet1'!$L$16"}</definedName>
    <definedName name="es" localSheetId="20" hidden="1">{"'Sheet1'!$L$16"}</definedName>
    <definedName name="es" localSheetId="22" hidden="1">{"'Sheet1'!$L$16"}</definedName>
    <definedName name="es" localSheetId="24" hidden="1">{"'Sheet1'!$L$16"}</definedName>
    <definedName name="es" localSheetId="28" hidden="1">{"'Sheet1'!$L$16"}</definedName>
    <definedName name="es" localSheetId="14" hidden="1">{"'Sheet1'!$L$16"}</definedName>
    <definedName name="es" hidden="1">{"'Sheet1'!$L$16"}</definedName>
    <definedName name="ese" hidden="1">#REF!</definedName>
    <definedName name="esfgdgf" localSheetId="12" hidden="1">{"'Sheet1'!$L$16"}</definedName>
    <definedName name="esfgdgf" localSheetId="11" hidden="1">{"'Sheet1'!$L$16"}</definedName>
    <definedName name="esfgdgf" localSheetId="13" hidden="1">{"'Sheet1'!$L$16"}</definedName>
    <definedName name="esfgdgf" localSheetId="16" hidden="1">{"'Sheet1'!$L$16"}</definedName>
    <definedName name="esfgdgf" localSheetId="21" hidden="1">{"'Sheet1'!$L$16"}</definedName>
    <definedName name="esfgdgf" localSheetId="18" hidden="1">{"'Sheet1'!$L$16"}</definedName>
    <definedName name="esfgdgf" localSheetId="19" hidden="1">{"'Sheet1'!$L$16"}</definedName>
    <definedName name="esfgdgf" localSheetId="20" hidden="1">{"'Sheet1'!$L$16"}</definedName>
    <definedName name="esfgdgf" localSheetId="22" hidden="1">{"'Sheet1'!$L$16"}</definedName>
    <definedName name="esfgdgf" localSheetId="24" hidden="1">{"'Sheet1'!$L$16"}</definedName>
    <definedName name="esfgdgf" localSheetId="28" hidden="1">{"'Sheet1'!$L$16"}</definedName>
    <definedName name="esfgdgf" localSheetId="14" hidden="1">{"'Sheet1'!$L$16"}</definedName>
    <definedName name="esfgdgf" hidden="1">{"'Sheet1'!$L$16"}</definedName>
    <definedName name="esgtew" localSheetId="12" hidden="1">{#N/A,#N/A,FALSE,"Chi tiÆt"}</definedName>
    <definedName name="esgtew" localSheetId="11" hidden="1">{#N/A,#N/A,FALSE,"Chi tiÆt"}</definedName>
    <definedName name="esgtew" localSheetId="13" hidden="1">{#N/A,#N/A,FALSE,"Chi tiÆt"}</definedName>
    <definedName name="esgtew" localSheetId="16" hidden="1">{#N/A,#N/A,FALSE,"Chi tiÆt"}</definedName>
    <definedName name="esgtew" localSheetId="21" hidden="1">{#N/A,#N/A,FALSE,"Chi tiÆt"}</definedName>
    <definedName name="esgtew" localSheetId="18" hidden="1">{#N/A,#N/A,FALSE,"Chi tiÆt"}</definedName>
    <definedName name="esgtew" localSheetId="19" hidden="1">{#N/A,#N/A,FALSE,"Chi tiÆt"}</definedName>
    <definedName name="esgtew" localSheetId="20" hidden="1">{#N/A,#N/A,FALSE,"Chi tiÆt"}</definedName>
    <definedName name="esgtew" localSheetId="22" hidden="1">{#N/A,#N/A,FALSE,"Chi tiÆt"}</definedName>
    <definedName name="esgtew" localSheetId="24" hidden="1">{#N/A,#N/A,FALSE,"Chi tiÆt"}</definedName>
    <definedName name="esgtew" localSheetId="28" hidden="1">{#N/A,#N/A,FALSE,"Chi tiÆt"}</definedName>
    <definedName name="esgtew" localSheetId="14" hidden="1">{#N/A,#N/A,FALSE,"Chi tiÆt"}</definedName>
    <definedName name="esgtew" hidden="1">{#N/A,#N/A,FALSE,"Chi tiÆt"}</definedName>
    <definedName name="ess" hidden="1">#REF!</definedName>
    <definedName name="esseees" hidden="1">#REF!</definedName>
    <definedName name="estr" localSheetId="12" hidden="1">{"'Sheet1'!$L$16"}</definedName>
    <definedName name="estr" localSheetId="11" hidden="1">{"'Sheet1'!$L$16"}</definedName>
    <definedName name="estr" localSheetId="13" hidden="1">{"'Sheet1'!$L$16"}</definedName>
    <definedName name="estr" localSheetId="16" hidden="1">{"'Sheet1'!$L$16"}</definedName>
    <definedName name="estr" localSheetId="21" hidden="1">{"'Sheet1'!$L$16"}</definedName>
    <definedName name="estr" localSheetId="18" hidden="1">{"'Sheet1'!$L$16"}</definedName>
    <definedName name="estr" localSheetId="19" hidden="1">{"'Sheet1'!$L$16"}</definedName>
    <definedName name="estr" localSheetId="20" hidden="1">{"'Sheet1'!$L$16"}</definedName>
    <definedName name="estr" localSheetId="22" hidden="1">{"'Sheet1'!$L$16"}</definedName>
    <definedName name="estr" localSheetId="24" hidden="1">{"'Sheet1'!$L$16"}</definedName>
    <definedName name="estr" localSheetId="28" hidden="1">{"'Sheet1'!$L$16"}</definedName>
    <definedName name="estr" localSheetId="14" hidden="1">{"'Sheet1'!$L$16"}</definedName>
    <definedName name="estr" hidden="1">{"'Sheet1'!$L$16"}</definedName>
    <definedName name="et" localSheetId="12" hidden="1">{#N/A,#N/A,FALSE,"Chi tiÆt"}</definedName>
    <definedName name="et" localSheetId="11" hidden="1">{#N/A,#N/A,FALSE,"Chi tiÆt"}</definedName>
    <definedName name="et" localSheetId="13" hidden="1">{#N/A,#N/A,FALSE,"Chi tiÆt"}</definedName>
    <definedName name="et" localSheetId="16" hidden="1">{#N/A,#N/A,FALSE,"Chi tiÆt"}</definedName>
    <definedName name="et" localSheetId="21" hidden="1">{#N/A,#N/A,FALSE,"Chi tiÆt"}</definedName>
    <definedName name="et" localSheetId="18" hidden="1">{#N/A,#N/A,FALSE,"Chi tiÆt"}</definedName>
    <definedName name="et" localSheetId="19" hidden="1">{#N/A,#N/A,FALSE,"Chi tiÆt"}</definedName>
    <definedName name="et" localSheetId="20" hidden="1">{#N/A,#N/A,FALSE,"Chi tiÆt"}</definedName>
    <definedName name="et" localSheetId="22" hidden="1">{#N/A,#N/A,FALSE,"Chi tiÆt"}</definedName>
    <definedName name="et" localSheetId="24" hidden="1">{#N/A,#N/A,FALSE,"Chi tiÆt"}</definedName>
    <definedName name="et" localSheetId="28" hidden="1">{#N/A,#N/A,FALSE,"Chi tiÆt"}</definedName>
    <definedName name="et" localSheetId="14" hidden="1">{#N/A,#N/A,FALSE,"Chi tiÆt"}</definedName>
    <definedName name="et" hidden="1">{#N/A,#N/A,FALSE,"Chi tiÆt"}</definedName>
    <definedName name="etethtehbdex" localSheetId="12" hidden="1">{#N/A,#N/A,FALSE,"Chi tiÆt"}</definedName>
    <definedName name="etethtehbdex" localSheetId="11" hidden="1">{#N/A,#N/A,FALSE,"Chi tiÆt"}</definedName>
    <definedName name="etethtehbdex" localSheetId="13" hidden="1">{#N/A,#N/A,FALSE,"Chi tiÆt"}</definedName>
    <definedName name="etethtehbdex" localSheetId="16" hidden="1">{#N/A,#N/A,FALSE,"Chi tiÆt"}</definedName>
    <definedName name="etethtehbdex" localSheetId="21" hidden="1">{#N/A,#N/A,FALSE,"Chi tiÆt"}</definedName>
    <definedName name="etethtehbdex" localSheetId="18" hidden="1">{#N/A,#N/A,FALSE,"Chi tiÆt"}</definedName>
    <definedName name="etethtehbdex" localSheetId="19" hidden="1">{#N/A,#N/A,FALSE,"Chi tiÆt"}</definedName>
    <definedName name="etethtehbdex" localSheetId="20" hidden="1">{#N/A,#N/A,FALSE,"Chi tiÆt"}</definedName>
    <definedName name="etethtehbdex" localSheetId="22" hidden="1">{#N/A,#N/A,FALSE,"Chi tiÆt"}</definedName>
    <definedName name="etethtehbdex" localSheetId="24" hidden="1">{#N/A,#N/A,FALSE,"Chi tiÆt"}</definedName>
    <definedName name="etethtehbdex" localSheetId="28" hidden="1">{#N/A,#N/A,FALSE,"Chi tiÆt"}</definedName>
    <definedName name="etethtehbdex" localSheetId="14" hidden="1">{#N/A,#N/A,FALSE,"Chi tiÆt"}</definedName>
    <definedName name="etethtehbdex" hidden="1">{#N/A,#N/A,FALSE,"Chi tiÆt"}</definedName>
    <definedName name="etetteet" localSheetId="12" hidden="1">{#N/A,#N/A,FALSE,"Gesamt";#N/A,#N/A,FALSE,"Ree KG";#N/A,#N/A,FALSE,"Ree Inter";#N/A,#N/A,FALSE,"BTM";#N/A,#N/A,FALSE,"GmbH";#N/A,#N/A,FALSE,"Sonstige"}</definedName>
    <definedName name="etetteet" localSheetId="11" hidden="1">{#N/A,#N/A,FALSE,"Gesamt";#N/A,#N/A,FALSE,"Ree KG";#N/A,#N/A,FALSE,"Ree Inter";#N/A,#N/A,FALSE,"BTM";#N/A,#N/A,FALSE,"GmbH";#N/A,#N/A,FALSE,"Sonstige"}</definedName>
    <definedName name="etetteet" localSheetId="13" hidden="1">{#N/A,#N/A,FALSE,"Gesamt";#N/A,#N/A,FALSE,"Ree KG";#N/A,#N/A,FALSE,"Ree Inter";#N/A,#N/A,FALSE,"BTM";#N/A,#N/A,FALSE,"GmbH";#N/A,#N/A,FALSE,"Sonstige"}</definedName>
    <definedName name="etetteet" localSheetId="16" hidden="1">{#N/A,#N/A,FALSE,"Gesamt";#N/A,#N/A,FALSE,"Ree KG";#N/A,#N/A,FALSE,"Ree Inter";#N/A,#N/A,FALSE,"BTM";#N/A,#N/A,FALSE,"GmbH";#N/A,#N/A,FALSE,"Sonstige"}</definedName>
    <definedName name="etetteet" localSheetId="21" hidden="1">{#N/A,#N/A,FALSE,"Gesamt";#N/A,#N/A,FALSE,"Ree KG";#N/A,#N/A,FALSE,"Ree Inter";#N/A,#N/A,FALSE,"BTM";#N/A,#N/A,FALSE,"GmbH";#N/A,#N/A,FALSE,"Sonstige"}</definedName>
    <definedName name="etetteet" localSheetId="18" hidden="1">{#N/A,#N/A,FALSE,"Gesamt";#N/A,#N/A,FALSE,"Ree KG";#N/A,#N/A,FALSE,"Ree Inter";#N/A,#N/A,FALSE,"BTM";#N/A,#N/A,FALSE,"GmbH";#N/A,#N/A,FALSE,"Sonstige"}</definedName>
    <definedName name="etetteet" localSheetId="19" hidden="1">{#N/A,#N/A,FALSE,"Gesamt";#N/A,#N/A,FALSE,"Ree KG";#N/A,#N/A,FALSE,"Ree Inter";#N/A,#N/A,FALSE,"BTM";#N/A,#N/A,FALSE,"GmbH";#N/A,#N/A,FALSE,"Sonstige"}</definedName>
    <definedName name="etetteet" localSheetId="20" hidden="1">{#N/A,#N/A,FALSE,"Gesamt";#N/A,#N/A,FALSE,"Ree KG";#N/A,#N/A,FALSE,"Ree Inter";#N/A,#N/A,FALSE,"BTM";#N/A,#N/A,FALSE,"GmbH";#N/A,#N/A,FALSE,"Sonstige"}</definedName>
    <definedName name="etetteet" localSheetId="22" hidden="1">{#N/A,#N/A,FALSE,"Gesamt";#N/A,#N/A,FALSE,"Ree KG";#N/A,#N/A,FALSE,"Ree Inter";#N/A,#N/A,FALSE,"BTM";#N/A,#N/A,FALSE,"GmbH";#N/A,#N/A,FALSE,"Sonstige"}</definedName>
    <definedName name="etetteet" localSheetId="24" hidden="1">{#N/A,#N/A,FALSE,"Gesamt";#N/A,#N/A,FALSE,"Ree KG";#N/A,#N/A,FALSE,"Ree Inter";#N/A,#N/A,FALSE,"BTM";#N/A,#N/A,FALSE,"GmbH";#N/A,#N/A,FALSE,"Sonstige"}</definedName>
    <definedName name="etetteet" localSheetId="28" hidden="1">{#N/A,#N/A,FALSE,"Gesamt";#N/A,#N/A,FALSE,"Ree KG";#N/A,#N/A,FALSE,"Ree Inter";#N/A,#N/A,FALSE,"BTM";#N/A,#N/A,FALSE,"GmbH";#N/A,#N/A,FALSE,"Sonstige"}</definedName>
    <definedName name="etetteet" localSheetId="14" hidden="1">{#N/A,#N/A,FALSE,"Gesamt";#N/A,#N/A,FALSE,"Ree KG";#N/A,#N/A,FALSE,"Ree Inter";#N/A,#N/A,FALSE,"BTM";#N/A,#N/A,FALSE,"GmbH";#N/A,#N/A,FALSE,"Sonstige"}</definedName>
    <definedName name="etetteet" hidden="1">{#N/A,#N/A,FALSE,"Gesamt";#N/A,#N/A,FALSE,"Ree KG";#N/A,#N/A,FALSE,"Ree Inter";#N/A,#N/A,FALSE,"BTM";#N/A,#N/A,FALSE,"GmbH";#N/A,#N/A,FALSE,"Sonstige"}</definedName>
    <definedName name="êthtêt" localSheetId="12" hidden="1">{"Offgrid",#N/A,FALSE,"OFFGRID";"Region",#N/A,FALSE,"REGION";"Offgrid -2",#N/A,FALSE,"OFFGRID";"WTP",#N/A,FALSE,"WTP";"WTP -2",#N/A,FALSE,"WTP";"Project",#N/A,FALSE,"PROJECT";"Summary -2",#N/A,FALSE,"SUMMARY"}</definedName>
    <definedName name="êthtêt" localSheetId="11" hidden="1">{"Offgrid",#N/A,FALSE,"OFFGRID";"Region",#N/A,FALSE,"REGION";"Offgrid -2",#N/A,FALSE,"OFFGRID";"WTP",#N/A,FALSE,"WTP";"WTP -2",#N/A,FALSE,"WTP";"Project",#N/A,FALSE,"PROJECT";"Summary -2",#N/A,FALSE,"SUMMARY"}</definedName>
    <definedName name="êthtêt" localSheetId="13" hidden="1">{"Offgrid",#N/A,FALSE,"OFFGRID";"Region",#N/A,FALSE,"REGION";"Offgrid -2",#N/A,FALSE,"OFFGRID";"WTP",#N/A,FALSE,"WTP";"WTP -2",#N/A,FALSE,"WTP";"Project",#N/A,FALSE,"PROJECT";"Summary -2",#N/A,FALSE,"SUMMARY"}</definedName>
    <definedName name="êthtêt" localSheetId="16" hidden="1">{"Offgrid",#N/A,FALSE,"OFFGRID";"Region",#N/A,FALSE,"REGION";"Offgrid -2",#N/A,FALSE,"OFFGRID";"WTP",#N/A,FALSE,"WTP";"WTP -2",#N/A,FALSE,"WTP";"Project",#N/A,FALSE,"PROJECT";"Summary -2",#N/A,FALSE,"SUMMARY"}</definedName>
    <definedName name="êthtêt" localSheetId="21" hidden="1">{"Offgrid",#N/A,FALSE,"OFFGRID";"Region",#N/A,FALSE,"REGION";"Offgrid -2",#N/A,FALSE,"OFFGRID";"WTP",#N/A,FALSE,"WTP";"WTP -2",#N/A,FALSE,"WTP";"Project",#N/A,FALSE,"PROJECT";"Summary -2",#N/A,FALSE,"SUMMARY"}</definedName>
    <definedName name="êthtêt" localSheetId="18" hidden="1">{"Offgrid",#N/A,FALSE,"OFFGRID";"Region",#N/A,FALSE,"REGION";"Offgrid -2",#N/A,FALSE,"OFFGRID";"WTP",#N/A,FALSE,"WTP";"WTP -2",#N/A,FALSE,"WTP";"Project",#N/A,FALSE,"PROJECT";"Summary -2",#N/A,FALSE,"SUMMARY"}</definedName>
    <definedName name="êthtêt" localSheetId="19" hidden="1">{"Offgrid",#N/A,FALSE,"OFFGRID";"Region",#N/A,FALSE,"REGION";"Offgrid -2",#N/A,FALSE,"OFFGRID";"WTP",#N/A,FALSE,"WTP";"WTP -2",#N/A,FALSE,"WTP";"Project",#N/A,FALSE,"PROJECT";"Summary -2",#N/A,FALSE,"SUMMARY"}</definedName>
    <definedName name="êthtêt" localSheetId="20" hidden="1">{"Offgrid",#N/A,FALSE,"OFFGRID";"Region",#N/A,FALSE,"REGION";"Offgrid -2",#N/A,FALSE,"OFFGRID";"WTP",#N/A,FALSE,"WTP";"WTP -2",#N/A,FALSE,"WTP";"Project",#N/A,FALSE,"PROJECT";"Summary -2",#N/A,FALSE,"SUMMARY"}</definedName>
    <definedName name="êthtêt" localSheetId="22" hidden="1">{"Offgrid",#N/A,FALSE,"OFFGRID";"Region",#N/A,FALSE,"REGION";"Offgrid -2",#N/A,FALSE,"OFFGRID";"WTP",#N/A,FALSE,"WTP";"WTP -2",#N/A,FALSE,"WTP";"Project",#N/A,FALSE,"PROJECT";"Summary -2",#N/A,FALSE,"SUMMARY"}</definedName>
    <definedName name="êthtêt" localSheetId="24" hidden="1">{"Offgrid",#N/A,FALSE,"OFFGRID";"Region",#N/A,FALSE,"REGION";"Offgrid -2",#N/A,FALSE,"OFFGRID";"WTP",#N/A,FALSE,"WTP";"WTP -2",#N/A,FALSE,"WTP";"Project",#N/A,FALSE,"PROJECT";"Summary -2",#N/A,FALSE,"SUMMARY"}</definedName>
    <definedName name="êthtêt" localSheetId="28" hidden="1">{"Offgrid",#N/A,FALSE,"OFFGRID";"Region",#N/A,FALSE,"REGION";"Offgrid -2",#N/A,FALSE,"OFFGRID";"WTP",#N/A,FALSE,"WTP";"WTP -2",#N/A,FALSE,"WTP";"Project",#N/A,FALSE,"PROJECT";"Summary -2",#N/A,FALSE,"SUMMARY"}</definedName>
    <definedName name="êthtêt" localSheetId="14" hidden="1">{"Offgrid",#N/A,FALSE,"OFFGRID";"Region",#N/A,FALSE,"REGION";"Offgrid -2",#N/A,FALSE,"OFFGRID";"WTP",#N/A,FALSE,"WTP";"WTP -2",#N/A,FALSE,"WTP";"Project",#N/A,FALSE,"PROJECT";"Summary -2",#N/A,FALSE,"SUMMARY"}</definedName>
    <definedName name="êthtêt" hidden="1">{"Offgrid",#N/A,FALSE,"OFFGRID";"Region",#N/A,FALSE,"REGION";"Offgrid -2",#N/A,FALSE,"OFFGRID";"WTP",#N/A,FALSE,"WTP";"WTP -2",#N/A,FALSE,"WTP";"Project",#N/A,FALSE,"PROJECT";"Summary -2",#N/A,FALSE,"SUMMARY"}</definedName>
    <definedName name="ẺTI" localSheetId="12" hidden="1">{#N/A,#N/A,FALSE,"CCTV"}</definedName>
    <definedName name="ẺTI" localSheetId="11" hidden="1">{#N/A,#N/A,FALSE,"CCTV"}</definedName>
    <definedName name="ẺTI" localSheetId="13" hidden="1">{#N/A,#N/A,FALSE,"CCTV"}</definedName>
    <definedName name="ẺTI" localSheetId="16" hidden="1">{#N/A,#N/A,FALSE,"CCTV"}</definedName>
    <definedName name="ẺTI" localSheetId="21" hidden="1">{#N/A,#N/A,FALSE,"CCTV"}</definedName>
    <definedName name="ẺTI" localSheetId="18" hidden="1">{#N/A,#N/A,FALSE,"CCTV"}</definedName>
    <definedName name="ẺTI" localSheetId="19" hidden="1">{#N/A,#N/A,FALSE,"CCTV"}</definedName>
    <definedName name="ẺTI" localSheetId="20" hidden="1">{#N/A,#N/A,FALSE,"CCTV"}</definedName>
    <definedName name="ẺTI" localSheetId="22" hidden="1">{#N/A,#N/A,FALSE,"CCTV"}</definedName>
    <definedName name="ẺTI" localSheetId="24" hidden="1">{#N/A,#N/A,FALSE,"CCTV"}</definedName>
    <definedName name="ẺTI" localSheetId="28" hidden="1">{#N/A,#N/A,FALSE,"CCTV"}</definedName>
    <definedName name="ẺTI" localSheetId="14" hidden="1">{#N/A,#N/A,FALSE,"CCTV"}</definedName>
    <definedName name="ẺTI" hidden="1">{#N/A,#N/A,FALSE,"CCTV"}</definedName>
    <definedName name="etqgsg_đhs" localSheetId="12" hidden="1">{"'Sheet1'!$L$16"}</definedName>
    <definedName name="etqgsg_đhs" localSheetId="11" hidden="1">{"'Sheet1'!$L$16"}</definedName>
    <definedName name="etqgsg_đhs" localSheetId="13" hidden="1">{"'Sheet1'!$L$16"}</definedName>
    <definedName name="etqgsg_đhs" localSheetId="16" hidden="1">{"'Sheet1'!$L$16"}</definedName>
    <definedName name="etqgsg_đhs" localSheetId="21" hidden="1">{"'Sheet1'!$L$16"}</definedName>
    <definedName name="etqgsg_đhs" localSheetId="18" hidden="1">{"'Sheet1'!$L$16"}</definedName>
    <definedName name="etqgsg_đhs" localSheetId="19" hidden="1">{"'Sheet1'!$L$16"}</definedName>
    <definedName name="etqgsg_đhs" localSheetId="20" hidden="1">{"'Sheet1'!$L$16"}</definedName>
    <definedName name="etqgsg_đhs" localSheetId="22" hidden="1">{"'Sheet1'!$L$16"}</definedName>
    <definedName name="etqgsg_đhs" localSheetId="24" hidden="1">{"'Sheet1'!$L$16"}</definedName>
    <definedName name="etqgsg_đhs" localSheetId="28" hidden="1">{"'Sheet1'!$L$16"}</definedName>
    <definedName name="etqgsg_đhs" localSheetId="14" hidden="1">{"'Sheet1'!$L$16"}</definedName>
    <definedName name="etqgsg_đhs" hidden="1">{"'Sheet1'!$L$16"}</definedName>
    <definedName name="etrw45.đ" localSheetId="12" hidden="1">{"Offgrid",#N/A,FALSE,"OFFGRID";"Region",#N/A,FALSE,"REGION";"Offgrid -2",#N/A,FALSE,"OFFGRID";"WTP",#N/A,FALSE,"WTP";"WTP -2",#N/A,FALSE,"WTP";"Project",#N/A,FALSE,"PROJECT";"Summary -2",#N/A,FALSE,"SUMMARY"}</definedName>
    <definedName name="etrw45.đ" localSheetId="11" hidden="1">{"Offgrid",#N/A,FALSE,"OFFGRID";"Region",#N/A,FALSE,"REGION";"Offgrid -2",#N/A,FALSE,"OFFGRID";"WTP",#N/A,FALSE,"WTP";"WTP -2",#N/A,FALSE,"WTP";"Project",#N/A,FALSE,"PROJECT";"Summary -2",#N/A,FALSE,"SUMMARY"}</definedName>
    <definedName name="etrw45.đ" localSheetId="13" hidden="1">{"Offgrid",#N/A,FALSE,"OFFGRID";"Region",#N/A,FALSE,"REGION";"Offgrid -2",#N/A,FALSE,"OFFGRID";"WTP",#N/A,FALSE,"WTP";"WTP -2",#N/A,FALSE,"WTP";"Project",#N/A,FALSE,"PROJECT";"Summary -2",#N/A,FALSE,"SUMMARY"}</definedName>
    <definedName name="etrw45.đ" localSheetId="16" hidden="1">{"Offgrid",#N/A,FALSE,"OFFGRID";"Region",#N/A,FALSE,"REGION";"Offgrid -2",#N/A,FALSE,"OFFGRID";"WTP",#N/A,FALSE,"WTP";"WTP -2",#N/A,FALSE,"WTP";"Project",#N/A,FALSE,"PROJECT";"Summary -2",#N/A,FALSE,"SUMMARY"}</definedName>
    <definedName name="etrw45.đ" localSheetId="21" hidden="1">{"Offgrid",#N/A,FALSE,"OFFGRID";"Region",#N/A,FALSE,"REGION";"Offgrid -2",#N/A,FALSE,"OFFGRID";"WTP",#N/A,FALSE,"WTP";"WTP -2",#N/A,FALSE,"WTP";"Project",#N/A,FALSE,"PROJECT";"Summary -2",#N/A,FALSE,"SUMMARY"}</definedName>
    <definedName name="etrw45.đ" localSheetId="18" hidden="1">{"Offgrid",#N/A,FALSE,"OFFGRID";"Region",#N/A,FALSE,"REGION";"Offgrid -2",#N/A,FALSE,"OFFGRID";"WTP",#N/A,FALSE,"WTP";"WTP -2",#N/A,FALSE,"WTP";"Project",#N/A,FALSE,"PROJECT";"Summary -2",#N/A,FALSE,"SUMMARY"}</definedName>
    <definedName name="etrw45.đ" localSheetId="19" hidden="1">{"Offgrid",#N/A,FALSE,"OFFGRID";"Region",#N/A,FALSE,"REGION";"Offgrid -2",#N/A,FALSE,"OFFGRID";"WTP",#N/A,FALSE,"WTP";"WTP -2",#N/A,FALSE,"WTP";"Project",#N/A,FALSE,"PROJECT";"Summary -2",#N/A,FALSE,"SUMMARY"}</definedName>
    <definedName name="etrw45.đ" localSheetId="20" hidden="1">{"Offgrid",#N/A,FALSE,"OFFGRID";"Region",#N/A,FALSE,"REGION";"Offgrid -2",#N/A,FALSE,"OFFGRID";"WTP",#N/A,FALSE,"WTP";"WTP -2",#N/A,FALSE,"WTP";"Project",#N/A,FALSE,"PROJECT";"Summary -2",#N/A,FALSE,"SUMMARY"}</definedName>
    <definedName name="etrw45.đ" localSheetId="22" hidden="1">{"Offgrid",#N/A,FALSE,"OFFGRID";"Region",#N/A,FALSE,"REGION";"Offgrid -2",#N/A,FALSE,"OFFGRID";"WTP",#N/A,FALSE,"WTP";"WTP -2",#N/A,FALSE,"WTP";"Project",#N/A,FALSE,"PROJECT";"Summary -2",#N/A,FALSE,"SUMMARY"}</definedName>
    <definedName name="etrw45.đ" localSheetId="24" hidden="1">{"Offgrid",#N/A,FALSE,"OFFGRID";"Region",#N/A,FALSE,"REGION";"Offgrid -2",#N/A,FALSE,"OFFGRID";"WTP",#N/A,FALSE,"WTP";"WTP -2",#N/A,FALSE,"WTP";"Project",#N/A,FALSE,"PROJECT";"Summary -2",#N/A,FALSE,"SUMMARY"}</definedName>
    <definedName name="etrw45.đ" localSheetId="28" hidden="1">{"Offgrid",#N/A,FALSE,"OFFGRID";"Region",#N/A,FALSE,"REGION";"Offgrid -2",#N/A,FALSE,"OFFGRID";"WTP",#N/A,FALSE,"WTP";"WTP -2",#N/A,FALSE,"WTP";"Project",#N/A,FALSE,"PROJECT";"Summary -2",#N/A,FALSE,"SUMMARY"}</definedName>
    <definedName name="etrw45.đ" localSheetId="14" hidden="1">{"Offgrid",#N/A,FALSE,"OFFGRID";"Region",#N/A,FALSE,"REGION";"Offgrid -2",#N/A,FALSE,"OFFGRID";"WTP",#N/A,FALSE,"WTP";"WTP -2",#N/A,FALSE,"WTP";"Project",#N/A,FALSE,"PROJECT";"Summary -2",#N/A,FALSE,"SUMMARY"}</definedName>
    <definedName name="etrw45.đ" hidden="1">{"Offgrid",#N/A,FALSE,"OFFGRID";"Region",#N/A,FALSE,"REGION";"Offgrid -2",#N/A,FALSE,"OFFGRID";"WTP",#N/A,FALSE,"WTP";"WTP -2",#N/A,FALSE,"WTP";"Project",#N/A,FALSE,"PROJECT";"Summary -2",#N/A,FALSE,"SUMMARY"}</definedName>
    <definedName name="ettr" localSheetId="12" hidden="1">{#N/A,#N/A,FALSE,"Chi tiÆt"}</definedName>
    <definedName name="ettr" localSheetId="11" hidden="1">{#N/A,#N/A,FALSE,"Chi tiÆt"}</definedName>
    <definedName name="ettr" localSheetId="13" hidden="1">{#N/A,#N/A,FALSE,"Chi tiÆt"}</definedName>
    <definedName name="ettr" localSheetId="16" hidden="1">{#N/A,#N/A,FALSE,"Chi tiÆt"}</definedName>
    <definedName name="ettr" localSheetId="21" hidden="1">{#N/A,#N/A,FALSE,"Chi tiÆt"}</definedName>
    <definedName name="ettr" localSheetId="18" hidden="1">{#N/A,#N/A,FALSE,"Chi tiÆt"}</definedName>
    <definedName name="ettr" localSheetId="19" hidden="1">{#N/A,#N/A,FALSE,"Chi tiÆt"}</definedName>
    <definedName name="ettr" localSheetId="20" hidden="1">{#N/A,#N/A,FALSE,"Chi tiÆt"}</definedName>
    <definedName name="ettr" localSheetId="22" hidden="1">{#N/A,#N/A,FALSE,"Chi tiÆt"}</definedName>
    <definedName name="ettr" localSheetId="24" hidden="1">{#N/A,#N/A,FALSE,"Chi tiÆt"}</definedName>
    <definedName name="ettr" localSheetId="28" hidden="1">{#N/A,#N/A,FALSE,"Chi tiÆt"}</definedName>
    <definedName name="ettr" localSheetId="14" hidden="1">{#N/A,#N/A,FALSE,"Chi tiÆt"}</definedName>
    <definedName name="ettr" hidden="1">{#N/A,#N/A,FALSE,"Chi tiÆt"}</definedName>
    <definedName name="ểttre" localSheetId="12" hidden="1">{"'Sheet1'!$L$16"}</definedName>
    <definedName name="ểttre" localSheetId="11" hidden="1">{"'Sheet1'!$L$16"}</definedName>
    <definedName name="ểttre" localSheetId="13" hidden="1">{"'Sheet1'!$L$16"}</definedName>
    <definedName name="ểttre" localSheetId="16" hidden="1">{"'Sheet1'!$L$16"}</definedName>
    <definedName name="ểttre" localSheetId="21" hidden="1">{"'Sheet1'!$L$16"}</definedName>
    <definedName name="ểttre" localSheetId="18" hidden="1">{"'Sheet1'!$L$16"}</definedName>
    <definedName name="ểttre" localSheetId="19" hidden="1">{"'Sheet1'!$L$16"}</definedName>
    <definedName name="ểttre" localSheetId="20" hidden="1">{"'Sheet1'!$L$16"}</definedName>
    <definedName name="ểttre" localSheetId="22" hidden="1">{"'Sheet1'!$L$16"}</definedName>
    <definedName name="ểttre" localSheetId="24" hidden="1">{"'Sheet1'!$L$16"}</definedName>
    <definedName name="ểttre" localSheetId="28" hidden="1">{"'Sheet1'!$L$16"}</definedName>
    <definedName name="ểttre" localSheetId="14" hidden="1">{"'Sheet1'!$L$16"}</definedName>
    <definedName name="ểttre" hidden="1">{"'Sheet1'!$L$16"}</definedName>
    <definedName name="etuiuti" localSheetId="12" hidden="1">{"'Sheet1'!$L$16"}</definedName>
    <definedName name="etuiuti" localSheetId="11" hidden="1">{"'Sheet1'!$L$16"}</definedName>
    <definedName name="etuiuti" localSheetId="13" hidden="1">{"'Sheet1'!$L$16"}</definedName>
    <definedName name="etuiuti" localSheetId="16" hidden="1">{"'Sheet1'!$L$16"}</definedName>
    <definedName name="etuiuti" localSheetId="21" hidden="1">{"'Sheet1'!$L$16"}</definedName>
    <definedName name="etuiuti" localSheetId="18" hidden="1">{"'Sheet1'!$L$16"}</definedName>
    <definedName name="etuiuti" localSheetId="19" hidden="1">{"'Sheet1'!$L$16"}</definedName>
    <definedName name="etuiuti" localSheetId="20" hidden="1">{"'Sheet1'!$L$16"}</definedName>
    <definedName name="etuiuti" localSheetId="22" hidden="1">{"'Sheet1'!$L$16"}</definedName>
    <definedName name="etuiuti" localSheetId="24" hidden="1">{"'Sheet1'!$L$16"}</definedName>
    <definedName name="etuiuti" localSheetId="28" hidden="1">{"'Sheet1'!$L$16"}</definedName>
    <definedName name="etuiuti" localSheetId="14" hidden="1">{"'Sheet1'!$L$16"}</definedName>
    <definedName name="etuiuti" hidden="1">{"'Sheet1'!$L$16"}</definedName>
    <definedName name="ETWE" localSheetId="12" hidden="1">{#N/A,#N/A,FALSE,"Sheet6"}</definedName>
    <definedName name="ETWE" localSheetId="11" hidden="1">{#N/A,#N/A,FALSE,"Sheet6"}</definedName>
    <definedName name="ETWE" localSheetId="13" hidden="1">{#N/A,#N/A,FALSE,"Sheet6"}</definedName>
    <definedName name="ETWE" localSheetId="16" hidden="1">{#N/A,#N/A,FALSE,"Sheet6"}</definedName>
    <definedName name="ETWE" localSheetId="21" hidden="1">{#N/A,#N/A,FALSE,"Sheet6"}</definedName>
    <definedName name="ETWE" localSheetId="18" hidden="1">{#N/A,#N/A,FALSE,"Sheet6"}</definedName>
    <definedName name="ETWE" localSheetId="19" hidden="1">{#N/A,#N/A,FALSE,"Sheet6"}</definedName>
    <definedName name="ETWE" localSheetId="20" hidden="1">{#N/A,#N/A,FALSE,"Sheet6"}</definedName>
    <definedName name="ETWE" localSheetId="22" hidden="1">{#N/A,#N/A,FALSE,"Sheet6"}</definedName>
    <definedName name="ETWE" localSheetId="24" hidden="1">{#N/A,#N/A,FALSE,"Sheet6"}</definedName>
    <definedName name="ETWE" localSheetId="28" hidden="1">{#N/A,#N/A,FALSE,"Sheet6"}</definedName>
    <definedName name="ETWE" localSheetId="14" hidden="1">{#N/A,#N/A,FALSE,"Sheet6"}</definedName>
    <definedName name="ETWE" hidden="1">{#N/A,#N/A,FALSE,"Sheet6"}</definedName>
    <definedName name="ETWEGF" localSheetId="12" hidden="1">{#N/A,#N/A,FALSE,"Sheet6"}</definedName>
    <definedName name="ETWEGF" localSheetId="11" hidden="1">{#N/A,#N/A,FALSE,"Sheet6"}</definedName>
    <definedName name="ETWEGF" localSheetId="13" hidden="1">{#N/A,#N/A,FALSE,"Sheet6"}</definedName>
    <definedName name="ETWEGF" localSheetId="16" hidden="1">{#N/A,#N/A,FALSE,"Sheet6"}</definedName>
    <definedName name="ETWEGF" localSheetId="21" hidden="1">{#N/A,#N/A,FALSE,"Sheet6"}</definedName>
    <definedName name="ETWEGF" localSheetId="18" hidden="1">{#N/A,#N/A,FALSE,"Sheet6"}</definedName>
    <definedName name="ETWEGF" localSheetId="19" hidden="1">{#N/A,#N/A,FALSE,"Sheet6"}</definedName>
    <definedName name="ETWEGF" localSheetId="20" hidden="1">{#N/A,#N/A,FALSE,"Sheet6"}</definedName>
    <definedName name="ETWEGF" localSheetId="22" hidden="1">{#N/A,#N/A,FALSE,"Sheet6"}</definedName>
    <definedName name="ETWEGF" localSheetId="24" hidden="1">{#N/A,#N/A,FALSE,"Sheet6"}</definedName>
    <definedName name="ETWEGF" localSheetId="28" hidden="1">{#N/A,#N/A,FALSE,"Sheet6"}</definedName>
    <definedName name="ETWEGF" localSheetId="14" hidden="1">{#N/A,#N/A,FALSE,"Sheet6"}</definedName>
    <definedName name="ETWEGF" hidden="1">{#N/A,#N/A,FALSE,"Sheet6"}</definedName>
    <definedName name="ẺTWTW" localSheetId="12" hidden="1">{"'Sheet1'!$L$16"}</definedName>
    <definedName name="ẺTWTW" localSheetId="11" hidden="1">{"'Sheet1'!$L$16"}</definedName>
    <definedName name="ẺTWTW" localSheetId="13" hidden="1">{"'Sheet1'!$L$16"}</definedName>
    <definedName name="ẺTWTW" localSheetId="16" hidden="1">{"'Sheet1'!$L$16"}</definedName>
    <definedName name="ẺTWTW" localSheetId="21" hidden="1">{"'Sheet1'!$L$16"}</definedName>
    <definedName name="ẺTWTW" localSheetId="18" hidden="1">{"'Sheet1'!$L$16"}</definedName>
    <definedName name="ẺTWTW" localSheetId="19" hidden="1">{"'Sheet1'!$L$16"}</definedName>
    <definedName name="ẺTWTW" localSheetId="20" hidden="1">{"'Sheet1'!$L$16"}</definedName>
    <definedName name="ẺTWTW" localSheetId="22" hidden="1">{"'Sheet1'!$L$16"}</definedName>
    <definedName name="ẺTWTW" localSheetId="24" hidden="1">{"'Sheet1'!$L$16"}</definedName>
    <definedName name="ẺTWTW" localSheetId="28" hidden="1">{"'Sheet1'!$L$16"}</definedName>
    <definedName name="ẺTWTW" localSheetId="14" hidden="1">{"'Sheet1'!$L$16"}</definedName>
    <definedName name="ẺTWTW" hidden="1">{"'Sheet1'!$L$16"}</definedName>
    <definedName name="ETYETY" localSheetId="12" hidden="1">{"'용역비'!$A$4:$C$8"}</definedName>
    <definedName name="ETYETY" localSheetId="11" hidden="1">{"'용역비'!$A$4:$C$8"}</definedName>
    <definedName name="ETYETY" localSheetId="13" hidden="1">{"'용역비'!$A$4:$C$8"}</definedName>
    <definedName name="ETYETY" localSheetId="16" hidden="1">{"'용역비'!$A$4:$C$8"}</definedName>
    <definedName name="ETYETY" localSheetId="21" hidden="1">{"'용역비'!$A$4:$C$8"}</definedName>
    <definedName name="ETYETY" localSheetId="18" hidden="1">{"'용역비'!$A$4:$C$8"}</definedName>
    <definedName name="ETYETY" localSheetId="19" hidden="1">{"'용역비'!$A$4:$C$8"}</definedName>
    <definedName name="ETYETY" localSheetId="20" hidden="1">{"'용역비'!$A$4:$C$8"}</definedName>
    <definedName name="ETYETY" localSheetId="22" hidden="1">{"'용역비'!$A$4:$C$8"}</definedName>
    <definedName name="ETYETY" localSheetId="24" hidden="1">{"'용역비'!$A$4:$C$8"}</definedName>
    <definedName name="ETYETY" localSheetId="28" hidden="1">{"'용역비'!$A$4:$C$8"}</definedName>
    <definedName name="ETYETY" localSheetId="14" hidden="1">{"'용역비'!$A$4:$C$8"}</definedName>
    <definedName name="ETYETY" hidden="1">{"'용역비'!$A$4:$C$8"}</definedName>
    <definedName name="ETYETY_1" localSheetId="12" hidden="1">{"'용역비'!$A$4:$C$8"}</definedName>
    <definedName name="ETYETY_1" localSheetId="11" hidden="1">{"'용역비'!$A$4:$C$8"}</definedName>
    <definedName name="ETYETY_1" localSheetId="13" hidden="1">{"'용역비'!$A$4:$C$8"}</definedName>
    <definedName name="ETYETY_1" localSheetId="16" hidden="1">{"'용역비'!$A$4:$C$8"}</definedName>
    <definedName name="ETYETY_1" localSheetId="21" hidden="1">{"'용역비'!$A$4:$C$8"}</definedName>
    <definedName name="ETYETY_1" localSheetId="18" hidden="1">{"'용역비'!$A$4:$C$8"}</definedName>
    <definedName name="ETYETY_1" localSheetId="19" hidden="1">{"'용역비'!$A$4:$C$8"}</definedName>
    <definedName name="ETYETY_1" localSheetId="20" hidden="1">{"'용역비'!$A$4:$C$8"}</definedName>
    <definedName name="ETYETY_1" localSheetId="22" hidden="1">{"'용역비'!$A$4:$C$8"}</definedName>
    <definedName name="ETYETY_1" localSheetId="24" hidden="1">{"'용역비'!$A$4:$C$8"}</definedName>
    <definedName name="ETYETY_1" localSheetId="28" hidden="1">{"'용역비'!$A$4:$C$8"}</definedName>
    <definedName name="ETYETY_1" localSheetId="14" hidden="1">{"'용역비'!$A$4:$C$8"}</definedName>
    <definedName name="ETYETY_1" hidden="1">{"'용역비'!$A$4:$C$8"}</definedName>
    <definedName name="ETYETY_2" localSheetId="12" hidden="1">{"'용역비'!$A$4:$C$8"}</definedName>
    <definedName name="ETYETY_2" localSheetId="11" hidden="1">{"'용역비'!$A$4:$C$8"}</definedName>
    <definedName name="ETYETY_2" localSheetId="13" hidden="1">{"'용역비'!$A$4:$C$8"}</definedName>
    <definedName name="ETYETY_2" localSheetId="16" hidden="1">{"'용역비'!$A$4:$C$8"}</definedName>
    <definedName name="ETYETY_2" localSheetId="21" hidden="1">{"'용역비'!$A$4:$C$8"}</definedName>
    <definedName name="ETYETY_2" localSheetId="18" hidden="1">{"'용역비'!$A$4:$C$8"}</definedName>
    <definedName name="ETYETY_2" localSheetId="19" hidden="1">{"'용역비'!$A$4:$C$8"}</definedName>
    <definedName name="ETYETY_2" localSheetId="20" hidden="1">{"'용역비'!$A$4:$C$8"}</definedName>
    <definedName name="ETYETY_2" localSheetId="22" hidden="1">{"'용역비'!$A$4:$C$8"}</definedName>
    <definedName name="ETYETY_2" localSheetId="24" hidden="1">{"'용역비'!$A$4:$C$8"}</definedName>
    <definedName name="ETYETY_2" localSheetId="28" hidden="1">{"'용역비'!$A$4:$C$8"}</definedName>
    <definedName name="ETYETY_2" localSheetId="14" hidden="1">{"'용역비'!$A$4:$C$8"}</definedName>
    <definedName name="ETYETY_2" hidden="1">{"'용역비'!$A$4:$C$8"}</definedName>
    <definedName name="ETYETY_3" localSheetId="12" hidden="1">{"'용역비'!$A$4:$C$8"}</definedName>
    <definedName name="ETYETY_3" localSheetId="11" hidden="1">{"'용역비'!$A$4:$C$8"}</definedName>
    <definedName name="ETYETY_3" localSheetId="13" hidden="1">{"'용역비'!$A$4:$C$8"}</definedName>
    <definedName name="ETYETY_3" localSheetId="16" hidden="1">{"'용역비'!$A$4:$C$8"}</definedName>
    <definedName name="ETYETY_3" localSheetId="21" hidden="1">{"'용역비'!$A$4:$C$8"}</definedName>
    <definedName name="ETYETY_3" localSheetId="18" hidden="1">{"'용역비'!$A$4:$C$8"}</definedName>
    <definedName name="ETYETY_3" localSheetId="19" hidden="1">{"'용역비'!$A$4:$C$8"}</definedName>
    <definedName name="ETYETY_3" localSheetId="20" hidden="1">{"'용역비'!$A$4:$C$8"}</definedName>
    <definedName name="ETYETY_3" localSheetId="22" hidden="1">{"'용역비'!$A$4:$C$8"}</definedName>
    <definedName name="ETYETY_3" localSheetId="24" hidden="1">{"'용역비'!$A$4:$C$8"}</definedName>
    <definedName name="ETYETY_3" localSheetId="28" hidden="1">{"'용역비'!$A$4:$C$8"}</definedName>
    <definedName name="ETYETY_3" localSheetId="14" hidden="1">{"'용역비'!$A$4:$C$8"}</definedName>
    <definedName name="ETYETY_3" hidden="1">{"'용역비'!$A$4:$C$8"}</definedName>
    <definedName name="ETYETY_4" localSheetId="12" hidden="1">{"'용역비'!$A$4:$C$8"}</definedName>
    <definedName name="ETYETY_4" localSheetId="11" hidden="1">{"'용역비'!$A$4:$C$8"}</definedName>
    <definedName name="ETYETY_4" localSheetId="13" hidden="1">{"'용역비'!$A$4:$C$8"}</definedName>
    <definedName name="ETYETY_4" localSheetId="16" hidden="1">{"'용역비'!$A$4:$C$8"}</definedName>
    <definedName name="ETYETY_4" localSheetId="21" hidden="1">{"'용역비'!$A$4:$C$8"}</definedName>
    <definedName name="ETYETY_4" localSheetId="18" hidden="1">{"'용역비'!$A$4:$C$8"}</definedName>
    <definedName name="ETYETY_4" localSheetId="19" hidden="1">{"'용역비'!$A$4:$C$8"}</definedName>
    <definedName name="ETYETY_4" localSheetId="20" hidden="1">{"'용역비'!$A$4:$C$8"}</definedName>
    <definedName name="ETYETY_4" localSheetId="22" hidden="1">{"'용역비'!$A$4:$C$8"}</definedName>
    <definedName name="ETYETY_4" localSheetId="24" hidden="1">{"'용역비'!$A$4:$C$8"}</definedName>
    <definedName name="ETYETY_4" localSheetId="28" hidden="1">{"'용역비'!$A$4:$C$8"}</definedName>
    <definedName name="ETYETY_4" localSheetId="14" hidden="1">{"'용역비'!$A$4:$C$8"}</definedName>
    <definedName name="ETYETY_4" hidden="1">{"'용역비'!$A$4:$C$8"}</definedName>
    <definedName name="ETYETY_5" localSheetId="12" hidden="1">{"'용역비'!$A$4:$C$8"}</definedName>
    <definedName name="ETYETY_5" localSheetId="11" hidden="1">{"'용역비'!$A$4:$C$8"}</definedName>
    <definedName name="ETYETY_5" localSheetId="13" hidden="1">{"'용역비'!$A$4:$C$8"}</definedName>
    <definedName name="ETYETY_5" localSheetId="16" hidden="1">{"'용역비'!$A$4:$C$8"}</definedName>
    <definedName name="ETYETY_5" localSheetId="21" hidden="1">{"'용역비'!$A$4:$C$8"}</definedName>
    <definedName name="ETYETY_5" localSheetId="18" hidden="1">{"'용역비'!$A$4:$C$8"}</definedName>
    <definedName name="ETYETY_5" localSheetId="19" hidden="1">{"'용역비'!$A$4:$C$8"}</definedName>
    <definedName name="ETYETY_5" localSheetId="20" hidden="1">{"'용역비'!$A$4:$C$8"}</definedName>
    <definedName name="ETYETY_5" localSheetId="22" hidden="1">{"'용역비'!$A$4:$C$8"}</definedName>
    <definedName name="ETYETY_5" localSheetId="24" hidden="1">{"'용역비'!$A$4:$C$8"}</definedName>
    <definedName name="ETYETY_5" localSheetId="28" hidden="1">{"'용역비'!$A$4:$C$8"}</definedName>
    <definedName name="ETYETY_5" localSheetId="14" hidden="1">{"'용역비'!$A$4:$C$8"}</definedName>
    <definedName name="ETYETY_5" hidden="1">{"'용역비'!$A$4:$C$8"}</definedName>
    <definedName name="etyj" localSheetId="12" hidden="1">{"'용역비'!$A$4:$C$8"}</definedName>
    <definedName name="etyj" localSheetId="11" hidden="1">{"'용역비'!$A$4:$C$8"}</definedName>
    <definedName name="etyj" localSheetId="13" hidden="1">{"'용역비'!$A$4:$C$8"}</definedName>
    <definedName name="etyj" localSheetId="16" hidden="1">{"'용역비'!$A$4:$C$8"}</definedName>
    <definedName name="etyj" localSheetId="21" hidden="1">{"'용역비'!$A$4:$C$8"}</definedName>
    <definedName name="etyj" localSheetId="18" hidden="1">{"'용역비'!$A$4:$C$8"}</definedName>
    <definedName name="etyj" localSheetId="19" hidden="1">{"'용역비'!$A$4:$C$8"}</definedName>
    <definedName name="etyj" localSheetId="20" hidden="1">{"'용역비'!$A$4:$C$8"}</definedName>
    <definedName name="etyj" localSheetId="22" hidden="1">{"'용역비'!$A$4:$C$8"}</definedName>
    <definedName name="etyj" localSheetId="24" hidden="1">{"'용역비'!$A$4:$C$8"}</definedName>
    <definedName name="etyj" localSheetId="28" hidden="1">{"'용역비'!$A$4:$C$8"}</definedName>
    <definedName name="etyj" localSheetId="14" hidden="1">{"'용역비'!$A$4:$C$8"}</definedName>
    <definedName name="etyj" hidden="1">{"'용역비'!$A$4:$C$8"}</definedName>
    <definedName name="etyj_1" localSheetId="12" hidden="1">{"'용역비'!$A$4:$C$8"}</definedName>
    <definedName name="etyj_1" localSheetId="11" hidden="1">{"'용역비'!$A$4:$C$8"}</definedName>
    <definedName name="etyj_1" localSheetId="13" hidden="1">{"'용역비'!$A$4:$C$8"}</definedName>
    <definedName name="etyj_1" localSheetId="16" hidden="1">{"'용역비'!$A$4:$C$8"}</definedName>
    <definedName name="etyj_1" localSheetId="21" hidden="1">{"'용역비'!$A$4:$C$8"}</definedName>
    <definedName name="etyj_1" localSheetId="18" hidden="1">{"'용역비'!$A$4:$C$8"}</definedName>
    <definedName name="etyj_1" localSheetId="19" hidden="1">{"'용역비'!$A$4:$C$8"}</definedName>
    <definedName name="etyj_1" localSheetId="20" hidden="1">{"'용역비'!$A$4:$C$8"}</definedName>
    <definedName name="etyj_1" localSheetId="22" hidden="1">{"'용역비'!$A$4:$C$8"}</definedName>
    <definedName name="etyj_1" localSheetId="24" hidden="1">{"'용역비'!$A$4:$C$8"}</definedName>
    <definedName name="etyj_1" localSheetId="28" hidden="1">{"'용역비'!$A$4:$C$8"}</definedName>
    <definedName name="etyj_1" localSheetId="14" hidden="1">{"'용역비'!$A$4:$C$8"}</definedName>
    <definedName name="etyj_1" hidden="1">{"'용역비'!$A$4:$C$8"}</definedName>
    <definedName name="etyj_2" localSheetId="12" hidden="1">{"'용역비'!$A$4:$C$8"}</definedName>
    <definedName name="etyj_2" localSheetId="11" hidden="1">{"'용역비'!$A$4:$C$8"}</definedName>
    <definedName name="etyj_2" localSheetId="13" hidden="1">{"'용역비'!$A$4:$C$8"}</definedName>
    <definedName name="etyj_2" localSheetId="16" hidden="1">{"'용역비'!$A$4:$C$8"}</definedName>
    <definedName name="etyj_2" localSheetId="21" hidden="1">{"'용역비'!$A$4:$C$8"}</definedName>
    <definedName name="etyj_2" localSheetId="18" hidden="1">{"'용역비'!$A$4:$C$8"}</definedName>
    <definedName name="etyj_2" localSheetId="19" hidden="1">{"'용역비'!$A$4:$C$8"}</definedName>
    <definedName name="etyj_2" localSheetId="20" hidden="1">{"'용역비'!$A$4:$C$8"}</definedName>
    <definedName name="etyj_2" localSheetId="22" hidden="1">{"'용역비'!$A$4:$C$8"}</definedName>
    <definedName name="etyj_2" localSheetId="24" hidden="1">{"'용역비'!$A$4:$C$8"}</definedName>
    <definedName name="etyj_2" localSheetId="28" hidden="1">{"'용역비'!$A$4:$C$8"}</definedName>
    <definedName name="etyj_2" localSheetId="14" hidden="1">{"'용역비'!$A$4:$C$8"}</definedName>
    <definedName name="etyj_2" hidden="1">{"'용역비'!$A$4:$C$8"}</definedName>
    <definedName name="etyj_3" localSheetId="12" hidden="1">{"'용역비'!$A$4:$C$8"}</definedName>
    <definedName name="etyj_3" localSheetId="11" hidden="1">{"'용역비'!$A$4:$C$8"}</definedName>
    <definedName name="etyj_3" localSheetId="13" hidden="1">{"'용역비'!$A$4:$C$8"}</definedName>
    <definedName name="etyj_3" localSheetId="16" hidden="1">{"'용역비'!$A$4:$C$8"}</definedName>
    <definedName name="etyj_3" localSheetId="21" hidden="1">{"'용역비'!$A$4:$C$8"}</definedName>
    <definedName name="etyj_3" localSheetId="18" hidden="1">{"'용역비'!$A$4:$C$8"}</definedName>
    <definedName name="etyj_3" localSheetId="19" hidden="1">{"'용역비'!$A$4:$C$8"}</definedName>
    <definedName name="etyj_3" localSheetId="20" hidden="1">{"'용역비'!$A$4:$C$8"}</definedName>
    <definedName name="etyj_3" localSheetId="22" hidden="1">{"'용역비'!$A$4:$C$8"}</definedName>
    <definedName name="etyj_3" localSheetId="24" hidden="1">{"'용역비'!$A$4:$C$8"}</definedName>
    <definedName name="etyj_3" localSheetId="28" hidden="1">{"'용역비'!$A$4:$C$8"}</definedName>
    <definedName name="etyj_3" localSheetId="14" hidden="1">{"'용역비'!$A$4:$C$8"}</definedName>
    <definedName name="etyj_3" hidden="1">{"'용역비'!$A$4:$C$8"}</definedName>
    <definedName name="etyj_4" localSheetId="12" hidden="1">{"'용역비'!$A$4:$C$8"}</definedName>
    <definedName name="etyj_4" localSheetId="11" hidden="1">{"'용역비'!$A$4:$C$8"}</definedName>
    <definedName name="etyj_4" localSheetId="13" hidden="1">{"'용역비'!$A$4:$C$8"}</definedName>
    <definedName name="etyj_4" localSheetId="16" hidden="1">{"'용역비'!$A$4:$C$8"}</definedName>
    <definedName name="etyj_4" localSheetId="21" hidden="1">{"'용역비'!$A$4:$C$8"}</definedName>
    <definedName name="etyj_4" localSheetId="18" hidden="1">{"'용역비'!$A$4:$C$8"}</definedName>
    <definedName name="etyj_4" localSheetId="19" hidden="1">{"'용역비'!$A$4:$C$8"}</definedName>
    <definedName name="etyj_4" localSheetId="20" hidden="1">{"'용역비'!$A$4:$C$8"}</definedName>
    <definedName name="etyj_4" localSheetId="22" hidden="1">{"'용역비'!$A$4:$C$8"}</definedName>
    <definedName name="etyj_4" localSheetId="24" hidden="1">{"'용역비'!$A$4:$C$8"}</definedName>
    <definedName name="etyj_4" localSheetId="28" hidden="1">{"'용역비'!$A$4:$C$8"}</definedName>
    <definedName name="etyj_4" localSheetId="14" hidden="1">{"'용역비'!$A$4:$C$8"}</definedName>
    <definedName name="etyj_4" hidden="1">{"'용역비'!$A$4:$C$8"}</definedName>
    <definedName name="etyj_5" localSheetId="12" hidden="1">{"'용역비'!$A$4:$C$8"}</definedName>
    <definedName name="etyj_5" localSheetId="11" hidden="1">{"'용역비'!$A$4:$C$8"}</definedName>
    <definedName name="etyj_5" localSheetId="13" hidden="1">{"'용역비'!$A$4:$C$8"}</definedName>
    <definedName name="etyj_5" localSheetId="16" hidden="1">{"'용역비'!$A$4:$C$8"}</definedName>
    <definedName name="etyj_5" localSheetId="21" hidden="1">{"'용역비'!$A$4:$C$8"}</definedName>
    <definedName name="etyj_5" localSheetId="18" hidden="1">{"'용역비'!$A$4:$C$8"}</definedName>
    <definedName name="etyj_5" localSheetId="19" hidden="1">{"'용역비'!$A$4:$C$8"}</definedName>
    <definedName name="etyj_5" localSheetId="20" hidden="1">{"'용역비'!$A$4:$C$8"}</definedName>
    <definedName name="etyj_5" localSheetId="22" hidden="1">{"'용역비'!$A$4:$C$8"}</definedName>
    <definedName name="etyj_5" localSheetId="24" hidden="1">{"'용역비'!$A$4:$C$8"}</definedName>
    <definedName name="etyj_5" localSheetId="28" hidden="1">{"'용역비'!$A$4:$C$8"}</definedName>
    <definedName name="etyj_5" localSheetId="14" hidden="1">{"'용역비'!$A$4:$C$8"}</definedName>
    <definedName name="etyj_5" hidden="1">{"'용역비'!$A$4:$C$8"}</definedName>
    <definedName name="etyjj" localSheetId="12" hidden="1">{"'용역비'!$A$4:$C$8"}</definedName>
    <definedName name="etyjj" localSheetId="11" hidden="1">{"'용역비'!$A$4:$C$8"}</definedName>
    <definedName name="etyjj" localSheetId="13" hidden="1">{"'용역비'!$A$4:$C$8"}</definedName>
    <definedName name="etyjj" localSheetId="16" hidden="1">{"'용역비'!$A$4:$C$8"}</definedName>
    <definedName name="etyjj" localSheetId="21" hidden="1">{"'용역비'!$A$4:$C$8"}</definedName>
    <definedName name="etyjj" localSheetId="18" hidden="1">{"'용역비'!$A$4:$C$8"}</definedName>
    <definedName name="etyjj" localSheetId="19" hidden="1">{"'용역비'!$A$4:$C$8"}</definedName>
    <definedName name="etyjj" localSheetId="20" hidden="1">{"'용역비'!$A$4:$C$8"}</definedName>
    <definedName name="etyjj" localSheetId="22" hidden="1">{"'용역비'!$A$4:$C$8"}</definedName>
    <definedName name="etyjj" localSheetId="24" hidden="1">{"'용역비'!$A$4:$C$8"}</definedName>
    <definedName name="etyjj" localSheetId="28" hidden="1">{"'용역비'!$A$4:$C$8"}</definedName>
    <definedName name="etyjj" localSheetId="14" hidden="1">{"'용역비'!$A$4:$C$8"}</definedName>
    <definedName name="etyjj" hidden="1">{"'용역비'!$A$4:$C$8"}</definedName>
    <definedName name="etyjj_1" localSheetId="12" hidden="1">{"'용역비'!$A$4:$C$8"}</definedName>
    <definedName name="etyjj_1" localSheetId="11" hidden="1">{"'용역비'!$A$4:$C$8"}</definedName>
    <definedName name="etyjj_1" localSheetId="13" hidden="1">{"'용역비'!$A$4:$C$8"}</definedName>
    <definedName name="etyjj_1" localSheetId="16" hidden="1">{"'용역비'!$A$4:$C$8"}</definedName>
    <definedName name="etyjj_1" localSheetId="21" hidden="1">{"'용역비'!$A$4:$C$8"}</definedName>
    <definedName name="etyjj_1" localSheetId="18" hidden="1">{"'용역비'!$A$4:$C$8"}</definedName>
    <definedName name="etyjj_1" localSheetId="19" hidden="1">{"'용역비'!$A$4:$C$8"}</definedName>
    <definedName name="etyjj_1" localSheetId="20" hidden="1">{"'용역비'!$A$4:$C$8"}</definedName>
    <definedName name="etyjj_1" localSheetId="22" hidden="1">{"'용역비'!$A$4:$C$8"}</definedName>
    <definedName name="etyjj_1" localSheetId="24" hidden="1">{"'용역비'!$A$4:$C$8"}</definedName>
    <definedName name="etyjj_1" localSheetId="28" hidden="1">{"'용역비'!$A$4:$C$8"}</definedName>
    <definedName name="etyjj_1" localSheetId="14" hidden="1">{"'용역비'!$A$4:$C$8"}</definedName>
    <definedName name="etyjj_1" hidden="1">{"'용역비'!$A$4:$C$8"}</definedName>
    <definedName name="etyjj_2" localSheetId="12" hidden="1">{"'용역비'!$A$4:$C$8"}</definedName>
    <definedName name="etyjj_2" localSheetId="11" hidden="1">{"'용역비'!$A$4:$C$8"}</definedName>
    <definedName name="etyjj_2" localSheetId="13" hidden="1">{"'용역비'!$A$4:$C$8"}</definedName>
    <definedName name="etyjj_2" localSheetId="16" hidden="1">{"'용역비'!$A$4:$C$8"}</definedName>
    <definedName name="etyjj_2" localSheetId="21" hidden="1">{"'용역비'!$A$4:$C$8"}</definedName>
    <definedName name="etyjj_2" localSheetId="18" hidden="1">{"'용역비'!$A$4:$C$8"}</definedName>
    <definedName name="etyjj_2" localSheetId="19" hidden="1">{"'용역비'!$A$4:$C$8"}</definedName>
    <definedName name="etyjj_2" localSheetId="20" hidden="1">{"'용역비'!$A$4:$C$8"}</definedName>
    <definedName name="etyjj_2" localSheetId="22" hidden="1">{"'용역비'!$A$4:$C$8"}</definedName>
    <definedName name="etyjj_2" localSheetId="24" hidden="1">{"'용역비'!$A$4:$C$8"}</definedName>
    <definedName name="etyjj_2" localSheetId="28" hidden="1">{"'용역비'!$A$4:$C$8"}</definedName>
    <definedName name="etyjj_2" localSheetId="14" hidden="1">{"'용역비'!$A$4:$C$8"}</definedName>
    <definedName name="etyjj_2" hidden="1">{"'용역비'!$A$4:$C$8"}</definedName>
    <definedName name="etyjj_3" localSheetId="12" hidden="1">{"'용역비'!$A$4:$C$8"}</definedName>
    <definedName name="etyjj_3" localSheetId="11" hidden="1">{"'용역비'!$A$4:$C$8"}</definedName>
    <definedName name="etyjj_3" localSheetId="13" hidden="1">{"'용역비'!$A$4:$C$8"}</definedName>
    <definedName name="etyjj_3" localSheetId="16" hidden="1">{"'용역비'!$A$4:$C$8"}</definedName>
    <definedName name="etyjj_3" localSheetId="21" hidden="1">{"'용역비'!$A$4:$C$8"}</definedName>
    <definedName name="etyjj_3" localSheetId="18" hidden="1">{"'용역비'!$A$4:$C$8"}</definedName>
    <definedName name="etyjj_3" localSheetId="19" hidden="1">{"'용역비'!$A$4:$C$8"}</definedName>
    <definedName name="etyjj_3" localSheetId="20" hidden="1">{"'용역비'!$A$4:$C$8"}</definedName>
    <definedName name="etyjj_3" localSheetId="22" hidden="1">{"'용역비'!$A$4:$C$8"}</definedName>
    <definedName name="etyjj_3" localSheetId="24" hidden="1">{"'용역비'!$A$4:$C$8"}</definedName>
    <definedName name="etyjj_3" localSheetId="28" hidden="1">{"'용역비'!$A$4:$C$8"}</definedName>
    <definedName name="etyjj_3" localSheetId="14" hidden="1">{"'용역비'!$A$4:$C$8"}</definedName>
    <definedName name="etyjj_3" hidden="1">{"'용역비'!$A$4:$C$8"}</definedName>
    <definedName name="etyjj_4" localSheetId="12" hidden="1">{"'용역비'!$A$4:$C$8"}</definedName>
    <definedName name="etyjj_4" localSheetId="11" hidden="1">{"'용역비'!$A$4:$C$8"}</definedName>
    <definedName name="etyjj_4" localSheetId="13" hidden="1">{"'용역비'!$A$4:$C$8"}</definedName>
    <definedName name="etyjj_4" localSheetId="16" hidden="1">{"'용역비'!$A$4:$C$8"}</definedName>
    <definedName name="etyjj_4" localSheetId="21" hidden="1">{"'용역비'!$A$4:$C$8"}</definedName>
    <definedName name="etyjj_4" localSheetId="18" hidden="1">{"'용역비'!$A$4:$C$8"}</definedName>
    <definedName name="etyjj_4" localSheetId="19" hidden="1">{"'용역비'!$A$4:$C$8"}</definedName>
    <definedName name="etyjj_4" localSheetId="20" hidden="1">{"'용역비'!$A$4:$C$8"}</definedName>
    <definedName name="etyjj_4" localSheetId="22" hidden="1">{"'용역비'!$A$4:$C$8"}</definedName>
    <definedName name="etyjj_4" localSheetId="24" hidden="1">{"'용역비'!$A$4:$C$8"}</definedName>
    <definedName name="etyjj_4" localSheetId="28" hidden="1">{"'용역비'!$A$4:$C$8"}</definedName>
    <definedName name="etyjj_4" localSheetId="14" hidden="1">{"'용역비'!$A$4:$C$8"}</definedName>
    <definedName name="etyjj_4" hidden="1">{"'용역비'!$A$4:$C$8"}</definedName>
    <definedName name="etyjj_5" localSheetId="12" hidden="1">{"'용역비'!$A$4:$C$8"}</definedName>
    <definedName name="etyjj_5" localSheetId="11" hidden="1">{"'용역비'!$A$4:$C$8"}</definedName>
    <definedName name="etyjj_5" localSheetId="13" hidden="1">{"'용역비'!$A$4:$C$8"}</definedName>
    <definedName name="etyjj_5" localSheetId="16" hidden="1">{"'용역비'!$A$4:$C$8"}</definedName>
    <definedName name="etyjj_5" localSheetId="21" hidden="1">{"'용역비'!$A$4:$C$8"}</definedName>
    <definedName name="etyjj_5" localSheetId="18" hidden="1">{"'용역비'!$A$4:$C$8"}</definedName>
    <definedName name="etyjj_5" localSheetId="19" hidden="1">{"'용역비'!$A$4:$C$8"}</definedName>
    <definedName name="etyjj_5" localSheetId="20" hidden="1">{"'용역비'!$A$4:$C$8"}</definedName>
    <definedName name="etyjj_5" localSheetId="22" hidden="1">{"'용역비'!$A$4:$C$8"}</definedName>
    <definedName name="etyjj_5" localSheetId="24" hidden="1">{"'용역비'!$A$4:$C$8"}</definedName>
    <definedName name="etyjj_5" localSheetId="28" hidden="1">{"'용역비'!$A$4:$C$8"}</definedName>
    <definedName name="etyjj_5" localSheetId="14" hidden="1">{"'용역비'!$A$4:$C$8"}</definedName>
    <definedName name="etyjj_5" hidden="1">{"'용역비'!$A$4:$C$8"}</definedName>
    <definedName name="ETYJTYJ" localSheetId="12" hidden="1">{"'용역비'!$A$4:$C$8"}</definedName>
    <definedName name="ETYJTYJ" localSheetId="11" hidden="1">{"'용역비'!$A$4:$C$8"}</definedName>
    <definedName name="ETYJTYJ" localSheetId="13" hidden="1">{"'용역비'!$A$4:$C$8"}</definedName>
    <definedName name="ETYJTYJ" localSheetId="16" hidden="1">{"'용역비'!$A$4:$C$8"}</definedName>
    <definedName name="ETYJTYJ" localSheetId="21" hidden="1">{"'용역비'!$A$4:$C$8"}</definedName>
    <definedName name="ETYJTYJ" localSheetId="18" hidden="1">{"'용역비'!$A$4:$C$8"}</definedName>
    <definedName name="ETYJTYJ" localSheetId="19" hidden="1">{"'용역비'!$A$4:$C$8"}</definedName>
    <definedName name="ETYJTYJ" localSheetId="20" hidden="1">{"'용역비'!$A$4:$C$8"}</definedName>
    <definedName name="ETYJTYJ" localSheetId="22" hidden="1">{"'용역비'!$A$4:$C$8"}</definedName>
    <definedName name="ETYJTYJ" localSheetId="24" hidden="1">{"'용역비'!$A$4:$C$8"}</definedName>
    <definedName name="ETYJTYJ" localSheetId="28" hidden="1">{"'용역비'!$A$4:$C$8"}</definedName>
    <definedName name="ETYJTYJ" localSheetId="14" hidden="1">{"'용역비'!$A$4:$C$8"}</definedName>
    <definedName name="ETYJTYJ" hidden="1">{"'용역비'!$A$4:$C$8"}</definedName>
    <definedName name="ETYJTYJ_1" localSheetId="12" hidden="1">{"'용역비'!$A$4:$C$8"}</definedName>
    <definedName name="ETYJTYJ_1" localSheetId="11" hidden="1">{"'용역비'!$A$4:$C$8"}</definedName>
    <definedName name="ETYJTYJ_1" localSheetId="13" hidden="1">{"'용역비'!$A$4:$C$8"}</definedName>
    <definedName name="ETYJTYJ_1" localSheetId="16" hidden="1">{"'용역비'!$A$4:$C$8"}</definedName>
    <definedName name="ETYJTYJ_1" localSheetId="21" hidden="1">{"'용역비'!$A$4:$C$8"}</definedName>
    <definedName name="ETYJTYJ_1" localSheetId="18" hidden="1">{"'용역비'!$A$4:$C$8"}</definedName>
    <definedName name="ETYJTYJ_1" localSheetId="19" hidden="1">{"'용역비'!$A$4:$C$8"}</definedName>
    <definedName name="ETYJTYJ_1" localSheetId="20" hidden="1">{"'용역비'!$A$4:$C$8"}</definedName>
    <definedName name="ETYJTYJ_1" localSheetId="22" hidden="1">{"'용역비'!$A$4:$C$8"}</definedName>
    <definedName name="ETYJTYJ_1" localSheetId="24" hidden="1">{"'용역비'!$A$4:$C$8"}</definedName>
    <definedName name="ETYJTYJ_1" localSheetId="28" hidden="1">{"'용역비'!$A$4:$C$8"}</definedName>
    <definedName name="ETYJTYJ_1" localSheetId="14" hidden="1">{"'용역비'!$A$4:$C$8"}</definedName>
    <definedName name="ETYJTYJ_1" hidden="1">{"'용역비'!$A$4:$C$8"}</definedName>
    <definedName name="ETYJTYJ_2" localSheetId="12" hidden="1">{"'용역비'!$A$4:$C$8"}</definedName>
    <definedName name="ETYJTYJ_2" localSheetId="11" hidden="1">{"'용역비'!$A$4:$C$8"}</definedName>
    <definedName name="ETYJTYJ_2" localSheetId="13" hidden="1">{"'용역비'!$A$4:$C$8"}</definedName>
    <definedName name="ETYJTYJ_2" localSheetId="16" hidden="1">{"'용역비'!$A$4:$C$8"}</definedName>
    <definedName name="ETYJTYJ_2" localSheetId="21" hidden="1">{"'용역비'!$A$4:$C$8"}</definedName>
    <definedName name="ETYJTYJ_2" localSheetId="18" hidden="1">{"'용역비'!$A$4:$C$8"}</definedName>
    <definedName name="ETYJTYJ_2" localSheetId="19" hidden="1">{"'용역비'!$A$4:$C$8"}</definedName>
    <definedName name="ETYJTYJ_2" localSheetId="20" hidden="1">{"'용역비'!$A$4:$C$8"}</definedName>
    <definedName name="ETYJTYJ_2" localSheetId="22" hidden="1">{"'용역비'!$A$4:$C$8"}</definedName>
    <definedName name="ETYJTYJ_2" localSheetId="24" hidden="1">{"'용역비'!$A$4:$C$8"}</definedName>
    <definedName name="ETYJTYJ_2" localSheetId="28" hidden="1">{"'용역비'!$A$4:$C$8"}</definedName>
    <definedName name="ETYJTYJ_2" localSheetId="14" hidden="1">{"'용역비'!$A$4:$C$8"}</definedName>
    <definedName name="ETYJTYJ_2" hidden="1">{"'용역비'!$A$4:$C$8"}</definedName>
    <definedName name="ETYJTYJ_3" localSheetId="12" hidden="1">{"'용역비'!$A$4:$C$8"}</definedName>
    <definedName name="ETYJTYJ_3" localSheetId="11" hidden="1">{"'용역비'!$A$4:$C$8"}</definedName>
    <definedName name="ETYJTYJ_3" localSheetId="13" hidden="1">{"'용역비'!$A$4:$C$8"}</definedName>
    <definedName name="ETYJTYJ_3" localSheetId="16" hidden="1">{"'용역비'!$A$4:$C$8"}</definedName>
    <definedName name="ETYJTYJ_3" localSheetId="21" hidden="1">{"'용역비'!$A$4:$C$8"}</definedName>
    <definedName name="ETYJTYJ_3" localSheetId="18" hidden="1">{"'용역비'!$A$4:$C$8"}</definedName>
    <definedName name="ETYJTYJ_3" localSheetId="19" hidden="1">{"'용역비'!$A$4:$C$8"}</definedName>
    <definedName name="ETYJTYJ_3" localSheetId="20" hidden="1">{"'용역비'!$A$4:$C$8"}</definedName>
    <definedName name="ETYJTYJ_3" localSheetId="22" hidden="1">{"'용역비'!$A$4:$C$8"}</definedName>
    <definedName name="ETYJTYJ_3" localSheetId="24" hidden="1">{"'용역비'!$A$4:$C$8"}</definedName>
    <definedName name="ETYJTYJ_3" localSheetId="28" hidden="1">{"'용역비'!$A$4:$C$8"}</definedName>
    <definedName name="ETYJTYJ_3" localSheetId="14" hidden="1">{"'용역비'!$A$4:$C$8"}</definedName>
    <definedName name="ETYJTYJ_3" hidden="1">{"'용역비'!$A$4:$C$8"}</definedName>
    <definedName name="ETYJTYJ_4" localSheetId="12" hidden="1">{"'용역비'!$A$4:$C$8"}</definedName>
    <definedName name="ETYJTYJ_4" localSheetId="11" hidden="1">{"'용역비'!$A$4:$C$8"}</definedName>
    <definedName name="ETYJTYJ_4" localSheetId="13" hidden="1">{"'용역비'!$A$4:$C$8"}</definedName>
    <definedName name="ETYJTYJ_4" localSheetId="16" hidden="1">{"'용역비'!$A$4:$C$8"}</definedName>
    <definedName name="ETYJTYJ_4" localSheetId="21" hidden="1">{"'용역비'!$A$4:$C$8"}</definedName>
    <definedName name="ETYJTYJ_4" localSheetId="18" hidden="1">{"'용역비'!$A$4:$C$8"}</definedName>
    <definedName name="ETYJTYJ_4" localSheetId="19" hidden="1">{"'용역비'!$A$4:$C$8"}</definedName>
    <definedName name="ETYJTYJ_4" localSheetId="20" hidden="1">{"'용역비'!$A$4:$C$8"}</definedName>
    <definedName name="ETYJTYJ_4" localSheetId="22" hidden="1">{"'용역비'!$A$4:$C$8"}</definedName>
    <definedName name="ETYJTYJ_4" localSheetId="24" hidden="1">{"'용역비'!$A$4:$C$8"}</definedName>
    <definedName name="ETYJTYJ_4" localSheetId="28" hidden="1">{"'용역비'!$A$4:$C$8"}</definedName>
    <definedName name="ETYJTYJ_4" localSheetId="14" hidden="1">{"'용역비'!$A$4:$C$8"}</definedName>
    <definedName name="ETYJTYJ_4" hidden="1">{"'용역비'!$A$4:$C$8"}</definedName>
    <definedName name="ETYJTYJ_5" localSheetId="12" hidden="1">{"'용역비'!$A$4:$C$8"}</definedName>
    <definedName name="ETYJTYJ_5" localSheetId="11" hidden="1">{"'용역비'!$A$4:$C$8"}</definedName>
    <definedName name="ETYJTYJ_5" localSheetId="13" hidden="1">{"'용역비'!$A$4:$C$8"}</definedName>
    <definedName name="ETYJTYJ_5" localSheetId="16" hidden="1">{"'용역비'!$A$4:$C$8"}</definedName>
    <definedName name="ETYJTYJ_5" localSheetId="21" hidden="1">{"'용역비'!$A$4:$C$8"}</definedName>
    <definedName name="ETYJTYJ_5" localSheetId="18" hidden="1">{"'용역비'!$A$4:$C$8"}</definedName>
    <definedName name="ETYJTYJ_5" localSheetId="19" hidden="1">{"'용역비'!$A$4:$C$8"}</definedName>
    <definedName name="ETYJTYJ_5" localSheetId="20" hidden="1">{"'용역비'!$A$4:$C$8"}</definedName>
    <definedName name="ETYJTYJ_5" localSheetId="22" hidden="1">{"'용역비'!$A$4:$C$8"}</definedName>
    <definedName name="ETYJTYJ_5" localSheetId="24" hidden="1">{"'용역비'!$A$4:$C$8"}</definedName>
    <definedName name="ETYJTYJ_5" localSheetId="28" hidden="1">{"'용역비'!$A$4:$C$8"}</definedName>
    <definedName name="ETYJTYJ_5" localSheetId="14" hidden="1">{"'용역비'!$A$4:$C$8"}</definedName>
    <definedName name="ETYJTYJ_5" hidden="1">{"'용역비'!$A$4:$C$8"}</definedName>
    <definedName name="eu">#REF!</definedName>
    <definedName name="eù" localSheetId="12">{"Book1"}</definedName>
    <definedName name="eù" localSheetId="11">{"Book1"}</definedName>
    <definedName name="eù" localSheetId="13">{"Book1"}</definedName>
    <definedName name="eù" localSheetId="16">{"Book1"}</definedName>
    <definedName name="eù" localSheetId="21">{"Book1"}</definedName>
    <definedName name="eù" localSheetId="18">{"Book1"}</definedName>
    <definedName name="eù" localSheetId="19">{"Book1"}</definedName>
    <definedName name="eù" localSheetId="20">{"Book1"}</definedName>
    <definedName name="eù" localSheetId="22">{"Book1"}</definedName>
    <definedName name="eù" localSheetId="24">{"Book1"}</definedName>
    <definedName name="eù" localSheetId="28">{"Book1"}</definedName>
    <definedName name="eù" localSheetId="14">{"Book1"}</definedName>
    <definedName name="eù">{"Book1"}</definedName>
    <definedName name="eur">#REF!</definedName>
    <definedName name="eưrr" localSheetId="12" hidden="1">{#N/A,#N/A,FALSE,"Chi tiÆt"}</definedName>
    <definedName name="eưrr" localSheetId="11" hidden="1">{#N/A,#N/A,FALSE,"Chi tiÆt"}</definedName>
    <definedName name="eưrr" localSheetId="13" hidden="1">{#N/A,#N/A,FALSE,"Chi tiÆt"}</definedName>
    <definedName name="eưrr" localSheetId="16" hidden="1">{#N/A,#N/A,FALSE,"Chi tiÆt"}</definedName>
    <definedName name="eưrr" localSheetId="21" hidden="1">{#N/A,#N/A,FALSE,"Chi tiÆt"}</definedName>
    <definedName name="eưrr" localSheetId="18" hidden="1">{#N/A,#N/A,FALSE,"Chi tiÆt"}</definedName>
    <definedName name="eưrr" localSheetId="19" hidden="1">{#N/A,#N/A,FALSE,"Chi tiÆt"}</definedName>
    <definedName name="eưrr" localSheetId="20" hidden="1">{#N/A,#N/A,FALSE,"Chi tiÆt"}</definedName>
    <definedName name="eưrr" localSheetId="22" hidden="1">{#N/A,#N/A,FALSE,"Chi tiÆt"}</definedName>
    <definedName name="eưrr" localSheetId="24" hidden="1">{#N/A,#N/A,FALSE,"Chi tiÆt"}</definedName>
    <definedName name="eưrr" localSheetId="28" hidden="1">{#N/A,#N/A,FALSE,"Chi tiÆt"}</definedName>
    <definedName name="eưrr" localSheetId="14" hidden="1">{#N/A,#N/A,FALSE,"Chi tiÆt"}</definedName>
    <definedName name="eưrr" hidden="1">{#N/A,#N/A,FALSE,"Chi tiÆt"}</definedName>
    <definedName name="eûtheí" localSheetId="12" hidden="1">{"'Sheet1'!$L$16"}</definedName>
    <definedName name="eûtheí" localSheetId="11" hidden="1">{"'Sheet1'!$L$16"}</definedName>
    <definedName name="eûtheí" localSheetId="13" hidden="1">{"'Sheet1'!$L$16"}</definedName>
    <definedName name="eûtheí" localSheetId="16" hidden="1">{"'Sheet1'!$L$16"}</definedName>
    <definedName name="eûtheí" localSheetId="21" hidden="1">{"'Sheet1'!$L$16"}</definedName>
    <definedName name="eûtheí" localSheetId="18" hidden="1">{"'Sheet1'!$L$16"}</definedName>
    <definedName name="eûtheí" localSheetId="19" hidden="1">{"'Sheet1'!$L$16"}</definedName>
    <definedName name="eûtheí" localSheetId="20" hidden="1">{"'Sheet1'!$L$16"}</definedName>
    <definedName name="eûtheí" localSheetId="22" hidden="1">{"'Sheet1'!$L$16"}</definedName>
    <definedName name="eûtheí" localSheetId="24" hidden="1">{"'Sheet1'!$L$16"}</definedName>
    <definedName name="eûtheí" localSheetId="28" hidden="1">{"'Sheet1'!$L$16"}</definedName>
    <definedName name="eûtheí" localSheetId="14" hidden="1">{"'Sheet1'!$L$16"}</definedName>
    <definedName name="eûtheí" hidden="1">{"'Sheet1'!$L$16"}</definedName>
    <definedName name="ev.Calculation" hidden="1">-4105</definedName>
    <definedName name="ev.Initialized" hidden="1">FALSE</definedName>
    <definedName name="EV__EXPOPTIONS__" hidden="1">0</definedName>
    <definedName name="EV__LASTREFTIME__" hidden="1">"29/08/2006 16:19:09"</definedName>
    <definedName name="EV__MAXEXPCOLS__" hidden="1">100</definedName>
    <definedName name="EV__MAXEXPROWS__" hidden="1">1000</definedName>
    <definedName name="EV__MEMORYCVW__" hidden="1">0</definedName>
    <definedName name="EV__WBEVMODE__" hidden="1">0</definedName>
    <definedName name="EV__WBREFOPTIONS__" hidden="1">134217728</definedName>
    <definedName name="EV__WBVERSION__" hidden="1">0</definedName>
    <definedName name="evapco">#REF!</definedName>
    <definedName name="evt" localSheetId="12" hidden="1">{"'Sheet1'!$L$16"}</definedName>
    <definedName name="evt" localSheetId="11" hidden="1">{"'Sheet1'!$L$16"}</definedName>
    <definedName name="evt" localSheetId="13" hidden="1">{"'Sheet1'!$L$16"}</definedName>
    <definedName name="evt" localSheetId="16" hidden="1">{"'Sheet1'!$L$16"}</definedName>
    <definedName name="evt" localSheetId="21" hidden="1">{"'Sheet1'!$L$16"}</definedName>
    <definedName name="evt" localSheetId="18" hidden="1">{"'Sheet1'!$L$16"}</definedName>
    <definedName name="evt" localSheetId="19" hidden="1">{"'Sheet1'!$L$16"}</definedName>
    <definedName name="evt" localSheetId="20" hidden="1">{"'Sheet1'!$L$16"}</definedName>
    <definedName name="evt" localSheetId="22" hidden="1">{"'Sheet1'!$L$16"}</definedName>
    <definedName name="evt" localSheetId="24" hidden="1">{"'Sheet1'!$L$16"}</definedName>
    <definedName name="evt" localSheetId="28" hidden="1">{"'Sheet1'!$L$16"}</definedName>
    <definedName name="evt" localSheetId="14" hidden="1">{"'Sheet1'!$L$16"}</definedName>
    <definedName name="evt" hidden="1">{"'Sheet1'!$L$16"}</definedName>
    <definedName name="ẻw" hidden="1">#REF!</definedName>
    <definedName name="ewdsd" localSheetId="12" hidden="1">{"'Break down'!$A$4"}</definedName>
    <definedName name="ewdsd" localSheetId="11" hidden="1">{"'Break down'!$A$4"}</definedName>
    <definedName name="ewdsd" localSheetId="13" hidden="1">{"'Break down'!$A$4"}</definedName>
    <definedName name="ewdsd" localSheetId="16" hidden="1">{"'Break down'!$A$4"}</definedName>
    <definedName name="ewdsd" localSheetId="21" hidden="1">{"'Break down'!$A$4"}</definedName>
    <definedName name="ewdsd" localSheetId="18" hidden="1">{"'Break down'!$A$4"}</definedName>
    <definedName name="ewdsd" localSheetId="19" hidden="1">{"'Break down'!$A$4"}</definedName>
    <definedName name="ewdsd" localSheetId="20" hidden="1">{"'Break down'!$A$4"}</definedName>
    <definedName name="ewdsd" localSheetId="22" hidden="1">{"'Break down'!$A$4"}</definedName>
    <definedName name="ewdsd" localSheetId="24" hidden="1">{"'Break down'!$A$4"}</definedName>
    <definedName name="ewdsd" localSheetId="28" hidden="1">{"'Break down'!$A$4"}</definedName>
    <definedName name="ewdsd" localSheetId="14" hidden="1">{"'Break down'!$A$4"}</definedName>
    <definedName name="ewdsd" hidden="1">{"'Break down'!$A$4"}</definedName>
    <definedName name="ewe" localSheetId="12" hidden="1">{"'Sheet1'!$L$16"}</definedName>
    <definedName name="ewe" localSheetId="11" hidden="1">{"'Sheet1'!$L$16"}</definedName>
    <definedName name="ewe" localSheetId="13" hidden="1">{"'Sheet1'!$L$16"}</definedName>
    <definedName name="ewe" localSheetId="16" hidden="1">{"'Sheet1'!$L$16"}</definedName>
    <definedName name="ewe" localSheetId="21" hidden="1">{"'Sheet1'!$L$16"}</definedName>
    <definedName name="ewe" localSheetId="18" hidden="1">{"'Sheet1'!$L$16"}</definedName>
    <definedName name="ewe" localSheetId="19" hidden="1">{"'Sheet1'!$L$16"}</definedName>
    <definedName name="ewe" localSheetId="20" hidden="1">{"'Sheet1'!$L$16"}</definedName>
    <definedName name="ewe" localSheetId="22" hidden="1">{"'Sheet1'!$L$16"}</definedName>
    <definedName name="ewe" localSheetId="24" hidden="1">{"'Sheet1'!$L$16"}</definedName>
    <definedName name="ewe" localSheetId="28" hidden="1">{"'Sheet1'!$L$16"}</definedName>
    <definedName name="ewe" localSheetId="14" hidden="1">{"'Sheet1'!$L$16"}</definedName>
    <definedName name="ewe" hidden="1">{"'Sheet1'!$L$16"}</definedName>
    <definedName name="EWEREWRE" localSheetId="12" hidden="1">{"'Sheet1'!$L$16"}</definedName>
    <definedName name="EWEREWRE" localSheetId="11" hidden="1">{"'Sheet1'!$L$16"}</definedName>
    <definedName name="EWEREWRE" localSheetId="13" hidden="1">{"'Sheet1'!$L$16"}</definedName>
    <definedName name="EWEREWRE" localSheetId="16" hidden="1">{"'Sheet1'!$L$16"}</definedName>
    <definedName name="EWEREWRE" localSheetId="21" hidden="1">{"'Sheet1'!$L$16"}</definedName>
    <definedName name="EWEREWRE" localSheetId="18" hidden="1">{"'Sheet1'!$L$16"}</definedName>
    <definedName name="EWEREWRE" localSheetId="19" hidden="1">{"'Sheet1'!$L$16"}</definedName>
    <definedName name="EWEREWRE" localSheetId="20" hidden="1">{"'Sheet1'!$L$16"}</definedName>
    <definedName name="EWEREWRE" localSheetId="22" hidden="1">{"'Sheet1'!$L$16"}</definedName>
    <definedName name="EWEREWRE" localSheetId="24" hidden="1">{"'Sheet1'!$L$16"}</definedName>
    <definedName name="EWEREWRE" localSheetId="28" hidden="1">{"'Sheet1'!$L$16"}</definedName>
    <definedName name="EWEREWRE" localSheetId="14" hidden="1">{"'Sheet1'!$L$16"}</definedName>
    <definedName name="EWEREWRE" hidden="1">{"'Sheet1'!$L$16"}</definedName>
    <definedName name="èwerwe" localSheetId="12" hidden="1">{"'Sheet1'!$L$16"}</definedName>
    <definedName name="èwerwe" localSheetId="11" hidden="1">{"'Sheet1'!$L$16"}</definedName>
    <definedName name="èwerwe" localSheetId="13" hidden="1">{"'Sheet1'!$L$16"}</definedName>
    <definedName name="èwerwe" localSheetId="16" hidden="1">{"'Sheet1'!$L$16"}</definedName>
    <definedName name="èwerwe" localSheetId="21" hidden="1">{"'Sheet1'!$L$16"}</definedName>
    <definedName name="èwerwe" localSheetId="18" hidden="1">{"'Sheet1'!$L$16"}</definedName>
    <definedName name="èwerwe" localSheetId="19" hidden="1">{"'Sheet1'!$L$16"}</definedName>
    <definedName name="èwerwe" localSheetId="20" hidden="1">{"'Sheet1'!$L$16"}</definedName>
    <definedName name="èwerwe" localSheetId="22" hidden="1">{"'Sheet1'!$L$16"}</definedName>
    <definedName name="èwerwe" localSheetId="24" hidden="1">{"'Sheet1'!$L$16"}</definedName>
    <definedName name="èwerwe" localSheetId="28" hidden="1">{"'Sheet1'!$L$16"}</definedName>
    <definedName name="èwerwe" localSheetId="14" hidden="1">{"'Sheet1'!$L$16"}</definedName>
    <definedName name="èwerwe" hidden="1">{"'Sheet1'!$L$16"}</definedName>
    <definedName name="ẺWERWE" localSheetId="12" hidden="1">{"'Sheet1'!$L$16"}</definedName>
    <definedName name="ẺWERWE" localSheetId="11" hidden="1">{"'Sheet1'!$L$16"}</definedName>
    <definedName name="ẺWERWE" localSheetId="13" hidden="1">{"'Sheet1'!$L$16"}</definedName>
    <definedName name="ẺWERWE" localSheetId="16" hidden="1">{"'Sheet1'!$L$16"}</definedName>
    <definedName name="ẺWERWE" localSheetId="21" hidden="1">{"'Sheet1'!$L$16"}</definedName>
    <definedName name="ẺWERWE" localSheetId="18" hidden="1">{"'Sheet1'!$L$16"}</definedName>
    <definedName name="ẺWERWE" localSheetId="19" hidden="1">{"'Sheet1'!$L$16"}</definedName>
    <definedName name="ẺWERWE" localSheetId="20" hidden="1">{"'Sheet1'!$L$16"}</definedName>
    <definedName name="ẺWERWE" localSheetId="22" hidden="1">{"'Sheet1'!$L$16"}</definedName>
    <definedName name="ẺWERWE" localSheetId="24" hidden="1">{"'Sheet1'!$L$16"}</definedName>
    <definedName name="ẺWERWE" localSheetId="28" hidden="1">{"'Sheet1'!$L$16"}</definedName>
    <definedName name="ẺWERWE" localSheetId="14" hidden="1">{"'Sheet1'!$L$16"}</definedName>
    <definedName name="ẺWERWE" hidden="1">{"'Sheet1'!$L$16"}</definedName>
    <definedName name="EWEW" localSheetId="12" hidden="1">{"'Sheet1'!$L$16"}</definedName>
    <definedName name="EWEW" localSheetId="11" hidden="1">{"'Sheet1'!$L$16"}</definedName>
    <definedName name="EWEW" localSheetId="13" hidden="1">{"'Sheet1'!$L$16"}</definedName>
    <definedName name="EWEW" localSheetId="16" hidden="1">{"'Sheet1'!$L$16"}</definedName>
    <definedName name="EWEW" localSheetId="21" hidden="1">{"'Sheet1'!$L$16"}</definedName>
    <definedName name="EWEW" localSheetId="18" hidden="1">{"'Sheet1'!$L$16"}</definedName>
    <definedName name="EWEW" localSheetId="19" hidden="1">{"'Sheet1'!$L$16"}</definedName>
    <definedName name="EWEW" localSheetId="20" hidden="1">{"'Sheet1'!$L$16"}</definedName>
    <definedName name="EWEW" localSheetId="22" hidden="1">{"'Sheet1'!$L$16"}</definedName>
    <definedName name="EWEW" localSheetId="24" hidden="1">{"'Sheet1'!$L$16"}</definedName>
    <definedName name="EWEW" localSheetId="28" hidden="1">{"'Sheet1'!$L$16"}</definedName>
    <definedName name="EWEW" localSheetId="14" hidden="1">{"'Sheet1'!$L$16"}</definedName>
    <definedName name="EWEW" hidden="1">{"'Sheet1'!$L$16"}</definedName>
    <definedName name="ewewe" localSheetId="12" hidden="1">{"'Sheet1'!$L$16"}</definedName>
    <definedName name="ewewe" localSheetId="11" hidden="1">{"'Sheet1'!$L$16"}</definedName>
    <definedName name="ewewe" localSheetId="13" hidden="1">{"'Sheet1'!$L$16"}</definedName>
    <definedName name="ewewe" localSheetId="16" hidden="1">{"'Sheet1'!$L$16"}</definedName>
    <definedName name="ewewe" localSheetId="21" hidden="1">{"'Sheet1'!$L$16"}</definedName>
    <definedName name="ewewe" localSheetId="18" hidden="1">{"'Sheet1'!$L$16"}</definedName>
    <definedName name="ewewe" localSheetId="19" hidden="1">{"'Sheet1'!$L$16"}</definedName>
    <definedName name="ewewe" localSheetId="20" hidden="1">{"'Sheet1'!$L$16"}</definedName>
    <definedName name="ewewe" localSheetId="22" hidden="1">{"'Sheet1'!$L$16"}</definedName>
    <definedName name="ewewe" localSheetId="24" hidden="1">{"'Sheet1'!$L$16"}</definedName>
    <definedName name="ewewe" localSheetId="28" hidden="1">{"'Sheet1'!$L$16"}</definedName>
    <definedName name="ewewe" localSheetId="14" hidden="1">{"'Sheet1'!$L$16"}</definedName>
    <definedName name="ewewe" hidden="1">{"'Sheet1'!$L$16"}</definedName>
    <definedName name="ewewewe" hidden="1">#REF!</definedName>
    <definedName name="ewfawg" hidden="1">#REF!</definedName>
    <definedName name="ewfgwegfwe" localSheetId="12" hidden="1">{#N/A,#N/A,FALSE,"WBS 1.06";#N/A,#N/A,FALSE,"WBS 1.14";#N/A,#N/A,FALSE,"WBS 1.17";#N/A,#N/A,FALSE,"WBS 1.18"}</definedName>
    <definedName name="ewfgwegfwe" localSheetId="11" hidden="1">{#N/A,#N/A,FALSE,"WBS 1.06";#N/A,#N/A,FALSE,"WBS 1.14";#N/A,#N/A,FALSE,"WBS 1.17";#N/A,#N/A,FALSE,"WBS 1.18"}</definedName>
    <definedName name="ewfgwegfwe" localSheetId="13" hidden="1">{#N/A,#N/A,FALSE,"WBS 1.06";#N/A,#N/A,FALSE,"WBS 1.14";#N/A,#N/A,FALSE,"WBS 1.17";#N/A,#N/A,FALSE,"WBS 1.18"}</definedName>
    <definedName name="ewfgwegfwe" localSheetId="16" hidden="1">{#N/A,#N/A,FALSE,"WBS 1.06";#N/A,#N/A,FALSE,"WBS 1.14";#N/A,#N/A,FALSE,"WBS 1.17";#N/A,#N/A,FALSE,"WBS 1.18"}</definedName>
    <definedName name="ewfgwegfwe" localSheetId="21" hidden="1">{#N/A,#N/A,FALSE,"WBS 1.06";#N/A,#N/A,FALSE,"WBS 1.14";#N/A,#N/A,FALSE,"WBS 1.17";#N/A,#N/A,FALSE,"WBS 1.18"}</definedName>
    <definedName name="ewfgwegfwe" localSheetId="18" hidden="1">{#N/A,#N/A,FALSE,"WBS 1.06";#N/A,#N/A,FALSE,"WBS 1.14";#N/A,#N/A,FALSE,"WBS 1.17";#N/A,#N/A,FALSE,"WBS 1.18"}</definedName>
    <definedName name="ewfgwegfwe" localSheetId="19" hidden="1">{#N/A,#N/A,FALSE,"WBS 1.06";#N/A,#N/A,FALSE,"WBS 1.14";#N/A,#N/A,FALSE,"WBS 1.17";#N/A,#N/A,FALSE,"WBS 1.18"}</definedName>
    <definedName name="ewfgwegfwe" localSheetId="20" hidden="1">{#N/A,#N/A,FALSE,"WBS 1.06";#N/A,#N/A,FALSE,"WBS 1.14";#N/A,#N/A,FALSE,"WBS 1.17";#N/A,#N/A,FALSE,"WBS 1.18"}</definedName>
    <definedName name="ewfgwegfwe" localSheetId="22" hidden="1">{#N/A,#N/A,FALSE,"WBS 1.06";#N/A,#N/A,FALSE,"WBS 1.14";#N/A,#N/A,FALSE,"WBS 1.17";#N/A,#N/A,FALSE,"WBS 1.18"}</definedName>
    <definedName name="ewfgwegfwe" localSheetId="24" hidden="1">{#N/A,#N/A,FALSE,"WBS 1.06";#N/A,#N/A,FALSE,"WBS 1.14";#N/A,#N/A,FALSE,"WBS 1.17";#N/A,#N/A,FALSE,"WBS 1.18"}</definedName>
    <definedName name="ewfgwegfwe" localSheetId="28" hidden="1">{#N/A,#N/A,FALSE,"WBS 1.06";#N/A,#N/A,FALSE,"WBS 1.14";#N/A,#N/A,FALSE,"WBS 1.17";#N/A,#N/A,FALSE,"WBS 1.18"}</definedName>
    <definedName name="ewfgwegfwe" localSheetId="14" hidden="1">{#N/A,#N/A,FALSE,"WBS 1.06";#N/A,#N/A,FALSE,"WBS 1.14";#N/A,#N/A,FALSE,"WBS 1.17";#N/A,#N/A,FALSE,"WBS 1.18"}</definedName>
    <definedName name="ewfgwegfwe" hidden="1">{#N/A,#N/A,FALSE,"WBS 1.06";#N/A,#N/A,FALSE,"WBS 1.14";#N/A,#N/A,FALSE,"WBS 1.17";#N/A,#N/A,FALSE,"WBS 1.18"}</definedName>
    <definedName name="EWgaretgr" localSheetId="12" hidden="1">{#N/A,#N/A,FALSE,"WBS 1.06";#N/A,#N/A,FALSE,"WBS 1.14";#N/A,#N/A,FALSE,"WBS 1.17";#N/A,#N/A,FALSE,"WBS 1.18"}</definedName>
    <definedName name="EWgaretgr" localSheetId="11" hidden="1">{#N/A,#N/A,FALSE,"WBS 1.06";#N/A,#N/A,FALSE,"WBS 1.14";#N/A,#N/A,FALSE,"WBS 1.17";#N/A,#N/A,FALSE,"WBS 1.18"}</definedName>
    <definedName name="EWgaretgr" localSheetId="13" hidden="1">{#N/A,#N/A,FALSE,"WBS 1.06";#N/A,#N/A,FALSE,"WBS 1.14";#N/A,#N/A,FALSE,"WBS 1.17";#N/A,#N/A,FALSE,"WBS 1.18"}</definedName>
    <definedName name="EWgaretgr" localSheetId="16" hidden="1">{#N/A,#N/A,FALSE,"WBS 1.06";#N/A,#N/A,FALSE,"WBS 1.14";#N/A,#N/A,FALSE,"WBS 1.17";#N/A,#N/A,FALSE,"WBS 1.18"}</definedName>
    <definedName name="EWgaretgr" localSheetId="21" hidden="1">{#N/A,#N/A,FALSE,"WBS 1.06";#N/A,#N/A,FALSE,"WBS 1.14";#N/A,#N/A,FALSE,"WBS 1.17";#N/A,#N/A,FALSE,"WBS 1.18"}</definedName>
    <definedName name="EWgaretgr" localSheetId="18" hidden="1">{#N/A,#N/A,FALSE,"WBS 1.06";#N/A,#N/A,FALSE,"WBS 1.14";#N/A,#N/A,FALSE,"WBS 1.17";#N/A,#N/A,FALSE,"WBS 1.18"}</definedName>
    <definedName name="EWgaretgr" localSheetId="19" hidden="1">{#N/A,#N/A,FALSE,"WBS 1.06";#N/A,#N/A,FALSE,"WBS 1.14";#N/A,#N/A,FALSE,"WBS 1.17";#N/A,#N/A,FALSE,"WBS 1.18"}</definedName>
    <definedName name="EWgaretgr" localSheetId="20" hidden="1">{#N/A,#N/A,FALSE,"WBS 1.06";#N/A,#N/A,FALSE,"WBS 1.14";#N/A,#N/A,FALSE,"WBS 1.17";#N/A,#N/A,FALSE,"WBS 1.18"}</definedName>
    <definedName name="EWgaretgr" localSheetId="22" hidden="1">{#N/A,#N/A,FALSE,"WBS 1.06";#N/A,#N/A,FALSE,"WBS 1.14";#N/A,#N/A,FALSE,"WBS 1.17";#N/A,#N/A,FALSE,"WBS 1.18"}</definedName>
    <definedName name="EWgaretgr" localSheetId="24" hidden="1">{#N/A,#N/A,FALSE,"WBS 1.06";#N/A,#N/A,FALSE,"WBS 1.14";#N/A,#N/A,FALSE,"WBS 1.17";#N/A,#N/A,FALSE,"WBS 1.18"}</definedName>
    <definedName name="EWgaretgr" localSheetId="28" hidden="1">{#N/A,#N/A,FALSE,"WBS 1.06";#N/A,#N/A,FALSE,"WBS 1.14";#N/A,#N/A,FALSE,"WBS 1.17";#N/A,#N/A,FALSE,"WBS 1.18"}</definedName>
    <definedName name="EWgaretgr" localSheetId="14" hidden="1">{#N/A,#N/A,FALSE,"WBS 1.06";#N/A,#N/A,FALSE,"WBS 1.14";#N/A,#N/A,FALSE,"WBS 1.17";#N/A,#N/A,FALSE,"WBS 1.18"}</definedName>
    <definedName name="EWgaretgr" hidden="1">{#N/A,#N/A,FALSE,"WBS 1.06";#N/A,#N/A,FALSE,"WBS 1.14";#N/A,#N/A,FALSE,"WBS 1.17";#N/A,#N/A,FALSE,"WBS 1.18"}</definedName>
    <definedName name="EWGEWGFWE" localSheetId="12" hidden="1">{#N/A,#N/A,FALSE,"WBS 1.06";#N/A,#N/A,FALSE,"WBS 1.14";#N/A,#N/A,FALSE,"WBS 1.17";#N/A,#N/A,FALSE,"WBS 1.18"}</definedName>
    <definedName name="EWGEWGFWE" localSheetId="11" hidden="1">{#N/A,#N/A,FALSE,"WBS 1.06";#N/A,#N/A,FALSE,"WBS 1.14";#N/A,#N/A,FALSE,"WBS 1.17";#N/A,#N/A,FALSE,"WBS 1.18"}</definedName>
    <definedName name="EWGEWGFWE" localSheetId="13" hidden="1">{#N/A,#N/A,FALSE,"WBS 1.06";#N/A,#N/A,FALSE,"WBS 1.14";#N/A,#N/A,FALSE,"WBS 1.17";#N/A,#N/A,FALSE,"WBS 1.18"}</definedName>
    <definedName name="EWGEWGFWE" localSheetId="16" hidden="1">{#N/A,#N/A,FALSE,"WBS 1.06";#N/A,#N/A,FALSE,"WBS 1.14";#N/A,#N/A,FALSE,"WBS 1.17";#N/A,#N/A,FALSE,"WBS 1.18"}</definedName>
    <definedName name="EWGEWGFWE" localSheetId="21" hidden="1">{#N/A,#N/A,FALSE,"WBS 1.06";#N/A,#N/A,FALSE,"WBS 1.14";#N/A,#N/A,FALSE,"WBS 1.17";#N/A,#N/A,FALSE,"WBS 1.18"}</definedName>
    <definedName name="EWGEWGFWE" localSheetId="18" hidden="1">{#N/A,#N/A,FALSE,"WBS 1.06";#N/A,#N/A,FALSE,"WBS 1.14";#N/A,#N/A,FALSE,"WBS 1.17";#N/A,#N/A,FALSE,"WBS 1.18"}</definedName>
    <definedName name="EWGEWGFWE" localSheetId="19" hidden="1">{#N/A,#N/A,FALSE,"WBS 1.06";#N/A,#N/A,FALSE,"WBS 1.14";#N/A,#N/A,FALSE,"WBS 1.17";#N/A,#N/A,FALSE,"WBS 1.18"}</definedName>
    <definedName name="EWGEWGFWE" localSheetId="20" hidden="1">{#N/A,#N/A,FALSE,"WBS 1.06";#N/A,#N/A,FALSE,"WBS 1.14";#N/A,#N/A,FALSE,"WBS 1.17";#N/A,#N/A,FALSE,"WBS 1.18"}</definedName>
    <definedName name="EWGEWGFWE" localSheetId="22" hidden="1">{#N/A,#N/A,FALSE,"WBS 1.06";#N/A,#N/A,FALSE,"WBS 1.14";#N/A,#N/A,FALSE,"WBS 1.17";#N/A,#N/A,FALSE,"WBS 1.18"}</definedName>
    <definedName name="EWGEWGFWE" localSheetId="24" hidden="1">{#N/A,#N/A,FALSE,"WBS 1.06";#N/A,#N/A,FALSE,"WBS 1.14";#N/A,#N/A,FALSE,"WBS 1.17";#N/A,#N/A,FALSE,"WBS 1.18"}</definedName>
    <definedName name="EWGEWGFWE" localSheetId="28" hidden="1">{#N/A,#N/A,FALSE,"WBS 1.06";#N/A,#N/A,FALSE,"WBS 1.14";#N/A,#N/A,FALSE,"WBS 1.17";#N/A,#N/A,FALSE,"WBS 1.18"}</definedName>
    <definedName name="EWGEWGFWE" localSheetId="14" hidden="1">{#N/A,#N/A,FALSE,"WBS 1.06";#N/A,#N/A,FALSE,"WBS 1.14";#N/A,#N/A,FALSE,"WBS 1.17";#N/A,#N/A,FALSE,"WBS 1.18"}</definedName>
    <definedName name="EWGEWGFWE" hidden="1">{#N/A,#N/A,FALSE,"WBS 1.06";#N/A,#N/A,FALSE,"WBS 1.14";#N/A,#N/A,FALSE,"WBS 1.17";#N/A,#N/A,FALSE,"WBS 1.18"}</definedName>
    <definedName name="EWQEQ"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wee" localSheetId="12" hidden="1">{"'Sheet1'!$L$16"}</definedName>
    <definedName name="ewqwee" localSheetId="11" hidden="1">{"'Sheet1'!$L$16"}</definedName>
    <definedName name="ewqwee" localSheetId="13" hidden="1">{"'Sheet1'!$L$16"}</definedName>
    <definedName name="ewqwee" localSheetId="16" hidden="1">{"'Sheet1'!$L$16"}</definedName>
    <definedName name="ewqwee" localSheetId="21" hidden="1">{"'Sheet1'!$L$16"}</definedName>
    <definedName name="ewqwee" localSheetId="18" hidden="1">{"'Sheet1'!$L$16"}</definedName>
    <definedName name="ewqwee" localSheetId="19" hidden="1">{"'Sheet1'!$L$16"}</definedName>
    <definedName name="ewqwee" localSheetId="20" hidden="1">{"'Sheet1'!$L$16"}</definedName>
    <definedName name="ewqwee" localSheetId="22" hidden="1">{"'Sheet1'!$L$16"}</definedName>
    <definedName name="ewqwee" localSheetId="24" hidden="1">{"'Sheet1'!$L$16"}</definedName>
    <definedName name="ewqwee" localSheetId="28" hidden="1">{"'Sheet1'!$L$16"}</definedName>
    <definedName name="ewqwee" localSheetId="14" hidden="1">{"'Sheet1'!$L$16"}</definedName>
    <definedName name="ewqwee" hidden="1">{"'Sheet1'!$L$16"}</definedName>
    <definedName name="EWR" localSheetId="12" hidden="1">{#N/A,#N/A,FALSE,"골재소요량";#N/A,#N/A,FALSE,"골재소요량"}</definedName>
    <definedName name="EWR" localSheetId="11" hidden="1">{#N/A,#N/A,FALSE,"골재소요량";#N/A,#N/A,FALSE,"골재소요량"}</definedName>
    <definedName name="EWR" localSheetId="13" hidden="1">{#N/A,#N/A,FALSE,"골재소요량";#N/A,#N/A,FALSE,"골재소요량"}</definedName>
    <definedName name="EWR" localSheetId="16" hidden="1">{#N/A,#N/A,FALSE,"골재소요량";#N/A,#N/A,FALSE,"골재소요량"}</definedName>
    <definedName name="EWR" localSheetId="21" hidden="1">{#N/A,#N/A,FALSE,"골재소요량";#N/A,#N/A,FALSE,"골재소요량"}</definedName>
    <definedName name="EWR" localSheetId="18" hidden="1">{#N/A,#N/A,FALSE,"골재소요량";#N/A,#N/A,FALSE,"골재소요량"}</definedName>
    <definedName name="EWR" localSheetId="19" hidden="1">{#N/A,#N/A,FALSE,"골재소요량";#N/A,#N/A,FALSE,"골재소요량"}</definedName>
    <definedName name="EWR" localSheetId="20" hidden="1">{#N/A,#N/A,FALSE,"골재소요량";#N/A,#N/A,FALSE,"골재소요량"}</definedName>
    <definedName name="EWR" localSheetId="22" hidden="1">{#N/A,#N/A,FALSE,"골재소요량";#N/A,#N/A,FALSE,"골재소요량"}</definedName>
    <definedName name="EWR" localSheetId="24" hidden="1">{#N/A,#N/A,FALSE,"골재소요량";#N/A,#N/A,FALSE,"골재소요량"}</definedName>
    <definedName name="EWR" localSheetId="28" hidden="1">{#N/A,#N/A,FALSE,"골재소요량";#N/A,#N/A,FALSE,"골재소요량"}</definedName>
    <definedName name="EWR" localSheetId="14" hidden="1">{#N/A,#N/A,FALSE,"골재소요량";#N/A,#N/A,FALSE,"골재소요량"}</definedName>
    <definedName name="EWR" hidden="1">{#N/A,#N/A,FALSE,"골재소요량";#N/A,#N/A,FALSE,"골재소요량"}</definedName>
    <definedName name="ewrer" localSheetId="12" hidden="1">{#N/A,#N/A,FALSE,"Chi tiÆt"}</definedName>
    <definedName name="ewrer" localSheetId="11" hidden="1">{#N/A,#N/A,FALSE,"Chi tiÆt"}</definedName>
    <definedName name="ewrer" localSheetId="13" hidden="1">{#N/A,#N/A,FALSE,"Chi tiÆt"}</definedName>
    <definedName name="ewrer" localSheetId="16" hidden="1">{#N/A,#N/A,FALSE,"Chi tiÆt"}</definedName>
    <definedName name="ewrer" localSheetId="21" hidden="1">{#N/A,#N/A,FALSE,"Chi tiÆt"}</definedName>
    <definedName name="ewrer" localSheetId="18" hidden="1">{#N/A,#N/A,FALSE,"Chi tiÆt"}</definedName>
    <definedName name="ewrer" localSheetId="19" hidden="1">{#N/A,#N/A,FALSE,"Chi tiÆt"}</definedName>
    <definedName name="ewrer" localSheetId="20" hidden="1">{#N/A,#N/A,FALSE,"Chi tiÆt"}</definedName>
    <definedName name="ewrer" localSheetId="22" hidden="1">{#N/A,#N/A,FALSE,"Chi tiÆt"}</definedName>
    <definedName name="ewrer" localSheetId="24" hidden="1">{#N/A,#N/A,FALSE,"Chi tiÆt"}</definedName>
    <definedName name="ewrer" localSheetId="28" hidden="1">{#N/A,#N/A,FALSE,"Chi tiÆt"}</definedName>
    <definedName name="ewrer" localSheetId="14" hidden="1">{#N/A,#N/A,FALSE,"Chi tiÆt"}</definedName>
    <definedName name="ewrer" hidden="1">{#N/A,#N/A,FALSE,"Chi tiÆt"}</definedName>
    <definedName name="ewrfewr" localSheetId="12" hidden="1">{"'Sheet1'!$L$16"}</definedName>
    <definedName name="ewrfewr" localSheetId="11" hidden="1">{"'Sheet1'!$L$16"}</definedName>
    <definedName name="ewrfewr" localSheetId="13" hidden="1">{"'Sheet1'!$L$16"}</definedName>
    <definedName name="ewrfewr" localSheetId="16" hidden="1">{"'Sheet1'!$L$16"}</definedName>
    <definedName name="ewrfewr" localSheetId="21" hidden="1">{"'Sheet1'!$L$16"}</definedName>
    <definedName name="ewrfewr" localSheetId="18" hidden="1">{"'Sheet1'!$L$16"}</definedName>
    <definedName name="ewrfewr" localSheetId="19" hidden="1">{"'Sheet1'!$L$16"}</definedName>
    <definedName name="ewrfewr" localSheetId="20" hidden="1">{"'Sheet1'!$L$16"}</definedName>
    <definedName name="ewrfewr" localSheetId="22" hidden="1">{"'Sheet1'!$L$16"}</definedName>
    <definedName name="ewrfewr" localSheetId="24" hidden="1">{"'Sheet1'!$L$16"}</definedName>
    <definedName name="ewrfewr" localSheetId="28" hidden="1">{"'Sheet1'!$L$16"}</definedName>
    <definedName name="ewrfewr" localSheetId="14" hidden="1">{"'Sheet1'!$L$16"}</definedName>
    <definedName name="ewrfewr" hidden="1">{"'Sheet1'!$L$16"}</definedName>
    <definedName name="ewrfqewrrefeqrftr" localSheetId="12" hidden="1">{"'Sheet1'!$L$16"}</definedName>
    <definedName name="ewrfqewrrefeqrftr" localSheetId="11" hidden="1">{"'Sheet1'!$L$16"}</definedName>
    <definedName name="ewrfqewrrefeqrftr" localSheetId="13" hidden="1">{"'Sheet1'!$L$16"}</definedName>
    <definedName name="ewrfqewrrefeqrftr" localSheetId="16" hidden="1">{"'Sheet1'!$L$16"}</definedName>
    <definedName name="ewrfqewrrefeqrftr" localSheetId="21" hidden="1">{"'Sheet1'!$L$16"}</definedName>
    <definedName name="ewrfqewrrefeqrftr" localSheetId="18" hidden="1">{"'Sheet1'!$L$16"}</definedName>
    <definedName name="ewrfqewrrefeqrftr" localSheetId="19" hidden="1">{"'Sheet1'!$L$16"}</definedName>
    <definedName name="ewrfqewrrefeqrftr" localSheetId="20" hidden="1">{"'Sheet1'!$L$16"}</definedName>
    <definedName name="ewrfqewrrefeqrftr" localSheetId="22" hidden="1">{"'Sheet1'!$L$16"}</definedName>
    <definedName name="ewrfqewrrefeqrftr" localSheetId="24" hidden="1">{"'Sheet1'!$L$16"}</definedName>
    <definedName name="ewrfqewrrefeqrftr" localSheetId="28" hidden="1">{"'Sheet1'!$L$16"}</definedName>
    <definedName name="ewrfqewrrefeqrftr" localSheetId="14" hidden="1">{"'Sheet1'!$L$16"}</definedName>
    <definedName name="ewrfqewrrefeqrftr" hidden="1">{"'Sheet1'!$L$16"}</definedName>
    <definedName name="ewrfwe" localSheetId="12" hidden="1">{"'Sheet1'!$L$16"}</definedName>
    <definedName name="ewrfwe" localSheetId="11" hidden="1">{"'Sheet1'!$L$16"}</definedName>
    <definedName name="ewrfwe" localSheetId="13" hidden="1">{"'Sheet1'!$L$16"}</definedName>
    <definedName name="ewrfwe" localSheetId="16" hidden="1">{"'Sheet1'!$L$16"}</definedName>
    <definedName name="ewrfwe" localSheetId="21" hidden="1">{"'Sheet1'!$L$16"}</definedName>
    <definedName name="ewrfwe" localSheetId="18" hidden="1">{"'Sheet1'!$L$16"}</definedName>
    <definedName name="ewrfwe" localSheetId="19" hidden="1">{"'Sheet1'!$L$16"}</definedName>
    <definedName name="ewrfwe" localSheetId="20" hidden="1">{"'Sheet1'!$L$16"}</definedName>
    <definedName name="ewrfwe" localSheetId="22" hidden="1">{"'Sheet1'!$L$16"}</definedName>
    <definedName name="ewrfwe" localSheetId="24" hidden="1">{"'Sheet1'!$L$16"}</definedName>
    <definedName name="ewrfwe" localSheetId="28" hidden="1">{"'Sheet1'!$L$16"}</definedName>
    <definedName name="ewrfwe" localSheetId="14" hidden="1">{"'Sheet1'!$L$16"}</definedName>
    <definedName name="ewrfwe" hidden="1">{"'Sheet1'!$L$16"}</definedName>
    <definedName name="ewrfwef" localSheetId="12" hidden="1">{"'Sheet1'!$L$16"}</definedName>
    <definedName name="ewrfwef" localSheetId="11" hidden="1">{"'Sheet1'!$L$16"}</definedName>
    <definedName name="ewrfwef" localSheetId="13" hidden="1">{"'Sheet1'!$L$16"}</definedName>
    <definedName name="ewrfwef" localSheetId="16" hidden="1">{"'Sheet1'!$L$16"}</definedName>
    <definedName name="ewrfwef" localSheetId="21" hidden="1">{"'Sheet1'!$L$16"}</definedName>
    <definedName name="ewrfwef" localSheetId="18" hidden="1">{"'Sheet1'!$L$16"}</definedName>
    <definedName name="ewrfwef" localSheetId="19" hidden="1">{"'Sheet1'!$L$16"}</definedName>
    <definedName name="ewrfwef" localSheetId="20" hidden="1">{"'Sheet1'!$L$16"}</definedName>
    <definedName name="ewrfwef" localSheetId="22" hidden="1">{"'Sheet1'!$L$16"}</definedName>
    <definedName name="ewrfwef" localSheetId="24" hidden="1">{"'Sheet1'!$L$16"}</definedName>
    <definedName name="ewrfwef" localSheetId="28" hidden="1">{"'Sheet1'!$L$16"}</definedName>
    <definedName name="ewrfwef" localSheetId="14" hidden="1">{"'Sheet1'!$L$16"}</definedName>
    <definedName name="ewrfwef" hidden="1">{"'Sheet1'!$L$16"}</definedName>
    <definedName name="ewrt" localSheetId="12" hidden="1">{"'Sheet1'!$L$16"}</definedName>
    <definedName name="ewrt" localSheetId="11" hidden="1">{"'Sheet1'!$L$16"}</definedName>
    <definedName name="ewrt" localSheetId="13" hidden="1">{"'Sheet1'!$L$16"}</definedName>
    <definedName name="ewrt" localSheetId="16" hidden="1">{"'Sheet1'!$L$16"}</definedName>
    <definedName name="ewrt" localSheetId="21" hidden="1">{"'Sheet1'!$L$16"}</definedName>
    <definedName name="ewrt" localSheetId="18" hidden="1">{"'Sheet1'!$L$16"}</definedName>
    <definedName name="ewrt" localSheetId="19" hidden="1">{"'Sheet1'!$L$16"}</definedName>
    <definedName name="ewrt" localSheetId="20" hidden="1">{"'Sheet1'!$L$16"}</definedName>
    <definedName name="ewrt" localSheetId="22" hidden="1">{"'Sheet1'!$L$16"}</definedName>
    <definedName name="ewrt" localSheetId="24" hidden="1">{"'Sheet1'!$L$16"}</definedName>
    <definedName name="ewrt" localSheetId="28" hidden="1">{"'Sheet1'!$L$16"}</definedName>
    <definedName name="ewrt" localSheetId="14" hidden="1">{"'Sheet1'!$L$16"}</definedName>
    <definedName name="ewrt" hidden="1">{"'Sheet1'!$L$16"}</definedName>
    <definedName name="ewrw" localSheetId="12" hidden="1">{#N/A,#N/A,FALSE,"特殊室（ＢＱ表）"}</definedName>
    <definedName name="ewrw" localSheetId="11" hidden="1">{#N/A,#N/A,FALSE,"特殊室（ＢＱ表）"}</definedName>
    <definedName name="ewrw" localSheetId="13" hidden="1">{#N/A,#N/A,FALSE,"特殊室（ＢＱ表）"}</definedName>
    <definedName name="ewrw" localSheetId="16" hidden="1">{#N/A,#N/A,FALSE,"特殊室（ＢＱ表）"}</definedName>
    <definedName name="ewrw" localSheetId="21" hidden="1">{#N/A,#N/A,FALSE,"特殊室（ＢＱ表）"}</definedName>
    <definedName name="ewrw" localSheetId="18" hidden="1">{#N/A,#N/A,FALSE,"特殊室（ＢＱ表）"}</definedName>
    <definedName name="ewrw" localSheetId="19" hidden="1">{#N/A,#N/A,FALSE,"特殊室（ＢＱ表）"}</definedName>
    <definedName name="ewrw" localSheetId="20" hidden="1">{#N/A,#N/A,FALSE,"特殊室（ＢＱ表）"}</definedName>
    <definedName name="ewrw" localSheetId="22" hidden="1">{#N/A,#N/A,FALSE,"特殊室（ＢＱ表）"}</definedName>
    <definedName name="ewrw" localSheetId="24" hidden="1">{#N/A,#N/A,FALSE,"特殊室（ＢＱ表）"}</definedName>
    <definedName name="ewrw" localSheetId="28" hidden="1">{#N/A,#N/A,FALSE,"特殊室（ＢＱ表）"}</definedName>
    <definedName name="ewrw" localSheetId="14" hidden="1">{#N/A,#N/A,FALSE,"特殊室（ＢＱ表）"}</definedName>
    <definedName name="ewrw" hidden="1">{#N/A,#N/A,FALSE,"特殊室（ＢＱ表）"}</definedName>
    <definedName name="EWRWE" localSheetId="12" hidden="1">{"'장비'!$A$3:$M$12"}</definedName>
    <definedName name="EWRWE" localSheetId="11" hidden="1">{"'장비'!$A$3:$M$12"}</definedName>
    <definedName name="EWRWE" localSheetId="13" hidden="1">{"'장비'!$A$3:$M$12"}</definedName>
    <definedName name="EWRWE" localSheetId="16" hidden="1">{"'장비'!$A$3:$M$12"}</definedName>
    <definedName name="EWRWE" localSheetId="21" hidden="1">{"'장비'!$A$3:$M$12"}</definedName>
    <definedName name="EWRWE" localSheetId="18" hidden="1">{"'장비'!$A$3:$M$12"}</definedName>
    <definedName name="EWRWE" localSheetId="19" hidden="1">{"'장비'!$A$3:$M$12"}</definedName>
    <definedName name="EWRWE" localSheetId="20" hidden="1">{"'장비'!$A$3:$M$12"}</definedName>
    <definedName name="EWRWE" localSheetId="22" hidden="1">{"'장비'!$A$3:$M$12"}</definedName>
    <definedName name="EWRWE" localSheetId="24" hidden="1">{"'장비'!$A$3:$M$12"}</definedName>
    <definedName name="EWRWE" localSheetId="28" hidden="1">{"'장비'!$A$3:$M$12"}</definedName>
    <definedName name="EWRWE" localSheetId="14" hidden="1">{"'장비'!$A$3:$M$12"}</definedName>
    <definedName name="EWRWE" hidden="1">{"'장비'!$A$3:$M$12"}</definedName>
    <definedName name="ewrweq" localSheetId="12" hidden="1">{"'장비'!$A$3:$M$12"}</definedName>
    <definedName name="ewrweq" localSheetId="11" hidden="1">{"'장비'!$A$3:$M$12"}</definedName>
    <definedName name="ewrweq" localSheetId="13" hidden="1">{"'장비'!$A$3:$M$12"}</definedName>
    <definedName name="ewrweq" localSheetId="16" hidden="1">{"'장비'!$A$3:$M$12"}</definedName>
    <definedName name="ewrweq" localSheetId="21" hidden="1">{"'장비'!$A$3:$M$12"}</definedName>
    <definedName name="ewrweq" localSheetId="18" hidden="1">{"'장비'!$A$3:$M$12"}</definedName>
    <definedName name="ewrweq" localSheetId="19" hidden="1">{"'장비'!$A$3:$M$12"}</definedName>
    <definedName name="ewrweq" localSheetId="20" hidden="1">{"'장비'!$A$3:$M$12"}</definedName>
    <definedName name="ewrweq" localSheetId="22" hidden="1">{"'장비'!$A$3:$M$12"}</definedName>
    <definedName name="ewrweq" localSheetId="24" hidden="1">{"'장비'!$A$3:$M$12"}</definedName>
    <definedName name="ewrweq" localSheetId="28" hidden="1">{"'장비'!$A$3:$M$12"}</definedName>
    <definedName name="ewrweq" localSheetId="14" hidden="1">{"'장비'!$A$3:$M$12"}</definedName>
    <definedName name="ewrweq" hidden="1">{"'장비'!$A$3:$M$12"}</definedName>
    <definedName name="ewrwerwe" hidden="1">#REF!</definedName>
    <definedName name="ews" localSheetId="12" hidden="1">{0}</definedName>
    <definedName name="ews" localSheetId="11" hidden="1">{0}</definedName>
    <definedName name="ews" localSheetId="13" hidden="1">{0}</definedName>
    <definedName name="ews" localSheetId="16" hidden="1">{0}</definedName>
    <definedName name="ews" localSheetId="21" hidden="1">{0}</definedName>
    <definedName name="ews" localSheetId="18" hidden="1">{0}</definedName>
    <definedName name="ews" localSheetId="19" hidden="1">{0}</definedName>
    <definedName name="ews" localSheetId="20" hidden="1">{0}</definedName>
    <definedName name="ews" localSheetId="22" hidden="1">{0}</definedName>
    <definedName name="ews" localSheetId="24" hidden="1">{0}</definedName>
    <definedName name="ews" localSheetId="28" hidden="1">{0}</definedName>
    <definedName name="ews" localSheetId="14" hidden="1">{0}</definedName>
    <definedName name="ews" hidden="1">{0}</definedName>
    <definedName name="ewtgyqyewy" localSheetId="12" hidden="1">{"'Sheet1'!$L$16"}</definedName>
    <definedName name="ewtgyqyewy" localSheetId="11" hidden="1">{"'Sheet1'!$L$16"}</definedName>
    <definedName name="ewtgyqyewy" localSheetId="13" hidden="1">{"'Sheet1'!$L$16"}</definedName>
    <definedName name="ewtgyqyewy" localSheetId="16" hidden="1">{"'Sheet1'!$L$16"}</definedName>
    <definedName name="ewtgyqyewy" localSheetId="21" hidden="1">{"'Sheet1'!$L$16"}</definedName>
    <definedName name="ewtgyqyewy" localSheetId="18" hidden="1">{"'Sheet1'!$L$16"}</definedName>
    <definedName name="ewtgyqyewy" localSheetId="19" hidden="1">{"'Sheet1'!$L$16"}</definedName>
    <definedName name="ewtgyqyewy" localSheetId="20" hidden="1">{"'Sheet1'!$L$16"}</definedName>
    <definedName name="ewtgyqyewy" localSheetId="22" hidden="1">{"'Sheet1'!$L$16"}</definedName>
    <definedName name="ewtgyqyewy" localSheetId="24" hidden="1">{"'Sheet1'!$L$16"}</definedName>
    <definedName name="ewtgyqyewy" localSheetId="28" hidden="1">{"'Sheet1'!$L$16"}</definedName>
    <definedName name="ewtgyqyewy" localSheetId="14" hidden="1">{"'Sheet1'!$L$16"}</definedName>
    <definedName name="ewtgyqyewy" hidden="1">{"'Sheet1'!$L$16"}</definedName>
    <definedName name="EWTWV" localSheetId="12" hidden="1">{#N/A,#N/A,FALSE,"Sheet6"}</definedName>
    <definedName name="EWTWV" localSheetId="11" hidden="1">{#N/A,#N/A,FALSE,"Sheet6"}</definedName>
    <definedName name="EWTWV" localSheetId="13" hidden="1">{#N/A,#N/A,FALSE,"Sheet6"}</definedName>
    <definedName name="EWTWV" localSheetId="16" hidden="1">{#N/A,#N/A,FALSE,"Sheet6"}</definedName>
    <definedName name="EWTWV" localSheetId="21" hidden="1">{#N/A,#N/A,FALSE,"Sheet6"}</definedName>
    <definedName name="EWTWV" localSheetId="18" hidden="1">{#N/A,#N/A,FALSE,"Sheet6"}</definedName>
    <definedName name="EWTWV" localSheetId="19" hidden="1">{#N/A,#N/A,FALSE,"Sheet6"}</definedName>
    <definedName name="EWTWV" localSheetId="20" hidden="1">{#N/A,#N/A,FALSE,"Sheet6"}</definedName>
    <definedName name="EWTWV" localSheetId="22" hidden="1">{#N/A,#N/A,FALSE,"Sheet6"}</definedName>
    <definedName name="EWTWV" localSheetId="24" hidden="1">{#N/A,#N/A,FALSE,"Sheet6"}</definedName>
    <definedName name="EWTWV" localSheetId="28" hidden="1">{#N/A,#N/A,FALSE,"Sheet6"}</definedName>
    <definedName name="EWTWV" localSheetId="14" hidden="1">{#N/A,#N/A,FALSE,"Sheet6"}</definedName>
    <definedName name="EWTWV" hidden="1">{#N/A,#N/A,FALSE,"Sheet6"}</definedName>
    <definedName name="ewwq" localSheetId="12" hidden="1">{"'Sheet1'!$L$16"}</definedName>
    <definedName name="ewwq" localSheetId="11" hidden="1">{"'Sheet1'!$L$16"}</definedName>
    <definedName name="ewwq" localSheetId="13" hidden="1">{"'Sheet1'!$L$16"}</definedName>
    <definedName name="ewwq" localSheetId="16" hidden="1">{"'Sheet1'!$L$16"}</definedName>
    <definedName name="ewwq" localSheetId="21" hidden="1">{"'Sheet1'!$L$16"}</definedName>
    <definedName name="ewwq" localSheetId="18" hidden="1">{"'Sheet1'!$L$16"}</definedName>
    <definedName name="ewwq" localSheetId="19" hidden="1">{"'Sheet1'!$L$16"}</definedName>
    <definedName name="ewwq" localSheetId="20" hidden="1">{"'Sheet1'!$L$16"}</definedName>
    <definedName name="ewwq" localSheetId="22" hidden="1">{"'Sheet1'!$L$16"}</definedName>
    <definedName name="ewwq" localSheetId="24" hidden="1">{"'Sheet1'!$L$16"}</definedName>
    <definedName name="ewwq" localSheetId="28" hidden="1">{"'Sheet1'!$L$16"}</definedName>
    <definedName name="ewwq" localSheetId="14" hidden="1">{"'Sheet1'!$L$16"}</definedName>
    <definedName name="ewwq" hidden="1">{"'Sheet1'!$L$16"}</definedName>
    <definedName name="ExactAddinConnection" hidden="1">"100"</definedName>
    <definedName name="ExactAddinConnection.001" hidden="1">"SO-W2K-PRO;005;jank;1"</definedName>
    <definedName name="ExactAddinConnection.002" hidden="1">"CPNT01;003;mengtalekk;1"</definedName>
    <definedName name="ExactAddinConnection.003" hidden="1">"CPNT01;006;mengtalekk;1"</definedName>
    <definedName name="ExactAddinConnection.034" hidden="1">"NOIVU;034;gl4;1"</definedName>
    <definedName name="ExactAddinConnection.100" hidden="1">"jel-sgdb01;100;teckkhiang;1"</definedName>
    <definedName name="ExactAddinConnection.105" hidden="1">"(local);105;linh.tran;0"</definedName>
    <definedName name="ExactAddinConnection.175" hidden="1">"NGOM19645-2;175;Administrator;1"</definedName>
    <definedName name="ExactAddinConnection.200" hidden="1">"MAYCHU2;200;yen;0"</definedName>
    <definedName name="ExactAddinConnection.222" hidden="1">"MINH183590-1;710;Minh183590;1"</definedName>
    <definedName name="ExactAddinConnection.400" hidden="1">"192.168.100.222;401;camtu;1"</definedName>
    <definedName name="ExactAddinConnection.567" hidden="1">"NGO196613-1;567;Tuan;1"</definedName>
    <definedName name="ExactAddinConnection.692" hidden="1">"MINH183590-1;710;Minh183590;1"</definedName>
    <definedName name="ExactAddinConnection.710" hidden="1">"KT_SERVER;710;van2;0"</definedName>
    <definedName name="ExactAddinConnection.802" hidden="1">"jel-sgdb01;100;alex.ng;1"</definedName>
    <definedName name="ExactAddinConnection.888" hidden="1">"JCME-DB;888;SalilK;1"</definedName>
    <definedName name="ExactAddinConnection.889" hidden="1">"NGOM19645-1;889;VAIO;1"</definedName>
    <definedName name="ExactAddinReports" hidden="1">1</definedName>
    <definedName name="EXCA">#REF!</definedName>
    <definedName name="Excavati" localSheetId="12" hidden="1">{#N/A,#N/A,FALSE,"Chi tiÆt"}</definedName>
    <definedName name="Excavati" localSheetId="11" hidden="1">{#N/A,#N/A,FALSE,"Chi tiÆt"}</definedName>
    <definedName name="Excavati" localSheetId="13" hidden="1">{#N/A,#N/A,FALSE,"Chi tiÆt"}</definedName>
    <definedName name="Excavati" localSheetId="16" hidden="1">{#N/A,#N/A,FALSE,"Chi tiÆt"}</definedName>
    <definedName name="Excavati" localSheetId="21" hidden="1">{#N/A,#N/A,FALSE,"Chi tiÆt"}</definedName>
    <definedName name="Excavati" localSheetId="18" hidden="1">{#N/A,#N/A,FALSE,"Chi tiÆt"}</definedName>
    <definedName name="Excavati" localSheetId="19" hidden="1">{#N/A,#N/A,FALSE,"Chi tiÆt"}</definedName>
    <definedName name="Excavati" localSheetId="20" hidden="1">{#N/A,#N/A,FALSE,"Chi tiÆt"}</definedName>
    <definedName name="Excavati" localSheetId="22" hidden="1">{#N/A,#N/A,FALSE,"Chi tiÆt"}</definedName>
    <definedName name="Excavati" localSheetId="24" hidden="1">{#N/A,#N/A,FALSE,"Chi tiÆt"}</definedName>
    <definedName name="Excavati" localSheetId="28" hidden="1">{#N/A,#N/A,FALSE,"Chi tiÆt"}</definedName>
    <definedName name="Excavati" localSheetId="14" hidden="1">{#N/A,#N/A,FALSE,"Chi tiÆt"}</definedName>
    <definedName name="Excavati" hidden="1">{#N/A,#N/A,FALSE,"Chi tiÆt"}</definedName>
    <definedName name="Excel" localSheetId="12" hidden="1">{#N/A,#N/A,FALSE,"표지목차"}</definedName>
    <definedName name="Excel" localSheetId="11" hidden="1">{#N/A,#N/A,FALSE,"표지목차"}</definedName>
    <definedName name="Excel" localSheetId="13" hidden="1">{#N/A,#N/A,FALSE,"표지목차"}</definedName>
    <definedName name="Excel" localSheetId="16" hidden="1">{#N/A,#N/A,FALSE,"표지목차"}</definedName>
    <definedName name="Excel" localSheetId="21" hidden="1">{#N/A,#N/A,FALSE,"표지목차"}</definedName>
    <definedName name="Excel" localSheetId="18" hidden="1">{#N/A,#N/A,FALSE,"표지목차"}</definedName>
    <definedName name="Excel" localSheetId="19" hidden="1">{#N/A,#N/A,FALSE,"표지목차"}</definedName>
    <definedName name="Excel" localSheetId="20" hidden="1">{#N/A,#N/A,FALSE,"표지목차"}</definedName>
    <definedName name="Excel" localSheetId="22" hidden="1">{#N/A,#N/A,FALSE,"표지목차"}</definedName>
    <definedName name="Excel" localSheetId="24" hidden="1">{#N/A,#N/A,FALSE,"표지목차"}</definedName>
    <definedName name="Excel" localSheetId="28" hidden="1">{#N/A,#N/A,FALSE,"표지목차"}</definedName>
    <definedName name="Excel" localSheetId="14" hidden="1">{#N/A,#N/A,FALSE,"표지목차"}</definedName>
    <definedName name="Excel" hidden="1">{#N/A,#N/A,FALSE,"표지목차"}</definedName>
    <definedName name="Excel_BuiltIn_Print_Titles">NA()</definedName>
    <definedName name="exf" localSheetId="28">ROUNDUP(#REF!*#REF!,0)</definedName>
    <definedName name="exf">ROUNDUP(#REF!*#REF!,0)</definedName>
    <definedName name="exfxg" localSheetId="28">ROUNDUP(#REF!*#REF!*#REF!,1)</definedName>
    <definedName name="exfxg">ROUNDUP(#REF!*#REF!*#REF!,1)</definedName>
    <definedName name="explorer" localSheetId="12" hidden="1">{"'Sheet1'!$L$16"}</definedName>
    <definedName name="explorer" localSheetId="11" hidden="1">{"'Sheet1'!$L$16"}</definedName>
    <definedName name="explorer" localSheetId="13" hidden="1">{"'Sheet1'!$L$16"}</definedName>
    <definedName name="explorer" localSheetId="16" hidden="1">{"'Sheet1'!$L$16"}</definedName>
    <definedName name="explorer" localSheetId="21" hidden="1">{"'Sheet1'!$L$16"}</definedName>
    <definedName name="explorer" localSheetId="18" hidden="1">{"'Sheet1'!$L$16"}</definedName>
    <definedName name="explorer" localSheetId="19" hidden="1">{"'Sheet1'!$L$16"}</definedName>
    <definedName name="explorer" localSheetId="20" hidden="1">{"'Sheet1'!$L$16"}</definedName>
    <definedName name="explorer" localSheetId="22" hidden="1">{"'Sheet1'!$L$16"}</definedName>
    <definedName name="explorer" localSheetId="24" hidden="1">{"'Sheet1'!$L$16"}</definedName>
    <definedName name="explorer" localSheetId="28" hidden="1">{"'Sheet1'!$L$16"}</definedName>
    <definedName name="explorer" localSheetId="14" hidden="1">{"'Sheet1'!$L$16"}</definedName>
    <definedName name="explorer" hidden="1">{"'Sheet1'!$L$16"}</definedName>
    <definedName name="ExRatio">#REF!</definedName>
    <definedName name="ExtraCredit">#REF!</definedName>
    <definedName name="_xlnm.Extract">#REF!</definedName>
    <definedName name="Extras" localSheetId="12" hidden="1">{"'S Summ'!$B$2:$L$73","'S Summ'!$G$76"}</definedName>
    <definedName name="Extras" localSheetId="11" hidden="1">{"'S Summ'!$B$2:$L$73","'S Summ'!$G$76"}</definedName>
    <definedName name="Extras" localSheetId="13" hidden="1">{"'S Summ'!$B$2:$L$73","'S Summ'!$G$76"}</definedName>
    <definedName name="Extras" localSheetId="16" hidden="1">{"'S Summ'!$B$2:$L$73","'S Summ'!$G$76"}</definedName>
    <definedName name="Extras" localSheetId="21" hidden="1">{"'S Summ'!$B$2:$L$73","'S Summ'!$G$76"}</definedName>
    <definedName name="Extras" localSheetId="18" hidden="1">{"'S Summ'!$B$2:$L$73","'S Summ'!$G$76"}</definedName>
    <definedName name="Extras" localSheetId="19" hidden="1">{"'S Summ'!$B$2:$L$73","'S Summ'!$G$76"}</definedName>
    <definedName name="Extras" localSheetId="20" hidden="1">{"'S Summ'!$B$2:$L$73","'S Summ'!$G$76"}</definedName>
    <definedName name="Extras" localSheetId="22" hidden="1">{"'S Summ'!$B$2:$L$73","'S Summ'!$G$76"}</definedName>
    <definedName name="Extras" localSheetId="24" hidden="1">{"'S Summ'!$B$2:$L$73","'S Summ'!$G$76"}</definedName>
    <definedName name="Extras" localSheetId="28" hidden="1">{"'S Summ'!$B$2:$L$73","'S Summ'!$G$76"}</definedName>
    <definedName name="Extras" localSheetId="14" hidden="1">{"'S Summ'!$B$2:$L$73","'S Summ'!$G$76"}</definedName>
    <definedName name="Extras" hidden="1">{"'S Summ'!$B$2:$L$73","'S Summ'!$G$76"}</definedName>
    <definedName name="EY" localSheetId="12" hidden="1">{"'Feb 99'!$A$1:$G$30"}</definedName>
    <definedName name="EY" localSheetId="11" hidden="1">{"'Feb 99'!$A$1:$G$30"}</definedName>
    <definedName name="EY" localSheetId="13" hidden="1">{"'Feb 99'!$A$1:$G$30"}</definedName>
    <definedName name="EY" localSheetId="16" hidden="1">{"'Feb 99'!$A$1:$G$30"}</definedName>
    <definedName name="EY" localSheetId="21" hidden="1">{"'Feb 99'!$A$1:$G$30"}</definedName>
    <definedName name="EY" localSheetId="18" hidden="1">{"'Feb 99'!$A$1:$G$30"}</definedName>
    <definedName name="EY" localSheetId="19" hidden="1">{"'Feb 99'!$A$1:$G$30"}</definedName>
    <definedName name="EY" localSheetId="20" hidden="1">{"'Feb 99'!$A$1:$G$30"}</definedName>
    <definedName name="EY" localSheetId="22" hidden="1">{"'Feb 99'!$A$1:$G$30"}</definedName>
    <definedName name="EY" localSheetId="24" hidden="1">{"'Feb 99'!$A$1:$G$30"}</definedName>
    <definedName name="EY" localSheetId="28" hidden="1">{"'Feb 99'!$A$1:$G$30"}</definedName>
    <definedName name="EY" localSheetId="14" hidden="1">{"'Feb 99'!$A$1:$G$30"}</definedName>
    <definedName name="EY" hidden="1">{"'Feb 99'!$A$1:$G$30"}</definedName>
    <definedName name="eye" localSheetId="12" hidden="1">{"'Sheet1'!$L$16"}</definedName>
    <definedName name="eye" localSheetId="11" hidden="1">{"'Sheet1'!$L$16"}</definedName>
    <definedName name="eye" localSheetId="13" hidden="1">{"'Sheet1'!$L$16"}</definedName>
    <definedName name="eye" localSheetId="16" hidden="1">{"'Sheet1'!$L$16"}</definedName>
    <definedName name="eye" localSheetId="21" hidden="1">{"'Sheet1'!$L$16"}</definedName>
    <definedName name="eye" localSheetId="18" hidden="1">{"'Sheet1'!$L$16"}</definedName>
    <definedName name="eye" localSheetId="19" hidden="1">{"'Sheet1'!$L$16"}</definedName>
    <definedName name="eye" localSheetId="20" hidden="1">{"'Sheet1'!$L$16"}</definedName>
    <definedName name="eye" localSheetId="22" hidden="1">{"'Sheet1'!$L$16"}</definedName>
    <definedName name="eye" localSheetId="24" hidden="1">{"'Sheet1'!$L$16"}</definedName>
    <definedName name="eye" localSheetId="28" hidden="1">{"'Sheet1'!$L$16"}</definedName>
    <definedName name="eye" localSheetId="14" hidden="1">{"'Sheet1'!$L$16"}</definedName>
    <definedName name="eye" hidden="1">{"'Sheet1'!$L$16"}</definedName>
    <definedName name="eygswgq" localSheetId="12" hidden="1">{#N/A,#N/A,FALSE,"Chi tiÆt"}</definedName>
    <definedName name="eygswgq" localSheetId="11" hidden="1">{#N/A,#N/A,FALSE,"Chi tiÆt"}</definedName>
    <definedName name="eygswgq" localSheetId="13" hidden="1">{#N/A,#N/A,FALSE,"Chi tiÆt"}</definedName>
    <definedName name="eygswgq" localSheetId="16" hidden="1">{#N/A,#N/A,FALSE,"Chi tiÆt"}</definedName>
    <definedName name="eygswgq" localSheetId="21" hidden="1">{#N/A,#N/A,FALSE,"Chi tiÆt"}</definedName>
    <definedName name="eygswgq" localSheetId="18" hidden="1">{#N/A,#N/A,FALSE,"Chi tiÆt"}</definedName>
    <definedName name="eygswgq" localSheetId="19" hidden="1">{#N/A,#N/A,FALSE,"Chi tiÆt"}</definedName>
    <definedName name="eygswgq" localSheetId="20" hidden="1">{#N/A,#N/A,FALSE,"Chi tiÆt"}</definedName>
    <definedName name="eygswgq" localSheetId="22" hidden="1">{#N/A,#N/A,FALSE,"Chi tiÆt"}</definedName>
    <definedName name="eygswgq" localSheetId="24" hidden="1">{#N/A,#N/A,FALSE,"Chi tiÆt"}</definedName>
    <definedName name="eygswgq" localSheetId="28" hidden="1">{#N/A,#N/A,FALSE,"Chi tiÆt"}</definedName>
    <definedName name="eygswgq" localSheetId="14" hidden="1">{#N/A,#N/A,FALSE,"Chi tiÆt"}</definedName>
    <definedName name="eygswgq" hidden="1">{#N/A,#N/A,FALSE,"Chi tiÆt"}</definedName>
    <definedName name="êyh" localSheetId="12" hidden="1">{"Offgrid",#N/A,FALSE,"OFFGRID";"Region",#N/A,FALSE,"REGION";"Offgrid -2",#N/A,FALSE,"OFFGRID";"WTP",#N/A,FALSE,"WTP";"WTP -2",#N/A,FALSE,"WTP";"Project",#N/A,FALSE,"PROJECT";"Summary -2",#N/A,FALSE,"SUMMARY"}</definedName>
    <definedName name="êyh" localSheetId="11" hidden="1">{"Offgrid",#N/A,FALSE,"OFFGRID";"Region",#N/A,FALSE,"REGION";"Offgrid -2",#N/A,FALSE,"OFFGRID";"WTP",#N/A,FALSE,"WTP";"WTP -2",#N/A,FALSE,"WTP";"Project",#N/A,FALSE,"PROJECT";"Summary -2",#N/A,FALSE,"SUMMARY"}</definedName>
    <definedName name="êyh" localSheetId="13" hidden="1">{"Offgrid",#N/A,FALSE,"OFFGRID";"Region",#N/A,FALSE,"REGION";"Offgrid -2",#N/A,FALSE,"OFFGRID";"WTP",#N/A,FALSE,"WTP";"WTP -2",#N/A,FALSE,"WTP";"Project",#N/A,FALSE,"PROJECT";"Summary -2",#N/A,FALSE,"SUMMARY"}</definedName>
    <definedName name="êyh" localSheetId="16" hidden="1">{"Offgrid",#N/A,FALSE,"OFFGRID";"Region",#N/A,FALSE,"REGION";"Offgrid -2",#N/A,FALSE,"OFFGRID";"WTP",#N/A,FALSE,"WTP";"WTP -2",#N/A,FALSE,"WTP";"Project",#N/A,FALSE,"PROJECT";"Summary -2",#N/A,FALSE,"SUMMARY"}</definedName>
    <definedName name="êyh" localSheetId="21" hidden="1">{"Offgrid",#N/A,FALSE,"OFFGRID";"Region",#N/A,FALSE,"REGION";"Offgrid -2",#N/A,FALSE,"OFFGRID";"WTP",#N/A,FALSE,"WTP";"WTP -2",#N/A,FALSE,"WTP";"Project",#N/A,FALSE,"PROJECT";"Summary -2",#N/A,FALSE,"SUMMARY"}</definedName>
    <definedName name="êyh" localSheetId="18" hidden="1">{"Offgrid",#N/A,FALSE,"OFFGRID";"Region",#N/A,FALSE,"REGION";"Offgrid -2",#N/A,FALSE,"OFFGRID";"WTP",#N/A,FALSE,"WTP";"WTP -2",#N/A,FALSE,"WTP";"Project",#N/A,FALSE,"PROJECT";"Summary -2",#N/A,FALSE,"SUMMARY"}</definedName>
    <definedName name="êyh" localSheetId="19" hidden="1">{"Offgrid",#N/A,FALSE,"OFFGRID";"Region",#N/A,FALSE,"REGION";"Offgrid -2",#N/A,FALSE,"OFFGRID";"WTP",#N/A,FALSE,"WTP";"WTP -2",#N/A,FALSE,"WTP";"Project",#N/A,FALSE,"PROJECT";"Summary -2",#N/A,FALSE,"SUMMARY"}</definedName>
    <definedName name="êyh" localSheetId="20" hidden="1">{"Offgrid",#N/A,FALSE,"OFFGRID";"Region",#N/A,FALSE,"REGION";"Offgrid -2",#N/A,FALSE,"OFFGRID";"WTP",#N/A,FALSE,"WTP";"WTP -2",#N/A,FALSE,"WTP";"Project",#N/A,FALSE,"PROJECT";"Summary -2",#N/A,FALSE,"SUMMARY"}</definedName>
    <definedName name="êyh" localSheetId="22" hidden="1">{"Offgrid",#N/A,FALSE,"OFFGRID";"Region",#N/A,FALSE,"REGION";"Offgrid -2",#N/A,FALSE,"OFFGRID";"WTP",#N/A,FALSE,"WTP";"WTP -2",#N/A,FALSE,"WTP";"Project",#N/A,FALSE,"PROJECT";"Summary -2",#N/A,FALSE,"SUMMARY"}</definedName>
    <definedName name="êyh" localSheetId="24" hidden="1">{"Offgrid",#N/A,FALSE,"OFFGRID";"Region",#N/A,FALSE,"REGION";"Offgrid -2",#N/A,FALSE,"OFFGRID";"WTP",#N/A,FALSE,"WTP";"WTP -2",#N/A,FALSE,"WTP";"Project",#N/A,FALSE,"PROJECT";"Summary -2",#N/A,FALSE,"SUMMARY"}</definedName>
    <definedName name="êyh" localSheetId="28" hidden="1">{"Offgrid",#N/A,FALSE,"OFFGRID";"Region",#N/A,FALSE,"REGION";"Offgrid -2",#N/A,FALSE,"OFFGRID";"WTP",#N/A,FALSE,"WTP";"WTP -2",#N/A,FALSE,"WTP";"Project",#N/A,FALSE,"PROJECT";"Summary -2",#N/A,FALSE,"SUMMARY"}</definedName>
    <definedName name="êyh" localSheetId="14" hidden="1">{"Offgrid",#N/A,FALSE,"OFFGRID";"Region",#N/A,FALSE,"REGION";"Offgrid -2",#N/A,FALSE,"OFFGRID";"WTP",#N/A,FALSE,"WTP";"WTP -2",#N/A,FALSE,"WTP";"Project",#N/A,FALSE,"PROJECT";"Summary -2",#N/A,FALSE,"SUMMARY"}</definedName>
    <definedName name="êyh" hidden="1">{"Offgrid",#N/A,FALSE,"OFFGRID";"Region",#N/A,FALSE,"REGION";"Offgrid -2",#N/A,FALSE,"OFFGRID";"WTP",#N/A,FALSE,"WTP";"WTP -2",#N/A,FALSE,"WTP";"Project",#N/A,FALSE,"PROJECT";"Summary -2",#N/A,FALSE,"SUMMARY"}</definedName>
    <definedName name="eyt" localSheetId="12" hidden="1">{"'Break down'!$A$4"}</definedName>
    <definedName name="eyt" localSheetId="11" hidden="1">{"'Break down'!$A$4"}</definedName>
    <definedName name="eyt" localSheetId="13" hidden="1">{"'Break down'!$A$4"}</definedName>
    <definedName name="eyt" localSheetId="16" hidden="1">{"'Break down'!$A$4"}</definedName>
    <definedName name="eyt" localSheetId="21" hidden="1">{"'Break down'!$A$4"}</definedName>
    <definedName name="eyt" localSheetId="18" hidden="1">{"'Break down'!$A$4"}</definedName>
    <definedName name="eyt" localSheetId="19" hidden="1">{"'Break down'!$A$4"}</definedName>
    <definedName name="eyt" localSheetId="20" hidden="1">{"'Break down'!$A$4"}</definedName>
    <definedName name="eyt" localSheetId="22" hidden="1">{"'Break down'!$A$4"}</definedName>
    <definedName name="eyt" localSheetId="24" hidden="1">{"'Break down'!$A$4"}</definedName>
    <definedName name="eyt" localSheetId="28" hidden="1">{"'Break down'!$A$4"}</definedName>
    <definedName name="eyt" localSheetId="14" hidden="1">{"'Break down'!$A$4"}</definedName>
    <definedName name="eyt" hidden="1">{"'Break down'!$A$4"}</definedName>
    <definedName name="eyteyt" localSheetId="12" hidden="1">{#N/A,#N/A,FALSE,"CCTV"}</definedName>
    <definedName name="eyteyt" localSheetId="11" hidden="1">{#N/A,#N/A,FALSE,"CCTV"}</definedName>
    <definedName name="eyteyt" localSheetId="13" hidden="1">{#N/A,#N/A,FALSE,"CCTV"}</definedName>
    <definedName name="eyteyt" localSheetId="16" hidden="1">{#N/A,#N/A,FALSE,"CCTV"}</definedName>
    <definedName name="eyteyt" localSheetId="21" hidden="1">{#N/A,#N/A,FALSE,"CCTV"}</definedName>
    <definedName name="eyteyt" localSheetId="18" hidden="1">{#N/A,#N/A,FALSE,"CCTV"}</definedName>
    <definedName name="eyteyt" localSheetId="19" hidden="1">{#N/A,#N/A,FALSE,"CCTV"}</definedName>
    <definedName name="eyteyt" localSheetId="20" hidden="1">{#N/A,#N/A,FALSE,"CCTV"}</definedName>
    <definedName name="eyteyt" localSheetId="22" hidden="1">{#N/A,#N/A,FALSE,"CCTV"}</definedName>
    <definedName name="eyteyt" localSheetId="24" hidden="1">{#N/A,#N/A,FALSE,"CCTV"}</definedName>
    <definedName name="eyteyt" localSheetId="28" hidden="1">{#N/A,#N/A,FALSE,"CCTV"}</definedName>
    <definedName name="eyteyt" localSheetId="14" hidden="1">{#N/A,#N/A,FALSE,"CCTV"}</definedName>
    <definedName name="eyteyt" hidden="1">{#N/A,#N/A,FALSE,"CCTV"}</definedName>
    <definedName name="eytre" localSheetId="12" hidden="1">{#N/A,#N/A,FALSE,"CCTV"}</definedName>
    <definedName name="eytre" localSheetId="11" hidden="1">{#N/A,#N/A,FALSE,"CCTV"}</definedName>
    <definedName name="eytre" localSheetId="13" hidden="1">{#N/A,#N/A,FALSE,"CCTV"}</definedName>
    <definedName name="eytre" localSheetId="16" hidden="1">{#N/A,#N/A,FALSE,"CCTV"}</definedName>
    <definedName name="eytre" localSheetId="21" hidden="1">{#N/A,#N/A,FALSE,"CCTV"}</definedName>
    <definedName name="eytre" localSheetId="18" hidden="1">{#N/A,#N/A,FALSE,"CCTV"}</definedName>
    <definedName name="eytre" localSheetId="19" hidden="1">{#N/A,#N/A,FALSE,"CCTV"}</definedName>
    <definedName name="eytre" localSheetId="20" hidden="1">{#N/A,#N/A,FALSE,"CCTV"}</definedName>
    <definedName name="eytre" localSheetId="22" hidden="1">{#N/A,#N/A,FALSE,"CCTV"}</definedName>
    <definedName name="eytre" localSheetId="24" hidden="1">{#N/A,#N/A,FALSE,"CCTV"}</definedName>
    <definedName name="eytre" localSheetId="28" hidden="1">{#N/A,#N/A,FALSE,"CCTV"}</definedName>
    <definedName name="eytre" localSheetId="14" hidden="1">{#N/A,#N/A,FALSE,"CCTV"}</definedName>
    <definedName name="eytre" hidden="1">{#N/A,#N/A,FALSE,"CCTV"}</definedName>
    <definedName name="F" hidden="1">#REF!</definedName>
    <definedName name="f.xls" localSheetId="12" hidden="1">{#N/A,#N/A,FALSE,"OffAdvance";#N/A,#N/A,FALSE,"OffExpRprt";#N/A,#N/A,FALSE,"Travelling";#N/A,#N/A,FALSE,"Entertmnt";#N/A,#N/A,FALSE,"Promotion"}</definedName>
    <definedName name="f.xls" localSheetId="11" hidden="1">{#N/A,#N/A,FALSE,"OffAdvance";#N/A,#N/A,FALSE,"OffExpRprt";#N/A,#N/A,FALSE,"Travelling";#N/A,#N/A,FALSE,"Entertmnt";#N/A,#N/A,FALSE,"Promotion"}</definedName>
    <definedName name="f.xls" localSheetId="13" hidden="1">{#N/A,#N/A,FALSE,"OffAdvance";#N/A,#N/A,FALSE,"OffExpRprt";#N/A,#N/A,FALSE,"Travelling";#N/A,#N/A,FALSE,"Entertmnt";#N/A,#N/A,FALSE,"Promotion"}</definedName>
    <definedName name="f.xls" localSheetId="16" hidden="1">{#N/A,#N/A,FALSE,"OffAdvance";#N/A,#N/A,FALSE,"OffExpRprt";#N/A,#N/A,FALSE,"Travelling";#N/A,#N/A,FALSE,"Entertmnt";#N/A,#N/A,FALSE,"Promotion"}</definedName>
    <definedName name="f.xls" localSheetId="21" hidden="1">{#N/A,#N/A,FALSE,"OffAdvance";#N/A,#N/A,FALSE,"OffExpRprt";#N/A,#N/A,FALSE,"Travelling";#N/A,#N/A,FALSE,"Entertmnt";#N/A,#N/A,FALSE,"Promotion"}</definedName>
    <definedName name="f.xls" localSheetId="18" hidden="1">{#N/A,#N/A,FALSE,"OffAdvance";#N/A,#N/A,FALSE,"OffExpRprt";#N/A,#N/A,FALSE,"Travelling";#N/A,#N/A,FALSE,"Entertmnt";#N/A,#N/A,FALSE,"Promotion"}</definedName>
    <definedName name="f.xls" localSheetId="19" hidden="1">{#N/A,#N/A,FALSE,"OffAdvance";#N/A,#N/A,FALSE,"OffExpRprt";#N/A,#N/A,FALSE,"Travelling";#N/A,#N/A,FALSE,"Entertmnt";#N/A,#N/A,FALSE,"Promotion"}</definedName>
    <definedName name="f.xls" localSheetId="20" hidden="1">{#N/A,#N/A,FALSE,"OffAdvance";#N/A,#N/A,FALSE,"OffExpRprt";#N/A,#N/A,FALSE,"Travelling";#N/A,#N/A,FALSE,"Entertmnt";#N/A,#N/A,FALSE,"Promotion"}</definedName>
    <definedName name="f.xls" localSheetId="22" hidden="1">{#N/A,#N/A,FALSE,"OffAdvance";#N/A,#N/A,FALSE,"OffExpRprt";#N/A,#N/A,FALSE,"Travelling";#N/A,#N/A,FALSE,"Entertmnt";#N/A,#N/A,FALSE,"Promotion"}</definedName>
    <definedName name="f.xls" localSheetId="24" hidden="1">{#N/A,#N/A,FALSE,"OffAdvance";#N/A,#N/A,FALSE,"OffExpRprt";#N/A,#N/A,FALSE,"Travelling";#N/A,#N/A,FALSE,"Entertmnt";#N/A,#N/A,FALSE,"Promotion"}</definedName>
    <definedName name="f.xls" localSheetId="28" hidden="1">{#N/A,#N/A,FALSE,"OffAdvance";#N/A,#N/A,FALSE,"OffExpRprt";#N/A,#N/A,FALSE,"Travelling";#N/A,#N/A,FALSE,"Entertmnt";#N/A,#N/A,FALSE,"Promotion"}</definedName>
    <definedName name="f.xls" localSheetId="14" hidden="1">{#N/A,#N/A,FALSE,"OffAdvance";#N/A,#N/A,FALSE,"OffExpRprt";#N/A,#N/A,FALSE,"Travelling";#N/A,#N/A,FALSE,"Entertmnt";#N/A,#N/A,FALSE,"Promotion"}</definedName>
    <definedName name="f.xls" hidden="1">{#N/A,#N/A,FALSE,"OffAdvance";#N/A,#N/A,FALSE,"OffExpRprt";#N/A,#N/A,FALSE,"Travelling";#N/A,#N/A,FALSE,"Entertmnt";#N/A,#N/A,FALSE,"Promotion"}</definedName>
    <definedName name="f¸" localSheetId="12" hidden="1">{"'Sheet1'!$L$16"}</definedName>
    <definedName name="f¸" localSheetId="11" hidden="1">{"'Sheet1'!$L$16"}</definedName>
    <definedName name="f¸" localSheetId="13" hidden="1">{"'Sheet1'!$L$16"}</definedName>
    <definedName name="f¸" localSheetId="16" hidden="1">{"'Sheet1'!$L$16"}</definedName>
    <definedName name="f¸" localSheetId="21" hidden="1">{"'Sheet1'!$L$16"}</definedName>
    <definedName name="f¸" localSheetId="18" hidden="1">{"'Sheet1'!$L$16"}</definedName>
    <definedName name="f¸" localSheetId="19" hidden="1">{"'Sheet1'!$L$16"}</definedName>
    <definedName name="f¸" localSheetId="20" hidden="1">{"'Sheet1'!$L$16"}</definedName>
    <definedName name="f¸" localSheetId="22" hidden="1">{"'Sheet1'!$L$16"}</definedName>
    <definedName name="f¸" localSheetId="24" hidden="1">{"'Sheet1'!$L$16"}</definedName>
    <definedName name="f¸" localSheetId="28" hidden="1">{"'Sheet1'!$L$16"}</definedName>
    <definedName name="f¸" localSheetId="14" hidden="1">{"'Sheet1'!$L$16"}</definedName>
    <definedName name="f¸" hidden="1">{"'Sheet1'!$L$16"}</definedName>
    <definedName name="F００" localSheetId="12" hidden="1">{#N/A,#N/A,FALSE,"Sheet6 (24)"}</definedName>
    <definedName name="F００" localSheetId="11" hidden="1">{#N/A,#N/A,FALSE,"Sheet6 (24)"}</definedName>
    <definedName name="F００" localSheetId="13" hidden="1">{#N/A,#N/A,FALSE,"Sheet6 (24)"}</definedName>
    <definedName name="F００" localSheetId="16" hidden="1">{#N/A,#N/A,FALSE,"Sheet6 (24)"}</definedName>
    <definedName name="F００" localSheetId="21" hidden="1">{#N/A,#N/A,FALSE,"Sheet6 (24)"}</definedName>
    <definedName name="F００" localSheetId="18" hidden="1">{#N/A,#N/A,FALSE,"Sheet6 (24)"}</definedName>
    <definedName name="F００" localSheetId="19" hidden="1">{#N/A,#N/A,FALSE,"Sheet6 (24)"}</definedName>
    <definedName name="F００" localSheetId="20" hidden="1">{#N/A,#N/A,FALSE,"Sheet6 (24)"}</definedName>
    <definedName name="F００" localSheetId="22" hidden="1">{#N/A,#N/A,FALSE,"Sheet6 (24)"}</definedName>
    <definedName name="F００" localSheetId="24" hidden="1">{#N/A,#N/A,FALSE,"Sheet6 (24)"}</definedName>
    <definedName name="F００" localSheetId="28" hidden="1">{#N/A,#N/A,FALSE,"Sheet6 (24)"}</definedName>
    <definedName name="F００" localSheetId="14" hidden="1">{#N/A,#N/A,FALSE,"Sheet6 (24)"}</definedName>
    <definedName name="F００" hidden="1">{#N/A,#N/A,FALSE,"Sheet6 (24)"}</definedName>
    <definedName name="F301_2" localSheetId="12" hidden="1">{#N/A,#N/A,FALSE,"COVER";#N/A,#N/A,FALSE,"0";#N/A,#N/A,FALSE,"1";#N/A,#N/A,FALSE,"2";#N/A,#N/A,FALSE,"3";#N/A,#N/A,FALSE,"4";#N/A,#N/A,FALSE,"5";#N/A,#N/A,FALSE,"6";#N/A,#N/A,FALSE,"7";#N/A,#N/A,FALSE,"8";#N/A,#N/A,FALSE,"9";#N/A,#N/A,FALSE,"10";#N/A,#N/A,FALSE,"11"}</definedName>
    <definedName name="F301_2" localSheetId="11" hidden="1">{#N/A,#N/A,FALSE,"COVER";#N/A,#N/A,FALSE,"0";#N/A,#N/A,FALSE,"1";#N/A,#N/A,FALSE,"2";#N/A,#N/A,FALSE,"3";#N/A,#N/A,FALSE,"4";#N/A,#N/A,FALSE,"5";#N/A,#N/A,FALSE,"6";#N/A,#N/A,FALSE,"7";#N/A,#N/A,FALSE,"8";#N/A,#N/A,FALSE,"9";#N/A,#N/A,FALSE,"10";#N/A,#N/A,FALSE,"11"}</definedName>
    <definedName name="F301_2" localSheetId="13" hidden="1">{#N/A,#N/A,FALSE,"COVER";#N/A,#N/A,FALSE,"0";#N/A,#N/A,FALSE,"1";#N/A,#N/A,FALSE,"2";#N/A,#N/A,FALSE,"3";#N/A,#N/A,FALSE,"4";#N/A,#N/A,FALSE,"5";#N/A,#N/A,FALSE,"6";#N/A,#N/A,FALSE,"7";#N/A,#N/A,FALSE,"8";#N/A,#N/A,FALSE,"9";#N/A,#N/A,FALSE,"10";#N/A,#N/A,FALSE,"11"}</definedName>
    <definedName name="F301_2" localSheetId="16" hidden="1">{#N/A,#N/A,FALSE,"COVER";#N/A,#N/A,FALSE,"0";#N/A,#N/A,FALSE,"1";#N/A,#N/A,FALSE,"2";#N/A,#N/A,FALSE,"3";#N/A,#N/A,FALSE,"4";#N/A,#N/A,FALSE,"5";#N/A,#N/A,FALSE,"6";#N/A,#N/A,FALSE,"7";#N/A,#N/A,FALSE,"8";#N/A,#N/A,FALSE,"9";#N/A,#N/A,FALSE,"10";#N/A,#N/A,FALSE,"11"}</definedName>
    <definedName name="F301_2" localSheetId="21" hidden="1">{#N/A,#N/A,FALSE,"COVER";#N/A,#N/A,FALSE,"0";#N/A,#N/A,FALSE,"1";#N/A,#N/A,FALSE,"2";#N/A,#N/A,FALSE,"3";#N/A,#N/A,FALSE,"4";#N/A,#N/A,FALSE,"5";#N/A,#N/A,FALSE,"6";#N/A,#N/A,FALSE,"7";#N/A,#N/A,FALSE,"8";#N/A,#N/A,FALSE,"9";#N/A,#N/A,FALSE,"10";#N/A,#N/A,FALSE,"11"}</definedName>
    <definedName name="F301_2" localSheetId="18" hidden="1">{#N/A,#N/A,FALSE,"COVER";#N/A,#N/A,FALSE,"0";#N/A,#N/A,FALSE,"1";#N/A,#N/A,FALSE,"2";#N/A,#N/A,FALSE,"3";#N/A,#N/A,FALSE,"4";#N/A,#N/A,FALSE,"5";#N/A,#N/A,FALSE,"6";#N/A,#N/A,FALSE,"7";#N/A,#N/A,FALSE,"8";#N/A,#N/A,FALSE,"9";#N/A,#N/A,FALSE,"10";#N/A,#N/A,FALSE,"11"}</definedName>
    <definedName name="F301_2" localSheetId="19" hidden="1">{#N/A,#N/A,FALSE,"COVER";#N/A,#N/A,FALSE,"0";#N/A,#N/A,FALSE,"1";#N/A,#N/A,FALSE,"2";#N/A,#N/A,FALSE,"3";#N/A,#N/A,FALSE,"4";#N/A,#N/A,FALSE,"5";#N/A,#N/A,FALSE,"6";#N/A,#N/A,FALSE,"7";#N/A,#N/A,FALSE,"8";#N/A,#N/A,FALSE,"9";#N/A,#N/A,FALSE,"10";#N/A,#N/A,FALSE,"11"}</definedName>
    <definedName name="F301_2" localSheetId="20" hidden="1">{#N/A,#N/A,FALSE,"COVER";#N/A,#N/A,FALSE,"0";#N/A,#N/A,FALSE,"1";#N/A,#N/A,FALSE,"2";#N/A,#N/A,FALSE,"3";#N/A,#N/A,FALSE,"4";#N/A,#N/A,FALSE,"5";#N/A,#N/A,FALSE,"6";#N/A,#N/A,FALSE,"7";#N/A,#N/A,FALSE,"8";#N/A,#N/A,FALSE,"9";#N/A,#N/A,FALSE,"10";#N/A,#N/A,FALSE,"11"}</definedName>
    <definedName name="F301_2" localSheetId="22" hidden="1">{#N/A,#N/A,FALSE,"COVER";#N/A,#N/A,FALSE,"0";#N/A,#N/A,FALSE,"1";#N/A,#N/A,FALSE,"2";#N/A,#N/A,FALSE,"3";#N/A,#N/A,FALSE,"4";#N/A,#N/A,FALSE,"5";#N/A,#N/A,FALSE,"6";#N/A,#N/A,FALSE,"7";#N/A,#N/A,FALSE,"8";#N/A,#N/A,FALSE,"9";#N/A,#N/A,FALSE,"10";#N/A,#N/A,FALSE,"11"}</definedName>
    <definedName name="F301_2" localSheetId="24" hidden="1">{#N/A,#N/A,FALSE,"COVER";#N/A,#N/A,FALSE,"0";#N/A,#N/A,FALSE,"1";#N/A,#N/A,FALSE,"2";#N/A,#N/A,FALSE,"3";#N/A,#N/A,FALSE,"4";#N/A,#N/A,FALSE,"5";#N/A,#N/A,FALSE,"6";#N/A,#N/A,FALSE,"7";#N/A,#N/A,FALSE,"8";#N/A,#N/A,FALSE,"9";#N/A,#N/A,FALSE,"10";#N/A,#N/A,FALSE,"11"}</definedName>
    <definedName name="F301_2" localSheetId="28" hidden="1">{#N/A,#N/A,FALSE,"COVER";#N/A,#N/A,FALSE,"0";#N/A,#N/A,FALSE,"1";#N/A,#N/A,FALSE,"2";#N/A,#N/A,FALSE,"3";#N/A,#N/A,FALSE,"4";#N/A,#N/A,FALSE,"5";#N/A,#N/A,FALSE,"6";#N/A,#N/A,FALSE,"7";#N/A,#N/A,FALSE,"8";#N/A,#N/A,FALSE,"9";#N/A,#N/A,FALSE,"10";#N/A,#N/A,FALSE,"11"}</definedName>
    <definedName name="F301_2" localSheetId="14" hidden="1">{#N/A,#N/A,FALSE,"COVER";#N/A,#N/A,FALSE,"0";#N/A,#N/A,FALSE,"1";#N/A,#N/A,FALSE,"2";#N/A,#N/A,FALSE,"3";#N/A,#N/A,FALSE,"4";#N/A,#N/A,FALSE,"5";#N/A,#N/A,FALSE,"6";#N/A,#N/A,FALSE,"7";#N/A,#N/A,FALSE,"8";#N/A,#N/A,FALSE,"9";#N/A,#N/A,FALSE,"10";#N/A,#N/A,FALSE,"11"}</definedName>
    <definedName name="F301_2" hidden="1">{#N/A,#N/A,FALSE,"COVER";#N/A,#N/A,FALSE,"0";#N/A,#N/A,FALSE,"1";#N/A,#N/A,FALSE,"2";#N/A,#N/A,FALSE,"3";#N/A,#N/A,FALSE,"4";#N/A,#N/A,FALSE,"5";#N/A,#N/A,FALSE,"6";#N/A,#N/A,FALSE,"7";#N/A,#N/A,FALSE,"8";#N/A,#N/A,FALSE,"9";#N/A,#N/A,FALSE,"10";#N/A,#N/A,FALSE,"11"}</definedName>
    <definedName name="F5TF" hidden="1">#REF!</definedName>
    <definedName name="F6A" localSheetId="12" hidden="1">{"'Sheet1'!$L$16"}</definedName>
    <definedName name="F6A" localSheetId="11" hidden="1">{"'Sheet1'!$L$16"}</definedName>
    <definedName name="F6A" localSheetId="13" hidden="1">{"'Sheet1'!$L$16"}</definedName>
    <definedName name="F6A" localSheetId="16" hidden="1">{"'Sheet1'!$L$16"}</definedName>
    <definedName name="F6A" localSheetId="21" hidden="1">{"'Sheet1'!$L$16"}</definedName>
    <definedName name="F6A" localSheetId="18" hidden="1">{"'Sheet1'!$L$16"}</definedName>
    <definedName name="F6A" localSheetId="19" hidden="1">{"'Sheet1'!$L$16"}</definedName>
    <definedName name="F6A" localSheetId="20" hidden="1">{"'Sheet1'!$L$16"}</definedName>
    <definedName name="F6A" localSheetId="22" hidden="1">{"'Sheet1'!$L$16"}</definedName>
    <definedName name="F6A" localSheetId="24" hidden="1">{"'Sheet1'!$L$16"}</definedName>
    <definedName name="F6A" localSheetId="28" hidden="1">{"'Sheet1'!$L$16"}</definedName>
    <definedName name="F6A" localSheetId="14" hidden="1">{"'Sheet1'!$L$16"}</definedName>
    <definedName name="F6A" hidden="1">{"'Sheet1'!$L$16"}</definedName>
    <definedName name="F6B" localSheetId="12" hidden="1">{"'Sheet1'!$L$16"}</definedName>
    <definedName name="F6B" localSheetId="11" hidden="1">{"'Sheet1'!$L$16"}</definedName>
    <definedName name="F6B" localSheetId="13" hidden="1">{"'Sheet1'!$L$16"}</definedName>
    <definedName name="F6B" localSheetId="16" hidden="1">{"'Sheet1'!$L$16"}</definedName>
    <definedName name="F6B" localSheetId="21" hidden="1">{"'Sheet1'!$L$16"}</definedName>
    <definedName name="F6B" localSheetId="18" hidden="1">{"'Sheet1'!$L$16"}</definedName>
    <definedName name="F6B" localSheetId="19" hidden="1">{"'Sheet1'!$L$16"}</definedName>
    <definedName name="F6B" localSheetId="20" hidden="1">{"'Sheet1'!$L$16"}</definedName>
    <definedName name="F6B" localSheetId="22" hidden="1">{"'Sheet1'!$L$16"}</definedName>
    <definedName name="F6B" localSheetId="24" hidden="1">{"'Sheet1'!$L$16"}</definedName>
    <definedName name="F6B" localSheetId="28" hidden="1">{"'Sheet1'!$L$16"}</definedName>
    <definedName name="F6B" localSheetId="14" hidden="1">{"'Sheet1'!$L$16"}</definedName>
    <definedName name="F6B" hidden="1">{"'Sheet1'!$L$16"}</definedName>
    <definedName name="f82E46">#REF!</definedName>
    <definedName name="f92F56">#REF!</definedName>
    <definedName name="fáaafafaf" localSheetId="12" hidden="1">{"'Sheet1'!$L$16"}</definedName>
    <definedName name="fáaafafaf" localSheetId="11" hidden="1">{"'Sheet1'!$L$16"}</definedName>
    <definedName name="fáaafafaf" localSheetId="13" hidden="1">{"'Sheet1'!$L$16"}</definedName>
    <definedName name="fáaafafaf" localSheetId="16" hidden="1">{"'Sheet1'!$L$16"}</definedName>
    <definedName name="fáaafafaf" localSheetId="21" hidden="1">{"'Sheet1'!$L$16"}</definedName>
    <definedName name="fáaafafaf" localSheetId="18" hidden="1">{"'Sheet1'!$L$16"}</definedName>
    <definedName name="fáaafafaf" localSheetId="19" hidden="1">{"'Sheet1'!$L$16"}</definedName>
    <definedName name="fáaafafaf" localSheetId="20" hidden="1">{"'Sheet1'!$L$16"}</definedName>
    <definedName name="fáaafafaf" localSheetId="22" hidden="1">{"'Sheet1'!$L$16"}</definedName>
    <definedName name="fáaafafaf" localSheetId="24" hidden="1">{"'Sheet1'!$L$16"}</definedName>
    <definedName name="fáaafafaf" localSheetId="28" hidden="1">{"'Sheet1'!$L$16"}</definedName>
    <definedName name="fáaafafaf" localSheetId="14" hidden="1">{"'Sheet1'!$L$16"}</definedName>
    <definedName name="fáaafafaf" hidden="1">{"'Sheet1'!$L$16"}</definedName>
    <definedName name="Fact">1.57</definedName>
    <definedName name="FACTOR">#REF!</definedName>
    <definedName name="factory" localSheetId="12" hidden="1">{"'Sheet1'!$L$16"}</definedName>
    <definedName name="factory" localSheetId="11" hidden="1">{"'Sheet1'!$L$16"}</definedName>
    <definedName name="factory" localSheetId="13" hidden="1">{"'Sheet1'!$L$16"}</definedName>
    <definedName name="factory" localSheetId="16" hidden="1">{"'Sheet1'!$L$16"}</definedName>
    <definedName name="factory" localSheetId="21" hidden="1">{"'Sheet1'!$L$16"}</definedName>
    <definedName name="factory" localSheetId="18" hidden="1">{"'Sheet1'!$L$16"}</definedName>
    <definedName name="factory" localSheetId="19" hidden="1">{"'Sheet1'!$L$16"}</definedName>
    <definedName name="factory" localSheetId="20" hidden="1">{"'Sheet1'!$L$16"}</definedName>
    <definedName name="factory" localSheetId="22" hidden="1">{"'Sheet1'!$L$16"}</definedName>
    <definedName name="factory" localSheetId="24" hidden="1">{"'Sheet1'!$L$16"}</definedName>
    <definedName name="factory" localSheetId="28" hidden="1">{"'Sheet1'!$L$16"}</definedName>
    <definedName name="factory" localSheetId="14" hidden="1">{"'Sheet1'!$L$16"}</definedName>
    <definedName name="factory" hidden="1">{"'Sheet1'!$L$16"}</definedName>
    <definedName name="factory4" localSheetId="12" hidden="1">{"'Sheet1'!$L$16"}</definedName>
    <definedName name="factory4" localSheetId="11" hidden="1">{"'Sheet1'!$L$16"}</definedName>
    <definedName name="factory4" localSheetId="13" hidden="1">{"'Sheet1'!$L$16"}</definedName>
    <definedName name="factory4" localSheetId="16" hidden="1">{"'Sheet1'!$L$16"}</definedName>
    <definedName name="factory4" localSheetId="21" hidden="1">{"'Sheet1'!$L$16"}</definedName>
    <definedName name="factory4" localSheetId="18" hidden="1">{"'Sheet1'!$L$16"}</definedName>
    <definedName name="factory4" localSheetId="19" hidden="1">{"'Sheet1'!$L$16"}</definedName>
    <definedName name="factory4" localSheetId="20" hidden="1">{"'Sheet1'!$L$16"}</definedName>
    <definedName name="factory4" localSheetId="22" hidden="1">{"'Sheet1'!$L$16"}</definedName>
    <definedName name="factory4" localSheetId="24" hidden="1">{"'Sheet1'!$L$16"}</definedName>
    <definedName name="factory4" localSheetId="28" hidden="1">{"'Sheet1'!$L$16"}</definedName>
    <definedName name="factory4" localSheetId="14" hidden="1">{"'Sheet1'!$L$16"}</definedName>
    <definedName name="factory4" hidden="1">{"'Sheet1'!$L$16"}</definedName>
    <definedName name="fad" hidden="1">#REF!</definedName>
    <definedName name="fadf" localSheetId="12" hidden="1">{#N/A,#N/A,FALSE,"COVER";#N/A,#N/A,FALSE,"0";#N/A,#N/A,FALSE,"1";#N/A,#N/A,FALSE,"2";#N/A,#N/A,FALSE,"3";#N/A,#N/A,FALSE,"4";#N/A,#N/A,FALSE,"5";#N/A,#N/A,FALSE,"6";#N/A,#N/A,FALSE,"7";#N/A,#N/A,FALSE,"8";#N/A,#N/A,FALSE,"9";#N/A,#N/A,FALSE,"10";#N/A,#N/A,FALSE,"11"}</definedName>
    <definedName name="fadf" localSheetId="11" hidden="1">{#N/A,#N/A,FALSE,"COVER";#N/A,#N/A,FALSE,"0";#N/A,#N/A,FALSE,"1";#N/A,#N/A,FALSE,"2";#N/A,#N/A,FALSE,"3";#N/A,#N/A,FALSE,"4";#N/A,#N/A,FALSE,"5";#N/A,#N/A,FALSE,"6";#N/A,#N/A,FALSE,"7";#N/A,#N/A,FALSE,"8";#N/A,#N/A,FALSE,"9";#N/A,#N/A,FALSE,"10";#N/A,#N/A,FALSE,"11"}</definedName>
    <definedName name="fadf" localSheetId="13" hidden="1">{#N/A,#N/A,FALSE,"COVER";#N/A,#N/A,FALSE,"0";#N/A,#N/A,FALSE,"1";#N/A,#N/A,FALSE,"2";#N/A,#N/A,FALSE,"3";#N/A,#N/A,FALSE,"4";#N/A,#N/A,FALSE,"5";#N/A,#N/A,FALSE,"6";#N/A,#N/A,FALSE,"7";#N/A,#N/A,FALSE,"8";#N/A,#N/A,FALSE,"9";#N/A,#N/A,FALSE,"10";#N/A,#N/A,FALSE,"11"}</definedName>
    <definedName name="fadf" localSheetId="16" hidden="1">{#N/A,#N/A,FALSE,"COVER";#N/A,#N/A,FALSE,"0";#N/A,#N/A,FALSE,"1";#N/A,#N/A,FALSE,"2";#N/A,#N/A,FALSE,"3";#N/A,#N/A,FALSE,"4";#N/A,#N/A,FALSE,"5";#N/A,#N/A,FALSE,"6";#N/A,#N/A,FALSE,"7";#N/A,#N/A,FALSE,"8";#N/A,#N/A,FALSE,"9";#N/A,#N/A,FALSE,"10";#N/A,#N/A,FALSE,"11"}</definedName>
    <definedName name="fadf" localSheetId="21" hidden="1">{#N/A,#N/A,FALSE,"COVER";#N/A,#N/A,FALSE,"0";#N/A,#N/A,FALSE,"1";#N/A,#N/A,FALSE,"2";#N/A,#N/A,FALSE,"3";#N/A,#N/A,FALSE,"4";#N/A,#N/A,FALSE,"5";#N/A,#N/A,FALSE,"6";#N/A,#N/A,FALSE,"7";#N/A,#N/A,FALSE,"8";#N/A,#N/A,FALSE,"9";#N/A,#N/A,FALSE,"10";#N/A,#N/A,FALSE,"11"}</definedName>
    <definedName name="fadf" localSheetId="18" hidden="1">{#N/A,#N/A,FALSE,"COVER";#N/A,#N/A,FALSE,"0";#N/A,#N/A,FALSE,"1";#N/A,#N/A,FALSE,"2";#N/A,#N/A,FALSE,"3";#N/A,#N/A,FALSE,"4";#N/A,#N/A,FALSE,"5";#N/A,#N/A,FALSE,"6";#N/A,#N/A,FALSE,"7";#N/A,#N/A,FALSE,"8";#N/A,#N/A,FALSE,"9";#N/A,#N/A,FALSE,"10";#N/A,#N/A,FALSE,"11"}</definedName>
    <definedName name="fadf" localSheetId="19" hidden="1">{#N/A,#N/A,FALSE,"COVER";#N/A,#N/A,FALSE,"0";#N/A,#N/A,FALSE,"1";#N/A,#N/A,FALSE,"2";#N/A,#N/A,FALSE,"3";#N/A,#N/A,FALSE,"4";#N/A,#N/A,FALSE,"5";#N/A,#N/A,FALSE,"6";#N/A,#N/A,FALSE,"7";#N/A,#N/A,FALSE,"8";#N/A,#N/A,FALSE,"9";#N/A,#N/A,FALSE,"10";#N/A,#N/A,FALSE,"11"}</definedName>
    <definedName name="fadf" localSheetId="20" hidden="1">{#N/A,#N/A,FALSE,"COVER";#N/A,#N/A,FALSE,"0";#N/A,#N/A,FALSE,"1";#N/A,#N/A,FALSE,"2";#N/A,#N/A,FALSE,"3";#N/A,#N/A,FALSE,"4";#N/A,#N/A,FALSE,"5";#N/A,#N/A,FALSE,"6";#N/A,#N/A,FALSE,"7";#N/A,#N/A,FALSE,"8";#N/A,#N/A,FALSE,"9";#N/A,#N/A,FALSE,"10";#N/A,#N/A,FALSE,"11"}</definedName>
    <definedName name="fadf" localSheetId="22" hidden="1">{#N/A,#N/A,FALSE,"COVER";#N/A,#N/A,FALSE,"0";#N/A,#N/A,FALSE,"1";#N/A,#N/A,FALSE,"2";#N/A,#N/A,FALSE,"3";#N/A,#N/A,FALSE,"4";#N/A,#N/A,FALSE,"5";#N/A,#N/A,FALSE,"6";#N/A,#N/A,FALSE,"7";#N/A,#N/A,FALSE,"8";#N/A,#N/A,FALSE,"9";#N/A,#N/A,FALSE,"10";#N/A,#N/A,FALSE,"11"}</definedName>
    <definedName name="fadf" localSheetId="24" hidden="1">{#N/A,#N/A,FALSE,"COVER";#N/A,#N/A,FALSE,"0";#N/A,#N/A,FALSE,"1";#N/A,#N/A,FALSE,"2";#N/A,#N/A,FALSE,"3";#N/A,#N/A,FALSE,"4";#N/A,#N/A,FALSE,"5";#N/A,#N/A,FALSE,"6";#N/A,#N/A,FALSE,"7";#N/A,#N/A,FALSE,"8";#N/A,#N/A,FALSE,"9";#N/A,#N/A,FALSE,"10";#N/A,#N/A,FALSE,"11"}</definedName>
    <definedName name="fadf" localSheetId="28" hidden="1">{#N/A,#N/A,FALSE,"COVER";#N/A,#N/A,FALSE,"0";#N/A,#N/A,FALSE,"1";#N/A,#N/A,FALSE,"2";#N/A,#N/A,FALSE,"3";#N/A,#N/A,FALSE,"4";#N/A,#N/A,FALSE,"5";#N/A,#N/A,FALSE,"6";#N/A,#N/A,FALSE,"7";#N/A,#N/A,FALSE,"8";#N/A,#N/A,FALSE,"9";#N/A,#N/A,FALSE,"10";#N/A,#N/A,FALSE,"11"}</definedName>
    <definedName name="fadf" localSheetId="14" hidden="1">{#N/A,#N/A,FALSE,"COVER";#N/A,#N/A,FALSE,"0";#N/A,#N/A,FALSE,"1";#N/A,#N/A,FALSE,"2";#N/A,#N/A,FALSE,"3";#N/A,#N/A,FALSE,"4";#N/A,#N/A,FALSE,"5";#N/A,#N/A,FALSE,"6";#N/A,#N/A,FALSE,"7";#N/A,#N/A,FALSE,"8";#N/A,#N/A,FALSE,"9";#N/A,#N/A,FALSE,"10";#N/A,#N/A,FALSE,"11"}</definedName>
    <definedName name="fadf" hidden="1">{#N/A,#N/A,FALSE,"COVER";#N/A,#N/A,FALSE,"0";#N/A,#N/A,FALSE,"1";#N/A,#N/A,FALSE,"2";#N/A,#N/A,FALSE,"3";#N/A,#N/A,FALSE,"4";#N/A,#N/A,FALSE,"5";#N/A,#N/A,FALSE,"6";#N/A,#N/A,FALSE,"7";#N/A,#N/A,FALSE,"8";#N/A,#N/A,FALSE,"9";#N/A,#N/A,FALSE,"10";#N/A,#N/A,FALSE,"11"}</definedName>
    <definedName name="FADFSDF" localSheetId="12" hidden="1">{"'Sheet1'!$L$16"}</definedName>
    <definedName name="FADFSDF" localSheetId="11" hidden="1">{"'Sheet1'!$L$16"}</definedName>
    <definedName name="FADFSDF" localSheetId="13" hidden="1">{"'Sheet1'!$L$16"}</definedName>
    <definedName name="FADFSDF" localSheetId="16" hidden="1">{"'Sheet1'!$L$16"}</definedName>
    <definedName name="FADFSDF" localSheetId="21" hidden="1">{"'Sheet1'!$L$16"}</definedName>
    <definedName name="FADFSDF" localSheetId="18" hidden="1">{"'Sheet1'!$L$16"}</definedName>
    <definedName name="FADFSDF" localSheetId="19" hidden="1">{"'Sheet1'!$L$16"}</definedName>
    <definedName name="FADFSDF" localSheetId="20" hidden="1">{"'Sheet1'!$L$16"}</definedName>
    <definedName name="FADFSDF" localSheetId="22" hidden="1">{"'Sheet1'!$L$16"}</definedName>
    <definedName name="FADFSDF" localSheetId="24" hidden="1">{"'Sheet1'!$L$16"}</definedName>
    <definedName name="FADFSDF" localSheetId="28" hidden="1">{"'Sheet1'!$L$16"}</definedName>
    <definedName name="FADFSDF" localSheetId="14" hidden="1">{"'Sheet1'!$L$16"}</definedName>
    <definedName name="FADFSDF" hidden="1">{"'Sheet1'!$L$16"}</definedName>
    <definedName name="FADHAFH" hidden="1">#REF!</definedName>
    <definedName name="fae" localSheetId="12" hidden="1">{"'Sheet1'!$L$16"}</definedName>
    <definedName name="fae" localSheetId="11" hidden="1">{"'Sheet1'!$L$16"}</definedName>
    <definedName name="fae" localSheetId="13" hidden="1">{"'Sheet1'!$L$16"}</definedName>
    <definedName name="fae" localSheetId="16" hidden="1">{"'Sheet1'!$L$16"}</definedName>
    <definedName name="fae" localSheetId="21" hidden="1">{"'Sheet1'!$L$16"}</definedName>
    <definedName name="fae" localSheetId="18" hidden="1">{"'Sheet1'!$L$16"}</definedName>
    <definedName name="fae" localSheetId="19" hidden="1">{"'Sheet1'!$L$16"}</definedName>
    <definedName name="fae" localSheetId="20" hidden="1">{"'Sheet1'!$L$16"}</definedName>
    <definedName name="fae" localSheetId="22" hidden="1">{"'Sheet1'!$L$16"}</definedName>
    <definedName name="fae" localSheetId="24" hidden="1">{"'Sheet1'!$L$16"}</definedName>
    <definedName name="fae" localSheetId="28" hidden="1">{"'Sheet1'!$L$16"}</definedName>
    <definedName name="fae" localSheetId="14" hidden="1">{"'Sheet1'!$L$16"}</definedName>
    <definedName name="fae" hidden="1">{"'Sheet1'!$L$16"}</definedName>
    <definedName name="faefeaw" hidden="1">#REF!</definedName>
    <definedName name="faewrw" localSheetId="12" hidden="1">{"'Sheet1'!$L$16"}</definedName>
    <definedName name="faewrw" localSheetId="11" hidden="1">{"'Sheet1'!$L$16"}</definedName>
    <definedName name="faewrw" localSheetId="13" hidden="1">{"'Sheet1'!$L$16"}</definedName>
    <definedName name="faewrw" localSheetId="16" hidden="1">{"'Sheet1'!$L$16"}</definedName>
    <definedName name="faewrw" localSheetId="21" hidden="1">{"'Sheet1'!$L$16"}</definedName>
    <definedName name="faewrw" localSheetId="18" hidden="1">{"'Sheet1'!$L$16"}</definedName>
    <definedName name="faewrw" localSheetId="19" hidden="1">{"'Sheet1'!$L$16"}</definedName>
    <definedName name="faewrw" localSheetId="20" hidden="1">{"'Sheet1'!$L$16"}</definedName>
    <definedName name="faewrw" localSheetId="22" hidden="1">{"'Sheet1'!$L$16"}</definedName>
    <definedName name="faewrw" localSheetId="24" hidden="1">{"'Sheet1'!$L$16"}</definedName>
    <definedName name="faewrw" localSheetId="28" hidden="1">{"'Sheet1'!$L$16"}</definedName>
    <definedName name="faewrw" localSheetId="14" hidden="1">{"'Sheet1'!$L$16"}</definedName>
    <definedName name="faewrw" hidden="1">{"'Sheet1'!$L$16"}</definedName>
    <definedName name="FAF" localSheetId="12" hidden="1">{#N/A,#N/A,FALSE,"지침";#N/A,#N/A,FALSE,"환경분석";#N/A,#N/A,FALSE,"Sheet16"}</definedName>
    <definedName name="FAF" localSheetId="11" hidden="1">{#N/A,#N/A,FALSE,"지침";#N/A,#N/A,FALSE,"환경분석";#N/A,#N/A,FALSE,"Sheet16"}</definedName>
    <definedName name="FAF" localSheetId="13" hidden="1">{#N/A,#N/A,FALSE,"지침";#N/A,#N/A,FALSE,"환경분석";#N/A,#N/A,FALSE,"Sheet16"}</definedName>
    <definedName name="FAF" localSheetId="16" hidden="1">{#N/A,#N/A,FALSE,"지침";#N/A,#N/A,FALSE,"환경분석";#N/A,#N/A,FALSE,"Sheet16"}</definedName>
    <definedName name="FAF" localSheetId="21" hidden="1">{#N/A,#N/A,FALSE,"지침";#N/A,#N/A,FALSE,"환경분석";#N/A,#N/A,FALSE,"Sheet16"}</definedName>
    <definedName name="FAF" localSheetId="18" hidden="1">{#N/A,#N/A,FALSE,"지침";#N/A,#N/A,FALSE,"환경분석";#N/A,#N/A,FALSE,"Sheet16"}</definedName>
    <definedName name="FAF" localSheetId="19" hidden="1">{#N/A,#N/A,FALSE,"지침";#N/A,#N/A,FALSE,"환경분석";#N/A,#N/A,FALSE,"Sheet16"}</definedName>
    <definedName name="FAF" localSheetId="20" hidden="1">{#N/A,#N/A,FALSE,"지침";#N/A,#N/A,FALSE,"환경분석";#N/A,#N/A,FALSE,"Sheet16"}</definedName>
    <definedName name="FAF" localSheetId="22" hidden="1">{#N/A,#N/A,FALSE,"지침";#N/A,#N/A,FALSE,"환경분석";#N/A,#N/A,FALSE,"Sheet16"}</definedName>
    <definedName name="FAF" localSheetId="24" hidden="1">{#N/A,#N/A,FALSE,"지침";#N/A,#N/A,FALSE,"환경분석";#N/A,#N/A,FALSE,"Sheet16"}</definedName>
    <definedName name="FAF" localSheetId="28" hidden="1">{#N/A,#N/A,FALSE,"지침";#N/A,#N/A,FALSE,"환경분석";#N/A,#N/A,FALSE,"Sheet16"}</definedName>
    <definedName name="FAF" localSheetId="14" hidden="1">{#N/A,#N/A,FALSE,"지침";#N/A,#N/A,FALSE,"환경분석";#N/A,#N/A,FALSE,"Sheet16"}</definedName>
    <definedName name="FAF" hidden="1">{#N/A,#N/A,FALSE,"지침";#N/A,#N/A,FALSE,"환경분석";#N/A,#N/A,FALSE,"Sheet16"}</definedName>
    <definedName name="FAFA" localSheetId="12" hidden="1">{"'Sheet1'!$L$16"}</definedName>
    <definedName name="FAFA" localSheetId="11" hidden="1">{"'Sheet1'!$L$16"}</definedName>
    <definedName name="FAFA" localSheetId="13" hidden="1">{"'Sheet1'!$L$16"}</definedName>
    <definedName name="FAFA" localSheetId="16" hidden="1">{"'Sheet1'!$L$16"}</definedName>
    <definedName name="FAFA" localSheetId="21" hidden="1">{"'Sheet1'!$L$16"}</definedName>
    <definedName name="FAFA" localSheetId="18" hidden="1">{"'Sheet1'!$L$16"}</definedName>
    <definedName name="FAFA" localSheetId="19" hidden="1">{"'Sheet1'!$L$16"}</definedName>
    <definedName name="FAFA" localSheetId="20" hidden="1">{"'Sheet1'!$L$16"}</definedName>
    <definedName name="FAFA" localSheetId="22" hidden="1">{"'Sheet1'!$L$16"}</definedName>
    <definedName name="FAFA" localSheetId="24" hidden="1">{"'Sheet1'!$L$16"}</definedName>
    <definedName name="FAFA" localSheetId="28" hidden="1">{"'Sheet1'!$L$16"}</definedName>
    <definedName name="FAFA" localSheetId="14" hidden="1">{"'Sheet1'!$L$16"}</definedName>
    <definedName name="FAFA" hidden="1">{"'Sheet1'!$L$16"}</definedName>
    <definedName name="fafafda" localSheetId="12" hidden="1">{"AnalRSA",#N/A,TRUE,"PL-Anal";"AnalIAS",#N/A,TRUE,"PL-Anal"}</definedName>
    <definedName name="fafafda" localSheetId="11" hidden="1">{"AnalRSA",#N/A,TRUE,"PL-Anal";"AnalIAS",#N/A,TRUE,"PL-Anal"}</definedName>
    <definedName name="fafafda" localSheetId="13" hidden="1">{"AnalRSA",#N/A,TRUE,"PL-Anal";"AnalIAS",#N/A,TRUE,"PL-Anal"}</definedName>
    <definedName name="fafafda" localSheetId="16" hidden="1">{"AnalRSA",#N/A,TRUE,"PL-Anal";"AnalIAS",#N/A,TRUE,"PL-Anal"}</definedName>
    <definedName name="fafafda" localSheetId="21" hidden="1">{"AnalRSA",#N/A,TRUE,"PL-Anal";"AnalIAS",#N/A,TRUE,"PL-Anal"}</definedName>
    <definedName name="fafafda" localSheetId="18" hidden="1">{"AnalRSA",#N/A,TRUE,"PL-Anal";"AnalIAS",#N/A,TRUE,"PL-Anal"}</definedName>
    <definedName name="fafafda" localSheetId="19" hidden="1">{"AnalRSA",#N/A,TRUE,"PL-Anal";"AnalIAS",#N/A,TRUE,"PL-Anal"}</definedName>
    <definedName name="fafafda" localSheetId="20" hidden="1">{"AnalRSA",#N/A,TRUE,"PL-Anal";"AnalIAS",#N/A,TRUE,"PL-Anal"}</definedName>
    <definedName name="fafafda" localSheetId="22" hidden="1">{"AnalRSA",#N/A,TRUE,"PL-Anal";"AnalIAS",#N/A,TRUE,"PL-Anal"}</definedName>
    <definedName name="fafafda" localSheetId="24" hidden="1">{"AnalRSA",#N/A,TRUE,"PL-Anal";"AnalIAS",#N/A,TRUE,"PL-Anal"}</definedName>
    <definedName name="fafafda" localSheetId="28" hidden="1">{"AnalRSA",#N/A,TRUE,"PL-Anal";"AnalIAS",#N/A,TRUE,"PL-Anal"}</definedName>
    <definedName name="fafafda" localSheetId="14" hidden="1">{"AnalRSA",#N/A,TRUE,"PL-Anal";"AnalIAS",#N/A,TRUE,"PL-Anal"}</definedName>
    <definedName name="fafafda" hidden="1">{"AnalRSA",#N/A,TRUE,"PL-Anal";"AnalIAS",#N/A,TRUE,"PL-Anal"}</definedName>
    <definedName name="FAFS" localSheetId="12" hidden="1">{"'Sheet1'!$L$16"}</definedName>
    <definedName name="FAFS" localSheetId="11" hidden="1">{"'Sheet1'!$L$16"}</definedName>
    <definedName name="FAFS" localSheetId="13" hidden="1">{"'Sheet1'!$L$16"}</definedName>
    <definedName name="FAFS" localSheetId="16" hidden="1">{"'Sheet1'!$L$16"}</definedName>
    <definedName name="FAFS" localSheetId="21" hidden="1">{"'Sheet1'!$L$16"}</definedName>
    <definedName name="FAFS" localSheetId="18" hidden="1">{"'Sheet1'!$L$16"}</definedName>
    <definedName name="FAFS" localSheetId="19" hidden="1">{"'Sheet1'!$L$16"}</definedName>
    <definedName name="FAFS" localSheetId="20" hidden="1">{"'Sheet1'!$L$16"}</definedName>
    <definedName name="FAFS" localSheetId="22" hidden="1">{"'Sheet1'!$L$16"}</definedName>
    <definedName name="FAFS" localSheetId="24" hidden="1">{"'Sheet1'!$L$16"}</definedName>
    <definedName name="FAFS" localSheetId="28" hidden="1">{"'Sheet1'!$L$16"}</definedName>
    <definedName name="FAFS" localSheetId="14" hidden="1">{"'Sheet1'!$L$16"}</definedName>
    <definedName name="FAFS" hidden="1">{"'Sheet1'!$L$16"}</definedName>
    <definedName name="fafsda" hidden="1">#REF!</definedName>
    <definedName name="fafwfaf" localSheetId="12" hidden="1">{"'Sheet1'!$L$16"}</definedName>
    <definedName name="fafwfaf" localSheetId="11" hidden="1">{"'Sheet1'!$L$16"}</definedName>
    <definedName name="fafwfaf" localSheetId="13" hidden="1">{"'Sheet1'!$L$16"}</definedName>
    <definedName name="fafwfaf" localSheetId="16" hidden="1">{"'Sheet1'!$L$16"}</definedName>
    <definedName name="fafwfaf" localSheetId="21" hidden="1">{"'Sheet1'!$L$16"}</definedName>
    <definedName name="fafwfaf" localSheetId="18" hidden="1">{"'Sheet1'!$L$16"}</definedName>
    <definedName name="fafwfaf" localSheetId="19" hidden="1">{"'Sheet1'!$L$16"}</definedName>
    <definedName name="fafwfaf" localSheetId="20" hidden="1">{"'Sheet1'!$L$16"}</definedName>
    <definedName name="fafwfaf" localSheetId="22" hidden="1">{"'Sheet1'!$L$16"}</definedName>
    <definedName name="fafwfaf" localSheetId="24" hidden="1">{"'Sheet1'!$L$16"}</definedName>
    <definedName name="fafwfaf" localSheetId="28" hidden="1">{"'Sheet1'!$L$16"}</definedName>
    <definedName name="fafwfaf" localSheetId="14" hidden="1">{"'Sheet1'!$L$16"}</definedName>
    <definedName name="fafwfaf" hidden="1">{"'Sheet1'!$L$16"}</definedName>
    <definedName name="FAGAG" hidden="1">#REF!</definedName>
    <definedName name="fagfa" localSheetId="12" hidden="1">{"'Sheet1'!$L$16"}</definedName>
    <definedName name="fagfa" localSheetId="11" hidden="1">{"'Sheet1'!$L$16"}</definedName>
    <definedName name="fagfa" localSheetId="13" hidden="1">{"'Sheet1'!$L$16"}</definedName>
    <definedName name="fagfa" localSheetId="16" hidden="1">{"'Sheet1'!$L$16"}</definedName>
    <definedName name="fagfa" localSheetId="21" hidden="1">{"'Sheet1'!$L$16"}</definedName>
    <definedName name="fagfa" localSheetId="18" hidden="1">{"'Sheet1'!$L$16"}</definedName>
    <definedName name="fagfa" localSheetId="19" hidden="1">{"'Sheet1'!$L$16"}</definedName>
    <definedName name="fagfa" localSheetId="20" hidden="1">{"'Sheet1'!$L$16"}</definedName>
    <definedName name="fagfa" localSheetId="22" hidden="1">{"'Sheet1'!$L$16"}</definedName>
    <definedName name="fagfa" localSheetId="24" hidden="1">{"'Sheet1'!$L$16"}</definedName>
    <definedName name="fagfa" localSheetId="28" hidden="1">{"'Sheet1'!$L$16"}</definedName>
    <definedName name="fagfa" localSheetId="14" hidden="1">{"'Sheet1'!$L$16"}</definedName>
    <definedName name="fagfa" hidden="1">{"'Sheet1'!$L$16"}</definedName>
    <definedName name="faif" localSheetId="12" hidden="1">{#N/A,#N/A,FALSE,"资产负债表";#N/A,#N/A,FALSE,"资产负债表"}</definedName>
    <definedName name="faif" localSheetId="11" hidden="1">{#N/A,#N/A,FALSE,"资产负债表";#N/A,#N/A,FALSE,"资产负债表"}</definedName>
    <definedName name="faif" localSheetId="13" hidden="1">{#N/A,#N/A,FALSE,"资产负债表";#N/A,#N/A,FALSE,"资产负债表"}</definedName>
    <definedName name="faif" localSheetId="16" hidden="1">{#N/A,#N/A,FALSE,"资产负债表";#N/A,#N/A,FALSE,"资产负债表"}</definedName>
    <definedName name="faif" localSheetId="21" hidden="1">{#N/A,#N/A,FALSE,"资产负债表";#N/A,#N/A,FALSE,"资产负债表"}</definedName>
    <definedName name="faif" localSheetId="18" hidden="1">{#N/A,#N/A,FALSE,"资产负债表";#N/A,#N/A,FALSE,"资产负债表"}</definedName>
    <definedName name="faif" localSheetId="19" hidden="1">{#N/A,#N/A,FALSE,"资产负债表";#N/A,#N/A,FALSE,"资产负债表"}</definedName>
    <definedName name="faif" localSheetId="20" hidden="1">{#N/A,#N/A,FALSE,"资产负债表";#N/A,#N/A,FALSE,"资产负债表"}</definedName>
    <definedName name="faif" localSheetId="22" hidden="1">{#N/A,#N/A,FALSE,"资产负债表";#N/A,#N/A,FALSE,"资产负债表"}</definedName>
    <definedName name="faif" localSheetId="24" hidden="1">{#N/A,#N/A,FALSE,"资产负债表";#N/A,#N/A,FALSE,"资产负债表"}</definedName>
    <definedName name="faif" localSheetId="28" hidden="1">{#N/A,#N/A,FALSE,"资产负债表";#N/A,#N/A,FALSE,"资产负债表"}</definedName>
    <definedName name="faif" localSheetId="14" hidden="1">{#N/A,#N/A,FALSE,"资产负债表";#N/A,#N/A,FALSE,"资产负债表"}</definedName>
    <definedName name="faif" hidden="1">{#N/A,#N/A,FALSE,"资产负债表";#N/A,#N/A,FALSE,"资产负债表"}</definedName>
    <definedName name="Fan">#REF!</definedName>
    <definedName name="FAN견적의뢰" localSheetId="12" hidden="1">{#N/A,#N/A,FALSE,"기안지";#N/A,#N/A,FALSE,"통신지"}</definedName>
    <definedName name="FAN견적의뢰" localSheetId="11" hidden="1">{#N/A,#N/A,FALSE,"기안지";#N/A,#N/A,FALSE,"통신지"}</definedName>
    <definedName name="FAN견적의뢰" localSheetId="13" hidden="1">{#N/A,#N/A,FALSE,"기안지";#N/A,#N/A,FALSE,"통신지"}</definedName>
    <definedName name="FAN견적의뢰" localSheetId="16" hidden="1">{#N/A,#N/A,FALSE,"기안지";#N/A,#N/A,FALSE,"통신지"}</definedName>
    <definedName name="FAN견적의뢰" localSheetId="21" hidden="1">{#N/A,#N/A,FALSE,"기안지";#N/A,#N/A,FALSE,"통신지"}</definedName>
    <definedName name="FAN견적의뢰" localSheetId="18" hidden="1">{#N/A,#N/A,FALSE,"기안지";#N/A,#N/A,FALSE,"통신지"}</definedName>
    <definedName name="FAN견적의뢰" localSheetId="19" hidden="1">{#N/A,#N/A,FALSE,"기안지";#N/A,#N/A,FALSE,"통신지"}</definedName>
    <definedName name="FAN견적의뢰" localSheetId="20" hidden="1">{#N/A,#N/A,FALSE,"기안지";#N/A,#N/A,FALSE,"통신지"}</definedName>
    <definedName name="FAN견적의뢰" localSheetId="22" hidden="1">{#N/A,#N/A,FALSE,"기안지";#N/A,#N/A,FALSE,"통신지"}</definedName>
    <definedName name="FAN견적의뢰" localSheetId="24" hidden="1">{#N/A,#N/A,FALSE,"기안지";#N/A,#N/A,FALSE,"통신지"}</definedName>
    <definedName name="FAN견적의뢰" localSheetId="28" hidden="1">{#N/A,#N/A,FALSE,"기안지";#N/A,#N/A,FALSE,"통신지"}</definedName>
    <definedName name="FAN견적의뢰" localSheetId="14" hidden="1">{#N/A,#N/A,FALSE,"기안지";#N/A,#N/A,FALSE,"통신지"}</definedName>
    <definedName name="FAN견적의뢰" hidden="1">{#N/A,#N/A,FALSE,"기안지";#N/A,#N/A,FALSE,"통신지"}</definedName>
    <definedName name="FASD" hidden="1">#REF!</definedName>
    <definedName name="fasdf" hidden="1">#REF!</definedName>
    <definedName name="fasdfsdfsdfsdf" localSheetId="12" hidden="1">{"'Sheet1'!$L$16"}</definedName>
    <definedName name="fasdfsdfsdfsdf" localSheetId="11" hidden="1">{"'Sheet1'!$L$16"}</definedName>
    <definedName name="fasdfsdfsdfsdf" localSheetId="13" hidden="1">{"'Sheet1'!$L$16"}</definedName>
    <definedName name="fasdfsdfsdfsdf" localSheetId="16" hidden="1">{"'Sheet1'!$L$16"}</definedName>
    <definedName name="fasdfsdfsdfsdf" localSheetId="21" hidden="1">{"'Sheet1'!$L$16"}</definedName>
    <definedName name="fasdfsdfsdfsdf" localSheetId="18" hidden="1">{"'Sheet1'!$L$16"}</definedName>
    <definedName name="fasdfsdfsdfsdf" localSheetId="19" hidden="1">{"'Sheet1'!$L$16"}</definedName>
    <definedName name="fasdfsdfsdfsdf" localSheetId="20" hidden="1">{"'Sheet1'!$L$16"}</definedName>
    <definedName name="fasdfsdfsdfsdf" localSheetId="22" hidden="1">{"'Sheet1'!$L$16"}</definedName>
    <definedName name="fasdfsdfsdfsdf" localSheetId="24" hidden="1">{"'Sheet1'!$L$16"}</definedName>
    <definedName name="fasdfsdfsdfsdf" localSheetId="28" hidden="1">{"'Sheet1'!$L$16"}</definedName>
    <definedName name="fasdfsdfsdfsdf" localSheetId="14" hidden="1">{"'Sheet1'!$L$16"}</definedName>
    <definedName name="fasdfsdfsdfsdf" hidden="1">{"'Sheet1'!$L$16"}</definedName>
    <definedName name="fasf" localSheetId="12" hidden="1">{"'Sheet1'!$L$16"}</definedName>
    <definedName name="fasf" localSheetId="11" hidden="1">{"'Sheet1'!$L$16"}</definedName>
    <definedName name="fasf" localSheetId="13" hidden="1">{"'Sheet1'!$L$16"}</definedName>
    <definedName name="fasf" localSheetId="16" hidden="1">{"'Sheet1'!$L$16"}</definedName>
    <definedName name="fasf" localSheetId="21" hidden="1">{"'Sheet1'!$L$16"}</definedName>
    <definedName name="fasf" localSheetId="18" hidden="1">{"'Sheet1'!$L$16"}</definedName>
    <definedName name="fasf" localSheetId="19" hidden="1">{"'Sheet1'!$L$16"}</definedName>
    <definedName name="fasf" localSheetId="20" hidden="1">{"'Sheet1'!$L$16"}</definedName>
    <definedName name="fasf" localSheetId="22" hidden="1">{"'Sheet1'!$L$16"}</definedName>
    <definedName name="fasf" localSheetId="24" hidden="1">{"'Sheet1'!$L$16"}</definedName>
    <definedName name="fasf" localSheetId="28" hidden="1">{"'Sheet1'!$L$16"}</definedName>
    <definedName name="fasf" localSheetId="14" hidden="1">{"'Sheet1'!$L$16"}</definedName>
    <definedName name="fasf" hidden="1">{"'Sheet1'!$L$16"}</definedName>
    <definedName name="fasfa" localSheetId="12" hidden="1">{"'Sheet1'!$L$16"}</definedName>
    <definedName name="fasfa" localSheetId="11" hidden="1">{"'Sheet1'!$L$16"}</definedName>
    <definedName name="fasfa" localSheetId="13" hidden="1">{"'Sheet1'!$L$16"}</definedName>
    <definedName name="fasfa" localSheetId="16" hidden="1">{"'Sheet1'!$L$16"}</definedName>
    <definedName name="fasfa" localSheetId="21" hidden="1">{"'Sheet1'!$L$16"}</definedName>
    <definedName name="fasfa" localSheetId="18" hidden="1">{"'Sheet1'!$L$16"}</definedName>
    <definedName name="fasfa" localSheetId="19" hidden="1">{"'Sheet1'!$L$16"}</definedName>
    <definedName name="fasfa" localSheetId="20" hidden="1">{"'Sheet1'!$L$16"}</definedName>
    <definedName name="fasfa" localSheetId="22" hidden="1">{"'Sheet1'!$L$16"}</definedName>
    <definedName name="fasfa" localSheetId="24" hidden="1">{"'Sheet1'!$L$16"}</definedName>
    <definedName name="fasfa" localSheetId="28" hidden="1">{"'Sheet1'!$L$16"}</definedName>
    <definedName name="fasfa" localSheetId="14" hidden="1">{"'Sheet1'!$L$16"}</definedName>
    <definedName name="fasfa" hidden="1">{"'Sheet1'!$L$16"}</definedName>
    <definedName name="fasfaga" localSheetId="12" hidden="1">{"'Sheet1'!$L$16"}</definedName>
    <definedName name="fasfaga" localSheetId="11" hidden="1">{"'Sheet1'!$L$16"}</definedName>
    <definedName name="fasfaga" localSheetId="13" hidden="1">{"'Sheet1'!$L$16"}</definedName>
    <definedName name="fasfaga" localSheetId="16" hidden="1">{"'Sheet1'!$L$16"}</definedName>
    <definedName name="fasfaga" localSheetId="21" hidden="1">{"'Sheet1'!$L$16"}</definedName>
    <definedName name="fasfaga" localSheetId="18" hidden="1">{"'Sheet1'!$L$16"}</definedName>
    <definedName name="fasfaga" localSheetId="19" hidden="1">{"'Sheet1'!$L$16"}</definedName>
    <definedName name="fasfaga" localSheetId="20" hidden="1">{"'Sheet1'!$L$16"}</definedName>
    <definedName name="fasfaga" localSheetId="22" hidden="1">{"'Sheet1'!$L$16"}</definedName>
    <definedName name="fasfaga" localSheetId="24" hidden="1">{"'Sheet1'!$L$16"}</definedName>
    <definedName name="fasfaga" localSheetId="28" hidden="1">{"'Sheet1'!$L$16"}</definedName>
    <definedName name="fasfaga" localSheetId="14" hidden="1">{"'Sheet1'!$L$16"}</definedName>
    <definedName name="fasfaga" hidden="1">{"'Sheet1'!$L$16"}</definedName>
    <definedName name="fasfs" localSheetId="12" hidden="1">{#N/A,#N/A,FALSE,"CCTV"}</definedName>
    <definedName name="fasfs" localSheetId="11" hidden="1">{#N/A,#N/A,FALSE,"CCTV"}</definedName>
    <definedName name="fasfs" localSheetId="13" hidden="1">{#N/A,#N/A,FALSE,"CCTV"}</definedName>
    <definedName name="fasfs" localSheetId="16" hidden="1">{#N/A,#N/A,FALSE,"CCTV"}</definedName>
    <definedName name="fasfs" localSheetId="21" hidden="1">{#N/A,#N/A,FALSE,"CCTV"}</definedName>
    <definedName name="fasfs" localSheetId="18" hidden="1">{#N/A,#N/A,FALSE,"CCTV"}</definedName>
    <definedName name="fasfs" localSheetId="19" hidden="1">{#N/A,#N/A,FALSE,"CCTV"}</definedName>
    <definedName name="fasfs" localSheetId="20" hidden="1">{#N/A,#N/A,FALSE,"CCTV"}</definedName>
    <definedName name="fasfs" localSheetId="22" hidden="1">{#N/A,#N/A,FALSE,"CCTV"}</definedName>
    <definedName name="fasfs" localSheetId="24" hidden="1">{#N/A,#N/A,FALSE,"CCTV"}</definedName>
    <definedName name="fasfs" localSheetId="28" hidden="1">{#N/A,#N/A,FALSE,"CCTV"}</definedName>
    <definedName name="fasfs" localSheetId="14" hidden="1">{#N/A,#N/A,FALSE,"CCTV"}</definedName>
    <definedName name="fasfs" hidden="1">{#N/A,#N/A,FALSE,"CCTV"}</definedName>
    <definedName name="fasfsadfs" localSheetId="12" hidden="1">{"'Sheet1'!$L$16"}</definedName>
    <definedName name="fasfsadfs" localSheetId="11" hidden="1">{"'Sheet1'!$L$16"}</definedName>
    <definedName name="fasfsadfs" localSheetId="13" hidden="1">{"'Sheet1'!$L$16"}</definedName>
    <definedName name="fasfsadfs" localSheetId="16" hidden="1">{"'Sheet1'!$L$16"}</definedName>
    <definedName name="fasfsadfs" localSheetId="21" hidden="1">{"'Sheet1'!$L$16"}</definedName>
    <definedName name="fasfsadfs" localSheetId="18" hidden="1">{"'Sheet1'!$L$16"}</definedName>
    <definedName name="fasfsadfs" localSheetId="19" hidden="1">{"'Sheet1'!$L$16"}</definedName>
    <definedName name="fasfsadfs" localSheetId="20" hidden="1">{"'Sheet1'!$L$16"}</definedName>
    <definedName name="fasfsadfs" localSheetId="22" hidden="1">{"'Sheet1'!$L$16"}</definedName>
    <definedName name="fasfsadfs" localSheetId="24" hidden="1">{"'Sheet1'!$L$16"}</definedName>
    <definedName name="fasfsadfs" localSheetId="28" hidden="1">{"'Sheet1'!$L$16"}</definedName>
    <definedName name="fasfsadfs" localSheetId="14" hidden="1">{"'Sheet1'!$L$16"}</definedName>
    <definedName name="fasfsadfs" hidden="1">{"'Sheet1'!$L$16"}</definedName>
    <definedName name="FASFSD" localSheetId="12" hidden="1">{"'Sheet1'!$L$16"}</definedName>
    <definedName name="FASFSD" localSheetId="11" hidden="1">{"'Sheet1'!$L$16"}</definedName>
    <definedName name="FASFSD" localSheetId="13" hidden="1">{"'Sheet1'!$L$16"}</definedName>
    <definedName name="FASFSD" localSheetId="16" hidden="1">{"'Sheet1'!$L$16"}</definedName>
    <definedName name="FASFSD" localSheetId="21" hidden="1">{"'Sheet1'!$L$16"}</definedName>
    <definedName name="FASFSD" localSheetId="18" hidden="1">{"'Sheet1'!$L$16"}</definedName>
    <definedName name="FASFSD" localSheetId="19" hidden="1">{"'Sheet1'!$L$16"}</definedName>
    <definedName name="FASFSD" localSheetId="20" hidden="1">{"'Sheet1'!$L$16"}</definedName>
    <definedName name="FASFSD" localSheetId="22" hidden="1">{"'Sheet1'!$L$16"}</definedName>
    <definedName name="FASFSD" localSheetId="24" hidden="1">{"'Sheet1'!$L$16"}</definedName>
    <definedName name="FASFSD" localSheetId="28" hidden="1">{"'Sheet1'!$L$16"}</definedName>
    <definedName name="FASFSD" localSheetId="14" hidden="1">{"'Sheet1'!$L$16"}</definedName>
    <definedName name="FASFSD" hidden="1">{"'Sheet1'!$L$16"}</definedName>
    <definedName name="fasfsdfsdfasdfsdfsd" localSheetId="12" hidden="1">{#N/A,#N/A,TRUE,"Basic";#N/A,#N/A,TRUE,"EXT-TABLE";#N/A,#N/A,TRUE,"STEEL";#N/A,#N/A,TRUE,"INT-Table";#N/A,#N/A,TRUE,"STEEL";#N/A,#N/A,TRUE,"Door"}</definedName>
    <definedName name="fasfsdfsdfasdfsdfsd" localSheetId="11" hidden="1">{#N/A,#N/A,TRUE,"Basic";#N/A,#N/A,TRUE,"EXT-TABLE";#N/A,#N/A,TRUE,"STEEL";#N/A,#N/A,TRUE,"INT-Table";#N/A,#N/A,TRUE,"STEEL";#N/A,#N/A,TRUE,"Door"}</definedName>
    <definedName name="fasfsdfsdfasdfsdfsd" localSheetId="13" hidden="1">{#N/A,#N/A,TRUE,"Basic";#N/A,#N/A,TRUE,"EXT-TABLE";#N/A,#N/A,TRUE,"STEEL";#N/A,#N/A,TRUE,"INT-Table";#N/A,#N/A,TRUE,"STEEL";#N/A,#N/A,TRUE,"Door"}</definedName>
    <definedName name="fasfsdfsdfasdfsdfsd" localSheetId="16" hidden="1">{#N/A,#N/A,TRUE,"Basic";#N/A,#N/A,TRUE,"EXT-TABLE";#N/A,#N/A,TRUE,"STEEL";#N/A,#N/A,TRUE,"INT-Table";#N/A,#N/A,TRUE,"STEEL";#N/A,#N/A,TRUE,"Door"}</definedName>
    <definedName name="fasfsdfsdfasdfsdfsd" localSheetId="21" hidden="1">{#N/A,#N/A,TRUE,"Basic";#N/A,#N/A,TRUE,"EXT-TABLE";#N/A,#N/A,TRUE,"STEEL";#N/A,#N/A,TRUE,"INT-Table";#N/A,#N/A,TRUE,"STEEL";#N/A,#N/A,TRUE,"Door"}</definedName>
    <definedName name="fasfsdfsdfasdfsdfsd" localSheetId="18" hidden="1">{#N/A,#N/A,TRUE,"Basic";#N/A,#N/A,TRUE,"EXT-TABLE";#N/A,#N/A,TRUE,"STEEL";#N/A,#N/A,TRUE,"INT-Table";#N/A,#N/A,TRUE,"STEEL";#N/A,#N/A,TRUE,"Door"}</definedName>
    <definedName name="fasfsdfsdfasdfsdfsd" localSheetId="19" hidden="1">{#N/A,#N/A,TRUE,"Basic";#N/A,#N/A,TRUE,"EXT-TABLE";#N/A,#N/A,TRUE,"STEEL";#N/A,#N/A,TRUE,"INT-Table";#N/A,#N/A,TRUE,"STEEL";#N/A,#N/A,TRUE,"Door"}</definedName>
    <definedName name="fasfsdfsdfasdfsdfsd" localSheetId="20" hidden="1">{#N/A,#N/A,TRUE,"Basic";#N/A,#N/A,TRUE,"EXT-TABLE";#N/A,#N/A,TRUE,"STEEL";#N/A,#N/A,TRUE,"INT-Table";#N/A,#N/A,TRUE,"STEEL";#N/A,#N/A,TRUE,"Door"}</definedName>
    <definedName name="fasfsdfsdfasdfsdfsd" localSheetId="22" hidden="1">{#N/A,#N/A,TRUE,"Basic";#N/A,#N/A,TRUE,"EXT-TABLE";#N/A,#N/A,TRUE,"STEEL";#N/A,#N/A,TRUE,"INT-Table";#N/A,#N/A,TRUE,"STEEL";#N/A,#N/A,TRUE,"Door"}</definedName>
    <definedName name="fasfsdfsdfasdfsdfsd" localSheetId="24" hidden="1">{#N/A,#N/A,TRUE,"Basic";#N/A,#N/A,TRUE,"EXT-TABLE";#N/A,#N/A,TRUE,"STEEL";#N/A,#N/A,TRUE,"INT-Table";#N/A,#N/A,TRUE,"STEEL";#N/A,#N/A,TRUE,"Door"}</definedName>
    <definedName name="fasfsdfsdfasdfsdfsd" localSheetId="28" hidden="1">{#N/A,#N/A,TRUE,"Basic";#N/A,#N/A,TRUE,"EXT-TABLE";#N/A,#N/A,TRUE,"STEEL";#N/A,#N/A,TRUE,"INT-Table";#N/A,#N/A,TRUE,"STEEL";#N/A,#N/A,TRUE,"Door"}</definedName>
    <definedName name="fasfsdfsdfasdfsdfsd" localSheetId="14" hidden="1">{#N/A,#N/A,TRUE,"Basic";#N/A,#N/A,TRUE,"EXT-TABLE";#N/A,#N/A,TRUE,"STEEL";#N/A,#N/A,TRUE,"INT-Table";#N/A,#N/A,TRUE,"STEEL";#N/A,#N/A,TRUE,"Door"}</definedName>
    <definedName name="fasfsdfsdfasdfsdfsd" hidden="1">{#N/A,#N/A,TRUE,"Basic";#N/A,#N/A,TRUE,"EXT-TABLE";#N/A,#N/A,TRUE,"STEEL";#N/A,#N/A,TRUE,"INT-Table";#N/A,#N/A,TRUE,"STEEL";#N/A,#N/A,TRUE,"Door"}</definedName>
    <definedName name="fasfsdfsdfasdfsdfsd_1" localSheetId="12" hidden="1">{#N/A,#N/A,TRUE,"Basic";#N/A,#N/A,TRUE,"EXT-TABLE";#N/A,#N/A,TRUE,"STEEL";#N/A,#N/A,TRUE,"INT-Table";#N/A,#N/A,TRUE,"STEEL";#N/A,#N/A,TRUE,"Door"}</definedName>
    <definedName name="fasfsdfsdfasdfsdfsd_1" localSheetId="11" hidden="1">{#N/A,#N/A,TRUE,"Basic";#N/A,#N/A,TRUE,"EXT-TABLE";#N/A,#N/A,TRUE,"STEEL";#N/A,#N/A,TRUE,"INT-Table";#N/A,#N/A,TRUE,"STEEL";#N/A,#N/A,TRUE,"Door"}</definedName>
    <definedName name="fasfsdfsdfasdfsdfsd_1" localSheetId="13" hidden="1">{#N/A,#N/A,TRUE,"Basic";#N/A,#N/A,TRUE,"EXT-TABLE";#N/A,#N/A,TRUE,"STEEL";#N/A,#N/A,TRUE,"INT-Table";#N/A,#N/A,TRUE,"STEEL";#N/A,#N/A,TRUE,"Door"}</definedName>
    <definedName name="fasfsdfsdfasdfsdfsd_1" localSheetId="16" hidden="1">{#N/A,#N/A,TRUE,"Basic";#N/A,#N/A,TRUE,"EXT-TABLE";#N/A,#N/A,TRUE,"STEEL";#N/A,#N/A,TRUE,"INT-Table";#N/A,#N/A,TRUE,"STEEL";#N/A,#N/A,TRUE,"Door"}</definedName>
    <definedName name="fasfsdfsdfasdfsdfsd_1" localSheetId="21" hidden="1">{#N/A,#N/A,TRUE,"Basic";#N/A,#N/A,TRUE,"EXT-TABLE";#N/A,#N/A,TRUE,"STEEL";#N/A,#N/A,TRUE,"INT-Table";#N/A,#N/A,TRUE,"STEEL";#N/A,#N/A,TRUE,"Door"}</definedName>
    <definedName name="fasfsdfsdfasdfsdfsd_1" localSheetId="18" hidden="1">{#N/A,#N/A,TRUE,"Basic";#N/A,#N/A,TRUE,"EXT-TABLE";#N/A,#N/A,TRUE,"STEEL";#N/A,#N/A,TRUE,"INT-Table";#N/A,#N/A,TRUE,"STEEL";#N/A,#N/A,TRUE,"Door"}</definedName>
    <definedName name="fasfsdfsdfasdfsdfsd_1" localSheetId="19" hidden="1">{#N/A,#N/A,TRUE,"Basic";#N/A,#N/A,TRUE,"EXT-TABLE";#N/A,#N/A,TRUE,"STEEL";#N/A,#N/A,TRUE,"INT-Table";#N/A,#N/A,TRUE,"STEEL";#N/A,#N/A,TRUE,"Door"}</definedName>
    <definedName name="fasfsdfsdfasdfsdfsd_1" localSheetId="20" hidden="1">{#N/A,#N/A,TRUE,"Basic";#N/A,#N/A,TRUE,"EXT-TABLE";#N/A,#N/A,TRUE,"STEEL";#N/A,#N/A,TRUE,"INT-Table";#N/A,#N/A,TRUE,"STEEL";#N/A,#N/A,TRUE,"Door"}</definedName>
    <definedName name="fasfsdfsdfasdfsdfsd_1" localSheetId="22" hidden="1">{#N/A,#N/A,TRUE,"Basic";#N/A,#N/A,TRUE,"EXT-TABLE";#N/A,#N/A,TRUE,"STEEL";#N/A,#N/A,TRUE,"INT-Table";#N/A,#N/A,TRUE,"STEEL";#N/A,#N/A,TRUE,"Door"}</definedName>
    <definedName name="fasfsdfsdfasdfsdfsd_1" localSheetId="24" hidden="1">{#N/A,#N/A,TRUE,"Basic";#N/A,#N/A,TRUE,"EXT-TABLE";#N/A,#N/A,TRUE,"STEEL";#N/A,#N/A,TRUE,"INT-Table";#N/A,#N/A,TRUE,"STEEL";#N/A,#N/A,TRUE,"Door"}</definedName>
    <definedName name="fasfsdfsdfasdfsdfsd_1" localSheetId="28" hidden="1">{#N/A,#N/A,TRUE,"Basic";#N/A,#N/A,TRUE,"EXT-TABLE";#N/A,#N/A,TRUE,"STEEL";#N/A,#N/A,TRUE,"INT-Table";#N/A,#N/A,TRUE,"STEEL";#N/A,#N/A,TRUE,"Door"}</definedName>
    <definedName name="fasfsdfsdfasdfsdfsd_1" localSheetId="14" hidden="1">{#N/A,#N/A,TRUE,"Basic";#N/A,#N/A,TRUE,"EXT-TABLE";#N/A,#N/A,TRUE,"STEEL";#N/A,#N/A,TRUE,"INT-Table";#N/A,#N/A,TRUE,"STEEL";#N/A,#N/A,TRUE,"Door"}</definedName>
    <definedName name="fasfsdfsdfasdfsdfsd_1" hidden="1">{#N/A,#N/A,TRUE,"Basic";#N/A,#N/A,TRUE,"EXT-TABLE";#N/A,#N/A,TRUE,"STEEL";#N/A,#N/A,TRUE,"INT-Table";#N/A,#N/A,TRUE,"STEEL";#N/A,#N/A,TRUE,"Door"}</definedName>
    <definedName name="FASFSFSF" localSheetId="12" hidden="1">{#N/A,#N/A,FALSE,"지침";#N/A,#N/A,FALSE,"환경분석";#N/A,#N/A,FALSE,"Sheet16"}</definedName>
    <definedName name="FASFSFSF" localSheetId="11" hidden="1">{#N/A,#N/A,FALSE,"지침";#N/A,#N/A,FALSE,"환경분석";#N/A,#N/A,FALSE,"Sheet16"}</definedName>
    <definedName name="FASFSFSF" localSheetId="13" hidden="1">{#N/A,#N/A,FALSE,"지침";#N/A,#N/A,FALSE,"환경분석";#N/A,#N/A,FALSE,"Sheet16"}</definedName>
    <definedName name="FASFSFSF" localSheetId="16" hidden="1">{#N/A,#N/A,FALSE,"지침";#N/A,#N/A,FALSE,"환경분석";#N/A,#N/A,FALSE,"Sheet16"}</definedName>
    <definedName name="FASFSFSF" localSheetId="21" hidden="1">{#N/A,#N/A,FALSE,"지침";#N/A,#N/A,FALSE,"환경분석";#N/A,#N/A,FALSE,"Sheet16"}</definedName>
    <definedName name="FASFSFSF" localSheetId="18" hidden="1">{#N/A,#N/A,FALSE,"지침";#N/A,#N/A,FALSE,"환경분석";#N/A,#N/A,FALSE,"Sheet16"}</definedName>
    <definedName name="FASFSFSF" localSheetId="19" hidden="1">{#N/A,#N/A,FALSE,"지침";#N/A,#N/A,FALSE,"환경분석";#N/A,#N/A,FALSE,"Sheet16"}</definedName>
    <definedName name="FASFSFSF" localSheetId="20" hidden="1">{#N/A,#N/A,FALSE,"지침";#N/A,#N/A,FALSE,"환경분석";#N/A,#N/A,FALSE,"Sheet16"}</definedName>
    <definedName name="FASFSFSF" localSheetId="22" hidden="1">{#N/A,#N/A,FALSE,"지침";#N/A,#N/A,FALSE,"환경분석";#N/A,#N/A,FALSE,"Sheet16"}</definedName>
    <definedName name="FASFSFSF" localSheetId="24" hidden="1">{#N/A,#N/A,FALSE,"지침";#N/A,#N/A,FALSE,"환경분석";#N/A,#N/A,FALSE,"Sheet16"}</definedName>
    <definedName name="FASFSFSF" localSheetId="28" hidden="1">{#N/A,#N/A,FALSE,"지침";#N/A,#N/A,FALSE,"환경분석";#N/A,#N/A,FALSE,"Sheet16"}</definedName>
    <definedName name="FASFSFSF" localSheetId="14" hidden="1">{#N/A,#N/A,FALSE,"지침";#N/A,#N/A,FALSE,"환경분석";#N/A,#N/A,FALSE,"Sheet16"}</definedName>
    <definedName name="FASFSFSF" hidden="1">{#N/A,#N/A,FALSE,"지침";#N/A,#N/A,FALSE,"환경분석";#N/A,#N/A,FALSE,"Sheet16"}</definedName>
    <definedName name="FASG" hidden="1">#REF!</definedName>
    <definedName name="fawe" localSheetId="12" hidden="1">{"'Sheet1'!$L$16"}</definedName>
    <definedName name="fawe" localSheetId="11" hidden="1">{"'Sheet1'!$L$16"}</definedName>
    <definedName name="fawe" localSheetId="13" hidden="1">{"'Sheet1'!$L$16"}</definedName>
    <definedName name="fawe" localSheetId="16" hidden="1">{"'Sheet1'!$L$16"}</definedName>
    <definedName name="fawe" localSheetId="21" hidden="1">{"'Sheet1'!$L$16"}</definedName>
    <definedName name="fawe" localSheetId="18" hidden="1">{"'Sheet1'!$L$16"}</definedName>
    <definedName name="fawe" localSheetId="19" hidden="1">{"'Sheet1'!$L$16"}</definedName>
    <definedName name="fawe" localSheetId="20" hidden="1">{"'Sheet1'!$L$16"}</definedName>
    <definedName name="fawe" localSheetId="22" hidden="1">{"'Sheet1'!$L$16"}</definedName>
    <definedName name="fawe" localSheetId="24" hidden="1">{"'Sheet1'!$L$16"}</definedName>
    <definedName name="fawe" localSheetId="28" hidden="1">{"'Sheet1'!$L$16"}</definedName>
    <definedName name="fawe" localSheetId="14" hidden="1">{"'Sheet1'!$L$16"}</definedName>
    <definedName name="fawe" hidden="1">{"'Sheet1'!$L$16"}</definedName>
    <definedName name="fawew" localSheetId="12" hidden="1">{"'Sheet1'!$L$16"}</definedName>
    <definedName name="fawew" localSheetId="11" hidden="1">{"'Sheet1'!$L$16"}</definedName>
    <definedName name="fawew" localSheetId="13" hidden="1">{"'Sheet1'!$L$16"}</definedName>
    <definedName name="fawew" localSheetId="16" hidden="1">{"'Sheet1'!$L$16"}</definedName>
    <definedName name="fawew" localSheetId="21" hidden="1">{"'Sheet1'!$L$16"}</definedName>
    <definedName name="fawew" localSheetId="18" hidden="1">{"'Sheet1'!$L$16"}</definedName>
    <definedName name="fawew" localSheetId="19" hidden="1">{"'Sheet1'!$L$16"}</definedName>
    <definedName name="fawew" localSheetId="20" hidden="1">{"'Sheet1'!$L$16"}</definedName>
    <definedName name="fawew" localSheetId="22" hidden="1">{"'Sheet1'!$L$16"}</definedName>
    <definedName name="fawew" localSheetId="24" hidden="1">{"'Sheet1'!$L$16"}</definedName>
    <definedName name="fawew" localSheetId="28" hidden="1">{"'Sheet1'!$L$16"}</definedName>
    <definedName name="fawew" localSheetId="14" hidden="1">{"'Sheet1'!$L$16"}</definedName>
    <definedName name="fawew" hidden="1">{"'Sheet1'!$L$16"}</definedName>
    <definedName name="fbafdbaf" hidden="1">#REF!</definedName>
    <definedName name="fbdfffffffffgf" hidden="1">#REF!</definedName>
    <definedName name="fbdg" hidden="1">#REF!</definedName>
    <definedName name="fbfbfdb" hidden="1">#REF!</definedName>
    <definedName name="fbfdbdabf" hidden="1">#REF!</definedName>
    <definedName name="fbfdbdddddddddddddd" hidden="1">#REF!</definedName>
    <definedName name="fbj" localSheetId="12" hidden="1">{#N/A,#N/A,FALSE,"CCTV"}</definedName>
    <definedName name="fbj" localSheetId="11" hidden="1">{#N/A,#N/A,FALSE,"CCTV"}</definedName>
    <definedName name="fbj" localSheetId="13" hidden="1">{#N/A,#N/A,FALSE,"CCTV"}</definedName>
    <definedName name="fbj" localSheetId="16" hidden="1">{#N/A,#N/A,FALSE,"CCTV"}</definedName>
    <definedName name="fbj" localSheetId="21" hidden="1">{#N/A,#N/A,FALSE,"CCTV"}</definedName>
    <definedName name="fbj" localSheetId="18" hidden="1">{#N/A,#N/A,FALSE,"CCTV"}</definedName>
    <definedName name="fbj" localSheetId="19" hidden="1">{#N/A,#N/A,FALSE,"CCTV"}</definedName>
    <definedName name="fbj" localSheetId="20" hidden="1">{#N/A,#N/A,FALSE,"CCTV"}</definedName>
    <definedName name="fbj" localSheetId="22" hidden="1">{#N/A,#N/A,FALSE,"CCTV"}</definedName>
    <definedName name="fbj" localSheetId="24" hidden="1">{#N/A,#N/A,FALSE,"CCTV"}</definedName>
    <definedName name="fbj" localSheetId="28" hidden="1">{#N/A,#N/A,FALSE,"CCTV"}</definedName>
    <definedName name="fbj" localSheetId="14" hidden="1">{#N/A,#N/A,FALSE,"CCTV"}</definedName>
    <definedName name="fbj" hidden="1">{#N/A,#N/A,FALSE,"CCTV"}</definedName>
    <definedName name="FBSEEBASD" localSheetId="12" hidden="1">{"'Sheet1'!$L$16"}</definedName>
    <definedName name="FBSEEBASD" localSheetId="11" hidden="1">{"'Sheet1'!$L$16"}</definedName>
    <definedName name="FBSEEBASD" localSheetId="13" hidden="1">{"'Sheet1'!$L$16"}</definedName>
    <definedName name="FBSEEBASD" localSheetId="16" hidden="1">{"'Sheet1'!$L$16"}</definedName>
    <definedName name="FBSEEBASD" localSheetId="21" hidden="1">{"'Sheet1'!$L$16"}</definedName>
    <definedName name="FBSEEBASD" localSheetId="18" hidden="1">{"'Sheet1'!$L$16"}</definedName>
    <definedName name="FBSEEBASD" localSheetId="19" hidden="1">{"'Sheet1'!$L$16"}</definedName>
    <definedName name="FBSEEBASD" localSheetId="20" hidden="1">{"'Sheet1'!$L$16"}</definedName>
    <definedName name="FBSEEBASD" localSheetId="22" hidden="1">{"'Sheet1'!$L$16"}</definedName>
    <definedName name="FBSEEBASD" localSheetId="24" hidden="1">{"'Sheet1'!$L$16"}</definedName>
    <definedName name="FBSEEBASD" localSheetId="28" hidden="1">{"'Sheet1'!$L$16"}</definedName>
    <definedName name="FBSEEBASD" localSheetId="14" hidden="1">{"'Sheet1'!$L$16"}</definedName>
    <definedName name="FBSEEBASD" hidden="1">{"'Sheet1'!$L$16"}</definedName>
    <definedName name="fbzfd" hidden="1">#REF!</definedName>
    <definedName name="fc">#REF!</definedName>
    <definedName name="fÇ" localSheetId="12" hidden="1">{"'Sheet1'!$L$16"}</definedName>
    <definedName name="fÇ" localSheetId="11" hidden="1">{"'Sheet1'!$L$16"}</definedName>
    <definedName name="fÇ" localSheetId="13" hidden="1">{"'Sheet1'!$L$16"}</definedName>
    <definedName name="fÇ" localSheetId="16" hidden="1">{"'Sheet1'!$L$16"}</definedName>
    <definedName name="fÇ" localSheetId="21" hidden="1">{"'Sheet1'!$L$16"}</definedName>
    <definedName name="fÇ" localSheetId="18" hidden="1">{"'Sheet1'!$L$16"}</definedName>
    <definedName name="fÇ" localSheetId="19" hidden="1">{"'Sheet1'!$L$16"}</definedName>
    <definedName name="fÇ" localSheetId="20" hidden="1">{"'Sheet1'!$L$16"}</definedName>
    <definedName name="fÇ" localSheetId="22" hidden="1">{"'Sheet1'!$L$16"}</definedName>
    <definedName name="fÇ" localSheetId="24" hidden="1">{"'Sheet1'!$L$16"}</definedName>
    <definedName name="fÇ" localSheetId="28" hidden="1">{"'Sheet1'!$L$16"}</definedName>
    <definedName name="fÇ" localSheetId="14" hidden="1">{"'Sheet1'!$L$16"}</definedName>
    <definedName name="fÇ" hidden="1">{"'Sheet1'!$L$16"}</definedName>
    <definedName name="fc_">#REF!</definedName>
    <definedName name="Fc102p22">#REF!</definedName>
    <definedName name="FC5_total" hidden="1">#REF!</definedName>
    <definedName name="FC6_total" hidden="1">#REF!</definedName>
    <definedName name="fcae" localSheetId="12" hidden="1">{"'Sheet1'!$L$16"}</definedName>
    <definedName name="fcae" localSheetId="11" hidden="1">{"'Sheet1'!$L$16"}</definedName>
    <definedName name="fcae" localSheetId="13" hidden="1">{"'Sheet1'!$L$16"}</definedName>
    <definedName name="fcae" localSheetId="16" hidden="1">{"'Sheet1'!$L$16"}</definedName>
    <definedName name="fcae" localSheetId="21" hidden="1">{"'Sheet1'!$L$16"}</definedName>
    <definedName name="fcae" localSheetId="18" hidden="1">{"'Sheet1'!$L$16"}</definedName>
    <definedName name="fcae" localSheetId="19" hidden="1">{"'Sheet1'!$L$16"}</definedName>
    <definedName name="fcae" localSheetId="20" hidden="1">{"'Sheet1'!$L$16"}</definedName>
    <definedName name="fcae" localSheetId="22" hidden="1">{"'Sheet1'!$L$16"}</definedName>
    <definedName name="fcae" localSheetId="24" hidden="1">{"'Sheet1'!$L$16"}</definedName>
    <definedName name="fcae" localSheetId="28" hidden="1">{"'Sheet1'!$L$16"}</definedName>
    <definedName name="fcae" localSheetId="14" hidden="1">{"'Sheet1'!$L$16"}</definedName>
    <definedName name="fcae" hidden="1">{"'Sheet1'!$L$16"}</definedName>
    <definedName name="FCode" hidden="1">#REF!</definedName>
    <definedName name="fcxbv" hidden="1">#REF!</definedName>
    <definedName name="fd" localSheetId="12">{"Book1"}</definedName>
    <definedName name="fd" localSheetId="11">{"Book1"}</definedName>
    <definedName name="fd" localSheetId="13">{"Book1"}</definedName>
    <definedName name="fd" localSheetId="16">{"Book1"}</definedName>
    <definedName name="fd" localSheetId="21">{"Book1"}</definedName>
    <definedName name="fd" localSheetId="18">{"Book1"}</definedName>
    <definedName name="fd" localSheetId="19">{"Book1"}</definedName>
    <definedName name="fd" localSheetId="20">{"Book1"}</definedName>
    <definedName name="fd" localSheetId="22">{"Book1"}</definedName>
    <definedName name="fd" localSheetId="24">{"Book1"}</definedName>
    <definedName name="fd" localSheetId="28">{"Book1"}</definedName>
    <definedName name="fd" localSheetId="14">{"Book1"}</definedName>
    <definedName name="fd">{"Book1"}</definedName>
    <definedName name="fđ1" hidden="1">#REF!</definedName>
    <definedName name="fda" hidden="1">#REF!</definedName>
    <definedName name="FDAFW" localSheetId="12" hidden="1">{"'Sheet1'!$L$16"}</definedName>
    <definedName name="FDAFW" localSheetId="11" hidden="1">{"'Sheet1'!$L$16"}</definedName>
    <definedName name="FDAFW" localSheetId="13" hidden="1">{"'Sheet1'!$L$16"}</definedName>
    <definedName name="FDAFW" localSheetId="16" hidden="1">{"'Sheet1'!$L$16"}</definedName>
    <definedName name="FDAFW" localSheetId="21" hidden="1">{"'Sheet1'!$L$16"}</definedName>
    <definedName name="FDAFW" localSheetId="18" hidden="1">{"'Sheet1'!$L$16"}</definedName>
    <definedName name="FDAFW" localSheetId="19" hidden="1">{"'Sheet1'!$L$16"}</definedName>
    <definedName name="FDAFW" localSheetId="20" hidden="1">{"'Sheet1'!$L$16"}</definedName>
    <definedName name="FDAFW" localSheetId="22" hidden="1">{"'Sheet1'!$L$16"}</definedName>
    <definedName name="FDAFW" localSheetId="24" hidden="1">{"'Sheet1'!$L$16"}</definedName>
    <definedName name="FDAFW" localSheetId="28" hidden="1">{"'Sheet1'!$L$16"}</definedName>
    <definedName name="FDAFW" localSheetId="14" hidden="1">{"'Sheet1'!$L$16"}</definedName>
    <definedName name="FDAFW" hidden="1">{"'Sheet1'!$L$16"}</definedName>
    <definedName name="fdasd" localSheetId="12" hidden="1">{"'Sheet1'!$L$16"}</definedName>
    <definedName name="fdasd" localSheetId="11" hidden="1">{"'Sheet1'!$L$16"}</definedName>
    <definedName name="fdasd" localSheetId="13" hidden="1">{"'Sheet1'!$L$16"}</definedName>
    <definedName name="fdasd" localSheetId="16" hidden="1">{"'Sheet1'!$L$16"}</definedName>
    <definedName name="fdasd" localSheetId="21" hidden="1">{"'Sheet1'!$L$16"}</definedName>
    <definedName name="fdasd" localSheetId="18" hidden="1">{"'Sheet1'!$L$16"}</definedName>
    <definedName name="fdasd" localSheetId="19" hidden="1">{"'Sheet1'!$L$16"}</definedName>
    <definedName name="fdasd" localSheetId="20" hidden="1">{"'Sheet1'!$L$16"}</definedName>
    <definedName name="fdasd" localSheetId="22" hidden="1">{"'Sheet1'!$L$16"}</definedName>
    <definedName name="fdasd" localSheetId="24" hidden="1">{"'Sheet1'!$L$16"}</definedName>
    <definedName name="fdasd" localSheetId="28" hidden="1">{"'Sheet1'!$L$16"}</definedName>
    <definedName name="fdasd" localSheetId="14" hidden="1">{"'Sheet1'!$L$16"}</definedName>
    <definedName name="fdasd" hidden="1">{"'Sheet1'!$L$16"}</definedName>
    <definedName name="fdasfa" localSheetId="12" hidden="1">{"'Sheet1'!$L$16"}</definedName>
    <definedName name="fdasfa" localSheetId="11" hidden="1">{"'Sheet1'!$L$16"}</definedName>
    <definedName name="fdasfa" localSheetId="13" hidden="1">{"'Sheet1'!$L$16"}</definedName>
    <definedName name="fdasfa" localSheetId="16" hidden="1">{"'Sheet1'!$L$16"}</definedName>
    <definedName name="fdasfa" localSheetId="21" hidden="1">{"'Sheet1'!$L$16"}</definedName>
    <definedName name="fdasfa" localSheetId="18" hidden="1">{"'Sheet1'!$L$16"}</definedName>
    <definedName name="fdasfa" localSheetId="19" hidden="1">{"'Sheet1'!$L$16"}</definedName>
    <definedName name="fdasfa" localSheetId="20" hidden="1">{"'Sheet1'!$L$16"}</definedName>
    <definedName name="fdasfa" localSheetId="22" hidden="1">{"'Sheet1'!$L$16"}</definedName>
    <definedName name="fdasfa" localSheetId="24" hidden="1">{"'Sheet1'!$L$16"}</definedName>
    <definedName name="fdasfa" localSheetId="28" hidden="1">{"'Sheet1'!$L$16"}</definedName>
    <definedName name="fdasfa" localSheetId="14" hidden="1">{"'Sheet1'!$L$16"}</definedName>
    <definedName name="fdasfa" hidden="1">{"'Sheet1'!$L$16"}</definedName>
    <definedName name="fdasfadf" hidden="1">#REF!</definedName>
    <definedName name="fdasfds" localSheetId="12" hidden="1">{#N/A,#N/A,TRUE,"Cover sheet";#N/A,#N/A,TRUE,"INPUTS";#N/A,#N/A,TRUE,"OUTPUTS";#N/A,#N/A,TRUE,"VALUATION"}</definedName>
    <definedName name="fdasfds" localSheetId="11" hidden="1">{#N/A,#N/A,TRUE,"Cover sheet";#N/A,#N/A,TRUE,"INPUTS";#N/A,#N/A,TRUE,"OUTPUTS";#N/A,#N/A,TRUE,"VALUATION"}</definedName>
    <definedName name="fdasfds" localSheetId="13" hidden="1">{#N/A,#N/A,TRUE,"Cover sheet";#N/A,#N/A,TRUE,"INPUTS";#N/A,#N/A,TRUE,"OUTPUTS";#N/A,#N/A,TRUE,"VALUATION"}</definedName>
    <definedName name="fdasfds" localSheetId="16" hidden="1">{#N/A,#N/A,TRUE,"Cover sheet";#N/A,#N/A,TRUE,"INPUTS";#N/A,#N/A,TRUE,"OUTPUTS";#N/A,#N/A,TRUE,"VALUATION"}</definedName>
    <definedName name="fdasfds" localSheetId="21" hidden="1">{#N/A,#N/A,TRUE,"Cover sheet";#N/A,#N/A,TRUE,"INPUTS";#N/A,#N/A,TRUE,"OUTPUTS";#N/A,#N/A,TRUE,"VALUATION"}</definedName>
    <definedName name="fdasfds" localSheetId="18" hidden="1">{#N/A,#N/A,TRUE,"Cover sheet";#N/A,#N/A,TRUE,"INPUTS";#N/A,#N/A,TRUE,"OUTPUTS";#N/A,#N/A,TRUE,"VALUATION"}</definedName>
    <definedName name="fdasfds" localSheetId="19" hidden="1">{#N/A,#N/A,TRUE,"Cover sheet";#N/A,#N/A,TRUE,"INPUTS";#N/A,#N/A,TRUE,"OUTPUTS";#N/A,#N/A,TRUE,"VALUATION"}</definedName>
    <definedName name="fdasfds" localSheetId="20" hidden="1">{#N/A,#N/A,TRUE,"Cover sheet";#N/A,#N/A,TRUE,"INPUTS";#N/A,#N/A,TRUE,"OUTPUTS";#N/A,#N/A,TRUE,"VALUATION"}</definedName>
    <definedName name="fdasfds" localSheetId="22" hidden="1">{#N/A,#N/A,TRUE,"Cover sheet";#N/A,#N/A,TRUE,"INPUTS";#N/A,#N/A,TRUE,"OUTPUTS";#N/A,#N/A,TRUE,"VALUATION"}</definedName>
    <definedName name="fdasfds" localSheetId="24" hidden="1">{#N/A,#N/A,TRUE,"Cover sheet";#N/A,#N/A,TRUE,"INPUTS";#N/A,#N/A,TRUE,"OUTPUTS";#N/A,#N/A,TRUE,"VALUATION"}</definedName>
    <definedName name="fdasfds" localSheetId="28" hidden="1">{#N/A,#N/A,TRUE,"Cover sheet";#N/A,#N/A,TRUE,"INPUTS";#N/A,#N/A,TRUE,"OUTPUTS";#N/A,#N/A,TRUE,"VALUATION"}</definedName>
    <definedName name="fdasfds" localSheetId="14" hidden="1">{#N/A,#N/A,TRUE,"Cover sheet";#N/A,#N/A,TRUE,"INPUTS";#N/A,#N/A,TRUE,"OUTPUTS";#N/A,#N/A,TRUE,"VALUATION"}</definedName>
    <definedName name="fdasfds" hidden="1">{#N/A,#N/A,TRUE,"Cover sheet";#N/A,#N/A,TRUE,"INPUTS";#N/A,#N/A,TRUE,"OUTPUTS";#N/A,#N/A,TRUE,"VALUATION"}</definedName>
    <definedName name="fdasfdsa" localSheetId="12" hidden="1">{#N/A,#N/A,FALSE,"Chi tiÆt"}</definedName>
    <definedName name="fdasfdsa" localSheetId="11" hidden="1">{#N/A,#N/A,FALSE,"Chi tiÆt"}</definedName>
    <definedName name="fdasfdsa" localSheetId="13" hidden="1">{#N/A,#N/A,FALSE,"Chi tiÆt"}</definedName>
    <definedName name="fdasfdsa" localSheetId="16" hidden="1">{#N/A,#N/A,FALSE,"Chi tiÆt"}</definedName>
    <definedName name="fdasfdsa" localSheetId="21" hidden="1">{#N/A,#N/A,FALSE,"Chi tiÆt"}</definedName>
    <definedName name="fdasfdsa" localSheetId="18" hidden="1">{#N/A,#N/A,FALSE,"Chi tiÆt"}</definedName>
    <definedName name="fdasfdsa" localSheetId="19" hidden="1">{#N/A,#N/A,FALSE,"Chi tiÆt"}</definedName>
    <definedName name="fdasfdsa" localSheetId="20" hidden="1">{#N/A,#N/A,FALSE,"Chi tiÆt"}</definedName>
    <definedName name="fdasfdsa" localSheetId="22" hidden="1">{#N/A,#N/A,FALSE,"Chi tiÆt"}</definedName>
    <definedName name="fdasfdsa" localSheetId="24" hidden="1">{#N/A,#N/A,FALSE,"Chi tiÆt"}</definedName>
    <definedName name="fdasfdsa" localSheetId="28" hidden="1">{#N/A,#N/A,FALSE,"Chi tiÆt"}</definedName>
    <definedName name="fdasfdsa" localSheetId="14" hidden="1">{#N/A,#N/A,FALSE,"Chi tiÆt"}</definedName>
    <definedName name="fdasfdsa" hidden="1">{#N/A,#N/A,FALSE,"Chi tiÆt"}</definedName>
    <definedName name="fdbf" hidden="1">#REF!</definedName>
    <definedName name="fdbfshe" hidden="1">#REF!</definedName>
    <definedName name="fdbfzdh" hidden="1">#REF!</definedName>
    <definedName name="fdbgf" localSheetId="12" hidden="1">{#N/A,#N/A,FALSE,"Chi tiÆt"}</definedName>
    <definedName name="fdbgf" localSheetId="11" hidden="1">{#N/A,#N/A,FALSE,"Chi tiÆt"}</definedName>
    <definedName name="fdbgf" localSheetId="13" hidden="1">{#N/A,#N/A,FALSE,"Chi tiÆt"}</definedName>
    <definedName name="fdbgf" localSheetId="16" hidden="1">{#N/A,#N/A,FALSE,"Chi tiÆt"}</definedName>
    <definedName name="fdbgf" localSheetId="21" hidden="1">{#N/A,#N/A,FALSE,"Chi tiÆt"}</definedName>
    <definedName name="fdbgf" localSheetId="18" hidden="1">{#N/A,#N/A,FALSE,"Chi tiÆt"}</definedName>
    <definedName name="fdbgf" localSheetId="19" hidden="1">{#N/A,#N/A,FALSE,"Chi tiÆt"}</definedName>
    <definedName name="fdbgf" localSheetId="20" hidden="1">{#N/A,#N/A,FALSE,"Chi tiÆt"}</definedName>
    <definedName name="fdbgf" localSheetId="22" hidden="1">{#N/A,#N/A,FALSE,"Chi tiÆt"}</definedName>
    <definedName name="fdbgf" localSheetId="24" hidden="1">{#N/A,#N/A,FALSE,"Chi tiÆt"}</definedName>
    <definedName name="fdbgf" localSheetId="28" hidden="1">{#N/A,#N/A,FALSE,"Chi tiÆt"}</definedName>
    <definedName name="fdbgf" localSheetId="14" hidden="1">{#N/A,#N/A,FALSE,"Chi tiÆt"}</definedName>
    <definedName name="fdbgf" hidden="1">{#N/A,#N/A,FALSE,"Chi tiÆt"}</definedName>
    <definedName name="fdbgfh" hidden="1">#REF!</definedName>
    <definedName name="fdcvgfty" hidden="1">#REF!</definedName>
    <definedName name="fddffdsdffsdfs" hidden="1">#REF!</definedName>
    <definedName name="fddfhdfhdgh" localSheetId="12" hidden="1">{#N/A,#N/A,FALSE,"CCTV"}</definedName>
    <definedName name="fddfhdfhdgh" localSheetId="11" hidden="1">{#N/A,#N/A,FALSE,"CCTV"}</definedName>
    <definedName name="fddfhdfhdgh" localSheetId="13" hidden="1">{#N/A,#N/A,FALSE,"CCTV"}</definedName>
    <definedName name="fddfhdfhdgh" localSheetId="16" hidden="1">{#N/A,#N/A,FALSE,"CCTV"}</definedName>
    <definedName name="fddfhdfhdgh" localSheetId="21" hidden="1">{#N/A,#N/A,FALSE,"CCTV"}</definedName>
    <definedName name="fddfhdfhdgh" localSheetId="18" hidden="1">{#N/A,#N/A,FALSE,"CCTV"}</definedName>
    <definedName name="fddfhdfhdgh" localSheetId="19" hidden="1">{#N/A,#N/A,FALSE,"CCTV"}</definedName>
    <definedName name="fddfhdfhdgh" localSheetId="20" hidden="1">{#N/A,#N/A,FALSE,"CCTV"}</definedName>
    <definedName name="fddfhdfhdgh" localSheetId="22" hidden="1">{#N/A,#N/A,FALSE,"CCTV"}</definedName>
    <definedName name="fddfhdfhdgh" localSheetId="24" hidden="1">{#N/A,#N/A,FALSE,"CCTV"}</definedName>
    <definedName name="fddfhdfhdgh" localSheetId="28" hidden="1">{#N/A,#N/A,FALSE,"CCTV"}</definedName>
    <definedName name="fddfhdfhdgh" localSheetId="14" hidden="1">{#N/A,#N/A,FALSE,"CCTV"}</definedName>
    <definedName name="fddfhdfhdgh" hidden="1">{#N/A,#N/A,FALSE,"CCTV"}</definedName>
    <definedName name="fddh" localSheetId="12" hidden="1">{"'Sheet1'!$L$16"}</definedName>
    <definedName name="fddh" localSheetId="11" hidden="1">{"'Sheet1'!$L$16"}</definedName>
    <definedName name="fddh" localSheetId="13" hidden="1">{"'Sheet1'!$L$16"}</definedName>
    <definedName name="fddh" localSheetId="16" hidden="1">{"'Sheet1'!$L$16"}</definedName>
    <definedName name="fddh" localSheetId="21" hidden="1">{"'Sheet1'!$L$16"}</definedName>
    <definedName name="fddh" localSheetId="18" hidden="1">{"'Sheet1'!$L$16"}</definedName>
    <definedName name="fddh" localSheetId="19" hidden="1">{"'Sheet1'!$L$16"}</definedName>
    <definedName name="fddh" localSheetId="20" hidden="1">{"'Sheet1'!$L$16"}</definedName>
    <definedName name="fddh" localSheetId="22" hidden="1">{"'Sheet1'!$L$16"}</definedName>
    <definedName name="fddh" localSheetId="24" hidden="1">{"'Sheet1'!$L$16"}</definedName>
    <definedName name="fddh" localSheetId="28" hidden="1">{"'Sheet1'!$L$16"}</definedName>
    <definedName name="fddh" localSheetId="14" hidden="1">{"'Sheet1'!$L$16"}</definedName>
    <definedName name="fddh" hidden="1">{"'Sheet1'!$L$16"}</definedName>
    <definedName name="fdds" localSheetId="12" hidden="1">{"'Sheet1'!$L$16"}</definedName>
    <definedName name="fdds" localSheetId="11" hidden="1">{"'Sheet1'!$L$16"}</definedName>
    <definedName name="fdds" localSheetId="13" hidden="1">{"'Sheet1'!$L$16"}</definedName>
    <definedName name="fdds" localSheetId="16" hidden="1">{"'Sheet1'!$L$16"}</definedName>
    <definedName name="fdds" localSheetId="21" hidden="1">{"'Sheet1'!$L$16"}</definedName>
    <definedName name="fdds" localSheetId="18" hidden="1">{"'Sheet1'!$L$16"}</definedName>
    <definedName name="fdds" localSheetId="19" hidden="1">{"'Sheet1'!$L$16"}</definedName>
    <definedName name="fdds" localSheetId="20" hidden="1">{"'Sheet1'!$L$16"}</definedName>
    <definedName name="fdds" localSheetId="22" hidden="1">{"'Sheet1'!$L$16"}</definedName>
    <definedName name="fdds" localSheetId="24" hidden="1">{"'Sheet1'!$L$16"}</definedName>
    <definedName name="fdds" localSheetId="28" hidden="1">{"'Sheet1'!$L$16"}</definedName>
    <definedName name="fdds" localSheetId="14" hidden="1">{"'Sheet1'!$L$16"}</definedName>
    <definedName name="fdds" hidden="1">{"'Sheet1'!$L$16"}</definedName>
    <definedName name="FDED" hidden="1">#REF!</definedName>
    <definedName name="fdf" localSheetId="12" hidden="1">{"'Sheet1'!$L$16"}</definedName>
    <definedName name="fdf" localSheetId="11" hidden="1">{"'Sheet1'!$L$16"}</definedName>
    <definedName name="fdf" localSheetId="13" hidden="1">{"'Sheet1'!$L$16"}</definedName>
    <definedName name="fdf" localSheetId="16" hidden="1">{"'Sheet1'!$L$16"}</definedName>
    <definedName name="fdf" localSheetId="21" hidden="1">{"'Sheet1'!$L$16"}</definedName>
    <definedName name="fdf" localSheetId="18" hidden="1">{"'Sheet1'!$L$16"}</definedName>
    <definedName name="fdf" localSheetId="19" hidden="1">{"'Sheet1'!$L$16"}</definedName>
    <definedName name="fdf" localSheetId="20" hidden="1">{"'Sheet1'!$L$16"}</definedName>
    <definedName name="fdf" localSheetId="22" hidden="1">{"'Sheet1'!$L$16"}</definedName>
    <definedName name="fdf" localSheetId="24" hidden="1">{"'Sheet1'!$L$16"}</definedName>
    <definedName name="fdf" localSheetId="28" hidden="1">{"'Sheet1'!$L$16"}</definedName>
    <definedName name="fdf" localSheetId="14" hidden="1">{"'Sheet1'!$L$16"}</definedName>
    <definedName name="fdf" hidden="1">{"'Sheet1'!$L$16"}</definedName>
    <definedName name="fdf_1" localSheetId="12">{"'Sheet1'!$L$16"}</definedName>
    <definedName name="fdf_1" localSheetId="11">{"'Sheet1'!$L$16"}</definedName>
    <definedName name="fdf_1" localSheetId="13">{"'Sheet1'!$L$16"}</definedName>
    <definedName name="fdf_1" localSheetId="16">{"'Sheet1'!$L$16"}</definedName>
    <definedName name="fdf_1" localSheetId="21">{"'Sheet1'!$L$16"}</definedName>
    <definedName name="fdf_1" localSheetId="18">{"'Sheet1'!$L$16"}</definedName>
    <definedName name="fdf_1" localSheetId="19">{"'Sheet1'!$L$16"}</definedName>
    <definedName name="fdf_1" localSheetId="20">{"'Sheet1'!$L$16"}</definedName>
    <definedName name="fdf_1" localSheetId="22">{"'Sheet1'!$L$16"}</definedName>
    <definedName name="fdf_1" localSheetId="24">{"'Sheet1'!$L$16"}</definedName>
    <definedName name="fdf_1" localSheetId="28">{"'Sheet1'!$L$16"}</definedName>
    <definedName name="fdf_1" localSheetId="14">{"'Sheet1'!$L$16"}</definedName>
    <definedName name="fdf_1">{"'Sheet1'!$L$16"}</definedName>
    <definedName name="FDFD" localSheetId="12" hidden="1">{"'Sheet1'!$L$16"}</definedName>
    <definedName name="FDFD" localSheetId="11" hidden="1">{"'Sheet1'!$L$16"}</definedName>
    <definedName name="FDFD" localSheetId="13" hidden="1">{"'Sheet1'!$L$16"}</definedName>
    <definedName name="FDFD" localSheetId="16" hidden="1">{"'Sheet1'!$L$16"}</definedName>
    <definedName name="FDFD" localSheetId="21" hidden="1">{"'Sheet1'!$L$16"}</definedName>
    <definedName name="FDFD" localSheetId="18" hidden="1">{"'Sheet1'!$L$16"}</definedName>
    <definedName name="FDFD" localSheetId="19" hidden="1">{"'Sheet1'!$L$16"}</definedName>
    <definedName name="FDFD" localSheetId="20" hidden="1">{"'Sheet1'!$L$16"}</definedName>
    <definedName name="FDFD" localSheetId="22" hidden="1">{"'Sheet1'!$L$16"}</definedName>
    <definedName name="FDFD" localSheetId="24" hidden="1">{"'Sheet1'!$L$16"}</definedName>
    <definedName name="FDFD" localSheetId="28" hidden="1">{"'Sheet1'!$L$16"}</definedName>
    <definedName name="FDFD" localSheetId="14" hidden="1">{"'Sheet1'!$L$16"}</definedName>
    <definedName name="FDFD" hidden="1">{"'Sheet1'!$L$16"}</definedName>
    <definedName name="fdfd2" localSheetId="12" hidden="1">{#N/A,#N/A,TRUE,"Cover Memo";"Complete Sys. Estimate",#N/A,TRUE,"Change Summary";"Complete Sys. Estimate",#N/A,TRUE,"Estimate Summary";"Complete Sys. Estimate",#N/A,TRUE,"Dept. Summary";"Complete Sys. Estimate",#N/A,TRUE,"DOW Detail"}</definedName>
    <definedName name="fdfd2" localSheetId="11" hidden="1">{#N/A,#N/A,TRUE,"Cover Memo";"Complete Sys. Estimate",#N/A,TRUE,"Change Summary";"Complete Sys. Estimate",#N/A,TRUE,"Estimate Summary";"Complete Sys. Estimate",#N/A,TRUE,"Dept. Summary";"Complete Sys. Estimate",#N/A,TRUE,"DOW Detail"}</definedName>
    <definedName name="fdfd2" localSheetId="13" hidden="1">{#N/A,#N/A,TRUE,"Cover Memo";"Complete Sys. Estimate",#N/A,TRUE,"Change Summary";"Complete Sys. Estimate",#N/A,TRUE,"Estimate Summary";"Complete Sys. Estimate",#N/A,TRUE,"Dept. Summary";"Complete Sys. Estimate",#N/A,TRUE,"DOW Detail"}</definedName>
    <definedName name="fdfd2" localSheetId="16" hidden="1">{#N/A,#N/A,TRUE,"Cover Memo";"Complete Sys. Estimate",#N/A,TRUE,"Change Summary";"Complete Sys. Estimate",#N/A,TRUE,"Estimate Summary";"Complete Sys. Estimate",#N/A,TRUE,"Dept. Summary";"Complete Sys. Estimate",#N/A,TRUE,"DOW Detail"}</definedName>
    <definedName name="fdfd2" localSheetId="21" hidden="1">{#N/A,#N/A,TRUE,"Cover Memo";"Complete Sys. Estimate",#N/A,TRUE,"Change Summary";"Complete Sys. Estimate",#N/A,TRUE,"Estimate Summary";"Complete Sys. Estimate",#N/A,TRUE,"Dept. Summary";"Complete Sys. Estimate",#N/A,TRUE,"DOW Detail"}</definedName>
    <definedName name="fdfd2" localSheetId="18" hidden="1">{#N/A,#N/A,TRUE,"Cover Memo";"Complete Sys. Estimate",#N/A,TRUE,"Change Summary";"Complete Sys. Estimate",#N/A,TRUE,"Estimate Summary";"Complete Sys. Estimate",#N/A,TRUE,"Dept. Summary";"Complete Sys. Estimate",#N/A,TRUE,"DOW Detail"}</definedName>
    <definedName name="fdfd2" localSheetId="19" hidden="1">{#N/A,#N/A,TRUE,"Cover Memo";"Complete Sys. Estimate",#N/A,TRUE,"Change Summary";"Complete Sys. Estimate",#N/A,TRUE,"Estimate Summary";"Complete Sys. Estimate",#N/A,TRUE,"Dept. Summary";"Complete Sys. Estimate",#N/A,TRUE,"DOW Detail"}</definedName>
    <definedName name="fdfd2" localSheetId="20" hidden="1">{#N/A,#N/A,TRUE,"Cover Memo";"Complete Sys. Estimate",#N/A,TRUE,"Change Summary";"Complete Sys. Estimate",#N/A,TRUE,"Estimate Summary";"Complete Sys. Estimate",#N/A,TRUE,"Dept. Summary";"Complete Sys. Estimate",#N/A,TRUE,"DOW Detail"}</definedName>
    <definedName name="fdfd2" localSheetId="22" hidden="1">{#N/A,#N/A,TRUE,"Cover Memo";"Complete Sys. Estimate",#N/A,TRUE,"Change Summary";"Complete Sys. Estimate",#N/A,TRUE,"Estimate Summary";"Complete Sys. Estimate",#N/A,TRUE,"Dept. Summary";"Complete Sys. Estimate",#N/A,TRUE,"DOW Detail"}</definedName>
    <definedName name="fdfd2" localSheetId="24" hidden="1">{#N/A,#N/A,TRUE,"Cover Memo";"Complete Sys. Estimate",#N/A,TRUE,"Change Summary";"Complete Sys. Estimate",#N/A,TRUE,"Estimate Summary";"Complete Sys. Estimate",#N/A,TRUE,"Dept. Summary";"Complete Sys. Estimate",#N/A,TRUE,"DOW Detail"}</definedName>
    <definedName name="fdfd2" localSheetId="28" hidden="1">{#N/A,#N/A,TRUE,"Cover Memo";"Complete Sys. Estimate",#N/A,TRUE,"Change Summary";"Complete Sys. Estimate",#N/A,TRUE,"Estimate Summary";"Complete Sys. Estimate",#N/A,TRUE,"Dept. Summary";"Complete Sys. Estimate",#N/A,TRUE,"DOW Detail"}</definedName>
    <definedName name="fdfd2" localSheetId="14"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localSheetId="12" hidden="1">{"'Sheet1'!$L$16"}</definedName>
    <definedName name="FDFDF" localSheetId="11" hidden="1">{"'Sheet1'!$L$16"}</definedName>
    <definedName name="FDFDF" localSheetId="13" hidden="1">{"'Sheet1'!$L$16"}</definedName>
    <definedName name="FDFDF" localSheetId="16" hidden="1">{"'Sheet1'!$L$16"}</definedName>
    <definedName name="FDFDF" localSheetId="21" hidden="1">{"'Sheet1'!$L$16"}</definedName>
    <definedName name="FDFDF" localSheetId="18" hidden="1">{"'Sheet1'!$L$16"}</definedName>
    <definedName name="FDFDF" localSheetId="19" hidden="1">{"'Sheet1'!$L$16"}</definedName>
    <definedName name="FDFDF" localSheetId="20" hidden="1">{"'Sheet1'!$L$16"}</definedName>
    <definedName name="FDFDF" localSheetId="22" hidden="1">{"'Sheet1'!$L$16"}</definedName>
    <definedName name="FDFDF" localSheetId="24" hidden="1">{"'Sheet1'!$L$16"}</definedName>
    <definedName name="FDFDF" localSheetId="28" hidden="1">{"'Sheet1'!$L$16"}</definedName>
    <definedName name="FDFDF" localSheetId="14" hidden="1">{"'Sheet1'!$L$16"}</definedName>
    <definedName name="FDFDF" hidden="1">{"'Sheet1'!$L$16"}</definedName>
    <definedName name="fdfdfd" hidden="1">#REF!</definedName>
    <definedName name="FDFDS" hidden="1">#REF!</definedName>
    <definedName name="FDFDSF" localSheetId="12" hidden="1">{#N/A,#N/A,TRUE,"SUM";#N/A,#N/A,TRUE,"EE";#N/A,#N/A,TRUE,"AC";#N/A,#N/A,TRUE,"SN"}</definedName>
    <definedName name="FDFDSF" localSheetId="11" hidden="1">{#N/A,#N/A,TRUE,"SUM";#N/A,#N/A,TRUE,"EE";#N/A,#N/A,TRUE,"AC";#N/A,#N/A,TRUE,"SN"}</definedName>
    <definedName name="FDFDSF" localSheetId="13" hidden="1">{#N/A,#N/A,TRUE,"SUM";#N/A,#N/A,TRUE,"EE";#N/A,#N/A,TRUE,"AC";#N/A,#N/A,TRUE,"SN"}</definedName>
    <definedName name="FDFDSF" localSheetId="16" hidden="1">{#N/A,#N/A,TRUE,"SUM";#N/A,#N/A,TRUE,"EE";#N/A,#N/A,TRUE,"AC";#N/A,#N/A,TRUE,"SN"}</definedName>
    <definedName name="FDFDSF" localSheetId="21" hidden="1">{#N/A,#N/A,TRUE,"SUM";#N/A,#N/A,TRUE,"EE";#N/A,#N/A,TRUE,"AC";#N/A,#N/A,TRUE,"SN"}</definedName>
    <definedName name="FDFDSF" localSheetId="18" hidden="1">{#N/A,#N/A,TRUE,"SUM";#N/A,#N/A,TRUE,"EE";#N/A,#N/A,TRUE,"AC";#N/A,#N/A,TRUE,"SN"}</definedName>
    <definedName name="FDFDSF" localSheetId="19" hidden="1">{#N/A,#N/A,TRUE,"SUM";#N/A,#N/A,TRUE,"EE";#N/A,#N/A,TRUE,"AC";#N/A,#N/A,TRUE,"SN"}</definedName>
    <definedName name="FDFDSF" localSheetId="20" hidden="1">{#N/A,#N/A,TRUE,"SUM";#N/A,#N/A,TRUE,"EE";#N/A,#N/A,TRUE,"AC";#N/A,#N/A,TRUE,"SN"}</definedName>
    <definedName name="FDFDSF" localSheetId="22" hidden="1">{#N/A,#N/A,TRUE,"SUM";#N/A,#N/A,TRUE,"EE";#N/A,#N/A,TRUE,"AC";#N/A,#N/A,TRUE,"SN"}</definedName>
    <definedName name="FDFDSF" localSheetId="24" hidden="1">{#N/A,#N/A,TRUE,"SUM";#N/A,#N/A,TRUE,"EE";#N/A,#N/A,TRUE,"AC";#N/A,#N/A,TRUE,"SN"}</definedName>
    <definedName name="FDFDSF" localSheetId="28" hidden="1">{#N/A,#N/A,TRUE,"SUM";#N/A,#N/A,TRUE,"EE";#N/A,#N/A,TRUE,"AC";#N/A,#N/A,TRUE,"SN"}</definedName>
    <definedName name="FDFDSF" localSheetId="14" hidden="1">{#N/A,#N/A,TRUE,"SUM";#N/A,#N/A,TRUE,"EE";#N/A,#N/A,TRUE,"AC";#N/A,#N/A,TRUE,"SN"}</definedName>
    <definedName name="FDFDSF" hidden="1">{#N/A,#N/A,TRUE,"SUM";#N/A,#N/A,TRUE,"EE";#N/A,#N/A,TRUE,"AC";#N/A,#N/A,TRUE,"SN"}</definedName>
    <definedName name="fdfdsfsff" hidden="1">#REF!</definedName>
    <definedName name="fdfdsv" localSheetId="12" hidden="1">{"'Sheet1'!$L$16"}</definedName>
    <definedName name="fdfdsv" localSheetId="11" hidden="1">{"'Sheet1'!$L$16"}</definedName>
    <definedName name="fdfdsv" localSheetId="13" hidden="1">{"'Sheet1'!$L$16"}</definedName>
    <definedName name="fdfdsv" localSheetId="16" hidden="1">{"'Sheet1'!$L$16"}</definedName>
    <definedName name="fdfdsv" localSheetId="21" hidden="1">{"'Sheet1'!$L$16"}</definedName>
    <definedName name="fdfdsv" localSheetId="18" hidden="1">{"'Sheet1'!$L$16"}</definedName>
    <definedName name="fdfdsv" localSheetId="19" hidden="1">{"'Sheet1'!$L$16"}</definedName>
    <definedName name="fdfdsv" localSheetId="20" hidden="1">{"'Sheet1'!$L$16"}</definedName>
    <definedName name="fdfdsv" localSheetId="22" hidden="1">{"'Sheet1'!$L$16"}</definedName>
    <definedName name="fdfdsv" localSheetId="24" hidden="1">{"'Sheet1'!$L$16"}</definedName>
    <definedName name="fdfdsv" localSheetId="28" hidden="1">{"'Sheet1'!$L$16"}</definedName>
    <definedName name="fdfdsv" localSheetId="14" hidden="1">{"'Sheet1'!$L$16"}</definedName>
    <definedName name="fdfdsv" hidden="1">{"'Sheet1'!$L$16"}</definedName>
    <definedName name="fdff" localSheetId="12" hidden="1">{"'Sheet1'!$L$16"}</definedName>
    <definedName name="fdff" localSheetId="11" hidden="1">{"'Sheet1'!$L$16"}</definedName>
    <definedName name="fdff" localSheetId="13" hidden="1">{"'Sheet1'!$L$16"}</definedName>
    <definedName name="fdff" localSheetId="16" hidden="1">{"'Sheet1'!$L$16"}</definedName>
    <definedName name="fdff" localSheetId="21" hidden="1">{"'Sheet1'!$L$16"}</definedName>
    <definedName name="fdff" localSheetId="18" hidden="1">{"'Sheet1'!$L$16"}</definedName>
    <definedName name="fdff" localSheetId="19" hidden="1">{"'Sheet1'!$L$16"}</definedName>
    <definedName name="fdff" localSheetId="20" hidden="1">{"'Sheet1'!$L$16"}</definedName>
    <definedName name="fdff" localSheetId="22" hidden="1">{"'Sheet1'!$L$16"}</definedName>
    <definedName name="fdff" localSheetId="24" hidden="1">{"'Sheet1'!$L$16"}</definedName>
    <definedName name="fdff" localSheetId="28" hidden="1">{"'Sheet1'!$L$16"}</definedName>
    <definedName name="fdff" localSheetId="14" hidden="1">{"'Sheet1'!$L$16"}</definedName>
    <definedName name="fdff" hidden="1">{"'Sheet1'!$L$16"}</definedName>
    <definedName name="fđffdf" localSheetId="12" hidden="1">{#N/A,#N/A,FALSE,"Sheet1"}</definedName>
    <definedName name="fđffdf" localSheetId="11" hidden="1">{#N/A,#N/A,FALSE,"Sheet1"}</definedName>
    <definedName name="fđffdf" localSheetId="13" hidden="1">{#N/A,#N/A,FALSE,"Sheet1"}</definedName>
    <definedName name="fđffdf" localSheetId="16" hidden="1">{#N/A,#N/A,FALSE,"Sheet1"}</definedName>
    <definedName name="fđffdf" localSheetId="21" hidden="1">{#N/A,#N/A,FALSE,"Sheet1"}</definedName>
    <definedName name="fđffdf" localSheetId="18" hidden="1">{#N/A,#N/A,FALSE,"Sheet1"}</definedName>
    <definedName name="fđffdf" localSheetId="19" hidden="1">{#N/A,#N/A,FALSE,"Sheet1"}</definedName>
    <definedName name="fđffdf" localSheetId="20" hidden="1">{#N/A,#N/A,FALSE,"Sheet1"}</definedName>
    <definedName name="fđffdf" localSheetId="22" hidden="1">{#N/A,#N/A,FALSE,"Sheet1"}</definedName>
    <definedName name="fđffdf" localSheetId="24" hidden="1">{#N/A,#N/A,FALSE,"Sheet1"}</definedName>
    <definedName name="fđffdf" localSheetId="28" hidden="1">{#N/A,#N/A,FALSE,"Sheet1"}</definedName>
    <definedName name="fđffdf" localSheetId="14" hidden="1">{#N/A,#N/A,FALSE,"Sheet1"}</definedName>
    <definedName name="fđffdf" hidden="1">{#N/A,#N/A,FALSE,"Sheet1"}</definedName>
    <definedName name="FDFG" localSheetId="12" hidden="1">{"'용역비'!$A$4:$C$8"}</definedName>
    <definedName name="FDFG" localSheetId="11" hidden="1">{"'용역비'!$A$4:$C$8"}</definedName>
    <definedName name="FDFG" localSheetId="13" hidden="1">{"'용역비'!$A$4:$C$8"}</definedName>
    <definedName name="FDFG" localSheetId="16" hidden="1">{"'용역비'!$A$4:$C$8"}</definedName>
    <definedName name="FDFG" localSheetId="21" hidden="1">{"'용역비'!$A$4:$C$8"}</definedName>
    <definedName name="FDFG" localSheetId="18" hidden="1">{"'용역비'!$A$4:$C$8"}</definedName>
    <definedName name="FDFG" localSheetId="19" hidden="1">{"'용역비'!$A$4:$C$8"}</definedName>
    <definedName name="FDFG" localSheetId="20" hidden="1">{"'용역비'!$A$4:$C$8"}</definedName>
    <definedName name="FDFG" localSheetId="22" hidden="1">{"'용역비'!$A$4:$C$8"}</definedName>
    <definedName name="FDFG" localSheetId="24" hidden="1">{"'용역비'!$A$4:$C$8"}</definedName>
    <definedName name="FDFG" localSheetId="28" hidden="1">{"'용역비'!$A$4:$C$8"}</definedName>
    <definedName name="FDFG" localSheetId="14" hidden="1">{"'용역비'!$A$4:$C$8"}</definedName>
    <definedName name="FDFG" hidden="1">{"'용역비'!$A$4:$C$8"}</definedName>
    <definedName name="FDFG_1" localSheetId="12" hidden="1">{"'용역비'!$A$4:$C$8"}</definedName>
    <definedName name="FDFG_1" localSheetId="11" hidden="1">{"'용역비'!$A$4:$C$8"}</definedName>
    <definedName name="FDFG_1" localSheetId="13" hidden="1">{"'용역비'!$A$4:$C$8"}</definedName>
    <definedName name="FDFG_1" localSheetId="16" hidden="1">{"'용역비'!$A$4:$C$8"}</definedName>
    <definedName name="FDFG_1" localSheetId="21" hidden="1">{"'용역비'!$A$4:$C$8"}</definedName>
    <definedName name="FDFG_1" localSheetId="18" hidden="1">{"'용역비'!$A$4:$C$8"}</definedName>
    <definedName name="FDFG_1" localSheetId="19" hidden="1">{"'용역비'!$A$4:$C$8"}</definedName>
    <definedName name="FDFG_1" localSheetId="20" hidden="1">{"'용역비'!$A$4:$C$8"}</definedName>
    <definedName name="FDFG_1" localSheetId="22" hidden="1">{"'용역비'!$A$4:$C$8"}</definedName>
    <definedName name="FDFG_1" localSheetId="24" hidden="1">{"'용역비'!$A$4:$C$8"}</definedName>
    <definedName name="FDFG_1" localSheetId="28" hidden="1">{"'용역비'!$A$4:$C$8"}</definedName>
    <definedName name="FDFG_1" localSheetId="14" hidden="1">{"'용역비'!$A$4:$C$8"}</definedName>
    <definedName name="FDFG_1" hidden="1">{"'용역비'!$A$4:$C$8"}</definedName>
    <definedName name="FDFG_2" localSheetId="12" hidden="1">{"'용역비'!$A$4:$C$8"}</definedName>
    <definedName name="FDFG_2" localSheetId="11" hidden="1">{"'용역비'!$A$4:$C$8"}</definedName>
    <definedName name="FDFG_2" localSheetId="13" hidden="1">{"'용역비'!$A$4:$C$8"}</definedName>
    <definedName name="FDFG_2" localSheetId="16" hidden="1">{"'용역비'!$A$4:$C$8"}</definedName>
    <definedName name="FDFG_2" localSheetId="21" hidden="1">{"'용역비'!$A$4:$C$8"}</definedName>
    <definedName name="FDFG_2" localSheetId="18" hidden="1">{"'용역비'!$A$4:$C$8"}</definedName>
    <definedName name="FDFG_2" localSheetId="19" hidden="1">{"'용역비'!$A$4:$C$8"}</definedName>
    <definedName name="FDFG_2" localSheetId="20" hidden="1">{"'용역비'!$A$4:$C$8"}</definedName>
    <definedName name="FDFG_2" localSheetId="22" hidden="1">{"'용역비'!$A$4:$C$8"}</definedName>
    <definedName name="FDFG_2" localSheetId="24" hidden="1">{"'용역비'!$A$4:$C$8"}</definedName>
    <definedName name="FDFG_2" localSheetId="28" hidden="1">{"'용역비'!$A$4:$C$8"}</definedName>
    <definedName name="FDFG_2" localSheetId="14" hidden="1">{"'용역비'!$A$4:$C$8"}</definedName>
    <definedName name="FDFG_2" hidden="1">{"'용역비'!$A$4:$C$8"}</definedName>
    <definedName name="FDFG_3" localSheetId="12" hidden="1">{"'용역비'!$A$4:$C$8"}</definedName>
    <definedName name="FDFG_3" localSheetId="11" hidden="1">{"'용역비'!$A$4:$C$8"}</definedName>
    <definedName name="FDFG_3" localSheetId="13" hidden="1">{"'용역비'!$A$4:$C$8"}</definedName>
    <definedName name="FDFG_3" localSheetId="16" hidden="1">{"'용역비'!$A$4:$C$8"}</definedName>
    <definedName name="FDFG_3" localSheetId="21" hidden="1">{"'용역비'!$A$4:$C$8"}</definedName>
    <definedName name="FDFG_3" localSheetId="18" hidden="1">{"'용역비'!$A$4:$C$8"}</definedName>
    <definedName name="FDFG_3" localSheetId="19" hidden="1">{"'용역비'!$A$4:$C$8"}</definedName>
    <definedName name="FDFG_3" localSheetId="20" hidden="1">{"'용역비'!$A$4:$C$8"}</definedName>
    <definedName name="FDFG_3" localSheetId="22" hidden="1">{"'용역비'!$A$4:$C$8"}</definedName>
    <definedName name="FDFG_3" localSheetId="24" hidden="1">{"'용역비'!$A$4:$C$8"}</definedName>
    <definedName name="FDFG_3" localSheetId="28" hidden="1">{"'용역비'!$A$4:$C$8"}</definedName>
    <definedName name="FDFG_3" localSheetId="14" hidden="1">{"'용역비'!$A$4:$C$8"}</definedName>
    <definedName name="FDFG_3" hidden="1">{"'용역비'!$A$4:$C$8"}</definedName>
    <definedName name="FDFG_4" localSheetId="12" hidden="1">{"'용역비'!$A$4:$C$8"}</definedName>
    <definedName name="FDFG_4" localSheetId="11" hidden="1">{"'용역비'!$A$4:$C$8"}</definedName>
    <definedName name="FDFG_4" localSheetId="13" hidden="1">{"'용역비'!$A$4:$C$8"}</definedName>
    <definedName name="FDFG_4" localSheetId="16" hidden="1">{"'용역비'!$A$4:$C$8"}</definedName>
    <definedName name="FDFG_4" localSheetId="21" hidden="1">{"'용역비'!$A$4:$C$8"}</definedName>
    <definedName name="FDFG_4" localSheetId="18" hidden="1">{"'용역비'!$A$4:$C$8"}</definedName>
    <definedName name="FDFG_4" localSheetId="19" hidden="1">{"'용역비'!$A$4:$C$8"}</definedName>
    <definedName name="FDFG_4" localSheetId="20" hidden="1">{"'용역비'!$A$4:$C$8"}</definedName>
    <definedName name="FDFG_4" localSheetId="22" hidden="1">{"'용역비'!$A$4:$C$8"}</definedName>
    <definedName name="FDFG_4" localSheetId="24" hidden="1">{"'용역비'!$A$4:$C$8"}</definedName>
    <definedName name="FDFG_4" localSheetId="28" hidden="1">{"'용역비'!$A$4:$C$8"}</definedName>
    <definedName name="FDFG_4" localSheetId="14" hidden="1">{"'용역비'!$A$4:$C$8"}</definedName>
    <definedName name="FDFG_4" hidden="1">{"'용역비'!$A$4:$C$8"}</definedName>
    <definedName name="FDFG_5" localSheetId="12" hidden="1">{"'용역비'!$A$4:$C$8"}</definedName>
    <definedName name="FDFG_5" localSheetId="11" hidden="1">{"'용역비'!$A$4:$C$8"}</definedName>
    <definedName name="FDFG_5" localSheetId="13" hidden="1">{"'용역비'!$A$4:$C$8"}</definedName>
    <definedName name="FDFG_5" localSheetId="16" hidden="1">{"'용역비'!$A$4:$C$8"}</definedName>
    <definedName name="FDFG_5" localSheetId="21" hidden="1">{"'용역비'!$A$4:$C$8"}</definedName>
    <definedName name="FDFG_5" localSheetId="18" hidden="1">{"'용역비'!$A$4:$C$8"}</definedName>
    <definedName name="FDFG_5" localSheetId="19" hidden="1">{"'용역비'!$A$4:$C$8"}</definedName>
    <definedName name="FDFG_5" localSheetId="20" hidden="1">{"'용역비'!$A$4:$C$8"}</definedName>
    <definedName name="FDFG_5" localSheetId="22" hidden="1">{"'용역비'!$A$4:$C$8"}</definedName>
    <definedName name="FDFG_5" localSheetId="24" hidden="1">{"'용역비'!$A$4:$C$8"}</definedName>
    <definedName name="FDFG_5" localSheetId="28" hidden="1">{"'용역비'!$A$4:$C$8"}</definedName>
    <definedName name="FDFG_5" localSheetId="14" hidden="1">{"'용역비'!$A$4:$C$8"}</definedName>
    <definedName name="FDFG_5" hidden="1">{"'용역비'!$A$4:$C$8"}</definedName>
    <definedName name="fdfghhhfdjdgjhg" localSheetId="12" hidden="1">{"'Sheet1'!$L$16"}</definedName>
    <definedName name="fdfghhhfdjdgjhg" localSheetId="11" hidden="1">{"'Sheet1'!$L$16"}</definedName>
    <definedName name="fdfghhhfdjdgjhg" localSheetId="13" hidden="1">{"'Sheet1'!$L$16"}</definedName>
    <definedName name="fdfghhhfdjdgjhg" localSheetId="16" hidden="1">{"'Sheet1'!$L$16"}</definedName>
    <definedName name="fdfghhhfdjdgjhg" localSheetId="21" hidden="1">{"'Sheet1'!$L$16"}</definedName>
    <definedName name="fdfghhhfdjdgjhg" localSheetId="18" hidden="1">{"'Sheet1'!$L$16"}</definedName>
    <definedName name="fdfghhhfdjdgjhg" localSheetId="19" hidden="1">{"'Sheet1'!$L$16"}</definedName>
    <definedName name="fdfghhhfdjdgjhg" localSheetId="20" hidden="1">{"'Sheet1'!$L$16"}</definedName>
    <definedName name="fdfghhhfdjdgjhg" localSheetId="22" hidden="1">{"'Sheet1'!$L$16"}</definedName>
    <definedName name="fdfghhhfdjdgjhg" localSheetId="24" hidden="1">{"'Sheet1'!$L$16"}</definedName>
    <definedName name="fdfghhhfdjdgjhg" localSheetId="28" hidden="1">{"'Sheet1'!$L$16"}</definedName>
    <definedName name="fdfghhhfdjdgjhg" localSheetId="14" hidden="1">{"'Sheet1'!$L$16"}</definedName>
    <definedName name="fdfghhhfdjdgjhg" hidden="1">{"'Sheet1'!$L$16"}</definedName>
    <definedName name="FDFNFHFB" hidden="1">#REF!</definedName>
    <definedName name="fdfs" localSheetId="12" hidden="1">{#N/A,#N/A,TRUE,"SUM";#N/A,#N/A,TRUE,"EE";#N/A,#N/A,TRUE,"AC";#N/A,#N/A,TRUE,"SN"}</definedName>
    <definedName name="fdfs" localSheetId="11" hidden="1">{#N/A,#N/A,TRUE,"SUM";#N/A,#N/A,TRUE,"EE";#N/A,#N/A,TRUE,"AC";#N/A,#N/A,TRUE,"SN"}</definedName>
    <definedName name="fdfs" localSheetId="13" hidden="1">{#N/A,#N/A,TRUE,"SUM";#N/A,#N/A,TRUE,"EE";#N/A,#N/A,TRUE,"AC";#N/A,#N/A,TRUE,"SN"}</definedName>
    <definedName name="fdfs" localSheetId="16" hidden="1">{#N/A,#N/A,TRUE,"SUM";#N/A,#N/A,TRUE,"EE";#N/A,#N/A,TRUE,"AC";#N/A,#N/A,TRUE,"SN"}</definedName>
    <definedName name="fdfs" localSheetId="21" hidden="1">{#N/A,#N/A,TRUE,"SUM";#N/A,#N/A,TRUE,"EE";#N/A,#N/A,TRUE,"AC";#N/A,#N/A,TRUE,"SN"}</definedName>
    <definedName name="fdfs" localSheetId="18" hidden="1">{#N/A,#N/A,TRUE,"SUM";#N/A,#N/A,TRUE,"EE";#N/A,#N/A,TRUE,"AC";#N/A,#N/A,TRUE,"SN"}</definedName>
    <definedName name="fdfs" localSheetId="19" hidden="1">{#N/A,#N/A,TRUE,"SUM";#N/A,#N/A,TRUE,"EE";#N/A,#N/A,TRUE,"AC";#N/A,#N/A,TRUE,"SN"}</definedName>
    <definedName name="fdfs" localSheetId="20" hidden="1">{#N/A,#N/A,TRUE,"SUM";#N/A,#N/A,TRUE,"EE";#N/A,#N/A,TRUE,"AC";#N/A,#N/A,TRUE,"SN"}</definedName>
    <definedName name="fdfs" localSheetId="22" hidden="1">{#N/A,#N/A,TRUE,"SUM";#N/A,#N/A,TRUE,"EE";#N/A,#N/A,TRUE,"AC";#N/A,#N/A,TRUE,"SN"}</definedName>
    <definedName name="fdfs" localSheetId="24" hidden="1">{#N/A,#N/A,TRUE,"SUM";#N/A,#N/A,TRUE,"EE";#N/A,#N/A,TRUE,"AC";#N/A,#N/A,TRUE,"SN"}</definedName>
    <definedName name="fdfs" localSheetId="28" hidden="1">{#N/A,#N/A,TRUE,"SUM";#N/A,#N/A,TRUE,"EE";#N/A,#N/A,TRUE,"AC";#N/A,#N/A,TRUE,"SN"}</definedName>
    <definedName name="fdfs" localSheetId="14" hidden="1">{#N/A,#N/A,TRUE,"SUM";#N/A,#N/A,TRUE,"EE";#N/A,#N/A,TRUE,"AC";#N/A,#N/A,TRUE,"SN"}</definedName>
    <definedName name="fdfs" hidden="1">{#N/A,#N/A,TRUE,"SUM";#N/A,#N/A,TRUE,"EE";#N/A,#N/A,TRUE,"AC";#N/A,#N/A,TRUE,"SN"}</definedName>
    <definedName name="fdfs2" localSheetId="12" hidden="1">{#N/A,#N/A,TRUE,"SUM";#N/A,#N/A,TRUE,"EE";#N/A,#N/A,TRUE,"AC";#N/A,#N/A,TRUE,"SN"}</definedName>
    <definedName name="fdfs2" localSheetId="11" hidden="1">{#N/A,#N/A,TRUE,"SUM";#N/A,#N/A,TRUE,"EE";#N/A,#N/A,TRUE,"AC";#N/A,#N/A,TRUE,"SN"}</definedName>
    <definedName name="fdfs2" localSheetId="13" hidden="1">{#N/A,#N/A,TRUE,"SUM";#N/A,#N/A,TRUE,"EE";#N/A,#N/A,TRUE,"AC";#N/A,#N/A,TRUE,"SN"}</definedName>
    <definedName name="fdfs2" localSheetId="16" hidden="1">{#N/A,#N/A,TRUE,"SUM";#N/A,#N/A,TRUE,"EE";#N/A,#N/A,TRUE,"AC";#N/A,#N/A,TRUE,"SN"}</definedName>
    <definedName name="fdfs2" localSheetId="21" hidden="1">{#N/A,#N/A,TRUE,"SUM";#N/A,#N/A,TRUE,"EE";#N/A,#N/A,TRUE,"AC";#N/A,#N/A,TRUE,"SN"}</definedName>
    <definedName name="fdfs2" localSheetId="18" hidden="1">{#N/A,#N/A,TRUE,"SUM";#N/A,#N/A,TRUE,"EE";#N/A,#N/A,TRUE,"AC";#N/A,#N/A,TRUE,"SN"}</definedName>
    <definedName name="fdfs2" localSheetId="19" hidden="1">{#N/A,#N/A,TRUE,"SUM";#N/A,#N/A,TRUE,"EE";#N/A,#N/A,TRUE,"AC";#N/A,#N/A,TRUE,"SN"}</definedName>
    <definedName name="fdfs2" localSheetId="20" hidden="1">{#N/A,#N/A,TRUE,"SUM";#N/A,#N/A,TRUE,"EE";#N/A,#N/A,TRUE,"AC";#N/A,#N/A,TRUE,"SN"}</definedName>
    <definedName name="fdfs2" localSheetId="22" hidden="1">{#N/A,#N/A,TRUE,"SUM";#N/A,#N/A,TRUE,"EE";#N/A,#N/A,TRUE,"AC";#N/A,#N/A,TRUE,"SN"}</definedName>
    <definedName name="fdfs2" localSheetId="24" hidden="1">{#N/A,#N/A,TRUE,"SUM";#N/A,#N/A,TRUE,"EE";#N/A,#N/A,TRUE,"AC";#N/A,#N/A,TRUE,"SN"}</definedName>
    <definedName name="fdfs2" localSheetId="28" hidden="1">{#N/A,#N/A,TRUE,"SUM";#N/A,#N/A,TRUE,"EE";#N/A,#N/A,TRUE,"AC";#N/A,#N/A,TRUE,"SN"}</definedName>
    <definedName name="fdfs2" localSheetId="14" hidden="1">{#N/A,#N/A,TRUE,"SUM";#N/A,#N/A,TRUE,"EE";#N/A,#N/A,TRUE,"AC";#N/A,#N/A,TRUE,"SN"}</definedName>
    <definedName name="fdfs2" hidden="1">{#N/A,#N/A,TRUE,"SUM";#N/A,#N/A,TRUE,"EE";#N/A,#N/A,TRUE,"AC";#N/A,#N/A,TRUE,"SN"}</definedName>
    <definedName name="fdfsdfdsfd" localSheetId="12" hidden="1">{#N/A,#N/A,FALSE,"Chi tiÆt"}</definedName>
    <definedName name="fdfsdfdsfd" localSheetId="11" hidden="1">{#N/A,#N/A,FALSE,"Chi tiÆt"}</definedName>
    <definedName name="fdfsdfdsfd" localSheetId="13" hidden="1">{#N/A,#N/A,FALSE,"Chi tiÆt"}</definedName>
    <definedName name="fdfsdfdsfd" localSheetId="16" hidden="1">{#N/A,#N/A,FALSE,"Chi tiÆt"}</definedName>
    <definedName name="fdfsdfdsfd" localSheetId="21" hidden="1">{#N/A,#N/A,FALSE,"Chi tiÆt"}</definedName>
    <definedName name="fdfsdfdsfd" localSheetId="18" hidden="1">{#N/A,#N/A,FALSE,"Chi tiÆt"}</definedName>
    <definedName name="fdfsdfdsfd" localSheetId="19" hidden="1">{#N/A,#N/A,FALSE,"Chi tiÆt"}</definedName>
    <definedName name="fdfsdfdsfd" localSheetId="20" hidden="1">{#N/A,#N/A,FALSE,"Chi tiÆt"}</definedName>
    <definedName name="fdfsdfdsfd" localSheetId="22" hidden="1">{#N/A,#N/A,FALSE,"Chi tiÆt"}</definedName>
    <definedName name="fdfsdfdsfd" localSheetId="24" hidden="1">{#N/A,#N/A,FALSE,"Chi tiÆt"}</definedName>
    <definedName name="fdfsdfdsfd" localSheetId="28" hidden="1">{#N/A,#N/A,FALSE,"Chi tiÆt"}</definedName>
    <definedName name="fdfsdfdsfd" localSheetId="14" hidden="1">{#N/A,#N/A,FALSE,"Chi tiÆt"}</definedName>
    <definedName name="fdfsdfdsfd" hidden="1">{#N/A,#N/A,FALSE,"Chi tiÆt"}</definedName>
    <definedName name="fdfsdfs" localSheetId="12" hidden="1">{#N/A,#N/A,TRUE,"SUM";#N/A,#N/A,TRUE,"EE";#N/A,#N/A,TRUE,"AC";#N/A,#N/A,TRUE,"SN"}</definedName>
    <definedName name="fdfsdfs" localSheetId="11" hidden="1">{#N/A,#N/A,TRUE,"SUM";#N/A,#N/A,TRUE,"EE";#N/A,#N/A,TRUE,"AC";#N/A,#N/A,TRUE,"SN"}</definedName>
    <definedName name="fdfsdfs" localSheetId="13" hidden="1">{#N/A,#N/A,TRUE,"SUM";#N/A,#N/A,TRUE,"EE";#N/A,#N/A,TRUE,"AC";#N/A,#N/A,TRUE,"SN"}</definedName>
    <definedName name="fdfsdfs" localSheetId="16" hidden="1">{#N/A,#N/A,TRUE,"SUM";#N/A,#N/A,TRUE,"EE";#N/A,#N/A,TRUE,"AC";#N/A,#N/A,TRUE,"SN"}</definedName>
    <definedName name="fdfsdfs" localSheetId="21" hidden="1">{#N/A,#N/A,TRUE,"SUM";#N/A,#N/A,TRUE,"EE";#N/A,#N/A,TRUE,"AC";#N/A,#N/A,TRUE,"SN"}</definedName>
    <definedName name="fdfsdfs" localSheetId="18" hidden="1">{#N/A,#N/A,TRUE,"SUM";#N/A,#N/A,TRUE,"EE";#N/A,#N/A,TRUE,"AC";#N/A,#N/A,TRUE,"SN"}</definedName>
    <definedName name="fdfsdfs" localSheetId="19" hidden="1">{#N/A,#N/A,TRUE,"SUM";#N/A,#N/A,TRUE,"EE";#N/A,#N/A,TRUE,"AC";#N/A,#N/A,TRUE,"SN"}</definedName>
    <definedName name="fdfsdfs" localSheetId="20" hidden="1">{#N/A,#N/A,TRUE,"SUM";#N/A,#N/A,TRUE,"EE";#N/A,#N/A,TRUE,"AC";#N/A,#N/A,TRUE,"SN"}</definedName>
    <definedName name="fdfsdfs" localSheetId="22" hidden="1">{#N/A,#N/A,TRUE,"SUM";#N/A,#N/A,TRUE,"EE";#N/A,#N/A,TRUE,"AC";#N/A,#N/A,TRUE,"SN"}</definedName>
    <definedName name="fdfsdfs" localSheetId="24" hidden="1">{#N/A,#N/A,TRUE,"SUM";#N/A,#N/A,TRUE,"EE";#N/A,#N/A,TRUE,"AC";#N/A,#N/A,TRUE,"SN"}</definedName>
    <definedName name="fdfsdfs" localSheetId="28" hidden="1">{#N/A,#N/A,TRUE,"SUM";#N/A,#N/A,TRUE,"EE";#N/A,#N/A,TRUE,"AC";#N/A,#N/A,TRUE,"SN"}</definedName>
    <definedName name="fdfsdfs" localSheetId="14" hidden="1">{#N/A,#N/A,TRUE,"SUM";#N/A,#N/A,TRUE,"EE";#N/A,#N/A,TRUE,"AC";#N/A,#N/A,TRUE,"SN"}</definedName>
    <definedName name="fdfsdfs" hidden="1">{#N/A,#N/A,TRUE,"SUM";#N/A,#N/A,TRUE,"EE";#N/A,#N/A,TRUE,"AC";#N/A,#N/A,TRUE,"SN"}</definedName>
    <definedName name="fdfsf" localSheetId="12" hidden="1">{#N/A,#N/A,FALSE,"Chi tiÆt"}</definedName>
    <definedName name="fdfsf" localSheetId="11" hidden="1">{#N/A,#N/A,FALSE,"Chi tiÆt"}</definedName>
    <definedName name="fdfsf" localSheetId="13" hidden="1">{#N/A,#N/A,FALSE,"Chi tiÆt"}</definedName>
    <definedName name="fdfsf" localSheetId="16" hidden="1">{#N/A,#N/A,FALSE,"Chi tiÆt"}</definedName>
    <definedName name="fdfsf" localSheetId="21" hidden="1">{#N/A,#N/A,FALSE,"Chi tiÆt"}</definedName>
    <definedName name="fdfsf" localSheetId="18" hidden="1">{#N/A,#N/A,FALSE,"Chi tiÆt"}</definedName>
    <definedName name="fdfsf" localSheetId="19" hidden="1">{#N/A,#N/A,FALSE,"Chi tiÆt"}</definedName>
    <definedName name="fdfsf" localSheetId="20" hidden="1">{#N/A,#N/A,FALSE,"Chi tiÆt"}</definedName>
    <definedName name="fdfsf" localSheetId="22" hidden="1">{#N/A,#N/A,FALSE,"Chi tiÆt"}</definedName>
    <definedName name="fdfsf" localSheetId="24" hidden="1">{#N/A,#N/A,FALSE,"Chi tiÆt"}</definedName>
    <definedName name="fdfsf" localSheetId="28" hidden="1">{#N/A,#N/A,FALSE,"Chi tiÆt"}</definedName>
    <definedName name="fdfsf" localSheetId="14" hidden="1">{#N/A,#N/A,FALSE,"Chi tiÆt"}</definedName>
    <definedName name="fdfsf" hidden="1">{#N/A,#N/A,FALSE,"Chi tiÆt"}</definedName>
    <definedName name="fdfsfsdfsdf" localSheetId="12" hidden="1">{"'Sheet1'!$L$16"}</definedName>
    <definedName name="fdfsfsdfsdf" localSheetId="11" hidden="1">{"'Sheet1'!$L$16"}</definedName>
    <definedName name="fdfsfsdfsdf" localSheetId="13" hidden="1">{"'Sheet1'!$L$16"}</definedName>
    <definedName name="fdfsfsdfsdf" localSheetId="16" hidden="1">{"'Sheet1'!$L$16"}</definedName>
    <definedName name="fdfsfsdfsdf" localSheetId="21" hidden="1">{"'Sheet1'!$L$16"}</definedName>
    <definedName name="fdfsfsdfsdf" localSheetId="18" hidden="1">{"'Sheet1'!$L$16"}</definedName>
    <definedName name="fdfsfsdfsdf" localSheetId="19" hidden="1">{"'Sheet1'!$L$16"}</definedName>
    <definedName name="fdfsfsdfsdf" localSheetId="20" hidden="1">{"'Sheet1'!$L$16"}</definedName>
    <definedName name="fdfsfsdfsdf" localSheetId="22" hidden="1">{"'Sheet1'!$L$16"}</definedName>
    <definedName name="fdfsfsdfsdf" localSheetId="24" hidden="1">{"'Sheet1'!$L$16"}</definedName>
    <definedName name="fdfsfsdfsdf" localSheetId="28" hidden="1">{"'Sheet1'!$L$16"}</definedName>
    <definedName name="fdfsfsdfsdf" localSheetId="14" hidden="1">{"'Sheet1'!$L$16"}</definedName>
    <definedName name="fdfsfsdfsdf" hidden="1">{"'Sheet1'!$L$16"}</definedName>
    <definedName name="fdfsfsf" hidden="1">#REF!</definedName>
    <definedName name="fdg" localSheetId="12" hidden="1">{"'Sheet1'!$L$16"}</definedName>
    <definedName name="fdg" localSheetId="11" hidden="1">{"'Sheet1'!$L$16"}</definedName>
    <definedName name="fdg" localSheetId="13" hidden="1">{"'Sheet1'!$L$16"}</definedName>
    <definedName name="fdg" localSheetId="16" hidden="1">{"'Sheet1'!$L$16"}</definedName>
    <definedName name="fdg" localSheetId="21" hidden="1">{"'Sheet1'!$L$16"}</definedName>
    <definedName name="fdg" localSheetId="18" hidden="1">{"'Sheet1'!$L$16"}</definedName>
    <definedName name="fdg" localSheetId="19" hidden="1">{"'Sheet1'!$L$16"}</definedName>
    <definedName name="fdg" localSheetId="20" hidden="1">{"'Sheet1'!$L$16"}</definedName>
    <definedName name="fdg" localSheetId="22" hidden="1">{"'Sheet1'!$L$16"}</definedName>
    <definedName name="fdg" localSheetId="24" hidden="1">{"'Sheet1'!$L$16"}</definedName>
    <definedName name="fdg" localSheetId="28" hidden="1">{"'Sheet1'!$L$16"}</definedName>
    <definedName name="fdg" localSheetId="14" hidden="1">{"'Sheet1'!$L$16"}</definedName>
    <definedName name="fdg" hidden="1">{"'Sheet1'!$L$16"}</definedName>
    <definedName name="fdgd" hidden="1">#N/A</definedName>
    <definedName name="FDGDFAGFD" localSheetId="12" hidden="1">{#N/A,#N/A,FALSE,"포장1";#N/A,#N/A,FALSE,"포장1"}</definedName>
    <definedName name="FDGDFAGFD" localSheetId="11" hidden="1">{#N/A,#N/A,FALSE,"포장1";#N/A,#N/A,FALSE,"포장1"}</definedName>
    <definedName name="FDGDFAGFD" localSheetId="13" hidden="1">{#N/A,#N/A,FALSE,"포장1";#N/A,#N/A,FALSE,"포장1"}</definedName>
    <definedName name="FDGDFAGFD" localSheetId="16" hidden="1">{#N/A,#N/A,FALSE,"포장1";#N/A,#N/A,FALSE,"포장1"}</definedName>
    <definedName name="FDGDFAGFD" localSheetId="21" hidden="1">{#N/A,#N/A,FALSE,"포장1";#N/A,#N/A,FALSE,"포장1"}</definedName>
    <definedName name="FDGDFAGFD" localSheetId="18" hidden="1">{#N/A,#N/A,FALSE,"포장1";#N/A,#N/A,FALSE,"포장1"}</definedName>
    <definedName name="FDGDFAGFD" localSheetId="19" hidden="1">{#N/A,#N/A,FALSE,"포장1";#N/A,#N/A,FALSE,"포장1"}</definedName>
    <definedName name="FDGDFAGFD" localSheetId="20" hidden="1">{#N/A,#N/A,FALSE,"포장1";#N/A,#N/A,FALSE,"포장1"}</definedName>
    <definedName name="FDGDFAGFD" localSheetId="22" hidden="1">{#N/A,#N/A,FALSE,"포장1";#N/A,#N/A,FALSE,"포장1"}</definedName>
    <definedName name="FDGDFAGFD" localSheetId="24" hidden="1">{#N/A,#N/A,FALSE,"포장1";#N/A,#N/A,FALSE,"포장1"}</definedName>
    <definedName name="FDGDFAGFD" localSheetId="28" hidden="1">{#N/A,#N/A,FALSE,"포장1";#N/A,#N/A,FALSE,"포장1"}</definedName>
    <definedName name="FDGDFAGFD" localSheetId="14" hidden="1">{#N/A,#N/A,FALSE,"포장1";#N/A,#N/A,FALSE,"포장1"}</definedName>
    <definedName name="FDGDFAGFD" hidden="1">{#N/A,#N/A,FALSE,"포장1";#N/A,#N/A,FALSE,"포장1"}</definedName>
    <definedName name="fdgdfg" hidden="1">#REF!</definedName>
    <definedName name="fdgdg" localSheetId="12" hidden="1">{#N/A,#N/A,TRUE,"Cover Memo";"Complete Sys. Estimate",#N/A,TRUE,"Change Summary";"Complete Sys. Estimate",#N/A,TRUE,"Estimate Summary";"Complete Sys. Estimate",#N/A,TRUE,"Dept. Summary";"Complete Sys. Estimate",#N/A,TRUE,"DOW Detail"}</definedName>
    <definedName name="fdgdg" localSheetId="11" hidden="1">{#N/A,#N/A,TRUE,"Cover Memo";"Complete Sys. Estimate",#N/A,TRUE,"Change Summary";"Complete Sys. Estimate",#N/A,TRUE,"Estimate Summary";"Complete Sys. Estimate",#N/A,TRUE,"Dept. Summary";"Complete Sys. Estimate",#N/A,TRUE,"DOW Detail"}</definedName>
    <definedName name="fdgdg" localSheetId="13" hidden="1">{#N/A,#N/A,TRUE,"Cover Memo";"Complete Sys. Estimate",#N/A,TRUE,"Change Summary";"Complete Sys. Estimate",#N/A,TRUE,"Estimate Summary";"Complete Sys. Estimate",#N/A,TRUE,"Dept. Summary";"Complete Sys. Estimate",#N/A,TRUE,"DOW Detail"}</definedName>
    <definedName name="fdgdg" localSheetId="16" hidden="1">{#N/A,#N/A,TRUE,"Cover Memo";"Complete Sys. Estimate",#N/A,TRUE,"Change Summary";"Complete Sys. Estimate",#N/A,TRUE,"Estimate Summary";"Complete Sys. Estimate",#N/A,TRUE,"Dept. Summary";"Complete Sys. Estimate",#N/A,TRUE,"DOW Detail"}</definedName>
    <definedName name="fdgdg" localSheetId="21" hidden="1">{#N/A,#N/A,TRUE,"Cover Memo";"Complete Sys. Estimate",#N/A,TRUE,"Change Summary";"Complete Sys. Estimate",#N/A,TRUE,"Estimate Summary";"Complete Sys. Estimate",#N/A,TRUE,"Dept. Summary";"Complete Sys. Estimate",#N/A,TRUE,"DOW Detail"}</definedName>
    <definedName name="fdgdg" localSheetId="18" hidden="1">{#N/A,#N/A,TRUE,"Cover Memo";"Complete Sys. Estimate",#N/A,TRUE,"Change Summary";"Complete Sys. Estimate",#N/A,TRUE,"Estimate Summary";"Complete Sys. Estimate",#N/A,TRUE,"Dept. Summary";"Complete Sys. Estimate",#N/A,TRUE,"DOW Detail"}</definedName>
    <definedName name="fdgdg" localSheetId="19" hidden="1">{#N/A,#N/A,TRUE,"Cover Memo";"Complete Sys. Estimate",#N/A,TRUE,"Change Summary";"Complete Sys. Estimate",#N/A,TRUE,"Estimate Summary";"Complete Sys. Estimate",#N/A,TRUE,"Dept. Summary";"Complete Sys. Estimate",#N/A,TRUE,"DOW Detail"}</definedName>
    <definedName name="fdgdg" localSheetId="20" hidden="1">{#N/A,#N/A,TRUE,"Cover Memo";"Complete Sys. Estimate",#N/A,TRUE,"Change Summary";"Complete Sys. Estimate",#N/A,TRUE,"Estimate Summary";"Complete Sys. Estimate",#N/A,TRUE,"Dept. Summary";"Complete Sys. Estimate",#N/A,TRUE,"DOW Detail"}</definedName>
    <definedName name="fdgdg" localSheetId="22" hidden="1">{#N/A,#N/A,TRUE,"Cover Memo";"Complete Sys. Estimate",#N/A,TRUE,"Change Summary";"Complete Sys. Estimate",#N/A,TRUE,"Estimate Summary";"Complete Sys. Estimate",#N/A,TRUE,"Dept. Summary";"Complete Sys. Estimate",#N/A,TRUE,"DOW Detail"}</definedName>
    <definedName name="fdgdg" localSheetId="24" hidden="1">{#N/A,#N/A,TRUE,"Cover Memo";"Complete Sys. Estimate",#N/A,TRUE,"Change Summary";"Complete Sys. Estimate",#N/A,TRUE,"Estimate Summary";"Complete Sys. Estimate",#N/A,TRUE,"Dept. Summary";"Complete Sys. Estimate",#N/A,TRUE,"DOW Detail"}</definedName>
    <definedName name="fdgdg" localSheetId="28" hidden="1">{#N/A,#N/A,TRUE,"Cover Memo";"Complete Sys. Estimate",#N/A,TRUE,"Change Summary";"Complete Sys. Estimate",#N/A,TRUE,"Estimate Summary";"Complete Sys. Estimate",#N/A,TRUE,"Dept. Summary";"Complete Sys. Estimate",#N/A,TRUE,"DOW Detail"}</definedName>
    <definedName name="fdgdg" localSheetId="14" hidden="1">{#N/A,#N/A,TRUE,"Cover Memo";"Complete Sys. Estimate",#N/A,TRUE,"Change Summary";"Complete Sys. Estimate",#N/A,TRUE,"Estimate Summary";"Complete Sys. Estimate",#N/A,TRUE,"Dept. Summary";"Complete Sys. Estimate",#N/A,TRUE,"DOW Detail"}</definedName>
    <definedName name="fdgdg" hidden="1">{#N/A,#N/A,TRUE,"Cover Memo";"Complete Sys. Estimate",#N/A,TRUE,"Change Summary";"Complete Sys. Estimate",#N/A,TRUE,"Estimate Summary";"Complete Sys. Estimate",#N/A,TRUE,"Dept. Summary";"Complete Sys. Estimate",#N/A,TRUE,"DOW Detail"}</definedName>
    <definedName name="FDGDGDF" localSheetId="12" hidden="1">{"ECA Qtrs C",#N/A,TRUE,"ECA_Qtrs_C";"ECA Qtrs D",#N/A,TRUE,"ECA_Qtrs_D";"ECA Qtrs F",#N/A,TRUE,"ECA_Qtrs_F";"ECA Qtrs G",#N/A,TRUE,"ECA_Qtrs_G";"ECA SisterApt",#N/A,TRUE,"ECA_SisterApt";"ECA Nurses",#N/A,TRUE,"ECA_NursesHostel"}</definedName>
    <definedName name="FDGDGDF" localSheetId="11" hidden="1">{"ECA Qtrs C",#N/A,TRUE,"ECA_Qtrs_C";"ECA Qtrs D",#N/A,TRUE,"ECA_Qtrs_D";"ECA Qtrs F",#N/A,TRUE,"ECA_Qtrs_F";"ECA Qtrs G",#N/A,TRUE,"ECA_Qtrs_G";"ECA SisterApt",#N/A,TRUE,"ECA_SisterApt";"ECA Nurses",#N/A,TRUE,"ECA_NursesHostel"}</definedName>
    <definedName name="FDGDGDF" localSheetId="13" hidden="1">{"ECA Qtrs C",#N/A,TRUE,"ECA_Qtrs_C";"ECA Qtrs D",#N/A,TRUE,"ECA_Qtrs_D";"ECA Qtrs F",#N/A,TRUE,"ECA_Qtrs_F";"ECA Qtrs G",#N/A,TRUE,"ECA_Qtrs_G";"ECA SisterApt",#N/A,TRUE,"ECA_SisterApt";"ECA Nurses",#N/A,TRUE,"ECA_NursesHostel"}</definedName>
    <definedName name="FDGDGDF" localSheetId="16" hidden="1">{"ECA Qtrs C",#N/A,TRUE,"ECA_Qtrs_C";"ECA Qtrs D",#N/A,TRUE,"ECA_Qtrs_D";"ECA Qtrs F",#N/A,TRUE,"ECA_Qtrs_F";"ECA Qtrs G",#N/A,TRUE,"ECA_Qtrs_G";"ECA SisterApt",#N/A,TRUE,"ECA_SisterApt";"ECA Nurses",#N/A,TRUE,"ECA_NursesHostel"}</definedName>
    <definedName name="FDGDGDF" localSheetId="21" hidden="1">{"ECA Qtrs C",#N/A,TRUE,"ECA_Qtrs_C";"ECA Qtrs D",#N/A,TRUE,"ECA_Qtrs_D";"ECA Qtrs F",#N/A,TRUE,"ECA_Qtrs_F";"ECA Qtrs G",#N/A,TRUE,"ECA_Qtrs_G";"ECA SisterApt",#N/A,TRUE,"ECA_SisterApt";"ECA Nurses",#N/A,TRUE,"ECA_NursesHostel"}</definedName>
    <definedName name="FDGDGDF" localSheetId="18" hidden="1">{"ECA Qtrs C",#N/A,TRUE,"ECA_Qtrs_C";"ECA Qtrs D",#N/A,TRUE,"ECA_Qtrs_D";"ECA Qtrs F",#N/A,TRUE,"ECA_Qtrs_F";"ECA Qtrs G",#N/A,TRUE,"ECA_Qtrs_G";"ECA SisterApt",#N/A,TRUE,"ECA_SisterApt";"ECA Nurses",#N/A,TRUE,"ECA_NursesHostel"}</definedName>
    <definedName name="FDGDGDF" localSheetId="19" hidden="1">{"ECA Qtrs C",#N/A,TRUE,"ECA_Qtrs_C";"ECA Qtrs D",#N/A,TRUE,"ECA_Qtrs_D";"ECA Qtrs F",#N/A,TRUE,"ECA_Qtrs_F";"ECA Qtrs G",#N/A,TRUE,"ECA_Qtrs_G";"ECA SisterApt",#N/A,TRUE,"ECA_SisterApt";"ECA Nurses",#N/A,TRUE,"ECA_NursesHostel"}</definedName>
    <definedName name="FDGDGDF" localSheetId="20" hidden="1">{"ECA Qtrs C",#N/A,TRUE,"ECA_Qtrs_C";"ECA Qtrs D",#N/A,TRUE,"ECA_Qtrs_D";"ECA Qtrs F",#N/A,TRUE,"ECA_Qtrs_F";"ECA Qtrs G",#N/A,TRUE,"ECA_Qtrs_G";"ECA SisterApt",#N/A,TRUE,"ECA_SisterApt";"ECA Nurses",#N/A,TRUE,"ECA_NursesHostel"}</definedName>
    <definedName name="FDGDGDF" localSheetId="22" hidden="1">{"ECA Qtrs C",#N/A,TRUE,"ECA_Qtrs_C";"ECA Qtrs D",#N/A,TRUE,"ECA_Qtrs_D";"ECA Qtrs F",#N/A,TRUE,"ECA_Qtrs_F";"ECA Qtrs G",#N/A,TRUE,"ECA_Qtrs_G";"ECA SisterApt",#N/A,TRUE,"ECA_SisterApt";"ECA Nurses",#N/A,TRUE,"ECA_NursesHostel"}</definedName>
    <definedName name="FDGDGDF" localSheetId="24" hidden="1">{"ECA Qtrs C",#N/A,TRUE,"ECA_Qtrs_C";"ECA Qtrs D",#N/A,TRUE,"ECA_Qtrs_D";"ECA Qtrs F",#N/A,TRUE,"ECA_Qtrs_F";"ECA Qtrs G",#N/A,TRUE,"ECA_Qtrs_G";"ECA SisterApt",#N/A,TRUE,"ECA_SisterApt";"ECA Nurses",#N/A,TRUE,"ECA_NursesHostel"}</definedName>
    <definedName name="FDGDGDF" localSheetId="28" hidden="1">{"ECA Qtrs C",#N/A,TRUE,"ECA_Qtrs_C";"ECA Qtrs D",#N/A,TRUE,"ECA_Qtrs_D";"ECA Qtrs F",#N/A,TRUE,"ECA_Qtrs_F";"ECA Qtrs G",#N/A,TRUE,"ECA_Qtrs_G";"ECA SisterApt",#N/A,TRUE,"ECA_SisterApt";"ECA Nurses",#N/A,TRUE,"ECA_NursesHostel"}</definedName>
    <definedName name="FDGDGDF" localSheetId="14" hidden="1">{"ECA Qtrs C",#N/A,TRUE,"ECA_Qtrs_C";"ECA Qtrs D",#N/A,TRUE,"ECA_Qtrs_D";"ECA Qtrs F",#N/A,TRUE,"ECA_Qtrs_F";"ECA Qtrs G",#N/A,TRUE,"ECA_Qtrs_G";"ECA SisterApt",#N/A,TRUE,"ECA_SisterApt";"ECA Nurses",#N/A,TRUE,"ECA_NursesHostel"}</definedName>
    <definedName name="FDGDGDF" hidden="1">{"ECA Qtrs C",#N/A,TRUE,"ECA_Qtrs_C";"ECA Qtrs D",#N/A,TRUE,"ECA_Qtrs_D";"ECA Qtrs F",#N/A,TRUE,"ECA_Qtrs_F";"ECA Qtrs G",#N/A,TRUE,"ECA_Qtrs_G";"ECA SisterApt",#N/A,TRUE,"ECA_SisterApt";"ECA Nurses",#N/A,TRUE,"ECA_NursesHostel"}</definedName>
    <definedName name="fdgdgdg" localSheetId="12" hidden="1">{#N/A,#N/A,TRUE,"Cover Memo";"Complete Sys. Estimate",#N/A,TRUE,"Change Summary";"Complete Sys. Estimate",#N/A,TRUE,"Estimate Summary";"Complete Sys. Estimate",#N/A,TRUE,"Dept. Summary";"Complete Sys. Estimate",#N/A,TRUE,"DOW Detail"}</definedName>
    <definedName name="fdgdgdg" localSheetId="11" hidden="1">{#N/A,#N/A,TRUE,"Cover Memo";"Complete Sys. Estimate",#N/A,TRUE,"Change Summary";"Complete Sys. Estimate",#N/A,TRUE,"Estimate Summary";"Complete Sys. Estimate",#N/A,TRUE,"Dept. Summary";"Complete Sys. Estimate",#N/A,TRUE,"DOW Detail"}</definedName>
    <definedName name="fdgdgdg" localSheetId="13" hidden="1">{#N/A,#N/A,TRUE,"Cover Memo";"Complete Sys. Estimate",#N/A,TRUE,"Change Summary";"Complete Sys. Estimate",#N/A,TRUE,"Estimate Summary";"Complete Sys. Estimate",#N/A,TRUE,"Dept. Summary";"Complete Sys. Estimate",#N/A,TRUE,"DOW Detail"}</definedName>
    <definedName name="fdgdgdg" localSheetId="16" hidden="1">{#N/A,#N/A,TRUE,"Cover Memo";"Complete Sys. Estimate",#N/A,TRUE,"Change Summary";"Complete Sys. Estimate",#N/A,TRUE,"Estimate Summary";"Complete Sys. Estimate",#N/A,TRUE,"Dept. Summary";"Complete Sys. Estimate",#N/A,TRUE,"DOW Detail"}</definedName>
    <definedName name="fdgdgdg" localSheetId="21" hidden="1">{#N/A,#N/A,TRUE,"Cover Memo";"Complete Sys. Estimate",#N/A,TRUE,"Change Summary";"Complete Sys. Estimate",#N/A,TRUE,"Estimate Summary";"Complete Sys. Estimate",#N/A,TRUE,"Dept. Summary";"Complete Sys. Estimate",#N/A,TRUE,"DOW Detail"}</definedName>
    <definedName name="fdgdgdg" localSheetId="18" hidden="1">{#N/A,#N/A,TRUE,"Cover Memo";"Complete Sys. Estimate",#N/A,TRUE,"Change Summary";"Complete Sys. Estimate",#N/A,TRUE,"Estimate Summary";"Complete Sys. Estimate",#N/A,TRUE,"Dept. Summary";"Complete Sys. Estimate",#N/A,TRUE,"DOW Detail"}</definedName>
    <definedName name="fdgdgdg" localSheetId="19" hidden="1">{#N/A,#N/A,TRUE,"Cover Memo";"Complete Sys. Estimate",#N/A,TRUE,"Change Summary";"Complete Sys. Estimate",#N/A,TRUE,"Estimate Summary";"Complete Sys. Estimate",#N/A,TRUE,"Dept. Summary";"Complete Sys. Estimate",#N/A,TRUE,"DOW Detail"}</definedName>
    <definedName name="fdgdgdg" localSheetId="20" hidden="1">{#N/A,#N/A,TRUE,"Cover Memo";"Complete Sys. Estimate",#N/A,TRUE,"Change Summary";"Complete Sys. Estimate",#N/A,TRUE,"Estimate Summary";"Complete Sys. Estimate",#N/A,TRUE,"Dept. Summary";"Complete Sys. Estimate",#N/A,TRUE,"DOW Detail"}</definedName>
    <definedName name="fdgdgdg" localSheetId="22" hidden="1">{#N/A,#N/A,TRUE,"Cover Memo";"Complete Sys. Estimate",#N/A,TRUE,"Change Summary";"Complete Sys. Estimate",#N/A,TRUE,"Estimate Summary";"Complete Sys. Estimate",#N/A,TRUE,"Dept. Summary";"Complete Sys. Estimate",#N/A,TRUE,"DOW Detail"}</definedName>
    <definedName name="fdgdgdg" localSheetId="24" hidden="1">{#N/A,#N/A,TRUE,"Cover Memo";"Complete Sys. Estimate",#N/A,TRUE,"Change Summary";"Complete Sys. Estimate",#N/A,TRUE,"Estimate Summary";"Complete Sys. Estimate",#N/A,TRUE,"Dept. Summary";"Complete Sys. Estimate",#N/A,TRUE,"DOW Detail"}</definedName>
    <definedName name="fdgdgdg" localSheetId="28" hidden="1">{#N/A,#N/A,TRUE,"Cover Memo";"Complete Sys. Estimate",#N/A,TRUE,"Change Summary";"Complete Sys. Estimate",#N/A,TRUE,"Estimate Summary";"Complete Sys. Estimate",#N/A,TRUE,"Dept. Summary";"Complete Sys. Estimate",#N/A,TRUE,"DOW Detail"}</definedName>
    <definedName name="fdgdgdg" localSheetId="14" hidden="1">{#N/A,#N/A,TRUE,"Cover Memo";"Complete Sys. Estimate",#N/A,TRUE,"Change Summary";"Complete Sys. Estimate",#N/A,TRUE,"Estimate Summary";"Complete Sys. Estimate",#N/A,TRUE,"Dept. Summary";"Complete Sys. Estimate",#N/A,TRUE,"DOW Detail"}</definedName>
    <definedName name="fdgdgdg" hidden="1">{#N/A,#N/A,TRUE,"Cover Memo";"Complete Sys. Estimate",#N/A,TRUE,"Change Summary";"Complete Sys. Estimate",#N/A,TRUE,"Estimate Summary";"Complete Sys. Estimate",#N/A,TRUE,"Dept. Summary";"Complete Sys. Estimate",#N/A,TRUE,"DOW Detail"}</definedName>
    <definedName name="fdgf" localSheetId="12" hidden="1">{"'Sheet1'!$L$16"}</definedName>
    <definedName name="fdgf" localSheetId="11" hidden="1">{"'Sheet1'!$L$16"}</definedName>
    <definedName name="fdgf" localSheetId="13" hidden="1">{"'Sheet1'!$L$16"}</definedName>
    <definedName name="fdgf" localSheetId="16" hidden="1">{"'Sheet1'!$L$16"}</definedName>
    <definedName name="fdgf" localSheetId="21" hidden="1">{"'Sheet1'!$L$16"}</definedName>
    <definedName name="fdgf" localSheetId="18" hidden="1">{"'Sheet1'!$L$16"}</definedName>
    <definedName name="fdgf" localSheetId="19" hidden="1">{"'Sheet1'!$L$16"}</definedName>
    <definedName name="fdgf" localSheetId="20" hidden="1">{"'Sheet1'!$L$16"}</definedName>
    <definedName name="fdgf" localSheetId="22" hidden="1">{"'Sheet1'!$L$16"}</definedName>
    <definedName name="fdgf" localSheetId="24" hidden="1">{"'Sheet1'!$L$16"}</definedName>
    <definedName name="fdgf" localSheetId="28" hidden="1">{"'Sheet1'!$L$16"}</definedName>
    <definedName name="fdgf" localSheetId="14" hidden="1">{"'Sheet1'!$L$16"}</definedName>
    <definedName name="fdgf" hidden="1">{"'Sheet1'!$L$16"}</definedName>
    <definedName name="fdgfdg" localSheetId="12" hidden="1">{#N/A,#N/A,FALSE,"2~8번"}</definedName>
    <definedName name="fdgfdg" localSheetId="11" hidden="1">{#N/A,#N/A,FALSE,"2~8번"}</definedName>
    <definedName name="fdgfdg" localSheetId="13" hidden="1">{#N/A,#N/A,FALSE,"2~8번"}</definedName>
    <definedName name="fdgfdg" localSheetId="16" hidden="1">{#N/A,#N/A,FALSE,"2~8번"}</definedName>
    <definedName name="fdgfdg" localSheetId="21" hidden="1">{#N/A,#N/A,FALSE,"2~8번"}</definedName>
    <definedName name="fdgfdg" localSheetId="18" hidden="1">{#N/A,#N/A,FALSE,"2~8번"}</definedName>
    <definedName name="fdgfdg" localSheetId="19" hidden="1">{#N/A,#N/A,FALSE,"2~8번"}</definedName>
    <definedName name="fdgfdg" localSheetId="20" hidden="1">{#N/A,#N/A,FALSE,"2~8번"}</definedName>
    <definedName name="fdgfdg" localSheetId="22" hidden="1">{#N/A,#N/A,FALSE,"2~8번"}</definedName>
    <definedName name="fdgfdg" localSheetId="24" hidden="1">{#N/A,#N/A,FALSE,"2~8번"}</definedName>
    <definedName name="fdgfdg" localSheetId="28" hidden="1">{#N/A,#N/A,FALSE,"2~8번"}</definedName>
    <definedName name="fdgfdg" localSheetId="14" hidden="1">{#N/A,#N/A,FALSE,"2~8번"}</definedName>
    <definedName name="fdgfdg" hidden="1">{#N/A,#N/A,FALSE,"2~8번"}</definedName>
    <definedName name="fdgfg" localSheetId="12" hidden="1">{"'Sheet1'!$L$16"}</definedName>
    <definedName name="fdgfg" localSheetId="11" hidden="1">{"'Sheet1'!$L$16"}</definedName>
    <definedName name="fdgfg" localSheetId="13" hidden="1">{"'Sheet1'!$L$16"}</definedName>
    <definedName name="fdgfg" localSheetId="16" hidden="1">{"'Sheet1'!$L$16"}</definedName>
    <definedName name="fdgfg" localSheetId="21" hidden="1">{"'Sheet1'!$L$16"}</definedName>
    <definedName name="fdgfg" localSheetId="18" hidden="1">{"'Sheet1'!$L$16"}</definedName>
    <definedName name="fdgfg" localSheetId="19" hidden="1">{"'Sheet1'!$L$16"}</definedName>
    <definedName name="fdgfg" localSheetId="20" hidden="1">{"'Sheet1'!$L$16"}</definedName>
    <definedName name="fdgfg" localSheetId="22" hidden="1">{"'Sheet1'!$L$16"}</definedName>
    <definedName name="fdgfg" localSheetId="24" hidden="1">{"'Sheet1'!$L$16"}</definedName>
    <definedName name="fdgfg" localSheetId="28" hidden="1">{"'Sheet1'!$L$16"}</definedName>
    <definedName name="fdgfg" localSheetId="14" hidden="1">{"'Sheet1'!$L$16"}</definedName>
    <definedName name="fdgfg" hidden="1">{"'Sheet1'!$L$16"}</definedName>
    <definedName name="fdgfgf" localSheetId="12" hidden="1">{#N/A,#N/A,FALSE,"운반시간"}</definedName>
    <definedName name="fdgfgf" localSheetId="11" hidden="1">{#N/A,#N/A,FALSE,"운반시간"}</definedName>
    <definedName name="fdgfgf" localSheetId="13" hidden="1">{#N/A,#N/A,FALSE,"운반시간"}</definedName>
    <definedName name="fdgfgf" localSheetId="16" hidden="1">{#N/A,#N/A,FALSE,"운반시간"}</definedName>
    <definedName name="fdgfgf" localSheetId="21" hidden="1">{#N/A,#N/A,FALSE,"운반시간"}</definedName>
    <definedName name="fdgfgf" localSheetId="18" hidden="1">{#N/A,#N/A,FALSE,"운반시간"}</definedName>
    <definedName name="fdgfgf" localSheetId="19" hidden="1">{#N/A,#N/A,FALSE,"운반시간"}</definedName>
    <definedName name="fdgfgf" localSheetId="20" hidden="1">{#N/A,#N/A,FALSE,"운반시간"}</definedName>
    <definedName name="fdgfgf" localSheetId="22" hidden="1">{#N/A,#N/A,FALSE,"운반시간"}</definedName>
    <definedName name="fdgfgf" localSheetId="24" hidden="1">{#N/A,#N/A,FALSE,"운반시간"}</definedName>
    <definedName name="fdgfgf" localSheetId="28" hidden="1">{#N/A,#N/A,FALSE,"운반시간"}</definedName>
    <definedName name="fdgfgf" localSheetId="14" hidden="1">{#N/A,#N/A,FALSE,"운반시간"}</definedName>
    <definedName name="fdgfgf" hidden="1">{#N/A,#N/A,FALSE,"운반시간"}</definedName>
    <definedName name="fdgfgjghhk" hidden="1">#REF!</definedName>
    <definedName name="fdggfgg" hidden="1">#REF!</definedName>
    <definedName name="fdgk" localSheetId="12" hidden="1">{"'Sheet1'!$L$16"}</definedName>
    <definedName name="fdgk" localSheetId="11" hidden="1">{"'Sheet1'!$L$16"}</definedName>
    <definedName name="fdgk" localSheetId="13" hidden="1">{"'Sheet1'!$L$16"}</definedName>
    <definedName name="fdgk" localSheetId="16" hidden="1">{"'Sheet1'!$L$16"}</definedName>
    <definedName name="fdgk" localSheetId="21" hidden="1">{"'Sheet1'!$L$16"}</definedName>
    <definedName name="fdgk" localSheetId="18" hidden="1">{"'Sheet1'!$L$16"}</definedName>
    <definedName name="fdgk" localSheetId="19" hidden="1">{"'Sheet1'!$L$16"}</definedName>
    <definedName name="fdgk" localSheetId="20" hidden="1">{"'Sheet1'!$L$16"}</definedName>
    <definedName name="fdgk" localSheetId="22" hidden="1">{"'Sheet1'!$L$16"}</definedName>
    <definedName name="fdgk" localSheetId="24" hidden="1">{"'Sheet1'!$L$16"}</definedName>
    <definedName name="fdgk" localSheetId="28" hidden="1">{"'Sheet1'!$L$16"}</definedName>
    <definedName name="fdgk" localSheetId="14" hidden="1">{"'Sheet1'!$L$16"}</definedName>
    <definedName name="fdgk" hidden="1">{"'Sheet1'!$L$16"}</definedName>
    <definedName name="fdgsfdgreg" hidden="1">#REF!</definedName>
    <definedName name="fdgsrfeg" hidden="1">#REF!</definedName>
    <definedName name="fdgssda" localSheetId="12" hidden="1">{"'Sheet1'!$L$16"}</definedName>
    <definedName name="fdgssda" localSheetId="11" hidden="1">{"'Sheet1'!$L$16"}</definedName>
    <definedName name="fdgssda" localSheetId="13" hidden="1">{"'Sheet1'!$L$16"}</definedName>
    <definedName name="fdgssda" localSheetId="16" hidden="1">{"'Sheet1'!$L$16"}</definedName>
    <definedName name="fdgssda" localSheetId="21" hidden="1">{"'Sheet1'!$L$16"}</definedName>
    <definedName name="fdgssda" localSheetId="18" hidden="1">{"'Sheet1'!$L$16"}</definedName>
    <definedName name="fdgssda" localSheetId="19" hidden="1">{"'Sheet1'!$L$16"}</definedName>
    <definedName name="fdgssda" localSheetId="20" hidden="1">{"'Sheet1'!$L$16"}</definedName>
    <definedName name="fdgssda" localSheetId="22" hidden="1">{"'Sheet1'!$L$16"}</definedName>
    <definedName name="fdgssda" localSheetId="24" hidden="1">{"'Sheet1'!$L$16"}</definedName>
    <definedName name="fdgssda" localSheetId="28" hidden="1">{"'Sheet1'!$L$16"}</definedName>
    <definedName name="fdgssda" localSheetId="14" hidden="1">{"'Sheet1'!$L$16"}</definedName>
    <definedName name="fdgssda" hidden="1">{"'Sheet1'!$L$16"}</definedName>
    <definedName name="fđhbfbd" localSheetId="12" hidden="1">{#N/A,#N/A,FALSE,"Chi tiÆt"}</definedName>
    <definedName name="fđhbfbd" localSheetId="11" hidden="1">{#N/A,#N/A,FALSE,"Chi tiÆt"}</definedName>
    <definedName name="fđhbfbd" localSheetId="13" hidden="1">{#N/A,#N/A,FALSE,"Chi tiÆt"}</definedName>
    <definedName name="fđhbfbd" localSheetId="16" hidden="1">{#N/A,#N/A,FALSE,"Chi tiÆt"}</definedName>
    <definedName name="fđhbfbd" localSheetId="21" hidden="1">{#N/A,#N/A,FALSE,"Chi tiÆt"}</definedName>
    <definedName name="fđhbfbd" localSheetId="18" hidden="1">{#N/A,#N/A,FALSE,"Chi tiÆt"}</definedName>
    <definedName name="fđhbfbd" localSheetId="19" hidden="1">{#N/A,#N/A,FALSE,"Chi tiÆt"}</definedName>
    <definedName name="fđhbfbd" localSheetId="20" hidden="1">{#N/A,#N/A,FALSE,"Chi tiÆt"}</definedName>
    <definedName name="fđhbfbd" localSheetId="22" hidden="1">{#N/A,#N/A,FALSE,"Chi tiÆt"}</definedName>
    <definedName name="fđhbfbd" localSheetId="24" hidden="1">{#N/A,#N/A,FALSE,"Chi tiÆt"}</definedName>
    <definedName name="fđhbfbd" localSheetId="28" hidden="1">{#N/A,#N/A,FALSE,"Chi tiÆt"}</definedName>
    <definedName name="fđhbfbd" localSheetId="14" hidden="1">{#N/A,#N/A,FALSE,"Chi tiÆt"}</definedName>
    <definedName name="fđhbfbd" hidden="1">{#N/A,#N/A,FALSE,"Chi tiÆt"}</definedName>
    <definedName name="fdhdh" localSheetId="12" hidden="1">{#N/A,#N/A,FALSE,"Chi tiÆt"}</definedName>
    <definedName name="fdhdh" localSheetId="11" hidden="1">{#N/A,#N/A,FALSE,"Chi tiÆt"}</definedName>
    <definedName name="fdhdh" localSheetId="13" hidden="1">{#N/A,#N/A,FALSE,"Chi tiÆt"}</definedName>
    <definedName name="fdhdh" localSheetId="16" hidden="1">{#N/A,#N/A,FALSE,"Chi tiÆt"}</definedName>
    <definedName name="fdhdh" localSheetId="21" hidden="1">{#N/A,#N/A,FALSE,"Chi tiÆt"}</definedName>
    <definedName name="fdhdh" localSheetId="18" hidden="1">{#N/A,#N/A,FALSE,"Chi tiÆt"}</definedName>
    <definedName name="fdhdh" localSheetId="19" hidden="1">{#N/A,#N/A,FALSE,"Chi tiÆt"}</definedName>
    <definedName name="fdhdh" localSheetId="20" hidden="1">{#N/A,#N/A,FALSE,"Chi tiÆt"}</definedName>
    <definedName name="fdhdh" localSheetId="22" hidden="1">{#N/A,#N/A,FALSE,"Chi tiÆt"}</definedName>
    <definedName name="fdhdh" localSheetId="24" hidden="1">{#N/A,#N/A,FALSE,"Chi tiÆt"}</definedName>
    <definedName name="fdhdh" localSheetId="28" hidden="1">{#N/A,#N/A,FALSE,"Chi tiÆt"}</definedName>
    <definedName name="fdhdh" localSheetId="14" hidden="1">{#N/A,#N/A,FALSE,"Chi tiÆt"}</definedName>
    <definedName name="fdhdh" hidden="1">{#N/A,#N/A,FALSE,"Chi tiÆt"}</definedName>
    <definedName name="fdhdsg" hidden="1">#REF!</definedName>
    <definedName name="fdhfgj" hidden="1">#REF!</definedName>
    <definedName name="FDHG"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dhgf" localSheetId="12" hidden="1">{"'Sheet1'!$L$16"}</definedName>
    <definedName name="fdhgf" localSheetId="11" hidden="1">{"'Sheet1'!$L$16"}</definedName>
    <definedName name="fdhgf" localSheetId="13" hidden="1">{"'Sheet1'!$L$16"}</definedName>
    <definedName name="fdhgf" localSheetId="16" hidden="1">{"'Sheet1'!$L$16"}</definedName>
    <definedName name="fdhgf" localSheetId="21" hidden="1">{"'Sheet1'!$L$16"}</definedName>
    <definedName name="fdhgf" localSheetId="18" hidden="1">{"'Sheet1'!$L$16"}</definedName>
    <definedName name="fdhgf" localSheetId="19" hidden="1">{"'Sheet1'!$L$16"}</definedName>
    <definedName name="fdhgf" localSheetId="20" hidden="1">{"'Sheet1'!$L$16"}</definedName>
    <definedName name="fdhgf" localSheetId="22" hidden="1">{"'Sheet1'!$L$16"}</definedName>
    <definedName name="fdhgf" localSheetId="24" hidden="1">{"'Sheet1'!$L$16"}</definedName>
    <definedName name="fdhgf" localSheetId="28" hidden="1">{"'Sheet1'!$L$16"}</definedName>
    <definedName name="fdhgf" localSheetId="14" hidden="1">{"'Sheet1'!$L$16"}</definedName>
    <definedName name="fdhgf" hidden="1">{"'Sheet1'!$L$16"}</definedName>
    <definedName name="fđhh" localSheetId="12" hidden="1">{"'Sheet1'!$L$16"}</definedName>
    <definedName name="fđhh" localSheetId="11" hidden="1">{"'Sheet1'!$L$16"}</definedName>
    <definedName name="fđhh" localSheetId="13" hidden="1">{"'Sheet1'!$L$16"}</definedName>
    <definedName name="fđhh" localSheetId="16" hidden="1">{"'Sheet1'!$L$16"}</definedName>
    <definedName name="fđhh" localSheetId="21" hidden="1">{"'Sheet1'!$L$16"}</definedName>
    <definedName name="fđhh" localSheetId="18" hidden="1">{"'Sheet1'!$L$16"}</definedName>
    <definedName name="fđhh" localSheetId="19" hidden="1">{"'Sheet1'!$L$16"}</definedName>
    <definedName name="fđhh" localSheetId="20" hidden="1">{"'Sheet1'!$L$16"}</definedName>
    <definedName name="fđhh" localSheetId="22" hidden="1">{"'Sheet1'!$L$16"}</definedName>
    <definedName name="fđhh" localSheetId="24" hidden="1">{"'Sheet1'!$L$16"}</definedName>
    <definedName name="fđhh" localSheetId="28" hidden="1">{"'Sheet1'!$L$16"}</definedName>
    <definedName name="fđhh" localSheetId="14" hidden="1">{"'Sheet1'!$L$16"}</definedName>
    <definedName name="fđhh" hidden="1">{"'Sheet1'!$L$16"}</definedName>
    <definedName name="FDJK" localSheetId="12" hidden="1">{#N/A,#N/A,FALSE,"지침";#N/A,#N/A,FALSE,"환경분석";#N/A,#N/A,FALSE,"Sheet16"}</definedName>
    <definedName name="FDJK" localSheetId="11" hidden="1">{#N/A,#N/A,FALSE,"지침";#N/A,#N/A,FALSE,"환경분석";#N/A,#N/A,FALSE,"Sheet16"}</definedName>
    <definedName name="FDJK" localSheetId="13" hidden="1">{#N/A,#N/A,FALSE,"지침";#N/A,#N/A,FALSE,"환경분석";#N/A,#N/A,FALSE,"Sheet16"}</definedName>
    <definedName name="FDJK" localSheetId="16" hidden="1">{#N/A,#N/A,FALSE,"지침";#N/A,#N/A,FALSE,"환경분석";#N/A,#N/A,FALSE,"Sheet16"}</definedName>
    <definedName name="FDJK" localSheetId="21" hidden="1">{#N/A,#N/A,FALSE,"지침";#N/A,#N/A,FALSE,"환경분석";#N/A,#N/A,FALSE,"Sheet16"}</definedName>
    <definedName name="FDJK" localSheetId="18" hidden="1">{#N/A,#N/A,FALSE,"지침";#N/A,#N/A,FALSE,"환경분석";#N/A,#N/A,FALSE,"Sheet16"}</definedName>
    <definedName name="FDJK" localSheetId="19" hidden="1">{#N/A,#N/A,FALSE,"지침";#N/A,#N/A,FALSE,"환경분석";#N/A,#N/A,FALSE,"Sheet16"}</definedName>
    <definedName name="FDJK" localSheetId="20" hidden="1">{#N/A,#N/A,FALSE,"지침";#N/A,#N/A,FALSE,"환경분석";#N/A,#N/A,FALSE,"Sheet16"}</definedName>
    <definedName name="FDJK" localSheetId="22" hidden="1">{#N/A,#N/A,FALSE,"지침";#N/A,#N/A,FALSE,"환경분석";#N/A,#N/A,FALSE,"Sheet16"}</definedName>
    <definedName name="FDJK" localSheetId="24" hidden="1">{#N/A,#N/A,FALSE,"지침";#N/A,#N/A,FALSE,"환경분석";#N/A,#N/A,FALSE,"Sheet16"}</definedName>
    <definedName name="FDJK" localSheetId="28" hidden="1">{#N/A,#N/A,FALSE,"지침";#N/A,#N/A,FALSE,"환경분석";#N/A,#N/A,FALSE,"Sheet16"}</definedName>
    <definedName name="FDJK" localSheetId="14" hidden="1">{#N/A,#N/A,FALSE,"지침";#N/A,#N/A,FALSE,"환경분석";#N/A,#N/A,FALSE,"Sheet16"}</definedName>
    <definedName name="FDJK" hidden="1">{#N/A,#N/A,FALSE,"지침";#N/A,#N/A,FALSE,"환경분석";#N/A,#N/A,FALSE,"Sheet16"}</definedName>
    <definedName name="fds" localSheetId="12" hidden="1">{"'Sheet1'!$L$16"}</definedName>
    <definedName name="fds" localSheetId="11" hidden="1">{"'Sheet1'!$L$16"}</definedName>
    <definedName name="fds" localSheetId="13" hidden="1">{"'Sheet1'!$L$16"}</definedName>
    <definedName name="fds" localSheetId="16" hidden="1">{"'Sheet1'!$L$16"}</definedName>
    <definedName name="fds" localSheetId="21" hidden="1">{"'Sheet1'!$L$16"}</definedName>
    <definedName name="fds" localSheetId="18" hidden="1">{"'Sheet1'!$L$16"}</definedName>
    <definedName name="fds" localSheetId="19" hidden="1">{"'Sheet1'!$L$16"}</definedName>
    <definedName name="fds" localSheetId="20" hidden="1">{"'Sheet1'!$L$16"}</definedName>
    <definedName name="fds" localSheetId="22" hidden="1">{"'Sheet1'!$L$16"}</definedName>
    <definedName name="fds" localSheetId="24" hidden="1">{"'Sheet1'!$L$16"}</definedName>
    <definedName name="fds" localSheetId="28" hidden="1">{"'Sheet1'!$L$16"}</definedName>
    <definedName name="fds" localSheetId="14" hidden="1">{"'Sheet1'!$L$16"}</definedName>
    <definedName name="fds" hidden="1">{"'Sheet1'!$L$16"}</definedName>
    <definedName name="FDSA" localSheetId="12" hidden="1">{#N/A,#N/A,FALSE,"CCTV"}</definedName>
    <definedName name="FDSA" localSheetId="11" hidden="1">{#N/A,#N/A,FALSE,"CCTV"}</definedName>
    <definedName name="FDSA" localSheetId="13" hidden="1">{#N/A,#N/A,FALSE,"CCTV"}</definedName>
    <definedName name="FDSA" localSheetId="16" hidden="1">{#N/A,#N/A,FALSE,"CCTV"}</definedName>
    <definedName name="FDSA" localSheetId="21" hidden="1">{#N/A,#N/A,FALSE,"CCTV"}</definedName>
    <definedName name="FDSA" localSheetId="18" hidden="1">{#N/A,#N/A,FALSE,"CCTV"}</definedName>
    <definedName name="FDSA" localSheetId="19" hidden="1">{#N/A,#N/A,FALSE,"CCTV"}</definedName>
    <definedName name="FDSA" localSheetId="20" hidden="1">{#N/A,#N/A,FALSE,"CCTV"}</definedName>
    <definedName name="FDSA" localSheetId="22" hidden="1">{#N/A,#N/A,FALSE,"CCTV"}</definedName>
    <definedName name="FDSA" localSheetId="24" hidden="1">{#N/A,#N/A,FALSE,"CCTV"}</definedName>
    <definedName name="FDSA" localSheetId="28" hidden="1">{#N/A,#N/A,FALSE,"CCTV"}</definedName>
    <definedName name="FDSA" localSheetId="14" hidden="1">{#N/A,#N/A,FALSE,"CCTV"}</definedName>
    <definedName name="FDSA" hidden="1">{#N/A,#N/A,FALSE,"CCTV"}</definedName>
    <definedName name="fdsaf" localSheetId="12" hidden="1">{#N/A,#N/A,TRUE,"Cover sheet";#N/A,#N/A,TRUE,"INPUTS";#N/A,#N/A,TRUE,"OUTPUTS";#N/A,#N/A,TRUE,"VALUATION"}</definedName>
    <definedName name="fdsaf" localSheetId="11" hidden="1">{#N/A,#N/A,TRUE,"Cover sheet";#N/A,#N/A,TRUE,"INPUTS";#N/A,#N/A,TRUE,"OUTPUTS";#N/A,#N/A,TRUE,"VALUATION"}</definedName>
    <definedName name="fdsaf" localSheetId="13" hidden="1">{#N/A,#N/A,TRUE,"Cover sheet";#N/A,#N/A,TRUE,"INPUTS";#N/A,#N/A,TRUE,"OUTPUTS";#N/A,#N/A,TRUE,"VALUATION"}</definedName>
    <definedName name="fdsaf" localSheetId="16" hidden="1">{#N/A,#N/A,TRUE,"Cover sheet";#N/A,#N/A,TRUE,"INPUTS";#N/A,#N/A,TRUE,"OUTPUTS";#N/A,#N/A,TRUE,"VALUATION"}</definedName>
    <definedName name="fdsaf" localSheetId="21" hidden="1">{#N/A,#N/A,TRUE,"Cover sheet";#N/A,#N/A,TRUE,"INPUTS";#N/A,#N/A,TRUE,"OUTPUTS";#N/A,#N/A,TRUE,"VALUATION"}</definedName>
    <definedName name="fdsaf" localSheetId="18" hidden="1">{#N/A,#N/A,TRUE,"Cover sheet";#N/A,#N/A,TRUE,"INPUTS";#N/A,#N/A,TRUE,"OUTPUTS";#N/A,#N/A,TRUE,"VALUATION"}</definedName>
    <definedName name="fdsaf" localSheetId="19" hidden="1">{#N/A,#N/A,TRUE,"Cover sheet";#N/A,#N/A,TRUE,"INPUTS";#N/A,#N/A,TRUE,"OUTPUTS";#N/A,#N/A,TRUE,"VALUATION"}</definedName>
    <definedName name="fdsaf" localSheetId="20" hidden="1">{#N/A,#N/A,TRUE,"Cover sheet";#N/A,#N/A,TRUE,"INPUTS";#N/A,#N/A,TRUE,"OUTPUTS";#N/A,#N/A,TRUE,"VALUATION"}</definedName>
    <definedName name="fdsaf" localSheetId="22" hidden="1">{#N/A,#N/A,TRUE,"Cover sheet";#N/A,#N/A,TRUE,"INPUTS";#N/A,#N/A,TRUE,"OUTPUTS";#N/A,#N/A,TRUE,"VALUATION"}</definedName>
    <definedName name="fdsaf" localSheetId="24" hidden="1">{#N/A,#N/A,TRUE,"Cover sheet";#N/A,#N/A,TRUE,"INPUTS";#N/A,#N/A,TRUE,"OUTPUTS";#N/A,#N/A,TRUE,"VALUATION"}</definedName>
    <definedName name="fdsaf" localSheetId="28" hidden="1">{#N/A,#N/A,TRUE,"Cover sheet";#N/A,#N/A,TRUE,"INPUTS";#N/A,#N/A,TRUE,"OUTPUTS";#N/A,#N/A,TRUE,"VALUATION"}</definedName>
    <definedName name="fdsaf" localSheetId="14" hidden="1">{#N/A,#N/A,TRUE,"Cover sheet";#N/A,#N/A,TRUE,"INPUTS";#N/A,#N/A,TRUE,"OUTPUTS";#N/A,#N/A,TRUE,"VALUATION"}</definedName>
    <definedName name="fdsaf" hidden="1">{#N/A,#N/A,TRUE,"Cover sheet";#N/A,#N/A,TRUE,"INPUTS";#N/A,#N/A,TRUE,"OUTPUTS";#N/A,#N/A,TRUE,"VALUATION"}</definedName>
    <definedName name="fdsc" localSheetId="12" hidden="1">{"'Sheet1'!$L$16"}</definedName>
    <definedName name="fdsc" localSheetId="11" hidden="1">{"'Sheet1'!$L$16"}</definedName>
    <definedName name="fdsc" localSheetId="13" hidden="1">{"'Sheet1'!$L$16"}</definedName>
    <definedName name="fdsc" localSheetId="16" hidden="1">{"'Sheet1'!$L$16"}</definedName>
    <definedName name="fdsc" localSheetId="21" hidden="1">{"'Sheet1'!$L$16"}</definedName>
    <definedName name="fdsc" localSheetId="18" hidden="1">{"'Sheet1'!$L$16"}</definedName>
    <definedName name="fdsc" localSheetId="19" hidden="1">{"'Sheet1'!$L$16"}</definedName>
    <definedName name="fdsc" localSheetId="20" hidden="1">{"'Sheet1'!$L$16"}</definedName>
    <definedName name="fdsc" localSheetId="22" hidden="1">{"'Sheet1'!$L$16"}</definedName>
    <definedName name="fdsc" localSheetId="24" hidden="1">{"'Sheet1'!$L$16"}</definedName>
    <definedName name="fdsc" localSheetId="28" hidden="1">{"'Sheet1'!$L$16"}</definedName>
    <definedName name="fdsc" localSheetId="14" hidden="1">{"'Sheet1'!$L$16"}</definedName>
    <definedName name="fdsc" hidden="1">{"'Sheet1'!$L$16"}</definedName>
    <definedName name="fdsd" hidden="1">#REF!</definedName>
    <definedName name="fdsdf" localSheetId="12" hidden="1">{"'Sheet1'!$L$16"}</definedName>
    <definedName name="fdsdf" localSheetId="11" hidden="1">{"'Sheet1'!$L$16"}</definedName>
    <definedName name="fdsdf" localSheetId="13" hidden="1">{"'Sheet1'!$L$16"}</definedName>
    <definedName name="fdsdf" localSheetId="16" hidden="1">{"'Sheet1'!$L$16"}</definedName>
    <definedName name="fdsdf" localSheetId="21" hidden="1">{"'Sheet1'!$L$16"}</definedName>
    <definedName name="fdsdf" localSheetId="18" hidden="1">{"'Sheet1'!$L$16"}</definedName>
    <definedName name="fdsdf" localSheetId="19" hidden="1">{"'Sheet1'!$L$16"}</definedName>
    <definedName name="fdsdf" localSheetId="20" hidden="1">{"'Sheet1'!$L$16"}</definedName>
    <definedName name="fdsdf" localSheetId="22" hidden="1">{"'Sheet1'!$L$16"}</definedName>
    <definedName name="fdsdf" localSheetId="24" hidden="1">{"'Sheet1'!$L$16"}</definedName>
    <definedName name="fdsdf" localSheetId="28" hidden="1">{"'Sheet1'!$L$16"}</definedName>
    <definedName name="fdsdf" localSheetId="14" hidden="1">{"'Sheet1'!$L$16"}</definedName>
    <definedName name="fdsdf" hidden="1">{"'Sheet1'!$L$16"}</definedName>
    <definedName name="fdsf" localSheetId="12" hidden="1">{"'Sheet1'!$L$16"}</definedName>
    <definedName name="fdsf" localSheetId="11" hidden="1">{"'Sheet1'!$L$16"}</definedName>
    <definedName name="fdsf" localSheetId="13" hidden="1">{"'Sheet1'!$L$16"}</definedName>
    <definedName name="fdsf" localSheetId="16" hidden="1">{"'Sheet1'!$L$16"}</definedName>
    <definedName name="fdsf" localSheetId="21" hidden="1">{"'Sheet1'!$L$16"}</definedName>
    <definedName name="fdsf" localSheetId="18" hidden="1">{"'Sheet1'!$L$16"}</definedName>
    <definedName name="fdsf" localSheetId="19" hidden="1">{"'Sheet1'!$L$16"}</definedName>
    <definedName name="fdsf" localSheetId="20" hidden="1">{"'Sheet1'!$L$16"}</definedName>
    <definedName name="fdsf" localSheetId="22" hidden="1">{"'Sheet1'!$L$16"}</definedName>
    <definedName name="fdsf" localSheetId="24" hidden="1">{"'Sheet1'!$L$16"}</definedName>
    <definedName name="fdsf" localSheetId="28" hidden="1">{"'Sheet1'!$L$16"}</definedName>
    <definedName name="fdsf" localSheetId="14" hidden="1">{"'Sheet1'!$L$16"}</definedName>
    <definedName name="fdsf" hidden="1">{"'Sheet1'!$L$16"}</definedName>
    <definedName name="FDSFASDF" localSheetId="12" hidden="1">{#N/A,#N/A,FALSE,"CCTV"}</definedName>
    <definedName name="FDSFASDF" localSheetId="11" hidden="1">{#N/A,#N/A,FALSE,"CCTV"}</definedName>
    <definedName name="FDSFASDF" localSheetId="13" hidden="1">{#N/A,#N/A,FALSE,"CCTV"}</definedName>
    <definedName name="FDSFASDF" localSheetId="16" hidden="1">{#N/A,#N/A,FALSE,"CCTV"}</definedName>
    <definedName name="FDSFASDF" localSheetId="21" hidden="1">{#N/A,#N/A,FALSE,"CCTV"}</definedName>
    <definedName name="FDSFASDF" localSheetId="18" hidden="1">{#N/A,#N/A,FALSE,"CCTV"}</definedName>
    <definedName name="FDSFASDF" localSheetId="19" hidden="1">{#N/A,#N/A,FALSE,"CCTV"}</definedName>
    <definedName name="FDSFASDF" localSheetId="20" hidden="1">{#N/A,#N/A,FALSE,"CCTV"}</definedName>
    <definedName name="FDSFASDF" localSheetId="22" hidden="1">{#N/A,#N/A,FALSE,"CCTV"}</definedName>
    <definedName name="FDSFASDF" localSheetId="24" hidden="1">{#N/A,#N/A,FALSE,"CCTV"}</definedName>
    <definedName name="FDSFASDF" localSheetId="28" hidden="1">{#N/A,#N/A,FALSE,"CCTV"}</definedName>
    <definedName name="FDSFASDF" localSheetId="14" hidden="1">{#N/A,#N/A,FALSE,"CCTV"}</definedName>
    <definedName name="FDSFASDF" hidden="1">{#N/A,#N/A,FALSE,"CCTV"}</definedName>
    <definedName name="fdsfds" localSheetId="12" hidden="1">{"ECA Qtrs C",#N/A,TRUE,"ECA_Qtrs_C";"ECA Qtrs D",#N/A,TRUE,"ECA_Qtrs_D";"ECA Qtrs F",#N/A,TRUE,"ECA_Qtrs_F";"ECA Qtrs G",#N/A,TRUE,"ECA_Qtrs_G";"ECA SisterApt",#N/A,TRUE,"ECA_SisterApt";"ECA Nurses",#N/A,TRUE,"ECA_NursesHostel"}</definedName>
    <definedName name="fdsfds" localSheetId="11" hidden="1">{"ECA Qtrs C",#N/A,TRUE,"ECA_Qtrs_C";"ECA Qtrs D",#N/A,TRUE,"ECA_Qtrs_D";"ECA Qtrs F",#N/A,TRUE,"ECA_Qtrs_F";"ECA Qtrs G",#N/A,TRUE,"ECA_Qtrs_G";"ECA SisterApt",#N/A,TRUE,"ECA_SisterApt";"ECA Nurses",#N/A,TRUE,"ECA_NursesHostel"}</definedName>
    <definedName name="fdsfds" localSheetId="13" hidden="1">{"ECA Qtrs C",#N/A,TRUE,"ECA_Qtrs_C";"ECA Qtrs D",#N/A,TRUE,"ECA_Qtrs_D";"ECA Qtrs F",#N/A,TRUE,"ECA_Qtrs_F";"ECA Qtrs G",#N/A,TRUE,"ECA_Qtrs_G";"ECA SisterApt",#N/A,TRUE,"ECA_SisterApt";"ECA Nurses",#N/A,TRUE,"ECA_NursesHostel"}</definedName>
    <definedName name="fdsfds" localSheetId="16" hidden="1">{"ECA Qtrs C",#N/A,TRUE,"ECA_Qtrs_C";"ECA Qtrs D",#N/A,TRUE,"ECA_Qtrs_D";"ECA Qtrs F",#N/A,TRUE,"ECA_Qtrs_F";"ECA Qtrs G",#N/A,TRUE,"ECA_Qtrs_G";"ECA SisterApt",#N/A,TRUE,"ECA_SisterApt";"ECA Nurses",#N/A,TRUE,"ECA_NursesHostel"}</definedName>
    <definedName name="fdsfds" localSheetId="21" hidden="1">{"ECA Qtrs C",#N/A,TRUE,"ECA_Qtrs_C";"ECA Qtrs D",#N/A,TRUE,"ECA_Qtrs_D";"ECA Qtrs F",#N/A,TRUE,"ECA_Qtrs_F";"ECA Qtrs G",#N/A,TRUE,"ECA_Qtrs_G";"ECA SisterApt",#N/A,TRUE,"ECA_SisterApt";"ECA Nurses",#N/A,TRUE,"ECA_NursesHostel"}</definedName>
    <definedName name="fdsfds" localSheetId="18" hidden="1">{"ECA Qtrs C",#N/A,TRUE,"ECA_Qtrs_C";"ECA Qtrs D",#N/A,TRUE,"ECA_Qtrs_D";"ECA Qtrs F",#N/A,TRUE,"ECA_Qtrs_F";"ECA Qtrs G",#N/A,TRUE,"ECA_Qtrs_G";"ECA SisterApt",#N/A,TRUE,"ECA_SisterApt";"ECA Nurses",#N/A,TRUE,"ECA_NursesHostel"}</definedName>
    <definedName name="fdsfds" localSheetId="19" hidden="1">{"ECA Qtrs C",#N/A,TRUE,"ECA_Qtrs_C";"ECA Qtrs D",#N/A,TRUE,"ECA_Qtrs_D";"ECA Qtrs F",#N/A,TRUE,"ECA_Qtrs_F";"ECA Qtrs G",#N/A,TRUE,"ECA_Qtrs_G";"ECA SisterApt",#N/A,TRUE,"ECA_SisterApt";"ECA Nurses",#N/A,TRUE,"ECA_NursesHostel"}</definedName>
    <definedName name="fdsfds" localSheetId="20" hidden="1">{"ECA Qtrs C",#N/A,TRUE,"ECA_Qtrs_C";"ECA Qtrs D",#N/A,TRUE,"ECA_Qtrs_D";"ECA Qtrs F",#N/A,TRUE,"ECA_Qtrs_F";"ECA Qtrs G",#N/A,TRUE,"ECA_Qtrs_G";"ECA SisterApt",#N/A,TRUE,"ECA_SisterApt";"ECA Nurses",#N/A,TRUE,"ECA_NursesHostel"}</definedName>
    <definedName name="fdsfds" localSheetId="22" hidden="1">{"ECA Qtrs C",#N/A,TRUE,"ECA_Qtrs_C";"ECA Qtrs D",#N/A,TRUE,"ECA_Qtrs_D";"ECA Qtrs F",#N/A,TRUE,"ECA_Qtrs_F";"ECA Qtrs G",#N/A,TRUE,"ECA_Qtrs_G";"ECA SisterApt",#N/A,TRUE,"ECA_SisterApt";"ECA Nurses",#N/A,TRUE,"ECA_NursesHostel"}</definedName>
    <definedName name="fdsfds" localSheetId="24" hidden="1">{"ECA Qtrs C",#N/A,TRUE,"ECA_Qtrs_C";"ECA Qtrs D",#N/A,TRUE,"ECA_Qtrs_D";"ECA Qtrs F",#N/A,TRUE,"ECA_Qtrs_F";"ECA Qtrs G",#N/A,TRUE,"ECA_Qtrs_G";"ECA SisterApt",#N/A,TRUE,"ECA_SisterApt";"ECA Nurses",#N/A,TRUE,"ECA_NursesHostel"}</definedName>
    <definedName name="fdsfds" localSheetId="28" hidden="1">{"ECA Qtrs C",#N/A,TRUE,"ECA_Qtrs_C";"ECA Qtrs D",#N/A,TRUE,"ECA_Qtrs_D";"ECA Qtrs F",#N/A,TRUE,"ECA_Qtrs_F";"ECA Qtrs G",#N/A,TRUE,"ECA_Qtrs_G";"ECA SisterApt",#N/A,TRUE,"ECA_SisterApt";"ECA Nurses",#N/A,TRUE,"ECA_NursesHostel"}</definedName>
    <definedName name="fdsfds" localSheetId="14" hidden="1">{"ECA Qtrs C",#N/A,TRUE,"ECA_Qtrs_C";"ECA Qtrs D",#N/A,TRUE,"ECA_Qtrs_D";"ECA Qtrs F",#N/A,TRUE,"ECA_Qtrs_F";"ECA Qtrs G",#N/A,TRUE,"ECA_Qtrs_G";"ECA SisterApt",#N/A,TRUE,"ECA_SisterApt";"ECA Nurses",#N/A,TRUE,"ECA_NursesHostel"}</definedName>
    <definedName name="fdsfds" hidden="1">{"ECA Qtrs C",#N/A,TRUE,"ECA_Qtrs_C";"ECA Qtrs D",#N/A,TRUE,"ECA_Qtrs_D";"ECA Qtrs F",#N/A,TRUE,"ECA_Qtrs_F";"ECA Qtrs G",#N/A,TRUE,"ECA_Qtrs_G";"ECA SisterApt",#N/A,TRUE,"ECA_SisterApt";"ECA Nurses",#N/A,TRUE,"ECA_NursesHostel"}</definedName>
    <definedName name="fdsff" localSheetId="12" hidden="1">{"'Sheet1'!$L$16"}</definedName>
    <definedName name="fdsff" localSheetId="11" hidden="1">{"'Sheet1'!$L$16"}</definedName>
    <definedName name="fdsff" localSheetId="13" hidden="1">{"'Sheet1'!$L$16"}</definedName>
    <definedName name="fdsff" localSheetId="16" hidden="1">{"'Sheet1'!$L$16"}</definedName>
    <definedName name="fdsff" localSheetId="21" hidden="1">{"'Sheet1'!$L$16"}</definedName>
    <definedName name="fdsff" localSheetId="18" hidden="1">{"'Sheet1'!$L$16"}</definedName>
    <definedName name="fdsff" localSheetId="19" hidden="1">{"'Sheet1'!$L$16"}</definedName>
    <definedName name="fdsff" localSheetId="20" hidden="1">{"'Sheet1'!$L$16"}</definedName>
    <definedName name="fdsff" localSheetId="22" hidden="1">{"'Sheet1'!$L$16"}</definedName>
    <definedName name="fdsff" localSheetId="24" hidden="1">{"'Sheet1'!$L$16"}</definedName>
    <definedName name="fdsff" localSheetId="28" hidden="1">{"'Sheet1'!$L$16"}</definedName>
    <definedName name="fdsff" localSheetId="14" hidden="1">{"'Sheet1'!$L$16"}</definedName>
    <definedName name="fdsff" hidden="1">{"'Sheet1'!$L$16"}</definedName>
    <definedName name="fdsffdsfd" hidden="1">#REF!</definedName>
    <definedName name="fdsfs" localSheetId="12" hidden="1">{"'Sheet1'!$L$16"}</definedName>
    <definedName name="fdsfs" localSheetId="11" hidden="1">{"'Sheet1'!$L$16"}</definedName>
    <definedName name="fdsfs" localSheetId="13" hidden="1">{"'Sheet1'!$L$16"}</definedName>
    <definedName name="fdsfs" localSheetId="16" hidden="1">{"'Sheet1'!$L$16"}</definedName>
    <definedName name="fdsfs" localSheetId="21" hidden="1">{"'Sheet1'!$L$16"}</definedName>
    <definedName name="fdsfs" localSheetId="18" hidden="1">{"'Sheet1'!$L$16"}</definedName>
    <definedName name="fdsfs" localSheetId="19" hidden="1">{"'Sheet1'!$L$16"}</definedName>
    <definedName name="fdsfs" localSheetId="20" hidden="1">{"'Sheet1'!$L$16"}</definedName>
    <definedName name="fdsfs" localSheetId="22" hidden="1">{"'Sheet1'!$L$16"}</definedName>
    <definedName name="fdsfs" localSheetId="24" hidden="1">{"'Sheet1'!$L$16"}</definedName>
    <definedName name="fdsfs" localSheetId="28" hidden="1">{"'Sheet1'!$L$16"}</definedName>
    <definedName name="fdsfs" localSheetId="14" hidden="1">{"'Sheet1'!$L$16"}</definedName>
    <definedName name="fdsfs" hidden="1">{"'Sheet1'!$L$16"}</definedName>
    <definedName name="fdsfsdfd" localSheetId="12" hidden="1">{"'Sheet1'!$L$16"}</definedName>
    <definedName name="fdsfsdfd" localSheetId="11" hidden="1">{"'Sheet1'!$L$16"}</definedName>
    <definedName name="fdsfsdfd" localSheetId="13" hidden="1">{"'Sheet1'!$L$16"}</definedName>
    <definedName name="fdsfsdfd" localSheetId="16" hidden="1">{"'Sheet1'!$L$16"}</definedName>
    <definedName name="fdsfsdfd" localSheetId="21" hidden="1">{"'Sheet1'!$L$16"}</definedName>
    <definedName name="fdsfsdfd" localSheetId="18" hidden="1">{"'Sheet1'!$L$16"}</definedName>
    <definedName name="fdsfsdfd" localSheetId="19" hidden="1">{"'Sheet1'!$L$16"}</definedName>
    <definedName name="fdsfsdfd" localSheetId="20" hidden="1">{"'Sheet1'!$L$16"}</definedName>
    <definedName name="fdsfsdfd" localSheetId="22" hidden="1">{"'Sheet1'!$L$16"}</definedName>
    <definedName name="fdsfsdfd" localSheetId="24" hidden="1">{"'Sheet1'!$L$16"}</definedName>
    <definedName name="fdsfsdfd" localSheetId="28" hidden="1">{"'Sheet1'!$L$16"}</definedName>
    <definedName name="fdsfsdfd" localSheetId="14" hidden="1">{"'Sheet1'!$L$16"}</definedName>
    <definedName name="fdsfsdfd" hidden="1">{"'Sheet1'!$L$16"}</definedName>
    <definedName name="fdsfsf" localSheetId="12" hidden="1">{#N/A,#N/A,FALSE,"Expenses";#N/A,#N/A,FALSE,"Expenses"}</definedName>
    <definedName name="fdsfsf" localSheetId="11" hidden="1">{#N/A,#N/A,FALSE,"Expenses";#N/A,#N/A,FALSE,"Expenses"}</definedName>
    <definedName name="fdsfsf" localSheetId="13" hidden="1">{#N/A,#N/A,FALSE,"Expenses";#N/A,#N/A,FALSE,"Expenses"}</definedName>
    <definedName name="fdsfsf" localSheetId="16" hidden="1">{#N/A,#N/A,FALSE,"Expenses";#N/A,#N/A,FALSE,"Expenses"}</definedName>
    <definedName name="fdsfsf" localSheetId="21" hidden="1">{#N/A,#N/A,FALSE,"Expenses";#N/A,#N/A,FALSE,"Expenses"}</definedName>
    <definedName name="fdsfsf" localSheetId="18" hidden="1">{#N/A,#N/A,FALSE,"Expenses";#N/A,#N/A,FALSE,"Expenses"}</definedName>
    <definedName name="fdsfsf" localSheetId="19" hidden="1">{#N/A,#N/A,FALSE,"Expenses";#N/A,#N/A,FALSE,"Expenses"}</definedName>
    <definedName name="fdsfsf" localSheetId="20" hidden="1">{#N/A,#N/A,FALSE,"Expenses";#N/A,#N/A,FALSE,"Expenses"}</definedName>
    <definedName name="fdsfsf" localSheetId="22" hidden="1">{#N/A,#N/A,FALSE,"Expenses";#N/A,#N/A,FALSE,"Expenses"}</definedName>
    <definedName name="fdsfsf" localSheetId="24" hidden="1">{#N/A,#N/A,FALSE,"Expenses";#N/A,#N/A,FALSE,"Expenses"}</definedName>
    <definedName name="fdsfsf" localSheetId="28" hidden="1">{#N/A,#N/A,FALSE,"Expenses";#N/A,#N/A,FALSE,"Expenses"}</definedName>
    <definedName name="fdsfsf" localSheetId="14" hidden="1">{#N/A,#N/A,FALSE,"Expenses";#N/A,#N/A,FALSE,"Expenses"}</definedName>
    <definedName name="fdsfsf" hidden="1">{#N/A,#N/A,FALSE,"Expenses";#N/A,#N/A,FALSE,"Expenses"}</definedName>
    <definedName name="FDSG" localSheetId="12" hidden="1">{#N/A,#N/A,FALSE,"CCTV"}</definedName>
    <definedName name="FDSG" localSheetId="11" hidden="1">{#N/A,#N/A,FALSE,"CCTV"}</definedName>
    <definedName name="FDSG" localSheetId="13" hidden="1">{#N/A,#N/A,FALSE,"CCTV"}</definedName>
    <definedName name="FDSG" localSheetId="16" hidden="1">{#N/A,#N/A,FALSE,"CCTV"}</definedName>
    <definedName name="FDSG" localSheetId="21" hidden="1">{#N/A,#N/A,FALSE,"CCTV"}</definedName>
    <definedName name="FDSG" localSheetId="18" hidden="1">{#N/A,#N/A,FALSE,"CCTV"}</definedName>
    <definedName name="FDSG" localSheetId="19" hidden="1">{#N/A,#N/A,FALSE,"CCTV"}</definedName>
    <definedName name="FDSG" localSheetId="20" hidden="1">{#N/A,#N/A,FALSE,"CCTV"}</definedName>
    <definedName name="FDSG" localSheetId="22" hidden="1">{#N/A,#N/A,FALSE,"CCTV"}</definedName>
    <definedName name="FDSG" localSheetId="24" hidden="1">{#N/A,#N/A,FALSE,"CCTV"}</definedName>
    <definedName name="FDSG" localSheetId="28" hidden="1">{#N/A,#N/A,FALSE,"CCTV"}</definedName>
    <definedName name="FDSG" localSheetId="14" hidden="1">{#N/A,#N/A,FALSE,"CCTV"}</definedName>
    <definedName name="FDSG" hidden="1">{#N/A,#N/A,FALSE,"CCTV"}</definedName>
    <definedName name="FDSGDFGHS" localSheetId="12" hidden="1">{"Offgrid",#N/A,FALSE,"OFFGRID";"Region",#N/A,FALSE,"REGION";"Offgrid -2",#N/A,FALSE,"OFFGRID";"WTP",#N/A,FALSE,"WTP";"WTP -2",#N/A,FALSE,"WTP";"Project",#N/A,FALSE,"PROJECT";"Summary -2",#N/A,FALSE,"SUMMARY"}</definedName>
    <definedName name="FDSGDFGHS" localSheetId="11" hidden="1">{"Offgrid",#N/A,FALSE,"OFFGRID";"Region",#N/A,FALSE,"REGION";"Offgrid -2",#N/A,FALSE,"OFFGRID";"WTP",#N/A,FALSE,"WTP";"WTP -2",#N/A,FALSE,"WTP";"Project",#N/A,FALSE,"PROJECT";"Summary -2",#N/A,FALSE,"SUMMARY"}</definedName>
    <definedName name="FDSGDFGHS" localSheetId="13" hidden="1">{"Offgrid",#N/A,FALSE,"OFFGRID";"Region",#N/A,FALSE,"REGION";"Offgrid -2",#N/A,FALSE,"OFFGRID";"WTP",#N/A,FALSE,"WTP";"WTP -2",#N/A,FALSE,"WTP";"Project",#N/A,FALSE,"PROJECT";"Summary -2",#N/A,FALSE,"SUMMARY"}</definedName>
    <definedName name="FDSGDFGHS" localSheetId="16" hidden="1">{"Offgrid",#N/A,FALSE,"OFFGRID";"Region",#N/A,FALSE,"REGION";"Offgrid -2",#N/A,FALSE,"OFFGRID";"WTP",#N/A,FALSE,"WTP";"WTP -2",#N/A,FALSE,"WTP";"Project",#N/A,FALSE,"PROJECT";"Summary -2",#N/A,FALSE,"SUMMARY"}</definedName>
    <definedName name="FDSGDFGHS" localSheetId="21" hidden="1">{"Offgrid",#N/A,FALSE,"OFFGRID";"Region",#N/A,FALSE,"REGION";"Offgrid -2",#N/A,FALSE,"OFFGRID";"WTP",#N/A,FALSE,"WTP";"WTP -2",#N/A,FALSE,"WTP";"Project",#N/A,FALSE,"PROJECT";"Summary -2",#N/A,FALSE,"SUMMARY"}</definedName>
    <definedName name="FDSGDFGHS" localSheetId="18" hidden="1">{"Offgrid",#N/A,FALSE,"OFFGRID";"Region",#N/A,FALSE,"REGION";"Offgrid -2",#N/A,FALSE,"OFFGRID";"WTP",#N/A,FALSE,"WTP";"WTP -2",#N/A,FALSE,"WTP";"Project",#N/A,FALSE,"PROJECT";"Summary -2",#N/A,FALSE,"SUMMARY"}</definedName>
    <definedName name="FDSGDFGHS" localSheetId="19" hidden="1">{"Offgrid",#N/A,FALSE,"OFFGRID";"Region",#N/A,FALSE,"REGION";"Offgrid -2",#N/A,FALSE,"OFFGRID";"WTP",#N/A,FALSE,"WTP";"WTP -2",#N/A,FALSE,"WTP";"Project",#N/A,FALSE,"PROJECT";"Summary -2",#N/A,FALSE,"SUMMARY"}</definedName>
    <definedName name="FDSGDFGHS" localSheetId="20" hidden="1">{"Offgrid",#N/A,FALSE,"OFFGRID";"Region",#N/A,FALSE,"REGION";"Offgrid -2",#N/A,FALSE,"OFFGRID";"WTP",#N/A,FALSE,"WTP";"WTP -2",#N/A,FALSE,"WTP";"Project",#N/A,FALSE,"PROJECT";"Summary -2",#N/A,FALSE,"SUMMARY"}</definedName>
    <definedName name="FDSGDFGHS" localSheetId="22" hidden="1">{"Offgrid",#N/A,FALSE,"OFFGRID";"Region",#N/A,FALSE,"REGION";"Offgrid -2",#N/A,FALSE,"OFFGRID";"WTP",#N/A,FALSE,"WTP";"WTP -2",#N/A,FALSE,"WTP";"Project",#N/A,FALSE,"PROJECT";"Summary -2",#N/A,FALSE,"SUMMARY"}</definedName>
    <definedName name="FDSGDFGHS" localSheetId="24" hidden="1">{"Offgrid",#N/A,FALSE,"OFFGRID";"Region",#N/A,FALSE,"REGION";"Offgrid -2",#N/A,FALSE,"OFFGRID";"WTP",#N/A,FALSE,"WTP";"WTP -2",#N/A,FALSE,"WTP";"Project",#N/A,FALSE,"PROJECT";"Summary -2",#N/A,FALSE,"SUMMARY"}</definedName>
    <definedName name="FDSGDFGHS" localSheetId="28" hidden="1">{"Offgrid",#N/A,FALSE,"OFFGRID";"Region",#N/A,FALSE,"REGION";"Offgrid -2",#N/A,FALSE,"OFFGRID";"WTP",#N/A,FALSE,"WTP";"WTP -2",#N/A,FALSE,"WTP";"Project",#N/A,FALSE,"PROJECT";"Summary -2",#N/A,FALSE,"SUMMARY"}</definedName>
    <definedName name="FDSGDFGHS" localSheetId="14" hidden="1">{"Offgrid",#N/A,FALSE,"OFFGRID";"Region",#N/A,FALSE,"REGION";"Offgrid -2",#N/A,FALSE,"OFFGRID";"WTP",#N/A,FALSE,"WTP";"WTP -2",#N/A,FALSE,"WTP";"Project",#N/A,FALSE,"PROJECT";"Summary -2",#N/A,FALSE,"SUMMARY"}</definedName>
    <definedName name="FDSGDFGHS" hidden="1">{"Offgrid",#N/A,FALSE,"OFFGRID";"Region",#N/A,FALSE,"REGION";"Offgrid -2",#N/A,FALSE,"OFFGRID";"WTP",#N/A,FALSE,"WTP";"WTP -2",#N/A,FALSE,"WTP";"Project",#N/A,FALSE,"PROJECT";"Summary -2",#N/A,FALSE,"SUMMARY"}</definedName>
    <definedName name="fdskflj.xls" localSheetId="12" hidden="1">{"'Sheet1'!$L$16"}</definedName>
    <definedName name="fdskflj.xls" localSheetId="11" hidden="1">{"'Sheet1'!$L$16"}</definedName>
    <definedName name="fdskflj.xls" localSheetId="13" hidden="1">{"'Sheet1'!$L$16"}</definedName>
    <definedName name="fdskflj.xls" localSheetId="16" hidden="1">{"'Sheet1'!$L$16"}</definedName>
    <definedName name="fdskflj.xls" localSheetId="21" hidden="1">{"'Sheet1'!$L$16"}</definedName>
    <definedName name="fdskflj.xls" localSheetId="18" hidden="1">{"'Sheet1'!$L$16"}</definedName>
    <definedName name="fdskflj.xls" localSheetId="19" hidden="1">{"'Sheet1'!$L$16"}</definedName>
    <definedName name="fdskflj.xls" localSheetId="20" hidden="1">{"'Sheet1'!$L$16"}</definedName>
    <definedName name="fdskflj.xls" localSheetId="22" hidden="1">{"'Sheet1'!$L$16"}</definedName>
    <definedName name="fdskflj.xls" localSheetId="24" hidden="1">{"'Sheet1'!$L$16"}</definedName>
    <definedName name="fdskflj.xls" localSheetId="28" hidden="1">{"'Sheet1'!$L$16"}</definedName>
    <definedName name="fdskflj.xls" localSheetId="14" hidden="1">{"'Sheet1'!$L$16"}</definedName>
    <definedName name="fdskflj.xls" hidden="1">{"'Sheet1'!$L$16"}</definedName>
    <definedName name="fdvfdv"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gfdzgd" hidden="1">#REF!</definedName>
    <definedName name="fdvjsidf" localSheetId="12" hidden="1">{"'Sheet1'!$L$16"}</definedName>
    <definedName name="fdvjsidf" localSheetId="11" hidden="1">{"'Sheet1'!$L$16"}</definedName>
    <definedName name="fdvjsidf" localSheetId="13" hidden="1">{"'Sheet1'!$L$16"}</definedName>
    <definedName name="fdvjsidf" localSheetId="16" hidden="1">{"'Sheet1'!$L$16"}</definedName>
    <definedName name="fdvjsidf" localSheetId="21" hidden="1">{"'Sheet1'!$L$16"}</definedName>
    <definedName name="fdvjsidf" localSheetId="18" hidden="1">{"'Sheet1'!$L$16"}</definedName>
    <definedName name="fdvjsidf" localSheetId="19" hidden="1">{"'Sheet1'!$L$16"}</definedName>
    <definedName name="fdvjsidf" localSheetId="20" hidden="1">{"'Sheet1'!$L$16"}</definedName>
    <definedName name="fdvjsidf" localSheetId="22" hidden="1">{"'Sheet1'!$L$16"}</definedName>
    <definedName name="fdvjsidf" localSheetId="24" hidden="1">{"'Sheet1'!$L$16"}</definedName>
    <definedName name="fdvjsidf" localSheetId="28" hidden="1">{"'Sheet1'!$L$16"}</definedName>
    <definedName name="fdvjsidf" localSheetId="14" hidden="1">{"'Sheet1'!$L$16"}</definedName>
    <definedName name="fdvjsidf" hidden="1">{"'Sheet1'!$L$16"}</definedName>
    <definedName name="fdy" hidden="1">#REF!</definedName>
    <definedName name="fdyr" localSheetId="12" hidden="1">{"'Sheet1'!$L$16"}</definedName>
    <definedName name="fdyr" localSheetId="11" hidden="1">{"'Sheet1'!$L$16"}</definedName>
    <definedName name="fdyr" localSheetId="13" hidden="1">{"'Sheet1'!$L$16"}</definedName>
    <definedName name="fdyr" localSheetId="16" hidden="1">{"'Sheet1'!$L$16"}</definedName>
    <definedName name="fdyr" localSheetId="21" hidden="1">{"'Sheet1'!$L$16"}</definedName>
    <definedName name="fdyr" localSheetId="18" hidden="1">{"'Sheet1'!$L$16"}</definedName>
    <definedName name="fdyr" localSheetId="19" hidden="1">{"'Sheet1'!$L$16"}</definedName>
    <definedName name="fdyr" localSheetId="20" hidden="1">{"'Sheet1'!$L$16"}</definedName>
    <definedName name="fdyr" localSheetId="22" hidden="1">{"'Sheet1'!$L$16"}</definedName>
    <definedName name="fdyr" localSheetId="24" hidden="1">{"'Sheet1'!$L$16"}</definedName>
    <definedName name="fdyr" localSheetId="28" hidden="1">{"'Sheet1'!$L$16"}</definedName>
    <definedName name="fdyr" localSheetId="14" hidden="1">{"'Sheet1'!$L$16"}</definedName>
    <definedName name="fdyr" hidden="1">{"'Sheet1'!$L$16"}</definedName>
    <definedName name="fdzgfdg" hidden="1">#REF!</definedName>
    <definedName name="fe"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ededfe" hidden="1">#REF!</definedName>
    <definedName name="FEDSBSD" localSheetId="12" hidden="1">{"'Sheet1'!$L$16"}</definedName>
    <definedName name="FEDSBSD" localSheetId="11" hidden="1">{"'Sheet1'!$L$16"}</definedName>
    <definedName name="FEDSBSD" localSheetId="13" hidden="1">{"'Sheet1'!$L$16"}</definedName>
    <definedName name="FEDSBSD" localSheetId="16" hidden="1">{"'Sheet1'!$L$16"}</definedName>
    <definedName name="FEDSBSD" localSheetId="21" hidden="1">{"'Sheet1'!$L$16"}</definedName>
    <definedName name="FEDSBSD" localSheetId="18" hidden="1">{"'Sheet1'!$L$16"}</definedName>
    <definedName name="FEDSBSD" localSheetId="19" hidden="1">{"'Sheet1'!$L$16"}</definedName>
    <definedName name="FEDSBSD" localSheetId="20" hidden="1">{"'Sheet1'!$L$16"}</definedName>
    <definedName name="FEDSBSD" localSheetId="22" hidden="1">{"'Sheet1'!$L$16"}</definedName>
    <definedName name="FEDSBSD" localSheetId="24" hidden="1">{"'Sheet1'!$L$16"}</definedName>
    <definedName name="FEDSBSD" localSheetId="28" hidden="1">{"'Sheet1'!$L$16"}</definedName>
    <definedName name="FEDSBSD" localSheetId="14" hidden="1">{"'Sheet1'!$L$16"}</definedName>
    <definedName name="FEDSBSD" hidden="1">{"'Sheet1'!$L$16"}</definedName>
    <definedName name="FEE" hidden="1">#REF!</definedName>
    <definedName name="fef" localSheetId="12" hidden="1">{"'Sheet1'!$L$16"}</definedName>
    <definedName name="fef" localSheetId="11" hidden="1">{"'Sheet1'!$L$16"}</definedName>
    <definedName name="fef" localSheetId="13" hidden="1">{"'Sheet1'!$L$16"}</definedName>
    <definedName name="fef" localSheetId="16" hidden="1">{"'Sheet1'!$L$16"}</definedName>
    <definedName name="fef" localSheetId="21" hidden="1">{"'Sheet1'!$L$16"}</definedName>
    <definedName name="fef" localSheetId="18" hidden="1">{"'Sheet1'!$L$16"}</definedName>
    <definedName name="fef" localSheetId="19" hidden="1">{"'Sheet1'!$L$16"}</definedName>
    <definedName name="fef" localSheetId="20" hidden="1">{"'Sheet1'!$L$16"}</definedName>
    <definedName name="fef" localSheetId="22" hidden="1">{"'Sheet1'!$L$16"}</definedName>
    <definedName name="fef" localSheetId="24" hidden="1">{"'Sheet1'!$L$16"}</definedName>
    <definedName name="fef" localSheetId="28" hidden="1">{"'Sheet1'!$L$16"}</definedName>
    <definedName name="fef" localSheetId="14" hidden="1">{"'Sheet1'!$L$16"}</definedName>
    <definedName name="fef" hidden="1">{"'Sheet1'!$L$16"}</definedName>
    <definedName name="FEFE" localSheetId="12" hidden="1">{"'Sheet1'!$L$16"}</definedName>
    <definedName name="FEFE" localSheetId="11" hidden="1">{"'Sheet1'!$L$16"}</definedName>
    <definedName name="FEFE" localSheetId="13" hidden="1">{"'Sheet1'!$L$16"}</definedName>
    <definedName name="FEFE" localSheetId="16" hidden="1">{"'Sheet1'!$L$16"}</definedName>
    <definedName name="FEFE" localSheetId="21" hidden="1">{"'Sheet1'!$L$16"}</definedName>
    <definedName name="FEFE" localSheetId="18" hidden="1">{"'Sheet1'!$L$16"}</definedName>
    <definedName name="FEFE" localSheetId="19" hidden="1">{"'Sheet1'!$L$16"}</definedName>
    <definedName name="FEFE" localSheetId="20" hidden="1">{"'Sheet1'!$L$16"}</definedName>
    <definedName name="FEFE" localSheetId="22" hidden="1">{"'Sheet1'!$L$16"}</definedName>
    <definedName name="FEFE" localSheetId="24" hidden="1">{"'Sheet1'!$L$16"}</definedName>
    <definedName name="FEFE" localSheetId="28" hidden="1">{"'Sheet1'!$L$16"}</definedName>
    <definedName name="FEFE" localSheetId="14" hidden="1">{"'Sheet1'!$L$16"}</definedName>
    <definedName name="FEFE" hidden="1">{"'Sheet1'!$L$16"}</definedName>
    <definedName name="fefrefewfe" hidden="1">#REF!</definedName>
    <definedName name="fefwef"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n">#REF!</definedName>
    <definedName name="Fence">#REF!</definedName>
    <definedName name="feqfef" hidden="1">#REF!</definedName>
    <definedName name="FERQAA" localSheetId="12" hidden="1">{"'Sheet1'!$L$16"}</definedName>
    <definedName name="FERQAA" localSheetId="11" hidden="1">{"'Sheet1'!$L$16"}</definedName>
    <definedName name="FERQAA" localSheetId="13" hidden="1">{"'Sheet1'!$L$16"}</definedName>
    <definedName name="FERQAA" localSheetId="16" hidden="1">{"'Sheet1'!$L$16"}</definedName>
    <definedName name="FERQAA" localSheetId="21" hidden="1">{"'Sheet1'!$L$16"}</definedName>
    <definedName name="FERQAA" localSheetId="18" hidden="1">{"'Sheet1'!$L$16"}</definedName>
    <definedName name="FERQAA" localSheetId="19" hidden="1">{"'Sheet1'!$L$16"}</definedName>
    <definedName name="FERQAA" localSheetId="20" hidden="1">{"'Sheet1'!$L$16"}</definedName>
    <definedName name="FERQAA" localSheetId="22" hidden="1">{"'Sheet1'!$L$16"}</definedName>
    <definedName name="FERQAA" localSheetId="24" hidden="1">{"'Sheet1'!$L$16"}</definedName>
    <definedName name="FERQAA" localSheetId="28" hidden="1">{"'Sheet1'!$L$16"}</definedName>
    <definedName name="FERQAA" localSheetId="14" hidden="1">{"'Sheet1'!$L$16"}</definedName>
    <definedName name="FERQAA" hidden="1">{"'Sheet1'!$L$16"}</definedName>
    <definedName name="fers" localSheetId="12" hidden="1">{"'Sheet1'!$L$16"}</definedName>
    <definedName name="fers" localSheetId="11" hidden="1">{"'Sheet1'!$L$16"}</definedName>
    <definedName name="fers" localSheetId="13" hidden="1">{"'Sheet1'!$L$16"}</definedName>
    <definedName name="fers" localSheetId="16" hidden="1">{"'Sheet1'!$L$16"}</definedName>
    <definedName name="fers" localSheetId="21" hidden="1">{"'Sheet1'!$L$16"}</definedName>
    <definedName name="fers" localSheetId="18" hidden="1">{"'Sheet1'!$L$16"}</definedName>
    <definedName name="fers" localSheetId="19" hidden="1">{"'Sheet1'!$L$16"}</definedName>
    <definedName name="fers" localSheetId="20" hidden="1">{"'Sheet1'!$L$16"}</definedName>
    <definedName name="fers" localSheetId="22" hidden="1">{"'Sheet1'!$L$16"}</definedName>
    <definedName name="fers" localSheetId="24" hidden="1">{"'Sheet1'!$L$16"}</definedName>
    <definedName name="fers" localSheetId="28" hidden="1">{"'Sheet1'!$L$16"}</definedName>
    <definedName name="fers" localSheetId="14" hidden="1">{"'Sheet1'!$L$16"}</definedName>
    <definedName name="fers" hidden="1">{"'Sheet1'!$L$16"}</definedName>
    <definedName name="fes" localSheetId="12" hidden="1">{"'照明目录'!$A$1:$H$31"}</definedName>
    <definedName name="fes" localSheetId="11" hidden="1">{"'照明目录'!$A$1:$H$31"}</definedName>
    <definedName name="fes" localSheetId="13" hidden="1">{"'照明目录'!$A$1:$H$31"}</definedName>
    <definedName name="fes" localSheetId="16" hidden="1">{"'照明目录'!$A$1:$H$31"}</definedName>
    <definedName name="fes" localSheetId="21" hidden="1">{"'照明目录'!$A$1:$H$31"}</definedName>
    <definedName name="fes" localSheetId="18" hidden="1">{"'照明目录'!$A$1:$H$31"}</definedName>
    <definedName name="fes" localSheetId="19" hidden="1">{"'照明目录'!$A$1:$H$31"}</definedName>
    <definedName name="fes" localSheetId="20" hidden="1">{"'照明目录'!$A$1:$H$31"}</definedName>
    <definedName name="fes" localSheetId="22" hidden="1">{"'照明目录'!$A$1:$H$31"}</definedName>
    <definedName name="fes" localSheetId="24" hidden="1">{"'照明目录'!$A$1:$H$31"}</definedName>
    <definedName name="fes" localSheetId="28" hidden="1">{"'照明目录'!$A$1:$H$31"}</definedName>
    <definedName name="fes" localSheetId="14" hidden="1">{"'照明目录'!$A$1:$H$31"}</definedName>
    <definedName name="fes" hidden="1">{"'照明目录'!$A$1:$H$31"}</definedName>
    <definedName name="fesdfe" localSheetId="12" hidden="1">{"'照明目录'!$A$1:$H$31"}</definedName>
    <definedName name="fesdfe" localSheetId="11" hidden="1">{"'照明目录'!$A$1:$H$31"}</definedName>
    <definedName name="fesdfe" localSheetId="13" hidden="1">{"'照明目录'!$A$1:$H$31"}</definedName>
    <definedName name="fesdfe" localSheetId="16" hidden="1">{"'照明目录'!$A$1:$H$31"}</definedName>
    <definedName name="fesdfe" localSheetId="21" hidden="1">{"'照明目录'!$A$1:$H$31"}</definedName>
    <definedName name="fesdfe" localSheetId="18" hidden="1">{"'照明目录'!$A$1:$H$31"}</definedName>
    <definedName name="fesdfe" localSheetId="19" hidden="1">{"'照明目录'!$A$1:$H$31"}</definedName>
    <definedName name="fesdfe" localSheetId="20" hidden="1">{"'照明目录'!$A$1:$H$31"}</definedName>
    <definedName name="fesdfe" localSheetId="22" hidden="1">{"'照明目录'!$A$1:$H$31"}</definedName>
    <definedName name="fesdfe" localSheetId="24" hidden="1">{"'照明目录'!$A$1:$H$31"}</definedName>
    <definedName name="fesdfe" localSheetId="28" hidden="1">{"'照明目录'!$A$1:$H$31"}</definedName>
    <definedName name="fesdfe" localSheetId="14" hidden="1">{"'照明目录'!$A$1:$H$31"}</definedName>
    <definedName name="fesdfe" hidden="1">{"'照明目录'!$A$1:$H$31"}</definedName>
    <definedName name="feuille" localSheetId="12" hidden="1">{#N/A,#N/A,FALSE,"04";#N/A,#N/A,FALSE,"04.1";#N/A,#N/A,FALSE,"05";#N/A,#N/A,FALSE,"05.1";#N/A,#N/A,FALSE,"11";#N/A,#N/A,FALSE,"11.05";#N/A,#N/A,FALSE,"11.2";#N/A,#N/A,FALSE,"12";#N/A,#N/A,FALSE,"12.1";#N/A,#N/A,FALSE,"12.2";#N/A,#N/A,FALSE,"12.3";#N/A,#N/A,FALSE,"13";#N/A,#N/A,FALSE,"13.05";#N/A,#N/A,FALSE,"14";#N/A,#N/A,FALSE,"14.1";#N/A,#N/A,FALSE,"15";#N/A,#N/A,FALSE,"15.1"}</definedName>
    <definedName name="feuille" localSheetId="11" hidden="1">{#N/A,#N/A,FALSE,"04";#N/A,#N/A,FALSE,"04.1";#N/A,#N/A,FALSE,"05";#N/A,#N/A,FALSE,"05.1";#N/A,#N/A,FALSE,"11";#N/A,#N/A,FALSE,"11.05";#N/A,#N/A,FALSE,"11.2";#N/A,#N/A,FALSE,"12";#N/A,#N/A,FALSE,"12.1";#N/A,#N/A,FALSE,"12.2";#N/A,#N/A,FALSE,"12.3";#N/A,#N/A,FALSE,"13";#N/A,#N/A,FALSE,"13.05";#N/A,#N/A,FALSE,"14";#N/A,#N/A,FALSE,"14.1";#N/A,#N/A,FALSE,"15";#N/A,#N/A,FALSE,"15.1"}</definedName>
    <definedName name="feuille" localSheetId="13" hidden="1">{#N/A,#N/A,FALSE,"04";#N/A,#N/A,FALSE,"04.1";#N/A,#N/A,FALSE,"05";#N/A,#N/A,FALSE,"05.1";#N/A,#N/A,FALSE,"11";#N/A,#N/A,FALSE,"11.05";#N/A,#N/A,FALSE,"11.2";#N/A,#N/A,FALSE,"12";#N/A,#N/A,FALSE,"12.1";#N/A,#N/A,FALSE,"12.2";#N/A,#N/A,FALSE,"12.3";#N/A,#N/A,FALSE,"13";#N/A,#N/A,FALSE,"13.05";#N/A,#N/A,FALSE,"14";#N/A,#N/A,FALSE,"14.1";#N/A,#N/A,FALSE,"15";#N/A,#N/A,FALSE,"15.1"}</definedName>
    <definedName name="feuille" localSheetId="16" hidden="1">{#N/A,#N/A,FALSE,"04";#N/A,#N/A,FALSE,"04.1";#N/A,#N/A,FALSE,"05";#N/A,#N/A,FALSE,"05.1";#N/A,#N/A,FALSE,"11";#N/A,#N/A,FALSE,"11.05";#N/A,#N/A,FALSE,"11.2";#N/A,#N/A,FALSE,"12";#N/A,#N/A,FALSE,"12.1";#N/A,#N/A,FALSE,"12.2";#N/A,#N/A,FALSE,"12.3";#N/A,#N/A,FALSE,"13";#N/A,#N/A,FALSE,"13.05";#N/A,#N/A,FALSE,"14";#N/A,#N/A,FALSE,"14.1";#N/A,#N/A,FALSE,"15";#N/A,#N/A,FALSE,"15.1"}</definedName>
    <definedName name="feuille" localSheetId="21" hidden="1">{#N/A,#N/A,FALSE,"04";#N/A,#N/A,FALSE,"04.1";#N/A,#N/A,FALSE,"05";#N/A,#N/A,FALSE,"05.1";#N/A,#N/A,FALSE,"11";#N/A,#N/A,FALSE,"11.05";#N/A,#N/A,FALSE,"11.2";#N/A,#N/A,FALSE,"12";#N/A,#N/A,FALSE,"12.1";#N/A,#N/A,FALSE,"12.2";#N/A,#N/A,FALSE,"12.3";#N/A,#N/A,FALSE,"13";#N/A,#N/A,FALSE,"13.05";#N/A,#N/A,FALSE,"14";#N/A,#N/A,FALSE,"14.1";#N/A,#N/A,FALSE,"15";#N/A,#N/A,FALSE,"15.1"}</definedName>
    <definedName name="feuille" localSheetId="18" hidden="1">{#N/A,#N/A,FALSE,"04";#N/A,#N/A,FALSE,"04.1";#N/A,#N/A,FALSE,"05";#N/A,#N/A,FALSE,"05.1";#N/A,#N/A,FALSE,"11";#N/A,#N/A,FALSE,"11.05";#N/A,#N/A,FALSE,"11.2";#N/A,#N/A,FALSE,"12";#N/A,#N/A,FALSE,"12.1";#N/A,#N/A,FALSE,"12.2";#N/A,#N/A,FALSE,"12.3";#N/A,#N/A,FALSE,"13";#N/A,#N/A,FALSE,"13.05";#N/A,#N/A,FALSE,"14";#N/A,#N/A,FALSE,"14.1";#N/A,#N/A,FALSE,"15";#N/A,#N/A,FALSE,"15.1"}</definedName>
    <definedName name="feuille" localSheetId="19" hidden="1">{#N/A,#N/A,FALSE,"04";#N/A,#N/A,FALSE,"04.1";#N/A,#N/A,FALSE,"05";#N/A,#N/A,FALSE,"05.1";#N/A,#N/A,FALSE,"11";#N/A,#N/A,FALSE,"11.05";#N/A,#N/A,FALSE,"11.2";#N/A,#N/A,FALSE,"12";#N/A,#N/A,FALSE,"12.1";#N/A,#N/A,FALSE,"12.2";#N/A,#N/A,FALSE,"12.3";#N/A,#N/A,FALSE,"13";#N/A,#N/A,FALSE,"13.05";#N/A,#N/A,FALSE,"14";#N/A,#N/A,FALSE,"14.1";#N/A,#N/A,FALSE,"15";#N/A,#N/A,FALSE,"15.1"}</definedName>
    <definedName name="feuille" localSheetId="20" hidden="1">{#N/A,#N/A,FALSE,"04";#N/A,#N/A,FALSE,"04.1";#N/A,#N/A,FALSE,"05";#N/A,#N/A,FALSE,"05.1";#N/A,#N/A,FALSE,"11";#N/A,#N/A,FALSE,"11.05";#N/A,#N/A,FALSE,"11.2";#N/A,#N/A,FALSE,"12";#N/A,#N/A,FALSE,"12.1";#N/A,#N/A,FALSE,"12.2";#N/A,#N/A,FALSE,"12.3";#N/A,#N/A,FALSE,"13";#N/A,#N/A,FALSE,"13.05";#N/A,#N/A,FALSE,"14";#N/A,#N/A,FALSE,"14.1";#N/A,#N/A,FALSE,"15";#N/A,#N/A,FALSE,"15.1"}</definedName>
    <definedName name="feuille" localSheetId="22" hidden="1">{#N/A,#N/A,FALSE,"04";#N/A,#N/A,FALSE,"04.1";#N/A,#N/A,FALSE,"05";#N/A,#N/A,FALSE,"05.1";#N/A,#N/A,FALSE,"11";#N/A,#N/A,FALSE,"11.05";#N/A,#N/A,FALSE,"11.2";#N/A,#N/A,FALSE,"12";#N/A,#N/A,FALSE,"12.1";#N/A,#N/A,FALSE,"12.2";#N/A,#N/A,FALSE,"12.3";#N/A,#N/A,FALSE,"13";#N/A,#N/A,FALSE,"13.05";#N/A,#N/A,FALSE,"14";#N/A,#N/A,FALSE,"14.1";#N/A,#N/A,FALSE,"15";#N/A,#N/A,FALSE,"15.1"}</definedName>
    <definedName name="feuille" localSheetId="24" hidden="1">{#N/A,#N/A,FALSE,"04";#N/A,#N/A,FALSE,"04.1";#N/A,#N/A,FALSE,"05";#N/A,#N/A,FALSE,"05.1";#N/A,#N/A,FALSE,"11";#N/A,#N/A,FALSE,"11.05";#N/A,#N/A,FALSE,"11.2";#N/A,#N/A,FALSE,"12";#N/A,#N/A,FALSE,"12.1";#N/A,#N/A,FALSE,"12.2";#N/A,#N/A,FALSE,"12.3";#N/A,#N/A,FALSE,"13";#N/A,#N/A,FALSE,"13.05";#N/A,#N/A,FALSE,"14";#N/A,#N/A,FALSE,"14.1";#N/A,#N/A,FALSE,"15";#N/A,#N/A,FALSE,"15.1"}</definedName>
    <definedName name="feuille" localSheetId="28" hidden="1">{#N/A,#N/A,FALSE,"04";#N/A,#N/A,FALSE,"04.1";#N/A,#N/A,FALSE,"05";#N/A,#N/A,FALSE,"05.1";#N/A,#N/A,FALSE,"11";#N/A,#N/A,FALSE,"11.05";#N/A,#N/A,FALSE,"11.2";#N/A,#N/A,FALSE,"12";#N/A,#N/A,FALSE,"12.1";#N/A,#N/A,FALSE,"12.2";#N/A,#N/A,FALSE,"12.3";#N/A,#N/A,FALSE,"13";#N/A,#N/A,FALSE,"13.05";#N/A,#N/A,FALSE,"14";#N/A,#N/A,FALSE,"14.1";#N/A,#N/A,FALSE,"15";#N/A,#N/A,FALSE,"15.1"}</definedName>
    <definedName name="feuille" localSheetId="14" hidden="1">{#N/A,#N/A,FALSE,"04";#N/A,#N/A,FALSE,"04.1";#N/A,#N/A,FALSE,"05";#N/A,#N/A,FALSE,"05.1";#N/A,#N/A,FALSE,"11";#N/A,#N/A,FALSE,"11.05";#N/A,#N/A,FALSE,"11.2";#N/A,#N/A,FALSE,"12";#N/A,#N/A,FALSE,"12.1";#N/A,#N/A,FALSE,"12.2";#N/A,#N/A,FALSE,"12.3";#N/A,#N/A,FALSE,"13";#N/A,#N/A,FALSE,"13.05";#N/A,#N/A,FALSE,"14";#N/A,#N/A,FALSE,"14.1";#N/A,#N/A,FALSE,"15";#N/A,#N/A,FALSE,"15.1"}</definedName>
    <definedName name="feuille" hidden="1">{#N/A,#N/A,FALSE,"04";#N/A,#N/A,FALSE,"04.1";#N/A,#N/A,FALSE,"05";#N/A,#N/A,FALSE,"05.1";#N/A,#N/A,FALSE,"11";#N/A,#N/A,FALSE,"11.05";#N/A,#N/A,FALSE,"11.2";#N/A,#N/A,FALSE,"12";#N/A,#N/A,FALSE,"12.1";#N/A,#N/A,FALSE,"12.2";#N/A,#N/A,FALSE,"12.3";#N/A,#N/A,FALSE,"13";#N/A,#N/A,FALSE,"13.05";#N/A,#N/A,FALSE,"14";#N/A,#N/A,FALSE,"14.1";#N/A,#N/A,FALSE,"15";#N/A,#N/A,FALSE,"15.1"}</definedName>
    <definedName name="fewfef" hidden="1">#REF!</definedName>
    <definedName name="ff" hidden="1">#REF!</definedName>
    <definedName name="ffafa">#REF!</definedName>
    <definedName name="ffas" localSheetId="12" hidden="1">{"'Sheet1'!$L$16"}</definedName>
    <definedName name="ffas" localSheetId="11" hidden="1">{"'Sheet1'!$L$16"}</definedName>
    <definedName name="ffas" localSheetId="13" hidden="1">{"'Sheet1'!$L$16"}</definedName>
    <definedName name="ffas" localSheetId="16" hidden="1">{"'Sheet1'!$L$16"}</definedName>
    <definedName name="ffas" localSheetId="21" hidden="1">{"'Sheet1'!$L$16"}</definedName>
    <definedName name="ffas" localSheetId="18" hidden="1">{"'Sheet1'!$L$16"}</definedName>
    <definedName name="ffas" localSheetId="19" hidden="1">{"'Sheet1'!$L$16"}</definedName>
    <definedName name="ffas" localSheetId="20" hidden="1">{"'Sheet1'!$L$16"}</definedName>
    <definedName name="ffas" localSheetId="22" hidden="1">{"'Sheet1'!$L$16"}</definedName>
    <definedName name="ffas" localSheetId="24" hidden="1">{"'Sheet1'!$L$16"}</definedName>
    <definedName name="ffas" localSheetId="28" hidden="1">{"'Sheet1'!$L$16"}</definedName>
    <definedName name="ffas" localSheetId="14" hidden="1">{"'Sheet1'!$L$16"}</definedName>
    <definedName name="ffas" hidden="1">{"'Sheet1'!$L$16"}</definedName>
    <definedName name="ffbdbdbd" hidden="1">#REF!</definedName>
    <definedName name="ffbfbf" hidden="1">#REF!</definedName>
    <definedName name="ffd" localSheetId="12" hidden="1">{"Offgrid",#N/A,FALSE,"OFFGRID";"Region",#N/A,FALSE,"REGION";"Offgrid -2",#N/A,FALSE,"OFFGRID";"WTP",#N/A,FALSE,"WTP";"WTP -2",#N/A,FALSE,"WTP";"Project",#N/A,FALSE,"PROJECT";"Summary -2",#N/A,FALSE,"SUMMARY"}</definedName>
    <definedName name="ffd" localSheetId="11" hidden="1">{"Offgrid",#N/A,FALSE,"OFFGRID";"Region",#N/A,FALSE,"REGION";"Offgrid -2",#N/A,FALSE,"OFFGRID";"WTP",#N/A,FALSE,"WTP";"WTP -2",#N/A,FALSE,"WTP";"Project",#N/A,FALSE,"PROJECT";"Summary -2",#N/A,FALSE,"SUMMARY"}</definedName>
    <definedName name="ffd" localSheetId="13" hidden="1">{"Offgrid",#N/A,FALSE,"OFFGRID";"Region",#N/A,FALSE,"REGION";"Offgrid -2",#N/A,FALSE,"OFFGRID";"WTP",#N/A,FALSE,"WTP";"WTP -2",#N/A,FALSE,"WTP";"Project",#N/A,FALSE,"PROJECT";"Summary -2",#N/A,FALSE,"SUMMARY"}</definedName>
    <definedName name="ffd" localSheetId="16" hidden="1">{"Offgrid",#N/A,FALSE,"OFFGRID";"Region",#N/A,FALSE,"REGION";"Offgrid -2",#N/A,FALSE,"OFFGRID";"WTP",#N/A,FALSE,"WTP";"WTP -2",#N/A,FALSE,"WTP";"Project",#N/A,FALSE,"PROJECT";"Summary -2",#N/A,FALSE,"SUMMARY"}</definedName>
    <definedName name="ffd" localSheetId="21" hidden="1">{"Offgrid",#N/A,FALSE,"OFFGRID";"Region",#N/A,FALSE,"REGION";"Offgrid -2",#N/A,FALSE,"OFFGRID";"WTP",#N/A,FALSE,"WTP";"WTP -2",#N/A,FALSE,"WTP";"Project",#N/A,FALSE,"PROJECT";"Summary -2",#N/A,FALSE,"SUMMARY"}</definedName>
    <definedName name="ffd" localSheetId="18" hidden="1">{"Offgrid",#N/A,FALSE,"OFFGRID";"Region",#N/A,FALSE,"REGION";"Offgrid -2",#N/A,FALSE,"OFFGRID";"WTP",#N/A,FALSE,"WTP";"WTP -2",#N/A,FALSE,"WTP";"Project",#N/A,FALSE,"PROJECT";"Summary -2",#N/A,FALSE,"SUMMARY"}</definedName>
    <definedName name="ffd" localSheetId="19" hidden="1">{"Offgrid",#N/A,FALSE,"OFFGRID";"Region",#N/A,FALSE,"REGION";"Offgrid -2",#N/A,FALSE,"OFFGRID";"WTP",#N/A,FALSE,"WTP";"WTP -2",#N/A,FALSE,"WTP";"Project",#N/A,FALSE,"PROJECT";"Summary -2",#N/A,FALSE,"SUMMARY"}</definedName>
    <definedName name="ffd" localSheetId="20" hidden="1">{"Offgrid",#N/A,FALSE,"OFFGRID";"Region",#N/A,FALSE,"REGION";"Offgrid -2",#N/A,FALSE,"OFFGRID";"WTP",#N/A,FALSE,"WTP";"WTP -2",#N/A,FALSE,"WTP";"Project",#N/A,FALSE,"PROJECT";"Summary -2",#N/A,FALSE,"SUMMARY"}</definedName>
    <definedName name="ffd" localSheetId="22" hidden="1">{"Offgrid",#N/A,FALSE,"OFFGRID";"Region",#N/A,FALSE,"REGION";"Offgrid -2",#N/A,FALSE,"OFFGRID";"WTP",#N/A,FALSE,"WTP";"WTP -2",#N/A,FALSE,"WTP";"Project",#N/A,FALSE,"PROJECT";"Summary -2",#N/A,FALSE,"SUMMARY"}</definedName>
    <definedName name="ffd" localSheetId="24" hidden="1">{"Offgrid",#N/A,FALSE,"OFFGRID";"Region",#N/A,FALSE,"REGION";"Offgrid -2",#N/A,FALSE,"OFFGRID";"WTP",#N/A,FALSE,"WTP";"WTP -2",#N/A,FALSE,"WTP";"Project",#N/A,FALSE,"PROJECT";"Summary -2",#N/A,FALSE,"SUMMARY"}</definedName>
    <definedName name="ffd" localSheetId="28" hidden="1">{"Offgrid",#N/A,FALSE,"OFFGRID";"Region",#N/A,FALSE,"REGION";"Offgrid -2",#N/A,FALSE,"OFFGRID";"WTP",#N/A,FALSE,"WTP";"WTP -2",#N/A,FALSE,"WTP";"Project",#N/A,FALSE,"PROJECT";"Summary -2",#N/A,FALSE,"SUMMARY"}</definedName>
    <definedName name="ffd" localSheetId="14" hidden="1">{"Offgrid",#N/A,FALSE,"OFFGRID";"Region",#N/A,FALSE,"REGION";"Offgrid -2",#N/A,FALSE,"OFFGRID";"WTP",#N/A,FALSE,"WTP";"WTP -2",#N/A,FALSE,"WTP";"Project",#N/A,FALSE,"PROJECT";"Summary -2",#N/A,FALSE,"SUMMARY"}</definedName>
    <definedName name="ffd" hidden="1">{"Offgrid",#N/A,FALSE,"OFFGRID";"Region",#N/A,FALSE,"REGION";"Offgrid -2",#N/A,FALSE,"OFFGRID";"WTP",#N/A,FALSE,"WTP";"WTP -2",#N/A,FALSE,"WTP";"Project",#N/A,FALSE,"PROJECT";"Summary -2",#N/A,FALSE,"SUMMARY"}</definedName>
    <definedName name="ffdfc" localSheetId="12" hidden="1">{"'Sheet1'!$L$16"}</definedName>
    <definedName name="ffdfc" localSheetId="11" hidden="1">{"'Sheet1'!$L$16"}</definedName>
    <definedName name="ffdfc" localSheetId="13" hidden="1">{"'Sheet1'!$L$16"}</definedName>
    <definedName name="ffdfc" localSheetId="16" hidden="1">{"'Sheet1'!$L$16"}</definedName>
    <definedName name="ffdfc" localSheetId="21" hidden="1">{"'Sheet1'!$L$16"}</definedName>
    <definedName name="ffdfc" localSheetId="18" hidden="1">{"'Sheet1'!$L$16"}</definedName>
    <definedName name="ffdfc" localSheetId="19" hidden="1">{"'Sheet1'!$L$16"}</definedName>
    <definedName name="ffdfc" localSheetId="20" hidden="1">{"'Sheet1'!$L$16"}</definedName>
    <definedName name="ffdfc" localSheetId="22" hidden="1">{"'Sheet1'!$L$16"}</definedName>
    <definedName name="ffdfc" localSheetId="24" hidden="1">{"'Sheet1'!$L$16"}</definedName>
    <definedName name="ffdfc" localSheetId="28" hidden="1">{"'Sheet1'!$L$16"}</definedName>
    <definedName name="ffdfc" localSheetId="14" hidden="1">{"'Sheet1'!$L$16"}</definedName>
    <definedName name="ffdfc" hidden="1">{"'Sheet1'!$L$16"}</definedName>
    <definedName name="FFDFG" hidden="1">#REF!</definedName>
    <definedName name="FFDGF" localSheetId="12" hidden="1">{#N/A,#N/A,FALSE,"부대2"}</definedName>
    <definedName name="FFDGF" localSheetId="11" hidden="1">{#N/A,#N/A,FALSE,"부대2"}</definedName>
    <definedName name="FFDGF" localSheetId="13" hidden="1">{#N/A,#N/A,FALSE,"부대2"}</definedName>
    <definedName name="FFDGF" localSheetId="16" hidden="1">{#N/A,#N/A,FALSE,"부대2"}</definedName>
    <definedName name="FFDGF" localSheetId="21" hidden="1">{#N/A,#N/A,FALSE,"부대2"}</definedName>
    <definedName name="FFDGF" localSheetId="18" hidden="1">{#N/A,#N/A,FALSE,"부대2"}</definedName>
    <definedName name="FFDGF" localSheetId="19" hidden="1">{#N/A,#N/A,FALSE,"부대2"}</definedName>
    <definedName name="FFDGF" localSheetId="20" hidden="1">{#N/A,#N/A,FALSE,"부대2"}</definedName>
    <definedName name="FFDGF" localSheetId="22" hidden="1">{#N/A,#N/A,FALSE,"부대2"}</definedName>
    <definedName name="FFDGF" localSheetId="24" hidden="1">{#N/A,#N/A,FALSE,"부대2"}</definedName>
    <definedName name="FFDGF" localSheetId="28" hidden="1">{#N/A,#N/A,FALSE,"부대2"}</definedName>
    <definedName name="FFDGF" localSheetId="14" hidden="1">{#N/A,#N/A,FALSE,"부대2"}</definedName>
    <definedName name="FFDGF" hidden="1">{#N/A,#N/A,FALSE,"부대2"}</definedName>
    <definedName name="fff" localSheetId="12" hidden="1">{"'Sheet1'!$L$16"}</definedName>
    <definedName name="fff" localSheetId="11" hidden="1">{"'Sheet1'!$L$16"}</definedName>
    <definedName name="fff" localSheetId="13" hidden="1">{"'Sheet1'!$L$16"}</definedName>
    <definedName name="fff" localSheetId="16" hidden="1">{"'Sheet1'!$L$16"}</definedName>
    <definedName name="fff" localSheetId="21" hidden="1">{"'Sheet1'!$L$16"}</definedName>
    <definedName name="fff" localSheetId="18" hidden="1">{"'Sheet1'!$L$16"}</definedName>
    <definedName name="fff" localSheetId="19" hidden="1">{"'Sheet1'!$L$16"}</definedName>
    <definedName name="fff" localSheetId="20" hidden="1">{"'Sheet1'!$L$16"}</definedName>
    <definedName name="fff" localSheetId="22" hidden="1">{"'Sheet1'!$L$16"}</definedName>
    <definedName name="fff" localSheetId="24" hidden="1">{"'Sheet1'!$L$16"}</definedName>
    <definedName name="fff" localSheetId="28" hidden="1">{"'Sheet1'!$L$16"}</definedName>
    <definedName name="fff" localSheetId="14" hidden="1">{"'Sheet1'!$L$16"}</definedName>
    <definedName name="fff" hidden="1">{"'Sheet1'!$L$16"}</definedName>
    <definedName name="FFF_3">#N/A</definedName>
    <definedName name="FFF_7">#N/A</definedName>
    <definedName name="fffasf" hidden="1">#REF!</definedName>
    <definedName name="ffff" localSheetId="12" hidden="1">{"'Sheet1'!$L$16"}</definedName>
    <definedName name="ffff" localSheetId="11" hidden="1">{"'Sheet1'!$L$16"}</definedName>
    <definedName name="ffff" localSheetId="13" hidden="1">{"'Sheet1'!$L$16"}</definedName>
    <definedName name="ffff" localSheetId="16" hidden="1">{"'Sheet1'!$L$16"}</definedName>
    <definedName name="ffff" localSheetId="21" hidden="1">{"'Sheet1'!$L$16"}</definedName>
    <definedName name="ffff" localSheetId="18" hidden="1">{"'Sheet1'!$L$16"}</definedName>
    <definedName name="ffff" localSheetId="19" hidden="1">{"'Sheet1'!$L$16"}</definedName>
    <definedName name="ffff" localSheetId="20" hidden="1">{"'Sheet1'!$L$16"}</definedName>
    <definedName name="ffff" localSheetId="22" hidden="1">{"'Sheet1'!$L$16"}</definedName>
    <definedName name="ffff" localSheetId="24" hidden="1">{"'Sheet1'!$L$16"}</definedName>
    <definedName name="ffff" localSheetId="28" hidden="1">{"'Sheet1'!$L$16"}</definedName>
    <definedName name="ffff" localSheetId="14" hidden="1">{"'Sheet1'!$L$16"}</definedName>
    <definedName name="ffff" hidden="1">{"'Sheet1'!$L$16"}</definedName>
    <definedName name="ffffd" localSheetId="12" hidden="1">{#N/A,#N/A,TRUE,"SUM";#N/A,#N/A,TRUE,"EE";#N/A,#N/A,TRUE,"AC";#N/A,#N/A,TRUE,"SN"}</definedName>
    <definedName name="ffffd" localSheetId="11" hidden="1">{#N/A,#N/A,TRUE,"SUM";#N/A,#N/A,TRUE,"EE";#N/A,#N/A,TRUE,"AC";#N/A,#N/A,TRUE,"SN"}</definedName>
    <definedName name="ffffd" localSheetId="13" hidden="1">{#N/A,#N/A,TRUE,"SUM";#N/A,#N/A,TRUE,"EE";#N/A,#N/A,TRUE,"AC";#N/A,#N/A,TRUE,"SN"}</definedName>
    <definedName name="ffffd" localSheetId="16" hidden="1">{#N/A,#N/A,TRUE,"SUM";#N/A,#N/A,TRUE,"EE";#N/A,#N/A,TRUE,"AC";#N/A,#N/A,TRUE,"SN"}</definedName>
    <definedName name="ffffd" localSheetId="21" hidden="1">{#N/A,#N/A,TRUE,"SUM";#N/A,#N/A,TRUE,"EE";#N/A,#N/A,TRUE,"AC";#N/A,#N/A,TRUE,"SN"}</definedName>
    <definedName name="ffffd" localSheetId="18" hidden="1">{#N/A,#N/A,TRUE,"SUM";#N/A,#N/A,TRUE,"EE";#N/A,#N/A,TRUE,"AC";#N/A,#N/A,TRUE,"SN"}</definedName>
    <definedName name="ffffd" localSheetId="19" hidden="1">{#N/A,#N/A,TRUE,"SUM";#N/A,#N/A,TRUE,"EE";#N/A,#N/A,TRUE,"AC";#N/A,#N/A,TRUE,"SN"}</definedName>
    <definedName name="ffffd" localSheetId="20" hidden="1">{#N/A,#N/A,TRUE,"SUM";#N/A,#N/A,TRUE,"EE";#N/A,#N/A,TRUE,"AC";#N/A,#N/A,TRUE,"SN"}</definedName>
    <definedName name="ffffd" localSheetId="22" hidden="1">{#N/A,#N/A,TRUE,"SUM";#N/A,#N/A,TRUE,"EE";#N/A,#N/A,TRUE,"AC";#N/A,#N/A,TRUE,"SN"}</definedName>
    <definedName name="ffffd" localSheetId="24" hidden="1">{#N/A,#N/A,TRUE,"SUM";#N/A,#N/A,TRUE,"EE";#N/A,#N/A,TRUE,"AC";#N/A,#N/A,TRUE,"SN"}</definedName>
    <definedName name="ffffd" localSheetId="28" hidden="1">{#N/A,#N/A,TRUE,"SUM";#N/A,#N/A,TRUE,"EE";#N/A,#N/A,TRUE,"AC";#N/A,#N/A,TRUE,"SN"}</definedName>
    <definedName name="ffffd" localSheetId="14" hidden="1">{#N/A,#N/A,TRUE,"SUM";#N/A,#N/A,TRUE,"EE";#N/A,#N/A,TRUE,"AC";#N/A,#N/A,TRUE,"SN"}</definedName>
    <definedName name="ffffd" hidden="1">{#N/A,#N/A,TRUE,"SUM";#N/A,#N/A,TRUE,"EE";#N/A,#N/A,TRUE,"AC";#N/A,#N/A,TRUE,"SN"}</definedName>
    <definedName name="ffffdavadv" hidden="1">#REF!</definedName>
    <definedName name="fffff" localSheetId="12" hidden="1">{#N/A,#N/A,TRUE,"Basic";#N/A,#N/A,TRUE,"EXT-TABLE";#N/A,#N/A,TRUE,"STEEL";#N/A,#N/A,TRUE,"INT-Table";#N/A,#N/A,TRUE,"STEEL";#N/A,#N/A,TRUE,"Door"}</definedName>
    <definedName name="fffff" localSheetId="11" hidden="1">{#N/A,#N/A,TRUE,"Basic";#N/A,#N/A,TRUE,"EXT-TABLE";#N/A,#N/A,TRUE,"STEEL";#N/A,#N/A,TRUE,"INT-Table";#N/A,#N/A,TRUE,"STEEL";#N/A,#N/A,TRUE,"Door"}</definedName>
    <definedName name="fffff" localSheetId="13" hidden="1">{#N/A,#N/A,TRUE,"Basic";#N/A,#N/A,TRUE,"EXT-TABLE";#N/A,#N/A,TRUE,"STEEL";#N/A,#N/A,TRUE,"INT-Table";#N/A,#N/A,TRUE,"STEEL";#N/A,#N/A,TRUE,"Door"}</definedName>
    <definedName name="fffff" localSheetId="16" hidden="1">{#N/A,#N/A,TRUE,"Basic";#N/A,#N/A,TRUE,"EXT-TABLE";#N/A,#N/A,TRUE,"STEEL";#N/A,#N/A,TRUE,"INT-Table";#N/A,#N/A,TRUE,"STEEL";#N/A,#N/A,TRUE,"Door"}</definedName>
    <definedName name="fffff" localSheetId="21" hidden="1">{#N/A,#N/A,TRUE,"Basic";#N/A,#N/A,TRUE,"EXT-TABLE";#N/A,#N/A,TRUE,"STEEL";#N/A,#N/A,TRUE,"INT-Table";#N/A,#N/A,TRUE,"STEEL";#N/A,#N/A,TRUE,"Door"}</definedName>
    <definedName name="fffff" localSheetId="18" hidden="1">{#N/A,#N/A,TRUE,"Basic";#N/A,#N/A,TRUE,"EXT-TABLE";#N/A,#N/A,TRUE,"STEEL";#N/A,#N/A,TRUE,"INT-Table";#N/A,#N/A,TRUE,"STEEL";#N/A,#N/A,TRUE,"Door"}</definedName>
    <definedName name="fffff" localSheetId="19" hidden="1">{#N/A,#N/A,TRUE,"Basic";#N/A,#N/A,TRUE,"EXT-TABLE";#N/A,#N/A,TRUE,"STEEL";#N/A,#N/A,TRUE,"INT-Table";#N/A,#N/A,TRUE,"STEEL";#N/A,#N/A,TRUE,"Door"}</definedName>
    <definedName name="fffff" localSheetId="20" hidden="1">{#N/A,#N/A,TRUE,"Basic";#N/A,#N/A,TRUE,"EXT-TABLE";#N/A,#N/A,TRUE,"STEEL";#N/A,#N/A,TRUE,"INT-Table";#N/A,#N/A,TRUE,"STEEL";#N/A,#N/A,TRUE,"Door"}</definedName>
    <definedName name="fffff" localSheetId="22" hidden="1">{#N/A,#N/A,TRUE,"Basic";#N/A,#N/A,TRUE,"EXT-TABLE";#N/A,#N/A,TRUE,"STEEL";#N/A,#N/A,TRUE,"INT-Table";#N/A,#N/A,TRUE,"STEEL";#N/A,#N/A,TRUE,"Door"}</definedName>
    <definedName name="fffff" localSheetId="24" hidden="1">{#N/A,#N/A,TRUE,"Basic";#N/A,#N/A,TRUE,"EXT-TABLE";#N/A,#N/A,TRUE,"STEEL";#N/A,#N/A,TRUE,"INT-Table";#N/A,#N/A,TRUE,"STEEL";#N/A,#N/A,TRUE,"Door"}</definedName>
    <definedName name="fffff" localSheetId="28" hidden="1">{#N/A,#N/A,TRUE,"Basic";#N/A,#N/A,TRUE,"EXT-TABLE";#N/A,#N/A,TRUE,"STEEL";#N/A,#N/A,TRUE,"INT-Table";#N/A,#N/A,TRUE,"STEEL";#N/A,#N/A,TRUE,"Door"}</definedName>
    <definedName name="fffff" localSheetId="14" hidden="1">{#N/A,#N/A,TRUE,"Basic";#N/A,#N/A,TRUE,"EXT-TABLE";#N/A,#N/A,TRUE,"STEEL";#N/A,#N/A,TRUE,"INT-Table";#N/A,#N/A,TRUE,"STEEL";#N/A,#N/A,TRUE,"Door"}</definedName>
    <definedName name="fffff" hidden="1">{#N/A,#N/A,TRUE,"Basic";#N/A,#N/A,TRUE,"EXT-TABLE";#N/A,#N/A,TRUE,"STEEL";#N/A,#N/A,TRUE,"INT-Table";#N/A,#N/A,TRUE,"STEEL";#N/A,#N/A,TRUE,"Door"}</definedName>
    <definedName name="fffff_1" localSheetId="12" hidden="1">{#N/A,#N/A,TRUE,"Basic";#N/A,#N/A,TRUE,"EXT-TABLE";#N/A,#N/A,TRUE,"STEEL";#N/A,#N/A,TRUE,"INT-Table";#N/A,#N/A,TRUE,"STEEL";#N/A,#N/A,TRUE,"Door"}</definedName>
    <definedName name="fffff_1" localSheetId="11" hidden="1">{#N/A,#N/A,TRUE,"Basic";#N/A,#N/A,TRUE,"EXT-TABLE";#N/A,#N/A,TRUE,"STEEL";#N/A,#N/A,TRUE,"INT-Table";#N/A,#N/A,TRUE,"STEEL";#N/A,#N/A,TRUE,"Door"}</definedName>
    <definedName name="fffff_1" localSheetId="13" hidden="1">{#N/A,#N/A,TRUE,"Basic";#N/A,#N/A,TRUE,"EXT-TABLE";#N/A,#N/A,TRUE,"STEEL";#N/A,#N/A,TRUE,"INT-Table";#N/A,#N/A,TRUE,"STEEL";#N/A,#N/A,TRUE,"Door"}</definedName>
    <definedName name="fffff_1" localSheetId="16" hidden="1">{#N/A,#N/A,TRUE,"Basic";#N/A,#N/A,TRUE,"EXT-TABLE";#N/A,#N/A,TRUE,"STEEL";#N/A,#N/A,TRUE,"INT-Table";#N/A,#N/A,TRUE,"STEEL";#N/A,#N/A,TRUE,"Door"}</definedName>
    <definedName name="fffff_1" localSheetId="21" hidden="1">{#N/A,#N/A,TRUE,"Basic";#N/A,#N/A,TRUE,"EXT-TABLE";#N/A,#N/A,TRUE,"STEEL";#N/A,#N/A,TRUE,"INT-Table";#N/A,#N/A,TRUE,"STEEL";#N/A,#N/A,TRUE,"Door"}</definedName>
    <definedName name="fffff_1" localSheetId="18" hidden="1">{#N/A,#N/A,TRUE,"Basic";#N/A,#N/A,TRUE,"EXT-TABLE";#N/A,#N/A,TRUE,"STEEL";#N/A,#N/A,TRUE,"INT-Table";#N/A,#N/A,TRUE,"STEEL";#N/A,#N/A,TRUE,"Door"}</definedName>
    <definedName name="fffff_1" localSheetId="19" hidden="1">{#N/A,#N/A,TRUE,"Basic";#N/A,#N/A,TRUE,"EXT-TABLE";#N/A,#N/A,TRUE,"STEEL";#N/A,#N/A,TRUE,"INT-Table";#N/A,#N/A,TRUE,"STEEL";#N/A,#N/A,TRUE,"Door"}</definedName>
    <definedName name="fffff_1" localSheetId="20" hidden="1">{#N/A,#N/A,TRUE,"Basic";#N/A,#N/A,TRUE,"EXT-TABLE";#N/A,#N/A,TRUE,"STEEL";#N/A,#N/A,TRUE,"INT-Table";#N/A,#N/A,TRUE,"STEEL";#N/A,#N/A,TRUE,"Door"}</definedName>
    <definedName name="fffff_1" localSheetId="22" hidden="1">{#N/A,#N/A,TRUE,"Basic";#N/A,#N/A,TRUE,"EXT-TABLE";#N/A,#N/A,TRUE,"STEEL";#N/A,#N/A,TRUE,"INT-Table";#N/A,#N/A,TRUE,"STEEL";#N/A,#N/A,TRUE,"Door"}</definedName>
    <definedName name="fffff_1" localSheetId="24" hidden="1">{#N/A,#N/A,TRUE,"Basic";#N/A,#N/A,TRUE,"EXT-TABLE";#N/A,#N/A,TRUE,"STEEL";#N/A,#N/A,TRUE,"INT-Table";#N/A,#N/A,TRUE,"STEEL";#N/A,#N/A,TRUE,"Door"}</definedName>
    <definedName name="fffff_1" localSheetId="28" hidden="1">{#N/A,#N/A,TRUE,"Basic";#N/A,#N/A,TRUE,"EXT-TABLE";#N/A,#N/A,TRUE,"STEEL";#N/A,#N/A,TRUE,"INT-Table";#N/A,#N/A,TRUE,"STEEL";#N/A,#N/A,TRUE,"Door"}</definedName>
    <definedName name="fffff_1" localSheetId="14" hidden="1">{#N/A,#N/A,TRUE,"Basic";#N/A,#N/A,TRUE,"EXT-TABLE";#N/A,#N/A,TRUE,"STEEL";#N/A,#N/A,TRUE,"INT-Table";#N/A,#N/A,TRUE,"STEEL";#N/A,#N/A,TRUE,"Door"}</definedName>
    <definedName name="fffff_1" hidden="1">{#N/A,#N/A,TRUE,"Basic";#N/A,#N/A,TRUE,"EXT-TABLE";#N/A,#N/A,TRUE,"STEEL";#N/A,#N/A,TRUE,"INT-Table";#N/A,#N/A,TRUE,"STEEL";#N/A,#N/A,TRUE,"Door"}</definedName>
    <definedName name="ffffff" localSheetId="12" hidden="1">{#N/A,#N/A,FALSE,"조골재"}</definedName>
    <definedName name="ffffff" localSheetId="11" hidden="1">{#N/A,#N/A,FALSE,"조골재"}</definedName>
    <definedName name="ffffff" localSheetId="13" hidden="1">{#N/A,#N/A,FALSE,"조골재"}</definedName>
    <definedName name="ffffff" localSheetId="16" hidden="1">{#N/A,#N/A,FALSE,"조골재"}</definedName>
    <definedName name="ffffff" localSheetId="21" hidden="1">{#N/A,#N/A,FALSE,"조골재"}</definedName>
    <definedName name="ffffff" localSheetId="18" hidden="1">{#N/A,#N/A,FALSE,"조골재"}</definedName>
    <definedName name="ffffff" localSheetId="19" hidden="1">{#N/A,#N/A,FALSE,"조골재"}</definedName>
    <definedName name="ffffff" localSheetId="20" hidden="1">{#N/A,#N/A,FALSE,"조골재"}</definedName>
    <definedName name="ffffff" localSheetId="22" hidden="1">{#N/A,#N/A,FALSE,"조골재"}</definedName>
    <definedName name="ffffff" localSheetId="24" hidden="1">{#N/A,#N/A,FALSE,"조골재"}</definedName>
    <definedName name="ffffff" localSheetId="28" hidden="1">{#N/A,#N/A,FALSE,"조골재"}</definedName>
    <definedName name="ffffff" localSheetId="14" hidden="1">{#N/A,#N/A,FALSE,"조골재"}</definedName>
    <definedName name="ffffff" hidden="1">{#N/A,#N/A,FALSE,"조골재"}</definedName>
    <definedName name="fffffff" localSheetId="12" hidden="1">{#N/A,#N/A,FALSE,"WBS 1.06";#N/A,#N/A,FALSE,"WBS 1.14";#N/A,#N/A,FALSE,"WBS 1.17";#N/A,#N/A,FALSE,"WBS 1.18"}</definedName>
    <definedName name="fffffff" localSheetId="11" hidden="1">{#N/A,#N/A,FALSE,"WBS 1.06";#N/A,#N/A,FALSE,"WBS 1.14";#N/A,#N/A,FALSE,"WBS 1.17";#N/A,#N/A,FALSE,"WBS 1.18"}</definedName>
    <definedName name="fffffff" localSheetId="13" hidden="1">{#N/A,#N/A,FALSE,"WBS 1.06";#N/A,#N/A,FALSE,"WBS 1.14";#N/A,#N/A,FALSE,"WBS 1.17";#N/A,#N/A,FALSE,"WBS 1.18"}</definedName>
    <definedName name="fffffff" localSheetId="16" hidden="1">{#N/A,#N/A,FALSE,"WBS 1.06";#N/A,#N/A,FALSE,"WBS 1.14";#N/A,#N/A,FALSE,"WBS 1.17";#N/A,#N/A,FALSE,"WBS 1.18"}</definedName>
    <definedName name="fffffff" localSheetId="21" hidden="1">{#N/A,#N/A,FALSE,"WBS 1.06";#N/A,#N/A,FALSE,"WBS 1.14";#N/A,#N/A,FALSE,"WBS 1.17";#N/A,#N/A,FALSE,"WBS 1.18"}</definedName>
    <definedName name="fffffff" localSheetId="18" hidden="1">{#N/A,#N/A,FALSE,"WBS 1.06";#N/A,#N/A,FALSE,"WBS 1.14";#N/A,#N/A,FALSE,"WBS 1.17";#N/A,#N/A,FALSE,"WBS 1.18"}</definedName>
    <definedName name="fffffff" localSheetId="19" hidden="1">{#N/A,#N/A,FALSE,"WBS 1.06";#N/A,#N/A,FALSE,"WBS 1.14";#N/A,#N/A,FALSE,"WBS 1.17";#N/A,#N/A,FALSE,"WBS 1.18"}</definedName>
    <definedName name="fffffff" localSheetId="20" hidden="1">{#N/A,#N/A,FALSE,"WBS 1.06";#N/A,#N/A,FALSE,"WBS 1.14";#N/A,#N/A,FALSE,"WBS 1.17";#N/A,#N/A,FALSE,"WBS 1.18"}</definedName>
    <definedName name="fffffff" localSheetId="22" hidden="1">{#N/A,#N/A,FALSE,"WBS 1.06";#N/A,#N/A,FALSE,"WBS 1.14";#N/A,#N/A,FALSE,"WBS 1.17";#N/A,#N/A,FALSE,"WBS 1.18"}</definedName>
    <definedName name="fffffff" localSheetId="24" hidden="1">{#N/A,#N/A,FALSE,"WBS 1.06";#N/A,#N/A,FALSE,"WBS 1.14";#N/A,#N/A,FALSE,"WBS 1.17";#N/A,#N/A,FALSE,"WBS 1.18"}</definedName>
    <definedName name="fffffff" localSheetId="28" hidden="1">{#N/A,#N/A,FALSE,"WBS 1.06";#N/A,#N/A,FALSE,"WBS 1.14";#N/A,#N/A,FALSE,"WBS 1.17";#N/A,#N/A,FALSE,"WBS 1.18"}</definedName>
    <definedName name="fffffff" localSheetId="14" hidden="1">{#N/A,#N/A,FALSE,"WBS 1.06";#N/A,#N/A,FALSE,"WBS 1.14";#N/A,#N/A,FALSE,"WBS 1.17";#N/A,#N/A,FALSE,"WBS 1.18"}</definedName>
    <definedName name="fffffff" hidden="1">{#N/A,#N/A,FALSE,"WBS 1.06";#N/A,#N/A,FALSE,"WBS 1.14";#N/A,#N/A,FALSE,"WBS 1.17";#N/A,#N/A,FALSE,"WBS 1.18"}</definedName>
    <definedName name="fffffffffffffff" localSheetId="12" hidden="1">{"'Sheet1'!$L$16"}</definedName>
    <definedName name="fffffffffffffff" localSheetId="11" hidden="1">{"'Sheet1'!$L$16"}</definedName>
    <definedName name="fffffffffffffff" localSheetId="13" hidden="1">{"'Sheet1'!$L$16"}</definedName>
    <definedName name="fffffffffffffff" localSheetId="16" hidden="1">{"'Sheet1'!$L$16"}</definedName>
    <definedName name="fffffffffffffff" localSheetId="21" hidden="1">{"'Sheet1'!$L$16"}</definedName>
    <definedName name="fffffffffffffff" localSheetId="18" hidden="1">{"'Sheet1'!$L$16"}</definedName>
    <definedName name="fffffffffffffff" localSheetId="19" hidden="1">{"'Sheet1'!$L$16"}</definedName>
    <definedName name="fffffffffffffff" localSheetId="20" hidden="1">{"'Sheet1'!$L$16"}</definedName>
    <definedName name="fffffffffffffff" localSheetId="22" hidden="1">{"'Sheet1'!$L$16"}</definedName>
    <definedName name="fffffffffffffff" localSheetId="24" hidden="1">{"'Sheet1'!$L$16"}</definedName>
    <definedName name="fffffffffffffff" localSheetId="28" hidden="1">{"'Sheet1'!$L$16"}</definedName>
    <definedName name="fffffffffffffff" localSheetId="14" hidden="1">{"'Sheet1'!$L$16"}</definedName>
    <definedName name="fffffffffffffff" hidden="1">{"'Sheet1'!$L$16"}</definedName>
    <definedName name="ffffffffffffffffff" localSheetId="12" hidden="1">{#N/A,#N/A,TRUE,"Krycí list"}</definedName>
    <definedName name="ffffffffffffffffff" localSheetId="11" hidden="1">{#N/A,#N/A,TRUE,"Krycí list"}</definedName>
    <definedName name="ffffffffffffffffff" localSheetId="13" hidden="1">{#N/A,#N/A,TRUE,"Krycí list"}</definedName>
    <definedName name="ffffffffffffffffff" localSheetId="16" hidden="1">{#N/A,#N/A,TRUE,"Krycí list"}</definedName>
    <definedName name="ffffffffffffffffff" localSheetId="21" hidden="1">{#N/A,#N/A,TRUE,"Krycí list"}</definedName>
    <definedName name="ffffffffffffffffff" localSheetId="18" hidden="1">{#N/A,#N/A,TRUE,"Krycí list"}</definedName>
    <definedName name="ffffffffffffffffff" localSheetId="19" hidden="1">{#N/A,#N/A,TRUE,"Krycí list"}</definedName>
    <definedName name="ffffffffffffffffff" localSheetId="20" hidden="1">{#N/A,#N/A,TRUE,"Krycí list"}</definedName>
    <definedName name="ffffffffffffffffff" localSheetId="22" hidden="1">{#N/A,#N/A,TRUE,"Krycí list"}</definedName>
    <definedName name="ffffffffffffffffff" localSheetId="24" hidden="1">{#N/A,#N/A,TRUE,"Krycí list"}</definedName>
    <definedName name="ffffffffffffffffff" localSheetId="28" hidden="1">{#N/A,#N/A,TRUE,"Krycí list"}</definedName>
    <definedName name="ffffffffffffffffff" localSheetId="14" hidden="1">{#N/A,#N/A,TRUE,"Krycí list"}</definedName>
    <definedName name="ffffffffffffffffff" hidden="1">{#N/A,#N/A,TRUE,"Krycí list"}</definedName>
    <definedName name="fffffffffh" localSheetId="12" hidden="1">{"'Sheet1'!$L$16"}</definedName>
    <definedName name="fffffffffh" localSheetId="11" hidden="1">{"'Sheet1'!$L$16"}</definedName>
    <definedName name="fffffffffh" localSheetId="13" hidden="1">{"'Sheet1'!$L$16"}</definedName>
    <definedName name="fffffffffh" localSheetId="16" hidden="1">{"'Sheet1'!$L$16"}</definedName>
    <definedName name="fffffffffh" localSheetId="21" hidden="1">{"'Sheet1'!$L$16"}</definedName>
    <definedName name="fffffffffh" localSheetId="18" hidden="1">{"'Sheet1'!$L$16"}</definedName>
    <definedName name="fffffffffh" localSheetId="19" hidden="1">{"'Sheet1'!$L$16"}</definedName>
    <definedName name="fffffffffh" localSheetId="20" hidden="1">{"'Sheet1'!$L$16"}</definedName>
    <definedName name="fffffffffh" localSheetId="22" hidden="1">{"'Sheet1'!$L$16"}</definedName>
    <definedName name="fffffffffh" localSheetId="24" hidden="1">{"'Sheet1'!$L$16"}</definedName>
    <definedName name="fffffffffh" localSheetId="28" hidden="1">{"'Sheet1'!$L$16"}</definedName>
    <definedName name="fffffffffh" localSheetId="14" hidden="1">{"'Sheet1'!$L$16"}</definedName>
    <definedName name="fffffffffh" hidden="1">{"'Sheet1'!$L$16"}</definedName>
    <definedName name="fffffffg" localSheetId="12" hidden="1">{"'장비'!$A$3:$M$12"}</definedName>
    <definedName name="fffffffg" localSheetId="11" hidden="1">{"'장비'!$A$3:$M$12"}</definedName>
    <definedName name="fffffffg" localSheetId="13" hidden="1">{"'장비'!$A$3:$M$12"}</definedName>
    <definedName name="fffffffg" localSheetId="16" hidden="1">{"'장비'!$A$3:$M$12"}</definedName>
    <definedName name="fffffffg" localSheetId="21" hidden="1">{"'장비'!$A$3:$M$12"}</definedName>
    <definedName name="fffffffg" localSheetId="18" hidden="1">{"'장비'!$A$3:$M$12"}</definedName>
    <definedName name="fffffffg" localSheetId="19" hidden="1">{"'장비'!$A$3:$M$12"}</definedName>
    <definedName name="fffffffg" localSheetId="20" hidden="1">{"'장비'!$A$3:$M$12"}</definedName>
    <definedName name="fffffffg" localSheetId="22" hidden="1">{"'장비'!$A$3:$M$12"}</definedName>
    <definedName name="fffffffg" localSheetId="24" hidden="1">{"'장비'!$A$3:$M$12"}</definedName>
    <definedName name="fffffffg" localSheetId="28" hidden="1">{"'장비'!$A$3:$M$12"}</definedName>
    <definedName name="fffffffg" localSheetId="14" hidden="1">{"'장비'!$A$3:$M$12"}</definedName>
    <definedName name="fffffffg" hidden="1">{"'장비'!$A$3:$M$12"}</definedName>
    <definedName name="fffuu" localSheetId="12" hidden="1">{"'Break down'!$A$4"}</definedName>
    <definedName name="fffuu" localSheetId="11" hidden="1">{"'Break down'!$A$4"}</definedName>
    <definedName name="fffuu" localSheetId="13" hidden="1">{"'Break down'!$A$4"}</definedName>
    <definedName name="fffuu" localSheetId="16" hidden="1">{"'Break down'!$A$4"}</definedName>
    <definedName name="fffuu" localSheetId="21" hidden="1">{"'Break down'!$A$4"}</definedName>
    <definedName name="fffuu" localSheetId="18" hidden="1">{"'Break down'!$A$4"}</definedName>
    <definedName name="fffuu" localSheetId="19" hidden="1">{"'Break down'!$A$4"}</definedName>
    <definedName name="fffuu" localSheetId="20" hidden="1">{"'Break down'!$A$4"}</definedName>
    <definedName name="fffuu" localSheetId="22" hidden="1">{"'Break down'!$A$4"}</definedName>
    <definedName name="fffuu" localSheetId="24" hidden="1">{"'Break down'!$A$4"}</definedName>
    <definedName name="fffuu" localSheetId="28" hidden="1">{"'Break down'!$A$4"}</definedName>
    <definedName name="fffuu" localSheetId="14" hidden="1">{"'Break down'!$A$4"}</definedName>
    <definedName name="fffuu" hidden="1">{"'Break down'!$A$4"}</definedName>
    <definedName name="FFFVEGE" hidden="1">#REF!</definedName>
    <definedName name="ffgfg" localSheetId="12" hidden="1">{"'장비'!$A$3:$M$12"}</definedName>
    <definedName name="ffgfg" localSheetId="11" hidden="1">{"'장비'!$A$3:$M$12"}</definedName>
    <definedName name="ffgfg" localSheetId="13" hidden="1">{"'장비'!$A$3:$M$12"}</definedName>
    <definedName name="ffgfg" localSheetId="16" hidden="1">{"'장비'!$A$3:$M$12"}</definedName>
    <definedName name="ffgfg" localSheetId="21" hidden="1">{"'장비'!$A$3:$M$12"}</definedName>
    <definedName name="ffgfg" localSheetId="18" hidden="1">{"'장비'!$A$3:$M$12"}</definedName>
    <definedName name="ffgfg" localSheetId="19" hidden="1">{"'장비'!$A$3:$M$12"}</definedName>
    <definedName name="ffgfg" localSheetId="20" hidden="1">{"'장비'!$A$3:$M$12"}</definedName>
    <definedName name="ffgfg" localSheetId="22" hidden="1">{"'장비'!$A$3:$M$12"}</definedName>
    <definedName name="ffgfg" localSheetId="24" hidden="1">{"'장비'!$A$3:$M$12"}</definedName>
    <definedName name="ffgfg" localSheetId="28" hidden="1">{"'장비'!$A$3:$M$12"}</definedName>
    <definedName name="ffgfg" localSheetId="14" hidden="1">{"'장비'!$A$3:$M$12"}</definedName>
    <definedName name="ffgfg" hidden="1">{"'장비'!$A$3:$M$12"}</definedName>
    <definedName name="FFMNQUJQ"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qq" hidden="1">#REF!</definedName>
    <definedName name="FFWT" localSheetId="12" hidden="1">{#N/A,#N/A,FALSE,"WBS 1.06";#N/A,#N/A,FALSE,"WBS 1.14";#N/A,#N/A,FALSE,"WBS 1.17";#N/A,#N/A,FALSE,"WBS 1.18"}</definedName>
    <definedName name="FFWT" localSheetId="11" hidden="1">{#N/A,#N/A,FALSE,"WBS 1.06";#N/A,#N/A,FALSE,"WBS 1.14";#N/A,#N/A,FALSE,"WBS 1.17";#N/A,#N/A,FALSE,"WBS 1.18"}</definedName>
    <definedName name="FFWT" localSheetId="13" hidden="1">{#N/A,#N/A,FALSE,"WBS 1.06";#N/A,#N/A,FALSE,"WBS 1.14";#N/A,#N/A,FALSE,"WBS 1.17";#N/A,#N/A,FALSE,"WBS 1.18"}</definedName>
    <definedName name="FFWT" localSheetId="16" hidden="1">{#N/A,#N/A,FALSE,"WBS 1.06";#N/A,#N/A,FALSE,"WBS 1.14";#N/A,#N/A,FALSE,"WBS 1.17";#N/A,#N/A,FALSE,"WBS 1.18"}</definedName>
    <definedName name="FFWT" localSheetId="21" hidden="1">{#N/A,#N/A,FALSE,"WBS 1.06";#N/A,#N/A,FALSE,"WBS 1.14";#N/A,#N/A,FALSE,"WBS 1.17";#N/A,#N/A,FALSE,"WBS 1.18"}</definedName>
    <definedName name="FFWT" localSheetId="18" hidden="1">{#N/A,#N/A,FALSE,"WBS 1.06";#N/A,#N/A,FALSE,"WBS 1.14";#N/A,#N/A,FALSE,"WBS 1.17";#N/A,#N/A,FALSE,"WBS 1.18"}</definedName>
    <definedName name="FFWT" localSheetId="19" hidden="1">{#N/A,#N/A,FALSE,"WBS 1.06";#N/A,#N/A,FALSE,"WBS 1.14";#N/A,#N/A,FALSE,"WBS 1.17";#N/A,#N/A,FALSE,"WBS 1.18"}</definedName>
    <definedName name="FFWT" localSheetId="20" hidden="1">{#N/A,#N/A,FALSE,"WBS 1.06";#N/A,#N/A,FALSE,"WBS 1.14";#N/A,#N/A,FALSE,"WBS 1.17";#N/A,#N/A,FALSE,"WBS 1.18"}</definedName>
    <definedName name="FFWT" localSheetId="22" hidden="1">{#N/A,#N/A,FALSE,"WBS 1.06";#N/A,#N/A,FALSE,"WBS 1.14";#N/A,#N/A,FALSE,"WBS 1.17";#N/A,#N/A,FALSE,"WBS 1.18"}</definedName>
    <definedName name="FFWT" localSheetId="24" hidden="1">{#N/A,#N/A,FALSE,"WBS 1.06";#N/A,#N/A,FALSE,"WBS 1.14";#N/A,#N/A,FALSE,"WBS 1.17";#N/A,#N/A,FALSE,"WBS 1.18"}</definedName>
    <definedName name="FFWT" localSheetId="28" hidden="1">{#N/A,#N/A,FALSE,"WBS 1.06";#N/A,#N/A,FALSE,"WBS 1.14";#N/A,#N/A,FALSE,"WBS 1.17";#N/A,#N/A,FALSE,"WBS 1.18"}</definedName>
    <definedName name="FFWT" localSheetId="14" hidden="1">{#N/A,#N/A,FALSE,"WBS 1.06";#N/A,#N/A,FALSE,"WBS 1.14";#N/A,#N/A,FALSE,"WBS 1.17";#N/A,#N/A,FALSE,"WBS 1.18"}</definedName>
    <definedName name="FFWT" hidden="1">{#N/A,#N/A,FALSE,"WBS 1.06";#N/A,#N/A,FALSE,"WBS 1.14";#N/A,#N/A,FALSE,"WBS 1.17";#N/A,#N/A,FALSE,"WBS 1.18"}</definedName>
    <definedName name="fg" localSheetId="12" hidden="1">{"'Sheet1'!$L$16"}</definedName>
    <definedName name="fg" localSheetId="11" hidden="1">{"'Sheet1'!$L$16"}</definedName>
    <definedName name="fg" localSheetId="13" hidden="1">{"'Sheet1'!$L$16"}</definedName>
    <definedName name="fg" localSheetId="16" hidden="1">{"'Sheet1'!$L$16"}</definedName>
    <definedName name="fg" localSheetId="21" hidden="1">{"'Sheet1'!$L$16"}</definedName>
    <definedName name="fg" localSheetId="18" hidden="1">{"'Sheet1'!$L$16"}</definedName>
    <definedName name="fg" localSheetId="19" hidden="1">{"'Sheet1'!$L$16"}</definedName>
    <definedName name="fg" localSheetId="20" hidden="1">{"'Sheet1'!$L$16"}</definedName>
    <definedName name="fg" localSheetId="22" hidden="1">{"'Sheet1'!$L$16"}</definedName>
    <definedName name="fg" localSheetId="24" hidden="1">{"'Sheet1'!$L$16"}</definedName>
    <definedName name="fg" localSheetId="28" hidden="1">{"'Sheet1'!$L$16"}</definedName>
    <definedName name="fg" localSheetId="14" hidden="1">{"'Sheet1'!$L$16"}</definedName>
    <definedName name="fg" hidden="1">{"'Sheet1'!$L$16"}</definedName>
    <definedName name="fg_1" localSheetId="12">{"'Sheet1'!$L$16"}</definedName>
    <definedName name="fg_1" localSheetId="11">{"'Sheet1'!$L$16"}</definedName>
    <definedName name="fg_1" localSheetId="13">{"'Sheet1'!$L$16"}</definedName>
    <definedName name="fg_1" localSheetId="16">{"'Sheet1'!$L$16"}</definedName>
    <definedName name="fg_1" localSheetId="21">{"'Sheet1'!$L$16"}</definedName>
    <definedName name="fg_1" localSheetId="18">{"'Sheet1'!$L$16"}</definedName>
    <definedName name="fg_1" localSheetId="19">{"'Sheet1'!$L$16"}</definedName>
    <definedName name="fg_1" localSheetId="20">{"'Sheet1'!$L$16"}</definedName>
    <definedName name="fg_1" localSheetId="22">{"'Sheet1'!$L$16"}</definedName>
    <definedName name="fg_1" localSheetId="24">{"'Sheet1'!$L$16"}</definedName>
    <definedName name="fg_1" localSheetId="28">{"'Sheet1'!$L$16"}</definedName>
    <definedName name="fg_1" localSheetId="14">{"'Sheet1'!$L$16"}</definedName>
    <definedName name="fg_1">{"'Sheet1'!$L$16"}</definedName>
    <definedName name="fgaergrea" hidden="1">#REF!</definedName>
    <definedName name="FGAF" localSheetId="12" hidden="1">{"'Sheet1'!$L$16"}</definedName>
    <definedName name="FGAF" localSheetId="11" hidden="1">{"'Sheet1'!$L$16"}</definedName>
    <definedName name="FGAF" localSheetId="13" hidden="1">{"'Sheet1'!$L$16"}</definedName>
    <definedName name="FGAF" localSheetId="16" hidden="1">{"'Sheet1'!$L$16"}</definedName>
    <definedName name="FGAF" localSheetId="21" hidden="1">{"'Sheet1'!$L$16"}</definedName>
    <definedName name="FGAF" localSheetId="18" hidden="1">{"'Sheet1'!$L$16"}</definedName>
    <definedName name="FGAF" localSheetId="19" hidden="1">{"'Sheet1'!$L$16"}</definedName>
    <definedName name="FGAF" localSheetId="20" hidden="1">{"'Sheet1'!$L$16"}</definedName>
    <definedName name="FGAF" localSheetId="22" hidden="1">{"'Sheet1'!$L$16"}</definedName>
    <definedName name="FGAF" localSheetId="24" hidden="1">{"'Sheet1'!$L$16"}</definedName>
    <definedName name="FGAF" localSheetId="28" hidden="1">{"'Sheet1'!$L$16"}</definedName>
    <definedName name="FGAF" localSheetId="14" hidden="1">{"'Sheet1'!$L$16"}</definedName>
    <definedName name="FGAF" hidden="1">{"'Sheet1'!$L$16"}</definedName>
    <definedName name="FGBG">#REF!</definedName>
    <definedName name="fgd" localSheetId="12" hidden="1">{"'Sheet1'!$L$16"}</definedName>
    <definedName name="fgd" localSheetId="11" hidden="1">{"'Sheet1'!$L$16"}</definedName>
    <definedName name="fgd" localSheetId="13" hidden="1">{"'Sheet1'!$L$16"}</definedName>
    <definedName name="fgd" localSheetId="16" hidden="1">{"'Sheet1'!$L$16"}</definedName>
    <definedName name="fgd" localSheetId="21" hidden="1">{"'Sheet1'!$L$16"}</definedName>
    <definedName name="fgd" localSheetId="18" hidden="1">{"'Sheet1'!$L$16"}</definedName>
    <definedName name="fgd" localSheetId="19" hidden="1">{"'Sheet1'!$L$16"}</definedName>
    <definedName name="fgd" localSheetId="20" hidden="1">{"'Sheet1'!$L$16"}</definedName>
    <definedName name="fgd" localSheetId="22" hidden="1">{"'Sheet1'!$L$16"}</definedName>
    <definedName name="fgd" localSheetId="24" hidden="1">{"'Sheet1'!$L$16"}</definedName>
    <definedName name="fgd" localSheetId="28" hidden="1">{"'Sheet1'!$L$16"}</definedName>
    <definedName name="fgd" localSheetId="14" hidden="1">{"'Sheet1'!$L$16"}</definedName>
    <definedName name="fgd" hidden="1">{"'Sheet1'!$L$16"}</definedName>
    <definedName name="FGDAG" localSheetId="12" hidden="1">{#N/A,#N/A,FALSE,"포장2"}</definedName>
    <definedName name="FGDAG" localSheetId="11" hidden="1">{#N/A,#N/A,FALSE,"포장2"}</definedName>
    <definedName name="FGDAG" localSheetId="13" hidden="1">{#N/A,#N/A,FALSE,"포장2"}</definedName>
    <definedName name="FGDAG" localSheetId="16" hidden="1">{#N/A,#N/A,FALSE,"포장2"}</definedName>
    <definedName name="FGDAG" localSheetId="21" hidden="1">{#N/A,#N/A,FALSE,"포장2"}</definedName>
    <definedName name="FGDAG" localSheetId="18" hidden="1">{#N/A,#N/A,FALSE,"포장2"}</definedName>
    <definedName name="FGDAG" localSheetId="19" hidden="1">{#N/A,#N/A,FALSE,"포장2"}</definedName>
    <definedName name="FGDAG" localSheetId="20" hidden="1">{#N/A,#N/A,FALSE,"포장2"}</definedName>
    <definedName name="FGDAG" localSheetId="22" hidden="1">{#N/A,#N/A,FALSE,"포장2"}</definedName>
    <definedName name="FGDAG" localSheetId="24" hidden="1">{#N/A,#N/A,FALSE,"포장2"}</definedName>
    <definedName name="FGDAG" localSheetId="28" hidden="1">{#N/A,#N/A,FALSE,"포장2"}</definedName>
    <definedName name="FGDAG" localSheetId="14" hidden="1">{#N/A,#N/A,FALSE,"포장2"}</definedName>
    <definedName name="FGDAG" hidden="1">{#N/A,#N/A,FALSE,"포장2"}</definedName>
    <definedName name="FGDAGFG" localSheetId="12" hidden="1">{#N/A,#N/A,FALSE,"혼합골재"}</definedName>
    <definedName name="FGDAGFG" localSheetId="11" hidden="1">{#N/A,#N/A,FALSE,"혼합골재"}</definedName>
    <definedName name="FGDAGFG" localSheetId="13" hidden="1">{#N/A,#N/A,FALSE,"혼합골재"}</definedName>
    <definedName name="FGDAGFG" localSheetId="16" hidden="1">{#N/A,#N/A,FALSE,"혼합골재"}</definedName>
    <definedName name="FGDAGFG" localSheetId="21" hidden="1">{#N/A,#N/A,FALSE,"혼합골재"}</definedName>
    <definedName name="FGDAGFG" localSheetId="18" hidden="1">{#N/A,#N/A,FALSE,"혼합골재"}</definedName>
    <definedName name="FGDAGFG" localSheetId="19" hidden="1">{#N/A,#N/A,FALSE,"혼합골재"}</definedName>
    <definedName name="FGDAGFG" localSheetId="20" hidden="1">{#N/A,#N/A,FALSE,"혼합골재"}</definedName>
    <definedName name="FGDAGFG" localSheetId="22" hidden="1">{#N/A,#N/A,FALSE,"혼합골재"}</definedName>
    <definedName name="FGDAGFG" localSheetId="24" hidden="1">{#N/A,#N/A,FALSE,"혼합골재"}</definedName>
    <definedName name="FGDAGFG" localSheetId="28" hidden="1">{#N/A,#N/A,FALSE,"혼합골재"}</definedName>
    <definedName name="FGDAGFG" localSheetId="14" hidden="1">{#N/A,#N/A,FALSE,"혼합골재"}</definedName>
    <definedName name="FGDAGFG" hidden="1">{#N/A,#N/A,FALSE,"혼합골재"}</definedName>
    <definedName name="fgddfgf" hidden="1">#REF!</definedName>
    <definedName name="FGDF" localSheetId="12" hidden="1">{#N/A,#N/A,FALSE,"CCTV"}</definedName>
    <definedName name="FGDF" localSheetId="11" hidden="1">{#N/A,#N/A,FALSE,"CCTV"}</definedName>
    <definedName name="FGDF" localSheetId="13" hidden="1">{#N/A,#N/A,FALSE,"CCTV"}</definedName>
    <definedName name="FGDF" localSheetId="16" hidden="1">{#N/A,#N/A,FALSE,"CCTV"}</definedName>
    <definedName name="FGDF" localSheetId="21" hidden="1">{#N/A,#N/A,FALSE,"CCTV"}</definedName>
    <definedName name="FGDF" localSheetId="18" hidden="1">{#N/A,#N/A,FALSE,"CCTV"}</definedName>
    <definedName name="FGDF" localSheetId="19" hidden="1">{#N/A,#N/A,FALSE,"CCTV"}</definedName>
    <definedName name="FGDF" localSheetId="20" hidden="1">{#N/A,#N/A,FALSE,"CCTV"}</definedName>
    <definedName name="FGDF" localSheetId="22" hidden="1">{#N/A,#N/A,FALSE,"CCTV"}</definedName>
    <definedName name="FGDF" localSheetId="24" hidden="1">{#N/A,#N/A,FALSE,"CCTV"}</definedName>
    <definedName name="FGDF" localSheetId="28" hidden="1">{#N/A,#N/A,FALSE,"CCTV"}</definedName>
    <definedName name="FGDF" localSheetId="14" hidden="1">{#N/A,#N/A,FALSE,"CCTV"}</definedName>
    <definedName name="FGDF" hidden="1">{#N/A,#N/A,FALSE,"CCTV"}</definedName>
    <definedName name="FGDFAG" localSheetId="12" hidden="1">{"'Sheet1'!$L$16"}</definedName>
    <definedName name="FGDFAG" localSheetId="11" hidden="1">{"'Sheet1'!$L$16"}</definedName>
    <definedName name="FGDFAG" localSheetId="13" hidden="1">{"'Sheet1'!$L$16"}</definedName>
    <definedName name="FGDFAG" localSheetId="16" hidden="1">{"'Sheet1'!$L$16"}</definedName>
    <definedName name="FGDFAG" localSheetId="21" hidden="1">{"'Sheet1'!$L$16"}</definedName>
    <definedName name="FGDFAG" localSheetId="18" hidden="1">{"'Sheet1'!$L$16"}</definedName>
    <definedName name="FGDFAG" localSheetId="19" hidden="1">{"'Sheet1'!$L$16"}</definedName>
    <definedName name="FGDFAG" localSheetId="20" hidden="1">{"'Sheet1'!$L$16"}</definedName>
    <definedName name="FGDFAG" localSheetId="22" hidden="1">{"'Sheet1'!$L$16"}</definedName>
    <definedName name="FGDFAG" localSheetId="24" hidden="1">{"'Sheet1'!$L$16"}</definedName>
    <definedName name="FGDFAG" localSheetId="28" hidden="1">{"'Sheet1'!$L$16"}</definedName>
    <definedName name="FGDFAG" localSheetId="14" hidden="1">{"'Sheet1'!$L$16"}</definedName>
    <definedName name="FGDFAG" hidden="1">{"'Sheet1'!$L$16"}</definedName>
    <definedName name="FGDFGH" localSheetId="12" hidden="1">{"'Sheet1'!$L$16"}</definedName>
    <definedName name="FGDFGH" localSheetId="11" hidden="1">{"'Sheet1'!$L$16"}</definedName>
    <definedName name="FGDFGH" localSheetId="13" hidden="1">{"'Sheet1'!$L$16"}</definedName>
    <definedName name="FGDFGH" localSheetId="16" hidden="1">{"'Sheet1'!$L$16"}</definedName>
    <definedName name="FGDFGH" localSheetId="21" hidden="1">{"'Sheet1'!$L$16"}</definedName>
    <definedName name="FGDFGH" localSheetId="18" hidden="1">{"'Sheet1'!$L$16"}</definedName>
    <definedName name="FGDFGH" localSheetId="19" hidden="1">{"'Sheet1'!$L$16"}</definedName>
    <definedName name="FGDFGH" localSheetId="20" hidden="1">{"'Sheet1'!$L$16"}</definedName>
    <definedName name="FGDFGH" localSheetId="22" hidden="1">{"'Sheet1'!$L$16"}</definedName>
    <definedName name="FGDFGH" localSheetId="24" hidden="1">{"'Sheet1'!$L$16"}</definedName>
    <definedName name="FGDFGH" localSheetId="28" hidden="1">{"'Sheet1'!$L$16"}</definedName>
    <definedName name="FGDFGH" localSheetId="14" hidden="1">{"'Sheet1'!$L$16"}</definedName>
    <definedName name="FGDFGH" hidden="1">{"'Sheet1'!$L$16"}</definedName>
    <definedName name="FGDFH" localSheetId="12" hidden="1">{#N/A,#N/A,TRUE,"Krycí list"}</definedName>
    <definedName name="FGDFH" localSheetId="11" hidden="1">{#N/A,#N/A,TRUE,"Krycí list"}</definedName>
    <definedName name="FGDFH" localSheetId="13" hidden="1">{#N/A,#N/A,TRUE,"Krycí list"}</definedName>
    <definedName name="FGDFH" localSheetId="16" hidden="1">{#N/A,#N/A,TRUE,"Krycí list"}</definedName>
    <definedName name="FGDFH" localSheetId="21" hidden="1">{#N/A,#N/A,TRUE,"Krycí list"}</definedName>
    <definedName name="FGDFH" localSheetId="18" hidden="1">{#N/A,#N/A,TRUE,"Krycí list"}</definedName>
    <definedName name="FGDFH" localSheetId="19" hidden="1">{#N/A,#N/A,TRUE,"Krycí list"}</definedName>
    <definedName name="FGDFH" localSheetId="20" hidden="1">{#N/A,#N/A,TRUE,"Krycí list"}</definedName>
    <definedName name="FGDFH" localSheetId="22" hidden="1">{#N/A,#N/A,TRUE,"Krycí list"}</definedName>
    <definedName name="FGDFH" localSheetId="24" hidden="1">{#N/A,#N/A,TRUE,"Krycí list"}</definedName>
    <definedName name="FGDFH" localSheetId="28" hidden="1">{#N/A,#N/A,TRUE,"Krycí list"}</definedName>
    <definedName name="FGDFH" localSheetId="14" hidden="1">{#N/A,#N/A,TRUE,"Krycí list"}</definedName>
    <definedName name="FGDFH" hidden="1">{#N/A,#N/A,TRUE,"Krycí list"}</definedName>
    <definedName name="FGDFHG" localSheetId="12" hidden="1">{"'Sheet1'!$L$16"}</definedName>
    <definedName name="FGDFHG" localSheetId="11" hidden="1">{"'Sheet1'!$L$16"}</definedName>
    <definedName name="FGDFHG" localSheetId="13" hidden="1">{"'Sheet1'!$L$16"}</definedName>
    <definedName name="FGDFHG" localSheetId="16" hidden="1">{"'Sheet1'!$L$16"}</definedName>
    <definedName name="FGDFHG" localSheetId="21" hidden="1">{"'Sheet1'!$L$16"}</definedName>
    <definedName name="FGDFHG" localSheetId="18" hidden="1">{"'Sheet1'!$L$16"}</definedName>
    <definedName name="FGDFHG" localSheetId="19" hidden="1">{"'Sheet1'!$L$16"}</definedName>
    <definedName name="FGDFHG" localSheetId="20" hidden="1">{"'Sheet1'!$L$16"}</definedName>
    <definedName name="FGDFHG" localSheetId="22" hidden="1">{"'Sheet1'!$L$16"}</definedName>
    <definedName name="FGDFHG" localSheetId="24" hidden="1">{"'Sheet1'!$L$16"}</definedName>
    <definedName name="FGDFHG" localSheetId="28" hidden="1">{"'Sheet1'!$L$16"}</definedName>
    <definedName name="FGDFHG" localSheetId="14" hidden="1">{"'Sheet1'!$L$16"}</definedName>
    <definedName name="FGDFHG" hidden="1">{"'Sheet1'!$L$16"}</definedName>
    <definedName name="fgdgdfgf" hidden="1">#REF!</definedName>
    <definedName name="fgds" localSheetId="12"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1"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6"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21"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8"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9"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20"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22"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24"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28" hidden="1">{#N/A,#N/A,FALSE,"손익표지";#N/A,#N/A,FALSE,"손익계산";#N/A,#N/A,FALSE,"일반관리비";#N/A,#N/A,FALSE,"영업외수익";#N/A,#N/A,FALSE,"영업외비용";#N/A,#N/A,FALSE,"매출액";#N/A,#N/A,FALSE,"요약손익";#N/A,#N/A,FALSE,"요약대차";#N/A,#N/A,FALSE,"매출채권현황";#N/A,#N/A,FALSE,"매출채권명세"}</definedName>
    <definedName name="fgds" localSheetId="14" hidden="1">{#N/A,#N/A,FALSE,"손익표지";#N/A,#N/A,FALSE,"손익계산";#N/A,#N/A,FALSE,"일반관리비";#N/A,#N/A,FALSE,"영업외수익";#N/A,#N/A,FALSE,"영업외비용";#N/A,#N/A,FALSE,"매출액";#N/A,#N/A,FALSE,"요약손익";#N/A,#N/A,FALSE,"요약대차";#N/A,#N/A,FALSE,"매출채권현황";#N/A,#N/A,FALSE,"매출채권명세"}</definedName>
    <definedName name="fgds" hidden="1">{#N/A,#N/A,FALSE,"손익표지";#N/A,#N/A,FALSE,"손익계산";#N/A,#N/A,FALSE,"일반관리비";#N/A,#N/A,FALSE,"영업외수익";#N/A,#N/A,FALSE,"영업외비용";#N/A,#N/A,FALSE,"매출액";#N/A,#N/A,FALSE,"요약손익";#N/A,#N/A,FALSE,"요약대차";#N/A,#N/A,FALSE,"매출채권현황";#N/A,#N/A,FALSE,"매출채권명세"}</definedName>
    <definedName name="FGDSF" localSheetId="12" hidden="1">{#N/A,#N/A,TRUE,"Krycí list"}</definedName>
    <definedName name="FGDSF" localSheetId="11" hidden="1">{#N/A,#N/A,TRUE,"Krycí list"}</definedName>
    <definedName name="FGDSF" localSheetId="13" hidden="1">{#N/A,#N/A,TRUE,"Krycí list"}</definedName>
    <definedName name="FGDSF" localSheetId="16" hidden="1">{#N/A,#N/A,TRUE,"Krycí list"}</definedName>
    <definedName name="FGDSF" localSheetId="21" hidden="1">{#N/A,#N/A,TRUE,"Krycí list"}</definedName>
    <definedName name="FGDSF" localSheetId="18" hidden="1">{#N/A,#N/A,TRUE,"Krycí list"}</definedName>
    <definedName name="FGDSF" localSheetId="19" hidden="1">{#N/A,#N/A,TRUE,"Krycí list"}</definedName>
    <definedName name="FGDSF" localSheetId="20" hidden="1">{#N/A,#N/A,TRUE,"Krycí list"}</definedName>
    <definedName name="FGDSF" localSheetId="22" hidden="1">{#N/A,#N/A,TRUE,"Krycí list"}</definedName>
    <definedName name="FGDSF" localSheetId="24" hidden="1">{#N/A,#N/A,TRUE,"Krycí list"}</definedName>
    <definedName name="FGDSF" localSheetId="28" hidden="1">{#N/A,#N/A,TRUE,"Krycí list"}</definedName>
    <definedName name="FGDSF" localSheetId="14" hidden="1">{#N/A,#N/A,TRUE,"Krycí list"}</definedName>
    <definedName name="FGDSF" hidden="1">{#N/A,#N/A,TRUE,"Krycí list"}</definedName>
    <definedName name="fgdtrff" localSheetId="12" hidden="1">{#N/A,#N/A,FALSE,"Admin";#N/A,#N/A,FALSE,"Other"}</definedName>
    <definedName name="fgdtrff" localSheetId="11" hidden="1">{#N/A,#N/A,FALSE,"Admin";#N/A,#N/A,FALSE,"Other"}</definedName>
    <definedName name="fgdtrff" localSheetId="13" hidden="1">{#N/A,#N/A,FALSE,"Admin";#N/A,#N/A,FALSE,"Other"}</definedName>
    <definedName name="fgdtrff" localSheetId="16" hidden="1">{#N/A,#N/A,FALSE,"Admin";#N/A,#N/A,FALSE,"Other"}</definedName>
    <definedName name="fgdtrff" localSheetId="21" hidden="1">{#N/A,#N/A,FALSE,"Admin";#N/A,#N/A,FALSE,"Other"}</definedName>
    <definedName name="fgdtrff" localSheetId="18" hidden="1">{#N/A,#N/A,FALSE,"Admin";#N/A,#N/A,FALSE,"Other"}</definedName>
    <definedName name="fgdtrff" localSheetId="19" hidden="1">{#N/A,#N/A,FALSE,"Admin";#N/A,#N/A,FALSE,"Other"}</definedName>
    <definedName name="fgdtrff" localSheetId="20" hidden="1">{#N/A,#N/A,FALSE,"Admin";#N/A,#N/A,FALSE,"Other"}</definedName>
    <definedName name="fgdtrff" localSheetId="22" hidden="1">{#N/A,#N/A,FALSE,"Admin";#N/A,#N/A,FALSE,"Other"}</definedName>
    <definedName name="fgdtrff" localSheetId="24" hidden="1">{#N/A,#N/A,FALSE,"Admin";#N/A,#N/A,FALSE,"Other"}</definedName>
    <definedName name="fgdtrff" localSheetId="28" hidden="1">{#N/A,#N/A,FALSE,"Admin";#N/A,#N/A,FALSE,"Other"}</definedName>
    <definedName name="fgdtrff" localSheetId="14" hidden="1">{#N/A,#N/A,FALSE,"Admin";#N/A,#N/A,FALSE,"Other"}</definedName>
    <definedName name="fgdtrff" hidden="1">{#N/A,#N/A,FALSE,"Admin";#N/A,#N/A,FALSE,"Other"}</definedName>
    <definedName name="FGF" localSheetId="12" hidden="1">{#N/A,#N/A,FALSE,"Sheet2";#N/A,#N/A,FALSE,"Sheet4";#N/A,#N/A,FALSE,"Sheet6"}</definedName>
    <definedName name="FGF" localSheetId="11" hidden="1">{#N/A,#N/A,FALSE,"Sheet2";#N/A,#N/A,FALSE,"Sheet4";#N/A,#N/A,FALSE,"Sheet6"}</definedName>
    <definedName name="FGF" localSheetId="13" hidden="1">{#N/A,#N/A,FALSE,"Sheet2";#N/A,#N/A,FALSE,"Sheet4";#N/A,#N/A,FALSE,"Sheet6"}</definedName>
    <definedName name="FGF" localSheetId="16" hidden="1">{#N/A,#N/A,FALSE,"Sheet2";#N/A,#N/A,FALSE,"Sheet4";#N/A,#N/A,FALSE,"Sheet6"}</definedName>
    <definedName name="FGF" localSheetId="21" hidden="1">{#N/A,#N/A,FALSE,"Sheet2";#N/A,#N/A,FALSE,"Sheet4";#N/A,#N/A,FALSE,"Sheet6"}</definedName>
    <definedName name="FGF" localSheetId="18" hidden="1">{#N/A,#N/A,FALSE,"Sheet2";#N/A,#N/A,FALSE,"Sheet4";#N/A,#N/A,FALSE,"Sheet6"}</definedName>
    <definedName name="FGF" localSheetId="19" hidden="1">{#N/A,#N/A,FALSE,"Sheet2";#N/A,#N/A,FALSE,"Sheet4";#N/A,#N/A,FALSE,"Sheet6"}</definedName>
    <definedName name="FGF" localSheetId="20" hidden="1">{#N/A,#N/A,FALSE,"Sheet2";#N/A,#N/A,FALSE,"Sheet4";#N/A,#N/A,FALSE,"Sheet6"}</definedName>
    <definedName name="FGF" localSheetId="22" hidden="1">{#N/A,#N/A,FALSE,"Sheet2";#N/A,#N/A,FALSE,"Sheet4";#N/A,#N/A,FALSE,"Sheet6"}</definedName>
    <definedName name="FGF" localSheetId="24" hidden="1">{#N/A,#N/A,FALSE,"Sheet2";#N/A,#N/A,FALSE,"Sheet4";#N/A,#N/A,FALSE,"Sheet6"}</definedName>
    <definedName name="FGF" localSheetId="28" hidden="1">{#N/A,#N/A,FALSE,"Sheet2";#N/A,#N/A,FALSE,"Sheet4";#N/A,#N/A,FALSE,"Sheet6"}</definedName>
    <definedName name="FGF" localSheetId="14" hidden="1">{#N/A,#N/A,FALSE,"Sheet2";#N/A,#N/A,FALSE,"Sheet4";#N/A,#N/A,FALSE,"Sheet6"}</definedName>
    <definedName name="FGF" hidden="1">{#N/A,#N/A,FALSE,"Sheet2";#N/A,#N/A,FALSE,"Sheet4";#N/A,#N/A,FALSE,"Sheet6"}</definedName>
    <definedName name="fgfadgf" localSheetId="12" hidden="1">{#N/A,#N/A,FALSE,"혼합골재"}</definedName>
    <definedName name="fgfadgf" localSheetId="11" hidden="1">{#N/A,#N/A,FALSE,"혼합골재"}</definedName>
    <definedName name="fgfadgf" localSheetId="13" hidden="1">{#N/A,#N/A,FALSE,"혼합골재"}</definedName>
    <definedName name="fgfadgf" localSheetId="16" hidden="1">{#N/A,#N/A,FALSE,"혼합골재"}</definedName>
    <definedName name="fgfadgf" localSheetId="21" hidden="1">{#N/A,#N/A,FALSE,"혼합골재"}</definedName>
    <definedName name="fgfadgf" localSheetId="18" hidden="1">{#N/A,#N/A,FALSE,"혼합골재"}</definedName>
    <definedName name="fgfadgf" localSheetId="19" hidden="1">{#N/A,#N/A,FALSE,"혼합골재"}</definedName>
    <definedName name="fgfadgf" localSheetId="20" hidden="1">{#N/A,#N/A,FALSE,"혼합골재"}</definedName>
    <definedName name="fgfadgf" localSheetId="22" hidden="1">{#N/A,#N/A,FALSE,"혼합골재"}</definedName>
    <definedName name="fgfadgf" localSheetId="24" hidden="1">{#N/A,#N/A,FALSE,"혼합골재"}</definedName>
    <definedName name="fgfadgf" localSheetId="28" hidden="1">{#N/A,#N/A,FALSE,"혼합골재"}</definedName>
    <definedName name="fgfadgf" localSheetId="14" hidden="1">{#N/A,#N/A,FALSE,"혼합골재"}</definedName>
    <definedName name="fgfadgf" hidden="1">{#N/A,#N/A,FALSE,"혼합골재"}</definedName>
    <definedName name="FGFDG" localSheetId="12" hidden="1">{#N/A,#N/A,FALSE,"표지목차"}</definedName>
    <definedName name="FGFDG" localSheetId="11" hidden="1">{#N/A,#N/A,FALSE,"표지목차"}</definedName>
    <definedName name="FGFDG" localSheetId="13" hidden="1">{#N/A,#N/A,FALSE,"표지목차"}</definedName>
    <definedName name="FGFDG" localSheetId="16" hidden="1">{#N/A,#N/A,FALSE,"표지목차"}</definedName>
    <definedName name="FGFDG" localSheetId="21" hidden="1">{#N/A,#N/A,FALSE,"표지목차"}</definedName>
    <definedName name="FGFDG" localSheetId="18" hidden="1">{#N/A,#N/A,FALSE,"표지목차"}</definedName>
    <definedName name="FGFDG" localSheetId="19" hidden="1">{#N/A,#N/A,FALSE,"표지목차"}</definedName>
    <definedName name="FGFDG" localSheetId="20" hidden="1">{#N/A,#N/A,FALSE,"표지목차"}</definedName>
    <definedName name="FGFDG" localSheetId="22" hidden="1">{#N/A,#N/A,FALSE,"표지목차"}</definedName>
    <definedName name="FGFDG" localSheetId="24" hidden="1">{#N/A,#N/A,FALSE,"표지목차"}</definedName>
    <definedName name="FGFDG" localSheetId="28" hidden="1">{#N/A,#N/A,FALSE,"표지목차"}</definedName>
    <definedName name="FGFDG" localSheetId="14" hidden="1">{#N/A,#N/A,FALSE,"표지목차"}</definedName>
    <definedName name="FGFDG" hidden="1">{#N/A,#N/A,FALSE,"표지목차"}</definedName>
    <definedName name="fgfdgdg" hidden="1">#REF!</definedName>
    <definedName name="fgfdgffff" localSheetId="12" hidden="1">{#N/A,#N/A,FALSE,"부대2"}</definedName>
    <definedName name="fgfdgffff" localSheetId="11" hidden="1">{#N/A,#N/A,FALSE,"부대2"}</definedName>
    <definedName name="fgfdgffff" localSheetId="13" hidden="1">{#N/A,#N/A,FALSE,"부대2"}</definedName>
    <definedName name="fgfdgffff" localSheetId="16" hidden="1">{#N/A,#N/A,FALSE,"부대2"}</definedName>
    <definedName name="fgfdgffff" localSheetId="21" hidden="1">{#N/A,#N/A,FALSE,"부대2"}</definedName>
    <definedName name="fgfdgffff" localSheetId="18" hidden="1">{#N/A,#N/A,FALSE,"부대2"}</definedName>
    <definedName name="fgfdgffff" localSheetId="19" hidden="1">{#N/A,#N/A,FALSE,"부대2"}</definedName>
    <definedName name="fgfdgffff" localSheetId="20" hidden="1">{#N/A,#N/A,FALSE,"부대2"}</definedName>
    <definedName name="fgfdgffff" localSheetId="22" hidden="1">{#N/A,#N/A,FALSE,"부대2"}</definedName>
    <definedName name="fgfdgffff" localSheetId="24" hidden="1">{#N/A,#N/A,FALSE,"부대2"}</definedName>
    <definedName name="fgfdgffff" localSheetId="28" hidden="1">{#N/A,#N/A,FALSE,"부대2"}</definedName>
    <definedName name="fgfdgffff" localSheetId="14" hidden="1">{#N/A,#N/A,FALSE,"부대2"}</definedName>
    <definedName name="fgfdgffff" hidden="1">{#N/A,#N/A,FALSE,"부대2"}</definedName>
    <definedName name="fgfdsgdfg" localSheetId="12" hidden="1">{#N/A,#N/A,FALSE,"혼합골재"}</definedName>
    <definedName name="fgfdsgdfg" localSheetId="11" hidden="1">{#N/A,#N/A,FALSE,"혼합골재"}</definedName>
    <definedName name="fgfdsgdfg" localSheetId="13" hidden="1">{#N/A,#N/A,FALSE,"혼합골재"}</definedName>
    <definedName name="fgfdsgdfg" localSheetId="16" hidden="1">{#N/A,#N/A,FALSE,"혼합골재"}</definedName>
    <definedName name="fgfdsgdfg" localSheetId="21" hidden="1">{#N/A,#N/A,FALSE,"혼합골재"}</definedName>
    <definedName name="fgfdsgdfg" localSheetId="18" hidden="1">{#N/A,#N/A,FALSE,"혼합골재"}</definedName>
    <definedName name="fgfdsgdfg" localSheetId="19" hidden="1">{#N/A,#N/A,FALSE,"혼합골재"}</definedName>
    <definedName name="fgfdsgdfg" localSheetId="20" hidden="1">{#N/A,#N/A,FALSE,"혼합골재"}</definedName>
    <definedName name="fgfdsgdfg" localSheetId="22" hidden="1">{#N/A,#N/A,FALSE,"혼합골재"}</definedName>
    <definedName name="fgfdsgdfg" localSheetId="24" hidden="1">{#N/A,#N/A,FALSE,"혼합골재"}</definedName>
    <definedName name="fgfdsgdfg" localSheetId="28" hidden="1">{#N/A,#N/A,FALSE,"혼합골재"}</definedName>
    <definedName name="fgfdsgdfg" localSheetId="14" hidden="1">{#N/A,#N/A,FALSE,"혼합골재"}</definedName>
    <definedName name="fgfdsgdfg" hidden="1">{#N/A,#N/A,FALSE,"혼합골재"}</definedName>
    <definedName name="fgff" localSheetId="12" hidden="1">{#N/A,#N/A,TRUE,"SUM";#N/A,#N/A,TRUE,"EE";#N/A,#N/A,TRUE,"AC";#N/A,#N/A,TRUE,"SN"}</definedName>
    <definedName name="fgff" localSheetId="11" hidden="1">{#N/A,#N/A,TRUE,"SUM";#N/A,#N/A,TRUE,"EE";#N/A,#N/A,TRUE,"AC";#N/A,#N/A,TRUE,"SN"}</definedName>
    <definedName name="fgff" localSheetId="13" hidden="1">{#N/A,#N/A,TRUE,"SUM";#N/A,#N/A,TRUE,"EE";#N/A,#N/A,TRUE,"AC";#N/A,#N/A,TRUE,"SN"}</definedName>
    <definedName name="fgff" localSheetId="16" hidden="1">{#N/A,#N/A,TRUE,"SUM";#N/A,#N/A,TRUE,"EE";#N/A,#N/A,TRUE,"AC";#N/A,#N/A,TRUE,"SN"}</definedName>
    <definedName name="fgff" localSheetId="21" hidden="1">{#N/A,#N/A,TRUE,"SUM";#N/A,#N/A,TRUE,"EE";#N/A,#N/A,TRUE,"AC";#N/A,#N/A,TRUE,"SN"}</definedName>
    <definedName name="fgff" localSheetId="18" hidden="1">{#N/A,#N/A,TRUE,"SUM";#N/A,#N/A,TRUE,"EE";#N/A,#N/A,TRUE,"AC";#N/A,#N/A,TRUE,"SN"}</definedName>
    <definedName name="fgff" localSheetId="19" hidden="1">{#N/A,#N/A,TRUE,"SUM";#N/A,#N/A,TRUE,"EE";#N/A,#N/A,TRUE,"AC";#N/A,#N/A,TRUE,"SN"}</definedName>
    <definedName name="fgff" localSheetId="20" hidden="1">{#N/A,#N/A,TRUE,"SUM";#N/A,#N/A,TRUE,"EE";#N/A,#N/A,TRUE,"AC";#N/A,#N/A,TRUE,"SN"}</definedName>
    <definedName name="fgff" localSheetId="22" hidden="1">{#N/A,#N/A,TRUE,"SUM";#N/A,#N/A,TRUE,"EE";#N/A,#N/A,TRUE,"AC";#N/A,#N/A,TRUE,"SN"}</definedName>
    <definedName name="fgff" localSheetId="24" hidden="1">{#N/A,#N/A,TRUE,"SUM";#N/A,#N/A,TRUE,"EE";#N/A,#N/A,TRUE,"AC";#N/A,#N/A,TRUE,"SN"}</definedName>
    <definedName name="fgff" localSheetId="28" hidden="1">{#N/A,#N/A,TRUE,"SUM";#N/A,#N/A,TRUE,"EE";#N/A,#N/A,TRUE,"AC";#N/A,#N/A,TRUE,"SN"}</definedName>
    <definedName name="fgff" localSheetId="14" hidden="1">{#N/A,#N/A,TRUE,"SUM";#N/A,#N/A,TRUE,"EE";#N/A,#N/A,TRUE,"AC";#N/A,#N/A,TRUE,"SN"}</definedName>
    <definedName name="fgff" hidden="1">{#N/A,#N/A,TRUE,"SUM";#N/A,#N/A,TRUE,"EE";#N/A,#N/A,TRUE,"AC";#N/A,#N/A,TRUE,"SN"}</definedName>
    <definedName name="fgffffff" hidden="1">#REF!</definedName>
    <definedName name="fgffgf64565" localSheetId="12" hidden="1">{"'Sheet1'!$L$16"}</definedName>
    <definedName name="fgffgf64565" localSheetId="11" hidden="1">{"'Sheet1'!$L$16"}</definedName>
    <definedName name="fgffgf64565" localSheetId="13" hidden="1">{"'Sheet1'!$L$16"}</definedName>
    <definedName name="fgffgf64565" localSheetId="16" hidden="1">{"'Sheet1'!$L$16"}</definedName>
    <definedName name="fgffgf64565" localSheetId="21" hidden="1">{"'Sheet1'!$L$16"}</definedName>
    <definedName name="fgffgf64565" localSheetId="18" hidden="1">{"'Sheet1'!$L$16"}</definedName>
    <definedName name="fgffgf64565" localSheetId="19" hidden="1">{"'Sheet1'!$L$16"}</definedName>
    <definedName name="fgffgf64565" localSheetId="20" hidden="1">{"'Sheet1'!$L$16"}</definedName>
    <definedName name="fgffgf64565" localSheetId="22" hidden="1">{"'Sheet1'!$L$16"}</definedName>
    <definedName name="fgffgf64565" localSheetId="24" hidden="1">{"'Sheet1'!$L$16"}</definedName>
    <definedName name="fgffgf64565" localSheetId="28" hidden="1">{"'Sheet1'!$L$16"}</definedName>
    <definedName name="fgffgf64565" localSheetId="14" hidden="1">{"'Sheet1'!$L$16"}</definedName>
    <definedName name="fgffgf64565" hidden="1">{"'Sheet1'!$L$16"}</definedName>
    <definedName name="fgfg" localSheetId="12" hidden="1">{#N/A,#N/A,FALSE,"2~8번"}</definedName>
    <definedName name="fgfg" localSheetId="11" hidden="1">{#N/A,#N/A,FALSE,"2~8번"}</definedName>
    <definedName name="fgfg" localSheetId="13" hidden="1">{#N/A,#N/A,FALSE,"2~8번"}</definedName>
    <definedName name="fgfg" localSheetId="16" hidden="1">{#N/A,#N/A,FALSE,"2~8번"}</definedName>
    <definedName name="fgfg" localSheetId="21" hidden="1">{#N/A,#N/A,FALSE,"2~8번"}</definedName>
    <definedName name="fgfg" localSheetId="18" hidden="1">{#N/A,#N/A,FALSE,"2~8번"}</definedName>
    <definedName name="fgfg" localSheetId="19" hidden="1">{#N/A,#N/A,FALSE,"2~8번"}</definedName>
    <definedName name="fgfg" localSheetId="20" hidden="1">{#N/A,#N/A,FALSE,"2~8번"}</definedName>
    <definedName name="fgfg" localSheetId="22" hidden="1">{#N/A,#N/A,FALSE,"2~8번"}</definedName>
    <definedName name="fgfg" localSheetId="24" hidden="1">{#N/A,#N/A,FALSE,"2~8번"}</definedName>
    <definedName name="fgfg" localSheetId="28" hidden="1">{#N/A,#N/A,FALSE,"2~8번"}</definedName>
    <definedName name="fgfg" localSheetId="14" hidden="1">{#N/A,#N/A,FALSE,"2~8번"}</definedName>
    <definedName name="fgfg" hidden="1">{#N/A,#N/A,FALSE,"2~8번"}</definedName>
    <definedName name="fgfgdgd" hidden="1">#REF!</definedName>
    <definedName name="fgfgf" localSheetId="12" hidden="1">{"'Sheet1'!$L$16"}</definedName>
    <definedName name="fgfgf" localSheetId="11" hidden="1">{"'Sheet1'!$L$16"}</definedName>
    <definedName name="fgfgf" localSheetId="13" hidden="1">{"'Sheet1'!$L$16"}</definedName>
    <definedName name="fgfgf" localSheetId="16" hidden="1">{"'Sheet1'!$L$16"}</definedName>
    <definedName name="fgfgf" localSheetId="21" hidden="1">{"'Sheet1'!$L$16"}</definedName>
    <definedName name="fgfgf" localSheetId="18" hidden="1">{"'Sheet1'!$L$16"}</definedName>
    <definedName name="fgfgf" localSheetId="19" hidden="1">{"'Sheet1'!$L$16"}</definedName>
    <definedName name="fgfgf" localSheetId="20" hidden="1">{"'Sheet1'!$L$16"}</definedName>
    <definedName name="fgfgf" localSheetId="22" hidden="1">{"'Sheet1'!$L$16"}</definedName>
    <definedName name="fgfgf" localSheetId="24" hidden="1">{"'Sheet1'!$L$16"}</definedName>
    <definedName name="fgfgf" localSheetId="28" hidden="1">{"'Sheet1'!$L$16"}</definedName>
    <definedName name="fgfgf" localSheetId="14" hidden="1">{"'Sheet1'!$L$16"}</definedName>
    <definedName name="fgfgf" hidden="1">{"'Sheet1'!$L$16"}</definedName>
    <definedName name="fgfgfdgfd" hidden="1">#REF!</definedName>
    <definedName name="fgfgfg" localSheetId="12" hidden="1">{#N/A,#N/A,FALSE,"골재소요량";#N/A,#N/A,FALSE,"골재소요량"}</definedName>
    <definedName name="fgfgfg" localSheetId="11" hidden="1">{#N/A,#N/A,FALSE,"골재소요량";#N/A,#N/A,FALSE,"골재소요량"}</definedName>
    <definedName name="fgfgfg" localSheetId="13" hidden="1">{#N/A,#N/A,FALSE,"골재소요량";#N/A,#N/A,FALSE,"골재소요량"}</definedName>
    <definedName name="fgfgfg" localSheetId="16" hidden="1">{#N/A,#N/A,FALSE,"골재소요량";#N/A,#N/A,FALSE,"골재소요량"}</definedName>
    <definedName name="fgfgfg" localSheetId="21" hidden="1">{#N/A,#N/A,FALSE,"골재소요량";#N/A,#N/A,FALSE,"골재소요량"}</definedName>
    <definedName name="fgfgfg" localSheetId="18" hidden="1">{#N/A,#N/A,FALSE,"골재소요량";#N/A,#N/A,FALSE,"골재소요량"}</definedName>
    <definedName name="fgfgfg" localSheetId="19" hidden="1">{#N/A,#N/A,FALSE,"골재소요량";#N/A,#N/A,FALSE,"골재소요량"}</definedName>
    <definedName name="fgfgfg" localSheetId="20" hidden="1">{#N/A,#N/A,FALSE,"골재소요량";#N/A,#N/A,FALSE,"골재소요량"}</definedName>
    <definedName name="fgfgfg" localSheetId="22" hidden="1">{#N/A,#N/A,FALSE,"골재소요량";#N/A,#N/A,FALSE,"골재소요량"}</definedName>
    <definedName name="fgfgfg" localSheetId="24" hidden="1">{#N/A,#N/A,FALSE,"골재소요량";#N/A,#N/A,FALSE,"골재소요량"}</definedName>
    <definedName name="fgfgfg" localSheetId="28" hidden="1">{#N/A,#N/A,FALSE,"골재소요량";#N/A,#N/A,FALSE,"골재소요량"}</definedName>
    <definedName name="fgfgfg" localSheetId="14" hidden="1">{#N/A,#N/A,FALSE,"골재소요량";#N/A,#N/A,FALSE,"골재소요량"}</definedName>
    <definedName name="fgfgfg" hidden="1">{#N/A,#N/A,FALSE,"골재소요량";#N/A,#N/A,FALSE,"골재소요량"}</definedName>
    <definedName name="fgfgfgfg" localSheetId="12" hidden="1">{#N/A,#N/A,FALSE,"Chi tiÆt"}</definedName>
    <definedName name="fgfgfgfg" localSheetId="11" hidden="1">{#N/A,#N/A,FALSE,"Chi tiÆt"}</definedName>
    <definedName name="fgfgfgfg" localSheetId="13" hidden="1">{#N/A,#N/A,FALSE,"Chi tiÆt"}</definedName>
    <definedName name="fgfgfgfg" localSheetId="16" hidden="1">{#N/A,#N/A,FALSE,"Chi tiÆt"}</definedName>
    <definedName name="fgfgfgfg" localSheetId="21" hidden="1">{#N/A,#N/A,FALSE,"Chi tiÆt"}</definedName>
    <definedName name="fgfgfgfg" localSheetId="18" hidden="1">{#N/A,#N/A,FALSE,"Chi tiÆt"}</definedName>
    <definedName name="fgfgfgfg" localSheetId="19" hidden="1">{#N/A,#N/A,FALSE,"Chi tiÆt"}</definedName>
    <definedName name="fgfgfgfg" localSheetId="20" hidden="1">{#N/A,#N/A,FALSE,"Chi tiÆt"}</definedName>
    <definedName name="fgfgfgfg" localSheetId="22" hidden="1">{#N/A,#N/A,FALSE,"Chi tiÆt"}</definedName>
    <definedName name="fgfgfgfg" localSheetId="24" hidden="1">{#N/A,#N/A,FALSE,"Chi tiÆt"}</definedName>
    <definedName name="fgfgfgfg" localSheetId="28" hidden="1">{#N/A,#N/A,FALSE,"Chi tiÆt"}</definedName>
    <definedName name="fgfgfgfg" localSheetId="14" hidden="1">{#N/A,#N/A,FALSE,"Chi tiÆt"}</definedName>
    <definedName name="fgfgfgfg" hidden="1">{#N/A,#N/A,FALSE,"Chi tiÆt"}</definedName>
    <definedName name="fgfgfgfgf" localSheetId="12" hidden="1">{"'Sheet1'!$L$16"}</definedName>
    <definedName name="fgfgfgfgf" localSheetId="11" hidden="1">{"'Sheet1'!$L$16"}</definedName>
    <definedName name="fgfgfgfgf" localSheetId="13" hidden="1">{"'Sheet1'!$L$16"}</definedName>
    <definedName name="fgfgfgfgf" localSheetId="16" hidden="1">{"'Sheet1'!$L$16"}</definedName>
    <definedName name="fgfgfgfgf" localSheetId="21" hidden="1">{"'Sheet1'!$L$16"}</definedName>
    <definedName name="fgfgfgfgf" localSheetId="18" hidden="1">{"'Sheet1'!$L$16"}</definedName>
    <definedName name="fgfgfgfgf" localSheetId="19" hidden="1">{"'Sheet1'!$L$16"}</definedName>
    <definedName name="fgfgfgfgf" localSheetId="20" hidden="1">{"'Sheet1'!$L$16"}</definedName>
    <definedName name="fgfgfgfgf" localSheetId="22" hidden="1">{"'Sheet1'!$L$16"}</definedName>
    <definedName name="fgfgfgfgf" localSheetId="24" hidden="1">{"'Sheet1'!$L$16"}</definedName>
    <definedName name="fgfgfgfgf" localSheetId="28" hidden="1">{"'Sheet1'!$L$16"}</definedName>
    <definedName name="fgfgfgfgf" localSheetId="14" hidden="1">{"'Sheet1'!$L$16"}</definedName>
    <definedName name="fgfgfgfgf" hidden="1">{"'Sheet1'!$L$16"}</definedName>
    <definedName name="fgfggdf" hidden="1">#REF!</definedName>
    <definedName name="fgfggg" hidden="1">#REF!</definedName>
    <definedName name="fgfh" hidden="1">#REF!</definedName>
    <definedName name="fgfhf" localSheetId="12" hidden="1">{"'Sheet1'!$L$16"}</definedName>
    <definedName name="fgfhf" localSheetId="11" hidden="1">{"'Sheet1'!$L$16"}</definedName>
    <definedName name="fgfhf" localSheetId="13" hidden="1">{"'Sheet1'!$L$16"}</definedName>
    <definedName name="fgfhf" localSheetId="16" hidden="1">{"'Sheet1'!$L$16"}</definedName>
    <definedName name="fgfhf" localSheetId="21" hidden="1">{"'Sheet1'!$L$16"}</definedName>
    <definedName name="fgfhf" localSheetId="18" hidden="1">{"'Sheet1'!$L$16"}</definedName>
    <definedName name="fgfhf" localSheetId="19" hidden="1">{"'Sheet1'!$L$16"}</definedName>
    <definedName name="fgfhf" localSheetId="20" hidden="1">{"'Sheet1'!$L$16"}</definedName>
    <definedName name="fgfhf" localSheetId="22" hidden="1">{"'Sheet1'!$L$16"}</definedName>
    <definedName name="fgfhf" localSheetId="24" hidden="1">{"'Sheet1'!$L$16"}</definedName>
    <definedName name="fgfhf" localSheetId="28" hidden="1">{"'Sheet1'!$L$16"}</definedName>
    <definedName name="fgfhf" localSheetId="14" hidden="1">{"'Sheet1'!$L$16"}</definedName>
    <definedName name="fgfhf" hidden="1">{"'Sheet1'!$L$16"}</definedName>
    <definedName name="fgfvcnx" hidden="1">#REF!</definedName>
    <definedName name="fgg" localSheetId="12" hidden="1">{#N/A,#N/A,FALSE,"COVER";#N/A,#N/A,FALSE,"0";#N/A,#N/A,FALSE,"1";#N/A,#N/A,FALSE,"2";#N/A,#N/A,FALSE,"3";#N/A,#N/A,FALSE,"4";#N/A,#N/A,FALSE,"5";#N/A,#N/A,FALSE,"6";#N/A,#N/A,FALSE,"7";#N/A,#N/A,FALSE,"8";#N/A,#N/A,FALSE,"9";#N/A,#N/A,FALSE,"10";#N/A,#N/A,FALSE,"11"}</definedName>
    <definedName name="fgg" localSheetId="11" hidden="1">{#N/A,#N/A,FALSE,"COVER";#N/A,#N/A,FALSE,"0";#N/A,#N/A,FALSE,"1";#N/A,#N/A,FALSE,"2";#N/A,#N/A,FALSE,"3";#N/A,#N/A,FALSE,"4";#N/A,#N/A,FALSE,"5";#N/A,#N/A,FALSE,"6";#N/A,#N/A,FALSE,"7";#N/A,#N/A,FALSE,"8";#N/A,#N/A,FALSE,"9";#N/A,#N/A,FALSE,"10";#N/A,#N/A,FALSE,"11"}</definedName>
    <definedName name="fgg" localSheetId="13" hidden="1">{#N/A,#N/A,FALSE,"COVER";#N/A,#N/A,FALSE,"0";#N/A,#N/A,FALSE,"1";#N/A,#N/A,FALSE,"2";#N/A,#N/A,FALSE,"3";#N/A,#N/A,FALSE,"4";#N/A,#N/A,FALSE,"5";#N/A,#N/A,FALSE,"6";#N/A,#N/A,FALSE,"7";#N/A,#N/A,FALSE,"8";#N/A,#N/A,FALSE,"9";#N/A,#N/A,FALSE,"10";#N/A,#N/A,FALSE,"11"}</definedName>
    <definedName name="fgg" localSheetId="16" hidden="1">{#N/A,#N/A,FALSE,"COVER";#N/A,#N/A,FALSE,"0";#N/A,#N/A,FALSE,"1";#N/A,#N/A,FALSE,"2";#N/A,#N/A,FALSE,"3";#N/A,#N/A,FALSE,"4";#N/A,#N/A,FALSE,"5";#N/A,#N/A,FALSE,"6";#N/A,#N/A,FALSE,"7";#N/A,#N/A,FALSE,"8";#N/A,#N/A,FALSE,"9";#N/A,#N/A,FALSE,"10";#N/A,#N/A,FALSE,"11"}</definedName>
    <definedName name="fgg" localSheetId="21" hidden="1">{#N/A,#N/A,FALSE,"COVER";#N/A,#N/A,FALSE,"0";#N/A,#N/A,FALSE,"1";#N/A,#N/A,FALSE,"2";#N/A,#N/A,FALSE,"3";#N/A,#N/A,FALSE,"4";#N/A,#N/A,FALSE,"5";#N/A,#N/A,FALSE,"6";#N/A,#N/A,FALSE,"7";#N/A,#N/A,FALSE,"8";#N/A,#N/A,FALSE,"9";#N/A,#N/A,FALSE,"10";#N/A,#N/A,FALSE,"11"}</definedName>
    <definedName name="fgg" localSheetId="18" hidden="1">{#N/A,#N/A,FALSE,"COVER";#N/A,#N/A,FALSE,"0";#N/A,#N/A,FALSE,"1";#N/A,#N/A,FALSE,"2";#N/A,#N/A,FALSE,"3";#N/A,#N/A,FALSE,"4";#N/A,#N/A,FALSE,"5";#N/A,#N/A,FALSE,"6";#N/A,#N/A,FALSE,"7";#N/A,#N/A,FALSE,"8";#N/A,#N/A,FALSE,"9";#N/A,#N/A,FALSE,"10";#N/A,#N/A,FALSE,"11"}</definedName>
    <definedName name="fgg" localSheetId="19" hidden="1">{#N/A,#N/A,FALSE,"COVER";#N/A,#N/A,FALSE,"0";#N/A,#N/A,FALSE,"1";#N/A,#N/A,FALSE,"2";#N/A,#N/A,FALSE,"3";#N/A,#N/A,FALSE,"4";#N/A,#N/A,FALSE,"5";#N/A,#N/A,FALSE,"6";#N/A,#N/A,FALSE,"7";#N/A,#N/A,FALSE,"8";#N/A,#N/A,FALSE,"9";#N/A,#N/A,FALSE,"10";#N/A,#N/A,FALSE,"11"}</definedName>
    <definedName name="fgg" localSheetId="20" hidden="1">{#N/A,#N/A,FALSE,"COVER";#N/A,#N/A,FALSE,"0";#N/A,#N/A,FALSE,"1";#N/A,#N/A,FALSE,"2";#N/A,#N/A,FALSE,"3";#N/A,#N/A,FALSE,"4";#N/A,#N/A,FALSE,"5";#N/A,#N/A,FALSE,"6";#N/A,#N/A,FALSE,"7";#N/A,#N/A,FALSE,"8";#N/A,#N/A,FALSE,"9";#N/A,#N/A,FALSE,"10";#N/A,#N/A,FALSE,"11"}</definedName>
    <definedName name="fgg" localSheetId="22" hidden="1">{#N/A,#N/A,FALSE,"COVER";#N/A,#N/A,FALSE,"0";#N/A,#N/A,FALSE,"1";#N/A,#N/A,FALSE,"2";#N/A,#N/A,FALSE,"3";#N/A,#N/A,FALSE,"4";#N/A,#N/A,FALSE,"5";#N/A,#N/A,FALSE,"6";#N/A,#N/A,FALSE,"7";#N/A,#N/A,FALSE,"8";#N/A,#N/A,FALSE,"9";#N/A,#N/A,FALSE,"10";#N/A,#N/A,FALSE,"11"}</definedName>
    <definedName name="fgg" localSheetId="24" hidden="1">{#N/A,#N/A,FALSE,"COVER";#N/A,#N/A,FALSE,"0";#N/A,#N/A,FALSE,"1";#N/A,#N/A,FALSE,"2";#N/A,#N/A,FALSE,"3";#N/A,#N/A,FALSE,"4";#N/A,#N/A,FALSE,"5";#N/A,#N/A,FALSE,"6";#N/A,#N/A,FALSE,"7";#N/A,#N/A,FALSE,"8";#N/A,#N/A,FALSE,"9";#N/A,#N/A,FALSE,"10";#N/A,#N/A,FALSE,"11"}</definedName>
    <definedName name="fgg" localSheetId="28" hidden="1">{#N/A,#N/A,FALSE,"COVER";#N/A,#N/A,FALSE,"0";#N/A,#N/A,FALSE,"1";#N/A,#N/A,FALSE,"2";#N/A,#N/A,FALSE,"3";#N/A,#N/A,FALSE,"4";#N/A,#N/A,FALSE,"5";#N/A,#N/A,FALSE,"6";#N/A,#N/A,FALSE,"7";#N/A,#N/A,FALSE,"8";#N/A,#N/A,FALSE,"9";#N/A,#N/A,FALSE,"10";#N/A,#N/A,FALSE,"11"}</definedName>
    <definedName name="fgg" localSheetId="14" hidden="1">{#N/A,#N/A,FALSE,"COVER";#N/A,#N/A,FALSE,"0";#N/A,#N/A,FALSE,"1";#N/A,#N/A,FALSE,"2";#N/A,#N/A,FALSE,"3";#N/A,#N/A,FALSE,"4";#N/A,#N/A,FALSE,"5";#N/A,#N/A,FALSE,"6";#N/A,#N/A,FALSE,"7";#N/A,#N/A,FALSE,"8";#N/A,#N/A,FALSE,"9";#N/A,#N/A,FALSE,"10";#N/A,#N/A,FALSE,"11"}</definedName>
    <definedName name="fgg" hidden="1">{#N/A,#N/A,FALSE,"COVER";#N/A,#N/A,FALSE,"0";#N/A,#N/A,FALSE,"1";#N/A,#N/A,FALSE,"2";#N/A,#N/A,FALSE,"3";#N/A,#N/A,FALSE,"4";#N/A,#N/A,FALSE,"5";#N/A,#N/A,FALSE,"6";#N/A,#N/A,FALSE,"7";#N/A,#N/A,FALSE,"8";#N/A,#N/A,FALSE,"9";#N/A,#N/A,FALSE,"10";#N/A,#N/A,FALSE,"11"}</definedName>
    <definedName name="fggddtdhhg" hidden="1">#REF!</definedName>
    <definedName name="fggdfg" localSheetId="12" hidden="1">{"HK PR",#N/A,FALSE,"HK";"SUMMARY",#N/A,FALSE,"PAYROLL";"SUMMARY",#N/A,FALSE,"PAYROLL";"HK PR",#N/A,FALSE,"HK"}</definedName>
    <definedName name="fggdfg" localSheetId="11" hidden="1">{"HK PR",#N/A,FALSE,"HK";"SUMMARY",#N/A,FALSE,"PAYROLL";"SUMMARY",#N/A,FALSE,"PAYROLL";"HK PR",#N/A,FALSE,"HK"}</definedName>
    <definedName name="fggdfg" localSheetId="13" hidden="1">{"HK PR",#N/A,FALSE,"HK";"SUMMARY",#N/A,FALSE,"PAYROLL";"SUMMARY",#N/A,FALSE,"PAYROLL";"HK PR",#N/A,FALSE,"HK"}</definedName>
    <definedName name="fggdfg" localSheetId="16" hidden="1">{"HK PR",#N/A,FALSE,"HK";"SUMMARY",#N/A,FALSE,"PAYROLL";"SUMMARY",#N/A,FALSE,"PAYROLL";"HK PR",#N/A,FALSE,"HK"}</definedName>
    <definedName name="fggdfg" localSheetId="21" hidden="1">{"HK PR",#N/A,FALSE,"HK";"SUMMARY",#N/A,FALSE,"PAYROLL";"SUMMARY",#N/A,FALSE,"PAYROLL";"HK PR",#N/A,FALSE,"HK"}</definedName>
    <definedName name="fggdfg" localSheetId="18" hidden="1">{"HK PR",#N/A,FALSE,"HK";"SUMMARY",#N/A,FALSE,"PAYROLL";"SUMMARY",#N/A,FALSE,"PAYROLL";"HK PR",#N/A,FALSE,"HK"}</definedName>
    <definedName name="fggdfg" localSheetId="19" hidden="1">{"HK PR",#N/A,FALSE,"HK";"SUMMARY",#N/A,FALSE,"PAYROLL";"SUMMARY",#N/A,FALSE,"PAYROLL";"HK PR",#N/A,FALSE,"HK"}</definedName>
    <definedName name="fggdfg" localSheetId="20" hidden="1">{"HK PR",#N/A,FALSE,"HK";"SUMMARY",#N/A,FALSE,"PAYROLL";"SUMMARY",#N/A,FALSE,"PAYROLL";"HK PR",#N/A,FALSE,"HK"}</definedName>
    <definedName name="fggdfg" localSheetId="22" hidden="1">{"HK PR",#N/A,FALSE,"HK";"SUMMARY",#N/A,FALSE,"PAYROLL";"SUMMARY",#N/A,FALSE,"PAYROLL";"HK PR",#N/A,FALSE,"HK"}</definedName>
    <definedName name="fggdfg" localSheetId="24" hidden="1">{"HK PR",#N/A,FALSE,"HK";"SUMMARY",#N/A,FALSE,"PAYROLL";"SUMMARY",#N/A,FALSE,"PAYROLL";"HK PR",#N/A,FALSE,"HK"}</definedName>
    <definedName name="fggdfg" localSheetId="28" hidden="1">{"HK PR",#N/A,FALSE,"HK";"SUMMARY",#N/A,FALSE,"PAYROLL";"SUMMARY",#N/A,FALSE,"PAYROLL";"HK PR",#N/A,FALSE,"HK"}</definedName>
    <definedName name="fggdfg" localSheetId="14" hidden="1">{"HK PR",#N/A,FALSE,"HK";"SUMMARY",#N/A,FALSE,"PAYROLL";"SUMMARY",#N/A,FALSE,"PAYROLL";"HK PR",#N/A,FALSE,"HK"}</definedName>
    <definedName name="fggdfg" hidden="1">{"HK PR",#N/A,FALSE,"HK";"SUMMARY",#N/A,FALSE,"PAYROLL";"SUMMARY",#N/A,FALSE,"PAYROLL";"HK PR",#N/A,FALSE,"HK"}</definedName>
    <definedName name="FGGERE" localSheetId="12" hidden="1">{"'Sheet1'!$L$16"}</definedName>
    <definedName name="FGGERE" localSheetId="11" hidden="1">{"'Sheet1'!$L$16"}</definedName>
    <definedName name="FGGERE" localSheetId="13" hidden="1">{"'Sheet1'!$L$16"}</definedName>
    <definedName name="FGGERE" localSheetId="16" hidden="1">{"'Sheet1'!$L$16"}</definedName>
    <definedName name="FGGERE" localSheetId="21" hidden="1">{"'Sheet1'!$L$16"}</definedName>
    <definedName name="FGGERE" localSheetId="18" hidden="1">{"'Sheet1'!$L$16"}</definedName>
    <definedName name="FGGERE" localSheetId="19" hidden="1">{"'Sheet1'!$L$16"}</definedName>
    <definedName name="FGGERE" localSheetId="20" hidden="1">{"'Sheet1'!$L$16"}</definedName>
    <definedName name="FGGERE" localSheetId="22" hidden="1">{"'Sheet1'!$L$16"}</definedName>
    <definedName name="FGGERE" localSheetId="24" hidden="1">{"'Sheet1'!$L$16"}</definedName>
    <definedName name="FGGERE" localSheetId="28" hidden="1">{"'Sheet1'!$L$16"}</definedName>
    <definedName name="FGGERE" localSheetId="14" hidden="1">{"'Sheet1'!$L$16"}</definedName>
    <definedName name="FGGERE" hidden="1">{"'Sheet1'!$L$16"}</definedName>
    <definedName name="fggfd" hidden="1">#REF!</definedName>
    <definedName name="fggfgfgfg" localSheetId="12" hidden="1">{"'Sheet1'!$L$16"}</definedName>
    <definedName name="fggfgfgfg" localSheetId="11" hidden="1">{"'Sheet1'!$L$16"}</definedName>
    <definedName name="fggfgfgfg" localSheetId="13" hidden="1">{"'Sheet1'!$L$16"}</definedName>
    <definedName name="fggfgfgfg" localSheetId="16" hidden="1">{"'Sheet1'!$L$16"}</definedName>
    <definedName name="fggfgfgfg" localSheetId="21" hidden="1">{"'Sheet1'!$L$16"}</definedName>
    <definedName name="fggfgfgfg" localSheetId="18" hidden="1">{"'Sheet1'!$L$16"}</definedName>
    <definedName name="fggfgfgfg" localSheetId="19" hidden="1">{"'Sheet1'!$L$16"}</definedName>
    <definedName name="fggfgfgfg" localSheetId="20" hidden="1">{"'Sheet1'!$L$16"}</definedName>
    <definedName name="fggfgfgfg" localSheetId="22" hidden="1">{"'Sheet1'!$L$16"}</definedName>
    <definedName name="fggfgfgfg" localSheetId="24" hidden="1">{"'Sheet1'!$L$16"}</definedName>
    <definedName name="fggfgfgfg" localSheetId="28" hidden="1">{"'Sheet1'!$L$16"}</definedName>
    <definedName name="fggfgfgfg" localSheetId="14" hidden="1">{"'Sheet1'!$L$16"}</definedName>
    <definedName name="fggfgfgfg" hidden="1">{"'Sheet1'!$L$16"}</definedName>
    <definedName name="fggfn" hidden="1">#REF!</definedName>
    <definedName name="FGGHJ" localSheetId="12" hidden="1">{#N/A,#N/A,FALSE,"CCTV"}</definedName>
    <definedName name="FGGHJ" localSheetId="11" hidden="1">{#N/A,#N/A,FALSE,"CCTV"}</definedName>
    <definedName name="FGGHJ" localSheetId="13" hidden="1">{#N/A,#N/A,FALSE,"CCTV"}</definedName>
    <definedName name="FGGHJ" localSheetId="16" hidden="1">{#N/A,#N/A,FALSE,"CCTV"}</definedName>
    <definedName name="FGGHJ" localSheetId="21" hidden="1">{#N/A,#N/A,FALSE,"CCTV"}</definedName>
    <definedName name="FGGHJ" localSheetId="18" hidden="1">{#N/A,#N/A,FALSE,"CCTV"}</definedName>
    <definedName name="FGGHJ" localSheetId="19" hidden="1">{#N/A,#N/A,FALSE,"CCTV"}</definedName>
    <definedName name="FGGHJ" localSheetId="20" hidden="1">{#N/A,#N/A,FALSE,"CCTV"}</definedName>
    <definedName name="FGGHJ" localSheetId="22" hidden="1">{#N/A,#N/A,FALSE,"CCTV"}</definedName>
    <definedName name="FGGHJ" localSheetId="24" hidden="1">{#N/A,#N/A,FALSE,"CCTV"}</definedName>
    <definedName name="FGGHJ" localSheetId="28" hidden="1">{#N/A,#N/A,FALSE,"CCTV"}</definedName>
    <definedName name="FGGHJ" localSheetId="14" hidden="1">{#N/A,#N/A,FALSE,"CCTV"}</definedName>
    <definedName name="FGGHJ" hidden="1">{#N/A,#N/A,FALSE,"CCTV"}</definedName>
    <definedName name="fgh" hidden="1">#REF!</definedName>
    <definedName name="fghbys" hidden="1">#REF!</definedName>
    <definedName name="FGHDGFHDF" localSheetId="12" hidden="1">{"'Sheet1'!$L$16"}</definedName>
    <definedName name="FGHDGFHDF" localSheetId="11" hidden="1">{"'Sheet1'!$L$16"}</definedName>
    <definedName name="FGHDGFHDF" localSheetId="13" hidden="1">{"'Sheet1'!$L$16"}</definedName>
    <definedName name="FGHDGFHDF" localSheetId="16" hidden="1">{"'Sheet1'!$L$16"}</definedName>
    <definedName name="FGHDGFHDF" localSheetId="21" hidden="1">{"'Sheet1'!$L$16"}</definedName>
    <definedName name="FGHDGFHDF" localSheetId="18" hidden="1">{"'Sheet1'!$L$16"}</definedName>
    <definedName name="FGHDGFHDF" localSheetId="19" hidden="1">{"'Sheet1'!$L$16"}</definedName>
    <definedName name="FGHDGFHDF" localSheetId="20" hidden="1">{"'Sheet1'!$L$16"}</definedName>
    <definedName name="FGHDGFHDF" localSheetId="22" hidden="1">{"'Sheet1'!$L$16"}</definedName>
    <definedName name="FGHDGFHDF" localSheetId="24" hidden="1">{"'Sheet1'!$L$16"}</definedName>
    <definedName name="FGHDGFHDF" localSheetId="28" hidden="1">{"'Sheet1'!$L$16"}</definedName>
    <definedName name="FGHDGFHDF" localSheetId="14" hidden="1">{"'Sheet1'!$L$16"}</definedName>
    <definedName name="FGHDGFHDF" hidden="1">{"'Sheet1'!$L$16"}</definedName>
    <definedName name="FGHDGHD" localSheetId="12" hidden="1">{"'Sheet1'!$L$16"}</definedName>
    <definedName name="FGHDGHD" localSheetId="11" hidden="1">{"'Sheet1'!$L$16"}</definedName>
    <definedName name="FGHDGHD" localSheetId="13" hidden="1">{"'Sheet1'!$L$16"}</definedName>
    <definedName name="FGHDGHD" localSheetId="16" hidden="1">{"'Sheet1'!$L$16"}</definedName>
    <definedName name="FGHDGHD" localSheetId="21" hidden="1">{"'Sheet1'!$L$16"}</definedName>
    <definedName name="FGHDGHD" localSheetId="18" hidden="1">{"'Sheet1'!$L$16"}</definedName>
    <definedName name="FGHDGHD" localSheetId="19" hidden="1">{"'Sheet1'!$L$16"}</definedName>
    <definedName name="FGHDGHD" localSheetId="20" hidden="1">{"'Sheet1'!$L$16"}</definedName>
    <definedName name="FGHDGHD" localSheetId="22" hidden="1">{"'Sheet1'!$L$16"}</definedName>
    <definedName name="FGHDGHD" localSheetId="24" hidden="1">{"'Sheet1'!$L$16"}</definedName>
    <definedName name="FGHDGHD" localSheetId="28" hidden="1">{"'Sheet1'!$L$16"}</definedName>
    <definedName name="FGHDGHD" localSheetId="14" hidden="1">{"'Sheet1'!$L$16"}</definedName>
    <definedName name="FGHDGHD" hidden="1">{"'Sheet1'!$L$16"}</definedName>
    <definedName name="fghds" localSheetId="12" hidden="1">{"'Sheet1'!$L$16"}</definedName>
    <definedName name="fghds" localSheetId="11" hidden="1">{"'Sheet1'!$L$16"}</definedName>
    <definedName name="fghds" localSheetId="13" hidden="1">{"'Sheet1'!$L$16"}</definedName>
    <definedName name="fghds" localSheetId="16" hidden="1">{"'Sheet1'!$L$16"}</definedName>
    <definedName name="fghds" localSheetId="21" hidden="1">{"'Sheet1'!$L$16"}</definedName>
    <definedName name="fghds" localSheetId="18" hidden="1">{"'Sheet1'!$L$16"}</definedName>
    <definedName name="fghds" localSheetId="19" hidden="1">{"'Sheet1'!$L$16"}</definedName>
    <definedName name="fghds" localSheetId="20" hidden="1">{"'Sheet1'!$L$16"}</definedName>
    <definedName name="fghds" localSheetId="22" hidden="1">{"'Sheet1'!$L$16"}</definedName>
    <definedName name="fghds" localSheetId="24" hidden="1">{"'Sheet1'!$L$16"}</definedName>
    <definedName name="fghds" localSheetId="28" hidden="1">{"'Sheet1'!$L$16"}</definedName>
    <definedName name="fghds" localSheetId="14" hidden="1">{"'Sheet1'!$L$16"}</definedName>
    <definedName name="fghds" hidden="1">{"'Sheet1'!$L$16"}</definedName>
    <definedName name="fghf" hidden="1">#REF!</definedName>
    <definedName name="fghfd" localSheetId="12" hidden="1">{"Offgrid",#N/A,FALSE,"OFFGRID";"Region",#N/A,FALSE,"REGION";"Offgrid -2",#N/A,FALSE,"OFFGRID";"WTP",#N/A,FALSE,"WTP";"WTP -2",#N/A,FALSE,"WTP";"Project",#N/A,FALSE,"PROJECT";"Summary -2",#N/A,FALSE,"SUMMARY"}</definedName>
    <definedName name="fghfd" localSheetId="11" hidden="1">{"Offgrid",#N/A,FALSE,"OFFGRID";"Region",#N/A,FALSE,"REGION";"Offgrid -2",#N/A,FALSE,"OFFGRID";"WTP",#N/A,FALSE,"WTP";"WTP -2",#N/A,FALSE,"WTP";"Project",#N/A,FALSE,"PROJECT";"Summary -2",#N/A,FALSE,"SUMMARY"}</definedName>
    <definedName name="fghfd" localSheetId="13" hidden="1">{"Offgrid",#N/A,FALSE,"OFFGRID";"Region",#N/A,FALSE,"REGION";"Offgrid -2",#N/A,FALSE,"OFFGRID";"WTP",#N/A,FALSE,"WTP";"WTP -2",#N/A,FALSE,"WTP";"Project",#N/A,FALSE,"PROJECT";"Summary -2",#N/A,FALSE,"SUMMARY"}</definedName>
    <definedName name="fghfd" localSheetId="16" hidden="1">{"Offgrid",#N/A,FALSE,"OFFGRID";"Region",#N/A,FALSE,"REGION";"Offgrid -2",#N/A,FALSE,"OFFGRID";"WTP",#N/A,FALSE,"WTP";"WTP -2",#N/A,FALSE,"WTP";"Project",#N/A,FALSE,"PROJECT";"Summary -2",#N/A,FALSE,"SUMMARY"}</definedName>
    <definedName name="fghfd" localSheetId="21" hidden="1">{"Offgrid",#N/A,FALSE,"OFFGRID";"Region",#N/A,FALSE,"REGION";"Offgrid -2",#N/A,FALSE,"OFFGRID";"WTP",#N/A,FALSE,"WTP";"WTP -2",#N/A,FALSE,"WTP";"Project",#N/A,FALSE,"PROJECT";"Summary -2",#N/A,FALSE,"SUMMARY"}</definedName>
    <definedName name="fghfd" localSheetId="18" hidden="1">{"Offgrid",#N/A,FALSE,"OFFGRID";"Region",#N/A,FALSE,"REGION";"Offgrid -2",#N/A,FALSE,"OFFGRID";"WTP",#N/A,FALSE,"WTP";"WTP -2",#N/A,FALSE,"WTP";"Project",#N/A,FALSE,"PROJECT";"Summary -2",#N/A,FALSE,"SUMMARY"}</definedName>
    <definedName name="fghfd" localSheetId="19" hidden="1">{"Offgrid",#N/A,FALSE,"OFFGRID";"Region",#N/A,FALSE,"REGION";"Offgrid -2",#N/A,FALSE,"OFFGRID";"WTP",#N/A,FALSE,"WTP";"WTP -2",#N/A,FALSE,"WTP";"Project",#N/A,FALSE,"PROJECT";"Summary -2",#N/A,FALSE,"SUMMARY"}</definedName>
    <definedName name="fghfd" localSheetId="20" hidden="1">{"Offgrid",#N/A,FALSE,"OFFGRID";"Region",#N/A,FALSE,"REGION";"Offgrid -2",#N/A,FALSE,"OFFGRID";"WTP",#N/A,FALSE,"WTP";"WTP -2",#N/A,FALSE,"WTP";"Project",#N/A,FALSE,"PROJECT";"Summary -2",#N/A,FALSE,"SUMMARY"}</definedName>
    <definedName name="fghfd" localSheetId="22" hidden="1">{"Offgrid",#N/A,FALSE,"OFFGRID";"Region",#N/A,FALSE,"REGION";"Offgrid -2",#N/A,FALSE,"OFFGRID";"WTP",#N/A,FALSE,"WTP";"WTP -2",#N/A,FALSE,"WTP";"Project",#N/A,FALSE,"PROJECT";"Summary -2",#N/A,FALSE,"SUMMARY"}</definedName>
    <definedName name="fghfd" localSheetId="24" hidden="1">{"Offgrid",#N/A,FALSE,"OFFGRID";"Region",#N/A,FALSE,"REGION";"Offgrid -2",#N/A,FALSE,"OFFGRID";"WTP",#N/A,FALSE,"WTP";"WTP -2",#N/A,FALSE,"WTP";"Project",#N/A,FALSE,"PROJECT";"Summary -2",#N/A,FALSE,"SUMMARY"}</definedName>
    <definedName name="fghfd" localSheetId="28" hidden="1">{"Offgrid",#N/A,FALSE,"OFFGRID";"Region",#N/A,FALSE,"REGION";"Offgrid -2",#N/A,FALSE,"OFFGRID";"WTP",#N/A,FALSE,"WTP";"WTP -2",#N/A,FALSE,"WTP";"Project",#N/A,FALSE,"PROJECT";"Summary -2",#N/A,FALSE,"SUMMARY"}</definedName>
    <definedName name="fghfd" localSheetId="14" hidden="1">{"Offgrid",#N/A,FALSE,"OFFGRID";"Region",#N/A,FALSE,"REGION";"Offgrid -2",#N/A,FALSE,"OFFGRID";"WTP",#N/A,FALSE,"WTP";"WTP -2",#N/A,FALSE,"WTP";"Project",#N/A,FALSE,"PROJECT";"Summary -2",#N/A,FALSE,"SUMMARY"}</definedName>
    <definedName name="fghfd" hidden="1">{"Offgrid",#N/A,FALSE,"OFFGRID";"Region",#N/A,FALSE,"REGION";"Offgrid -2",#N/A,FALSE,"OFFGRID";"WTP",#N/A,FALSE,"WTP";"WTP -2",#N/A,FALSE,"WTP";"Project",#N/A,FALSE,"PROJECT";"Summary -2",#N/A,FALSE,"SUMMARY"}</definedName>
    <definedName name="fghfdagfd" localSheetId="12" hidden="1">{#N/A,#N/A,FALSE,"표지목차"}</definedName>
    <definedName name="fghfdagfd" localSheetId="11" hidden="1">{#N/A,#N/A,FALSE,"표지목차"}</definedName>
    <definedName name="fghfdagfd" localSheetId="13" hidden="1">{#N/A,#N/A,FALSE,"표지목차"}</definedName>
    <definedName name="fghfdagfd" localSheetId="16" hidden="1">{#N/A,#N/A,FALSE,"표지목차"}</definedName>
    <definedName name="fghfdagfd" localSheetId="21" hidden="1">{#N/A,#N/A,FALSE,"표지목차"}</definedName>
    <definedName name="fghfdagfd" localSheetId="18" hidden="1">{#N/A,#N/A,FALSE,"표지목차"}</definedName>
    <definedName name="fghfdagfd" localSheetId="19" hidden="1">{#N/A,#N/A,FALSE,"표지목차"}</definedName>
    <definedName name="fghfdagfd" localSheetId="20" hidden="1">{#N/A,#N/A,FALSE,"표지목차"}</definedName>
    <definedName name="fghfdagfd" localSheetId="22" hidden="1">{#N/A,#N/A,FALSE,"표지목차"}</definedName>
    <definedName name="fghfdagfd" localSheetId="24" hidden="1">{#N/A,#N/A,FALSE,"표지목차"}</definedName>
    <definedName name="fghfdagfd" localSheetId="28" hidden="1">{#N/A,#N/A,FALSE,"표지목차"}</definedName>
    <definedName name="fghfdagfd" localSheetId="14" hidden="1">{#N/A,#N/A,FALSE,"표지목차"}</definedName>
    <definedName name="fghfdagfd" hidden="1">{#N/A,#N/A,FALSE,"표지목차"}</definedName>
    <definedName name="fghfghf" localSheetId="12" hidden="1">{"'Sheet1'!$L$16"}</definedName>
    <definedName name="fghfghf" localSheetId="11" hidden="1">{"'Sheet1'!$L$16"}</definedName>
    <definedName name="fghfghf" localSheetId="13" hidden="1">{"'Sheet1'!$L$16"}</definedName>
    <definedName name="fghfghf" localSheetId="16" hidden="1">{"'Sheet1'!$L$16"}</definedName>
    <definedName name="fghfghf" localSheetId="21" hidden="1">{"'Sheet1'!$L$16"}</definedName>
    <definedName name="fghfghf" localSheetId="18" hidden="1">{"'Sheet1'!$L$16"}</definedName>
    <definedName name="fghfghf" localSheetId="19" hidden="1">{"'Sheet1'!$L$16"}</definedName>
    <definedName name="fghfghf" localSheetId="20" hidden="1">{"'Sheet1'!$L$16"}</definedName>
    <definedName name="fghfghf" localSheetId="22" hidden="1">{"'Sheet1'!$L$16"}</definedName>
    <definedName name="fghfghf" localSheetId="24" hidden="1">{"'Sheet1'!$L$16"}</definedName>
    <definedName name="fghfghf" localSheetId="28" hidden="1">{"'Sheet1'!$L$16"}</definedName>
    <definedName name="fghfghf" localSheetId="14" hidden="1">{"'Sheet1'!$L$16"}</definedName>
    <definedName name="fghfghf" hidden="1">{"'Sheet1'!$L$16"}</definedName>
    <definedName name="fghgh" localSheetId="12" hidden="1">{"'Sheet1'!$L$16"}</definedName>
    <definedName name="fghgh" localSheetId="11" hidden="1">{"'Sheet1'!$L$16"}</definedName>
    <definedName name="fghgh" localSheetId="13" hidden="1">{"'Sheet1'!$L$16"}</definedName>
    <definedName name="fghgh" localSheetId="16" hidden="1">{"'Sheet1'!$L$16"}</definedName>
    <definedName name="fghgh" localSheetId="21" hidden="1">{"'Sheet1'!$L$16"}</definedName>
    <definedName name="fghgh" localSheetId="18" hidden="1">{"'Sheet1'!$L$16"}</definedName>
    <definedName name="fghgh" localSheetId="19" hidden="1">{"'Sheet1'!$L$16"}</definedName>
    <definedName name="fghgh" localSheetId="20" hidden="1">{"'Sheet1'!$L$16"}</definedName>
    <definedName name="fghgh" localSheetId="22" hidden="1">{"'Sheet1'!$L$16"}</definedName>
    <definedName name="fghgh" localSheetId="24" hidden="1">{"'Sheet1'!$L$16"}</definedName>
    <definedName name="fghgh" localSheetId="28" hidden="1">{"'Sheet1'!$L$16"}</definedName>
    <definedName name="fghgh" localSheetId="14" hidden="1">{"'Sheet1'!$L$16"}</definedName>
    <definedName name="fghgh" hidden="1">{"'Sheet1'!$L$16"}</definedName>
    <definedName name="FGHH" localSheetId="12" hidden="1">{#N/A,#N/A,FALSE,"CCTV"}</definedName>
    <definedName name="FGHH" localSheetId="11" hidden="1">{#N/A,#N/A,FALSE,"CCTV"}</definedName>
    <definedName name="FGHH" localSheetId="13" hidden="1">{#N/A,#N/A,FALSE,"CCTV"}</definedName>
    <definedName name="FGHH" localSheetId="16" hidden="1">{#N/A,#N/A,FALSE,"CCTV"}</definedName>
    <definedName name="FGHH" localSheetId="21" hidden="1">{#N/A,#N/A,FALSE,"CCTV"}</definedName>
    <definedName name="FGHH" localSheetId="18" hidden="1">{#N/A,#N/A,FALSE,"CCTV"}</definedName>
    <definedName name="FGHH" localSheetId="19" hidden="1">{#N/A,#N/A,FALSE,"CCTV"}</definedName>
    <definedName name="FGHH" localSheetId="20" hidden="1">{#N/A,#N/A,FALSE,"CCTV"}</definedName>
    <definedName name="FGHH" localSheetId="22" hidden="1">{#N/A,#N/A,FALSE,"CCTV"}</definedName>
    <definedName name="FGHH" localSheetId="24" hidden="1">{#N/A,#N/A,FALSE,"CCTV"}</definedName>
    <definedName name="FGHH" localSheetId="28" hidden="1">{#N/A,#N/A,FALSE,"CCTV"}</definedName>
    <definedName name="FGHH" localSheetId="14" hidden="1">{#N/A,#N/A,FALSE,"CCTV"}</definedName>
    <definedName name="FGHH" hidden="1">{#N/A,#N/A,FALSE,"CCTV"}</definedName>
    <definedName name="fghhk" localSheetId="12" hidden="1">{0}</definedName>
    <definedName name="fghhk" localSheetId="11" hidden="1">{0}</definedName>
    <definedName name="fghhk" localSheetId="13" hidden="1">{0}</definedName>
    <definedName name="fghhk" localSheetId="16" hidden="1">{0}</definedName>
    <definedName name="fghhk" localSheetId="21" hidden="1">{0}</definedName>
    <definedName name="fghhk" localSheetId="18" hidden="1">{0}</definedName>
    <definedName name="fghhk" localSheetId="19" hidden="1">{0}</definedName>
    <definedName name="fghhk" localSheetId="20" hidden="1">{0}</definedName>
    <definedName name="fghhk" localSheetId="22" hidden="1">{0}</definedName>
    <definedName name="fghhk" localSheetId="24" hidden="1">{0}</definedName>
    <definedName name="fghhk" localSheetId="28" hidden="1">{0}</definedName>
    <definedName name="fghhk" localSheetId="14" hidden="1">{0}</definedName>
    <definedName name="fghhk" hidden="1">{0}</definedName>
    <definedName name="fghj" localSheetId="12" hidden="1">{"'Sheet1'!$L$16"}</definedName>
    <definedName name="fghj" localSheetId="11" hidden="1">{"'Sheet1'!$L$16"}</definedName>
    <definedName name="fghj" localSheetId="13" hidden="1">{"'Sheet1'!$L$16"}</definedName>
    <definedName name="fghj" localSheetId="16" hidden="1">{"'Sheet1'!$L$16"}</definedName>
    <definedName name="fghj" localSheetId="21" hidden="1">{"'Sheet1'!$L$16"}</definedName>
    <definedName name="fghj" localSheetId="18" hidden="1">{"'Sheet1'!$L$16"}</definedName>
    <definedName name="fghj" localSheetId="19" hidden="1">{"'Sheet1'!$L$16"}</definedName>
    <definedName name="fghj" localSheetId="20" hidden="1">{"'Sheet1'!$L$16"}</definedName>
    <definedName name="fghj" localSheetId="22" hidden="1">{"'Sheet1'!$L$16"}</definedName>
    <definedName name="fghj" localSheetId="24" hidden="1">{"'Sheet1'!$L$16"}</definedName>
    <definedName name="fghj" localSheetId="28" hidden="1">{"'Sheet1'!$L$16"}</definedName>
    <definedName name="fghj" localSheetId="14" hidden="1">{"'Sheet1'!$L$16"}</definedName>
    <definedName name="fghj" hidden="1">{"'Sheet1'!$L$16"}</definedName>
    <definedName name="FGHJFH" localSheetId="12" hidden="1">{#N/A,#N/A,FALSE,"Expenses";#N/A,#N/A,FALSE,"Expenses"}</definedName>
    <definedName name="FGHJFH" localSheetId="11" hidden="1">{#N/A,#N/A,FALSE,"Expenses";#N/A,#N/A,FALSE,"Expenses"}</definedName>
    <definedName name="FGHJFH" localSheetId="13" hidden="1">{#N/A,#N/A,FALSE,"Expenses";#N/A,#N/A,FALSE,"Expenses"}</definedName>
    <definedName name="FGHJFH" localSheetId="16" hidden="1">{#N/A,#N/A,FALSE,"Expenses";#N/A,#N/A,FALSE,"Expenses"}</definedName>
    <definedName name="FGHJFH" localSheetId="21" hidden="1">{#N/A,#N/A,FALSE,"Expenses";#N/A,#N/A,FALSE,"Expenses"}</definedName>
    <definedName name="FGHJFH" localSheetId="18" hidden="1">{#N/A,#N/A,FALSE,"Expenses";#N/A,#N/A,FALSE,"Expenses"}</definedName>
    <definedName name="FGHJFH" localSheetId="19" hidden="1">{#N/A,#N/A,FALSE,"Expenses";#N/A,#N/A,FALSE,"Expenses"}</definedName>
    <definedName name="FGHJFH" localSheetId="20" hidden="1">{#N/A,#N/A,FALSE,"Expenses";#N/A,#N/A,FALSE,"Expenses"}</definedName>
    <definedName name="FGHJFH" localSheetId="22" hidden="1">{#N/A,#N/A,FALSE,"Expenses";#N/A,#N/A,FALSE,"Expenses"}</definedName>
    <definedName name="FGHJFH" localSheetId="24" hidden="1">{#N/A,#N/A,FALSE,"Expenses";#N/A,#N/A,FALSE,"Expenses"}</definedName>
    <definedName name="FGHJFH" localSheetId="28" hidden="1">{#N/A,#N/A,FALSE,"Expenses";#N/A,#N/A,FALSE,"Expenses"}</definedName>
    <definedName name="FGHJFH" localSheetId="14" hidden="1">{#N/A,#N/A,FALSE,"Expenses";#N/A,#N/A,FALSE,"Expenses"}</definedName>
    <definedName name="FGHJFH" hidden="1">{#N/A,#N/A,FALSE,"Expenses";#N/A,#N/A,FALSE,"Expenses"}</definedName>
    <definedName name="FGHRGS" localSheetId="12" hidden="1">{"NGUYEN QUI THIEP - Personal View",#N/A,FALSE,"XDCB.HT.FUR."}</definedName>
    <definedName name="FGHRGS" localSheetId="11" hidden="1">{"NGUYEN QUI THIEP - Personal View",#N/A,FALSE,"XDCB.HT.FUR."}</definedName>
    <definedName name="FGHRGS" localSheetId="13" hidden="1">{"NGUYEN QUI THIEP - Personal View",#N/A,FALSE,"XDCB.HT.FUR."}</definedName>
    <definedName name="FGHRGS" localSheetId="16" hidden="1">{"NGUYEN QUI THIEP - Personal View",#N/A,FALSE,"XDCB.HT.FUR."}</definedName>
    <definedName name="FGHRGS" localSheetId="21" hidden="1">{"NGUYEN QUI THIEP - Personal View",#N/A,FALSE,"XDCB.HT.FUR."}</definedName>
    <definedName name="FGHRGS" localSheetId="18" hidden="1">{"NGUYEN QUI THIEP - Personal View",#N/A,FALSE,"XDCB.HT.FUR."}</definedName>
    <definedName name="FGHRGS" localSheetId="19" hidden="1">{"NGUYEN QUI THIEP - Personal View",#N/A,FALSE,"XDCB.HT.FUR."}</definedName>
    <definedName name="FGHRGS" localSheetId="20" hidden="1">{"NGUYEN QUI THIEP - Personal View",#N/A,FALSE,"XDCB.HT.FUR."}</definedName>
    <definedName name="FGHRGS" localSheetId="22" hidden="1">{"NGUYEN QUI THIEP - Personal View",#N/A,FALSE,"XDCB.HT.FUR."}</definedName>
    <definedName name="FGHRGS" localSheetId="24" hidden="1">{"NGUYEN QUI THIEP - Personal View",#N/A,FALSE,"XDCB.HT.FUR."}</definedName>
    <definedName name="FGHRGS" localSheetId="28" hidden="1">{"NGUYEN QUI THIEP - Personal View",#N/A,FALSE,"XDCB.HT.FUR."}</definedName>
    <definedName name="FGHRGS" localSheetId="14" hidden="1">{"NGUYEN QUI THIEP - Personal View",#N/A,FALSE,"XDCB.HT.FUR."}</definedName>
    <definedName name="FGHRGS" hidden="1">{"NGUYEN QUI THIEP - Personal View",#N/A,FALSE,"XDCB.HT.FUR."}</definedName>
    <definedName name="fghyt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G" localSheetId="12" hidden="1">{#N/A,#N/A,FALSE,"배수2"}</definedName>
    <definedName name="FGJFG" localSheetId="11" hidden="1">{#N/A,#N/A,FALSE,"배수2"}</definedName>
    <definedName name="FGJFG" localSheetId="13" hidden="1">{#N/A,#N/A,FALSE,"배수2"}</definedName>
    <definedName name="FGJFG" localSheetId="16" hidden="1">{#N/A,#N/A,FALSE,"배수2"}</definedName>
    <definedName name="FGJFG" localSheetId="21" hidden="1">{#N/A,#N/A,FALSE,"배수2"}</definedName>
    <definedName name="FGJFG" localSheetId="18" hidden="1">{#N/A,#N/A,FALSE,"배수2"}</definedName>
    <definedName name="FGJFG" localSheetId="19" hidden="1">{#N/A,#N/A,FALSE,"배수2"}</definedName>
    <definedName name="FGJFG" localSheetId="20" hidden="1">{#N/A,#N/A,FALSE,"배수2"}</definedName>
    <definedName name="FGJFG" localSheetId="22" hidden="1">{#N/A,#N/A,FALSE,"배수2"}</definedName>
    <definedName name="FGJFG" localSheetId="24" hidden="1">{#N/A,#N/A,FALSE,"배수2"}</definedName>
    <definedName name="FGJFG" localSheetId="28" hidden="1">{#N/A,#N/A,FALSE,"배수2"}</definedName>
    <definedName name="FGJFG" localSheetId="14" hidden="1">{#N/A,#N/A,FALSE,"배수2"}</definedName>
    <definedName name="FGJFG" hidden="1">{#N/A,#N/A,FALSE,"배수2"}</definedName>
    <definedName name="FGJFGH" localSheetId="12" hidden="1">{"'Sheet1'!$L$16"}</definedName>
    <definedName name="FGJFGH" localSheetId="11" hidden="1">{"'Sheet1'!$L$16"}</definedName>
    <definedName name="FGJFGH" localSheetId="13" hidden="1">{"'Sheet1'!$L$16"}</definedName>
    <definedName name="FGJFGH" localSheetId="16" hidden="1">{"'Sheet1'!$L$16"}</definedName>
    <definedName name="FGJFGH" localSheetId="21" hidden="1">{"'Sheet1'!$L$16"}</definedName>
    <definedName name="FGJFGH" localSheetId="18" hidden="1">{"'Sheet1'!$L$16"}</definedName>
    <definedName name="FGJFGH" localSheetId="19" hidden="1">{"'Sheet1'!$L$16"}</definedName>
    <definedName name="FGJFGH" localSheetId="20" hidden="1">{"'Sheet1'!$L$16"}</definedName>
    <definedName name="FGJFGH" localSheetId="22" hidden="1">{"'Sheet1'!$L$16"}</definedName>
    <definedName name="FGJFGH" localSheetId="24" hidden="1">{"'Sheet1'!$L$16"}</definedName>
    <definedName name="FGJFGH" localSheetId="28" hidden="1">{"'Sheet1'!$L$16"}</definedName>
    <definedName name="FGJFGH" localSheetId="14" hidden="1">{"'Sheet1'!$L$16"}</definedName>
    <definedName name="FGJFGH" hidden="1">{"'Sheet1'!$L$16"}</definedName>
    <definedName name="fgjfjf" hidden="1">#REF!</definedName>
    <definedName name="FGJFK" localSheetId="12" hidden="1">{#N/A,#N/A,FALSE,"구조2"}</definedName>
    <definedName name="FGJFK" localSheetId="11" hidden="1">{#N/A,#N/A,FALSE,"구조2"}</definedName>
    <definedName name="FGJFK" localSheetId="13" hidden="1">{#N/A,#N/A,FALSE,"구조2"}</definedName>
    <definedName name="FGJFK" localSheetId="16" hidden="1">{#N/A,#N/A,FALSE,"구조2"}</definedName>
    <definedName name="FGJFK" localSheetId="21" hidden="1">{#N/A,#N/A,FALSE,"구조2"}</definedName>
    <definedName name="FGJFK" localSheetId="18" hidden="1">{#N/A,#N/A,FALSE,"구조2"}</definedName>
    <definedName name="FGJFK" localSheetId="19" hidden="1">{#N/A,#N/A,FALSE,"구조2"}</definedName>
    <definedName name="FGJFK" localSheetId="20" hidden="1">{#N/A,#N/A,FALSE,"구조2"}</definedName>
    <definedName name="FGJFK" localSheetId="22" hidden="1">{#N/A,#N/A,FALSE,"구조2"}</definedName>
    <definedName name="FGJFK" localSheetId="24" hidden="1">{#N/A,#N/A,FALSE,"구조2"}</definedName>
    <definedName name="FGJFK" localSheetId="28" hidden="1">{#N/A,#N/A,FALSE,"구조2"}</definedName>
    <definedName name="FGJFK" localSheetId="14" hidden="1">{#N/A,#N/A,FALSE,"구조2"}</definedName>
    <definedName name="FGJFK" hidden="1">{#N/A,#N/A,FALSE,"구조2"}</definedName>
    <definedName name="fgjft" localSheetId="12" hidden="1">{#N/A,#N/A,FALSE,"Sheet6"}</definedName>
    <definedName name="fgjft" localSheetId="11" hidden="1">{#N/A,#N/A,FALSE,"Sheet6"}</definedName>
    <definedName name="fgjft" localSheetId="13" hidden="1">{#N/A,#N/A,FALSE,"Sheet6"}</definedName>
    <definedName name="fgjft" localSheetId="16" hidden="1">{#N/A,#N/A,FALSE,"Sheet6"}</definedName>
    <definedName name="fgjft" localSheetId="21" hidden="1">{#N/A,#N/A,FALSE,"Sheet6"}</definedName>
    <definedName name="fgjft" localSheetId="18" hidden="1">{#N/A,#N/A,FALSE,"Sheet6"}</definedName>
    <definedName name="fgjft" localSheetId="19" hidden="1">{#N/A,#N/A,FALSE,"Sheet6"}</definedName>
    <definedName name="fgjft" localSheetId="20" hidden="1">{#N/A,#N/A,FALSE,"Sheet6"}</definedName>
    <definedName name="fgjft" localSheetId="22" hidden="1">{#N/A,#N/A,FALSE,"Sheet6"}</definedName>
    <definedName name="fgjft" localSheetId="24" hidden="1">{#N/A,#N/A,FALSE,"Sheet6"}</definedName>
    <definedName name="fgjft" localSheetId="28" hidden="1">{#N/A,#N/A,FALSE,"Sheet6"}</definedName>
    <definedName name="fgjft" localSheetId="14" hidden="1">{#N/A,#N/A,FALSE,"Sheet6"}</definedName>
    <definedName name="fgjft" hidden="1">{#N/A,#N/A,FALSE,"Sheet6"}</definedName>
    <definedName name="FGJGFJGF" localSheetId="12" hidden="1">{#N/A,#N/A,FALSE,"포장2"}</definedName>
    <definedName name="FGJGFJGF" localSheetId="11" hidden="1">{#N/A,#N/A,FALSE,"포장2"}</definedName>
    <definedName name="FGJGFJGF" localSheetId="13" hidden="1">{#N/A,#N/A,FALSE,"포장2"}</definedName>
    <definedName name="FGJGFJGF" localSheetId="16" hidden="1">{#N/A,#N/A,FALSE,"포장2"}</definedName>
    <definedName name="FGJGFJGF" localSheetId="21" hidden="1">{#N/A,#N/A,FALSE,"포장2"}</definedName>
    <definedName name="FGJGFJGF" localSheetId="18" hidden="1">{#N/A,#N/A,FALSE,"포장2"}</definedName>
    <definedName name="FGJGFJGF" localSheetId="19" hidden="1">{#N/A,#N/A,FALSE,"포장2"}</definedName>
    <definedName name="FGJGFJGF" localSheetId="20" hidden="1">{#N/A,#N/A,FALSE,"포장2"}</definedName>
    <definedName name="FGJGFJGF" localSheetId="22" hidden="1">{#N/A,#N/A,FALSE,"포장2"}</definedName>
    <definedName name="FGJGFJGF" localSheetId="24" hidden="1">{#N/A,#N/A,FALSE,"포장2"}</definedName>
    <definedName name="FGJGFJGF" localSheetId="28" hidden="1">{#N/A,#N/A,FALSE,"포장2"}</definedName>
    <definedName name="FGJGFJGF" localSheetId="14" hidden="1">{#N/A,#N/A,FALSE,"포장2"}</definedName>
    <definedName name="FGJGFJGF" hidden="1">{#N/A,#N/A,FALSE,"포장2"}</definedName>
    <definedName name="FGJGFJGH" localSheetId="12" hidden="1">{#N/A,#N/A,FALSE,"구조2"}</definedName>
    <definedName name="FGJGFJGH" localSheetId="11" hidden="1">{#N/A,#N/A,FALSE,"구조2"}</definedName>
    <definedName name="FGJGFJGH" localSheetId="13" hidden="1">{#N/A,#N/A,FALSE,"구조2"}</definedName>
    <definedName name="FGJGFJGH" localSheetId="16" hidden="1">{#N/A,#N/A,FALSE,"구조2"}</definedName>
    <definedName name="FGJGFJGH" localSheetId="21" hidden="1">{#N/A,#N/A,FALSE,"구조2"}</definedName>
    <definedName name="FGJGFJGH" localSheetId="18" hidden="1">{#N/A,#N/A,FALSE,"구조2"}</definedName>
    <definedName name="FGJGFJGH" localSheetId="19" hidden="1">{#N/A,#N/A,FALSE,"구조2"}</definedName>
    <definedName name="FGJGFJGH" localSheetId="20" hidden="1">{#N/A,#N/A,FALSE,"구조2"}</definedName>
    <definedName name="FGJGFJGH" localSheetId="22" hidden="1">{#N/A,#N/A,FALSE,"구조2"}</definedName>
    <definedName name="FGJGFJGH" localSheetId="24" hidden="1">{#N/A,#N/A,FALSE,"구조2"}</definedName>
    <definedName name="FGJGFJGH" localSheetId="28" hidden="1">{#N/A,#N/A,FALSE,"구조2"}</definedName>
    <definedName name="FGJGFJGH" localSheetId="14" hidden="1">{#N/A,#N/A,FALSE,"구조2"}</definedName>
    <definedName name="FGJGFJGH" hidden="1">{#N/A,#N/A,FALSE,"구조2"}</definedName>
    <definedName name="FGJGFTTJGHK" localSheetId="12" hidden="1">{#N/A,#N/A,FALSE,"배수2"}</definedName>
    <definedName name="FGJGFTTJGHK" localSheetId="11" hidden="1">{#N/A,#N/A,FALSE,"배수2"}</definedName>
    <definedName name="FGJGFTTJGHK" localSheetId="13" hidden="1">{#N/A,#N/A,FALSE,"배수2"}</definedName>
    <definedName name="FGJGFTTJGHK" localSheetId="16" hidden="1">{#N/A,#N/A,FALSE,"배수2"}</definedName>
    <definedName name="FGJGFTTJGHK" localSheetId="21" hidden="1">{#N/A,#N/A,FALSE,"배수2"}</definedName>
    <definedName name="FGJGFTTJGHK" localSheetId="18" hidden="1">{#N/A,#N/A,FALSE,"배수2"}</definedName>
    <definedName name="FGJGFTTJGHK" localSheetId="19" hidden="1">{#N/A,#N/A,FALSE,"배수2"}</definedName>
    <definedName name="FGJGFTTJGHK" localSheetId="20" hidden="1">{#N/A,#N/A,FALSE,"배수2"}</definedName>
    <definedName name="FGJGFTTJGHK" localSheetId="22" hidden="1">{#N/A,#N/A,FALSE,"배수2"}</definedName>
    <definedName name="FGJGFTTJGHK" localSheetId="24" hidden="1">{#N/A,#N/A,FALSE,"배수2"}</definedName>
    <definedName name="FGJGFTTJGHK" localSheetId="28" hidden="1">{#N/A,#N/A,FALSE,"배수2"}</definedName>
    <definedName name="FGJGFTTJGHK" localSheetId="14" hidden="1">{#N/A,#N/A,FALSE,"배수2"}</definedName>
    <definedName name="FGJGFTTJGHK" hidden="1">{#N/A,#N/A,FALSE,"배수2"}</definedName>
    <definedName name="FGJGHJ" localSheetId="12" hidden="1">{#N/A,#N/A,FALSE,"속도"}</definedName>
    <definedName name="FGJGHJ" localSheetId="11" hidden="1">{#N/A,#N/A,FALSE,"속도"}</definedName>
    <definedName name="FGJGHJ" localSheetId="13" hidden="1">{#N/A,#N/A,FALSE,"속도"}</definedName>
    <definedName name="FGJGHJ" localSheetId="16" hidden="1">{#N/A,#N/A,FALSE,"속도"}</definedName>
    <definedName name="FGJGHJ" localSheetId="21" hidden="1">{#N/A,#N/A,FALSE,"속도"}</definedName>
    <definedName name="FGJGHJ" localSheetId="18" hidden="1">{#N/A,#N/A,FALSE,"속도"}</definedName>
    <definedName name="FGJGHJ" localSheetId="19" hidden="1">{#N/A,#N/A,FALSE,"속도"}</definedName>
    <definedName name="FGJGHJ" localSheetId="20" hidden="1">{#N/A,#N/A,FALSE,"속도"}</definedName>
    <definedName name="FGJGHJ" localSheetId="22" hidden="1">{#N/A,#N/A,FALSE,"속도"}</definedName>
    <definedName name="FGJGHJ" localSheetId="24" hidden="1">{#N/A,#N/A,FALSE,"속도"}</definedName>
    <definedName name="FGJGHJ" localSheetId="28" hidden="1">{#N/A,#N/A,FALSE,"속도"}</definedName>
    <definedName name="FGJGHJ" localSheetId="14" hidden="1">{#N/A,#N/A,FALSE,"속도"}</definedName>
    <definedName name="FGJGHJ" hidden="1">{#N/A,#N/A,FALSE,"속도"}</definedName>
    <definedName name="FGJGJG" localSheetId="12" hidden="1">{#N/A,#N/A,FALSE,"배수1"}</definedName>
    <definedName name="FGJGJG" localSheetId="11" hidden="1">{#N/A,#N/A,FALSE,"배수1"}</definedName>
    <definedName name="FGJGJG" localSheetId="13" hidden="1">{#N/A,#N/A,FALSE,"배수1"}</definedName>
    <definedName name="FGJGJG" localSheetId="16" hidden="1">{#N/A,#N/A,FALSE,"배수1"}</definedName>
    <definedName name="FGJGJG" localSheetId="21" hidden="1">{#N/A,#N/A,FALSE,"배수1"}</definedName>
    <definedName name="FGJGJG" localSheetId="18" hidden="1">{#N/A,#N/A,FALSE,"배수1"}</definedName>
    <definedName name="FGJGJG" localSheetId="19" hidden="1">{#N/A,#N/A,FALSE,"배수1"}</definedName>
    <definedName name="FGJGJG" localSheetId="20" hidden="1">{#N/A,#N/A,FALSE,"배수1"}</definedName>
    <definedName name="FGJGJG" localSheetId="22" hidden="1">{#N/A,#N/A,FALSE,"배수1"}</definedName>
    <definedName name="FGJGJG" localSheetId="24" hidden="1">{#N/A,#N/A,FALSE,"배수1"}</definedName>
    <definedName name="FGJGJG" localSheetId="28" hidden="1">{#N/A,#N/A,FALSE,"배수1"}</definedName>
    <definedName name="FGJGJG" localSheetId="14" hidden="1">{#N/A,#N/A,FALSE,"배수1"}</definedName>
    <definedName name="FGJGJG" hidden="1">{#N/A,#N/A,FALSE,"배수1"}</definedName>
    <definedName name="FGJHGFJG" localSheetId="12" hidden="1">{#N/A,#N/A,FALSE,"구조2"}</definedName>
    <definedName name="FGJHGFJG" localSheetId="11" hidden="1">{#N/A,#N/A,FALSE,"구조2"}</definedName>
    <definedName name="FGJHGFJG" localSheetId="13" hidden="1">{#N/A,#N/A,FALSE,"구조2"}</definedName>
    <definedName name="FGJHGFJG" localSheetId="16" hidden="1">{#N/A,#N/A,FALSE,"구조2"}</definedName>
    <definedName name="FGJHGFJG" localSheetId="21" hidden="1">{#N/A,#N/A,FALSE,"구조2"}</definedName>
    <definedName name="FGJHGFJG" localSheetId="18" hidden="1">{#N/A,#N/A,FALSE,"구조2"}</definedName>
    <definedName name="FGJHGFJG" localSheetId="19" hidden="1">{#N/A,#N/A,FALSE,"구조2"}</definedName>
    <definedName name="FGJHGFJG" localSheetId="20" hidden="1">{#N/A,#N/A,FALSE,"구조2"}</definedName>
    <definedName name="FGJHGFJG" localSheetId="22" hidden="1">{#N/A,#N/A,FALSE,"구조2"}</definedName>
    <definedName name="FGJHGFJG" localSheetId="24" hidden="1">{#N/A,#N/A,FALSE,"구조2"}</definedName>
    <definedName name="FGJHGFJG" localSheetId="28" hidden="1">{#N/A,#N/A,FALSE,"구조2"}</definedName>
    <definedName name="FGJHGFJG" localSheetId="14" hidden="1">{#N/A,#N/A,FALSE,"구조2"}</definedName>
    <definedName name="FGJHGFJG" hidden="1">{#N/A,#N/A,FALSE,"구조2"}</definedName>
    <definedName name="fgjj" localSheetId="12" hidden="1">{"'Sheet1'!$L$16"}</definedName>
    <definedName name="fgjj" localSheetId="11" hidden="1">{"'Sheet1'!$L$16"}</definedName>
    <definedName name="fgjj" localSheetId="13" hidden="1">{"'Sheet1'!$L$16"}</definedName>
    <definedName name="fgjj" localSheetId="16" hidden="1">{"'Sheet1'!$L$16"}</definedName>
    <definedName name="fgjj" localSheetId="21" hidden="1">{"'Sheet1'!$L$16"}</definedName>
    <definedName name="fgjj" localSheetId="18" hidden="1">{"'Sheet1'!$L$16"}</definedName>
    <definedName name="fgjj" localSheetId="19" hidden="1">{"'Sheet1'!$L$16"}</definedName>
    <definedName name="fgjj" localSheetId="20" hidden="1">{"'Sheet1'!$L$16"}</definedName>
    <definedName name="fgjj" localSheetId="22" hidden="1">{"'Sheet1'!$L$16"}</definedName>
    <definedName name="fgjj" localSheetId="24" hidden="1">{"'Sheet1'!$L$16"}</definedName>
    <definedName name="fgjj" localSheetId="28" hidden="1">{"'Sheet1'!$L$16"}</definedName>
    <definedName name="fgjj" localSheetId="14" hidden="1">{"'Sheet1'!$L$16"}</definedName>
    <definedName name="fgjj" hidden="1">{"'Sheet1'!$L$16"}</definedName>
    <definedName name="fgkjmgky.yulyu." localSheetId="12" hidden="1">{"Offgrid",#N/A,FALSE,"OFFGRID";"Region",#N/A,FALSE,"REGION";"Offgrid -2",#N/A,FALSE,"OFFGRID";"WTP",#N/A,FALSE,"WTP";"WTP -2",#N/A,FALSE,"WTP";"Project",#N/A,FALSE,"PROJECT";"Summary -2",#N/A,FALSE,"SUMMARY"}</definedName>
    <definedName name="fgkjmgky.yulyu." localSheetId="11" hidden="1">{"Offgrid",#N/A,FALSE,"OFFGRID";"Region",#N/A,FALSE,"REGION";"Offgrid -2",#N/A,FALSE,"OFFGRID";"WTP",#N/A,FALSE,"WTP";"WTP -2",#N/A,FALSE,"WTP";"Project",#N/A,FALSE,"PROJECT";"Summary -2",#N/A,FALSE,"SUMMARY"}</definedName>
    <definedName name="fgkjmgky.yulyu." localSheetId="13" hidden="1">{"Offgrid",#N/A,FALSE,"OFFGRID";"Region",#N/A,FALSE,"REGION";"Offgrid -2",#N/A,FALSE,"OFFGRID";"WTP",#N/A,FALSE,"WTP";"WTP -2",#N/A,FALSE,"WTP";"Project",#N/A,FALSE,"PROJECT";"Summary -2",#N/A,FALSE,"SUMMARY"}</definedName>
    <definedName name="fgkjmgky.yulyu." localSheetId="16" hidden="1">{"Offgrid",#N/A,FALSE,"OFFGRID";"Region",#N/A,FALSE,"REGION";"Offgrid -2",#N/A,FALSE,"OFFGRID";"WTP",#N/A,FALSE,"WTP";"WTP -2",#N/A,FALSE,"WTP";"Project",#N/A,FALSE,"PROJECT";"Summary -2",#N/A,FALSE,"SUMMARY"}</definedName>
    <definedName name="fgkjmgky.yulyu." localSheetId="21" hidden="1">{"Offgrid",#N/A,FALSE,"OFFGRID";"Region",#N/A,FALSE,"REGION";"Offgrid -2",#N/A,FALSE,"OFFGRID";"WTP",#N/A,FALSE,"WTP";"WTP -2",#N/A,FALSE,"WTP";"Project",#N/A,FALSE,"PROJECT";"Summary -2",#N/A,FALSE,"SUMMARY"}</definedName>
    <definedName name="fgkjmgky.yulyu." localSheetId="18" hidden="1">{"Offgrid",#N/A,FALSE,"OFFGRID";"Region",#N/A,FALSE,"REGION";"Offgrid -2",#N/A,FALSE,"OFFGRID";"WTP",#N/A,FALSE,"WTP";"WTP -2",#N/A,FALSE,"WTP";"Project",#N/A,FALSE,"PROJECT";"Summary -2",#N/A,FALSE,"SUMMARY"}</definedName>
    <definedName name="fgkjmgky.yulyu." localSheetId="19" hidden="1">{"Offgrid",#N/A,FALSE,"OFFGRID";"Region",#N/A,FALSE,"REGION";"Offgrid -2",#N/A,FALSE,"OFFGRID";"WTP",#N/A,FALSE,"WTP";"WTP -2",#N/A,FALSE,"WTP";"Project",#N/A,FALSE,"PROJECT";"Summary -2",#N/A,FALSE,"SUMMARY"}</definedName>
    <definedName name="fgkjmgky.yulyu." localSheetId="20" hidden="1">{"Offgrid",#N/A,FALSE,"OFFGRID";"Region",#N/A,FALSE,"REGION";"Offgrid -2",#N/A,FALSE,"OFFGRID";"WTP",#N/A,FALSE,"WTP";"WTP -2",#N/A,FALSE,"WTP";"Project",#N/A,FALSE,"PROJECT";"Summary -2",#N/A,FALSE,"SUMMARY"}</definedName>
    <definedName name="fgkjmgky.yulyu." localSheetId="22" hidden="1">{"Offgrid",#N/A,FALSE,"OFFGRID";"Region",#N/A,FALSE,"REGION";"Offgrid -2",#N/A,FALSE,"OFFGRID";"WTP",#N/A,FALSE,"WTP";"WTP -2",#N/A,FALSE,"WTP";"Project",#N/A,FALSE,"PROJECT";"Summary -2",#N/A,FALSE,"SUMMARY"}</definedName>
    <definedName name="fgkjmgky.yulyu." localSheetId="24" hidden="1">{"Offgrid",#N/A,FALSE,"OFFGRID";"Region",#N/A,FALSE,"REGION";"Offgrid -2",#N/A,FALSE,"OFFGRID";"WTP",#N/A,FALSE,"WTP";"WTP -2",#N/A,FALSE,"WTP";"Project",#N/A,FALSE,"PROJECT";"Summary -2",#N/A,FALSE,"SUMMARY"}</definedName>
    <definedName name="fgkjmgky.yulyu." localSheetId="28" hidden="1">{"Offgrid",#N/A,FALSE,"OFFGRID";"Region",#N/A,FALSE,"REGION";"Offgrid -2",#N/A,FALSE,"OFFGRID";"WTP",#N/A,FALSE,"WTP";"WTP -2",#N/A,FALSE,"WTP";"Project",#N/A,FALSE,"PROJECT";"Summary -2",#N/A,FALSE,"SUMMARY"}</definedName>
    <definedName name="fgkjmgky.yulyu." localSheetId="14" hidden="1">{"Offgrid",#N/A,FALSE,"OFFGRID";"Region",#N/A,FALSE,"REGION";"Offgrid -2",#N/A,FALSE,"OFFGRID";"WTP",#N/A,FALSE,"WTP";"WTP -2",#N/A,FALSE,"WTP";"Project",#N/A,FALSE,"PROJECT";"Summary -2",#N/A,FALSE,"SUMMARY"}</definedName>
    <definedName name="fgkjmgky.yulyu." hidden="1">{"Offgrid",#N/A,FALSE,"OFFGRID";"Region",#N/A,FALSE,"REGION";"Offgrid -2",#N/A,FALSE,"OFFGRID";"WTP",#N/A,FALSE,"WTP";"WTP -2",#N/A,FALSE,"WTP";"Project",#N/A,FALSE,"PROJECT";"Summary -2",#N/A,FALSE,"SUMMARY"}</definedName>
    <definedName name="fgn" localSheetId="12" hidden="1">{"'Sheet1'!$L$16"}</definedName>
    <definedName name="fgn" localSheetId="11" hidden="1">{"'Sheet1'!$L$16"}</definedName>
    <definedName name="fgn" localSheetId="13" hidden="1">{"'Sheet1'!$L$16"}</definedName>
    <definedName name="fgn" localSheetId="16" hidden="1">{"'Sheet1'!$L$16"}</definedName>
    <definedName name="fgn" localSheetId="21" hidden="1">{"'Sheet1'!$L$16"}</definedName>
    <definedName name="fgn" localSheetId="18" hidden="1">{"'Sheet1'!$L$16"}</definedName>
    <definedName name="fgn" localSheetId="19" hidden="1">{"'Sheet1'!$L$16"}</definedName>
    <definedName name="fgn" localSheetId="20" hidden="1">{"'Sheet1'!$L$16"}</definedName>
    <definedName name="fgn" localSheetId="22" hidden="1">{"'Sheet1'!$L$16"}</definedName>
    <definedName name="fgn" localSheetId="24" hidden="1">{"'Sheet1'!$L$16"}</definedName>
    <definedName name="fgn" localSheetId="28" hidden="1">{"'Sheet1'!$L$16"}</definedName>
    <definedName name="fgn" localSheetId="14" hidden="1">{"'Sheet1'!$L$16"}</definedName>
    <definedName name="fgn" hidden="1">{"'Sheet1'!$L$16"}</definedName>
    <definedName name="FGNFGNFGNF" localSheetId="12" hidden="1">{"NGUYEN QUI THIEP - Personal View",#N/A,FALSE,"XDCB.HT.FUR."}</definedName>
    <definedName name="FGNFGNFGNF" localSheetId="11" hidden="1">{"NGUYEN QUI THIEP - Personal View",#N/A,FALSE,"XDCB.HT.FUR."}</definedName>
    <definedName name="FGNFGNFGNF" localSheetId="13" hidden="1">{"NGUYEN QUI THIEP - Personal View",#N/A,FALSE,"XDCB.HT.FUR."}</definedName>
    <definedName name="FGNFGNFGNF" localSheetId="16" hidden="1">{"NGUYEN QUI THIEP - Personal View",#N/A,FALSE,"XDCB.HT.FUR."}</definedName>
    <definedName name="FGNFGNFGNF" localSheetId="21" hidden="1">{"NGUYEN QUI THIEP - Personal View",#N/A,FALSE,"XDCB.HT.FUR."}</definedName>
    <definedName name="FGNFGNFGNF" localSheetId="18" hidden="1">{"NGUYEN QUI THIEP - Personal View",#N/A,FALSE,"XDCB.HT.FUR."}</definedName>
    <definedName name="FGNFGNFGNF" localSheetId="19" hidden="1">{"NGUYEN QUI THIEP - Personal View",#N/A,FALSE,"XDCB.HT.FUR."}</definedName>
    <definedName name="FGNFGNFGNF" localSheetId="20" hidden="1">{"NGUYEN QUI THIEP - Personal View",#N/A,FALSE,"XDCB.HT.FUR."}</definedName>
    <definedName name="FGNFGNFGNF" localSheetId="22" hidden="1">{"NGUYEN QUI THIEP - Personal View",#N/A,FALSE,"XDCB.HT.FUR."}</definedName>
    <definedName name="FGNFGNFGNF" localSheetId="24" hidden="1">{"NGUYEN QUI THIEP - Personal View",#N/A,FALSE,"XDCB.HT.FUR."}</definedName>
    <definedName name="FGNFGNFGNF" localSheetId="28" hidden="1">{"NGUYEN QUI THIEP - Personal View",#N/A,FALSE,"XDCB.HT.FUR."}</definedName>
    <definedName name="FGNFGNFGNF" localSheetId="14" hidden="1">{"NGUYEN QUI THIEP - Personal View",#N/A,FALSE,"XDCB.HT.FUR."}</definedName>
    <definedName name="FGNFGNFGNF" hidden="1">{"NGUYEN QUI THIEP - Personal View",#N/A,FALSE,"XDCB.HT.FUR."}</definedName>
    <definedName name="FGNHGFH" hidden="1">#REF!</definedName>
    <definedName name="FGRTEERTERT" localSheetId="12" hidden="1">{#N/A,#N/A,FALSE,"CCTV"}</definedName>
    <definedName name="FGRTEERTERT" localSheetId="11" hidden="1">{#N/A,#N/A,FALSE,"CCTV"}</definedName>
    <definedName name="FGRTEERTERT" localSheetId="13" hidden="1">{#N/A,#N/A,FALSE,"CCTV"}</definedName>
    <definedName name="FGRTEERTERT" localSheetId="16" hidden="1">{#N/A,#N/A,FALSE,"CCTV"}</definedName>
    <definedName name="FGRTEERTERT" localSheetId="21" hidden="1">{#N/A,#N/A,FALSE,"CCTV"}</definedName>
    <definedName name="FGRTEERTERT" localSheetId="18" hidden="1">{#N/A,#N/A,FALSE,"CCTV"}</definedName>
    <definedName name="FGRTEERTERT" localSheetId="19" hidden="1">{#N/A,#N/A,FALSE,"CCTV"}</definedName>
    <definedName name="FGRTEERTERT" localSheetId="20" hidden="1">{#N/A,#N/A,FALSE,"CCTV"}</definedName>
    <definedName name="FGRTEERTERT" localSheetId="22" hidden="1">{#N/A,#N/A,FALSE,"CCTV"}</definedName>
    <definedName name="FGRTEERTERT" localSheetId="24" hidden="1">{#N/A,#N/A,FALSE,"CCTV"}</definedName>
    <definedName name="FGRTEERTERT" localSheetId="28" hidden="1">{#N/A,#N/A,FALSE,"CCTV"}</definedName>
    <definedName name="FGRTEERTERT" localSheetId="14" hidden="1">{#N/A,#N/A,FALSE,"CCTV"}</definedName>
    <definedName name="FGRTEERTERT" hidden="1">{#N/A,#N/A,FALSE,"CCTV"}</definedName>
    <definedName name="fgrtr45" localSheetId="12" hidden="1">{0}</definedName>
    <definedName name="fgrtr45" localSheetId="11" hidden="1">{0}</definedName>
    <definedName name="fgrtr45" localSheetId="13" hidden="1">{0}</definedName>
    <definedName name="fgrtr45" localSheetId="16" hidden="1">{0}</definedName>
    <definedName name="fgrtr45" localSheetId="21" hidden="1">{0}</definedName>
    <definedName name="fgrtr45" localSheetId="18" hidden="1">{0}</definedName>
    <definedName name="fgrtr45" localSheetId="19" hidden="1">{0}</definedName>
    <definedName name="fgrtr45" localSheetId="20" hidden="1">{0}</definedName>
    <definedName name="fgrtr45" localSheetId="22" hidden="1">{0}</definedName>
    <definedName name="fgrtr45" localSheetId="24" hidden="1">{0}</definedName>
    <definedName name="fgrtr45" localSheetId="28" hidden="1">{0}</definedName>
    <definedName name="fgrtr45" localSheetId="14" hidden="1">{0}</definedName>
    <definedName name="fgrtr45" hidden="1">{0}</definedName>
    <definedName name="fgsdaa" localSheetId="12" hidden="1">{#N/A,#N/A,TRUE,"BT M200 da 10x20"}</definedName>
    <definedName name="fgsdaa" localSheetId="11" hidden="1">{#N/A,#N/A,TRUE,"BT M200 da 10x20"}</definedName>
    <definedName name="fgsdaa" localSheetId="13" hidden="1">{#N/A,#N/A,TRUE,"BT M200 da 10x20"}</definedName>
    <definedName name="fgsdaa" localSheetId="16" hidden="1">{#N/A,#N/A,TRUE,"BT M200 da 10x20"}</definedName>
    <definedName name="fgsdaa" localSheetId="21" hidden="1">{#N/A,#N/A,TRUE,"BT M200 da 10x20"}</definedName>
    <definedName name="fgsdaa" localSheetId="18" hidden="1">{#N/A,#N/A,TRUE,"BT M200 da 10x20"}</definedName>
    <definedName name="fgsdaa" localSheetId="19" hidden="1">{#N/A,#N/A,TRUE,"BT M200 da 10x20"}</definedName>
    <definedName name="fgsdaa" localSheetId="20" hidden="1">{#N/A,#N/A,TRUE,"BT M200 da 10x20"}</definedName>
    <definedName name="fgsdaa" localSheetId="22" hidden="1">{#N/A,#N/A,TRUE,"BT M200 da 10x20"}</definedName>
    <definedName name="fgsdaa" localSheetId="24" hidden="1">{#N/A,#N/A,TRUE,"BT M200 da 10x20"}</definedName>
    <definedName name="fgsdaa" localSheetId="28" hidden="1">{#N/A,#N/A,TRUE,"BT M200 da 10x20"}</definedName>
    <definedName name="fgsdaa" localSheetId="14" hidden="1">{#N/A,#N/A,TRUE,"BT M200 da 10x20"}</definedName>
    <definedName name="fgsdaa" hidden="1">{#N/A,#N/A,TRUE,"BT M200 da 10x20"}</definedName>
    <definedName name="fgsdfgd" hidden="1">#REF!</definedName>
    <definedName name="fgsdfgh" localSheetId="12" hidden="1">{#N/A,#N/A,FALSE,"Chi tiÆt"}</definedName>
    <definedName name="fgsdfgh" localSheetId="11" hidden="1">{#N/A,#N/A,FALSE,"Chi tiÆt"}</definedName>
    <definedName name="fgsdfgh" localSheetId="13" hidden="1">{#N/A,#N/A,FALSE,"Chi tiÆt"}</definedName>
    <definedName name="fgsdfgh" localSheetId="16" hidden="1">{#N/A,#N/A,FALSE,"Chi tiÆt"}</definedName>
    <definedName name="fgsdfgh" localSheetId="21" hidden="1">{#N/A,#N/A,FALSE,"Chi tiÆt"}</definedName>
    <definedName name="fgsdfgh" localSheetId="18" hidden="1">{#N/A,#N/A,FALSE,"Chi tiÆt"}</definedName>
    <definedName name="fgsdfgh" localSheetId="19" hidden="1">{#N/A,#N/A,FALSE,"Chi tiÆt"}</definedName>
    <definedName name="fgsdfgh" localSheetId="20" hidden="1">{#N/A,#N/A,FALSE,"Chi tiÆt"}</definedName>
    <definedName name="fgsdfgh" localSheetId="22" hidden="1">{#N/A,#N/A,FALSE,"Chi tiÆt"}</definedName>
    <definedName name="fgsdfgh" localSheetId="24" hidden="1">{#N/A,#N/A,FALSE,"Chi tiÆt"}</definedName>
    <definedName name="fgsdfgh" localSheetId="28" hidden="1">{#N/A,#N/A,FALSE,"Chi tiÆt"}</definedName>
    <definedName name="fgsdfgh" localSheetId="14" hidden="1">{#N/A,#N/A,FALSE,"Chi tiÆt"}</definedName>
    <definedName name="fgsdfgh" hidden="1">{#N/A,#N/A,FALSE,"Chi tiÆt"}</definedName>
    <definedName name="fgserg" localSheetId="12" hidden="1">{"'Sheet1'!$L$16"}</definedName>
    <definedName name="fgserg" localSheetId="11" hidden="1">{"'Sheet1'!$L$16"}</definedName>
    <definedName name="fgserg" localSheetId="13" hidden="1">{"'Sheet1'!$L$16"}</definedName>
    <definedName name="fgserg" localSheetId="16" hidden="1">{"'Sheet1'!$L$16"}</definedName>
    <definedName name="fgserg" localSheetId="21" hidden="1">{"'Sheet1'!$L$16"}</definedName>
    <definedName name="fgserg" localSheetId="18" hidden="1">{"'Sheet1'!$L$16"}</definedName>
    <definedName name="fgserg" localSheetId="19" hidden="1">{"'Sheet1'!$L$16"}</definedName>
    <definedName name="fgserg" localSheetId="20" hidden="1">{"'Sheet1'!$L$16"}</definedName>
    <definedName name="fgserg" localSheetId="22" hidden="1">{"'Sheet1'!$L$16"}</definedName>
    <definedName name="fgserg" localSheetId="24" hidden="1">{"'Sheet1'!$L$16"}</definedName>
    <definedName name="fgserg" localSheetId="28" hidden="1">{"'Sheet1'!$L$16"}</definedName>
    <definedName name="fgserg" localSheetId="14" hidden="1">{"'Sheet1'!$L$16"}</definedName>
    <definedName name="fgserg" hidden="1">{"'Sheet1'!$L$16"}</definedName>
    <definedName name="fgzdf" localSheetId="12" hidden="1">{"'Sheet1'!$L$16"}</definedName>
    <definedName name="fgzdf" localSheetId="11" hidden="1">{"'Sheet1'!$L$16"}</definedName>
    <definedName name="fgzdf" localSheetId="13" hidden="1">{"'Sheet1'!$L$16"}</definedName>
    <definedName name="fgzdf" localSheetId="16" hidden="1">{"'Sheet1'!$L$16"}</definedName>
    <definedName name="fgzdf" localSheetId="21" hidden="1">{"'Sheet1'!$L$16"}</definedName>
    <definedName name="fgzdf" localSheetId="18" hidden="1">{"'Sheet1'!$L$16"}</definedName>
    <definedName name="fgzdf" localSheetId="19" hidden="1">{"'Sheet1'!$L$16"}</definedName>
    <definedName name="fgzdf" localSheetId="20" hidden="1">{"'Sheet1'!$L$16"}</definedName>
    <definedName name="fgzdf" localSheetId="22" hidden="1">{"'Sheet1'!$L$16"}</definedName>
    <definedName name="fgzdf" localSheetId="24" hidden="1">{"'Sheet1'!$L$16"}</definedName>
    <definedName name="fgzdf" localSheetId="28" hidden="1">{"'Sheet1'!$L$16"}</definedName>
    <definedName name="fgzdf" localSheetId="14" hidden="1">{"'Sheet1'!$L$16"}</definedName>
    <definedName name="fgzdf" hidden="1">{"'Sheet1'!$L$16"}</definedName>
    <definedName name="fgㅗ" localSheetId="12" hidden="1">{#N/A,#N/A,FALSE,"집계표"}</definedName>
    <definedName name="fgㅗ" localSheetId="11" hidden="1">{#N/A,#N/A,FALSE,"집계표"}</definedName>
    <definedName name="fgㅗ" localSheetId="13" hidden="1">{#N/A,#N/A,FALSE,"집계표"}</definedName>
    <definedName name="fgㅗ" localSheetId="16" hidden="1">{#N/A,#N/A,FALSE,"집계표"}</definedName>
    <definedName name="fgㅗ" localSheetId="21" hidden="1">{#N/A,#N/A,FALSE,"집계표"}</definedName>
    <definedName name="fgㅗ" localSheetId="18" hidden="1">{#N/A,#N/A,FALSE,"집계표"}</definedName>
    <definedName name="fgㅗ" localSheetId="19" hidden="1">{#N/A,#N/A,FALSE,"집계표"}</definedName>
    <definedName name="fgㅗ" localSheetId="20" hidden="1">{#N/A,#N/A,FALSE,"집계표"}</definedName>
    <definedName name="fgㅗ" localSheetId="22" hidden="1">{#N/A,#N/A,FALSE,"집계표"}</definedName>
    <definedName name="fgㅗ" localSheetId="24" hidden="1">{#N/A,#N/A,FALSE,"집계표"}</definedName>
    <definedName name="fgㅗ" localSheetId="28" hidden="1">{#N/A,#N/A,FALSE,"집계표"}</definedName>
    <definedName name="fgㅗ" localSheetId="14" hidden="1">{#N/A,#N/A,FALSE,"집계표"}</definedName>
    <definedName name="fgㅗ" hidden="1">{#N/A,#N/A,FALSE,"집계표"}</definedName>
    <definedName name="fh" hidden="1">#REF!</definedName>
    <definedName name="fhd" localSheetId="12" hidden="1">{"'Sheet1'!$L$16"}</definedName>
    <definedName name="fhd" localSheetId="11" hidden="1">{"'Sheet1'!$L$16"}</definedName>
    <definedName name="fhd" localSheetId="13" hidden="1">{"'Sheet1'!$L$16"}</definedName>
    <definedName name="fhd" localSheetId="16" hidden="1">{"'Sheet1'!$L$16"}</definedName>
    <definedName name="fhd" localSheetId="21" hidden="1">{"'Sheet1'!$L$16"}</definedName>
    <definedName name="fhd" localSheetId="18" hidden="1">{"'Sheet1'!$L$16"}</definedName>
    <definedName name="fhd" localSheetId="19" hidden="1">{"'Sheet1'!$L$16"}</definedName>
    <definedName name="fhd" localSheetId="20" hidden="1">{"'Sheet1'!$L$16"}</definedName>
    <definedName name="fhd" localSheetId="22" hidden="1">{"'Sheet1'!$L$16"}</definedName>
    <definedName name="fhd" localSheetId="24" hidden="1">{"'Sheet1'!$L$16"}</definedName>
    <definedName name="fhd" localSheetId="28" hidden="1">{"'Sheet1'!$L$16"}</definedName>
    <definedName name="fhd" localSheetId="14" hidden="1">{"'Sheet1'!$L$16"}</definedName>
    <definedName name="fhd" hidden="1">{"'Sheet1'!$L$16"}</definedName>
    <definedName name="fhddg" localSheetId="12" hidden="1">{#N/A,#N/A,FALSE,"부대1"}</definedName>
    <definedName name="fhddg" localSheetId="11" hidden="1">{#N/A,#N/A,FALSE,"부대1"}</definedName>
    <definedName name="fhddg" localSheetId="13" hidden="1">{#N/A,#N/A,FALSE,"부대1"}</definedName>
    <definedName name="fhddg" localSheetId="16" hidden="1">{#N/A,#N/A,FALSE,"부대1"}</definedName>
    <definedName name="fhddg" localSheetId="21" hidden="1">{#N/A,#N/A,FALSE,"부대1"}</definedName>
    <definedName name="fhddg" localSheetId="18" hidden="1">{#N/A,#N/A,FALSE,"부대1"}</definedName>
    <definedName name="fhddg" localSheetId="19" hidden="1">{#N/A,#N/A,FALSE,"부대1"}</definedName>
    <definedName name="fhddg" localSheetId="20" hidden="1">{#N/A,#N/A,FALSE,"부대1"}</definedName>
    <definedName name="fhddg" localSheetId="22" hidden="1">{#N/A,#N/A,FALSE,"부대1"}</definedName>
    <definedName name="fhddg" localSheetId="24" hidden="1">{#N/A,#N/A,FALSE,"부대1"}</definedName>
    <definedName name="fhddg" localSheetId="28" hidden="1">{#N/A,#N/A,FALSE,"부대1"}</definedName>
    <definedName name="fhddg" localSheetId="14" hidden="1">{#N/A,#N/A,FALSE,"부대1"}</definedName>
    <definedName name="fhddg" hidden="1">{#N/A,#N/A,FALSE,"부대1"}</definedName>
    <definedName name="fhdfh" localSheetId="12" hidden="1">{"'Sheet1'!$L$16"}</definedName>
    <definedName name="fhdfh" localSheetId="11" hidden="1">{"'Sheet1'!$L$16"}</definedName>
    <definedName name="fhdfh" localSheetId="13" hidden="1">{"'Sheet1'!$L$16"}</definedName>
    <definedName name="fhdfh" localSheetId="16" hidden="1">{"'Sheet1'!$L$16"}</definedName>
    <definedName name="fhdfh" localSheetId="21" hidden="1">{"'Sheet1'!$L$16"}</definedName>
    <definedName name="fhdfh" localSheetId="18" hidden="1">{"'Sheet1'!$L$16"}</definedName>
    <definedName name="fhdfh" localSheetId="19" hidden="1">{"'Sheet1'!$L$16"}</definedName>
    <definedName name="fhdfh" localSheetId="20" hidden="1">{"'Sheet1'!$L$16"}</definedName>
    <definedName name="fhdfh" localSheetId="22" hidden="1">{"'Sheet1'!$L$16"}</definedName>
    <definedName name="fhdfh" localSheetId="24" hidden="1">{"'Sheet1'!$L$16"}</definedName>
    <definedName name="fhdfh" localSheetId="28" hidden="1">{"'Sheet1'!$L$16"}</definedName>
    <definedName name="fhdfh" localSheetId="14" hidden="1">{"'Sheet1'!$L$16"}</definedName>
    <definedName name="fhdfh" hidden="1">{"'Sheet1'!$L$16"}</definedName>
    <definedName name="fhdhdh" localSheetId="12" hidden="1">{#N/A,#N/A,FALSE,"Chi tiÆt"}</definedName>
    <definedName name="fhdhdh" localSheetId="11" hidden="1">{#N/A,#N/A,FALSE,"Chi tiÆt"}</definedName>
    <definedName name="fhdhdh" localSheetId="13" hidden="1">{#N/A,#N/A,FALSE,"Chi tiÆt"}</definedName>
    <definedName name="fhdhdh" localSheetId="16" hidden="1">{#N/A,#N/A,FALSE,"Chi tiÆt"}</definedName>
    <definedName name="fhdhdh" localSheetId="21" hidden="1">{#N/A,#N/A,FALSE,"Chi tiÆt"}</definedName>
    <definedName name="fhdhdh" localSheetId="18" hidden="1">{#N/A,#N/A,FALSE,"Chi tiÆt"}</definedName>
    <definedName name="fhdhdh" localSheetId="19" hidden="1">{#N/A,#N/A,FALSE,"Chi tiÆt"}</definedName>
    <definedName name="fhdhdh" localSheetId="20" hidden="1">{#N/A,#N/A,FALSE,"Chi tiÆt"}</definedName>
    <definedName name="fhdhdh" localSheetId="22" hidden="1">{#N/A,#N/A,FALSE,"Chi tiÆt"}</definedName>
    <definedName name="fhdhdh" localSheetId="24" hidden="1">{#N/A,#N/A,FALSE,"Chi tiÆt"}</definedName>
    <definedName name="fhdhdh" localSheetId="28" hidden="1">{#N/A,#N/A,FALSE,"Chi tiÆt"}</definedName>
    <definedName name="fhdhdh" localSheetId="14" hidden="1">{#N/A,#N/A,FALSE,"Chi tiÆt"}</definedName>
    <definedName name="fhdhdh" hidden="1">{#N/A,#N/A,FALSE,"Chi tiÆt"}</definedName>
    <definedName name="fhf" localSheetId="12" hidden="1">{0,0,0,0}</definedName>
    <definedName name="fhf" localSheetId="11" hidden="1">{0,0,0,0}</definedName>
    <definedName name="fhf" localSheetId="13" hidden="1">{0,0,0,0}</definedName>
    <definedName name="fhf" localSheetId="16" hidden="1">{0,0,0,0}</definedName>
    <definedName name="fhf" localSheetId="21" hidden="1">{0,0,0,0}</definedName>
    <definedName name="fhf" localSheetId="18" hidden="1">{0,0,0,0}</definedName>
    <definedName name="fhf" localSheetId="19" hidden="1">{0,0,0,0}</definedName>
    <definedName name="fhf" localSheetId="20" hidden="1">{0,0,0,0}</definedName>
    <definedName name="fhf" localSheetId="22" hidden="1">{0,0,0,0}</definedName>
    <definedName name="fhf" localSheetId="24" hidden="1">{0,0,0,0}</definedName>
    <definedName name="fhf" localSheetId="28" hidden="1">{0,0,0,0}</definedName>
    <definedName name="fhf" localSheetId="14" hidden="1">{0,0,0,0}</definedName>
    <definedName name="fhf" hidden="1">{0,0,0,0}</definedName>
    <definedName name="fhfdht" localSheetId="12" hidden="1">{"'Sheet1'!$L$16"}</definedName>
    <definedName name="fhfdht" localSheetId="11" hidden="1">{"'Sheet1'!$L$16"}</definedName>
    <definedName name="fhfdht" localSheetId="13" hidden="1">{"'Sheet1'!$L$16"}</definedName>
    <definedName name="fhfdht" localSheetId="16" hidden="1">{"'Sheet1'!$L$16"}</definedName>
    <definedName name="fhfdht" localSheetId="21" hidden="1">{"'Sheet1'!$L$16"}</definedName>
    <definedName name="fhfdht" localSheetId="18" hidden="1">{"'Sheet1'!$L$16"}</definedName>
    <definedName name="fhfdht" localSheetId="19" hidden="1">{"'Sheet1'!$L$16"}</definedName>
    <definedName name="fhfdht" localSheetId="20" hidden="1">{"'Sheet1'!$L$16"}</definedName>
    <definedName name="fhfdht" localSheetId="22" hidden="1">{"'Sheet1'!$L$16"}</definedName>
    <definedName name="fhfdht" localSheetId="24" hidden="1">{"'Sheet1'!$L$16"}</definedName>
    <definedName name="fhfdht" localSheetId="28" hidden="1">{"'Sheet1'!$L$16"}</definedName>
    <definedName name="fhfdht" localSheetId="14" hidden="1">{"'Sheet1'!$L$16"}</definedName>
    <definedName name="fhfdht" hidden="1">{"'Sheet1'!$L$16"}</definedName>
    <definedName name="fhfdyh" localSheetId="12" hidden="1">{"'Sheet1'!$L$16"}</definedName>
    <definedName name="fhfdyh" localSheetId="11" hidden="1">{"'Sheet1'!$L$16"}</definedName>
    <definedName name="fhfdyh" localSheetId="13" hidden="1">{"'Sheet1'!$L$16"}</definedName>
    <definedName name="fhfdyh" localSheetId="16" hidden="1">{"'Sheet1'!$L$16"}</definedName>
    <definedName name="fhfdyh" localSheetId="21" hidden="1">{"'Sheet1'!$L$16"}</definedName>
    <definedName name="fhfdyh" localSheetId="18" hidden="1">{"'Sheet1'!$L$16"}</definedName>
    <definedName name="fhfdyh" localSheetId="19" hidden="1">{"'Sheet1'!$L$16"}</definedName>
    <definedName name="fhfdyh" localSheetId="20" hidden="1">{"'Sheet1'!$L$16"}</definedName>
    <definedName name="fhfdyh" localSheetId="22" hidden="1">{"'Sheet1'!$L$16"}</definedName>
    <definedName name="fhfdyh" localSheetId="24" hidden="1">{"'Sheet1'!$L$16"}</definedName>
    <definedName name="fhfdyh" localSheetId="28" hidden="1">{"'Sheet1'!$L$16"}</definedName>
    <definedName name="fhfdyh" localSheetId="14" hidden="1">{"'Sheet1'!$L$16"}</definedName>
    <definedName name="fhfdyh" hidden="1">{"'Sheet1'!$L$16"}</definedName>
    <definedName name="fhfgh" localSheetId="12" hidden="1">{"'Sheet1'!$L$16"}</definedName>
    <definedName name="fhfgh" localSheetId="11" hidden="1">{"'Sheet1'!$L$16"}</definedName>
    <definedName name="fhfgh" localSheetId="13" hidden="1">{"'Sheet1'!$L$16"}</definedName>
    <definedName name="fhfgh" localSheetId="16" hidden="1">{"'Sheet1'!$L$16"}</definedName>
    <definedName name="fhfgh" localSheetId="21" hidden="1">{"'Sheet1'!$L$16"}</definedName>
    <definedName name="fhfgh" localSheetId="18" hidden="1">{"'Sheet1'!$L$16"}</definedName>
    <definedName name="fhfgh" localSheetId="19" hidden="1">{"'Sheet1'!$L$16"}</definedName>
    <definedName name="fhfgh" localSheetId="20" hidden="1">{"'Sheet1'!$L$16"}</definedName>
    <definedName name="fhfgh" localSheetId="22" hidden="1">{"'Sheet1'!$L$16"}</definedName>
    <definedName name="fhfgh" localSheetId="24" hidden="1">{"'Sheet1'!$L$16"}</definedName>
    <definedName name="fhfgh" localSheetId="28" hidden="1">{"'Sheet1'!$L$16"}</definedName>
    <definedName name="fhfgh" localSheetId="14" hidden="1">{"'Sheet1'!$L$16"}</definedName>
    <definedName name="fhfgh" hidden="1">{"'Sheet1'!$L$16"}</definedName>
    <definedName name="fhfghfgh" localSheetId="12" hidden="1">{"NGUYEN QUI THIEP - Personal View",#N/A,FALSE,"XDCB.HT.FUR."}</definedName>
    <definedName name="fhfghfgh" localSheetId="11" hidden="1">{"NGUYEN QUI THIEP - Personal View",#N/A,FALSE,"XDCB.HT.FUR."}</definedName>
    <definedName name="fhfghfgh" localSheetId="13" hidden="1">{"NGUYEN QUI THIEP - Personal View",#N/A,FALSE,"XDCB.HT.FUR."}</definedName>
    <definedName name="fhfghfgh" localSheetId="16" hidden="1">{"NGUYEN QUI THIEP - Personal View",#N/A,FALSE,"XDCB.HT.FUR."}</definedName>
    <definedName name="fhfghfgh" localSheetId="21" hidden="1">{"NGUYEN QUI THIEP - Personal View",#N/A,FALSE,"XDCB.HT.FUR."}</definedName>
    <definedName name="fhfghfgh" localSheetId="18" hidden="1">{"NGUYEN QUI THIEP - Personal View",#N/A,FALSE,"XDCB.HT.FUR."}</definedName>
    <definedName name="fhfghfgh" localSheetId="19" hidden="1">{"NGUYEN QUI THIEP - Personal View",#N/A,FALSE,"XDCB.HT.FUR."}</definedName>
    <definedName name="fhfghfgh" localSheetId="20" hidden="1">{"NGUYEN QUI THIEP - Personal View",#N/A,FALSE,"XDCB.HT.FUR."}</definedName>
    <definedName name="fhfghfgh" localSheetId="22" hidden="1">{"NGUYEN QUI THIEP - Personal View",#N/A,FALSE,"XDCB.HT.FUR."}</definedName>
    <definedName name="fhfghfgh" localSheetId="24" hidden="1">{"NGUYEN QUI THIEP - Personal View",#N/A,FALSE,"XDCB.HT.FUR."}</definedName>
    <definedName name="fhfghfgh" localSheetId="28" hidden="1">{"NGUYEN QUI THIEP - Personal View",#N/A,FALSE,"XDCB.HT.FUR."}</definedName>
    <definedName name="fhfghfgh" localSheetId="14" hidden="1">{"NGUYEN QUI THIEP - Personal View",#N/A,FALSE,"XDCB.HT.FUR."}</definedName>
    <definedName name="fhfghfgh" hidden="1">{"NGUYEN QUI THIEP - Personal View",#N/A,FALSE,"XDCB.HT.FUR."}</definedName>
    <definedName name="FHFHF" localSheetId="12" hidden="1">{#N/A,#N/A,FALSE,"기안지";#N/A,#N/A,FALSE,"통신지"}</definedName>
    <definedName name="FHFHF" localSheetId="11" hidden="1">{#N/A,#N/A,FALSE,"기안지";#N/A,#N/A,FALSE,"통신지"}</definedName>
    <definedName name="FHFHF" localSheetId="13" hidden="1">{#N/A,#N/A,FALSE,"기안지";#N/A,#N/A,FALSE,"통신지"}</definedName>
    <definedName name="FHFHF" localSheetId="16" hidden="1">{#N/A,#N/A,FALSE,"기안지";#N/A,#N/A,FALSE,"통신지"}</definedName>
    <definedName name="FHFHF" localSheetId="21" hidden="1">{#N/A,#N/A,FALSE,"기안지";#N/A,#N/A,FALSE,"통신지"}</definedName>
    <definedName name="FHFHF" localSheetId="18" hidden="1">{#N/A,#N/A,FALSE,"기안지";#N/A,#N/A,FALSE,"통신지"}</definedName>
    <definedName name="FHFHF" localSheetId="19" hidden="1">{#N/A,#N/A,FALSE,"기안지";#N/A,#N/A,FALSE,"통신지"}</definedName>
    <definedName name="FHFHF" localSheetId="20" hidden="1">{#N/A,#N/A,FALSE,"기안지";#N/A,#N/A,FALSE,"통신지"}</definedName>
    <definedName name="FHFHF" localSheetId="22" hidden="1">{#N/A,#N/A,FALSE,"기안지";#N/A,#N/A,FALSE,"통신지"}</definedName>
    <definedName name="FHFHF" localSheetId="24" hidden="1">{#N/A,#N/A,FALSE,"기안지";#N/A,#N/A,FALSE,"통신지"}</definedName>
    <definedName name="FHFHF" localSheetId="28" hidden="1">{#N/A,#N/A,FALSE,"기안지";#N/A,#N/A,FALSE,"통신지"}</definedName>
    <definedName name="FHFHF" localSheetId="14" hidden="1">{#N/A,#N/A,FALSE,"기안지";#N/A,#N/A,FALSE,"통신지"}</definedName>
    <definedName name="FHFHF" hidden="1">{#N/A,#N/A,FALSE,"기안지";#N/A,#N/A,FALSE,"통신지"}</definedName>
    <definedName name="fhfhfhrthr" localSheetId="12" hidden="1">{0}</definedName>
    <definedName name="fhfhfhrthr" localSheetId="11" hidden="1">{0}</definedName>
    <definedName name="fhfhfhrthr" localSheetId="13" hidden="1">{0}</definedName>
    <definedName name="fhfhfhrthr" localSheetId="16" hidden="1">{0}</definedName>
    <definedName name="fhfhfhrthr" localSheetId="21" hidden="1">{0}</definedName>
    <definedName name="fhfhfhrthr" localSheetId="18" hidden="1">{0}</definedName>
    <definedName name="fhfhfhrthr" localSheetId="19" hidden="1">{0}</definedName>
    <definedName name="fhfhfhrthr" localSheetId="20" hidden="1">{0}</definedName>
    <definedName name="fhfhfhrthr" localSheetId="22" hidden="1">{0}</definedName>
    <definedName name="fhfhfhrthr" localSheetId="24" hidden="1">{0}</definedName>
    <definedName name="fhfhfhrthr" localSheetId="28" hidden="1">{0}</definedName>
    <definedName name="fhfhfhrthr" localSheetId="14" hidden="1">{0}</definedName>
    <definedName name="fhfhfhrthr" hidden="1">{0}</definedName>
    <definedName name="fhghth" localSheetId="12" hidden="1">{"'Sheet1'!$L$16"}</definedName>
    <definedName name="fhghth" localSheetId="11" hidden="1">{"'Sheet1'!$L$16"}</definedName>
    <definedName name="fhghth" localSheetId="13" hidden="1">{"'Sheet1'!$L$16"}</definedName>
    <definedName name="fhghth" localSheetId="16" hidden="1">{"'Sheet1'!$L$16"}</definedName>
    <definedName name="fhghth" localSheetId="21" hidden="1">{"'Sheet1'!$L$16"}</definedName>
    <definedName name="fhghth" localSheetId="18" hidden="1">{"'Sheet1'!$L$16"}</definedName>
    <definedName name="fhghth" localSheetId="19" hidden="1">{"'Sheet1'!$L$16"}</definedName>
    <definedName name="fhghth" localSheetId="20" hidden="1">{"'Sheet1'!$L$16"}</definedName>
    <definedName name="fhghth" localSheetId="22" hidden="1">{"'Sheet1'!$L$16"}</definedName>
    <definedName name="fhghth" localSheetId="24" hidden="1">{"'Sheet1'!$L$16"}</definedName>
    <definedName name="fhghth" localSheetId="28" hidden="1">{"'Sheet1'!$L$16"}</definedName>
    <definedName name="fhghth" localSheetId="14" hidden="1">{"'Sheet1'!$L$16"}</definedName>
    <definedName name="fhghth" hidden="1">{"'Sheet1'!$L$16"}</definedName>
    <definedName name="fhgj" localSheetId="12" hidden="1">{"'Sheet1'!$L$16"}</definedName>
    <definedName name="fhgj" localSheetId="11" hidden="1">{"'Sheet1'!$L$16"}</definedName>
    <definedName name="fhgj" localSheetId="13" hidden="1">{"'Sheet1'!$L$16"}</definedName>
    <definedName name="fhgj" localSheetId="16" hidden="1">{"'Sheet1'!$L$16"}</definedName>
    <definedName name="fhgj" localSheetId="21" hidden="1">{"'Sheet1'!$L$16"}</definedName>
    <definedName name="fhgj" localSheetId="18" hidden="1">{"'Sheet1'!$L$16"}</definedName>
    <definedName name="fhgj" localSheetId="19" hidden="1">{"'Sheet1'!$L$16"}</definedName>
    <definedName name="fhgj" localSheetId="20" hidden="1">{"'Sheet1'!$L$16"}</definedName>
    <definedName name="fhgj" localSheetId="22" hidden="1">{"'Sheet1'!$L$16"}</definedName>
    <definedName name="fhgj" localSheetId="24" hidden="1">{"'Sheet1'!$L$16"}</definedName>
    <definedName name="fhgj" localSheetId="28" hidden="1">{"'Sheet1'!$L$16"}</definedName>
    <definedName name="fhgj" localSheetId="14" hidden="1">{"'Sheet1'!$L$16"}</definedName>
    <definedName name="fhgj" hidden="1">{"'Sheet1'!$L$16"}</definedName>
    <definedName name="fhgjfghfghgf" localSheetId="12" hidden="1">{#N/A,#N/A,FALSE,"CCTV"}</definedName>
    <definedName name="fhgjfghfghgf" localSheetId="11" hidden="1">{#N/A,#N/A,FALSE,"CCTV"}</definedName>
    <definedName name="fhgjfghfghgf" localSheetId="13" hidden="1">{#N/A,#N/A,FALSE,"CCTV"}</definedName>
    <definedName name="fhgjfghfghgf" localSheetId="16" hidden="1">{#N/A,#N/A,FALSE,"CCTV"}</definedName>
    <definedName name="fhgjfghfghgf" localSheetId="21" hidden="1">{#N/A,#N/A,FALSE,"CCTV"}</definedName>
    <definedName name="fhgjfghfghgf" localSheetId="18" hidden="1">{#N/A,#N/A,FALSE,"CCTV"}</definedName>
    <definedName name="fhgjfghfghgf" localSheetId="19" hidden="1">{#N/A,#N/A,FALSE,"CCTV"}</definedName>
    <definedName name="fhgjfghfghgf" localSheetId="20" hidden="1">{#N/A,#N/A,FALSE,"CCTV"}</definedName>
    <definedName name="fhgjfghfghgf" localSheetId="22" hidden="1">{#N/A,#N/A,FALSE,"CCTV"}</definedName>
    <definedName name="fhgjfghfghgf" localSheetId="24" hidden="1">{#N/A,#N/A,FALSE,"CCTV"}</definedName>
    <definedName name="fhgjfghfghgf" localSheetId="28" hidden="1">{#N/A,#N/A,FALSE,"CCTV"}</definedName>
    <definedName name="fhgjfghfghgf" localSheetId="14" hidden="1">{#N/A,#N/A,FALSE,"CCTV"}</definedName>
    <definedName name="fhgjfghfghgf" hidden="1">{#N/A,#N/A,FALSE,"CCTV"}</definedName>
    <definedName name="fhgs" localSheetId="12" hidden="1">{"'Sheet1'!$L$16"}</definedName>
    <definedName name="fhgs" localSheetId="11" hidden="1">{"'Sheet1'!$L$16"}</definedName>
    <definedName name="fhgs" localSheetId="13" hidden="1">{"'Sheet1'!$L$16"}</definedName>
    <definedName name="fhgs" localSheetId="16" hidden="1">{"'Sheet1'!$L$16"}</definedName>
    <definedName name="fhgs" localSheetId="21" hidden="1">{"'Sheet1'!$L$16"}</definedName>
    <definedName name="fhgs" localSheetId="18" hidden="1">{"'Sheet1'!$L$16"}</definedName>
    <definedName name="fhgs" localSheetId="19" hidden="1">{"'Sheet1'!$L$16"}</definedName>
    <definedName name="fhgs" localSheetId="20" hidden="1">{"'Sheet1'!$L$16"}</definedName>
    <definedName name="fhgs" localSheetId="22" hidden="1">{"'Sheet1'!$L$16"}</definedName>
    <definedName name="fhgs" localSheetId="24" hidden="1">{"'Sheet1'!$L$16"}</definedName>
    <definedName name="fhgs" localSheetId="28" hidden="1">{"'Sheet1'!$L$16"}</definedName>
    <definedName name="fhgs" localSheetId="14" hidden="1">{"'Sheet1'!$L$16"}</definedName>
    <definedName name="fhgs" hidden="1">{"'Sheet1'!$L$16"}</definedName>
    <definedName name="fhHgy" localSheetId="12" hidden="1">{"'Sheet1'!$L$16"}</definedName>
    <definedName name="fhHgy" localSheetId="11" hidden="1">{"'Sheet1'!$L$16"}</definedName>
    <definedName name="fhHgy" localSheetId="13" hidden="1">{"'Sheet1'!$L$16"}</definedName>
    <definedName name="fhHgy" localSheetId="16" hidden="1">{"'Sheet1'!$L$16"}</definedName>
    <definedName name="fhHgy" localSheetId="21" hidden="1">{"'Sheet1'!$L$16"}</definedName>
    <definedName name="fhHgy" localSheetId="18" hidden="1">{"'Sheet1'!$L$16"}</definedName>
    <definedName name="fhHgy" localSheetId="19" hidden="1">{"'Sheet1'!$L$16"}</definedName>
    <definedName name="fhHgy" localSheetId="20" hidden="1">{"'Sheet1'!$L$16"}</definedName>
    <definedName name="fhHgy" localSheetId="22" hidden="1">{"'Sheet1'!$L$16"}</definedName>
    <definedName name="fhHgy" localSheetId="24" hidden="1">{"'Sheet1'!$L$16"}</definedName>
    <definedName name="fhHgy" localSheetId="28" hidden="1">{"'Sheet1'!$L$16"}</definedName>
    <definedName name="fhHgy" localSheetId="14" hidden="1">{"'Sheet1'!$L$16"}</definedName>
    <definedName name="fhHgy" hidden="1">{"'Sheet1'!$L$16"}</definedName>
    <definedName name="fhhh" localSheetId="12" hidden="1">{"'Sheet1'!$L$16"}</definedName>
    <definedName name="fhhh" localSheetId="11" hidden="1">{"'Sheet1'!$L$16"}</definedName>
    <definedName name="fhhh" localSheetId="13" hidden="1">{"'Sheet1'!$L$16"}</definedName>
    <definedName name="fhhh" localSheetId="16" hidden="1">{"'Sheet1'!$L$16"}</definedName>
    <definedName name="fhhh" localSheetId="21" hidden="1">{"'Sheet1'!$L$16"}</definedName>
    <definedName name="fhhh" localSheetId="18" hidden="1">{"'Sheet1'!$L$16"}</definedName>
    <definedName name="fhhh" localSheetId="19" hidden="1">{"'Sheet1'!$L$16"}</definedName>
    <definedName name="fhhh" localSheetId="20" hidden="1">{"'Sheet1'!$L$16"}</definedName>
    <definedName name="fhhh" localSheetId="22" hidden="1">{"'Sheet1'!$L$16"}</definedName>
    <definedName name="fhhh" localSheetId="24" hidden="1">{"'Sheet1'!$L$16"}</definedName>
    <definedName name="fhhh" localSheetId="28" hidden="1">{"'Sheet1'!$L$16"}</definedName>
    <definedName name="fhhh" localSheetId="14" hidden="1">{"'Sheet1'!$L$16"}</definedName>
    <definedName name="fhhh" hidden="1">{"'Sheet1'!$L$16"}</definedName>
    <definedName name="FHJHJHG" localSheetId="12" hidden="1">{"'Sheet1'!$L$16"}</definedName>
    <definedName name="FHJHJHG" localSheetId="11" hidden="1">{"'Sheet1'!$L$16"}</definedName>
    <definedName name="FHJHJHG" localSheetId="13" hidden="1">{"'Sheet1'!$L$16"}</definedName>
    <definedName name="FHJHJHG" localSheetId="16" hidden="1">{"'Sheet1'!$L$16"}</definedName>
    <definedName name="FHJHJHG" localSheetId="21" hidden="1">{"'Sheet1'!$L$16"}</definedName>
    <definedName name="FHJHJHG" localSheetId="18" hidden="1">{"'Sheet1'!$L$16"}</definedName>
    <definedName name="FHJHJHG" localSheetId="19" hidden="1">{"'Sheet1'!$L$16"}</definedName>
    <definedName name="FHJHJHG" localSheetId="20" hidden="1">{"'Sheet1'!$L$16"}</definedName>
    <definedName name="FHJHJHG" localSheetId="22" hidden="1">{"'Sheet1'!$L$16"}</definedName>
    <definedName name="FHJHJHG" localSheetId="24" hidden="1">{"'Sheet1'!$L$16"}</definedName>
    <definedName name="FHJHJHG" localSheetId="28" hidden="1">{"'Sheet1'!$L$16"}</definedName>
    <definedName name="FHJHJHG" localSheetId="14" hidden="1">{"'Sheet1'!$L$16"}</definedName>
    <definedName name="FHJHJHG" hidden="1">{"'Sheet1'!$L$16"}</definedName>
    <definedName name="fhjjh" localSheetId="12" hidden="1">{"'Sheet1'!$L$16"}</definedName>
    <definedName name="fhjjh" localSheetId="11" hidden="1">{"'Sheet1'!$L$16"}</definedName>
    <definedName name="fhjjh" localSheetId="13" hidden="1">{"'Sheet1'!$L$16"}</definedName>
    <definedName name="fhjjh" localSheetId="16" hidden="1">{"'Sheet1'!$L$16"}</definedName>
    <definedName name="fhjjh" localSheetId="21" hidden="1">{"'Sheet1'!$L$16"}</definedName>
    <definedName name="fhjjh" localSheetId="18" hidden="1">{"'Sheet1'!$L$16"}</definedName>
    <definedName name="fhjjh" localSheetId="19" hidden="1">{"'Sheet1'!$L$16"}</definedName>
    <definedName name="fhjjh" localSheetId="20" hidden="1">{"'Sheet1'!$L$16"}</definedName>
    <definedName name="fhjjh" localSheetId="22" hidden="1">{"'Sheet1'!$L$16"}</definedName>
    <definedName name="fhjjh" localSheetId="24" hidden="1">{"'Sheet1'!$L$16"}</definedName>
    <definedName name="fhjjh" localSheetId="28" hidden="1">{"'Sheet1'!$L$16"}</definedName>
    <definedName name="fhjjh" localSheetId="14" hidden="1">{"'Sheet1'!$L$16"}</definedName>
    <definedName name="fhjjh" hidden="1">{"'Sheet1'!$L$16"}</definedName>
    <definedName name="fhk" localSheetId="12" hidden="1">{0}</definedName>
    <definedName name="fhk" localSheetId="11" hidden="1">{0}</definedName>
    <definedName name="fhk" localSheetId="13" hidden="1">{0}</definedName>
    <definedName name="fhk" localSheetId="16" hidden="1">{0}</definedName>
    <definedName name="fhk" localSheetId="21" hidden="1">{0}</definedName>
    <definedName name="fhk" localSheetId="18" hidden="1">{0}</definedName>
    <definedName name="fhk" localSheetId="19" hidden="1">{0}</definedName>
    <definedName name="fhk" localSheetId="20" hidden="1">{0}</definedName>
    <definedName name="fhk" localSheetId="22" hidden="1">{0}</definedName>
    <definedName name="fhk" localSheetId="24" hidden="1">{0}</definedName>
    <definedName name="fhk" localSheetId="28" hidden="1">{0}</definedName>
    <definedName name="fhk" localSheetId="14" hidden="1">{0}</definedName>
    <definedName name="fhk" hidden="1">{0}</definedName>
    <definedName name="fhrtrehr" localSheetId="12" hidden="1">{"'Sheet1'!$L$16"}</definedName>
    <definedName name="fhrtrehr" localSheetId="11" hidden="1">{"'Sheet1'!$L$16"}</definedName>
    <definedName name="fhrtrehr" localSheetId="13" hidden="1">{"'Sheet1'!$L$16"}</definedName>
    <definedName name="fhrtrehr" localSheetId="16" hidden="1">{"'Sheet1'!$L$16"}</definedName>
    <definedName name="fhrtrehr" localSheetId="21" hidden="1">{"'Sheet1'!$L$16"}</definedName>
    <definedName name="fhrtrehr" localSheetId="18" hidden="1">{"'Sheet1'!$L$16"}</definedName>
    <definedName name="fhrtrehr" localSheetId="19" hidden="1">{"'Sheet1'!$L$16"}</definedName>
    <definedName name="fhrtrehr" localSheetId="20" hidden="1">{"'Sheet1'!$L$16"}</definedName>
    <definedName name="fhrtrehr" localSheetId="22" hidden="1">{"'Sheet1'!$L$16"}</definedName>
    <definedName name="fhrtrehr" localSheetId="24" hidden="1">{"'Sheet1'!$L$16"}</definedName>
    <definedName name="fhrtrehr" localSheetId="28" hidden="1">{"'Sheet1'!$L$16"}</definedName>
    <definedName name="fhrtrehr" localSheetId="14" hidden="1">{"'Sheet1'!$L$16"}</definedName>
    <definedName name="fhrtrehr" hidden="1">{"'Sheet1'!$L$16"}</definedName>
    <definedName name="fhtđhêhd" localSheetId="12" hidden="1">{"Offgrid",#N/A,FALSE,"OFFGRID";"Region",#N/A,FALSE,"REGION";"Offgrid -2",#N/A,FALSE,"OFFGRID";"WTP",#N/A,FALSE,"WTP";"WTP -2",#N/A,FALSE,"WTP";"Project",#N/A,FALSE,"PROJECT";"Summary -2",#N/A,FALSE,"SUMMARY"}</definedName>
    <definedName name="fhtđhêhd" localSheetId="11" hidden="1">{"Offgrid",#N/A,FALSE,"OFFGRID";"Region",#N/A,FALSE,"REGION";"Offgrid -2",#N/A,FALSE,"OFFGRID";"WTP",#N/A,FALSE,"WTP";"WTP -2",#N/A,FALSE,"WTP";"Project",#N/A,FALSE,"PROJECT";"Summary -2",#N/A,FALSE,"SUMMARY"}</definedName>
    <definedName name="fhtđhêhd" localSheetId="13" hidden="1">{"Offgrid",#N/A,FALSE,"OFFGRID";"Region",#N/A,FALSE,"REGION";"Offgrid -2",#N/A,FALSE,"OFFGRID";"WTP",#N/A,FALSE,"WTP";"WTP -2",#N/A,FALSE,"WTP";"Project",#N/A,FALSE,"PROJECT";"Summary -2",#N/A,FALSE,"SUMMARY"}</definedName>
    <definedName name="fhtđhêhd" localSheetId="16" hidden="1">{"Offgrid",#N/A,FALSE,"OFFGRID";"Region",#N/A,FALSE,"REGION";"Offgrid -2",#N/A,FALSE,"OFFGRID";"WTP",#N/A,FALSE,"WTP";"WTP -2",#N/A,FALSE,"WTP";"Project",#N/A,FALSE,"PROJECT";"Summary -2",#N/A,FALSE,"SUMMARY"}</definedName>
    <definedName name="fhtđhêhd" localSheetId="21" hidden="1">{"Offgrid",#N/A,FALSE,"OFFGRID";"Region",#N/A,FALSE,"REGION";"Offgrid -2",#N/A,FALSE,"OFFGRID";"WTP",#N/A,FALSE,"WTP";"WTP -2",#N/A,FALSE,"WTP";"Project",#N/A,FALSE,"PROJECT";"Summary -2",#N/A,FALSE,"SUMMARY"}</definedName>
    <definedName name="fhtđhêhd" localSheetId="18" hidden="1">{"Offgrid",#N/A,FALSE,"OFFGRID";"Region",#N/A,FALSE,"REGION";"Offgrid -2",#N/A,FALSE,"OFFGRID";"WTP",#N/A,FALSE,"WTP";"WTP -2",#N/A,FALSE,"WTP";"Project",#N/A,FALSE,"PROJECT";"Summary -2",#N/A,FALSE,"SUMMARY"}</definedName>
    <definedName name="fhtđhêhd" localSheetId="19" hidden="1">{"Offgrid",#N/A,FALSE,"OFFGRID";"Region",#N/A,FALSE,"REGION";"Offgrid -2",#N/A,FALSE,"OFFGRID";"WTP",#N/A,FALSE,"WTP";"WTP -2",#N/A,FALSE,"WTP";"Project",#N/A,FALSE,"PROJECT";"Summary -2",#N/A,FALSE,"SUMMARY"}</definedName>
    <definedName name="fhtđhêhd" localSheetId="20" hidden="1">{"Offgrid",#N/A,FALSE,"OFFGRID";"Region",#N/A,FALSE,"REGION";"Offgrid -2",#N/A,FALSE,"OFFGRID";"WTP",#N/A,FALSE,"WTP";"WTP -2",#N/A,FALSE,"WTP";"Project",#N/A,FALSE,"PROJECT";"Summary -2",#N/A,FALSE,"SUMMARY"}</definedName>
    <definedName name="fhtđhêhd" localSheetId="22" hidden="1">{"Offgrid",#N/A,FALSE,"OFFGRID";"Region",#N/A,FALSE,"REGION";"Offgrid -2",#N/A,FALSE,"OFFGRID";"WTP",#N/A,FALSE,"WTP";"WTP -2",#N/A,FALSE,"WTP";"Project",#N/A,FALSE,"PROJECT";"Summary -2",#N/A,FALSE,"SUMMARY"}</definedName>
    <definedName name="fhtđhêhd" localSheetId="24" hidden="1">{"Offgrid",#N/A,FALSE,"OFFGRID";"Region",#N/A,FALSE,"REGION";"Offgrid -2",#N/A,FALSE,"OFFGRID";"WTP",#N/A,FALSE,"WTP";"WTP -2",#N/A,FALSE,"WTP";"Project",#N/A,FALSE,"PROJECT";"Summary -2",#N/A,FALSE,"SUMMARY"}</definedName>
    <definedName name="fhtđhêhd" localSheetId="28" hidden="1">{"Offgrid",#N/A,FALSE,"OFFGRID";"Region",#N/A,FALSE,"REGION";"Offgrid -2",#N/A,FALSE,"OFFGRID";"WTP",#N/A,FALSE,"WTP";"WTP -2",#N/A,FALSE,"WTP";"Project",#N/A,FALSE,"PROJECT";"Summary -2",#N/A,FALSE,"SUMMARY"}</definedName>
    <definedName name="fhtđhêhd" localSheetId="14" hidden="1">{"Offgrid",#N/A,FALSE,"OFFGRID";"Region",#N/A,FALSE,"REGION";"Offgrid -2",#N/A,FALSE,"OFFGRID";"WTP",#N/A,FALSE,"WTP";"WTP -2",#N/A,FALSE,"WTP";"Project",#N/A,FALSE,"PROJECT";"Summary -2",#N/A,FALSE,"SUMMARY"}</definedName>
    <definedName name="fhtđhêhd" hidden="1">{"Offgrid",#N/A,FALSE,"OFFGRID";"Region",#N/A,FALSE,"REGION";"Offgrid -2",#N/A,FALSE,"OFFGRID";"WTP",#N/A,FALSE,"WTP";"WTP -2",#N/A,FALSE,"WTP";"Project",#N/A,FALSE,"PROJECT";"Summary -2",#N/A,FALSE,"SUMMARY"}</definedName>
    <definedName name="fhu" hidden="1">#REF!</definedName>
    <definedName name="FI_12">4820</definedName>
    <definedName name="Fil">#REF!</definedName>
    <definedName name="fill" hidden="1">#REF!</definedName>
    <definedName name="FILL1" hidden="1">#REF!</definedName>
    <definedName name="FILLL" hidden="1">#REF!</definedName>
    <definedName name="FINAL">#N/A</definedName>
    <definedName name="FindLink_Substitution" localSheetId="12" hidden="1">{"Offgrid"}</definedName>
    <definedName name="FindLink_Substitution" localSheetId="11" hidden="1">{"Offgrid"}</definedName>
    <definedName name="FindLink_Substitution" localSheetId="13" hidden="1">{"Offgrid"}</definedName>
    <definedName name="FindLink_Substitution" localSheetId="16" hidden="1">{"Offgrid"}</definedName>
    <definedName name="FindLink_Substitution" localSheetId="21" hidden="1">{"Offgrid"}</definedName>
    <definedName name="FindLink_Substitution" localSheetId="18" hidden="1">{"Offgrid"}</definedName>
    <definedName name="FindLink_Substitution" localSheetId="19" hidden="1">{"Offgrid"}</definedName>
    <definedName name="FindLink_Substitution" localSheetId="20" hidden="1">{"Offgrid"}</definedName>
    <definedName name="FindLink_Substitution" localSheetId="22" hidden="1">{"Offgrid"}</definedName>
    <definedName name="FindLink_Substitution" localSheetId="24" hidden="1">{"Offgrid"}</definedName>
    <definedName name="FindLink_Substitution" localSheetId="28" hidden="1">{"Offgrid"}</definedName>
    <definedName name="FindLink_Substitution" localSheetId="14" hidden="1">{"Offgrid"}</definedName>
    <definedName name="FindLink_Substitution" hidden="1">{"Offgrid"}</definedName>
    <definedName name="Fire">#REF!</definedName>
    <definedName name="FIRST" localSheetId="12">{"'Sheet1'!$L$16"}</definedName>
    <definedName name="FIRST" localSheetId="11">{"'Sheet1'!$L$16"}</definedName>
    <definedName name="FIRST" localSheetId="13">{"'Sheet1'!$L$16"}</definedName>
    <definedName name="FIRST" localSheetId="16">{"'Sheet1'!$L$16"}</definedName>
    <definedName name="FIRST" localSheetId="21">{"'Sheet1'!$L$16"}</definedName>
    <definedName name="FIRST" localSheetId="18">{"'Sheet1'!$L$16"}</definedName>
    <definedName name="FIRST" localSheetId="19">{"'Sheet1'!$L$16"}</definedName>
    <definedName name="FIRST" localSheetId="20">{"'Sheet1'!$L$16"}</definedName>
    <definedName name="FIRST" localSheetId="22">{"'Sheet1'!$L$16"}</definedName>
    <definedName name="FIRST" localSheetId="24">{"'Sheet1'!$L$16"}</definedName>
    <definedName name="FIRST" localSheetId="28">{"'Sheet1'!$L$16"}</definedName>
    <definedName name="FIRST" localSheetId="14">{"'Sheet1'!$L$16"}</definedName>
    <definedName name="FIRST">{"'Sheet1'!$L$16"}</definedName>
    <definedName name="FIT">#N/A</definedName>
    <definedName name="FIT_3">#N/A</definedName>
    <definedName name="FIT_7">#N/A</definedName>
    <definedName name="FITT2">#N/A</definedName>
    <definedName name="FITT2_3">#N/A</definedName>
    <definedName name="FITT2_7">#N/A</definedName>
    <definedName name="FITTING2">#N/A</definedName>
    <definedName name="FITTING2_3">#N/A</definedName>
    <definedName name="FITTING2_7">#N/A</definedName>
    <definedName name="Fixedoverhead"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xedoverhea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iyu" localSheetId="12" hidden="1">{"'Break down'!$A$4"}</definedName>
    <definedName name="fiyu" localSheetId="11" hidden="1">{"'Break down'!$A$4"}</definedName>
    <definedName name="fiyu" localSheetId="13" hidden="1">{"'Break down'!$A$4"}</definedName>
    <definedName name="fiyu" localSheetId="16" hidden="1">{"'Break down'!$A$4"}</definedName>
    <definedName name="fiyu" localSheetId="21" hidden="1">{"'Break down'!$A$4"}</definedName>
    <definedName name="fiyu" localSheetId="18" hidden="1">{"'Break down'!$A$4"}</definedName>
    <definedName name="fiyu" localSheetId="19" hidden="1">{"'Break down'!$A$4"}</definedName>
    <definedName name="fiyu" localSheetId="20" hidden="1">{"'Break down'!$A$4"}</definedName>
    <definedName name="fiyu" localSheetId="22" hidden="1">{"'Break down'!$A$4"}</definedName>
    <definedName name="fiyu" localSheetId="24" hidden="1">{"'Break down'!$A$4"}</definedName>
    <definedName name="fiyu" localSheetId="28" hidden="1">{"'Break down'!$A$4"}</definedName>
    <definedName name="fiyu" localSheetId="14" hidden="1">{"'Break down'!$A$4"}</definedName>
    <definedName name="fiyu" hidden="1">{"'Break down'!$A$4"}</definedName>
    <definedName name="fjdalöfjdsalköfdjsalö" localSheetId="12" hidden="1">{#N/A,#N/A,TRUE,"Cover sheet";#N/A,#N/A,TRUE,"INPUTS";#N/A,#N/A,TRUE,"OUTPUTS";#N/A,#N/A,TRUE,"VALUATION"}</definedName>
    <definedName name="fjdalöfjdsalköfdjsalö" localSheetId="11" hidden="1">{#N/A,#N/A,TRUE,"Cover sheet";#N/A,#N/A,TRUE,"INPUTS";#N/A,#N/A,TRUE,"OUTPUTS";#N/A,#N/A,TRUE,"VALUATION"}</definedName>
    <definedName name="fjdalöfjdsalköfdjsalö" localSheetId="13" hidden="1">{#N/A,#N/A,TRUE,"Cover sheet";#N/A,#N/A,TRUE,"INPUTS";#N/A,#N/A,TRUE,"OUTPUTS";#N/A,#N/A,TRUE,"VALUATION"}</definedName>
    <definedName name="fjdalöfjdsalköfdjsalö" localSheetId="16" hidden="1">{#N/A,#N/A,TRUE,"Cover sheet";#N/A,#N/A,TRUE,"INPUTS";#N/A,#N/A,TRUE,"OUTPUTS";#N/A,#N/A,TRUE,"VALUATION"}</definedName>
    <definedName name="fjdalöfjdsalköfdjsalö" localSheetId="21" hidden="1">{#N/A,#N/A,TRUE,"Cover sheet";#N/A,#N/A,TRUE,"INPUTS";#N/A,#N/A,TRUE,"OUTPUTS";#N/A,#N/A,TRUE,"VALUATION"}</definedName>
    <definedName name="fjdalöfjdsalköfdjsalö" localSheetId="18" hidden="1">{#N/A,#N/A,TRUE,"Cover sheet";#N/A,#N/A,TRUE,"INPUTS";#N/A,#N/A,TRUE,"OUTPUTS";#N/A,#N/A,TRUE,"VALUATION"}</definedName>
    <definedName name="fjdalöfjdsalköfdjsalö" localSheetId="19" hidden="1">{#N/A,#N/A,TRUE,"Cover sheet";#N/A,#N/A,TRUE,"INPUTS";#N/A,#N/A,TRUE,"OUTPUTS";#N/A,#N/A,TRUE,"VALUATION"}</definedName>
    <definedName name="fjdalöfjdsalköfdjsalö" localSheetId="20" hidden="1">{#N/A,#N/A,TRUE,"Cover sheet";#N/A,#N/A,TRUE,"INPUTS";#N/A,#N/A,TRUE,"OUTPUTS";#N/A,#N/A,TRUE,"VALUATION"}</definedName>
    <definedName name="fjdalöfjdsalköfdjsalö" localSheetId="22" hidden="1">{#N/A,#N/A,TRUE,"Cover sheet";#N/A,#N/A,TRUE,"INPUTS";#N/A,#N/A,TRUE,"OUTPUTS";#N/A,#N/A,TRUE,"VALUATION"}</definedName>
    <definedName name="fjdalöfjdsalköfdjsalö" localSheetId="24" hidden="1">{#N/A,#N/A,TRUE,"Cover sheet";#N/A,#N/A,TRUE,"INPUTS";#N/A,#N/A,TRUE,"OUTPUTS";#N/A,#N/A,TRUE,"VALUATION"}</definedName>
    <definedName name="fjdalöfjdsalköfdjsalö" localSheetId="28" hidden="1">{#N/A,#N/A,TRUE,"Cover sheet";#N/A,#N/A,TRUE,"INPUTS";#N/A,#N/A,TRUE,"OUTPUTS";#N/A,#N/A,TRUE,"VALUATION"}</definedName>
    <definedName name="fjdalöfjdsalköfdjsalö" localSheetId="14" hidden="1">{#N/A,#N/A,TRUE,"Cover sheet";#N/A,#N/A,TRUE,"INPUTS";#N/A,#N/A,TRUE,"OUTPUTS";#N/A,#N/A,TRUE,"VALUATION"}</definedName>
    <definedName name="fjdalöfjdsalköfdjsalö" hidden="1">{#N/A,#N/A,TRUE,"Cover sheet";#N/A,#N/A,TRUE,"INPUTS";#N/A,#N/A,TRUE,"OUTPUTS";#N/A,#N/A,TRUE,"VALUATION"}</definedName>
    <definedName name="fjgfjgfd" hidden="1">#REF!</definedName>
    <definedName name="fjgjjhl" localSheetId="12" hidden="1">{"'용역비'!$A$4:$C$8"}</definedName>
    <definedName name="fjgjjhl" localSheetId="11" hidden="1">{"'용역비'!$A$4:$C$8"}</definedName>
    <definedName name="fjgjjhl" localSheetId="13" hidden="1">{"'용역비'!$A$4:$C$8"}</definedName>
    <definedName name="fjgjjhl" localSheetId="16" hidden="1">{"'용역비'!$A$4:$C$8"}</definedName>
    <definedName name="fjgjjhl" localSheetId="21" hidden="1">{"'용역비'!$A$4:$C$8"}</definedName>
    <definedName name="fjgjjhl" localSheetId="18" hidden="1">{"'용역비'!$A$4:$C$8"}</definedName>
    <definedName name="fjgjjhl" localSheetId="19" hidden="1">{"'용역비'!$A$4:$C$8"}</definedName>
    <definedName name="fjgjjhl" localSheetId="20" hidden="1">{"'용역비'!$A$4:$C$8"}</definedName>
    <definedName name="fjgjjhl" localSheetId="22" hidden="1">{"'용역비'!$A$4:$C$8"}</definedName>
    <definedName name="fjgjjhl" localSheetId="24" hidden="1">{"'용역비'!$A$4:$C$8"}</definedName>
    <definedName name="fjgjjhl" localSheetId="28" hidden="1">{"'용역비'!$A$4:$C$8"}</definedName>
    <definedName name="fjgjjhl" localSheetId="14" hidden="1">{"'용역비'!$A$4:$C$8"}</definedName>
    <definedName name="fjgjjhl" hidden="1">{"'용역비'!$A$4:$C$8"}</definedName>
    <definedName name="FJHGJK" localSheetId="12" hidden="1">{#N/A,#N/A,FALSE,"운반시간"}</definedName>
    <definedName name="FJHGJK" localSheetId="11" hidden="1">{#N/A,#N/A,FALSE,"운반시간"}</definedName>
    <definedName name="FJHGJK" localSheetId="13" hidden="1">{#N/A,#N/A,FALSE,"운반시간"}</definedName>
    <definedName name="FJHGJK" localSheetId="16" hidden="1">{#N/A,#N/A,FALSE,"운반시간"}</definedName>
    <definedName name="FJHGJK" localSheetId="21" hidden="1">{#N/A,#N/A,FALSE,"운반시간"}</definedName>
    <definedName name="FJHGJK" localSheetId="18" hidden="1">{#N/A,#N/A,FALSE,"운반시간"}</definedName>
    <definedName name="FJHGJK" localSheetId="19" hidden="1">{#N/A,#N/A,FALSE,"운반시간"}</definedName>
    <definedName name="FJHGJK" localSheetId="20" hidden="1">{#N/A,#N/A,FALSE,"운반시간"}</definedName>
    <definedName name="FJHGJK" localSheetId="22" hidden="1">{#N/A,#N/A,FALSE,"운반시간"}</definedName>
    <definedName name="FJHGJK" localSheetId="24" hidden="1">{#N/A,#N/A,FALSE,"운반시간"}</definedName>
    <definedName name="FJHGJK" localSheetId="28" hidden="1">{#N/A,#N/A,FALSE,"운반시간"}</definedName>
    <definedName name="FJHGJK" localSheetId="14" hidden="1">{#N/A,#N/A,FALSE,"운반시간"}</definedName>
    <definedName name="FJHGJK" hidden="1">{#N/A,#N/A,FALSE,"운반시간"}</definedName>
    <definedName name="fjladjfla" hidden="1">5</definedName>
    <definedName name="FJY" localSheetId="12" hidden="1">{"'Sheet1'!$L$16"}</definedName>
    <definedName name="FJY" localSheetId="11" hidden="1">{"'Sheet1'!$L$16"}</definedName>
    <definedName name="FJY" localSheetId="13" hidden="1">{"'Sheet1'!$L$16"}</definedName>
    <definedName name="FJY" localSheetId="16" hidden="1">{"'Sheet1'!$L$16"}</definedName>
    <definedName name="FJY" localSheetId="21" hidden="1">{"'Sheet1'!$L$16"}</definedName>
    <definedName name="FJY" localSheetId="18" hidden="1">{"'Sheet1'!$L$16"}</definedName>
    <definedName name="FJY" localSheetId="19" hidden="1">{"'Sheet1'!$L$16"}</definedName>
    <definedName name="FJY" localSheetId="20" hidden="1">{"'Sheet1'!$L$16"}</definedName>
    <definedName name="FJY" localSheetId="22" hidden="1">{"'Sheet1'!$L$16"}</definedName>
    <definedName name="FJY" localSheetId="24" hidden="1">{"'Sheet1'!$L$16"}</definedName>
    <definedName name="FJY" localSheetId="28" hidden="1">{"'Sheet1'!$L$16"}</definedName>
    <definedName name="FJY" localSheetId="14" hidden="1">{"'Sheet1'!$L$16"}</definedName>
    <definedName name="FJY" hidden="1">{"'Sheet1'!$L$16"}</definedName>
    <definedName name="FK" localSheetId="12" hidden="1">{"'용역비'!$A$4:$C$8"}</definedName>
    <definedName name="FK" localSheetId="11" hidden="1">{"'용역비'!$A$4:$C$8"}</definedName>
    <definedName name="FK" localSheetId="13" hidden="1">{"'용역비'!$A$4:$C$8"}</definedName>
    <definedName name="FK" localSheetId="16" hidden="1">{"'용역비'!$A$4:$C$8"}</definedName>
    <definedName name="FK" localSheetId="21" hidden="1">{"'용역비'!$A$4:$C$8"}</definedName>
    <definedName name="FK" localSheetId="18" hidden="1">{"'용역비'!$A$4:$C$8"}</definedName>
    <definedName name="FK" localSheetId="19" hidden="1">{"'용역비'!$A$4:$C$8"}</definedName>
    <definedName name="FK" localSheetId="20" hidden="1">{"'용역비'!$A$4:$C$8"}</definedName>
    <definedName name="FK" localSheetId="22" hidden="1">{"'용역비'!$A$4:$C$8"}</definedName>
    <definedName name="FK" localSheetId="24" hidden="1">{"'용역비'!$A$4:$C$8"}</definedName>
    <definedName name="FK" localSheetId="28" hidden="1">{"'용역비'!$A$4:$C$8"}</definedName>
    <definedName name="FK" localSheetId="14" hidden="1">{"'용역비'!$A$4:$C$8"}</definedName>
    <definedName name="FK" hidden="1">{"'용역비'!$A$4:$C$8"}</definedName>
    <definedName name="FK_1" localSheetId="12" hidden="1">{"'용역비'!$A$4:$C$8"}</definedName>
    <definedName name="FK_1" localSheetId="11" hidden="1">{"'용역비'!$A$4:$C$8"}</definedName>
    <definedName name="FK_1" localSheetId="13" hidden="1">{"'용역비'!$A$4:$C$8"}</definedName>
    <definedName name="FK_1" localSheetId="16" hidden="1">{"'용역비'!$A$4:$C$8"}</definedName>
    <definedName name="FK_1" localSheetId="21" hidden="1">{"'용역비'!$A$4:$C$8"}</definedName>
    <definedName name="FK_1" localSheetId="18" hidden="1">{"'용역비'!$A$4:$C$8"}</definedName>
    <definedName name="FK_1" localSheetId="19" hidden="1">{"'용역비'!$A$4:$C$8"}</definedName>
    <definedName name="FK_1" localSheetId="20" hidden="1">{"'용역비'!$A$4:$C$8"}</definedName>
    <definedName name="FK_1" localSheetId="22" hidden="1">{"'용역비'!$A$4:$C$8"}</definedName>
    <definedName name="FK_1" localSheetId="24" hidden="1">{"'용역비'!$A$4:$C$8"}</definedName>
    <definedName name="FK_1" localSheetId="28" hidden="1">{"'용역비'!$A$4:$C$8"}</definedName>
    <definedName name="FK_1" localSheetId="14" hidden="1">{"'용역비'!$A$4:$C$8"}</definedName>
    <definedName name="FK_1" hidden="1">{"'용역비'!$A$4:$C$8"}</definedName>
    <definedName name="FK_2" localSheetId="12" hidden="1">{"'용역비'!$A$4:$C$8"}</definedName>
    <definedName name="FK_2" localSheetId="11" hidden="1">{"'용역비'!$A$4:$C$8"}</definedName>
    <definedName name="FK_2" localSheetId="13" hidden="1">{"'용역비'!$A$4:$C$8"}</definedName>
    <definedName name="FK_2" localSheetId="16" hidden="1">{"'용역비'!$A$4:$C$8"}</definedName>
    <definedName name="FK_2" localSheetId="21" hidden="1">{"'용역비'!$A$4:$C$8"}</definedName>
    <definedName name="FK_2" localSheetId="18" hidden="1">{"'용역비'!$A$4:$C$8"}</definedName>
    <definedName name="FK_2" localSheetId="19" hidden="1">{"'용역비'!$A$4:$C$8"}</definedName>
    <definedName name="FK_2" localSheetId="20" hidden="1">{"'용역비'!$A$4:$C$8"}</definedName>
    <definedName name="FK_2" localSheetId="22" hidden="1">{"'용역비'!$A$4:$C$8"}</definedName>
    <definedName name="FK_2" localSheetId="24" hidden="1">{"'용역비'!$A$4:$C$8"}</definedName>
    <definedName name="FK_2" localSheetId="28" hidden="1">{"'용역비'!$A$4:$C$8"}</definedName>
    <definedName name="FK_2" localSheetId="14" hidden="1">{"'용역비'!$A$4:$C$8"}</definedName>
    <definedName name="FK_2" hidden="1">{"'용역비'!$A$4:$C$8"}</definedName>
    <definedName name="FK_3" localSheetId="12" hidden="1">{"'용역비'!$A$4:$C$8"}</definedName>
    <definedName name="FK_3" localSheetId="11" hidden="1">{"'용역비'!$A$4:$C$8"}</definedName>
    <definedName name="FK_3" localSheetId="13" hidden="1">{"'용역비'!$A$4:$C$8"}</definedName>
    <definedName name="FK_3" localSheetId="16" hidden="1">{"'용역비'!$A$4:$C$8"}</definedName>
    <definedName name="FK_3" localSheetId="21" hidden="1">{"'용역비'!$A$4:$C$8"}</definedName>
    <definedName name="FK_3" localSheetId="18" hidden="1">{"'용역비'!$A$4:$C$8"}</definedName>
    <definedName name="FK_3" localSheetId="19" hidden="1">{"'용역비'!$A$4:$C$8"}</definedName>
    <definedName name="FK_3" localSheetId="20" hidden="1">{"'용역비'!$A$4:$C$8"}</definedName>
    <definedName name="FK_3" localSheetId="22" hidden="1">{"'용역비'!$A$4:$C$8"}</definedName>
    <definedName name="FK_3" localSheetId="24" hidden="1">{"'용역비'!$A$4:$C$8"}</definedName>
    <definedName name="FK_3" localSheetId="28" hidden="1">{"'용역비'!$A$4:$C$8"}</definedName>
    <definedName name="FK_3" localSheetId="14" hidden="1">{"'용역비'!$A$4:$C$8"}</definedName>
    <definedName name="FK_3" hidden="1">{"'용역비'!$A$4:$C$8"}</definedName>
    <definedName name="FK_4" localSheetId="12" hidden="1">{"'용역비'!$A$4:$C$8"}</definedName>
    <definedName name="FK_4" localSheetId="11" hidden="1">{"'용역비'!$A$4:$C$8"}</definedName>
    <definedName name="FK_4" localSheetId="13" hidden="1">{"'용역비'!$A$4:$C$8"}</definedName>
    <definedName name="FK_4" localSheetId="16" hidden="1">{"'용역비'!$A$4:$C$8"}</definedName>
    <definedName name="FK_4" localSheetId="21" hidden="1">{"'용역비'!$A$4:$C$8"}</definedName>
    <definedName name="FK_4" localSheetId="18" hidden="1">{"'용역비'!$A$4:$C$8"}</definedName>
    <definedName name="FK_4" localSheetId="19" hidden="1">{"'용역비'!$A$4:$C$8"}</definedName>
    <definedName name="FK_4" localSheetId="20" hidden="1">{"'용역비'!$A$4:$C$8"}</definedName>
    <definedName name="FK_4" localSheetId="22" hidden="1">{"'용역비'!$A$4:$C$8"}</definedName>
    <definedName name="FK_4" localSheetId="24" hidden="1">{"'용역비'!$A$4:$C$8"}</definedName>
    <definedName name="FK_4" localSheetId="28" hidden="1">{"'용역비'!$A$4:$C$8"}</definedName>
    <definedName name="FK_4" localSheetId="14" hidden="1">{"'용역비'!$A$4:$C$8"}</definedName>
    <definedName name="FK_4" hidden="1">{"'용역비'!$A$4:$C$8"}</definedName>
    <definedName name="FK_5" localSheetId="12" hidden="1">{"'용역비'!$A$4:$C$8"}</definedName>
    <definedName name="FK_5" localSheetId="11" hidden="1">{"'용역비'!$A$4:$C$8"}</definedName>
    <definedName name="FK_5" localSheetId="13" hidden="1">{"'용역비'!$A$4:$C$8"}</definedName>
    <definedName name="FK_5" localSheetId="16" hidden="1">{"'용역비'!$A$4:$C$8"}</definedName>
    <definedName name="FK_5" localSheetId="21" hidden="1">{"'용역비'!$A$4:$C$8"}</definedName>
    <definedName name="FK_5" localSheetId="18" hidden="1">{"'용역비'!$A$4:$C$8"}</definedName>
    <definedName name="FK_5" localSheetId="19" hidden="1">{"'용역비'!$A$4:$C$8"}</definedName>
    <definedName name="FK_5" localSheetId="20" hidden="1">{"'용역비'!$A$4:$C$8"}</definedName>
    <definedName name="FK_5" localSheetId="22" hidden="1">{"'용역비'!$A$4:$C$8"}</definedName>
    <definedName name="FK_5" localSheetId="24" hidden="1">{"'용역비'!$A$4:$C$8"}</definedName>
    <definedName name="FK_5" localSheetId="28" hidden="1">{"'용역비'!$A$4:$C$8"}</definedName>
    <definedName name="FK_5" localSheetId="14" hidden="1">{"'용역비'!$A$4:$C$8"}</definedName>
    <definedName name="FK_5" hidden="1">{"'용역비'!$A$4:$C$8"}</definedName>
    <definedName name="FKDJF" localSheetId="12" hidden="1">{#N/A,#N/A,TRUE,"LOADCOVE";#N/A,#N/A,TRUE,"PAGE001";#N/A,#N/A,TRUE,"PAGE002";#N/A,#N/A,TRUE,"PAGE003";#N/A,#N/A,TRUE,"PAGE004";#N/A,#N/A,TRUE,"PAGE005";#N/A,#N/A,TRUE,"PAGE006";#N/A,#N/A,TRUE,"PAGE007";#N/A,#N/A,TRUE,"PAGE008";#N/A,#N/A,TRUE,"PAGE009";#N/A,#N/A,TRUE,"PAGE010";#N/A,#N/A,TRUE,"PAGE011";#N/A,#N/A,TRUE,"PAGE012";#N/A,#N/A,TRUE,"PAGE013"}</definedName>
    <definedName name="FKDJF" localSheetId="11" hidden="1">{#N/A,#N/A,TRUE,"LOADCOVE";#N/A,#N/A,TRUE,"PAGE001";#N/A,#N/A,TRUE,"PAGE002";#N/A,#N/A,TRUE,"PAGE003";#N/A,#N/A,TRUE,"PAGE004";#N/A,#N/A,TRUE,"PAGE005";#N/A,#N/A,TRUE,"PAGE006";#N/A,#N/A,TRUE,"PAGE007";#N/A,#N/A,TRUE,"PAGE008";#N/A,#N/A,TRUE,"PAGE009";#N/A,#N/A,TRUE,"PAGE010";#N/A,#N/A,TRUE,"PAGE011";#N/A,#N/A,TRUE,"PAGE012";#N/A,#N/A,TRUE,"PAGE013"}</definedName>
    <definedName name="FKDJF" localSheetId="13" hidden="1">{#N/A,#N/A,TRUE,"LOADCOVE";#N/A,#N/A,TRUE,"PAGE001";#N/A,#N/A,TRUE,"PAGE002";#N/A,#N/A,TRUE,"PAGE003";#N/A,#N/A,TRUE,"PAGE004";#N/A,#N/A,TRUE,"PAGE005";#N/A,#N/A,TRUE,"PAGE006";#N/A,#N/A,TRUE,"PAGE007";#N/A,#N/A,TRUE,"PAGE008";#N/A,#N/A,TRUE,"PAGE009";#N/A,#N/A,TRUE,"PAGE010";#N/A,#N/A,TRUE,"PAGE011";#N/A,#N/A,TRUE,"PAGE012";#N/A,#N/A,TRUE,"PAGE013"}</definedName>
    <definedName name="FKDJF" localSheetId="16" hidden="1">{#N/A,#N/A,TRUE,"LOADCOVE";#N/A,#N/A,TRUE,"PAGE001";#N/A,#N/A,TRUE,"PAGE002";#N/A,#N/A,TRUE,"PAGE003";#N/A,#N/A,TRUE,"PAGE004";#N/A,#N/A,TRUE,"PAGE005";#N/A,#N/A,TRUE,"PAGE006";#N/A,#N/A,TRUE,"PAGE007";#N/A,#N/A,TRUE,"PAGE008";#N/A,#N/A,TRUE,"PAGE009";#N/A,#N/A,TRUE,"PAGE010";#N/A,#N/A,TRUE,"PAGE011";#N/A,#N/A,TRUE,"PAGE012";#N/A,#N/A,TRUE,"PAGE013"}</definedName>
    <definedName name="FKDJF" localSheetId="21" hidden="1">{#N/A,#N/A,TRUE,"LOADCOVE";#N/A,#N/A,TRUE,"PAGE001";#N/A,#N/A,TRUE,"PAGE002";#N/A,#N/A,TRUE,"PAGE003";#N/A,#N/A,TRUE,"PAGE004";#N/A,#N/A,TRUE,"PAGE005";#N/A,#N/A,TRUE,"PAGE006";#N/A,#N/A,TRUE,"PAGE007";#N/A,#N/A,TRUE,"PAGE008";#N/A,#N/A,TRUE,"PAGE009";#N/A,#N/A,TRUE,"PAGE010";#N/A,#N/A,TRUE,"PAGE011";#N/A,#N/A,TRUE,"PAGE012";#N/A,#N/A,TRUE,"PAGE013"}</definedName>
    <definedName name="FKDJF" localSheetId="18" hidden="1">{#N/A,#N/A,TRUE,"LOADCOVE";#N/A,#N/A,TRUE,"PAGE001";#N/A,#N/A,TRUE,"PAGE002";#N/A,#N/A,TRUE,"PAGE003";#N/A,#N/A,TRUE,"PAGE004";#N/A,#N/A,TRUE,"PAGE005";#N/A,#N/A,TRUE,"PAGE006";#N/A,#N/A,TRUE,"PAGE007";#N/A,#N/A,TRUE,"PAGE008";#N/A,#N/A,TRUE,"PAGE009";#N/A,#N/A,TRUE,"PAGE010";#N/A,#N/A,TRUE,"PAGE011";#N/A,#N/A,TRUE,"PAGE012";#N/A,#N/A,TRUE,"PAGE013"}</definedName>
    <definedName name="FKDJF" localSheetId="19" hidden="1">{#N/A,#N/A,TRUE,"LOADCOVE";#N/A,#N/A,TRUE,"PAGE001";#N/A,#N/A,TRUE,"PAGE002";#N/A,#N/A,TRUE,"PAGE003";#N/A,#N/A,TRUE,"PAGE004";#N/A,#N/A,TRUE,"PAGE005";#N/A,#N/A,TRUE,"PAGE006";#N/A,#N/A,TRUE,"PAGE007";#N/A,#N/A,TRUE,"PAGE008";#N/A,#N/A,TRUE,"PAGE009";#N/A,#N/A,TRUE,"PAGE010";#N/A,#N/A,TRUE,"PAGE011";#N/A,#N/A,TRUE,"PAGE012";#N/A,#N/A,TRUE,"PAGE013"}</definedName>
    <definedName name="FKDJF" localSheetId="20" hidden="1">{#N/A,#N/A,TRUE,"LOADCOVE";#N/A,#N/A,TRUE,"PAGE001";#N/A,#N/A,TRUE,"PAGE002";#N/A,#N/A,TRUE,"PAGE003";#N/A,#N/A,TRUE,"PAGE004";#N/A,#N/A,TRUE,"PAGE005";#N/A,#N/A,TRUE,"PAGE006";#N/A,#N/A,TRUE,"PAGE007";#N/A,#N/A,TRUE,"PAGE008";#N/A,#N/A,TRUE,"PAGE009";#N/A,#N/A,TRUE,"PAGE010";#N/A,#N/A,TRUE,"PAGE011";#N/A,#N/A,TRUE,"PAGE012";#N/A,#N/A,TRUE,"PAGE013"}</definedName>
    <definedName name="FKDJF" localSheetId="22" hidden="1">{#N/A,#N/A,TRUE,"LOADCOVE";#N/A,#N/A,TRUE,"PAGE001";#N/A,#N/A,TRUE,"PAGE002";#N/A,#N/A,TRUE,"PAGE003";#N/A,#N/A,TRUE,"PAGE004";#N/A,#N/A,TRUE,"PAGE005";#N/A,#N/A,TRUE,"PAGE006";#N/A,#N/A,TRUE,"PAGE007";#N/A,#N/A,TRUE,"PAGE008";#N/A,#N/A,TRUE,"PAGE009";#N/A,#N/A,TRUE,"PAGE010";#N/A,#N/A,TRUE,"PAGE011";#N/A,#N/A,TRUE,"PAGE012";#N/A,#N/A,TRUE,"PAGE013"}</definedName>
    <definedName name="FKDJF" localSheetId="24" hidden="1">{#N/A,#N/A,TRUE,"LOADCOVE";#N/A,#N/A,TRUE,"PAGE001";#N/A,#N/A,TRUE,"PAGE002";#N/A,#N/A,TRUE,"PAGE003";#N/A,#N/A,TRUE,"PAGE004";#N/A,#N/A,TRUE,"PAGE005";#N/A,#N/A,TRUE,"PAGE006";#N/A,#N/A,TRUE,"PAGE007";#N/A,#N/A,TRUE,"PAGE008";#N/A,#N/A,TRUE,"PAGE009";#N/A,#N/A,TRUE,"PAGE010";#N/A,#N/A,TRUE,"PAGE011";#N/A,#N/A,TRUE,"PAGE012";#N/A,#N/A,TRUE,"PAGE013"}</definedName>
    <definedName name="FKDJF" localSheetId="28" hidden="1">{#N/A,#N/A,TRUE,"LOADCOVE";#N/A,#N/A,TRUE,"PAGE001";#N/A,#N/A,TRUE,"PAGE002";#N/A,#N/A,TRUE,"PAGE003";#N/A,#N/A,TRUE,"PAGE004";#N/A,#N/A,TRUE,"PAGE005";#N/A,#N/A,TRUE,"PAGE006";#N/A,#N/A,TRUE,"PAGE007";#N/A,#N/A,TRUE,"PAGE008";#N/A,#N/A,TRUE,"PAGE009";#N/A,#N/A,TRUE,"PAGE010";#N/A,#N/A,TRUE,"PAGE011";#N/A,#N/A,TRUE,"PAGE012";#N/A,#N/A,TRUE,"PAGE013"}</definedName>
    <definedName name="FKDJF" localSheetId="14" hidden="1">{#N/A,#N/A,TRUE,"LOADCOVE";#N/A,#N/A,TRUE,"PAGE001";#N/A,#N/A,TRUE,"PAGE002";#N/A,#N/A,TRUE,"PAGE003";#N/A,#N/A,TRUE,"PAGE004";#N/A,#N/A,TRUE,"PAGE005";#N/A,#N/A,TRUE,"PAGE006";#N/A,#N/A,TRUE,"PAGE007";#N/A,#N/A,TRUE,"PAGE008";#N/A,#N/A,TRUE,"PAGE009";#N/A,#N/A,TRUE,"PAGE010";#N/A,#N/A,TRUE,"PAGE011";#N/A,#N/A,TRUE,"PAGE012";#N/A,#N/A,TRUE,"PAGE013"}</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dkglgl" localSheetId="12" hidden="1">{"'용역비'!$A$4:$C$8"}</definedName>
    <definedName name="fkdkglgl" localSheetId="11" hidden="1">{"'용역비'!$A$4:$C$8"}</definedName>
    <definedName name="fkdkglgl" localSheetId="13" hidden="1">{"'용역비'!$A$4:$C$8"}</definedName>
    <definedName name="fkdkglgl" localSheetId="16" hidden="1">{"'용역비'!$A$4:$C$8"}</definedName>
    <definedName name="fkdkglgl" localSheetId="21" hidden="1">{"'용역비'!$A$4:$C$8"}</definedName>
    <definedName name="fkdkglgl" localSheetId="18" hidden="1">{"'용역비'!$A$4:$C$8"}</definedName>
    <definedName name="fkdkglgl" localSheetId="19" hidden="1">{"'용역비'!$A$4:$C$8"}</definedName>
    <definedName name="fkdkglgl" localSheetId="20" hidden="1">{"'용역비'!$A$4:$C$8"}</definedName>
    <definedName name="fkdkglgl" localSheetId="22" hidden="1">{"'용역비'!$A$4:$C$8"}</definedName>
    <definedName name="fkdkglgl" localSheetId="24" hidden="1">{"'용역비'!$A$4:$C$8"}</definedName>
    <definedName name="fkdkglgl" localSheetId="28" hidden="1">{"'용역비'!$A$4:$C$8"}</definedName>
    <definedName name="fkdkglgl" localSheetId="14" hidden="1">{"'용역비'!$A$4:$C$8"}</definedName>
    <definedName name="fkdkglgl" hidden="1">{"'용역비'!$A$4:$C$8"}</definedName>
    <definedName name="fkdkjfkdfjkdjfjdfd" hidden="1">#REF!</definedName>
    <definedName name="fkdskfj" hidden="1">#N/A</definedName>
    <definedName name="fkf" hidden="1">#REF!</definedName>
    <definedName name="FKFKFKFKF" localSheetId="12" hidden="1">{#N/A,#N/A,FALSE,"주간공정";#N/A,#N/A,FALSE,"주간보고";#N/A,#N/A,FALSE,"주간공정표"}</definedName>
    <definedName name="FKFKFKFKF" localSheetId="11" hidden="1">{#N/A,#N/A,FALSE,"주간공정";#N/A,#N/A,FALSE,"주간보고";#N/A,#N/A,FALSE,"주간공정표"}</definedName>
    <definedName name="FKFKFKFKF" localSheetId="13" hidden="1">{#N/A,#N/A,FALSE,"주간공정";#N/A,#N/A,FALSE,"주간보고";#N/A,#N/A,FALSE,"주간공정표"}</definedName>
    <definedName name="FKFKFKFKF" localSheetId="16" hidden="1">{#N/A,#N/A,FALSE,"주간공정";#N/A,#N/A,FALSE,"주간보고";#N/A,#N/A,FALSE,"주간공정표"}</definedName>
    <definedName name="FKFKFKFKF" localSheetId="21" hidden="1">{#N/A,#N/A,FALSE,"주간공정";#N/A,#N/A,FALSE,"주간보고";#N/A,#N/A,FALSE,"주간공정표"}</definedName>
    <definedName name="FKFKFKFKF" localSheetId="18" hidden="1">{#N/A,#N/A,FALSE,"주간공정";#N/A,#N/A,FALSE,"주간보고";#N/A,#N/A,FALSE,"주간공정표"}</definedName>
    <definedName name="FKFKFKFKF" localSheetId="19" hidden="1">{#N/A,#N/A,FALSE,"주간공정";#N/A,#N/A,FALSE,"주간보고";#N/A,#N/A,FALSE,"주간공정표"}</definedName>
    <definedName name="FKFKFKFKF" localSheetId="20" hidden="1">{#N/A,#N/A,FALSE,"주간공정";#N/A,#N/A,FALSE,"주간보고";#N/A,#N/A,FALSE,"주간공정표"}</definedName>
    <definedName name="FKFKFKFKF" localSheetId="22" hidden="1">{#N/A,#N/A,FALSE,"주간공정";#N/A,#N/A,FALSE,"주간보고";#N/A,#N/A,FALSE,"주간공정표"}</definedName>
    <definedName name="FKFKFKFKF" localSheetId="24" hidden="1">{#N/A,#N/A,FALSE,"주간공정";#N/A,#N/A,FALSE,"주간보고";#N/A,#N/A,FALSE,"주간공정표"}</definedName>
    <definedName name="FKFKFKFKF" localSheetId="28" hidden="1">{#N/A,#N/A,FALSE,"주간공정";#N/A,#N/A,FALSE,"주간보고";#N/A,#N/A,FALSE,"주간공정표"}</definedName>
    <definedName name="FKFKFKFKF" localSheetId="14" hidden="1">{#N/A,#N/A,FALSE,"주간공정";#N/A,#N/A,FALSE,"주간보고";#N/A,#N/A,FALSE,"주간공정표"}</definedName>
    <definedName name="FKFKFKFKF" hidden="1">{#N/A,#N/A,FALSE,"주간공정";#N/A,#N/A,FALSE,"주간보고";#N/A,#N/A,FALSE,"주간공정표"}</definedName>
    <definedName name="fkgjk" localSheetId="12" hidden="1">{"'Sheet1'!$L$16"}</definedName>
    <definedName name="fkgjk" localSheetId="11" hidden="1">{"'Sheet1'!$L$16"}</definedName>
    <definedName name="fkgjk" localSheetId="13" hidden="1">{"'Sheet1'!$L$16"}</definedName>
    <definedName name="fkgjk" localSheetId="16" hidden="1">{"'Sheet1'!$L$16"}</definedName>
    <definedName name="fkgjk" localSheetId="21" hidden="1">{"'Sheet1'!$L$16"}</definedName>
    <definedName name="fkgjk" localSheetId="18" hidden="1">{"'Sheet1'!$L$16"}</definedName>
    <definedName name="fkgjk" localSheetId="19" hidden="1">{"'Sheet1'!$L$16"}</definedName>
    <definedName name="fkgjk" localSheetId="20" hidden="1">{"'Sheet1'!$L$16"}</definedName>
    <definedName name="fkgjk" localSheetId="22" hidden="1">{"'Sheet1'!$L$16"}</definedName>
    <definedName name="fkgjk" localSheetId="24" hidden="1">{"'Sheet1'!$L$16"}</definedName>
    <definedName name="fkgjk" localSheetId="28" hidden="1">{"'Sheet1'!$L$16"}</definedName>
    <definedName name="fkgjk" localSheetId="14" hidden="1">{"'Sheet1'!$L$16"}</definedName>
    <definedName name="fkgjk" hidden="1">{"'Sheet1'!$L$16"}</definedName>
    <definedName name="fkgkf" localSheetId="12" hidden="1">{"'Sheet1'!$L$16"}</definedName>
    <definedName name="fkgkf" localSheetId="11" hidden="1">{"'Sheet1'!$L$16"}</definedName>
    <definedName name="fkgkf" localSheetId="13" hidden="1">{"'Sheet1'!$L$16"}</definedName>
    <definedName name="fkgkf" localSheetId="16" hidden="1">{"'Sheet1'!$L$16"}</definedName>
    <definedName name="fkgkf" localSheetId="21" hidden="1">{"'Sheet1'!$L$16"}</definedName>
    <definedName name="fkgkf" localSheetId="18" hidden="1">{"'Sheet1'!$L$16"}</definedName>
    <definedName name="fkgkf" localSheetId="19" hidden="1">{"'Sheet1'!$L$16"}</definedName>
    <definedName name="fkgkf" localSheetId="20" hidden="1">{"'Sheet1'!$L$16"}</definedName>
    <definedName name="fkgkf" localSheetId="22" hidden="1">{"'Sheet1'!$L$16"}</definedName>
    <definedName name="fkgkf" localSheetId="24" hidden="1">{"'Sheet1'!$L$16"}</definedName>
    <definedName name="fkgkf" localSheetId="28" hidden="1">{"'Sheet1'!$L$16"}</definedName>
    <definedName name="fkgkf" localSheetId="14" hidden="1">{"'Sheet1'!$L$16"}</definedName>
    <definedName name="fkgkf" hidden="1">{"'Sheet1'!$L$16"}</definedName>
    <definedName name="Flash">#REF!</definedName>
    <definedName name="FLG">#N/A</definedName>
    <definedName name="FLG_3">#N/A</definedName>
    <definedName name="FLG_7">#N/A</definedName>
    <definedName name="flgldong40">#REF!</definedName>
    <definedName name="flgldong50">#REF!</definedName>
    <definedName name="flglfaf100">#REF!</definedName>
    <definedName name="flglfaf150">#REF!</definedName>
    <definedName name="flglfaf200">#REF!</definedName>
    <definedName name="flglfaf250">#REF!</definedName>
    <definedName name="flglfaf65">#REF!</definedName>
    <definedName name="flglinox25">#REF!</definedName>
    <definedName name="flglinox50">#REF!</definedName>
    <definedName name="flglkitz32">#REF!</definedName>
    <definedName name="flglkitz40">#REF!</definedName>
    <definedName name="flglkitz50">#REF!</definedName>
    <definedName name="flglkitz65">#REF!</definedName>
    <definedName name="flglkitz80">#REF!</definedName>
    <definedName name="flglToy100">#REF!</definedName>
    <definedName name="flglToy125">#REF!</definedName>
    <definedName name="flglToy15">#REF!</definedName>
    <definedName name="flglToy150">#REF!</definedName>
    <definedName name="flglToy20">#REF!</definedName>
    <definedName name="flglToy200">#REF!</definedName>
    <definedName name="flglToy25">#REF!</definedName>
    <definedName name="flglToy32">#REF!</definedName>
    <definedName name="flglToy40">#REF!</definedName>
    <definedName name="flglToy50">#REF!</definedName>
    <definedName name="flglToy65">#REF!</definedName>
    <definedName name="flglToy80">#REF!</definedName>
    <definedName name="FLOOR">#REF!</definedName>
    <definedName name="FNDGND">#REF!</definedName>
    <definedName name="fngn" localSheetId="12" hidden="1">{"'Sheet1'!$L$16"}</definedName>
    <definedName name="fngn" localSheetId="11" hidden="1">{"'Sheet1'!$L$16"}</definedName>
    <definedName name="fngn" localSheetId="13" hidden="1">{"'Sheet1'!$L$16"}</definedName>
    <definedName name="fngn" localSheetId="16" hidden="1">{"'Sheet1'!$L$16"}</definedName>
    <definedName name="fngn" localSheetId="21" hidden="1">{"'Sheet1'!$L$16"}</definedName>
    <definedName name="fngn" localSheetId="18" hidden="1">{"'Sheet1'!$L$16"}</definedName>
    <definedName name="fngn" localSheetId="19" hidden="1">{"'Sheet1'!$L$16"}</definedName>
    <definedName name="fngn" localSheetId="20" hidden="1">{"'Sheet1'!$L$16"}</definedName>
    <definedName name="fngn" localSheetId="22" hidden="1">{"'Sheet1'!$L$16"}</definedName>
    <definedName name="fngn" localSheetId="24" hidden="1">{"'Sheet1'!$L$16"}</definedName>
    <definedName name="fngn" localSheetId="28" hidden="1">{"'Sheet1'!$L$16"}</definedName>
    <definedName name="fngn" localSheetId="14" hidden="1">{"'Sheet1'!$L$16"}</definedName>
    <definedName name="fngn" hidden="1">{"'Sheet1'!$L$16"}</definedName>
    <definedName name="fo">#REF!</definedName>
    <definedName name="FOC" localSheetId="12" hidden="1">{#N/A,#N/A,TRUE,"Cover Memo";"Complete Sys. Estimate",#N/A,TRUE,"Change Summary";"Complete Sys. Estimate",#N/A,TRUE,"Estimate Summary";"Complete Sys. Estimate",#N/A,TRUE,"Dept. Summary";"Complete Sys. Estimate",#N/A,TRUE,"DOW Detail"}</definedName>
    <definedName name="FOC" localSheetId="11" hidden="1">{#N/A,#N/A,TRUE,"Cover Memo";"Complete Sys. Estimate",#N/A,TRUE,"Change Summary";"Complete Sys. Estimate",#N/A,TRUE,"Estimate Summary";"Complete Sys. Estimate",#N/A,TRUE,"Dept. Summary";"Complete Sys. Estimate",#N/A,TRUE,"DOW Detail"}</definedName>
    <definedName name="FOC" localSheetId="13" hidden="1">{#N/A,#N/A,TRUE,"Cover Memo";"Complete Sys. Estimate",#N/A,TRUE,"Change Summary";"Complete Sys. Estimate",#N/A,TRUE,"Estimate Summary";"Complete Sys. Estimate",#N/A,TRUE,"Dept. Summary";"Complete Sys. Estimate",#N/A,TRUE,"DOW Detail"}</definedName>
    <definedName name="FOC" localSheetId="16" hidden="1">{#N/A,#N/A,TRUE,"Cover Memo";"Complete Sys. Estimate",#N/A,TRUE,"Change Summary";"Complete Sys. Estimate",#N/A,TRUE,"Estimate Summary";"Complete Sys. Estimate",#N/A,TRUE,"Dept. Summary";"Complete Sys. Estimate",#N/A,TRUE,"DOW Detail"}</definedName>
    <definedName name="FOC" localSheetId="21" hidden="1">{#N/A,#N/A,TRUE,"Cover Memo";"Complete Sys. Estimate",#N/A,TRUE,"Change Summary";"Complete Sys. Estimate",#N/A,TRUE,"Estimate Summary";"Complete Sys. Estimate",#N/A,TRUE,"Dept. Summary";"Complete Sys. Estimate",#N/A,TRUE,"DOW Detail"}</definedName>
    <definedName name="FOC" localSheetId="18" hidden="1">{#N/A,#N/A,TRUE,"Cover Memo";"Complete Sys. Estimate",#N/A,TRUE,"Change Summary";"Complete Sys. Estimate",#N/A,TRUE,"Estimate Summary";"Complete Sys. Estimate",#N/A,TRUE,"Dept. Summary";"Complete Sys. Estimate",#N/A,TRUE,"DOW Detail"}</definedName>
    <definedName name="FOC" localSheetId="19" hidden="1">{#N/A,#N/A,TRUE,"Cover Memo";"Complete Sys. Estimate",#N/A,TRUE,"Change Summary";"Complete Sys. Estimate",#N/A,TRUE,"Estimate Summary";"Complete Sys. Estimate",#N/A,TRUE,"Dept. Summary";"Complete Sys. Estimate",#N/A,TRUE,"DOW Detail"}</definedName>
    <definedName name="FOC" localSheetId="20" hidden="1">{#N/A,#N/A,TRUE,"Cover Memo";"Complete Sys. Estimate",#N/A,TRUE,"Change Summary";"Complete Sys. Estimate",#N/A,TRUE,"Estimate Summary";"Complete Sys. Estimate",#N/A,TRUE,"Dept. Summary";"Complete Sys. Estimate",#N/A,TRUE,"DOW Detail"}</definedName>
    <definedName name="FOC" localSheetId="22" hidden="1">{#N/A,#N/A,TRUE,"Cover Memo";"Complete Sys. Estimate",#N/A,TRUE,"Change Summary";"Complete Sys. Estimate",#N/A,TRUE,"Estimate Summary";"Complete Sys. Estimate",#N/A,TRUE,"Dept. Summary";"Complete Sys. Estimate",#N/A,TRUE,"DOW Detail"}</definedName>
    <definedName name="FOC" localSheetId="24" hidden="1">{#N/A,#N/A,TRUE,"Cover Memo";"Complete Sys. Estimate",#N/A,TRUE,"Change Summary";"Complete Sys. Estimate",#N/A,TRUE,"Estimate Summary";"Complete Sys. Estimate",#N/A,TRUE,"Dept. Summary";"Complete Sys. Estimate",#N/A,TRUE,"DOW Detail"}</definedName>
    <definedName name="FOC" localSheetId="28" hidden="1">{#N/A,#N/A,TRUE,"Cover Memo";"Complete Sys. Estimate",#N/A,TRUE,"Change Summary";"Complete Sys. Estimate",#N/A,TRUE,"Estimate Summary";"Complete Sys. Estimate",#N/A,TRUE,"Dept. Summary";"Complete Sys. Estimate",#N/A,TRUE,"DOW Detail"}</definedName>
    <definedName name="FOC" localSheetId="14" hidden="1">{#N/A,#N/A,TRUE,"Cover Memo";"Complete Sys. Estimate",#N/A,TRUE,"Change Summary";"Complete Sys. Estimate",#N/A,TRUE,"Estimate Summary";"Complete Sys. Estimate",#N/A,TRUE,"Dept. Summary";"Complete Sys. Estimate",#N/A,TRUE,"DOW Detail"}</definedName>
    <definedName name="FOC" hidden="1">{#N/A,#N/A,TRUE,"Cover Memo";"Complete Sys. Estimate",#N/A,TRUE,"Change Summary";"Complete Sys. Estimate",#N/A,TRUE,"Estimate Summary";"Complete Sys. Estimate",#N/A,TRUE,"Dept. Summary";"Complete Sys. Estimate",#N/A,TRUE,"DOW Detail"}</definedName>
    <definedName name="FOÏI">#REF!</definedName>
    <definedName name="foo">#N/A</definedName>
    <definedName name="FOR" localSheetId="12" hidden="1">{#N/A,#N/A,FALSE,"CCTV"}</definedName>
    <definedName name="FOR" localSheetId="11" hidden="1">{#N/A,#N/A,FALSE,"CCTV"}</definedName>
    <definedName name="FOR" localSheetId="13" hidden="1">{#N/A,#N/A,FALSE,"CCTV"}</definedName>
    <definedName name="FOR" localSheetId="16" hidden="1">{#N/A,#N/A,FALSE,"CCTV"}</definedName>
    <definedName name="FOR" localSheetId="21" hidden="1">{#N/A,#N/A,FALSE,"CCTV"}</definedName>
    <definedName name="FOR" localSheetId="18" hidden="1">{#N/A,#N/A,FALSE,"CCTV"}</definedName>
    <definedName name="FOR" localSheetId="19" hidden="1">{#N/A,#N/A,FALSE,"CCTV"}</definedName>
    <definedName name="FOR" localSheetId="20" hidden="1">{#N/A,#N/A,FALSE,"CCTV"}</definedName>
    <definedName name="FOR" localSheetId="22" hidden="1">{#N/A,#N/A,FALSE,"CCTV"}</definedName>
    <definedName name="FOR" localSheetId="24" hidden="1">{#N/A,#N/A,FALSE,"CCTV"}</definedName>
    <definedName name="FOR" localSheetId="28" hidden="1">{#N/A,#N/A,FALSE,"CCTV"}</definedName>
    <definedName name="FOR" localSheetId="14" hidden="1">{#N/A,#N/A,FALSE,"CCTV"}</definedName>
    <definedName name="FOR" hidden="1">{#N/A,#N/A,FALSE,"CCTV"}</definedName>
    <definedName name="Form">#REF!</definedName>
    <definedName name="FORMAT" localSheetId="12" hidden="1">{#N/A,#N/A,FALSE,"CCTV"}</definedName>
    <definedName name="FORMAT" localSheetId="11" hidden="1">{#N/A,#N/A,FALSE,"CCTV"}</definedName>
    <definedName name="FORMAT" localSheetId="13" hidden="1">{#N/A,#N/A,FALSE,"CCTV"}</definedName>
    <definedName name="FORMAT" localSheetId="16" hidden="1">{#N/A,#N/A,FALSE,"CCTV"}</definedName>
    <definedName name="FORMAT" localSheetId="21" hidden="1">{#N/A,#N/A,FALSE,"CCTV"}</definedName>
    <definedName name="FORMAT" localSheetId="18" hidden="1">{#N/A,#N/A,FALSE,"CCTV"}</definedName>
    <definedName name="FORMAT" localSheetId="19" hidden="1">{#N/A,#N/A,FALSE,"CCTV"}</definedName>
    <definedName name="FORMAT" localSheetId="20" hidden="1">{#N/A,#N/A,FALSE,"CCTV"}</definedName>
    <definedName name="FORMAT" localSheetId="22" hidden="1">{#N/A,#N/A,FALSE,"CCTV"}</definedName>
    <definedName name="FORMAT" localSheetId="24" hidden="1">{#N/A,#N/A,FALSE,"CCTV"}</definedName>
    <definedName name="FORMAT" localSheetId="28" hidden="1">{#N/A,#N/A,FALSE,"CCTV"}</definedName>
    <definedName name="FORMAT" localSheetId="14" hidden="1">{#N/A,#N/A,FALSE,"CCTV"}</definedName>
    <definedName name="FORMAT" hidden="1">{#N/A,#N/A,FALSE,"CCTV"}</definedName>
    <definedName name="FormulaChecker.Colour.19" hidden="1">12648447</definedName>
    <definedName name="FormulaChecker.Colour.41" hidden="1">16737843</definedName>
    <definedName name="FormulaChecker.Colour.48" hidden="1">9868950</definedName>
    <definedName name="FormulaChecker.Colour.6" hidden="1">65535</definedName>
    <definedName name="FORMWORK" localSheetId="12">{"'Sheet1'!$L$16"}</definedName>
    <definedName name="FORMWORK" localSheetId="11">{"'Sheet1'!$L$16"}</definedName>
    <definedName name="FORMWORK" localSheetId="13">{"'Sheet1'!$L$16"}</definedName>
    <definedName name="FORMWORK" localSheetId="16">{"'Sheet1'!$L$16"}</definedName>
    <definedName name="FORMWORK" localSheetId="21">{"'Sheet1'!$L$16"}</definedName>
    <definedName name="FORMWORK" localSheetId="18">{"'Sheet1'!$L$16"}</definedName>
    <definedName name="FORMWORK" localSheetId="19">{"'Sheet1'!$L$16"}</definedName>
    <definedName name="FORMWORK" localSheetId="20">{"'Sheet1'!$L$16"}</definedName>
    <definedName name="FORMWORK" localSheetId="22">{"'Sheet1'!$L$16"}</definedName>
    <definedName name="FORMWORK" localSheetId="24">{"'Sheet1'!$L$16"}</definedName>
    <definedName name="FORMWORK" localSheetId="28">{"'Sheet1'!$L$16"}</definedName>
    <definedName name="FORMWORK" localSheetId="14">{"'Sheet1'!$L$16"}</definedName>
    <definedName name="FORMWORK">{"'Sheet1'!$L$16"}</definedName>
    <definedName name="FP">#REF!</definedName>
    <definedName name="FQWERWE" hidden="1">#REF!</definedName>
    <definedName name="FQWFF" hidden="1">#REF!</definedName>
    <definedName name="FR" localSheetId="12" hidden="1">{#N/A,#N/A,FALSE,"FRANCE MONTH DETAIL  FFR";#N/A,#N/A,FALSE,"FRANCE MONTH DETAIL  NLG";#N/A,#N/A,FALSE,"FRANCE YTD  DETAIL FFR";#N/A,#N/A,FALSE,"FRANCE YTD  DETAIL NLG"}</definedName>
    <definedName name="FR" localSheetId="11" hidden="1">{#N/A,#N/A,FALSE,"FRANCE MONTH DETAIL  FFR";#N/A,#N/A,FALSE,"FRANCE MONTH DETAIL  NLG";#N/A,#N/A,FALSE,"FRANCE YTD  DETAIL FFR";#N/A,#N/A,FALSE,"FRANCE YTD  DETAIL NLG"}</definedName>
    <definedName name="FR" localSheetId="13" hidden="1">{#N/A,#N/A,FALSE,"FRANCE MONTH DETAIL  FFR";#N/A,#N/A,FALSE,"FRANCE MONTH DETAIL  NLG";#N/A,#N/A,FALSE,"FRANCE YTD  DETAIL FFR";#N/A,#N/A,FALSE,"FRANCE YTD  DETAIL NLG"}</definedName>
    <definedName name="FR" localSheetId="16" hidden="1">{#N/A,#N/A,FALSE,"FRANCE MONTH DETAIL  FFR";#N/A,#N/A,FALSE,"FRANCE MONTH DETAIL  NLG";#N/A,#N/A,FALSE,"FRANCE YTD  DETAIL FFR";#N/A,#N/A,FALSE,"FRANCE YTD  DETAIL NLG"}</definedName>
    <definedName name="FR" localSheetId="21" hidden="1">{#N/A,#N/A,FALSE,"FRANCE MONTH DETAIL  FFR";#N/A,#N/A,FALSE,"FRANCE MONTH DETAIL  NLG";#N/A,#N/A,FALSE,"FRANCE YTD  DETAIL FFR";#N/A,#N/A,FALSE,"FRANCE YTD  DETAIL NLG"}</definedName>
    <definedName name="FR" localSheetId="18" hidden="1">{#N/A,#N/A,FALSE,"FRANCE MONTH DETAIL  FFR";#N/A,#N/A,FALSE,"FRANCE MONTH DETAIL  NLG";#N/A,#N/A,FALSE,"FRANCE YTD  DETAIL FFR";#N/A,#N/A,FALSE,"FRANCE YTD  DETAIL NLG"}</definedName>
    <definedName name="FR" localSheetId="19" hidden="1">{#N/A,#N/A,FALSE,"FRANCE MONTH DETAIL  FFR";#N/A,#N/A,FALSE,"FRANCE MONTH DETAIL  NLG";#N/A,#N/A,FALSE,"FRANCE YTD  DETAIL FFR";#N/A,#N/A,FALSE,"FRANCE YTD  DETAIL NLG"}</definedName>
    <definedName name="FR" localSheetId="20" hidden="1">{#N/A,#N/A,FALSE,"FRANCE MONTH DETAIL  FFR";#N/A,#N/A,FALSE,"FRANCE MONTH DETAIL  NLG";#N/A,#N/A,FALSE,"FRANCE YTD  DETAIL FFR";#N/A,#N/A,FALSE,"FRANCE YTD  DETAIL NLG"}</definedName>
    <definedName name="FR" localSheetId="22" hidden="1">{#N/A,#N/A,FALSE,"FRANCE MONTH DETAIL  FFR";#N/A,#N/A,FALSE,"FRANCE MONTH DETAIL  NLG";#N/A,#N/A,FALSE,"FRANCE YTD  DETAIL FFR";#N/A,#N/A,FALSE,"FRANCE YTD  DETAIL NLG"}</definedName>
    <definedName name="FR" localSheetId="24" hidden="1">{#N/A,#N/A,FALSE,"FRANCE MONTH DETAIL  FFR";#N/A,#N/A,FALSE,"FRANCE MONTH DETAIL  NLG";#N/A,#N/A,FALSE,"FRANCE YTD  DETAIL FFR";#N/A,#N/A,FALSE,"FRANCE YTD  DETAIL NLG"}</definedName>
    <definedName name="FR" localSheetId="28" hidden="1">{#N/A,#N/A,FALSE,"FRANCE MONTH DETAIL  FFR";#N/A,#N/A,FALSE,"FRANCE MONTH DETAIL  NLG";#N/A,#N/A,FALSE,"FRANCE YTD  DETAIL FFR";#N/A,#N/A,FALSE,"FRANCE YTD  DETAIL NLG"}</definedName>
    <definedName name="FR" localSheetId="14" hidden="1">{#N/A,#N/A,FALSE,"FRANCE MONTH DETAIL  FFR";#N/A,#N/A,FALSE,"FRANCE MONTH DETAIL  NLG";#N/A,#N/A,FALSE,"FRANCE YTD  DETAIL FFR";#N/A,#N/A,FALSE,"FRANCE YTD  DETAIL NLG"}</definedName>
    <definedName name="FR" hidden="1">{#N/A,#N/A,FALSE,"FRANCE MONTH DETAIL  FFR";#N/A,#N/A,FALSE,"FRANCE MONTH DETAIL  NLG";#N/A,#N/A,FALSE,"FRANCE YTD  DETAIL FFR";#N/A,#N/A,FALSE,"FRANCE YTD  DETAIL NLG"}</definedName>
    <definedName name="FRAME">#REF!</definedName>
    <definedName name="fre" localSheetId="1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1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1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1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2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1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19"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2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2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2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2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localSheetId="1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ee" localSheetId="12" hidden="1">{#N/A,#N/A,TRUE,"Krycí list"}</definedName>
    <definedName name="freee" localSheetId="11" hidden="1">{#N/A,#N/A,TRUE,"Krycí list"}</definedName>
    <definedName name="freee" localSheetId="13" hidden="1">{#N/A,#N/A,TRUE,"Krycí list"}</definedName>
    <definedName name="freee" localSheetId="16" hidden="1">{#N/A,#N/A,TRUE,"Krycí list"}</definedName>
    <definedName name="freee" localSheetId="21" hidden="1">{#N/A,#N/A,TRUE,"Krycí list"}</definedName>
    <definedName name="freee" localSheetId="18" hidden="1">{#N/A,#N/A,TRUE,"Krycí list"}</definedName>
    <definedName name="freee" localSheetId="19" hidden="1">{#N/A,#N/A,TRUE,"Krycí list"}</definedName>
    <definedName name="freee" localSheetId="20" hidden="1">{#N/A,#N/A,TRUE,"Krycí list"}</definedName>
    <definedName name="freee" localSheetId="22" hidden="1">{#N/A,#N/A,TRUE,"Krycí list"}</definedName>
    <definedName name="freee" localSheetId="24" hidden="1">{#N/A,#N/A,TRUE,"Krycí list"}</definedName>
    <definedName name="freee" localSheetId="28" hidden="1">{#N/A,#N/A,TRUE,"Krycí list"}</definedName>
    <definedName name="freee" localSheetId="14" hidden="1">{#N/A,#N/A,TRUE,"Krycí list"}</definedName>
    <definedName name="freee" hidden="1">{#N/A,#N/A,TRUE,"Krycí list"}</definedName>
    <definedName name="FRERTT" localSheetId="12" hidden="1">{"'Sheet1'!$L$16"}</definedName>
    <definedName name="FRERTT" localSheetId="11" hidden="1">{"'Sheet1'!$L$16"}</definedName>
    <definedName name="FRERTT" localSheetId="13" hidden="1">{"'Sheet1'!$L$16"}</definedName>
    <definedName name="FRERTT" localSheetId="16" hidden="1">{"'Sheet1'!$L$16"}</definedName>
    <definedName name="FRERTT" localSheetId="21" hidden="1">{"'Sheet1'!$L$16"}</definedName>
    <definedName name="FRERTT" localSheetId="18" hidden="1">{"'Sheet1'!$L$16"}</definedName>
    <definedName name="FRERTT" localSheetId="19" hidden="1">{"'Sheet1'!$L$16"}</definedName>
    <definedName name="FRERTT" localSheetId="20" hidden="1">{"'Sheet1'!$L$16"}</definedName>
    <definedName name="FRERTT" localSheetId="22" hidden="1">{"'Sheet1'!$L$16"}</definedName>
    <definedName name="FRERTT" localSheetId="24" hidden="1">{"'Sheet1'!$L$16"}</definedName>
    <definedName name="FRERTT" localSheetId="28" hidden="1">{"'Sheet1'!$L$16"}</definedName>
    <definedName name="FRERTT" localSheetId="14" hidden="1">{"'Sheet1'!$L$16"}</definedName>
    <definedName name="FRERTT" hidden="1">{"'Sheet1'!$L$16"}</definedName>
    <definedName name="frgfte" localSheetId="12" hidden="1">{"'Sheet1'!$L$16"}</definedName>
    <definedName name="frgfte" localSheetId="11" hidden="1">{"'Sheet1'!$L$16"}</definedName>
    <definedName name="frgfte" localSheetId="13" hidden="1">{"'Sheet1'!$L$16"}</definedName>
    <definedName name="frgfte" localSheetId="16" hidden="1">{"'Sheet1'!$L$16"}</definedName>
    <definedName name="frgfte" localSheetId="21" hidden="1">{"'Sheet1'!$L$16"}</definedName>
    <definedName name="frgfte" localSheetId="18" hidden="1">{"'Sheet1'!$L$16"}</definedName>
    <definedName name="frgfte" localSheetId="19" hidden="1">{"'Sheet1'!$L$16"}</definedName>
    <definedName name="frgfte" localSheetId="20" hidden="1">{"'Sheet1'!$L$16"}</definedName>
    <definedName name="frgfte" localSheetId="22" hidden="1">{"'Sheet1'!$L$16"}</definedName>
    <definedName name="frgfte" localSheetId="24" hidden="1">{"'Sheet1'!$L$16"}</definedName>
    <definedName name="frgfte" localSheetId="28" hidden="1">{"'Sheet1'!$L$16"}</definedName>
    <definedName name="frgfte" localSheetId="14" hidden="1">{"'Sheet1'!$L$16"}</definedName>
    <definedName name="frgfte" hidden="1">{"'Sheet1'!$L$16"}</definedName>
    <definedName name="FRGTHGFRT" hidden="1">#REF!</definedName>
    <definedName name="frr"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rtyiri" localSheetId="12" hidden="1">{"'Sheet1'!$L$16"}</definedName>
    <definedName name="frtyiri" localSheetId="11" hidden="1">{"'Sheet1'!$L$16"}</definedName>
    <definedName name="frtyiri" localSheetId="13" hidden="1">{"'Sheet1'!$L$16"}</definedName>
    <definedName name="frtyiri" localSheetId="16" hidden="1">{"'Sheet1'!$L$16"}</definedName>
    <definedName name="frtyiri" localSheetId="21" hidden="1">{"'Sheet1'!$L$16"}</definedName>
    <definedName name="frtyiri" localSheetId="18" hidden="1">{"'Sheet1'!$L$16"}</definedName>
    <definedName name="frtyiri" localSheetId="19" hidden="1">{"'Sheet1'!$L$16"}</definedName>
    <definedName name="frtyiri" localSheetId="20" hidden="1">{"'Sheet1'!$L$16"}</definedName>
    <definedName name="frtyiri" localSheetId="22" hidden="1">{"'Sheet1'!$L$16"}</definedName>
    <definedName name="frtyiri" localSheetId="24" hidden="1">{"'Sheet1'!$L$16"}</definedName>
    <definedName name="frtyiri" localSheetId="28" hidden="1">{"'Sheet1'!$L$16"}</definedName>
    <definedName name="frtyiri" localSheetId="14" hidden="1">{"'Sheet1'!$L$16"}</definedName>
    <definedName name="frtyiri" hidden="1">{"'Sheet1'!$L$16"}</definedName>
    <definedName name="Fruit">#REF!</definedName>
    <definedName name="FRWDS" localSheetId="12" hidden="1">{"'Sheet1'!$L$16"}</definedName>
    <definedName name="FRWDS" localSheetId="11" hidden="1">{"'Sheet1'!$L$16"}</definedName>
    <definedName name="FRWDS" localSheetId="13" hidden="1">{"'Sheet1'!$L$16"}</definedName>
    <definedName name="FRWDS" localSheetId="16" hidden="1">{"'Sheet1'!$L$16"}</definedName>
    <definedName name="FRWDS" localSheetId="21" hidden="1">{"'Sheet1'!$L$16"}</definedName>
    <definedName name="FRWDS" localSheetId="18" hidden="1">{"'Sheet1'!$L$16"}</definedName>
    <definedName name="FRWDS" localSheetId="19" hidden="1">{"'Sheet1'!$L$16"}</definedName>
    <definedName name="FRWDS" localSheetId="20" hidden="1">{"'Sheet1'!$L$16"}</definedName>
    <definedName name="FRWDS" localSheetId="22" hidden="1">{"'Sheet1'!$L$16"}</definedName>
    <definedName name="FRWDS" localSheetId="24" hidden="1">{"'Sheet1'!$L$16"}</definedName>
    <definedName name="FRWDS" localSheetId="28" hidden="1">{"'Sheet1'!$L$16"}</definedName>
    <definedName name="FRWDS" localSheetId="14" hidden="1">{"'Sheet1'!$L$16"}</definedName>
    <definedName name="FRWDS" hidden="1">{"'Sheet1'!$L$16"}</definedName>
    <definedName name="frwrw" hidden="1">#REF!</definedName>
    <definedName name="frz" localSheetId="12" hidden="1">{"'Sheet1'!$L$16"}</definedName>
    <definedName name="frz" localSheetId="11" hidden="1">{"'Sheet1'!$L$16"}</definedName>
    <definedName name="frz" localSheetId="13" hidden="1">{"'Sheet1'!$L$16"}</definedName>
    <definedName name="frz" localSheetId="16" hidden="1">{"'Sheet1'!$L$16"}</definedName>
    <definedName name="frz" localSheetId="21" hidden="1">{"'Sheet1'!$L$16"}</definedName>
    <definedName name="frz" localSheetId="18" hidden="1">{"'Sheet1'!$L$16"}</definedName>
    <definedName name="frz" localSheetId="19" hidden="1">{"'Sheet1'!$L$16"}</definedName>
    <definedName name="frz" localSheetId="20" hidden="1">{"'Sheet1'!$L$16"}</definedName>
    <definedName name="frz" localSheetId="22" hidden="1">{"'Sheet1'!$L$16"}</definedName>
    <definedName name="frz" localSheetId="24" hidden="1">{"'Sheet1'!$L$16"}</definedName>
    <definedName name="frz" localSheetId="28" hidden="1">{"'Sheet1'!$L$16"}</definedName>
    <definedName name="frz" localSheetId="14" hidden="1">{"'Sheet1'!$L$16"}</definedName>
    <definedName name="frz" hidden="1">{"'Sheet1'!$L$16"}</definedName>
    <definedName name="FS">#REF!</definedName>
    <definedName name="fs¸gg" localSheetId="12" hidden="1">{"'Sheet1'!$L$16"}</definedName>
    <definedName name="fs¸gg" localSheetId="11" hidden="1">{"'Sheet1'!$L$16"}</definedName>
    <definedName name="fs¸gg" localSheetId="13" hidden="1">{"'Sheet1'!$L$16"}</definedName>
    <definedName name="fs¸gg" localSheetId="16" hidden="1">{"'Sheet1'!$L$16"}</definedName>
    <definedName name="fs¸gg" localSheetId="21" hidden="1">{"'Sheet1'!$L$16"}</definedName>
    <definedName name="fs¸gg" localSheetId="18" hidden="1">{"'Sheet1'!$L$16"}</definedName>
    <definedName name="fs¸gg" localSheetId="19" hidden="1">{"'Sheet1'!$L$16"}</definedName>
    <definedName name="fs¸gg" localSheetId="20" hidden="1">{"'Sheet1'!$L$16"}</definedName>
    <definedName name="fs¸gg" localSheetId="22" hidden="1">{"'Sheet1'!$L$16"}</definedName>
    <definedName name="fs¸gg" localSheetId="24" hidden="1">{"'Sheet1'!$L$16"}</definedName>
    <definedName name="fs¸gg" localSheetId="28" hidden="1">{"'Sheet1'!$L$16"}</definedName>
    <definedName name="fs¸gg" localSheetId="14" hidden="1">{"'Sheet1'!$L$16"}</definedName>
    <definedName name="fs¸gg" hidden="1">{"'Sheet1'!$L$16"}</definedName>
    <definedName name="FSA" localSheetId="12" hidden="1">{#N/A,#N/A,FALSE,"조골재"}</definedName>
    <definedName name="FSA" localSheetId="11" hidden="1">{#N/A,#N/A,FALSE,"조골재"}</definedName>
    <definedName name="FSA" localSheetId="13" hidden="1">{#N/A,#N/A,FALSE,"조골재"}</definedName>
    <definedName name="FSA" localSheetId="16" hidden="1">{#N/A,#N/A,FALSE,"조골재"}</definedName>
    <definedName name="FSA" localSheetId="21" hidden="1">{#N/A,#N/A,FALSE,"조골재"}</definedName>
    <definedName name="FSA" localSheetId="18" hidden="1">{#N/A,#N/A,FALSE,"조골재"}</definedName>
    <definedName name="FSA" localSheetId="19" hidden="1">{#N/A,#N/A,FALSE,"조골재"}</definedName>
    <definedName name="FSA" localSheetId="20" hidden="1">{#N/A,#N/A,FALSE,"조골재"}</definedName>
    <definedName name="FSA" localSheetId="22" hidden="1">{#N/A,#N/A,FALSE,"조골재"}</definedName>
    <definedName name="FSA" localSheetId="24" hidden="1">{#N/A,#N/A,FALSE,"조골재"}</definedName>
    <definedName name="FSA" localSheetId="28" hidden="1">{#N/A,#N/A,FALSE,"조골재"}</definedName>
    <definedName name="FSA" localSheetId="14" hidden="1">{#N/A,#N/A,FALSE,"조골재"}</definedName>
    <definedName name="FSA" hidden="1">{#N/A,#N/A,FALSE,"조골재"}</definedName>
    <definedName name="FSAFSAFSA" localSheetId="12" hidden="1">{#N/A,#N/A,FALSE,"운반시간"}</definedName>
    <definedName name="FSAFSAFSA" localSheetId="11" hidden="1">{#N/A,#N/A,FALSE,"운반시간"}</definedName>
    <definedName name="FSAFSAFSA" localSheetId="13" hidden="1">{#N/A,#N/A,FALSE,"운반시간"}</definedName>
    <definedName name="FSAFSAFSA" localSheetId="16" hidden="1">{#N/A,#N/A,FALSE,"운반시간"}</definedName>
    <definedName name="FSAFSAFSA" localSheetId="21" hidden="1">{#N/A,#N/A,FALSE,"운반시간"}</definedName>
    <definedName name="FSAFSAFSA" localSheetId="18" hidden="1">{#N/A,#N/A,FALSE,"운반시간"}</definedName>
    <definedName name="FSAFSAFSA" localSheetId="19" hidden="1">{#N/A,#N/A,FALSE,"운반시간"}</definedName>
    <definedName name="FSAFSAFSA" localSheetId="20" hidden="1">{#N/A,#N/A,FALSE,"운반시간"}</definedName>
    <definedName name="FSAFSAFSA" localSheetId="22" hidden="1">{#N/A,#N/A,FALSE,"운반시간"}</definedName>
    <definedName name="FSAFSAFSA" localSheetId="24" hidden="1">{#N/A,#N/A,FALSE,"운반시간"}</definedName>
    <definedName name="FSAFSAFSA" localSheetId="28" hidden="1">{#N/A,#N/A,FALSE,"운반시간"}</definedName>
    <definedName name="FSAFSAFSA" localSheetId="14" hidden="1">{#N/A,#N/A,FALSE,"운반시간"}</definedName>
    <definedName name="FSAFSAFSA" hidden="1">{#N/A,#N/A,FALSE,"운반시간"}</definedName>
    <definedName name="FSB" hidden="1">#REF!</definedName>
    <definedName name="fsd" hidden="1">#REF!</definedName>
    <definedName name="fsda" localSheetId="12" hidden="1">{#N/A,#N/A,TRUE,"Basic";#N/A,#N/A,TRUE,"EXT-TABLE";#N/A,#N/A,TRUE,"STEEL";#N/A,#N/A,TRUE,"INT-Table";#N/A,#N/A,TRUE,"STEEL";#N/A,#N/A,TRUE,"Door"}</definedName>
    <definedName name="fsda" localSheetId="11" hidden="1">{#N/A,#N/A,TRUE,"Basic";#N/A,#N/A,TRUE,"EXT-TABLE";#N/A,#N/A,TRUE,"STEEL";#N/A,#N/A,TRUE,"INT-Table";#N/A,#N/A,TRUE,"STEEL";#N/A,#N/A,TRUE,"Door"}</definedName>
    <definedName name="fsda" localSheetId="13" hidden="1">{#N/A,#N/A,TRUE,"Basic";#N/A,#N/A,TRUE,"EXT-TABLE";#N/A,#N/A,TRUE,"STEEL";#N/A,#N/A,TRUE,"INT-Table";#N/A,#N/A,TRUE,"STEEL";#N/A,#N/A,TRUE,"Door"}</definedName>
    <definedName name="fsda" localSheetId="16" hidden="1">{#N/A,#N/A,TRUE,"Basic";#N/A,#N/A,TRUE,"EXT-TABLE";#N/A,#N/A,TRUE,"STEEL";#N/A,#N/A,TRUE,"INT-Table";#N/A,#N/A,TRUE,"STEEL";#N/A,#N/A,TRUE,"Door"}</definedName>
    <definedName name="fsda" localSheetId="21" hidden="1">{#N/A,#N/A,TRUE,"Basic";#N/A,#N/A,TRUE,"EXT-TABLE";#N/A,#N/A,TRUE,"STEEL";#N/A,#N/A,TRUE,"INT-Table";#N/A,#N/A,TRUE,"STEEL";#N/A,#N/A,TRUE,"Door"}</definedName>
    <definedName name="fsda" localSheetId="18" hidden="1">{#N/A,#N/A,TRUE,"Basic";#N/A,#N/A,TRUE,"EXT-TABLE";#N/A,#N/A,TRUE,"STEEL";#N/A,#N/A,TRUE,"INT-Table";#N/A,#N/A,TRUE,"STEEL";#N/A,#N/A,TRUE,"Door"}</definedName>
    <definedName name="fsda" localSheetId="19" hidden="1">{#N/A,#N/A,TRUE,"Basic";#N/A,#N/A,TRUE,"EXT-TABLE";#N/A,#N/A,TRUE,"STEEL";#N/A,#N/A,TRUE,"INT-Table";#N/A,#N/A,TRUE,"STEEL";#N/A,#N/A,TRUE,"Door"}</definedName>
    <definedName name="fsda" localSheetId="20" hidden="1">{#N/A,#N/A,TRUE,"Basic";#N/A,#N/A,TRUE,"EXT-TABLE";#N/A,#N/A,TRUE,"STEEL";#N/A,#N/A,TRUE,"INT-Table";#N/A,#N/A,TRUE,"STEEL";#N/A,#N/A,TRUE,"Door"}</definedName>
    <definedName name="fsda" localSheetId="22" hidden="1">{#N/A,#N/A,TRUE,"Basic";#N/A,#N/A,TRUE,"EXT-TABLE";#N/A,#N/A,TRUE,"STEEL";#N/A,#N/A,TRUE,"INT-Table";#N/A,#N/A,TRUE,"STEEL";#N/A,#N/A,TRUE,"Door"}</definedName>
    <definedName name="fsda" localSheetId="24" hidden="1">{#N/A,#N/A,TRUE,"Basic";#N/A,#N/A,TRUE,"EXT-TABLE";#N/A,#N/A,TRUE,"STEEL";#N/A,#N/A,TRUE,"INT-Table";#N/A,#N/A,TRUE,"STEEL";#N/A,#N/A,TRUE,"Door"}</definedName>
    <definedName name="fsda" localSheetId="28" hidden="1">{#N/A,#N/A,TRUE,"Basic";#N/A,#N/A,TRUE,"EXT-TABLE";#N/A,#N/A,TRUE,"STEEL";#N/A,#N/A,TRUE,"INT-Table";#N/A,#N/A,TRUE,"STEEL";#N/A,#N/A,TRUE,"Door"}</definedName>
    <definedName name="fsda" localSheetId="14" hidden="1">{#N/A,#N/A,TRUE,"Basic";#N/A,#N/A,TRUE,"EXT-TABLE";#N/A,#N/A,TRUE,"STEEL";#N/A,#N/A,TRUE,"INT-Table";#N/A,#N/A,TRUE,"STEEL";#N/A,#N/A,TRUE,"Door"}</definedName>
    <definedName name="fsda" hidden="1">{#N/A,#N/A,TRUE,"Basic";#N/A,#N/A,TRUE,"EXT-TABLE";#N/A,#N/A,TRUE,"STEEL";#N/A,#N/A,TRUE,"INT-Table";#N/A,#N/A,TRUE,"STEEL";#N/A,#N/A,TRUE,"Door"}</definedName>
    <definedName name="fsda_1" localSheetId="12" hidden="1">{#N/A,#N/A,TRUE,"Basic";#N/A,#N/A,TRUE,"EXT-TABLE";#N/A,#N/A,TRUE,"STEEL";#N/A,#N/A,TRUE,"INT-Table";#N/A,#N/A,TRUE,"STEEL";#N/A,#N/A,TRUE,"Door"}</definedName>
    <definedName name="fsda_1" localSheetId="11" hidden="1">{#N/A,#N/A,TRUE,"Basic";#N/A,#N/A,TRUE,"EXT-TABLE";#N/A,#N/A,TRUE,"STEEL";#N/A,#N/A,TRUE,"INT-Table";#N/A,#N/A,TRUE,"STEEL";#N/A,#N/A,TRUE,"Door"}</definedName>
    <definedName name="fsda_1" localSheetId="13" hidden="1">{#N/A,#N/A,TRUE,"Basic";#N/A,#N/A,TRUE,"EXT-TABLE";#N/A,#N/A,TRUE,"STEEL";#N/A,#N/A,TRUE,"INT-Table";#N/A,#N/A,TRUE,"STEEL";#N/A,#N/A,TRUE,"Door"}</definedName>
    <definedName name="fsda_1" localSheetId="16" hidden="1">{#N/A,#N/A,TRUE,"Basic";#N/A,#N/A,TRUE,"EXT-TABLE";#N/A,#N/A,TRUE,"STEEL";#N/A,#N/A,TRUE,"INT-Table";#N/A,#N/A,TRUE,"STEEL";#N/A,#N/A,TRUE,"Door"}</definedName>
    <definedName name="fsda_1" localSheetId="21" hidden="1">{#N/A,#N/A,TRUE,"Basic";#N/A,#N/A,TRUE,"EXT-TABLE";#N/A,#N/A,TRUE,"STEEL";#N/A,#N/A,TRUE,"INT-Table";#N/A,#N/A,TRUE,"STEEL";#N/A,#N/A,TRUE,"Door"}</definedName>
    <definedName name="fsda_1" localSheetId="18" hidden="1">{#N/A,#N/A,TRUE,"Basic";#N/A,#N/A,TRUE,"EXT-TABLE";#N/A,#N/A,TRUE,"STEEL";#N/A,#N/A,TRUE,"INT-Table";#N/A,#N/A,TRUE,"STEEL";#N/A,#N/A,TRUE,"Door"}</definedName>
    <definedName name="fsda_1" localSheetId="19" hidden="1">{#N/A,#N/A,TRUE,"Basic";#N/A,#N/A,TRUE,"EXT-TABLE";#N/A,#N/A,TRUE,"STEEL";#N/A,#N/A,TRUE,"INT-Table";#N/A,#N/A,TRUE,"STEEL";#N/A,#N/A,TRUE,"Door"}</definedName>
    <definedName name="fsda_1" localSheetId="20" hidden="1">{#N/A,#N/A,TRUE,"Basic";#N/A,#N/A,TRUE,"EXT-TABLE";#N/A,#N/A,TRUE,"STEEL";#N/A,#N/A,TRUE,"INT-Table";#N/A,#N/A,TRUE,"STEEL";#N/A,#N/A,TRUE,"Door"}</definedName>
    <definedName name="fsda_1" localSheetId="22" hidden="1">{#N/A,#N/A,TRUE,"Basic";#N/A,#N/A,TRUE,"EXT-TABLE";#N/A,#N/A,TRUE,"STEEL";#N/A,#N/A,TRUE,"INT-Table";#N/A,#N/A,TRUE,"STEEL";#N/A,#N/A,TRUE,"Door"}</definedName>
    <definedName name="fsda_1" localSheetId="24" hidden="1">{#N/A,#N/A,TRUE,"Basic";#N/A,#N/A,TRUE,"EXT-TABLE";#N/A,#N/A,TRUE,"STEEL";#N/A,#N/A,TRUE,"INT-Table";#N/A,#N/A,TRUE,"STEEL";#N/A,#N/A,TRUE,"Door"}</definedName>
    <definedName name="fsda_1" localSheetId="28" hidden="1">{#N/A,#N/A,TRUE,"Basic";#N/A,#N/A,TRUE,"EXT-TABLE";#N/A,#N/A,TRUE,"STEEL";#N/A,#N/A,TRUE,"INT-Table";#N/A,#N/A,TRUE,"STEEL";#N/A,#N/A,TRUE,"Door"}</definedName>
    <definedName name="fsda_1" localSheetId="14" hidden="1">{#N/A,#N/A,TRUE,"Basic";#N/A,#N/A,TRUE,"EXT-TABLE";#N/A,#N/A,TRUE,"STEEL";#N/A,#N/A,TRUE,"INT-Table";#N/A,#N/A,TRUE,"STEEL";#N/A,#N/A,TRUE,"Door"}</definedName>
    <definedName name="fsda_1" hidden="1">{#N/A,#N/A,TRUE,"Basic";#N/A,#N/A,TRUE,"EXT-TABLE";#N/A,#N/A,TRUE,"STEEL";#N/A,#N/A,TRUE,"INT-Table";#N/A,#N/A,TRUE,"STEEL";#N/A,#N/A,TRUE,"Door"}</definedName>
    <definedName name="FSDAF" localSheetId="12" hidden="1">{#N/A,#N/A,FALSE,"제목"}</definedName>
    <definedName name="FSDAF" localSheetId="11" hidden="1">{#N/A,#N/A,FALSE,"제목"}</definedName>
    <definedName name="FSDAF" localSheetId="13" hidden="1">{#N/A,#N/A,FALSE,"제목"}</definedName>
    <definedName name="FSDAF" localSheetId="16" hidden="1">{#N/A,#N/A,FALSE,"제목"}</definedName>
    <definedName name="FSDAF" localSheetId="21" hidden="1">{#N/A,#N/A,FALSE,"제목"}</definedName>
    <definedName name="FSDAF" localSheetId="18" hidden="1">{#N/A,#N/A,FALSE,"제목"}</definedName>
    <definedName name="FSDAF" localSheetId="19" hidden="1">{#N/A,#N/A,FALSE,"제목"}</definedName>
    <definedName name="FSDAF" localSheetId="20" hidden="1">{#N/A,#N/A,FALSE,"제목"}</definedName>
    <definedName name="FSDAF" localSheetId="22" hidden="1">{#N/A,#N/A,FALSE,"제목"}</definedName>
    <definedName name="FSDAF" localSheetId="24" hidden="1">{#N/A,#N/A,FALSE,"제목"}</definedName>
    <definedName name="FSDAF" localSheetId="28" hidden="1">{#N/A,#N/A,FALSE,"제목"}</definedName>
    <definedName name="FSDAF" localSheetId="14" hidden="1">{#N/A,#N/A,FALSE,"제목"}</definedName>
    <definedName name="FSDAF" hidden="1">{#N/A,#N/A,FALSE,"제목"}</definedName>
    <definedName name="fsdf" localSheetId="12" hidden="1">{"'Sheet1'!$L$16"}</definedName>
    <definedName name="fsdf" localSheetId="11" hidden="1">{"'Sheet1'!$L$16"}</definedName>
    <definedName name="fsdf" localSheetId="13" hidden="1">{"'Sheet1'!$L$16"}</definedName>
    <definedName name="fsdf" localSheetId="16" hidden="1">{"'Sheet1'!$L$16"}</definedName>
    <definedName name="fsdf" localSheetId="21" hidden="1">{"'Sheet1'!$L$16"}</definedName>
    <definedName name="fsdf" localSheetId="18" hidden="1">{"'Sheet1'!$L$16"}</definedName>
    <definedName name="fsdf" localSheetId="19" hidden="1">{"'Sheet1'!$L$16"}</definedName>
    <definedName name="fsdf" localSheetId="20" hidden="1">{"'Sheet1'!$L$16"}</definedName>
    <definedName name="fsdf" localSheetId="22" hidden="1">{"'Sheet1'!$L$16"}</definedName>
    <definedName name="fsdf" localSheetId="24" hidden="1">{"'Sheet1'!$L$16"}</definedName>
    <definedName name="fsdf" localSheetId="28" hidden="1">{"'Sheet1'!$L$16"}</definedName>
    <definedName name="fsdf" localSheetId="14" hidden="1">{"'Sheet1'!$L$16"}</definedName>
    <definedName name="fsdf" hidden="1">{"'Sheet1'!$L$16"}</definedName>
    <definedName name="FSDFASDF" localSheetId="12" hidden="1">{#N/A,#N/A,FALSE,"배수1"}</definedName>
    <definedName name="FSDFASDF" localSheetId="11" hidden="1">{#N/A,#N/A,FALSE,"배수1"}</definedName>
    <definedName name="FSDFASDF" localSheetId="13" hidden="1">{#N/A,#N/A,FALSE,"배수1"}</definedName>
    <definedName name="FSDFASDF" localSheetId="16" hidden="1">{#N/A,#N/A,FALSE,"배수1"}</definedName>
    <definedName name="FSDFASDF" localSheetId="21" hidden="1">{#N/A,#N/A,FALSE,"배수1"}</definedName>
    <definedName name="FSDFASDF" localSheetId="18" hidden="1">{#N/A,#N/A,FALSE,"배수1"}</definedName>
    <definedName name="FSDFASDF" localSheetId="19" hidden="1">{#N/A,#N/A,FALSE,"배수1"}</definedName>
    <definedName name="FSDFASDF" localSheetId="20" hidden="1">{#N/A,#N/A,FALSE,"배수1"}</definedName>
    <definedName name="FSDFASDF" localSheetId="22" hidden="1">{#N/A,#N/A,FALSE,"배수1"}</definedName>
    <definedName name="FSDFASDF" localSheetId="24" hidden="1">{#N/A,#N/A,FALSE,"배수1"}</definedName>
    <definedName name="FSDFASDF" localSheetId="28" hidden="1">{#N/A,#N/A,FALSE,"배수1"}</definedName>
    <definedName name="FSDFASDF" localSheetId="14" hidden="1">{#N/A,#N/A,FALSE,"배수1"}</definedName>
    <definedName name="FSDFASDF" hidden="1">{#N/A,#N/A,FALSE,"배수1"}</definedName>
    <definedName name="FSDFĐ" localSheetId="12" hidden="1">{"'Sheet1'!$L$16"}</definedName>
    <definedName name="FSDFĐ" localSheetId="11" hidden="1">{"'Sheet1'!$L$16"}</definedName>
    <definedName name="FSDFĐ" localSheetId="13" hidden="1">{"'Sheet1'!$L$16"}</definedName>
    <definedName name="FSDFĐ" localSheetId="16" hidden="1">{"'Sheet1'!$L$16"}</definedName>
    <definedName name="FSDFĐ" localSheetId="21" hidden="1">{"'Sheet1'!$L$16"}</definedName>
    <definedName name="FSDFĐ" localSheetId="18" hidden="1">{"'Sheet1'!$L$16"}</definedName>
    <definedName name="FSDFĐ" localSheetId="19" hidden="1">{"'Sheet1'!$L$16"}</definedName>
    <definedName name="FSDFĐ" localSheetId="20" hidden="1">{"'Sheet1'!$L$16"}</definedName>
    <definedName name="FSDFĐ" localSheetId="22" hidden="1">{"'Sheet1'!$L$16"}</definedName>
    <definedName name="FSDFĐ" localSheetId="24" hidden="1">{"'Sheet1'!$L$16"}</definedName>
    <definedName name="FSDFĐ" localSheetId="28" hidden="1">{"'Sheet1'!$L$16"}</definedName>
    <definedName name="FSDFĐ" localSheetId="14" hidden="1">{"'Sheet1'!$L$16"}</definedName>
    <definedName name="FSDFĐ" hidden="1">{"'Sheet1'!$L$16"}</definedName>
    <definedName name="fsdfds" hidden="1">#REF!</definedName>
    <definedName name="fsdfdsf" localSheetId="12" hidden="1">{"'Sheet1'!$L$16"}</definedName>
    <definedName name="fsdfdsf" localSheetId="11" hidden="1">{"'Sheet1'!$L$16"}</definedName>
    <definedName name="fsdfdsf" localSheetId="13" hidden="1">{"'Sheet1'!$L$16"}</definedName>
    <definedName name="fsdfdsf" localSheetId="16" hidden="1">{"'Sheet1'!$L$16"}</definedName>
    <definedName name="fsdfdsf" localSheetId="21" hidden="1">{"'Sheet1'!$L$16"}</definedName>
    <definedName name="fsdfdsf" localSheetId="18" hidden="1">{"'Sheet1'!$L$16"}</definedName>
    <definedName name="fsdfdsf" localSheetId="19" hidden="1">{"'Sheet1'!$L$16"}</definedName>
    <definedName name="fsdfdsf" localSheetId="20" hidden="1">{"'Sheet1'!$L$16"}</definedName>
    <definedName name="fsdfdsf" localSheetId="22" hidden="1">{"'Sheet1'!$L$16"}</definedName>
    <definedName name="fsdfdsf" localSheetId="24" hidden="1">{"'Sheet1'!$L$16"}</definedName>
    <definedName name="fsdfdsf" localSheetId="28" hidden="1">{"'Sheet1'!$L$16"}</definedName>
    <definedName name="fsdfdsf" localSheetId="14" hidden="1">{"'Sheet1'!$L$16"}</definedName>
    <definedName name="fsdfdsf" hidden="1">{"'Sheet1'!$L$16"}</definedName>
    <definedName name="FSDFEW" localSheetId="12" hidden="1">{"'Sheet1'!$L$16"}</definedName>
    <definedName name="FSDFEW" localSheetId="11" hidden="1">{"'Sheet1'!$L$16"}</definedName>
    <definedName name="FSDFEW" localSheetId="13" hidden="1">{"'Sheet1'!$L$16"}</definedName>
    <definedName name="FSDFEW" localSheetId="16" hidden="1">{"'Sheet1'!$L$16"}</definedName>
    <definedName name="FSDFEW" localSheetId="21" hidden="1">{"'Sheet1'!$L$16"}</definedName>
    <definedName name="FSDFEW" localSheetId="18" hidden="1">{"'Sheet1'!$L$16"}</definedName>
    <definedName name="FSDFEW" localSheetId="19" hidden="1">{"'Sheet1'!$L$16"}</definedName>
    <definedName name="FSDFEW" localSheetId="20" hidden="1">{"'Sheet1'!$L$16"}</definedName>
    <definedName name="FSDFEW" localSheetId="22" hidden="1">{"'Sheet1'!$L$16"}</definedName>
    <definedName name="FSDFEW" localSheetId="24" hidden="1">{"'Sheet1'!$L$16"}</definedName>
    <definedName name="FSDFEW" localSheetId="28" hidden="1">{"'Sheet1'!$L$16"}</definedName>
    <definedName name="FSDFEW" localSheetId="14" hidden="1">{"'Sheet1'!$L$16"}</definedName>
    <definedName name="FSDFEW" hidden="1">{"'Sheet1'!$L$16"}</definedName>
    <definedName name="FSDFF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gdf" localSheetId="12" hidden="1">{"'Sheet1'!$L$16"}</definedName>
    <definedName name="fsdfgdf" localSheetId="11" hidden="1">{"'Sheet1'!$L$16"}</definedName>
    <definedName name="fsdfgdf" localSheetId="13" hidden="1">{"'Sheet1'!$L$16"}</definedName>
    <definedName name="fsdfgdf" localSheetId="16" hidden="1">{"'Sheet1'!$L$16"}</definedName>
    <definedName name="fsdfgdf" localSheetId="21" hidden="1">{"'Sheet1'!$L$16"}</definedName>
    <definedName name="fsdfgdf" localSheetId="18" hidden="1">{"'Sheet1'!$L$16"}</definedName>
    <definedName name="fsdfgdf" localSheetId="19" hidden="1">{"'Sheet1'!$L$16"}</definedName>
    <definedName name="fsdfgdf" localSheetId="20" hidden="1">{"'Sheet1'!$L$16"}</definedName>
    <definedName name="fsdfgdf" localSheetId="22" hidden="1">{"'Sheet1'!$L$16"}</definedName>
    <definedName name="fsdfgdf" localSheetId="24" hidden="1">{"'Sheet1'!$L$16"}</definedName>
    <definedName name="fsdfgdf" localSheetId="28" hidden="1">{"'Sheet1'!$L$16"}</definedName>
    <definedName name="fsdfgdf" localSheetId="14" hidden="1">{"'Sheet1'!$L$16"}</definedName>
    <definedName name="fsdfgdf" hidden="1">{"'Sheet1'!$L$16"}</definedName>
    <definedName name="fsdfs" localSheetId="12" hidden="1">{"'Sheet1'!$L$16"}</definedName>
    <definedName name="fsdfs" localSheetId="11" hidden="1">{"'Sheet1'!$L$16"}</definedName>
    <definedName name="fsdfs" localSheetId="13" hidden="1">{"'Sheet1'!$L$16"}</definedName>
    <definedName name="fsdfs" localSheetId="16" hidden="1">{"'Sheet1'!$L$16"}</definedName>
    <definedName name="fsdfs" localSheetId="21" hidden="1">{"'Sheet1'!$L$16"}</definedName>
    <definedName name="fsdfs" localSheetId="18" hidden="1">{"'Sheet1'!$L$16"}</definedName>
    <definedName name="fsdfs" localSheetId="19" hidden="1">{"'Sheet1'!$L$16"}</definedName>
    <definedName name="fsdfs" localSheetId="20" hidden="1">{"'Sheet1'!$L$16"}</definedName>
    <definedName name="fsdfs" localSheetId="22" hidden="1">{"'Sheet1'!$L$16"}</definedName>
    <definedName name="fsdfs" localSheetId="24" hidden="1">{"'Sheet1'!$L$16"}</definedName>
    <definedName name="fsdfs" localSheetId="28" hidden="1">{"'Sheet1'!$L$16"}</definedName>
    <definedName name="fsdfs" localSheetId="14" hidden="1">{"'Sheet1'!$L$16"}</definedName>
    <definedName name="fsdfs" hidden="1">{"'Sheet1'!$L$16"}</definedName>
    <definedName name="fsdfsd" localSheetId="12" hidden="1">{#N/A,#N/A,FALSE,"Chi tiÆt"}</definedName>
    <definedName name="fsdfsd" localSheetId="11" hidden="1">{#N/A,#N/A,FALSE,"Chi tiÆt"}</definedName>
    <definedName name="fsdfsd" localSheetId="13" hidden="1">{#N/A,#N/A,FALSE,"Chi tiÆt"}</definedName>
    <definedName name="fsdfsd" localSheetId="16" hidden="1">{#N/A,#N/A,FALSE,"Chi tiÆt"}</definedName>
    <definedName name="fsdfsd" localSheetId="21" hidden="1">{#N/A,#N/A,FALSE,"Chi tiÆt"}</definedName>
    <definedName name="fsdfsd" localSheetId="18" hidden="1">{#N/A,#N/A,FALSE,"Chi tiÆt"}</definedName>
    <definedName name="fsdfsd" localSheetId="19" hidden="1">{#N/A,#N/A,FALSE,"Chi tiÆt"}</definedName>
    <definedName name="fsdfsd" localSheetId="20" hidden="1">{#N/A,#N/A,FALSE,"Chi tiÆt"}</definedName>
    <definedName name="fsdfsd" localSheetId="22" hidden="1">{#N/A,#N/A,FALSE,"Chi tiÆt"}</definedName>
    <definedName name="fsdfsd" localSheetId="24" hidden="1">{#N/A,#N/A,FALSE,"Chi tiÆt"}</definedName>
    <definedName name="fsdfsd" localSheetId="28" hidden="1">{#N/A,#N/A,FALSE,"Chi tiÆt"}</definedName>
    <definedName name="fsdfsd" localSheetId="14" hidden="1">{#N/A,#N/A,FALSE,"Chi tiÆt"}</definedName>
    <definedName name="fsdfsd" hidden="1">{#N/A,#N/A,FALSE,"Chi tiÆt"}</definedName>
    <definedName name="FSDFSĐ" localSheetId="12" hidden="1">{"'Sheet1'!$L$16"}</definedName>
    <definedName name="FSDFSĐ" localSheetId="11" hidden="1">{"'Sheet1'!$L$16"}</definedName>
    <definedName name="FSDFSĐ" localSheetId="13" hidden="1">{"'Sheet1'!$L$16"}</definedName>
    <definedName name="FSDFSĐ" localSheetId="16" hidden="1">{"'Sheet1'!$L$16"}</definedName>
    <definedName name="FSDFSĐ" localSheetId="21" hidden="1">{"'Sheet1'!$L$16"}</definedName>
    <definedName name="FSDFSĐ" localSheetId="18" hidden="1">{"'Sheet1'!$L$16"}</definedName>
    <definedName name="FSDFSĐ" localSheetId="19" hidden="1">{"'Sheet1'!$L$16"}</definedName>
    <definedName name="FSDFSĐ" localSheetId="20" hidden="1">{"'Sheet1'!$L$16"}</definedName>
    <definedName name="FSDFSĐ" localSheetId="22" hidden="1">{"'Sheet1'!$L$16"}</definedName>
    <definedName name="FSDFSĐ" localSheetId="24" hidden="1">{"'Sheet1'!$L$16"}</definedName>
    <definedName name="FSDFSĐ" localSheetId="28" hidden="1">{"'Sheet1'!$L$16"}</definedName>
    <definedName name="FSDFSĐ" localSheetId="14" hidden="1">{"'Sheet1'!$L$16"}</definedName>
    <definedName name="FSDFSĐ" hidden="1">{"'Sheet1'!$L$16"}</definedName>
    <definedName name="FSDFSDF" localSheetId="12" hidden="1">{#N/A,#N/A,TRUE,"SUM";#N/A,#N/A,TRUE,"EE";#N/A,#N/A,TRUE,"AC";#N/A,#N/A,TRUE,"SN"}</definedName>
    <definedName name="FSDFSDF" localSheetId="11" hidden="1">{#N/A,#N/A,TRUE,"SUM";#N/A,#N/A,TRUE,"EE";#N/A,#N/A,TRUE,"AC";#N/A,#N/A,TRUE,"SN"}</definedName>
    <definedName name="FSDFSDF" localSheetId="13" hidden="1">{#N/A,#N/A,TRUE,"SUM";#N/A,#N/A,TRUE,"EE";#N/A,#N/A,TRUE,"AC";#N/A,#N/A,TRUE,"SN"}</definedName>
    <definedName name="FSDFSDF" localSheetId="16" hidden="1">{#N/A,#N/A,TRUE,"SUM";#N/A,#N/A,TRUE,"EE";#N/A,#N/A,TRUE,"AC";#N/A,#N/A,TRUE,"SN"}</definedName>
    <definedName name="FSDFSDF" localSheetId="21" hidden="1">{#N/A,#N/A,TRUE,"SUM";#N/A,#N/A,TRUE,"EE";#N/A,#N/A,TRUE,"AC";#N/A,#N/A,TRUE,"SN"}</definedName>
    <definedName name="FSDFSDF" localSheetId="18" hidden="1">{#N/A,#N/A,TRUE,"SUM";#N/A,#N/A,TRUE,"EE";#N/A,#N/A,TRUE,"AC";#N/A,#N/A,TRUE,"SN"}</definedName>
    <definedName name="FSDFSDF" localSheetId="19" hidden="1">{#N/A,#N/A,TRUE,"SUM";#N/A,#N/A,TRUE,"EE";#N/A,#N/A,TRUE,"AC";#N/A,#N/A,TRUE,"SN"}</definedName>
    <definedName name="FSDFSDF" localSheetId="20" hidden="1">{#N/A,#N/A,TRUE,"SUM";#N/A,#N/A,TRUE,"EE";#N/A,#N/A,TRUE,"AC";#N/A,#N/A,TRUE,"SN"}</definedName>
    <definedName name="FSDFSDF" localSheetId="22" hidden="1">{#N/A,#N/A,TRUE,"SUM";#N/A,#N/A,TRUE,"EE";#N/A,#N/A,TRUE,"AC";#N/A,#N/A,TRUE,"SN"}</definedName>
    <definedName name="FSDFSDF" localSheetId="24" hidden="1">{#N/A,#N/A,TRUE,"SUM";#N/A,#N/A,TRUE,"EE";#N/A,#N/A,TRUE,"AC";#N/A,#N/A,TRUE,"SN"}</definedName>
    <definedName name="FSDFSDF" localSheetId="28" hidden="1">{#N/A,#N/A,TRUE,"SUM";#N/A,#N/A,TRUE,"EE";#N/A,#N/A,TRUE,"AC";#N/A,#N/A,TRUE,"SN"}</definedName>
    <definedName name="FSDFSDF" localSheetId="14" hidden="1">{#N/A,#N/A,TRUE,"SUM";#N/A,#N/A,TRUE,"EE";#N/A,#N/A,TRUE,"AC";#N/A,#N/A,TRUE,"SN"}</definedName>
    <definedName name="FSDFSDF" hidden="1">{#N/A,#N/A,TRUE,"SUM";#N/A,#N/A,TRUE,"EE";#N/A,#N/A,TRUE,"AC";#N/A,#N/A,TRUE,"SN"}</definedName>
    <definedName name="fsdfsdfsdfs" localSheetId="12" hidden="1">{"'Sheet1'!$L$16"}</definedName>
    <definedName name="fsdfsdfsdfs" localSheetId="11" hidden="1">{"'Sheet1'!$L$16"}</definedName>
    <definedName name="fsdfsdfsdfs" localSheetId="13" hidden="1">{"'Sheet1'!$L$16"}</definedName>
    <definedName name="fsdfsdfsdfs" localSheetId="16" hidden="1">{"'Sheet1'!$L$16"}</definedName>
    <definedName name="fsdfsdfsdfs" localSheetId="21" hidden="1">{"'Sheet1'!$L$16"}</definedName>
    <definedName name="fsdfsdfsdfs" localSheetId="18" hidden="1">{"'Sheet1'!$L$16"}</definedName>
    <definedName name="fsdfsdfsdfs" localSheetId="19" hidden="1">{"'Sheet1'!$L$16"}</definedName>
    <definedName name="fsdfsdfsdfs" localSheetId="20" hidden="1">{"'Sheet1'!$L$16"}</definedName>
    <definedName name="fsdfsdfsdfs" localSheetId="22" hidden="1">{"'Sheet1'!$L$16"}</definedName>
    <definedName name="fsdfsdfsdfs" localSheetId="24" hidden="1">{"'Sheet1'!$L$16"}</definedName>
    <definedName name="fsdfsdfsdfs" localSheetId="28" hidden="1">{"'Sheet1'!$L$16"}</definedName>
    <definedName name="fsdfsdfsdfs" localSheetId="14" hidden="1">{"'Sheet1'!$L$16"}</definedName>
    <definedName name="fsdfsdfsdfs" hidden="1">{"'Sheet1'!$L$16"}</definedName>
    <definedName name="fsdfsf" localSheetId="12" hidden="1">{"ECA Qtrs C",#N/A,TRUE,"ECA_Qtrs_C";"ECA Qtrs D",#N/A,TRUE,"ECA_Qtrs_D";"ECA Qtrs F",#N/A,TRUE,"ECA_Qtrs_F";"ECA Qtrs G",#N/A,TRUE,"ECA_Qtrs_G";"ECA SisterApt",#N/A,TRUE,"ECA_SisterApt";"ECA Nurses",#N/A,TRUE,"ECA_NursesHostel"}</definedName>
    <definedName name="fsdfsf" localSheetId="11" hidden="1">{"ECA Qtrs C",#N/A,TRUE,"ECA_Qtrs_C";"ECA Qtrs D",#N/A,TRUE,"ECA_Qtrs_D";"ECA Qtrs F",#N/A,TRUE,"ECA_Qtrs_F";"ECA Qtrs G",#N/A,TRUE,"ECA_Qtrs_G";"ECA SisterApt",#N/A,TRUE,"ECA_SisterApt";"ECA Nurses",#N/A,TRUE,"ECA_NursesHostel"}</definedName>
    <definedName name="fsdfsf" localSheetId="13" hidden="1">{"ECA Qtrs C",#N/A,TRUE,"ECA_Qtrs_C";"ECA Qtrs D",#N/A,TRUE,"ECA_Qtrs_D";"ECA Qtrs F",#N/A,TRUE,"ECA_Qtrs_F";"ECA Qtrs G",#N/A,TRUE,"ECA_Qtrs_G";"ECA SisterApt",#N/A,TRUE,"ECA_SisterApt";"ECA Nurses",#N/A,TRUE,"ECA_NursesHostel"}</definedName>
    <definedName name="fsdfsf" localSheetId="16" hidden="1">{"ECA Qtrs C",#N/A,TRUE,"ECA_Qtrs_C";"ECA Qtrs D",#N/A,TRUE,"ECA_Qtrs_D";"ECA Qtrs F",#N/A,TRUE,"ECA_Qtrs_F";"ECA Qtrs G",#N/A,TRUE,"ECA_Qtrs_G";"ECA SisterApt",#N/A,TRUE,"ECA_SisterApt";"ECA Nurses",#N/A,TRUE,"ECA_NursesHostel"}</definedName>
    <definedName name="fsdfsf" localSheetId="21" hidden="1">{"ECA Qtrs C",#N/A,TRUE,"ECA_Qtrs_C";"ECA Qtrs D",#N/A,TRUE,"ECA_Qtrs_D";"ECA Qtrs F",#N/A,TRUE,"ECA_Qtrs_F";"ECA Qtrs G",#N/A,TRUE,"ECA_Qtrs_G";"ECA SisterApt",#N/A,TRUE,"ECA_SisterApt";"ECA Nurses",#N/A,TRUE,"ECA_NursesHostel"}</definedName>
    <definedName name="fsdfsf" localSheetId="18" hidden="1">{"ECA Qtrs C",#N/A,TRUE,"ECA_Qtrs_C";"ECA Qtrs D",#N/A,TRUE,"ECA_Qtrs_D";"ECA Qtrs F",#N/A,TRUE,"ECA_Qtrs_F";"ECA Qtrs G",#N/A,TRUE,"ECA_Qtrs_G";"ECA SisterApt",#N/A,TRUE,"ECA_SisterApt";"ECA Nurses",#N/A,TRUE,"ECA_NursesHostel"}</definedName>
    <definedName name="fsdfsf" localSheetId="19" hidden="1">{"ECA Qtrs C",#N/A,TRUE,"ECA_Qtrs_C";"ECA Qtrs D",#N/A,TRUE,"ECA_Qtrs_D";"ECA Qtrs F",#N/A,TRUE,"ECA_Qtrs_F";"ECA Qtrs G",#N/A,TRUE,"ECA_Qtrs_G";"ECA SisterApt",#N/A,TRUE,"ECA_SisterApt";"ECA Nurses",#N/A,TRUE,"ECA_NursesHostel"}</definedName>
    <definedName name="fsdfsf" localSheetId="20" hidden="1">{"ECA Qtrs C",#N/A,TRUE,"ECA_Qtrs_C";"ECA Qtrs D",#N/A,TRUE,"ECA_Qtrs_D";"ECA Qtrs F",#N/A,TRUE,"ECA_Qtrs_F";"ECA Qtrs G",#N/A,TRUE,"ECA_Qtrs_G";"ECA SisterApt",#N/A,TRUE,"ECA_SisterApt";"ECA Nurses",#N/A,TRUE,"ECA_NursesHostel"}</definedName>
    <definedName name="fsdfsf" localSheetId="22" hidden="1">{"ECA Qtrs C",#N/A,TRUE,"ECA_Qtrs_C";"ECA Qtrs D",#N/A,TRUE,"ECA_Qtrs_D";"ECA Qtrs F",#N/A,TRUE,"ECA_Qtrs_F";"ECA Qtrs G",#N/A,TRUE,"ECA_Qtrs_G";"ECA SisterApt",#N/A,TRUE,"ECA_SisterApt";"ECA Nurses",#N/A,TRUE,"ECA_NursesHostel"}</definedName>
    <definedName name="fsdfsf" localSheetId="24" hidden="1">{"ECA Qtrs C",#N/A,TRUE,"ECA_Qtrs_C";"ECA Qtrs D",#N/A,TRUE,"ECA_Qtrs_D";"ECA Qtrs F",#N/A,TRUE,"ECA_Qtrs_F";"ECA Qtrs G",#N/A,TRUE,"ECA_Qtrs_G";"ECA SisterApt",#N/A,TRUE,"ECA_SisterApt";"ECA Nurses",#N/A,TRUE,"ECA_NursesHostel"}</definedName>
    <definedName name="fsdfsf" localSheetId="28" hidden="1">{"ECA Qtrs C",#N/A,TRUE,"ECA_Qtrs_C";"ECA Qtrs D",#N/A,TRUE,"ECA_Qtrs_D";"ECA Qtrs F",#N/A,TRUE,"ECA_Qtrs_F";"ECA Qtrs G",#N/A,TRUE,"ECA_Qtrs_G";"ECA SisterApt",#N/A,TRUE,"ECA_SisterApt";"ECA Nurses",#N/A,TRUE,"ECA_NursesHostel"}</definedName>
    <definedName name="fsdfsf" localSheetId="14" hidden="1">{"ECA Qtrs C",#N/A,TRUE,"ECA_Qtrs_C";"ECA Qtrs D",#N/A,TRUE,"ECA_Qtrs_D";"ECA Qtrs F",#N/A,TRUE,"ECA_Qtrs_F";"ECA Qtrs G",#N/A,TRUE,"ECA_Qtrs_G";"ECA SisterApt",#N/A,TRUE,"ECA_SisterApt";"ECA Nurses",#N/A,TRUE,"ECA_NursesHostel"}</definedName>
    <definedName name="fsdfsf" hidden="1">{"ECA Qtrs C",#N/A,TRUE,"ECA_Qtrs_C";"ECA Qtrs D",#N/A,TRUE,"ECA_Qtrs_D";"ECA Qtrs F",#N/A,TRUE,"ECA_Qtrs_F";"ECA Qtrs G",#N/A,TRUE,"ECA_Qtrs_G";"ECA SisterApt",#N/A,TRUE,"ECA_SisterApt";"ECA Nurses",#N/A,TRUE,"ECA_NursesHostel"}</definedName>
    <definedName name="fsdfsfđsffsd" localSheetId="12" hidden="1">{"'Sheet1'!$L$16"}</definedName>
    <definedName name="fsdfsfđsffsd" localSheetId="11" hidden="1">{"'Sheet1'!$L$16"}</definedName>
    <definedName name="fsdfsfđsffsd" localSheetId="13" hidden="1">{"'Sheet1'!$L$16"}</definedName>
    <definedName name="fsdfsfđsffsd" localSheetId="16" hidden="1">{"'Sheet1'!$L$16"}</definedName>
    <definedName name="fsdfsfđsffsd" localSheetId="21" hidden="1">{"'Sheet1'!$L$16"}</definedName>
    <definedName name="fsdfsfđsffsd" localSheetId="18" hidden="1">{"'Sheet1'!$L$16"}</definedName>
    <definedName name="fsdfsfđsffsd" localSheetId="19" hidden="1">{"'Sheet1'!$L$16"}</definedName>
    <definedName name="fsdfsfđsffsd" localSheetId="20" hidden="1">{"'Sheet1'!$L$16"}</definedName>
    <definedName name="fsdfsfđsffsd" localSheetId="22" hidden="1">{"'Sheet1'!$L$16"}</definedName>
    <definedName name="fsdfsfđsffsd" localSheetId="24" hidden="1">{"'Sheet1'!$L$16"}</definedName>
    <definedName name="fsdfsfđsffsd" localSheetId="28" hidden="1">{"'Sheet1'!$L$16"}</definedName>
    <definedName name="fsdfsfđsffsd" localSheetId="14" hidden="1">{"'Sheet1'!$L$16"}</definedName>
    <definedName name="fsdfsfđsffsd" hidden="1">{"'Sheet1'!$L$16"}</definedName>
    <definedName name="fsdgdg" hidden="1">#REF!</definedName>
    <definedName name="fsdgfgfa" localSheetId="12" hidden="1">{"'Sheet1'!$L$16"}</definedName>
    <definedName name="fsdgfgfa" localSheetId="11" hidden="1">{"'Sheet1'!$L$16"}</definedName>
    <definedName name="fsdgfgfa" localSheetId="13" hidden="1">{"'Sheet1'!$L$16"}</definedName>
    <definedName name="fsdgfgfa" localSheetId="16" hidden="1">{"'Sheet1'!$L$16"}</definedName>
    <definedName name="fsdgfgfa" localSheetId="21" hidden="1">{"'Sheet1'!$L$16"}</definedName>
    <definedName name="fsdgfgfa" localSheetId="18" hidden="1">{"'Sheet1'!$L$16"}</definedName>
    <definedName name="fsdgfgfa" localSheetId="19" hidden="1">{"'Sheet1'!$L$16"}</definedName>
    <definedName name="fsdgfgfa" localSheetId="20" hidden="1">{"'Sheet1'!$L$16"}</definedName>
    <definedName name="fsdgfgfa" localSheetId="22" hidden="1">{"'Sheet1'!$L$16"}</definedName>
    <definedName name="fsdgfgfa" localSheetId="24" hidden="1">{"'Sheet1'!$L$16"}</definedName>
    <definedName name="fsdgfgfa" localSheetId="28" hidden="1">{"'Sheet1'!$L$16"}</definedName>
    <definedName name="fsdgfgfa" localSheetId="14" hidden="1">{"'Sheet1'!$L$16"}</definedName>
    <definedName name="fsdgfgfa" hidden="1">{"'Sheet1'!$L$16"}</definedName>
    <definedName name="FSDSAFSA" localSheetId="12" hidden="1">{#N/A,#N/A,FALSE,"2~8번"}</definedName>
    <definedName name="FSDSAFSA" localSheetId="11" hidden="1">{#N/A,#N/A,FALSE,"2~8번"}</definedName>
    <definedName name="FSDSAFSA" localSheetId="13" hidden="1">{#N/A,#N/A,FALSE,"2~8번"}</definedName>
    <definedName name="FSDSAFSA" localSheetId="16" hidden="1">{#N/A,#N/A,FALSE,"2~8번"}</definedName>
    <definedName name="FSDSAFSA" localSheetId="21" hidden="1">{#N/A,#N/A,FALSE,"2~8번"}</definedName>
    <definedName name="FSDSAFSA" localSheetId="18" hidden="1">{#N/A,#N/A,FALSE,"2~8번"}</definedName>
    <definedName name="FSDSAFSA" localSheetId="19" hidden="1">{#N/A,#N/A,FALSE,"2~8번"}</definedName>
    <definedName name="FSDSAFSA" localSheetId="20" hidden="1">{#N/A,#N/A,FALSE,"2~8번"}</definedName>
    <definedName name="FSDSAFSA" localSheetId="22" hidden="1">{#N/A,#N/A,FALSE,"2~8번"}</definedName>
    <definedName name="FSDSAFSA" localSheetId="24" hidden="1">{#N/A,#N/A,FALSE,"2~8번"}</definedName>
    <definedName name="FSDSAFSA" localSheetId="28" hidden="1">{#N/A,#N/A,FALSE,"2~8번"}</definedName>
    <definedName name="FSDSAFSA" localSheetId="14" hidden="1">{#N/A,#N/A,FALSE,"2~8번"}</definedName>
    <definedName name="FSDSAFSA" hidden="1">{#N/A,#N/A,FALSE,"2~8번"}</definedName>
    <definedName name="FSE" localSheetId="12" hidden="1">{#N/A,#N/A,TRUE,"Cover Memo";"Ride Estimate",#N/A,TRUE,"Change Summary";"Ride Estimate",#N/A,TRUE,"Estimate Summary";"Ride Estimate",#N/A,TRUE,"Dept. Summary";"Ride Estimate",#N/A,TRUE,"DOW Detail"}</definedName>
    <definedName name="FSE" localSheetId="11" hidden="1">{#N/A,#N/A,TRUE,"Cover Memo";"Ride Estimate",#N/A,TRUE,"Change Summary";"Ride Estimate",#N/A,TRUE,"Estimate Summary";"Ride Estimate",#N/A,TRUE,"Dept. Summary";"Ride Estimate",#N/A,TRUE,"DOW Detail"}</definedName>
    <definedName name="FSE" localSheetId="13" hidden="1">{#N/A,#N/A,TRUE,"Cover Memo";"Ride Estimate",#N/A,TRUE,"Change Summary";"Ride Estimate",#N/A,TRUE,"Estimate Summary";"Ride Estimate",#N/A,TRUE,"Dept. Summary";"Ride Estimate",#N/A,TRUE,"DOW Detail"}</definedName>
    <definedName name="FSE" localSheetId="16" hidden="1">{#N/A,#N/A,TRUE,"Cover Memo";"Ride Estimate",#N/A,TRUE,"Change Summary";"Ride Estimate",#N/A,TRUE,"Estimate Summary";"Ride Estimate",#N/A,TRUE,"Dept. Summary";"Ride Estimate",#N/A,TRUE,"DOW Detail"}</definedName>
    <definedName name="FSE" localSheetId="21" hidden="1">{#N/A,#N/A,TRUE,"Cover Memo";"Ride Estimate",#N/A,TRUE,"Change Summary";"Ride Estimate",#N/A,TRUE,"Estimate Summary";"Ride Estimate",#N/A,TRUE,"Dept. Summary";"Ride Estimate",#N/A,TRUE,"DOW Detail"}</definedName>
    <definedName name="FSE" localSheetId="18" hidden="1">{#N/A,#N/A,TRUE,"Cover Memo";"Ride Estimate",#N/A,TRUE,"Change Summary";"Ride Estimate",#N/A,TRUE,"Estimate Summary";"Ride Estimate",#N/A,TRUE,"Dept. Summary";"Ride Estimate",#N/A,TRUE,"DOW Detail"}</definedName>
    <definedName name="FSE" localSheetId="19" hidden="1">{#N/A,#N/A,TRUE,"Cover Memo";"Ride Estimate",#N/A,TRUE,"Change Summary";"Ride Estimate",#N/A,TRUE,"Estimate Summary";"Ride Estimate",#N/A,TRUE,"Dept. Summary";"Ride Estimate",#N/A,TRUE,"DOW Detail"}</definedName>
    <definedName name="FSE" localSheetId="20" hidden="1">{#N/A,#N/A,TRUE,"Cover Memo";"Ride Estimate",#N/A,TRUE,"Change Summary";"Ride Estimate",#N/A,TRUE,"Estimate Summary";"Ride Estimate",#N/A,TRUE,"Dept. Summary";"Ride Estimate",#N/A,TRUE,"DOW Detail"}</definedName>
    <definedName name="FSE" localSheetId="22" hidden="1">{#N/A,#N/A,TRUE,"Cover Memo";"Ride Estimate",#N/A,TRUE,"Change Summary";"Ride Estimate",#N/A,TRUE,"Estimate Summary";"Ride Estimate",#N/A,TRUE,"Dept. Summary";"Ride Estimate",#N/A,TRUE,"DOW Detail"}</definedName>
    <definedName name="FSE" localSheetId="24" hidden="1">{#N/A,#N/A,TRUE,"Cover Memo";"Ride Estimate",#N/A,TRUE,"Change Summary";"Ride Estimate",#N/A,TRUE,"Estimate Summary";"Ride Estimate",#N/A,TRUE,"Dept. Summary";"Ride Estimate",#N/A,TRUE,"DOW Detail"}</definedName>
    <definedName name="FSE" localSheetId="28" hidden="1">{#N/A,#N/A,TRUE,"Cover Memo";"Ride Estimate",#N/A,TRUE,"Change Summary";"Ride Estimate",#N/A,TRUE,"Estimate Summary";"Ride Estimate",#N/A,TRUE,"Dept. Summary";"Ride Estimate",#N/A,TRUE,"DOW Detail"}</definedName>
    <definedName name="FSE" localSheetId="14" hidden="1">{#N/A,#N/A,TRUE,"Cover Memo";"Ride Estimate",#N/A,TRUE,"Change Summary";"Ride Estimate",#N/A,TRUE,"Estimate Summary";"Ride Estimate",#N/A,TRUE,"Dept. Summary";"Ride Estimate",#N/A,TRUE,"DOW Detail"}</definedName>
    <definedName name="FSE" hidden="1">{#N/A,#N/A,TRUE,"Cover Memo";"Ride Estimate",#N/A,TRUE,"Change Summary";"Ride Estimate",#N/A,TRUE,"Estimate Summary";"Ride Estimate",#N/A,TRUE,"Dept. Summary";"Ride Estimate",#N/A,TRUE,"DOW Detail"}</definedName>
    <definedName name="FSED" localSheetId="12" hidden="1">{#N/A,#N/A,TRUE,"Cover Memo";"Ride Estimate",#N/A,TRUE,"Change Summary";"Ride Estimate",#N/A,TRUE,"Estimate Summary";"Ride Estimate",#N/A,TRUE,"Dept. Summary";"Ride Estimate",#N/A,TRUE,"DOW Detail"}</definedName>
    <definedName name="FSED" localSheetId="11" hidden="1">{#N/A,#N/A,TRUE,"Cover Memo";"Ride Estimate",#N/A,TRUE,"Change Summary";"Ride Estimate",#N/A,TRUE,"Estimate Summary";"Ride Estimate",#N/A,TRUE,"Dept. Summary";"Ride Estimate",#N/A,TRUE,"DOW Detail"}</definedName>
    <definedName name="FSED" localSheetId="13" hidden="1">{#N/A,#N/A,TRUE,"Cover Memo";"Ride Estimate",#N/A,TRUE,"Change Summary";"Ride Estimate",#N/A,TRUE,"Estimate Summary";"Ride Estimate",#N/A,TRUE,"Dept. Summary";"Ride Estimate",#N/A,TRUE,"DOW Detail"}</definedName>
    <definedName name="FSED" localSheetId="16" hidden="1">{#N/A,#N/A,TRUE,"Cover Memo";"Ride Estimate",#N/A,TRUE,"Change Summary";"Ride Estimate",#N/A,TRUE,"Estimate Summary";"Ride Estimate",#N/A,TRUE,"Dept. Summary";"Ride Estimate",#N/A,TRUE,"DOW Detail"}</definedName>
    <definedName name="FSED" localSheetId="21" hidden="1">{#N/A,#N/A,TRUE,"Cover Memo";"Ride Estimate",#N/A,TRUE,"Change Summary";"Ride Estimate",#N/A,TRUE,"Estimate Summary";"Ride Estimate",#N/A,TRUE,"Dept. Summary";"Ride Estimate",#N/A,TRUE,"DOW Detail"}</definedName>
    <definedName name="FSED" localSheetId="18" hidden="1">{#N/A,#N/A,TRUE,"Cover Memo";"Ride Estimate",#N/A,TRUE,"Change Summary";"Ride Estimate",#N/A,TRUE,"Estimate Summary";"Ride Estimate",#N/A,TRUE,"Dept. Summary";"Ride Estimate",#N/A,TRUE,"DOW Detail"}</definedName>
    <definedName name="FSED" localSheetId="19" hidden="1">{#N/A,#N/A,TRUE,"Cover Memo";"Ride Estimate",#N/A,TRUE,"Change Summary";"Ride Estimate",#N/A,TRUE,"Estimate Summary";"Ride Estimate",#N/A,TRUE,"Dept. Summary";"Ride Estimate",#N/A,TRUE,"DOW Detail"}</definedName>
    <definedName name="FSED" localSheetId="20" hidden="1">{#N/A,#N/A,TRUE,"Cover Memo";"Ride Estimate",#N/A,TRUE,"Change Summary";"Ride Estimate",#N/A,TRUE,"Estimate Summary";"Ride Estimate",#N/A,TRUE,"Dept. Summary";"Ride Estimate",#N/A,TRUE,"DOW Detail"}</definedName>
    <definedName name="FSED" localSheetId="22" hidden="1">{#N/A,#N/A,TRUE,"Cover Memo";"Ride Estimate",#N/A,TRUE,"Change Summary";"Ride Estimate",#N/A,TRUE,"Estimate Summary";"Ride Estimate",#N/A,TRUE,"Dept. Summary";"Ride Estimate",#N/A,TRUE,"DOW Detail"}</definedName>
    <definedName name="FSED" localSheetId="24" hidden="1">{#N/A,#N/A,TRUE,"Cover Memo";"Ride Estimate",#N/A,TRUE,"Change Summary";"Ride Estimate",#N/A,TRUE,"Estimate Summary";"Ride Estimate",#N/A,TRUE,"Dept. Summary";"Ride Estimate",#N/A,TRUE,"DOW Detail"}</definedName>
    <definedName name="FSED" localSheetId="28" hidden="1">{#N/A,#N/A,TRUE,"Cover Memo";"Ride Estimate",#N/A,TRUE,"Change Summary";"Ride Estimate",#N/A,TRUE,"Estimate Summary";"Ride Estimate",#N/A,TRUE,"Dept. Summary";"Ride Estimate",#N/A,TRUE,"DOW Detail"}</definedName>
    <definedName name="FSED" localSheetId="14"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efs" localSheetId="12" hidden="1">{"'Sheet1'!$L$16"}</definedName>
    <definedName name="fsefs" localSheetId="11" hidden="1">{"'Sheet1'!$L$16"}</definedName>
    <definedName name="fsefs" localSheetId="13" hidden="1">{"'Sheet1'!$L$16"}</definedName>
    <definedName name="fsefs" localSheetId="16" hidden="1">{"'Sheet1'!$L$16"}</definedName>
    <definedName name="fsefs" localSheetId="21" hidden="1">{"'Sheet1'!$L$16"}</definedName>
    <definedName name="fsefs" localSheetId="18" hidden="1">{"'Sheet1'!$L$16"}</definedName>
    <definedName name="fsefs" localSheetId="19" hidden="1">{"'Sheet1'!$L$16"}</definedName>
    <definedName name="fsefs" localSheetId="20" hidden="1">{"'Sheet1'!$L$16"}</definedName>
    <definedName name="fsefs" localSheetId="22" hidden="1">{"'Sheet1'!$L$16"}</definedName>
    <definedName name="fsefs" localSheetId="24" hidden="1">{"'Sheet1'!$L$16"}</definedName>
    <definedName name="fsefs" localSheetId="28" hidden="1">{"'Sheet1'!$L$16"}</definedName>
    <definedName name="fsefs" localSheetId="14" hidden="1">{"'Sheet1'!$L$16"}</definedName>
    <definedName name="fsefs" hidden="1">{"'Sheet1'!$L$16"}</definedName>
    <definedName name="fserah" hidden="1">#REF!</definedName>
    <definedName name="fsetrawer" localSheetId="12" hidden="1">{"'ELEC'!$A$2:$H$216","'ELEC'!$C$2:$D$2"}</definedName>
    <definedName name="fsetrawer" localSheetId="11" hidden="1">{"'ELEC'!$A$2:$H$216","'ELEC'!$C$2:$D$2"}</definedName>
    <definedName name="fsetrawer" localSheetId="13" hidden="1">{"'ELEC'!$A$2:$H$216","'ELEC'!$C$2:$D$2"}</definedName>
    <definedName name="fsetrawer" localSheetId="16" hidden="1">{"'ELEC'!$A$2:$H$216","'ELEC'!$C$2:$D$2"}</definedName>
    <definedName name="fsetrawer" localSheetId="21" hidden="1">{"'ELEC'!$A$2:$H$216","'ELEC'!$C$2:$D$2"}</definedName>
    <definedName name="fsetrawer" localSheetId="18" hidden="1">{"'ELEC'!$A$2:$H$216","'ELEC'!$C$2:$D$2"}</definedName>
    <definedName name="fsetrawer" localSheetId="19" hidden="1">{"'ELEC'!$A$2:$H$216","'ELEC'!$C$2:$D$2"}</definedName>
    <definedName name="fsetrawer" localSheetId="20" hidden="1">{"'ELEC'!$A$2:$H$216","'ELEC'!$C$2:$D$2"}</definedName>
    <definedName name="fsetrawer" localSheetId="22" hidden="1">{"'ELEC'!$A$2:$H$216","'ELEC'!$C$2:$D$2"}</definedName>
    <definedName name="fsetrawer" localSheetId="24" hidden="1">{"'ELEC'!$A$2:$H$216","'ELEC'!$C$2:$D$2"}</definedName>
    <definedName name="fsetrawer" localSheetId="28" hidden="1">{"'ELEC'!$A$2:$H$216","'ELEC'!$C$2:$D$2"}</definedName>
    <definedName name="fsetrawer" localSheetId="14" hidden="1">{"'ELEC'!$A$2:$H$216","'ELEC'!$C$2:$D$2"}</definedName>
    <definedName name="fsetrawer" hidden="1">{"'ELEC'!$A$2:$H$216","'ELEC'!$C$2:$D$2"}</definedName>
    <definedName name="fsf" localSheetId="12" hidden="1">{"'Sheet1'!$L$16"}</definedName>
    <definedName name="fsf" localSheetId="11" hidden="1">{"'Sheet1'!$L$16"}</definedName>
    <definedName name="fsf" localSheetId="13" hidden="1">{"'Sheet1'!$L$16"}</definedName>
    <definedName name="fsf" localSheetId="16" hidden="1">{"'Sheet1'!$L$16"}</definedName>
    <definedName name="fsf" localSheetId="21" hidden="1">{"'Sheet1'!$L$16"}</definedName>
    <definedName name="fsf" localSheetId="18" hidden="1">{"'Sheet1'!$L$16"}</definedName>
    <definedName name="fsf" localSheetId="19" hidden="1">{"'Sheet1'!$L$16"}</definedName>
    <definedName name="fsf" localSheetId="20" hidden="1">{"'Sheet1'!$L$16"}</definedName>
    <definedName name="fsf" localSheetId="22" hidden="1">{"'Sheet1'!$L$16"}</definedName>
    <definedName name="fsf" localSheetId="24" hidden="1">{"'Sheet1'!$L$16"}</definedName>
    <definedName name="fsf" localSheetId="28" hidden="1">{"'Sheet1'!$L$16"}</definedName>
    <definedName name="fsf" localSheetId="14" hidden="1">{"'Sheet1'!$L$16"}</definedName>
    <definedName name="fsf" hidden="1">{"'Sheet1'!$L$16"}</definedName>
    <definedName name="FSFD" hidden="1">#REF!</definedName>
    <definedName name="FSFE" localSheetId="12" hidden="1">{#N/A,#N/A,TRUE,"Cover Memo";"Complete Sys. Estimate",#N/A,TRUE,"Change Summary";"Complete Sys. Estimate",#N/A,TRUE,"Estimate Summary";"Complete Sys. Estimate",#N/A,TRUE,"Dept. Summary";"Complete Sys. Estimate",#N/A,TRUE,"DOW Detail"}</definedName>
    <definedName name="FSFE" localSheetId="11" hidden="1">{#N/A,#N/A,TRUE,"Cover Memo";"Complete Sys. Estimate",#N/A,TRUE,"Change Summary";"Complete Sys. Estimate",#N/A,TRUE,"Estimate Summary";"Complete Sys. Estimate",#N/A,TRUE,"Dept. Summary";"Complete Sys. Estimate",#N/A,TRUE,"DOW Detail"}</definedName>
    <definedName name="FSFE" localSheetId="13" hidden="1">{#N/A,#N/A,TRUE,"Cover Memo";"Complete Sys. Estimate",#N/A,TRUE,"Change Summary";"Complete Sys. Estimate",#N/A,TRUE,"Estimate Summary";"Complete Sys. Estimate",#N/A,TRUE,"Dept. Summary";"Complete Sys. Estimate",#N/A,TRUE,"DOW Detail"}</definedName>
    <definedName name="FSFE" localSheetId="16" hidden="1">{#N/A,#N/A,TRUE,"Cover Memo";"Complete Sys. Estimate",#N/A,TRUE,"Change Summary";"Complete Sys. Estimate",#N/A,TRUE,"Estimate Summary";"Complete Sys. Estimate",#N/A,TRUE,"Dept. Summary";"Complete Sys. Estimate",#N/A,TRUE,"DOW Detail"}</definedName>
    <definedName name="FSFE" localSheetId="21" hidden="1">{#N/A,#N/A,TRUE,"Cover Memo";"Complete Sys. Estimate",#N/A,TRUE,"Change Summary";"Complete Sys. Estimate",#N/A,TRUE,"Estimate Summary";"Complete Sys. Estimate",#N/A,TRUE,"Dept. Summary";"Complete Sys. Estimate",#N/A,TRUE,"DOW Detail"}</definedName>
    <definedName name="FSFE" localSheetId="18" hidden="1">{#N/A,#N/A,TRUE,"Cover Memo";"Complete Sys. Estimate",#N/A,TRUE,"Change Summary";"Complete Sys. Estimate",#N/A,TRUE,"Estimate Summary";"Complete Sys. Estimate",#N/A,TRUE,"Dept. Summary";"Complete Sys. Estimate",#N/A,TRUE,"DOW Detail"}</definedName>
    <definedName name="FSFE" localSheetId="19" hidden="1">{#N/A,#N/A,TRUE,"Cover Memo";"Complete Sys. Estimate",#N/A,TRUE,"Change Summary";"Complete Sys. Estimate",#N/A,TRUE,"Estimate Summary";"Complete Sys. Estimate",#N/A,TRUE,"Dept. Summary";"Complete Sys. Estimate",#N/A,TRUE,"DOW Detail"}</definedName>
    <definedName name="FSFE" localSheetId="20" hidden="1">{#N/A,#N/A,TRUE,"Cover Memo";"Complete Sys. Estimate",#N/A,TRUE,"Change Summary";"Complete Sys. Estimate",#N/A,TRUE,"Estimate Summary";"Complete Sys. Estimate",#N/A,TRUE,"Dept. Summary";"Complete Sys. Estimate",#N/A,TRUE,"DOW Detail"}</definedName>
    <definedName name="FSFE" localSheetId="22" hidden="1">{#N/A,#N/A,TRUE,"Cover Memo";"Complete Sys. Estimate",#N/A,TRUE,"Change Summary";"Complete Sys. Estimate",#N/A,TRUE,"Estimate Summary";"Complete Sys. Estimate",#N/A,TRUE,"Dept. Summary";"Complete Sys. Estimate",#N/A,TRUE,"DOW Detail"}</definedName>
    <definedName name="FSFE" localSheetId="24" hidden="1">{#N/A,#N/A,TRUE,"Cover Memo";"Complete Sys. Estimate",#N/A,TRUE,"Change Summary";"Complete Sys. Estimate",#N/A,TRUE,"Estimate Summary";"Complete Sys. Estimate",#N/A,TRUE,"Dept. Summary";"Complete Sys. Estimate",#N/A,TRUE,"DOW Detail"}</definedName>
    <definedName name="FSFE" localSheetId="28" hidden="1">{#N/A,#N/A,TRUE,"Cover Memo";"Complete Sys. Estimate",#N/A,TRUE,"Change Summary";"Complete Sys. Estimate",#N/A,TRUE,"Estimate Summary";"Complete Sys. Estimate",#N/A,TRUE,"Dept. Summary";"Complete Sys. Estimate",#N/A,TRUE,"DOW Detail"}</definedName>
    <definedName name="FSFE" localSheetId="14" hidden="1">{#N/A,#N/A,TRUE,"Cover Memo";"Complete Sys. Estimate",#N/A,TRUE,"Change Summary";"Complete Sys. Estimate",#N/A,TRUE,"Estimate Summary";"Complete Sys. Estimate",#N/A,TRUE,"Dept. Summary";"Complete Sys. Estimate",#N/A,TRUE,"DOW Detail"}</definedName>
    <definedName name="FSFE" hidden="1">{#N/A,#N/A,TRUE,"Cover Memo";"Complete Sys. Estimate",#N/A,TRUE,"Change Summary";"Complete Sys. Estimate",#N/A,TRUE,"Estimate Summary";"Complete Sys. Estimate",#N/A,TRUE,"Dept. Summary";"Complete Sys. Estimate",#N/A,TRUE,"DOW Detail"}</definedName>
    <definedName name="fsfs" localSheetId="12" hidden="1">{"'Sheet1'!$L$16"}</definedName>
    <definedName name="fsfs" localSheetId="11" hidden="1">{"'Sheet1'!$L$16"}</definedName>
    <definedName name="fsfs" localSheetId="13" hidden="1">{"'Sheet1'!$L$16"}</definedName>
    <definedName name="fsfs" localSheetId="16" hidden="1">{"'Sheet1'!$L$16"}</definedName>
    <definedName name="fsfs" localSheetId="21" hidden="1">{"'Sheet1'!$L$16"}</definedName>
    <definedName name="fsfs" localSheetId="18" hidden="1">{"'Sheet1'!$L$16"}</definedName>
    <definedName name="fsfs" localSheetId="19" hidden="1">{"'Sheet1'!$L$16"}</definedName>
    <definedName name="fsfs" localSheetId="20" hidden="1">{"'Sheet1'!$L$16"}</definedName>
    <definedName name="fsfs" localSheetId="22" hidden="1">{"'Sheet1'!$L$16"}</definedName>
    <definedName name="fsfs" localSheetId="24" hidden="1">{"'Sheet1'!$L$16"}</definedName>
    <definedName name="fsfs" localSheetId="28" hidden="1">{"'Sheet1'!$L$16"}</definedName>
    <definedName name="fsfs" localSheetId="14" hidden="1">{"'Sheet1'!$L$16"}</definedName>
    <definedName name="fsfs" hidden="1">{"'Sheet1'!$L$16"}</definedName>
    <definedName name="fsfsd" localSheetId="12" hidden="1">{"'Sheet1'!$L$16"}</definedName>
    <definedName name="fsfsd" localSheetId="11" hidden="1">{"'Sheet1'!$L$16"}</definedName>
    <definedName name="fsfsd" localSheetId="13" hidden="1">{"'Sheet1'!$L$16"}</definedName>
    <definedName name="fsfsd" localSheetId="16" hidden="1">{"'Sheet1'!$L$16"}</definedName>
    <definedName name="fsfsd" localSheetId="21" hidden="1">{"'Sheet1'!$L$16"}</definedName>
    <definedName name="fsfsd" localSheetId="18" hidden="1">{"'Sheet1'!$L$16"}</definedName>
    <definedName name="fsfsd" localSheetId="19" hidden="1">{"'Sheet1'!$L$16"}</definedName>
    <definedName name="fsfsd" localSheetId="20" hidden="1">{"'Sheet1'!$L$16"}</definedName>
    <definedName name="fsfsd" localSheetId="22" hidden="1">{"'Sheet1'!$L$16"}</definedName>
    <definedName name="fsfsd" localSheetId="24" hidden="1">{"'Sheet1'!$L$16"}</definedName>
    <definedName name="fsfsd" localSheetId="28" hidden="1">{"'Sheet1'!$L$16"}</definedName>
    <definedName name="fsfsd" localSheetId="14" hidden="1">{"'Sheet1'!$L$16"}</definedName>
    <definedName name="fsfsd" hidden="1">{"'Sheet1'!$L$16"}</definedName>
    <definedName name="fsfsf" localSheetId="12" hidden="1">{"'Sheet1'!$L$16"}</definedName>
    <definedName name="fsfsf" localSheetId="11" hidden="1">{"'Sheet1'!$L$16"}</definedName>
    <definedName name="fsfsf" localSheetId="13" hidden="1">{"'Sheet1'!$L$16"}</definedName>
    <definedName name="fsfsf" localSheetId="16" hidden="1">{"'Sheet1'!$L$16"}</definedName>
    <definedName name="fsfsf" localSheetId="21" hidden="1">{"'Sheet1'!$L$16"}</definedName>
    <definedName name="fsfsf" localSheetId="18" hidden="1">{"'Sheet1'!$L$16"}</definedName>
    <definedName name="fsfsf" localSheetId="19" hidden="1">{"'Sheet1'!$L$16"}</definedName>
    <definedName name="fsfsf" localSheetId="20" hidden="1">{"'Sheet1'!$L$16"}</definedName>
    <definedName name="fsfsf" localSheetId="22" hidden="1">{"'Sheet1'!$L$16"}</definedName>
    <definedName name="fsfsf" localSheetId="24" hidden="1">{"'Sheet1'!$L$16"}</definedName>
    <definedName name="fsfsf" localSheetId="28" hidden="1">{"'Sheet1'!$L$16"}</definedName>
    <definedName name="fsfsf" localSheetId="14" hidden="1">{"'Sheet1'!$L$16"}</definedName>
    <definedName name="fsfsf" hidden="1">{"'Sheet1'!$L$16"}</definedName>
    <definedName name="fsfsfdd" localSheetId="12" hidden="1">{"'Sheet1'!$L$16"}</definedName>
    <definedName name="fsfsfdd" localSheetId="11" hidden="1">{"'Sheet1'!$L$16"}</definedName>
    <definedName name="fsfsfdd" localSheetId="13" hidden="1">{"'Sheet1'!$L$16"}</definedName>
    <definedName name="fsfsfdd" localSheetId="16" hidden="1">{"'Sheet1'!$L$16"}</definedName>
    <definedName name="fsfsfdd" localSheetId="21" hidden="1">{"'Sheet1'!$L$16"}</definedName>
    <definedName name="fsfsfdd" localSheetId="18" hidden="1">{"'Sheet1'!$L$16"}</definedName>
    <definedName name="fsfsfdd" localSheetId="19" hidden="1">{"'Sheet1'!$L$16"}</definedName>
    <definedName name="fsfsfdd" localSheetId="20" hidden="1">{"'Sheet1'!$L$16"}</definedName>
    <definedName name="fsfsfdd" localSheetId="22" hidden="1">{"'Sheet1'!$L$16"}</definedName>
    <definedName name="fsfsfdd" localSheetId="24" hidden="1">{"'Sheet1'!$L$16"}</definedName>
    <definedName name="fsfsfdd" localSheetId="28" hidden="1">{"'Sheet1'!$L$16"}</definedName>
    <definedName name="fsfsfdd" localSheetId="14" hidden="1">{"'Sheet1'!$L$16"}</definedName>
    <definedName name="fsfsfdd" hidden="1">{"'Sheet1'!$L$16"}</definedName>
    <definedName name="FSFSFF" hidden="1">#REF!</definedName>
    <definedName name="fsg" hidden="1">#REF!</definedName>
    <definedName name="fsgffgsdgfawefwer" localSheetId="12" hidden="1">{"'Sheet1'!$L$16"}</definedName>
    <definedName name="fsgffgsdgfawefwer" localSheetId="11" hidden="1">{"'Sheet1'!$L$16"}</definedName>
    <definedName name="fsgffgsdgfawefwer" localSheetId="13" hidden="1">{"'Sheet1'!$L$16"}</definedName>
    <definedName name="fsgffgsdgfawefwer" localSheetId="16" hidden="1">{"'Sheet1'!$L$16"}</definedName>
    <definedName name="fsgffgsdgfawefwer" localSheetId="21" hidden="1">{"'Sheet1'!$L$16"}</definedName>
    <definedName name="fsgffgsdgfawefwer" localSheetId="18" hidden="1">{"'Sheet1'!$L$16"}</definedName>
    <definedName name="fsgffgsdgfawefwer" localSheetId="19" hidden="1">{"'Sheet1'!$L$16"}</definedName>
    <definedName name="fsgffgsdgfawefwer" localSheetId="20" hidden="1">{"'Sheet1'!$L$16"}</definedName>
    <definedName name="fsgffgsdgfawefwer" localSheetId="22" hidden="1">{"'Sheet1'!$L$16"}</definedName>
    <definedName name="fsgffgsdgfawefwer" localSheetId="24" hidden="1">{"'Sheet1'!$L$16"}</definedName>
    <definedName name="fsgffgsdgfawefwer" localSheetId="28" hidden="1">{"'Sheet1'!$L$16"}</definedName>
    <definedName name="fsgffgsdgfawefwer" localSheetId="14" hidden="1">{"'Sheet1'!$L$16"}</definedName>
    <definedName name="fsgffgsdgfawefwer" hidden="1">{"'Sheet1'!$L$16"}</definedName>
    <definedName name="fsgga" localSheetId="12" hidden="1">{"'Sheet1'!$L$16"}</definedName>
    <definedName name="fsgga" localSheetId="11" hidden="1">{"'Sheet1'!$L$16"}</definedName>
    <definedName name="fsgga" localSheetId="13" hidden="1">{"'Sheet1'!$L$16"}</definedName>
    <definedName name="fsgga" localSheetId="16" hidden="1">{"'Sheet1'!$L$16"}</definedName>
    <definedName name="fsgga" localSheetId="21" hidden="1">{"'Sheet1'!$L$16"}</definedName>
    <definedName name="fsgga" localSheetId="18" hidden="1">{"'Sheet1'!$L$16"}</definedName>
    <definedName name="fsgga" localSheetId="19" hidden="1">{"'Sheet1'!$L$16"}</definedName>
    <definedName name="fsgga" localSheetId="20" hidden="1">{"'Sheet1'!$L$16"}</definedName>
    <definedName name="fsgga" localSheetId="22" hidden="1">{"'Sheet1'!$L$16"}</definedName>
    <definedName name="fsgga" localSheetId="24" hidden="1">{"'Sheet1'!$L$16"}</definedName>
    <definedName name="fsgga" localSheetId="28" hidden="1">{"'Sheet1'!$L$16"}</definedName>
    <definedName name="fsgga" localSheetId="14" hidden="1">{"'Sheet1'!$L$16"}</definedName>
    <definedName name="fsgga" hidden="1">{"'Sheet1'!$L$16"}</definedName>
    <definedName name="fsm" localSheetId="12" hidden="1">{"'CPA Sum'!$A$1:$X$30","'CPA'!$A$1:$K$187","'Infra Cost'!$A$1:$Q$30","'Dev't Cost'!$A$1:$AH$40","'Cashflow'!$A$1:$DG$82"}</definedName>
    <definedName name="fsm" localSheetId="11" hidden="1">{"'CPA Sum'!$A$1:$X$30","'CPA'!$A$1:$K$187","'Infra Cost'!$A$1:$Q$30","'Dev't Cost'!$A$1:$AH$40","'Cashflow'!$A$1:$DG$82"}</definedName>
    <definedName name="fsm" localSheetId="13" hidden="1">{"'CPA Sum'!$A$1:$X$30","'CPA'!$A$1:$K$187","'Infra Cost'!$A$1:$Q$30","'Dev't Cost'!$A$1:$AH$40","'Cashflow'!$A$1:$DG$82"}</definedName>
    <definedName name="fsm" localSheetId="16" hidden="1">{"'CPA Sum'!$A$1:$X$30","'CPA'!$A$1:$K$187","'Infra Cost'!$A$1:$Q$30","'Dev't Cost'!$A$1:$AH$40","'Cashflow'!$A$1:$DG$82"}</definedName>
    <definedName name="fsm" localSheetId="21" hidden="1">{"'CPA Sum'!$A$1:$X$30","'CPA'!$A$1:$K$187","'Infra Cost'!$A$1:$Q$30","'Dev't Cost'!$A$1:$AH$40","'Cashflow'!$A$1:$DG$82"}</definedName>
    <definedName name="fsm" localSheetId="18" hidden="1">{"'CPA Sum'!$A$1:$X$30","'CPA'!$A$1:$K$187","'Infra Cost'!$A$1:$Q$30","'Dev't Cost'!$A$1:$AH$40","'Cashflow'!$A$1:$DG$82"}</definedName>
    <definedName name="fsm" localSheetId="19" hidden="1">{"'CPA Sum'!$A$1:$X$30","'CPA'!$A$1:$K$187","'Infra Cost'!$A$1:$Q$30","'Dev't Cost'!$A$1:$AH$40","'Cashflow'!$A$1:$DG$82"}</definedName>
    <definedName name="fsm" localSheetId="20" hidden="1">{"'CPA Sum'!$A$1:$X$30","'CPA'!$A$1:$K$187","'Infra Cost'!$A$1:$Q$30","'Dev't Cost'!$A$1:$AH$40","'Cashflow'!$A$1:$DG$82"}</definedName>
    <definedName name="fsm" localSheetId="22" hidden="1">{"'CPA Sum'!$A$1:$X$30","'CPA'!$A$1:$K$187","'Infra Cost'!$A$1:$Q$30","'Dev't Cost'!$A$1:$AH$40","'Cashflow'!$A$1:$DG$82"}</definedName>
    <definedName name="fsm" localSheetId="24" hidden="1">{"'CPA Sum'!$A$1:$X$30","'CPA'!$A$1:$K$187","'Infra Cost'!$A$1:$Q$30","'Dev't Cost'!$A$1:$AH$40","'Cashflow'!$A$1:$DG$82"}</definedName>
    <definedName name="fsm" localSheetId="28" hidden="1">{"'CPA Sum'!$A$1:$X$30","'CPA'!$A$1:$K$187","'Infra Cost'!$A$1:$Q$30","'Dev't Cost'!$A$1:$AH$40","'Cashflow'!$A$1:$DG$82"}</definedName>
    <definedName name="fsm" localSheetId="14" hidden="1">{"'CPA Sum'!$A$1:$X$30","'CPA'!$A$1:$K$187","'Infra Cost'!$A$1:$Q$30","'Dev't Cost'!$A$1:$AH$40","'Cashflow'!$A$1:$DG$82"}</definedName>
    <definedName name="fsm" hidden="1">{"'CPA Sum'!$A$1:$X$30","'CPA'!$A$1:$K$187","'Infra Cost'!$A$1:$Q$30","'Dev't Cost'!$A$1:$AH$40","'Cashflow'!$A$1:$DG$82"}</definedName>
    <definedName name="fso" hidden="1">#REF!</definedName>
    <definedName name="FSSGS" localSheetId="12" hidden="1">' TRẠM BƠM'!__________Lan1</definedName>
    <definedName name="FSSGS" localSheetId="11" hidden="1">'04 NHÀ XE'!__________Lan1</definedName>
    <definedName name="FSSGS" localSheetId="13" hidden="1">'05 BỂ PCCC &amp; NHÀ BƠM'!__________Lan1</definedName>
    <definedName name="FSSGS" localSheetId="16" hidden="1">'06 WC,Bảo Trì, Chứa Rác '!__________Lan1</definedName>
    <definedName name="FSSGS" localSheetId="21" hidden="1">'07 BẢNG HIỆU+ CỔNG '!__________Lan1</definedName>
    <definedName name="FSSGS" localSheetId="18" hidden="1">'08 BỂ PCCC-'!__________Lan1</definedName>
    <definedName name="FSSGS" localSheetId="19" hidden="1">'09 BE_XLNT+NHA DIEU HANH'!__________Lan1</definedName>
    <definedName name="FSSGS" localSheetId="20" hidden="1">'10_TRAM GAS'!__________Lan1</definedName>
    <definedName name="FSSGS" localSheetId="22" hidden="1">'11 BẢNG HIỆU+ CỔNG'!__________Lan1</definedName>
    <definedName name="FSSGS" localSheetId="24" hidden="1">'13 COT_CO'!__________Lan1</definedName>
    <definedName name="FSSGS" localSheetId="28" hidden="1">'Fire Fighting '!__________Lan1</definedName>
    <definedName name="FSSGS" localSheetId="14" hidden="1">'PHÒNG MÁY PHÁT ĐIỆN'!__________Lan1</definedName>
    <definedName name="FSSGS" hidden="1">__________Lan1</definedName>
    <definedName name="FST" localSheetId="28" hidden="1">#REF!</definedName>
    <definedName name="FST" hidden="1">#REF!</definedName>
    <definedName name="fszg" localSheetId="12" hidden="1">{"'Sheet1'!$L$16"}</definedName>
    <definedName name="fszg" localSheetId="11" hidden="1">{"'Sheet1'!$L$16"}</definedName>
    <definedName name="fszg" localSheetId="13" hidden="1">{"'Sheet1'!$L$16"}</definedName>
    <definedName name="fszg" localSheetId="16" hidden="1">{"'Sheet1'!$L$16"}</definedName>
    <definedName name="fszg" localSheetId="21" hidden="1">{"'Sheet1'!$L$16"}</definedName>
    <definedName name="fszg" localSheetId="18" hidden="1">{"'Sheet1'!$L$16"}</definedName>
    <definedName name="fszg" localSheetId="19" hidden="1">{"'Sheet1'!$L$16"}</definedName>
    <definedName name="fszg" localSheetId="20" hidden="1">{"'Sheet1'!$L$16"}</definedName>
    <definedName name="fszg" localSheetId="22" hidden="1">{"'Sheet1'!$L$16"}</definedName>
    <definedName name="fszg" localSheetId="24" hidden="1">{"'Sheet1'!$L$16"}</definedName>
    <definedName name="fszg" localSheetId="28" hidden="1">{"'Sheet1'!$L$16"}</definedName>
    <definedName name="fszg" localSheetId="14" hidden="1">{"'Sheet1'!$L$16"}</definedName>
    <definedName name="fszg" hidden="1">{"'Sheet1'!$L$16"}</definedName>
    <definedName name="FT" localSheetId="12" hidden="1">{"'Sheet1'!$D$5:$D$6","'Sheet1'!$D$5:$D$6"}</definedName>
    <definedName name="FT" localSheetId="11" hidden="1">{"'Sheet1'!$D$5:$D$6","'Sheet1'!$D$5:$D$6"}</definedName>
    <definedName name="FT" localSheetId="13" hidden="1">{"'Sheet1'!$D$5:$D$6","'Sheet1'!$D$5:$D$6"}</definedName>
    <definedName name="FT" localSheetId="16" hidden="1">{"'Sheet1'!$D$5:$D$6","'Sheet1'!$D$5:$D$6"}</definedName>
    <definedName name="FT" localSheetId="21" hidden="1">{"'Sheet1'!$D$5:$D$6","'Sheet1'!$D$5:$D$6"}</definedName>
    <definedName name="FT" localSheetId="18" hidden="1">{"'Sheet1'!$D$5:$D$6","'Sheet1'!$D$5:$D$6"}</definedName>
    <definedName name="FT" localSheetId="19" hidden="1">{"'Sheet1'!$D$5:$D$6","'Sheet1'!$D$5:$D$6"}</definedName>
    <definedName name="FT" localSheetId="20" hidden="1">{"'Sheet1'!$D$5:$D$6","'Sheet1'!$D$5:$D$6"}</definedName>
    <definedName name="FT" localSheetId="22" hidden="1">{"'Sheet1'!$D$5:$D$6","'Sheet1'!$D$5:$D$6"}</definedName>
    <definedName name="FT" localSheetId="24" hidden="1">{"'Sheet1'!$D$5:$D$6","'Sheet1'!$D$5:$D$6"}</definedName>
    <definedName name="FT" localSheetId="28" hidden="1">{"'Sheet1'!$D$5:$D$6","'Sheet1'!$D$5:$D$6"}</definedName>
    <definedName name="FT" localSheetId="14" hidden="1">{"'Sheet1'!$D$5:$D$6","'Sheet1'!$D$5:$D$6"}</definedName>
    <definedName name="FT" hidden="1">{"'Sheet1'!$D$5:$D$6","'Sheet1'!$D$5:$D$6"}</definedName>
    <definedName name="ftf" localSheetId="12" hidden="1">{#N/A,#N/A,FALSE,"CCTV"}</definedName>
    <definedName name="ftf" localSheetId="11" hidden="1">{#N/A,#N/A,FALSE,"CCTV"}</definedName>
    <definedName name="ftf" localSheetId="13" hidden="1">{#N/A,#N/A,FALSE,"CCTV"}</definedName>
    <definedName name="ftf" localSheetId="16" hidden="1">{#N/A,#N/A,FALSE,"CCTV"}</definedName>
    <definedName name="ftf" localSheetId="21" hidden="1">{#N/A,#N/A,FALSE,"CCTV"}</definedName>
    <definedName name="ftf" localSheetId="18" hidden="1">{#N/A,#N/A,FALSE,"CCTV"}</definedName>
    <definedName name="ftf" localSheetId="19" hidden="1">{#N/A,#N/A,FALSE,"CCTV"}</definedName>
    <definedName name="ftf" localSheetId="20" hidden="1">{#N/A,#N/A,FALSE,"CCTV"}</definedName>
    <definedName name="ftf" localSheetId="22" hidden="1">{#N/A,#N/A,FALSE,"CCTV"}</definedName>
    <definedName name="ftf" localSheetId="24" hidden="1">{#N/A,#N/A,FALSE,"CCTV"}</definedName>
    <definedName name="ftf" localSheetId="28" hidden="1">{#N/A,#N/A,FALSE,"CCTV"}</definedName>
    <definedName name="ftf" localSheetId="14" hidden="1">{#N/A,#N/A,FALSE,"CCTV"}</definedName>
    <definedName name="ftf" hidden="1">{#N/A,#N/A,FALSE,"CCTV"}</definedName>
    <definedName name="ftgfg" localSheetId="12" hidden="1">{#N/A,#N/A,FALSE,"CCTV"}</definedName>
    <definedName name="ftgfg" localSheetId="11" hidden="1">{#N/A,#N/A,FALSE,"CCTV"}</definedName>
    <definedName name="ftgfg" localSheetId="13" hidden="1">{#N/A,#N/A,FALSE,"CCTV"}</definedName>
    <definedName name="ftgfg" localSheetId="16" hidden="1">{#N/A,#N/A,FALSE,"CCTV"}</definedName>
    <definedName name="ftgfg" localSheetId="21" hidden="1">{#N/A,#N/A,FALSE,"CCTV"}</definedName>
    <definedName name="ftgfg" localSheetId="18" hidden="1">{#N/A,#N/A,FALSE,"CCTV"}</definedName>
    <definedName name="ftgfg" localSheetId="19" hidden="1">{#N/A,#N/A,FALSE,"CCTV"}</definedName>
    <definedName name="ftgfg" localSheetId="20" hidden="1">{#N/A,#N/A,FALSE,"CCTV"}</definedName>
    <definedName name="ftgfg" localSheetId="22" hidden="1">{#N/A,#N/A,FALSE,"CCTV"}</definedName>
    <definedName name="ftgfg" localSheetId="24" hidden="1">{#N/A,#N/A,FALSE,"CCTV"}</definedName>
    <definedName name="ftgfg" localSheetId="28" hidden="1">{#N/A,#N/A,FALSE,"CCTV"}</definedName>
    <definedName name="ftgfg" localSheetId="14" hidden="1">{#N/A,#N/A,FALSE,"CCTV"}</definedName>
    <definedName name="ftgfg" hidden="1">{#N/A,#N/A,FALSE,"CCTV"}</definedName>
    <definedName name="ftldl15">#REF!</definedName>
    <definedName name="ftlg125">#REF!</definedName>
    <definedName name="ftlg150">#REF!</definedName>
    <definedName name="ftlg40">#REF!</definedName>
    <definedName name="ftlg65">#REF!</definedName>
    <definedName name="ftlg80">#REF!</definedName>
    <definedName name="ftlgkvs125">#REF!</definedName>
    <definedName name="ftlgkvs250">#REF!</definedName>
    <definedName name="ftlgkvs65">#REF!</definedName>
    <definedName name="ftll15">#REF!</definedName>
    <definedName name="ftll40">#REF!</definedName>
    <definedName name="ftll50">#REF!</definedName>
    <definedName name="ftrjk" localSheetId="12" hidden="1">{"'Sheet1'!$L$16"}</definedName>
    <definedName name="ftrjk" localSheetId="11" hidden="1">{"'Sheet1'!$L$16"}</definedName>
    <definedName name="ftrjk" localSheetId="13" hidden="1">{"'Sheet1'!$L$16"}</definedName>
    <definedName name="ftrjk" localSheetId="16" hidden="1">{"'Sheet1'!$L$16"}</definedName>
    <definedName name="ftrjk" localSheetId="21" hidden="1">{"'Sheet1'!$L$16"}</definedName>
    <definedName name="ftrjk" localSheetId="18" hidden="1">{"'Sheet1'!$L$16"}</definedName>
    <definedName name="ftrjk" localSheetId="19" hidden="1">{"'Sheet1'!$L$16"}</definedName>
    <definedName name="ftrjk" localSheetId="20" hidden="1">{"'Sheet1'!$L$16"}</definedName>
    <definedName name="ftrjk" localSheetId="22" hidden="1">{"'Sheet1'!$L$16"}</definedName>
    <definedName name="ftrjk" localSheetId="24" hidden="1">{"'Sheet1'!$L$16"}</definedName>
    <definedName name="ftrjk" localSheetId="28" hidden="1">{"'Sheet1'!$L$16"}</definedName>
    <definedName name="ftrjk" localSheetId="14" hidden="1">{"'Sheet1'!$L$16"}</definedName>
    <definedName name="ftrjk" hidden="1">{"'Sheet1'!$L$16"}</definedName>
    <definedName name="ftt">#REF!</definedName>
    <definedName name="ftyiryiu" localSheetId="12" hidden="1">{"'Sheet1'!$L$16"}</definedName>
    <definedName name="ftyiryiu" localSheetId="11" hidden="1">{"'Sheet1'!$L$16"}</definedName>
    <definedName name="ftyiryiu" localSheetId="13" hidden="1">{"'Sheet1'!$L$16"}</definedName>
    <definedName name="ftyiryiu" localSheetId="16" hidden="1">{"'Sheet1'!$L$16"}</definedName>
    <definedName name="ftyiryiu" localSheetId="21" hidden="1">{"'Sheet1'!$L$16"}</definedName>
    <definedName name="ftyiryiu" localSheetId="18" hidden="1">{"'Sheet1'!$L$16"}</definedName>
    <definedName name="ftyiryiu" localSheetId="19" hidden="1">{"'Sheet1'!$L$16"}</definedName>
    <definedName name="ftyiryiu" localSheetId="20" hidden="1">{"'Sheet1'!$L$16"}</definedName>
    <definedName name="ftyiryiu" localSheetId="22" hidden="1">{"'Sheet1'!$L$16"}</definedName>
    <definedName name="ftyiryiu" localSheetId="24" hidden="1">{"'Sheet1'!$L$16"}</definedName>
    <definedName name="ftyiryiu" localSheetId="28" hidden="1">{"'Sheet1'!$L$16"}</definedName>
    <definedName name="ftyiryiu" localSheetId="14" hidden="1">{"'Sheet1'!$L$16"}</definedName>
    <definedName name="ftyiryiu" hidden="1">{"'Sheet1'!$L$16"}</definedName>
    <definedName name="fu" localSheetId="12" hidden="1">{"Offgrid",#N/A,FALSE,"OFFGRID";"Region",#N/A,FALSE,"REGION";"Offgrid -2",#N/A,FALSE,"OFFGRID";"WTP",#N/A,FALSE,"WTP";"WTP -2",#N/A,FALSE,"WTP";"Project",#N/A,FALSE,"PROJECT";"Summary -2",#N/A,FALSE,"SUMMARY"}</definedName>
    <definedName name="fu" localSheetId="11" hidden="1">{"Offgrid",#N/A,FALSE,"OFFGRID";"Region",#N/A,FALSE,"REGION";"Offgrid -2",#N/A,FALSE,"OFFGRID";"WTP",#N/A,FALSE,"WTP";"WTP -2",#N/A,FALSE,"WTP";"Project",#N/A,FALSE,"PROJECT";"Summary -2",#N/A,FALSE,"SUMMARY"}</definedName>
    <definedName name="fu" localSheetId="13" hidden="1">{"Offgrid",#N/A,FALSE,"OFFGRID";"Region",#N/A,FALSE,"REGION";"Offgrid -2",#N/A,FALSE,"OFFGRID";"WTP",#N/A,FALSE,"WTP";"WTP -2",#N/A,FALSE,"WTP";"Project",#N/A,FALSE,"PROJECT";"Summary -2",#N/A,FALSE,"SUMMARY"}</definedName>
    <definedName name="fu" localSheetId="16" hidden="1">{"Offgrid",#N/A,FALSE,"OFFGRID";"Region",#N/A,FALSE,"REGION";"Offgrid -2",#N/A,FALSE,"OFFGRID";"WTP",#N/A,FALSE,"WTP";"WTP -2",#N/A,FALSE,"WTP";"Project",#N/A,FALSE,"PROJECT";"Summary -2",#N/A,FALSE,"SUMMARY"}</definedName>
    <definedName name="fu" localSheetId="21" hidden="1">{"Offgrid",#N/A,FALSE,"OFFGRID";"Region",#N/A,FALSE,"REGION";"Offgrid -2",#N/A,FALSE,"OFFGRID";"WTP",#N/A,FALSE,"WTP";"WTP -2",#N/A,FALSE,"WTP";"Project",#N/A,FALSE,"PROJECT";"Summary -2",#N/A,FALSE,"SUMMARY"}</definedName>
    <definedName name="fu" localSheetId="18" hidden="1">{"Offgrid",#N/A,FALSE,"OFFGRID";"Region",#N/A,FALSE,"REGION";"Offgrid -2",#N/A,FALSE,"OFFGRID";"WTP",#N/A,FALSE,"WTP";"WTP -2",#N/A,FALSE,"WTP";"Project",#N/A,FALSE,"PROJECT";"Summary -2",#N/A,FALSE,"SUMMARY"}</definedName>
    <definedName name="fu" localSheetId="19" hidden="1">{"Offgrid",#N/A,FALSE,"OFFGRID";"Region",#N/A,FALSE,"REGION";"Offgrid -2",#N/A,FALSE,"OFFGRID";"WTP",#N/A,FALSE,"WTP";"WTP -2",#N/A,FALSE,"WTP";"Project",#N/A,FALSE,"PROJECT";"Summary -2",#N/A,FALSE,"SUMMARY"}</definedName>
    <definedName name="fu" localSheetId="20" hidden="1">{"Offgrid",#N/A,FALSE,"OFFGRID";"Region",#N/A,FALSE,"REGION";"Offgrid -2",#N/A,FALSE,"OFFGRID";"WTP",#N/A,FALSE,"WTP";"WTP -2",#N/A,FALSE,"WTP";"Project",#N/A,FALSE,"PROJECT";"Summary -2",#N/A,FALSE,"SUMMARY"}</definedName>
    <definedName name="fu" localSheetId="22" hidden="1">{"Offgrid",#N/A,FALSE,"OFFGRID";"Region",#N/A,FALSE,"REGION";"Offgrid -2",#N/A,FALSE,"OFFGRID";"WTP",#N/A,FALSE,"WTP";"WTP -2",#N/A,FALSE,"WTP";"Project",#N/A,FALSE,"PROJECT";"Summary -2",#N/A,FALSE,"SUMMARY"}</definedName>
    <definedName name="fu" localSheetId="24" hidden="1">{"Offgrid",#N/A,FALSE,"OFFGRID";"Region",#N/A,FALSE,"REGION";"Offgrid -2",#N/A,FALSE,"OFFGRID";"WTP",#N/A,FALSE,"WTP";"WTP -2",#N/A,FALSE,"WTP";"Project",#N/A,FALSE,"PROJECT";"Summary -2",#N/A,FALSE,"SUMMARY"}</definedName>
    <definedName name="fu" localSheetId="28" hidden="1">{"Offgrid",#N/A,FALSE,"OFFGRID";"Region",#N/A,FALSE,"REGION";"Offgrid -2",#N/A,FALSE,"OFFGRID";"WTP",#N/A,FALSE,"WTP";"WTP -2",#N/A,FALSE,"WTP";"Project",#N/A,FALSE,"PROJECT";"Summary -2",#N/A,FALSE,"SUMMARY"}</definedName>
    <definedName name="fu" localSheetId="14" hidden="1">{"Offgrid",#N/A,FALSE,"OFFGRID";"Region",#N/A,FALSE,"REGION";"Offgrid -2",#N/A,FALSE,"OFFGRID";"WTP",#N/A,FALSE,"WTP";"WTP -2",#N/A,FALSE,"WTP";"Project",#N/A,FALSE,"PROJECT";"Summary -2",#N/A,FALSE,"SUMMARY"}</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urniture" localSheetId="12" hidden="1">{#N/A,#N/A,TRUE,"Basic";#N/A,#N/A,TRUE,"EXT-TABLE";#N/A,#N/A,TRUE,"STEEL";#N/A,#N/A,TRUE,"INT-Table";#N/A,#N/A,TRUE,"STEEL";#N/A,#N/A,TRUE,"Door"}</definedName>
    <definedName name="Furniture" localSheetId="11" hidden="1">{#N/A,#N/A,TRUE,"Basic";#N/A,#N/A,TRUE,"EXT-TABLE";#N/A,#N/A,TRUE,"STEEL";#N/A,#N/A,TRUE,"INT-Table";#N/A,#N/A,TRUE,"STEEL";#N/A,#N/A,TRUE,"Door"}</definedName>
    <definedName name="Furniture" localSheetId="13" hidden="1">{#N/A,#N/A,TRUE,"Basic";#N/A,#N/A,TRUE,"EXT-TABLE";#N/A,#N/A,TRUE,"STEEL";#N/A,#N/A,TRUE,"INT-Table";#N/A,#N/A,TRUE,"STEEL";#N/A,#N/A,TRUE,"Door"}</definedName>
    <definedName name="Furniture" localSheetId="16" hidden="1">{#N/A,#N/A,TRUE,"Basic";#N/A,#N/A,TRUE,"EXT-TABLE";#N/A,#N/A,TRUE,"STEEL";#N/A,#N/A,TRUE,"INT-Table";#N/A,#N/A,TRUE,"STEEL";#N/A,#N/A,TRUE,"Door"}</definedName>
    <definedName name="Furniture" localSheetId="21" hidden="1">{#N/A,#N/A,TRUE,"Basic";#N/A,#N/A,TRUE,"EXT-TABLE";#N/A,#N/A,TRUE,"STEEL";#N/A,#N/A,TRUE,"INT-Table";#N/A,#N/A,TRUE,"STEEL";#N/A,#N/A,TRUE,"Door"}</definedName>
    <definedName name="Furniture" localSheetId="18" hidden="1">{#N/A,#N/A,TRUE,"Basic";#N/A,#N/A,TRUE,"EXT-TABLE";#N/A,#N/A,TRUE,"STEEL";#N/A,#N/A,TRUE,"INT-Table";#N/A,#N/A,TRUE,"STEEL";#N/A,#N/A,TRUE,"Door"}</definedName>
    <definedName name="Furniture" localSheetId="19" hidden="1">{#N/A,#N/A,TRUE,"Basic";#N/A,#N/A,TRUE,"EXT-TABLE";#N/A,#N/A,TRUE,"STEEL";#N/A,#N/A,TRUE,"INT-Table";#N/A,#N/A,TRUE,"STEEL";#N/A,#N/A,TRUE,"Door"}</definedName>
    <definedName name="Furniture" localSheetId="20" hidden="1">{#N/A,#N/A,TRUE,"Basic";#N/A,#N/A,TRUE,"EXT-TABLE";#N/A,#N/A,TRUE,"STEEL";#N/A,#N/A,TRUE,"INT-Table";#N/A,#N/A,TRUE,"STEEL";#N/A,#N/A,TRUE,"Door"}</definedName>
    <definedName name="Furniture" localSheetId="22" hidden="1">{#N/A,#N/A,TRUE,"Basic";#N/A,#N/A,TRUE,"EXT-TABLE";#N/A,#N/A,TRUE,"STEEL";#N/A,#N/A,TRUE,"INT-Table";#N/A,#N/A,TRUE,"STEEL";#N/A,#N/A,TRUE,"Door"}</definedName>
    <definedName name="Furniture" localSheetId="24" hidden="1">{#N/A,#N/A,TRUE,"Basic";#N/A,#N/A,TRUE,"EXT-TABLE";#N/A,#N/A,TRUE,"STEEL";#N/A,#N/A,TRUE,"INT-Table";#N/A,#N/A,TRUE,"STEEL";#N/A,#N/A,TRUE,"Door"}</definedName>
    <definedName name="Furniture" localSheetId="28" hidden="1">{#N/A,#N/A,TRUE,"Basic";#N/A,#N/A,TRUE,"EXT-TABLE";#N/A,#N/A,TRUE,"STEEL";#N/A,#N/A,TRUE,"INT-Table";#N/A,#N/A,TRUE,"STEEL";#N/A,#N/A,TRUE,"Door"}</definedName>
    <definedName name="Furniture" localSheetId="14" hidden="1">{#N/A,#N/A,TRUE,"Basic";#N/A,#N/A,TRUE,"EXT-TABLE";#N/A,#N/A,TRUE,"STEEL";#N/A,#N/A,TRUE,"INT-Table";#N/A,#N/A,TRUE,"STEEL";#N/A,#N/A,TRUE,"Door"}</definedName>
    <definedName name="Furniture" hidden="1">{#N/A,#N/A,TRUE,"Basic";#N/A,#N/A,TRUE,"EXT-TABLE";#N/A,#N/A,TRUE,"STEEL";#N/A,#N/A,TRUE,"INT-Table";#N/A,#N/A,TRUE,"STEEL";#N/A,#N/A,TRUE,"Door"}</definedName>
    <definedName name="fv" localSheetId="12" hidden="1">{#N/A,#N/A,FALSE,"전력간선"}</definedName>
    <definedName name="fv" localSheetId="11" hidden="1">{#N/A,#N/A,FALSE,"전력간선"}</definedName>
    <definedName name="fv" localSheetId="13" hidden="1">{#N/A,#N/A,FALSE,"전력간선"}</definedName>
    <definedName name="fv" localSheetId="16" hidden="1">{#N/A,#N/A,FALSE,"전력간선"}</definedName>
    <definedName name="fv" localSheetId="21" hidden="1">{#N/A,#N/A,FALSE,"전력간선"}</definedName>
    <definedName name="fv" localSheetId="18" hidden="1">{#N/A,#N/A,FALSE,"전력간선"}</definedName>
    <definedName name="fv" localSheetId="19" hidden="1">{#N/A,#N/A,FALSE,"전력간선"}</definedName>
    <definedName name="fv" localSheetId="20" hidden="1">{#N/A,#N/A,FALSE,"전력간선"}</definedName>
    <definedName name="fv" localSheetId="22" hidden="1">{#N/A,#N/A,FALSE,"전력간선"}</definedName>
    <definedName name="fv" localSheetId="24" hidden="1">{#N/A,#N/A,FALSE,"전력간선"}</definedName>
    <definedName name="fv" localSheetId="28" hidden="1">{#N/A,#N/A,FALSE,"전력간선"}</definedName>
    <definedName name="fv" localSheetId="14" hidden="1">{#N/A,#N/A,FALSE,"전력간선"}</definedName>
    <definedName name="fv" hidden="1">{#N/A,#N/A,FALSE,"전력간선"}</definedName>
    <definedName name="fvcgfd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w" hidden="1">#REF!</definedName>
    <definedName name="fwaer" localSheetId="12" hidden="1">{"'Sheet1'!$L$16"}</definedName>
    <definedName name="fwaer" localSheetId="11" hidden="1">{"'Sheet1'!$L$16"}</definedName>
    <definedName name="fwaer" localSheetId="13" hidden="1">{"'Sheet1'!$L$16"}</definedName>
    <definedName name="fwaer" localSheetId="16" hidden="1">{"'Sheet1'!$L$16"}</definedName>
    <definedName name="fwaer" localSheetId="21" hidden="1">{"'Sheet1'!$L$16"}</definedName>
    <definedName name="fwaer" localSheetId="18" hidden="1">{"'Sheet1'!$L$16"}</definedName>
    <definedName name="fwaer" localSheetId="19" hidden="1">{"'Sheet1'!$L$16"}</definedName>
    <definedName name="fwaer" localSheetId="20" hidden="1">{"'Sheet1'!$L$16"}</definedName>
    <definedName name="fwaer" localSheetId="22" hidden="1">{"'Sheet1'!$L$16"}</definedName>
    <definedName name="fwaer" localSheetId="24" hidden="1">{"'Sheet1'!$L$16"}</definedName>
    <definedName name="fwaer" localSheetId="28" hidden="1">{"'Sheet1'!$L$16"}</definedName>
    <definedName name="fwaer" localSheetId="14" hidden="1">{"'Sheet1'!$L$16"}</definedName>
    <definedName name="fwaer" hidden="1">{"'Sheet1'!$L$16"}</definedName>
    <definedName name="fwef" hidden="1">#REF!</definedName>
    <definedName name="fwerfaef" localSheetId="12" hidden="1">{#N/A,#N/A,FALSE,"Tabelle2";#N/A,#N/A,FALSE,"Tabelle1"}</definedName>
    <definedName name="fwerfaef" localSheetId="11" hidden="1">{#N/A,#N/A,FALSE,"Tabelle2";#N/A,#N/A,FALSE,"Tabelle1"}</definedName>
    <definedName name="fwerfaef" localSheetId="13" hidden="1">{#N/A,#N/A,FALSE,"Tabelle2";#N/A,#N/A,FALSE,"Tabelle1"}</definedName>
    <definedName name="fwerfaef" localSheetId="16" hidden="1">{#N/A,#N/A,FALSE,"Tabelle2";#N/A,#N/A,FALSE,"Tabelle1"}</definedName>
    <definedName name="fwerfaef" localSheetId="21" hidden="1">{#N/A,#N/A,FALSE,"Tabelle2";#N/A,#N/A,FALSE,"Tabelle1"}</definedName>
    <definedName name="fwerfaef" localSheetId="18" hidden="1">{#N/A,#N/A,FALSE,"Tabelle2";#N/A,#N/A,FALSE,"Tabelle1"}</definedName>
    <definedName name="fwerfaef" localSheetId="19" hidden="1">{#N/A,#N/A,FALSE,"Tabelle2";#N/A,#N/A,FALSE,"Tabelle1"}</definedName>
    <definedName name="fwerfaef" localSheetId="20" hidden="1">{#N/A,#N/A,FALSE,"Tabelle2";#N/A,#N/A,FALSE,"Tabelle1"}</definedName>
    <definedName name="fwerfaef" localSheetId="22" hidden="1">{#N/A,#N/A,FALSE,"Tabelle2";#N/A,#N/A,FALSE,"Tabelle1"}</definedName>
    <definedName name="fwerfaef" localSheetId="24" hidden="1">{#N/A,#N/A,FALSE,"Tabelle2";#N/A,#N/A,FALSE,"Tabelle1"}</definedName>
    <definedName name="fwerfaef" localSheetId="28" hidden="1">{#N/A,#N/A,FALSE,"Tabelle2";#N/A,#N/A,FALSE,"Tabelle1"}</definedName>
    <definedName name="fwerfaef" localSheetId="14" hidden="1">{#N/A,#N/A,FALSE,"Tabelle2";#N/A,#N/A,FALSE,"Tabelle1"}</definedName>
    <definedName name="fwerfaef" hidden="1">{#N/A,#N/A,FALSE,"Tabelle2";#N/A,#N/A,FALSE,"Tabelle1"}</definedName>
    <definedName name="fwerwraff" localSheetId="12" hidden="1">{"'Sheet1'!$L$16"}</definedName>
    <definedName name="fwerwraff" localSheetId="11" hidden="1">{"'Sheet1'!$L$16"}</definedName>
    <definedName name="fwerwraff" localSheetId="13" hidden="1">{"'Sheet1'!$L$16"}</definedName>
    <definedName name="fwerwraff" localSheetId="16" hidden="1">{"'Sheet1'!$L$16"}</definedName>
    <definedName name="fwerwraff" localSheetId="21" hidden="1">{"'Sheet1'!$L$16"}</definedName>
    <definedName name="fwerwraff" localSheetId="18" hidden="1">{"'Sheet1'!$L$16"}</definedName>
    <definedName name="fwerwraff" localSheetId="19" hidden="1">{"'Sheet1'!$L$16"}</definedName>
    <definedName name="fwerwraff" localSheetId="20" hidden="1">{"'Sheet1'!$L$16"}</definedName>
    <definedName name="fwerwraff" localSheetId="22" hidden="1">{"'Sheet1'!$L$16"}</definedName>
    <definedName name="fwerwraff" localSheetId="24" hidden="1">{"'Sheet1'!$L$16"}</definedName>
    <definedName name="fwerwraff" localSheetId="28" hidden="1">{"'Sheet1'!$L$16"}</definedName>
    <definedName name="fwerwraff" localSheetId="14" hidden="1">{"'Sheet1'!$L$16"}</definedName>
    <definedName name="fwerwraff" hidden="1">{"'Sheet1'!$L$16"}</definedName>
    <definedName name="fwq" localSheetId="12" hidden="1">{"'Sheet1'!$L$16"}</definedName>
    <definedName name="fwq" localSheetId="11" hidden="1">{"'Sheet1'!$L$16"}</definedName>
    <definedName name="fwq" localSheetId="13" hidden="1">{"'Sheet1'!$L$16"}</definedName>
    <definedName name="fwq" localSheetId="16" hidden="1">{"'Sheet1'!$L$16"}</definedName>
    <definedName name="fwq" localSheetId="21" hidden="1">{"'Sheet1'!$L$16"}</definedName>
    <definedName name="fwq" localSheetId="18" hidden="1">{"'Sheet1'!$L$16"}</definedName>
    <definedName name="fwq" localSheetId="19" hidden="1">{"'Sheet1'!$L$16"}</definedName>
    <definedName name="fwq" localSheetId="20" hidden="1">{"'Sheet1'!$L$16"}</definedName>
    <definedName name="fwq" localSheetId="22" hidden="1">{"'Sheet1'!$L$16"}</definedName>
    <definedName name="fwq" localSheetId="24" hidden="1">{"'Sheet1'!$L$16"}</definedName>
    <definedName name="fwq" localSheetId="28" hidden="1">{"'Sheet1'!$L$16"}</definedName>
    <definedName name="fwq" localSheetId="14" hidden="1">{"'Sheet1'!$L$16"}</definedName>
    <definedName name="fwq" hidden="1">{"'Sheet1'!$L$16"}</definedName>
    <definedName name="FWSE" hidden="1">#REF!</definedName>
    <definedName name="FXBFXB" localSheetId="12" hidden="1">{"'Sheet1'!$L$16"}</definedName>
    <definedName name="FXBFXB" localSheetId="11" hidden="1">{"'Sheet1'!$L$16"}</definedName>
    <definedName name="FXBFXB" localSheetId="13" hidden="1">{"'Sheet1'!$L$16"}</definedName>
    <definedName name="FXBFXB" localSheetId="16" hidden="1">{"'Sheet1'!$L$16"}</definedName>
    <definedName name="FXBFXB" localSheetId="21" hidden="1">{"'Sheet1'!$L$16"}</definedName>
    <definedName name="FXBFXB" localSheetId="18" hidden="1">{"'Sheet1'!$L$16"}</definedName>
    <definedName name="FXBFXB" localSheetId="19" hidden="1">{"'Sheet1'!$L$16"}</definedName>
    <definedName name="FXBFXB" localSheetId="20" hidden="1">{"'Sheet1'!$L$16"}</definedName>
    <definedName name="FXBFXB" localSheetId="22" hidden="1">{"'Sheet1'!$L$16"}</definedName>
    <definedName name="FXBFXB" localSheetId="24" hidden="1">{"'Sheet1'!$L$16"}</definedName>
    <definedName name="FXBFXB" localSheetId="28" hidden="1">{"'Sheet1'!$L$16"}</definedName>
    <definedName name="FXBFXB" localSheetId="14" hidden="1">{"'Sheet1'!$L$16"}</definedName>
    <definedName name="FXBFXB" hidden="1">{"'Sheet1'!$L$16"}</definedName>
    <definedName name="fxh" localSheetId="12" hidden="1">{"'DocTypeCode'!$A$142:$A$226"}</definedName>
    <definedName name="fxh" localSheetId="11" hidden="1">{"'DocTypeCode'!$A$142:$A$226"}</definedName>
    <definedName name="fxh" localSheetId="13" hidden="1">{"'DocTypeCode'!$A$142:$A$226"}</definedName>
    <definedName name="fxh" localSheetId="16" hidden="1">{"'DocTypeCode'!$A$142:$A$226"}</definedName>
    <definedName name="fxh" localSheetId="21" hidden="1">{"'DocTypeCode'!$A$142:$A$226"}</definedName>
    <definedName name="fxh" localSheetId="18" hidden="1">{"'DocTypeCode'!$A$142:$A$226"}</definedName>
    <definedName name="fxh" localSheetId="19" hidden="1">{"'DocTypeCode'!$A$142:$A$226"}</definedName>
    <definedName name="fxh" localSheetId="20" hidden="1">{"'DocTypeCode'!$A$142:$A$226"}</definedName>
    <definedName name="fxh" localSheetId="22" hidden="1">{"'DocTypeCode'!$A$142:$A$226"}</definedName>
    <definedName name="fxh" localSheetId="24" hidden="1">{"'DocTypeCode'!$A$142:$A$226"}</definedName>
    <definedName name="fxh" localSheetId="28" hidden="1">{"'DocTypeCode'!$A$142:$A$226"}</definedName>
    <definedName name="fxh" localSheetId="14" hidden="1">{"'DocTypeCode'!$A$142:$A$226"}</definedName>
    <definedName name="fxh" hidden="1">{"'DocTypeCode'!$A$142:$A$226"}</definedName>
    <definedName name="fy">#REF!</definedName>
    <definedName name="Fy_">#REF!</definedName>
    <definedName name="g">#REF!</definedName>
    <definedName name="G.EX" localSheetId="12" hidden="1">{#N/A,#N/A,FALSE,"CCTV"}</definedName>
    <definedName name="G.EX" localSheetId="11" hidden="1">{#N/A,#N/A,FALSE,"CCTV"}</definedName>
    <definedName name="G.EX" localSheetId="13" hidden="1">{#N/A,#N/A,FALSE,"CCTV"}</definedName>
    <definedName name="G.EX" localSheetId="16" hidden="1">{#N/A,#N/A,FALSE,"CCTV"}</definedName>
    <definedName name="G.EX" localSheetId="21" hidden="1">{#N/A,#N/A,FALSE,"CCTV"}</definedName>
    <definedName name="G.EX" localSheetId="18" hidden="1">{#N/A,#N/A,FALSE,"CCTV"}</definedName>
    <definedName name="G.EX" localSheetId="19" hidden="1">{#N/A,#N/A,FALSE,"CCTV"}</definedName>
    <definedName name="G.EX" localSheetId="20" hidden="1">{#N/A,#N/A,FALSE,"CCTV"}</definedName>
    <definedName name="G.EX" localSheetId="22" hidden="1">{#N/A,#N/A,FALSE,"CCTV"}</definedName>
    <definedName name="G.EX" localSheetId="24" hidden="1">{#N/A,#N/A,FALSE,"CCTV"}</definedName>
    <definedName name="G.EX" localSheetId="28" hidden="1">{#N/A,#N/A,FALSE,"CCTV"}</definedName>
    <definedName name="G.EX" localSheetId="14" hidden="1">{#N/A,#N/A,FALSE,"CCTV"}</definedName>
    <definedName name="G.EX" hidden="1">{#N/A,#N/A,FALSE,"CCTV"}</definedName>
    <definedName name="g.xls" localSheetId="12" hidden="1">{#N/A,#N/A,FALSE,"Marketing";#N/A,#N/A,FALSE,"Selling";#N/A,#N/A,FALSE,"Promotional";#N/A,#N/A,FALSE,"Advertising"}</definedName>
    <definedName name="g.xls" localSheetId="11" hidden="1">{#N/A,#N/A,FALSE,"Marketing";#N/A,#N/A,FALSE,"Selling";#N/A,#N/A,FALSE,"Promotional";#N/A,#N/A,FALSE,"Advertising"}</definedName>
    <definedName name="g.xls" localSheetId="13" hidden="1">{#N/A,#N/A,FALSE,"Marketing";#N/A,#N/A,FALSE,"Selling";#N/A,#N/A,FALSE,"Promotional";#N/A,#N/A,FALSE,"Advertising"}</definedName>
    <definedName name="g.xls" localSheetId="16" hidden="1">{#N/A,#N/A,FALSE,"Marketing";#N/A,#N/A,FALSE,"Selling";#N/A,#N/A,FALSE,"Promotional";#N/A,#N/A,FALSE,"Advertising"}</definedName>
    <definedName name="g.xls" localSheetId="21" hidden="1">{#N/A,#N/A,FALSE,"Marketing";#N/A,#N/A,FALSE,"Selling";#N/A,#N/A,FALSE,"Promotional";#N/A,#N/A,FALSE,"Advertising"}</definedName>
    <definedName name="g.xls" localSheetId="18" hidden="1">{#N/A,#N/A,FALSE,"Marketing";#N/A,#N/A,FALSE,"Selling";#N/A,#N/A,FALSE,"Promotional";#N/A,#N/A,FALSE,"Advertising"}</definedName>
    <definedName name="g.xls" localSheetId="19" hidden="1">{#N/A,#N/A,FALSE,"Marketing";#N/A,#N/A,FALSE,"Selling";#N/A,#N/A,FALSE,"Promotional";#N/A,#N/A,FALSE,"Advertising"}</definedName>
    <definedName name="g.xls" localSheetId="20" hidden="1">{#N/A,#N/A,FALSE,"Marketing";#N/A,#N/A,FALSE,"Selling";#N/A,#N/A,FALSE,"Promotional";#N/A,#N/A,FALSE,"Advertising"}</definedName>
    <definedName name="g.xls" localSheetId="22" hidden="1">{#N/A,#N/A,FALSE,"Marketing";#N/A,#N/A,FALSE,"Selling";#N/A,#N/A,FALSE,"Promotional";#N/A,#N/A,FALSE,"Advertising"}</definedName>
    <definedName name="g.xls" localSheetId="24" hidden="1">{#N/A,#N/A,FALSE,"Marketing";#N/A,#N/A,FALSE,"Selling";#N/A,#N/A,FALSE,"Promotional";#N/A,#N/A,FALSE,"Advertising"}</definedName>
    <definedName name="g.xls" localSheetId="28" hidden="1">{#N/A,#N/A,FALSE,"Marketing";#N/A,#N/A,FALSE,"Selling";#N/A,#N/A,FALSE,"Promotional";#N/A,#N/A,FALSE,"Advertising"}</definedName>
    <definedName name="g.xls" localSheetId="14" hidden="1">{#N/A,#N/A,FALSE,"Marketing";#N/A,#N/A,FALSE,"Selling";#N/A,#N/A,FALSE,"Promotional";#N/A,#N/A,FALSE,"Advertising"}</definedName>
    <definedName name="g.xls" hidden="1">{#N/A,#N/A,FALSE,"Marketing";#N/A,#N/A,FALSE,"Selling";#N/A,#N/A,FALSE,"Promotional";#N/A,#N/A,FALSE,"Advertising"}</definedName>
    <definedName name="g_">#REF!</definedName>
    <definedName name="G_4" localSheetId="12" hidden="1">{"'용역비'!$A$4:$C$8"}</definedName>
    <definedName name="G_4" localSheetId="11" hidden="1">{"'용역비'!$A$4:$C$8"}</definedName>
    <definedName name="G_4" localSheetId="13" hidden="1">{"'용역비'!$A$4:$C$8"}</definedName>
    <definedName name="G_4" localSheetId="16" hidden="1">{"'용역비'!$A$4:$C$8"}</definedName>
    <definedName name="G_4" localSheetId="21" hidden="1">{"'용역비'!$A$4:$C$8"}</definedName>
    <definedName name="G_4" localSheetId="18" hidden="1">{"'용역비'!$A$4:$C$8"}</definedName>
    <definedName name="G_4" localSheetId="19" hidden="1">{"'용역비'!$A$4:$C$8"}</definedName>
    <definedName name="G_4" localSheetId="20" hidden="1">{"'용역비'!$A$4:$C$8"}</definedName>
    <definedName name="G_4" localSheetId="22" hidden="1">{"'용역비'!$A$4:$C$8"}</definedName>
    <definedName name="G_4" localSheetId="24" hidden="1">{"'용역비'!$A$4:$C$8"}</definedName>
    <definedName name="G_4" localSheetId="28" hidden="1">{"'용역비'!$A$4:$C$8"}</definedName>
    <definedName name="G_4" localSheetId="14" hidden="1">{"'용역비'!$A$4:$C$8"}</definedName>
    <definedName name="G_4" hidden="1">{"'용역비'!$A$4:$C$8"}</definedName>
    <definedName name="G_5" localSheetId="12" hidden="1">{"'용역비'!$A$4:$C$8"}</definedName>
    <definedName name="G_5" localSheetId="11" hidden="1">{"'용역비'!$A$4:$C$8"}</definedName>
    <definedName name="G_5" localSheetId="13" hidden="1">{"'용역비'!$A$4:$C$8"}</definedName>
    <definedName name="G_5" localSheetId="16" hidden="1">{"'용역비'!$A$4:$C$8"}</definedName>
    <definedName name="G_5" localSheetId="21" hidden="1">{"'용역비'!$A$4:$C$8"}</definedName>
    <definedName name="G_5" localSheetId="18" hidden="1">{"'용역비'!$A$4:$C$8"}</definedName>
    <definedName name="G_5" localSheetId="19" hidden="1">{"'용역비'!$A$4:$C$8"}</definedName>
    <definedName name="G_5" localSheetId="20" hidden="1">{"'용역비'!$A$4:$C$8"}</definedName>
    <definedName name="G_5" localSheetId="22" hidden="1">{"'용역비'!$A$4:$C$8"}</definedName>
    <definedName name="G_5" localSheetId="24" hidden="1">{"'용역비'!$A$4:$C$8"}</definedName>
    <definedName name="G_5" localSheetId="28" hidden="1">{"'용역비'!$A$4:$C$8"}</definedName>
    <definedName name="G_5" localSheetId="14" hidden="1">{"'용역비'!$A$4:$C$8"}</definedName>
    <definedName name="G_5" hidden="1">{"'용역비'!$A$4:$C$8"}</definedName>
    <definedName name="g40g40">#REF!</definedName>
    <definedName name="ga" localSheetId="12" hidden="1">{"'Sheet1'!$L$16"}</definedName>
    <definedName name="ga" localSheetId="11" hidden="1">{"'Sheet1'!$L$16"}</definedName>
    <definedName name="ga" localSheetId="13" hidden="1">{"'Sheet1'!$L$16"}</definedName>
    <definedName name="ga" localSheetId="16" hidden="1">{"'Sheet1'!$L$16"}</definedName>
    <definedName name="ga" localSheetId="21" hidden="1">{"'Sheet1'!$L$16"}</definedName>
    <definedName name="ga" localSheetId="18" hidden="1">{"'Sheet1'!$L$16"}</definedName>
    <definedName name="ga" localSheetId="19" hidden="1">{"'Sheet1'!$L$16"}</definedName>
    <definedName name="ga" localSheetId="20" hidden="1">{"'Sheet1'!$L$16"}</definedName>
    <definedName name="ga" localSheetId="22" hidden="1">{"'Sheet1'!$L$16"}</definedName>
    <definedName name="ga" localSheetId="24" hidden="1">{"'Sheet1'!$L$16"}</definedName>
    <definedName name="ga" localSheetId="28" hidden="1">{"'Sheet1'!$L$16"}</definedName>
    <definedName name="ga" localSheetId="14" hidden="1">{"'Sheet1'!$L$16"}</definedName>
    <definedName name="ga" hidden="1">{"'Sheet1'!$L$16"}</definedName>
    <definedName name="gadfgs" localSheetId="12" hidden="1">{"'Sheet1'!$L$16"}</definedName>
    <definedName name="gadfgs" localSheetId="11" hidden="1">{"'Sheet1'!$L$16"}</definedName>
    <definedName name="gadfgs" localSheetId="13" hidden="1">{"'Sheet1'!$L$16"}</definedName>
    <definedName name="gadfgs" localSheetId="16" hidden="1">{"'Sheet1'!$L$16"}</definedName>
    <definedName name="gadfgs" localSheetId="21" hidden="1">{"'Sheet1'!$L$16"}</definedName>
    <definedName name="gadfgs" localSheetId="18" hidden="1">{"'Sheet1'!$L$16"}</definedName>
    <definedName name="gadfgs" localSheetId="19" hidden="1">{"'Sheet1'!$L$16"}</definedName>
    <definedName name="gadfgs" localSheetId="20" hidden="1">{"'Sheet1'!$L$16"}</definedName>
    <definedName name="gadfgs" localSheetId="22" hidden="1">{"'Sheet1'!$L$16"}</definedName>
    <definedName name="gadfgs" localSheetId="24" hidden="1">{"'Sheet1'!$L$16"}</definedName>
    <definedName name="gadfgs" localSheetId="28" hidden="1">{"'Sheet1'!$L$16"}</definedName>
    <definedName name="gadfgs" localSheetId="14" hidden="1">{"'Sheet1'!$L$16"}</definedName>
    <definedName name="gadfgs" hidden="1">{"'Sheet1'!$L$16"}</definedName>
    <definedName name="GADFGSDFG" hidden="1">#REF!</definedName>
    <definedName name="GADGAFDH" hidden="1">#REF!</definedName>
    <definedName name="gads" localSheetId="12" hidden="1">{#N/A,#N/A,FALSE,"CCTV"}</definedName>
    <definedName name="gads" localSheetId="11" hidden="1">{#N/A,#N/A,FALSE,"CCTV"}</definedName>
    <definedName name="gads" localSheetId="13" hidden="1">{#N/A,#N/A,FALSE,"CCTV"}</definedName>
    <definedName name="gads" localSheetId="16" hidden="1">{#N/A,#N/A,FALSE,"CCTV"}</definedName>
    <definedName name="gads" localSheetId="21" hidden="1">{#N/A,#N/A,FALSE,"CCTV"}</definedName>
    <definedName name="gads" localSheetId="18" hidden="1">{#N/A,#N/A,FALSE,"CCTV"}</definedName>
    <definedName name="gads" localSheetId="19" hidden="1">{#N/A,#N/A,FALSE,"CCTV"}</definedName>
    <definedName name="gads" localSheetId="20" hidden="1">{#N/A,#N/A,FALSE,"CCTV"}</definedName>
    <definedName name="gads" localSheetId="22" hidden="1">{#N/A,#N/A,FALSE,"CCTV"}</definedName>
    <definedName name="gads" localSheetId="24" hidden="1">{#N/A,#N/A,FALSE,"CCTV"}</definedName>
    <definedName name="gads" localSheetId="28" hidden="1">{#N/A,#N/A,FALSE,"CCTV"}</definedName>
    <definedName name="gads" localSheetId="14" hidden="1">{#N/A,#N/A,FALSE,"CCTV"}</definedName>
    <definedName name="gads" hidden="1">{#N/A,#N/A,FALSE,"CCTV"}</definedName>
    <definedName name="gaertgearyh" localSheetId="12" hidden="1">{"'Sheet1'!$L$16"}</definedName>
    <definedName name="gaertgearyh" localSheetId="11" hidden="1">{"'Sheet1'!$L$16"}</definedName>
    <definedName name="gaertgearyh" localSheetId="13" hidden="1">{"'Sheet1'!$L$16"}</definedName>
    <definedName name="gaertgearyh" localSheetId="16" hidden="1">{"'Sheet1'!$L$16"}</definedName>
    <definedName name="gaertgearyh" localSheetId="21" hidden="1">{"'Sheet1'!$L$16"}</definedName>
    <definedName name="gaertgearyh" localSheetId="18" hidden="1">{"'Sheet1'!$L$16"}</definedName>
    <definedName name="gaertgearyh" localSheetId="19" hidden="1">{"'Sheet1'!$L$16"}</definedName>
    <definedName name="gaertgearyh" localSheetId="20" hidden="1">{"'Sheet1'!$L$16"}</definedName>
    <definedName name="gaertgearyh" localSheetId="22" hidden="1">{"'Sheet1'!$L$16"}</definedName>
    <definedName name="gaertgearyh" localSheetId="24" hidden="1">{"'Sheet1'!$L$16"}</definedName>
    <definedName name="gaertgearyh" localSheetId="28" hidden="1">{"'Sheet1'!$L$16"}</definedName>
    <definedName name="gaertgearyh" localSheetId="14" hidden="1">{"'Sheet1'!$L$16"}</definedName>
    <definedName name="gaertgearyh" hidden="1">{"'Sheet1'!$L$16"}</definedName>
    <definedName name="gag" hidden="1">#REF!</definedName>
    <definedName name="gaga" hidden="1">#REF!</definedName>
    <definedName name="GAGAGA" hidden="1">#REF!</definedName>
    <definedName name="găgawg" hidden="1">#REF!</definedName>
    <definedName name="GÀGF" localSheetId="12" hidden="1">{"'Sheet1'!$L$16"}</definedName>
    <definedName name="GÀGF" localSheetId="11" hidden="1">{"'Sheet1'!$L$16"}</definedName>
    <definedName name="GÀGF" localSheetId="13" hidden="1">{"'Sheet1'!$L$16"}</definedName>
    <definedName name="GÀGF" localSheetId="16" hidden="1">{"'Sheet1'!$L$16"}</definedName>
    <definedName name="GÀGF" localSheetId="21" hidden="1">{"'Sheet1'!$L$16"}</definedName>
    <definedName name="GÀGF" localSheetId="18" hidden="1">{"'Sheet1'!$L$16"}</definedName>
    <definedName name="GÀGF" localSheetId="19" hidden="1">{"'Sheet1'!$L$16"}</definedName>
    <definedName name="GÀGF" localSheetId="20" hidden="1">{"'Sheet1'!$L$16"}</definedName>
    <definedName name="GÀGF" localSheetId="22" hidden="1">{"'Sheet1'!$L$16"}</definedName>
    <definedName name="GÀGF" localSheetId="24" hidden="1">{"'Sheet1'!$L$16"}</definedName>
    <definedName name="GÀGF" localSheetId="28" hidden="1">{"'Sheet1'!$L$16"}</definedName>
    <definedName name="GÀGF" localSheetId="14" hidden="1">{"'Sheet1'!$L$16"}</definedName>
    <definedName name="GÀGF" hidden="1">{"'Sheet1'!$L$16"}</definedName>
    <definedName name="galsas" localSheetId="12" hidden="1">{"'Feb 99'!$A$1:$G$30"}</definedName>
    <definedName name="galsas" localSheetId="11" hidden="1">{"'Feb 99'!$A$1:$G$30"}</definedName>
    <definedName name="galsas" localSheetId="13" hidden="1">{"'Feb 99'!$A$1:$G$30"}</definedName>
    <definedName name="galsas" localSheetId="16" hidden="1">{"'Feb 99'!$A$1:$G$30"}</definedName>
    <definedName name="galsas" localSheetId="21" hidden="1">{"'Feb 99'!$A$1:$G$30"}</definedName>
    <definedName name="galsas" localSheetId="18" hidden="1">{"'Feb 99'!$A$1:$G$30"}</definedName>
    <definedName name="galsas" localSheetId="19" hidden="1">{"'Feb 99'!$A$1:$G$30"}</definedName>
    <definedName name="galsas" localSheetId="20" hidden="1">{"'Feb 99'!$A$1:$G$30"}</definedName>
    <definedName name="galsas" localSheetId="22" hidden="1">{"'Feb 99'!$A$1:$G$30"}</definedName>
    <definedName name="galsas" localSheetId="24" hidden="1">{"'Feb 99'!$A$1:$G$30"}</definedName>
    <definedName name="galsas" localSheetId="28" hidden="1">{"'Feb 99'!$A$1:$G$30"}</definedName>
    <definedName name="galsas" localSheetId="14" hidden="1">{"'Feb 99'!$A$1:$G$30"}</definedName>
    <definedName name="galsas" hidden="1">{"'Feb 99'!$A$1:$G$30"}</definedName>
    <definedName name="gam" localSheetId="12" hidden="1">{"'Break down'!$A$4"}</definedName>
    <definedName name="gam" localSheetId="11" hidden="1">{"'Break down'!$A$4"}</definedName>
    <definedName name="gam" localSheetId="13" hidden="1">{"'Break down'!$A$4"}</definedName>
    <definedName name="gam" localSheetId="16" hidden="1">{"'Break down'!$A$4"}</definedName>
    <definedName name="gam" localSheetId="21" hidden="1">{"'Break down'!$A$4"}</definedName>
    <definedName name="gam" localSheetId="18" hidden="1">{"'Break down'!$A$4"}</definedName>
    <definedName name="gam" localSheetId="19" hidden="1">{"'Break down'!$A$4"}</definedName>
    <definedName name="gam" localSheetId="20" hidden="1">{"'Break down'!$A$4"}</definedName>
    <definedName name="gam" localSheetId="22" hidden="1">{"'Break down'!$A$4"}</definedName>
    <definedName name="gam" localSheetId="24" hidden="1">{"'Break down'!$A$4"}</definedName>
    <definedName name="gam" localSheetId="28" hidden="1">{"'Break down'!$A$4"}</definedName>
    <definedName name="gam" localSheetId="14" hidden="1">{"'Break down'!$A$4"}</definedName>
    <definedName name="gam" hidden="1">{"'Break down'!$A$4"}</definedName>
    <definedName name="GaNH3">#REF!</definedName>
    <definedName name="gara" localSheetId="12" hidden="1">{"'Sheet1'!$L$16"}</definedName>
    <definedName name="gara" localSheetId="11" hidden="1">{"'Sheet1'!$L$16"}</definedName>
    <definedName name="gara" localSheetId="13" hidden="1">{"'Sheet1'!$L$16"}</definedName>
    <definedName name="gara" localSheetId="16" hidden="1">{"'Sheet1'!$L$16"}</definedName>
    <definedName name="gara" localSheetId="21" hidden="1">{"'Sheet1'!$L$16"}</definedName>
    <definedName name="gara" localSheetId="18" hidden="1">{"'Sheet1'!$L$16"}</definedName>
    <definedName name="gara" localSheetId="19" hidden="1">{"'Sheet1'!$L$16"}</definedName>
    <definedName name="gara" localSheetId="20" hidden="1">{"'Sheet1'!$L$16"}</definedName>
    <definedName name="gara" localSheetId="22" hidden="1">{"'Sheet1'!$L$16"}</definedName>
    <definedName name="gara" localSheetId="24" hidden="1">{"'Sheet1'!$L$16"}</definedName>
    <definedName name="gara" localSheetId="28" hidden="1">{"'Sheet1'!$L$16"}</definedName>
    <definedName name="gara" localSheetId="14" hidden="1">{"'Sheet1'!$L$16"}</definedName>
    <definedName name="gara" hidden="1">{"'Sheet1'!$L$16"}</definedName>
    <definedName name="Gat">#REF!</definedName>
    <definedName name="gbb" localSheetId="12" hidden="1">{"'Sheet1'!$L$16"}</definedName>
    <definedName name="gbb" localSheetId="11" hidden="1">{"'Sheet1'!$L$16"}</definedName>
    <definedName name="gbb" localSheetId="13" hidden="1">{"'Sheet1'!$L$16"}</definedName>
    <definedName name="gbb" localSheetId="16" hidden="1">{"'Sheet1'!$L$16"}</definedName>
    <definedName name="gbb" localSheetId="21" hidden="1">{"'Sheet1'!$L$16"}</definedName>
    <definedName name="gbb" localSheetId="18" hidden="1">{"'Sheet1'!$L$16"}</definedName>
    <definedName name="gbb" localSheetId="19" hidden="1">{"'Sheet1'!$L$16"}</definedName>
    <definedName name="gbb" localSheetId="20" hidden="1">{"'Sheet1'!$L$16"}</definedName>
    <definedName name="gbb" localSheetId="22" hidden="1">{"'Sheet1'!$L$16"}</definedName>
    <definedName name="gbb" localSheetId="24" hidden="1">{"'Sheet1'!$L$16"}</definedName>
    <definedName name="gbb" localSheetId="28" hidden="1">{"'Sheet1'!$L$16"}</definedName>
    <definedName name="gbb" localSheetId="14" hidden="1">{"'Sheet1'!$L$16"}</definedName>
    <definedName name="gbb" hidden="1">{"'Sheet1'!$L$16"}</definedName>
    <definedName name="gbdff" localSheetId="12" hidden="1">{#N/A,#N/A,FALSE,"Chi tiÆt"}</definedName>
    <definedName name="gbdff" localSheetId="11" hidden="1">{#N/A,#N/A,FALSE,"Chi tiÆt"}</definedName>
    <definedName name="gbdff" localSheetId="13" hidden="1">{#N/A,#N/A,FALSE,"Chi tiÆt"}</definedName>
    <definedName name="gbdff" localSheetId="16" hidden="1">{#N/A,#N/A,FALSE,"Chi tiÆt"}</definedName>
    <definedName name="gbdff" localSheetId="21" hidden="1">{#N/A,#N/A,FALSE,"Chi tiÆt"}</definedName>
    <definedName name="gbdff" localSheetId="18" hidden="1">{#N/A,#N/A,FALSE,"Chi tiÆt"}</definedName>
    <definedName name="gbdff" localSheetId="19" hidden="1">{#N/A,#N/A,FALSE,"Chi tiÆt"}</definedName>
    <definedName name="gbdff" localSheetId="20" hidden="1">{#N/A,#N/A,FALSE,"Chi tiÆt"}</definedName>
    <definedName name="gbdff" localSheetId="22" hidden="1">{#N/A,#N/A,FALSE,"Chi tiÆt"}</definedName>
    <definedName name="gbdff" localSheetId="24" hidden="1">{#N/A,#N/A,FALSE,"Chi tiÆt"}</definedName>
    <definedName name="gbdff" localSheetId="28" hidden="1">{#N/A,#N/A,FALSE,"Chi tiÆt"}</definedName>
    <definedName name="gbdff" localSheetId="14" hidden="1">{#N/A,#N/A,FALSE,"Chi tiÆt"}</definedName>
    <definedName name="gbdff" hidden="1">{#N/A,#N/A,FALSE,"Chi tiÆt"}</definedName>
    <definedName name="gbdg" localSheetId="12" hidden="1">{"'Sheet1'!$L$16"}</definedName>
    <definedName name="gbdg" localSheetId="11" hidden="1">{"'Sheet1'!$L$16"}</definedName>
    <definedName name="gbdg" localSheetId="13" hidden="1">{"'Sheet1'!$L$16"}</definedName>
    <definedName name="gbdg" localSheetId="16" hidden="1">{"'Sheet1'!$L$16"}</definedName>
    <definedName name="gbdg" localSheetId="21" hidden="1">{"'Sheet1'!$L$16"}</definedName>
    <definedName name="gbdg" localSheetId="18" hidden="1">{"'Sheet1'!$L$16"}</definedName>
    <definedName name="gbdg" localSheetId="19" hidden="1">{"'Sheet1'!$L$16"}</definedName>
    <definedName name="gbdg" localSheetId="20" hidden="1">{"'Sheet1'!$L$16"}</definedName>
    <definedName name="gbdg" localSheetId="22" hidden="1">{"'Sheet1'!$L$16"}</definedName>
    <definedName name="gbdg" localSheetId="24" hidden="1">{"'Sheet1'!$L$16"}</definedName>
    <definedName name="gbdg" localSheetId="28" hidden="1">{"'Sheet1'!$L$16"}</definedName>
    <definedName name="gbdg" localSheetId="14" hidden="1">{"'Sheet1'!$L$16"}</definedName>
    <definedName name="gbdg" hidden="1">{"'Sheet1'!$L$16"}</definedName>
    <definedName name="gbpe">#REF!</definedName>
    <definedName name="gbsbss" hidden="1">#REF!</definedName>
    <definedName name="gc">#REF!</definedName>
    <definedName name="gcb">#REF!</definedName>
    <definedName name="gcdai">#REF!</definedName>
    <definedName name="gcg">#REF!</definedName>
    <definedName name="gcjki" localSheetId="12" hidden="1">{#N/A,#N/A,TRUE,"Krycí list"}</definedName>
    <definedName name="gcjki" localSheetId="11" hidden="1">{#N/A,#N/A,TRUE,"Krycí list"}</definedName>
    <definedName name="gcjki" localSheetId="13" hidden="1">{#N/A,#N/A,TRUE,"Krycí list"}</definedName>
    <definedName name="gcjki" localSheetId="16" hidden="1">{#N/A,#N/A,TRUE,"Krycí list"}</definedName>
    <definedName name="gcjki" localSheetId="21" hidden="1">{#N/A,#N/A,TRUE,"Krycí list"}</definedName>
    <definedName name="gcjki" localSheetId="18" hidden="1">{#N/A,#N/A,TRUE,"Krycí list"}</definedName>
    <definedName name="gcjki" localSheetId="19" hidden="1">{#N/A,#N/A,TRUE,"Krycí list"}</definedName>
    <definedName name="gcjki" localSheetId="20" hidden="1">{#N/A,#N/A,TRUE,"Krycí list"}</definedName>
    <definedName name="gcjki" localSheetId="22" hidden="1">{#N/A,#N/A,TRUE,"Krycí list"}</definedName>
    <definedName name="gcjki" localSheetId="24" hidden="1">{#N/A,#N/A,TRUE,"Krycí list"}</definedName>
    <definedName name="gcjki" localSheetId="28" hidden="1">{#N/A,#N/A,TRUE,"Krycí list"}</definedName>
    <definedName name="gcjki" localSheetId="14" hidden="1">{#N/A,#N/A,TRUE,"Krycí list"}</definedName>
    <definedName name="gcjki" hidden="1">{#N/A,#N/A,TRUE,"Krycí list"}</definedName>
    <definedName name="gcm" localSheetId="12" hidden="1">{"'Sheet1'!$L$16"}</definedName>
    <definedName name="gcm" localSheetId="11" hidden="1">{"'Sheet1'!$L$16"}</definedName>
    <definedName name="gcm" localSheetId="13" hidden="1">{"'Sheet1'!$L$16"}</definedName>
    <definedName name="gcm" localSheetId="16" hidden="1">{"'Sheet1'!$L$16"}</definedName>
    <definedName name="gcm" localSheetId="21" hidden="1">{"'Sheet1'!$L$16"}</definedName>
    <definedName name="gcm" localSheetId="18" hidden="1">{"'Sheet1'!$L$16"}</definedName>
    <definedName name="gcm" localSheetId="19" hidden="1">{"'Sheet1'!$L$16"}</definedName>
    <definedName name="gcm" localSheetId="20" hidden="1">{"'Sheet1'!$L$16"}</definedName>
    <definedName name="gcm" localSheetId="22" hidden="1">{"'Sheet1'!$L$16"}</definedName>
    <definedName name="gcm" localSheetId="24" hidden="1">{"'Sheet1'!$L$16"}</definedName>
    <definedName name="gcm" localSheetId="28" hidden="1">{"'Sheet1'!$L$16"}</definedName>
    <definedName name="gcm" localSheetId="14" hidden="1">{"'Sheet1'!$L$16"}</definedName>
    <definedName name="gcm" hidden="1">{"'Sheet1'!$L$16"}</definedName>
    <definedName name="gd" localSheetId="12" hidden="1">{"'Sheet1'!$L$16"}</definedName>
    <definedName name="gd" localSheetId="11" hidden="1">{"'Sheet1'!$L$16"}</definedName>
    <definedName name="gd" localSheetId="13" hidden="1">{"'Sheet1'!$L$16"}</definedName>
    <definedName name="gd" localSheetId="16" hidden="1">{"'Sheet1'!$L$16"}</definedName>
    <definedName name="gd" localSheetId="21" hidden="1">{"'Sheet1'!$L$16"}</definedName>
    <definedName name="gd" localSheetId="18" hidden="1">{"'Sheet1'!$L$16"}</definedName>
    <definedName name="gd" localSheetId="19" hidden="1">{"'Sheet1'!$L$16"}</definedName>
    <definedName name="gd" localSheetId="20" hidden="1">{"'Sheet1'!$L$16"}</definedName>
    <definedName name="gd" localSheetId="22" hidden="1">{"'Sheet1'!$L$16"}</definedName>
    <definedName name="gd" localSheetId="24" hidden="1">{"'Sheet1'!$L$16"}</definedName>
    <definedName name="gd" localSheetId="28" hidden="1">{"'Sheet1'!$L$16"}</definedName>
    <definedName name="gd" localSheetId="14" hidden="1">{"'Sheet1'!$L$16"}</definedName>
    <definedName name="gd" hidden="1">{"'Sheet1'!$L$16"}</definedName>
    <definedName name="gdf" hidden="1">#REF!</definedName>
    <definedName name="gdffg" hidden="1">#REF!</definedName>
    <definedName name="GDFG" localSheetId="12" hidden="1">{#N/A,#N/A,FALSE,"2~8번"}</definedName>
    <definedName name="GDFG" localSheetId="11" hidden="1">{#N/A,#N/A,FALSE,"2~8번"}</definedName>
    <definedName name="GDFG" localSheetId="13" hidden="1">{#N/A,#N/A,FALSE,"2~8번"}</definedName>
    <definedName name="GDFG" localSheetId="16" hidden="1">{#N/A,#N/A,FALSE,"2~8번"}</definedName>
    <definedName name="GDFG" localSheetId="21" hidden="1">{#N/A,#N/A,FALSE,"2~8번"}</definedName>
    <definedName name="GDFG" localSheetId="18" hidden="1">{#N/A,#N/A,FALSE,"2~8번"}</definedName>
    <definedName name="GDFG" localSheetId="19" hidden="1">{#N/A,#N/A,FALSE,"2~8번"}</definedName>
    <definedName name="GDFG" localSheetId="20" hidden="1">{#N/A,#N/A,FALSE,"2~8번"}</definedName>
    <definedName name="GDFG" localSheetId="22" hidden="1">{#N/A,#N/A,FALSE,"2~8번"}</definedName>
    <definedName name="GDFG" localSheetId="24" hidden="1">{#N/A,#N/A,FALSE,"2~8번"}</definedName>
    <definedName name="GDFG" localSheetId="28" hidden="1">{#N/A,#N/A,FALSE,"2~8번"}</definedName>
    <definedName name="GDFG" localSheetId="14" hidden="1">{#N/A,#N/A,FALSE,"2~8번"}</definedName>
    <definedName name="GDFG" hidden="1">{#N/A,#N/A,FALSE,"2~8번"}</definedName>
    <definedName name="gdfgdf" localSheetId="12" hidden="1">{#N/A,#N/A,FALSE,"CCTV"}</definedName>
    <definedName name="gdfgdf" localSheetId="11" hidden="1">{#N/A,#N/A,FALSE,"CCTV"}</definedName>
    <definedName name="gdfgdf" localSheetId="13" hidden="1">{#N/A,#N/A,FALSE,"CCTV"}</definedName>
    <definedName name="gdfgdf" localSheetId="16" hidden="1">{#N/A,#N/A,FALSE,"CCTV"}</definedName>
    <definedName name="gdfgdf" localSheetId="21" hidden="1">{#N/A,#N/A,FALSE,"CCTV"}</definedName>
    <definedName name="gdfgdf" localSheetId="18" hidden="1">{#N/A,#N/A,FALSE,"CCTV"}</definedName>
    <definedName name="gdfgdf" localSheetId="19" hidden="1">{#N/A,#N/A,FALSE,"CCTV"}</definedName>
    <definedName name="gdfgdf" localSheetId="20" hidden="1">{#N/A,#N/A,FALSE,"CCTV"}</definedName>
    <definedName name="gdfgdf" localSheetId="22" hidden="1">{#N/A,#N/A,FALSE,"CCTV"}</definedName>
    <definedName name="gdfgdf" localSheetId="24" hidden="1">{#N/A,#N/A,FALSE,"CCTV"}</definedName>
    <definedName name="gdfgdf" localSheetId="28" hidden="1">{#N/A,#N/A,FALSE,"CCTV"}</definedName>
    <definedName name="gdfgdf" localSheetId="14" hidden="1">{#N/A,#N/A,FALSE,"CCTV"}</definedName>
    <definedName name="gdfgdf" hidden="1">{#N/A,#N/A,FALSE,"CCTV"}</definedName>
    <definedName name="gdfgdfgdf" localSheetId="12" hidden="1">{"'Sheet1'!$L$16"}</definedName>
    <definedName name="gdfgdfgdf" localSheetId="11" hidden="1">{"'Sheet1'!$L$16"}</definedName>
    <definedName name="gdfgdfgdf" localSheetId="13" hidden="1">{"'Sheet1'!$L$16"}</definedName>
    <definedName name="gdfgdfgdf" localSheetId="16" hidden="1">{"'Sheet1'!$L$16"}</definedName>
    <definedName name="gdfgdfgdf" localSheetId="21" hidden="1">{"'Sheet1'!$L$16"}</definedName>
    <definedName name="gdfgdfgdf" localSheetId="18" hidden="1">{"'Sheet1'!$L$16"}</definedName>
    <definedName name="gdfgdfgdf" localSheetId="19" hidden="1">{"'Sheet1'!$L$16"}</definedName>
    <definedName name="gdfgdfgdf" localSheetId="20" hidden="1">{"'Sheet1'!$L$16"}</definedName>
    <definedName name="gdfgdfgdf" localSheetId="22" hidden="1">{"'Sheet1'!$L$16"}</definedName>
    <definedName name="gdfgdfgdf" localSheetId="24" hidden="1">{"'Sheet1'!$L$16"}</definedName>
    <definedName name="gdfgdfgdf" localSheetId="28" hidden="1">{"'Sheet1'!$L$16"}</definedName>
    <definedName name="gdfgdfgdf" localSheetId="14" hidden="1">{"'Sheet1'!$L$16"}</definedName>
    <definedName name="gdfgdfgdf" hidden="1">{"'Sheet1'!$L$16"}</definedName>
    <definedName name="gdfgds" hidden="1">#REF!</definedName>
    <definedName name="gdfgf" hidden="1">#REF!</definedName>
    <definedName name="GDFS" localSheetId="12" hidden="1">{#N/A,#N/A,FALSE,"2~8번"}</definedName>
    <definedName name="GDFS" localSheetId="11" hidden="1">{#N/A,#N/A,FALSE,"2~8번"}</definedName>
    <definedName name="GDFS" localSheetId="13" hidden="1">{#N/A,#N/A,FALSE,"2~8번"}</definedName>
    <definedName name="GDFS" localSheetId="16" hidden="1">{#N/A,#N/A,FALSE,"2~8번"}</definedName>
    <definedName name="GDFS" localSheetId="21" hidden="1">{#N/A,#N/A,FALSE,"2~8번"}</definedName>
    <definedName name="GDFS" localSheetId="18" hidden="1">{#N/A,#N/A,FALSE,"2~8번"}</definedName>
    <definedName name="GDFS" localSheetId="19" hidden="1">{#N/A,#N/A,FALSE,"2~8번"}</definedName>
    <definedName name="GDFS" localSheetId="20" hidden="1">{#N/A,#N/A,FALSE,"2~8번"}</definedName>
    <definedName name="GDFS" localSheetId="22" hidden="1">{#N/A,#N/A,FALSE,"2~8번"}</definedName>
    <definedName name="GDFS" localSheetId="24" hidden="1">{#N/A,#N/A,FALSE,"2~8번"}</definedName>
    <definedName name="GDFS" localSheetId="28" hidden="1">{#N/A,#N/A,FALSE,"2~8번"}</definedName>
    <definedName name="GDFS" localSheetId="14" hidden="1">{#N/A,#N/A,FALSE,"2~8번"}</definedName>
    <definedName name="GDFS" hidden="1">{#N/A,#N/A,FALSE,"2~8번"}</definedName>
    <definedName name="gdg" localSheetId="12" hidden="1">{"'Sheet1'!$L$16"}</definedName>
    <definedName name="gdg" localSheetId="11" hidden="1">{"'Sheet1'!$L$16"}</definedName>
    <definedName name="gdg" localSheetId="13" hidden="1">{"'Sheet1'!$L$16"}</definedName>
    <definedName name="gdg" localSheetId="16" hidden="1">{"'Sheet1'!$L$16"}</definedName>
    <definedName name="gdg" localSheetId="21" hidden="1">{"'Sheet1'!$L$16"}</definedName>
    <definedName name="gdg" localSheetId="18" hidden="1">{"'Sheet1'!$L$16"}</definedName>
    <definedName name="gdg" localSheetId="19" hidden="1">{"'Sheet1'!$L$16"}</definedName>
    <definedName name="gdg" localSheetId="20" hidden="1">{"'Sheet1'!$L$16"}</definedName>
    <definedName name="gdg" localSheetId="22" hidden="1">{"'Sheet1'!$L$16"}</definedName>
    <definedName name="gdg" localSheetId="24" hidden="1">{"'Sheet1'!$L$16"}</definedName>
    <definedName name="gdg" localSheetId="28" hidden="1">{"'Sheet1'!$L$16"}</definedName>
    <definedName name="gdg" localSheetId="14" hidden="1">{"'Sheet1'!$L$16"}</definedName>
    <definedName name="gdg" hidden="1">{"'Sheet1'!$L$16"}</definedName>
    <definedName name="gdgdffg" hidden="1">#REF!</definedName>
    <definedName name="gdgdfg" localSheetId="12" hidden="1">{"'Sheet1'!$L$16"}</definedName>
    <definedName name="gdgdfg" localSheetId="11" hidden="1">{"'Sheet1'!$L$16"}</definedName>
    <definedName name="gdgdfg" localSheetId="13" hidden="1">{"'Sheet1'!$L$16"}</definedName>
    <definedName name="gdgdfg" localSheetId="16" hidden="1">{"'Sheet1'!$L$16"}</definedName>
    <definedName name="gdgdfg" localSheetId="21" hidden="1">{"'Sheet1'!$L$16"}</definedName>
    <definedName name="gdgdfg" localSheetId="18" hidden="1">{"'Sheet1'!$L$16"}</definedName>
    <definedName name="gdgdfg" localSheetId="19" hidden="1">{"'Sheet1'!$L$16"}</definedName>
    <definedName name="gdgdfg" localSheetId="20" hidden="1">{"'Sheet1'!$L$16"}</definedName>
    <definedName name="gdgdfg" localSheetId="22" hidden="1">{"'Sheet1'!$L$16"}</definedName>
    <definedName name="gdgdfg" localSheetId="24" hidden="1">{"'Sheet1'!$L$16"}</definedName>
    <definedName name="gdgdfg" localSheetId="28" hidden="1">{"'Sheet1'!$L$16"}</definedName>
    <definedName name="gdgdfg" localSheetId="14" hidden="1">{"'Sheet1'!$L$16"}</definedName>
    <definedName name="gdgdfg" hidden="1">{"'Sheet1'!$L$16"}</definedName>
    <definedName name="gdgdg." localSheetId="12" hidden="1">{"'Sheet1'!$L$16"}</definedName>
    <definedName name="gdgdg." localSheetId="11" hidden="1">{"'Sheet1'!$L$16"}</definedName>
    <definedName name="gdgdg." localSheetId="13" hidden="1">{"'Sheet1'!$L$16"}</definedName>
    <definedName name="gdgdg." localSheetId="16" hidden="1">{"'Sheet1'!$L$16"}</definedName>
    <definedName name="gdgdg." localSheetId="21" hidden="1">{"'Sheet1'!$L$16"}</definedName>
    <definedName name="gdgdg." localSheetId="18" hidden="1">{"'Sheet1'!$L$16"}</definedName>
    <definedName name="gdgdg." localSheetId="19" hidden="1">{"'Sheet1'!$L$16"}</definedName>
    <definedName name="gdgdg." localSheetId="20" hidden="1">{"'Sheet1'!$L$16"}</definedName>
    <definedName name="gdgdg." localSheetId="22" hidden="1">{"'Sheet1'!$L$16"}</definedName>
    <definedName name="gdgdg." localSheetId="24" hidden="1">{"'Sheet1'!$L$16"}</definedName>
    <definedName name="gdgdg." localSheetId="28" hidden="1">{"'Sheet1'!$L$16"}</definedName>
    <definedName name="gdgdg." localSheetId="14" hidden="1">{"'Sheet1'!$L$16"}</definedName>
    <definedName name="gdgdg." hidden="1">{"'Sheet1'!$L$16"}</definedName>
    <definedName name="gdgdhngdddddd" hidden="1">#REF!</definedName>
    <definedName name="GDGDS" localSheetId="12" hidden="1">{"'Sheet1'!$L$16"}</definedName>
    <definedName name="GDGDS" localSheetId="11" hidden="1">{"'Sheet1'!$L$16"}</definedName>
    <definedName name="GDGDS" localSheetId="13" hidden="1">{"'Sheet1'!$L$16"}</definedName>
    <definedName name="GDGDS" localSheetId="16" hidden="1">{"'Sheet1'!$L$16"}</definedName>
    <definedName name="GDGDS" localSheetId="21" hidden="1">{"'Sheet1'!$L$16"}</definedName>
    <definedName name="GDGDS" localSheetId="18" hidden="1">{"'Sheet1'!$L$16"}</definedName>
    <definedName name="GDGDS" localSheetId="19" hidden="1">{"'Sheet1'!$L$16"}</definedName>
    <definedName name="GDGDS" localSheetId="20" hidden="1">{"'Sheet1'!$L$16"}</definedName>
    <definedName name="GDGDS" localSheetId="22" hidden="1">{"'Sheet1'!$L$16"}</definedName>
    <definedName name="GDGDS" localSheetId="24" hidden="1">{"'Sheet1'!$L$16"}</definedName>
    <definedName name="GDGDS" localSheetId="28" hidden="1">{"'Sheet1'!$L$16"}</definedName>
    <definedName name="GDGDS" localSheetId="14" hidden="1">{"'Sheet1'!$L$16"}</definedName>
    <definedName name="GDGDS" hidden="1">{"'Sheet1'!$L$16"}</definedName>
    <definedName name="GDGFD" localSheetId="12" hidden="1">{#N/A,#N/A,FALSE,"배수1"}</definedName>
    <definedName name="GDGFD" localSheetId="11" hidden="1">{#N/A,#N/A,FALSE,"배수1"}</definedName>
    <definedName name="GDGFD" localSheetId="13" hidden="1">{#N/A,#N/A,FALSE,"배수1"}</definedName>
    <definedName name="GDGFD" localSheetId="16" hidden="1">{#N/A,#N/A,FALSE,"배수1"}</definedName>
    <definedName name="GDGFD" localSheetId="21" hidden="1">{#N/A,#N/A,FALSE,"배수1"}</definedName>
    <definedName name="GDGFD" localSheetId="18" hidden="1">{#N/A,#N/A,FALSE,"배수1"}</definedName>
    <definedName name="GDGFD" localSheetId="19" hidden="1">{#N/A,#N/A,FALSE,"배수1"}</definedName>
    <definedName name="GDGFD" localSheetId="20" hidden="1">{#N/A,#N/A,FALSE,"배수1"}</definedName>
    <definedName name="GDGFD" localSheetId="22" hidden="1">{#N/A,#N/A,FALSE,"배수1"}</definedName>
    <definedName name="GDGFD" localSheetId="24" hidden="1">{#N/A,#N/A,FALSE,"배수1"}</definedName>
    <definedName name="GDGFD" localSheetId="28" hidden="1">{#N/A,#N/A,FALSE,"배수1"}</definedName>
    <definedName name="GDGFD" localSheetId="14" hidden="1">{#N/A,#N/A,FALSE,"배수1"}</definedName>
    <definedName name="GDGFD" hidden="1">{#N/A,#N/A,FALSE,"배수1"}</definedName>
    <definedName name="gdgfgf" localSheetId="12" hidden="1">{"'Sheet1'!$L$16"}</definedName>
    <definedName name="gdgfgf" localSheetId="11" hidden="1">{"'Sheet1'!$L$16"}</definedName>
    <definedName name="gdgfgf" localSheetId="13" hidden="1">{"'Sheet1'!$L$16"}</definedName>
    <definedName name="gdgfgf" localSheetId="16" hidden="1">{"'Sheet1'!$L$16"}</definedName>
    <definedName name="gdgfgf" localSheetId="21" hidden="1">{"'Sheet1'!$L$16"}</definedName>
    <definedName name="gdgfgf" localSheetId="18" hidden="1">{"'Sheet1'!$L$16"}</definedName>
    <definedName name="gdgfgf" localSheetId="19" hidden="1">{"'Sheet1'!$L$16"}</definedName>
    <definedName name="gdgfgf" localSheetId="20" hidden="1">{"'Sheet1'!$L$16"}</definedName>
    <definedName name="gdgfgf" localSheetId="22" hidden="1">{"'Sheet1'!$L$16"}</definedName>
    <definedName name="gdgfgf" localSheetId="24" hidden="1">{"'Sheet1'!$L$16"}</definedName>
    <definedName name="gdgfgf" localSheetId="28" hidden="1">{"'Sheet1'!$L$16"}</definedName>
    <definedName name="gdgfgf" localSheetId="14" hidden="1">{"'Sheet1'!$L$16"}</definedName>
    <definedName name="gdgfgf" hidden="1">{"'Sheet1'!$L$16"}</definedName>
    <definedName name="gdh" localSheetId="12" hidden="1">{"'Sheet1'!$L$16"}</definedName>
    <definedName name="gdh" localSheetId="11" hidden="1">{"'Sheet1'!$L$16"}</definedName>
    <definedName name="gdh" localSheetId="13" hidden="1">{"'Sheet1'!$L$16"}</definedName>
    <definedName name="gdh" localSheetId="16" hidden="1">{"'Sheet1'!$L$16"}</definedName>
    <definedName name="gdh" localSheetId="21" hidden="1">{"'Sheet1'!$L$16"}</definedName>
    <definedName name="gdh" localSheetId="18" hidden="1">{"'Sheet1'!$L$16"}</definedName>
    <definedName name="gdh" localSheetId="19" hidden="1">{"'Sheet1'!$L$16"}</definedName>
    <definedName name="gdh" localSheetId="20" hidden="1">{"'Sheet1'!$L$16"}</definedName>
    <definedName name="gdh" localSheetId="22" hidden="1">{"'Sheet1'!$L$16"}</definedName>
    <definedName name="gdh" localSheetId="24" hidden="1">{"'Sheet1'!$L$16"}</definedName>
    <definedName name="gdh" localSheetId="28" hidden="1">{"'Sheet1'!$L$16"}</definedName>
    <definedName name="gdh" localSheetId="14" hidden="1">{"'Sheet1'!$L$16"}</definedName>
    <definedName name="gdh" hidden="1">{"'Sheet1'!$L$16"}</definedName>
    <definedName name="gdhdh" hidden="1">#REF!</definedName>
    <definedName name="gdhgh" localSheetId="12" hidden="1">{"'Sheet1'!$L$16"}</definedName>
    <definedName name="gdhgh" localSheetId="11" hidden="1">{"'Sheet1'!$L$16"}</definedName>
    <definedName name="gdhgh" localSheetId="13" hidden="1">{"'Sheet1'!$L$16"}</definedName>
    <definedName name="gdhgh" localSheetId="16" hidden="1">{"'Sheet1'!$L$16"}</definedName>
    <definedName name="gdhgh" localSheetId="21" hidden="1">{"'Sheet1'!$L$16"}</definedName>
    <definedName name="gdhgh" localSheetId="18" hidden="1">{"'Sheet1'!$L$16"}</definedName>
    <definedName name="gdhgh" localSheetId="19" hidden="1">{"'Sheet1'!$L$16"}</definedName>
    <definedName name="gdhgh" localSheetId="20" hidden="1">{"'Sheet1'!$L$16"}</definedName>
    <definedName name="gdhgh" localSheetId="22" hidden="1">{"'Sheet1'!$L$16"}</definedName>
    <definedName name="gdhgh" localSheetId="24" hidden="1">{"'Sheet1'!$L$16"}</definedName>
    <definedName name="gdhgh" localSheetId="28" hidden="1">{"'Sheet1'!$L$16"}</definedName>
    <definedName name="gdhgh" localSheetId="14" hidden="1">{"'Sheet1'!$L$16"}</definedName>
    <definedName name="gdhgh" hidden="1">{"'Sheet1'!$L$16"}</definedName>
    <definedName name="gdjf" localSheetId="12" hidden="1">{#N/A,#N/A,FALSE,"Chi tiÆt"}</definedName>
    <definedName name="gdjf" localSheetId="11" hidden="1">{#N/A,#N/A,FALSE,"Chi tiÆt"}</definedName>
    <definedName name="gdjf" localSheetId="13" hidden="1">{#N/A,#N/A,FALSE,"Chi tiÆt"}</definedName>
    <definedName name="gdjf" localSheetId="16" hidden="1">{#N/A,#N/A,FALSE,"Chi tiÆt"}</definedName>
    <definedName name="gdjf" localSheetId="21" hidden="1">{#N/A,#N/A,FALSE,"Chi tiÆt"}</definedName>
    <definedName name="gdjf" localSheetId="18" hidden="1">{#N/A,#N/A,FALSE,"Chi tiÆt"}</definedName>
    <definedName name="gdjf" localSheetId="19" hidden="1">{#N/A,#N/A,FALSE,"Chi tiÆt"}</definedName>
    <definedName name="gdjf" localSheetId="20" hidden="1">{#N/A,#N/A,FALSE,"Chi tiÆt"}</definedName>
    <definedName name="gdjf" localSheetId="22" hidden="1">{#N/A,#N/A,FALSE,"Chi tiÆt"}</definedName>
    <definedName name="gdjf" localSheetId="24" hidden="1">{#N/A,#N/A,FALSE,"Chi tiÆt"}</definedName>
    <definedName name="gdjf" localSheetId="28" hidden="1">{#N/A,#N/A,FALSE,"Chi tiÆt"}</definedName>
    <definedName name="gdjf" localSheetId="14" hidden="1">{#N/A,#N/A,FALSE,"Chi tiÆt"}</definedName>
    <definedName name="gdjf" hidden="1">{#N/A,#N/A,FALSE,"Chi tiÆt"}</definedName>
    <definedName name="gdjk" localSheetId="12" hidden="1">{"'Sheet1'!$L$16"}</definedName>
    <definedName name="gdjk" localSheetId="11" hidden="1">{"'Sheet1'!$L$16"}</definedName>
    <definedName name="gdjk" localSheetId="13" hidden="1">{"'Sheet1'!$L$16"}</definedName>
    <definedName name="gdjk" localSheetId="16" hidden="1">{"'Sheet1'!$L$16"}</definedName>
    <definedName name="gdjk" localSheetId="21" hidden="1">{"'Sheet1'!$L$16"}</definedName>
    <definedName name="gdjk" localSheetId="18" hidden="1">{"'Sheet1'!$L$16"}</definedName>
    <definedName name="gdjk" localSheetId="19" hidden="1">{"'Sheet1'!$L$16"}</definedName>
    <definedName name="gdjk" localSheetId="20" hidden="1">{"'Sheet1'!$L$16"}</definedName>
    <definedName name="gdjk" localSheetId="22" hidden="1">{"'Sheet1'!$L$16"}</definedName>
    <definedName name="gdjk" localSheetId="24" hidden="1">{"'Sheet1'!$L$16"}</definedName>
    <definedName name="gdjk" localSheetId="28" hidden="1">{"'Sheet1'!$L$16"}</definedName>
    <definedName name="gdjk" localSheetId="14" hidden="1">{"'Sheet1'!$L$16"}</definedName>
    <definedName name="gdjk" hidden="1">{"'Sheet1'!$L$16"}</definedName>
    <definedName name="gdr" localSheetId="12" hidden="1">{"'Sheet1'!$L$16"}</definedName>
    <definedName name="gdr" localSheetId="11" hidden="1">{"'Sheet1'!$L$16"}</definedName>
    <definedName name="gdr" localSheetId="13" hidden="1">{"'Sheet1'!$L$16"}</definedName>
    <definedName name="gdr" localSheetId="16" hidden="1">{"'Sheet1'!$L$16"}</definedName>
    <definedName name="gdr" localSheetId="21" hidden="1">{"'Sheet1'!$L$16"}</definedName>
    <definedName name="gdr" localSheetId="18" hidden="1">{"'Sheet1'!$L$16"}</definedName>
    <definedName name="gdr" localSheetId="19" hidden="1">{"'Sheet1'!$L$16"}</definedName>
    <definedName name="gdr" localSheetId="20" hidden="1">{"'Sheet1'!$L$16"}</definedName>
    <definedName name="gdr" localSheetId="22" hidden="1">{"'Sheet1'!$L$16"}</definedName>
    <definedName name="gdr" localSheetId="24" hidden="1">{"'Sheet1'!$L$16"}</definedName>
    <definedName name="gdr" localSheetId="28" hidden="1">{"'Sheet1'!$L$16"}</definedName>
    <definedName name="gdr" localSheetId="14" hidden="1">{"'Sheet1'!$L$16"}</definedName>
    <definedName name="gdr" hidden="1">{"'Sheet1'!$L$16"}</definedName>
    <definedName name="gdret" localSheetId="12" hidden="1">{"'Sheet1'!$L$16"}</definedName>
    <definedName name="gdret" localSheetId="11" hidden="1">{"'Sheet1'!$L$16"}</definedName>
    <definedName name="gdret" localSheetId="13" hidden="1">{"'Sheet1'!$L$16"}</definedName>
    <definedName name="gdret" localSheetId="16" hidden="1">{"'Sheet1'!$L$16"}</definedName>
    <definedName name="gdret" localSheetId="21" hidden="1">{"'Sheet1'!$L$16"}</definedName>
    <definedName name="gdret" localSheetId="18" hidden="1">{"'Sheet1'!$L$16"}</definedName>
    <definedName name="gdret" localSheetId="19" hidden="1">{"'Sheet1'!$L$16"}</definedName>
    <definedName name="gdret" localSheetId="20" hidden="1">{"'Sheet1'!$L$16"}</definedName>
    <definedName name="gdret" localSheetId="22" hidden="1">{"'Sheet1'!$L$16"}</definedName>
    <definedName name="gdret" localSheetId="24" hidden="1">{"'Sheet1'!$L$16"}</definedName>
    <definedName name="gdret" localSheetId="28" hidden="1">{"'Sheet1'!$L$16"}</definedName>
    <definedName name="gdret" localSheetId="14" hidden="1">{"'Sheet1'!$L$16"}</definedName>
    <definedName name="gdret" hidden="1">{"'Sheet1'!$L$16"}</definedName>
    <definedName name="GDRFHDF" localSheetId="12" hidden="1">{"'Sheet1'!$L$16"}</definedName>
    <definedName name="GDRFHDF" localSheetId="11" hidden="1">{"'Sheet1'!$L$16"}</definedName>
    <definedName name="GDRFHDF" localSheetId="13" hidden="1">{"'Sheet1'!$L$16"}</definedName>
    <definedName name="GDRFHDF" localSheetId="16" hidden="1">{"'Sheet1'!$L$16"}</definedName>
    <definedName name="GDRFHDF" localSheetId="21" hidden="1">{"'Sheet1'!$L$16"}</definedName>
    <definedName name="GDRFHDF" localSheetId="18" hidden="1">{"'Sheet1'!$L$16"}</definedName>
    <definedName name="GDRFHDF" localSheetId="19" hidden="1">{"'Sheet1'!$L$16"}</definedName>
    <definedName name="GDRFHDF" localSheetId="20" hidden="1">{"'Sheet1'!$L$16"}</definedName>
    <definedName name="GDRFHDF" localSheetId="22" hidden="1">{"'Sheet1'!$L$16"}</definedName>
    <definedName name="GDRFHDF" localSheetId="24" hidden="1">{"'Sheet1'!$L$16"}</definedName>
    <definedName name="GDRFHDF" localSheetId="28" hidden="1">{"'Sheet1'!$L$16"}</definedName>
    <definedName name="GDRFHDF" localSheetId="14" hidden="1">{"'Sheet1'!$L$16"}</definedName>
    <definedName name="GDRFHDF" hidden="1">{"'Sheet1'!$L$16"}</definedName>
    <definedName name="GDS" localSheetId="12" hidden="1">{"'Sheet1'!$L$16"}</definedName>
    <definedName name="GDS" localSheetId="11" hidden="1">{"'Sheet1'!$L$16"}</definedName>
    <definedName name="GDS" localSheetId="13" hidden="1">{"'Sheet1'!$L$16"}</definedName>
    <definedName name="GDS" localSheetId="16" hidden="1">{"'Sheet1'!$L$16"}</definedName>
    <definedName name="GDS" localSheetId="21" hidden="1">{"'Sheet1'!$L$16"}</definedName>
    <definedName name="GDS" localSheetId="18" hidden="1">{"'Sheet1'!$L$16"}</definedName>
    <definedName name="GDS" localSheetId="19" hidden="1">{"'Sheet1'!$L$16"}</definedName>
    <definedName name="GDS" localSheetId="20" hidden="1">{"'Sheet1'!$L$16"}</definedName>
    <definedName name="GDS" localSheetId="22" hidden="1">{"'Sheet1'!$L$16"}</definedName>
    <definedName name="GDS" localSheetId="24" hidden="1">{"'Sheet1'!$L$16"}</definedName>
    <definedName name="GDS" localSheetId="28" hidden="1">{"'Sheet1'!$L$16"}</definedName>
    <definedName name="GDS" localSheetId="14" hidden="1">{"'Sheet1'!$L$16"}</definedName>
    <definedName name="GDS" hidden="1">{"'Sheet1'!$L$16"}</definedName>
    <definedName name="gdt" localSheetId="12" hidden="1">{"'Sheet1'!$L$16"}</definedName>
    <definedName name="gdt" localSheetId="11" hidden="1">{"'Sheet1'!$L$16"}</definedName>
    <definedName name="gdt" localSheetId="13" hidden="1">{"'Sheet1'!$L$16"}</definedName>
    <definedName name="gdt" localSheetId="16" hidden="1">{"'Sheet1'!$L$16"}</definedName>
    <definedName name="gdt" localSheetId="21" hidden="1">{"'Sheet1'!$L$16"}</definedName>
    <definedName name="gdt" localSheetId="18" hidden="1">{"'Sheet1'!$L$16"}</definedName>
    <definedName name="gdt" localSheetId="19" hidden="1">{"'Sheet1'!$L$16"}</definedName>
    <definedName name="gdt" localSheetId="20" hidden="1">{"'Sheet1'!$L$16"}</definedName>
    <definedName name="gdt" localSheetId="22" hidden="1">{"'Sheet1'!$L$16"}</definedName>
    <definedName name="gdt" localSheetId="24" hidden="1">{"'Sheet1'!$L$16"}</definedName>
    <definedName name="gdt" localSheetId="28" hidden="1">{"'Sheet1'!$L$16"}</definedName>
    <definedName name="gdt" localSheetId="14" hidden="1">{"'Sheet1'!$L$16"}</definedName>
    <definedName name="gdt" hidden="1">{"'Sheet1'!$L$16"}</definedName>
    <definedName name="ge" localSheetId="12" hidden="1">{"'Sheet1'!$L$16"}</definedName>
    <definedName name="ge" localSheetId="11" hidden="1">{"'Sheet1'!$L$16"}</definedName>
    <definedName name="ge" localSheetId="13" hidden="1">{"'Sheet1'!$L$16"}</definedName>
    <definedName name="ge" localSheetId="16" hidden="1">{"'Sheet1'!$L$16"}</definedName>
    <definedName name="ge" localSheetId="21" hidden="1">{"'Sheet1'!$L$16"}</definedName>
    <definedName name="ge" localSheetId="18" hidden="1">{"'Sheet1'!$L$16"}</definedName>
    <definedName name="ge" localSheetId="19" hidden="1">{"'Sheet1'!$L$16"}</definedName>
    <definedName name="ge" localSheetId="20" hidden="1">{"'Sheet1'!$L$16"}</definedName>
    <definedName name="ge" localSheetId="22" hidden="1">{"'Sheet1'!$L$16"}</definedName>
    <definedName name="ge" localSheetId="24" hidden="1">{"'Sheet1'!$L$16"}</definedName>
    <definedName name="ge" localSheetId="28" hidden="1">{"'Sheet1'!$L$16"}</definedName>
    <definedName name="ge" localSheetId="14" hidden="1">{"'Sheet1'!$L$16"}</definedName>
    <definedName name="ge" hidden="1">{"'Sheet1'!$L$16"}</definedName>
    <definedName name="gể4" hidden="1">#REF!</definedName>
    <definedName name="geff">#REF!</definedName>
    <definedName name="gegE" hidden="1">#REF!</definedName>
    <definedName name="GÈGEWG" localSheetId="12" hidden="1">{"'Sheet1'!$L$16"}</definedName>
    <definedName name="GÈGEWG" localSheetId="11" hidden="1">{"'Sheet1'!$L$16"}</definedName>
    <definedName name="GÈGEWG" localSheetId="13" hidden="1">{"'Sheet1'!$L$16"}</definedName>
    <definedName name="GÈGEWG" localSheetId="16" hidden="1">{"'Sheet1'!$L$16"}</definedName>
    <definedName name="GÈGEWG" localSheetId="21" hidden="1">{"'Sheet1'!$L$16"}</definedName>
    <definedName name="GÈGEWG" localSheetId="18" hidden="1">{"'Sheet1'!$L$16"}</definedName>
    <definedName name="GÈGEWG" localSheetId="19" hidden="1">{"'Sheet1'!$L$16"}</definedName>
    <definedName name="GÈGEWG" localSheetId="20" hidden="1">{"'Sheet1'!$L$16"}</definedName>
    <definedName name="GÈGEWG" localSheetId="22" hidden="1">{"'Sheet1'!$L$16"}</definedName>
    <definedName name="GÈGEWG" localSheetId="24" hidden="1">{"'Sheet1'!$L$16"}</definedName>
    <definedName name="GÈGEWG" localSheetId="28" hidden="1">{"'Sheet1'!$L$16"}</definedName>
    <definedName name="GÈGEWG" localSheetId="14" hidden="1">{"'Sheet1'!$L$16"}</definedName>
    <definedName name="GÈGEWG" hidden="1">{"'Sheet1'!$L$16"}</definedName>
    <definedName name="gẻgweg" hidden="1">#REF!</definedName>
    <definedName name="GEMCO" hidden="1">#REF!</definedName>
    <definedName name="Gen">#REF!</definedName>
    <definedName name="gerg" localSheetId="12" hidden="1">{"'Sheet1'!$L$16"}</definedName>
    <definedName name="gerg" localSheetId="11" hidden="1">{"'Sheet1'!$L$16"}</definedName>
    <definedName name="gerg" localSheetId="13" hidden="1">{"'Sheet1'!$L$16"}</definedName>
    <definedName name="gerg" localSheetId="16" hidden="1">{"'Sheet1'!$L$16"}</definedName>
    <definedName name="gerg" localSheetId="21" hidden="1">{"'Sheet1'!$L$16"}</definedName>
    <definedName name="gerg" localSheetId="18" hidden="1">{"'Sheet1'!$L$16"}</definedName>
    <definedName name="gerg" localSheetId="19" hidden="1">{"'Sheet1'!$L$16"}</definedName>
    <definedName name="gerg" localSheetId="20" hidden="1">{"'Sheet1'!$L$16"}</definedName>
    <definedName name="gerg" localSheetId="22" hidden="1">{"'Sheet1'!$L$16"}</definedName>
    <definedName name="gerg" localSheetId="24" hidden="1">{"'Sheet1'!$L$16"}</definedName>
    <definedName name="gerg" localSheetId="28" hidden="1">{"'Sheet1'!$L$16"}</definedName>
    <definedName name="gerg" localSheetId="14" hidden="1">{"'Sheet1'!$L$16"}</definedName>
    <definedName name="gerg" hidden="1">{"'Sheet1'!$L$16"}</definedName>
    <definedName name="gergre" hidden="1">#REF!</definedName>
    <definedName name="GET" localSheetId="12" hidden="1">{#N/A,#N/A,FALSE,"WBS 1.06";#N/A,#N/A,FALSE,"WBS 1.14";#N/A,#N/A,FALSE,"WBS 1.17";#N/A,#N/A,FALSE,"WBS 1.18"}</definedName>
    <definedName name="GET" localSheetId="11" hidden="1">{#N/A,#N/A,FALSE,"WBS 1.06";#N/A,#N/A,FALSE,"WBS 1.14";#N/A,#N/A,FALSE,"WBS 1.17";#N/A,#N/A,FALSE,"WBS 1.18"}</definedName>
    <definedName name="GET" localSheetId="13" hidden="1">{#N/A,#N/A,FALSE,"WBS 1.06";#N/A,#N/A,FALSE,"WBS 1.14";#N/A,#N/A,FALSE,"WBS 1.17";#N/A,#N/A,FALSE,"WBS 1.18"}</definedName>
    <definedName name="GET" localSheetId="16" hidden="1">{#N/A,#N/A,FALSE,"WBS 1.06";#N/A,#N/A,FALSE,"WBS 1.14";#N/A,#N/A,FALSE,"WBS 1.17";#N/A,#N/A,FALSE,"WBS 1.18"}</definedName>
    <definedName name="GET" localSheetId="21" hidden="1">{#N/A,#N/A,FALSE,"WBS 1.06";#N/A,#N/A,FALSE,"WBS 1.14";#N/A,#N/A,FALSE,"WBS 1.17";#N/A,#N/A,FALSE,"WBS 1.18"}</definedName>
    <definedName name="GET" localSheetId="18" hidden="1">{#N/A,#N/A,FALSE,"WBS 1.06";#N/A,#N/A,FALSE,"WBS 1.14";#N/A,#N/A,FALSE,"WBS 1.17";#N/A,#N/A,FALSE,"WBS 1.18"}</definedName>
    <definedName name="GET" localSheetId="19" hidden="1">{#N/A,#N/A,FALSE,"WBS 1.06";#N/A,#N/A,FALSE,"WBS 1.14";#N/A,#N/A,FALSE,"WBS 1.17";#N/A,#N/A,FALSE,"WBS 1.18"}</definedName>
    <definedName name="GET" localSheetId="20" hidden="1">{#N/A,#N/A,FALSE,"WBS 1.06";#N/A,#N/A,FALSE,"WBS 1.14";#N/A,#N/A,FALSE,"WBS 1.17";#N/A,#N/A,FALSE,"WBS 1.18"}</definedName>
    <definedName name="GET" localSheetId="22" hidden="1">{#N/A,#N/A,FALSE,"WBS 1.06";#N/A,#N/A,FALSE,"WBS 1.14";#N/A,#N/A,FALSE,"WBS 1.17";#N/A,#N/A,FALSE,"WBS 1.18"}</definedName>
    <definedName name="GET" localSheetId="24" hidden="1">{#N/A,#N/A,FALSE,"WBS 1.06";#N/A,#N/A,FALSE,"WBS 1.14";#N/A,#N/A,FALSE,"WBS 1.17";#N/A,#N/A,FALSE,"WBS 1.18"}</definedName>
    <definedName name="GET" localSheetId="28" hidden="1">{#N/A,#N/A,FALSE,"WBS 1.06";#N/A,#N/A,FALSE,"WBS 1.14";#N/A,#N/A,FALSE,"WBS 1.17";#N/A,#N/A,FALSE,"WBS 1.18"}</definedName>
    <definedName name="GET" localSheetId="14" hidden="1">{#N/A,#N/A,FALSE,"WBS 1.06";#N/A,#N/A,FALSE,"WBS 1.14";#N/A,#N/A,FALSE,"WBS 1.17";#N/A,#N/A,FALSE,"WBS 1.18"}</definedName>
    <definedName name="GET" hidden="1">{#N/A,#N/A,FALSE,"WBS 1.06";#N/A,#N/A,FALSE,"WBS 1.14";#N/A,#N/A,FALSE,"WBS 1.17";#N/A,#N/A,FALSE,"WBS 1.18"}</definedName>
    <definedName name="GEUN" localSheetId="12" hidden="1">{#N/A,#N/A,FALSE,"제목"}</definedName>
    <definedName name="GEUN" localSheetId="11" hidden="1">{#N/A,#N/A,FALSE,"제목"}</definedName>
    <definedName name="GEUN" localSheetId="13" hidden="1">{#N/A,#N/A,FALSE,"제목"}</definedName>
    <definedName name="GEUN" localSheetId="16" hidden="1">{#N/A,#N/A,FALSE,"제목"}</definedName>
    <definedName name="GEUN" localSheetId="21" hidden="1">{#N/A,#N/A,FALSE,"제목"}</definedName>
    <definedName name="GEUN" localSheetId="18" hidden="1">{#N/A,#N/A,FALSE,"제목"}</definedName>
    <definedName name="GEUN" localSheetId="19" hidden="1">{#N/A,#N/A,FALSE,"제목"}</definedName>
    <definedName name="GEUN" localSheetId="20" hidden="1">{#N/A,#N/A,FALSE,"제목"}</definedName>
    <definedName name="GEUN" localSheetId="22" hidden="1">{#N/A,#N/A,FALSE,"제목"}</definedName>
    <definedName name="GEUN" localSheetId="24" hidden="1">{#N/A,#N/A,FALSE,"제목"}</definedName>
    <definedName name="GEUN" localSheetId="28" hidden="1">{#N/A,#N/A,FALSE,"제목"}</definedName>
    <definedName name="GEUN" localSheetId="14" hidden="1">{#N/A,#N/A,FALSE,"제목"}</definedName>
    <definedName name="GEUN" hidden="1">{#N/A,#N/A,FALSE,"제목"}</definedName>
    <definedName name="GEWAGRG" localSheetId="12" hidden="1">{#N/A,#N/A,FALSE,"WBS 1.06";#N/A,#N/A,FALSE,"WBS 1.14";#N/A,#N/A,FALSE,"WBS 1.17";#N/A,#N/A,FALSE,"WBS 1.18"}</definedName>
    <definedName name="GEWAGRG" localSheetId="11" hidden="1">{#N/A,#N/A,FALSE,"WBS 1.06";#N/A,#N/A,FALSE,"WBS 1.14";#N/A,#N/A,FALSE,"WBS 1.17";#N/A,#N/A,FALSE,"WBS 1.18"}</definedName>
    <definedName name="GEWAGRG" localSheetId="13" hidden="1">{#N/A,#N/A,FALSE,"WBS 1.06";#N/A,#N/A,FALSE,"WBS 1.14";#N/A,#N/A,FALSE,"WBS 1.17";#N/A,#N/A,FALSE,"WBS 1.18"}</definedName>
    <definedName name="GEWAGRG" localSheetId="16" hidden="1">{#N/A,#N/A,FALSE,"WBS 1.06";#N/A,#N/A,FALSE,"WBS 1.14";#N/A,#N/A,FALSE,"WBS 1.17";#N/A,#N/A,FALSE,"WBS 1.18"}</definedName>
    <definedName name="GEWAGRG" localSheetId="21" hidden="1">{#N/A,#N/A,FALSE,"WBS 1.06";#N/A,#N/A,FALSE,"WBS 1.14";#N/A,#N/A,FALSE,"WBS 1.17";#N/A,#N/A,FALSE,"WBS 1.18"}</definedName>
    <definedName name="GEWAGRG" localSheetId="18" hidden="1">{#N/A,#N/A,FALSE,"WBS 1.06";#N/A,#N/A,FALSE,"WBS 1.14";#N/A,#N/A,FALSE,"WBS 1.17";#N/A,#N/A,FALSE,"WBS 1.18"}</definedName>
    <definedName name="GEWAGRG" localSheetId="19" hidden="1">{#N/A,#N/A,FALSE,"WBS 1.06";#N/A,#N/A,FALSE,"WBS 1.14";#N/A,#N/A,FALSE,"WBS 1.17";#N/A,#N/A,FALSE,"WBS 1.18"}</definedName>
    <definedName name="GEWAGRG" localSheetId="20" hidden="1">{#N/A,#N/A,FALSE,"WBS 1.06";#N/A,#N/A,FALSE,"WBS 1.14";#N/A,#N/A,FALSE,"WBS 1.17";#N/A,#N/A,FALSE,"WBS 1.18"}</definedName>
    <definedName name="GEWAGRG" localSheetId="22" hidden="1">{#N/A,#N/A,FALSE,"WBS 1.06";#N/A,#N/A,FALSE,"WBS 1.14";#N/A,#N/A,FALSE,"WBS 1.17";#N/A,#N/A,FALSE,"WBS 1.18"}</definedName>
    <definedName name="GEWAGRG" localSheetId="24" hidden="1">{#N/A,#N/A,FALSE,"WBS 1.06";#N/A,#N/A,FALSE,"WBS 1.14";#N/A,#N/A,FALSE,"WBS 1.17";#N/A,#N/A,FALSE,"WBS 1.18"}</definedName>
    <definedName name="GEWAGRG" localSheetId="28" hidden="1">{#N/A,#N/A,FALSE,"WBS 1.06";#N/A,#N/A,FALSE,"WBS 1.14";#N/A,#N/A,FALSE,"WBS 1.17";#N/A,#N/A,FALSE,"WBS 1.18"}</definedName>
    <definedName name="GEWAGRG" localSheetId="14" hidden="1">{#N/A,#N/A,FALSE,"WBS 1.06";#N/A,#N/A,FALSE,"WBS 1.14";#N/A,#N/A,FALSE,"WBS 1.17";#N/A,#N/A,FALSE,"WBS 1.18"}</definedName>
    <definedName name="GEWAGRG" hidden="1">{#N/A,#N/A,FALSE,"WBS 1.06";#N/A,#N/A,FALSE,"WBS 1.14";#N/A,#N/A,FALSE,"WBS 1.17";#N/A,#N/A,FALSE,"WBS 1.18"}</definedName>
    <definedName name="gewg" localSheetId="12" hidden="1">{#N/A,#N/A,FALSE,"CCTV"}</definedName>
    <definedName name="gewg" localSheetId="11" hidden="1">{#N/A,#N/A,FALSE,"CCTV"}</definedName>
    <definedName name="gewg" localSheetId="13" hidden="1">{#N/A,#N/A,FALSE,"CCTV"}</definedName>
    <definedName name="gewg" localSheetId="16" hidden="1">{#N/A,#N/A,FALSE,"CCTV"}</definedName>
    <definedName name="gewg" localSheetId="21" hidden="1">{#N/A,#N/A,FALSE,"CCTV"}</definedName>
    <definedName name="gewg" localSheetId="18" hidden="1">{#N/A,#N/A,FALSE,"CCTV"}</definedName>
    <definedName name="gewg" localSheetId="19" hidden="1">{#N/A,#N/A,FALSE,"CCTV"}</definedName>
    <definedName name="gewg" localSheetId="20" hidden="1">{#N/A,#N/A,FALSE,"CCTV"}</definedName>
    <definedName name="gewg" localSheetId="22" hidden="1">{#N/A,#N/A,FALSE,"CCTV"}</definedName>
    <definedName name="gewg" localSheetId="24" hidden="1">{#N/A,#N/A,FALSE,"CCTV"}</definedName>
    <definedName name="gewg" localSheetId="28" hidden="1">{#N/A,#N/A,FALSE,"CCTV"}</definedName>
    <definedName name="gewg" localSheetId="14" hidden="1">{#N/A,#N/A,FALSE,"CCTV"}</definedName>
    <definedName name="gewg" hidden="1">{#N/A,#N/A,FALSE,"CCTV"}</definedName>
    <definedName name="GEWGEW" localSheetId="12" hidden="1">{"'Sheet1'!$L$16"}</definedName>
    <definedName name="GEWGEW" localSheetId="11" hidden="1">{"'Sheet1'!$L$16"}</definedName>
    <definedName name="GEWGEW" localSheetId="13" hidden="1">{"'Sheet1'!$L$16"}</definedName>
    <definedName name="GEWGEW" localSheetId="16" hidden="1">{"'Sheet1'!$L$16"}</definedName>
    <definedName name="GEWGEW" localSheetId="21" hidden="1">{"'Sheet1'!$L$16"}</definedName>
    <definedName name="GEWGEW" localSheetId="18" hidden="1">{"'Sheet1'!$L$16"}</definedName>
    <definedName name="GEWGEW" localSheetId="19" hidden="1">{"'Sheet1'!$L$16"}</definedName>
    <definedName name="GEWGEW" localSheetId="20" hidden="1">{"'Sheet1'!$L$16"}</definedName>
    <definedName name="GEWGEW" localSheetId="22" hidden="1">{"'Sheet1'!$L$16"}</definedName>
    <definedName name="GEWGEW" localSheetId="24" hidden="1">{"'Sheet1'!$L$16"}</definedName>
    <definedName name="GEWGEW" localSheetId="28" hidden="1">{"'Sheet1'!$L$16"}</definedName>
    <definedName name="GEWGEW" localSheetId="14" hidden="1">{"'Sheet1'!$L$16"}</definedName>
    <definedName name="GEWGEW" hidden="1">{"'Sheet1'!$L$16"}</definedName>
    <definedName name="GF" hidden="1">#REF!</definedName>
    <definedName name="GFB">4.2-0.75</definedName>
    <definedName name="gfbb" localSheetId="12" hidden="1">{"'Sheet1'!$L$16"}</definedName>
    <definedName name="gfbb" localSheetId="11" hidden="1">{"'Sheet1'!$L$16"}</definedName>
    <definedName name="gfbb" localSheetId="13" hidden="1">{"'Sheet1'!$L$16"}</definedName>
    <definedName name="gfbb" localSheetId="16" hidden="1">{"'Sheet1'!$L$16"}</definedName>
    <definedName name="gfbb" localSheetId="21" hidden="1">{"'Sheet1'!$L$16"}</definedName>
    <definedName name="gfbb" localSheetId="18" hidden="1">{"'Sheet1'!$L$16"}</definedName>
    <definedName name="gfbb" localSheetId="19" hidden="1">{"'Sheet1'!$L$16"}</definedName>
    <definedName name="gfbb" localSheetId="20" hidden="1">{"'Sheet1'!$L$16"}</definedName>
    <definedName name="gfbb" localSheetId="22" hidden="1">{"'Sheet1'!$L$16"}</definedName>
    <definedName name="gfbb" localSheetId="24" hidden="1">{"'Sheet1'!$L$16"}</definedName>
    <definedName name="gfbb" localSheetId="28" hidden="1">{"'Sheet1'!$L$16"}</definedName>
    <definedName name="gfbb" localSheetId="14" hidden="1">{"'Sheet1'!$L$16"}</definedName>
    <definedName name="gfbb" hidden="1">{"'Sheet1'!$L$16"}</definedName>
    <definedName name="gfbsergre" hidden="1">#REF!</definedName>
    <definedName name="GFBV" localSheetId="12" hidden="1">{"'Sheet1'!$L$16"}</definedName>
    <definedName name="GFBV" localSheetId="11" hidden="1">{"'Sheet1'!$L$16"}</definedName>
    <definedName name="GFBV" localSheetId="13" hidden="1">{"'Sheet1'!$L$16"}</definedName>
    <definedName name="GFBV" localSheetId="16" hidden="1">{"'Sheet1'!$L$16"}</definedName>
    <definedName name="GFBV" localSheetId="21" hidden="1">{"'Sheet1'!$L$16"}</definedName>
    <definedName name="GFBV" localSheetId="18" hidden="1">{"'Sheet1'!$L$16"}</definedName>
    <definedName name="GFBV" localSheetId="19" hidden="1">{"'Sheet1'!$L$16"}</definedName>
    <definedName name="GFBV" localSheetId="20" hidden="1">{"'Sheet1'!$L$16"}</definedName>
    <definedName name="GFBV" localSheetId="22" hidden="1">{"'Sheet1'!$L$16"}</definedName>
    <definedName name="GFBV" localSheetId="24" hidden="1">{"'Sheet1'!$L$16"}</definedName>
    <definedName name="GFBV" localSheetId="28" hidden="1">{"'Sheet1'!$L$16"}</definedName>
    <definedName name="GFBV" localSheetId="14" hidden="1">{"'Sheet1'!$L$16"}</definedName>
    <definedName name="GFBV" hidden="1">{"'Sheet1'!$L$16"}</definedName>
    <definedName name="gfd" hidden="1">#REF!</definedName>
    <definedName name="GFDD" hidden="1">#REF!</definedName>
    <definedName name="gfdg" localSheetId="12" hidden="1">{"'Sheet1'!$L$16"}</definedName>
    <definedName name="gfdg" localSheetId="11" hidden="1">{"'Sheet1'!$L$16"}</definedName>
    <definedName name="gfdg" localSheetId="13" hidden="1">{"'Sheet1'!$L$16"}</definedName>
    <definedName name="gfdg" localSheetId="16" hidden="1">{"'Sheet1'!$L$16"}</definedName>
    <definedName name="gfdg" localSheetId="21" hidden="1">{"'Sheet1'!$L$16"}</definedName>
    <definedName name="gfdg" localSheetId="18" hidden="1">{"'Sheet1'!$L$16"}</definedName>
    <definedName name="gfdg" localSheetId="19" hidden="1">{"'Sheet1'!$L$16"}</definedName>
    <definedName name="gfdg" localSheetId="20" hidden="1">{"'Sheet1'!$L$16"}</definedName>
    <definedName name="gfdg" localSheetId="22" hidden="1">{"'Sheet1'!$L$16"}</definedName>
    <definedName name="gfdg" localSheetId="24" hidden="1">{"'Sheet1'!$L$16"}</definedName>
    <definedName name="gfdg" localSheetId="28" hidden="1">{"'Sheet1'!$L$16"}</definedName>
    <definedName name="gfdg" localSheetId="14" hidden="1">{"'Sheet1'!$L$16"}</definedName>
    <definedName name="gfdg" hidden="1">{"'Sheet1'!$L$16"}</definedName>
    <definedName name="GFDGD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d" hidden="1">#REF!</definedName>
    <definedName name="GFDGDFGFG" localSheetId="12" hidden="1">{#N/A,#N/A,FALSE,"혼합골재"}</definedName>
    <definedName name="GFDGDFGFG" localSheetId="11" hidden="1">{#N/A,#N/A,FALSE,"혼합골재"}</definedName>
    <definedName name="GFDGDFGFG" localSheetId="13" hidden="1">{#N/A,#N/A,FALSE,"혼합골재"}</definedName>
    <definedName name="GFDGDFGFG" localSheetId="16" hidden="1">{#N/A,#N/A,FALSE,"혼합골재"}</definedName>
    <definedName name="GFDGDFGFG" localSheetId="21" hidden="1">{#N/A,#N/A,FALSE,"혼합골재"}</definedName>
    <definedName name="GFDGDFGFG" localSheetId="18" hidden="1">{#N/A,#N/A,FALSE,"혼합골재"}</definedName>
    <definedName name="GFDGDFGFG" localSheetId="19" hidden="1">{#N/A,#N/A,FALSE,"혼합골재"}</definedName>
    <definedName name="GFDGDFGFG" localSheetId="20" hidden="1">{#N/A,#N/A,FALSE,"혼합골재"}</definedName>
    <definedName name="GFDGDFGFG" localSheetId="22" hidden="1">{#N/A,#N/A,FALSE,"혼합골재"}</definedName>
    <definedName name="GFDGDFGFG" localSheetId="24" hidden="1">{#N/A,#N/A,FALSE,"혼합골재"}</definedName>
    <definedName name="GFDGDFGFG" localSheetId="28" hidden="1">{#N/A,#N/A,FALSE,"혼합골재"}</definedName>
    <definedName name="GFDGDFGFG" localSheetId="14" hidden="1">{#N/A,#N/A,FALSE,"혼합골재"}</definedName>
    <definedName name="GFDGDFGFG" hidden="1">{#N/A,#N/A,FALSE,"혼합골재"}</definedName>
    <definedName name="gfdgfd" hidden="1">#REF!</definedName>
    <definedName name="GFDHG" localSheetId="12" hidden="1">{"NGUYEN QUI THIEP - Personal View",#N/A,FALSE,"XDCB.HT.FUR."}</definedName>
    <definedName name="GFDHG" localSheetId="11" hidden="1">{"NGUYEN QUI THIEP - Personal View",#N/A,FALSE,"XDCB.HT.FUR."}</definedName>
    <definedName name="GFDHG" localSheetId="13" hidden="1">{"NGUYEN QUI THIEP - Personal View",#N/A,FALSE,"XDCB.HT.FUR."}</definedName>
    <definedName name="GFDHG" localSheetId="16" hidden="1">{"NGUYEN QUI THIEP - Personal View",#N/A,FALSE,"XDCB.HT.FUR."}</definedName>
    <definedName name="GFDHG" localSheetId="21" hidden="1">{"NGUYEN QUI THIEP - Personal View",#N/A,FALSE,"XDCB.HT.FUR."}</definedName>
    <definedName name="GFDHG" localSheetId="18" hidden="1">{"NGUYEN QUI THIEP - Personal View",#N/A,FALSE,"XDCB.HT.FUR."}</definedName>
    <definedName name="GFDHG" localSheetId="19" hidden="1">{"NGUYEN QUI THIEP - Personal View",#N/A,FALSE,"XDCB.HT.FUR."}</definedName>
    <definedName name="GFDHG" localSheetId="20" hidden="1">{"NGUYEN QUI THIEP - Personal View",#N/A,FALSE,"XDCB.HT.FUR."}</definedName>
    <definedName name="GFDHG" localSheetId="22" hidden="1">{"NGUYEN QUI THIEP - Personal View",#N/A,FALSE,"XDCB.HT.FUR."}</definedName>
    <definedName name="GFDHG" localSheetId="24" hidden="1">{"NGUYEN QUI THIEP - Personal View",#N/A,FALSE,"XDCB.HT.FUR."}</definedName>
    <definedName name="GFDHG" localSheetId="28" hidden="1">{"NGUYEN QUI THIEP - Personal View",#N/A,FALSE,"XDCB.HT.FUR."}</definedName>
    <definedName name="GFDHG" localSheetId="14" hidden="1">{"NGUYEN QUI THIEP - Personal View",#N/A,FALSE,"XDCB.HT.FUR."}</definedName>
    <definedName name="GFDHG" hidden="1">{"NGUYEN QUI THIEP - Personal View",#N/A,FALSE,"XDCB.HT.FUR."}</definedName>
    <definedName name="gfdhs" localSheetId="12" hidden="1">{"'Sheet1'!$L$16"}</definedName>
    <definedName name="gfdhs" localSheetId="11" hidden="1">{"'Sheet1'!$L$16"}</definedName>
    <definedName name="gfdhs" localSheetId="13" hidden="1">{"'Sheet1'!$L$16"}</definedName>
    <definedName name="gfdhs" localSheetId="16" hidden="1">{"'Sheet1'!$L$16"}</definedName>
    <definedName name="gfdhs" localSheetId="21" hidden="1">{"'Sheet1'!$L$16"}</definedName>
    <definedName name="gfdhs" localSheetId="18" hidden="1">{"'Sheet1'!$L$16"}</definedName>
    <definedName name="gfdhs" localSheetId="19" hidden="1">{"'Sheet1'!$L$16"}</definedName>
    <definedName name="gfdhs" localSheetId="20" hidden="1">{"'Sheet1'!$L$16"}</definedName>
    <definedName name="gfdhs" localSheetId="22" hidden="1">{"'Sheet1'!$L$16"}</definedName>
    <definedName name="gfdhs" localSheetId="24" hidden="1">{"'Sheet1'!$L$16"}</definedName>
    <definedName name="gfdhs" localSheetId="28" hidden="1">{"'Sheet1'!$L$16"}</definedName>
    <definedName name="gfdhs" localSheetId="14" hidden="1">{"'Sheet1'!$L$16"}</definedName>
    <definedName name="gfdhs" hidden="1">{"'Sheet1'!$L$16"}</definedName>
    <definedName name="GFDS" localSheetId="12" hidden="1">{#N/A,#N/A,FALSE,"CCTV"}</definedName>
    <definedName name="GFDS" localSheetId="11" hidden="1">{#N/A,#N/A,FALSE,"CCTV"}</definedName>
    <definedName name="GFDS" localSheetId="13" hidden="1">{#N/A,#N/A,FALSE,"CCTV"}</definedName>
    <definedName name="GFDS" localSheetId="16" hidden="1">{#N/A,#N/A,FALSE,"CCTV"}</definedName>
    <definedName name="GFDS" localSheetId="21" hidden="1">{#N/A,#N/A,FALSE,"CCTV"}</definedName>
    <definedName name="GFDS" localSheetId="18" hidden="1">{#N/A,#N/A,FALSE,"CCTV"}</definedName>
    <definedName name="GFDS" localSheetId="19" hidden="1">{#N/A,#N/A,FALSE,"CCTV"}</definedName>
    <definedName name="GFDS" localSheetId="20" hidden="1">{#N/A,#N/A,FALSE,"CCTV"}</definedName>
    <definedName name="GFDS" localSheetId="22" hidden="1">{#N/A,#N/A,FALSE,"CCTV"}</definedName>
    <definedName name="GFDS" localSheetId="24" hidden="1">{#N/A,#N/A,FALSE,"CCTV"}</definedName>
    <definedName name="GFDS" localSheetId="28" hidden="1">{#N/A,#N/A,FALSE,"CCTV"}</definedName>
    <definedName name="GFDS" localSheetId="14" hidden="1">{#N/A,#N/A,FALSE,"CCTV"}</definedName>
    <definedName name="GFDS" hidden="1">{#N/A,#N/A,FALSE,"CCTV"}</definedName>
    <definedName name="GFDSAG" localSheetId="12" hidden="1">{#N/A,#N/A,FALSE,"2~8번"}</definedName>
    <definedName name="GFDSAG" localSheetId="11" hidden="1">{#N/A,#N/A,FALSE,"2~8번"}</definedName>
    <definedName name="GFDSAG" localSheetId="13" hidden="1">{#N/A,#N/A,FALSE,"2~8번"}</definedName>
    <definedName name="GFDSAG" localSheetId="16" hidden="1">{#N/A,#N/A,FALSE,"2~8번"}</definedName>
    <definedName name="GFDSAG" localSheetId="21" hidden="1">{#N/A,#N/A,FALSE,"2~8번"}</definedName>
    <definedName name="GFDSAG" localSheetId="18" hidden="1">{#N/A,#N/A,FALSE,"2~8번"}</definedName>
    <definedName name="GFDSAG" localSheetId="19" hidden="1">{#N/A,#N/A,FALSE,"2~8번"}</definedName>
    <definedName name="GFDSAG" localSheetId="20" hidden="1">{#N/A,#N/A,FALSE,"2~8번"}</definedName>
    <definedName name="GFDSAG" localSheetId="22" hidden="1">{#N/A,#N/A,FALSE,"2~8번"}</definedName>
    <definedName name="GFDSAG" localSheetId="24" hidden="1">{#N/A,#N/A,FALSE,"2~8번"}</definedName>
    <definedName name="GFDSAG" localSheetId="28" hidden="1">{#N/A,#N/A,FALSE,"2~8번"}</definedName>
    <definedName name="GFDSAG" localSheetId="14" hidden="1">{#N/A,#N/A,FALSE,"2~8번"}</definedName>
    <definedName name="GFDSAG" hidden="1">{#N/A,#N/A,FALSE,"2~8번"}</definedName>
    <definedName name="GFDSGD" localSheetId="12" hidden="1">{"'Sheet1'!$L$16"}</definedName>
    <definedName name="GFDSGD" localSheetId="11" hidden="1">{"'Sheet1'!$L$16"}</definedName>
    <definedName name="GFDSGD" localSheetId="13" hidden="1">{"'Sheet1'!$L$16"}</definedName>
    <definedName name="GFDSGD" localSheetId="16" hidden="1">{"'Sheet1'!$L$16"}</definedName>
    <definedName name="GFDSGD" localSheetId="21" hidden="1">{"'Sheet1'!$L$16"}</definedName>
    <definedName name="GFDSGD" localSheetId="18" hidden="1">{"'Sheet1'!$L$16"}</definedName>
    <definedName name="GFDSGD" localSheetId="19" hidden="1">{"'Sheet1'!$L$16"}</definedName>
    <definedName name="GFDSGD" localSheetId="20" hidden="1">{"'Sheet1'!$L$16"}</definedName>
    <definedName name="GFDSGD" localSheetId="22" hidden="1">{"'Sheet1'!$L$16"}</definedName>
    <definedName name="GFDSGD" localSheetId="24" hidden="1">{"'Sheet1'!$L$16"}</definedName>
    <definedName name="GFDSGD" localSheetId="28" hidden="1">{"'Sheet1'!$L$16"}</definedName>
    <definedName name="GFDSGD" localSheetId="14" hidden="1">{"'Sheet1'!$L$16"}</definedName>
    <definedName name="GFDSGD" hidden="1">{"'Sheet1'!$L$16"}</definedName>
    <definedName name="gfdsgrfg" hidden="1">#REF!</definedName>
    <definedName name="gfdzsg" localSheetId="12" hidden="1">{"'Sheet1'!$L$16"}</definedName>
    <definedName name="gfdzsg" localSheetId="11" hidden="1">{"'Sheet1'!$L$16"}</definedName>
    <definedName name="gfdzsg" localSheetId="13" hidden="1">{"'Sheet1'!$L$16"}</definedName>
    <definedName name="gfdzsg" localSheetId="16" hidden="1">{"'Sheet1'!$L$16"}</definedName>
    <definedName name="gfdzsg" localSheetId="21" hidden="1">{"'Sheet1'!$L$16"}</definedName>
    <definedName name="gfdzsg" localSheetId="18" hidden="1">{"'Sheet1'!$L$16"}</definedName>
    <definedName name="gfdzsg" localSheetId="19" hidden="1">{"'Sheet1'!$L$16"}</definedName>
    <definedName name="gfdzsg" localSheetId="20" hidden="1">{"'Sheet1'!$L$16"}</definedName>
    <definedName name="gfdzsg" localSheetId="22" hidden="1">{"'Sheet1'!$L$16"}</definedName>
    <definedName name="gfdzsg" localSheetId="24" hidden="1">{"'Sheet1'!$L$16"}</definedName>
    <definedName name="gfdzsg" localSheetId="28" hidden="1">{"'Sheet1'!$L$16"}</definedName>
    <definedName name="gfdzsg" localSheetId="14" hidden="1">{"'Sheet1'!$L$16"}</definedName>
    <definedName name="gfdzsg" hidden="1">{"'Sheet1'!$L$16"}</definedName>
    <definedName name="gfeg" localSheetId="12" hidden="1">{#N/A,#N/A,FALSE,"Chi tiÆt"}</definedName>
    <definedName name="gfeg" localSheetId="11" hidden="1">{#N/A,#N/A,FALSE,"Chi tiÆt"}</definedName>
    <definedName name="gfeg" localSheetId="13" hidden="1">{#N/A,#N/A,FALSE,"Chi tiÆt"}</definedName>
    <definedName name="gfeg" localSheetId="16" hidden="1">{#N/A,#N/A,FALSE,"Chi tiÆt"}</definedName>
    <definedName name="gfeg" localSheetId="21" hidden="1">{#N/A,#N/A,FALSE,"Chi tiÆt"}</definedName>
    <definedName name="gfeg" localSheetId="18" hidden="1">{#N/A,#N/A,FALSE,"Chi tiÆt"}</definedName>
    <definedName name="gfeg" localSheetId="19" hidden="1">{#N/A,#N/A,FALSE,"Chi tiÆt"}</definedName>
    <definedName name="gfeg" localSheetId="20" hidden="1">{#N/A,#N/A,FALSE,"Chi tiÆt"}</definedName>
    <definedName name="gfeg" localSheetId="22" hidden="1">{#N/A,#N/A,FALSE,"Chi tiÆt"}</definedName>
    <definedName name="gfeg" localSheetId="24" hidden="1">{#N/A,#N/A,FALSE,"Chi tiÆt"}</definedName>
    <definedName name="gfeg" localSheetId="28" hidden="1">{#N/A,#N/A,FALSE,"Chi tiÆt"}</definedName>
    <definedName name="gfeg" localSheetId="14" hidden="1">{#N/A,#N/A,FALSE,"Chi tiÆt"}</definedName>
    <definedName name="gfeg" hidden="1">{#N/A,#N/A,FALSE,"Chi tiÆt"}</definedName>
    <definedName name="GFF" hidden="1">#N/A</definedName>
    <definedName name="gffdff" localSheetId="12" hidden="1">{"'Sheet1'!$L$16"}</definedName>
    <definedName name="gffdff" localSheetId="11" hidden="1">{"'Sheet1'!$L$16"}</definedName>
    <definedName name="gffdff" localSheetId="13" hidden="1">{"'Sheet1'!$L$16"}</definedName>
    <definedName name="gffdff" localSheetId="16" hidden="1">{"'Sheet1'!$L$16"}</definedName>
    <definedName name="gffdff" localSheetId="21" hidden="1">{"'Sheet1'!$L$16"}</definedName>
    <definedName name="gffdff" localSheetId="18" hidden="1">{"'Sheet1'!$L$16"}</definedName>
    <definedName name="gffdff" localSheetId="19" hidden="1">{"'Sheet1'!$L$16"}</definedName>
    <definedName name="gffdff" localSheetId="20" hidden="1">{"'Sheet1'!$L$16"}</definedName>
    <definedName name="gffdff" localSheetId="22" hidden="1">{"'Sheet1'!$L$16"}</definedName>
    <definedName name="gffdff" localSheetId="24" hidden="1">{"'Sheet1'!$L$16"}</definedName>
    <definedName name="gffdff" localSheetId="28" hidden="1">{"'Sheet1'!$L$16"}</definedName>
    <definedName name="gffdff" localSheetId="14" hidden="1">{"'Sheet1'!$L$16"}</definedName>
    <definedName name="gffdff" hidden="1">{"'Sheet1'!$L$16"}</definedName>
    <definedName name="gffdy" hidden="1">#REF!</definedName>
    <definedName name="gffg" localSheetId="12" hidden="1">{"'Sheet1'!$L$16"}</definedName>
    <definedName name="gffg" localSheetId="11" hidden="1">{"'Sheet1'!$L$16"}</definedName>
    <definedName name="gffg" localSheetId="13" hidden="1">{"'Sheet1'!$L$16"}</definedName>
    <definedName name="gffg" localSheetId="16" hidden="1">{"'Sheet1'!$L$16"}</definedName>
    <definedName name="gffg" localSheetId="21" hidden="1">{"'Sheet1'!$L$16"}</definedName>
    <definedName name="gffg" localSheetId="18" hidden="1">{"'Sheet1'!$L$16"}</definedName>
    <definedName name="gffg" localSheetId="19" hidden="1">{"'Sheet1'!$L$16"}</definedName>
    <definedName name="gffg" localSheetId="20" hidden="1">{"'Sheet1'!$L$16"}</definedName>
    <definedName name="gffg" localSheetId="22" hidden="1">{"'Sheet1'!$L$16"}</definedName>
    <definedName name="gffg" localSheetId="24" hidden="1">{"'Sheet1'!$L$16"}</definedName>
    <definedName name="gffg" localSheetId="28" hidden="1">{"'Sheet1'!$L$16"}</definedName>
    <definedName name="gffg" localSheetId="14" hidden="1">{"'Sheet1'!$L$16"}</definedName>
    <definedName name="gffg" hidden="1">{"'Sheet1'!$L$16"}</definedName>
    <definedName name="gffgf" hidden="1">#REF!</definedName>
    <definedName name="gfg" localSheetId="12" hidden="1">{"'Sheet1'!$L$16"}</definedName>
    <definedName name="gfg" localSheetId="11" hidden="1">{"'Sheet1'!$L$16"}</definedName>
    <definedName name="gfg" localSheetId="13" hidden="1">{"'Sheet1'!$L$16"}</definedName>
    <definedName name="gfg" localSheetId="16" hidden="1">{"'Sheet1'!$L$16"}</definedName>
    <definedName name="gfg" localSheetId="21" hidden="1">{"'Sheet1'!$L$16"}</definedName>
    <definedName name="gfg" localSheetId="18" hidden="1">{"'Sheet1'!$L$16"}</definedName>
    <definedName name="gfg" localSheetId="19" hidden="1">{"'Sheet1'!$L$16"}</definedName>
    <definedName name="gfg" localSheetId="20" hidden="1">{"'Sheet1'!$L$16"}</definedName>
    <definedName name="gfg" localSheetId="22" hidden="1">{"'Sheet1'!$L$16"}</definedName>
    <definedName name="gfg" localSheetId="24" hidden="1">{"'Sheet1'!$L$16"}</definedName>
    <definedName name="gfg" localSheetId="28" hidden="1">{"'Sheet1'!$L$16"}</definedName>
    <definedName name="gfg" localSheetId="14" hidden="1">{"'Sheet1'!$L$16"}</definedName>
    <definedName name="gfg" hidden="1">{"'Sheet1'!$L$16"}</definedName>
    <definedName name="GFGBDF" localSheetId="12" hidden="1">{#N/A,#N/A,FALSE,"Chi tiÆt"}</definedName>
    <definedName name="GFGBDF" localSheetId="11" hidden="1">{#N/A,#N/A,FALSE,"Chi tiÆt"}</definedName>
    <definedName name="GFGBDF" localSheetId="13" hidden="1">{#N/A,#N/A,FALSE,"Chi tiÆt"}</definedName>
    <definedName name="GFGBDF" localSheetId="16" hidden="1">{#N/A,#N/A,FALSE,"Chi tiÆt"}</definedName>
    <definedName name="GFGBDF" localSheetId="21" hidden="1">{#N/A,#N/A,FALSE,"Chi tiÆt"}</definedName>
    <definedName name="GFGBDF" localSheetId="18" hidden="1">{#N/A,#N/A,FALSE,"Chi tiÆt"}</definedName>
    <definedName name="GFGBDF" localSheetId="19" hidden="1">{#N/A,#N/A,FALSE,"Chi tiÆt"}</definedName>
    <definedName name="GFGBDF" localSheetId="20" hidden="1">{#N/A,#N/A,FALSE,"Chi tiÆt"}</definedName>
    <definedName name="GFGBDF" localSheetId="22" hidden="1">{#N/A,#N/A,FALSE,"Chi tiÆt"}</definedName>
    <definedName name="GFGBDF" localSheetId="24" hidden="1">{#N/A,#N/A,FALSE,"Chi tiÆt"}</definedName>
    <definedName name="GFGBDF" localSheetId="28" hidden="1">{#N/A,#N/A,FALSE,"Chi tiÆt"}</definedName>
    <definedName name="GFGBDF" localSheetId="14" hidden="1">{#N/A,#N/A,FALSE,"Chi tiÆt"}</definedName>
    <definedName name="GFGBDF" hidden="1">{#N/A,#N/A,FALSE,"Chi tiÆt"}</definedName>
    <definedName name="gfgd" hidden="1">#REF!</definedName>
    <definedName name="gfgdfg" hidden="1">#REF!</definedName>
    <definedName name="gfgdfgfh" hidden="1">#REF!</definedName>
    <definedName name="gfgf" localSheetId="12" hidden="1">{"'Sheet1'!$L$16"}</definedName>
    <definedName name="gfgf" localSheetId="11" hidden="1">{"'Sheet1'!$L$16"}</definedName>
    <definedName name="gfgf" localSheetId="13" hidden="1">{"'Sheet1'!$L$16"}</definedName>
    <definedName name="gfgf" localSheetId="16" hidden="1">{"'Sheet1'!$L$16"}</definedName>
    <definedName name="gfgf" localSheetId="21" hidden="1">{"'Sheet1'!$L$16"}</definedName>
    <definedName name="gfgf" localSheetId="18" hidden="1">{"'Sheet1'!$L$16"}</definedName>
    <definedName name="gfgf" localSheetId="19" hidden="1">{"'Sheet1'!$L$16"}</definedName>
    <definedName name="gfgf" localSheetId="20" hidden="1">{"'Sheet1'!$L$16"}</definedName>
    <definedName name="gfgf" localSheetId="22" hidden="1">{"'Sheet1'!$L$16"}</definedName>
    <definedName name="gfgf" localSheetId="24" hidden="1">{"'Sheet1'!$L$16"}</definedName>
    <definedName name="gfgf" localSheetId="28" hidden="1">{"'Sheet1'!$L$16"}</definedName>
    <definedName name="gfgf" localSheetId="14" hidden="1">{"'Sheet1'!$L$16"}</definedName>
    <definedName name="gfgf" hidden="1">{"'Sheet1'!$L$16"}</definedName>
    <definedName name="gfgfdgfgfg" localSheetId="12" hidden="1">{"Offgrid",#N/A,FALSE,"OFFGRID";"Region",#N/A,FALSE,"REGION";"Offgrid -2",#N/A,FALSE,"OFFGRID";"WTP",#N/A,FALSE,"WTP";"WTP -2",#N/A,FALSE,"WTP";"Project",#N/A,FALSE,"PROJECT";"Summary -2",#N/A,FALSE,"SUMMARY"}</definedName>
    <definedName name="gfgfdgfgfg" localSheetId="11" hidden="1">{"Offgrid",#N/A,FALSE,"OFFGRID";"Region",#N/A,FALSE,"REGION";"Offgrid -2",#N/A,FALSE,"OFFGRID";"WTP",#N/A,FALSE,"WTP";"WTP -2",#N/A,FALSE,"WTP";"Project",#N/A,FALSE,"PROJECT";"Summary -2",#N/A,FALSE,"SUMMARY"}</definedName>
    <definedName name="gfgfdgfgfg" localSheetId="13" hidden="1">{"Offgrid",#N/A,FALSE,"OFFGRID";"Region",#N/A,FALSE,"REGION";"Offgrid -2",#N/A,FALSE,"OFFGRID";"WTP",#N/A,FALSE,"WTP";"WTP -2",#N/A,FALSE,"WTP";"Project",#N/A,FALSE,"PROJECT";"Summary -2",#N/A,FALSE,"SUMMARY"}</definedName>
    <definedName name="gfgfdgfgfg" localSheetId="16" hidden="1">{"Offgrid",#N/A,FALSE,"OFFGRID";"Region",#N/A,FALSE,"REGION";"Offgrid -2",#N/A,FALSE,"OFFGRID";"WTP",#N/A,FALSE,"WTP";"WTP -2",#N/A,FALSE,"WTP";"Project",#N/A,FALSE,"PROJECT";"Summary -2",#N/A,FALSE,"SUMMARY"}</definedName>
    <definedName name="gfgfdgfgfg" localSheetId="21" hidden="1">{"Offgrid",#N/A,FALSE,"OFFGRID";"Region",#N/A,FALSE,"REGION";"Offgrid -2",#N/A,FALSE,"OFFGRID";"WTP",#N/A,FALSE,"WTP";"WTP -2",#N/A,FALSE,"WTP";"Project",#N/A,FALSE,"PROJECT";"Summary -2",#N/A,FALSE,"SUMMARY"}</definedName>
    <definedName name="gfgfdgfgfg" localSheetId="18" hidden="1">{"Offgrid",#N/A,FALSE,"OFFGRID";"Region",#N/A,FALSE,"REGION";"Offgrid -2",#N/A,FALSE,"OFFGRID";"WTP",#N/A,FALSE,"WTP";"WTP -2",#N/A,FALSE,"WTP";"Project",#N/A,FALSE,"PROJECT";"Summary -2",#N/A,FALSE,"SUMMARY"}</definedName>
    <definedName name="gfgfdgfgfg" localSheetId="19" hidden="1">{"Offgrid",#N/A,FALSE,"OFFGRID";"Region",#N/A,FALSE,"REGION";"Offgrid -2",#N/A,FALSE,"OFFGRID";"WTP",#N/A,FALSE,"WTP";"WTP -2",#N/A,FALSE,"WTP";"Project",#N/A,FALSE,"PROJECT";"Summary -2",#N/A,FALSE,"SUMMARY"}</definedName>
    <definedName name="gfgfdgfgfg" localSheetId="20" hidden="1">{"Offgrid",#N/A,FALSE,"OFFGRID";"Region",#N/A,FALSE,"REGION";"Offgrid -2",#N/A,FALSE,"OFFGRID";"WTP",#N/A,FALSE,"WTP";"WTP -2",#N/A,FALSE,"WTP";"Project",#N/A,FALSE,"PROJECT";"Summary -2",#N/A,FALSE,"SUMMARY"}</definedName>
    <definedName name="gfgfdgfgfg" localSheetId="22" hidden="1">{"Offgrid",#N/A,FALSE,"OFFGRID";"Region",#N/A,FALSE,"REGION";"Offgrid -2",#N/A,FALSE,"OFFGRID";"WTP",#N/A,FALSE,"WTP";"WTP -2",#N/A,FALSE,"WTP";"Project",#N/A,FALSE,"PROJECT";"Summary -2",#N/A,FALSE,"SUMMARY"}</definedName>
    <definedName name="gfgfdgfgfg" localSheetId="24" hidden="1">{"Offgrid",#N/A,FALSE,"OFFGRID";"Region",#N/A,FALSE,"REGION";"Offgrid -2",#N/A,FALSE,"OFFGRID";"WTP",#N/A,FALSE,"WTP";"WTP -2",#N/A,FALSE,"WTP";"Project",#N/A,FALSE,"PROJECT";"Summary -2",#N/A,FALSE,"SUMMARY"}</definedName>
    <definedName name="gfgfdgfgfg" localSheetId="28" hidden="1">{"Offgrid",#N/A,FALSE,"OFFGRID";"Region",#N/A,FALSE,"REGION";"Offgrid -2",#N/A,FALSE,"OFFGRID";"WTP",#N/A,FALSE,"WTP";"WTP -2",#N/A,FALSE,"WTP";"Project",#N/A,FALSE,"PROJECT";"Summary -2",#N/A,FALSE,"SUMMARY"}</definedName>
    <definedName name="gfgfdgfgfg" localSheetId="14" hidden="1">{"Offgrid",#N/A,FALSE,"OFFGRID";"Region",#N/A,FALSE,"REGION";"Offgrid -2",#N/A,FALSE,"OFFGRID";"WTP",#N/A,FALSE,"WTP";"WTP -2",#N/A,FALSE,"WTP";"Project",#N/A,FALSE,"PROJECT";"Summary -2",#N/A,FALSE,"SUMMARY"}</definedName>
    <definedName name="gfgfdgfgfg" hidden="1">{"Offgrid",#N/A,FALSE,"OFFGRID";"Region",#N/A,FALSE,"REGION";"Offgrid -2",#N/A,FALSE,"OFFGRID";"WTP",#N/A,FALSE,"WTP";"WTP -2",#N/A,FALSE,"WTP";"Project",#N/A,FALSE,"PROJECT";"Summary -2",#N/A,FALSE,"SUMMARY"}</definedName>
    <definedName name="GFGFG" localSheetId="12" hidden="1">{"'Sheet1'!$L$16"}</definedName>
    <definedName name="GFGFG" localSheetId="11" hidden="1">{"'Sheet1'!$L$16"}</definedName>
    <definedName name="GFGFG" localSheetId="13" hidden="1">{"'Sheet1'!$L$16"}</definedName>
    <definedName name="GFGFG" localSheetId="16" hidden="1">{"'Sheet1'!$L$16"}</definedName>
    <definedName name="GFGFG" localSheetId="21" hidden="1">{"'Sheet1'!$L$16"}</definedName>
    <definedName name="GFGFG" localSheetId="18" hidden="1">{"'Sheet1'!$L$16"}</definedName>
    <definedName name="GFGFG" localSheetId="19" hidden="1">{"'Sheet1'!$L$16"}</definedName>
    <definedName name="GFGFG" localSheetId="20" hidden="1">{"'Sheet1'!$L$16"}</definedName>
    <definedName name="GFGFG" localSheetId="22" hidden="1">{"'Sheet1'!$L$16"}</definedName>
    <definedName name="GFGFG" localSheetId="24" hidden="1">{"'Sheet1'!$L$16"}</definedName>
    <definedName name="GFGFG" localSheetId="28" hidden="1">{"'Sheet1'!$L$16"}</definedName>
    <definedName name="GFGFG" localSheetId="14" hidden="1">{"'Sheet1'!$L$16"}</definedName>
    <definedName name="GFGFG" hidden="1">{"'Sheet1'!$L$16"}</definedName>
    <definedName name="gfgfgf" localSheetId="12" hidden="1">{"Offgrid",#N/A,FALSE,"OFFGRID";"Region",#N/A,FALSE,"REGION";"Offgrid -2",#N/A,FALSE,"OFFGRID";"WTP",#N/A,FALSE,"WTP";"WTP -2",#N/A,FALSE,"WTP";"Project",#N/A,FALSE,"PROJECT";"Summary -2",#N/A,FALSE,"SUMMARY"}</definedName>
    <definedName name="gfgfgf" localSheetId="11" hidden="1">{"Offgrid",#N/A,FALSE,"OFFGRID";"Region",#N/A,FALSE,"REGION";"Offgrid -2",#N/A,FALSE,"OFFGRID";"WTP",#N/A,FALSE,"WTP";"WTP -2",#N/A,FALSE,"WTP";"Project",#N/A,FALSE,"PROJECT";"Summary -2",#N/A,FALSE,"SUMMARY"}</definedName>
    <definedName name="gfgfgf" localSheetId="13" hidden="1">{"Offgrid",#N/A,FALSE,"OFFGRID";"Region",#N/A,FALSE,"REGION";"Offgrid -2",#N/A,FALSE,"OFFGRID";"WTP",#N/A,FALSE,"WTP";"WTP -2",#N/A,FALSE,"WTP";"Project",#N/A,FALSE,"PROJECT";"Summary -2",#N/A,FALSE,"SUMMARY"}</definedName>
    <definedName name="gfgfgf" localSheetId="16" hidden="1">{"Offgrid",#N/A,FALSE,"OFFGRID";"Region",#N/A,FALSE,"REGION";"Offgrid -2",#N/A,FALSE,"OFFGRID";"WTP",#N/A,FALSE,"WTP";"WTP -2",#N/A,FALSE,"WTP";"Project",#N/A,FALSE,"PROJECT";"Summary -2",#N/A,FALSE,"SUMMARY"}</definedName>
    <definedName name="gfgfgf" localSheetId="21" hidden="1">{"Offgrid",#N/A,FALSE,"OFFGRID";"Region",#N/A,FALSE,"REGION";"Offgrid -2",#N/A,FALSE,"OFFGRID";"WTP",#N/A,FALSE,"WTP";"WTP -2",#N/A,FALSE,"WTP";"Project",#N/A,FALSE,"PROJECT";"Summary -2",#N/A,FALSE,"SUMMARY"}</definedName>
    <definedName name="gfgfgf" localSheetId="18" hidden="1">{"Offgrid",#N/A,FALSE,"OFFGRID";"Region",#N/A,FALSE,"REGION";"Offgrid -2",#N/A,FALSE,"OFFGRID";"WTP",#N/A,FALSE,"WTP";"WTP -2",#N/A,FALSE,"WTP";"Project",#N/A,FALSE,"PROJECT";"Summary -2",#N/A,FALSE,"SUMMARY"}</definedName>
    <definedName name="gfgfgf" localSheetId="19" hidden="1">{"Offgrid",#N/A,FALSE,"OFFGRID";"Region",#N/A,FALSE,"REGION";"Offgrid -2",#N/A,FALSE,"OFFGRID";"WTP",#N/A,FALSE,"WTP";"WTP -2",#N/A,FALSE,"WTP";"Project",#N/A,FALSE,"PROJECT";"Summary -2",#N/A,FALSE,"SUMMARY"}</definedName>
    <definedName name="gfgfgf" localSheetId="20" hidden="1">{"Offgrid",#N/A,FALSE,"OFFGRID";"Region",#N/A,FALSE,"REGION";"Offgrid -2",#N/A,FALSE,"OFFGRID";"WTP",#N/A,FALSE,"WTP";"WTP -2",#N/A,FALSE,"WTP";"Project",#N/A,FALSE,"PROJECT";"Summary -2",#N/A,FALSE,"SUMMARY"}</definedName>
    <definedName name="gfgfgf" localSheetId="22" hidden="1">{"Offgrid",#N/A,FALSE,"OFFGRID";"Region",#N/A,FALSE,"REGION";"Offgrid -2",#N/A,FALSE,"OFFGRID";"WTP",#N/A,FALSE,"WTP";"WTP -2",#N/A,FALSE,"WTP";"Project",#N/A,FALSE,"PROJECT";"Summary -2",#N/A,FALSE,"SUMMARY"}</definedName>
    <definedName name="gfgfgf" localSheetId="24" hidden="1">{"Offgrid",#N/A,FALSE,"OFFGRID";"Region",#N/A,FALSE,"REGION";"Offgrid -2",#N/A,FALSE,"OFFGRID";"WTP",#N/A,FALSE,"WTP";"WTP -2",#N/A,FALSE,"WTP";"Project",#N/A,FALSE,"PROJECT";"Summary -2",#N/A,FALSE,"SUMMARY"}</definedName>
    <definedName name="gfgfgf" localSheetId="28" hidden="1">{"Offgrid",#N/A,FALSE,"OFFGRID";"Region",#N/A,FALSE,"REGION";"Offgrid -2",#N/A,FALSE,"OFFGRID";"WTP",#N/A,FALSE,"WTP";"WTP -2",#N/A,FALSE,"WTP";"Project",#N/A,FALSE,"PROJECT";"Summary -2",#N/A,FALSE,"SUMMARY"}</definedName>
    <definedName name="gfgfgf" localSheetId="14" hidden="1">{"Offgrid",#N/A,FALSE,"OFFGRID";"Region",#N/A,FALSE,"REGION";"Offgrid -2",#N/A,FALSE,"OFFGRID";"WTP",#N/A,FALSE,"WTP";"WTP -2",#N/A,FALSE,"WTP";"Project",#N/A,FALSE,"PROJECT";"Summary -2",#N/A,FALSE,"SUMMARY"}</definedName>
    <definedName name="gfgfgf" hidden="1">{"Offgrid",#N/A,FALSE,"OFFGRID";"Region",#N/A,FALSE,"REGION";"Offgrid -2",#N/A,FALSE,"OFFGRID";"WTP",#N/A,FALSE,"WTP";"WTP -2",#N/A,FALSE,"WTP";"Project",#N/A,FALSE,"PROJECT";"Summary -2",#N/A,FALSE,"SUMMARY"}</definedName>
    <definedName name="gfgfgfg" localSheetId="12" hidden="1">{#N/A,#N/A,FALSE,"OffAdvance";#N/A,#N/A,FALSE,"OffExpRprt";#N/A,#N/A,FALSE,"Entertmnt";#N/A,#N/A,FALSE,"Promotion";#N/A,#N/A,FALSE,"Travelling"}</definedName>
    <definedName name="gfgfgfg" localSheetId="11" hidden="1">{#N/A,#N/A,FALSE,"OffAdvance";#N/A,#N/A,FALSE,"OffExpRprt";#N/A,#N/A,FALSE,"Entertmnt";#N/A,#N/A,FALSE,"Promotion";#N/A,#N/A,FALSE,"Travelling"}</definedName>
    <definedName name="gfgfgfg" localSheetId="13" hidden="1">{#N/A,#N/A,FALSE,"OffAdvance";#N/A,#N/A,FALSE,"OffExpRprt";#N/A,#N/A,FALSE,"Entertmnt";#N/A,#N/A,FALSE,"Promotion";#N/A,#N/A,FALSE,"Travelling"}</definedName>
    <definedName name="gfgfgfg" localSheetId="16" hidden="1">{#N/A,#N/A,FALSE,"OffAdvance";#N/A,#N/A,FALSE,"OffExpRprt";#N/A,#N/A,FALSE,"Entertmnt";#N/A,#N/A,FALSE,"Promotion";#N/A,#N/A,FALSE,"Travelling"}</definedName>
    <definedName name="gfgfgfg" localSheetId="21" hidden="1">{#N/A,#N/A,FALSE,"OffAdvance";#N/A,#N/A,FALSE,"OffExpRprt";#N/A,#N/A,FALSE,"Entertmnt";#N/A,#N/A,FALSE,"Promotion";#N/A,#N/A,FALSE,"Travelling"}</definedName>
    <definedName name="gfgfgfg" localSheetId="18" hidden="1">{#N/A,#N/A,FALSE,"OffAdvance";#N/A,#N/A,FALSE,"OffExpRprt";#N/A,#N/A,FALSE,"Entertmnt";#N/A,#N/A,FALSE,"Promotion";#N/A,#N/A,FALSE,"Travelling"}</definedName>
    <definedName name="gfgfgfg" localSheetId="19" hidden="1">{#N/A,#N/A,FALSE,"OffAdvance";#N/A,#N/A,FALSE,"OffExpRprt";#N/A,#N/A,FALSE,"Entertmnt";#N/A,#N/A,FALSE,"Promotion";#N/A,#N/A,FALSE,"Travelling"}</definedName>
    <definedName name="gfgfgfg" localSheetId="20" hidden="1">{#N/A,#N/A,FALSE,"OffAdvance";#N/A,#N/A,FALSE,"OffExpRprt";#N/A,#N/A,FALSE,"Entertmnt";#N/A,#N/A,FALSE,"Promotion";#N/A,#N/A,FALSE,"Travelling"}</definedName>
    <definedName name="gfgfgfg" localSheetId="22" hidden="1">{#N/A,#N/A,FALSE,"OffAdvance";#N/A,#N/A,FALSE,"OffExpRprt";#N/A,#N/A,FALSE,"Entertmnt";#N/A,#N/A,FALSE,"Promotion";#N/A,#N/A,FALSE,"Travelling"}</definedName>
    <definedName name="gfgfgfg" localSheetId="24" hidden="1">{#N/A,#N/A,FALSE,"OffAdvance";#N/A,#N/A,FALSE,"OffExpRprt";#N/A,#N/A,FALSE,"Entertmnt";#N/A,#N/A,FALSE,"Promotion";#N/A,#N/A,FALSE,"Travelling"}</definedName>
    <definedName name="gfgfgfg" localSheetId="28" hidden="1">{#N/A,#N/A,FALSE,"OffAdvance";#N/A,#N/A,FALSE,"OffExpRprt";#N/A,#N/A,FALSE,"Entertmnt";#N/A,#N/A,FALSE,"Promotion";#N/A,#N/A,FALSE,"Travelling"}</definedName>
    <definedName name="gfgfgfg" localSheetId="14" hidden="1">{#N/A,#N/A,FALSE,"OffAdvance";#N/A,#N/A,FALSE,"OffExpRprt";#N/A,#N/A,FALSE,"Entertmnt";#N/A,#N/A,FALSE,"Promotion";#N/A,#N/A,FALSE,"Travelling"}</definedName>
    <definedName name="gfgfgfg" hidden="1">{#N/A,#N/A,FALSE,"OffAdvance";#N/A,#N/A,FALSE,"OffExpRprt";#N/A,#N/A,FALSE,"Entertmnt";#N/A,#N/A,FALSE,"Promotion";#N/A,#N/A,FALSE,"Travelling"}</definedName>
    <definedName name="gfgfgfgfgfg" localSheetId="12" hidden="1">{"'Sheet1'!$L$16"}</definedName>
    <definedName name="gfgfgfgfgfg" localSheetId="11" hidden="1">{"'Sheet1'!$L$16"}</definedName>
    <definedName name="gfgfgfgfgfg" localSheetId="13" hidden="1">{"'Sheet1'!$L$16"}</definedName>
    <definedName name="gfgfgfgfgfg" localSheetId="16" hidden="1">{"'Sheet1'!$L$16"}</definedName>
    <definedName name="gfgfgfgfgfg" localSheetId="21" hidden="1">{"'Sheet1'!$L$16"}</definedName>
    <definedName name="gfgfgfgfgfg" localSheetId="18" hidden="1">{"'Sheet1'!$L$16"}</definedName>
    <definedName name="gfgfgfgfgfg" localSheetId="19" hidden="1">{"'Sheet1'!$L$16"}</definedName>
    <definedName name="gfgfgfgfgfg" localSheetId="20" hidden="1">{"'Sheet1'!$L$16"}</definedName>
    <definedName name="gfgfgfgfgfg" localSheetId="22" hidden="1">{"'Sheet1'!$L$16"}</definedName>
    <definedName name="gfgfgfgfgfg" localSheetId="24" hidden="1">{"'Sheet1'!$L$16"}</definedName>
    <definedName name="gfgfgfgfgfg" localSheetId="28" hidden="1">{"'Sheet1'!$L$16"}</definedName>
    <definedName name="gfgfgfgfgfg" localSheetId="14" hidden="1">{"'Sheet1'!$L$16"}</definedName>
    <definedName name="gfgfgfgfgfg" hidden="1">{"'Sheet1'!$L$16"}</definedName>
    <definedName name="GFGFHGFHF" localSheetId="12" hidden="1">{#N/A,#N/A,FALSE,"토공2"}</definedName>
    <definedName name="GFGFHGFHF" localSheetId="11" hidden="1">{#N/A,#N/A,FALSE,"토공2"}</definedName>
    <definedName name="GFGFHGFHF" localSheetId="13" hidden="1">{#N/A,#N/A,FALSE,"토공2"}</definedName>
    <definedName name="GFGFHGFHF" localSheetId="16" hidden="1">{#N/A,#N/A,FALSE,"토공2"}</definedName>
    <definedName name="GFGFHGFHF" localSheetId="21" hidden="1">{#N/A,#N/A,FALSE,"토공2"}</definedName>
    <definedName name="GFGFHGFHF" localSheetId="18" hidden="1">{#N/A,#N/A,FALSE,"토공2"}</definedName>
    <definedName name="GFGFHGFHF" localSheetId="19" hidden="1">{#N/A,#N/A,FALSE,"토공2"}</definedName>
    <definedName name="GFGFHGFHF" localSheetId="20" hidden="1">{#N/A,#N/A,FALSE,"토공2"}</definedName>
    <definedName name="GFGFHGFHF" localSheetId="22" hidden="1">{#N/A,#N/A,FALSE,"토공2"}</definedName>
    <definedName name="GFGFHGFHF" localSheetId="24" hidden="1">{#N/A,#N/A,FALSE,"토공2"}</definedName>
    <definedName name="GFGFHGFHF" localSheetId="28" hidden="1">{#N/A,#N/A,FALSE,"토공2"}</definedName>
    <definedName name="GFGFHGFHF" localSheetId="14" hidden="1">{#N/A,#N/A,FALSE,"토공2"}</definedName>
    <definedName name="GFGFHGFHF" hidden="1">{#N/A,#N/A,FALSE,"토공2"}</definedName>
    <definedName name="gfh" localSheetId="12" hidden="1">{"'Sheet1'!$L$16"}</definedName>
    <definedName name="gfh" localSheetId="11" hidden="1">{"'Sheet1'!$L$16"}</definedName>
    <definedName name="gfh" localSheetId="13" hidden="1">{"'Sheet1'!$L$16"}</definedName>
    <definedName name="gfh" localSheetId="16" hidden="1">{"'Sheet1'!$L$16"}</definedName>
    <definedName name="gfh" localSheetId="21" hidden="1">{"'Sheet1'!$L$16"}</definedName>
    <definedName name="gfh" localSheetId="18" hidden="1">{"'Sheet1'!$L$16"}</definedName>
    <definedName name="gfh" localSheetId="19" hidden="1">{"'Sheet1'!$L$16"}</definedName>
    <definedName name="gfh" localSheetId="20" hidden="1">{"'Sheet1'!$L$16"}</definedName>
    <definedName name="gfh" localSheetId="22" hidden="1">{"'Sheet1'!$L$16"}</definedName>
    <definedName name="gfh" localSheetId="24" hidden="1">{"'Sheet1'!$L$16"}</definedName>
    <definedName name="gfh" localSheetId="28" hidden="1">{"'Sheet1'!$L$16"}</definedName>
    <definedName name="gfh" localSheetId="14" hidden="1">{"'Sheet1'!$L$16"}</definedName>
    <definedName name="gfh" hidden="1">{"'Sheet1'!$L$16"}</definedName>
    <definedName name="gfhfghfghfgh" localSheetId="12" hidden="1">{"'Sheet1'!$L$16"}</definedName>
    <definedName name="gfhfghfghfgh" localSheetId="11" hidden="1">{"'Sheet1'!$L$16"}</definedName>
    <definedName name="gfhfghfghfgh" localSheetId="13" hidden="1">{"'Sheet1'!$L$16"}</definedName>
    <definedName name="gfhfghfghfgh" localSheetId="16" hidden="1">{"'Sheet1'!$L$16"}</definedName>
    <definedName name="gfhfghfghfgh" localSheetId="21" hidden="1">{"'Sheet1'!$L$16"}</definedName>
    <definedName name="gfhfghfghfgh" localSheetId="18" hidden="1">{"'Sheet1'!$L$16"}</definedName>
    <definedName name="gfhfghfghfgh" localSheetId="19" hidden="1">{"'Sheet1'!$L$16"}</definedName>
    <definedName name="gfhfghfghfgh" localSheetId="20" hidden="1">{"'Sheet1'!$L$16"}</definedName>
    <definedName name="gfhfghfghfgh" localSheetId="22" hidden="1">{"'Sheet1'!$L$16"}</definedName>
    <definedName name="gfhfghfghfgh" localSheetId="24" hidden="1">{"'Sheet1'!$L$16"}</definedName>
    <definedName name="gfhfghfghfgh" localSheetId="28" hidden="1">{"'Sheet1'!$L$16"}</definedName>
    <definedName name="gfhfghfghfgh" localSheetId="14" hidden="1">{"'Sheet1'!$L$16"}</definedName>
    <definedName name="gfhfghfghfgh" hidden="1">{"'Sheet1'!$L$16"}</definedName>
    <definedName name="gfhfghfghfghfghfgh" localSheetId="12" hidden="1">{"'Sheet1'!$L$16"}</definedName>
    <definedName name="gfhfghfghfghfghfgh" localSheetId="11" hidden="1">{"'Sheet1'!$L$16"}</definedName>
    <definedName name="gfhfghfghfghfghfgh" localSheetId="13" hidden="1">{"'Sheet1'!$L$16"}</definedName>
    <definedName name="gfhfghfghfghfghfgh" localSheetId="16" hidden="1">{"'Sheet1'!$L$16"}</definedName>
    <definedName name="gfhfghfghfghfghfgh" localSheetId="21" hidden="1">{"'Sheet1'!$L$16"}</definedName>
    <definedName name="gfhfghfghfghfghfgh" localSheetId="18" hidden="1">{"'Sheet1'!$L$16"}</definedName>
    <definedName name="gfhfghfghfghfghfgh" localSheetId="19" hidden="1">{"'Sheet1'!$L$16"}</definedName>
    <definedName name="gfhfghfghfghfghfgh" localSheetId="20" hidden="1">{"'Sheet1'!$L$16"}</definedName>
    <definedName name="gfhfghfghfghfghfgh" localSheetId="22" hidden="1">{"'Sheet1'!$L$16"}</definedName>
    <definedName name="gfhfghfghfghfghfgh" localSheetId="24" hidden="1">{"'Sheet1'!$L$16"}</definedName>
    <definedName name="gfhfghfghfghfghfgh" localSheetId="28" hidden="1">{"'Sheet1'!$L$16"}</definedName>
    <definedName name="gfhfghfghfghfghfgh" localSheetId="14" hidden="1">{"'Sheet1'!$L$16"}</definedName>
    <definedName name="gfhfghfghfghfghfgh" hidden="1">{"'Sheet1'!$L$16"}</definedName>
    <definedName name="gfhfgj" localSheetId="12" hidden="1">{"'Sheet1'!$L$16"}</definedName>
    <definedName name="gfhfgj" localSheetId="11" hidden="1">{"'Sheet1'!$L$16"}</definedName>
    <definedName name="gfhfgj" localSheetId="13" hidden="1">{"'Sheet1'!$L$16"}</definedName>
    <definedName name="gfhfgj" localSheetId="16" hidden="1">{"'Sheet1'!$L$16"}</definedName>
    <definedName name="gfhfgj" localSheetId="21" hidden="1">{"'Sheet1'!$L$16"}</definedName>
    <definedName name="gfhfgj" localSheetId="18" hidden="1">{"'Sheet1'!$L$16"}</definedName>
    <definedName name="gfhfgj" localSheetId="19" hidden="1">{"'Sheet1'!$L$16"}</definedName>
    <definedName name="gfhfgj" localSheetId="20" hidden="1">{"'Sheet1'!$L$16"}</definedName>
    <definedName name="gfhfgj" localSheetId="22" hidden="1">{"'Sheet1'!$L$16"}</definedName>
    <definedName name="gfhfgj" localSheetId="24" hidden="1">{"'Sheet1'!$L$16"}</definedName>
    <definedName name="gfhfgj" localSheetId="28" hidden="1">{"'Sheet1'!$L$16"}</definedName>
    <definedName name="gfhfgj" localSheetId="14" hidden="1">{"'Sheet1'!$L$16"}</definedName>
    <definedName name="gfhfgj" hidden="1">{"'Sheet1'!$L$16"}</definedName>
    <definedName name="gfhfhx" localSheetId="12" hidden="1">{#N/A,#N/A,FALSE,"Chi tiÆt"}</definedName>
    <definedName name="gfhfhx" localSheetId="11" hidden="1">{#N/A,#N/A,FALSE,"Chi tiÆt"}</definedName>
    <definedName name="gfhfhx" localSheetId="13" hidden="1">{#N/A,#N/A,FALSE,"Chi tiÆt"}</definedName>
    <definedName name="gfhfhx" localSheetId="16" hidden="1">{#N/A,#N/A,FALSE,"Chi tiÆt"}</definedName>
    <definedName name="gfhfhx" localSheetId="21" hidden="1">{#N/A,#N/A,FALSE,"Chi tiÆt"}</definedName>
    <definedName name="gfhfhx" localSheetId="18" hidden="1">{#N/A,#N/A,FALSE,"Chi tiÆt"}</definedName>
    <definedName name="gfhfhx" localSheetId="19" hidden="1">{#N/A,#N/A,FALSE,"Chi tiÆt"}</definedName>
    <definedName name="gfhfhx" localSheetId="20" hidden="1">{#N/A,#N/A,FALSE,"Chi tiÆt"}</definedName>
    <definedName name="gfhfhx" localSheetId="22" hidden="1">{#N/A,#N/A,FALSE,"Chi tiÆt"}</definedName>
    <definedName name="gfhfhx" localSheetId="24" hidden="1">{#N/A,#N/A,FALSE,"Chi tiÆt"}</definedName>
    <definedName name="gfhfhx" localSheetId="28" hidden="1">{#N/A,#N/A,FALSE,"Chi tiÆt"}</definedName>
    <definedName name="gfhfhx" localSheetId="14" hidden="1">{#N/A,#N/A,FALSE,"Chi tiÆt"}</definedName>
    <definedName name="gfhfhx" hidden="1">{#N/A,#N/A,FALSE,"Chi tiÆt"}</definedName>
    <definedName name="gfhgh" localSheetId="12" hidden="1">{#N/A,#N/A,FALSE,"배수2"}</definedName>
    <definedName name="gfhgh" localSheetId="11" hidden="1">{#N/A,#N/A,FALSE,"배수2"}</definedName>
    <definedName name="gfhgh" localSheetId="13" hidden="1">{#N/A,#N/A,FALSE,"배수2"}</definedName>
    <definedName name="gfhgh" localSheetId="16" hidden="1">{#N/A,#N/A,FALSE,"배수2"}</definedName>
    <definedName name="gfhgh" localSheetId="21" hidden="1">{#N/A,#N/A,FALSE,"배수2"}</definedName>
    <definedName name="gfhgh" localSheetId="18" hidden="1">{#N/A,#N/A,FALSE,"배수2"}</definedName>
    <definedName name="gfhgh" localSheetId="19" hidden="1">{#N/A,#N/A,FALSE,"배수2"}</definedName>
    <definedName name="gfhgh" localSheetId="20" hidden="1">{#N/A,#N/A,FALSE,"배수2"}</definedName>
    <definedName name="gfhgh" localSheetId="22" hidden="1">{#N/A,#N/A,FALSE,"배수2"}</definedName>
    <definedName name="gfhgh" localSheetId="24" hidden="1">{#N/A,#N/A,FALSE,"배수2"}</definedName>
    <definedName name="gfhgh" localSheetId="28" hidden="1">{#N/A,#N/A,FALSE,"배수2"}</definedName>
    <definedName name="gfhgh" localSheetId="14" hidden="1">{#N/A,#N/A,FALSE,"배수2"}</definedName>
    <definedName name="gfhgh" hidden="1">{#N/A,#N/A,FALSE,"배수2"}</definedName>
    <definedName name="gfhgj" localSheetId="12" hidden="1">{0}</definedName>
    <definedName name="gfhgj" localSheetId="11" hidden="1">{0}</definedName>
    <definedName name="gfhgj" localSheetId="13" hidden="1">{0}</definedName>
    <definedName name="gfhgj" localSheetId="16" hidden="1">{0}</definedName>
    <definedName name="gfhgj" localSheetId="21" hidden="1">{0}</definedName>
    <definedName name="gfhgj" localSheetId="18" hidden="1">{0}</definedName>
    <definedName name="gfhgj" localSheetId="19" hidden="1">{0}</definedName>
    <definedName name="gfhgj" localSheetId="20" hidden="1">{0}</definedName>
    <definedName name="gfhgj" localSheetId="22" hidden="1">{0}</definedName>
    <definedName name="gfhgj" localSheetId="24" hidden="1">{0}</definedName>
    <definedName name="gfhgj" localSheetId="28" hidden="1">{0}</definedName>
    <definedName name="gfhgj" localSheetId="14" hidden="1">{0}</definedName>
    <definedName name="gfhgj" hidden="1">{0}</definedName>
    <definedName name="GFHJ" localSheetId="12" hidden="1">{#N/A,#N/A,FALSE,"단가표지"}</definedName>
    <definedName name="GFHJ" localSheetId="11" hidden="1">{#N/A,#N/A,FALSE,"단가표지"}</definedName>
    <definedName name="GFHJ" localSheetId="13" hidden="1">{#N/A,#N/A,FALSE,"단가표지"}</definedName>
    <definedName name="GFHJ" localSheetId="16" hidden="1">{#N/A,#N/A,FALSE,"단가표지"}</definedName>
    <definedName name="GFHJ" localSheetId="21" hidden="1">{#N/A,#N/A,FALSE,"단가표지"}</definedName>
    <definedName name="GFHJ" localSheetId="18" hidden="1">{#N/A,#N/A,FALSE,"단가표지"}</definedName>
    <definedName name="GFHJ" localSheetId="19" hidden="1">{#N/A,#N/A,FALSE,"단가표지"}</definedName>
    <definedName name="GFHJ" localSheetId="20" hidden="1">{#N/A,#N/A,FALSE,"단가표지"}</definedName>
    <definedName name="GFHJ" localSheetId="22" hidden="1">{#N/A,#N/A,FALSE,"단가표지"}</definedName>
    <definedName name="GFHJ" localSheetId="24" hidden="1">{#N/A,#N/A,FALSE,"단가표지"}</definedName>
    <definedName name="GFHJ" localSheetId="28" hidden="1">{#N/A,#N/A,FALSE,"단가표지"}</definedName>
    <definedName name="GFHJ" localSheetId="14" hidden="1">{#N/A,#N/A,FALSE,"단가표지"}</definedName>
    <definedName name="GFHJ" hidden="1">{#N/A,#N/A,FALSE,"단가표지"}</definedName>
    <definedName name="GFHJH" localSheetId="12" hidden="1">{#N/A,#N/A,FALSE,"CCTV"}</definedName>
    <definedName name="GFHJH" localSheetId="11" hidden="1">{#N/A,#N/A,FALSE,"CCTV"}</definedName>
    <definedName name="GFHJH" localSheetId="13" hidden="1">{#N/A,#N/A,FALSE,"CCTV"}</definedName>
    <definedName name="GFHJH" localSheetId="16" hidden="1">{#N/A,#N/A,FALSE,"CCTV"}</definedName>
    <definedName name="GFHJH" localSheetId="21" hidden="1">{#N/A,#N/A,FALSE,"CCTV"}</definedName>
    <definedName name="GFHJH" localSheetId="18" hidden="1">{#N/A,#N/A,FALSE,"CCTV"}</definedName>
    <definedName name="GFHJH" localSheetId="19" hidden="1">{#N/A,#N/A,FALSE,"CCTV"}</definedName>
    <definedName name="GFHJH" localSheetId="20" hidden="1">{#N/A,#N/A,FALSE,"CCTV"}</definedName>
    <definedName name="GFHJH" localSheetId="22" hidden="1">{#N/A,#N/A,FALSE,"CCTV"}</definedName>
    <definedName name="GFHJH" localSheetId="24" hidden="1">{#N/A,#N/A,FALSE,"CCTV"}</definedName>
    <definedName name="GFHJH" localSheetId="28" hidden="1">{#N/A,#N/A,FALSE,"CCTV"}</definedName>
    <definedName name="GFHJH" localSheetId="14" hidden="1">{#N/A,#N/A,FALSE,"CCTV"}</definedName>
    <definedName name="GFHJH" hidden="1">{#N/A,#N/A,FALSE,"CCTV"}</definedName>
    <definedName name="GFHR" localSheetId="12" hidden="1">{#N/A,#N/A,FALSE,"운반시간"}</definedName>
    <definedName name="GFHR" localSheetId="11" hidden="1">{#N/A,#N/A,FALSE,"운반시간"}</definedName>
    <definedName name="GFHR" localSheetId="13" hidden="1">{#N/A,#N/A,FALSE,"운반시간"}</definedName>
    <definedName name="GFHR" localSheetId="16" hidden="1">{#N/A,#N/A,FALSE,"운반시간"}</definedName>
    <definedName name="GFHR" localSheetId="21" hidden="1">{#N/A,#N/A,FALSE,"운반시간"}</definedName>
    <definedName name="GFHR" localSheetId="18" hidden="1">{#N/A,#N/A,FALSE,"운반시간"}</definedName>
    <definedName name="GFHR" localSheetId="19" hidden="1">{#N/A,#N/A,FALSE,"운반시간"}</definedName>
    <definedName name="GFHR" localSheetId="20" hidden="1">{#N/A,#N/A,FALSE,"운반시간"}</definedName>
    <definedName name="GFHR" localSheetId="22" hidden="1">{#N/A,#N/A,FALSE,"운반시간"}</definedName>
    <definedName name="GFHR" localSheetId="24" hidden="1">{#N/A,#N/A,FALSE,"운반시간"}</definedName>
    <definedName name="GFHR" localSheetId="28" hidden="1">{#N/A,#N/A,FALSE,"운반시간"}</definedName>
    <definedName name="GFHR" localSheetId="14" hidden="1">{#N/A,#N/A,FALSE,"운반시간"}</definedName>
    <definedName name="GFHR" hidden="1">{#N/A,#N/A,FALSE,"운반시간"}</definedName>
    <definedName name="gfj" localSheetId="12" hidden="1">{"'Sheet1'!$L$16"}</definedName>
    <definedName name="gfj" localSheetId="11" hidden="1">{"'Sheet1'!$L$16"}</definedName>
    <definedName name="gfj" localSheetId="13" hidden="1">{"'Sheet1'!$L$16"}</definedName>
    <definedName name="gfj" localSheetId="16" hidden="1">{"'Sheet1'!$L$16"}</definedName>
    <definedName name="gfj" localSheetId="21" hidden="1">{"'Sheet1'!$L$16"}</definedName>
    <definedName name="gfj" localSheetId="18" hidden="1">{"'Sheet1'!$L$16"}</definedName>
    <definedName name="gfj" localSheetId="19" hidden="1">{"'Sheet1'!$L$16"}</definedName>
    <definedName name="gfj" localSheetId="20" hidden="1">{"'Sheet1'!$L$16"}</definedName>
    <definedName name="gfj" localSheetId="22" hidden="1">{"'Sheet1'!$L$16"}</definedName>
    <definedName name="gfj" localSheetId="24" hidden="1">{"'Sheet1'!$L$16"}</definedName>
    <definedName name="gfj" localSheetId="28" hidden="1">{"'Sheet1'!$L$16"}</definedName>
    <definedName name="gfj" localSheetId="14" hidden="1">{"'Sheet1'!$L$16"}</definedName>
    <definedName name="gfj" hidden="1">{"'Sheet1'!$L$16"}</definedName>
    <definedName name="gfjf" localSheetId="12" hidden="1">{#N/A,#N/A,FALSE,"Sheet6"}</definedName>
    <definedName name="gfjf" localSheetId="11" hidden="1">{#N/A,#N/A,FALSE,"Sheet6"}</definedName>
    <definedName name="gfjf" localSheetId="13" hidden="1">{#N/A,#N/A,FALSE,"Sheet6"}</definedName>
    <definedName name="gfjf" localSheetId="16" hidden="1">{#N/A,#N/A,FALSE,"Sheet6"}</definedName>
    <definedName name="gfjf" localSheetId="21" hidden="1">{#N/A,#N/A,FALSE,"Sheet6"}</definedName>
    <definedName name="gfjf" localSheetId="18" hidden="1">{#N/A,#N/A,FALSE,"Sheet6"}</definedName>
    <definedName name="gfjf" localSheetId="19" hidden="1">{#N/A,#N/A,FALSE,"Sheet6"}</definedName>
    <definedName name="gfjf" localSheetId="20" hidden="1">{#N/A,#N/A,FALSE,"Sheet6"}</definedName>
    <definedName name="gfjf" localSheetId="22" hidden="1">{#N/A,#N/A,FALSE,"Sheet6"}</definedName>
    <definedName name="gfjf" localSheetId="24" hidden="1">{#N/A,#N/A,FALSE,"Sheet6"}</definedName>
    <definedName name="gfjf" localSheetId="28" hidden="1">{#N/A,#N/A,FALSE,"Sheet6"}</definedName>
    <definedName name="gfjf" localSheetId="14" hidden="1">{#N/A,#N/A,FALSE,"Sheet6"}</definedName>
    <definedName name="gfjf" hidden="1">{#N/A,#N/A,FALSE,"Sheet6"}</definedName>
    <definedName name="gfjg" localSheetId="12" hidden="1">{"'Sheet1'!$L$16"}</definedName>
    <definedName name="gfjg" localSheetId="11" hidden="1">{"'Sheet1'!$L$16"}</definedName>
    <definedName name="gfjg" localSheetId="13" hidden="1">{"'Sheet1'!$L$16"}</definedName>
    <definedName name="gfjg" localSheetId="16" hidden="1">{"'Sheet1'!$L$16"}</definedName>
    <definedName name="gfjg" localSheetId="21" hidden="1">{"'Sheet1'!$L$16"}</definedName>
    <definedName name="gfjg" localSheetId="18" hidden="1">{"'Sheet1'!$L$16"}</definedName>
    <definedName name="gfjg" localSheetId="19" hidden="1">{"'Sheet1'!$L$16"}</definedName>
    <definedName name="gfjg" localSheetId="20" hidden="1">{"'Sheet1'!$L$16"}</definedName>
    <definedName name="gfjg" localSheetId="22" hidden="1">{"'Sheet1'!$L$16"}</definedName>
    <definedName name="gfjg" localSheetId="24" hidden="1">{"'Sheet1'!$L$16"}</definedName>
    <definedName name="gfjg" localSheetId="28" hidden="1">{"'Sheet1'!$L$16"}</definedName>
    <definedName name="gfjg" localSheetId="14" hidden="1">{"'Sheet1'!$L$16"}</definedName>
    <definedName name="gfjg" hidden="1">{"'Sheet1'!$L$16"}</definedName>
    <definedName name="gfjgfh" localSheetId="12" hidden="1">{#N/A,#N/A,FALSE,"CCTV"}</definedName>
    <definedName name="gfjgfh" localSheetId="11" hidden="1">{#N/A,#N/A,FALSE,"CCTV"}</definedName>
    <definedName name="gfjgfh" localSheetId="13" hidden="1">{#N/A,#N/A,FALSE,"CCTV"}</definedName>
    <definedName name="gfjgfh" localSheetId="16" hidden="1">{#N/A,#N/A,FALSE,"CCTV"}</definedName>
    <definedName name="gfjgfh" localSheetId="21" hidden="1">{#N/A,#N/A,FALSE,"CCTV"}</definedName>
    <definedName name="gfjgfh" localSheetId="18" hidden="1">{#N/A,#N/A,FALSE,"CCTV"}</definedName>
    <definedName name="gfjgfh" localSheetId="19" hidden="1">{#N/A,#N/A,FALSE,"CCTV"}</definedName>
    <definedName name="gfjgfh" localSheetId="20" hidden="1">{#N/A,#N/A,FALSE,"CCTV"}</definedName>
    <definedName name="gfjgfh" localSheetId="22" hidden="1">{#N/A,#N/A,FALSE,"CCTV"}</definedName>
    <definedName name="gfjgfh" localSheetId="24" hidden="1">{#N/A,#N/A,FALSE,"CCTV"}</definedName>
    <definedName name="gfjgfh" localSheetId="28" hidden="1">{#N/A,#N/A,FALSE,"CCTV"}</definedName>
    <definedName name="gfjgfh" localSheetId="14" hidden="1">{#N/A,#N/A,FALSE,"CCTV"}</definedName>
    <definedName name="gfjgfh" hidden="1">{#N/A,#N/A,FALSE,"CCTV"}</definedName>
    <definedName name="gfjgfhfg" localSheetId="12" hidden="1">{#N/A,#N/A,FALSE,"CCTV"}</definedName>
    <definedName name="gfjgfhfg" localSheetId="11" hidden="1">{#N/A,#N/A,FALSE,"CCTV"}</definedName>
    <definedName name="gfjgfhfg" localSheetId="13" hidden="1">{#N/A,#N/A,FALSE,"CCTV"}</definedName>
    <definedName name="gfjgfhfg" localSheetId="16" hidden="1">{#N/A,#N/A,FALSE,"CCTV"}</definedName>
    <definedName name="gfjgfhfg" localSheetId="21" hidden="1">{#N/A,#N/A,FALSE,"CCTV"}</definedName>
    <definedName name="gfjgfhfg" localSheetId="18" hidden="1">{#N/A,#N/A,FALSE,"CCTV"}</definedName>
    <definedName name="gfjgfhfg" localSheetId="19" hidden="1">{#N/A,#N/A,FALSE,"CCTV"}</definedName>
    <definedName name="gfjgfhfg" localSheetId="20" hidden="1">{#N/A,#N/A,FALSE,"CCTV"}</definedName>
    <definedName name="gfjgfhfg" localSheetId="22" hidden="1">{#N/A,#N/A,FALSE,"CCTV"}</definedName>
    <definedName name="gfjgfhfg" localSheetId="24" hidden="1">{#N/A,#N/A,FALSE,"CCTV"}</definedName>
    <definedName name="gfjgfhfg" localSheetId="28" hidden="1">{#N/A,#N/A,FALSE,"CCTV"}</definedName>
    <definedName name="gfjgfhfg" localSheetId="14" hidden="1">{#N/A,#N/A,FALSE,"CCTV"}</definedName>
    <definedName name="gfjgfhfg" hidden="1">{#N/A,#N/A,FALSE,"CCTV"}</definedName>
    <definedName name="GFJGFJGH" localSheetId="12" hidden="1">{#N/A,#N/A,FALSE,"2~8번"}</definedName>
    <definedName name="GFJGFJGH" localSheetId="11" hidden="1">{#N/A,#N/A,FALSE,"2~8번"}</definedName>
    <definedName name="GFJGFJGH" localSheetId="13" hidden="1">{#N/A,#N/A,FALSE,"2~8번"}</definedName>
    <definedName name="GFJGFJGH" localSheetId="16" hidden="1">{#N/A,#N/A,FALSE,"2~8번"}</definedName>
    <definedName name="GFJGFJGH" localSheetId="21" hidden="1">{#N/A,#N/A,FALSE,"2~8번"}</definedName>
    <definedName name="GFJGFJGH" localSheetId="18" hidden="1">{#N/A,#N/A,FALSE,"2~8번"}</definedName>
    <definedName name="GFJGFJGH" localSheetId="19" hidden="1">{#N/A,#N/A,FALSE,"2~8번"}</definedName>
    <definedName name="GFJGFJGH" localSheetId="20" hidden="1">{#N/A,#N/A,FALSE,"2~8번"}</definedName>
    <definedName name="GFJGFJGH" localSheetId="22" hidden="1">{#N/A,#N/A,FALSE,"2~8번"}</definedName>
    <definedName name="GFJGFJGH" localSheetId="24" hidden="1">{#N/A,#N/A,FALSE,"2~8번"}</definedName>
    <definedName name="GFJGFJGH" localSheetId="28" hidden="1">{#N/A,#N/A,FALSE,"2~8번"}</definedName>
    <definedName name="GFJGFJGH" localSheetId="14" hidden="1">{#N/A,#N/A,FALSE,"2~8번"}</definedName>
    <definedName name="GFJGFJGH" hidden="1">{#N/A,#N/A,FALSE,"2~8번"}</definedName>
    <definedName name="GFJGFJRRJGH" localSheetId="12" hidden="1">{#N/A,#N/A,FALSE,"배수1"}</definedName>
    <definedName name="GFJGFJRRJGH" localSheetId="11" hidden="1">{#N/A,#N/A,FALSE,"배수1"}</definedName>
    <definedName name="GFJGFJRRJGH" localSheetId="13" hidden="1">{#N/A,#N/A,FALSE,"배수1"}</definedName>
    <definedName name="GFJGFJRRJGH" localSheetId="16" hidden="1">{#N/A,#N/A,FALSE,"배수1"}</definedName>
    <definedName name="GFJGFJRRJGH" localSheetId="21" hidden="1">{#N/A,#N/A,FALSE,"배수1"}</definedName>
    <definedName name="GFJGFJRRJGH" localSheetId="18" hidden="1">{#N/A,#N/A,FALSE,"배수1"}</definedName>
    <definedName name="GFJGFJRRJGH" localSheetId="19" hidden="1">{#N/A,#N/A,FALSE,"배수1"}</definedName>
    <definedName name="GFJGFJRRJGH" localSheetId="20" hidden="1">{#N/A,#N/A,FALSE,"배수1"}</definedName>
    <definedName name="GFJGFJRRJGH" localSheetId="22" hidden="1">{#N/A,#N/A,FALSE,"배수1"}</definedName>
    <definedName name="GFJGFJRRJGH" localSheetId="24" hidden="1">{#N/A,#N/A,FALSE,"배수1"}</definedName>
    <definedName name="GFJGFJRRJGH" localSheetId="28" hidden="1">{#N/A,#N/A,FALSE,"배수1"}</definedName>
    <definedName name="GFJGFJRRJGH" localSheetId="14" hidden="1">{#N/A,#N/A,FALSE,"배수1"}</definedName>
    <definedName name="GFJGFJRRJGH" hidden="1">{#N/A,#N/A,FALSE,"배수1"}</definedName>
    <definedName name="GFJHGFJGF" localSheetId="12" hidden="1">{#N/A,#N/A,FALSE,"혼합골재"}</definedName>
    <definedName name="GFJHGFJGF" localSheetId="11" hidden="1">{#N/A,#N/A,FALSE,"혼합골재"}</definedName>
    <definedName name="GFJHGFJGF" localSheetId="13" hidden="1">{#N/A,#N/A,FALSE,"혼합골재"}</definedName>
    <definedName name="GFJHGFJGF" localSheetId="16" hidden="1">{#N/A,#N/A,FALSE,"혼합골재"}</definedName>
    <definedName name="GFJHGFJGF" localSheetId="21" hidden="1">{#N/A,#N/A,FALSE,"혼합골재"}</definedName>
    <definedName name="GFJHGFJGF" localSheetId="18" hidden="1">{#N/A,#N/A,FALSE,"혼합골재"}</definedName>
    <definedName name="GFJHGFJGF" localSheetId="19" hidden="1">{#N/A,#N/A,FALSE,"혼합골재"}</definedName>
    <definedName name="GFJHGFJGF" localSheetId="20" hidden="1">{#N/A,#N/A,FALSE,"혼합골재"}</definedName>
    <definedName name="GFJHGFJGF" localSheetId="22" hidden="1">{#N/A,#N/A,FALSE,"혼합골재"}</definedName>
    <definedName name="GFJHGFJGF" localSheetId="24" hidden="1">{#N/A,#N/A,FALSE,"혼합골재"}</definedName>
    <definedName name="GFJHGFJGF" localSheetId="28" hidden="1">{#N/A,#N/A,FALSE,"혼합골재"}</definedName>
    <definedName name="GFJHGFJGF" localSheetId="14" hidden="1">{#N/A,#N/A,FALSE,"혼합골재"}</definedName>
    <definedName name="GFJHGFJGF" hidden="1">{#N/A,#N/A,FALSE,"혼합골재"}</definedName>
    <definedName name="GFJHJ" localSheetId="12" hidden="1">{"'Sheet1'!$L$16"}</definedName>
    <definedName name="GFJHJ" localSheetId="11" hidden="1">{"'Sheet1'!$L$16"}</definedName>
    <definedName name="GFJHJ" localSheetId="13" hidden="1">{"'Sheet1'!$L$16"}</definedName>
    <definedName name="GFJHJ" localSheetId="16" hidden="1">{"'Sheet1'!$L$16"}</definedName>
    <definedName name="GFJHJ" localSheetId="21" hidden="1">{"'Sheet1'!$L$16"}</definedName>
    <definedName name="GFJHJ" localSheetId="18" hidden="1">{"'Sheet1'!$L$16"}</definedName>
    <definedName name="GFJHJ" localSheetId="19" hidden="1">{"'Sheet1'!$L$16"}</definedName>
    <definedName name="GFJHJ" localSheetId="20" hidden="1">{"'Sheet1'!$L$16"}</definedName>
    <definedName name="GFJHJ" localSheetId="22" hidden="1">{"'Sheet1'!$L$16"}</definedName>
    <definedName name="GFJHJ" localSheetId="24" hidden="1">{"'Sheet1'!$L$16"}</definedName>
    <definedName name="GFJHJ" localSheetId="28" hidden="1">{"'Sheet1'!$L$16"}</definedName>
    <definedName name="GFJHJ" localSheetId="14" hidden="1">{"'Sheet1'!$L$16"}</definedName>
    <definedName name="GFJHJ" hidden="1">{"'Sheet1'!$L$16"}</definedName>
    <definedName name="gfjnfg" localSheetId="12" hidden="1">{"'Sheet1'!$L$16"}</definedName>
    <definedName name="gfjnfg" localSheetId="11" hidden="1">{"'Sheet1'!$L$16"}</definedName>
    <definedName name="gfjnfg" localSheetId="13" hidden="1">{"'Sheet1'!$L$16"}</definedName>
    <definedName name="gfjnfg" localSheetId="16" hidden="1">{"'Sheet1'!$L$16"}</definedName>
    <definedName name="gfjnfg" localSheetId="21" hidden="1">{"'Sheet1'!$L$16"}</definedName>
    <definedName name="gfjnfg" localSheetId="18" hidden="1">{"'Sheet1'!$L$16"}</definedName>
    <definedName name="gfjnfg" localSheetId="19" hidden="1">{"'Sheet1'!$L$16"}</definedName>
    <definedName name="gfjnfg" localSheetId="20" hidden="1">{"'Sheet1'!$L$16"}</definedName>
    <definedName name="gfjnfg" localSheetId="22" hidden="1">{"'Sheet1'!$L$16"}</definedName>
    <definedName name="gfjnfg" localSheetId="24" hidden="1">{"'Sheet1'!$L$16"}</definedName>
    <definedName name="gfjnfg" localSheetId="28" hidden="1">{"'Sheet1'!$L$16"}</definedName>
    <definedName name="gfjnfg" localSheetId="14" hidden="1">{"'Sheet1'!$L$16"}</definedName>
    <definedName name="gfjnfg" hidden="1">{"'Sheet1'!$L$16"}</definedName>
    <definedName name="gfnfm" hidden="1">#REF!</definedName>
    <definedName name="GFNGHFN" localSheetId="12" hidden="1">{"'Sheet1'!$L$16"}</definedName>
    <definedName name="GFNGHFN" localSheetId="11" hidden="1">{"'Sheet1'!$L$16"}</definedName>
    <definedName name="GFNGHFN" localSheetId="13" hidden="1">{"'Sheet1'!$L$16"}</definedName>
    <definedName name="GFNGHFN" localSheetId="16" hidden="1">{"'Sheet1'!$L$16"}</definedName>
    <definedName name="GFNGHFN" localSheetId="21" hidden="1">{"'Sheet1'!$L$16"}</definedName>
    <definedName name="GFNGHFN" localSheetId="18" hidden="1">{"'Sheet1'!$L$16"}</definedName>
    <definedName name="GFNGHFN" localSheetId="19" hidden="1">{"'Sheet1'!$L$16"}</definedName>
    <definedName name="GFNGHFN" localSheetId="20" hidden="1">{"'Sheet1'!$L$16"}</definedName>
    <definedName name="GFNGHFN" localSheetId="22" hidden="1">{"'Sheet1'!$L$16"}</definedName>
    <definedName name="GFNGHFN" localSheetId="24" hidden="1">{"'Sheet1'!$L$16"}</definedName>
    <definedName name="GFNGHFN" localSheetId="28" hidden="1">{"'Sheet1'!$L$16"}</definedName>
    <definedName name="GFNGHFN" localSheetId="14" hidden="1">{"'Sheet1'!$L$16"}</definedName>
    <definedName name="GFNGHFN" hidden="1">{"'Sheet1'!$L$16"}</definedName>
    <definedName name="GFRRJGH" localSheetId="12" hidden="1">{#N/A,#N/A,FALSE,"단가표지"}</definedName>
    <definedName name="GFRRJGH" localSheetId="11" hidden="1">{#N/A,#N/A,FALSE,"단가표지"}</definedName>
    <definedName name="GFRRJGH" localSheetId="13" hidden="1">{#N/A,#N/A,FALSE,"단가표지"}</definedName>
    <definedName name="GFRRJGH" localSheetId="16" hidden="1">{#N/A,#N/A,FALSE,"단가표지"}</definedName>
    <definedName name="GFRRJGH" localSheetId="21" hidden="1">{#N/A,#N/A,FALSE,"단가표지"}</definedName>
    <definedName name="GFRRJGH" localSheetId="18" hidden="1">{#N/A,#N/A,FALSE,"단가표지"}</definedName>
    <definedName name="GFRRJGH" localSheetId="19" hidden="1">{#N/A,#N/A,FALSE,"단가표지"}</definedName>
    <definedName name="GFRRJGH" localSheetId="20" hidden="1">{#N/A,#N/A,FALSE,"단가표지"}</definedName>
    <definedName name="GFRRJGH" localSheetId="22" hidden="1">{#N/A,#N/A,FALSE,"단가표지"}</definedName>
    <definedName name="GFRRJGH" localSheetId="24" hidden="1">{#N/A,#N/A,FALSE,"단가표지"}</definedName>
    <definedName name="GFRRJGH" localSheetId="28" hidden="1">{#N/A,#N/A,FALSE,"단가표지"}</definedName>
    <definedName name="GFRRJGH" localSheetId="14" hidden="1">{#N/A,#N/A,FALSE,"단가표지"}</definedName>
    <definedName name="GFRRJGH" hidden="1">{#N/A,#N/A,FALSE,"단가표지"}</definedName>
    <definedName name="GF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FSDFSF" localSheetId="12" hidden="1">{"'Sheet1'!$L$16"}</definedName>
    <definedName name="GFSDFSF" localSheetId="11" hidden="1">{"'Sheet1'!$L$16"}</definedName>
    <definedName name="GFSDFSF" localSheetId="13" hidden="1">{"'Sheet1'!$L$16"}</definedName>
    <definedName name="GFSDFSF" localSheetId="16" hidden="1">{"'Sheet1'!$L$16"}</definedName>
    <definedName name="GFSDFSF" localSheetId="21" hidden="1">{"'Sheet1'!$L$16"}</definedName>
    <definedName name="GFSDFSF" localSheetId="18" hidden="1">{"'Sheet1'!$L$16"}</definedName>
    <definedName name="GFSDFSF" localSheetId="19" hidden="1">{"'Sheet1'!$L$16"}</definedName>
    <definedName name="GFSDFSF" localSheetId="20" hidden="1">{"'Sheet1'!$L$16"}</definedName>
    <definedName name="GFSDFSF" localSheetId="22" hidden="1">{"'Sheet1'!$L$16"}</definedName>
    <definedName name="GFSDFSF" localSheetId="24" hidden="1">{"'Sheet1'!$L$16"}</definedName>
    <definedName name="GFSDFSF" localSheetId="28" hidden="1">{"'Sheet1'!$L$16"}</definedName>
    <definedName name="GFSDFSF" localSheetId="14" hidden="1">{"'Sheet1'!$L$16"}</definedName>
    <definedName name="GFSDFSF" hidden="1">{"'Sheet1'!$L$16"}</definedName>
    <definedName name="gfsfs" localSheetId="12" hidden="1">{"'Sheet1'!$L$16"}</definedName>
    <definedName name="gfsfs" localSheetId="11" hidden="1">{"'Sheet1'!$L$16"}</definedName>
    <definedName name="gfsfs" localSheetId="13" hidden="1">{"'Sheet1'!$L$16"}</definedName>
    <definedName name="gfsfs" localSheetId="16" hidden="1">{"'Sheet1'!$L$16"}</definedName>
    <definedName name="gfsfs" localSheetId="21" hidden="1">{"'Sheet1'!$L$16"}</definedName>
    <definedName name="gfsfs" localSheetId="18" hidden="1">{"'Sheet1'!$L$16"}</definedName>
    <definedName name="gfsfs" localSheetId="19" hidden="1">{"'Sheet1'!$L$16"}</definedName>
    <definedName name="gfsfs" localSheetId="20" hidden="1">{"'Sheet1'!$L$16"}</definedName>
    <definedName name="gfsfs" localSheetId="22" hidden="1">{"'Sheet1'!$L$16"}</definedName>
    <definedName name="gfsfs" localSheetId="24" hidden="1">{"'Sheet1'!$L$16"}</definedName>
    <definedName name="gfsfs" localSheetId="28" hidden="1">{"'Sheet1'!$L$16"}</definedName>
    <definedName name="gfsfs" localSheetId="14" hidden="1">{"'Sheet1'!$L$16"}</definedName>
    <definedName name="gfsfs" hidden="1">{"'Sheet1'!$L$16"}</definedName>
    <definedName name="gftrhgtrfhb" localSheetId="12" hidden="1">{#N/A,#N/A,FALSE,"기안지";#N/A,#N/A,FALSE,"통신지"}</definedName>
    <definedName name="gftrhgtrfhb" localSheetId="11" hidden="1">{#N/A,#N/A,FALSE,"기안지";#N/A,#N/A,FALSE,"통신지"}</definedName>
    <definedName name="gftrhgtrfhb" localSheetId="13" hidden="1">{#N/A,#N/A,FALSE,"기안지";#N/A,#N/A,FALSE,"통신지"}</definedName>
    <definedName name="gftrhgtrfhb" localSheetId="16" hidden="1">{#N/A,#N/A,FALSE,"기안지";#N/A,#N/A,FALSE,"통신지"}</definedName>
    <definedName name="gftrhgtrfhb" localSheetId="21" hidden="1">{#N/A,#N/A,FALSE,"기안지";#N/A,#N/A,FALSE,"통신지"}</definedName>
    <definedName name="gftrhgtrfhb" localSheetId="18" hidden="1">{#N/A,#N/A,FALSE,"기안지";#N/A,#N/A,FALSE,"통신지"}</definedName>
    <definedName name="gftrhgtrfhb" localSheetId="19" hidden="1">{#N/A,#N/A,FALSE,"기안지";#N/A,#N/A,FALSE,"통신지"}</definedName>
    <definedName name="gftrhgtrfhb" localSheetId="20" hidden="1">{#N/A,#N/A,FALSE,"기안지";#N/A,#N/A,FALSE,"통신지"}</definedName>
    <definedName name="gftrhgtrfhb" localSheetId="22" hidden="1">{#N/A,#N/A,FALSE,"기안지";#N/A,#N/A,FALSE,"통신지"}</definedName>
    <definedName name="gftrhgtrfhb" localSheetId="24" hidden="1">{#N/A,#N/A,FALSE,"기안지";#N/A,#N/A,FALSE,"통신지"}</definedName>
    <definedName name="gftrhgtrfhb" localSheetId="28" hidden="1">{#N/A,#N/A,FALSE,"기안지";#N/A,#N/A,FALSE,"통신지"}</definedName>
    <definedName name="gftrhgtrfhb" localSheetId="14" hidden="1">{#N/A,#N/A,FALSE,"기안지";#N/A,#N/A,FALSE,"통신지"}</definedName>
    <definedName name="gftrhgtrfhb" hidden="1">{#N/A,#N/A,FALSE,"기안지";#N/A,#N/A,FALSE,"통신지"}</definedName>
    <definedName name="gfxhfh" localSheetId="12" hidden="1">{"'Sheet1'!$L$16"}</definedName>
    <definedName name="gfxhfh" localSheetId="11" hidden="1">{"'Sheet1'!$L$16"}</definedName>
    <definedName name="gfxhfh" localSheetId="13" hidden="1">{"'Sheet1'!$L$16"}</definedName>
    <definedName name="gfxhfh" localSheetId="16" hidden="1">{"'Sheet1'!$L$16"}</definedName>
    <definedName name="gfxhfh" localSheetId="21" hidden="1">{"'Sheet1'!$L$16"}</definedName>
    <definedName name="gfxhfh" localSheetId="18" hidden="1">{"'Sheet1'!$L$16"}</definedName>
    <definedName name="gfxhfh" localSheetId="19" hidden="1">{"'Sheet1'!$L$16"}</definedName>
    <definedName name="gfxhfh" localSheetId="20" hidden="1">{"'Sheet1'!$L$16"}</definedName>
    <definedName name="gfxhfh" localSheetId="22" hidden="1">{"'Sheet1'!$L$16"}</definedName>
    <definedName name="gfxhfh" localSheetId="24" hidden="1">{"'Sheet1'!$L$16"}</definedName>
    <definedName name="gfxhfh" localSheetId="28" hidden="1">{"'Sheet1'!$L$16"}</definedName>
    <definedName name="gfxhfh" localSheetId="14" hidden="1">{"'Sheet1'!$L$16"}</definedName>
    <definedName name="gfxhfh" hidden="1">{"'Sheet1'!$L$16"}</definedName>
    <definedName name="gg" localSheetId="12" hidden="1">{"'Sheet1'!$L$16"}</definedName>
    <definedName name="gg" localSheetId="11" hidden="1">{"'Sheet1'!$L$16"}</definedName>
    <definedName name="gg" localSheetId="13" hidden="1">{"'Sheet1'!$L$16"}</definedName>
    <definedName name="gg" localSheetId="16" hidden="1">{"'Sheet1'!$L$16"}</definedName>
    <definedName name="gg" localSheetId="21" hidden="1">{"'Sheet1'!$L$16"}</definedName>
    <definedName name="gg" localSheetId="18" hidden="1">{"'Sheet1'!$L$16"}</definedName>
    <definedName name="gg" localSheetId="19" hidden="1">{"'Sheet1'!$L$16"}</definedName>
    <definedName name="gg" localSheetId="20" hidden="1">{"'Sheet1'!$L$16"}</definedName>
    <definedName name="gg" localSheetId="22" hidden="1">{"'Sheet1'!$L$16"}</definedName>
    <definedName name="gg" localSheetId="24" hidden="1">{"'Sheet1'!$L$16"}</definedName>
    <definedName name="gg" localSheetId="28" hidden="1">{"'Sheet1'!$L$16"}</definedName>
    <definedName name="gg" localSheetId="14" hidden="1">{"'Sheet1'!$L$16"}</definedName>
    <definedName name="gg" hidden="1">{"'Sheet1'!$L$16"}</definedName>
    <definedName name="gg66jj" hidden="1">#REF!</definedName>
    <definedName name="ggaq" localSheetId="12" hidden="1">{"Offgrid",#N/A,FALSE,"OFFGRID";"Region",#N/A,FALSE,"REGION";"Offgrid -2",#N/A,FALSE,"OFFGRID";"WTP",#N/A,FALSE,"WTP";"WTP -2",#N/A,FALSE,"WTP";"Project",#N/A,FALSE,"PROJECT";"Summary -2",#N/A,FALSE,"SUMMARY"}</definedName>
    <definedName name="ggaq" localSheetId="11" hidden="1">{"Offgrid",#N/A,FALSE,"OFFGRID";"Region",#N/A,FALSE,"REGION";"Offgrid -2",#N/A,FALSE,"OFFGRID";"WTP",#N/A,FALSE,"WTP";"WTP -2",#N/A,FALSE,"WTP";"Project",#N/A,FALSE,"PROJECT";"Summary -2",#N/A,FALSE,"SUMMARY"}</definedName>
    <definedName name="ggaq" localSheetId="13" hidden="1">{"Offgrid",#N/A,FALSE,"OFFGRID";"Region",#N/A,FALSE,"REGION";"Offgrid -2",#N/A,FALSE,"OFFGRID";"WTP",#N/A,FALSE,"WTP";"WTP -2",#N/A,FALSE,"WTP";"Project",#N/A,FALSE,"PROJECT";"Summary -2",#N/A,FALSE,"SUMMARY"}</definedName>
    <definedName name="ggaq" localSheetId="16" hidden="1">{"Offgrid",#N/A,FALSE,"OFFGRID";"Region",#N/A,FALSE,"REGION";"Offgrid -2",#N/A,FALSE,"OFFGRID";"WTP",#N/A,FALSE,"WTP";"WTP -2",#N/A,FALSE,"WTP";"Project",#N/A,FALSE,"PROJECT";"Summary -2",#N/A,FALSE,"SUMMARY"}</definedName>
    <definedName name="ggaq" localSheetId="21" hidden="1">{"Offgrid",#N/A,FALSE,"OFFGRID";"Region",#N/A,FALSE,"REGION";"Offgrid -2",#N/A,FALSE,"OFFGRID";"WTP",#N/A,FALSE,"WTP";"WTP -2",#N/A,FALSE,"WTP";"Project",#N/A,FALSE,"PROJECT";"Summary -2",#N/A,FALSE,"SUMMARY"}</definedName>
    <definedName name="ggaq" localSheetId="18" hidden="1">{"Offgrid",#N/A,FALSE,"OFFGRID";"Region",#N/A,FALSE,"REGION";"Offgrid -2",#N/A,FALSE,"OFFGRID";"WTP",#N/A,FALSE,"WTP";"WTP -2",#N/A,FALSE,"WTP";"Project",#N/A,FALSE,"PROJECT";"Summary -2",#N/A,FALSE,"SUMMARY"}</definedName>
    <definedName name="ggaq" localSheetId="19" hidden="1">{"Offgrid",#N/A,FALSE,"OFFGRID";"Region",#N/A,FALSE,"REGION";"Offgrid -2",#N/A,FALSE,"OFFGRID";"WTP",#N/A,FALSE,"WTP";"WTP -2",#N/A,FALSE,"WTP";"Project",#N/A,FALSE,"PROJECT";"Summary -2",#N/A,FALSE,"SUMMARY"}</definedName>
    <definedName name="ggaq" localSheetId="20" hidden="1">{"Offgrid",#N/A,FALSE,"OFFGRID";"Region",#N/A,FALSE,"REGION";"Offgrid -2",#N/A,FALSE,"OFFGRID";"WTP",#N/A,FALSE,"WTP";"WTP -2",#N/A,FALSE,"WTP";"Project",#N/A,FALSE,"PROJECT";"Summary -2",#N/A,FALSE,"SUMMARY"}</definedName>
    <definedName name="ggaq" localSheetId="22" hidden="1">{"Offgrid",#N/A,FALSE,"OFFGRID";"Region",#N/A,FALSE,"REGION";"Offgrid -2",#N/A,FALSE,"OFFGRID";"WTP",#N/A,FALSE,"WTP";"WTP -2",#N/A,FALSE,"WTP";"Project",#N/A,FALSE,"PROJECT";"Summary -2",#N/A,FALSE,"SUMMARY"}</definedName>
    <definedName name="ggaq" localSheetId="24" hidden="1">{"Offgrid",#N/A,FALSE,"OFFGRID";"Region",#N/A,FALSE,"REGION";"Offgrid -2",#N/A,FALSE,"OFFGRID";"WTP",#N/A,FALSE,"WTP";"WTP -2",#N/A,FALSE,"WTP";"Project",#N/A,FALSE,"PROJECT";"Summary -2",#N/A,FALSE,"SUMMARY"}</definedName>
    <definedName name="ggaq" localSheetId="28" hidden="1">{"Offgrid",#N/A,FALSE,"OFFGRID";"Region",#N/A,FALSE,"REGION";"Offgrid -2",#N/A,FALSE,"OFFGRID";"WTP",#N/A,FALSE,"WTP";"WTP -2",#N/A,FALSE,"WTP";"Project",#N/A,FALSE,"PROJECT";"Summary -2",#N/A,FALSE,"SUMMARY"}</definedName>
    <definedName name="ggaq" localSheetId="14" hidden="1">{"Offgrid",#N/A,FALSE,"OFFGRID";"Region",#N/A,FALSE,"REGION";"Offgrid -2",#N/A,FALSE,"OFFGRID";"WTP",#N/A,FALSE,"WTP";"WTP -2",#N/A,FALSE,"WTP";"Project",#N/A,FALSE,"PROJECT";"Summary -2",#N/A,FALSE,"SUMMARY"}</definedName>
    <definedName name="ggaq" hidden="1">{"Offgrid",#N/A,FALSE,"OFFGRID";"Region",#N/A,FALSE,"REGION";"Offgrid -2",#N/A,FALSE,"OFFGRID";"WTP",#N/A,FALSE,"WTP";"WTP -2",#N/A,FALSE,"WTP";"Project",#N/A,FALSE,"PROJECT";"Summary -2",#N/A,FALSE,"SUMMARY"}</definedName>
    <definedName name="GGBC1" localSheetId="12" hidden="1">{"'Sheet1'!$L$16"}</definedName>
    <definedName name="GGBC1" localSheetId="11" hidden="1">{"'Sheet1'!$L$16"}</definedName>
    <definedName name="GGBC1" localSheetId="13" hidden="1">{"'Sheet1'!$L$16"}</definedName>
    <definedName name="GGBC1" localSheetId="16" hidden="1">{"'Sheet1'!$L$16"}</definedName>
    <definedName name="GGBC1" localSheetId="21" hidden="1">{"'Sheet1'!$L$16"}</definedName>
    <definedName name="GGBC1" localSheetId="18" hidden="1">{"'Sheet1'!$L$16"}</definedName>
    <definedName name="GGBC1" localSheetId="19" hidden="1">{"'Sheet1'!$L$16"}</definedName>
    <definedName name="GGBC1" localSheetId="20" hidden="1">{"'Sheet1'!$L$16"}</definedName>
    <definedName name="GGBC1" localSheetId="22" hidden="1">{"'Sheet1'!$L$16"}</definedName>
    <definedName name="GGBC1" localSheetId="24" hidden="1">{"'Sheet1'!$L$16"}</definedName>
    <definedName name="GGBC1" localSheetId="28" hidden="1">{"'Sheet1'!$L$16"}</definedName>
    <definedName name="GGBC1" localSheetId="14" hidden="1">{"'Sheet1'!$L$16"}</definedName>
    <definedName name="GGBC1" hidden="1">{"'Sheet1'!$L$16"}</definedName>
    <definedName name="ggdf" localSheetId="12" hidden="1">{"'Sheet1'!$L$16"}</definedName>
    <definedName name="ggdf" localSheetId="11" hidden="1">{"'Sheet1'!$L$16"}</definedName>
    <definedName name="ggdf" localSheetId="13" hidden="1">{"'Sheet1'!$L$16"}</definedName>
    <definedName name="ggdf" localSheetId="16" hidden="1">{"'Sheet1'!$L$16"}</definedName>
    <definedName name="ggdf" localSheetId="21" hidden="1">{"'Sheet1'!$L$16"}</definedName>
    <definedName name="ggdf" localSheetId="18" hidden="1">{"'Sheet1'!$L$16"}</definedName>
    <definedName name="ggdf" localSheetId="19" hidden="1">{"'Sheet1'!$L$16"}</definedName>
    <definedName name="ggdf" localSheetId="20" hidden="1">{"'Sheet1'!$L$16"}</definedName>
    <definedName name="ggdf" localSheetId="22" hidden="1">{"'Sheet1'!$L$16"}</definedName>
    <definedName name="ggdf" localSheetId="24" hidden="1">{"'Sheet1'!$L$16"}</definedName>
    <definedName name="ggdf" localSheetId="28" hidden="1">{"'Sheet1'!$L$16"}</definedName>
    <definedName name="ggdf" localSheetId="14" hidden="1">{"'Sheet1'!$L$16"}</definedName>
    <definedName name="ggdf" hidden="1">{"'Sheet1'!$L$16"}</definedName>
    <definedName name="ggergerger" localSheetId="12" hidden="1">{#N/A,#N/A,TRUE,"BT M200 da 10x20"}</definedName>
    <definedName name="ggergerger" localSheetId="11" hidden="1">{#N/A,#N/A,TRUE,"BT M200 da 10x20"}</definedName>
    <definedName name="ggergerger" localSheetId="13" hidden="1">{#N/A,#N/A,TRUE,"BT M200 da 10x20"}</definedName>
    <definedName name="ggergerger" localSheetId="16" hidden="1">{#N/A,#N/A,TRUE,"BT M200 da 10x20"}</definedName>
    <definedName name="ggergerger" localSheetId="21" hidden="1">{#N/A,#N/A,TRUE,"BT M200 da 10x20"}</definedName>
    <definedName name="ggergerger" localSheetId="18" hidden="1">{#N/A,#N/A,TRUE,"BT M200 da 10x20"}</definedName>
    <definedName name="ggergerger" localSheetId="19" hidden="1">{#N/A,#N/A,TRUE,"BT M200 da 10x20"}</definedName>
    <definedName name="ggergerger" localSheetId="20" hidden="1">{#N/A,#N/A,TRUE,"BT M200 da 10x20"}</definedName>
    <definedName name="ggergerger" localSheetId="22" hidden="1">{#N/A,#N/A,TRUE,"BT M200 da 10x20"}</definedName>
    <definedName name="ggergerger" localSheetId="24" hidden="1">{#N/A,#N/A,TRUE,"BT M200 da 10x20"}</definedName>
    <definedName name="ggergerger" localSheetId="28" hidden="1">{#N/A,#N/A,TRUE,"BT M200 da 10x20"}</definedName>
    <definedName name="ggergerger" localSheetId="14" hidden="1">{#N/A,#N/A,TRUE,"BT M200 da 10x20"}</definedName>
    <definedName name="ggergerger" hidden="1">{#N/A,#N/A,TRUE,"BT M200 da 10x20"}</definedName>
    <definedName name="ggf" hidden="1">#N/A</definedName>
    <definedName name="ggfgfsghgs" hidden="1">#REF!</definedName>
    <definedName name="GGFGRG" hidden="1">#REF!</definedName>
    <definedName name="ggfhgfshgh" localSheetId="12" hidden="1">{#N/A,#N/A,FALSE,"포장2"}</definedName>
    <definedName name="ggfhgfshgh" localSheetId="11" hidden="1">{#N/A,#N/A,FALSE,"포장2"}</definedName>
    <definedName name="ggfhgfshgh" localSheetId="13" hidden="1">{#N/A,#N/A,FALSE,"포장2"}</definedName>
    <definedName name="ggfhgfshgh" localSheetId="16" hidden="1">{#N/A,#N/A,FALSE,"포장2"}</definedName>
    <definedName name="ggfhgfshgh" localSheetId="21" hidden="1">{#N/A,#N/A,FALSE,"포장2"}</definedName>
    <definedName name="ggfhgfshgh" localSheetId="18" hidden="1">{#N/A,#N/A,FALSE,"포장2"}</definedName>
    <definedName name="ggfhgfshgh" localSheetId="19" hidden="1">{#N/A,#N/A,FALSE,"포장2"}</definedName>
    <definedName name="ggfhgfshgh" localSheetId="20" hidden="1">{#N/A,#N/A,FALSE,"포장2"}</definedName>
    <definedName name="ggfhgfshgh" localSheetId="22" hidden="1">{#N/A,#N/A,FALSE,"포장2"}</definedName>
    <definedName name="ggfhgfshgh" localSheetId="24" hidden="1">{#N/A,#N/A,FALSE,"포장2"}</definedName>
    <definedName name="ggfhgfshgh" localSheetId="28" hidden="1">{#N/A,#N/A,FALSE,"포장2"}</definedName>
    <definedName name="ggfhgfshgh" localSheetId="14" hidden="1">{#N/A,#N/A,FALSE,"포장2"}</definedName>
    <definedName name="ggfhgfshgh" hidden="1">{#N/A,#N/A,FALSE,"포장2"}</definedName>
    <definedName name="GGG" localSheetId="12" hidden="1">{"'Sheet1'!$L$16"}</definedName>
    <definedName name="GGG" localSheetId="11" hidden="1">{"'Sheet1'!$L$16"}</definedName>
    <definedName name="GGG" localSheetId="13" hidden="1">{"'Sheet1'!$L$16"}</definedName>
    <definedName name="GGG" localSheetId="16" hidden="1">{"'Sheet1'!$L$16"}</definedName>
    <definedName name="GGG" localSheetId="21" hidden="1">{"'Sheet1'!$L$16"}</definedName>
    <definedName name="GGG" localSheetId="18" hidden="1">{"'Sheet1'!$L$16"}</definedName>
    <definedName name="GGG" localSheetId="19" hidden="1">{"'Sheet1'!$L$16"}</definedName>
    <definedName name="GGG" localSheetId="20" hidden="1">{"'Sheet1'!$L$16"}</definedName>
    <definedName name="GGG" localSheetId="22" hidden="1">{"'Sheet1'!$L$16"}</definedName>
    <definedName name="GGG" localSheetId="24" hidden="1">{"'Sheet1'!$L$16"}</definedName>
    <definedName name="GGG" localSheetId="28" hidden="1">{"'Sheet1'!$L$16"}</definedName>
    <definedName name="GGG" localSheetId="14" hidden="1">{"'Sheet1'!$L$16"}</definedName>
    <definedName name="GGG" hidden="1">{"'Sheet1'!$L$16"}</definedName>
    <definedName name="gggdgd" hidden="1">#REF!</definedName>
    <definedName name="ggger" localSheetId="12" hidden="1">{#N/A,#N/A,FALSE,"지침";#N/A,#N/A,FALSE,"환경분석";#N/A,#N/A,FALSE,"Sheet16"}</definedName>
    <definedName name="ggger" localSheetId="11" hidden="1">{#N/A,#N/A,FALSE,"지침";#N/A,#N/A,FALSE,"환경분석";#N/A,#N/A,FALSE,"Sheet16"}</definedName>
    <definedName name="ggger" localSheetId="13" hidden="1">{#N/A,#N/A,FALSE,"지침";#N/A,#N/A,FALSE,"환경분석";#N/A,#N/A,FALSE,"Sheet16"}</definedName>
    <definedName name="ggger" localSheetId="16" hidden="1">{#N/A,#N/A,FALSE,"지침";#N/A,#N/A,FALSE,"환경분석";#N/A,#N/A,FALSE,"Sheet16"}</definedName>
    <definedName name="ggger" localSheetId="21" hidden="1">{#N/A,#N/A,FALSE,"지침";#N/A,#N/A,FALSE,"환경분석";#N/A,#N/A,FALSE,"Sheet16"}</definedName>
    <definedName name="ggger" localSheetId="18" hidden="1">{#N/A,#N/A,FALSE,"지침";#N/A,#N/A,FALSE,"환경분석";#N/A,#N/A,FALSE,"Sheet16"}</definedName>
    <definedName name="ggger" localSheetId="19" hidden="1">{#N/A,#N/A,FALSE,"지침";#N/A,#N/A,FALSE,"환경분석";#N/A,#N/A,FALSE,"Sheet16"}</definedName>
    <definedName name="ggger" localSheetId="20" hidden="1">{#N/A,#N/A,FALSE,"지침";#N/A,#N/A,FALSE,"환경분석";#N/A,#N/A,FALSE,"Sheet16"}</definedName>
    <definedName name="ggger" localSheetId="22" hidden="1">{#N/A,#N/A,FALSE,"지침";#N/A,#N/A,FALSE,"환경분석";#N/A,#N/A,FALSE,"Sheet16"}</definedName>
    <definedName name="ggger" localSheetId="24" hidden="1">{#N/A,#N/A,FALSE,"지침";#N/A,#N/A,FALSE,"환경분석";#N/A,#N/A,FALSE,"Sheet16"}</definedName>
    <definedName name="ggger" localSheetId="28" hidden="1">{#N/A,#N/A,FALSE,"지침";#N/A,#N/A,FALSE,"환경분석";#N/A,#N/A,FALSE,"Sheet16"}</definedName>
    <definedName name="ggger" localSheetId="14" hidden="1">{#N/A,#N/A,FALSE,"지침";#N/A,#N/A,FALSE,"환경분석";#N/A,#N/A,FALSE,"Sheet16"}</definedName>
    <definedName name="ggger" hidden="1">{#N/A,#N/A,FALSE,"지침";#N/A,#N/A,FALSE,"환경분석";#N/A,#N/A,FALSE,"Sheet16"}</definedName>
    <definedName name="gggfdgdfg" hidden="1">#REF!</definedName>
    <definedName name="gggfh" hidden="1">#REF!</definedName>
    <definedName name="gggg" localSheetId="12" hidden="1">{"'Sheet1'!$L$16"}</definedName>
    <definedName name="gggg" localSheetId="11" hidden="1">{"'Sheet1'!$L$16"}</definedName>
    <definedName name="gggg" localSheetId="13" hidden="1">{"'Sheet1'!$L$16"}</definedName>
    <definedName name="gggg" localSheetId="16" hidden="1">{"'Sheet1'!$L$16"}</definedName>
    <definedName name="gggg" localSheetId="21" hidden="1">{"'Sheet1'!$L$16"}</definedName>
    <definedName name="gggg" localSheetId="18" hidden="1">{"'Sheet1'!$L$16"}</definedName>
    <definedName name="gggg" localSheetId="19" hidden="1">{"'Sheet1'!$L$16"}</definedName>
    <definedName name="gggg" localSheetId="20" hidden="1">{"'Sheet1'!$L$16"}</definedName>
    <definedName name="gggg" localSheetId="22" hidden="1">{"'Sheet1'!$L$16"}</definedName>
    <definedName name="gggg" localSheetId="24" hidden="1">{"'Sheet1'!$L$16"}</definedName>
    <definedName name="gggg" localSheetId="28" hidden="1">{"'Sheet1'!$L$16"}</definedName>
    <definedName name="gggg" localSheetId="14" hidden="1">{"'Sheet1'!$L$16"}</definedName>
    <definedName name="gggg" hidden="1">{"'Sheet1'!$L$16"}</definedName>
    <definedName name="gggg23232" hidden="1">#REF!</definedName>
    <definedName name="ggggg" localSheetId="12" hidden="1">{#N/A,#N/A,TRUE,"Cover Memo";"Ride Estimate",#N/A,TRUE,"Change Summary";"Ride Estimate",#N/A,TRUE,"Estimate Summary";"Ride Estimate",#N/A,TRUE,"Dept. Summary";"Ride Estimate",#N/A,TRUE,"DOW Detail"}</definedName>
    <definedName name="ggggg" localSheetId="11" hidden="1">{#N/A,#N/A,TRUE,"Cover Memo";"Ride Estimate",#N/A,TRUE,"Change Summary";"Ride Estimate",#N/A,TRUE,"Estimate Summary";"Ride Estimate",#N/A,TRUE,"Dept. Summary";"Ride Estimate",#N/A,TRUE,"DOW Detail"}</definedName>
    <definedName name="ggggg" localSheetId="13" hidden="1">{#N/A,#N/A,TRUE,"Cover Memo";"Ride Estimate",#N/A,TRUE,"Change Summary";"Ride Estimate",#N/A,TRUE,"Estimate Summary";"Ride Estimate",#N/A,TRUE,"Dept. Summary";"Ride Estimate",#N/A,TRUE,"DOW Detail"}</definedName>
    <definedName name="ggggg" localSheetId="16" hidden="1">{#N/A,#N/A,TRUE,"Cover Memo";"Ride Estimate",#N/A,TRUE,"Change Summary";"Ride Estimate",#N/A,TRUE,"Estimate Summary";"Ride Estimate",#N/A,TRUE,"Dept. Summary";"Ride Estimate",#N/A,TRUE,"DOW Detail"}</definedName>
    <definedName name="ggggg" localSheetId="21" hidden="1">{#N/A,#N/A,TRUE,"Cover Memo";"Ride Estimate",#N/A,TRUE,"Change Summary";"Ride Estimate",#N/A,TRUE,"Estimate Summary";"Ride Estimate",#N/A,TRUE,"Dept. Summary";"Ride Estimate",#N/A,TRUE,"DOW Detail"}</definedName>
    <definedName name="ggggg" localSheetId="18" hidden="1">{#N/A,#N/A,TRUE,"Cover Memo";"Ride Estimate",#N/A,TRUE,"Change Summary";"Ride Estimate",#N/A,TRUE,"Estimate Summary";"Ride Estimate",#N/A,TRUE,"Dept. Summary";"Ride Estimate",#N/A,TRUE,"DOW Detail"}</definedName>
    <definedName name="ggggg" localSheetId="19" hidden="1">{#N/A,#N/A,TRUE,"Cover Memo";"Ride Estimate",#N/A,TRUE,"Change Summary";"Ride Estimate",#N/A,TRUE,"Estimate Summary";"Ride Estimate",#N/A,TRUE,"Dept. Summary";"Ride Estimate",#N/A,TRUE,"DOW Detail"}</definedName>
    <definedName name="ggggg" localSheetId="20" hidden="1">{#N/A,#N/A,TRUE,"Cover Memo";"Ride Estimate",#N/A,TRUE,"Change Summary";"Ride Estimate",#N/A,TRUE,"Estimate Summary";"Ride Estimate",#N/A,TRUE,"Dept. Summary";"Ride Estimate",#N/A,TRUE,"DOW Detail"}</definedName>
    <definedName name="ggggg" localSheetId="22" hidden="1">{#N/A,#N/A,TRUE,"Cover Memo";"Ride Estimate",#N/A,TRUE,"Change Summary";"Ride Estimate",#N/A,TRUE,"Estimate Summary";"Ride Estimate",#N/A,TRUE,"Dept. Summary";"Ride Estimate",#N/A,TRUE,"DOW Detail"}</definedName>
    <definedName name="ggggg" localSheetId="24" hidden="1">{#N/A,#N/A,TRUE,"Cover Memo";"Ride Estimate",#N/A,TRUE,"Change Summary";"Ride Estimate",#N/A,TRUE,"Estimate Summary";"Ride Estimate",#N/A,TRUE,"Dept. Summary";"Ride Estimate",#N/A,TRUE,"DOW Detail"}</definedName>
    <definedName name="ggggg" localSheetId="28" hidden="1">{#N/A,#N/A,TRUE,"Cover Memo";"Ride Estimate",#N/A,TRUE,"Change Summary";"Ride Estimate",#N/A,TRUE,"Estimate Summary";"Ride Estimate",#N/A,TRUE,"Dept. Summary";"Ride Estimate",#N/A,TRUE,"DOW Detail"}</definedName>
    <definedName name="ggggg" localSheetId="14" hidden="1">{#N/A,#N/A,TRUE,"Cover Memo";"Ride Estimate",#N/A,TRUE,"Change Summary";"Ride Estimate",#N/A,TRUE,"Estimate Summary";"Ride Estimate",#N/A,TRUE,"Dept. Summary";"Ride Estimate",#N/A,TRUE,"DOW Detail"}</definedName>
    <definedName name="ggggg" hidden="1">{#N/A,#N/A,TRUE,"Cover Memo";"Ride Estimate",#N/A,TRUE,"Change Summary";"Ride Estimate",#N/A,TRUE,"Estimate Summary";"Ride Estimate",#N/A,TRUE,"Dept. Summary";"Ride Estimate",#N/A,TRUE,"DOW Detail"}</definedName>
    <definedName name="GGGGGG" hidden="1">#REF!</definedName>
    <definedName name="ggggggg" localSheetId="12" hidden="1">{#N/A,#N/A,TRUE,"Krycí list"}</definedName>
    <definedName name="ggggggg" localSheetId="11" hidden="1">{#N/A,#N/A,TRUE,"Krycí list"}</definedName>
    <definedName name="ggggggg" localSheetId="13" hidden="1">{#N/A,#N/A,TRUE,"Krycí list"}</definedName>
    <definedName name="ggggggg" localSheetId="16" hidden="1">{#N/A,#N/A,TRUE,"Krycí list"}</definedName>
    <definedName name="ggggggg" localSheetId="21" hidden="1">{#N/A,#N/A,TRUE,"Krycí list"}</definedName>
    <definedName name="ggggggg" localSheetId="18" hidden="1">{#N/A,#N/A,TRUE,"Krycí list"}</definedName>
    <definedName name="ggggggg" localSheetId="19" hidden="1">{#N/A,#N/A,TRUE,"Krycí list"}</definedName>
    <definedName name="ggggggg" localSheetId="20" hidden="1">{#N/A,#N/A,TRUE,"Krycí list"}</definedName>
    <definedName name="ggggggg" localSheetId="22" hidden="1">{#N/A,#N/A,TRUE,"Krycí list"}</definedName>
    <definedName name="ggggggg" localSheetId="24" hidden="1">{#N/A,#N/A,TRUE,"Krycí list"}</definedName>
    <definedName name="ggggggg" localSheetId="28" hidden="1">{#N/A,#N/A,TRUE,"Krycí list"}</definedName>
    <definedName name="ggggggg" localSheetId="14" hidden="1">{#N/A,#N/A,TRUE,"Krycí list"}</definedName>
    <definedName name="ggggggg" hidden="1">{#N/A,#N/A,TRUE,"Krycí list"}</definedName>
    <definedName name="gggppiou" localSheetId="12" hidden="1">{#N/A,#N/A,FALSE,"Chi tiÆt"}</definedName>
    <definedName name="gggppiou" localSheetId="11" hidden="1">{#N/A,#N/A,FALSE,"Chi tiÆt"}</definedName>
    <definedName name="gggppiou" localSheetId="13" hidden="1">{#N/A,#N/A,FALSE,"Chi tiÆt"}</definedName>
    <definedName name="gggppiou" localSheetId="16" hidden="1">{#N/A,#N/A,FALSE,"Chi tiÆt"}</definedName>
    <definedName name="gggppiou" localSheetId="21" hidden="1">{#N/A,#N/A,FALSE,"Chi tiÆt"}</definedName>
    <definedName name="gggppiou" localSheetId="18" hidden="1">{#N/A,#N/A,FALSE,"Chi tiÆt"}</definedName>
    <definedName name="gggppiou" localSheetId="19" hidden="1">{#N/A,#N/A,FALSE,"Chi tiÆt"}</definedName>
    <definedName name="gggppiou" localSheetId="20" hidden="1">{#N/A,#N/A,FALSE,"Chi tiÆt"}</definedName>
    <definedName name="gggppiou" localSheetId="22" hidden="1">{#N/A,#N/A,FALSE,"Chi tiÆt"}</definedName>
    <definedName name="gggppiou" localSheetId="24" hidden="1">{#N/A,#N/A,FALSE,"Chi tiÆt"}</definedName>
    <definedName name="gggppiou" localSheetId="28" hidden="1">{#N/A,#N/A,FALSE,"Chi tiÆt"}</definedName>
    <definedName name="gggppiou" localSheetId="14" hidden="1">{#N/A,#N/A,FALSE,"Chi tiÆt"}</definedName>
    <definedName name="gggppiou" hidden="1">{#N/A,#N/A,FALSE,"Chi tiÆt"}</definedName>
    <definedName name="GGGTR"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hh" localSheetId="12" hidden="1">{"'Sheet1'!$L$16"}</definedName>
    <definedName name="gghh" localSheetId="11" hidden="1">{"'Sheet1'!$L$16"}</definedName>
    <definedName name="gghh" localSheetId="13" hidden="1">{"'Sheet1'!$L$16"}</definedName>
    <definedName name="gghh" localSheetId="16" hidden="1">{"'Sheet1'!$L$16"}</definedName>
    <definedName name="gghh" localSheetId="21" hidden="1">{"'Sheet1'!$L$16"}</definedName>
    <definedName name="gghh" localSheetId="18" hidden="1">{"'Sheet1'!$L$16"}</definedName>
    <definedName name="gghh" localSheetId="19" hidden="1">{"'Sheet1'!$L$16"}</definedName>
    <definedName name="gghh" localSheetId="20" hidden="1">{"'Sheet1'!$L$16"}</definedName>
    <definedName name="gghh" localSheetId="22" hidden="1">{"'Sheet1'!$L$16"}</definedName>
    <definedName name="gghh" localSheetId="24" hidden="1">{"'Sheet1'!$L$16"}</definedName>
    <definedName name="gghh" localSheetId="28" hidden="1">{"'Sheet1'!$L$16"}</definedName>
    <definedName name="gghh" localSheetId="14" hidden="1">{"'Sheet1'!$L$16"}</definedName>
    <definedName name="gghh" hidden="1">{"'Sheet1'!$L$16"}</definedName>
    <definedName name="gghhjhj" localSheetId="12" hidden="1">{#N/A,#N/A,FALSE,"CCTV"}</definedName>
    <definedName name="gghhjhj" localSheetId="11" hidden="1">{#N/A,#N/A,FALSE,"CCTV"}</definedName>
    <definedName name="gghhjhj" localSheetId="13" hidden="1">{#N/A,#N/A,FALSE,"CCTV"}</definedName>
    <definedName name="gghhjhj" localSheetId="16" hidden="1">{#N/A,#N/A,FALSE,"CCTV"}</definedName>
    <definedName name="gghhjhj" localSheetId="21" hidden="1">{#N/A,#N/A,FALSE,"CCTV"}</definedName>
    <definedName name="gghhjhj" localSheetId="18" hidden="1">{#N/A,#N/A,FALSE,"CCTV"}</definedName>
    <definedName name="gghhjhj" localSheetId="19" hidden="1">{#N/A,#N/A,FALSE,"CCTV"}</definedName>
    <definedName name="gghhjhj" localSheetId="20" hidden="1">{#N/A,#N/A,FALSE,"CCTV"}</definedName>
    <definedName name="gghhjhj" localSheetId="22" hidden="1">{#N/A,#N/A,FALSE,"CCTV"}</definedName>
    <definedName name="gghhjhj" localSheetId="24" hidden="1">{#N/A,#N/A,FALSE,"CCTV"}</definedName>
    <definedName name="gghhjhj" localSheetId="28" hidden="1">{#N/A,#N/A,FALSE,"CCTV"}</definedName>
    <definedName name="gghhjhj" localSheetId="14" hidden="1">{#N/A,#N/A,FALSE,"CCTV"}</definedName>
    <definedName name="gghhjhj" hidden="1">{#N/A,#N/A,FALSE,"CCTV"}</definedName>
    <definedName name="gghnfsn" hidden="1">#REF!</definedName>
    <definedName name="ggngfnf" hidden="1">#REF!</definedName>
    <definedName name="GGRGH" localSheetId="12" hidden="1">{"'Sheet1'!$L$16"}</definedName>
    <definedName name="GGRGH" localSheetId="11" hidden="1">{"'Sheet1'!$L$16"}</definedName>
    <definedName name="GGRGH" localSheetId="13" hidden="1">{"'Sheet1'!$L$16"}</definedName>
    <definedName name="GGRGH" localSheetId="16" hidden="1">{"'Sheet1'!$L$16"}</definedName>
    <definedName name="GGRGH" localSheetId="21" hidden="1">{"'Sheet1'!$L$16"}</definedName>
    <definedName name="GGRGH" localSheetId="18" hidden="1">{"'Sheet1'!$L$16"}</definedName>
    <definedName name="GGRGH" localSheetId="19" hidden="1">{"'Sheet1'!$L$16"}</definedName>
    <definedName name="GGRGH" localSheetId="20" hidden="1">{"'Sheet1'!$L$16"}</definedName>
    <definedName name="GGRGH" localSheetId="22" hidden="1">{"'Sheet1'!$L$16"}</definedName>
    <definedName name="GGRGH" localSheetId="24" hidden="1">{"'Sheet1'!$L$16"}</definedName>
    <definedName name="GGRGH" localSheetId="28" hidden="1">{"'Sheet1'!$L$16"}</definedName>
    <definedName name="GGRGH" localSheetId="14" hidden="1">{"'Sheet1'!$L$16"}</definedName>
    <definedName name="GGRGH" hidden="1">{"'Sheet1'!$L$16"}</definedName>
    <definedName name="ggse" localSheetId="12" hidden="1">{"'Sheet1'!$L$16"}</definedName>
    <definedName name="ggse" localSheetId="11" hidden="1">{"'Sheet1'!$L$16"}</definedName>
    <definedName name="ggse" localSheetId="13" hidden="1">{"'Sheet1'!$L$16"}</definedName>
    <definedName name="ggse" localSheetId="16" hidden="1">{"'Sheet1'!$L$16"}</definedName>
    <definedName name="ggse" localSheetId="21" hidden="1">{"'Sheet1'!$L$16"}</definedName>
    <definedName name="ggse" localSheetId="18" hidden="1">{"'Sheet1'!$L$16"}</definedName>
    <definedName name="ggse" localSheetId="19" hidden="1">{"'Sheet1'!$L$16"}</definedName>
    <definedName name="ggse" localSheetId="20" hidden="1">{"'Sheet1'!$L$16"}</definedName>
    <definedName name="ggse" localSheetId="22" hidden="1">{"'Sheet1'!$L$16"}</definedName>
    <definedName name="ggse" localSheetId="24" hidden="1">{"'Sheet1'!$L$16"}</definedName>
    <definedName name="ggse" localSheetId="28" hidden="1">{"'Sheet1'!$L$16"}</definedName>
    <definedName name="ggse" localSheetId="14" hidden="1">{"'Sheet1'!$L$16"}</definedName>
    <definedName name="ggse" hidden="1">{"'Sheet1'!$L$16"}</definedName>
    <definedName name="ggsf" hidden="1">#REF!</definedName>
    <definedName name="ggss" localSheetId="12" hidden="1">{"'Sheet1'!$L$16"}</definedName>
    <definedName name="ggss" localSheetId="11" hidden="1">{"'Sheet1'!$L$16"}</definedName>
    <definedName name="ggss" localSheetId="13" hidden="1">{"'Sheet1'!$L$16"}</definedName>
    <definedName name="ggss" localSheetId="16" hidden="1">{"'Sheet1'!$L$16"}</definedName>
    <definedName name="ggss" localSheetId="21" hidden="1">{"'Sheet1'!$L$16"}</definedName>
    <definedName name="ggss" localSheetId="18" hidden="1">{"'Sheet1'!$L$16"}</definedName>
    <definedName name="ggss" localSheetId="19" hidden="1">{"'Sheet1'!$L$16"}</definedName>
    <definedName name="ggss" localSheetId="20" hidden="1">{"'Sheet1'!$L$16"}</definedName>
    <definedName name="ggss" localSheetId="22" hidden="1">{"'Sheet1'!$L$16"}</definedName>
    <definedName name="ggss" localSheetId="24" hidden="1">{"'Sheet1'!$L$16"}</definedName>
    <definedName name="ggss" localSheetId="28" hidden="1">{"'Sheet1'!$L$16"}</definedName>
    <definedName name="ggss" localSheetId="14" hidden="1">{"'Sheet1'!$L$16"}</definedName>
    <definedName name="ggss" hidden="1">{"'Sheet1'!$L$16"}</definedName>
    <definedName name="GGTREW"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BDF" localSheetId="12" hidden="1">{#N/A,#N/A,FALSE,"Chi tiÆt"}</definedName>
    <definedName name="GHBDF" localSheetId="11" hidden="1">{#N/A,#N/A,FALSE,"Chi tiÆt"}</definedName>
    <definedName name="GHBDF" localSheetId="13" hidden="1">{#N/A,#N/A,FALSE,"Chi tiÆt"}</definedName>
    <definedName name="GHBDF" localSheetId="16" hidden="1">{#N/A,#N/A,FALSE,"Chi tiÆt"}</definedName>
    <definedName name="GHBDF" localSheetId="21" hidden="1">{#N/A,#N/A,FALSE,"Chi tiÆt"}</definedName>
    <definedName name="GHBDF" localSheetId="18" hidden="1">{#N/A,#N/A,FALSE,"Chi tiÆt"}</definedName>
    <definedName name="GHBDF" localSheetId="19" hidden="1">{#N/A,#N/A,FALSE,"Chi tiÆt"}</definedName>
    <definedName name="GHBDF" localSheetId="20" hidden="1">{#N/A,#N/A,FALSE,"Chi tiÆt"}</definedName>
    <definedName name="GHBDF" localSheetId="22" hidden="1">{#N/A,#N/A,FALSE,"Chi tiÆt"}</definedName>
    <definedName name="GHBDF" localSheetId="24" hidden="1">{#N/A,#N/A,FALSE,"Chi tiÆt"}</definedName>
    <definedName name="GHBDF" localSheetId="28" hidden="1">{#N/A,#N/A,FALSE,"Chi tiÆt"}</definedName>
    <definedName name="GHBDF" localSheetId="14" hidden="1">{#N/A,#N/A,FALSE,"Chi tiÆt"}</definedName>
    <definedName name="GHBDF" hidden="1">{#N/A,#N/A,FALSE,"Chi tiÆt"}</definedName>
    <definedName name="ghd" localSheetId="12" hidden="1">{"'Sheet1'!$L$16"}</definedName>
    <definedName name="ghd" localSheetId="11" hidden="1">{"'Sheet1'!$L$16"}</definedName>
    <definedName name="ghd" localSheetId="13" hidden="1">{"'Sheet1'!$L$16"}</definedName>
    <definedName name="ghd" localSheetId="16" hidden="1">{"'Sheet1'!$L$16"}</definedName>
    <definedName name="ghd" localSheetId="21" hidden="1">{"'Sheet1'!$L$16"}</definedName>
    <definedName name="ghd" localSheetId="18" hidden="1">{"'Sheet1'!$L$16"}</definedName>
    <definedName name="ghd" localSheetId="19" hidden="1">{"'Sheet1'!$L$16"}</definedName>
    <definedName name="ghd" localSheetId="20" hidden="1">{"'Sheet1'!$L$16"}</definedName>
    <definedName name="ghd" localSheetId="22" hidden="1">{"'Sheet1'!$L$16"}</definedName>
    <definedName name="ghd" localSheetId="24" hidden="1">{"'Sheet1'!$L$16"}</definedName>
    <definedName name="ghd" localSheetId="28" hidden="1">{"'Sheet1'!$L$16"}</definedName>
    <definedName name="ghd" localSheetId="14" hidden="1">{"'Sheet1'!$L$16"}</definedName>
    <definedName name="ghd" hidden="1">{"'Sheet1'!$L$16"}</definedName>
    <definedName name="GHDF" localSheetId="12" hidden="1">{"'Sheet1'!$L$16"}</definedName>
    <definedName name="GHDF" localSheetId="11" hidden="1">{"'Sheet1'!$L$16"}</definedName>
    <definedName name="GHDF" localSheetId="13" hidden="1">{"'Sheet1'!$L$16"}</definedName>
    <definedName name="GHDF" localSheetId="16" hidden="1">{"'Sheet1'!$L$16"}</definedName>
    <definedName name="GHDF" localSheetId="21" hidden="1">{"'Sheet1'!$L$16"}</definedName>
    <definedName name="GHDF" localSheetId="18" hidden="1">{"'Sheet1'!$L$16"}</definedName>
    <definedName name="GHDF" localSheetId="19" hidden="1">{"'Sheet1'!$L$16"}</definedName>
    <definedName name="GHDF" localSheetId="20" hidden="1">{"'Sheet1'!$L$16"}</definedName>
    <definedName name="GHDF" localSheetId="22" hidden="1">{"'Sheet1'!$L$16"}</definedName>
    <definedName name="GHDF" localSheetId="24" hidden="1">{"'Sheet1'!$L$16"}</definedName>
    <definedName name="GHDF" localSheetId="28" hidden="1">{"'Sheet1'!$L$16"}</definedName>
    <definedName name="GHDF" localSheetId="14" hidden="1">{"'Sheet1'!$L$16"}</definedName>
    <definedName name="GHDF" hidden="1">{"'Sheet1'!$L$16"}</definedName>
    <definedName name="ghdfgdf" localSheetId="12" hidden="1">{"HK PR",#N/A,FALSE,"HK";"SUMMARY",#N/A,FALSE,"PAYROLL";"SUMMARY",#N/A,FALSE,"PAYROLL";"HK PR",#N/A,FALSE,"HK"}</definedName>
    <definedName name="ghdfgdf" localSheetId="11" hidden="1">{"HK PR",#N/A,FALSE,"HK";"SUMMARY",#N/A,FALSE,"PAYROLL";"SUMMARY",#N/A,FALSE,"PAYROLL";"HK PR",#N/A,FALSE,"HK"}</definedName>
    <definedName name="ghdfgdf" localSheetId="13" hidden="1">{"HK PR",#N/A,FALSE,"HK";"SUMMARY",#N/A,FALSE,"PAYROLL";"SUMMARY",#N/A,FALSE,"PAYROLL";"HK PR",#N/A,FALSE,"HK"}</definedName>
    <definedName name="ghdfgdf" localSheetId="16" hidden="1">{"HK PR",#N/A,FALSE,"HK";"SUMMARY",#N/A,FALSE,"PAYROLL";"SUMMARY",#N/A,FALSE,"PAYROLL";"HK PR",#N/A,FALSE,"HK"}</definedName>
    <definedName name="ghdfgdf" localSheetId="21" hidden="1">{"HK PR",#N/A,FALSE,"HK";"SUMMARY",#N/A,FALSE,"PAYROLL";"SUMMARY",#N/A,FALSE,"PAYROLL";"HK PR",#N/A,FALSE,"HK"}</definedName>
    <definedName name="ghdfgdf" localSheetId="18" hidden="1">{"HK PR",#N/A,FALSE,"HK";"SUMMARY",#N/A,FALSE,"PAYROLL";"SUMMARY",#N/A,FALSE,"PAYROLL";"HK PR",#N/A,FALSE,"HK"}</definedName>
    <definedName name="ghdfgdf" localSheetId="19" hidden="1">{"HK PR",#N/A,FALSE,"HK";"SUMMARY",#N/A,FALSE,"PAYROLL";"SUMMARY",#N/A,FALSE,"PAYROLL";"HK PR",#N/A,FALSE,"HK"}</definedName>
    <definedName name="ghdfgdf" localSheetId="20" hidden="1">{"HK PR",#N/A,FALSE,"HK";"SUMMARY",#N/A,FALSE,"PAYROLL";"SUMMARY",#N/A,FALSE,"PAYROLL";"HK PR",#N/A,FALSE,"HK"}</definedName>
    <definedName name="ghdfgdf" localSheetId="22" hidden="1">{"HK PR",#N/A,FALSE,"HK";"SUMMARY",#N/A,FALSE,"PAYROLL";"SUMMARY",#N/A,FALSE,"PAYROLL";"HK PR",#N/A,FALSE,"HK"}</definedName>
    <definedName name="ghdfgdf" localSheetId="24" hidden="1">{"HK PR",#N/A,FALSE,"HK";"SUMMARY",#N/A,FALSE,"PAYROLL";"SUMMARY",#N/A,FALSE,"PAYROLL";"HK PR",#N/A,FALSE,"HK"}</definedName>
    <definedName name="ghdfgdf" localSheetId="28" hidden="1">{"HK PR",#N/A,FALSE,"HK";"SUMMARY",#N/A,FALSE,"PAYROLL";"SUMMARY",#N/A,FALSE,"PAYROLL";"HK PR",#N/A,FALSE,"HK"}</definedName>
    <definedName name="ghdfgdf" localSheetId="14" hidden="1">{"HK PR",#N/A,FALSE,"HK";"SUMMARY",#N/A,FALSE,"PAYROLL";"SUMMARY",#N/A,FALSE,"PAYROLL";"HK PR",#N/A,FALSE,"HK"}</definedName>
    <definedName name="ghdfgdf" hidden="1">{"HK PR",#N/A,FALSE,"HK";"SUMMARY",#N/A,FALSE,"PAYROLL";"SUMMARY",#N/A,FALSE,"PAYROLL";"HK PR",#N/A,FALSE,"HK"}</definedName>
    <definedName name="ghdg" hidden="1">#REF!</definedName>
    <definedName name="ghdzsf" localSheetId="12" hidden="1">{"'Sheet1'!$L$16"}</definedName>
    <definedName name="ghdzsf" localSheetId="11" hidden="1">{"'Sheet1'!$L$16"}</definedName>
    <definedName name="ghdzsf" localSheetId="13" hidden="1">{"'Sheet1'!$L$16"}</definedName>
    <definedName name="ghdzsf" localSheetId="16" hidden="1">{"'Sheet1'!$L$16"}</definedName>
    <definedName name="ghdzsf" localSheetId="21" hidden="1">{"'Sheet1'!$L$16"}</definedName>
    <definedName name="ghdzsf" localSheetId="18" hidden="1">{"'Sheet1'!$L$16"}</definedName>
    <definedName name="ghdzsf" localSheetId="19" hidden="1">{"'Sheet1'!$L$16"}</definedName>
    <definedName name="ghdzsf" localSheetId="20" hidden="1">{"'Sheet1'!$L$16"}</definedName>
    <definedName name="ghdzsf" localSheetId="22" hidden="1">{"'Sheet1'!$L$16"}</definedName>
    <definedName name="ghdzsf" localSheetId="24" hidden="1">{"'Sheet1'!$L$16"}</definedName>
    <definedName name="ghdzsf" localSheetId="28" hidden="1">{"'Sheet1'!$L$16"}</definedName>
    <definedName name="ghdzsf" localSheetId="14" hidden="1">{"'Sheet1'!$L$16"}</definedName>
    <definedName name="ghdzsf" hidden="1">{"'Sheet1'!$L$16"}</definedName>
    <definedName name="ghf" localSheetId="12" hidden="1">{"'Sheet1'!$L$16"}</definedName>
    <definedName name="ghf" localSheetId="11" hidden="1">{"'Sheet1'!$L$16"}</definedName>
    <definedName name="ghf" localSheetId="13" hidden="1">{"'Sheet1'!$L$16"}</definedName>
    <definedName name="ghf" localSheetId="16" hidden="1">{"'Sheet1'!$L$16"}</definedName>
    <definedName name="ghf" localSheetId="21" hidden="1">{"'Sheet1'!$L$16"}</definedName>
    <definedName name="ghf" localSheetId="18" hidden="1">{"'Sheet1'!$L$16"}</definedName>
    <definedName name="ghf" localSheetId="19" hidden="1">{"'Sheet1'!$L$16"}</definedName>
    <definedName name="ghf" localSheetId="20" hidden="1">{"'Sheet1'!$L$16"}</definedName>
    <definedName name="ghf" localSheetId="22" hidden="1">{"'Sheet1'!$L$16"}</definedName>
    <definedName name="ghf" localSheetId="24" hidden="1">{"'Sheet1'!$L$16"}</definedName>
    <definedName name="ghf" localSheetId="28" hidden="1">{"'Sheet1'!$L$16"}</definedName>
    <definedName name="ghf" localSheetId="14" hidden="1">{"'Sheet1'!$L$16"}</definedName>
    <definedName name="ghf" hidden="1">{"'Sheet1'!$L$16"}</definedName>
    <definedName name="ghfdshf" localSheetId="12" hidden="1">{#N/A,#N/A,FALSE,"Chi tiÆt"}</definedName>
    <definedName name="ghfdshf" localSheetId="11" hidden="1">{#N/A,#N/A,FALSE,"Chi tiÆt"}</definedName>
    <definedName name="ghfdshf" localSheetId="13" hidden="1">{#N/A,#N/A,FALSE,"Chi tiÆt"}</definedName>
    <definedName name="ghfdshf" localSheetId="16" hidden="1">{#N/A,#N/A,FALSE,"Chi tiÆt"}</definedName>
    <definedName name="ghfdshf" localSheetId="21" hidden="1">{#N/A,#N/A,FALSE,"Chi tiÆt"}</definedName>
    <definedName name="ghfdshf" localSheetId="18" hidden="1">{#N/A,#N/A,FALSE,"Chi tiÆt"}</definedName>
    <definedName name="ghfdshf" localSheetId="19" hidden="1">{#N/A,#N/A,FALSE,"Chi tiÆt"}</definedName>
    <definedName name="ghfdshf" localSheetId="20" hidden="1">{#N/A,#N/A,FALSE,"Chi tiÆt"}</definedName>
    <definedName name="ghfdshf" localSheetId="22" hidden="1">{#N/A,#N/A,FALSE,"Chi tiÆt"}</definedName>
    <definedName name="ghfdshf" localSheetId="24" hidden="1">{#N/A,#N/A,FALSE,"Chi tiÆt"}</definedName>
    <definedName name="ghfdshf" localSheetId="28" hidden="1">{#N/A,#N/A,FALSE,"Chi tiÆt"}</definedName>
    <definedName name="ghfdshf" localSheetId="14" hidden="1">{#N/A,#N/A,FALSE,"Chi tiÆt"}</definedName>
    <definedName name="ghfdshf" hidden="1">{#N/A,#N/A,FALSE,"Chi tiÆt"}</definedName>
    <definedName name="ghfg" localSheetId="12" hidden="1">{#N/A,#N/A,FALSE,"CCTV"}</definedName>
    <definedName name="ghfg" localSheetId="11" hidden="1">{#N/A,#N/A,FALSE,"CCTV"}</definedName>
    <definedName name="ghfg" localSheetId="13" hidden="1">{#N/A,#N/A,FALSE,"CCTV"}</definedName>
    <definedName name="ghfg" localSheetId="16" hidden="1">{#N/A,#N/A,FALSE,"CCTV"}</definedName>
    <definedName name="ghfg" localSheetId="21" hidden="1">{#N/A,#N/A,FALSE,"CCTV"}</definedName>
    <definedName name="ghfg" localSheetId="18" hidden="1">{#N/A,#N/A,FALSE,"CCTV"}</definedName>
    <definedName name="ghfg" localSheetId="19" hidden="1">{#N/A,#N/A,FALSE,"CCTV"}</definedName>
    <definedName name="ghfg" localSheetId="20" hidden="1">{#N/A,#N/A,FALSE,"CCTV"}</definedName>
    <definedName name="ghfg" localSheetId="22" hidden="1">{#N/A,#N/A,FALSE,"CCTV"}</definedName>
    <definedName name="ghfg" localSheetId="24" hidden="1">{#N/A,#N/A,FALSE,"CCTV"}</definedName>
    <definedName name="ghfg" localSheetId="28" hidden="1">{#N/A,#N/A,FALSE,"CCTV"}</definedName>
    <definedName name="ghfg" localSheetId="14" hidden="1">{#N/A,#N/A,FALSE,"CCTV"}</definedName>
    <definedName name="ghfg" hidden="1">{#N/A,#N/A,FALSE,"CCTV"}</definedName>
    <definedName name="ghfj" localSheetId="12" hidden="1">{#N/A,#N/A,FALSE,"Sheet6"}</definedName>
    <definedName name="ghfj" localSheetId="11" hidden="1">{#N/A,#N/A,FALSE,"Sheet6"}</definedName>
    <definedName name="ghfj" localSheetId="13" hidden="1">{#N/A,#N/A,FALSE,"Sheet6"}</definedName>
    <definedName name="ghfj" localSheetId="16" hidden="1">{#N/A,#N/A,FALSE,"Sheet6"}</definedName>
    <definedName name="ghfj" localSheetId="21" hidden="1">{#N/A,#N/A,FALSE,"Sheet6"}</definedName>
    <definedName name="ghfj" localSheetId="18" hidden="1">{#N/A,#N/A,FALSE,"Sheet6"}</definedName>
    <definedName name="ghfj" localSheetId="19" hidden="1">{#N/A,#N/A,FALSE,"Sheet6"}</definedName>
    <definedName name="ghfj" localSheetId="20" hidden="1">{#N/A,#N/A,FALSE,"Sheet6"}</definedName>
    <definedName name="ghfj" localSheetId="22" hidden="1">{#N/A,#N/A,FALSE,"Sheet6"}</definedName>
    <definedName name="ghfj" localSheetId="24" hidden="1">{#N/A,#N/A,FALSE,"Sheet6"}</definedName>
    <definedName name="ghfj" localSheetId="28" hidden="1">{#N/A,#N/A,FALSE,"Sheet6"}</definedName>
    <definedName name="ghfj" localSheetId="14" hidden="1">{#N/A,#N/A,FALSE,"Sheet6"}</definedName>
    <definedName name="ghfj" hidden="1">{#N/A,#N/A,FALSE,"Sheet6"}</definedName>
    <definedName name="ghfytr5t" hidden="1">#REF!</definedName>
    <definedName name="ghg" localSheetId="12" hidden="1">{"'Sheet1'!$L$16"}</definedName>
    <definedName name="ghg" localSheetId="11" hidden="1">{"'Sheet1'!$L$16"}</definedName>
    <definedName name="ghg" localSheetId="13" hidden="1">{"'Sheet1'!$L$16"}</definedName>
    <definedName name="ghg" localSheetId="16" hidden="1">{"'Sheet1'!$L$16"}</definedName>
    <definedName name="ghg" localSheetId="21" hidden="1">{"'Sheet1'!$L$16"}</definedName>
    <definedName name="ghg" localSheetId="18" hidden="1">{"'Sheet1'!$L$16"}</definedName>
    <definedName name="ghg" localSheetId="19" hidden="1">{"'Sheet1'!$L$16"}</definedName>
    <definedName name="ghg" localSheetId="20" hidden="1">{"'Sheet1'!$L$16"}</definedName>
    <definedName name="ghg" localSheetId="22" hidden="1">{"'Sheet1'!$L$16"}</definedName>
    <definedName name="ghg" localSheetId="24" hidden="1">{"'Sheet1'!$L$16"}</definedName>
    <definedName name="ghg" localSheetId="28" hidden="1">{"'Sheet1'!$L$16"}</definedName>
    <definedName name="ghg" localSheetId="14" hidden="1">{"'Sheet1'!$L$16"}</definedName>
    <definedName name="ghg" hidden="1">{"'Sheet1'!$L$16"}</definedName>
    <definedName name="GHGF" localSheetId="12" hidden="1">{#N/A,#N/A,FALSE,"Sheet6"}</definedName>
    <definedName name="GHGF" localSheetId="11" hidden="1">{#N/A,#N/A,FALSE,"Sheet6"}</definedName>
    <definedName name="GHGF" localSheetId="13" hidden="1">{#N/A,#N/A,FALSE,"Sheet6"}</definedName>
    <definedName name="GHGF" localSheetId="16" hidden="1">{#N/A,#N/A,FALSE,"Sheet6"}</definedName>
    <definedName name="GHGF" localSheetId="21" hidden="1">{#N/A,#N/A,FALSE,"Sheet6"}</definedName>
    <definedName name="GHGF" localSheetId="18" hidden="1">{#N/A,#N/A,FALSE,"Sheet6"}</definedName>
    <definedName name="GHGF" localSheetId="19" hidden="1">{#N/A,#N/A,FALSE,"Sheet6"}</definedName>
    <definedName name="GHGF" localSheetId="20" hidden="1">{#N/A,#N/A,FALSE,"Sheet6"}</definedName>
    <definedName name="GHGF" localSheetId="22" hidden="1">{#N/A,#N/A,FALSE,"Sheet6"}</definedName>
    <definedName name="GHGF" localSheetId="24" hidden="1">{#N/A,#N/A,FALSE,"Sheet6"}</definedName>
    <definedName name="GHGF" localSheetId="28" hidden="1">{#N/A,#N/A,FALSE,"Sheet6"}</definedName>
    <definedName name="GHGF" localSheetId="14" hidden="1">{#N/A,#N/A,FALSE,"Sheet6"}</definedName>
    <definedName name="GHGF" hidden="1">{#N/A,#N/A,FALSE,"Sheet6"}</definedName>
    <definedName name="ghgfh" localSheetId="12" hidden="1">{#N/A,#N/A,FALSE,"포장2"}</definedName>
    <definedName name="ghgfh" localSheetId="11" hidden="1">{#N/A,#N/A,FALSE,"포장2"}</definedName>
    <definedName name="ghgfh" localSheetId="13" hidden="1">{#N/A,#N/A,FALSE,"포장2"}</definedName>
    <definedName name="ghgfh" localSheetId="16" hidden="1">{#N/A,#N/A,FALSE,"포장2"}</definedName>
    <definedName name="ghgfh" localSheetId="21" hidden="1">{#N/A,#N/A,FALSE,"포장2"}</definedName>
    <definedName name="ghgfh" localSheetId="18" hidden="1">{#N/A,#N/A,FALSE,"포장2"}</definedName>
    <definedName name="ghgfh" localSheetId="19" hidden="1">{#N/A,#N/A,FALSE,"포장2"}</definedName>
    <definedName name="ghgfh" localSheetId="20" hidden="1">{#N/A,#N/A,FALSE,"포장2"}</definedName>
    <definedName name="ghgfh" localSheetId="22" hidden="1">{#N/A,#N/A,FALSE,"포장2"}</definedName>
    <definedName name="ghgfh" localSheetId="24" hidden="1">{#N/A,#N/A,FALSE,"포장2"}</definedName>
    <definedName name="ghgfh" localSheetId="28" hidden="1">{#N/A,#N/A,FALSE,"포장2"}</definedName>
    <definedName name="ghgfh" localSheetId="14" hidden="1">{#N/A,#N/A,FALSE,"포장2"}</definedName>
    <definedName name="ghgfh" hidden="1">{#N/A,#N/A,FALSE,"포장2"}</definedName>
    <definedName name="ghgg" hidden="1">#REF!</definedName>
    <definedName name="GHG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ghgh" hidden="1">#REF!</definedName>
    <definedName name="ghgj" localSheetId="12" hidden="1">{0}</definedName>
    <definedName name="ghgj" localSheetId="11" hidden="1">{0}</definedName>
    <definedName name="ghgj" localSheetId="13" hidden="1">{0}</definedName>
    <definedName name="ghgj" localSheetId="16" hidden="1">{0}</definedName>
    <definedName name="ghgj" localSheetId="21" hidden="1">{0}</definedName>
    <definedName name="ghgj" localSheetId="18" hidden="1">{0}</definedName>
    <definedName name="ghgj" localSheetId="19" hidden="1">{0}</definedName>
    <definedName name="ghgj" localSheetId="20" hidden="1">{0}</definedName>
    <definedName name="ghgj" localSheetId="22" hidden="1">{0}</definedName>
    <definedName name="ghgj" localSheetId="24" hidden="1">{0}</definedName>
    <definedName name="ghgj" localSheetId="28" hidden="1">{0}</definedName>
    <definedName name="ghgj" localSheetId="14" hidden="1">{0}</definedName>
    <definedName name="ghgj" hidden="1">{0}</definedName>
    <definedName name="ghgk" localSheetId="12" hidden="1">{0}</definedName>
    <definedName name="ghgk" localSheetId="11" hidden="1">{0}</definedName>
    <definedName name="ghgk" localSheetId="13" hidden="1">{0}</definedName>
    <definedName name="ghgk" localSheetId="16" hidden="1">{0}</definedName>
    <definedName name="ghgk" localSheetId="21" hidden="1">{0}</definedName>
    <definedName name="ghgk" localSheetId="18" hidden="1">{0}</definedName>
    <definedName name="ghgk" localSheetId="19" hidden="1">{0}</definedName>
    <definedName name="ghgk" localSheetId="20" hidden="1">{0}</definedName>
    <definedName name="ghgk" localSheetId="22" hidden="1">{0}</definedName>
    <definedName name="ghgk" localSheetId="24" hidden="1">{0}</definedName>
    <definedName name="ghgk" localSheetId="28" hidden="1">{0}</definedName>
    <definedName name="ghgk" localSheetId="14" hidden="1">{0}</definedName>
    <definedName name="ghgk" hidden="1">{0}</definedName>
    <definedName name="ghgthb" hidden="1">#REF!</definedName>
    <definedName name="ghh" localSheetId="12" hidden="1">{#N/A,#N/A,FALSE,"Chi tiÆt"}</definedName>
    <definedName name="ghh" localSheetId="11" hidden="1">{#N/A,#N/A,FALSE,"Chi tiÆt"}</definedName>
    <definedName name="ghh" localSheetId="13" hidden="1">{#N/A,#N/A,FALSE,"Chi tiÆt"}</definedName>
    <definedName name="ghh" localSheetId="16" hidden="1">{#N/A,#N/A,FALSE,"Chi tiÆt"}</definedName>
    <definedName name="ghh" localSheetId="21" hidden="1">{#N/A,#N/A,FALSE,"Chi tiÆt"}</definedName>
    <definedName name="ghh" localSheetId="18" hidden="1">{#N/A,#N/A,FALSE,"Chi tiÆt"}</definedName>
    <definedName name="ghh" localSheetId="19" hidden="1">{#N/A,#N/A,FALSE,"Chi tiÆt"}</definedName>
    <definedName name="ghh" localSheetId="20" hidden="1">{#N/A,#N/A,FALSE,"Chi tiÆt"}</definedName>
    <definedName name="ghh" localSheetId="22" hidden="1">{#N/A,#N/A,FALSE,"Chi tiÆt"}</definedName>
    <definedName name="ghh" localSheetId="24" hidden="1">{#N/A,#N/A,FALSE,"Chi tiÆt"}</definedName>
    <definedName name="ghh" localSheetId="28" hidden="1">{#N/A,#N/A,FALSE,"Chi tiÆt"}</definedName>
    <definedName name="ghh" localSheetId="14" hidden="1">{#N/A,#N/A,FALSE,"Chi tiÆt"}</definedName>
    <definedName name="ghh" hidden="1">{#N/A,#N/A,FALSE,"Chi tiÆt"}</definedName>
    <definedName name="ghhdsg" hidden="1">#REF!</definedName>
    <definedName name="ghhf" localSheetId="12" hidden="1">{#N/A,#N/A,FALSE,"Chi tiÆt"}</definedName>
    <definedName name="ghhf" localSheetId="11" hidden="1">{#N/A,#N/A,FALSE,"Chi tiÆt"}</definedName>
    <definedName name="ghhf" localSheetId="13" hidden="1">{#N/A,#N/A,FALSE,"Chi tiÆt"}</definedName>
    <definedName name="ghhf" localSheetId="16" hidden="1">{#N/A,#N/A,FALSE,"Chi tiÆt"}</definedName>
    <definedName name="ghhf" localSheetId="21" hidden="1">{#N/A,#N/A,FALSE,"Chi tiÆt"}</definedName>
    <definedName name="ghhf" localSheetId="18" hidden="1">{#N/A,#N/A,FALSE,"Chi tiÆt"}</definedName>
    <definedName name="ghhf" localSheetId="19" hidden="1">{#N/A,#N/A,FALSE,"Chi tiÆt"}</definedName>
    <definedName name="ghhf" localSheetId="20" hidden="1">{#N/A,#N/A,FALSE,"Chi tiÆt"}</definedName>
    <definedName name="ghhf" localSheetId="22" hidden="1">{#N/A,#N/A,FALSE,"Chi tiÆt"}</definedName>
    <definedName name="ghhf" localSheetId="24" hidden="1">{#N/A,#N/A,FALSE,"Chi tiÆt"}</definedName>
    <definedName name="ghhf" localSheetId="28" hidden="1">{#N/A,#N/A,FALSE,"Chi tiÆt"}</definedName>
    <definedName name="ghhf" localSheetId="14" hidden="1">{#N/A,#N/A,FALSE,"Chi tiÆt"}</definedName>
    <definedName name="ghhf" hidden="1">{#N/A,#N/A,FALSE,"Chi tiÆt"}</definedName>
    <definedName name="ghhgfj" hidden="1">#REF!</definedName>
    <definedName name="ghhh" localSheetId="12" hidden="1">{"'Sheet1'!$L$16"}</definedName>
    <definedName name="ghhh" localSheetId="11" hidden="1">{"'Sheet1'!$L$16"}</definedName>
    <definedName name="ghhh" localSheetId="13" hidden="1">{"'Sheet1'!$L$16"}</definedName>
    <definedName name="ghhh" localSheetId="16" hidden="1">{"'Sheet1'!$L$16"}</definedName>
    <definedName name="ghhh" localSheetId="21" hidden="1">{"'Sheet1'!$L$16"}</definedName>
    <definedName name="ghhh" localSheetId="18" hidden="1">{"'Sheet1'!$L$16"}</definedName>
    <definedName name="ghhh" localSheetId="19" hidden="1">{"'Sheet1'!$L$16"}</definedName>
    <definedName name="ghhh" localSheetId="20" hidden="1">{"'Sheet1'!$L$16"}</definedName>
    <definedName name="ghhh" localSheetId="22" hidden="1">{"'Sheet1'!$L$16"}</definedName>
    <definedName name="ghhh" localSheetId="24" hidden="1">{"'Sheet1'!$L$16"}</definedName>
    <definedName name="ghhh" localSheetId="28" hidden="1">{"'Sheet1'!$L$16"}</definedName>
    <definedName name="ghhh" localSheetId="14" hidden="1">{"'Sheet1'!$L$16"}</definedName>
    <definedName name="ghhh" hidden="1">{"'Sheet1'!$L$16"}</definedName>
    <definedName name="GHHHS" localSheetId="12" hidden="1">{"'Sheet1'!$L$16"}</definedName>
    <definedName name="GHHHS" localSheetId="11" hidden="1">{"'Sheet1'!$L$16"}</definedName>
    <definedName name="GHHHS" localSheetId="13" hidden="1">{"'Sheet1'!$L$16"}</definedName>
    <definedName name="GHHHS" localSheetId="16" hidden="1">{"'Sheet1'!$L$16"}</definedName>
    <definedName name="GHHHS" localSheetId="21" hidden="1">{"'Sheet1'!$L$16"}</definedName>
    <definedName name="GHHHS" localSheetId="18" hidden="1">{"'Sheet1'!$L$16"}</definedName>
    <definedName name="GHHHS" localSheetId="19" hidden="1">{"'Sheet1'!$L$16"}</definedName>
    <definedName name="GHHHS" localSheetId="20" hidden="1">{"'Sheet1'!$L$16"}</definedName>
    <definedName name="GHHHS" localSheetId="22" hidden="1">{"'Sheet1'!$L$16"}</definedName>
    <definedName name="GHHHS" localSheetId="24" hidden="1">{"'Sheet1'!$L$16"}</definedName>
    <definedName name="GHHHS" localSheetId="28" hidden="1">{"'Sheet1'!$L$16"}</definedName>
    <definedName name="GHHHS" localSheetId="14" hidden="1">{"'Sheet1'!$L$16"}</definedName>
    <definedName name="GHHHS" hidden="1">{"'Sheet1'!$L$16"}</definedName>
    <definedName name="ghhjd" localSheetId="12" hidden="1">{"'Sheet1'!$L$16"}</definedName>
    <definedName name="ghhjd" localSheetId="11" hidden="1">{"'Sheet1'!$L$16"}</definedName>
    <definedName name="ghhjd" localSheetId="13" hidden="1">{"'Sheet1'!$L$16"}</definedName>
    <definedName name="ghhjd" localSheetId="16" hidden="1">{"'Sheet1'!$L$16"}</definedName>
    <definedName name="ghhjd" localSheetId="21" hidden="1">{"'Sheet1'!$L$16"}</definedName>
    <definedName name="ghhjd" localSheetId="18" hidden="1">{"'Sheet1'!$L$16"}</definedName>
    <definedName name="ghhjd" localSheetId="19" hidden="1">{"'Sheet1'!$L$16"}</definedName>
    <definedName name="ghhjd" localSheetId="20" hidden="1">{"'Sheet1'!$L$16"}</definedName>
    <definedName name="ghhjd" localSheetId="22" hidden="1">{"'Sheet1'!$L$16"}</definedName>
    <definedName name="ghhjd" localSheetId="24" hidden="1">{"'Sheet1'!$L$16"}</definedName>
    <definedName name="ghhjd" localSheetId="28" hidden="1">{"'Sheet1'!$L$16"}</definedName>
    <definedName name="ghhjd" localSheetId="14" hidden="1">{"'Sheet1'!$L$16"}</definedName>
    <definedName name="ghhjd" hidden="1">{"'Sheet1'!$L$16"}</definedName>
    <definedName name="ghj" localSheetId="12">{"Bao-cao-tuan-xe-may1.xls","Bao-cao-tuan-xe-may.xls"}</definedName>
    <definedName name="ghj" localSheetId="11">{"Bao-cao-tuan-xe-may1.xls","Bao-cao-tuan-xe-may.xls"}</definedName>
    <definedName name="ghj" localSheetId="13">{"Bao-cao-tuan-xe-may1.xls","Bao-cao-tuan-xe-may.xls"}</definedName>
    <definedName name="ghj" localSheetId="16">{"Bao-cao-tuan-xe-may1.xls","Bao-cao-tuan-xe-may.xls"}</definedName>
    <definedName name="ghj" localSheetId="21">{"Bao-cao-tuan-xe-may1.xls","Bao-cao-tuan-xe-may.xls"}</definedName>
    <definedName name="ghj" localSheetId="18">{"Bao-cao-tuan-xe-may1.xls","Bao-cao-tuan-xe-may.xls"}</definedName>
    <definedName name="ghj" localSheetId="19">{"Bao-cao-tuan-xe-may1.xls","Bao-cao-tuan-xe-may.xls"}</definedName>
    <definedName name="ghj" localSheetId="20">{"Bao-cao-tuan-xe-may1.xls","Bao-cao-tuan-xe-may.xls"}</definedName>
    <definedName name="ghj" localSheetId="22">{"Bao-cao-tuan-xe-may1.xls","Bao-cao-tuan-xe-may.xls"}</definedName>
    <definedName name="ghj" localSheetId="24">{"Bao-cao-tuan-xe-may1.xls","Bao-cao-tuan-xe-may.xls"}</definedName>
    <definedName name="ghj" localSheetId="28">{"Bao-cao-tuan-xe-may1.xls","Bao-cao-tuan-xe-may.xls"}</definedName>
    <definedName name="ghj" localSheetId="14">{"Bao-cao-tuan-xe-may1.xls","Bao-cao-tuan-xe-may.xls"}</definedName>
    <definedName name="ghj">{"Bao-cao-tuan-xe-may1.xls","Bao-cao-tuan-xe-may.xls"}</definedName>
    <definedName name="GHJGHGHGH" hidden="1">#REF!</definedName>
    <definedName name="ghjgj" hidden="1">#REF!</definedName>
    <definedName name="ghjhgj" localSheetId="12" hidden="1">{"'Sheet1'!$L$16"}</definedName>
    <definedName name="ghjhgj" localSheetId="11" hidden="1">{"'Sheet1'!$L$16"}</definedName>
    <definedName name="ghjhgj" localSheetId="13" hidden="1">{"'Sheet1'!$L$16"}</definedName>
    <definedName name="ghjhgj" localSheetId="16" hidden="1">{"'Sheet1'!$L$16"}</definedName>
    <definedName name="ghjhgj" localSheetId="21" hidden="1">{"'Sheet1'!$L$16"}</definedName>
    <definedName name="ghjhgj" localSheetId="18" hidden="1">{"'Sheet1'!$L$16"}</definedName>
    <definedName name="ghjhgj" localSheetId="19" hidden="1">{"'Sheet1'!$L$16"}</definedName>
    <definedName name="ghjhgj" localSheetId="20" hidden="1">{"'Sheet1'!$L$16"}</definedName>
    <definedName name="ghjhgj" localSheetId="22" hidden="1">{"'Sheet1'!$L$16"}</definedName>
    <definedName name="ghjhgj" localSheetId="24" hidden="1">{"'Sheet1'!$L$16"}</definedName>
    <definedName name="ghjhgj" localSheetId="28" hidden="1">{"'Sheet1'!$L$16"}</definedName>
    <definedName name="ghjhgj" localSheetId="14" hidden="1">{"'Sheet1'!$L$16"}</definedName>
    <definedName name="ghjhgj" hidden="1">{"'Sheet1'!$L$16"}</definedName>
    <definedName name="ghjkk" localSheetId="12" hidden="1">{"'Sheet1'!$L$16"}</definedName>
    <definedName name="ghjkk" localSheetId="11" hidden="1">{"'Sheet1'!$L$16"}</definedName>
    <definedName name="ghjkk" localSheetId="13" hidden="1">{"'Sheet1'!$L$16"}</definedName>
    <definedName name="ghjkk" localSheetId="16" hidden="1">{"'Sheet1'!$L$16"}</definedName>
    <definedName name="ghjkk" localSheetId="21" hidden="1">{"'Sheet1'!$L$16"}</definedName>
    <definedName name="ghjkk" localSheetId="18" hidden="1">{"'Sheet1'!$L$16"}</definedName>
    <definedName name="ghjkk" localSheetId="19" hidden="1">{"'Sheet1'!$L$16"}</definedName>
    <definedName name="ghjkk" localSheetId="20" hidden="1">{"'Sheet1'!$L$16"}</definedName>
    <definedName name="ghjkk" localSheetId="22" hidden="1">{"'Sheet1'!$L$16"}</definedName>
    <definedName name="ghjkk" localSheetId="24" hidden="1">{"'Sheet1'!$L$16"}</definedName>
    <definedName name="ghjkk" localSheetId="28" hidden="1">{"'Sheet1'!$L$16"}</definedName>
    <definedName name="ghjkk" localSheetId="14" hidden="1">{"'Sheet1'!$L$16"}</definedName>
    <definedName name="ghjkk" hidden="1">{"'Sheet1'!$L$16"}</definedName>
    <definedName name="ghjyup" localSheetId="12" hidden="1">{"'Sheet1'!$L$16"}</definedName>
    <definedName name="ghjyup" localSheetId="11" hidden="1">{"'Sheet1'!$L$16"}</definedName>
    <definedName name="ghjyup" localSheetId="13" hidden="1">{"'Sheet1'!$L$16"}</definedName>
    <definedName name="ghjyup" localSheetId="16" hidden="1">{"'Sheet1'!$L$16"}</definedName>
    <definedName name="ghjyup" localSheetId="21" hidden="1">{"'Sheet1'!$L$16"}</definedName>
    <definedName name="ghjyup" localSheetId="18" hidden="1">{"'Sheet1'!$L$16"}</definedName>
    <definedName name="ghjyup" localSheetId="19" hidden="1">{"'Sheet1'!$L$16"}</definedName>
    <definedName name="ghjyup" localSheetId="20" hidden="1">{"'Sheet1'!$L$16"}</definedName>
    <definedName name="ghjyup" localSheetId="22" hidden="1">{"'Sheet1'!$L$16"}</definedName>
    <definedName name="ghjyup" localSheetId="24" hidden="1">{"'Sheet1'!$L$16"}</definedName>
    <definedName name="ghjyup" localSheetId="28" hidden="1">{"'Sheet1'!$L$16"}</definedName>
    <definedName name="ghjyup" localSheetId="14" hidden="1">{"'Sheet1'!$L$16"}</definedName>
    <definedName name="ghjyup" hidden="1">{"'Sheet1'!$L$16"}</definedName>
    <definedName name="GHK" localSheetId="12" hidden="1">{"'용역비'!$A$4:$C$8"}</definedName>
    <definedName name="GHK" localSheetId="11" hidden="1">{"'용역비'!$A$4:$C$8"}</definedName>
    <definedName name="GHK" localSheetId="13" hidden="1">{"'용역비'!$A$4:$C$8"}</definedName>
    <definedName name="GHK" localSheetId="16" hidden="1">{"'용역비'!$A$4:$C$8"}</definedName>
    <definedName name="GHK" localSheetId="21" hidden="1">{"'용역비'!$A$4:$C$8"}</definedName>
    <definedName name="GHK" localSheetId="18" hidden="1">{"'용역비'!$A$4:$C$8"}</definedName>
    <definedName name="GHK" localSheetId="19" hidden="1">{"'용역비'!$A$4:$C$8"}</definedName>
    <definedName name="GHK" localSheetId="20" hidden="1">{"'용역비'!$A$4:$C$8"}</definedName>
    <definedName name="GHK" localSheetId="22" hidden="1">{"'용역비'!$A$4:$C$8"}</definedName>
    <definedName name="GHK" localSheetId="24" hidden="1">{"'용역비'!$A$4:$C$8"}</definedName>
    <definedName name="GHK" localSheetId="28" hidden="1">{"'용역비'!$A$4:$C$8"}</definedName>
    <definedName name="GHK" localSheetId="14" hidden="1">{"'용역비'!$A$4:$C$8"}</definedName>
    <definedName name="GHK" hidden="1">{"'용역비'!$A$4:$C$8"}</definedName>
    <definedName name="ghkhjlk" localSheetId="12" hidden="1">{"'Sheet1'!$L$16"}</definedName>
    <definedName name="ghkhjlk" localSheetId="11" hidden="1">{"'Sheet1'!$L$16"}</definedName>
    <definedName name="ghkhjlk" localSheetId="13" hidden="1">{"'Sheet1'!$L$16"}</definedName>
    <definedName name="ghkhjlk" localSheetId="16" hidden="1">{"'Sheet1'!$L$16"}</definedName>
    <definedName name="ghkhjlk" localSheetId="21" hidden="1">{"'Sheet1'!$L$16"}</definedName>
    <definedName name="ghkhjlk" localSheetId="18" hidden="1">{"'Sheet1'!$L$16"}</definedName>
    <definedName name="ghkhjlk" localSheetId="19" hidden="1">{"'Sheet1'!$L$16"}</definedName>
    <definedName name="ghkhjlk" localSheetId="20" hidden="1">{"'Sheet1'!$L$16"}</definedName>
    <definedName name="ghkhjlk" localSheetId="22" hidden="1">{"'Sheet1'!$L$16"}</definedName>
    <definedName name="ghkhjlk" localSheetId="24" hidden="1">{"'Sheet1'!$L$16"}</definedName>
    <definedName name="ghkhjlk" localSheetId="28" hidden="1">{"'Sheet1'!$L$16"}</definedName>
    <definedName name="ghkhjlk" localSheetId="14" hidden="1">{"'Sheet1'!$L$16"}</definedName>
    <definedName name="ghkhjlk" hidden="1">{"'Sheet1'!$L$16"}</definedName>
    <definedName name="GHNLRSP" localSheetId="12" hidden="1">{#VALUE!,#N/A,FALSE,0}</definedName>
    <definedName name="GHNLRSP" localSheetId="11" hidden="1">{#VALUE!,#N/A,FALSE,0}</definedName>
    <definedName name="GHNLRSP" localSheetId="13" hidden="1">{#VALUE!,#N/A,FALSE,0}</definedName>
    <definedName name="GHNLRSP" localSheetId="16" hidden="1">{#VALUE!,#N/A,FALSE,0}</definedName>
    <definedName name="GHNLRSP" localSheetId="21" hidden="1">{#VALUE!,#N/A,FALSE,0}</definedName>
    <definedName name="GHNLRSP" localSheetId="18" hidden="1">{#VALUE!,#N/A,FALSE,0}</definedName>
    <definedName name="GHNLRSP" localSheetId="19" hidden="1">{#VALUE!,#N/A,FALSE,0}</definedName>
    <definedName name="GHNLRSP" localSheetId="20" hidden="1">{#VALUE!,#N/A,FALSE,0}</definedName>
    <definedName name="GHNLRSP" localSheetId="22" hidden="1">{#VALUE!,#N/A,FALSE,0}</definedName>
    <definedName name="GHNLRSP" localSheetId="24" hidden="1">{#VALUE!,#N/A,FALSE,0}</definedName>
    <definedName name="GHNLRSP" localSheetId="28" hidden="1">{#VALUE!,#N/A,FALSE,0}</definedName>
    <definedName name="GHNLRSP" localSheetId="14" hidden="1">{#VALUE!,#N/A,FALSE,0}</definedName>
    <definedName name="GHNLRSP" hidden="1">{#VALUE!,#N/A,FALSE,0}</definedName>
    <definedName name="ghsd" hidden="1">#REF!</definedName>
    <definedName name="GHSDGTRA"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DGTR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serg" localSheetId="12" hidden="1">{"'Sheet1'!$L$16"}</definedName>
    <definedName name="ghserg" localSheetId="11" hidden="1">{"'Sheet1'!$L$16"}</definedName>
    <definedName name="ghserg" localSheetId="13" hidden="1">{"'Sheet1'!$L$16"}</definedName>
    <definedName name="ghserg" localSheetId="16" hidden="1">{"'Sheet1'!$L$16"}</definedName>
    <definedName name="ghserg" localSheetId="21" hidden="1">{"'Sheet1'!$L$16"}</definedName>
    <definedName name="ghserg" localSheetId="18" hidden="1">{"'Sheet1'!$L$16"}</definedName>
    <definedName name="ghserg" localSheetId="19" hidden="1">{"'Sheet1'!$L$16"}</definedName>
    <definedName name="ghserg" localSheetId="20" hidden="1">{"'Sheet1'!$L$16"}</definedName>
    <definedName name="ghserg" localSheetId="22" hidden="1">{"'Sheet1'!$L$16"}</definedName>
    <definedName name="ghserg" localSheetId="24" hidden="1">{"'Sheet1'!$L$16"}</definedName>
    <definedName name="ghserg" localSheetId="28" hidden="1">{"'Sheet1'!$L$16"}</definedName>
    <definedName name="ghserg" localSheetId="14" hidden="1">{"'Sheet1'!$L$16"}</definedName>
    <definedName name="ghserg" hidden="1">{"'Sheet1'!$L$16"}</definedName>
    <definedName name="ghsthh" hidden="1">#REF!</definedName>
    <definedName name="GHTRH" localSheetId="12" hidden="1">{#N/A,#N/A,FALSE,"Sheet6"}</definedName>
    <definedName name="GHTRH" localSheetId="11" hidden="1">{#N/A,#N/A,FALSE,"Sheet6"}</definedName>
    <definedName name="GHTRH" localSheetId="13" hidden="1">{#N/A,#N/A,FALSE,"Sheet6"}</definedName>
    <definedName name="GHTRH" localSheetId="16" hidden="1">{#N/A,#N/A,FALSE,"Sheet6"}</definedName>
    <definedName name="GHTRH" localSheetId="21" hidden="1">{#N/A,#N/A,FALSE,"Sheet6"}</definedName>
    <definedName name="GHTRH" localSheetId="18" hidden="1">{#N/A,#N/A,FALSE,"Sheet6"}</definedName>
    <definedName name="GHTRH" localSheetId="19" hidden="1">{#N/A,#N/A,FALSE,"Sheet6"}</definedName>
    <definedName name="GHTRH" localSheetId="20" hidden="1">{#N/A,#N/A,FALSE,"Sheet6"}</definedName>
    <definedName name="GHTRH" localSheetId="22" hidden="1">{#N/A,#N/A,FALSE,"Sheet6"}</definedName>
    <definedName name="GHTRH" localSheetId="24" hidden="1">{#N/A,#N/A,FALSE,"Sheet6"}</definedName>
    <definedName name="GHTRH" localSheetId="28" hidden="1">{#N/A,#N/A,FALSE,"Sheet6"}</definedName>
    <definedName name="GHTRH" localSheetId="14" hidden="1">{#N/A,#N/A,FALSE,"Sheet6"}</definedName>
    <definedName name="GHTRH" hidden="1">{#N/A,#N/A,FALSE,"Sheet6"}</definedName>
    <definedName name="ghû" localSheetId="12" hidden="1">{"'Sheet1'!$L$16"}</definedName>
    <definedName name="ghû" localSheetId="11" hidden="1">{"'Sheet1'!$L$16"}</definedName>
    <definedName name="ghû" localSheetId="13" hidden="1">{"'Sheet1'!$L$16"}</definedName>
    <definedName name="ghû" localSheetId="16" hidden="1">{"'Sheet1'!$L$16"}</definedName>
    <definedName name="ghû" localSheetId="21" hidden="1">{"'Sheet1'!$L$16"}</definedName>
    <definedName name="ghû" localSheetId="18" hidden="1">{"'Sheet1'!$L$16"}</definedName>
    <definedName name="ghû" localSheetId="19" hidden="1">{"'Sheet1'!$L$16"}</definedName>
    <definedName name="ghû" localSheetId="20" hidden="1">{"'Sheet1'!$L$16"}</definedName>
    <definedName name="ghû" localSheetId="22" hidden="1">{"'Sheet1'!$L$16"}</definedName>
    <definedName name="ghû" localSheetId="24" hidden="1">{"'Sheet1'!$L$16"}</definedName>
    <definedName name="ghû" localSheetId="28" hidden="1">{"'Sheet1'!$L$16"}</definedName>
    <definedName name="ghû" localSheetId="14" hidden="1">{"'Sheet1'!$L$16"}</definedName>
    <definedName name="ghû" hidden="1">{"'Sheet1'!$L$16"}</definedName>
    <definedName name="gi" localSheetId="12" hidden="1">{"'Sheet1'!$D$5:$D$6","'Sheet1'!$D$5:$D$6"}</definedName>
    <definedName name="gi" localSheetId="11" hidden="1">{"'Sheet1'!$D$5:$D$6","'Sheet1'!$D$5:$D$6"}</definedName>
    <definedName name="gi" localSheetId="13" hidden="1">{"'Sheet1'!$D$5:$D$6","'Sheet1'!$D$5:$D$6"}</definedName>
    <definedName name="gi" localSheetId="16" hidden="1">{"'Sheet1'!$D$5:$D$6","'Sheet1'!$D$5:$D$6"}</definedName>
    <definedName name="gi" localSheetId="21" hidden="1">{"'Sheet1'!$D$5:$D$6","'Sheet1'!$D$5:$D$6"}</definedName>
    <definedName name="gi" localSheetId="18" hidden="1">{"'Sheet1'!$D$5:$D$6","'Sheet1'!$D$5:$D$6"}</definedName>
    <definedName name="gi" localSheetId="19" hidden="1">{"'Sheet1'!$D$5:$D$6","'Sheet1'!$D$5:$D$6"}</definedName>
    <definedName name="gi" localSheetId="20" hidden="1">{"'Sheet1'!$D$5:$D$6","'Sheet1'!$D$5:$D$6"}</definedName>
    <definedName name="gi" localSheetId="22" hidden="1">{"'Sheet1'!$D$5:$D$6","'Sheet1'!$D$5:$D$6"}</definedName>
    <definedName name="gi" localSheetId="24" hidden="1">{"'Sheet1'!$D$5:$D$6","'Sheet1'!$D$5:$D$6"}</definedName>
    <definedName name="gi" localSheetId="28" hidden="1">{"'Sheet1'!$D$5:$D$6","'Sheet1'!$D$5:$D$6"}</definedName>
    <definedName name="gi" localSheetId="14" hidden="1">{"'Sheet1'!$D$5:$D$6","'Sheet1'!$D$5:$D$6"}</definedName>
    <definedName name="gi" hidden="1">{"'Sheet1'!$D$5:$D$6","'Sheet1'!$D$5:$D$6"}</definedName>
    <definedName name="gÎ" hidden="1">#REF!</definedName>
    <definedName name="gia">#REF!</definedName>
    <definedName name="Gia_CT">#REF!</definedName>
    <definedName name="Gia_tien">#REF!</definedName>
    <definedName name="gia_tien_BTN">#REF!</definedName>
    <definedName name="Gia_VT">#REF!</definedName>
    <definedName name="giaca">#REF!</definedName>
    <definedName name="giam" localSheetId="12" hidden="1">{#N/A,#N/A,FALSE,"Aging Summary";#N/A,#N/A,FALSE,"Ratio Analysis";#N/A,#N/A,FALSE,"Test 120 Day Accts";#N/A,#N/A,FALSE,"Tickmarks"}</definedName>
    <definedName name="giam" localSheetId="11" hidden="1">{#N/A,#N/A,FALSE,"Aging Summary";#N/A,#N/A,FALSE,"Ratio Analysis";#N/A,#N/A,FALSE,"Test 120 Day Accts";#N/A,#N/A,FALSE,"Tickmarks"}</definedName>
    <definedName name="giam" localSheetId="13" hidden="1">{#N/A,#N/A,FALSE,"Aging Summary";#N/A,#N/A,FALSE,"Ratio Analysis";#N/A,#N/A,FALSE,"Test 120 Day Accts";#N/A,#N/A,FALSE,"Tickmarks"}</definedName>
    <definedName name="giam" localSheetId="16" hidden="1">{#N/A,#N/A,FALSE,"Aging Summary";#N/A,#N/A,FALSE,"Ratio Analysis";#N/A,#N/A,FALSE,"Test 120 Day Accts";#N/A,#N/A,FALSE,"Tickmarks"}</definedName>
    <definedName name="giam" localSheetId="21" hidden="1">{#N/A,#N/A,FALSE,"Aging Summary";#N/A,#N/A,FALSE,"Ratio Analysis";#N/A,#N/A,FALSE,"Test 120 Day Accts";#N/A,#N/A,FALSE,"Tickmarks"}</definedName>
    <definedName name="giam" localSheetId="18" hidden="1">{#N/A,#N/A,FALSE,"Aging Summary";#N/A,#N/A,FALSE,"Ratio Analysis";#N/A,#N/A,FALSE,"Test 120 Day Accts";#N/A,#N/A,FALSE,"Tickmarks"}</definedName>
    <definedName name="giam" localSheetId="19" hidden="1">{#N/A,#N/A,FALSE,"Aging Summary";#N/A,#N/A,FALSE,"Ratio Analysis";#N/A,#N/A,FALSE,"Test 120 Day Accts";#N/A,#N/A,FALSE,"Tickmarks"}</definedName>
    <definedName name="giam" localSheetId="20" hidden="1">{#N/A,#N/A,FALSE,"Aging Summary";#N/A,#N/A,FALSE,"Ratio Analysis";#N/A,#N/A,FALSE,"Test 120 Day Accts";#N/A,#N/A,FALSE,"Tickmarks"}</definedName>
    <definedName name="giam" localSheetId="22" hidden="1">{#N/A,#N/A,FALSE,"Aging Summary";#N/A,#N/A,FALSE,"Ratio Analysis";#N/A,#N/A,FALSE,"Test 120 Day Accts";#N/A,#N/A,FALSE,"Tickmarks"}</definedName>
    <definedName name="giam" localSheetId="24" hidden="1">{#N/A,#N/A,FALSE,"Aging Summary";#N/A,#N/A,FALSE,"Ratio Analysis";#N/A,#N/A,FALSE,"Test 120 Day Accts";#N/A,#N/A,FALSE,"Tickmarks"}</definedName>
    <definedName name="giam" localSheetId="28" hidden="1">{#N/A,#N/A,FALSE,"Aging Summary";#N/A,#N/A,FALSE,"Ratio Analysis";#N/A,#N/A,FALSE,"Test 120 Day Accts";#N/A,#N/A,FALSE,"Tickmarks"}</definedName>
    <definedName name="giam" localSheetId="14" hidden="1">{#N/A,#N/A,FALSE,"Aging Summary";#N/A,#N/A,FALSE,"Ratio Analysis";#N/A,#N/A,FALSE,"Test 120 Day Accts";#N/A,#N/A,FALSE,"Tickmarks"}</definedName>
    <definedName name="giam" hidden="1">{#N/A,#N/A,FALSE,"Aging Summary";#N/A,#N/A,FALSE,"Ratio Analysis";#N/A,#N/A,FALSE,"Test 120 Day Accts";#N/A,#N/A,FALSE,"Tickmarks"}</definedName>
    <definedName name="giangtuong" localSheetId="12" hidden="1">{"'Sheet1'!$L$16"}</definedName>
    <definedName name="giangtuong" localSheetId="11" hidden="1">{"'Sheet1'!$L$16"}</definedName>
    <definedName name="giangtuong" localSheetId="13" hidden="1">{"'Sheet1'!$L$16"}</definedName>
    <definedName name="giangtuong" localSheetId="16" hidden="1">{"'Sheet1'!$L$16"}</definedName>
    <definedName name="giangtuong" localSheetId="21" hidden="1">{"'Sheet1'!$L$16"}</definedName>
    <definedName name="giangtuong" localSheetId="18" hidden="1">{"'Sheet1'!$L$16"}</definedName>
    <definedName name="giangtuong" localSheetId="19" hidden="1">{"'Sheet1'!$L$16"}</definedName>
    <definedName name="giangtuong" localSheetId="20" hidden="1">{"'Sheet1'!$L$16"}</definedName>
    <definedName name="giangtuong" localSheetId="22" hidden="1">{"'Sheet1'!$L$16"}</definedName>
    <definedName name="giangtuong" localSheetId="24" hidden="1">{"'Sheet1'!$L$16"}</definedName>
    <definedName name="giangtuong" localSheetId="28" hidden="1">{"'Sheet1'!$L$16"}</definedName>
    <definedName name="giangtuong" localSheetId="14" hidden="1">{"'Sheet1'!$L$16"}</definedName>
    <definedName name="giangtuong" hidden="1">{"'Sheet1'!$L$16"}</definedName>
    <definedName name="gianhiet60Af">#REF!</definedName>
    <definedName name="gianhiet70Af">#REF!</definedName>
    <definedName name="giao" localSheetId="12" hidden="1">{"'Sheet1'!$L$16"}</definedName>
    <definedName name="giao" localSheetId="11" hidden="1">{"'Sheet1'!$L$16"}</definedName>
    <definedName name="giao" localSheetId="13" hidden="1">{"'Sheet1'!$L$16"}</definedName>
    <definedName name="giao" localSheetId="16" hidden="1">{"'Sheet1'!$L$16"}</definedName>
    <definedName name="giao" localSheetId="21" hidden="1">{"'Sheet1'!$L$16"}</definedName>
    <definedName name="giao" localSheetId="18" hidden="1">{"'Sheet1'!$L$16"}</definedName>
    <definedName name="giao" localSheetId="19" hidden="1">{"'Sheet1'!$L$16"}</definedName>
    <definedName name="giao" localSheetId="20" hidden="1">{"'Sheet1'!$L$16"}</definedName>
    <definedName name="giao" localSheetId="22" hidden="1">{"'Sheet1'!$L$16"}</definedName>
    <definedName name="giao" localSheetId="24" hidden="1">{"'Sheet1'!$L$16"}</definedName>
    <definedName name="giao" localSheetId="28" hidden="1">{"'Sheet1'!$L$16"}</definedName>
    <definedName name="giao" localSheetId="14" hidden="1">{"'Sheet1'!$L$16"}</definedName>
    <definedName name="giao" hidden="1">{"'Sheet1'!$L$16"}</definedName>
    <definedName name="giapea15">#REF!</definedName>
    <definedName name="giapea25">#REF!</definedName>
    <definedName name="giapea32">#REF!</definedName>
    <definedName name="giapea40">#REF!</definedName>
    <definedName name="giapea50">#REF!</definedName>
    <definedName name="giathucte">#REF!</definedName>
    <definedName name="GiaThucTe1">#REF!</definedName>
    <definedName name="giavan">#REF!</definedName>
    <definedName name="Giavatlieu">#REF!</definedName>
    <definedName name="Giavattu" localSheetId="12" hidden="1">{"'Sheet1'!$L$16"}</definedName>
    <definedName name="Giavattu" localSheetId="11" hidden="1">{"'Sheet1'!$L$16"}</definedName>
    <definedName name="Giavattu" localSheetId="13" hidden="1">{"'Sheet1'!$L$16"}</definedName>
    <definedName name="Giavattu" localSheetId="16" hidden="1">{"'Sheet1'!$L$16"}</definedName>
    <definedName name="Giavattu" localSheetId="21" hidden="1">{"'Sheet1'!$L$16"}</definedName>
    <definedName name="Giavattu" localSheetId="18" hidden="1">{"'Sheet1'!$L$16"}</definedName>
    <definedName name="Giavattu" localSheetId="19" hidden="1">{"'Sheet1'!$L$16"}</definedName>
    <definedName name="Giavattu" localSheetId="20" hidden="1">{"'Sheet1'!$L$16"}</definedName>
    <definedName name="Giavattu" localSheetId="22" hidden="1">{"'Sheet1'!$L$16"}</definedName>
    <definedName name="Giavattu" localSheetId="24" hidden="1">{"'Sheet1'!$L$16"}</definedName>
    <definedName name="Giavattu" localSheetId="28" hidden="1">{"'Sheet1'!$L$16"}</definedName>
    <definedName name="Giavattu" localSheetId="14" hidden="1">{"'Sheet1'!$L$16"}</definedName>
    <definedName name="Giavattu" hidden="1">{"'Sheet1'!$L$16"}</definedName>
    <definedName name="GIAVLIEUTN">#REF!</definedName>
    <definedName name="GiaVon">#REF!</definedName>
    <definedName name="gid" localSheetId="12" hidden="1">{"'Sheet1'!$L$16"}</definedName>
    <definedName name="gid" localSheetId="11" hidden="1">{"'Sheet1'!$L$16"}</definedName>
    <definedName name="gid" localSheetId="13" hidden="1">{"'Sheet1'!$L$16"}</definedName>
    <definedName name="gid" localSheetId="16" hidden="1">{"'Sheet1'!$L$16"}</definedName>
    <definedName name="gid" localSheetId="21" hidden="1">{"'Sheet1'!$L$16"}</definedName>
    <definedName name="gid" localSheetId="18" hidden="1">{"'Sheet1'!$L$16"}</definedName>
    <definedName name="gid" localSheetId="19" hidden="1">{"'Sheet1'!$L$16"}</definedName>
    <definedName name="gid" localSheetId="20" hidden="1">{"'Sheet1'!$L$16"}</definedName>
    <definedName name="gid" localSheetId="22" hidden="1">{"'Sheet1'!$L$16"}</definedName>
    <definedName name="gid" localSheetId="24" hidden="1">{"'Sheet1'!$L$16"}</definedName>
    <definedName name="gid" localSheetId="28" hidden="1">{"'Sheet1'!$L$16"}</definedName>
    <definedName name="gid" localSheetId="14" hidden="1">{"'Sheet1'!$L$16"}</definedName>
    <definedName name="gid" hidden="1">{"'Sheet1'!$L$16"}</definedName>
    <definedName name="gij" localSheetId="12" hidden="1">{"'Break down'!$A$4"}</definedName>
    <definedName name="gij" localSheetId="11" hidden="1">{"'Break down'!$A$4"}</definedName>
    <definedName name="gij" localSheetId="13" hidden="1">{"'Break down'!$A$4"}</definedName>
    <definedName name="gij" localSheetId="16" hidden="1">{"'Break down'!$A$4"}</definedName>
    <definedName name="gij" localSheetId="21" hidden="1">{"'Break down'!$A$4"}</definedName>
    <definedName name="gij" localSheetId="18" hidden="1">{"'Break down'!$A$4"}</definedName>
    <definedName name="gij" localSheetId="19" hidden="1">{"'Break down'!$A$4"}</definedName>
    <definedName name="gij" localSheetId="20" hidden="1">{"'Break down'!$A$4"}</definedName>
    <definedName name="gij" localSheetId="22" hidden="1">{"'Break down'!$A$4"}</definedName>
    <definedName name="gij" localSheetId="24" hidden="1">{"'Break down'!$A$4"}</definedName>
    <definedName name="gij" localSheetId="28" hidden="1">{"'Break down'!$A$4"}</definedName>
    <definedName name="gij" localSheetId="14" hidden="1">{"'Break down'!$A$4"}</definedName>
    <definedName name="gij" hidden="1">{"'Break down'!$A$4"}</definedName>
    <definedName name="ginoc">#REF!</definedName>
    <definedName name="GIP">#REF!</definedName>
    <definedName name="giye">#REF!</definedName>
    <definedName name="giza.tg" comment="Báo giá trọn gói/ chiết tính giá">#REF!</definedName>
    <definedName name="giza.tp" comment="Đơn giá thầu phụ">#REF!</definedName>
    <definedName name="giza.vl" comment="Đơn giá vật tư">#REF!</definedName>
    <definedName name="gj" hidden="1">#REF!</definedName>
    <definedName name="gjbn" localSheetId="12" hidden="1">{"'Sheet1'!$L$16"}</definedName>
    <definedName name="gjbn" localSheetId="11" hidden="1">{"'Sheet1'!$L$16"}</definedName>
    <definedName name="gjbn" localSheetId="13" hidden="1">{"'Sheet1'!$L$16"}</definedName>
    <definedName name="gjbn" localSheetId="16" hidden="1">{"'Sheet1'!$L$16"}</definedName>
    <definedName name="gjbn" localSheetId="21" hidden="1">{"'Sheet1'!$L$16"}</definedName>
    <definedName name="gjbn" localSheetId="18" hidden="1">{"'Sheet1'!$L$16"}</definedName>
    <definedName name="gjbn" localSheetId="19" hidden="1">{"'Sheet1'!$L$16"}</definedName>
    <definedName name="gjbn" localSheetId="20" hidden="1">{"'Sheet1'!$L$16"}</definedName>
    <definedName name="gjbn" localSheetId="22" hidden="1">{"'Sheet1'!$L$16"}</definedName>
    <definedName name="gjbn" localSheetId="24" hidden="1">{"'Sheet1'!$L$16"}</definedName>
    <definedName name="gjbn" localSheetId="28" hidden="1">{"'Sheet1'!$L$16"}</definedName>
    <definedName name="gjbn" localSheetId="14" hidden="1">{"'Sheet1'!$L$16"}</definedName>
    <definedName name="gjbn" hidden="1">{"'Sheet1'!$L$16"}</definedName>
    <definedName name="gjfd" localSheetId="12" hidden="1">{"'Sheet1'!$L$16"}</definedName>
    <definedName name="gjfd" localSheetId="11" hidden="1">{"'Sheet1'!$L$16"}</definedName>
    <definedName name="gjfd" localSheetId="13" hidden="1">{"'Sheet1'!$L$16"}</definedName>
    <definedName name="gjfd" localSheetId="16" hidden="1">{"'Sheet1'!$L$16"}</definedName>
    <definedName name="gjfd" localSheetId="21" hidden="1">{"'Sheet1'!$L$16"}</definedName>
    <definedName name="gjfd" localSheetId="18" hidden="1">{"'Sheet1'!$L$16"}</definedName>
    <definedName name="gjfd" localSheetId="19" hidden="1">{"'Sheet1'!$L$16"}</definedName>
    <definedName name="gjfd" localSheetId="20" hidden="1">{"'Sheet1'!$L$16"}</definedName>
    <definedName name="gjfd" localSheetId="22" hidden="1">{"'Sheet1'!$L$16"}</definedName>
    <definedName name="gjfd" localSheetId="24" hidden="1">{"'Sheet1'!$L$16"}</definedName>
    <definedName name="gjfd" localSheetId="28" hidden="1">{"'Sheet1'!$L$16"}</definedName>
    <definedName name="gjfd" localSheetId="14" hidden="1">{"'Sheet1'!$L$16"}</definedName>
    <definedName name="gjfd" hidden="1">{"'Sheet1'!$L$16"}</definedName>
    <definedName name="gjfge4" hidden="1">#REF!</definedName>
    <definedName name="GJFGJFGJ" localSheetId="12" hidden="1">{#N/A,#N/A,FALSE,"골재소요량";#N/A,#N/A,FALSE,"골재소요량"}</definedName>
    <definedName name="GJFGJFGJ" localSheetId="11" hidden="1">{#N/A,#N/A,FALSE,"골재소요량";#N/A,#N/A,FALSE,"골재소요량"}</definedName>
    <definedName name="GJFGJFGJ" localSheetId="13" hidden="1">{#N/A,#N/A,FALSE,"골재소요량";#N/A,#N/A,FALSE,"골재소요량"}</definedName>
    <definedName name="GJFGJFGJ" localSheetId="16" hidden="1">{#N/A,#N/A,FALSE,"골재소요량";#N/A,#N/A,FALSE,"골재소요량"}</definedName>
    <definedName name="GJFGJFGJ" localSheetId="21" hidden="1">{#N/A,#N/A,FALSE,"골재소요량";#N/A,#N/A,FALSE,"골재소요량"}</definedName>
    <definedName name="GJFGJFGJ" localSheetId="18" hidden="1">{#N/A,#N/A,FALSE,"골재소요량";#N/A,#N/A,FALSE,"골재소요량"}</definedName>
    <definedName name="GJFGJFGJ" localSheetId="19" hidden="1">{#N/A,#N/A,FALSE,"골재소요량";#N/A,#N/A,FALSE,"골재소요량"}</definedName>
    <definedName name="GJFGJFGJ" localSheetId="20" hidden="1">{#N/A,#N/A,FALSE,"골재소요량";#N/A,#N/A,FALSE,"골재소요량"}</definedName>
    <definedName name="GJFGJFGJ" localSheetId="22" hidden="1">{#N/A,#N/A,FALSE,"골재소요량";#N/A,#N/A,FALSE,"골재소요량"}</definedName>
    <definedName name="GJFGJFGJ" localSheetId="24" hidden="1">{#N/A,#N/A,FALSE,"골재소요량";#N/A,#N/A,FALSE,"골재소요량"}</definedName>
    <definedName name="GJFGJFGJ" localSheetId="28" hidden="1">{#N/A,#N/A,FALSE,"골재소요량";#N/A,#N/A,FALSE,"골재소요량"}</definedName>
    <definedName name="GJFGJFGJ" localSheetId="14" hidden="1">{#N/A,#N/A,FALSE,"골재소요량";#N/A,#N/A,FALSE,"골재소요량"}</definedName>
    <definedName name="GJFGJFGJ" hidden="1">{#N/A,#N/A,FALSE,"골재소요량";#N/A,#N/A,FALSE,"골재소요량"}</definedName>
    <definedName name="gjfgvfh" localSheetId="12" hidden="1">{#N/A,#N/A,FALSE,"特殊室（ＢＱ表）"}</definedName>
    <definedName name="gjfgvfh" localSheetId="11" hidden="1">{#N/A,#N/A,FALSE,"特殊室（ＢＱ表）"}</definedName>
    <definedName name="gjfgvfh" localSheetId="13" hidden="1">{#N/A,#N/A,FALSE,"特殊室（ＢＱ表）"}</definedName>
    <definedName name="gjfgvfh" localSheetId="16" hidden="1">{#N/A,#N/A,FALSE,"特殊室（ＢＱ表）"}</definedName>
    <definedName name="gjfgvfh" localSheetId="21" hidden="1">{#N/A,#N/A,FALSE,"特殊室（ＢＱ表）"}</definedName>
    <definedName name="gjfgvfh" localSheetId="18" hidden="1">{#N/A,#N/A,FALSE,"特殊室（ＢＱ表）"}</definedName>
    <definedName name="gjfgvfh" localSheetId="19" hidden="1">{#N/A,#N/A,FALSE,"特殊室（ＢＱ表）"}</definedName>
    <definedName name="gjfgvfh" localSheetId="20" hidden="1">{#N/A,#N/A,FALSE,"特殊室（ＢＱ表）"}</definedName>
    <definedName name="gjfgvfh" localSheetId="22" hidden="1">{#N/A,#N/A,FALSE,"特殊室（ＢＱ表）"}</definedName>
    <definedName name="gjfgvfh" localSheetId="24" hidden="1">{#N/A,#N/A,FALSE,"特殊室（ＢＱ表）"}</definedName>
    <definedName name="gjfgvfh" localSheetId="28" hidden="1">{#N/A,#N/A,FALSE,"特殊室（ＢＱ表）"}</definedName>
    <definedName name="gjfgvfh" localSheetId="14" hidden="1">{#N/A,#N/A,FALSE,"特殊室（ＢＱ表）"}</definedName>
    <definedName name="gjfgvfh" hidden="1">{#N/A,#N/A,FALSE,"特殊室（ＢＱ表）"}</definedName>
    <definedName name="GJG" hidden="1">#REF!</definedName>
    <definedName name="GJGFJGFHJ" localSheetId="12" hidden="1">{#N/A,#N/A,FALSE,"속도"}</definedName>
    <definedName name="GJGFJGFHJ" localSheetId="11" hidden="1">{#N/A,#N/A,FALSE,"속도"}</definedName>
    <definedName name="GJGFJGFHJ" localSheetId="13" hidden="1">{#N/A,#N/A,FALSE,"속도"}</definedName>
    <definedName name="GJGFJGFHJ" localSheetId="16" hidden="1">{#N/A,#N/A,FALSE,"속도"}</definedName>
    <definedName name="GJGFJGFHJ" localSheetId="21" hidden="1">{#N/A,#N/A,FALSE,"속도"}</definedName>
    <definedName name="GJGFJGFHJ" localSheetId="18" hidden="1">{#N/A,#N/A,FALSE,"속도"}</definedName>
    <definedName name="GJGFJGFHJ" localSheetId="19" hidden="1">{#N/A,#N/A,FALSE,"속도"}</definedName>
    <definedName name="GJGFJGFHJ" localSheetId="20" hidden="1">{#N/A,#N/A,FALSE,"속도"}</definedName>
    <definedName name="GJGFJGFHJ" localSheetId="22" hidden="1">{#N/A,#N/A,FALSE,"속도"}</definedName>
    <definedName name="GJGFJGFHJ" localSheetId="24" hidden="1">{#N/A,#N/A,FALSE,"속도"}</definedName>
    <definedName name="GJGFJGFHJ" localSheetId="28" hidden="1">{#N/A,#N/A,FALSE,"속도"}</definedName>
    <definedName name="GJGFJGFHJ" localSheetId="14" hidden="1">{#N/A,#N/A,FALSE,"속도"}</definedName>
    <definedName name="GJGFJGFHJ" hidden="1">{#N/A,#N/A,FALSE,"속도"}</definedName>
    <definedName name="gjgfjgjd" hidden="1">#REF!</definedName>
    <definedName name="gjgh" localSheetId="12" hidden="1">{"'Sheet1'!$L$16"}</definedName>
    <definedName name="gjgh" localSheetId="11" hidden="1">{"'Sheet1'!$L$16"}</definedName>
    <definedName name="gjgh" localSheetId="13" hidden="1">{"'Sheet1'!$L$16"}</definedName>
    <definedName name="gjgh" localSheetId="16" hidden="1">{"'Sheet1'!$L$16"}</definedName>
    <definedName name="gjgh" localSheetId="21" hidden="1">{"'Sheet1'!$L$16"}</definedName>
    <definedName name="gjgh" localSheetId="18" hidden="1">{"'Sheet1'!$L$16"}</definedName>
    <definedName name="gjgh" localSheetId="19" hidden="1">{"'Sheet1'!$L$16"}</definedName>
    <definedName name="gjgh" localSheetId="20" hidden="1">{"'Sheet1'!$L$16"}</definedName>
    <definedName name="gjgh" localSheetId="22" hidden="1">{"'Sheet1'!$L$16"}</definedName>
    <definedName name="gjgh" localSheetId="24" hidden="1">{"'Sheet1'!$L$16"}</definedName>
    <definedName name="gjgh" localSheetId="28" hidden="1">{"'Sheet1'!$L$16"}</definedName>
    <definedName name="gjgh" localSheetId="14" hidden="1">{"'Sheet1'!$L$16"}</definedName>
    <definedName name="gjgh" hidden="1">{"'Sheet1'!$L$16"}</definedName>
    <definedName name="gjghk" localSheetId="12" hidden="1">{"'Sheet1'!$L$16"}</definedName>
    <definedName name="gjghk" localSheetId="11" hidden="1">{"'Sheet1'!$L$16"}</definedName>
    <definedName name="gjghk" localSheetId="13" hidden="1">{"'Sheet1'!$L$16"}</definedName>
    <definedName name="gjghk" localSheetId="16" hidden="1">{"'Sheet1'!$L$16"}</definedName>
    <definedName name="gjghk" localSheetId="21" hidden="1">{"'Sheet1'!$L$16"}</definedName>
    <definedName name="gjghk" localSheetId="18" hidden="1">{"'Sheet1'!$L$16"}</definedName>
    <definedName name="gjghk" localSheetId="19" hidden="1">{"'Sheet1'!$L$16"}</definedName>
    <definedName name="gjghk" localSheetId="20" hidden="1">{"'Sheet1'!$L$16"}</definedName>
    <definedName name="gjghk" localSheetId="22" hidden="1">{"'Sheet1'!$L$16"}</definedName>
    <definedName name="gjghk" localSheetId="24" hidden="1">{"'Sheet1'!$L$16"}</definedName>
    <definedName name="gjghk" localSheetId="28" hidden="1">{"'Sheet1'!$L$16"}</definedName>
    <definedName name="gjghk" localSheetId="14" hidden="1">{"'Sheet1'!$L$16"}</definedName>
    <definedName name="gjghk" hidden="1">{"'Sheet1'!$L$16"}</definedName>
    <definedName name="gjgjghh" hidden="1">#REF!</definedName>
    <definedName name="gjgkjlk" localSheetId="12" hidden="1">{#N/A,#N/A,FALSE,"Chi tiÆt"}</definedName>
    <definedName name="gjgkjlk" localSheetId="11" hidden="1">{#N/A,#N/A,FALSE,"Chi tiÆt"}</definedName>
    <definedName name="gjgkjlk" localSheetId="13" hidden="1">{#N/A,#N/A,FALSE,"Chi tiÆt"}</definedName>
    <definedName name="gjgkjlk" localSheetId="16" hidden="1">{#N/A,#N/A,FALSE,"Chi tiÆt"}</definedName>
    <definedName name="gjgkjlk" localSheetId="21" hidden="1">{#N/A,#N/A,FALSE,"Chi tiÆt"}</definedName>
    <definedName name="gjgkjlk" localSheetId="18" hidden="1">{#N/A,#N/A,FALSE,"Chi tiÆt"}</definedName>
    <definedName name="gjgkjlk" localSheetId="19" hidden="1">{#N/A,#N/A,FALSE,"Chi tiÆt"}</definedName>
    <definedName name="gjgkjlk" localSheetId="20" hidden="1">{#N/A,#N/A,FALSE,"Chi tiÆt"}</definedName>
    <definedName name="gjgkjlk" localSheetId="22" hidden="1">{#N/A,#N/A,FALSE,"Chi tiÆt"}</definedName>
    <definedName name="gjgkjlk" localSheetId="24" hidden="1">{#N/A,#N/A,FALSE,"Chi tiÆt"}</definedName>
    <definedName name="gjgkjlk" localSheetId="28" hidden="1">{#N/A,#N/A,FALSE,"Chi tiÆt"}</definedName>
    <definedName name="gjgkjlk" localSheetId="14" hidden="1">{#N/A,#N/A,FALSE,"Chi tiÆt"}</definedName>
    <definedName name="gjgkjlk" hidden="1">{#N/A,#N/A,FALSE,"Chi tiÆt"}</definedName>
    <definedName name="gjh" localSheetId="12" hidden="1">{#N/A,#N/A,FALSE,"CCTV"}</definedName>
    <definedName name="gjh" localSheetId="11" hidden="1">{#N/A,#N/A,FALSE,"CCTV"}</definedName>
    <definedName name="gjh" localSheetId="13" hidden="1">{#N/A,#N/A,FALSE,"CCTV"}</definedName>
    <definedName name="gjh" localSheetId="16" hidden="1">{#N/A,#N/A,FALSE,"CCTV"}</definedName>
    <definedName name="gjh" localSheetId="21" hidden="1">{#N/A,#N/A,FALSE,"CCTV"}</definedName>
    <definedName name="gjh" localSheetId="18" hidden="1">{#N/A,#N/A,FALSE,"CCTV"}</definedName>
    <definedName name="gjh" localSheetId="19" hidden="1">{#N/A,#N/A,FALSE,"CCTV"}</definedName>
    <definedName name="gjh" localSheetId="20" hidden="1">{#N/A,#N/A,FALSE,"CCTV"}</definedName>
    <definedName name="gjh" localSheetId="22" hidden="1">{#N/A,#N/A,FALSE,"CCTV"}</definedName>
    <definedName name="gjh" localSheetId="24" hidden="1">{#N/A,#N/A,FALSE,"CCTV"}</definedName>
    <definedName name="gjh" localSheetId="28" hidden="1">{#N/A,#N/A,FALSE,"CCTV"}</definedName>
    <definedName name="gjh" localSheetId="14" hidden="1">{#N/A,#N/A,FALSE,"CCTV"}</definedName>
    <definedName name="gjh" hidden="1">{#N/A,#N/A,FALSE,"CCTV"}</definedName>
    <definedName name="gjhg" localSheetId="12" hidden="1">{"'Sheet1'!$L$16"}</definedName>
    <definedName name="gjhg" localSheetId="11" hidden="1">{"'Sheet1'!$L$16"}</definedName>
    <definedName name="gjhg" localSheetId="13" hidden="1">{"'Sheet1'!$L$16"}</definedName>
    <definedName name="gjhg" localSheetId="16" hidden="1">{"'Sheet1'!$L$16"}</definedName>
    <definedName name="gjhg" localSheetId="21" hidden="1">{"'Sheet1'!$L$16"}</definedName>
    <definedName name="gjhg" localSheetId="18" hidden="1">{"'Sheet1'!$L$16"}</definedName>
    <definedName name="gjhg" localSheetId="19" hidden="1">{"'Sheet1'!$L$16"}</definedName>
    <definedName name="gjhg" localSheetId="20" hidden="1">{"'Sheet1'!$L$16"}</definedName>
    <definedName name="gjhg" localSheetId="22" hidden="1">{"'Sheet1'!$L$16"}</definedName>
    <definedName name="gjhg" localSheetId="24" hidden="1">{"'Sheet1'!$L$16"}</definedName>
    <definedName name="gjhg" localSheetId="28" hidden="1">{"'Sheet1'!$L$16"}</definedName>
    <definedName name="gjhg" localSheetId="14" hidden="1">{"'Sheet1'!$L$16"}</definedName>
    <definedName name="gjhg" hidden="1">{"'Sheet1'!$L$16"}</definedName>
    <definedName name="GJHGLI" localSheetId="12" hidden="1">{#N/A,#N/A,FALSE,"포장1";#N/A,#N/A,FALSE,"포장1"}</definedName>
    <definedName name="GJHGLI" localSheetId="11" hidden="1">{#N/A,#N/A,FALSE,"포장1";#N/A,#N/A,FALSE,"포장1"}</definedName>
    <definedName name="GJHGLI" localSheetId="13" hidden="1">{#N/A,#N/A,FALSE,"포장1";#N/A,#N/A,FALSE,"포장1"}</definedName>
    <definedName name="GJHGLI" localSheetId="16" hidden="1">{#N/A,#N/A,FALSE,"포장1";#N/A,#N/A,FALSE,"포장1"}</definedName>
    <definedName name="GJHGLI" localSheetId="21" hidden="1">{#N/A,#N/A,FALSE,"포장1";#N/A,#N/A,FALSE,"포장1"}</definedName>
    <definedName name="GJHGLI" localSheetId="18" hidden="1">{#N/A,#N/A,FALSE,"포장1";#N/A,#N/A,FALSE,"포장1"}</definedName>
    <definedName name="GJHGLI" localSheetId="19" hidden="1">{#N/A,#N/A,FALSE,"포장1";#N/A,#N/A,FALSE,"포장1"}</definedName>
    <definedName name="GJHGLI" localSheetId="20" hidden="1">{#N/A,#N/A,FALSE,"포장1";#N/A,#N/A,FALSE,"포장1"}</definedName>
    <definedName name="GJHGLI" localSheetId="22" hidden="1">{#N/A,#N/A,FALSE,"포장1";#N/A,#N/A,FALSE,"포장1"}</definedName>
    <definedName name="GJHGLI" localSheetId="24" hidden="1">{#N/A,#N/A,FALSE,"포장1";#N/A,#N/A,FALSE,"포장1"}</definedName>
    <definedName name="GJHGLI" localSheetId="28" hidden="1">{#N/A,#N/A,FALSE,"포장1";#N/A,#N/A,FALSE,"포장1"}</definedName>
    <definedName name="GJHGLI" localSheetId="14" hidden="1">{#N/A,#N/A,FALSE,"포장1";#N/A,#N/A,FALSE,"포장1"}</definedName>
    <definedName name="GJHGLI" hidden="1">{#N/A,#N/A,FALSE,"포장1";#N/A,#N/A,FALSE,"포장1"}</definedName>
    <definedName name="gjhhn" localSheetId="12" hidden="1">{"'Sheet1'!$L$16"}</definedName>
    <definedName name="gjhhn" localSheetId="11" hidden="1">{"'Sheet1'!$L$16"}</definedName>
    <definedName name="gjhhn" localSheetId="13" hidden="1">{"'Sheet1'!$L$16"}</definedName>
    <definedName name="gjhhn" localSheetId="16" hidden="1">{"'Sheet1'!$L$16"}</definedName>
    <definedName name="gjhhn" localSheetId="21" hidden="1">{"'Sheet1'!$L$16"}</definedName>
    <definedName name="gjhhn" localSheetId="18" hidden="1">{"'Sheet1'!$L$16"}</definedName>
    <definedName name="gjhhn" localSheetId="19" hidden="1">{"'Sheet1'!$L$16"}</definedName>
    <definedName name="gjhhn" localSheetId="20" hidden="1">{"'Sheet1'!$L$16"}</definedName>
    <definedName name="gjhhn" localSheetId="22" hidden="1">{"'Sheet1'!$L$16"}</definedName>
    <definedName name="gjhhn" localSheetId="24" hidden="1">{"'Sheet1'!$L$16"}</definedName>
    <definedName name="gjhhn" localSheetId="28" hidden="1">{"'Sheet1'!$L$16"}</definedName>
    <definedName name="gjhhn" localSheetId="14" hidden="1">{"'Sheet1'!$L$16"}</definedName>
    <definedName name="gjhhn" hidden="1">{"'Sheet1'!$L$16"}</definedName>
    <definedName name="gjhi" localSheetId="12" hidden="1">{"'Sheet1'!$L$16"}</definedName>
    <definedName name="gjhi" localSheetId="11" hidden="1">{"'Sheet1'!$L$16"}</definedName>
    <definedName name="gjhi" localSheetId="13" hidden="1">{"'Sheet1'!$L$16"}</definedName>
    <definedName name="gjhi" localSheetId="16" hidden="1">{"'Sheet1'!$L$16"}</definedName>
    <definedName name="gjhi" localSheetId="21" hidden="1">{"'Sheet1'!$L$16"}</definedName>
    <definedName name="gjhi" localSheetId="18" hidden="1">{"'Sheet1'!$L$16"}</definedName>
    <definedName name="gjhi" localSheetId="19" hidden="1">{"'Sheet1'!$L$16"}</definedName>
    <definedName name="gjhi" localSheetId="20" hidden="1">{"'Sheet1'!$L$16"}</definedName>
    <definedName name="gjhi" localSheetId="22" hidden="1">{"'Sheet1'!$L$16"}</definedName>
    <definedName name="gjhi" localSheetId="24" hidden="1">{"'Sheet1'!$L$16"}</definedName>
    <definedName name="gjhi" localSheetId="28" hidden="1">{"'Sheet1'!$L$16"}</definedName>
    <definedName name="gjhi" localSheetId="14" hidden="1">{"'Sheet1'!$L$16"}</definedName>
    <definedName name="gjhi" hidden="1">{"'Sheet1'!$L$16"}</definedName>
    <definedName name="gjk" localSheetId="12" hidden="1">{0}</definedName>
    <definedName name="gjk" localSheetId="11" hidden="1">{0}</definedName>
    <definedName name="gjk" localSheetId="13" hidden="1">{0}</definedName>
    <definedName name="gjk" localSheetId="16" hidden="1">{0}</definedName>
    <definedName name="gjk" localSheetId="21" hidden="1">{0}</definedName>
    <definedName name="gjk" localSheetId="18" hidden="1">{0}</definedName>
    <definedName name="gjk" localSheetId="19" hidden="1">{0}</definedName>
    <definedName name="gjk" localSheetId="20" hidden="1">{0}</definedName>
    <definedName name="gjk" localSheetId="22" hidden="1">{0}</definedName>
    <definedName name="gjk" localSheetId="24" hidden="1">{0}</definedName>
    <definedName name="gjk" localSheetId="28" hidden="1">{0}</definedName>
    <definedName name="gjk" localSheetId="14" hidden="1">{0}</definedName>
    <definedName name="gjk" hidden="1">{0}</definedName>
    <definedName name="GJKHJFG" localSheetId="12" hidden="1">{"'Sheet1'!$L$16"}</definedName>
    <definedName name="GJKHJFG" localSheetId="11" hidden="1">{"'Sheet1'!$L$16"}</definedName>
    <definedName name="GJKHJFG" localSheetId="13" hidden="1">{"'Sheet1'!$L$16"}</definedName>
    <definedName name="GJKHJFG" localSheetId="16" hidden="1">{"'Sheet1'!$L$16"}</definedName>
    <definedName name="GJKHJFG" localSheetId="21" hidden="1">{"'Sheet1'!$L$16"}</definedName>
    <definedName name="GJKHJFG" localSheetId="18" hidden="1">{"'Sheet1'!$L$16"}</definedName>
    <definedName name="GJKHJFG" localSheetId="19" hidden="1">{"'Sheet1'!$L$16"}</definedName>
    <definedName name="GJKHJFG" localSheetId="20" hidden="1">{"'Sheet1'!$L$16"}</definedName>
    <definedName name="GJKHJFG" localSheetId="22" hidden="1">{"'Sheet1'!$L$16"}</definedName>
    <definedName name="GJKHJFG" localSheetId="24" hidden="1">{"'Sheet1'!$L$16"}</definedName>
    <definedName name="GJKHJFG" localSheetId="28" hidden="1">{"'Sheet1'!$L$16"}</definedName>
    <definedName name="GJKHJFG" localSheetId="14" hidden="1">{"'Sheet1'!$L$16"}</definedName>
    <definedName name="GJKHJFG" hidden="1">{"'Sheet1'!$L$16"}</definedName>
    <definedName name="GJKHK" localSheetId="12" hidden="1">{"'Sheet1'!$L$16"}</definedName>
    <definedName name="GJKHK" localSheetId="11" hidden="1">{"'Sheet1'!$L$16"}</definedName>
    <definedName name="GJKHK" localSheetId="13" hidden="1">{"'Sheet1'!$L$16"}</definedName>
    <definedName name="GJKHK" localSheetId="16" hidden="1">{"'Sheet1'!$L$16"}</definedName>
    <definedName name="GJKHK" localSheetId="21" hidden="1">{"'Sheet1'!$L$16"}</definedName>
    <definedName name="GJKHK" localSheetId="18" hidden="1">{"'Sheet1'!$L$16"}</definedName>
    <definedName name="GJKHK" localSheetId="19" hidden="1">{"'Sheet1'!$L$16"}</definedName>
    <definedName name="GJKHK" localSheetId="20" hidden="1">{"'Sheet1'!$L$16"}</definedName>
    <definedName name="GJKHK" localSheetId="22" hidden="1">{"'Sheet1'!$L$16"}</definedName>
    <definedName name="GJKHK" localSheetId="24" hidden="1">{"'Sheet1'!$L$16"}</definedName>
    <definedName name="GJKHK" localSheetId="28" hidden="1">{"'Sheet1'!$L$16"}</definedName>
    <definedName name="GJKHK" localSheetId="14" hidden="1">{"'Sheet1'!$L$16"}</definedName>
    <definedName name="GJKHK" hidden="1">{"'Sheet1'!$L$16"}</definedName>
    <definedName name="gjkj" localSheetId="12" hidden="1">{"'Sheet1'!$L$16"}</definedName>
    <definedName name="gjkj" localSheetId="11" hidden="1">{"'Sheet1'!$L$16"}</definedName>
    <definedName name="gjkj" localSheetId="13" hidden="1">{"'Sheet1'!$L$16"}</definedName>
    <definedName name="gjkj" localSheetId="16" hidden="1">{"'Sheet1'!$L$16"}</definedName>
    <definedName name="gjkj" localSheetId="21" hidden="1">{"'Sheet1'!$L$16"}</definedName>
    <definedName name="gjkj" localSheetId="18" hidden="1">{"'Sheet1'!$L$16"}</definedName>
    <definedName name="gjkj" localSheetId="19" hidden="1">{"'Sheet1'!$L$16"}</definedName>
    <definedName name="gjkj" localSheetId="20" hidden="1">{"'Sheet1'!$L$16"}</definedName>
    <definedName name="gjkj" localSheetId="22" hidden="1">{"'Sheet1'!$L$16"}</definedName>
    <definedName name="gjkj" localSheetId="24" hidden="1">{"'Sheet1'!$L$16"}</definedName>
    <definedName name="gjkj" localSheetId="28" hidden="1">{"'Sheet1'!$L$16"}</definedName>
    <definedName name="gjkj" localSheetId="14" hidden="1">{"'Sheet1'!$L$16"}</definedName>
    <definedName name="gjkj" hidden="1">{"'Sheet1'!$L$16"}</definedName>
    <definedName name="gjrđjsjs" localSheetId="12" hidden="1">{"'Sheet1'!$L$16"}</definedName>
    <definedName name="gjrđjsjs" localSheetId="11" hidden="1">{"'Sheet1'!$L$16"}</definedName>
    <definedName name="gjrđjsjs" localSheetId="13" hidden="1">{"'Sheet1'!$L$16"}</definedName>
    <definedName name="gjrđjsjs" localSheetId="16" hidden="1">{"'Sheet1'!$L$16"}</definedName>
    <definedName name="gjrđjsjs" localSheetId="21" hidden="1">{"'Sheet1'!$L$16"}</definedName>
    <definedName name="gjrđjsjs" localSheetId="18" hidden="1">{"'Sheet1'!$L$16"}</definedName>
    <definedName name="gjrđjsjs" localSheetId="19" hidden="1">{"'Sheet1'!$L$16"}</definedName>
    <definedName name="gjrđjsjs" localSheetId="20" hidden="1">{"'Sheet1'!$L$16"}</definedName>
    <definedName name="gjrđjsjs" localSheetId="22" hidden="1">{"'Sheet1'!$L$16"}</definedName>
    <definedName name="gjrđjsjs" localSheetId="24" hidden="1">{"'Sheet1'!$L$16"}</definedName>
    <definedName name="gjrđjsjs" localSheetId="28" hidden="1">{"'Sheet1'!$L$16"}</definedName>
    <definedName name="gjrđjsjs" localSheetId="14" hidden="1">{"'Sheet1'!$L$16"}</definedName>
    <definedName name="gjrđjsjs" hidden="1">{"'Sheet1'!$L$16"}</definedName>
    <definedName name="gk" localSheetId="12" hidden="1">{#N/A,#N/A,FALSE,"제목"}</definedName>
    <definedName name="gk" localSheetId="11" hidden="1">{#N/A,#N/A,FALSE,"제목"}</definedName>
    <definedName name="gk" localSheetId="13" hidden="1">{#N/A,#N/A,FALSE,"제목"}</definedName>
    <definedName name="gk" localSheetId="16" hidden="1">{#N/A,#N/A,FALSE,"제목"}</definedName>
    <definedName name="gk" localSheetId="21" hidden="1">{#N/A,#N/A,FALSE,"제목"}</definedName>
    <definedName name="gk" localSheetId="18" hidden="1">{#N/A,#N/A,FALSE,"제목"}</definedName>
    <definedName name="gk" localSheetId="19" hidden="1">{#N/A,#N/A,FALSE,"제목"}</definedName>
    <definedName name="gk" localSheetId="20" hidden="1">{#N/A,#N/A,FALSE,"제목"}</definedName>
    <definedName name="gk" localSheetId="22" hidden="1">{#N/A,#N/A,FALSE,"제목"}</definedName>
    <definedName name="gk" localSheetId="24" hidden="1">{#N/A,#N/A,FALSE,"제목"}</definedName>
    <definedName name="gk" localSheetId="28" hidden="1">{#N/A,#N/A,FALSE,"제목"}</definedName>
    <definedName name="gk" localSheetId="14" hidden="1">{#N/A,#N/A,FALSE,"제목"}</definedName>
    <definedName name="gk" hidden="1">{#N/A,#N/A,FALSE,"제목"}</definedName>
    <definedName name="gkd" localSheetId="12" hidden="1">{"'Sheet1'!$L$16"}</definedName>
    <definedName name="gkd" localSheetId="11" hidden="1">{"'Sheet1'!$L$16"}</definedName>
    <definedName name="gkd" localSheetId="13" hidden="1">{"'Sheet1'!$L$16"}</definedName>
    <definedName name="gkd" localSheetId="16" hidden="1">{"'Sheet1'!$L$16"}</definedName>
    <definedName name="gkd" localSheetId="21" hidden="1">{"'Sheet1'!$L$16"}</definedName>
    <definedName name="gkd" localSheetId="18" hidden="1">{"'Sheet1'!$L$16"}</definedName>
    <definedName name="gkd" localSheetId="19" hidden="1">{"'Sheet1'!$L$16"}</definedName>
    <definedName name="gkd" localSheetId="20" hidden="1">{"'Sheet1'!$L$16"}</definedName>
    <definedName name="gkd" localSheetId="22" hidden="1">{"'Sheet1'!$L$16"}</definedName>
    <definedName name="gkd" localSheetId="24" hidden="1">{"'Sheet1'!$L$16"}</definedName>
    <definedName name="gkd" localSheetId="28" hidden="1">{"'Sheet1'!$L$16"}</definedName>
    <definedName name="gkd" localSheetId="14" hidden="1">{"'Sheet1'!$L$16"}</definedName>
    <definedName name="gkd" hidden="1">{"'Sheet1'!$L$16"}</definedName>
    <definedName name="GKGHJH" localSheetId="12" hidden="1">{#N/A,#N/A,FALSE,"Chi tiÆt"}</definedName>
    <definedName name="GKGHJH" localSheetId="11" hidden="1">{#N/A,#N/A,FALSE,"Chi tiÆt"}</definedName>
    <definedName name="GKGHJH" localSheetId="13" hidden="1">{#N/A,#N/A,FALSE,"Chi tiÆt"}</definedName>
    <definedName name="GKGHJH" localSheetId="16" hidden="1">{#N/A,#N/A,FALSE,"Chi tiÆt"}</definedName>
    <definedName name="GKGHJH" localSheetId="21" hidden="1">{#N/A,#N/A,FALSE,"Chi tiÆt"}</definedName>
    <definedName name="GKGHJH" localSheetId="18" hidden="1">{#N/A,#N/A,FALSE,"Chi tiÆt"}</definedName>
    <definedName name="GKGHJH" localSheetId="19" hidden="1">{#N/A,#N/A,FALSE,"Chi tiÆt"}</definedName>
    <definedName name="GKGHJH" localSheetId="20" hidden="1">{#N/A,#N/A,FALSE,"Chi tiÆt"}</definedName>
    <definedName name="GKGHJH" localSheetId="22" hidden="1">{#N/A,#N/A,FALSE,"Chi tiÆt"}</definedName>
    <definedName name="GKGHJH" localSheetId="24" hidden="1">{#N/A,#N/A,FALSE,"Chi tiÆt"}</definedName>
    <definedName name="GKGHJH" localSheetId="28" hidden="1">{#N/A,#N/A,FALSE,"Chi tiÆt"}</definedName>
    <definedName name="GKGHJH" localSheetId="14" hidden="1">{#N/A,#N/A,FALSE,"Chi tiÆt"}</definedName>
    <definedName name="GKGHJH" hidden="1">{#N/A,#N/A,FALSE,"Chi tiÆt"}</definedName>
    <definedName name="GKH" localSheetId="12" hidden="1">{#N/A,#N/A,FALSE,"Chi tiÆt"}</definedName>
    <definedName name="GKH" localSheetId="11" hidden="1">{#N/A,#N/A,FALSE,"Chi tiÆt"}</definedName>
    <definedName name="GKH" localSheetId="13" hidden="1">{#N/A,#N/A,FALSE,"Chi tiÆt"}</definedName>
    <definedName name="GKH" localSheetId="16" hidden="1">{#N/A,#N/A,FALSE,"Chi tiÆt"}</definedName>
    <definedName name="GKH" localSheetId="21" hidden="1">{#N/A,#N/A,FALSE,"Chi tiÆt"}</definedName>
    <definedName name="GKH" localSheetId="18" hidden="1">{#N/A,#N/A,FALSE,"Chi tiÆt"}</definedName>
    <definedName name="GKH" localSheetId="19" hidden="1">{#N/A,#N/A,FALSE,"Chi tiÆt"}</definedName>
    <definedName name="GKH" localSheetId="20" hidden="1">{#N/A,#N/A,FALSE,"Chi tiÆt"}</definedName>
    <definedName name="GKH" localSheetId="22" hidden="1">{#N/A,#N/A,FALSE,"Chi tiÆt"}</definedName>
    <definedName name="GKH" localSheetId="24" hidden="1">{#N/A,#N/A,FALSE,"Chi tiÆt"}</definedName>
    <definedName name="GKH" localSheetId="28" hidden="1">{#N/A,#N/A,FALSE,"Chi tiÆt"}</definedName>
    <definedName name="GKH" localSheetId="14" hidden="1">{#N/A,#N/A,FALSE,"Chi tiÆt"}</definedName>
    <definedName name="GKH" hidden="1">{#N/A,#N/A,FALSE,"Chi tiÆt"}</definedName>
    <definedName name="gkhf.xls" localSheetId="12" hidden="1">{"'Sheet1'!$L$16"}</definedName>
    <definedName name="gkhf.xls" localSheetId="11" hidden="1">{"'Sheet1'!$L$16"}</definedName>
    <definedName name="gkhf.xls" localSheetId="13" hidden="1">{"'Sheet1'!$L$16"}</definedName>
    <definedName name="gkhf.xls" localSheetId="16" hidden="1">{"'Sheet1'!$L$16"}</definedName>
    <definedName name="gkhf.xls" localSheetId="21" hidden="1">{"'Sheet1'!$L$16"}</definedName>
    <definedName name="gkhf.xls" localSheetId="18" hidden="1">{"'Sheet1'!$L$16"}</definedName>
    <definedName name="gkhf.xls" localSheetId="19" hidden="1">{"'Sheet1'!$L$16"}</definedName>
    <definedName name="gkhf.xls" localSheetId="20" hidden="1">{"'Sheet1'!$L$16"}</definedName>
    <definedName name="gkhf.xls" localSheetId="22" hidden="1">{"'Sheet1'!$L$16"}</definedName>
    <definedName name="gkhf.xls" localSheetId="24" hidden="1">{"'Sheet1'!$L$16"}</definedName>
    <definedName name="gkhf.xls" localSheetId="28" hidden="1">{"'Sheet1'!$L$16"}</definedName>
    <definedName name="gkhf.xls" localSheetId="14" hidden="1">{"'Sheet1'!$L$16"}</definedName>
    <definedName name="gkhf.xls" hidden="1">{"'Sheet1'!$L$16"}</definedName>
    <definedName name="gl3p">#REF!</definedName>
    <definedName name="Glass">#REF!</definedName>
    <definedName name="GLASS견적의뢰용" hidden="1">#REF!</definedName>
    <definedName name="glhlhl" localSheetId="12" hidden="1">{"'Sheet1'!$L$16"}</definedName>
    <definedName name="glhlhl" localSheetId="11" hidden="1">{"'Sheet1'!$L$16"}</definedName>
    <definedName name="glhlhl" localSheetId="13" hidden="1">{"'Sheet1'!$L$16"}</definedName>
    <definedName name="glhlhl" localSheetId="16" hidden="1">{"'Sheet1'!$L$16"}</definedName>
    <definedName name="glhlhl" localSheetId="21" hidden="1">{"'Sheet1'!$L$16"}</definedName>
    <definedName name="glhlhl" localSheetId="18" hidden="1">{"'Sheet1'!$L$16"}</definedName>
    <definedName name="glhlhl" localSheetId="19" hidden="1">{"'Sheet1'!$L$16"}</definedName>
    <definedName name="glhlhl" localSheetId="20" hidden="1">{"'Sheet1'!$L$16"}</definedName>
    <definedName name="glhlhl" localSheetId="22" hidden="1">{"'Sheet1'!$L$16"}</definedName>
    <definedName name="glhlhl" localSheetId="24" hidden="1">{"'Sheet1'!$L$16"}</definedName>
    <definedName name="glhlhl" localSheetId="28" hidden="1">{"'Sheet1'!$L$16"}</definedName>
    <definedName name="glhlhl" localSheetId="14" hidden="1">{"'Sheet1'!$L$16"}</definedName>
    <definedName name="glhlhl" hidden="1">{"'Sheet1'!$L$16"}</definedName>
    <definedName name="glllhlh" localSheetId="12" hidden="1">{"'Sheet1'!$L$16"}</definedName>
    <definedName name="glllhlh" localSheetId="11" hidden="1">{"'Sheet1'!$L$16"}</definedName>
    <definedName name="glllhlh" localSheetId="13" hidden="1">{"'Sheet1'!$L$16"}</definedName>
    <definedName name="glllhlh" localSheetId="16" hidden="1">{"'Sheet1'!$L$16"}</definedName>
    <definedName name="glllhlh" localSheetId="21" hidden="1">{"'Sheet1'!$L$16"}</definedName>
    <definedName name="glllhlh" localSheetId="18" hidden="1">{"'Sheet1'!$L$16"}</definedName>
    <definedName name="glllhlh" localSheetId="19" hidden="1">{"'Sheet1'!$L$16"}</definedName>
    <definedName name="glllhlh" localSheetId="20" hidden="1">{"'Sheet1'!$L$16"}</definedName>
    <definedName name="glllhlh" localSheetId="22" hidden="1">{"'Sheet1'!$L$16"}</definedName>
    <definedName name="glllhlh" localSheetId="24" hidden="1">{"'Sheet1'!$L$16"}</definedName>
    <definedName name="glllhlh" localSheetId="28" hidden="1">{"'Sheet1'!$L$16"}</definedName>
    <definedName name="glllhlh" localSheetId="14" hidden="1">{"'Sheet1'!$L$16"}</definedName>
    <definedName name="glllhlh" hidden="1">{"'Sheet1'!$L$16"}</definedName>
    <definedName name="GM">#REF!</definedName>
    <definedName name="GMG" localSheetId="12" hidden="1">{#N/A,#N/A,FALSE,"特殊室（ＢＱ表）"}</definedName>
    <definedName name="GMG" localSheetId="11" hidden="1">{#N/A,#N/A,FALSE,"特殊室（ＢＱ表）"}</definedName>
    <definedName name="GMG" localSheetId="13" hidden="1">{#N/A,#N/A,FALSE,"特殊室（ＢＱ表）"}</definedName>
    <definedName name="GMG" localSheetId="16" hidden="1">{#N/A,#N/A,FALSE,"特殊室（ＢＱ表）"}</definedName>
    <definedName name="GMG" localSheetId="21" hidden="1">{#N/A,#N/A,FALSE,"特殊室（ＢＱ表）"}</definedName>
    <definedName name="GMG" localSheetId="18" hidden="1">{#N/A,#N/A,FALSE,"特殊室（ＢＱ表）"}</definedName>
    <definedName name="GMG" localSheetId="19" hidden="1">{#N/A,#N/A,FALSE,"特殊室（ＢＱ表）"}</definedName>
    <definedName name="GMG" localSheetId="20" hidden="1">{#N/A,#N/A,FALSE,"特殊室（ＢＱ表）"}</definedName>
    <definedName name="GMG" localSheetId="22" hidden="1">{#N/A,#N/A,FALSE,"特殊室（ＢＱ表）"}</definedName>
    <definedName name="GMG" localSheetId="24" hidden="1">{#N/A,#N/A,FALSE,"特殊室（ＢＱ表）"}</definedName>
    <definedName name="GMG" localSheetId="28" hidden="1">{#N/A,#N/A,FALSE,"特殊室（ＢＱ表）"}</definedName>
    <definedName name="GMG" localSheetId="14" hidden="1">{#N/A,#N/A,FALSE,"特殊室（ＢＱ表）"}</definedName>
    <definedName name="GMG" hidden="1">{#N/A,#N/A,FALSE,"特殊室（ＢＱ表）"}</definedName>
    <definedName name="gmhjg" hidden="1">#REF!</definedName>
    <definedName name="Gmon">24</definedName>
    <definedName name="GNC">#REF!</definedName>
    <definedName name="GNCBN" localSheetId="12" hidden="1">{"NGUYEN QUI THIEP - Personal View",#N/A,FALSE,"XDCB.HT.FUR."}</definedName>
    <definedName name="GNCBN" localSheetId="11" hidden="1">{"NGUYEN QUI THIEP - Personal View",#N/A,FALSE,"XDCB.HT.FUR."}</definedName>
    <definedName name="GNCBN" localSheetId="13" hidden="1">{"NGUYEN QUI THIEP - Personal View",#N/A,FALSE,"XDCB.HT.FUR."}</definedName>
    <definedName name="GNCBN" localSheetId="16" hidden="1">{"NGUYEN QUI THIEP - Personal View",#N/A,FALSE,"XDCB.HT.FUR."}</definedName>
    <definedName name="GNCBN" localSheetId="21" hidden="1">{"NGUYEN QUI THIEP - Personal View",#N/A,FALSE,"XDCB.HT.FUR."}</definedName>
    <definedName name="GNCBN" localSheetId="18" hidden="1">{"NGUYEN QUI THIEP - Personal View",#N/A,FALSE,"XDCB.HT.FUR."}</definedName>
    <definedName name="GNCBN" localSheetId="19" hidden="1">{"NGUYEN QUI THIEP - Personal View",#N/A,FALSE,"XDCB.HT.FUR."}</definedName>
    <definedName name="GNCBN" localSheetId="20" hidden="1">{"NGUYEN QUI THIEP - Personal View",#N/A,FALSE,"XDCB.HT.FUR."}</definedName>
    <definedName name="GNCBN" localSheetId="22" hidden="1">{"NGUYEN QUI THIEP - Personal View",#N/A,FALSE,"XDCB.HT.FUR."}</definedName>
    <definedName name="GNCBN" localSheetId="24" hidden="1">{"NGUYEN QUI THIEP - Personal View",#N/A,FALSE,"XDCB.HT.FUR."}</definedName>
    <definedName name="GNCBN" localSheetId="28" hidden="1">{"NGUYEN QUI THIEP - Personal View",#N/A,FALSE,"XDCB.HT.FUR."}</definedName>
    <definedName name="GNCBN" localSheetId="14" hidden="1">{"NGUYEN QUI THIEP - Personal View",#N/A,FALSE,"XDCB.HT.FUR."}</definedName>
    <definedName name="GNCBN" hidden="1">{"NGUYEN QUI THIEP - Personal View",#N/A,FALSE,"XDCB.HT.FUR."}</definedName>
    <definedName name="gndfd" localSheetId="12" hidden="1">{"'Sheet1'!$L$16"}</definedName>
    <definedName name="gndfd" localSheetId="11" hidden="1">{"'Sheet1'!$L$16"}</definedName>
    <definedName name="gndfd" localSheetId="13" hidden="1">{"'Sheet1'!$L$16"}</definedName>
    <definedName name="gndfd" localSheetId="16" hidden="1">{"'Sheet1'!$L$16"}</definedName>
    <definedName name="gndfd" localSheetId="21" hidden="1">{"'Sheet1'!$L$16"}</definedName>
    <definedName name="gndfd" localSheetId="18" hidden="1">{"'Sheet1'!$L$16"}</definedName>
    <definedName name="gndfd" localSheetId="19" hidden="1">{"'Sheet1'!$L$16"}</definedName>
    <definedName name="gndfd" localSheetId="20" hidden="1">{"'Sheet1'!$L$16"}</definedName>
    <definedName name="gndfd" localSheetId="22" hidden="1">{"'Sheet1'!$L$16"}</definedName>
    <definedName name="gndfd" localSheetId="24" hidden="1">{"'Sheet1'!$L$16"}</definedName>
    <definedName name="gndfd" localSheetId="28" hidden="1">{"'Sheet1'!$L$16"}</definedName>
    <definedName name="gndfd" localSheetId="14" hidden="1">{"'Sheet1'!$L$16"}</definedName>
    <definedName name="gndfd" hidden="1">{"'Sheet1'!$L$16"}</definedName>
    <definedName name="gnfg" localSheetId="12" hidden="1">{"HK PR",#N/A,FALSE,"HK";"SUMMARY",#N/A,FALSE,"PAYROLL";"SUMMARY",#N/A,FALSE,"PAYROLL";"HK PR",#N/A,FALSE,"HK"}</definedName>
    <definedName name="gnfg" localSheetId="11" hidden="1">{"HK PR",#N/A,FALSE,"HK";"SUMMARY",#N/A,FALSE,"PAYROLL";"SUMMARY",#N/A,FALSE,"PAYROLL";"HK PR",#N/A,FALSE,"HK"}</definedName>
    <definedName name="gnfg" localSheetId="13" hidden="1">{"HK PR",#N/A,FALSE,"HK";"SUMMARY",#N/A,FALSE,"PAYROLL";"SUMMARY",#N/A,FALSE,"PAYROLL";"HK PR",#N/A,FALSE,"HK"}</definedName>
    <definedName name="gnfg" localSheetId="16" hidden="1">{"HK PR",#N/A,FALSE,"HK";"SUMMARY",#N/A,FALSE,"PAYROLL";"SUMMARY",#N/A,FALSE,"PAYROLL";"HK PR",#N/A,FALSE,"HK"}</definedName>
    <definedName name="gnfg" localSheetId="21" hidden="1">{"HK PR",#N/A,FALSE,"HK";"SUMMARY",#N/A,FALSE,"PAYROLL";"SUMMARY",#N/A,FALSE,"PAYROLL";"HK PR",#N/A,FALSE,"HK"}</definedName>
    <definedName name="gnfg" localSheetId="18" hidden="1">{"HK PR",#N/A,FALSE,"HK";"SUMMARY",#N/A,FALSE,"PAYROLL";"SUMMARY",#N/A,FALSE,"PAYROLL";"HK PR",#N/A,FALSE,"HK"}</definedName>
    <definedName name="gnfg" localSheetId="19" hidden="1">{"HK PR",#N/A,FALSE,"HK";"SUMMARY",#N/A,FALSE,"PAYROLL";"SUMMARY",#N/A,FALSE,"PAYROLL";"HK PR",#N/A,FALSE,"HK"}</definedName>
    <definedName name="gnfg" localSheetId="20" hidden="1">{"HK PR",#N/A,FALSE,"HK";"SUMMARY",#N/A,FALSE,"PAYROLL";"SUMMARY",#N/A,FALSE,"PAYROLL";"HK PR",#N/A,FALSE,"HK"}</definedName>
    <definedName name="gnfg" localSheetId="22" hidden="1">{"HK PR",#N/A,FALSE,"HK";"SUMMARY",#N/A,FALSE,"PAYROLL";"SUMMARY",#N/A,FALSE,"PAYROLL";"HK PR",#N/A,FALSE,"HK"}</definedName>
    <definedName name="gnfg" localSheetId="24" hidden="1">{"HK PR",#N/A,FALSE,"HK";"SUMMARY",#N/A,FALSE,"PAYROLL";"SUMMARY",#N/A,FALSE,"PAYROLL";"HK PR",#N/A,FALSE,"HK"}</definedName>
    <definedName name="gnfg" localSheetId="28" hidden="1">{"HK PR",#N/A,FALSE,"HK";"SUMMARY",#N/A,FALSE,"PAYROLL";"SUMMARY",#N/A,FALSE,"PAYROLL";"HK PR",#N/A,FALSE,"HK"}</definedName>
    <definedName name="gnfg" localSheetId="14" hidden="1">{"HK PR",#N/A,FALSE,"HK";"SUMMARY",#N/A,FALSE,"PAYROLL";"SUMMARY",#N/A,FALSE,"PAYROLL";"HK PR",#N/A,FALSE,"HK"}</definedName>
    <definedName name="gnfg" hidden="1">{"HK PR",#N/A,FALSE,"HK";"SUMMARY",#N/A,FALSE,"PAYROLL";"SUMMARY",#N/A,FALSE,"PAYROLL";"HK PR",#N/A,FALSE,"HK"}</definedName>
    <definedName name="gnfgf" localSheetId="12" hidden="1">{#N/A,#N/A,FALSE,"Chi tiÆt"}</definedName>
    <definedName name="gnfgf" localSheetId="11" hidden="1">{#N/A,#N/A,FALSE,"Chi tiÆt"}</definedName>
    <definedName name="gnfgf" localSheetId="13" hidden="1">{#N/A,#N/A,FALSE,"Chi tiÆt"}</definedName>
    <definedName name="gnfgf" localSheetId="16" hidden="1">{#N/A,#N/A,FALSE,"Chi tiÆt"}</definedName>
    <definedName name="gnfgf" localSheetId="21" hidden="1">{#N/A,#N/A,FALSE,"Chi tiÆt"}</definedName>
    <definedName name="gnfgf" localSheetId="18" hidden="1">{#N/A,#N/A,FALSE,"Chi tiÆt"}</definedName>
    <definedName name="gnfgf" localSheetId="19" hidden="1">{#N/A,#N/A,FALSE,"Chi tiÆt"}</definedName>
    <definedName name="gnfgf" localSheetId="20" hidden="1">{#N/A,#N/A,FALSE,"Chi tiÆt"}</definedName>
    <definedName name="gnfgf" localSheetId="22" hidden="1">{#N/A,#N/A,FALSE,"Chi tiÆt"}</definedName>
    <definedName name="gnfgf" localSheetId="24" hidden="1">{#N/A,#N/A,FALSE,"Chi tiÆt"}</definedName>
    <definedName name="gnfgf" localSheetId="28" hidden="1">{#N/A,#N/A,FALSE,"Chi tiÆt"}</definedName>
    <definedName name="gnfgf" localSheetId="14" hidden="1">{#N/A,#N/A,FALSE,"Chi tiÆt"}</definedName>
    <definedName name="gnfgf" hidden="1">{#N/A,#N/A,FALSE,"Chi tiÆt"}</definedName>
    <definedName name="gnfgnfg" hidden="1">#REF!</definedName>
    <definedName name="GNFKD" localSheetId="12" hidden="1">{#N/A,#N/A,TRUE,"SUM";#N/A,#N/A,TRUE,"EE";#N/A,#N/A,TRUE,"AC";#N/A,#N/A,TRUE,"SN"}</definedName>
    <definedName name="GNFKD" localSheetId="11" hidden="1">{#N/A,#N/A,TRUE,"SUM";#N/A,#N/A,TRUE,"EE";#N/A,#N/A,TRUE,"AC";#N/A,#N/A,TRUE,"SN"}</definedName>
    <definedName name="GNFKD" localSheetId="13" hidden="1">{#N/A,#N/A,TRUE,"SUM";#N/A,#N/A,TRUE,"EE";#N/A,#N/A,TRUE,"AC";#N/A,#N/A,TRUE,"SN"}</definedName>
    <definedName name="GNFKD" localSheetId="16" hidden="1">{#N/A,#N/A,TRUE,"SUM";#N/A,#N/A,TRUE,"EE";#N/A,#N/A,TRUE,"AC";#N/A,#N/A,TRUE,"SN"}</definedName>
    <definedName name="GNFKD" localSheetId="21" hidden="1">{#N/A,#N/A,TRUE,"SUM";#N/A,#N/A,TRUE,"EE";#N/A,#N/A,TRUE,"AC";#N/A,#N/A,TRUE,"SN"}</definedName>
    <definedName name="GNFKD" localSheetId="18" hidden="1">{#N/A,#N/A,TRUE,"SUM";#N/A,#N/A,TRUE,"EE";#N/A,#N/A,TRUE,"AC";#N/A,#N/A,TRUE,"SN"}</definedName>
    <definedName name="GNFKD" localSheetId="19" hidden="1">{#N/A,#N/A,TRUE,"SUM";#N/A,#N/A,TRUE,"EE";#N/A,#N/A,TRUE,"AC";#N/A,#N/A,TRUE,"SN"}</definedName>
    <definedName name="GNFKD" localSheetId="20" hidden="1">{#N/A,#N/A,TRUE,"SUM";#N/A,#N/A,TRUE,"EE";#N/A,#N/A,TRUE,"AC";#N/A,#N/A,TRUE,"SN"}</definedName>
    <definedName name="GNFKD" localSheetId="22" hidden="1">{#N/A,#N/A,TRUE,"SUM";#N/A,#N/A,TRUE,"EE";#N/A,#N/A,TRUE,"AC";#N/A,#N/A,TRUE,"SN"}</definedName>
    <definedName name="GNFKD" localSheetId="24" hidden="1">{#N/A,#N/A,TRUE,"SUM";#N/A,#N/A,TRUE,"EE";#N/A,#N/A,TRUE,"AC";#N/A,#N/A,TRUE,"SN"}</definedName>
    <definedName name="GNFKD" localSheetId="28" hidden="1">{#N/A,#N/A,TRUE,"SUM";#N/A,#N/A,TRUE,"EE";#N/A,#N/A,TRUE,"AC";#N/A,#N/A,TRUE,"SN"}</definedName>
    <definedName name="GNFKD" localSheetId="14" hidden="1">{#N/A,#N/A,TRUE,"SUM";#N/A,#N/A,TRUE,"EE";#N/A,#N/A,TRUE,"AC";#N/A,#N/A,TRUE,"SN"}</definedName>
    <definedName name="GNFKD" hidden="1">{#N/A,#N/A,TRUE,"SUM";#N/A,#N/A,TRUE,"EE";#N/A,#N/A,TRUE,"AC";#N/A,#N/A,TRUE,"SN"}</definedName>
    <definedName name="gngfx" hidden="1">#REF!</definedName>
    <definedName name="GNHJDFHJGF" localSheetId="12" hidden="1">{#N/A,#N/A,TRUE,"Krycí list"}</definedName>
    <definedName name="GNHJDFHJGF" localSheetId="11" hidden="1">{#N/A,#N/A,TRUE,"Krycí list"}</definedName>
    <definedName name="GNHJDFHJGF" localSheetId="13" hidden="1">{#N/A,#N/A,TRUE,"Krycí list"}</definedName>
    <definedName name="GNHJDFHJGF" localSheetId="16" hidden="1">{#N/A,#N/A,TRUE,"Krycí list"}</definedName>
    <definedName name="GNHJDFHJGF" localSheetId="21" hidden="1">{#N/A,#N/A,TRUE,"Krycí list"}</definedName>
    <definedName name="GNHJDFHJGF" localSheetId="18" hidden="1">{#N/A,#N/A,TRUE,"Krycí list"}</definedName>
    <definedName name="GNHJDFHJGF" localSheetId="19" hidden="1">{#N/A,#N/A,TRUE,"Krycí list"}</definedName>
    <definedName name="GNHJDFHJGF" localSheetId="20" hidden="1">{#N/A,#N/A,TRUE,"Krycí list"}</definedName>
    <definedName name="GNHJDFHJGF" localSheetId="22" hidden="1">{#N/A,#N/A,TRUE,"Krycí list"}</definedName>
    <definedName name="GNHJDFHJGF" localSheetId="24" hidden="1">{#N/A,#N/A,TRUE,"Krycí list"}</definedName>
    <definedName name="GNHJDFHJGF" localSheetId="28" hidden="1">{#N/A,#N/A,TRUE,"Krycí list"}</definedName>
    <definedName name="GNHJDFHJGF" localSheetId="14" hidden="1">{#N/A,#N/A,TRUE,"Krycí list"}</definedName>
    <definedName name="GNHJDFHJGF" hidden="1">{#N/A,#N/A,TRUE,"Krycí list"}</definedName>
    <definedName name="gnhom">#REF!</definedName>
    <definedName name="gnytemy5"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#REF!</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oi">#REF!</definedName>
    <definedName name="Goi8" localSheetId="12" hidden="1">{"'Sheet1'!$L$16"}</definedName>
    <definedName name="Goi8" localSheetId="11" hidden="1">{"'Sheet1'!$L$16"}</definedName>
    <definedName name="Goi8" localSheetId="13" hidden="1">{"'Sheet1'!$L$16"}</definedName>
    <definedName name="Goi8" localSheetId="16" hidden="1">{"'Sheet1'!$L$16"}</definedName>
    <definedName name="Goi8" localSheetId="21" hidden="1">{"'Sheet1'!$L$16"}</definedName>
    <definedName name="Goi8" localSheetId="18" hidden="1">{"'Sheet1'!$L$16"}</definedName>
    <definedName name="Goi8" localSheetId="19" hidden="1">{"'Sheet1'!$L$16"}</definedName>
    <definedName name="Goi8" localSheetId="20" hidden="1">{"'Sheet1'!$L$16"}</definedName>
    <definedName name="Goi8" localSheetId="22" hidden="1">{"'Sheet1'!$L$16"}</definedName>
    <definedName name="Goi8" localSheetId="24" hidden="1">{"'Sheet1'!$L$16"}</definedName>
    <definedName name="Goi8" localSheetId="28" hidden="1">{"'Sheet1'!$L$16"}</definedName>
    <definedName name="Goi8" localSheetId="14" hidden="1">{"'Sheet1'!$L$16"}</definedName>
    <definedName name="Goi8" hidden="1">{"'Sheet1'!$L$16"}</definedName>
    <definedName name="goiduyet" localSheetId="12" hidden="1">{#N/A,#N/A,FALSE,"Chi tiÆt"}</definedName>
    <definedName name="goiduyet" localSheetId="11" hidden="1">{#N/A,#N/A,FALSE,"Chi tiÆt"}</definedName>
    <definedName name="goiduyet" localSheetId="13" hidden="1">{#N/A,#N/A,FALSE,"Chi tiÆt"}</definedName>
    <definedName name="goiduyet" localSheetId="16" hidden="1">{#N/A,#N/A,FALSE,"Chi tiÆt"}</definedName>
    <definedName name="goiduyet" localSheetId="21" hidden="1">{#N/A,#N/A,FALSE,"Chi tiÆt"}</definedName>
    <definedName name="goiduyet" localSheetId="18" hidden="1">{#N/A,#N/A,FALSE,"Chi tiÆt"}</definedName>
    <definedName name="goiduyet" localSheetId="19" hidden="1">{#N/A,#N/A,FALSE,"Chi tiÆt"}</definedName>
    <definedName name="goiduyet" localSheetId="20" hidden="1">{#N/A,#N/A,FALSE,"Chi tiÆt"}</definedName>
    <definedName name="goiduyet" localSheetId="22" hidden="1">{#N/A,#N/A,FALSE,"Chi tiÆt"}</definedName>
    <definedName name="goiduyet" localSheetId="24" hidden="1">{#N/A,#N/A,FALSE,"Chi tiÆt"}</definedName>
    <definedName name="goiduyet" localSheetId="28" hidden="1">{#N/A,#N/A,FALSE,"Chi tiÆt"}</definedName>
    <definedName name="goiduyet" localSheetId="14" hidden="1">{#N/A,#N/A,FALSE,"Chi tiÆt"}</definedName>
    <definedName name="goiduyet" hidden="1">{#N/A,#N/A,FALSE,"Chi tiÆt"}</definedName>
    <definedName name="goio" localSheetId="12" hidden="1">{"'Sheet1'!$L$16"}</definedName>
    <definedName name="goio" localSheetId="11" hidden="1">{"'Sheet1'!$L$16"}</definedName>
    <definedName name="goio" localSheetId="13" hidden="1">{"'Sheet1'!$L$16"}</definedName>
    <definedName name="goio" localSheetId="16" hidden="1">{"'Sheet1'!$L$16"}</definedName>
    <definedName name="goio" localSheetId="21" hidden="1">{"'Sheet1'!$L$16"}</definedName>
    <definedName name="goio" localSheetId="18" hidden="1">{"'Sheet1'!$L$16"}</definedName>
    <definedName name="goio" localSheetId="19" hidden="1">{"'Sheet1'!$L$16"}</definedName>
    <definedName name="goio" localSheetId="20" hidden="1">{"'Sheet1'!$L$16"}</definedName>
    <definedName name="goio" localSheetId="22" hidden="1">{"'Sheet1'!$L$16"}</definedName>
    <definedName name="goio" localSheetId="24" hidden="1">{"'Sheet1'!$L$16"}</definedName>
    <definedName name="goio" localSheetId="28" hidden="1">{"'Sheet1'!$L$16"}</definedName>
    <definedName name="goio" localSheetId="14" hidden="1">{"'Sheet1'!$L$16"}</definedName>
    <definedName name="goio" hidden="1">{"'Sheet1'!$L$16"}</definedName>
    <definedName name="GPT_GROUNDING_PT">#REF!</definedName>
    <definedName name="Gqlda">#REF!</definedName>
    <definedName name="GR" localSheetId="12" hidden="1">{#N/A,#N/A,TRUE,"Cover Memo";"Complete Sys. Estimate",#N/A,TRUE,"Change Summary";"Complete Sys. Estimate",#N/A,TRUE,"Estimate Summary";"Complete Sys. Estimate",#N/A,TRUE,"Dept. Summary";"Complete Sys. Estimate",#N/A,TRUE,"DOW Detail"}</definedName>
    <definedName name="GR" localSheetId="11" hidden="1">{#N/A,#N/A,TRUE,"Cover Memo";"Complete Sys. Estimate",#N/A,TRUE,"Change Summary";"Complete Sys. Estimate",#N/A,TRUE,"Estimate Summary";"Complete Sys. Estimate",#N/A,TRUE,"Dept. Summary";"Complete Sys. Estimate",#N/A,TRUE,"DOW Detail"}</definedName>
    <definedName name="GR" localSheetId="13" hidden="1">{#N/A,#N/A,TRUE,"Cover Memo";"Complete Sys. Estimate",#N/A,TRUE,"Change Summary";"Complete Sys. Estimate",#N/A,TRUE,"Estimate Summary";"Complete Sys. Estimate",#N/A,TRUE,"Dept. Summary";"Complete Sys. Estimate",#N/A,TRUE,"DOW Detail"}</definedName>
    <definedName name="GR" localSheetId="16" hidden="1">{#N/A,#N/A,TRUE,"Cover Memo";"Complete Sys. Estimate",#N/A,TRUE,"Change Summary";"Complete Sys. Estimate",#N/A,TRUE,"Estimate Summary";"Complete Sys. Estimate",#N/A,TRUE,"Dept. Summary";"Complete Sys. Estimate",#N/A,TRUE,"DOW Detail"}</definedName>
    <definedName name="GR" localSheetId="21" hidden="1">{#N/A,#N/A,TRUE,"Cover Memo";"Complete Sys. Estimate",#N/A,TRUE,"Change Summary";"Complete Sys. Estimate",#N/A,TRUE,"Estimate Summary";"Complete Sys. Estimate",#N/A,TRUE,"Dept. Summary";"Complete Sys. Estimate",#N/A,TRUE,"DOW Detail"}</definedName>
    <definedName name="GR" localSheetId="18" hidden="1">{#N/A,#N/A,TRUE,"Cover Memo";"Complete Sys. Estimate",#N/A,TRUE,"Change Summary";"Complete Sys. Estimate",#N/A,TRUE,"Estimate Summary";"Complete Sys. Estimate",#N/A,TRUE,"Dept. Summary";"Complete Sys. Estimate",#N/A,TRUE,"DOW Detail"}</definedName>
    <definedName name="GR" localSheetId="19" hidden="1">{#N/A,#N/A,TRUE,"Cover Memo";"Complete Sys. Estimate",#N/A,TRUE,"Change Summary";"Complete Sys. Estimate",#N/A,TRUE,"Estimate Summary";"Complete Sys. Estimate",#N/A,TRUE,"Dept. Summary";"Complete Sys. Estimate",#N/A,TRUE,"DOW Detail"}</definedName>
    <definedName name="GR" localSheetId="20" hidden="1">{#N/A,#N/A,TRUE,"Cover Memo";"Complete Sys. Estimate",#N/A,TRUE,"Change Summary";"Complete Sys. Estimate",#N/A,TRUE,"Estimate Summary";"Complete Sys. Estimate",#N/A,TRUE,"Dept. Summary";"Complete Sys. Estimate",#N/A,TRUE,"DOW Detail"}</definedName>
    <definedName name="GR" localSheetId="22" hidden="1">{#N/A,#N/A,TRUE,"Cover Memo";"Complete Sys. Estimate",#N/A,TRUE,"Change Summary";"Complete Sys. Estimate",#N/A,TRUE,"Estimate Summary";"Complete Sys. Estimate",#N/A,TRUE,"Dept. Summary";"Complete Sys. Estimate",#N/A,TRUE,"DOW Detail"}</definedName>
    <definedName name="GR" localSheetId="24" hidden="1">{#N/A,#N/A,TRUE,"Cover Memo";"Complete Sys. Estimate",#N/A,TRUE,"Change Summary";"Complete Sys. Estimate",#N/A,TRUE,"Estimate Summary";"Complete Sys. Estimate",#N/A,TRUE,"Dept. Summary";"Complete Sys. Estimate",#N/A,TRUE,"DOW Detail"}</definedName>
    <definedName name="GR" localSheetId="28" hidden="1">{#N/A,#N/A,TRUE,"Cover Memo";"Complete Sys. Estimate",#N/A,TRUE,"Change Summary";"Complete Sys. Estimate",#N/A,TRUE,"Estimate Summary";"Complete Sys. Estimate",#N/A,TRUE,"Dept. Summary";"Complete Sys. Estimate",#N/A,TRUE,"DOW Detail"}</definedName>
    <definedName name="GR" localSheetId="14" hidden="1">{#N/A,#N/A,TRUE,"Cover Memo";"Complete Sys. Estimate",#N/A,TRUE,"Change Summary";"Complete Sys. Estimate",#N/A,TRUE,"Estimate Summary";"Complete Sys. Estimate",#N/A,TRUE,"Dept. Summary";"Complete Sys. Estimate",#N/A,TRUE,"DOW Detail"}</definedName>
    <definedName name="GR" hidden="1">{#N/A,#N/A,TRUE,"Cover Memo";"Complete Sys. Estimate",#N/A,TRUE,"Change Summary";"Complete Sys. Estimate",#N/A,TRUE,"Estimate Summary";"Complete Sys. Estimate",#N/A,TRUE,"Dept. Summary";"Complete Sys. Estimate",#N/A,TRUE,"DOW Detail"}</definedName>
    <definedName name="gra" localSheetId="12" hidden="1">{"'Sheet1'!$L$16"}</definedName>
    <definedName name="gra" localSheetId="11" hidden="1">{"'Sheet1'!$L$16"}</definedName>
    <definedName name="gra" localSheetId="13" hidden="1">{"'Sheet1'!$L$16"}</definedName>
    <definedName name="gra" localSheetId="16" hidden="1">{"'Sheet1'!$L$16"}</definedName>
    <definedName name="gra" localSheetId="21" hidden="1">{"'Sheet1'!$L$16"}</definedName>
    <definedName name="gra" localSheetId="18" hidden="1">{"'Sheet1'!$L$16"}</definedName>
    <definedName name="gra" localSheetId="19" hidden="1">{"'Sheet1'!$L$16"}</definedName>
    <definedName name="gra" localSheetId="20" hidden="1">{"'Sheet1'!$L$16"}</definedName>
    <definedName name="gra" localSheetId="22" hidden="1">{"'Sheet1'!$L$16"}</definedName>
    <definedName name="gra" localSheetId="24" hidden="1">{"'Sheet1'!$L$16"}</definedName>
    <definedName name="gra" localSheetId="28" hidden="1">{"'Sheet1'!$L$16"}</definedName>
    <definedName name="gra" localSheetId="14" hidden="1">{"'Sheet1'!$L$16"}</definedName>
    <definedName name="gra" hidden="1">{"'Sheet1'!$L$16"}</definedName>
    <definedName name="grand_total">#REF!</definedName>
    <definedName name="grap_b" hidden="1">#REF!</definedName>
    <definedName name="graph_bincome2" hidden="1">#N/A</definedName>
    <definedName name="Graph_Xdriver" hidden="1">#N/A</definedName>
    <definedName name="GraphD" hidden="1">#REF!</definedName>
    <definedName name="gre" localSheetId="12" hidden="1">{"'Sheet1'!$L$16"}</definedName>
    <definedName name="gre" localSheetId="11" hidden="1">{"'Sheet1'!$L$16"}</definedName>
    <definedName name="gre" localSheetId="13" hidden="1">{"'Sheet1'!$L$16"}</definedName>
    <definedName name="gre" localSheetId="16" hidden="1">{"'Sheet1'!$L$16"}</definedName>
    <definedName name="gre" localSheetId="21" hidden="1">{"'Sheet1'!$L$16"}</definedName>
    <definedName name="gre" localSheetId="18" hidden="1">{"'Sheet1'!$L$16"}</definedName>
    <definedName name="gre" localSheetId="19" hidden="1">{"'Sheet1'!$L$16"}</definedName>
    <definedName name="gre" localSheetId="20" hidden="1">{"'Sheet1'!$L$16"}</definedName>
    <definedName name="gre" localSheetId="22" hidden="1">{"'Sheet1'!$L$16"}</definedName>
    <definedName name="gre" localSheetId="24" hidden="1">{"'Sheet1'!$L$16"}</definedName>
    <definedName name="gre" localSheetId="28" hidden="1">{"'Sheet1'!$L$16"}</definedName>
    <definedName name="gre" localSheetId="14" hidden="1">{"'Sheet1'!$L$16"}</definedName>
    <definedName name="gre" hidden="1">{"'Sheet1'!$L$16"}</definedName>
    <definedName name="GREG4E" localSheetId="12" hidden="1">{"'Sheet1'!$L$16"}</definedName>
    <definedName name="GREG4E" localSheetId="11" hidden="1">{"'Sheet1'!$L$16"}</definedName>
    <definedName name="GREG4E" localSheetId="13" hidden="1">{"'Sheet1'!$L$16"}</definedName>
    <definedName name="GREG4E" localSheetId="16" hidden="1">{"'Sheet1'!$L$16"}</definedName>
    <definedName name="GREG4E" localSheetId="21" hidden="1">{"'Sheet1'!$L$16"}</definedName>
    <definedName name="GREG4E" localSheetId="18" hidden="1">{"'Sheet1'!$L$16"}</definedName>
    <definedName name="GREG4E" localSheetId="19" hidden="1">{"'Sheet1'!$L$16"}</definedName>
    <definedName name="GREG4E" localSheetId="20" hidden="1">{"'Sheet1'!$L$16"}</definedName>
    <definedName name="GREG4E" localSheetId="22" hidden="1">{"'Sheet1'!$L$16"}</definedName>
    <definedName name="GREG4E" localSheetId="24" hidden="1">{"'Sheet1'!$L$16"}</definedName>
    <definedName name="GREG4E" localSheetId="28" hidden="1">{"'Sheet1'!$L$16"}</definedName>
    <definedName name="GREG4E" localSheetId="14" hidden="1">{"'Sheet1'!$L$16"}</definedName>
    <definedName name="GREG4E" hidden="1">{"'Sheet1'!$L$16"}</definedName>
    <definedName name="GREGF" hidden="1">#REF!</definedName>
    <definedName name="gregre" hidden="1">#REF!</definedName>
    <definedName name="gresg" localSheetId="12" hidden="1">{"'Sheet1'!$L$16"}</definedName>
    <definedName name="gresg" localSheetId="11" hidden="1">{"'Sheet1'!$L$16"}</definedName>
    <definedName name="gresg" localSheetId="13" hidden="1">{"'Sheet1'!$L$16"}</definedName>
    <definedName name="gresg" localSheetId="16" hidden="1">{"'Sheet1'!$L$16"}</definedName>
    <definedName name="gresg" localSheetId="21" hidden="1">{"'Sheet1'!$L$16"}</definedName>
    <definedName name="gresg" localSheetId="18" hidden="1">{"'Sheet1'!$L$16"}</definedName>
    <definedName name="gresg" localSheetId="19" hidden="1">{"'Sheet1'!$L$16"}</definedName>
    <definedName name="gresg" localSheetId="20" hidden="1">{"'Sheet1'!$L$16"}</definedName>
    <definedName name="gresg" localSheetId="22" hidden="1">{"'Sheet1'!$L$16"}</definedName>
    <definedName name="gresg" localSheetId="24" hidden="1">{"'Sheet1'!$L$16"}</definedName>
    <definedName name="gresg" localSheetId="28" hidden="1">{"'Sheet1'!$L$16"}</definedName>
    <definedName name="gresg" localSheetId="14" hidden="1">{"'Sheet1'!$L$16"}</definedName>
    <definedName name="gresg" hidden="1">{"'Sheet1'!$L$16"}</definedName>
    <definedName name="grew" hidden="1">#REF!</definedName>
    <definedName name="grewgrhj" hidden="1">#REF!</definedName>
    <definedName name="grgeg" hidden="1">#REF!</definedName>
    <definedName name="GroundFloor" localSheetId="12">{"'Sheet1'!$L$16"}</definedName>
    <definedName name="GroundFloor" localSheetId="11">{"'Sheet1'!$L$16"}</definedName>
    <definedName name="GroundFloor" localSheetId="13">{"'Sheet1'!$L$16"}</definedName>
    <definedName name="GroundFloor" localSheetId="16">{"'Sheet1'!$L$16"}</definedName>
    <definedName name="GroundFloor" localSheetId="21">{"'Sheet1'!$L$16"}</definedName>
    <definedName name="GroundFloor" localSheetId="18">{"'Sheet1'!$L$16"}</definedName>
    <definedName name="GroundFloor" localSheetId="19">{"'Sheet1'!$L$16"}</definedName>
    <definedName name="GroundFloor" localSheetId="20">{"'Sheet1'!$L$16"}</definedName>
    <definedName name="GroundFloor" localSheetId="22">{"'Sheet1'!$L$16"}</definedName>
    <definedName name="GroundFloor" localSheetId="24">{"'Sheet1'!$L$16"}</definedName>
    <definedName name="GroundFloor" localSheetId="28">{"'Sheet1'!$L$16"}</definedName>
    <definedName name="GroundFloor" localSheetId="14">{"'Sheet1'!$L$16"}</definedName>
    <definedName name="GroundFloor">{"'Sheet1'!$L$16"}</definedName>
    <definedName name="gs" localSheetId="12" hidden="1">{"'Sheet1'!$L$16"}</definedName>
    <definedName name="gs" localSheetId="11" hidden="1">{"'Sheet1'!$L$16"}</definedName>
    <definedName name="gs" localSheetId="13" hidden="1">{"'Sheet1'!$L$16"}</definedName>
    <definedName name="gs" localSheetId="16" hidden="1">{"'Sheet1'!$L$16"}</definedName>
    <definedName name="gs" localSheetId="21" hidden="1">{"'Sheet1'!$L$16"}</definedName>
    <definedName name="gs" localSheetId="18" hidden="1">{"'Sheet1'!$L$16"}</definedName>
    <definedName name="gs" localSheetId="19" hidden="1">{"'Sheet1'!$L$16"}</definedName>
    <definedName name="gs" localSheetId="20" hidden="1">{"'Sheet1'!$L$16"}</definedName>
    <definedName name="gs" localSheetId="22" hidden="1">{"'Sheet1'!$L$16"}</definedName>
    <definedName name="gs" localSheetId="24" hidden="1">{"'Sheet1'!$L$16"}</definedName>
    <definedName name="gs" localSheetId="28" hidden="1">{"'Sheet1'!$L$16"}</definedName>
    <definedName name="gs" localSheetId="14" hidden="1">{"'Sheet1'!$L$16"}</definedName>
    <definedName name="gs" hidden="1">{"'Sheet1'!$L$16"}</definedName>
    <definedName name="gsagds" localSheetId="12" hidden="1">{#N/A,#N/A,FALSE,"WBS 1.06";#N/A,#N/A,FALSE,"WBS 1.14";#N/A,#N/A,FALSE,"WBS 1.17";#N/A,#N/A,FALSE,"WBS 1.18"}</definedName>
    <definedName name="gsagds" localSheetId="11" hidden="1">{#N/A,#N/A,FALSE,"WBS 1.06";#N/A,#N/A,FALSE,"WBS 1.14";#N/A,#N/A,FALSE,"WBS 1.17";#N/A,#N/A,FALSE,"WBS 1.18"}</definedName>
    <definedName name="gsagds" localSheetId="13" hidden="1">{#N/A,#N/A,FALSE,"WBS 1.06";#N/A,#N/A,FALSE,"WBS 1.14";#N/A,#N/A,FALSE,"WBS 1.17";#N/A,#N/A,FALSE,"WBS 1.18"}</definedName>
    <definedName name="gsagds" localSheetId="16" hidden="1">{#N/A,#N/A,FALSE,"WBS 1.06";#N/A,#N/A,FALSE,"WBS 1.14";#N/A,#N/A,FALSE,"WBS 1.17";#N/A,#N/A,FALSE,"WBS 1.18"}</definedName>
    <definedName name="gsagds" localSheetId="21" hidden="1">{#N/A,#N/A,FALSE,"WBS 1.06";#N/A,#N/A,FALSE,"WBS 1.14";#N/A,#N/A,FALSE,"WBS 1.17";#N/A,#N/A,FALSE,"WBS 1.18"}</definedName>
    <definedName name="gsagds" localSheetId="18" hidden="1">{#N/A,#N/A,FALSE,"WBS 1.06";#N/A,#N/A,FALSE,"WBS 1.14";#N/A,#N/A,FALSE,"WBS 1.17";#N/A,#N/A,FALSE,"WBS 1.18"}</definedName>
    <definedName name="gsagds" localSheetId="19" hidden="1">{#N/A,#N/A,FALSE,"WBS 1.06";#N/A,#N/A,FALSE,"WBS 1.14";#N/A,#N/A,FALSE,"WBS 1.17";#N/A,#N/A,FALSE,"WBS 1.18"}</definedName>
    <definedName name="gsagds" localSheetId="20" hidden="1">{#N/A,#N/A,FALSE,"WBS 1.06";#N/A,#N/A,FALSE,"WBS 1.14";#N/A,#N/A,FALSE,"WBS 1.17";#N/A,#N/A,FALSE,"WBS 1.18"}</definedName>
    <definedName name="gsagds" localSheetId="22" hidden="1">{#N/A,#N/A,FALSE,"WBS 1.06";#N/A,#N/A,FALSE,"WBS 1.14";#N/A,#N/A,FALSE,"WBS 1.17";#N/A,#N/A,FALSE,"WBS 1.18"}</definedName>
    <definedName name="gsagds" localSheetId="24" hidden="1">{#N/A,#N/A,FALSE,"WBS 1.06";#N/A,#N/A,FALSE,"WBS 1.14";#N/A,#N/A,FALSE,"WBS 1.17";#N/A,#N/A,FALSE,"WBS 1.18"}</definedName>
    <definedName name="gsagds" localSheetId="28" hidden="1">{#N/A,#N/A,FALSE,"WBS 1.06";#N/A,#N/A,FALSE,"WBS 1.14";#N/A,#N/A,FALSE,"WBS 1.17";#N/A,#N/A,FALSE,"WBS 1.18"}</definedName>
    <definedName name="gsagds" localSheetId="14" hidden="1">{#N/A,#N/A,FALSE,"WBS 1.06";#N/A,#N/A,FALSE,"WBS 1.14";#N/A,#N/A,FALSE,"WBS 1.17";#N/A,#N/A,FALSE,"WBS 1.18"}</definedName>
    <definedName name="gsagds" hidden="1">{#N/A,#N/A,FALSE,"WBS 1.06";#N/A,#N/A,FALSE,"WBS 1.14";#N/A,#N/A,FALSE,"WBS 1.17";#N/A,#N/A,FALSE,"WBS 1.18"}</definedName>
    <definedName name="gsda" localSheetId="12"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11"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16"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21"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18"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19"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20"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22"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24"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28" hidden="1">{#N/A,#N/A,FALSE,"손익표지";#N/A,#N/A,FALSE,"손익계산";#N/A,#N/A,FALSE,"일반관리비";#N/A,#N/A,FALSE,"영업외수익";#N/A,#N/A,FALSE,"영업외비용";#N/A,#N/A,FALSE,"매출액";#N/A,#N/A,FALSE,"요약손익";#N/A,#N/A,FALSE,"요약대차";#N/A,#N/A,FALSE,"매출채권현황";#N/A,#N/A,FALSE,"매출채권명세"}</definedName>
    <definedName name="gsda" localSheetId="14" hidden="1">{#N/A,#N/A,FALSE,"손익표지";#N/A,#N/A,FALSE,"손익계산";#N/A,#N/A,FALSE,"일반관리비";#N/A,#N/A,FALSE,"영업외수익";#N/A,#N/A,FALSE,"영업외비용";#N/A,#N/A,FALSE,"매출액";#N/A,#N/A,FALSE,"요약손익";#N/A,#N/A,FALSE,"요약대차";#N/A,#N/A,FALSE,"매출채권현황";#N/A,#N/A,FALSE,"매출채권명세"}</definedName>
    <definedName name="gsda" hidden="1">{#N/A,#N/A,FALSE,"손익표지";#N/A,#N/A,FALSE,"손익계산";#N/A,#N/A,FALSE,"일반관리비";#N/A,#N/A,FALSE,"영업외수익";#N/A,#N/A,FALSE,"영업외비용";#N/A,#N/A,FALSE,"매출액";#N/A,#N/A,FALSE,"요약손익";#N/A,#N/A,FALSE,"요약대차";#N/A,#N/A,FALSE,"매출채권현황";#N/A,#N/A,FALSE,"매출채권명세"}</definedName>
    <definedName name="gsdbsa" localSheetId="12" hidden="1">{#N/A,#N/A,FALSE,"Chi tiÆt"}</definedName>
    <definedName name="gsdbsa" localSheetId="11" hidden="1">{#N/A,#N/A,FALSE,"Chi tiÆt"}</definedName>
    <definedName name="gsdbsa" localSheetId="13" hidden="1">{#N/A,#N/A,FALSE,"Chi tiÆt"}</definedName>
    <definedName name="gsdbsa" localSheetId="16" hidden="1">{#N/A,#N/A,FALSE,"Chi tiÆt"}</definedName>
    <definedName name="gsdbsa" localSheetId="21" hidden="1">{#N/A,#N/A,FALSE,"Chi tiÆt"}</definedName>
    <definedName name="gsdbsa" localSheetId="18" hidden="1">{#N/A,#N/A,FALSE,"Chi tiÆt"}</definedName>
    <definedName name="gsdbsa" localSheetId="19" hidden="1">{#N/A,#N/A,FALSE,"Chi tiÆt"}</definedName>
    <definedName name="gsdbsa" localSheetId="20" hidden="1">{#N/A,#N/A,FALSE,"Chi tiÆt"}</definedName>
    <definedName name="gsdbsa" localSheetId="22" hidden="1">{#N/A,#N/A,FALSE,"Chi tiÆt"}</definedName>
    <definedName name="gsdbsa" localSheetId="24" hidden="1">{#N/A,#N/A,FALSE,"Chi tiÆt"}</definedName>
    <definedName name="gsdbsa" localSheetId="28" hidden="1">{#N/A,#N/A,FALSE,"Chi tiÆt"}</definedName>
    <definedName name="gsdbsa" localSheetId="14" hidden="1">{#N/A,#N/A,FALSE,"Chi tiÆt"}</definedName>
    <definedName name="gsdbsa" hidden="1">{#N/A,#N/A,FALSE,"Chi tiÆt"}</definedName>
    <definedName name="gsdf" hidden="1">#REF!</definedName>
    <definedName name="GSDGA" localSheetId="12" hidden="1">{"'Sheet1'!$L$16"}</definedName>
    <definedName name="GSDGA" localSheetId="11" hidden="1">{"'Sheet1'!$L$16"}</definedName>
    <definedName name="GSDGA" localSheetId="13" hidden="1">{"'Sheet1'!$L$16"}</definedName>
    <definedName name="GSDGA" localSheetId="16" hidden="1">{"'Sheet1'!$L$16"}</definedName>
    <definedName name="GSDGA" localSheetId="21" hidden="1">{"'Sheet1'!$L$16"}</definedName>
    <definedName name="GSDGA" localSheetId="18" hidden="1">{"'Sheet1'!$L$16"}</definedName>
    <definedName name="GSDGA" localSheetId="19" hidden="1">{"'Sheet1'!$L$16"}</definedName>
    <definedName name="GSDGA" localSheetId="20" hidden="1">{"'Sheet1'!$L$16"}</definedName>
    <definedName name="GSDGA" localSheetId="22" hidden="1">{"'Sheet1'!$L$16"}</definedName>
    <definedName name="GSDGA" localSheetId="24" hidden="1">{"'Sheet1'!$L$16"}</definedName>
    <definedName name="GSDGA" localSheetId="28" hidden="1">{"'Sheet1'!$L$16"}</definedName>
    <definedName name="GSDGA" localSheetId="14" hidden="1">{"'Sheet1'!$L$16"}</definedName>
    <definedName name="GSDGA" hidden="1">{"'Sheet1'!$L$16"}</definedName>
    <definedName name="GSDGD" localSheetId="12" hidden="1">{"'Sheet1'!$L$16"}</definedName>
    <definedName name="GSDGD" localSheetId="11" hidden="1">{"'Sheet1'!$L$16"}</definedName>
    <definedName name="GSDGD" localSheetId="13" hidden="1">{"'Sheet1'!$L$16"}</definedName>
    <definedName name="GSDGD" localSheetId="16" hidden="1">{"'Sheet1'!$L$16"}</definedName>
    <definedName name="GSDGD" localSheetId="21" hidden="1">{"'Sheet1'!$L$16"}</definedName>
    <definedName name="GSDGD" localSheetId="18" hidden="1">{"'Sheet1'!$L$16"}</definedName>
    <definedName name="GSDGD" localSheetId="19" hidden="1">{"'Sheet1'!$L$16"}</definedName>
    <definedName name="GSDGD" localSheetId="20" hidden="1">{"'Sheet1'!$L$16"}</definedName>
    <definedName name="GSDGD" localSheetId="22" hidden="1">{"'Sheet1'!$L$16"}</definedName>
    <definedName name="GSDGD" localSheetId="24" hidden="1">{"'Sheet1'!$L$16"}</definedName>
    <definedName name="GSDGD" localSheetId="28" hidden="1">{"'Sheet1'!$L$16"}</definedName>
    <definedName name="GSDGD" localSheetId="14" hidden="1">{"'Sheet1'!$L$16"}</definedName>
    <definedName name="GSDGD" hidden="1">{"'Sheet1'!$L$16"}</definedName>
    <definedName name="GSDGSRWQR" localSheetId="12" hidden="1">{#N/A,#N/A,FALSE,"속도"}</definedName>
    <definedName name="GSDGSRWQR" localSheetId="11" hidden="1">{#N/A,#N/A,FALSE,"속도"}</definedName>
    <definedName name="GSDGSRWQR" localSheetId="13" hidden="1">{#N/A,#N/A,FALSE,"속도"}</definedName>
    <definedName name="GSDGSRWQR" localSheetId="16" hidden="1">{#N/A,#N/A,FALSE,"속도"}</definedName>
    <definedName name="GSDGSRWQR" localSheetId="21" hidden="1">{#N/A,#N/A,FALSE,"속도"}</definedName>
    <definedName name="GSDGSRWQR" localSheetId="18" hidden="1">{#N/A,#N/A,FALSE,"속도"}</definedName>
    <definedName name="GSDGSRWQR" localSheetId="19" hidden="1">{#N/A,#N/A,FALSE,"속도"}</definedName>
    <definedName name="GSDGSRWQR" localSheetId="20" hidden="1">{#N/A,#N/A,FALSE,"속도"}</definedName>
    <definedName name="GSDGSRWQR" localSheetId="22" hidden="1">{#N/A,#N/A,FALSE,"속도"}</definedName>
    <definedName name="GSDGSRWQR" localSheetId="24" hidden="1">{#N/A,#N/A,FALSE,"속도"}</definedName>
    <definedName name="GSDGSRWQR" localSheetId="28" hidden="1">{#N/A,#N/A,FALSE,"속도"}</definedName>
    <definedName name="GSDGSRWQR" localSheetId="14" hidden="1">{#N/A,#N/A,FALSE,"속도"}</definedName>
    <definedName name="GSDGSRWQR" hidden="1">{#N/A,#N/A,FALSE,"속도"}</definedName>
    <definedName name="gse" localSheetId="12" hidden="1">{"'Sheet1'!$L$16"}</definedName>
    <definedName name="gse" localSheetId="11" hidden="1">{"'Sheet1'!$L$16"}</definedName>
    <definedName name="gse" localSheetId="13" hidden="1">{"'Sheet1'!$L$16"}</definedName>
    <definedName name="gse" localSheetId="16" hidden="1">{"'Sheet1'!$L$16"}</definedName>
    <definedName name="gse" localSheetId="21" hidden="1">{"'Sheet1'!$L$16"}</definedName>
    <definedName name="gse" localSheetId="18" hidden="1">{"'Sheet1'!$L$16"}</definedName>
    <definedName name="gse" localSheetId="19" hidden="1">{"'Sheet1'!$L$16"}</definedName>
    <definedName name="gse" localSheetId="20" hidden="1">{"'Sheet1'!$L$16"}</definedName>
    <definedName name="gse" localSheetId="22" hidden="1">{"'Sheet1'!$L$16"}</definedName>
    <definedName name="gse" localSheetId="24" hidden="1">{"'Sheet1'!$L$16"}</definedName>
    <definedName name="gse" localSheetId="28" hidden="1">{"'Sheet1'!$L$16"}</definedName>
    <definedName name="gse" localSheetId="14" hidden="1">{"'Sheet1'!$L$16"}</definedName>
    <definedName name="gse" hidden="1">{"'Sheet1'!$L$16"}</definedName>
    <definedName name="gser" localSheetId="12" hidden="1">{"'Sheet1'!$L$16"}</definedName>
    <definedName name="gser" localSheetId="11" hidden="1">{"'Sheet1'!$L$16"}</definedName>
    <definedName name="gser" localSheetId="13" hidden="1">{"'Sheet1'!$L$16"}</definedName>
    <definedName name="gser" localSheetId="16" hidden="1">{"'Sheet1'!$L$16"}</definedName>
    <definedName name="gser" localSheetId="21" hidden="1">{"'Sheet1'!$L$16"}</definedName>
    <definedName name="gser" localSheetId="18" hidden="1">{"'Sheet1'!$L$16"}</definedName>
    <definedName name="gser" localSheetId="19" hidden="1">{"'Sheet1'!$L$16"}</definedName>
    <definedName name="gser" localSheetId="20" hidden="1">{"'Sheet1'!$L$16"}</definedName>
    <definedName name="gser" localSheetId="22" hidden="1">{"'Sheet1'!$L$16"}</definedName>
    <definedName name="gser" localSheetId="24" hidden="1">{"'Sheet1'!$L$16"}</definedName>
    <definedName name="gser" localSheetId="28" hidden="1">{"'Sheet1'!$L$16"}</definedName>
    <definedName name="gser" localSheetId="14" hidden="1">{"'Sheet1'!$L$16"}</definedName>
    <definedName name="gser" hidden="1">{"'Sheet1'!$L$16"}</definedName>
    <definedName name="gserg" localSheetId="12" hidden="1">{"'Sheet1'!$L$16"}</definedName>
    <definedName name="gserg" localSheetId="11" hidden="1">{"'Sheet1'!$L$16"}</definedName>
    <definedName name="gserg" localSheetId="13" hidden="1">{"'Sheet1'!$L$16"}</definedName>
    <definedName name="gserg" localSheetId="16" hidden="1">{"'Sheet1'!$L$16"}</definedName>
    <definedName name="gserg" localSheetId="21" hidden="1">{"'Sheet1'!$L$16"}</definedName>
    <definedName name="gserg" localSheetId="18" hidden="1">{"'Sheet1'!$L$16"}</definedName>
    <definedName name="gserg" localSheetId="19" hidden="1">{"'Sheet1'!$L$16"}</definedName>
    <definedName name="gserg" localSheetId="20" hidden="1">{"'Sheet1'!$L$16"}</definedName>
    <definedName name="gserg" localSheetId="22" hidden="1">{"'Sheet1'!$L$16"}</definedName>
    <definedName name="gserg" localSheetId="24" hidden="1">{"'Sheet1'!$L$16"}</definedName>
    <definedName name="gserg" localSheetId="28" hidden="1">{"'Sheet1'!$L$16"}</definedName>
    <definedName name="gserg" localSheetId="14" hidden="1">{"'Sheet1'!$L$16"}</definedName>
    <definedName name="gserg" hidden="1">{"'Sheet1'!$L$16"}</definedName>
    <definedName name="gsertgseg" localSheetId="12" hidden="1">{"'Sheet1'!$L$16"}</definedName>
    <definedName name="gsertgseg" localSheetId="11" hidden="1">{"'Sheet1'!$L$16"}</definedName>
    <definedName name="gsertgseg" localSheetId="13" hidden="1">{"'Sheet1'!$L$16"}</definedName>
    <definedName name="gsertgseg" localSheetId="16" hidden="1">{"'Sheet1'!$L$16"}</definedName>
    <definedName name="gsertgseg" localSheetId="21" hidden="1">{"'Sheet1'!$L$16"}</definedName>
    <definedName name="gsertgseg" localSheetId="18" hidden="1">{"'Sheet1'!$L$16"}</definedName>
    <definedName name="gsertgseg" localSheetId="19" hidden="1">{"'Sheet1'!$L$16"}</definedName>
    <definedName name="gsertgseg" localSheetId="20" hidden="1">{"'Sheet1'!$L$16"}</definedName>
    <definedName name="gsertgseg" localSheetId="22" hidden="1">{"'Sheet1'!$L$16"}</definedName>
    <definedName name="gsertgseg" localSheetId="24" hidden="1">{"'Sheet1'!$L$16"}</definedName>
    <definedName name="gsertgseg" localSheetId="28" hidden="1">{"'Sheet1'!$L$16"}</definedName>
    <definedName name="gsertgseg" localSheetId="14" hidden="1">{"'Sheet1'!$L$16"}</definedName>
    <definedName name="gsertgseg" hidden="1">{"'Sheet1'!$L$16"}</definedName>
    <definedName name="GSETGS" localSheetId="12" hidden="1">{#N/A,#N/A,FALSE,"Sheet6"}</definedName>
    <definedName name="GSETGS" localSheetId="11" hidden="1">{#N/A,#N/A,FALSE,"Sheet6"}</definedName>
    <definedName name="GSETGS" localSheetId="13" hidden="1">{#N/A,#N/A,FALSE,"Sheet6"}</definedName>
    <definedName name="GSETGS" localSheetId="16" hidden="1">{#N/A,#N/A,FALSE,"Sheet6"}</definedName>
    <definedName name="GSETGS" localSheetId="21" hidden="1">{#N/A,#N/A,FALSE,"Sheet6"}</definedName>
    <definedName name="GSETGS" localSheetId="18" hidden="1">{#N/A,#N/A,FALSE,"Sheet6"}</definedName>
    <definedName name="GSETGS" localSheetId="19" hidden="1">{#N/A,#N/A,FALSE,"Sheet6"}</definedName>
    <definedName name="GSETGS" localSheetId="20" hidden="1">{#N/A,#N/A,FALSE,"Sheet6"}</definedName>
    <definedName name="GSETGS" localSheetId="22" hidden="1">{#N/A,#N/A,FALSE,"Sheet6"}</definedName>
    <definedName name="GSETGS" localSheetId="24" hidden="1">{#N/A,#N/A,FALSE,"Sheet6"}</definedName>
    <definedName name="GSETGS" localSheetId="28" hidden="1">{#N/A,#N/A,FALSE,"Sheet6"}</definedName>
    <definedName name="GSETGS" localSheetId="14" hidden="1">{#N/A,#N/A,FALSE,"Sheet6"}</definedName>
    <definedName name="GSETGS" hidden="1">{#N/A,#N/A,FALSE,"Sheet6"}</definedName>
    <definedName name="gsetgyhser" localSheetId="12" hidden="1">{"'Sheet1'!$L$16"}</definedName>
    <definedName name="gsetgyhser" localSheetId="11" hidden="1">{"'Sheet1'!$L$16"}</definedName>
    <definedName name="gsetgyhser" localSheetId="13" hidden="1">{"'Sheet1'!$L$16"}</definedName>
    <definedName name="gsetgyhser" localSheetId="16" hidden="1">{"'Sheet1'!$L$16"}</definedName>
    <definedName name="gsetgyhser" localSheetId="21" hidden="1">{"'Sheet1'!$L$16"}</definedName>
    <definedName name="gsetgyhser" localSheetId="18" hidden="1">{"'Sheet1'!$L$16"}</definedName>
    <definedName name="gsetgyhser" localSheetId="19" hidden="1">{"'Sheet1'!$L$16"}</definedName>
    <definedName name="gsetgyhser" localSheetId="20" hidden="1">{"'Sheet1'!$L$16"}</definedName>
    <definedName name="gsetgyhser" localSheetId="22" hidden="1">{"'Sheet1'!$L$16"}</definedName>
    <definedName name="gsetgyhser" localSheetId="24" hidden="1">{"'Sheet1'!$L$16"}</definedName>
    <definedName name="gsetgyhser" localSheetId="28" hidden="1">{"'Sheet1'!$L$16"}</definedName>
    <definedName name="gsetgyhser" localSheetId="14" hidden="1">{"'Sheet1'!$L$16"}</definedName>
    <definedName name="gsetgyhser" hidden="1">{"'Sheet1'!$L$16"}</definedName>
    <definedName name="GSF" hidden="1">#REF!</definedName>
    <definedName name="GSFFAFSFSDF" localSheetId="12" hidden="1">{"'Sheet1'!$L$16"}</definedName>
    <definedName name="GSFFAFSFSDF" localSheetId="11" hidden="1">{"'Sheet1'!$L$16"}</definedName>
    <definedName name="GSFFAFSFSDF" localSheetId="13" hidden="1">{"'Sheet1'!$L$16"}</definedName>
    <definedName name="GSFFAFSFSDF" localSheetId="16" hidden="1">{"'Sheet1'!$L$16"}</definedName>
    <definedName name="GSFFAFSFSDF" localSheetId="21" hidden="1">{"'Sheet1'!$L$16"}</definedName>
    <definedName name="GSFFAFSFSDF" localSheetId="18" hidden="1">{"'Sheet1'!$L$16"}</definedName>
    <definedName name="GSFFAFSFSDF" localSheetId="19" hidden="1">{"'Sheet1'!$L$16"}</definedName>
    <definedName name="GSFFAFSFSDF" localSheetId="20" hidden="1">{"'Sheet1'!$L$16"}</definedName>
    <definedName name="GSFFAFSFSDF" localSheetId="22" hidden="1">{"'Sheet1'!$L$16"}</definedName>
    <definedName name="GSFFAFSFSDF" localSheetId="24" hidden="1">{"'Sheet1'!$L$16"}</definedName>
    <definedName name="GSFFAFSFSDF" localSheetId="28" hidden="1">{"'Sheet1'!$L$16"}</definedName>
    <definedName name="GSFFAFSFSDF" localSheetId="14" hidden="1">{"'Sheet1'!$L$16"}</definedName>
    <definedName name="GSFFAFSFSDF" hidden="1">{"'Sheet1'!$L$16"}</definedName>
    <definedName name="gsfsfs" localSheetId="12" hidden="1">{"'Sheet1'!$L$16"}</definedName>
    <definedName name="gsfsfs" localSheetId="11" hidden="1">{"'Sheet1'!$L$16"}</definedName>
    <definedName name="gsfsfs" localSheetId="13" hidden="1">{"'Sheet1'!$L$16"}</definedName>
    <definedName name="gsfsfs" localSheetId="16" hidden="1">{"'Sheet1'!$L$16"}</definedName>
    <definedName name="gsfsfs" localSheetId="21" hidden="1">{"'Sheet1'!$L$16"}</definedName>
    <definedName name="gsfsfs" localSheetId="18" hidden="1">{"'Sheet1'!$L$16"}</definedName>
    <definedName name="gsfsfs" localSheetId="19" hidden="1">{"'Sheet1'!$L$16"}</definedName>
    <definedName name="gsfsfs" localSheetId="20" hidden="1">{"'Sheet1'!$L$16"}</definedName>
    <definedName name="gsfsfs" localSheetId="22" hidden="1">{"'Sheet1'!$L$16"}</definedName>
    <definedName name="gsfsfs" localSheetId="24" hidden="1">{"'Sheet1'!$L$16"}</definedName>
    <definedName name="gsfsfs" localSheetId="28" hidden="1">{"'Sheet1'!$L$16"}</definedName>
    <definedName name="gsfsfs" localSheetId="14" hidden="1">{"'Sheet1'!$L$16"}</definedName>
    <definedName name="gsfsfs" hidden="1">{"'Sheet1'!$L$16"}</definedName>
    <definedName name="GSGSD" localSheetId="12" hidden="1">{"'Sheet1'!$L$16"}</definedName>
    <definedName name="GSGSD" localSheetId="11" hidden="1">{"'Sheet1'!$L$16"}</definedName>
    <definedName name="GSGSD" localSheetId="13" hidden="1">{"'Sheet1'!$L$16"}</definedName>
    <definedName name="GSGSD" localSheetId="16" hidden="1">{"'Sheet1'!$L$16"}</definedName>
    <definedName name="GSGSD" localSheetId="21" hidden="1">{"'Sheet1'!$L$16"}</definedName>
    <definedName name="GSGSD" localSheetId="18" hidden="1">{"'Sheet1'!$L$16"}</definedName>
    <definedName name="GSGSD" localSheetId="19" hidden="1">{"'Sheet1'!$L$16"}</definedName>
    <definedName name="GSGSD" localSheetId="20" hidden="1">{"'Sheet1'!$L$16"}</definedName>
    <definedName name="GSGSD" localSheetId="22" hidden="1">{"'Sheet1'!$L$16"}</definedName>
    <definedName name="GSGSD" localSheetId="24" hidden="1">{"'Sheet1'!$L$16"}</definedName>
    <definedName name="GSGSD" localSheetId="28" hidden="1">{"'Sheet1'!$L$16"}</definedName>
    <definedName name="GSGSD" localSheetId="14" hidden="1">{"'Sheet1'!$L$16"}</definedName>
    <definedName name="GSGSD" hidden="1">{"'Sheet1'!$L$16"}</definedName>
    <definedName name="gshsdgf" localSheetId="12" hidden="1">{#N/A,#N/A,FALSE,"부대2"}</definedName>
    <definedName name="gshsdgf" localSheetId="11" hidden="1">{#N/A,#N/A,FALSE,"부대2"}</definedName>
    <definedName name="gshsdgf" localSheetId="13" hidden="1">{#N/A,#N/A,FALSE,"부대2"}</definedName>
    <definedName name="gshsdgf" localSheetId="16" hidden="1">{#N/A,#N/A,FALSE,"부대2"}</definedName>
    <definedName name="gshsdgf" localSheetId="21" hidden="1">{#N/A,#N/A,FALSE,"부대2"}</definedName>
    <definedName name="gshsdgf" localSheetId="18" hidden="1">{#N/A,#N/A,FALSE,"부대2"}</definedName>
    <definedName name="gshsdgf" localSheetId="19" hidden="1">{#N/A,#N/A,FALSE,"부대2"}</definedName>
    <definedName name="gshsdgf" localSheetId="20" hidden="1">{#N/A,#N/A,FALSE,"부대2"}</definedName>
    <definedName name="gshsdgf" localSheetId="22" hidden="1">{#N/A,#N/A,FALSE,"부대2"}</definedName>
    <definedName name="gshsdgf" localSheetId="24" hidden="1">{#N/A,#N/A,FALSE,"부대2"}</definedName>
    <definedName name="gshsdgf" localSheetId="28" hidden="1">{#N/A,#N/A,FALSE,"부대2"}</definedName>
    <definedName name="gshsdgf" localSheetId="14" hidden="1">{#N/A,#N/A,FALSE,"부대2"}</definedName>
    <definedName name="gshsdgf" hidden="1">{#N/A,#N/A,FALSE,"부대2"}</definedName>
    <definedName name="gsktxd">#N/A</definedName>
    <definedName name="gsktxd_10">#N/A</definedName>
    <definedName name="gsktxd_6">#N/A</definedName>
    <definedName name="gsktxd_6_10">#N/A</definedName>
    <definedName name="gsktxd_7">#N/A</definedName>
    <definedName name="gsktxd_8">#N/A</definedName>
    <definedName name="gsktxd_9">#N/A</definedName>
    <definedName name="gsrthc" localSheetId="12" hidden="1">{"'Sheet1'!$L$16"}</definedName>
    <definedName name="gsrthc" localSheetId="11" hidden="1">{"'Sheet1'!$L$16"}</definedName>
    <definedName name="gsrthc" localSheetId="13" hidden="1">{"'Sheet1'!$L$16"}</definedName>
    <definedName name="gsrthc" localSheetId="16" hidden="1">{"'Sheet1'!$L$16"}</definedName>
    <definedName name="gsrthc" localSheetId="21" hidden="1">{"'Sheet1'!$L$16"}</definedName>
    <definedName name="gsrthc" localSheetId="18" hidden="1">{"'Sheet1'!$L$16"}</definedName>
    <definedName name="gsrthc" localSheetId="19" hidden="1">{"'Sheet1'!$L$16"}</definedName>
    <definedName name="gsrthc" localSheetId="20" hidden="1">{"'Sheet1'!$L$16"}</definedName>
    <definedName name="gsrthc" localSheetId="22" hidden="1">{"'Sheet1'!$L$16"}</definedName>
    <definedName name="gsrthc" localSheetId="24" hidden="1">{"'Sheet1'!$L$16"}</definedName>
    <definedName name="gsrthc" localSheetId="28" hidden="1">{"'Sheet1'!$L$16"}</definedName>
    <definedName name="gsrthc" localSheetId="14" hidden="1">{"'Sheet1'!$L$16"}</definedName>
    <definedName name="gsrthc" hidden="1">{"'Sheet1'!$L$16"}</definedName>
    <definedName name="gt" localSheetId="12" hidden="1">{"'Liquid'!$A$1:$U$57"}</definedName>
    <definedName name="gt" localSheetId="11" hidden="1">{"'Liquid'!$A$1:$U$57"}</definedName>
    <definedName name="gt" localSheetId="13" hidden="1">{"'Liquid'!$A$1:$U$57"}</definedName>
    <definedName name="gt" localSheetId="16" hidden="1">{"'Liquid'!$A$1:$U$57"}</definedName>
    <definedName name="gt" localSheetId="21" hidden="1">{"'Liquid'!$A$1:$U$57"}</definedName>
    <definedName name="gt" localSheetId="18" hidden="1">{"'Liquid'!$A$1:$U$57"}</definedName>
    <definedName name="gt" localSheetId="19" hidden="1">{"'Liquid'!$A$1:$U$57"}</definedName>
    <definedName name="gt" localSheetId="20" hidden="1">{"'Liquid'!$A$1:$U$57"}</definedName>
    <definedName name="gt" localSheetId="22" hidden="1">{"'Liquid'!$A$1:$U$57"}</definedName>
    <definedName name="gt" localSheetId="24" hidden="1">{"'Liquid'!$A$1:$U$57"}</definedName>
    <definedName name="gt" localSheetId="28" hidden="1">{"'Liquid'!$A$1:$U$57"}</definedName>
    <definedName name="gt" localSheetId="14" hidden="1">{"'Liquid'!$A$1:$U$57"}</definedName>
    <definedName name="gt" hidden="1">{"'Liquid'!$A$1:$U$57"}</definedName>
    <definedName name="GT_XLTT">#REF!</definedName>
    <definedName name="gtert" localSheetId="12" hidden="1">{"'Sheet1'!$L$16"}</definedName>
    <definedName name="gtert" localSheetId="11" hidden="1">{"'Sheet1'!$L$16"}</definedName>
    <definedName name="gtert" localSheetId="13" hidden="1">{"'Sheet1'!$L$16"}</definedName>
    <definedName name="gtert" localSheetId="16" hidden="1">{"'Sheet1'!$L$16"}</definedName>
    <definedName name="gtert" localSheetId="21" hidden="1">{"'Sheet1'!$L$16"}</definedName>
    <definedName name="gtert" localSheetId="18" hidden="1">{"'Sheet1'!$L$16"}</definedName>
    <definedName name="gtert" localSheetId="19" hidden="1">{"'Sheet1'!$L$16"}</definedName>
    <definedName name="gtert" localSheetId="20" hidden="1">{"'Sheet1'!$L$16"}</definedName>
    <definedName name="gtert" localSheetId="22" hidden="1">{"'Sheet1'!$L$16"}</definedName>
    <definedName name="gtert" localSheetId="24" hidden="1">{"'Sheet1'!$L$16"}</definedName>
    <definedName name="gtert" localSheetId="28" hidden="1">{"'Sheet1'!$L$16"}</definedName>
    <definedName name="gtert" localSheetId="14" hidden="1">{"'Sheet1'!$L$16"}</definedName>
    <definedName name="gtert" hidden="1">{"'Sheet1'!$L$16"}</definedName>
    <definedName name="gteyhưez" localSheetId="12" hidden="1">{"'Sheet1'!$L$16"}</definedName>
    <definedName name="gteyhưez" localSheetId="11" hidden="1">{"'Sheet1'!$L$16"}</definedName>
    <definedName name="gteyhưez" localSheetId="13" hidden="1">{"'Sheet1'!$L$16"}</definedName>
    <definedName name="gteyhưez" localSheetId="16" hidden="1">{"'Sheet1'!$L$16"}</definedName>
    <definedName name="gteyhưez" localSheetId="21" hidden="1">{"'Sheet1'!$L$16"}</definedName>
    <definedName name="gteyhưez" localSheetId="18" hidden="1">{"'Sheet1'!$L$16"}</definedName>
    <definedName name="gteyhưez" localSheetId="19" hidden="1">{"'Sheet1'!$L$16"}</definedName>
    <definedName name="gteyhưez" localSheetId="20" hidden="1">{"'Sheet1'!$L$16"}</definedName>
    <definedName name="gteyhưez" localSheetId="22" hidden="1">{"'Sheet1'!$L$16"}</definedName>
    <definedName name="gteyhưez" localSheetId="24" hidden="1">{"'Sheet1'!$L$16"}</definedName>
    <definedName name="gteyhưez" localSheetId="28" hidden="1">{"'Sheet1'!$L$16"}</definedName>
    <definedName name="gteyhưez" localSheetId="14" hidden="1">{"'Sheet1'!$L$16"}</definedName>
    <definedName name="gteyhưez" hidden="1">{"'Sheet1'!$L$16"}</definedName>
    <definedName name="gth" localSheetId="12" hidden="1">{"'Sheet1'!$L$16"}</definedName>
    <definedName name="gth" localSheetId="11" hidden="1">{"'Sheet1'!$L$16"}</definedName>
    <definedName name="gth" localSheetId="13" hidden="1">{"'Sheet1'!$L$16"}</definedName>
    <definedName name="gth" localSheetId="16" hidden="1">{"'Sheet1'!$L$16"}</definedName>
    <definedName name="gth" localSheetId="21" hidden="1">{"'Sheet1'!$L$16"}</definedName>
    <definedName name="gth" localSheetId="18" hidden="1">{"'Sheet1'!$L$16"}</definedName>
    <definedName name="gth" localSheetId="19" hidden="1">{"'Sheet1'!$L$16"}</definedName>
    <definedName name="gth" localSheetId="20" hidden="1">{"'Sheet1'!$L$16"}</definedName>
    <definedName name="gth" localSheetId="22" hidden="1">{"'Sheet1'!$L$16"}</definedName>
    <definedName name="gth" localSheetId="24" hidden="1">{"'Sheet1'!$L$16"}</definedName>
    <definedName name="gth" localSheetId="28" hidden="1">{"'Sheet1'!$L$16"}</definedName>
    <definedName name="gth" localSheetId="14" hidden="1">{"'Sheet1'!$L$16"}</definedName>
    <definedName name="gth" hidden="1">{"'Sheet1'!$L$16"}</definedName>
    <definedName name="GTM" localSheetId="12" hidden="1">{"'Sheet1'!$L$16"}</definedName>
    <definedName name="GTM" localSheetId="11" hidden="1">{"'Sheet1'!$L$16"}</definedName>
    <definedName name="GTM" localSheetId="13" hidden="1">{"'Sheet1'!$L$16"}</definedName>
    <definedName name="GTM" localSheetId="16" hidden="1">{"'Sheet1'!$L$16"}</definedName>
    <definedName name="GTM" localSheetId="21" hidden="1">{"'Sheet1'!$L$16"}</definedName>
    <definedName name="GTM" localSheetId="18" hidden="1">{"'Sheet1'!$L$16"}</definedName>
    <definedName name="GTM" localSheetId="19" hidden="1">{"'Sheet1'!$L$16"}</definedName>
    <definedName name="GTM" localSheetId="20" hidden="1">{"'Sheet1'!$L$16"}</definedName>
    <definedName name="GTM" localSheetId="22" hidden="1">{"'Sheet1'!$L$16"}</definedName>
    <definedName name="GTM" localSheetId="24" hidden="1">{"'Sheet1'!$L$16"}</definedName>
    <definedName name="GTM" localSheetId="28" hidden="1">{"'Sheet1'!$L$16"}</definedName>
    <definedName name="GTM" localSheetId="14" hidden="1">{"'Sheet1'!$L$16"}</definedName>
    <definedName name="GTM" hidden="1">{"'Sheet1'!$L$16"}</definedName>
    <definedName name="GTOTAL" localSheetId="12" hidden="1">{"'Sheet1'!$L$16"}</definedName>
    <definedName name="GTOTAL" localSheetId="11" hidden="1">{"'Sheet1'!$L$16"}</definedName>
    <definedName name="GTOTAL" localSheetId="13" hidden="1">{"'Sheet1'!$L$16"}</definedName>
    <definedName name="GTOTAL" localSheetId="16" hidden="1">{"'Sheet1'!$L$16"}</definedName>
    <definedName name="GTOTAL" localSheetId="21" hidden="1">{"'Sheet1'!$L$16"}</definedName>
    <definedName name="GTOTAL" localSheetId="18" hidden="1">{"'Sheet1'!$L$16"}</definedName>
    <definedName name="GTOTAL" localSheetId="19" hidden="1">{"'Sheet1'!$L$16"}</definedName>
    <definedName name="GTOTAL" localSheetId="20" hidden="1">{"'Sheet1'!$L$16"}</definedName>
    <definedName name="GTOTAL" localSheetId="22" hidden="1">{"'Sheet1'!$L$16"}</definedName>
    <definedName name="GTOTAL" localSheetId="24" hidden="1">{"'Sheet1'!$L$16"}</definedName>
    <definedName name="GTOTAL" localSheetId="28" hidden="1">{"'Sheet1'!$L$16"}</definedName>
    <definedName name="GTOTAL" localSheetId="14" hidden="1">{"'Sheet1'!$L$16"}</definedName>
    <definedName name="GTOTAL" hidden="1">{"'Sheet1'!$L$16"}</definedName>
    <definedName name="gtre" localSheetId="12" hidden="1">{#N/A,#N/A,TRUE,"Krycí list"}</definedName>
    <definedName name="gtre" localSheetId="11" hidden="1">{#N/A,#N/A,TRUE,"Krycí list"}</definedName>
    <definedName name="gtre" localSheetId="13" hidden="1">{#N/A,#N/A,TRUE,"Krycí list"}</definedName>
    <definedName name="gtre" localSheetId="16" hidden="1">{#N/A,#N/A,TRUE,"Krycí list"}</definedName>
    <definedName name="gtre" localSheetId="21" hidden="1">{#N/A,#N/A,TRUE,"Krycí list"}</definedName>
    <definedName name="gtre" localSheetId="18" hidden="1">{#N/A,#N/A,TRUE,"Krycí list"}</definedName>
    <definedName name="gtre" localSheetId="19" hidden="1">{#N/A,#N/A,TRUE,"Krycí list"}</definedName>
    <definedName name="gtre" localSheetId="20" hidden="1">{#N/A,#N/A,TRUE,"Krycí list"}</definedName>
    <definedName name="gtre" localSheetId="22" hidden="1">{#N/A,#N/A,TRUE,"Krycí list"}</definedName>
    <definedName name="gtre" localSheetId="24" hidden="1">{#N/A,#N/A,TRUE,"Krycí list"}</definedName>
    <definedName name="gtre" localSheetId="28" hidden="1">{#N/A,#N/A,TRUE,"Krycí list"}</definedName>
    <definedName name="gtre" localSheetId="14" hidden="1">{#N/A,#N/A,TRUE,"Krycí list"}</definedName>
    <definedName name="gtre" hidden="1">{#N/A,#N/A,TRUE,"Krycí list"}</definedName>
    <definedName name="gtrfxjmjl" localSheetId="12" hidden="1">{"'Sheet1'!$L$16"}</definedName>
    <definedName name="gtrfxjmjl" localSheetId="11" hidden="1">{"'Sheet1'!$L$16"}</definedName>
    <definedName name="gtrfxjmjl" localSheetId="13" hidden="1">{"'Sheet1'!$L$16"}</definedName>
    <definedName name="gtrfxjmjl" localSheetId="16" hidden="1">{"'Sheet1'!$L$16"}</definedName>
    <definedName name="gtrfxjmjl" localSheetId="21" hidden="1">{"'Sheet1'!$L$16"}</definedName>
    <definedName name="gtrfxjmjl" localSheetId="18" hidden="1">{"'Sheet1'!$L$16"}</definedName>
    <definedName name="gtrfxjmjl" localSheetId="19" hidden="1">{"'Sheet1'!$L$16"}</definedName>
    <definedName name="gtrfxjmjl" localSheetId="20" hidden="1">{"'Sheet1'!$L$16"}</definedName>
    <definedName name="gtrfxjmjl" localSheetId="22" hidden="1">{"'Sheet1'!$L$16"}</definedName>
    <definedName name="gtrfxjmjl" localSheetId="24" hidden="1">{"'Sheet1'!$L$16"}</definedName>
    <definedName name="gtrfxjmjl" localSheetId="28" hidden="1">{"'Sheet1'!$L$16"}</definedName>
    <definedName name="gtrfxjmjl" localSheetId="14" hidden="1">{"'Sheet1'!$L$16"}</definedName>
    <definedName name="gtrfxjmjl" hidden="1">{"'Sheet1'!$L$16"}</definedName>
    <definedName name="gtt" localSheetId="12" hidden="1">{"'Sheet1'!$L$16"}</definedName>
    <definedName name="gtt" localSheetId="11" hidden="1">{"'Sheet1'!$L$16"}</definedName>
    <definedName name="gtt" localSheetId="13" hidden="1">{"'Sheet1'!$L$16"}</definedName>
    <definedName name="gtt" localSheetId="16" hidden="1">{"'Sheet1'!$L$16"}</definedName>
    <definedName name="gtt" localSheetId="21" hidden="1">{"'Sheet1'!$L$16"}</definedName>
    <definedName name="gtt" localSheetId="18" hidden="1">{"'Sheet1'!$L$16"}</definedName>
    <definedName name="gtt" localSheetId="19" hidden="1">{"'Sheet1'!$L$16"}</definedName>
    <definedName name="gtt" localSheetId="20" hidden="1">{"'Sheet1'!$L$16"}</definedName>
    <definedName name="gtt" localSheetId="22" hidden="1">{"'Sheet1'!$L$16"}</definedName>
    <definedName name="gtt" localSheetId="24" hidden="1">{"'Sheet1'!$L$16"}</definedName>
    <definedName name="gtt" localSheetId="28" hidden="1">{"'Sheet1'!$L$16"}</definedName>
    <definedName name="gtt" localSheetId="14" hidden="1">{"'Sheet1'!$L$16"}</definedName>
    <definedName name="gtt" hidden="1">{"'Sheet1'!$L$16"}</definedName>
    <definedName name="Gua">#REF!</definedName>
    <definedName name="GƯD" localSheetId="12" hidden="1">{"'Sheet1'!$L$16"}</definedName>
    <definedName name="GƯD" localSheetId="11" hidden="1">{"'Sheet1'!$L$16"}</definedName>
    <definedName name="GƯD" localSheetId="13" hidden="1">{"'Sheet1'!$L$16"}</definedName>
    <definedName name="GƯD" localSheetId="16" hidden="1">{"'Sheet1'!$L$16"}</definedName>
    <definedName name="GƯD" localSheetId="21" hidden="1">{"'Sheet1'!$L$16"}</definedName>
    <definedName name="GƯD" localSheetId="18" hidden="1">{"'Sheet1'!$L$16"}</definedName>
    <definedName name="GƯD" localSheetId="19" hidden="1">{"'Sheet1'!$L$16"}</definedName>
    <definedName name="GƯD" localSheetId="20" hidden="1">{"'Sheet1'!$L$16"}</definedName>
    <definedName name="GƯD" localSheetId="22" hidden="1">{"'Sheet1'!$L$16"}</definedName>
    <definedName name="GƯD" localSheetId="24" hidden="1">{"'Sheet1'!$L$16"}</definedName>
    <definedName name="GƯD" localSheetId="28" hidden="1">{"'Sheet1'!$L$16"}</definedName>
    <definedName name="GƯD" localSheetId="14" hidden="1">{"'Sheet1'!$L$16"}</definedName>
    <definedName name="GƯD" hidden="1">{"'Sheet1'!$L$16"}</definedName>
    <definedName name="GƯEGWEGED" localSheetId="12" hidden="1">{"'Sheet1'!$L$16"}</definedName>
    <definedName name="GƯEGWEGED" localSheetId="11" hidden="1">{"'Sheet1'!$L$16"}</definedName>
    <definedName name="GƯEGWEGED" localSheetId="13" hidden="1">{"'Sheet1'!$L$16"}</definedName>
    <definedName name="GƯEGWEGED" localSheetId="16" hidden="1">{"'Sheet1'!$L$16"}</definedName>
    <definedName name="GƯEGWEGED" localSheetId="21" hidden="1">{"'Sheet1'!$L$16"}</definedName>
    <definedName name="GƯEGWEGED" localSheetId="18" hidden="1">{"'Sheet1'!$L$16"}</definedName>
    <definedName name="GƯEGWEGED" localSheetId="19" hidden="1">{"'Sheet1'!$L$16"}</definedName>
    <definedName name="GƯEGWEGED" localSheetId="20" hidden="1">{"'Sheet1'!$L$16"}</definedName>
    <definedName name="GƯEGWEGED" localSheetId="22" hidden="1">{"'Sheet1'!$L$16"}</definedName>
    <definedName name="GƯEGWEGED" localSheetId="24" hidden="1">{"'Sheet1'!$L$16"}</definedName>
    <definedName name="GƯEGWEGED" localSheetId="28" hidden="1">{"'Sheet1'!$L$16"}</definedName>
    <definedName name="GƯEGWEGED" localSheetId="14" hidden="1">{"'Sheet1'!$L$16"}</definedName>
    <definedName name="GƯEGWEGED" hidden="1">{"'Sheet1'!$L$16"}</definedName>
    <definedName name="guestroom" localSheetId="12" hidden="1">{#N/A,#N/A,TRUE,"Cover Memo";"Complete Sys. Estimate",#N/A,TRUE,"Change Summary";"Complete Sys. Estimate",#N/A,TRUE,"Estimate Summary";"Complete Sys. Estimate",#N/A,TRUE,"Dept. Summary";"Complete Sys. Estimate",#N/A,TRUE,"DOW Detail"}</definedName>
    <definedName name="guestroom" localSheetId="11" hidden="1">{#N/A,#N/A,TRUE,"Cover Memo";"Complete Sys. Estimate",#N/A,TRUE,"Change Summary";"Complete Sys. Estimate",#N/A,TRUE,"Estimate Summary";"Complete Sys. Estimate",#N/A,TRUE,"Dept. Summary";"Complete Sys. Estimate",#N/A,TRUE,"DOW Detail"}</definedName>
    <definedName name="guestroom" localSheetId="13" hidden="1">{#N/A,#N/A,TRUE,"Cover Memo";"Complete Sys. Estimate",#N/A,TRUE,"Change Summary";"Complete Sys. Estimate",#N/A,TRUE,"Estimate Summary";"Complete Sys. Estimate",#N/A,TRUE,"Dept. Summary";"Complete Sys. Estimate",#N/A,TRUE,"DOW Detail"}</definedName>
    <definedName name="guestroom" localSheetId="16" hidden="1">{#N/A,#N/A,TRUE,"Cover Memo";"Complete Sys. Estimate",#N/A,TRUE,"Change Summary";"Complete Sys. Estimate",#N/A,TRUE,"Estimate Summary";"Complete Sys. Estimate",#N/A,TRUE,"Dept. Summary";"Complete Sys. Estimate",#N/A,TRUE,"DOW Detail"}</definedName>
    <definedName name="guestroom" localSheetId="21" hidden="1">{#N/A,#N/A,TRUE,"Cover Memo";"Complete Sys. Estimate",#N/A,TRUE,"Change Summary";"Complete Sys. Estimate",#N/A,TRUE,"Estimate Summary";"Complete Sys. Estimate",#N/A,TRUE,"Dept. Summary";"Complete Sys. Estimate",#N/A,TRUE,"DOW Detail"}</definedName>
    <definedName name="guestroom" localSheetId="18" hidden="1">{#N/A,#N/A,TRUE,"Cover Memo";"Complete Sys. Estimate",#N/A,TRUE,"Change Summary";"Complete Sys. Estimate",#N/A,TRUE,"Estimate Summary";"Complete Sys. Estimate",#N/A,TRUE,"Dept. Summary";"Complete Sys. Estimate",#N/A,TRUE,"DOW Detail"}</definedName>
    <definedName name="guestroom" localSheetId="19" hidden="1">{#N/A,#N/A,TRUE,"Cover Memo";"Complete Sys. Estimate",#N/A,TRUE,"Change Summary";"Complete Sys. Estimate",#N/A,TRUE,"Estimate Summary";"Complete Sys. Estimate",#N/A,TRUE,"Dept. Summary";"Complete Sys. Estimate",#N/A,TRUE,"DOW Detail"}</definedName>
    <definedName name="guestroom" localSheetId="20" hidden="1">{#N/A,#N/A,TRUE,"Cover Memo";"Complete Sys. Estimate",#N/A,TRUE,"Change Summary";"Complete Sys. Estimate",#N/A,TRUE,"Estimate Summary";"Complete Sys. Estimate",#N/A,TRUE,"Dept. Summary";"Complete Sys. Estimate",#N/A,TRUE,"DOW Detail"}</definedName>
    <definedName name="guestroom" localSheetId="22" hidden="1">{#N/A,#N/A,TRUE,"Cover Memo";"Complete Sys. Estimate",#N/A,TRUE,"Change Summary";"Complete Sys. Estimate",#N/A,TRUE,"Estimate Summary";"Complete Sys. Estimate",#N/A,TRUE,"Dept. Summary";"Complete Sys. Estimate",#N/A,TRUE,"DOW Detail"}</definedName>
    <definedName name="guestroom" localSheetId="24" hidden="1">{#N/A,#N/A,TRUE,"Cover Memo";"Complete Sys. Estimate",#N/A,TRUE,"Change Summary";"Complete Sys. Estimate",#N/A,TRUE,"Estimate Summary";"Complete Sys. Estimate",#N/A,TRUE,"Dept. Summary";"Complete Sys. Estimate",#N/A,TRUE,"DOW Detail"}</definedName>
    <definedName name="guestroom" localSheetId="28" hidden="1">{#N/A,#N/A,TRUE,"Cover Memo";"Complete Sys. Estimate",#N/A,TRUE,"Change Summary";"Complete Sys. Estimate",#N/A,TRUE,"Estimate Summary";"Complete Sys. Estimate",#N/A,TRUE,"Dept. Summary";"Complete Sys. Estimate",#N/A,TRUE,"DOW Detail"}</definedName>
    <definedName name="guestroom" localSheetId="14" hidden="1">{#N/A,#N/A,TRUE,"Cover Memo";"Complete Sys. Estimate",#N/A,TRUE,"Change Summary";"Complete Sys. Estimate",#N/A,TRUE,"Estimate Summary";"Complete Sys. Estimate",#N/A,TRUE,"Dept. Summary";"Complete Sys. Estimate",#N/A,TRUE,"DOW Detail"}</definedName>
    <definedName name="guestroom" hidden="1">{#N/A,#N/A,TRUE,"Cover Memo";"Complete Sys. Estimate",#N/A,TRUE,"Change Summary";"Complete Sys. Estimate",#N/A,TRUE,"Estimate Summary";"Complete Sys. Estimate",#N/A,TRUE,"Dept. Summary";"Complete Sys. Estimate",#N/A,TRUE,"DOW Detail"}</definedName>
    <definedName name="gugỳtỳty" localSheetId="12" hidden="1">{"'Sheet1'!$L$16"}</definedName>
    <definedName name="gugỳtỳty" localSheetId="11" hidden="1">{"'Sheet1'!$L$16"}</definedName>
    <definedName name="gugỳtỳty" localSheetId="13" hidden="1">{"'Sheet1'!$L$16"}</definedName>
    <definedName name="gugỳtỳty" localSheetId="16" hidden="1">{"'Sheet1'!$L$16"}</definedName>
    <definedName name="gugỳtỳty" localSheetId="21" hidden="1">{"'Sheet1'!$L$16"}</definedName>
    <definedName name="gugỳtỳty" localSheetId="18" hidden="1">{"'Sheet1'!$L$16"}</definedName>
    <definedName name="gugỳtỳty" localSheetId="19" hidden="1">{"'Sheet1'!$L$16"}</definedName>
    <definedName name="gugỳtỳty" localSheetId="20" hidden="1">{"'Sheet1'!$L$16"}</definedName>
    <definedName name="gugỳtỳty" localSheetId="22" hidden="1">{"'Sheet1'!$L$16"}</definedName>
    <definedName name="gugỳtỳty" localSheetId="24" hidden="1">{"'Sheet1'!$L$16"}</definedName>
    <definedName name="gugỳtỳty" localSheetId="28" hidden="1">{"'Sheet1'!$L$16"}</definedName>
    <definedName name="gugỳtỳty" localSheetId="14" hidden="1">{"'Sheet1'!$L$16"}</definedName>
    <definedName name="gugỳtỳty" hidden="1">{"'Sheet1'!$L$16"}</definedName>
    <definedName name="guo" localSheetId="12" hidden="1">{#N/A,#N/A,FALSE,"Sheet6"}</definedName>
    <definedName name="guo" localSheetId="11" hidden="1">{#N/A,#N/A,FALSE,"Sheet6"}</definedName>
    <definedName name="guo" localSheetId="13" hidden="1">{#N/A,#N/A,FALSE,"Sheet6"}</definedName>
    <definedName name="guo" localSheetId="16" hidden="1">{#N/A,#N/A,FALSE,"Sheet6"}</definedName>
    <definedName name="guo" localSheetId="21" hidden="1">{#N/A,#N/A,FALSE,"Sheet6"}</definedName>
    <definedName name="guo" localSheetId="18" hidden="1">{#N/A,#N/A,FALSE,"Sheet6"}</definedName>
    <definedName name="guo" localSheetId="19" hidden="1">{#N/A,#N/A,FALSE,"Sheet6"}</definedName>
    <definedName name="guo" localSheetId="20" hidden="1">{#N/A,#N/A,FALSE,"Sheet6"}</definedName>
    <definedName name="guo" localSheetId="22" hidden="1">{#N/A,#N/A,FALSE,"Sheet6"}</definedName>
    <definedName name="guo" localSheetId="24" hidden="1">{#N/A,#N/A,FALSE,"Sheet6"}</definedName>
    <definedName name="guo" localSheetId="28" hidden="1">{#N/A,#N/A,FALSE,"Sheet6"}</definedName>
    <definedName name="guo" localSheetId="14" hidden="1">{#N/A,#N/A,FALSE,"Sheet6"}</definedName>
    <definedName name="guo" hidden="1">{#N/A,#N/A,FALSE,"Sheet6"}</definedName>
    <definedName name="GUSTLS" hidden="1">#REF!</definedName>
    <definedName name="Gutt">#REF!</definedName>
    <definedName name="GV" localSheetId="12" hidden="1">{#N/A,#N/A,FALSE,"CCTV"}</definedName>
    <definedName name="GV" localSheetId="11" hidden="1">{#N/A,#N/A,FALSE,"CCTV"}</definedName>
    <definedName name="GV" localSheetId="13" hidden="1">{#N/A,#N/A,FALSE,"CCTV"}</definedName>
    <definedName name="GV" localSheetId="16" hidden="1">{#N/A,#N/A,FALSE,"CCTV"}</definedName>
    <definedName name="GV" localSheetId="21" hidden="1">{#N/A,#N/A,FALSE,"CCTV"}</definedName>
    <definedName name="GV" localSheetId="18" hidden="1">{#N/A,#N/A,FALSE,"CCTV"}</definedName>
    <definedName name="GV" localSheetId="19" hidden="1">{#N/A,#N/A,FALSE,"CCTV"}</definedName>
    <definedName name="GV" localSheetId="20" hidden="1">{#N/A,#N/A,FALSE,"CCTV"}</definedName>
    <definedName name="GV" localSheetId="22" hidden="1">{#N/A,#N/A,FALSE,"CCTV"}</definedName>
    <definedName name="GV" localSheetId="24" hidden="1">{#N/A,#N/A,FALSE,"CCTV"}</definedName>
    <definedName name="GV" localSheetId="28" hidden="1">{#N/A,#N/A,FALSE,"CCTV"}</definedName>
    <definedName name="GV" localSheetId="14" hidden="1">{#N/A,#N/A,FALSE,"CCTV"}</definedName>
    <definedName name="GV" hidden="1">{#N/A,#N/A,FALSE,"CCTV"}</definedName>
    <definedName name="GV2P16">#REF!</definedName>
    <definedName name="GV3P50">#REF!</definedName>
    <definedName name="GVAE11">#REF!</definedName>
    <definedName name="gvjgkjh" localSheetId="12" hidden="1">{"'Sheet1'!$L$16"}</definedName>
    <definedName name="gvjgkjh" localSheetId="11" hidden="1">{"'Sheet1'!$L$16"}</definedName>
    <definedName name="gvjgkjh" localSheetId="13" hidden="1">{"'Sheet1'!$L$16"}</definedName>
    <definedName name="gvjgkjh" localSheetId="16" hidden="1">{"'Sheet1'!$L$16"}</definedName>
    <definedName name="gvjgkjh" localSheetId="21" hidden="1">{"'Sheet1'!$L$16"}</definedName>
    <definedName name="gvjgkjh" localSheetId="18" hidden="1">{"'Sheet1'!$L$16"}</definedName>
    <definedName name="gvjgkjh" localSheetId="19" hidden="1">{"'Sheet1'!$L$16"}</definedName>
    <definedName name="gvjgkjh" localSheetId="20" hidden="1">{"'Sheet1'!$L$16"}</definedName>
    <definedName name="gvjgkjh" localSheetId="22" hidden="1">{"'Sheet1'!$L$16"}</definedName>
    <definedName name="gvjgkjh" localSheetId="24" hidden="1">{"'Sheet1'!$L$16"}</definedName>
    <definedName name="gvjgkjh" localSheetId="28" hidden="1">{"'Sheet1'!$L$16"}</definedName>
    <definedName name="gvjgkjh" localSheetId="14" hidden="1">{"'Sheet1'!$L$16"}</definedName>
    <definedName name="gvjgkjh" hidden="1">{"'Sheet1'!$L$16"}</definedName>
    <definedName name="gvl">#REF!</definedName>
    <definedName name="GVT">#REF!</definedName>
    <definedName name="gwf" localSheetId="12" hidden="1">{#N/A,#N/A,FALSE,"Chi tiÆt"}</definedName>
    <definedName name="gwf" localSheetId="11" hidden="1">{#N/A,#N/A,FALSE,"Chi tiÆt"}</definedName>
    <definedName name="gwf" localSheetId="13" hidden="1">{#N/A,#N/A,FALSE,"Chi tiÆt"}</definedName>
    <definedName name="gwf" localSheetId="16" hidden="1">{#N/A,#N/A,FALSE,"Chi tiÆt"}</definedName>
    <definedName name="gwf" localSheetId="21" hidden="1">{#N/A,#N/A,FALSE,"Chi tiÆt"}</definedName>
    <definedName name="gwf" localSheetId="18" hidden="1">{#N/A,#N/A,FALSE,"Chi tiÆt"}</definedName>
    <definedName name="gwf" localSheetId="19" hidden="1">{#N/A,#N/A,FALSE,"Chi tiÆt"}</definedName>
    <definedName name="gwf" localSheetId="20" hidden="1">{#N/A,#N/A,FALSE,"Chi tiÆt"}</definedName>
    <definedName name="gwf" localSheetId="22" hidden="1">{#N/A,#N/A,FALSE,"Chi tiÆt"}</definedName>
    <definedName name="gwf" localSheetId="24" hidden="1">{#N/A,#N/A,FALSE,"Chi tiÆt"}</definedName>
    <definedName name="gwf" localSheetId="28" hidden="1">{#N/A,#N/A,FALSE,"Chi tiÆt"}</definedName>
    <definedName name="gwf" localSheetId="14" hidden="1">{#N/A,#N/A,FALSE,"Chi tiÆt"}</definedName>
    <definedName name="gwf" hidden="1">{#N/A,#N/A,FALSE,"Chi tiÆt"}</definedName>
    <definedName name="gwgw" hidden="1">#REF!</definedName>
    <definedName name="Gxd">#REF!</definedName>
    <definedName name="gxfdgfdhggfd" localSheetId="12" hidden="1">{"'Sheet1'!$L$16"}</definedName>
    <definedName name="gxfdgfdhggfd" localSheetId="11" hidden="1">{"'Sheet1'!$L$16"}</definedName>
    <definedName name="gxfdgfdhggfd" localSheetId="13" hidden="1">{"'Sheet1'!$L$16"}</definedName>
    <definedName name="gxfdgfdhggfd" localSheetId="16" hidden="1">{"'Sheet1'!$L$16"}</definedName>
    <definedName name="gxfdgfdhggfd" localSheetId="21" hidden="1">{"'Sheet1'!$L$16"}</definedName>
    <definedName name="gxfdgfdhggfd" localSheetId="18" hidden="1">{"'Sheet1'!$L$16"}</definedName>
    <definedName name="gxfdgfdhggfd" localSheetId="19" hidden="1">{"'Sheet1'!$L$16"}</definedName>
    <definedName name="gxfdgfdhggfd" localSheetId="20" hidden="1">{"'Sheet1'!$L$16"}</definedName>
    <definedName name="gxfdgfdhggfd" localSheetId="22" hidden="1">{"'Sheet1'!$L$16"}</definedName>
    <definedName name="gxfdgfdhggfd" localSheetId="24" hidden="1">{"'Sheet1'!$L$16"}</definedName>
    <definedName name="gxfdgfdhggfd" localSheetId="28" hidden="1">{"'Sheet1'!$L$16"}</definedName>
    <definedName name="gxfdgfdhggfd" localSheetId="14" hidden="1">{"'Sheet1'!$L$16"}</definedName>
    <definedName name="gxfdgfdhggfd" hidden="1">{"'Sheet1'!$L$16"}</definedName>
    <definedName name="gXM">1700</definedName>
    <definedName name="GYGY"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hgh" localSheetId="12" hidden="1">{"'Sheet1'!$L$16"}</definedName>
    <definedName name="gygyhgh" localSheetId="11" hidden="1">{"'Sheet1'!$L$16"}</definedName>
    <definedName name="gygyhgh" localSheetId="13" hidden="1">{"'Sheet1'!$L$16"}</definedName>
    <definedName name="gygyhgh" localSheetId="16" hidden="1">{"'Sheet1'!$L$16"}</definedName>
    <definedName name="gygyhgh" localSheetId="21" hidden="1">{"'Sheet1'!$L$16"}</definedName>
    <definedName name="gygyhgh" localSheetId="18" hidden="1">{"'Sheet1'!$L$16"}</definedName>
    <definedName name="gygyhgh" localSheetId="19" hidden="1">{"'Sheet1'!$L$16"}</definedName>
    <definedName name="gygyhgh" localSheetId="20" hidden="1">{"'Sheet1'!$L$16"}</definedName>
    <definedName name="gygyhgh" localSheetId="22" hidden="1">{"'Sheet1'!$L$16"}</definedName>
    <definedName name="gygyhgh" localSheetId="24" hidden="1">{"'Sheet1'!$L$16"}</definedName>
    <definedName name="gygyhgh" localSheetId="28" hidden="1">{"'Sheet1'!$L$16"}</definedName>
    <definedName name="gygyhgh" localSheetId="14" hidden="1">{"'Sheet1'!$L$16"}</definedName>
    <definedName name="gygyhgh" hidden="1">{"'Sheet1'!$L$16"}</definedName>
    <definedName name="gyse" localSheetId="12" hidden="1">{"'Sheet1'!$L$16"}</definedName>
    <definedName name="gyse" localSheetId="11" hidden="1">{"'Sheet1'!$L$16"}</definedName>
    <definedName name="gyse" localSheetId="13" hidden="1">{"'Sheet1'!$L$16"}</definedName>
    <definedName name="gyse" localSheetId="16" hidden="1">{"'Sheet1'!$L$16"}</definedName>
    <definedName name="gyse" localSheetId="21" hidden="1">{"'Sheet1'!$L$16"}</definedName>
    <definedName name="gyse" localSheetId="18" hidden="1">{"'Sheet1'!$L$16"}</definedName>
    <definedName name="gyse" localSheetId="19" hidden="1">{"'Sheet1'!$L$16"}</definedName>
    <definedName name="gyse" localSheetId="20" hidden="1">{"'Sheet1'!$L$16"}</definedName>
    <definedName name="gyse" localSheetId="22" hidden="1">{"'Sheet1'!$L$16"}</definedName>
    <definedName name="gyse" localSheetId="24" hidden="1">{"'Sheet1'!$L$16"}</definedName>
    <definedName name="gyse" localSheetId="28" hidden="1">{"'Sheet1'!$L$16"}</definedName>
    <definedName name="gyse" localSheetId="14" hidden="1">{"'Sheet1'!$L$16"}</definedName>
    <definedName name="gyse" hidden="1">{"'Sheet1'!$L$16"}</definedName>
    <definedName name="gyu" localSheetId="12" hidden="1">{#N/A,#N/A,FALSE,"Chi tiÆt"}</definedName>
    <definedName name="gyu" localSheetId="11" hidden="1">{#N/A,#N/A,FALSE,"Chi tiÆt"}</definedName>
    <definedName name="gyu" localSheetId="13" hidden="1">{#N/A,#N/A,FALSE,"Chi tiÆt"}</definedName>
    <definedName name="gyu" localSheetId="16" hidden="1">{#N/A,#N/A,FALSE,"Chi tiÆt"}</definedName>
    <definedName name="gyu" localSheetId="21" hidden="1">{#N/A,#N/A,FALSE,"Chi tiÆt"}</definedName>
    <definedName name="gyu" localSheetId="18" hidden="1">{#N/A,#N/A,FALSE,"Chi tiÆt"}</definedName>
    <definedName name="gyu" localSheetId="19" hidden="1">{#N/A,#N/A,FALSE,"Chi tiÆt"}</definedName>
    <definedName name="gyu" localSheetId="20" hidden="1">{#N/A,#N/A,FALSE,"Chi tiÆt"}</definedName>
    <definedName name="gyu" localSheetId="22" hidden="1">{#N/A,#N/A,FALSE,"Chi tiÆt"}</definedName>
    <definedName name="gyu" localSheetId="24" hidden="1">{#N/A,#N/A,FALSE,"Chi tiÆt"}</definedName>
    <definedName name="gyu" localSheetId="28" hidden="1">{#N/A,#N/A,FALSE,"Chi tiÆt"}</definedName>
    <definedName name="gyu" localSheetId="14" hidden="1">{#N/A,#N/A,FALSE,"Chi tiÆt"}</definedName>
    <definedName name="gyu" hidden="1">{#N/A,#N/A,FALSE,"Chi tiÆt"}</definedName>
    <definedName name="gzr" localSheetId="12" hidden="1">{"'Sheet1'!$L$16"}</definedName>
    <definedName name="gzr" localSheetId="11" hidden="1">{"'Sheet1'!$L$16"}</definedName>
    <definedName name="gzr" localSheetId="13" hidden="1">{"'Sheet1'!$L$16"}</definedName>
    <definedName name="gzr" localSheetId="16" hidden="1">{"'Sheet1'!$L$16"}</definedName>
    <definedName name="gzr" localSheetId="21" hidden="1">{"'Sheet1'!$L$16"}</definedName>
    <definedName name="gzr" localSheetId="18" hidden="1">{"'Sheet1'!$L$16"}</definedName>
    <definedName name="gzr" localSheetId="19" hidden="1">{"'Sheet1'!$L$16"}</definedName>
    <definedName name="gzr" localSheetId="20" hidden="1">{"'Sheet1'!$L$16"}</definedName>
    <definedName name="gzr" localSheetId="22" hidden="1">{"'Sheet1'!$L$16"}</definedName>
    <definedName name="gzr" localSheetId="24" hidden="1">{"'Sheet1'!$L$16"}</definedName>
    <definedName name="gzr" localSheetId="28" hidden="1">{"'Sheet1'!$L$16"}</definedName>
    <definedName name="gzr" localSheetId="14" hidden="1">{"'Sheet1'!$L$16"}</definedName>
    <definedName name="gzr" hidden="1">{"'Sheet1'!$L$16"}</definedName>
    <definedName name="h">#REF!</definedName>
    <definedName name="h.xls" localSheetId="12" hidden="1">{#N/A,#N/A,FALSE,"970301";#N/A,#N/A,FALSE,"970302";#N/A,#N/A,FALSE,"970303";#N/A,#N/A,FALSE,"970304";#N/A,#N/A,FALSE,"COM1";#N/A,#N/A,FALSE,"COM2"}</definedName>
    <definedName name="h.xls" localSheetId="11" hidden="1">{#N/A,#N/A,FALSE,"970301";#N/A,#N/A,FALSE,"970302";#N/A,#N/A,FALSE,"970303";#N/A,#N/A,FALSE,"970304";#N/A,#N/A,FALSE,"COM1";#N/A,#N/A,FALSE,"COM2"}</definedName>
    <definedName name="h.xls" localSheetId="13" hidden="1">{#N/A,#N/A,FALSE,"970301";#N/A,#N/A,FALSE,"970302";#N/A,#N/A,FALSE,"970303";#N/A,#N/A,FALSE,"970304";#N/A,#N/A,FALSE,"COM1";#N/A,#N/A,FALSE,"COM2"}</definedName>
    <definedName name="h.xls" localSheetId="16" hidden="1">{#N/A,#N/A,FALSE,"970301";#N/A,#N/A,FALSE,"970302";#N/A,#N/A,FALSE,"970303";#N/A,#N/A,FALSE,"970304";#N/A,#N/A,FALSE,"COM1";#N/A,#N/A,FALSE,"COM2"}</definedName>
    <definedName name="h.xls" localSheetId="21" hidden="1">{#N/A,#N/A,FALSE,"970301";#N/A,#N/A,FALSE,"970302";#N/A,#N/A,FALSE,"970303";#N/A,#N/A,FALSE,"970304";#N/A,#N/A,FALSE,"COM1";#N/A,#N/A,FALSE,"COM2"}</definedName>
    <definedName name="h.xls" localSheetId="18" hidden="1">{#N/A,#N/A,FALSE,"970301";#N/A,#N/A,FALSE,"970302";#N/A,#N/A,FALSE,"970303";#N/A,#N/A,FALSE,"970304";#N/A,#N/A,FALSE,"COM1";#N/A,#N/A,FALSE,"COM2"}</definedName>
    <definedName name="h.xls" localSheetId="19" hidden="1">{#N/A,#N/A,FALSE,"970301";#N/A,#N/A,FALSE,"970302";#N/A,#N/A,FALSE,"970303";#N/A,#N/A,FALSE,"970304";#N/A,#N/A,FALSE,"COM1";#N/A,#N/A,FALSE,"COM2"}</definedName>
    <definedName name="h.xls" localSheetId="20" hidden="1">{#N/A,#N/A,FALSE,"970301";#N/A,#N/A,FALSE,"970302";#N/A,#N/A,FALSE,"970303";#N/A,#N/A,FALSE,"970304";#N/A,#N/A,FALSE,"COM1";#N/A,#N/A,FALSE,"COM2"}</definedName>
    <definedName name="h.xls" localSheetId="22" hidden="1">{#N/A,#N/A,FALSE,"970301";#N/A,#N/A,FALSE,"970302";#N/A,#N/A,FALSE,"970303";#N/A,#N/A,FALSE,"970304";#N/A,#N/A,FALSE,"COM1";#N/A,#N/A,FALSE,"COM2"}</definedName>
    <definedName name="h.xls" localSheetId="24" hidden="1">{#N/A,#N/A,FALSE,"970301";#N/A,#N/A,FALSE,"970302";#N/A,#N/A,FALSE,"970303";#N/A,#N/A,FALSE,"970304";#N/A,#N/A,FALSE,"COM1";#N/A,#N/A,FALSE,"COM2"}</definedName>
    <definedName name="h.xls" localSheetId="28" hidden="1">{#N/A,#N/A,FALSE,"970301";#N/A,#N/A,FALSE,"970302";#N/A,#N/A,FALSE,"970303";#N/A,#N/A,FALSE,"970304";#N/A,#N/A,FALSE,"COM1";#N/A,#N/A,FALSE,"COM2"}</definedName>
    <definedName name="h.xls" localSheetId="14" hidden="1">{#N/A,#N/A,FALSE,"970301";#N/A,#N/A,FALSE,"970302";#N/A,#N/A,FALSE,"970303";#N/A,#N/A,FALSE,"970304";#N/A,#N/A,FALSE,"COM1";#N/A,#N/A,FALSE,"COM2"}</definedName>
    <definedName name="h.xls" hidden="1">{#N/A,#N/A,FALSE,"970301";#N/A,#N/A,FALSE,"970302";#N/A,#N/A,FALSE,"970303";#N/A,#N/A,FALSE,"970304";#N/A,#N/A,FALSE,"COM1";#N/A,#N/A,FALSE,"COM2"}</definedName>
    <definedName name="h_1" localSheetId="12">{"'Sheet1'!$L$16"}</definedName>
    <definedName name="h_1" localSheetId="11">{"'Sheet1'!$L$16"}</definedName>
    <definedName name="h_1" localSheetId="13">{"'Sheet1'!$L$16"}</definedName>
    <definedName name="h_1" localSheetId="16">{"'Sheet1'!$L$16"}</definedName>
    <definedName name="h_1" localSheetId="21">{"'Sheet1'!$L$16"}</definedName>
    <definedName name="h_1" localSheetId="18">{"'Sheet1'!$L$16"}</definedName>
    <definedName name="h_1" localSheetId="19">{"'Sheet1'!$L$16"}</definedName>
    <definedName name="h_1" localSheetId="20">{"'Sheet1'!$L$16"}</definedName>
    <definedName name="h_1" localSheetId="22">{"'Sheet1'!$L$16"}</definedName>
    <definedName name="h_1" localSheetId="24">{"'Sheet1'!$L$16"}</definedName>
    <definedName name="h_1" localSheetId="28">{"'Sheet1'!$L$16"}</definedName>
    <definedName name="h_1" localSheetId="14">{"'Sheet1'!$L$16"}</definedName>
    <definedName name="h_1">{"'Sheet1'!$L$16"}</definedName>
    <definedName name="H_THUCHTHH">#REF!</definedName>
    <definedName name="H_THUCTT">#REF!</definedName>
    <definedName name="h_xoa" localSheetId="12" hidden="1">{"'Sheet1'!$L$16"}</definedName>
    <definedName name="h_xoa" localSheetId="11" hidden="1">{"'Sheet1'!$L$16"}</definedName>
    <definedName name="h_xoa" localSheetId="13" hidden="1">{"'Sheet1'!$L$16"}</definedName>
    <definedName name="h_xoa" localSheetId="16" hidden="1">{"'Sheet1'!$L$16"}</definedName>
    <definedName name="h_xoa" localSheetId="21" hidden="1">{"'Sheet1'!$L$16"}</definedName>
    <definedName name="h_xoa" localSheetId="18" hidden="1">{"'Sheet1'!$L$16"}</definedName>
    <definedName name="h_xoa" localSheetId="19" hidden="1">{"'Sheet1'!$L$16"}</definedName>
    <definedName name="h_xoa" localSheetId="20" hidden="1">{"'Sheet1'!$L$16"}</definedName>
    <definedName name="h_xoa" localSheetId="22" hidden="1">{"'Sheet1'!$L$16"}</definedName>
    <definedName name="h_xoa" localSheetId="24" hidden="1">{"'Sheet1'!$L$16"}</definedName>
    <definedName name="h_xoa" localSheetId="28" hidden="1">{"'Sheet1'!$L$16"}</definedName>
    <definedName name="h_xoa" localSheetId="14" hidden="1">{"'Sheet1'!$L$16"}</definedName>
    <definedName name="h_xoa" hidden="1">{"'Sheet1'!$L$16"}</definedName>
    <definedName name="h_xoa_1" localSheetId="12" hidden="1">{"'Sheet1'!$L$16"}</definedName>
    <definedName name="h_xoa_1" localSheetId="11" hidden="1">{"'Sheet1'!$L$16"}</definedName>
    <definedName name="h_xoa_1" localSheetId="13" hidden="1">{"'Sheet1'!$L$16"}</definedName>
    <definedName name="h_xoa_1" localSheetId="16" hidden="1">{"'Sheet1'!$L$16"}</definedName>
    <definedName name="h_xoa_1" localSheetId="21" hidden="1">{"'Sheet1'!$L$16"}</definedName>
    <definedName name="h_xoa_1" localSheetId="18" hidden="1">{"'Sheet1'!$L$16"}</definedName>
    <definedName name="h_xoa_1" localSheetId="19" hidden="1">{"'Sheet1'!$L$16"}</definedName>
    <definedName name="h_xoa_1" localSheetId="20" hidden="1">{"'Sheet1'!$L$16"}</definedName>
    <definedName name="h_xoa_1" localSheetId="22" hidden="1">{"'Sheet1'!$L$16"}</definedName>
    <definedName name="h_xoa_1" localSheetId="24" hidden="1">{"'Sheet1'!$L$16"}</definedName>
    <definedName name="h_xoa_1" localSheetId="28" hidden="1">{"'Sheet1'!$L$16"}</definedName>
    <definedName name="h_xoa_1" localSheetId="14" hidden="1">{"'Sheet1'!$L$16"}</definedName>
    <definedName name="h_xoa_1" hidden="1">{"'Sheet1'!$L$16"}</definedName>
    <definedName name="h_xoa2" localSheetId="12" hidden="1">{"'Sheet1'!$L$16"}</definedName>
    <definedName name="h_xoa2" localSheetId="11" hidden="1">{"'Sheet1'!$L$16"}</definedName>
    <definedName name="h_xoa2" localSheetId="13" hidden="1">{"'Sheet1'!$L$16"}</definedName>
    <definedName name="h_xoa2" localSheetId="16" hidden="1">{"'Sheet1'!$L$16"}</definedName>
    <definedName name="h_xoa2" localSheetId="21" hidden="1">{"'Sheet1'!$L$16"}</definedName>
    <definedName name="h_xoa2" localSheetId="18" hidden="1">{"'Sheet1'!$L$16"}</definedName>
    <definedName name="h_xoa2" localSheetId="19" hidden="1">{"'Sheet1'!$L$16"}</definedName>
    <definedName name="h_xoa2" localSheetId="20" hidden="1">{"'Sheet1'!$L$16"}</definedName>
    <definedName name="h_xoa2" localSheetId="22" hidden="1">{"'Sheet1'!$L$16"}</definedName>
    <definedName name="h_xoa2" localSheetId="24" hidden="1">{"'Sheet1'!$L$16"}</definedName>
    <definedName name="h_xoa2" localSheetId="28" hidden="1">{"'Sheet1'!$L$16"}</definedName>
    <definedName name="h_xoa2" localSheetId="14" hidden="1">{"'Sheet1'!$L$16"}</definedName>
    <definedName name="h_xoa2" hidden="1">{"'Sheet1'!$L$16"}</definedName>
    <definedName name="h_xoa2_1" localSheetId="12" hidden="1">{"'Sheet1'!$L$16"}</definedName>
    <definedName name="h_xoa2_1" localSheetId="11" hidden="1">{"'Sheet1'!$L$16"}</definedName>
    <definedName name="h_xoa2_1" localSheetId="13" hidden="1">{"'Sheet1'!$L$16"}</definedName>
    <definedName name="h_xoa2_1" localSheetId="16" hidden="1">{"'Sheet1'!$L$16"}</definedName>
    <definedName name="h_xoa2_1" localSheetId="21" hidden="1">{"'Sheet1'!$L$16"}</definedName>
    <definedName name="h_xoa2_1" localSheetId="18" hidden="1">{"'Sheet1'!$L$16"}</definedName>
    <definedName name="h_xoa2_1" localSheetId="19" hidden="1">{"'Sheet1'!$L$16"}</definedName>
    <definedName name="h_xoa2_1" localSheetId="20" hidden="1">{"'Sheet1'!$L$16"}</definedName>
    <definedName name="h_xoa2_1" localSheetId="22" hidden="1">{"'Sheet1'!$L$16"}</definedName>
    <definedName name="h_xoa2_1" localSheetId="24" hidden="1">{"'Sheet1'!$L$16"}</definedName>
    <definedName name="h_xoa2_1" localSheetId="28" hidden="1">{"'Sheet1'!$L$16"}</definedName>
    <definedName name="h_xoa2_1" localSheetId="14" hidden="1">{"'Sheet1'!$L$16"}</definedName>
    <definedName name="h_xoa2_1" hidden="1">{"'Sheet1'!$L$16"}</definedName>
    <definedName name="h_xoa3" localSheetId="12" hidden="1">{"'Sheet1'!$L$16"}</definedName>
    <definedName name="h_xoa3" localSheetId="11" hidden="1">{"'Sheet1'!$L$16"}</definedName>
    <definedName name="h_xoa3" localSheetId="13" hidden="1">{"'Sheet1'!$L$16"}</definedName>
    <definedName name="h_xoa3" localSheetId="16" hidden="1">{"'Sheet1'!$L$16"}</definedName>
    <definedName name="h_xoa3" localSheetId="21" hidden="1">{"'Sheet1'!$L$16"}</definedName>
    <definedName name="h_xoa3" localSheetId="18" hidden="1">{"'Sheet1'!$L$16"}</definedName>
    <definedName name="h_xoa3" localSheetId="19" hidden="1">{"'Sheet1'!$L$16"}</definedName>
    <definedName name="h_xoa3" localSheetId="20" hidden="1">{"'Sheet1'!$L$16"}</definedName>
    <definedName name="h_xoa3" localSheetId="22" hidden="1">{"'Sheet1'!$L$16"}</definedName>
    <definedName name="h_xoa3" localSheetId="24" hidden="1">{"'Sheet1'!$L$16"}</definedName>
    <definedName name="h_xoa3" localSheetId="28" hidden="1">{"'Sheet1'!$L$16"}</definedName>
    <definedName name="h_xoa3" localSheetId="14" hidden="1">{"'Sheet1'!$L$16"}</definedName>
    <definedName name="h_xoa3" hidden="1">{"'Sheet1'!$L$16"}</definedName>
    <definedName name="h65uy65u" localSheetId="12" hidden="1">{"'Sheet1'!$L$16"}</definedName>
    <definedName name="h65uy65u" localSheetId="11" hidden="1">{"'Sheet1'!$L$16"}</definedName>
    <definedName name="h65uy65u" localSheetId="13" hidden="1">{"'Sheet1'!$L$16"}</definedName>
    <definedName name="h65uy65u" localSheetId="16" hidden="1">{"'Sheet1'!$L$16"}</definedName>
    <definedName name="h65uy65u" localSheetId="21" hidden="1">{"'Sheet1'!$L$16"}</definedName>
    <definedName name="h65uy65u" localSheetId="18" hidden="1">{"'Sheet1'!$L$16"}</definedName>
    <definedName name="h65uy65u" localSheetId="19" hidden="1">{"'Sheet1'!$L$16"}</definedName>
    <definedName name="h65uy65u" localSheetId="20" hidden="1">{"'Sheet1'!$L$16"}</definedName>
    <definedName name="h65uy65u" localSheetId="22" hidden="1">{"'Sheet1'!$L$16"}</definedName>
    <definedName name="h65uy65u" localSheetId="24" hidden="1">{"'Sheet1'!$L$16"}</definedName>
    <definedName name="h65uy65u" localSheetId="28" hidden="1">{"'Sheet1'!$L$16"}</definedName>
    <definedName name="h65uy65u" localSheetId="14" hidden="1">{"'Sheet1'!$L$16"}</definedName>
    <definedName name="h65uy65u" hidden="1">{"'Sheet1'!$L$16"}</definedName>
    <definedName name="h9eruh" localSheetId="12" hidden="1">{"'Sheet1'!$L$16"}</definedName>
    <definedName name="h9eruh" localSheetId="11" hidden="1">{"'Sheet1'!$L$16"}</definedName>
    <definedName name="h9eruh" localSheetId="13" hidden="1">{"'Sheet1'!$L$16"}</definedName>
    <definedName name="h9eruh" localSheetId="16" hidden="1">{"'Sheet1'!$L$16"}</definedName>
    <definedName name="h9eruh" localSheetId="21" hidden="1">{"'Sheet1'!$L$16"}</definedName>
    <definedName name="h9eruh" localSheetId="18" hidden="1">{"'Sheet1'!$L$16"}</definedName>
    <definedName name="h9eruh" localSheetId="19" hidden="1">{"'Sheet1'!$L$16"}</definedName>
    <definedName name="h9eruh" localSheetId="20" hidden="1">{"'Sheet1'!$L$16"}</definedName>
    <definedName name="h9eruh" localSheetId="22" hidden="1">{"'Sheet1'!$L$16"}</definedName>
    <definedName name="h9eruh" localSheetId="24" hidden="1">{"'Sheet1'!$L$16"}</definedName>
    <definedName name="h9eruh" localSheetId="28" hidden="1">{"'Sheet1'!$L$16"}</definedName>
    <definedName name="h9eruh" localSheetId="14" hidden="1">{"'Sheet1'!$L$16"}</definedName>
    <definedName name="h9eruh" hidden="1">{"'Sheet1'!$L$16"}</definedName>
    <definedName name="HA" localSheetId="12" hidden="1">{"'Sheet1'!$L$16"}</definedName>
    <definedName name="HA" localSheetId="11" hidden="1">{"'Sheet1'!$L$16"}</definedName>
    <definedName name="HA" localSheetId="13" hidden="1">{"'Sheet1'!$L$16"}</definedName>
    <definedName name="HA" localSheetId="16" hidden="1">{"'Sheet1'!$L$16"}</definedName>
    <definedName name="HA" localSheetId="21" hidden="1">{"'Sheet1'!$L$16"}</definedName>
    <definedName name="HA" localSheetId="18" hidden="1">{"'Sheet1'!$L$16"}</definedName>
    <definedName name="HA" localSheetId="19" hidden="1">{"'Sheet1'!$L$16"}</definedName>
    <definedName name="HA" localSheetId="20" hidden="1">{"'Sheet1'!$L$16"}</definedName>
    <definedName name="HA" localSheetId="22" hidden="1">{"'Sheet1'!$L$16"}</definedName>
    <definedName name="HA" localSheetId="24" hidden="1">{"'Sheet1'!$L$16"}</definedName>
    <definedName name="HA" localSheetId="28" hidden="1">{"'Sheet1'!$L$16"}</definedName>
    <definedName name="HA" localSheetId="14" hidden="1">{"'Sheet1'!$L$16"}</definedName>
    <definedName name="HA" hidden="1">{"'Sheet1'!$L$16"}</definedName>
    <definedName name="Hà" localSheetId="12" hidden="1">{"'Sheet1'!$L$16"}</definedName>
    <definedName name="Hà" localSheetId="11" hidden="1">{"'Sheet1'!$L$16"}</definedName>
    <definedName name="Hà" localSheetId="13" hidden="1">{"'Sheet1'!$L$16"}</definedName>
    <definedName name="Hà" localSheetId="16" hidden="1">{"'Sheet1'!$L$16"}</definedName>
    <definedName name="Hà" localSheetId="21" hidden="1">{"'Sheet1'!$L$16"}</definedName>
    <definedName name="Hà" localSheetId="18" hidden="1">{"'Sheet1'!$L$16"}</definedName>
    <definedName name="Hà" localSheetId="19" hidden="1">{"'Sheet1'!$L$16"}</definedName>
    <definedName name="Hà" localSheetId="20" hidden="1">{"'Sheet1'!$L$16"}</definedName>
    <definedName name="Hà" localSheetId="22" hidden="1">{"'Sheet1'!$L$16"}</definedName>
    <definedName name="Hà" localSheetId="24" hidden="1">{"'Sheet1'!$L$16"}</definedName>
    <definedName name="Hà" localSheetId="28" hidden="1">{"'Sheet1'!$L$16"}</definedName>
    <definedName name="Hà" localSheetId="14" hidden="1">{"'Sheet1'!$L$16"}</definedName>
    <definedName name="Hà" hidden="1">{"'Sheet1'!$L$16"}</definedName>
    <definedName name="hadiah" localSheetId="12" hidden="1">{#N/A,#N/A,FALSE,"资产负债表";#N/A,#N/A,FALSE,"资产负债表"}</definedName>
    <definedName name="hadiah" localSheetId="11" hidden="1">{#N/A,#N/A,FALSE,"资产负债表";#N/A,#N/A,FALSE,"资产负债表"}</definedName>
    <definedName name="hadiah" localSheetId="13" hidden="1">{#N/A,#N/A,FALSE,"资产负债表";#N/A,#N/A,FALSE,"资产负债表"}</definedName>
    <definedName name="hadiah" localSheetId="16" hidden="1">{#N/A,#N/A,FALSE,"资产负债表";#N/A,#N/A,FALSE,"资产负债表"}</definedName>
    <definedName name="hadiah" localSheetId="21" hidden="1">{#N/A,#N/A,FALSE,"资产负债表";#N/A,#N/A,FALSE,"资产负债表"}</definedName>
    <definedName name="hadiah" localSheetId="18" hidden="1">{#N/A,#N/A,FALSE,"资产负债表";#N/A,#N/A,FALSE,"资产负债表"}</definedName>
    <definedName name="hadiah" localSheetId="19" hidden="1">{#N/A,#N/A,FALSE,"资产负债表";#N/A,#N/A,FALSE,"资产负债表"}</definedName>
    <definedName name="hadiah" localSheetId="20" hidden="1">{#N/A,#N/A,FALSE,"资产负债表";#N/A,#N/A,FALSE,"资产负债表"}</definedName>
    <definedName name="hadiah" localSheetId="22" hidden="1">{#N/A,#N/A,FALSE,"资产负债表";#N/A,#N/A,FALSE,"资产负债表"}</definedName>
    <definedName name="hadiah" localSheetId="24" hidden="1">{#N/A,#N/A,FALSE,"资产负债表";#N/A,#N/A,FALSE,"资产负债表"}</definedName>
    <definedName name="hadiah" localSheetId="28" hidden="1">{#N/A,#N/A,FALSE,"资产负债表";#N/A,#N/A,FALSE,"资产负债表"}</definedName>
    <definedName name="hadiah" localSheetId="14" hidden="1">{#N/A,#N/A,FALSE,"资产负债表";#N/A,#N/A,FALSE,"资产负债表"}</definedName>
    <definedName name="hadiah" hidden="1">{#N/A,#N/A,FALSE,"资产负债表";#N/A,#N/A,FALSE,"资产负债表"}</definedName>
    <definedName name="HAHAHHAH" hidden="1">#REF!</definedName>
    <definedName name="hai" localSheetId="12" hidden="1">{"'Sheet1'!$L$16"}</definedName>
    <definedName name="hai" localSheetId="11" hidden="1">{"'Sheet1'!$L$16"}</definedName>
    <definedName name="hai" localSheetId="13" hidden="1">{"'Sheet1'!$L$16"}</definedName>
    <definedName name="hai" localSheetId="16" hidden="1">{"'Sheet1'!$L$16"}</definedName>
    <definedName name="hai" localSheetId="21" hidden="1">{"'Sheet1'!$L$16"}</definedName>
    <definedName name="hai" localSheetId="18" hidden="1">{"'Sheet1'!$L$16"}</definedName>
    <definedName name="hai" localSheetId="19" hidden="1">{"'Sheet1'!$L$16"}</definedName>
    <definedName name="hai" localSheetId="20" hidden="1">{"'Sheet1'!$L$16"}</definedName>
    <definedName name="hai" localSheetId="22" hidden="1">{"'Sheet1'!$L$16"}</definedName>
    <definedName name="hai" localSheetId="24" hidden="1">{"'Sheet1'!$L$16"}</definedName>
    <definedName name="hai" localSheetId="28" hidden="1">{"'Sheet1'!$L$16"}</definedName>
    <definedName name="hai" localSheetId="14" hidden="1">{"'Sheet1'!$L$16"}</definedName>
    <definedName name="hai" hidden="1">{"'Sheet1'!$L$16"}</definedName>
    <definedName name="HAJIME" hidden="1">#REF!</definedName>
    <definedName name="half" localSheetId="12" hidden="1">{#N/A,#N/A,FALSE,"전체집계표";#N/A,#N/A,FALSE,"안벽30000";#N/A,#N/A,FALSE,"안벽20000";#N/A,#N/A,FALSE,"내호안";#N/A,#N/A,FALSE,"외호안";#N/A,#N/A,FALSE,"준설토A";#N/A,#N/A,FALSE,"준설토B";#N/A,#N/A,FALSE,"적출장"}</definedName>
    <definedName name="half" localSheetId="11" hidden="1">{#N/A,#N/A,FALSE,"전체집계표";#N/A,#N/A,FALSE,"안벽30000";#N/A,#N/A,FALSE,"안벽20000";#N/A,#N/A,FALSE,"내호안";#N/A,#N/A,FALSE,"외호안";#N/A,#N/A,FALSE,"준설토A";#N/A,#N/A,FALSE,"준설토B";#N/A,#N/A,FALSE,"적출장"}</definedName>
    <definedName name="half" localSheetId="13" hidden="1">{#N/A,#N/A,FALSE,"전체집계표";#N/A,#N/A,FALSE,"안벽30000";#N/A,#N/A,FALSE,"안벽20000";#N/A,#N/A,FALSE,"내호안";#N/A,#N/A,FALSE,"외호안";#N/A,#N/A,FALSE,"준설토A";#N/A,#N/A,FALSE,"준설토B";#N/A,#N/A,FALSE,"적출장"}</definedName>
    <definedName name="half" localSheetId="16" hidden="1">{#N/A,#N/A,FALSE,"전체집계표";#N/A,#N/A,FALSE,"안벽30000";#N/A,#N/A,FALSE,"안벽20000";#N/A,#N/A,FALSE,"내호안";#N/A,#N/A,FALSE,"외호안";#N/A,#N/A,FALSE,"준설토A";#N/A,#N/A,FALSE,"준설토B";#N/A,#N/A,FALSE,"적출장"}</definedName>
    <definedName name="half" localSheetId="21" hidden="1">{#N/A,#N/A,FALSE,"전체집계표";#N/A,#N/A,FALSE,"안벽30000";#N/A,#N/A,FALSE,"안벽20000";#N/A,#N/A,FALSE,"내호안";#N/A,#N/A,FALSE,"외호안";#N/A,#N/A,FALSE,"준설토A";#N/A,#N/A,FALSE,"준설토B";#N/A,#N/A,FALSE,"적출장"}</definedName>
    <definedName name="half" localSheetId="18" hidden="1">{#N/A,#N/A,FALSE,"전체집계표";#N/A,#N/A,FALSE,"안벽30000";#N/A,#N/A,FALSE,"안벽20000";#N/A,#N/A,FALSE,"내호안";#N/A,#N/A,FALSE,"외호안";#N/A,#N/A,FALSE,"준설토A";#N/A,#N/A,FALSE,"준설토B";#N/A,#N/A,FALSE,"적출장"}</definedName>
    <definedName name="half" localSheetId="19" hidden="1">{#N/A,#N/A,FALSE,"전체집계표";#N/A,#N/A,FALSE,"안벽30000";#N/A,#N/A,FALSE,"안벽20000";#N/A,#N/A,FALSE,"내호안";#N/A,#N/A,FALSE,"외호안";#N/A,#N/A,FALSE,"준설토A";#N/A,#N/A,FALSE,"준설토B";#N/A,#N/A,FALSE,"적출장"}</definedName>
    <definedName name="half" localSheetId="20" hidden="1">{#N/A,#N/A,FALSE,"전체집계표";#N/A,#N/A,FALSE,"안벽30000";#N/A,#N/A,FALSE,"안벽20000";#N/A,#N/A,FALSE,"내호안";#N/A,#N/A,FALSE,"외호안";#N/A,#N/A,FALSE,"준설토A";#N/A,#N/A,FALSE,"준설토B";#N/A,#N/A,FALSE,"적출장"}</definedName>
    <definedName name="half" localSheetId="22" hidden="1">{#N/A,#N/A,FALSE,"전체집계표";#N/A,#N/A,FALSE,"안벽30000";#N/A,#N/A,FALSE,"안벽20000";#N/A,#N/A,FALSE,"내호안";#N/A,#N/A,FALSE,"외호안";#N/A,#N/A,FALSE,"준설토A";#N/A,#N/A,FALSE,"준설토B";#N/A,#N/A,FALSE,"적출장"}</definedName>
    <definedName name="half" localSheetId="24" hidden="1">{#N/A,#N/A,FALSE,"전체집계표";#N/A,#N/A,FALSE,"안벽30000";#N/A,#N/A,FALSE,"안벽20000";#N/A,#N/A,FALSE,"내호안";#N/A,#N/A,FALSE,"외호안";#N/A,#N/A,FALSE,"준설토A";#N/A,#N/A,FALSE,"준설토B";#N/A,#N/A,FALSE,"적출장"}</definedName>
    <definedName name="half" localSheetId="28" hidden="1">{#N/A,#N/A,FALSE,"전체집계표";#N/A,#N/A,FALSE,"안벽30000";#N/A,#N/A,FALSE,"안벽20000";#N/A,#N/A,FALSE,"내호안";#N/A,#N/A,FALSE,"외호안";#N/A,#N/A,FALSE,"준설토A";#N/A,#N/A,FALSE,"준설토B";#N/A,#N/A,FALSE,"적출장"}</definedName>
    <definedName name="half" localSheetId="14" hidden="1">{#N/A,#N/A,FALSE,"전체집계표";#N/A,#N/A,FALSE,"안벽30000";#N/A,#N/A,FALSE,"안벽20000";#N/A,#N/A,FALSE,"내호안";#N/A,#N/A,FALSE,"외호안";#N/A,#N/A,FALSE,"준설토A";#N/A,#N/A,FALSE,"준설토B";#N/A,#N/A,FALSE,"적출장"}</definedName>
    <definedName name="half" hidden="1">{#N/A,#N/A,FALSE,"전체집계표";#N/A,#N/A,FALSE,"안벽30000";#N/A,#N/A,FALSE,"안벽20000";#N/A,#N/A,FALSE,"내호안";#N/A,#N/A,FALSE,"외호안";#N/A,#N/A,FALSE,"준설토A";#N/A,#N/A,FALSE,"준설토B";#N/A,#N/A,FALSE,"적출장"}</definedName>
    <definedName name="halong" localSheetId="12" hidden="1">{"'Sheet1'!$L$16"}</definedName>
    <definedName name="halong" localSheetId="11" hidden="1">{"'Sheet1'!$L$16"}</definedName>
    <definedName name="halong" localSheetId="13" hidden="1">{"'Sheet1'!$L$16"}</definedName>
    <definedName name="halong" localSheetId="16" hidden="1">{"'Sheet1'!$L$16"}</definedName>
    <definedName name="halong" localSheetId="21" hidden="1">{"'Sheet1'!$L$16"}</definedName>
    <definedName name="halong" localSheetId="18" hidden="1">{"'Sheet1'!$L$16"}</definedName>
    <definedName name="halong" localSheetId="19" hidden="1">{"'Sheet1'!$L$16"}</definedName>
    <definedName name="halong" localSheetId="20" hidden="1">{"'Sheet1'!$L$16"}</definedName>
    <definedName name="halong" localSheetId="22" hidden="1">{"'Sheet1'!$L$16"}</definedName>
    <definedName name="halong" localSheetId="24" hidden="1">{"'Sheet1'!$L$16"}</definedName>
    <definedName name="halong" localSheetId="28" hidden="1">{"'Sheet1'!$L$16"}</definedName>
    <definedName name="halong" localSheetId="14" hidden="1">{"'Sheet1'!$L$16"}</definedName>
    <definedName name="halong" hidden="1">{"'Sheet1'!$L$16"}</definedName>
    <definedName name="ham" localSheetId="12" hidden="1">{"'Sheet1'!$L$16"}</definedName>
    <definedName name="ham" localSheetId="11" hidden="1">{"'Sheet1'!$L$16"}</definedName>
    <definedName name="ham" localSheetId="13" hidden="1">{"'Sheet1'!$L$16"}</definedName>
    <definedName name="ham" localSheetId="16" hidden="1">{"'Sheet1'!$L$16"}</definedName>
    <definedName name="ham" localSheetId="21" hidden="1">{"'Sheet1'!$L$16"}</definedName>
    <definedName name="ham" localSheetId="18" hidden="1">{"'Sheet1'!$L$16"}</definedName>
    <definedName name="ham" localSheetId="19" hidden="1">{"'Sheet1'!$L$16"}</definedName>
    <definedName name="ham" localSheetId="20" hidden="1">{"'Sheet1'!$L$16"}</definedName>
    <definedName name="ham" localSheetId="22" hidden="1">{"'Sheet1'!$L$16"}</definedName>
    <definedName name="ham" localSheetId="24" hidden="1">{"'Sheet1'!$L$16"}</definedName>
    <definedName name="ham" localSheetId="28" hidden="1">{"'Sheet1'!$L$16"}</definedName>
    <definedName name="ham" localSheetId="14" hidden="1">{"'Sheet1'!$L$16"}</definedName>
    <definedName name="ham" hidden="1">{"'Sheet1'!$L$16"}</definedName>
    <definedName name="han" hidden="1">#REF!</definedName>
    <definedName name="hangmuc" localSheetId="12" hidden="1">{"'Sheet1'!$L$16"}</definedName>
    <definedName name="hangmuc" localSheetId="11" hidden="1">{"'Sheet1'!$L$16"}</definedName>
    <definedName name="hangmuc" localSheetId="13" hidden="1">{"'Sheet1'!$L$16"}</definedName>
    <definedName name="hangmuc" localSheetId="16" hidden="1">{"'Sheet1'!$L$16"}</definedName>
    <definedName name="hangmuc" localSheetId="21" hidden="1">{"'Sheet1'!$L$16"}</definedName>
    <definedName name="hangmuc" localSheetId="18" hidden="1">{"'Sheet1'!$L$16"}</definedName>
    <definedName name="hangmuc" localSheetId="19" hidden="1">{"'Sheet1'!$L$16"}</definedName>
    <definedName name="hangmuc" localSheetId="20" hidden="1">{"'Sheet1'!$L$16"}</definedName>
    <definedName name="hangmuc" localSheetId="22" hidden="1">{"'Sheet1'!$L$16"}</definedName>
    <definedName name="hangmuc" localSheetId="24" hidden="1">{"'Sheet1'!$L$16"}</definedName>
    <definedName name="hangmuc" localSheetId="28" hidden="1">{"'Sheet1'!$L$16"}</definedName>
    <definedName name="hangmuc" localSheetId="14" hidden="1">{"'Sheet1'!$L$16"}</definedName>
    <definedName name="hangmuc" hidden="1">{"'Sheet1'!$L$16"}</definedName>
    <definedName name="hanh" localSheetId="12" hidden="1">{"'Sheet1'!$L$16"}</definedName>
    <definedName name="hanh" localSheetId="11" hidden="1">{"'Sheet1'!$L$16"}</definedName>
    <definedName name="hanh" localSheetId="13" hidden="1">{"'Sheet1'!$L$16"}</definedName>
    <definedName name="hanh" localSheetId="16" hidden="1">{"'Sheet1'!$L$16"}</definedName>
    <definedName name="hanh" localSheetId="21" hidden="1">{"'Sheet1'!$L$16"}</definedName>
    <definedName name="hanh" localSheetId="18" hidden="1">{"'Sheet1'!$L$16"}</definedName>
    <definedName name="hanh" localSheetId="19" hidden="1">{"'Sheet1'!$L$16"}</definedName>
    <definedName name="hanh" localSheetId="20" hidden="1">{"'Sheet1'!$L$16"}</definedName>
    <definedName name="hanh" localSheetId="22" hidden="1">{"'Sheet1'!$L$16"}</definedName>
    <definedName name="hanh" localSheetId="24" hidden="1">{"'Sheet1'!$L$16"}</definedName>
    <definedName name="hanh" localSheetId="28" hidden="1">{"'Sheet1'!$L$16"}</definedName>
    <definedName name="hanh" localSheetId="14" hidden="1">{"'Sheet1'!$L$16"}</definedName>
    <definedName name="hanh" hidden="1">{"'Sheet1'!$L$16"}</definedName>
    <definedName name="HAO" localSheetId="12" hidden="1">{#N/A,#N/A,FALSE,"Sheet1"}</definedName>
    <definedName name="HAO" localSheetId="11" hidden="1">{#N/A,#N/A,FALSE,"Sheet1"}</definedName>
    <definedName name="HAO" localSheetId="13" hidden="1">{#N/A,#N/A,FALSE,"Sheet1"}</definedName>
    <definedName name="HAO" localSheetId="16" hidden="1">{#N/A,#N/A,FALSE,"Sheet1"}</definedName>
    <definedName name="HAO" localSheetId="21" hidden="1">{#N/A,#N/A,FALSE,"Sheet1"}</definedName>
    <definedName name="HAO" localSheetId="18" hidden="1">{#N/A,#N/A,FALSE,"Sheet1"}</definedName>
    <definedName name="HAO" localSheetId="19" hidden="1">{#N/A,#N/A,FALSE,"Sheet1"}</definedName>
    <definedName name="HAO" localSheetId="20" hidden="1">{#N/A,#N/A,FALSE,"Sheet1"}</definedName>
    <definedName name="HAO" localSheetId="22" hidden="1">{#N/A,#N/A,FALSE,"Sheet1"}</definedName>
    <definedName name="HAO" localSheetId="24" hidden="1">{#N/A,#N/A,FALSE,"Sheet1"}</definedName>
    <definedName name="HAO" localSheetId="28" hidden="1">{#N/A,#N/A,FALSE,"Sheet1"}</definedName>
    <definedName name="HAO" localSheetId="14" hidden="1">{#N/A,#N/A,FALSE,"Sheet1"}</definedName>
    <definedName name="HAO" hidden="1">{#N/A,#N/A,FALSE,"Sheet1"}</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q" localSheetId="12" hidden="1">{"'Sheet1'!$L$16"}</definedName>
    <definedName name="haq" localSheetId="11" hidden="1">{"'Sheet1'!$L$16"}</definedName>
    <definedName name="haq" localSheetId="13" hidden="1">{"'Sheet1'!$L$16"}</definedName>
    <definedName name="haq" localSheetId="16" hidden="1">{"'Sheet1'!$L$16"}</definedName>
    <definedName name="haq" localSheetId="21" hidden="1">{"'Sheet1'!$L$16"}</definedName>
    <definedName name="haq" localSheetId="18" hidden="1">{"'Sheet1'!$L$16"}</definedName>
    <definedName name="haq" localSheetId="19" hidden="1">{"'Sheet1'!$L$16"}</definedName>
    <definedName name="haq" localSheetId="20" hidden="1">{"'Sheet1'!$L$16"}</definedName>
    <definedName name="haq" localSheetId="22" hidden="1">{"'Sheet1'!$L$16"}</definedName>
    <definedName name="haq" localSheetId="24" hidden="1">{"'Sheet1'!$L$16"}</definedName>
    <definedName name="haq" localSheetId="28" hidden="1">{"'Sheet1'!$L$16"}</definedName>
    <definedName name="haq" localSheetId="14" hidden="1">{"'Sheet1'!$L$16"}</definedName>
    <definedName name="haq" hidden="1">{"'Sheet1'!$L$16"}</definedName>
    <definedName name="hardwar" hidden="1">#REF!</definedName>
    <definedName name="hashpass.admin" hidden="1">"Wuu"</definedName>
    <definedName name="hashpass.corporate" hidden="1">"[ˆC"</definedName>
    <definedName name="hashpass.region" hidden="1">"A"</definedName>
    <definedName name="Hat">#REF!</definedName>
    <definedName name="hau" localSheetId="12" hidden="1">{"'Sheet1'!$L$16"}</definedName>
    <definedName name="hau" localSheetId="11" hidden="1">{"'Sheet1'!$L$16"}</definedName>
    <definedName name="hau" localSheetId="13" hidden="1">{"'Sheet1'!$L$16"}</definedName>
    <definedName name="hau" localSheetId="16" hidden="1">{"'Sheet1'!$L$16"}</definedName>
    <definedName name="hau" localSheetId="21" hidden="1">{"'Sheet1'!$L$16"}</definedName>
    <definedName name="hau" localSheetId="18" hidden="1">{"'Sheet1'!$L$16"}</definedName>
    <definedName name="hau" localSheetId="19" hidden="1">{"'Sheet1'!$L$16"}</definedName>
    <definedName name="hau" localSheetId="20" hidden="1">{"'Sheet1'!$L$16"}</definedName>
    <definedName name="hau" localSheetId="22" hidden="1">{"'Sheet1'!$L$16"}</definedName>
    <definedName name="hau" localSheetId="24" hidden="1">{"'Sheet1'!$L$16"}</definedName>
    <definedName name="hau" localSheetId="28" hidden="1">{"'Sheet1'!$L$16"}</definedName>
    <definedName name="hau" localSheetId="14" hidden="1">{"'Sheet1'!$L$16"}</definedName>
    <definedName name="hau" hidden="1">{"'Sheet1'!$L$16"}</definedName>
    <definedName name="haunhmab" hidden="1">#REF!</definedName>
    <definedName name="hayhayhay" localSheetId="12" hidden="1">{"'Sheet1'!$L$16"}</definedName>
    <definedName name="hayhayhay" localSheetId="11" hidden="1">{"'Sheet1'!$L$16"}</definedName>
    <definedName name="hayhayhay" localSheetId="13" hidden="1">{"'Sheet1'!$L$16"}</definedName>
    <definedName name="hayhayhay" localSheetId="16" hidden="1">{"'Sheet1'!$L$16"}</definedName>
    <definedName name="hayhayhay" localSheetId="21" hidden="1">{"'Sheet1'!$L$16"}</definedName>
    <definedName name="hayhayhay" localSheetId="18" hidden="1">{"'Sheet1'!$L$16"}</definedName>
    <definedName name="hayhayhay" localSheetId="19" hidden="1">{"'Sheet1'!$L$16"}</definedName>
    <definedName name="hayhayhay" localSheetId="20" hidden="1">{"'Sheet1'!$L$16"}</definedName>
    <definedName name="hayhayhay" localSheetId="22" hidden="1">{"'Sheet1'!$L$16"}</definedName>
    <definedName name="hayhayhay" localSheetId="24" hidden="1">{"'Sheet1'!$L$16"}</definedName>
    <definedName name="hayhayhay" localSheetId="28" hidden="1">{"'Sheet1'!$L$16"}</definedName>
    <definedName name="hayhayhay" localSheetId="14" hidden="1">{"'Sheet1'!$L$16"}</definedName>
    <definedName name="hayhayhay" hidden="1">{"'Sheet1'!$L$16"}</definedName>
    <definedName name="hb" localSheetId="12" hidden="1">{"'Sheet1'!$L$16"}</definedName>
    <definedName name="hb" localSheetId="11" hidden="1">{"'Sheet1'!$L$16"}</definedName>
    <definedName name="hb" localSheetId="13" hidden="1">{"'Sheet1'!$L$16"}</definedName>
    <definedName name="hb" localSheetId="16" hidden="1">{"'Sheet1'!$L$16"}</definedName>
    <definedName name="hb" localSheetId="21" hidden="1">{"'Sheet1'!$L$16"}</definedName>
    <definedName name="hb" localSheetId="18" hidden="1">{"'Sheet1'!$L$16"}</definedName>
    <definedName name="hb" localSheetId="19" hidden="1">{"'Sheet1'!$L$16"}</definedName>
    <definedName name="hb" localSheetId="20" hidden="1">{"'Sheet1'!$L$16"}</definedName>
    <definedName name="hb" localSheetId="22" hidden="1">{"'Sheet1'!$L$16"}</definedName>
    <definedName name="hb" localSheetId="24" hidden="1">{"'Sheet1'!$L$16"}</definedName>
    <definedName name="hb" localSheetId="28" hidden="1">{"'Sheet1'!$L$16"}</definedName>
    <definedName name="hb" localSheetId="14" hidden="1">{"'Sheet1'!$L$16"}</definedName>
    <definedName name="hb" hidden="1">{"'Sheet1'!$L$16"}</definedName>
    <definedName name="hbbbbbb" localSheetId="12" hidden="1">{"'Sheet1'!$L$16"}</definedName>
    <definedName name="hbbbbbb" localSheetId="11" hidden="1">{"'Sheet1'!$L$16"}</definedName>
    <definedName name="hbbbbbb" localSheetId="13" hidden="1">{"'Sheet1'!$L$16"}</definedName>
    <definedName name="hbbbbbb" localSheetId="16" hidden="1">{"'Sheet1'!$L$16"}</definedName>
    <definedName name="hbbbbbb" localSheetId="21" hidden="1">{"'Sheet1'!$L$16"}</definedName>
    <definedName name="hbbbbbb" localSheetId="18" hidden="1">{"'Sheet1'!$L$16"}</definedName>
    <definedName name="hbbbbbb" localSheetId="19" hidden="1">{"'Sheet1'!$L$16"}</definedName>
    <definedName name="hbbbbbb" localSheetId="20" hidden="1">{"'Sheet1'!$L$16"}</definedName>
    <definedName name="hbbbbbb" localSheetId="22" hidden="1">{"'Sheet1'!$L$16"}</definedName>
    <definedName name="hbbbbbb" localSheetId="24" hidden="1">{"'Sheet1'!$L$16"}</definedName>
    <definedName name="hbbbbbb" localSheetId="28" hidden="1">{"'Sheet1'!$L$16"}</definedName>
    <definedName name="hbbbbbb" localSheetId="14" hidden="1">{"'Sheet1'!$L$16"}</definedName>
    <definedName name="hbbbbbb" hidden="1">{"'Sheet1'!$L$16"}</definedName>
    <definedName name="hbhbh" localSheetId="12" hidden="1">{"'Sheet1'!$L$16"}</definedName>
    <definedName name="hbhbh" localSheetId="11" hidden="1">{"'Sheet1'!$L$16"}</definedName>
    <definedName name="hbhbh" localSheetId="13" hidden="1">{"'Sheet1'!$L$16"}</definedName>
    <definedName name="hbhbh" localSheetId="16" hidden="1">{"'Sheet1'!$L$16"}</definedName>
    <definedName name="hbhbh" localSheetId="21" hidden="1">{"'Sheet1'!$L$16"}</definedName>
    <definedName name="hbhbh" localSheetId="18" hidden="1">{"'Sheet1'!$L$16"}</definedName>
    <definedName name="hbhbh" localSheetId="19" hidden="1">{"'Sheet1'!$L$16"}</definedName>
    <definedName name="hbhbh" localSheetId="20" hidden="1">{"'Sheet1'!$L$16"}</definedName>
    <definedName name="hbhbh" localSheetId="22" hidden="1">{"'Sheet1'!$L$16"}</definedName>
    <definedName name="hbhbh" localSheetId="24" hidden="1">{"'Sheet1'!$L$16"}</definedName>
    <definedName name="hbhbh" localSheetId="28" hidden="1">{"'Sheet1'!$L$16"}</definedName>
    <definedName name="hbhbh" localSheetId="14" hidden="1">{"'Sheet1'!$L$16"}</definedName>
    <definedName name="hbhbh" hidden="1">{"'Sheet1'!$L$16"}</definedName>
    <definedName name="hchdsvf" localSheetId="12" hidden="1">{"'Sheet1'!$L$16"}</definedName>
    <definedName name="hchdsvf" localSheetId="11" hidden="1">{"'Sheet1'!$L$16"}</definedName>
    <definedName name="hchdsvf" localSheetId="13" hidden="1">{"'Sheet1'!$L$16"}</definedName>
    <definedName name="hchdsvf" localSheetId="16" hidden="1">{"'Sheet1'!$L$16"}</definedName>
    <definedName name="hchdsvf" localSheetId="21" hidden="1">{"'Sheet1'!$L$16"}</definedName>
    <definedName name="hchdsvf" localSheetId="18" hidden="1">{"'Sheet1'!$L$16"}</definedName>
    <definedName name="hchdsvf" localSheetId="19" hidden="1">{"'Sheet1'!$L$16"}</definedName>
    <definedName name="hchdsvf" localSheetId="20" hidden="1">{"'Sheet1'!$L$16"}</definedName>
    <definedName name="hchdsvf" localSheetId="22" hidden="1">{"'Sheet1'!$L$16"}</definedName>
    <definedName name="hchdsvf" localSheetId="24" hidden="1">{"'Sheet1'!$L$16"}</definedName>
    <definedName name="hchdsvf" localSheetId="28" hidden="1">{"'Sheet1'!$L$16"}</definedName>
    <definedName name="hchdsvf" localSheetId="14" hidden="1">{"'Sheet1'!$L$16"}</definedName>
    <definedName name="hchdsvf" hidden="1">{"'Sheet1'!$L$16"}</definedName>
    <definedName name="HCNA" localSheetId="12" hidden="1">{"'Sheet1'!$L$16"}</definedName>
    <definedName name="HCNA" localSheetId="11" hidden="1">{"'Sheet1'!$L$16"}</definedName>
    <definedName name="HCNA" localSheetId="13" hidden="1">{"'Sheet1'!$L$16"}</definedName>
    <definedName name="HCNA" localSheetId="16" hidden="1">{"'Sheet1'!$L$16"}</definedName>
    <definedName name="HCNA" localSheetId="21" hidden="1">{"'Sheet1'!$L$16"}</definedName>
    <definedName name="HCNA" localSheetId="18" hidden="1">{"'Sheet1'!$L$16"}</definedName>
    <definedName name="HCNA" localSheetId="19" hidden="1">{"'Sheet1'!$L$16"}</definedName>
    <definedName name="HCNA" localSheetId="20" hidden="1">{"'Sheet1'!$L$16"}</definedName>
    <definedName name="HCNA" localSheetId="22" hidden="1">{"'Sheet1'!$L$16"}</definedName>
    <definedName name="HCNA" localSheetId="24" hidden="1">{"'Sheet1'!$L$16"}</definedName>
    <definedName name="HCNA" localSheetId="28" hidden="1">{"'Sheet1'!$L$16"}</definedName>
    <definedName name="HCNA" localSheetId="14" hidden="1">{"'Sheet1'!$L$16"}</definedName>
    <definedName name="HCNA" hidden="1">{"'Sheet1'!$L$16"}</definedName>
    <definedName name="HCTC" localSheetId="12" hidden="1">{"'Sheet1'!$L$16"}</definedName>
    <definedName name="HCTC" localSheetId="11" hidden="1">{"'Sheet1'!$L$16"}</definedName>
    <definedName name="HCTC" localSheetId="13" hidden="1">{"'Sheet1'!$L$16"}</definedName>
    <definedName name="HCTC" localSheetId="16" hidden="1">{"'Sheet1'!$L$16"}</definedName>
    <definedName name="HCTC" localSheetId="21" hidden="1">{"'Sheet1'!$L$16"}</definedName>
    <definedName name="HCTC" localSheetId="18" hidden="1">{"'Sheet1'!$L$16"}</definedName>
    <definedName name="HCTC" localSheetId="19" hidden="1">{"'Sheet1'!$L$16"}</definedName>
    <definedName name="HCTC" localSheetId="20" hidden="1">{"'Sheet1'!$L$16"}</definedName>
    <definedName name="HCTC" localSheetId="22" hidden="1">{"'Sheet1'!$L$16"}</definedName>
    <definedName name="HCTC" localSheetId="24" hidden="1">{"'Sheet1'!$L$16"}</definedName>
    <definedName name="HCTC" localSheetId="28" hidden="1">{"'Sheet1'!$L$16"}</definedName>
    <definedName name="HCTC" localSheetId="14" hidden="1">{"'Sheet1'!$L$16"}</definedName>
    <definedName name="HCTC" hidden="1">{"'Sheet1'!$L$16"}</definedName>
    <definedName name="hd">#N/A</definedName>
    <definedName name="hd_3">#N/A</definedName>
    <definedName name="hd_7">#N/A</definedName>
    <definedName name="HDCCT">#REF!</definedName>
    <definedName name="HDCD">#REF!</definedName>
    <definedName name="hdf" hidden="1">#REF!</definedName>
    <definedName name="HDFD" localSheetId="12" hidden="1">{#N/A,#N/A,FALSE,"속도"}</definedName>
    <definedName name="HDFD" localSheetId="11" hidden="1">{#N/A,#N/A,FALSE,"속도"}</definedName>
    <definedName name="HDFD" localSheetId="13" hidden="1">{#N/A,#N/A,FALSE,"속도"}</definedName>
    <definedName name="HDFD" localSheetId="16" hidden="1">{#N/A,#N/A,FALSE,"속도"}</definedName>
    <definedName name="HDFD" localSheetId="21" hidden="1">{#N/A,#N/A,FALSE,"속도"}</definedName>
    <definedName name="HDFD" localSheetId="18" hidden="1">{#N/A,#N/A,FALSE,"속도"}</definedName>
    <definedName name="HDFD" localSheetId="19" hidden="1">{#N/A,#N/A,FALSE,"속도"}</definedName>
    <definedName name="HDFD" localSheetId="20" hidden="1">{#N/A,#N/A,FALSE,"속도"}</definedName>
    <definedName name="HDFD" localSheetId="22" hidden="1">{#N/A,#N/A,FALSE,"속도"}</definedName>
    <definedName name="HDFD" localSheetId="24" hidden="1">{#N/A,#N/A,FALSE,"속도"}</definedName>
    <definedName name="HDFD" localSheetId="28" hidden="1">{#N/A,#N/A,FALSE,"속도"}</definedName>
    <definedName name="HDFD" localSheetId="14" hidden="1">{#N/A,#N/A,FALSE,"속도"}</definedName>
    <definedName name="HDFD" hidden="1">{#N/A,#N/A,FALSE,"속도"}</definedName>
    <definedName name="HDFGHFD" localSheetId="12" hidden="1">{"'Sheet1'!$L$16"}</definedName>
    <definedName name="HDFGHFD" localSheetId="11" hidden="1">{"'Sheet1'!$L$16"}</definedName>
    <definedName name="HDFGHFD" localSheetId="13" hidden="1">{"'Sheet1'!$L$16"}</definedName>
    <definedName name="HDFGHFD" localSheetId="16" hidden="1">{"'Sheet1'!$L$16"}</definedName>
    <definedName name="HDFGHFD" localSheetId="21" hidden="1">{"'Sheet1'!$L$16"}</definedName>
    <definedName name="HDFGHFD" localSheetId="18" hidden="1">{"'Sheet1'!$L$16"}</definedName>
    <definedName name="HDFGHFD" localSheetId="19" hidden="1">{"'Sheet1'!$L$16"}</definedName>
    <definedName name="HDFGHFD" localSheetId="20" hidden="1">{"'Sheet1'!$L$16"}</definedName>
    <definedName name="HDFGHFD" localSheetId="22" hidden="1">{"'Sheet1'!$L$16"}</definedName>
    <definedName name="HDFGHFD" localSheetId="24" hidden="1">{"'Sheet1'!$L$16"}</definedName>
    <definedName name="HDFGHFD" localSheetId="28" hidden="1">{"'Sheet1'!$L$16"}</definedName>
    <definedName name="HDFGHFD" localSheetId="14" hidden="1">{"'Sheet1'!$L$16"}</definedName>
    <definedName name="HDFGHFD" hidden="1">{"'Sheet1'!$L$16"}</definedName>
    <definedName name="hdfhdf" hidden="1">#REF!</definedName>
    <definedName name="hdfhdh" hidden="1">#REF!</definedName>
    <definedName name="hdfhf" localSheetId="12" hidden="1">{"'Sheet1'!$L$16"}</definedName>
    <definedName name="hdfhf" localSheetId="11" hidden="1">{"'Sheet1'!$L$16"}</definedName>
    <definedName name="hdfhf" localSheetId="13" hidden="1">{"'Sheet1'!$L$16"}</definedName>
    <definedName name="hdfhf" localSheetId="16" hidden="1">{"'Sheet1'!$L$16"}</definedName>
    <definedName name="hdfhf" localSheetId="21" hidden="1">{"'Sheet1'!$L$16"}</definedName>
    <definedName name="hdfhf" localSheetId="18" hidden="1">{"'Sheet1'!$L$16"}</definedName>
    <definedName name="hdfhf" localSheetId="19" hidden="1">{"'Sheet1'!$L$16"}</definedName>
    <definedName name="hdfhf" localSheetId="20" hidden="1">{"'Sheet1'!$L$16"}</definedName>
    <definedName name="hdfhf" localSheetId="22" hidden="1">{"'Sheet1'!$L$16"}</definedName>
    <definedName name="hdfhf" localSheetId="24" hidden="1">{"'Sheet1'!$L$16"}</definedName>
    <definedName name="hdfhf" localSheetId="28" hidden="1">{"'Sheet1'!$L$16"}</definedName>
    <definedName name="hdfhf" localSheetId="14" hidden="1">{"'Sheet1'!$L$16"}</definedName>
    <definedName name="hdfhf" hidden="1">{"'Sheet1'!$L$16"}</definedName>
    <definedName name="HDGF" localSheetId="12" hidden="1">{#N/A,#N/A,FALSE,"표지목차"}</definedName>
    <definedName name="HDGF" localSheetId="11" hidden="1">{#N/A,#N/A,FALSE,"표지목차"}</definedName>
    <definedName name="HDGF" localSheetId="13" hidden="1">{#N/A,#N/A,FALSE,"표지목차"}</definedName>
    <definedName name="HDGF" localSheetId="16" hidden="1">{#N/A,#N/A,FALSE,"표지목차"}</definedName>
    <definedName name="HDGF" localSheetId="21" hidden="1">{#N/A,#N/A,FALSE,"표지목차"}</definedName>
    <definedName name="HDGF" localSheetId="18" hidden="1">{#N/A,#N/A,FALSE,"표지목차"}</definedName>
    <definedName name="HDGF" localSheetId="19" hidden="1">{#N/A,#N/A,FALSE,"표지목차"}</definedName>
    <definedName name="HDGF" localSheetId="20" hidden="1">{#N/A,#N/A,FALSE,"표지목차"}</definedName>
    <definedName name="HDGF" localSheetId="22" hidden="1">{#N/A,#N/A,FALSE,"표지목차"}</definedName>
    <definedName name="HDGF" localSheetId="24" hidden="1">{#N/A,#N/A,FALSE,"표지목차"}</definedName>
    <definedName name="HDGF" localSheetId="28" hidden="1">{#N/A,#N/A,FALSE,"표지목차"}</definedName>
    <definedName name="HDGF" localSheetId="14" hidden="1">{#N/A,#N/A,FALSE,"표지목차"}</definedName>
    <definedName name="HDGF" hidden="1">{#N/A,#N/A,FALSE,"표지목차"}</definedName>
    <definedName name="HDGFDS" hidden="1">#REF!</definedName>
    <definedName name="hdghdh" localSheetId="12" hidden="1">{#N/A,#N/A,FALSE,"Tabelle2";#N/A,#N/A,FALSE,"Tabelle1"}</definedName>
    <definedName name="hdghdh" localSheetId="11" hidden="1">{#N/A,#N/A,FALSE,"Tabelle2";#N/A,#N/A,FALSE,"Tabelle1"}</definedName>
    <definedName name="hdghdh" localSheetId="13" hidden="1">{#N/A,#N/A,FALSE,"Tabelle2";#N/A,#N/A,FALSE,"Tabelle1"}</definedName>
    <definedName name="hdghdh" localSheetId="16" hidden="1">{#N/A,#N/A,FALSE,"Tabelle2";#N/A,#N/A,FALSE,"Tabelle1"}</definedName>
    <definedName name="hdghdh" localSheetId="21" hidden="1">{#N/A,#N/A,FALSE,"Tabelle2";#N/A,#N/A,FALSE,"Tabelle1"}</definedName>
    <definedName name="hdghdh" localSheetId="18" hidden="1">{#N/A,#N/A,FALSE,"Tabelle2";#N/A,#N/A,FALSE,"Tabelle1"}</definedName>
    <definedName name="hdghdh" localSheetId="19" hidden="1">{#N/A,#N/A,FALSE,"Tabelle2";#N/A,#N/A,FALSE,"Tabelle1"}</definedName>
    <definedName name="hdghdh" localSheetId="20" hidden="1">{#N/A,#N/A,FALSE,"Tabelle2";#N/A,#N/A,FALSE,"Tabelle1"}</definedName>
    <definedName name="hdghdh" localSheetId="22" hidden="1">{#N/A,#N/A,FALSE,"Tabelle2";#N/A,#N/A,FALSE,"Tabelle1"}</definedName>
    <definedName name="hdghdh" localSheetId="24" hidden="1">{#N/A,#N/A,FALSE,"Tabelle2";#N/A,#N/A,FALSE,"Tabelle1"}</definedName>
    <definedName name="hdghdh" localSheetId="28" hidden="1">{#N/A,#N/A,FALSE,"Tabelle2";#N/A,#N/A,FALSE,"Tabelle1"}</definedName>
    <definedName name="hdghdh" localSheetId="14" hidden="1">{#N/A,#N/A,FALSE,"Tabelle2";#N/A,#N/A,FALSE,"Tabelle1"}</definedName>
    <definedName name="hdghdh" hidden="1">{#N/A,#N/A,FALSE,"Tabelle2";#N/A,#N/A,FALSE,"Tabelle1"}</definedName>
    <definedName name="hdghndgnhg" hidden="1">#REF!</definedName>
    <definedName name="HDGT">#REF!</definedName>
    <definedName name="HDGTN">#REF!</definedName>
    <definedName name="HDGUJ" localSheetId="12" hidden="1">{"'Sheet1'!$L$16"}</definedName>
    <definedName name="HDGUJ" localSheetId="11" hidden="1">{"'Sheet1'!$L$16"}</definedName>
    <definedName name="HDGUJ" localSheetId="13" hidden="1">{"'Sheet1'!$L$16"}</definedName>
    <definedName name="HDGUJ" localSheetId="16" hidden="1">{"'Sheet1'!$L$16"}</definedName>
    <definedName name="HDGUJ" localSheetId="21" hidden="1">{"'Sheet1'!$L$16"}</definedName>
    <definedName name="HDGUJ" localSheetId="18" hidden="1">{"'Sheet1'!$L$16"}</definedName>
    <definedName name="HDGUJ" localSheetId="19" hidden="1">{"'Sheet1'!$L$16"}</definedName>
    <definedName name="HDGUJ" localSheetId="20" hidden="1">{"'Sheet1'!$L$16"}</definedName>
    <definedName name="HDGUJ" localSheetId="22" hidden="1">{"'Sheet1'!$L$16"}</definedName>
    <definedName name="HDGUJ" localSheetId="24" hidden="1">{"'Sheet1'!$L$16"}</definedName>
    <definedName name="HDGUJ" localSheetId="28" hidden="1">{"'Sheet1'!$L$16"}</definedName>
    <definedName name="HDGUJ" localSheetId="14" hidden="1">{"'Sheet1'!$L$16"}</definedName>
    <definedName name="HDGUJ" hidden="1">{"'Sheet1'!$L$16"}</definedName>
    <definedName name="hdh" hidden="1">#REF!</definedName>
    <definedName name="hdhdfhrr" hidden="1">#REF!</definedName>
    <definedName name="hdhdh" hidden="1">#REF!</definedName>
    <definedName name="hdhdhd" localSheetId="12" hidden="1">{#N/A,#N/A,FALSE,"Tabelle2";#N/A,#N/A,FALSE,"Tabelle1"}</definedName>
    <definedName name="hdhdhd" localSheetId="11" hidden="1">{#N/A,#N/A,FALSE,"Tabelle2";#N/A,#N/A,FALSE,"Tabelle1"}</definedName>
    <definedName name="hdhdhd" localSheetId="13" hidden="1">{#N/A,#N/A,FALSE,"Tabelle2";#N/A,#N/A,FALSE,"Tabelle1"}</definedName>
    <definedName name="hdhdhd" localSheetId="16" hidden="1">{#N/A,#N/A,FALSE,"Tabelle2";#N/A,#N/A,FALSE,"Tabelle1"}</definedName>
    <definedName name="hdhdhd" localSheetId="21" hidden="1">{#N/A,#N/A,FALSE,"Tabelle2";#N/A,#N/A,FALSE,"Tabelle1"}</definedName>
    <definedName name="hdhdhd" localSheetId="18" hidden="1">{#N/A,#N/A,FALSE,"Tabelle2";#N/A,#N/A,FALSE,"Tabelle1"}</definedName>
    <definedName name="hdhdhd" localSheetId="19" hidden="1">{#N/A,#N/A,FALSE,"Tabelle2";#N/A,#N/A,FALSE,"Tabelle1"}</definedName>
    <definedName name="hdhdhd" localSheetId="20" hidden="1">{#N/A,#N/A,FALSE,"Tabelle2";#N/A,#N/A,FALSE,"Tabelle1"}</definedName>
    <definedName name="hdhdhd" localSheetId="22" hidden="1">{#N/A,#N/A,FALSE,"Tabelle2";#N/A,#N/A,FALSE,"Tabelle1"}</definedName>
    <definedName name="hdhdhd" localSheetId="24" hidden="1">{#N/A,#N/A,FALSE,"Tabelle2";#N/A,#N/A,FALSE,"Tabelle1"}</definedName>
    <definedName name="hdhdhd" localSheetId="28" hidden="1">{#N/A,#N/A,FALSE,"Tabelle2";#N/A,#N/A,FALSE,"Tabelle1"}</definedName>
    <definedName name="hdhdhd" localSheetId="14" hidden="1">{#N/A,#N/A,FALSE,"Tabelle2";#N/A,#N/A,FALSE,"Tabelle1"}</definedName>
    <definedName name="hdhdhd" hidden="1">{#N/A,#N/A,FALSE,"Tabelle2";#N/A,#N/A,FALSE,"Tabelle1"}</definedName>
    <definedName name="hdhgd"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12" hidden="1">{#N/A,#N/A,FALSE,"Chi tiÆt"}</definedName>
    <definedName name="hdhj" localSheetId="11" hidden="1">{#N/A,#N/A,FALSE,"Chi tiÆt"}</definedName>
    <definedName name="hdhj" localSheetId="13" hidden="1">{#N/A,#N/A,FALSE,"Chi tiÆt"}</definedName>
    <definedName name="hdhj" localSheetId="16" hidden="1">{#N/A,#N/A,FALSE,"Chi tiÆt"}</definedName>
    <definedName name="hdhj" localSheetId="21" hidden="1">{#N/A,#N/A,FALSE,"Chi tiÆt"}</definedName>
    <definedName name="hdhj" localSheetId="18" hidden="1">{#N/A,#N/A,FALSE,"Chi tiÆt"}</definedName>
    <definedName name="hdhj" localSheetId="19" hidden="1">{#N/A,#N/A,FALSE,"Chi tiÆt"}</definedName>
    <definedName name="hdhj" localSheetId="20" hidden="1">{#N/A,#N/A,FALSE,"Chi tiÆt"}</definedName>
    <definedName name="hdhj" localSheetId="22" hidden="1">{#N/A,#N/A,FALSE,"Chi tiÆt"}</definedName>
    <definedName name="hdhj" localSheetId="24" hidden="1">{#N/A,#N/A,FALSE,"Chi tiÆt"}</definedName>
    <definedName name="hdhj" localSheetId="28" hidden="1">{#N/A,#N/A,FALSE,"Chi tiÆt"}</definedName>
    <definedName name="hdhj" localSheetId="14" hidden="1">{#N/A,#N/A,FALSE,"Chi tiÆt"}</definedName>
    <definedName name="hdhj" hidden="1">{#N/A,#N/A,FALSE,"Chi tiÆt"}</definedName>
    <definedName name="hdkjsaklhfls" localSheetId="12" hidden="1">{"'Sheet1'!$L$16"}</definedName>
    <definedName name="hdkjsaklhfls" localSheetId="11" hidden="1">{"'Sheet1'!$L$16"}</definedName>
    <definedName name="hdkjsaklhfls" localSheetId="13" hidden="1">{"'Sheet1'!$L$16"}</definedName>
    <definedName name="hdkjsaklhfls" localSheetId="16" hidden="1">{"'Sheet1'!$L$16"}</definedName>
    <definedName name="hdkjsaklhfls" localSheetId="21" hidden="1">{"'Sheet1'!$L$16"}</definedName>
    <definedName name="hdkjsaklhfls" localSheetId="18" hidden="1">{"'Sheet1'!$L$16"}</definedName>
    <definedName name="hdkjsaklhfls" localSheetId="19" hidden="1">{"'Sheet1'!$L$16"}</definedName>
    <definedName name="hdkjsaklhfls" localSheetId="20" hidden="1">{"'Sheet1'!$L$16"}</definedName>
    <definedName name="hdkjsaklhfls" localSheetId="22" hidden="1">{"'Sheet1'!$L$16"}</definedName>
    <definedName name="hdkjsaklhfls" localSheetId="24" hidden="1">{"'Sheet1'!$L$16"}</definedName>
    <definedName name="hdkjsaklhfls" localSheetId="28" hidden="1">{"'Sheet1'!$L$16"}</definedName>
    <definedName name="hdkjsaklhfls" localSheetId="14" hidden="1">{"'Sheet1'!$L$16"}</definedName>
    <definedName name="hdkjsaklhfls" hidden="1">{"'Sheet1'!$L$16"}</definedName>
    <definedName name="hdsfbds" localSheetId="12" hidden="1">{"'Sheet1'!$L$16"}</definedName>
    <definedName name="hdsfbds" localSheetId="11" hidden="1">{"'Sheet1'!$L$16"}</definedName>
    <definedName name="hdsfbds" localSheetId="13" hidden="1">{"'Sheet1'!$L$16"}</definedName>
    <definedName name="hdsfbds" localSheetId="16" hidden="1">{"'Sheet1'!$L$16"}</definedName>
    <definedName name="hdsfbds" localSheetId="21" hidden="1">{"'Sheet1'!$L$16"}</definedName>
    <definedName name="hdsfbds" localSheetId="18" hidden="1">{"'Sheet1'!$L$16"}</definedName>
    <definedName name="hdsfbds" localSheetId="19" hidden="1">{"'Sheet1'!$L$16"}</definedName>
    <definedName name="hdsfbds" localSheetId="20" hidden="1">{"'Sheet1'!$L$16"}</definedName>
    <definedName name="hdsfbds" localSheetId="22" hidden="1">{"'Sheet1'!$L$16"}</definedName>
    <definedName name="hdsfbds" localSheetId="24" hidden="1">{"'Sheet1'!$L$16"}</definedName>
    <definedName name="hdsfbds" localSheetId="28" hidden="1">{"'Sheet1'!$L$16"}</definedName>
    <definedName name="hdsfbds" localSheetId="14" hidden="1">{"'Sheet1'!$L$16"}</definedName>
    <definedName name="hdsfbds" hidden="1">{"'Sheet1'!$L$16"}</definedName>
    <definedName name="hdyt" localSheetId="12" hidden="1">{"'Sheet1'!$L$16"}</definedName>
    <definedName name="hdyt" localSheetId="11" hidden="1">{"'Sheet1'!$L$16"}</definedName>
    <definedName name="hdyt" localSheetId="13" hidden="1">{"'Sheet1'!$L$16"}</definedName>
    <definedName name="hdyt" localSheetId="16" hidden="1">{"'Sheet1'!$L$16"}</definedName>
    <definedName name="hdyt" localSheetId="21" hidden="1">{"'Sheet1'!$L$16"}</definedName>
    <definedName name="hdyt" localSheetId="18" hidden="1">{"'Sheet1'!$L$16"}</definedName>
    <definedName name="hdyt" localSheetId="19" hidden="1">{"'Sheet1'!$L$16"}</definedName>
    <definedName name="hdyt" localSheetId="20" hidden="1">{"'Sheet1'!$L$16"}</definedName>
    <definedName name="hdyt" localSheetId="22" hidden="1">{"'Sheet1'!$L$16"}</definedName>
    <definedName name="hdyt" localSheetId="24" hidden="1">{"'Sheet1'!$L$16"}</definedName>
    <definedName name="hdyt" localSheetId="28" hidden="1">{"'Sheet1'!$L$16"}</definedName>
    <definedName name="hdyt" localSheetId="14" hidden="1">{"'Sheet1'!$L$16"}</definedName>
    <definedName name="hdyt" hidden="1">{"'Sheet1'!$L$16"}</definedName>
    <definedName name="he" localSheetId="12" hidden="1">{"'Sheet1'!$L$16"}</definedName>
    <definedName name="he" localSheetId="11" hidden="1">{"'Sheet1'!$L$16"}</definedName>
    <definedName name="he" localSheetId="13" hidden="1">{"'Sheet1'!$L$16"}</definedName>
    <definedName name="he" localSheetId="16" hidden="1">{"'Sheet1'!$L$16"}</definedName>
    <definedName name="he" localSheetId="21" hidden="1">{"'Sheet1'!$L$16"}</definedName>
    <definedName name="he" localSheetId="18" hidden="1">{"'Sheet1'!$L$16"}</definedName>
    <definedName name="he" localSheetId="19" hidden="1">{"'Sheet1'!$L$16"}</definedName>
    <definedName name="he" localSheetId="20" hidden="1">{"'Sheet1'!$L$16"}</definedName>
    <definedName name="he" localSheetId="22" hidden="1">{"'Sheet1'!$L$16"}</definedName>
    <definedName name="he" localSheetId="24" hidden="1">{"'Sheet1'!$L$16"}</definedName>
    <definedName name="he" localSheetId="28" hidden="1">{"'Sheet1'!$L$16"}</definedName>
    <definedName name="he" localSheetId="14" hidden="1">{"'Sheet1'!$L$16"}</definedName>
    <definedName name="he" hidden="1">{"'Sheet1'!$L$16"}</definedName>
    <definedName name="Heä_soá_laép_xaø_H">1.7</definedName>
    <definedName name="heä_soá_sình_laày">#REF!</definedName>
    <definedName name="heatsertsertaserer" localSheetId="12" hidden="1">{"'Sheet1'!$L$16"}</definedName>
    <definedName name="heatsertsertaserer" localSheetId="11" hidden="1">{"'Sheet1'!$L$16"}</definedName>
    <definedName name="heatsertsertaserer" localSheetId="13" hidden="1">{"'Sheet1'!$L$16"}</definedName>
    <definedName name="heatsertsertaserer" localSheetId="16" hidden="1">{"'Sheet1'!$L$16"}</definedName>
    <definedName name="heatsertsertaserer" localSheetId="21" hidden="1">{"'Sheet1'!$L$16"}</definedName>
    <definedName name="heatsertsertaserer" localSheetId="18" hidden="1">{"'Sheet1'!$L$16"}</definedName>
    <definedName name="heatsertsertaserer" localSheetId="19" hidden="1">{"'Sheet1'!$L$16"}</definedName>
    <definedName name="heatsertsertaserer" localSheetId="20" hidden="1">{"'Sheet1'!$L$16"}</definedName>
    <definedName name="heatsertsertaserer" localSheetId="22" hidden="1">{"'Sheet1'!$L$16"}</definedName>
    <definedName name="heatsertsertaserer" localSheetId="24" hidden="1">{"'Sheet1'!$L$16"}</definedName>
    <definedName name="heatsertsertaserer" localSheetId="28" hidden="1">{"'Sheet1'!$L$16"}</definedName>
    <definedName name="heatsertsertaserer" localSheetId="14" hidden="1">{"'Sheet1'!$L$16"}</definedName>
    <definedName name="heatsertsertaserer" hidden="1">{"'Sheet1'!$L$16"}</definedName>
    <definedName name="heđbe" localSheetId="12" hidden="1">{"Offgrid",#N/A,FALSE,"OFFGRID";"Region",#N/A,FALSE,"REGION";"Offgrid -2",#N/A,FALSE,"OFFGRID";"WTP",#N/A,FALSE,"WTP";"WTP -2",#N/A,FALSE,"WTP";"Project",#N/A,FALSE,"PROJECT";"Summary -2",#N/A,FALSE,"SUMMARY"}</definedName>
    <definedName name="heđbe" localSheetId="11" hidden="1">{"Offgrid",#N/A,FALSE,"OFFGRID";"Region",#N/A,FALSE,"REGION";"Offgrid -2",#N/A,FALSE,"OFFGRID";"WTP",#N/A,FALSE,"WTP";"WTP -2",#N/A,FALSE,"WTP";"Project",#N/A,FALSE,"PROJECT";"Summary -2",#N/A,FALSE,"SUMMARY"}</definedName>
    <definedName name="heđbe" localSheetId="13" hidden="1">{"Offgrid",#N/A,FALSE,"OFFGRID";"Region",#N/A,FALSE,"REGION";"Offgrid -2",#N/A,FALSE,"OFFGRID";"WTP",#N/A,FALSE,"WTP";"WTP -2",#N/A,FALSE,"WTP";"Project",#N/A,FALSE,"PROJECT";"Summary -2",#N/A,FALSE,"SUMMARY"}</definedName>
    <definedName name="heđbe" localSheetId="16" hidden="1">{"Offgrid",#N/A,FALSE,"OFFGRID";"Region",#N/A,FALSE,"REGION";"Offgrid -2",#N/A,FALSE,"OFFGRID";"WTP",#N/A,FALSE,"WTP";"WTP -2",#N/A,FALSE,"WTP";"Project",#N/A,FALSE,"PROJECT";"Summary -2",#N/A,FALSE,"SUMMARY"}</definedName>
    <definedName name="heđbe" localSheetId="21" hidden="1">{"Offgrid",#N/A,FALSE,"OFFGRID";"Region",#N/A,FALSE,"REGION";"Offgrid -2",#N/A,FALSE,"OFFGRID";"WTP",#N/A,FALSE,"WTP";"WTP -2",#N/A,FALSE,"WTP";"Project",#N/A,FALSE,"PROJECT";"Summary -2",#N/A,FALSE,"SUMMARY"}</definedName>
    <definedName name="heđbe" localSheetId="18" hidden="1">{"Offgrid",#N/A,FALSE,"OFFGRID";"Region",#N/A,FALSE,"REGION";"Offgrid -2",#N/A,FALSE,"OFFGRID";"WTP",#N/A,FALSE,"WTP";"WTP -2",#N/A,FALSE,"WTP";"Project",#N/A,FALSE,"PROJECT";"Summary -2",#N/A,FALSE,"SUMMARY"}</definedName>
    <definedName name="heđbe" localSheetId="19" hidden="1">{"Offgrid",#N/A,FALSE,"OFFGRID";"Region",#N/A,FALSE,"REGION";"Offgrid -2",#N/A,FALSE,"OFFGRID";"WTP",#N/A,FALSE,"WTP";"WTP -2",#N/A,FALSE,"WTP";"Project",#N/A,FALSE,"PROJECT";"Summary -2",#N/A,FALSE,"SUMMARY"}</definedName>
    <definedName name="heđbe" localSheetId="20" hidden="1">{"Offgrid",#N/A,FALSE,"OFFGRID";"Region",#N/A,FALSE,"REGION";"Offgrid -2",#N/A,FALSE,"OFFGRID";"WTP",#N/A,FALSE,"WTP";"WTP -2",#N/A,FALSE,"WTP";"Project",#N/A,FALSE,"PROJECT";"Summary -2",#N/A,FALSE,"SUMMARY"}</definedName>
    <definedName name="heđbe" localSheetId="22" hidden="1">{"Offgrid",#N/A,FALSE,"OFFGRID";"Region",#N/A,FALSE,"REGION";"Offgrid -2",#N/A,FALSE,"OFFGRID";"WTP",#N/A,FALSE,"WTP";"WTP -2",#N/A,FALSE,"WTP";"Project",#N/A,FALSE,"PROJECT";"Summary -2",#N/A,FALSE,"SUMMARY"}</definedName>
    <definedName name="heđbe" localSheetId="24" hidden="1">{"Offgrid",#N/A,FALSE,"OFFGRID";"Region",#N/A,FALSE,"REGION";"Offgrid -2",#N/A,FALSE,"OFFGRID";"WTP",#N/A,FALSE,"WTP";"WTP -2",#N/A,FALSE,"WTP";"Project",#N/A,FALSE,"PROJECT";"Summary -2",#N/A,FALSE,"SUMMARY"}</definedName>
    <definedName name="heđbe" localSheetId="28" hidden="1">{"Offgrid",#N/A,FALSE,"OFFGRID";"Region",#N/A,FALSE,"REGION";"Offgrid -2",#N/A,FALSE,"OFFGRID";"WTP",#N/A,FALSE,"WTP";"WTP -2",#N/A,FALSE,"WTP";"Project",#N/A,FALSE,"PROJECT";"Summary -2",#N/A,FALSE,"SUMMARY"}</definedName>
    <definedName name="heđbe" localSheetId="14" hidden="1">{"Offgrid",#N/A,FALSE,"OFFGRID";"Region",#N/A,FALSE,"REGION";"Offgrid -2",#N/A,FALSE,"OFFGRID";"WTP",#N/A,FALSE,"WTP";"WTP -2",#N/A,FALSE,"WTP";"Project",#N/A,FALSE,"PROJECT";"Summary -2",#N/A,FALSE,"SUMMARY"}</definedName>
    <definedName name="heđbe" hidden="1">{"Offgrid",#N/A,FALSE,"OFFGRID";"Region",#N/A,FALSE,"REGION";"Offgrid -2",#N/A,FALSE,"OFFGRID";"WTP",#N/A,FALSE,"WTP";"WTP -2",#N/A,FALSE,"WTP";"Project",#N/A,FALSE,"PROJECT";"Summary -2",#N/A,FALSE,"SUMMARY"}</definedName>
    <definedName name="hee_opjg" localSheetId="12" hidden="1">{"'Sheet1'!$L$16"}</definedName>
    <definedName name="hee_opjg" localSheetId="11" hidden="1">{"'Sheet1'!$L$16"}</definedName>
    <definedName name="hee_opjg" localSheetId="13" hidden="1">{"'Sheet1'!$L$16"}</definedName>
    <definedName name="hee_opjg" localSheetId="16" hidden="1">{"'Sheet1'!$L$16"}</definedName>
    <definedName name="hee_opjg" localSheetId="21" hidden="1">{"'Sheet1'!$L$16"}</definedName>
    <definedName name="hee_opjg" localSheetId="18" hidden="1">{"'Sheet1'!$L$16"}</definedName>
    <definedName name="hee_opjg" localSheetId="19" hidden="1">{"'Sheet1'!$L$16"}</definedName>
    <definedName name="hee_opjg" localSheetId="20" hidden="1">{"'Sheet1'!$L$16"}</definedName>
    <definedName name="hee_opjg" localSheetId="22" hidden="1">{"'Sheet1'!$L$16"}</definedName>
    <definedName name="hee_opjg" localSheetId="24" hidden="1">{"'Sheet1'!$L$16"}</definedName>
    <definedName name="hee_opjg" localSheetId="28" hidden="1">{"'Sheet1'!$L$16"}</definedName>
    <definedName name="hee_opjg" localSheetId="14" hidden="1">{"'Sheet1'!$L$16"}</definedName>
    <definedName name="hee_opjg" hidden="1">{"'Sheet1'!$L$16"}</definedName>
    <definedName name="heew" localSheetId="12" hidden="1">{#N/A,#N/A,TRUE,"Krycí list"}</definedName>
    <definedName name="heew" localSheetId="11" hidden="1">{#N/A,#N/A,TRUE,"Krycí list"}</definedName>
    <definedName name="heew" localSheetId="13" hidden="1">{#N/A,#N/A,TRUE,"Krycí list"}</definedName>
    <definedName name="heew" localSheetId="16" hidden="1">{#N/A,#N/A,TRUE,"Krycí list"}</definedName>
    <definedName name="heew" localSheetId="21" hidden="1">{#N/A,#N/A,TRUE,"Krycí list"}</definedName>
    <definedName name="heew" localSheetId="18" hidden="1">{#N/A,#N/A,TRUE,"Krycí list"}</definedName>
    <definedName name="heew" localSheetId="19" hidden="1">{#N/A,#N/A,TRUE,"Krycí list"}</definedName>
    <definedName name="heew" localSheetId="20" hidden="1">{#N/A,#N/A,TRUE,"Krycí list"}</definedName>
    <definedName name="heew" localSheetId="22" hidden="1">{#N/A,#N/A,TRUE,"Krycí list"}</definedName>
    <definedName name="heew" localSheetId="24" hidden="1">{#N/A,#N/A,TRUE,"Krycí list"}</definedName>
    <definedName name="heew" localSheetId="28" hidden="1">{#N/A,#N/A,TRUE,"Krycí list"}</definedName>
    <definedName name="heew" localSheetId="14" hidden="1">{#N/A,#N/A,TRUE,"Krycí list"}</definedName>
    <definedName name="heew" hidden="1">{#N/A,#N/A,TRUE,"Krycí list"}</definedName>
    <definedName name="hehdhdh"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12" hidden="1">{#N/A,#N/A,FALSE,"Chi tiÆt"}</definedName>
    <definedName name="hehehe" localSheetId="11" hidden="1">{#N/A,#N/A,FALSE,"Chi tiÆt"}</definedName>
    <definedName name="hehehe" localSheetId="13" hidden="1">{#N/A,#N/A,FALSE,"Chi tiÆt"}</definedName>
    <definedName name="hehehe" localSheetId="16" hidden="1">{#N/A,#N/A,FALSE,"Chi tiÆt"}</definedName>
    <definedName name="hehehe" localSheetId="21" hidden="1">{#N/A,#N/A,FALSE,"Chi tiÆt"}</definedName>
    <definedName name="hehehe" localSheetId="18" hidden="1">{#N/A,#N/A,FALSE,"Chi tiÆt"}</definedName>
    <definedName name="hehehe" localSheetId="19" hidden="1">{#N/A,#N/A,FALSE,"Chi tiÆt"}</definedName>
    <definedName name="hehehe" localSheetId="20" hidden="1">{#N/A,#N/A,FALSE,"Chi tiÆt"}</definedName>
    <definedName name="hehehe" localSheetId="22" hidden="1">{#N/A,#N/A,FALSE,"Chi tiÆt"}</definedName>
    <definedName name="hehehe" localSheetId="24" hidden="1">{#N/A,#N/A,FALSE,"Chi tiÆt"}</definedName>
    <definedName name="hehehe" localSheetId="28" hidden="1">{#N/A,#N/A,FALSE,"Chi tiÆt"}</definedName>
    <definedName name="hehehe" localSheetId="14" hidden="1">{#N/A,#N/A,FALSE,"Chi tiÆt"}</definedName>
    <definedName name="hehehe" hidden="1">{#N/A,#N/A,FALSE,"Chi tiÆt"}</definedName>
    <definedName name="hehgeh" hidden="1">#REF!</definedName>
    <definedName name="HẺHRE" localSheetId="12" hidden="1">{#N/A,#N/A,FALSE,"Chi tiÆt"}</definedName>
    <definedName name="HẺHRE" localSheetId="11" hidden="1">{#N/A,#N/A,FALSE,"Chi tiÆt"}</definedName>
    <definedName name="HẺHRE" localSheetId="13" hidden="1">{#N/A,#N/A,FALSE,"Chi tiÆt"}</definedName>
    <definedName name="HẺHRE" localSheetId="16" hidden="1">{#N/A,#N/A,FALSE,"Chi tiÆt"}</definedName>
    <definedName name="HẺHRE" localSheetId="21" hidden="1">{#N/A,#N/A,FALSE,"Chi tiÆt"}</definedName>
    <definedName name="HẺHRE" localSheetId="18" hidden="1">{#N/A,#N/A,FALSE,"Chi tiÆt"}</definedName>
    <definedName name="HẺHRE" localSheetId="19" hidden="1">{#N/A,#N/A,FALSE,"Chi tiÆt"}</definedName>
    <definedName name="HẺHRE" localSheetId="20" hidden="1">{#N/A,#N/A,FALSE,"Chi tiÆt"}</definedName>
    <definedName name="HẺHRE" localSheetId="22" hidden="1">{#N/A,#N/A,FALSE,"Chi tiÆt"}</definedName>
    <definedName name="HẺHRE" localSheetId="24" hidden="1">{#N/A,#N/A,FALSE,"Chi tiÆt"}</definedName>
    <definedName name="HẺHRE" localSheetId="28" hidden="1">{#N/A,#N/A,FALSE,"Chi tiÆt"}</definedName>
    <definedName name="HẺHRE" localSheetId="14" hidden="1">{#N/A,#N/A,FALSE,"Chi tiÆt"}</definedName>
    <definedName name="HẺHRE" hidden="1">{#N/A,#N/A,FALSE,"Chi tiÆt"}</definedName>
    <definedName name="hehreh" localSheetId="12" hidden="1">{"'Sheet1'!$L$16"}</definedName>
    <definedName name="hehreh" localSheetId="11" hidden="1">{"'Sheet1'!$L$16"}</definedName>
    <definedName name="hehreh" localSheetId="13" hidden="1">{"'Sheet1'!$L$16"}</definedName>
    <definedName name="hehreh" localSheetId="16" hidden="1">{"'Sheet1'!$L$16"}</definedName>
    <definedName name="hehreh" localSheetId="21" hidden="1">{"'Sheet1'!$L$16"}</definedName>
    <definedName name="hehreh" localSheetId="18" hidden="1">{"'Sheet1'!$L$16"}</definedName>
    <definedName name="hehreh" localSheetId="19" hidden="1">{"'Sheet1'!$L$16"}</definedName>
    <definedName name="hehreh" localSheetId="20" hidden="1">{"'Sheet1'!$L$16"}</definedName>
    <definedName name="hehreh" localSheetId="22" hidden="1">{"'Sheet1'!$L$16"}</definedName>
    <definedName name="hehreh" localSheetId="24" hidden="1">{"'Sheet1'!$L$16"}</definedName>
    <definedName name="hehreh" localSheetId="28" hidden="1">{"'Sheet1'!$L$16"}</definedName>
    <definedName name="hehreh" localSheetId="14" hidden="1">{"'Sheet1'!$L$16"}</definedName>
    <definedName name="hehreh" hidden="1">{"'Sheet1'!$L$16"}</definedName>
    <definedName name="hel" localSheetId="12" hidden="1">{"'Sheet1'!$L$16"}</definedName>
    <definedName name="hel" localSheetId="11" hidden="1">{"'Sheet1'!$L$16"}</definedName>
    <definedName name="hel" localSheetId="13" hidden="1">{"'Sheet1'!$L$16"}</definedName>
    <definedName name="hel" localSheetId="16" hidden="1">{"'Sheet1'!$L$16"}</definedName>
    <definedName name="hel" localSheetId="21" hidden="1">{"'Sheet1'!$L$16"}</definedName>
    <definedName name="hel" localSheetId="18" hidden="1">{"'Sheet1'!$L$16"}</definedName>
    <definedName name="hel" localSheetId="19" hidden="1">{"'Sheet1'!$L$16"}</definedName>
    <definedName name="hel" localSheetId="20" hidden="1">{"'Sheet1'!$L$16"}</definedName>
    <definedName name="hel" localSheetId="22" hidden="1">{"'Sheet1'!$L$16"}</definedName>
    <definedName name="hel" localSheetId="24" hidden="1">{"'Sheet1'!$L$16"}</definedName>
    <definedName name="hel" localSheetId="28" hidden="1">{"'Sheet1'!$L$16"}</definedName>
    <definedName name="hel" localSheetId="14" hidden="1">{"'Sheet1'!$L$16"}</definedName>
    <definedName name="hel" hidden="1">{"'Sheet1'!$L$16"}</definedName>
    <definedName name="Hello">#N/A</definedName>
    <definedName name="help" localSheetId="12" hidden="1">{"summary",#N/A,FALSE,"Summary";"parameter",#N/A,FALSE,"Parameter Summary";"detail",#N/A,FALSE,"Detail";"gsf",#N/A,FALSE,"GSF"}</definedName>
    <definedName name="help" localSheetId="11" hidden="1">{"summary",#N/A,FALSE,"Summary";"parameter",#N/A,FALSE,"Parameter Summary";"detail",#N/A,FALSE,"Detail";"gsf",#N/A,FALSE,"GSF"}</definedName>
    <definedName name="help" localSheetId="13" hidden="1">{"summary",#N/A,FALSE,"Summary";"parameter",#N/A,FALSE,"Parameter Summary";"detail",#N/A,FALSE,"Detail";"gsf",#N/A,FALSE,"GSF"}</definedName>
    <definedName name="help" localSheetId="16" hidden="1">{"summary",#N/A,FALSE,"Summary";"parameter",#N/A,FALSE,"Parameter Summary";"detail",#N/A,FALSE,"Detail";"gsf",#N/A,FALSE,"GSF"}</definedName>
    <definedName name="help" localSheetId="21" hidden="1">{"summary",#N/A,FALSE,"Summary";"parameter",#N/A,FALSE,"Parameter Summary";"detail",#N/A,FALSE,"Detail";"gsf",#N/A,FALSE,"GSF"}</definedName>
    <definedName name="help" localSheetId="18" hidden="1">{"summary",#N/A,FALSE,"Summary";"parameter",#N/A,FALSE,"Parameter Summary";"detail",#N/A,FALSE,"Detail";"gsf",#N/A,FALSE,"GSF"}</definedName>
    <definedName name="help" localSheetId="19" hidden="1">{"summary",#N/A,FALSE,"Summary";"parameter",#N/A,FALSE,"Parameter Summary";"detail",#N/A,FALSE,"Detail";"gsf",#N/A,FALSE,"GSF"}</definedName>
    <definedName name="help" localSheetId="20" hidden="1">{"summary",#N/A,FALSE,"Summary";"parameter",#N/A,FALSE,"Parameter Summary";"detail",#N/A,FALSE,"Detail";"gsf",#N/A,FALSE,"GSF"}</definedName>
    <definedName name="help" localSheetId="22" hidden="1">{"summary",#N/A,FALSE,"Summary";"parameter",#N/A,FALSE,"Parameter Summary";"detail",#N/A,FALSE,"Detail";"gsf",#N/A,FALSE,"GSF"}</definedName>
    <definedName name="help" localSheetId="24" hidden="1">{"summary",#N/A,FALSE,"Summary";"parameter",#N/A,FALSE,"Parameter Summary";"detail",#N/A,FALSE,"Detail";"gsf",#N/A,FALSE,"GSF"}</definedName>
    <definedName name="help" localSheetId="28" hidden="1">{"summary",#N/A,FALSE,"Summary";"parameter",#N/A,FALSE,"Parameter Summary";"detail",#N/A,FALSE,"Detail";"gsf",#N/A,FALSE,"GSF"}</definedName>
    <definedName name="help" localSheetId="14" hidden="1">{"summary",#N/A,FALSE,"Summary";"parameter",#N/A,FALSE,"Parameter Summary";"detail",#N/A,FALSE,"Detail";"gsf",#N/A,FALSE,"GSF"}</definedName>
    <definedName name="help" hidden="1">{"summary",#N/A,FALSE,"Summary";"parameter",#N/A,FALSE,"Parameter Summary";"detail",#N/A,FALSE,"Detail";"gsf",#N/A,FALSE,"GSF"}</definedName>
    <definedName name="help1" localSheetId="12" hidden="1">{#N/A,#N/A,FALSE,"Project Summary";#N/A,#N/A,FALSE,"Parameter Summary";#N/A,#N/A,FALSE,"Budget Control Report";#N/A,#N/A,FALSE,"DETAIL.XLS"}</definedName>
    <definedName name="help1" localSheetId="11" hidden="1">{#N/A,#N/A,FALSE,"Project Summary";#N/A,#N/A,FALSE,"Parameter Summary";#N/A,#N/A,FALSE,"Budget Control Report";#N/A,#N/A,FALSE,"DETAIL.XLS"}</definedName>
    <definedName name="help1" localSheetId="13" hidden="1">{#N/A,#N/A,FALSE,"Project Summary";#N/A,#N/A,FALSE,"Parameter Summary";#N/A,#N/A,FALSE,"Budget Control Report";#N/A,#N/A,FALSE,"DETAIL.XLS"}</definedName>
    <definedName name="help1" localSheetId="16" hidden="1">{#N/A,#N/A,FALSE,"Project Summary";#N/A,#N/A,FALSE,"Parameter Summary";#N/A,#N/A,FALSE,"Budget Control Report";#N/A,#N/A,FALSE,"DETAIL.XLS"}</definedName>
    <definedName name="help1" localSheetId="21" hidden="1">{#N/A,#N/A,FALSE,"Project Summary";#N/A,#N/A,FALSE,"Parameter Summary";#N/A,#N/A,FALSE,"Budget Control Report";#N/A,#N/A,FALSE,"DETAIL.XLS"}</definedName>
    <definedName name="help1" localSheetId="18" hidden="1">{#N/A,#N/A,FALSE,"Project Summary";#N/A,#N/A,FALSE,"Parameter Summary";#N/A,#N/A,FALSE,"Budget Control Report";#N/A,#N/A,FALSE,"DETAIL.XLS"}</definedName>
    <definedName name="help1" localSheetId="19" hidden="1">{#N/A,#N/A,FALSE,"Project Summary";#N/A,#N/A,FALSE,"Parameter Summary";#N/A,#N/A,FALSE,"Budget Control Report";#N/A,#N/A,FALSE,"DETAIL.XLS"}</definedName>
    <definedName name="help1" localSheetId="20" hidden="1">{#N/A,#N/A,FALSE,"Project Summary";#N/A,#N/A,FALSE,"Parameter Summary";#N/A,#N/A,FALSE,"Budget Control Report";#N/A,#N/A,FALSE,"DETAIL.XLS"}</definedName>
    <definedName name="help1" localSheetId="22" hidden="1">{#N/A,#N/A,FALSE,"Project Summary";#N/A,#N/A,FALSE,"Parameter Summary";#N/A,#N/A,FALSE,"Budget Control Report";#N/A,#N/A,FALSE,"DETAIL.XLS"}</definedName>
    <definedName name="help1" localSheetId="24" hidden="1">{#N/A,#N/A,FALSE,"Project Summary";#N/A,#N/A,FALSE,"Parameter Summary";#N/A,#N/A,FALSE,"Budget Control Report";#N/A,#N/A,FALSE,"DETAIL.XLS"}</definedName>
    <definedName name="help1" localSheetId="28" hidden="1">{#N/A,#N/A,FALSE,"Project Summary";#N/A,#N/A,FALSE,"Parameter Summary";#N/A,#N/A,FALSE,"Budget Control Report";#N/A,#N/A,FALSE,"DETAIL.XLS"}</definedName>
    <definedName name="help1" localSheetId="14" hidden="1">{#N/A,#N/A,FALSE,"Project Summary";#N/A,#N/A,FALSE,"Parameter Summary";#N/A,#N/A,FALSE,"Budget Control Report";#N/A,#N/A,FALSE,"DETAIL.XLS"}</definedName>
    <definedName name="help1" hidden="1">{#N/A,#N/A,FALSE,"Project Summary";#N/A,#N/A,FALSE,"Parameter Summary";#N/A,#N/A,FALSE,"Budget Control Report";#N/A,#N/A,FALSE,"DETAIL.XLS"}</definedName>
    <definedName name="henry" localSheetId="12" hidden="1">{#N/A,#N/A,FALSE,"Ocean";#N/A,#N/A,FALSE,"NewYork";#N/A,#N/A,FALSE,"Gateway";#N/A,#N/A,FALSE,"GVH";#N/A,#N/A,FALSE,"GVM";#N/A,#N/A,FALSE,"GVT"}</definedName>
    <definedName name="henry" localSheetId="11" hidden="1">{#N/A,#N/A,FALSE,"Ocean";#N/A,#N/A,FALSE,"NewYork";#N/A,#N/A,FALSE,"Gateway";#N/A,#N/A,FALSE,"GVH";#N/A,#N/A,FALSE,"GVM";#N/A,#N/A,FALSE,"GVT"}</definedName>
    <definedName name="henry" localSheetId="13" hidden="1">{#N/A,#N/A,FALSE,"Ocean";#N/A,#N/A,FALSE,"NewYork";#N/A,#N/A,FALSE,"Gateway";#N/A,#N/A,FALSE,"GVH";#N/A,#N/A,FALSE,"GVM";#N/A,#N/A,FALSE,"GVT"}</definedName>
    <definedName name="henry" localSheetId="16" hidden="1">{#N/A,#N/A,FALSE,"Ocean";#N/A,#N/A,FALSE,"NewYork";#N/A,#N/A,FALSE,"Gateway";#N/A,#N/A,FALSE,"GVH";#N/A,#N/A,FALSE,"GVM";#N/A,#N/A,FALSE,"GVT"}</definedName>
    <definedName name="henry" localSheetId="21" hidden="1">{#N/A,#N/A,FALSE,"Ocean";#N/A,#N/A,FALSE,"NewYork";#N/A,#N/A,FALSE,"Gateway";#N/A,#N/A,FALSE,"GVH";#N/A,#N/A,FALSE,"GVM";#N/A,#N/A,FALSE,"GVT"}</definedName>
    <definedName name="henry" localSheetId="18" hidden="1">{#N/A,#N/A,FALSE,"Ocean";#N/A,#N/A,FALSE,"NewYork";#N/A,#N/A,FALSE,"Gateway";#N/A,#N/A,FALSE,"GVH";#N/A,#N/A,FALSE,"GVM";#N/A,#N/A,FALSE,"GVT"}</definedName>
    <definedName name="henry" localSheetId="19" hidden="1">{#N/A,#N/A,FALSE,"Ocean";#N/A,#N/A,FALSE,"NewYork";#N/A,#N/A,FALSE,"Gateway";#N/A,#N/A,FALSE,"GVH";#N/A,#N/A,FALSE,"GVM";#N/A,#N/A,FALSE,"GVT"}</definedName>
    <definedName name="henry" localSheetId="20" hidden="1">{#N/A,#N/A,FALSE,"Ocean";#N/A,#N/A,FALSE,"NewYork";#N/A,#N/A,FALSE,"Gateway";#N/A,#N/A,FALSE,"GVH";#N/A,#N/A,FALSE,"GVM";#N/A,#N/A,FALSE,"GVT"}</definedName>
    <definedName name="henry" localSheetId="22" hidden="1">{#N/A,#N/A,FALSE,"Ocean";#N/A,#N/A,FALSE,"NewYork";#N/A,#N/A,FALSE,"Gateway";#N/A,#N/A,FALSE,"GVH";#N/A,#N/A,FALSE,"GVM";#N/A,#N/A,FALSE,"GVT"}</definedName>
    <definedName name="henry" localSheetId="24" hidden="1">{#N/A,#N/A,FALSE,"Ocean";#N/A,#N/A,FALSE,"NewYork";#N/A,#N/A,FALSE,"Gateway";#N/A,#N/A,FALSE,"GVH";#N/A,#N/A,FALSE,"GVM";#N/A,#N/A,FALSE,"GVT"}</definedName>
    <definedName name="henry" localSheetId="28" hidden="1">{#N/A,#N/A,FALSE,"Ocean";#N/A,#N/A,FALSE,"NewYork";#N/A,#N/A,FALSE,"Gateway";#N/A,#N/A,FALSE,"GVH";#N/A,#N/A,FALSE,"GVM";#N/A,#N/A,FALSE,"GVT"}</definedName>
    <definedName name="henry" localSheetId="14" hidden="1">{#N/A,#N/A,FALSE,"Ocean";#N/A,#N/A,FALSE,"NewYork";#N/A,#N/A,FALSE,"Gateway";#N/A,#N/A,FALSE,"GVH";#N/A,#N/A,FALSE,"GVM";#N/A,#N/A,FALSE,"GVT"}</definedName>
    <definedName name="henry" hidden="1">{#N/A,#N/A,FALSE,"Ocean";#N/A,#N/A,FALSE,"NewYork";#N/A,#N/A,FALSE,"Gateway";#N/A,#N/A,FALSE,"GVH";#N/A,#N/A,FALSE,"GVM";#N/A,#N/A,FALSE,"GVT"}</definedName>
    <definedName name="hergyew" localSheetId="12" hidden="1">{"'Sheet1'!$L$16"}</definedName>
    <definedName name="hergyew" localSheetId="11" hidden="1">{"'Sheet1'!$L$16"}</definedName>
    <definedName name="hergyew" localSheetId="13" hidden="1">{"'Sheet1'!$L$16"}</definedName>
    <definedName name="hergyew" localSheetId="16" hidden="1">{"'Sheet1'!$L$16"}</definedName>
    <definedName name="hergyew" localSheetId="21" hidden="1">{"'Sheet1'!$L$16"}</definedName>
    <definedName name="hergyew" localSheetId="18" hidden="1">{"'Sheet1'!$L$16"}</definedName>
    <definedName name="hergyew" localSheetId="19" hidden="1">{"'Sheet1'!$L$16"}</definedName>
    <definedName name="hergyew" localSheetId="20" hidden="1">{"'Sheet1'!$L$16"}</definedName>
    <definedName name="hergyew" localSheetId="22" hidden="1">{"'Sheet1'!$L$16"}</definedName>
    <definedName name="hergyew" localSheetId="24" hidden="1">{"'Sheet1'!$L$16"}</definedName>
    <definedName name="hergyew" localSheetId="28" hidden="1">{"'Sheet1'!$L$16"}</definedName>
    <definedName name="hergyew" localSheetId="14" hidden="1">{"'Sheet1'!$L$16"}</definedName>
    <definedName name="hergyew" hidden="1">{"'Sheet1'!$L$16"}</definedName>
    <definedName name="herse" localSheetId="12" hidden="1">{#N/A,#N/A,FALSE,"Chi tiÆt"}</definedName>
    <definedName name="herse" localSheetId="11" hidden="1">{#N/A,#N/A,FALSE,"Chi tiÆt"}</definedName>
    <definedName name="herse" localSheetId="13" hidden="1">{#N/A,#N/A,FALSE,"Chi tiÆt"}</definedName>
    <definedName name="herse" localSheetId="16" hidden="1">{#N/A,#N/A,FALSE,"Chi tiÆt"}</definedName>
    <definedName name="herse" localSheetId="21" hidden="1">{#N/A,#N/A,FALSE,"Chi tiÆt"}</definedName>
    <definedName name="herse" localSheetId="18" hidden="1">{#N/A,#N/A,FALSE,"Chi tiÆt"}</definedName>
    <definedName name="herse" localSheetId="19" hidden="1">{#N/A,#N/A,FALSE,"Chi tiÆt"}</definedName>
    <definedName name="herse" localSheetId="20" hidden="1">{#N/A,#N/A,FALSE,"Chi tiÆt"}</definedName>
    <definedName name="herse" localSheetId="22" hidden="1">{#N/A,#N/A,FALSE,"Chi tiÆt"}</definedName>
    <definedName name="herse" localSheetId="24" hidden="1">{#N/A,#N/A,FALSE,"Chi tiÆt"}</definedName>
    <definedName name="herse" localSheetId="28" hidden="1">{#N/A,#N/A,FALSE,"Chi tiÆt"}</definedName>
    <definedName name="herse" localSheetId="14" hidden="1">{#N/A,#N/A,FALSE,"Chi tiÆt"}</definedName>
    <definedName name="herse" hidden="1">{#N/A,#N/A,FALSE,"Chi tiÆt"}</definedName>
    <definedName name="hery" hidden="1">#REF!</definedName>
    <definedName name="heso1">#REF!</definedName>
    <definedName name="heso2">#REF!</definedName>
    <definedName name="heso3">#REF!</definedName>
    <definedName name="heso4">#REF!</definedName>
    <definedName name="heso5">#REF!</definedName>
    <definedName name="HETH" localSheetId="12" hidden="1">{"'Sheet1'!$L$16"}</definedName>
    <definedName name="HETH" localSheetId="11" hidden="1">{"'Sheet1'!$L$16"}</definedName>
    <definedName name="HETH" localSheetId="13" hidden="1">{"'Sheet1'!$L$16"}</definedName>
    <definedName name="HETH" localSheetId="16" hidden="1">{"'Sheet1'!$L$16"}</definedName>
    <definedName name="HETH" localSheetId="21" hidden="1">{"'Sheet1'!$L$16"}</definedName>
    <definedName name="HETH" localSheetId="18" hidden="1">{"'Sheet1'!$L$16"}</definedName>
    <definedName name="HETH" localSheetId="19" hidden="1">{"'Sheet1'!$L$16"}</definedName>
    <definedName name="HETH" localSheetId="20" hidden="1">{"'Sheet1'!$L$16"}</definedName>
    <definedName name="HETH" localSheetId="22" hidden="1">{"'Sheet1'!$L$16"}</definedName>
    <definedName name="HETH" localSheetId="24" hidden="1">{"'Sheet1'!$L$16"}</definedName>
    <definedName name="HETH" localSheetId="28" hidden="1">{"'Sheet1'!$L$16"}</definedName>
    <definedName name="HETH" localSheetId="14" hidden="1">{"'Sheet1'!$L$16"}</definedName>
    <definedName name="HETH" hidden="1">{"'Sheet1'!$L$16"}</definedName>
    <definedName name="hethongthoatnuocngoainha" hidden="1">#REF!</definedName>
    <definedName name="hẻy" localSheetId="12" hidden="1">{"'Sheet1'!$L$16"}</definedName>
    <definedName name="hẻy" localSheetId="11" hidden="1">{"'Sheet1'!$L$16"}</definedName>
    <definedName name="hẻy" localSheetId="13" hidden="1">{"'Sheet1'!$L$16"}</definedName>
    <definedName name="hẻy" localSheetId="16" hidden="1">{"'Sheet1'!$L$16"}</definedName>
    <definedName name="hẻy" localSheetId="21" hidden="1">{"'Sheet1'!$L$16"}</definedName>
    <definedName name="hẻy" localSheetId="18" hidden="1">{"'Sheet1'!$L$16"}</definedName>
    <definedName name="hẻy" localSheetId="19" hidden="1">{"'Sheet1'!$L$16"}</definedName>
    <definedName name="hẻy" localSheetId="20" hidden="1">{"'Sheet1'!$L$16"}</definedName>
    <definedName name="hẻy" localSheetId="22" hidden="1">{"'Sheet1'!$L$16"}</definedName>
    <definedName name="hẻy" localSheetId="24" hidden="1">{"'Sheet1'!$L$16"}</definedName>
    <definedName name="hẻy" localSheetId="28" hidden="1">{"'Sheet1'!$L$16"}</definedName>
    <definedName name="hẻy" localSheetId="14" hidden="1">{"'Sheet1'!$L$16"}</definedName>
    <definedName name="hẻy" hidden="1">{"'Sheet1'!$L$16"}</definedName>
    <definedName name="hf" localSheetId="12" hidden="1">{"'Sheet1'!$L$16"}</definedName>
    <definedName name="hf" localSheetId="11" hidden="1">{"'Sheet1'!$L$16"}</definedName>
    <definedName name="hf" localSheetId="13" hidden="1">{"'Sheet1'!$L$16"}</definedName>
    <definedName name="hf" localSheetId="16" hidden="1">{"'Sheet1'!$L$16"}</definedName>
    <definedName name="hf" localSheetId="21" hidden="1">{"'Sheet1'!$L$16"}</definedName>
    <definedName name="hf" localSheetId="18" hidden="1">{"'Sheet1'!$L$16"}</definedName>
    <definedName name="hf" localSheetId="19" hidden="1">{"'Sheet1'!$L$16"}</definedName>
    <definedName name="hf" localSheetId="20" hidden="1">{"'Sheet1'!$L$16"}</definedName>
    <definedName name="hf" localSheetId="22" hidden="1">{"'Sheet1'!$L$16"}</definedName>
    <definedName name="hf" localSheetId="24" hidden="1">{"'Sheet1'!$L$16"}</definedName>
    <definedName name="hf" localSheetId="28" hidden="1">{"'Sheet1'!$L$16"}</definedName>
    <definedName name="hf" localSheetId="14" hidden="1">{"'Sheet1'!$L$16"}</definedName>
    <definedName name="hf" hidden="1">{"'Sheet1'!$L$16"}</definedName>
    <definedName name="HFDDDDD" localSheetId="12" hidden="1">{#N/A,#N/A,FALSE,"기안지";#N/A,#N/A,FALSE,"통신지"}</definedName>
    <definedName name="HFDDDDD" localSheetId="11" hidden="1">{#N/A,#N/A,FALSE,"기안지";#N/A,#N/A,FALSE,"통신지"}</definedName>
    <definedName name="HFDDDDD" localSheetId="13" hidden="1">{#N/A,#N/A,FALSE,"기안지";#N/A,#N/A,FALSE,"통신지"}</definedName>
    <definedName name="HFDDDDD" localSheetId="16" hidden="1">{#N/A,#N/A,FALSE,"기안지";#N/A,#N/A,FALSE,"통신지"}</definedName>
    <definedName name="HFDDDDD" localSheetId="21" hidden="1">{#N/A,#N/A,FALSE,"기안지";#N/A,#N/A,FALSE,"통신지"}</definedName>
    <definedName name="HFDDDDD" localSheetId="18" hidden="1">{#N/A,#N/A,FALSE,"기안지";#N/A,#N/A,FALSE,"통신지"}</definedName>
    <definedName name="HFDDDDD" localSheetId="19" hidden="1">{#N/A,#N/A,FALSE,"기안지";#N/A,#N/A,FALSE,"통신지"}</definedName>
    <definedName name="HFDDDDD" localSheetId="20" hidden="1">{#N/A,#N/A,FALSE,"기안지";#N/A,#N/A,FALSE,"통신지"}</definedName>
    <definedName name="HFDDDDD" localSheetId="22" hidden="1">{#N/A,#N/A,FALSE,"기안지";#N/A,#N/A,FALSE,"통신지"}</definedName>
    <definedName name="HFDDDDD" localSheetId="24" hidden="1">{#N/A,#N/A,FALSE,"기안지";#N/A,#N/A,FALSE,"통신지"}</definedName>
    <definedName name="HFDDDDD" localSheetId="28" hidden="1">{#N/A,#N/A,FALSE,"기안지";#N/A,#N/A,FALSE,"통신지"}</definedName>
    <definedName name="HFDDDDD" localSheetId="14" hidden="1">{#N/A,#N/A,FALSE,"기안지";#N/A,#N/A,FALSE,"통신지"}</definedName>
    <definedName name="HFDDDDD" hidden="1">{#N/A,#N/A,FALSE,"기안지";#N/A,#N/A,FALSE,"통신지"}</definedName>
    <definedName name="hfdgfdg" localSheetId="12" hidden="1">{#N/A,#N/A,FALSE,"CCTV"}</definedName>
    <definedName name="hfdgfdg" localSheetId="11" hidden="1">{#N/A,#N/A,FALSE,"CCTV"}</definedName>
    <definedName name="hfdgfdg" localSheetId="13" hidden="1">{#N/A,#N/A,FALSE,"CCTV"}</definedName>
    <definedName name="hfdgfdg" localSheetId="16" hidden="1">{#N/A,#N/A,FALSE,"CCTV"}</definedName>
    <definedName name="hfdgfdg" localSheetId="21" hidden="1">{#N/A,#N/A,FALSE,"CCTV"}</definedName>
    <definedName name="hfdgfdg" localSheetId="18" hidden="1">{#N/A,#N/A,FALSE,"CCTV"}</definedName>
    <definedName name="hfdgfdg" localSheetId="19" hidden="1">{#N/A,#N/A,FALSE,"CCTV"}</definedName>
    <definedName name="hfdgfdg" localSheetId="20" hidden="1">{#N/A,#N/A,FALSE,"CCTV"}</definedName>
    <definedName name="hfdgfdg" localSheetId="22" hidden="1">{#N/A,#N/A,FALSE,"CCTV"}</definedName>
    <definedName name="hfdgfdg" localSheetId="24" hidden="1">{#N/A,#N/A,FALSE,"CCTV"}</definedName>
    <definedName name="hfdgfdg" localSheetId="28" hidden="1">{#N/A,#N/A,FALSE,"CCTV"}</definedName>
    <definedName name="hfdgfdg" localSheetId="14" hidden="1">{#N/A,#N/A,FALSE,"CCTV"}</definedName>
    <definedName name="hfdgfdg" hidden="1">{#N/A,#N/A,FALSE,"CCTV"}</definedName>
    <definedName name="hfdhdhsdrh" hidden="1">#REF!</definedName>
    <definedName name="hfdhfdh" hidden="1">#REF!</definedName>
    <definedName name="hfgd" localSheetId="12" hidden="1">{"'Sheet1'!$L$16"}</definedName>
    <definedName name="hfgd" localSheetId="11" hidden="1">{"'Sheet1'!$L$16"}</definedName>
    <definedName name="hfgd" localSheetId="13" hidden="1">{"'Sheet1'!$L$16"}</definedName>
    <definedName name="hfgd" localSheetId="16" hidden="1">{"'Sheet1'!$L$16"}</definedName>
    <definedName name="hfgd" localSheetId="21" hidden="1">{"'Sheet1'!$L$16"}</definedName>
    <definedName name="hfgd" localSheetId="18" hidden="1">{"'Sheet1'!$L$16"}</definedName>
    <definedName name="hfgd" localSheetId="19" hidden="1">{"'Sheet1'!$L$16"}</definedName>
    <definedName name="hfgd" localSheetId="20" hidden="1">{"'Sheet1'!$L$16"}</definedName>
    <definedName name="hfgd" localSheetId="22" hidden="1">{"'Sheet1'!$L$16"}</definedName>
    <definedName name="hfgd" localSheetId="24" hidden="1">{"'Sheet1'!$L$16"}</definedName>
    <definedName name="hfgd" localSheetId="28" hidden="1">{"'Sheet1'!$L$16"}</definedName>
    <definedName name="hfgd" localSheetId="14" hidden="1">{"'Sheet1'!$L$16"}</definedName>
    <definedName name="hfgd" hidden="1">{"'Sheet1'!$L$16"}</definedName>
    <definedName name="hfgh" hidden="1">#REF!</definedName>
    <definedName name="hfghf" hidden="1">#REF!</definedName>
    <definedName name="HFGHFG" localSheetId="12" hidden="1">{#N/A,#N/A,FALSE,"CCTV"}</definedName>
    <definedName name="HFGHFG" localSheetId="11" hidden="1">{#N/A,#N/A,FALSE,"CCTV"}</definedName>
    <definedName name="HFGHFG" localSheetId="13" hidden="1">{#N/A,#N/A,FALSE,"CCTV"}</definedName>
    <definedName name="HFGHFG" localSheetId="16" hidden="1">{#N/A,#N/A,FALSE,"CCTV"}</definedName>
    <definedName name="HFGHFG" localSheetId="21" hidden="1">{#N/A,#N/A,FALSE,"CCTV"}</definedName>
    <definedName name="HFGHFG" localSheetId="18" hidden="1">{#N/A,#N/A,FALSE,"CCTV"}</definedName>
    <definedName name="HFGHFG" localSheetId="19" hidden="1">{#N/A,#N/A,FALSE,"CCTV"}</definedName>
    <definedName name="HFGHFG" localSheetId="20" hidden="1">{#N/A,#N/A,FALSE,"CCTV"}</definedName>
    <definedName name="HFGHFG" localSheetId="22" hidden="1">{#N/A,#N/A,FALSE,"CCTV"}</definedName>
    <definedName name="HFGHFG" localSheetId="24" hidden="1">{#N/A,#N/A,FALSE,"CCTV"}</definedName>
    <definedName name="HFGHFG" localSheetId="28" hidden="1">{#N/A,#N/A,FALSE,"CCTV"}</definedName>
    <definedName name="HFGHFG" localSheetId="14" hidden="1">{#N/A,#N/A,FALSE,"CCTV"}</definedName>
    <definedName name="HFGHFG" hidden="1">{#N/A,#N/A,FALSE,"CCTV"}</definedName>
    <definedName name="HFGHFGHDG" localSheetId="12" hidden="1">{"'Sheet1'!$L$16"}</definedName>
    <definedName name="HFGHFGHDG" localSheetId="11" hidden="1">{"'Sheet1'!$L$16"}</definedName>
    <definedName name="HFGHFGHDG" localSheetId="13" hidden="1">{"'Sheet1'!$L$16"}</definedName>
    <definedName name="HFGHFGHDG" localSheetId="16" hidden="1">{"'Sheet1'!$L$16"}</definedName>
    <definedName name="HFGHFGHDG" localSheetId="21" hidden="1">{"'Sheet1'!$L$16"}</definedName>
    <definedName name="HFGHFGHDG" localSheetId="18" hidden="1">{"'Sheet1'!$L$16"}</definedName>
    <definedName name="HFGHFGHDG" localSheetId="19" hidden="1">{"'Sheet1'!$L$16"}</definedName>
    <definedName name="HFGHFGHDG" localSheetId="20" hidden="1">{"'Sheet1'!$L$16"}</definedName>
    <definedName name="HFGHFGHDG" localSheetId="22" hidden="1">{"'Sheet1'!$L$16"}</definedName>
    <definedName name="HFGHFGHDG" localSheetId="24" hidden="1">{"'Sheet1'!$L$16"}</definedName>
    <definedName name="HFGHFGHDG" localSheetId="28" hidden="1">{"'Sheet1'!$L$16"}</definedName>
    <definedName name="HFGHFGHDG" localSheetId="14" hidden="1">{"'Sheet1'!$L$16"}</definedName>
    <definedName name="HFGHFGHDG" hidden="1">{"'Sheet1'!$L$16"}</definedName>
    <definedName name="hfghfhf" hidden="1">#REF!</definedName>
    <definedName name="hfghgfhfghfg" localSheetId="12" hidden="1">{"'Sheet1'!$L$16"}</definedName>
    <definedName name="hfghgfhfghfg" localSheetId="11" hidden="1">{"'Sheet1'!$L$16"}</definedName>
    <definedName name="hfghgfhfghfg" localSheetId="13" hidden="1">{"'Sheet1'!$L$16"}</definedName>
    <definedName name="hfghgfhfghfg" localSheetId="16" hidden="1">{"'Sheet1'!$L$16"}</definedName>
    <definedName name="hfghgfhfghfg" localSheetId="21" hidden="1">{"'Sheet1'!$L$16"}</definedName>
    <definedName name="hfghgfhfghfg" localSheetId="18" hidden="1">{"'Sheet1'!$L$16"}</definedName>
    <definedName name="hfghgfhfghfg" localSheetId="19" hidden="1">{"'Sheet1'!$L$16"}</definedName>
    <definedName name="hfghgfhfghfg" localSheetId="20" hidden="1">{"'Sheet1'!$L$16"}</definedName>
    <definedName name="hfghgfhfghfg" localSheetId="22" hidden="1">{"'Sheet1'!$L$16"}</definedName>
    <definedName name="hfghgfhfghfg" localSheetId="24" hidden="1">{"'Sheet1'!$L$16"}</definedName>
    <definedName name="hfghgfhfghfg" localSheetId="28" hidden="1">{"'Sheet1'!$L$16"}</definedName>
    <definedName name="hfghgfhfghfg" localSheetId="14" hidden="1">{"'Sheet1'!$L$16"}</definedName>
    <definedName name="hfghgfhfghfg" hidden="1">{"'Sheet1'!$L$16"}</definedName>
    <definedName name="hfgjks" localSheetId="12" hidden="1">{"'Sheet1'!$L$16"}</definedName>
    <definedName name="hfgjks" localSheetId="11" hidden="1">{"'Sheet1'!$L$16"}</definedName>
    <definedName name="hfgjks" localSheetId="13" hidden="1">{"'Sheet1'!$L$16"}</definedName>
    <definedName name="hfgjks" localSheetId="16" hidden="1">{"'Sheet1'!$L$16"}</definedName>
    <definedName name="hfgjks" localSheetId="21" hidden="1">{"'Sheet1'!$L$16"}</definedName>
    <definedName name="hfgjks" localSheetId="18" hidden="1">{"'Sheet1'!$L$16"}</definedName>
    <definedName name="hfgjks" localSheetId="19" hidden="1">{"'Sheet1'!$L$16"}</definedName>
    <definedName name="hfgjks" localSheetId="20" hidden="1">{"'Sheet1'!$L$16"}</definedName>
    <definedName name="hfgjks" localSheetId="22" hidden="1">{"'Sheet1'!$L$16"}</definedName>
    <definedName name="hfgjks" localSheetId="24" hidden="1">{"'Sheet1'!$L$16"}</definedName>
    <definedName name="hfgjks" localSheetId="28" hidden="1">{"'Sheet1'!$L$16"}</definedName>
    <definedName name="hfgjks" localSheetId="14" hidden="1">{"'Sheet1'!$L$16"}</definedName>
    <definedName name="hfgjks" hidden="1">{"'Sheet1'!$L$16"}</definedName>
    <definedName name="hfgk" localSheetId="12" hidden="1">{#N/A,#N/A,FALSE,"特殊室（ＢＱ表）"}</definedName>
    <definedName name="hfgk" localSheetId="11" hidden="1">{#N/A,#N/A,FALSE,"特殊室（ＢＱ表）"}</definedName>
    <definedName name="hfgk" localSheetId="13" hidden="1">{#N/A,#N/A,FALSE,"特殊室（ＢＱ表）"}</definedName>
    <definedName name="hfgk" localSheetId="16" hidden="1">{#N/A,#N/A,FALSE,"特殊室（ＢＱ表）"}</definedName>
    <definedName name="hfgk" localSheetId="21" hidden="1">{#N/A,#N/A,FALSE,"特殊室（ＢＱ表）"}</definedName>
    <definedName name="hfgk" localSheetId="18" hidden="1">{#N/A,#N/A,FALSE,"特殊室（ＢＱ表）"}</definedName>
    <definedName name="hfgk" localSheetId="19" hidden="1">{#N/A,#N/A,FALSE,"特殊室（ＢＱ表）"}</definedName>
    <definedName name="hfgk" localSheetId="20" hidden="1">{#N/A,#N/A,FALSE,"特殊室（ＢＱ表）"}</definedName>
    <definedName name="hfgk" localSheetId="22" hidden="1">{#N/A,#N/A,FALSE,"特殊室（ＢＱ表）"}</definedName>
    <definedName name="hfgk" localSheetId="24" hidden="1">{#N/A,#N/A,FALSE,"特殊室（ＢＱ表）"}</definedName>
    <definedName name="hfgk" localSheetId="28" hidden="1">{#N/A,#N/A,FALSE,"特殊室（ＢＱ表）"}</definedName>
    <definedName name="hfgk" localSheetId="14" hidden="1">{#N/A,#N/A,FALSE,"特殊室（ＢＱ表）"}</definedName>
    <definedName name="hfgk" hidden="1">{#N/A,#N/A,FALSE,"特殊室（ＢＱ表）"}</definedName>
    <definedName name="hfgsdf" localSheetId="12" hidden="1">{"'Sheet1'!$L$16"}</definedName>
    <definedName name="hfgsdf" localSheetId="11" hidden="1">{"'Sheet1'!$L$16"}</definedName>
    <definedName name="hfgsdf" localSheetId="13" hidden="1">{"'Sheet1'!$L$16"}</definedName>
    <definedName name="hfgsdf" localSheetId="16" hidden="1">{"'Sheet1'!$L$16"}</definedName>
    <definedName name="hfgsdf" localSheetId="21" hidden="1">{"'Sheet1'!$L$16"}</definedName>
    <definedName name="hfgsdf" localSheetId="18" hidden="1">{"'Sheet1'!$L$16"}</definedName>
    <definedName name="hfgsdf" localSheetId="19" hidden="1">{"'Sheet1'!$L$16"}</definedName>
    <definedName name="hfgsdf" localSheetId="20" hidden="1">{"'Sheet1'!$L$16"}</definedName>
    <definedName name="hfgsdf" localSheetId="22" hidden="1">{"'Sheet1'!$L$16"}</definedName>
    <definedName name="hfgsdf" localSheetId="24" hidden="1">{"'Sheet1'!$L$16"}</definedName>
    <definedName name="hfgsdf" localSheetId="28" hidden="1">{"'Sheet1'!$L$16"}</definedName>
    <definedName name="hfgsdf" localSheetId="14" hidden="1">{"'Sheet1'!$L$16"}</definedName>
    <definedName name="hfgsdf" hidden="1">{"'Sheet1'!$L$16"}</definedName>
    <definedName name="hfgsdf_1" localSheetId="12" hidden="1">{"'Sheet1'!$L$16"}</definedName>
    <definedName name="hfgsdf_1" localSheetId="11" hidden="1">{"'Sheet1'!$L$16"}</definedName>
    <definedName name="hfgsdf_1" localSheetId="13" hidden="1">{"'Sheet1'!$L$16"}</definedName>
    <definedName name="hfgsdf_1" localSheetId="16" hidden="1">{"'Sheet1'!$L$16"}</definedName>
    <definedName name="hfgsdf_1" localSheetId="21" hidden="1">{"'Sheet1'!$L$16"}</definedName>
    <definedName name="hfgsdf_1" localSheetId="18" hidden="1">{"'Sheet1'!$L$16"}</definedName>
    <definedName name="hfgsdf_1" localSheetId="19" hidden="1">{"'Sheet1'!$L$16"}</definedName>
    <definedName name="hfgsdf_1" localSheetId="20" hidden="1">{"'Sheet1'!$L$16"}</definedName>
    <definedName name="hfgsdf_1" localSheetId="22" hidden="1">{"'Sheet1'!$L$16"}</definedName>
    <definedName name="hfgsdf_1" localSheetId="24" hidden="1">{"'Sheet1'!$L$16"}</definedName>
    <definedName name="hfgsdf_1" localSheetId="28" hidden="1">{"'Sheet1'!$L$16"}</definedName>
    <definedName name="hfgsdf_1" localSheetId="14" hidden="1">{"'Sheet1'!$L$16"}</definedName>
    <definedName name="hfgsdf_1" hidden="1">{"'Sheet1'!$L$16"}</definedName>
    <definedName name="hfh" hidden="1">#REF!</definedName>
    <definedName name="hfhfdh" hidden="1">#REF!</definedName>
    <definedName name="hfjh" localSheetId="12" hidden="1">{#N/A,#N/A,FALSE,"CCTV"}</definedName>
    <definedName name="hfjh" localSheetId="11" hidden="1">{#N/A,#N/A,FALSE,"CCTV"}</definedName>
    <definedName name="hfjh" localSheetId="13" hidden="1">{#N/A,#N/A,FALSE,"CCTV"}</definedName>
    <definedName name="hfjh" localSheetId="16" hidden="1">{#N/A,#N/A,FALSE,"CCTV"}</definedName>
    <definedName name="hfjh" localSheetId="21" hidden="1">{#N/A,#N/A,FALSE,"CCTV"}</definedName>
    <definedName name="hfjh" localSheetId="18" hidden="1">{#N/A,#N/A,FALSE,"CCTV"}</definedName>
    <definedName name="hfjh" localSheetId="19" hidden="1">{#N/A,#N/A,FALSE,"CCTV"}</definedName>
    <definedName name="hfjh" localSheetId="20" hidden="1">{#N/A,#N/A,FALSE,"CCTV"}</definedName>
    <definedName name="hfjh" localSheetId="22" hidden="1">{#N/A,#N/A,FALSE,"CCTV"}</definedName>
    <definedName name="hfjh" localSheetId="24" hidden="1">{#N/A,#N/A,FALSE,"CCTV"}</definedName>
    <definedName name="hfjh" localSheetId="28" hidden="1">{#N/A,#N/A,FALSE,"CCTV"}</definedName>
    <definedName name="hfjh" localSheetId="14" hidden="1">{#N/A,#N/A,FALSE,"CCTV"}</definedName>
    <definedName name="hfjh" hidden="1">{#N/A,#N/A,FALSE,"CCTV"}</definedName>
    <definedName name="hfjhhjj" localSheetId="12" hidden="1">{#N/A,#N/A,FALSE,"CCTV"}</definedName>
    <definedName name="hfjhhjj" localSheetId="11" hidden="1">{#N/A,#N/A,FALSE,"CCTV"}</definedName>
    <definedName name="hfjhhjj" localSheetId="13" hidden="1">{#N/A,#N/A,FALSE,"CCTV"}</definedName>
    <definedName name="hfjhhjj" localSheetId="16" hidden="1">{#N/A,#N/A,FALSE,"CCTV"}</definedName>
    <definedName name="hfjhhjj" localSheetId="21" hidden="1">{#N/A,#N/A,FALSE,"CCTV"}</definedName>
    <definedName name="hfjhhjj" localSheetId="18" hidden="1">{#N/A,#N/A,FALSE,"CCTV"}</definedName>
    <definedName name="hfjhhjj" localSheetId="19" hidden="1">{#N/A,#N/A,FALSE,"CCTV"}</definedName>
    <definedName name="hfjhhjj" localSheetId="20" hidden="1">{#N/A,#N/A,FALSE,"CCTV"}</definedName>
    <definedName name="hfjhhjj" localSheetId="22" hidden="1">{#N/A,#N/A,FALSE,"CCTV"}</definedName>
    <definedName name="hfjhhjj" localSheetId="24" hidden="1">{#N/A,#N/A,FALSE,"CCTV"}</definedName>
    <definedName name="hfjhhjj" localSheetId="28" hidden="1">{#N/A,#N/A,FALSE,"CCTV"}</definedName>
    <definedName name="hfjhhjj" localSheetId="14" hidden="1">{#N/A,#N/A,FALSE,"CCTV"}</definedName>
    <definedName name="hfjhhjj" hidden="1">{#N/A,#N/A,FALSE,"CCTV"}</definedName>
    <definedName name="hfjjgjgjg" localSheetId="12" hidden="1">{"'Sheet1'!$L$16"}</definedName>
    <definedName name="hfjjgjgjg" localSheetId="11" hidden="1">{"'Sheet1'!$L$16"}</definedName>
    <definedName name="hfjjgjgjg" localSheetId="13" hidden="1">{"'Sheet1'!$L$16"}</definedName>
    <definedName name="hfjjgjgjg" localSheetId="16" hidden="1">{"'Sheet1'!$L$16"}</definedName>
    <definedName name="hfjjgjgjg" localSheetId="21" hidden="1">{"'Sheet1'!$L$16"}</definedName>
    <definedName name="hfjjgjgjg" localSheetId="18" hidden="1">{"'Sheet1'!$L$16"}</definedName>
    <definedName name="hfjjgjgjg" localSheetId="19" hidden="1">{"'Sheet1'!$L$16"}</definedName>
    <definedName name="hfjjgjgjg" localSheetId="20" hidden="1">{"'Sheet1'!$L$16"}</definedName>
    <definedName name="hfjjgjgjg" localSheetId="22" hidden="1">{"'Sheet1'!$L$16"}</definedName>
    <definedName name="hfjjgjgjg" localSheetId="24" hidden="1">{"'Sheet1'!$L$16"}</definedName>
    <definedName name="hfjjgjgjg" localSheetId="28" hidden="1">{"'Sheet1'!$L$16"}</definedName>
    <definedName name="hfjjgjgjg" localSheetId="14" hidden="1">{"'Sheet1'!$L$16"}</definedName>
    <definedName name="hfjjgjgjg" hidden="1">{"'Sheet1'!$L$16"}</definedName>
    <definedName name="hfjjgjgjg_1" localSheetId="12" hidden="1">{"'Sheet1'!$L$16"}</definedName>
    <definedName name="hfjjgjgjg_1" localSheetId="11" hidden="1">{"'Sheet1'!$L$16"}</definedName>
    <definedName name="hfjjgjgjg_1" localSheetId="13" hidden="1">{"'Sheet1'!$L$16"}</definedName>
    <definedName name="hfjjgjgjg_1" localSheetId="16" hidden="1">{"'Sheet1'!$L$16"}</definedName>
    <definedName name="hfjjgjgjg_1" localSheetId="21" hidden="1">{"'Sheet1'!$L$16"}</definedName>
    <definedName name="hfjjgjgjg_1" localSheetId="18" hidden="1">{"'Sheet1'!$L$16"}</definedName>
    <definedName name="hfjjgjgjg_1" localSheetId="19" hidden="1">{"'Sheet1'!$L$16"}</definedName>
    <definedName name="hfjjgjgjg_1" localSheetId="20" hidden="1">{"'Sheet1'!$L$16"}</definedName>
    <definedName name="hfjjgjgjg_1" localSheetId="22" hidden="1">{"'Sheet1'!$L$16"}</definedName>
    <definedName name="hfjjgjgjg_1" localSheetId="24" hidden="1">{"'Sheet1'!$L$16"}</definedName>
    <definedName name="hfjjgjgjg_1" localSheetId="28" hidden="1">{"'Sheet1'!$L$16"}</definedName>
    <definedName name="hfjjgjgjg_1" localSheetId="14" hidden="1">{"'Sheet1'!$L$16"}</definedName>
    <definedName name="hfjjgjgjg_1" hidden="1">{"'Sheet1'!$L$16"}</definedName>
    <definedName name="hfjjgjgjg_2" localSheetId="12" hidden="1">{"'Sheet1'!$L$16"}</definedName>
    <definedName name="hfjjgjgjg_2" localSheetId="11" hidden="1">{"'Sheet1'!$L$16"}</definedName>
    <definedName name="hfjjgjgjg_2" localSheetId="13" hidden="1">{"'Sheet1'!$L$16"}</definedName>
    <definedName name="hfjjgjgjg_2" localSheetId="16" hidden="1">{"'Sheet1'!$L$16"}</definedName>
    <definedName name="hfjjgjgjg_2" localSheetId="21" hidden="1">{"'Sheet1'!$L$16"}</definedName>
    <definedName name="hfjjgjgjg_2" localSheetId="18" hidden="1">{"'Sheet1'!$L$16"}</definedName>
    <definedName name="hfjjgjgjg_2" localSheetId="19" hidden="1">{"'Sheet1'!$L$16"}</definedName>
    <definedName name="hfjjgjgjg_2" localSheetId="20" hidden="1">{"'Sheet1'!$L$16"}</definedName>
    <definedName name="hfjjgjgjg_2" localSheetId="22" hidden="1">{"'Sheet1'!$L$16"}</definedName>
    <definedName name="hfjjgjgjg_2" localSheetId="24" hidden="1">{"'Sheet1'!$L$16"}</definedName>
    <definedName name="hfjjgjgjg_2" localSheetId="28" hidden="1">{"'Sheet1'!$L$16"}</definedName>
    <definedName name="hfjjgjgjg_2" localSheetId="14" hidden="1">{"'Sheet1'!$L$16"}</definedName>
    <definedName name="hfjjgjgjg_2" hidden="1">{"'Sheet1'!$L$16"}</definedName>
    <definedName name="hg" localSheetId="12" hidden="1">{"'Sheet1'!$L$16"}</definedName>
    <definedName name="hg" localSheetId="11" hidden="1">{"'Sheet1'!$L$16"}</definedName>
    <definedName name="hg" localSheetId="13" hidden="1">{"'Sheet1'!$L$16"}</definedName>
    <definedName name="hg" localSheetId="16" hidden="1">{"'Sheet1'!$L$16"}</definedName>
    <definedName name="hg" localSheetId="21" hidden="1">{"'Sheet1'!$L$16"}</definedName>
    <definedName name="hg" localSheetId="18" hidden="1">{"'Sheet1'!$L$16"}</definedName>
    <definedName name="hg" localSheetId="19" hidden="1">{"'Sheet1'!$L$16"}</definedName>
    <definedName name="hg" localSheetId="20" hidden="1">{"'Sheet1'!$L$16"}</definedName>
    <definedName name="hg" localSheetId="22" hidden="1">{"'Sheet1'!$L$16"}</definedName>
    <definedName name="hg" localSheetId="24" hidden="1">{"'Sheet1'!$L$16"}</definedName>
    <definedName name="hg" localSheetId="28" hidden="1">{"'Sheet1'!$L$16"}</definedName>
    <definedName name="hg" localSheetId="14" hidden="1">{"'Sheet1'!$L$16"}</definedName>
    <definedName name="hg" hidden="1">{"'Sheet1'!$L$16"}</definedName>
    <definedName name="HG6a" localSheetId="12" hidden="1">{"'Sheet1'!$L$16"}</definedName>
    <definedName name="HG6a" localSheetId="11" hidden="1">{"'Sheet1'!$L$16"}</definedName>
    <definedName name="HG6a" localSheetId="13" hidden="1">{"'Sheet1'!$L$16"}</definedName>
    <definedName name="HG6a" localSheetId="16" hidden="1">{"'Sheet1'!$L$16"}</definedName>
    <definedName name="HG6a" localSheetId="21" hidden="1">{"'Sheet1'!$L$16"}</definedName>
    <definedName name="HG6a" localSheetId="18" hidden="1">{"'Sheet1'!$L$16"}</definedName>
    <definedName name="HG6a" localSheetId="19" hidden="1">{"'Sheet1'!$L$16"}</definedName>
    <definedName name="HG6a" localSheetId="20" hidden="1">{"'Sheet1'!$L$16"}</definedName>
    <definedName name="HG6a" localSheetId="22" hidden="1">{"'Sheet1'!$L$16"}</definedName>
    <definedName name="HG6a" localSheetId="24" hidden="1">{"'Sheet1'!$L$16"}</definedName>
    <definedName name="HG6a" localSheetId="28" hidden="1">{"'Sheet1'!$L$16"}</definedName>
    <definedName name="HG6a" localSheetId="14" hidden="1">{"'Sheet1'!$L$16"}</definedName>
    <definedName name="HG6a" hidden="1">{"'Sheet1'!$L$16"}</definedName>
    <definedName name="hgadgag" localSheetId="12" hidden="1">{"Offgrid",#N/A,FALSE,"OFFGRID";"Region",#N/A,FALSE,"REGION";"Offgrid -2",#N/A,FALSE,"OFFGRID";"WTP",#N/A,FALSE,"WTP";"WTP -2",#N/A,FALSE,"WTP";"Project",#N/A,FALSE,"PROJECT";"Summary -2",#N/A,FALSE,"SUMMARY"}</definedName>
    <definedName name="hgadgag" localSheetId="11" hidden="1">{"Offgrid",#N/A,FALSE,"OFFGRID";"Region",#N/A,FALSE,"REGION";"Offgrid -2",#N/A,FALSE,"OFFGRID";"WTP",#N/A,FALSE,"WTP";"WTP -2",#N/A,FALSE,"WTP";"Project",#N/A,FALSE,"PROJECT";"Summary -2",#N/A,FALSE,"SUMMARY"}</definedName>
    <definedName name="hgadgag" localSheetId="13" hidden="1">{"Offgrid",#N/A,FALSE,"OFFGRID";"Region",#N/A,FALSE,"REGION";"Offgrid -2",#N/A,FALSE,"OFFGRID";"WTP",#N/A,FALSE,"WTP";"WTP -2",#N/A,FALSE,"WTP";"Project",#N/A,FALSE,"PROJECT";"Summary -2",#N/A,FALSE,"SUMMARY"}</definedName>
    <definedName name="hgadgag" localSheetId="16" hidden="1">{"Offgrid",#N/A,FALSE,"OFFGRID";"Region",#N/A,FALSE,"REGION";"Offgrid -2",#N/A,FALSE,"OFFGRID";"WTP",#N/A,FALSE,"WTP";"WTP -2",#N/A,FALSE,"WTP";"Project",#N/A,FALSE,"PROJECT";"Summary -2",#N/A,FALSE,"SUMMARY"}</definedName>
    <definedName name="hgadgag" localSheetId="21" hidden="1">{"Offgrid",#N/A,FALSE,"OFFGRID";"Region",#N/A,FALSE,"REGION";"Offgrid -2",#N/A,FALSE,"OFFGRID";"WTP",#N/A,FALSE,"WTP";"WTP -2",#N/A,FALSE,"WTP";"Project",#N/A,FALSE,"PROJECT";"Summary -2",#N/A,FALSE,"SUMMARY"}</definedName>
    <definedName name="hgadgag" localSheetId="18" hidden="1">{"Offgrid",#N/A,FALSE,"OFFGRID";"Region",#N/A,FALSE,"REGION";"Offgrid -2",#N/A,FALSE,"OFFGRID";"WTP",#N/A,FALSE,"WTP";"WTP -2",#N/A,FALSE,"WTP";"Project",#N/A,FALSE,"PROJECT";"Summary -2",#N/A,FALSE,"SUMMARY"}</definedName>
    <definedName name="hgadgag" localSheetId="19" hidden="1">{"Offgrid",#N/A,FALSE,"OFFGRID";"Region",#N/A,FALSE,"REGION";"Offgrid -2",#N/A,FALSE,"OFFGRID";"WTP",#N/A,FALSE,"WTP";"WTP -2",#N/A,FALSE,"WTP";"Project",#N/A,FALSE,"PROJECT";"Summary -2",#N/A,FALSE,"SUMMARY"}</definedName>
    <definedName name="hgadgag" localSheetId="20" hidden="1">{"Offgrid",#N/A,FALSE,"OFFGRID";"Region",#N/A,FALSE,"REGION";"Offgrid -2",#N/A,FALSE,"OFFGRID";"WTP",#N/A,FALSE,"WTP";"WTP -2",#N/A,FALSE,"WTP";"Project",#N/A,FALSE,"PROJECT";"Summary -2",#N/A,FALSE,"SUMMARY"}</definedName>
    <definedName name="hgadgag" localSheetId="22" hidden="1">{"Offgrid",#N/A,FALSE,"OFFGRID";"Region",#N/A,FALSE,"REGION";"Offgrid -2",#N/A,FALSE,"OFFGRID";"WTP",#N/A,FALSE,"WTP";"WTP -2",#N/A,FALSE,"WTP";"Project",#N/A,FALSE,"PROJECT";"Summary -2",#N/A,FALSE,"SUMMARY"}</definedName>
    <definedName name="hgadgag" localSheetId="24" hidden="1">{"Offgrid",#N/A,FALSE,"OFFGRID";"Region",#N/A,FALSE,"REGION";"Offgrid -2",#N/A,FALSE,"OFFGRID";"WTP",#N/A,FALSE,"WTP";"WTP -2",#N/A,FALSE,"WTP";"Project",#N/A,FALSE,"PROJECT";"Summary -2",#N/A,FALSE,"SUMMARY"}</definedName>
    <definedName name="hgadgag" localSheetId="28" hidden="1">{"Offgrid",#N/A,FALSE,"OFFGRID";"Region",#N/A,FALSE,"REGION";"Offgrid -2",#N/A,FALSE,"OFFGRID";"WTP",#N/A,FALSE,"WTP";"WTP -2",#N/A,FALSE,"WTP";"Project",#N/A,FALSE,"PROJECT";"Summary -2",#N/A,FALSE,"SUMMARY"}</definedName>
    <definedName name="hgadgag" localSheetId="14" hidden="1">{"Offgrid",#N/A,FALSE,"OFFGRID";"Region",#N/A,FALSE,"REGION";"Offgrid -2",#N/A,FALSE,"OFFGRID";"WTP",#N/A,FALSE,"WTP";"WTP -2",#N/A,FALSE,"WTP";"Project",#N/A,FALSE,"PROJECT";"Summary -2",#N/A,FALSE,"SUMMARY"}</definedName>
    <definedName name="hgadgag" hidden="1">{"Offgrid",#N/A,FALSE,"OFFGRID";"Region",#N/A,FALSE,"REGION";"Offgrid -2",#N/A,FALSE,"OFFGRID";"WTP",#N/A,FALSE,"WTP";"WTP -2",#N/A,FALSE,"WTP";"Project",#N/A,FALSE,"PROJECT";"Summary -2",#N/A,FALSE,"SUMMARY"}</definedName>
    <definedName name="hgd" localSheetId="12" hidden="1">{#N/A,#N/A,FALSE,"배수2"}</definedName>
    <definedName name="hgd" localSheetId="11" hidden="1">{#N/A,#N/A,FALSE,"배수2"}</definedName>
    <definedName name="hgd" localSheetId="13" hidden="1">{#N/A,#N/A,FALSE,"배수2"}</definedName>
    <definedName name="hgd" localSheetId="16" hidden="1">{#N/A,#N/A,FALSE,"배수2"}</definedName>
    <definedName name="hgd" localSheetId="21" hidden="1">{#N/A,#N/A,FALSE,"배수2"}</definedName>
    <definedName name="hgd" localSheetId="18" hidden="1">{#N/A,#N/A,FALSE,"배수2"}</definedName>
    <definedName name="hgd" localSheetId="19" hidden="1">{#N/A,#N/A,FALSE,"배수2"}</definedName>
    <definedName name="hgd" localSheetId="20" hidden="1">{#N/A,#N/A,FALSE,"배수2"}</definedName>
    <definedName name="hgd" localSheetId="22" hidden="1">{#N/A,#N/A,FALSE,"배수2"}</definedName>
    <definedName name="hgd" localSheetId="24" hidden="1">{#N/A,#N/A,FALSE,"배수2"}</definedName>
    <definedName name="hgd" localSheetId="28" hidden="1">{#N/A,#N/A,FALSE,"배수2"}</definedName>
    <definedName name="hgd" localSheetId="14" hidden="1">{#N/A,#N/A,FALSE,"배수2"}</definedName>
    <definedName name="hgd" hidden="1">{#N/A,#N/A,FALSE,"배수2"}</definedName>
    <definedName name="HGDHDFG" localSheetId="12" hidden="1">{"'Sheet1'!$L$16"}</definedName>
    <definedName name="HGDHDFG" localSheetId="11" hidden="1">{"'Sheet1'!$L$16"}</definedName>
    <definedName name="HGDHDFG" localSheetId="13" hidden="1">{"'Sheet1'!$L$16"}</definedName>
    <definedName name="HGDHDFG" localSheetId="16" hidden="1">{"'Sheet1'!$L$16"}</definedName>
    <definedName name="HGDHDFG" localSheetId="21" hidden="1">{"'Sheet1'!$L$16"}</definedName>
    <definedName name="HGDHDFG" localSheetId="18" hidden="1">{"'Sheet1'!$L$16"}</definedName>
    <definedName name="HGDHDFG" localSheetId="19" hidden="1">{"'Sheet1'!$L$16"}</definedName>
    <definedName name="HGDHDFG" localSheetId="20" hidden="1">{"'Sheet1'!$L$16"}</definedName>
    <definedName name="HGDHDFG" localSheetId="22" hidden="1">{"'Sheet1'!$L$16"}</definedName>
    <definedName name="HGDHDFG" localSheetId="24" hidden="1">{"'Sheet1'!$L$16"}</definedName>
    <definedName name="HGDHDFG" localSheetId="28" hidden="1">{"'Sheet1'!$L$16"}</definedName>
    <definedName name="HGDHDFG" localSheetId="14" hidden="1">{"'Sheet1'!$L$16"}</definedName>
    <definedName name="HGDHDFG" hidden="1">{"'Sheet1'!$L$16"}</definedName>
    <definedName name="hgdhdghd" localSheetId="12" hidden="1">{"'Sheet1'!$L$16"}</definedName>
    <definedName name="hgdhdghd" localSheetId="11" hidden="1">{"'Sheet1'!$L$16"}</definedName>
    <definedName name="hgdhdghd" localSheetId="13" hidden="1">{"'Sheet1'!$L$16"}</definedName>
    <definedName name="hgdhdghd" localSheetId="16" hidden="1">{"'Sheet1'!$L$16"}</definedName>
    <definedName name="hgdhdghd" localSheetId="21" hidden="1">{"'Sheet1'!$L$16"}</definedName>
    <definedName name="hgdhdghd" localSheetId="18" hidden="1">{"'Sheet1'!$L$16"}</definedName>
    <definedName name="hgdhdghd" localSheetId="19" hidden="1">{"'Sheet1'!$L$16"}</definedName>
    <definedName name="hgdhdghd" localSheetId="20" hidden="1">{"'Sheet1'!$L$16"}</definedName>
    <definedName name="hgdhdghd" localSheetId="22" hidden="1">{"'Sheet1'!$L$16"}</definedName>
    <definedName name="hgdhdghd" localSheetId="24" hidden="1">{"'Sheet1'!$L$16"}</definedName>
    <definedName name="hgdhdghd" localSheetId="28" hidden="1">{"'Sheet1'!$L$16"}</definedName>
    <definedName name="hgdhdghd" localSheetId="14" hidden="1">{"'Sheet1'!$L$16"}</definedName>
    <definedName name="hgdhdghd" hidden="1">{"'Sheet1'!$L$16"}</definedName>
    <definedName name="hgdkjh" localSheetId="12" hidden="1">{#N/A,#N/A,TRUE,"SUM";#N/A,#N/A,TRUE,"EE";#N/A,#N/A,TRUE,"AC";#N/A,#N/A,TRUE,"SN"}</definedName>
    <definedName name="hgdkjh" localSheetId="11" hidden="1">{#N/A,#N/A,TRUE,"SUM";#N/A,#N/A,TRUE,"EE";#N/A,#N/A,TRUE,"AC";#N/A,#N/A,TRUE,"SN"}</definedName>
    <definedName name="hgdkjh" localSheetId="13" hidden="1">{#N/A,#N/A,TRUE,"SUM";#N/A,#N/A,TRUE,"EE";#N/A,#N/A,TRUE,"AC";#N/A,#N/A,TRUE,"SN"}</definedName>
    <definedName name="hgdkjh" localSheetId="16" hidden="1">{#N/A,#N/A,TRUE,"SUM";#N/A,#N/A,TRUE,"EE";#N/A,#N/A,TRUE,"AC";#N/A,#N/A,TRUE,"SN"}</definedName>
    <definedName name="hgdkjh" localSheetId="21" hidden="1">{#N/A,#N/A,TRUE,"SUM";#N/A,#N/A,TRUE,"EE";#N/A,#N/A,TRUE,"AC";#N/A,#N/A,TRUE,"SN"}</definedName>
    <definedName name="hgdkjh" localSheetId="18" hidden="1">{#N/A,#N/A,TRUE,"SUM";#N/A,#N/A,TRUE,"EE";#N/A,#N/A,TRUE,"AC";#N/A,#N/A,TRUE,"SN"}</definedName>
    <definedName name="hgdkjh" localSheetId="19" hidden="1">{#N/A,#N/A,TRUE,"SUM";#N/A,#N/A,TRUE,"EE";#N/A,#N/A,TRUE,"AC";#N/A,#N/A,TRUE,"SN"}</definedName>
    <definedName name="hgdkjh" localSheetId="20" hidden="1">{#N/A,#N/A,TRUE,"SUM";#N/A,#N/A,TRUE,"EE";#N/A,#N/A,TRUE,"AC";#N/A,#N/A,TRUE,"SN"}</definedName>
    <definedName name="hgdkjh" localSheetId="22" hidden="1">{#N/A,#N/A,TRUE,"SUM";#N/A,#N/A,TRUE,"EE";#N/A,#N/A,TRUE,"AC";#N/A,#N/A,TRUE,"SN"}</definedName>
    <definedName name="hgdkjh" localSheetId="24" hidden="1">{#N/A,#N/A,TRUE,"SUM";#N/A,#N/A,TRUE,"EE";#N/A,#N/A,TRUE,"AC";#N/A,#N/A,TRUE,"SN"}</definedName>
    <definedName name="hgdkjh" localSheetId="28" hidden="1">{#N/A,#N/A,TRUE,"SUM";#N/A,#N/A,TRUE,"EE";#N/A,#N/A,TRUE,"AC";#N/A,#N/A,TRUE,"SN"}</definedName>
    <definedName name="hgdkjh" localSheetId="14" hidden="1">{#N/A,#N/A,TRUE,"SUM";#N/A,#N/A,TRUE,"EE";#N/A,#N/A,TRUE,"AC";#N/A,#N/A,TRUE,"SN"}</definedName>
    <definedName name="hgdkjh" hidden="1">{#N/A,#N/A,TRUE,"SUM";#N/A,#N/A,TRUE,"EE";#N/A,#N/A,TRUE,"AC";#N/A,#N/A,TRUE,"SN"}</definedName>
    <definedName name="HGDSGJGFJGF" localSheetId="12" hidden="1">{#N/A,#N/A,FALSE,"배수2"}</definedName>
    <definedName name="HGDSGJGFJGF" localSheetId="11" hidden="1">{#N/A,#N/A,FALSE,"배수2"}</definedName>
    <definedName name="HGDSGJGFJGF" localSheetId="13" hidden="1">{#N/A,#N/A,FALSE,"배수2"}</definedName>
    <definedName name="HGDSGJGFJGF" localSheetId="16" hidden="1">{#N/A,#N/A,FALSE,"배수2"}</definedName>
    <definedName name="HGDSGJGFJGF" localSheetId="21" hidden="1">{#N/A,#N/A,FALSE,"배수2"}</definedName>
    <definedName name="HGDSGJGFJGF" localSheetId="18" hidden="1">{#N/A,#N/A,FALSE,"배수2"}</definedName>
    <definedName name="HGDSGJGFJGF" localSheetId="19" hidden="1">{#N/A,#N/A,FALSE,"배수2"}</definedName>
    <definedName name="HGDSGJGFJGF" localSheetId="20" hidden="1">{#N/A,#N/A,FALSE,"배수2"}</definedName>
    <definedName name="HGDSGJGFJGF" localSheetId="22" hidden="1">{#N/A,#N/A,FALSE,"배수2"}</definedName>
    <definedName name="HGDSGJGFJGF" localSheetId="24" hidden="1">{#N/A,#N/A,FALSE,"배수2"}</definedName>
    <definedName name="HGDSGJGFJGF" localSheetId="28" hidden="1">{#N/A,#N/A,FALSE,"배수2"}</definedName>
    <definedName name="HGDSGJGFJGF" localSheetId="14" hidden="1">{#N/A,#N/A,FALSE,"배수2"}</definedName>
    <definedName name="HGDSGJGFJGF" hidden="1">{#N/A,#N/A,FALSE,"배수2"}</definedName>
    <definedName name="HGF" localSheetId="12" hidden="1">{#N/A,#N/A,FALSE,"CCTV"}</definedName>
    <definedName name="HGF" localSheetId="11" hidden="1">{#N/A,#N/A,FALSE,"CCTV"}</definedName>
    <definedName name="HGF" localSheetId="13" hidden="1">{#N/A,#N/A,FALSE,"CCTV"}</definedName>
    <definedName name="HGF" localSheetId="16" hidden="1">{#N/A,#N/A,FALSE,"CCTV"}</definedName>
    <definedName name="HGF" localSheetId="21" hidden="1">{#N/A,#N/A,FALSE,"CCTV"}</definedName>
    <definedName name="HGF" localSheetId="18" hidden="1">{#N/A,#N/A,FALSE,"CCTV"}</definedName>
    <definedName name="HGF" localSheetId="19" hidden="1">{#N/A,#N/A,FALSE,"CCTV"}</definedName>
    <definedName name="HGF" localSheetId="20" hidden="1">{#N/A,#N/A,FALSE,"CCTV"}</definedName>
    <definedName name="HGF" localSheetId="22" hidden="1">{#N/A,#N/A,FALSE,"CCTV"}</definedName>
    <definedName name="HGF" localSheetId="24" hidden="1">{#N/A,#N/A,FALSE,"CCTV"}</definedName>
    <definedName name="HGF" localSheetId="28" hidden="1">{#N/A,#N/A,FALSE,"CCTV"}</definedName>
    <definedName name="HGF" localSheetId="14" hidden="1">{#N/A,#N/A,FALSE,"CCTV"}</definedName>
    <definedName name="HGF" hidden="1">{#N/A,#N/A,FALSE,"CCTV"}</definedName>
    <definedName name="hgfagl" hidden="1">#REF!</definedName>
    <definedName name="hgff" localSheetId="12" hidden="1">{"'Sheet1'!$L$16"}</definedName>
    <definedName name="hgff" localSheetId="11" hidden="1">{"'Sheet1'!$L$16"}</definedName>
    <definedName name="hgff" localSheetId="13" hidden="1">{"'Sheet1'!$L$16"}</definedName>
    <definedName name="hgff" localSheetId="16" hidden="1">{"'Sheet1'!$L$16"}</definedName>
    <definedName name="hgff" localSheetId="21" hidden="1">{"'Sheet1'!$L$16"}</definedName>
    <definedName name="hgff" localSheetId="18" hidden="1">{"'Sheet1'!$L$16"}</definedName>
    <definedName name="hgff" localSheetId="19" hidden="1">{"'Sheet1'!$L$16"}</definedName>
    <definedName name="hgff" localSheetId="20" hidden="1">{"'Sheet1'!$L$16"}</definedName>
    <definedName name="hgff" localSheetId="22" hidden="1">{"'Sheet1'!$L$16"}</definedName>
    <definedName name="hgff" localSheetId="24" hidden="1">{"'Sheet1'!$L$16"}</definedName>
    <definedName name="hgff" localSheetId="28" hidden="1">{"'Sheet1'!$L$16"}</definedName>
    <definedName name="hgff" localSheetId="14" hidden="1">{"'Sheet1'!$L$16"}</definedName>
    <definedName name="hgff" hidden="1">{"'Sheet1'!$L$16"}</definedName>
    <definedName name="hgfghfg" hidden="1">#REF!</definedName>
    <definedName name="HGFGJHG" localSheetId="12" hidden="1">{"'Sheet1'!$L$16"}</definedName>
    <definedName name="HGFGJHG" localSheetId="11" hidden="1">{"'Sheet1'!$L$16"}</definedName>
    <definedName name="HGFGJHG" localSheetId="13" hidden="1">{"'Sheet1'!$L$16"}</definedName>
    <definedName name="HGFGJHG" localSheetId="16" hidden="1">{"'Sheet1'!$L$16"}</definedName>
    <definedName name="HGFGJHG" localSheetId="21" hidden="1">{"'Sheet1'!$L$16"}</definedName>
    <definedName name="HGFGJHG" localSheetId="18" hidden="1">{"'Sheet1'!$L$16"}</definedName>
    <definedName name="HGFGJHG" localSheetId="19" hidden="1">{"'Sheet1'!$L$16"}</definedName>
    <definedName name="HGFGJHG" localSheetId="20" hidden="1">{"'Sheet1'!$L$16"}</definedName>
    <definedName name="HGFGJHG" localSheetId="22" hidden="1">{"'Sheet1'!$L$16"}</definedName>
    <definedName name="HGFGJHG" localSheetId="24" hidden="1">{"'Sheet1'!$L$16"}</definedName>
    <definedName name="HGFGJHG" localSheetId="28" hidden="1">{"'Sheet1'!$L$16"}</definedName>
    <definedName name="HGFGJHG" localSheetId="14" hidden="1">{"'Sheet1'!$L$16"}</definedName>
    <definedName name="HGFGJHG" hidden="1">{"'Sheet1'!$L$16"}</definedName>
    <definedName name="HGF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fghfghfghfgh" localSheetId="12" hidden="1">{"'Sheet1'!$L$16"}</definedName>
    <definedName name="hgfhfghfghfghfgh" localSheetId="11" hidden="1">{"'Sheet1'!$L$16"}</definedName>
    <definedName name="hgfhfghfghfghfgh" localSheetId="13" hidden="1">{"'Sheet1'!$L$16"}</definedName>
    <definedName name="hgfhfghfghfghfgh" localSheetId="16" hidden="1">{"'Sheet1'!$L$16"}</definedName>
    <definedName name="hgfhfghfghfghfgh" localSheetId="21" hidden="1">{"'Sheet1'!$L$16"}</definedName>
    <definedName name="hgfhfghfghfghfgh" localSheetId="18" hidden="1">{"'Sheet1'!$L$16"}</definedName>
    <definedName name="hgfhfghfghfghfgh" localSheetId="19" hidden="1">{"'Sheet1'!$L$16"}</definedName>
    <definedName name="hgfhfghfghfghfgh" localSheetId="20" hidden="1">{"'Sheet1'!$L$16"}</definedName>
    <definedName name="hgfhfghfghfghfgh" localSheetId="22" hidden="1">{"'Sheet1'!$L$16"}</definedName>
    <definedName name="hgfhfghfghfghfgh" localSheetId="24" hidden="1">{"'Sheet1'!$L$16"}</definedName>
    <definedName name="hgfhfghfghfghfgh" localSheetId="28" hidden="1">{"'Sheet1'!$L$16"}</definedName>
    <definedName name="hgfhfghfghfghfgh" localSheetId="14" hidden="1">{"'Sheet1'!$L$16"}</definedName>
    <definedName name="hgfhfghfghfghfgh" hidden="1">{"'Sheet1'!$L$16"}</definedName>
    <definedName name="hgfhg" hidden="1">#REF!</definedName>
    <definedName name="HGFSTAA" hidden="1">#REF!</definedName>
    <definedName name="hggf" localSheetId="12" hidden="1">{#N/A,#N/A,FALSE,"Chi tiÆt"}</definedName>
    <definedName name="hggf" localSheetId="11" hidden="1">{#N/A,#N/A,FALSE,"Chi tiÆt"}</definedName>
    <definedName name="hggf" localSheetId="13" hidden="1">{#N/A,#N/A,FALSE,"Chi tiÆt"}</definedName>
    <definedName name="hggf" localSheetId="16" hidden="1">{#N/A,#N/A,FALSE,"Chi tiÆt"}</definedName>
    <definedName name="hggf" localSheetId="21" hidden="1">{#N/A,#N/A,FALSE,"Chi tiÆt"}</definedName>
    <definedName name="hggf" localSheetId="18" hidden="1">{#N/A,#N/A,FALSE,"Chi tiÆt"}</definedName>
    <definedName name="hggf" localSheetId="19" hidden="1">{#N/A,#N/A,FALSE,"Chi tiÆt"}</definedName>
    <definedName name="hggf" localSheetId="20" hidden="1">{#N/A,#N/A,FALSE,"Chi tiÆt"}</definedName>
    <definedName name="hggf" localSheetId="22" hidden="1">{#N/A,#N/A,FALSE,"Chi tiÆt"}</definedName>
    <definedName name="hggf" localSheetId="24" hidden="1">{#N/A,#N/A,FALSE,"Chi tiÆt"}</definedName>
    <definedName name="hggf" localSheetId="28" hidden="1">{#N/A,#N/A,FALSE,"Chi tiÆt"}</definedName>
    <definedName name="hggf" localSheetId="14" hidden="1">{#N/A,#N/A,FALSE,"Chi tiÆt"}</definedName>
    <definedName name="hggf" hidden="1">{#N/A,#N/A,FALSE,"Chi tiÆt"}</definedName>
    <definedName name="hggg" localSheetId="12" hidden="1">{"'Sheet1'!$L$16"}</definedName>
    <definedName name="hggg" localSheetId="11" hidden="1">{"'Sheet1'!$L$16"}</definedName>
    <definedName name="hggg" localSheetId="13" hidden="1">{"'Sheet1'!$L$16"}</definedName>
    <definedName name="hggg" localSheetId="16" hidden="1">{"'Sheet1'!$L$16"}</definedName>
    <definedName name="hggg" localSheetId="21" hidden="1">{"'Sheet1'!$L$16"}</definedName>
    <definedName name="hggg" localSheetId="18" hidden="1">{"'Sheet1'!$L$16"}</definedName>
    <definedName name="hggg" localSheetId="19" hidden="1">{"'Sheet1'!$L$16"}</definedName>
    <definedName name="hggg" localSheetId="20" hidden="1">{"'Sheet1'!$L$16"}</definedName>
    <definedName name="hggg" localSheetId="22" hidden="1">{"'Sheet1'!$L$16"}</definedName>
    <definedName name="hggg" localSheetId="24" hidden="1">{"'Sheet1'!$L$16"}</definedName>
    <definedName name="hggg" localSheetId="28" hidden="1">{"'Sheet1'!$L$16"}</definedName>
    <definedName name="hggg" localSheetId="14" hidden="1">{"'Sheet1'!$L$16"}</definedName>
    <definedName name="hggg" hidden="1">{"'Sheet1'!$L$16"}</definedName>
    <definedName name="HGGGG" localSheetId="12" hidden="1">{#N/A,#N/A,FALSE,"제목"}</definedName>
    <definedName name="HGGGG" localSheetId="11" hidden="1">{#N/A,#N/A,FALSE,"제목"}</definedName>
    <definedName name="HGGGG" localSheetId="13" hidden="1">{#N/A,#N/A,FALSE,"제목"}</definedName>
    <definedName name="HGGGG" localSheetId="16" hidden="1">{#N/A,#N/A,FALSE,"제목"}</definedName>
    <definedName name="HGGGG" localSheetId="21" hidden="1">{#N/A,#N/A,FALSE,"제목"}</definedName>
    <definedName name="HGGGG" localSheetId="18" hidden="1">{#N/A,#N/A,FALSE,"제목"}</definedName>
    <definedName name="HGGGG" localSheetId="19" hidden="1">{#N/A,#N/A,FALSE,"제목"}</definedName>
    <definedName name="HGGGG" localSheetId="20" hidden="1">{#N/A,#N/A,FALSE,"제목"}</definedName>
    <definedName name="HGGGG" localSheetId="22" hidden="1">{#N/A,#N/A,FALSE,"제목"}</definedName>
    <definedName name="HGGGG" localSheetId="24" hidden="1">{#N/A,#N/A,FALSE,"제목"}</definedName>
    <definedName name="HGGGG" localSheetId="28" hidden="1">{#N/A,#N/A,FALSE,"제목"}</definedName>
    <definedName name="HGGGG" localSheetId="14" hidden="1">{#N/A,#N/A,FALSE,"제목"}</definedName>
    <definedName name="HGGGG" hidden="1">{#N/A,#N/A,FALSE,"제목"}</definedName>
    <definedName name="hgggggggggggggg" localSheetId="12" hidden="1">{"'Sheet1'!$L$16"}</definedName>
    <definedName name="hgggggggggggggg" localSheetId="11" hidden="1">{"'Sheet1'!$L$16"}</definedName>
    <definedName name="hgggggggggggggg" localSheetId="13" hidden="1">{"'Sheet1'!$L$16"}</definedName>
    <definedName name="hgggggggggggggg" localSheetId="16" hidden="1">{"'Sheet1'!$L$16"}</definedName>
    <definedName name="hgggggggggggggg" localSheetId="21" hidden="1">{"'Sheet1'!$L$16"}</definedName>
    <definedName name="hgggggggggggggg" localSheetId="18" hidden="1">{"'Sheet1'!$L$16"}</definedName>
    <definedName name="hgggggggggggggg" localSheetId="19" hidden="1">{"'Sheet1'!$L$16"}</definedName>
    <definedName name="hgggggggggggggg" localSheetId="20" hidden="1">{"'Sheet1'!$L$16"}</definedName>
    <definedName name="hgggggggggggggg" localSheetId="22" hidden="1">{"'Sheet1'!$L$16"}</definedName>
    <definedName name="hgggggggggggggg" localSheetId="24" hidden="1">{"'Sheet1'!$L$16"}</definedName>
    <definedName name="hgggggggggggggg" localSheetId="28" hidden="1">{"'Sheet1'!$L$16"}</definedName>
    <definedName name="hgggggggggggggg" localSheetId="14" hidden="1">{"'Sheet1'!$L$16"}</definedName>
    <definedName name="hgggggggggggggg" hidden="1">{"'Sheet1'!$L$16"}</definedName>
    <definedName name="HGGGH" localSheetId="12" hidden="1">{#N/A,#N/A,FALSE,"제목"}</definedName>
    <definedName name="HGGGH" localSheetId="11" hidden="1">{#N/A,#N/A,FALSE,"제목"}</definedName>
    <definedName name="HGGGH" localSheetId="13" hidden="1">{#N/A,#N/A,FALSE,"제목"}</definedName>
    <definedName name="HGGGH" localSheetId="16" hidden="1">{#N/A,#N/A,FALSE,"제목"}</definedName>
    <definedName name="HGGGH" localSheetId="21" hidden="1">{#N/A,#N/A,FALSE,"제목"}</definedName>
    <definedName name="HGGGH" localSheetId="18" hidden="1">{#N/A,#N/A,FALSE,"제목"}</definedName>
    <definedName name="HGGGH" localSheetId="19" hidden="1">{#N/A,#N/A,FALSE,"제목"}</definedName>
    <definedName name="HGGGH" localSheetId="20" hidden="1">{#N/A,#N/A,FALSE,"제목"}</definedName>
    <definedName name="HGGGH" localSheetId="22" hidden="1">{#N/A,#N/A,FALSE,"제목"}</definedName>
    <definedName name="HGGGH" localSheetId="24" hidden="1">{#N/A,#N/A,FALSE,"제목"}</definedName>
    <definedName name="HGGGH" localSheetId="28" hidden="1">{#N/A,#N/A,FALSE,"제목"}</definedName>
    <definedName name="HGGGH" localSheetId="14" hidden="1">{#N/A,#N/A,FALSE,"제목"}</definedName>
    <definedName name="HGGGH" hidden="1">{#N/A,#N/A,FALSE,"제목"}</definedName>
    <definedName name="HGH" localSheetId="12" hidden="1">{"'Sheet1'!$L$16"}</definedName>
    <definedName name="HGH" localSheetId="11" hidden="1">{"'Sheet1'!$L$16"}</definedName>
    <definedName name="HGH" localSheetId="13" hidden="1">{"'Sheet1'!$L$16"}</definedName>
    <definedName name="HGH" localSheetId="16" hidden="1">{"'Sheet1'!$L$16"}</definedName>
    <definedName name="HGH" localSheetId="21" hidden="1">{"'Sheet1'!$L$16"}</definedName>
    <definedName name="HGH" localSheetId="18" hidden="1">{"'Sheet1'!$L$16"}</definedName>
    <definedName name="HGH" localSheetId="19" hidden="1">{"'Sheet1'!$L$16"}</definedName>
    <definedName name="HGH" localSheetId="20" hidden="1">{"'Sheet1'!$L$16"}</definedName>
    <definedName name="HGH" localSheetId="22" hidden="1">{"'Sheet1'!$L$16"}</definedName>
    <definedName name="HGH" localSheetId="24" hidden="1">{"'Sheet1'!$L$16"}</definedName>
    <definedName name="HGH" localSheetId="28" hidden="1">{"'Sheet1'!$L$16"}</definedName>
    <definedName name="HGH" localSheetId="14" hidden="1">{"'Sheet1'!$L$16"}</definedName>
    <definedName name="HGH" hidden="1">{"'Sheet1'!$L$16"}</definedName>
    <definedName name="HGHG" localSheetId="12" hidden="1">{"'Sheet1'!$L$16"}</definedName>
    <definedName name="HGHG" localSheetId="11" hidden="1">{"'Sheet1'!$L$16"}</definedName>
    <definedName name="HGHG" localSheetId="13" hidden="1">{"'Sheet1'!$L$16"}</definedName>
    <definedName name="HGHG" localSheetId="16" hidden="1">{"'Sheet1'!$L$16"}</definedName>
    <definedName name="HGHG" localSheetId="21" hidden="1">{"'Sheet1'!$L$16"}</definedName>
    <definedName name="HGHG" localSheetId="18" hidden="1">{"'Sheet1'!$L$16"}</definedName>
    <definedName name="HGHG" localSheetId="19" hidden="1">{"'Sheet1'!$L$16"}</definedName>
    <definedName name="HGHG" localSheetId="20" hidden="1">{"'Sheet1'!$L$16"}</definedName>
    <definedName name="HGHG" localSheetId="22" hidden="1">{"'Sheet1'!$L$16"}</definedName>
    <definedName name="HGHG" localSheetId="24" hidden="1">{"'Sheet1'!$L$16"}</definedName>
    <definedName name="HGHG" localSheetId="28" hidden="1">{"'Sheet1'!$L$16"}</definedName>
    <definedName name="HGHG" localSheetId="14" hidden="1">{"'Sheet1'!$L$16"}</definedName>
    <definedName name="HGHG" hidden="1">{"'Sheet1'!$L$16"}</definedName>
    <definedName name="hghghg" localSheetId="12" hidden="1">{"HK PR",#N/A,FALSE,"HK";"SUMMARY",#N/A,FALSE,"PAYROLL";"SUMMARY",#N/A,FALSE,"PAYROLL";"HK PR",#N/A,FALSE,"HK"}</definedName>
    <definedName name="hghghg" localSheetId="11" hidden="1">{"HK PR",#N/A,FALSE,"HK";"SUMMARY",#N/A,FALSE,"PAYROLL";"SUMMARY",#N/A,FALSE,"PAYROLL";"HK PR",#N/A,FALSE,"HK"}</definedName>
    <definedName name="hghghg" localSheetId="13" hidden="1">{"HK PR",#N/A,FALSE,"HK";"SUMMARY",#N/A,FALSE,"PAYROLL";"SUMMARY",#N/A,FALSE,"PAYROLL";"HK PR",#N/A,FALSE,"HK"}</definedName>
    <definedName name="hghghg" localSheetId="16" hidden="1">{"HK PR",#N/A,FALSE,"HK";"SUMMARY",#N/A,FALSE,"PAYROLL";"SUMMARY",#N/A,FALSE,"PAYROLL";"HK PR",#N/A,FALSE,"HK"}</definedName>
    <definedName name="hghghg" localSheetId="21" hidden="1">{"HK PR",#N/A,FALSE,"HK";"SUMMARY",#N/A,FALSE,"PAYROLL";"SUMMARY",#N/A,FALSE,"PAYROLL";"HK PR",#N/A,FALSE,"HK"}</definedName>
    <definedName name="hghghg" localSheetId="18" hidden="1">{"HK PR",#N/A,FALSE,"HK";"SUMMARY",#N/A,FALSE,"PAYROLL";"SUMMARY",#N/A,FALSE,"PAYROLL";"HK PR",#N/A,FALSE,"HK"}</definedName>
    <definedName name="hghghg" localSheetId="19" hidden="1">{"HK PR",#N/A,FALSE,"HK";"SUMMARY",#N/A,FALSE,"PAYROLL";"SUMMARY",#N/A,FALSE,"PAYROLL";"HK PR",#N/A,FALSE,"HK"}</definedName>
    <definedName name="hghghg" localSheetId="20" hidden="1">{"HK PR",#N/A,FALSE,"HK";"SUMMARY",#N/A,FALSE,"PAYROLL";"SUMMARY",#N/A,FALSE,"PAYROLL";"HK PR",#N/A,FALSE,"HK"}</definedName>
    <definedName name="hghghg" localSheetId="22" hidden="1">{"HK PR",#N/A,FALSE,"HK";"SUMMARY",#N/A,FALSE,"PAYROLL";"SUMMARY",#N/A,FALSE,"PAYROLL";"HK PR",#N/A,FALSE,"HK"}</definedName>
    <definedName name="hghghg" localSheetId="24" hidden="1">{"HK PR",#N/A,FALSE,"HK";"SUMMARY",#N/A,FALSE,"PAYROLL";"SUMMARY",#N/A,FALSE,"PAYROLL";"HK PR",#N/A,FALSE,"HK"}</definedName>
    <definedName name="hghghg" localSheetId="28" hidden="1">{"HK PR",#N/A,FALSE,"HK";"SUMMARY",#N/A,FALSE,"PAYROLL";"SUMMARY",#N/A,FALSE,"PAYROLL";"HK PR",#N/A,FALSE,"HK"}</definedName>
    <definedName name="hghghg" localSheetId="14" hidden="1">{"HK PR",#N/A,FALSE,"HK";"SUMMARY",#N/A,FALSE,"PAYROLL";"SUMMARY",#N/A,FALSE,"PAYROLL";"HK PR",#N/A,FALSE,"HK"}</definedName>
    <definedName name="hghghg" hidden="1">{"HK PR",#N/A,FALSE,"HK";"SUMMARY",#N/A,FALSE,"PAYROLL";"SUMMARY",#N/A,FALSE,"PAYROLL";"HK PR",#N/A,FALSE,"HK"}</definedName>
    <definedName name="hghghghg" localSheetId="12" hidden="1">{"'Sheet1'!$L$16"}</definedName>
    <definedName name="hghghghg" localSheetId="11" hidden="1">{"'Sheet1'!$L$16"}</definedName>
    <definedName name="hghghghg" localSheetId="13" hidden="1">{"'Sheet1'!$L$16"}</definedName>
    <definedName name="hghghghg" localSheetId="16" hidden="1">{"'Sheet1'!$L$16"}</definedName>
    <definedName name="hghghghg" localSheetId="21" hidden="1">{"'Sheet1'!$L$16"}</definedName>
    <definedName name="hghghghg" localSheetId="18" hidden="1">{"'Sheet1'!$L$16"}</definedName>
    <definedName name="hghghghg" localSheetId="19" hidden="1">{"'Sheet1'!$L$16"}</definedName>
    <definedName name="hghghghg" localSheetId="20" hidden="1">{"'Sheet1'!$L$16"}</definedName>
    <definedName name="hghghghg" localSheetId="22" hidden="1">{"'Sheet1'!$L$16"}</definedName>
    <definedName name="hghghghg" localSheetId="24" hidden="1">{"'Sheet1'!$L$16"}</definedName>
    <definedName name="hghghghg" localSheetId="28" hidden="1">{"'Sheet1'!$L$16"}</definedName>
    <definedName name="hghghghg" localSheetId="14" hidden="1">{"'Sheet1'!$L$16"}</definedName>
    <definedName name="hghghghg" hidden="1">{"'Sheet1'!$L$16"}</definedName>
    <definedName name="HGHH" localSheetId="12" hidden="1">{#N/A,#N/A,FALSE,"표지목차"}</definedName>
    <definedName name="HGHH" localSheetId="11" hidden="1">{#N/A,#N/A,FALSE,"표지목차"}</definedName>
    <definedName name="HGHH" localSheetId="13" hidden="1">{#N/A,#N/A,FALSE,"표지목차"}</definedName>
    <definedName name="HGHH" localSheetId="16" hidden="1">{#N/A,#N/A,FALSE,"표지목차"}</definedName>
    <definedName name="HGHH" localSheetId="21" hidden="1">{#N/A,#N/A,FALSE,"표지목차"}</definedName>
    <definedName name="HGHH" localSheetId="18" hidden="1">{#N/A,#N/A,FALSE,"표지목차"}</definedName>
    <definedName name="HGHH" localSheetId="19" hidden="1">{#N/A,#N/A,FALSE,"표지목차"}</definedName>
    <definedName name="HGHH" localSheetId="20" hidden="1">{#N/A,#N/A,FALSE,"표지목차"}</definedName>
    <definedName name="HGHH" localSheetId="22" hidden="1">{#N/A,#N/A,FALSE,"표지목차"}</definedName>
    <definedName name="HGHH" localSheetId="24" hidden="1">{#N/A,#N/A,FALSE,"표지목차"}</definedName>
    <definedName name="HGHH" localSheetId="28" hidden="1">{#N/A,#N/A,FALSE,"표지목차"}</definedName>
    <definedName name="HGHH" localSheetId="14" hidden="1">{#N/A,#N/A,FALSE,"표지목차"}</definedName>
    <definedName name="HGHH" hidden="1">{#N/A,#N/A,FALSE,"표지목차"}</definedName>
    <definedName name="hghttt" localSheetId="12" hidden="1">{"'Sheet1'!$L$16"}</definedName>
    <definedName name="hghttt" localSheetId="11" hidden="1">{"'Sheet1'!$L$16"}</definedName>
    <definedName name="hghttt" localSheetId="13" hidden="1">{"'Sheet1'!$L$16"}</definedName>
    <definedName name="hghttt" localSheetId="16" hidden="1">{"'Sheet1'!$L$16"}</definedName>
    <definedName name="hghttt" localSheetId="21" hidden="1">{"'Sheet1'!$L$16"}</definedName>
    <definedName name="hghttt" localSheetId="18" hidden="1">{"'Sheet1'!$L$16"}</definedName>
    <definedName name="hghttt" localSheetId="19" hidden="1">{"'Sheet1'!$L$16"}</definedName>
    <definedName name="hghttt" localSheetId="20" hidden="1">{"'Sheet1'!$L$16"}</definedName>
    <definedName name="hghttt" localSheetId="22" hidden="1">{"'Sheet1'!$L$16"}</definedName>
    <definedName name="hghttt" localSheetId="24" hidden="1">{"'Sheet1'!$L$16"}</definedName>
    <definedName name="hghttt" localSheetId="28" hidden="1">{"'Sheet1'!$L$16"}</definedName>
    <definedName name="hghttt" localSheetId="14" hidden="1">{"'Sheet1'!$L$16"}</definedName>
    <definedName name="hghttt" hidden="1">{"'Sheet1'!$L$16"}</definedName>
    <definedName name="hgj" localSheetId="12" hidden="1">{#N/A,#N/A,FALSE,"Sheet6"}</definedName>
    <definedName name="hgj" localSheetId="11" hidden="1">{#N/A,#N/A,FALSE,"Sheet6"}</definedName>
    <definedName name="hgj" localSheetId="13" hidden="1">{#N/A,#N/A,FALSE,"Sheet6"}</definedName>
    <definedName name="hgj" localSheetId="16" hidden="1">{#N/A,#N/A,FALSE,"Sheet6"}</definedName>
    <definedName name="hgj" localSheetId="21" hidden="1">{#N/A,#N/A,FALSE,"Sheet6"}</definedName>
    <definedName name="hgj" localSheetId="18" hidden="1">{#N/A,#N/A,FALSE,"Sheet6"}</definedName>
    <definedName name="hgj" localSheetId="19" hidden="1">{#N/A,#N/A,FALSE,"Sheet6"}</definedName>
    <definedName name="hgj" localSheetId="20" hidden="1">{#N/A,#N/A,FALSE,"Sheet6"}</definedName>
    <definedName name="hgj" localSheetId="22" hidden="1">{#N/A,#N/A,FALSE,"Sheet6"}</definedName>
    <definedName name="hgj" localSheetId="24" hidden="1">{#N/A,#N/A,FALSE,"Sheet6"}</definedName>
    <definedName name="hgj" localSheetId="28" hidden="1">{#N/A,#N/A,FALSE,"Sheet6"}</definedName>
    <definedName name="hgj" localSheetId="14" hidden="1">{#N/A,#N/A,FALSE,"Sheet6"}</definedName>
    <definedName name="hgj" hidden="1">{#N/A,#N/A,FALSE,"Sheet6"}</definedName>
    <definedName name="hgjdhgd" localSheetId="12" hidden="1">{"'Sheet1'!$L$16"}</definedName>
    <definedName name="hgjdhgd" localSheetId="11" hidden="1">{"'Sheet1'!$L$16"}</definedName>
    <definedName name="hgjdhgd" localSheetId="13" hidden="1">{"'Sheet1'!$L$16"}</definedName>
    <definedName name="hgjdhgd" localSheetId="16" hidden="1">{"'Sheet1'!$L$16"}</definedName>
    <definedName name="hgjdhgd" localSheetId="21" hidden="1">{"'Sheet1'!$L$16"}</definedName>
    <definedName name="hgjdhgd" localSheetId="18" hidden="1">{"'Sheet1'!$L$16"}</definedName>
    <definedName name="hgjdhgd" localSheetId="19" hidden="1">{"'Sheet1'!$L$16"}</definedName>
    <definedName name="hgjdhgd" localSheetId="20" hidden="1">{"'Sheet1'!$L$16"}</definedName>
    <definedName name="hgjdhgd" localSheetId="22" hidden="1">{"'Sheet1'!$L$16"}</definedName>
    <definedName name="hgjdhgd" localSheetId="24" hidden="1">{"'Sheet1'!$L$16"}</definedName>
    <definedName name="hgjdhgd" localSheetId="28" hidden="1">{"'Sheet1'!$L$16"}</definedName>
    <definedName name="hgjdhgd" localSheetId="14" hidden="1">{"'Sheet1'!$L$16"}</definedName>
    <definedName name="hgjdhgd" hidden="1">{"'Sheet1'!$L$16"}</definedName>
    <definedName name="hgjfgh" localSheetId="12" hidden="1">{#N/A,#N/A,FALSE,"CCTV"}</definedName>
    <definedName name="hgjfgh" localSheetId="11" hidden="1">{#N/A,#N/A,FALSE,"CCTV"}</definedName>
    <definedName name="hgjfgh" localSheetId="13" hidden="1">{#N/A,#N/A,FALSE,"CCTV"}</definedName>
    <definedName name="hgjfgh" localSheetId="16" hidden="1">{#N/A,#N/A,FALSE,"CCTV"}</definedName>
    <definedName name="hgjfgh" localSheetId="21" hidden="1">{#N/A,#N/A,FALSE,"CCTV"}</definedName>
    <definedName name="hgjfgh" localSheetId="18" hidden="1">{#N/A,#N/A,FALSE,"CCTV"}</definedName>
    <definedName name="hgjfgh" localSheetId="19" hidden="1">{#N/A,#N/A,FALSE,"CCTV"}</definedName>
    <definedName name="hgjfgh" localSheetId="20" hidden="1">{#N/A,#N/A,FALSE,"CCTV"}</definedName>
    <definedName name="hgjfgh" localSheetId="22" hidden="1">{#N/A,#N/A,FALSE,"CCTV"}</definedName>
    <definedName name="hgjfgh" localSheetId="24" hidden="1">{#N/A,#N/A,FALSE,"CCTV"}</definedName>
    <definedName name="hgjfgh" localSheetId="28" hidden="1">{#N/A,#N/A,FALSE,"CCTV"}</definedName>
    <definedName name="hgjfgh" localSheetId="14" hidden="1">{#N/A,#N/A,FALSE,"CCTV"}</definedName>
    <definedName name="hgjfgh" hidden="1">{#N/A,#N/A,FALSE,"CCTV"}</definedName>
    <definedName name="hgjgfhgh" localSheetId="12" hidden="1">{#N/A,#N/A,FALSE,"CCTV"}</definedName>
    <definedName name="hgjgfhgh" localSheetId="11" hidden="1">{#N/A,#N/A,FALSE,"CCTV"}</definedName>
    <definedName name="hgjgfhgh" localSheetId="13" hidden="1">{#N/A,#N/A,FALSE,"CCTV"}</definedName>
    <definedName name="hgjgfhgh" localSheetId="16" hidden="1">{#N/A,#N/A,FALSE,"CCTV"}</definedName>
    <definedName name="hgjgfhgh" localSheetId="21" hidden="1">{#N/A,#N/A,FALSE,"CCTV"}</definedName>
    <definedName name="hgjgfhgh" localSheetId="18" hidden="1">{#N/A,#N/A,FALSE,"CCTV"}</definedName>
    <definedName name="hgjgfhgh" localSheetId="19" hidden="1">{#N/A,#N/A,FALSE,"CCTV"}</definedName>
    <definedName name="hgjgfhgh" localSheetId="20" hidden="1">{#N/A,#N/A,FALSE,"CCTV"}</definedName>
    <definedName name="hgjgfhgh" localSheetId="22" hidden="1">{#N/A,#N/A,FALSE,"CCTV"}</definedName>
    <definedName name="hgjgfhgh" localSheetId="24" hidden="1">{#N/A,#N/A,FALSE,"CCTV"}</definedName>
    <definedName name="hgjgfhgh" localSheetId="28" hidden="1">{#N/A,#N/A,FALSE,"CCTV"}</definedName>
    <definedName name="hgjgfhgh" localSheetId="14" hidden="1">{#N/A,#N/A,FALSE,"CCTV"}</definedName>
    <definedName name="hgjgfhgh" hidden="1">{#N/A,#N/A,FALSE,"CCTV"}</definedName>
    <definedName name="hgjghhjj" hidden="1">#REF!</definedName>
    <definedName name="hgjghj" localSheetId="12" hidden="1">{"'Sheet1'!$L$16"}</definedName>
    <definedName name="hgjghj" localSheetId="11" hidden="1">{"'Sheet1'!$L$16"}</definedName>
    <definedName name="hgjghj" localSheetId="13" hidden="1">{"'Sheet1'!$L$16"}</definedName>
    <definedName name="hgjghj" localSheetId="16" hidden="1">{"'Sheet1'!$L$16"}</definedName>
    <definedName name="hgjghj" localSheetId="21" hidden="1">{"'Sheet1'!$L$16"}</definedName>
    <definedName name="hgjghj" localSheetId="18" hidden="1">{"'Sheet1'!$L$16"}</definedName>
    <definedName name="hgjghj" localSheetId="19" hidden="1">{"'Sheet1'!$L$16"}</definedName>
    <definedName name="hgjghj" localSheetId="20" hidden="1">{"'Sheet1'!$L$16"}</definedName>
    <definedName name="hgjghj" localSheetId="22" hidden="1">{"'Sheet1'!$L$16"}</definedName>
    <definedName name="hgjghj" localSheetId="24" hidden="1">{"'Sheet1'!$L$16"}</definedName>
    <definedName name="hgjghj" localSheetId="28" hidden="1">{"'Sheet1'!$L$16"}</definedName>
    <definedName name="hgjghj" localSheetId="14" hidden="1">{"'Sheet1'!$L$16"}</definedName>
    <definedName name="hgjghj" hidden="1">{"'Sheet1'!$L$16"}</definedName>
    <definedName name="hgjhkh" localSheetId="12" hidden="1">{"'Sheet1'!$L$16"}</definedName>
    <definedName name="hgjhkh" localSheetId="11" hidden="1">{"'Sheet1'!$L$16"}</definedName>
    <definedName name="hgjhkh" localSheetId="13" hidden="1">{"'Sheet1'!$L$16"}</definedName>
    <definedName name="hgjhkh" localSheetId="16" hidden="1">{"'Sheet1'!$L$16"}</definedName>
    <definedName name="hgjhkh" localSheetId="21" hidden="1">{"'Sheet1'!$L$16"}</definedName>
    <definedName name="hgjhkh" localSheetId="18" hidden="1">{"'Sheet1'!$L$16"}</definedName>
    <definedName name="hgjhkh" localSheetId="19" hidden="1">{"'Sheet1'!$L$16"}</definedName>
    <definedName name="hgjhkh" localSheetId="20" hidden="1">{"'Sheet1'!$L$16"}</definedName>
    <definedName name="hgjhkh" localSheetId="22" hidden="1">{"'Sheet1'!$L$16"}</definedName>
    <definedName name="hgjhkh" localSheetId="24" hidden="1">{"'Sheet1'!$L$16"}</definedName>
    <definedName name="hgjhkh" localSheetId="28" hidden="1">{"'Sheet1'!$L$16"}</definedName>
    <definedName name="hgjhkh" localSheetId="14" hidden="1">{"'Sheet1'!$L$16"}</definedName>
    <definedName name="hgjhkh" hidden="1">{"'Sheet1'!$L$16"}</definedName>
    <definedName name="hgjjj" hidden="1">#REF!</definedName>
    <definedName name="hgjjjh" localSheetId="12" hidden="1">{"'Sheet1'!$L$16"}</definedName>
    <definedName name="hgjjjh" localSheetId="11" hidden="1">{"'Sheet1'!$L$16"}</definedName>
    <definedName name="hgjjjh" localSheetId="13" hidden="1">{"'Sheet1'!$L$16"}</definedName>
    <definedName name="hgjjjh" localSheetId="16" hidden="1">{"'Sheet1'!$L$16"}</definedName>
    <definedName name="hgjjjh" localSheetId="21" hidden="1">{"'Sheet1'!$L$16"}</definedName>
    <definedName name="hgjjjh" localSheetId="18" hidden="1">{"'Sheet1'!$L$16"}</definedName>
    <definedName name="hgjjjh" localSheetId="19" hidden="1">{"'Sheet1'!$L$16"}</definedName>
    <definedName name="hgjjjh" localSheetId="20" hidden="1">{"'Sheet1'!$L$16"}</definedName>
    <definedName name="hgjjjh" localSheetId="22" hidden="1">{"'Sheet1'!$L$16"}</definedName>
    <definedName name="hgjjjh" localSheetId="24" hidden="1">{"'Sheet1'!$L$16"}</definedName>
    <definedName name="hgjjjh" localSheetId="28" hidden="1">{"'Sheet1'!$L$16"}</definedName>
    <definedName name="hgjjjh" localSheetId="14" hidden="1">{"'Sheet1'!$L$16"}</definedName>
    <definedName name="hgjjjh" hidden="1">{"'Sheet1'!$L$16"}</definedName>
    <definedName name="HGKUK" hidden="1">#REF!</definedName>
    <definedName name="hgre_zdfhgfd" localSheetId="12" hidden="1">{"'Sheet1'!$L$16"}</definedName>
    <definedName name="hgre_zdfhgfd" localSheetId="11" hidden="1">{"'Sheet1'!$L$16"}</definedName>
    <definedName name="hgre_zdfhgfd" localSheetId="13" hidden="1">{"'Sheet1'!$L$16"}</definedName>
    <definedName name="hgre_zdfhgfd" localSheetId="16" hidden="1">{"'Sheet1'!$L$16"}</definedName>
    <definedName name="hgre_zdfhgfd" localSheetId="21" hidden="1">{"'Sheet1'!$L$16"}</definedName>
    <definedName name="hgre_zdfhgfd" localSheetId="18" hidden="1">{"'Sheet1'!$L$16"}</definedName>
    <definedName name="hgre_zdfhgfd" localSheetId="19" hidden="1">{"'Sheet1'!$L$16"}</definedName>
    <definedName name="hgre_zdfhgfd" localSheetId="20" hidden="1">{"'Sheet1'!$L$16"}</definedName>
    <definedName name="hgre_zdfhgfd" localSheetId="22" hidden="1">{"'Sheet1'!$L$16"}</definedName>
    <definedName name="hgre_zdfhgfd" localSheetId="24" hidden="1">{"'Sheet1'!$L$16"}</definedName>
    <definedName name="hgre_zdfhgfd" localSheetId="28" hidden="1">{"'Sheet1'!$L$16"}</definedName>
    <definedName name="hgre_zdfhgfd" localSheetId="14" hidden="1">{"'Sheet1'!$L$16"}</definedName>
    <definedName name="hgre_zdfhgfd" hidden="1">{"'Sheet1'!$L$16"}</definedName>
    <definedName name="hgrf" localSheetId="12" hidden="1">{"'Sheet1'!$L$16"}</definedName>
    <definedName name="hgrf" localSheetId="11" hidden="1">{"'Sheet1'!$L$16"}</definedName>
    <definedName name="hgrf" localSheetId="13" hidden="1">{"'Sheet1'!$L$16"}</definedName>
    <definedName name="hgrf" localSheetId="16" hidden="1">{"'Sheet1'!$L$16"}</definedName>
    <definedName name="hgrf" localSheetId="21" hidden="1">{"'Sheet1'!$L$16"}</definedName>
    <definedName name="hgrf" localSheetId="18" hidden="1">{"'Sheet1'!$L$16"}</definedName>
    <definedName name="hgrf" localSheetId="19" hidden="1">{"'Sheet1'!$L$16"}</definedName>
    <definedName name="hgrf" localSheetId="20" hidden="1">{"'Sheet1'!$L$16"}</definedName>
    <definedName name="hgrf" localSheetId="22" hidden="1">{"'Sheet1'!$L$16"}</definedName>
    <definedName name="hgrf" localSheetId="24" hidden="1">{"'Sheet1'!$L$16"}</definedName>
    <definedName name="hgrf" localSheetId="28" hidden="1">{"'Sheet1'!$L$16"}</definedName>
    <definedName name="hgrf" localSheetId="14" hidden="1">{"'Sheet1'!$L$16"}</definedName>
    <definedName name="hgrf" hidden="1">{"'Sheet1'!$L$16"}</definedName>
    <definedName name="HG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sa" localSheetId="12" hidden="1">{#N/A,#N/A,FALSE,"Chi tiÆt"}</definedName>
    <definedName name="hgsa" localSheetId="11" hidden="1">{#N/A,#N/A,FALSE,"Chi tiÆt"}</definedName>
    <definedName name="hgsa" localSheetId="13" hidden="1">{#N/A,#N/A,FALSE,"Chi tiÆt"}</definedName>
    <definedName name="hgsa" localSheetId="16" hidden="1">{#N/A,#N/A,FALSE,"Chi tiÆt"}</definedName>
    <definedName name="hgsa" localSheetId="21" hidden="1">{#N/A,#N/A,FALSE,"Chi tiÆt"}</definedName>
    <definedName name="hgsa" localSheetId="18" hidden="1">{#N/A,#N/A,FALSE,"Chi tiÆt"}</definedName>
    <definedName name="hgsa" localSheetId="19" hidden="1">{#N/A,#N/A,FALSE,"Chi tiÆt"}</definedName>
    <definedName name="hgsa" localSheetId="20" hidden="1">{#N/A,#N/A,FALSE,"Chi tiÆt"}</definedName>
    <definedName name="hgsa" localSheetId="22" hidden="1">{#N/A,#N/A,FALSE,"Chi tiÆt"}</definedName>
    <definedName name="hgsa" localSheetId="24" hidden="1">{#N/A,#N/A,FALSE,"Chi tiÆt"}</definedName>
    <definedName name="hgsa" localSheetId="28" hidden="1">{#N/A,#N/A,FALSE,"Chi tiÆt"}</definedName>
    <definedName name="hgsa" localSheetId="14" hidden="1">{#N/A,#N/A,FALSE,"Chi tiÆt"}</definedName>
    <definedName name="hgsa" hidden="1">{#N/A,#N/A,FALSE,"Chi tiÆt"}</definedName>
    <definedName name="hgtgftryt" localSheetId="12" hidden="1">{"'Sheet1'!$L$16"}</definedName>
    <definedName name="hgtgftryt" localSheetId="11" hidden="1">{"'Sheet1'!$L$16"}</definedName>
    <definedName name="hgtgftryt" localSheetId="13" hidden="1">{"'Sheet1'!$L$16"}</definedName>
    <definedName name="hgtgftryt" localSheetId="16" hidden="1">{"'Sheet1'!$L$16"}</definedName>
    <definedName name="hgtgftryt" localSheetId="21" hidden="1">{"'Sheet1'!$L$16"}</definedName>
    <definedName name="hgtgftryt" localSheetId="18" hidden="1">{"'Sheet1'!$L$16"}</definedName>
    <definedName name="hgtgftryt" localSheetId="19" hidden="1">{"'Sheet1'!$L$16"}</definedName>
    <definedName name="hgtgftryt" localSheetId="20" hidden="1">{"'Sheet1'!$L$16"}</definedName>
    <definedName name="hgtgftryt" localSheetId="22" hidden="1">{"'Sheet1'!$L$16"}</definedName>
    <definedName name="hgtgftryt" localSheetId="24" hidden="1">{"'Sheet1'!$L$16"}</definedName>
    <definedName name="hgtgftryt" localSheetId="28" hidden="1">{"'Sheet1'!$L$16"}</definedName>
    <definedName name="hgtgftryt" localSheetId="14" hidden="1">{"'Sheet1'!$L$16"}</definedName>
    <definedName name="hgtgftryt" hidden="1">{"'Sheet1'!$L$16"}</definedName>
    <definedName name="hguidowe" localSheetId="12" hidden="1">{"'Sheet1'!$L$16"}</definedName>
    <definedName name="hguidowe" localSheetId="11" hidden="1">{"'Sheet1'!$L$16"}</definedName>
    <definedName name="hguidowe" localSheetId="13" hidden="1">{"'Sheet1'!$L$16"}</definedName>
    <definedName name="hguidowe" localSheetId="16" hidden="1">{"'Sheet1'!$L$16"}</definedName>
    <definedName name="hguidowe" localSheetId="21" hidden="1">{"'Sheet1'!$L$16"}</definedName>
    <definedName name="hguidowe" localSheetId="18" hidden="1">{"'Sheet1'!$L$16"}</definedName>
    <definedName name="hguidowe" localSheetId="19" hidden="1">{"'Sheet1'!$L$16"}</definedName>
    <definedName name="hguidowe" localSheetId="20" hidden="1">{"'Sheet1'!$L$16"}</definedName>
    <definedName name="hguidowe" localSheetId="22" hidden="1">{"'Sheet1'!$L$16"}</definedName>
    <definedName name="hguidowe" localSheetId="24" hidden="1">{"'Sheet1'!$L$16"}</definedName>
    <definedName name="hguidowe" localSheetId="28" hidden="1">{"'Sheet1'!$L$16"}</definedName>
    <definedName name="hguidowe" localSheetId="14" hidden="1">{"'Sheet1'!$L$16"}</definedName>
    <definedName name="hguidowe" hidden="1">{"'Sheet1'!$L$16"}</definedName>
    <definedName name="hh" localSheetId="12" hidden="1">{"'Sheet1'!$L$16"}</definedName>
    <definedName name="hh" localSheetId="11" hidden="1">{"'Sheet1'!$L$16"}</definedName>
    <definedName name="hh" localSheetId="13" hidden="1">{"'Sheet1'!$L$16"}</definedName>
    <definedName name="hh" localSheetId="16" hidden="1">{"'Sheet1'!$L$16"}</definedName>
    <definedName name="hh" localSheetId="21" hidden="1">{"'Sheet1'!$L$16"}</definedName>
    <definedName name="hh" localSheetId="18" hidden="1">{"'Sheet1'!$L$16"}</definedName>
    <definedName name="hh" localSheetId="19" hidden="1">{"'Sheet1'!$L$16"}</definedName>
    <definedName name="hh" localSheetId="20" hidden="1">{"'Sheet1'!$L$16"}</definedName>
    <definedName name="hh" localSheetId="22" hidden="1">{"'Sheet1'!$L$16"}</definedName>
    <definedName name="hh" localSheetId="24" hidden="1">{"'Sheet1'!$L$16"}</definedName>
    <definedName name="hh" localSheetId="28" hidden="1">{"'Sheet1'!$L$16"}</definedName>
    <definedName name="hh" localSheetId="14" hidden="1">{"'Sheet1'!$L$16"}</definedName>
    <definedName name="hh" hidden="1">{"'Sheet1'!$L$16"}</definedName>
    <definedName name="HH15HT">#REF!</definedName>
    <definedName name="HH16HT">#REF!</definedName>
    <definedName name="HH19HT">#REF!</definedName>
    <definedName name="HH20HT">#REF!</definedName>
    <definedName name="HHADG" localSheetId="12" hidden="1">{#N/A,#N/A,FALSE,"조골재"}</definedName>
    <definedName name="HHADG" localSheetId="11" hidden="1">{#N/A,#N/A,FALSE,"조골재"}</definedName>
    <definedName name="HHADG" localSheetId="13" hidden="1">{#N/A,#N/A,FALSE,"조골재"}</definedName>
    <definedName name="HHADG" localSheetId="16" hidden="1">{#N/A,#N/A,FALSE,"조골재"}</definedName>
    <definedName name="HHADG" localSheetId="21" hidden="1">{#N/A,#N/A,FALSE,"조골재"}</definedName>
    <definedName name="HHADG" localSheetId="18" hidden="1">{#N/A,#N/A,FALSE,"조골재"}</definedName>
    <definedName name="HHADG" localSheetId="19" hidden="1">{#N/A,#N/A,FALSE,"조골재"}</definedName>
    <definedName name="HHADG" localSheetId="20" hidden="1">{#N/A,#N/A,FALSE,"조골재"}</definedName>
    <definedName name="HHADG" localSheetId="22" hidden="1">{#N/A,#N/A,FALSE,"조골재"}</definedName>
    <definedName name="HHADG" localSheetId="24" hidden="1">{#N/A,#N/A,FALSE,"조골재"}</definedName>
    <definedName name="HHADG" localSheetId="28" hidden="1">{#N/A,#N/A,FALSE,"조골재"}</definedName>
    <definedName name="HHADG" localSheetId="14" hidden="1">{#N/A,#N/A,FALSE,"조골재"}</definedName>
    <definedName name="HHADG" hidden="1">{#N/A,#N/A,FALSE,"조골재"}</definedName>
    <definedName name="hhb" localSheetId="12" hidden="1">{"'Sheet1'!$L$16"}</definedName>
    <definedName name="hhb" localSheetId="11" hidden="1">{"'Sheet1'!$L$16"}</definedName>
    <definedName name="hhb" localSheetId="13" hidden="1">{"'Sheet1'!$L$16"}</definedName>
    <definedName name="hhb" localSheetId="16" hidden="1">{"'Sheet1'!$L$16"}</definedName>
    <definedName name="hhb" localSheetId="21" hidden="1">{"'Sheet1'!$L$16"}</definedName>
    <definedName name="hhb" localSheetId="18" hidden="1">{"'Sheet1'!$L$16"}</definedName>
    <definedName name="hhb" localSheetId="19" hidden="1">{"'Sheet1'!$L$16"}</definedName>
    <definedName name="hhb" localSheetId="20" hidden="1">{"'Sheet1'!$L$16"}</definedName>
    <definedName name="hhb" localSheetId="22" hidden="1">{"'Sheet1'!$L$16"}</definedName>
    <definedName name="hhb" localSheetId="24" hidden="1">{"'Sheet1'!$L$16"}</definedName>
    <definedName name="hhb" localSheetId="28" hidden="1">{"'Sheet1'!$L$16"}</definedName>
    <definedName name="hhb" localSheetId="14" hidden="1">{"'Sheet1'!$L$16"}</definedName>
    <definedName name="hhb" hidden="1">{"'Sheet1'!$L$16"}</definedName>
    <definedName name="hhdhd" hidden="1">#REF!</definedName>
    <definedName name="hhgggggg" localSheetId="12" hidden="1">{"'Sheet1'!$L$16"}</definedName>
    <definedName name="hhgggggg" localSheetId="11" hidden="1">{"'Sheet1'!$L$16"}</definedName>
    <definedName name="hhgggggg" localSheetId="13" hidden="1">{"'Sheet1'!$L$16"}</definedName>
    <definedName name="hhgggggg" localSheetId="16" hidden="1">{"'Sheet1'!$L$16"}</definedName>
    <definedName name="hhgggggg" localSheetId="21" hidden="1">{"'Sheet1'!$L$16"}</definedName>
    <definedName name="hhgggggg" localSheetId="18" hidden="1">{"'Sheet1'!$L$16"}</definedName>
    <definedName name="hhgggggg" localSheetId="19" hidden="1">{"'Sheet1'!$L$16"}</definedName>
    <definedName name="hhgggggg" localSheetId="20" hidden="1">{"'Sheet1'!$L$16"}</definedName>
    <definedName name="hhgggggg" localSheetId="22" hidden="1">{"'Sheet1'!$L$16"}</definedName>
    <definedName name="hhgggggg" localSheetId="24" hidden="1">{"'Sheet1'!$L$16"}</definedName>
    <definedName name="hhgggggg" localSheetId="28" hidden="1">{"'Sheet1'!$L$16"}</definedName>
    <definedName name="hhgggggg" localSheetId="14" hidden="1">{"'Sheet1'!$L$16"}</definedName>
    <definedName name="hhgggggg" hidden="1">{"'Sheet1'!$L$16"}</definedName>
    <definedName name="hhghg" localSheetId="12" hidden="1">{"'Sheet1'!$L$16"}</definedName>
    <definedName name="hhghg" localSheetId="11" hidden="1">{"'Sheet1'!$L$16"}</definedName>
    <definedName name="hhghg" localSheetId="13" hidden="1">{"'Sheet1'!$L$16"}</definedName>
    <definedName name="hhghg" localSheetId="16" hidden="1">{"'Sheet1'!$L$16"}</definedName>
    <definedName name="hhghg" localSheetId="21" hidden="1">{"'Sheet1'!$L$16"}</definedName>
    <definedName name="hhghg" localSheetId="18" hidden="1">{"'Sheet1'!$L$16"}</definedName>
    <definedName name="hhghg" localSheetId="19" hidden="1">{"'Sheet1'!$L$16"}</definedName>
    <definedName name="hhghg" localSheetId="20" hidden="1">{"'Sheet1'!$L$16"}</definedName>
    <definedName name="hhghg" localSheetId="22" hidden="1">{"'Sheet1'!$L$16"}</definedName>
    <definedName name="hhghg" localSheetId="24" hidden="1">{"'Sheet1'!$L$16"}</definedName>
    <definedName name="hhghg" localSheetId="28" hidden="1">{"'Sheet1'!$L$16"}</definedName>
    <definedName name="hhghg" localSheetId="14" hidden="1">{"'Sheet1'!$L$16"}</definedName>
    <definedName name="hhghg" hidden="1">{"'Sheet1'!$L$16"}</definedName>
    <definedName name="hhh" localSheetId="12" hidden="1">{"'Sheet1'!$L$16"}</definedName>
    <definedName name="hhh" localSheetId="11" hidden="1">{"'Sheet1'!$L$16"}</definedName>
    <definedName name="hhh" localSheetId="13" hidden="1">{"'Sheet1'!$L$16"}</definedName>
    <definedName name="hhh" localSheetId="16" hidden="1">{"'Sheet1'!$L$16"}</definedName>
    <definedName name="hhh" localSheetId="21" hidden="1">{"'Sheet1'!$L$16"}</definedName>
    <definedName name="hhh" localSheetId="18" hidden="1">{"'Sheet1'!$L$16"}</definedName>
    <definedName name="hhh" localSheetId="19" hidden="1">{"'Sheet1'!$L$16"}</definedName>
    <definedName name="hhh" localSheetId="20" hidden="1">{"'Sheet1'!$L$16"}</definedName>
    <definedName name="hhh" localSheetId="22" hidden="1">{"'Sheet1'!$L$16"}</definedName>
    <definedName name="hhh" localSheetId="24" hidden="1">{"'Sheet1'!$L$16"}</definedName>
    <definedName name="hhh" localSheetId="28" hidden="1">{"'Sheet1'!$L$16"}</definedName>
    <definedName name="hhh" localSheetId="14" hidden="1">{"'Sheet1'!$L$16"}</definedName>
    <definedName name="hhh" hidden="1">{"'Sheet1'!$L$16"}</definedName>
    <definedName name="hhhdhd" hidden="1">#REF!</definedName>
    <definedName name="hhhh" localSheetId="12" hidden="1">{"'Sheet1'!$L$16"}</definedName>
    <definedName name="hhhh" localSheetId="11" hidden="1">{"'Sheet1'!$L$16"}</definedName>
    <definedName name="hhhh" localSheetId="13" hidden="1">{"'Sheet1'!$L$16"}</definedName>
    <definedName name="hhhh" localSheetId="16" hidden="1">{"'Sheet1'!$L$16"}</definedName>
    <definedName name="hhhh" localSheetId="21" hidden="1">{"'Sheet1'!$L$16"}</definedName>
    <definedName name="hhhh" localSheetId="18" hidden="1">{"'Sheet1'!$L$16"}</definedName>
    <definedName name="hhhh" localSheetId="19" hidden="1">{"'Sheet1'!$L$16"}</definedName>
    <definedName name="hhhh" localSheetId="20" hidden="1">{"'Sheet1'!$L$16"}</definedName>
    <definedName name="hhhh" localSheetId="22" hidden="1">{"'Sheet1'!$L$16"}</definedName>
    <definedName name="hhhh" localSheetId="24" hidden="1">{"'Sheet1'!$L$16"}</definedName>
    <definedName name="hhhh" localSheetId="28" hidden="1">{"'Sheet1'!$L$16"}</definedName>
    <definedName name="hhhh" localSheetId="14" hidden="1">{"'Sheet1'!$L$16"}</definedName>
    <definedName name="hhhh" hidden="1">{"'Sheet1'!$L$16"}</definedName>
    <definedName name="hhhh_1" localSheetId="12" hidden="1">{"'Sheet1'!$L$16"}</definedName>
    <definedName name="hhhh_1" localSheetId="11" hidden="1">{"'Sheet1'!$L$16"}</definedName>
    <definedName name="hhhh_1" localSheetId="13" hidden="1">{"'Sheet1'!$L$16"}</definedName>
    <definedName name="hhhh_1" localSheetId="16" hidden="1">{"'Sheet1'!$L$16"}</definedName>
    <definedName name="hhhh_1" localSheetId="21" hidden="1">{"'Sheet1'!$L$16"}</definedName>
    <definedName name="hhhh_1" localSheetId="18" hidden="1">{"'Sheet1'!$L$16"}</definedName>
    <definedName name="hhhh_1" localSheetId="19" hidden="1">{"'Sheet1'!$L$16"}</definedName>
    <definedName name="hhhh_1" localSheetId="20" hidden="1">{"'Sheet1'!$L$16"}</definedName>
    <definedName name="hhhh_1" localSheetId="22" hidden="1">{"'Sheet1'!$L$16"}</definedName>
    <definedName name="hhhh_1" localSheetId="24" hidden="1">{"'Sheet1'!$L$16"}</definedName>
    <definedName name="hhhh_1" localSheetId="28" hidden="1">{"'Sheet1'!$L$16"}</definedName>
    <definedName name="hhhh_1" localSheetId="14" hidden="1">{"'Sheet1'!$L$16"}</definedName>
    <definedName name="hhhh_1" hidden="1">{"'Sheet1'!$L$16"}</definedName>
    <definedName name="hhhh_2" localSheetId="12" hidden="1">{"'Sheet1'!$L$16"}</definedName>
    <definedName name="hhhh_2" localSheetId="11" hidden="1">{"'Sheet1'!$L$16"}</definedName>
    <definedName name="hhhh_2" localSheetId="13" hidden="1">{"'Sheet1'!$L$16"}</definedName>
    <definedName name="hhhh_2" localSheetId="16" hidden="1">{"'Sheet1'!$L$16"}</definedName>
    <definedName name="hhhh_2" localSheetId="21" hidden="1">{"'Sheet1'!$L$16"}</definedName>
    <definedName name="hhhh_2" localSheetId="18" hidden="1">{"'Sheet1'!$L$16"}</definedName>
    <definedName name="hhhh_2" localSheetId="19" hidden="1">{"'Sheet1'!$L$16"}</definedName>
    <definedName name="hhhh_2" localSheetId="20" hidden="1">{"'Sheet1'!$L$16"}</definedName>
    <definedName name="hhhh_2" localSheetId="22" hidden="1">{"'Sheet1'!$L$16"}</definedName>
    <definedName name="hhhh_2" localSheetId="24" hidden="1">{"'Sheet1'!$L$16"}</definedName>
    <definedName name="hhhh_2" localSheetId="28" hidden="1">{"'Sheet1'!$L$16"}</definedName>
    <definedName name="hhhh_2" localSheetId="14" hidden="1">{"'Sheet1'!$L$16"}</definedName>
    <definedName name="hhhh_2" hidden="1">{"'Sheet1'!$L$16"}</definedName>
    <definedName name="hhhhgf" hidden="1">#REF!</definedName>
    <definedName name="hhhhh" localSheetId="12" hidden="1">{"'Sheet1'!$L$16"}</definedName>
    <definedName name="hhhhh" localSheetId="11" hidden="1">{"'Sheet1'!$L$16"}</definedName>
    <definedName name="hhhhh" localSheetId="13" hidden="1">{"'Sheet1'!$L$16"}</definedName>
    <definedName name="hhhhh" localSheetId="16" hidden="1">{"'Sheet1'!$L$16"}</definedName>
    <definedName name="hhhhh" localSheetId="21" hidden="1">{"'Sheet1'!$L$16"}</definedName>
    <definedName name="hhhhh" localSheetId="18" hidden="1">{"'Sheet1'!$L$16"}</definedName>
    <definedName name="hhhhh" localSheetId="19" hidden="1">{"'Sheet1'!$L$16"}</definedName>
    <definedName name="hhhhh" localSheetId="20" hidden="1">{"'Sheet1'!$L$16"}</definedName>
    <definedName name="hhhhh" localSheetId="22" hidden="1">{"'Sheet1'!$L$16"}</definedName>
    <definedName name="hhhhh" localSheetId="24" hidden="1">{"'Sheet1'!$L$16"}</definedName>
    <definedName name="hhhhh" localSheetId="28" hidden="1">{"'Sheet1'!$L$16"}</definedName>
    <definedName name="hhhhh" localSheetId="14" hidden="1">{"'Sheet1'!$L$16"}</definedName>
    <definedName name="hhhhh" hidden="1">{"'Sheet1'!$L$16"}</definedName>
    <definedName name="hhhhhftre" localSheetId="12" hidden="1">{#N/A,#N/A,FALSE,"현장 NCR 분석";#N/A,#N/A,FALSE,"현장품질감사";#N/A,#N/A,FALSE,"현장품질감사"}</definedName>
    <definedName name="hhhhhftre" localSheetId="11" hidden="1">{#N/A,#N/A,FALSE,"현장 NCR 분석";#N/A,#N/A,FALSE,"현장품질감사";#N/A,#N/A,FALSE,"현장품질감사"}</definedName>
    <definedName name="hhhhhftre" localSheetId="13" hidden="1">{#N/A,#N/A,FALSE,"현장 NCR 분석";#N/A,#N/A,FALSE,"현장품질감사";#N/A,#N/A,FALSE,"현장품질감사"}</definedName>
    <definedName name="hhhhhftre" localSheetId="16" hidden="1">{#N/A,#N/A,FALSE,"현장 NCR 분석";#N/A,#N/A,FALSE,"현장품질감사";#N/A,#N/A,FALSE,"현장품질감사"}</definedName>
    <definedName name="hhhhhftre" localSheetId="21" hidden="1">{#N/A,#N/A,FALSE,"현장 NCR 분석";#N/A,#N/A,FALSE,"현장품질감사";#N/A,#N/A,FALSE,"현장품질감사"}</definedName>
    <definedName name="hhhhhftre" localSheetId="18" hidden="1">{#N/A,#N/A,FALSE,"현장 NCR 분석";#N/A,#N/A,FALSE,"현장품질감사";#N/A,#N/A,FALSE,"현장품질감사"}</definedName>
    <definedName name="hhhhhftre" localSheetId="19" hidden="1">{#N/A,#N/A,FALSE,"현장 NCR 분석";#N/A,#N/A,FALSE,"현장품질감사";#N/A,#N/A,FALSE,"현장품질감사"}</definedName>
    <definedName name="hhhhhftre" localSheetId="20" hidden="1">{#N/A,#N/A,FALSE,"현장 NCR 분석";#N/A,#N/A,FALSE,"현장품질감사";#N/A,#N/A,FALSE,"현장품질감사"}</definedName>
    <definedName name="hhhhhftre" localSheetId="22" hidden="1">{#N/A,#N/A,FALSE,"현장 NCR 분석";#N/A,#N/A,FALSE,"현장품질감사";#N/A,#N/A,FALSE,"현장품질감사"}</definedName>
    <definedName name="hhhhhftre" localSheetId="24" hidden="1">{#N/A,#N/A,FALSE,"현장 NCR 분석";#N/A,#N/A,FALSE,"현장품질감사";#N/A,#N/A,FALSE,"현장품질감사"}</definedName>
    <definedName name="hhhhhftre" localSheetId="28" hidden="1">{#N/A,#N/A,FALSE,"현장 NCR 분석";#N/A,#N/A,FALSE,"현장품질감사";#N/A,#N/A,FALSE,"현장품질감사"}</definedName>
    <definedName name="hhhhhftre" localSheetId="14" hidden="1">{#N/A,#N/A,FALSE,"현장 NCR 분석";#N/A,#N/A,FALSE,"현장품질감사";#N/A,#N/A,FALSE,"현장품질감사"}</definedName>
    <definedName name="hhhhhftre" hidden="1">{#N/A,#N/A,FALSE,"현장 NCR 분석";#N/A,#N/A,FALSE,"현장품질감사";#N/A,#N/A,FALSE,"현장품질감사"}</definedName>
    <definedName name="hhhhhh" localSheetId="12" hidden="1">{"'Sheet1'!$L$16"}</definedName>
    <definedName name="hhhhhh" localSheetId="11" hidden="1">{"'Sheet1'!$L$16"}</definedName>
    <definedName name="hhhhhh" localSheetId="13" hidden="1">{"'Sheet1'!$L$16"}</definedName>
    <definedName name="hhhhhh" localSheetId="16" hidden="1">{"'Sheet1'!$L$16"}</definedName>
    <definedName name="hhhhhh" localSheetId="21" hidden="1">{"'Sheet1'!$L$16"}</definedName>
    <definedName name="hhhhhh" localSheetId="18" hidden="1">{"'Sheet1'!$L$16"}</definedName>
    <definedName name="hhhhhh" localSheetId="19" hidden="1">{"'Sheet1'!$L$16"}</definedName>
    <definedName name="hhhhhh" localSheetId="20" hidden="1">{"'Sheet1'!$L$16"}</definedName>
    <definedName name="hhhhhh" localSheetId="22" hidden="1">{"'Sheet1'!$L$16"}</definedName>
    <definedName name="hhhhhh" localSheetId="24" hidden="1">{"'Sheet1'!$L$16"}</definedName>
    <definedName name="hhhhhh" localSheetId="28" hidden="1">{"'Sheet1'!$L$16"}</definedName>
    <definedName name="hhhhhh" localSheetId="14" hidden="1">{"'Sheet1'!$L$16"}</definedName>
    <definedName name="hhhhhh" hidden="1">{"'Sheet1'!$L$16"}</definedName>
    <definedName name="hhhhhhh" localSheetId="12" hidden="1">{"'Sheet1'!$L$16"}</definedName>
    <definedName name="hhhhhhh" localSheetId="11" hidden="1">{"'Sheet1'!$L$16"}</definedName>
    <definedName name="hhhhhhh" localSheetId="13" hidden="1">{"'Sheet1'!$L$16"}</definedName>
    <definedName name="hhhhhhh" localSheetId="16" hidden="1">{"'Sheet1'!$L$16"}</definedName>
    <definedName name="hhhhhhh" localSheetId="21" hidden="1">{"'Sheet1'!$L$16"}</definedName>
    <definedName name="hhhhhhh" localSheetId="18" hidden="1">{"'Sheet1'!$L$16"}</definedName>
    <definedName name="hhhhhhh" localSheetId="19" hidden="1">{"'Sheet1'!$L$16"}</definedName>
    <definedName name="hhhhhhh" localSheetId="20" hidden="1">{"'Sheet1'!$L$16"}</definedName>
    <definedName name="hhhhhhh" localSheetId="22" hidden="1">{"'Sheet1'!$L$16"}</definedName>
    <definedName name="hhhhhhh" localSheetId="24" hidden="1">{"'Sheet1'!$L$16"}</definedName>
    <definedName name="hhhhhhh" localSheetId="28" hidden="1">{"'Sheet1'!$L$16"}</definedName>
    <definedName name="hhhhhhh" localSheetId="14" hidden="1">{"'Sheet1'!$L$16"}</definedName>
    <definedName name="hhhhhhh" hidden="1">{"'Sheet1'!$L$16"}</definedName>
    <definedName name="hhhhhhhf" localSheetId="12" hidden="1">{"'Sheet1'!$L$16"}</definedName>
    <definedName name="hhhhhhhf" localSheetId="11" hidden="1">{"'Sheet1'!$L$16"}</definedName>
    <definedName name="hhhhhhhf" localSheetId="13" hidden="1">{"'Sheet1'!$L$16"}</definedName>
    <definedName name="hhhhhhhf" localSheetId="16" hidden="1">{"'Sheet1'!$L$16"}</definedName>
    <definedName name="hhhhhhhf" localSheetId="21" hidden="1">{"'Sheet1'!$L$16"}</definedName>
    <definedName name="hhhhhhhf" localSheetId="18" hidden="1">{"'Sheet1'!$L$16"}</definedName>
    <definedName name="hhhhhhhf" localSheetId="19" hidden="1">{"'Sheet1'!$L$16"}</definedName>
    <definedName name="hhhhhhhf" localSheetId="20" hidden="1">{"'Sheet1'!$L$16"}</definedName>
    <definedName name="hhhhhhhf" localSheetId="22" hidden="1">{"'Sheet1'!$L$16"}</definedName>
    <definedName name="hhhhhhhf" localSheetId="24" hidden="1">{"'Sheet1'!$L$16"}</definedName>
    <definedName name="hhhhhhhf" localSheetId="28" hidden="1">{"'Sheet1'!$L$16"}</definedName>
    <definedName name="hhhhhhhf" localSheetId="14" hidden="1">{"'Sheet1'!$L$16"}</definedName>
    <definedName name="hhhhhhhf" hidden="1">{"'Sheet1'!$L$16"}</definedName>
    <definedName name="hhhhhhhhhh" localSheetId="12" hidden="1">{"'Sheet1'!$L$16"}</definedName>
    <definedName name="hhhhhhhhhh" localSheetId="11" hidden="1">{"'Sheet1'!$L$16"}</definedName>
    <definedName name="hhhhhhhhhh" localSheetId="13" hidden="1">{"'Sheet1'!$L$16"}</definedName>
    <definedName name="hhhhhhhhhh" localSheetId="16" hidden="1">{"'Sheet1'!$L$16"}</definedName>
    <definedName name="hhhhhhhhhh" localSheetId="21" hidden="1">{"'Sheet1'!$L$16"}</definedName>
    <definedName name="hhhhhhhhhh" localSheetId="18" hidden="1">{"'Sheet1'!$L$16"}</definedName>
    <definedName name="hhhhhhhhhh" localSheetId="19" hidden="1">{"'Sheet1'!$L$16"}</definedName>
    <definedName name="hhhhhhhhhh" localSheetId="20" hidden="1">{"'Sheet1'!$L$16"}</definedName>
    <definedName name="hhhhhhhhhh" localSheetId="22" hidden="1">{"'Sheet1'!$L$16"}</definedName>
    <definedName name="hhhhhhhhhh" localSheetId="24" hidden="1">{"'Sheet1'!$L$16"}</definedName>
    <definedName name="hhhhhhhhhh" localSheetId="28" hidden="1">{"'Sheet1'!$L$16"}</definedName>
    <definedName name="hhhhhhhhhh" localSheetId="14" hidden="1">{"'Sheet1'!$L$16"}</definedName>
    <definedName name="hhhhhhhhhh" hidden="1">{"'Sheet1'!$L$16"}</definedName>
    <definedName name="hhhhhhhhhhhhhhh" localSheetId="12" hidden="1">{"'Sheet1'!$L$16"}</definedName>
    <definedName name="hhhhhhhhhhhhhhh" localSheetId="11" hidden="1">{"'Sheet1'!$L$16"}</definedName>
    <definedName name="hhhhhhhhhhhhhhh" localSheetId="13" hidden="1">{"'Sheet1'!$L$16"}</definedName>
    <definedName name="hhhhhhhhhhhhhhh" localSheetId="16" hidden="1">{"'Sheet1'!$L$16"}</definedName>
    <definedName name="hhhhhhhhhhhhhhh" localSheetId="21" hidden="1">{"'Sheet1'!$L$16"}</definedName>
    <definedName name="hhhhhhhhhhhhhhh" localSheetId="18" hidden="1">{"'Sheet1'!$L$16"}</definedName>
    <definedName name="hhhhhhhhhhhhhhh" localSheetId="19" hidden="1">{"'Sheet1'!$L$16"}</definedName>
    <definedName name="hhhhhhhhhhhhhhh" localSheetId="20" hidden="1">{"'Sheet1'!$L$16"}</definedName>
    <definedName name="hhhhhhhhhhhhhhh" localSheetId="22" hidden="1">{"'Sheet1'!$L$16"}</definedName>
    <definedName name="hhhhhhhhhhhhhhh" localSheetId="24" hidden="1">{"'Sheet1'!$L$16"}</definedName>
    <definedName name="hhhhhhhhhhhhhhh" localSheetId="28" hidden="1">{"'Sheet1'!$L$16"}</definedName>
    <definedName name="hhhhhhhhhhhhhhh" localSheetId="14" hidden="1">{"'Sheet1'!$L$16"}</definedName>
    <definedName name="hhhhhhhhhhhhhhh" hidden="1">{"'Sheet1'!$L$16"}</definedName>
    <definedName name="HHHHHHHHHHHHHHHHHHHHH" localSheetId="12" hidden="1">{#N/A,#N/A,FALSE,"토공2"}</definedName>
    <definedName name="HHHHHHHHHHHHHHHHHHHHH" localSheetId="11" hidden="1">{#N/A,#N/A,FALSE,"토공2"}</definedName>
    <definedName name="HHHHHHHHHHHHHHHHHHHHH" localSheetId="13" hidden="1">{#N/A,#N/A,FALSE,"토공2"}</definedName>
    <definedName name="HHHHHHHHHHHHHHHHHHHHH" localSheetId="16" hidden="1">{#N/A,#N/A,FALSE,"토공2"}</definedName>
    <definedName name="HHHHHHHHHHHHHHHHHHHHH" localSheetId="21" hidden="1">{#N/A,#N/A,FALSE,"토공2"}</definedName>
    <definedName name="HHHHHHHHHHHHHHHHHHHHH" localSheetId="18" hidden="1">{#N/A,#N/A,FALSE,"토공2"}</definedName>
    <definedName name="HHHHHHHHHHHHHHHHHHHHH" localSheetId="19" hidden="1">{#N/A,#N/A,FALSE,"토공2"}</definedName>
    <definedName name="HHHHHHHHHHHHHHHHHHHHH" localSheetId="20" hidden="1">{#N/A,#N/A,FALSE,"토공2"}</definedName>
    <definedName name="HHHHHHHHHHHHHHHHHHHHH" localSheetId="22" hidden="1">{#N/A,#N/A,FALSE,"토공2"}</definedName>
    <definedName name="HHHHHHHHHHHHHHHHHHHHH" localSheetId="24" hidden="1">{#N/A,#N/A,FALSE,"토공2"}</definedName>
    <definedName name="HHHHHHHHHHHHHHHHHHHHH" localSheetId="28" hidden="1">{#N/A,#N/A,FALSE,"토공2"}</definedName>
    <definedName name="HHHHHHHHHHHHHHHHHHHHH" localSheetId="14" hidden="1">{#N/A,#N/A,FALSE,"토공2"}</definedName>
    <definedName name="HHHHHHHHHHHHHHHHHHHHH" hidden="1">{#N/A,#N/A,FALSE,"토공2"}</definedName>
    <definedName name="hhhhhu" localSheetId="12" hidden="1">{"'Sheet1'!$L$16"}</definedName>
    <definedName name="hhhhhu" localSheetId="11" hidden="1">{"'Sheet1'!$L$16"}</definedName>
    <definedName name="hhhhhu" localSheetId="13" hidden="1">{"'Sheet1'!$L$16"}</definedName>
    <definedName name="hhhhhu" localSheetId="16" hidden="1">{"'Sheet1'!$L$16"}</definedName>
    <definedName name="hhhhhu" localSheetId="21" hidden="1">{"'Sheet1'!$L$16"}</definedName>
    <definedName name="hhhhhu" localSheetId="18" hidden="1">{"'Sheet1'!$L$16"}</definedName>
    <definedName name="hhhhhu" localSheetId="19" hidden="1">{"'Sheet1'!$L$16"}</definedName>
    <definedName name="hhhhhu" localSheetId="20" hidden="1">{"'Sheet1'!$L$16"}</definedName>
    <definedName name="hhhhhu" localSheetId="22" hidden="1">{"'Sheet1'!$L$16"}</definedName>
    <definedName name="hhhhhu" localSheetId="24" hidden="1">{"'Sheet1'!$L$16"}</definedName>
    <definedName name="hhhhhu" localSheetId="28" hidden="1">{"'Sheet1'!$L$16"}</definedName>
    <definedName name="hhhhhu" localSheetId="14" hidden="1">{"'Sheet1'!$L$16"}</definedName>
    <definedName name="hhhhhu" hidden="1">{"'Sheet1'!$L$16"}</definedName>
    <definedName name="hhhjg" hidden="1">#REF!</definedName>
    <definedName name="hhhlll" localSheetId="12" hidden="1">{"'Sheet1'!$L$16"}</definedName>
    <definedName name="hhhlll" localSheetId="11" hidden="1">{"'Sheet1'!$L$16"}</definedName>
    <definedName name="hhhlll" localSheetId="13" hidden="1">{"'Sheet1'!$L$16"}</definedName>
    <definedName name="hhhlll" localSheetId="16" hidden="1">{"'Sheet1'!$L$16"}</definedName>
    <definedName name="hhhlll" localSheetId="21" hidden="1">{"'Sheet1'!$L$16"}</definedName>
    <definedName name="hhhlll" localSheetId="18" hidden="1">{"'Sheet1'!$L$16"}</definedName>
    <definedName name="hhhlll" localSheetId="19" hidden="1">{"'Sheet1'!$L$16"}</definedName>
    <definedName name="hhhlll" localSheetId="20" hidden="1">{"'Sheet1'!$L$16"}</definedName>
    <definedName name="hhhlll" localSheetId="22" hidden="1">{"'Sheet1'!$L$16"}</definedName>
    <definedName name="hhhlll" localSheetId="24" hidden="1">{"'Sheet1'!$L$16"}</definedName>
    <definedName name="hhhlll" localSheetId="28" hidden="1">{"'Sheet1'!$L$16"}</definedName>
    <definedName name="hhhlll" localSheetId="14" hidden="1">{"'Sheet1'!$L$16"}</definedName>
    <definedName name="hhhlll" hidden="1">{"'Sheet1'!$L$16"}</definedName>
    <definedName name="hhhthrh" localSheetId="12" hidden="1">{#N/A,#N/A,FALSE,"Chi tiÆt"}</definedName>
    <definedName name="hhhthrh" localSheetId="11" hidden="1">{#N/A,#N/A,FALSE,"Chi tiÆt"}</definedName>
    <definedName name="hhhthrh" localSheetId="13" hidden="1">{#N/A,#N/A,FALSE,"Chi tiÆt"}</definedName>
    <definedName name="hhhthrh" localSheetId="16" hidden="1">{#N/A,#N/A,FALSE,"Chi tiÆt"}</definedName>
    <definedName name="hhhthrh" localSheetId="21" hidden="1">{#N/A,#N/A,FALSE,"Chi tiÆt"}</definedName>
    <definedName name="hhhthrh" localSheetId="18" hidden="1">{#N/A,#N/A,FALSE,"Chi tiÆt"}</definedName>
    <definedName name="hhhthrh" localSheetId="19" hidden="1">{#N/A,#N/A,FALSE,"Chi tiÆt"}</definedName>
    <definedName name="hhhthrh" localSheetId="20" hidden="1">{#N/A,#N/A,FALSE,"Chi tiÆt"}</definedName>
    <definedName name="hhhthrh" localSheetId="22" hidden="1">{#N/A,#N/A,FALSE,"Chi tiÆt"}</definedName>
    <definedName name="hhhthrh" localSheetId="24" hidden="1">{#N/A,#N/A,FALSE,"Chi tiÆt"}</definedName>
    <definedName name="hhhthrh" localSheetId="28" hidden="1">{#N/A,#N/A,FALSE,"Chi tiÆt"}</definedName>
    <definedName name="hhhthrh" localSheetId="14" hidden="1">{#N/A,#N/A,FALSE,"Chi tiÆt"}</definedName>
    <definedName name="hhhthrh" hidden="1">{#N/A,#N/A,FALSE,"Chi tiÆt"}</definedName>
    <definedName name="hhjd" localSheetId="12" hidden="1">{0}</definedName>
    <definedName name="hhjd" localSheetId="11" hidden="1">{0}</definedName>
    <definedName name="hhjd" localSheetId="13" hidden="1">{0}</definedName>
    <definedName name="hhjd" localSheetId="16" hidden="1">{0}</definedName>
    <definedName name="hhjd" localSheetId="21" hidden="1">{0}</definedName>
    <definedName name="hhjd" localSheetId="18" hidden="1">{0}</definedName>
    <definedName name="hhjd" localSheetId="19" hidden="1">{0}</definedName>
    <definedName name="hhjd" localSheetId="20" hidden="1">{0}</definedName>
    <definedName name="hhjd" localSheetId="22" hidden="1">{0}</definedName>
    <definedName name="hhjd" localSheetId="24" hidden="1">{0}</definedName>
    <definedName name="hhjd" localSheetId="28" hidden="1">{0}</definedName>
    <definedName name="hhjd" localSheetId="14" hidden="1">{0}</definedName>
    <definedName name="hhjd" hidden="1">{0}</definedName>
    <definedName name="HHJH" localSheetId="12" hidden="1">{#N/A,#N/A,FALSE,"CCTV"}</definedName>
    <definedName name="HHJH" localSheetId="11" hidden="1">{#N/A,#N/A,FALSE,"CCTV"}</definedName>
    <definedName name="HHJH" localSheetId="13" hidden="1">{#N/A,#N/A,FALSE,"CCTV"}</definedName>
    <definedName name="HHJH" localSheetId="16" hidden="1">{#N/A,#N/A,FALSE,"CCTV"}</definedName>
    <definedName name="HHJH" localSheetId="21" hidden="1">{#N/A,#N/A,FALSE,"CCTV"}</definedName>
    <definedName name="HHJH" localSheetId="18" hidden="1">{#N/A,#N/A,FALSE,"CCTV"}</definedName>
    <definedName name="HHJH" localSheetId="19" hidden="1">{#N/A,#N/A,FALSE,"CCTV"}</definedName>
    <definedName name="HHJH" localSheetId="20" hidden="1">{#N/A,#N/A,FALSE,"CCTV"}</definedName>
    <definedName name="HHJH" localSheetId="22" hidden="1">{#N/A,#N/A,FALSE,"CCTV"}</definedName>
    <definedName name="HHJH" localSheetId="24" hidden="1">{#N/A,#N/A,FALSE,"CCTV"}</definedName>
    <definedName name="HHJH" localSheetId="28" hidden="1">{#N/A,#N/A,FALSE,"CCTV"}</definedName>
    <definedName name="HHJH" localSheetId="14" hidden="1">{#N/A,#N/A,FALSE,"CCTV"}</definedName>
    <definedName name="HHJH" hidden="1">{#N/A,#N/A,FALSE,"CCTV"}</definedName>
    <definedName name="hhjkkk" localSheetId="12" hidden="1">{"'Sheet1'!$L$16"}</definedName>
    <definedName name="hhjkkk" localSheetId="11" hidden="1">{"'Sheet1'!$L$16"}</definedName>
    <definedName name="hhjkkk" localSheetId="13" hidden="1">{"'Sheet1'!$L$16"}</definedName>
    <definedName name="hhjkkk" localSheetId="16" hidden="1">{"'Sheet1'!$L$16"}</definedName>
    <definedName name="hhjkkk" localSheetId="21" hidden="1">{"'Sheet1'!$L$16"}</definedName>
    <definedName name="hhjkkk" localSheetId="18" hidden="1">{"'Sheet1'!$L$16"}</definedName>
    <definedName name="hhjkkk" localSheetId="19" hidden="1">{"'Sheet1'!$L$16"}</definedName>
    <definedName name="hhjkkk" localSheetId="20" hidden="1">{"'Sheet1'!$L$16"}</definedName>
    <definedName name="hhjkkk" localSheetId="22" hidden="1">{"'Sheet1'!$L$16"}</definedName>
    <definedName name="hhjkkk" localSheetId="24" hidden="1">{"'Sheet1'!$L$16"}</definedName>
    <definedName name="hhjkkk" localSheetId="28" hidden="1">{"'Sheet1'!$L$16"}</definedName>
    <definedName name="hhjkkk" localSheetId="14" hidden="1">{"'Sheet1'!$L$16"}</definedName>
    <definedName name="hhjkkk" hidden="1">{"'Sheet1'!$L$16"}</definedName>
    <definedName name="hhk" hidden="1">#REF!</definedName>
    <definedName name="hhkl" localSheetId="12" hidden="1">{"'Sheet1'!$L$16"}</definedName>
    <definedName name="hhkl" localSheetId="11" hidden="1">{"'Sheet1'!$L$16"}</definedName>
    <definedName name="hhkl" localSheetId="13" hidden="1">{"'Sheet1'!$L$16"}</definedName>
    <definedName name="hhkl" localSheetId="16" hidden="1">{"'Sheet1'!$L$16"}</definedName>
    <definedName name="hhkl" localSheetId="21" hidden="1">{"'Sheet1'!$L$16"}</definedName>
    <definedName name="hhkl" localSheetId="18" hidden="1">{"'Sheet1'!$L$16"}</definedName>
    <definedName name="hhkl" localSheetId="19" hidden="1">{"'Sheet1'!$L$16"}</definedName>
    <definedName name="hhkl" localSheetId="20" hidden="1">{"'Sheet1'!$L$16"}</definedName>
    <definedName name="hhkl" localSheetId="22" hidden="1">{"'Sheet1'!$L$16"}</definedName>
    <definedName name="hhkl" localSheetId="24" hidden="1">{"'Sheet1'!$L$16"}</definedName>
    <definedName name="hhkl" localSheetId="28" hidden="1">{"'Sheet1'!$L$16"}</definedName>
    <definedName name="hhkl" localSheetId="14" hidden="1">{"'Sheet1'!$L$16"}</definedName>
    <definedName name="hhkl" hidden="1">{"'Sheet1'!$L$16"}</definedName>
    <definedName name="HHR" localSheetId="12" hidden="1">{#N/A,#N/A,FALSE,"포장2"}</definedName>
    <definedName name="HHR" localSheetId="11" hidden="1">{#N/A,#N/A,FALSE,"포장2"}</definedName>
    <definedName name="HHR" localSheetId="13" hidden="1">{#N/A,#N/A,FALSE,"포장2"}</definedName>
    <definedName name="HHR" localSheetId="16" hidden="1">{#N/A,#N/A,FALSE,"포장2"}</definedName>
    <definedName name="HHR" localSheetId="21" hidden="1">{#N/A,#N/A,FALSE,"포장2"}</definedName>
    <definedName name="HHR" localSheetId="18" hidden="1">{#N/A,#N/A,FALSE,"포장2"}</definedName>
    <definedName name="HHR" localSheetId="19" hidden="1">{#N/A,#N/A,FALSE,"포장2"}</definedName>
    <definedName name="HHR" localSheetId="20" hidden="1">{#N/A,#N/A,FALSE,"포장2"}</definedName>
    <definedName name="HHR" localSheetId="22" hidden="1">{#N/A,#N/A,FALSE,"포장2"}</definedName>
    <definedName name="HHR" localSheetId="24" hidden="1">{#N/A,#N/A,FALSE,"포장2"}</definedName>
    <definedName name="HHR" localSheetId="28" hidden="1">{#N/A,#N/A,FALSE,"포장2"}</definedName>
    <definedName name="HHR" localSheetId="14" hidden="1">{#N/A,#N/A,FALSE,"포장2"}</definedName>
    <definedName name="HHR" hidden="1">{#N/A,#N/A,FALSE,"포장2"}</definedName>
    <definedName name="HHTT">#REF!</definedName>
    <definedName name="hi" localSheetId="12" hidden="1">{"'Sheet1'!$L$16"}</definedName>
    <definedName name="hi" localSheetId="11" hidden="1">{"'Sheet1'!$L$16"}</definedName>
    <definedName name="hi" localSheetId="13" hidden="1">{"'Sheet1'!$L$16"}</definedName>
    <definedName name="hi" localSheetId="16" hidden="1">{"'Sheet1'!$L$16"}</definedName>
    <definedName name="hi" localSheetId="21" hidden="1">{"'Sheet1'!$L$16"}</definedName>
    <definedName name="hi" localSheetId="18" hidden="1">{"'Sheet1'!$L$16"}</definedName>
    <definedName name="hi" localSheetId="19" hidden="1">{"'Sheet1'!$L$16"}</definedName>
    <definedName name="hi" localSheetId="20" hidden="1">{"'Sheet1'!$L$16"}</definedName>
    <definedName name="hi" localSheetId="22" hidden="1">{"'Sheet1'!$L$16"}</definedName>
    <definedName name="hi" localSheetId="24" hidden="1">{"'Sheet1'!$L$16"}</definedName>
    <definedName name="hi" localSheetId="28" hidden="1">{"'Sheet1'!$L$16"}</definedName>
    <definedName name="hi" localSheetId="14" hidden="1">{"'Sheet1'!$L$16"}</definedName>
    <definedName name="hi" hidden="1">{"'Sheet1'!$L$16"}</definedName>
    <definedName name="HiddenRows" hidden="1">#REF!</definedName>
    <definedName name="hiep" localSheetId="12" hidden="1">{#N/A,#N/A,FALSE,"Chi tiÆt"}</definedName>
    <definedName name="hiep" localSheetId="11" hidden="1">{#N/A,#N/A,FALSE,"Chi tiÆt"}</definedName>
    <definedName name="hiep" localSheetId="13" hidden="1">{#N/A,#N/A,FALSE,"Chi tiÆt"}</definedName>
    <definedName name="hiep" localSheetId="16" hidden="1">{#N/A,#N/A,FALSE,"Chi tiÆt"}</definedName>
    <definedName name="hiep" localSheetId="21" hidden="1">{#N/A,#N/A,FALSE,"Chi tiÆt"}</definedName>
    <definedName name="hiep" localSheetId="18" hidden="1">{#N/A,#N/A,FALSE,"Chi tiÆt"}</definedName>
    <definedName name="hiep" localSheetId="19" hidden="1">{#N/A,#N/A,FALSE,"Chi tiÆt"}</definedName>
    <definedName name="hiep" localSheetId="20" hidden="1">{#N/A,#N/A,FALSE,"Chi tiÆt"}</definedName>
    <definedName name="hiep" localSheetId="22" hidden="1">{#N/A,#N/A,FALSE,"Chi tiÆt"}</definedName>
    <definedName name="hiep" localSheetId="24" hidden="1">{#N/A,#N/A,FALSE,"Chi tiÆt"}</definedName>
    <definedName name="hiep" localSheetId="28" hidden="1">{#N/A,#N/A,FALSE,"Chi tiÆt"}</definedName>
    <definedName name="hiep" localSheetId="14" hidden="1">{#N/A,#N/A,FALSE,"Chi tiÆt"}</definedName>
    <definedName name="hiep" hidden="1">{#N/A,#N/A,FALSE,"Chi tiÆt"}</definedName>
    <definedName name="hiept2" localSheetId="12" hidden="1">{"'Sheet1'!$L$16"}</definedName>
    <definedName name="hiept2" localSheetId="11" hidden="1">{"'Sheet1'!$L$16"}</definedName>
    <definedName name="hiept2" localSheetId="13" hidden="1">{"'Sheet1'!$L$16"}</definedName>
    <definedName name="hiept2" localSheetId="16" hidden="1">{"'Sheet1'!$L$16"}</definedName>
    <definedName name="hiept2" localSheetId="21" hidden="1">{"'Sheet1'!$L$16"}</definedName>
    <definedName name="hiept2" localSheetId="18" hidden="1">{"'Sheet1'!$L$16"}</definedName>
    <definedName name="hiept2" localSheetId="19" hidden="1">{"'Sheet1'!$L$16"}</definedName>
    <definedName name="hiept2" localSheetId="20" hidden="1">{"'Sheet1'!$L$16"}</definedName>
    <definedName name="hiept2" localSheetId="22" hidden="1">{"'Sheet1'!$L$16"}</definedName>
    <definedName name="hiept2" localSheetId="24" hidden="1">{"'Sheet1'!$L$16"}</definedName>
    <definedName name="hiept2" localSheetId="28" hidden="1">{"'Sheet1'!$L$16"}</definedName>
    <definedName name="hiept2" localSheetId="14" hidden="1">{"'Sheet1'!$L$16"}</definedName>
    <definedName name="hiept2" hidden="1">{"'Sheet1'!$L$16"}</definedName>
    <definedName name="HIEU" localSheetId="12" hidden="1">{"'Sheet1'!$L$16"}</definedName>
    <definedName name="HIEU" localSheetId="11" hidden="1">{"'Sheet1'!$L$16"}</definedName>
    <definedName name="HIEU" localSheetId="13" hidden="1">{"'Sheet1'!$L$16"}</definedName>
    <definedName name="HIEU" localSheetId="16" hidden="1">{"'Sheet1'!$L$16"}</definedName>
    <definedName name="HIEU" localSheetId="21" hidden="1">{"'Sheet1'!$L$16"}</definedName>
    <definedName name="HIEU" localSheetId="18" hidden="1">{"'Sheet1'!$L$16"}</definedName>
    <definedName name="HIEU" localSheetId="19" hidden="1">{"'Sheet1'!$L$16"}</definedName>
    <definedName name="HIEU" localSheetId="20" hidden="1">{"'Sheet1'!$L$16"}</definedName>
    <definedName name="HIEU" localSheetId="22" hidden="1">{"'Sheet1'!$L$16"}</definedName>
    <definedName name="HIEU" localSheetId="24" hidden="1">{"'Sheet1'!$L$16"}</definedName>
    <definedName name="HIEU" localSheetId="28" hidden="1">{"'Sheet1'!$L$16"}</definedName>
    <definedName name="HIEU" localSheetId="14" hidden="1">{"'Sheet1'!$L$16"}</definedName>
    <definedName name="HIEU" hidden="1">{"'Sheet1'!$L$16"}</definedName>
    <definedName name="HIGH" hidden="1">#REF!</definedName>
    <definedName name="hihi" localSheetId="12" hidden="1">{"'Sheet1'!$L$16"}</definedName>
    <definedName name="hihi" localSheetId="11" hidden="1">{"'Sheet1'!$L$16"}</definedName>
    <definedName name="hihi" localSheetId="13" hidden="1">{"'Sheet1'!$L$16"}</definedName>
    <definedName name="hihi" localSheetId="16" hidden="1">{"'Sheet1'!$L$16"}</definedName>
    <definedName name="hihi" localSheetId="21" hidden="1">{"'Sheet1'!$L$16"}</definedName>
    <definedName name="hihi" localSheetId="18" hidden="1">{"'Sheet1'!$L$16"}</definedName>
    <definedName name="hihi" localSheetId="19" hidden="1">{"'Sheet1'!$L$16"}</definedName>
    <definedName name="hihi" localSheetId="20" hidden="1">{"'Sheet1'!$L$16"}</definedName>
    <definedName name="hihi" localSheetId="22" hidden="1">{"'Sheet1'!$L$16"}</definedName>
    <definedName name="hihi" localSheetId="24" hidden="1">{"'Sheet1'!$L$16"}</definedName>
    <definedName name="hihi" localSheetId="28" hidden="1">{"'Sheet1'!$L$16"}</definedName>
    <definedName name="hihi" localSheetId="14" hidden="1">{"'Sheet1'!$L$16"}</definedName>
    <definedName name="hihi" hidden="1">{"'Sheet1'!$L$16"}</definedName>
    <definedName name="hiio" localSheetId="12" hidden="1">{"'Sheet1'!$L$16"}</definedName>
    <definedName name="hiio" localSheetId="11" hidden="1">{"'Sheet1'!$L$16"}</definedName>
    <definedName name="hiio" localSheetId="13" hidden="1">{"'Sheet1'!$L$16"}</definedName>
    <definedName name="hiio" localSheetId="16" hidden="1">{"'Sheet1'!$L$16"}</definedName>
    <definedName name="hiio" localSheetId="21" hidden="1">{"'Sheet1'!$L$16"}</definedName>
    <definedName name="hiio" localSheetId="18" hidden="1">{"'Sheet1'!$L$16"}</definedName>
    <definedName name="hiio" localSheetId="19" hidden="1">{"'Sheet1'!$L$16"}</definedName>
    <definedName name="hiio" localSheetId="20" hidden="1">{"'Sheet1'!$L$16"}</definedName>
    <definedName name="hiio" localSheetId="22" hidden="1">{"'Sheet1'!$L$16"}</definedName>
    <definedName name="hiio" localSheetId="24" hidden="1">{"'Sheet1'!$L$16"}</definedName>
    <definedName name="hiio" localSheetId="28" hidden="1">{"'Sheet1'!$L$16"}</definedName>
    <definedName name="hiio" localSheetId="14" hidden="1">{"'Sheet1'!$L$16"}</definedName>
    <definedName name="hiio" hidden="1">{"'Sheet1'!$L$16"}</definedName>
    <definedName name="hik" localSheetId="12" hidden="1">{#N/A,#N/A,FALSE,"TABLE"}</definedName>
    <definedName name="hik" localSheetId="11" hidden="1">{#N/A,#N/A,FALSE,"TABLE"}</definedName>
    <definedName name="hik" localSheetId="13" hidden="1">{#N/A,#N/A,FALSE,"TABLE"}</definedName>
    <definedName name="hik" localSheetId="16" hidden="1">{#N/A,#N/A,FALSE,"TABLE"}</definedName>
    <definedName name="hik" localSheetId="21" hidden="1">{#N/A,#N/A,FALSE,"TABLE"}</definedName>
    <definedName name="hik" localSheetId="18" hidden="1">{#N/A,#N/A,FALSE,"TABLE"}</definedName>
    <definedName name="hik" localSheetId="19" hidden="1">{#N/A,#N/A,FALSE,"TABLE"}</definedName>
    <definedName name="hik" localSheetId="20" hidden="1">{#N/A,#N/A,FALSE,"TABLE"}</definedName>
    <definedName name="hik" localSheetId="22" hidden="1">{#N/A,#N/A,FALSE,"TABLE"}</definedName>
    <definedName name="hik" localSheetId="24" hidden="1">{#N/A,#N/A,FALSE,"TABLE"}</definedName>
    <definedName name="hik" localSheetId="28" hidden="1">{#N/A,#N/A,FALSE,"TABLE"}</definedName>
    <definedName name="hik" localSheetId="14" hidden="1">{#N/A,#N/A,FALSE,"TABLE"}</definedName>
    <definedName name="hik" hidden="1">{#N/A,#N/A,FALSE,"TABLE"}</definedName>
    <definedName name="HIKH" hidden="1">#REF!</definedName>
    <definedName name="hinh">#REF!</definedName>
    <definedName name="Hinh_thuc">"bangtra"</definedName>
    <definedName name="hj" localSheetId="12" hidden="1">{#N/A,#N/A,FALSE,"Chi tiÆt"}</definedName>
    <definedName name="hj" localSheetId="11" hidden="1">{#N/A,#N/A,FALSE,"Chi tiÆt"}</definedName>
    <definedName name="hj" localSheetId="13" hidden="1">{#N/A,#N/A,FALSE,"Chi tiÆt"}</definedName>
    <definedName name="hj" localSheetId="16" hidden="1">{#N/A,#N/A,FALSE,"Chi tiÆt"}</definedName>
    <definedName name="hj" localSheetId="21" hidden="1">{#N/A,#N/A,FALSE,"Chi tiÆt"}</definedName>
    <definedName name="hj" localSheetId="18" hidden="1">{#N/A,#N/A,FALSE,"Chi tiÆt"}</definedName>
    <definedName name="hj" localSheetId="19" hidden="1">{#N/A,#N/A,FALSE,"Chi tiÆt"}</definedName>
    <definedName name="hj" localSheetId="20" hidden="1">{#N/A,#N/A,FALSE,"Chi tiÆt"}</definedName>
    <definedName name="hj" localSheetId="22" hidden="1">{#N/A,#N/A,FALSE,"Chi tiÆt"}</definedName>
    <definedName name="hj" localSheetId="24" hidden="1">{#N/A,#N/A,FALSE,"Chi tiÆt"}</definedName>
    <definedName name="hj" localSheetId="28" hidden="1">{#N/A,#N/A,FALSE,"Chi tiÆt"}</definedName>
    <definedName name="hj" localSheetId="14" hidden="1">{#N/A,#N/A,FALSE,"Chi tiÆt"}</definedName>
    <definedName name="hj" hidden="1">{#N/A,#N/A,FALSE,"Chi tiÆt"}</definedName>
    <definedName name="hjfgh" localSheetId="12" hidden="1">{"'Sheet1'!$L$16"}</definedName>
    <definedName name="hjfgh" localSheetId="11" hidden="1">{"'Sheet1'!$L$16"}</definedName>
    <definedName name="hjfgh" localSheetId="13" hidden="1">{"'Sheet1'!$L$16"}</definedName>
    <definedName name="hjfgh" localSheetId="16" hidden="1">{"'Sheet1'!$L$16"}</definedName>
    <definedName name="hjfgh" localSheetId="21" hidden="1">{"'Sheet1'!$L$16"}</definedName>
    <definedName name="hjfgh" localSheetId="18" hidden="1">{"'Sheet1'!$L$16"}</definedName>
    <definedName name="hjfgh" localSheetId="19" hidden="1">{"'Sheet1'!$L$16"}</definedName>
    <definedName name="hjfgh" localSheetId="20" hidden="1">{"'Sheet1'!$L$16"}</definedName>
    <definedName name="hjfgh" localSheetId="22" hidden="1">{"'Sheet1'!$L$16"}</definedName>
    <definedName name="hjfgh" localSheetId="24" hidden="1">{"'Sheet1'!$L$16"}</definedName>
    <definedName name="hjfgh" localSheetId="28" hidden="1">{"'Sheet1'!$L$16"}</definedName>
    <definedName name="hjfgh" localSheetId="14" hidden="1">{"'Sheet1'!$L$16"}</definedName>
    <definedName name="hjfgh" hidden="1">{"'Sheet1'!$L$16"}</definedName>
    <definedName name="HJFGHGDH" localSheetId="12" hidden="1">{"NGUYEN QUI THIEP - Personal View",#N/A,FALSE,"XDCB.HT.FUR."}</definedName>
    <definedName name="HJFGHGDH" localSheetId="11" hidden="1">{"NGUYEN QUI THIEP - Personal View",#N/A,FALSE,"XDCB.HT.FUR."}</definedName>
    <definedName name="HJFGHGDH" localSheetId="13" hidden="1">{"NGUYEN QUI THIEP - Personal View",#N/A,FALSE,"XDCB.HT.FUR."}</definedName>
    <definedName name="HJFGHGDH" localSheetId="16" hidden="1">{"NGUYEN QUI THIEP - Personal View",#N/A,FALSE,"XDCB.HT.FUR."}</definedName>
    <definedName name="HJFGHGDH" localSheetId="21" hidden="1">{"NGUYEN QUI THIEP - Personal View",#N/A,FALSE,"XDCB.HT.FUR."}</definedName>
    <definedName name="HJFGHGDH" localSheetId="18" hidden="1">{"NGUYEN QUI THIEP - Personal View",#N/A,FALSE,"XDCB.HT.FUR."}</definedName>
    <definedName name="HJFGHGDH" localSheetId="19" hidden="1">{"NGUYEN QUI THIEP - Personal View",#N/A,FALSE,"XDCB.HT.FUR."}</definedName>
    <definedName name="HJFGHGDH" localSheetId="20" hidden="1">{"NGUYEN QUI THIEP - Personal View",#N/A,FALSE,"XDCB.HT.FUR."}</definedName>
    <definedName name="HJFGHGDH" localSheetId="22" hidden="1">{"NGUYEN QUI THIEP - Personal View",#N/A,FALSE,"XDCB.HT.FUR."}</definedName>
    <definedName name="HJFGHGDH" localSheetId="24" hidden="1">{"NGUYEN QUI THIEP - Personal View",#N/A,FALSE,"XDCB.HT.FUR."}</definedName>
    <definedName name="HJFGHGDH" localSheetId="28" hidden="1">{"NGUYEN QUI THIEP - Personal View",#N/A,FALSE,"XDCB.HT.FUR."}</definedName>
    <definedName name="HJFGHGDH" localSheetId="14" hidden="1">{"NGUYEN QUI THIEP - Personal View",#N/A,FALSE,"XDCB.HT.FUR."}</definedName>
    <definedName name="HJFGHGDH" hidden="1">{"NGUYEN QUI THIEP - Personal View",#N/A,FALSE,"XDCB.HT.FUR."}</definedName>
    <definedName name="hjfhj" hidden="1">#REF!</definedName>
    <definedName name="hjggggggggu" hidden="1">#REF!</definedName>
    <definedName name="hjghhj" hidden="1">#REF!</definedName>
    <definedName name="HJGHJK" localSheetId="12" hidden="1">{#N/A,#N/A,TRUE,"Krycí list"}</definedName>
    <definedName name="HJGHJK" localSheetId="11" hidden="1">{#N/A,#N/A,TRUE,"Krycí list"}</definedName>
    <definedName name="HJGHJK" localSheetId="13" hidden="1">{#N/A,#N/A,TRUE,"Krycí list"}</definedName>
    <definedName name="HJGHJK" localSheetId="16" hidden="1">{#N/A,#N/A,TRUE,"Krycí list"}</definedName>
    <definedName name="HJGHJK" localSheetId="21" hidden="1">{#N/A,#N/A,TRUE,"Krycí list"}</definedName>
    <definedName name="HJGHJK" localSheetId="18" hidden="1">{#N/A,#N/A,TRUE,"Krycí list"}</definedName>
    <definedName name="HJGHJK" localSheetId="19" hidden="1">{#N/A,#N/A,TRUE,"Krycí list"}</definedName>
    <definedName name="HJGHJK" localSheetId="20" hidden="1">{#N/A,#N/A,TRUE,"Krycí list"}</definedName>
    <definedName name="HJGHJK" localSheetId="22" hidden="1">{#N/A,#N/A,TRUE,"Krycí list"}</definedName>
    <definedName name="HJGHJK" localSheetId="24" hidden="1">{#N/A,#N/A,TRUE,"Krycí list"}</definedName>
    <definedName name="HJGHJK" localSheetId="28" hidden="1">{#N/A,#N/A,TRUE,"Krycí list"}</definedName>
    <definedName name="HJGHJK" localSheetId="14" hidden="1">{#N/A,#N/A,TRUE,"Krycí list"}</definedName>
    <definedName name="HJGHJK" hidden="1">{#N/A,#N/A,TRUE,"Krycí list"}</definedName>
    <definedName name="hjgjj" hidden="1">#REF!</definedName>
    <definedName name="hjgs" hidden="1">#REF!</definedName>
    <definedName name="hjgỳđxgy" localSheetId="12" hidden="1">{"'Sheet1'!$L$16"}</definedName>
    <definedName name="hjgỳđxgy" localSheetId="11" hidden="1">{"'Sheet1'!$L$16"}</definedName>
    <definedName name="hjgỳđxgy" localSheetId="13" hidden="1">{"'Sheet1'!$L$16"}</definedName>
    <definedName name="hjgỳđxgy" localSheetId="16" hidden="1">{"'Sheet1'!$L$16"}</definedName>
    <definedName name="hjgỳđxgy" localSheetId="21" hidden="1">{"'Sheet1'!$L$16"}</definedName>
    <definedName name="hjgỳđxgy" localSheetId="18" hidden="1">{"'Sheet1'!$L$16"}</definedName>
    <definedName name="hjgỳđxgy" localSheetId="19" hidden="1">{"'Sheet1'!$L$16"}</definedName>
    <definedName name="hjgỳđxgy" localSheetId="20" hidden="1">{"'Sheet1'!$L$16"}</definedName>
    <definedName name="hjgỳđxgy" localSheetId="22" hidden="1">{"'Sheet1'!$L$16"}</definedName>
    <definedName name="hjgỳđxgy" localSheetId="24" hidden="1">{"'Sheet1'!$L$16"}</definedName>
    <definedName name="hjgỳđxgy" localSheetId="28" hidden="1">{"'Sheet1'!$L$16"}</definedName>
    <definedName name="hjgỳđxgy" localSheetId="14" hidden="1">{"'Sheet1'!$L$16"}</definedName>
    <definedName name="hjgỳđxgy" hidden="1">{"'Sheet1'!$L$16"}</definedName>
    <definedName name="hjh" localSheetId="12" hidden="1">{0,0,0,0}</definedName>
    <definedName name="hjh" localSheetId="11" hidden="1">{0,0,0,0}</definedName>
    <definedName name="hjh" localSheetId="13" hidden="1">{0,0,0,0}</definedName>
    <definedName name="hjh" localSheetId="16" hidden="1">{0,0,0,0}</definedName>
    <definedName name="hjh" localSheetId="21" hidden="1">{0,0,0,0}</definedName>
    <definedName name="hjh" localSheetId="18" hidden="1">{0,0,0,0}</definedName>
    <definedName name="hjh" localSheetId="19" hidden="1">{0,0,0,0}</definedName>
    <definedName name="hjh" localSheetId="20" hidden="1">{0,0,0,0}</definedName>
    <definedName name="hjh" localSheetId="22" hidden="1">{0,0,0,0}</definedName>
    <definedName name="hjh" localSheetId="24" hidden="1">{0,0,0,0}</definedName>
    <definedName name="hjh" localSheetId="28" hidden="1">{0,0,0,0}</definedName>
    <definedName name="hjh" localSheetId="14" hidden="1">{0,0,0,0}</definedName>
    <definedName name="hjh" hidden="1">{0,0,0,0}</definedName>
    <definedName name="HJHH" localSheetId="12" hidden="1">{"ECA Qtrs C",#N/A,TRUE,"ECA_Qtrs_C";"ECA Qtrs D",#N/A,TRUE,"ECA_Qtrs_D";"ECA Qtrs F",#N/A,TRUE,"ECA_Qtrs_F";"ECA Qtrs G",#N/A,TRUE,"ECA_Qtrs_G";"ECA SisterApt",#N/A,TRUE,"ECA_SisterApt";"ECA Nurses",#N/A,TRUE,"ECA_NursesHostel"}</definedName>
    <definedName name="HJHH" localSheetId="11" hidden="1">{"ECA Qtrs C",#N/A,TRUE,"ECA_Qtrs_C";"ECA Qtrs D",#N/A,TRUE,"ECA_Qtrs_D";"ECA Qtrs F",#N/A,TRUE,"ECA_Qtrs_F";"ECA Qtrs G",#N/A,TRUE,"ECA_Qtrs_G";"ECA SisterApt",#N/A,TRUE,"ECA_SisterApt";"ECA Nurses",#N/A,TRUE,"ECA_NursesHostel"}</definedName>
    <definedName name="HJHH" localSheetId="13" hidden="1">{"ECA Qtrs C",#N/A,TRUE,"ECA_Qtrs_C";"ECA Qtrs D",#N/A,TRUE,"ECA_Qtrs_D";"ECA Qtrs F",#N/A,TRUE,"ECA_Qtrs_F";"ECA Qtrs G",#N/A,TRUE,"ECA_Qtrs_G";"ECA SisterApt",#N/A,TRUE,"ECA_SisterApt";"ECA Nurses",#N/A,TRUE,"ECA_NursesHostel"}</definedName>
    <definedName name="HJHH" localSheetId="16" hidden="1">{"ECA Qtrs C",#N/A,TRUE,"ECA_Qtrs_C";"ECA Qtrs D",#N/A,TRUE,"ECA_Qtrs_D";"ECA Qtrs F",#N/A,TRUE,"ECA_Qtrs_F";"ECA Qtrs G",#N/A,TRUE,"ECA_Qtrs_G";"ECA SisterApt",#N/A,TRUE,"ECA_SisterApt";"ECA Nurses",#N/A,TRUE,"ECA_NursesHostel"}</definedName>
    <definedName name="HJHH" localSheetId="21" hidden="1">{"ECA Qtrs C",#N/A,TRUE,"ECA_Qtrs_C";"ECA Qtrs D",#N/A,TRUE,"ECA_Qtrs_D";"ECA Qtrs F",#N/A,TRUE,"ECA_Qtrs_F";"ECA Qtrs G",#N/A,TRUE,"ECA_Qtrs_G";"ECA SisterApt",#N/A,TRUE,"ECA_SisterApt";"ECA Nurses",#N/A,TRUE,"ECA_NursesHostel"}</definedName>
    <definedName name="HJHH" localSheetId="18" hidden="1">{"ECA Qtrs C",#N/A,TRUE,"ECA_Qtrs_C";"ECA Qtrs D",#N/A,TRUE,"ECA_Qtrs_D";"ECA Qtrs F",#N/A,TRUE,"ECA_Qtrs_F";"ECA Qtrs G",#N/A,TRUE,"ECA_Qtrs_G";"ECA SisterApt",#N/A,TRUE,"ECA_SisterApt";"ECA Nurses",#N/A,TRUE,"ECA_NursesHostel"}</definedName>
    <definedName name="HJHH" localSheetId="19" hidden="1">{"ECA Qtrs C",#N/A,TRUE,"ECA_Qtrs_C";"ECA Qtrs D",#N/A,TRUE,"ECA_Qtrs_D";"ECA Qtrs F",#N/A,TRUE,"ECA_Qtrs_F";"ECA Qtrs G",#N/A,TRUE,"ECA_Qtrs_G";"ECA SisterApt",#N/A,TRUE,"ECA_SisterApt";"ECA Nurses",#N/A,TRUE,"ECA_NursesHostel"}</definedName>
    <definedName name="HJHH" localSheetId="20" hidden="1">{"ECA Qtrs C",#N/A,TRUE,"ECA_Qtrs_C";"ECA Qtrs D",#N/A,TRUE,"ECA_Qtrs_D";"ECA Qtrs F",#N/A,TRUE,"ECA_Qtrs_F";"ECA Qtrs G",#N/A,TRUE,"ECA_Qtrs_G";"ECA SisterApt",#N/A,TRUE,"ECA_SisterApt";"ECA Nurses",#N/A,TRUE,"ECA_NursesHostel"}</definedName>
    <definedName name="HJHH" localSheetId="22" hidden="1">{"ECA Qtrs C",#N/A,TRUE,"ECA_Qtrs_C";"ECA Qtrs D",#N/A,TRUE,"ECA_Qtrs_D";"ECA Qtrs F",#N/A,TRUE,"ECA_Qtrs_F";"ECA Qtrs G",#N/A,TRUE,"ECA_Qtrs_G";"ECA SisterApt",#N/A,TRUE,"ECA_SisterApt";"ECA Nurses",#N/A,TRUE,"ECA_NursesHostel"}</definedName>
    <definedName name="HJHH" localSheetId="24" hidden="1">{"ECA Qtrs C",#N/A,TRUE,"ECA_Qtrs_C";"ECA Qtrs D",#N/A,TRUE,"ECA_Qtrs_D";"ECA Qtrs F",#N/A,TRUE,"ECA_Qtrs_F";"ECA Qtrs G",#N/A,TRUE,"ECA_Qtrs_G";"ECA SisterApt",#N/A,TRUE,"ECA_SisterApt";"ECA Nurses",#N/A,TRUE,"ECA_NursesHostel"}</definedName>
    <definedName name="HJHH" localSheetId="28" hidden="1">{"ECA Qtrs C",#N/A,TRUE,"ECA_Qtrs_C";"ECA Qtrs D",#N/A,TRUE,"ECA_Qtrs_D";"ECA Qtrs F",#N/A,TRUE,"ECA_Qtrs_F";"ECA Qtrs G",#N/A,TRUE,"ECA_Qtrs_G";"ECA SisterApt",#N/A,TRUE,"ECA_SisterApt";"ECA Nurses",#N/A,TRUE,"ECA_NursesHostel"}</definedName>
    <definedName name="HJHH" localSheetId="14"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HH_1" localSheetId="12" hidden="1">{"ECA Qtrs C",#N/A,TRUE,"ECA_Qtrs_C";"ECA Qtrs D",#N/A,TRUE,"ECA_Qtrs_D";"ECA Qtrs F",#N/A,TRUE,"ECA_Qtrs_F";"ECA Qtrs G",#N/A,TRUE,"ECA_Qtrs_G";"ECA SisterApt",#N/A,TRUE,"ECA_SisterApt";"ECA Nurses",#N/A,TRUE,"ECA_NursesHostel"}</definedName>
    <definedName name="HJHH_1" localSheetId="11" hidden="1">{"ECA Qtrs C",#N/A,TRUE,"ECA_Qtrs_C";"ECA Qtrs D",#N/A,TRUE,"ECA_Qtrs_D";"ECA Qtrs F",#N/A,TRUE,"ECA_Qtrs_F";"ECA Qtrs G",#N/A,TRUE,"ECA_Qtrs_G";"ECA SisterApt",#N/A,TRUE,"ECA_SisterApt";"ECA Nurses",#N/A,TRUE,"ECA_NursesHostel"}</definedName>
    <definedName name="HJHH_1" localSheetId="13" hidden="1">{"ECA Qtrs C",#N/A,TRUE,"ECA_Qtrs_C";"ECA Qtrs D",#N/A,TRUE,"ECA_Qtrs_D";"ECA Qtrs F",#N/A,TRUE,"ECA_Qtrs_F";"ECA Qtrs G",#N/A,TRUE,"ECA_Qtrs_G";"ECA SisterApt",#N/A,TRUE,"ECA_SisterApt";"ECA Nurses",#N/A,TRUE,"ECA_NursesHostel"}</definedName>
    <definedName name="HJHH_1" localSheetId="16" hidden="1">{"ECA Qtrs C",#N/A,TRUE,"ECA_Qtrs_C";"ECA Qtrs D",#N/A,TRUE,"ECA_Qtrs_D";"ECA Qtrs F",#N/A,TRUE,"ECA_Qtrs_F";"ECA Qtrs G",#N/A,TRUE,"ECA_Qtrs_G";"ECA SisterApt",#N/A,TRUE,"ECA_SisterApt";"ECA Nurses",#N/A,TRUE,"ECA_NursesHostel"}</definedName>
    <definedName name="HJHH_1" localSheetId="21" hidden="1">{"ECA Qtrs C",#N/A,TRUE,"ECA_Qtrs_C";"ECA Qtrs D",#N/A,TRUE,"ECA_Qtrs_D";"ECA Qtrs F",#N/A,TRUE,"ECA_Qtrs_F";"ECA Qtrs G",#N/A,TRUE,"ECA_Qtrs_G";"ECA SisterApt",#N/A,TRUE,"ECA_SisterApt";"ECA Nurses",#N/A,TRUE,"ECA_NursesHostel"}</definedName>
    <definedName name="HJHH_1" localSheetId="18" hidden="1">{"ECA Qtrs C",#N/A,TRUE,"ECA_Qtrs_C";"ECA Qtrs D",#N/A,TRUE,"ECA_Qtrs_D";"ECA Qtrs F",#N/A,TRUE,"ECA_Qtrs_F";"ECA Qtrs G",#N/A,TRUE,"ECA_Qtrs_G";"ECA SisterApt",#N/A,TRUE,"ECA_SisterApt";"ECA Nurses",#N/A,TRUE,"ECA_NursesHostel"}</definedName>
    <definedName name="HJHH_1" localSheetId="19" hidden="1">{"ECA Qtrs C",#N/A,TRUE,"ECA_Qtrs_C";"ECA Qtrs D",#N/A,TRUE,"ECA_Qtrs_D";"ECA Qtrs F",#N/A,TRUE,"ECA_Qtrs_F";"ECA Qtrs G",#N/A,TRUE,"ECA_Qtrs_G";"ECA SisterApt",#N/A,TRUE,"ECA_SisterApt";"ECA Nurses",#N/A,TRUE,"ECA_NursesHostel"}</definedName>
    <definedName name="HJHH_1" localSheetId="20" hidden="1">{"ECA Qtrs C",#N/A,TRUE,"ECA_Qtrs_C";"ECA Qtrs D",#N/A,TRUE,"ECA_Qtrs_D";"ECA Qtrs F",#N/A,TRUE,"ECA_Qtrs_F";"ECA Qtrs G",#N/A,TRUE,"ECA_Qtrs_G";"ECA SisterApt",#N/A,TRUE,"ECA_SisterApt";"ECA Nurses",#N/A,TRUE,"ECA_NursesHostel"}</definedName>
    <definedName name="HJHH_1" localSheetId="22" hidden="1">{"ECA Qtrs C",#N/A,TRUE,"ECA_Qtrs_C";"ECA Qtrs D",#N/A,TRUE,"ECA_Qtrs_D";"ECA Qtrs F",#N/A,TRUE,"ECA_Qtrs_F";"ECA Qtrs G",#N/A,TRUE,"ECA_Qtrs_G";"ECA SisterApt",#N/A,TRUE,"ECA_SisterApt";"ECA Nurses",#N/A,TRUE,"ECA_NursesHostel"}</definedName>
    <definedName name="HJHH_1" localSheetId="24" hidden="1">{"ECA Qtrs C",#N/A,TRUE,"ECA_Qtrs_C";"ECA Qtrs D",#N/A,TRUE,"ECA_Qtrs_D";"ECA Qtrs F",#N/A,TRUE,"ECA_Qtrs_F";"ECA Qtrs G",#N/A,TRUE,"ECA_Qtrs_G";"ECA SisterApt",#N/A,TRUE,"ECA_SisterApt";"ECA Nurses",#N/A,TRUE,"ECA_NursesHostel"}</definedName>
    <definedName name="HJHH_1" localSheetId="28" hidden="1">{"ECA Qtrs C",#N/A,TRUE,"ECA_Qtrs_C";"ECA Qtrs D",#N/A,TRUE,"ECA_Qtrs_D";"ECA Qtrs F",#N/A,TRUE,"ECA_Qtrs_F";"ECA Qtrs G",#N/A,TRUE,"ECA_Qtrs_G";"ECA SisterApt",#N/A,TRUE,"ECA_SisterApt";"ECA Nurses",#N/A,TRUE,"ECA_NursesHostel"}</definedName>
    <definedName name="HJHH_1" localSheetId="14"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hhhhhmh" hidden="1">#REF!</definedName>
    <definedName name="hjhj" hidden="1">#REF!</definedName>
    <definedName name="hjhjhj" localSheetId="12" hidden="1">{#N/A,#N/A,FALSE,"기안지";#N/A,#N/A,FALSE,"통신지"}</definedName>
    <definedName name="hjhjhj" localSheetId="11" hidden="1">{#N/A,#N/A,FALSE,"기안지";#N/A,#N/A,FALSE,"통신지"}</definedName>
    <definedName name="hjhjhj" localSheetId="13" hidden="1">{#N/A,#N/A,FALSE,"기안지";#N/A,#N/A,FALSE,"통신지"}</definedName>
    <definedName name="hjhjhj" localSheetId="16" hidden="1">{#N/A,#N/A,FALSE,"기안지";#N/A,#N/A,FALSE,"통신지"}</definedName>
    <definedName name="hjhjhj" localSheetId="21" hidden="1">{#N/A,#N/A,FALSE,"기안지";#N/A,#N/A,FALSE,"통신지"}</definedName>
    <definedName name="hjhjhj" localSheetId="18" hidden="1">{#N/A,#N/A,FALSE,"기안지";#N/A,#N/A,FALSE,"통신지"}</definedName>
    <definedName name="hjhjhj" localSheetId="19" hidden="1">{#N/A,#N/A,FALSE,"기안지";#N/A,#N/A,FALSE,"통신지"}</definedName>
    <definedName name="hjhjhj" localSheetId="20" hidden="1">{#N/A,#N/A,FALSE,"기안지";#N/A,#N/A,FALSE,"통신지"}</definedName>
    <definedName name="hjhjhj" localSheetId="22" hidden="1">{#N/A,#N/A,FALSE,"기안지";#N/A,#N/A,FALSE,"통신지"}</definedName>
    <definedName name="hjhjhj" localSheetId="24" hidden="1">{#N/A,#N/A,FALSE,"기안지";#N/A,#N/A,FALSE,"통신지"}</definedName>
    <definedName name="hjhjhj" localSheetId="28" hidden="1">{#N/A,#N/A,FALSE,"기안지";#N/A,#N/A,FALSE,"통신지"}</definedName>
    <definedName name="hjhjhj" localSheetId="14" hidden="1">{#N/A,#N/A,FALSE,"기안지";#N/A,#N/A,FALSE,"통신지"}</definedName>
    <definedName name="hjhjhj" hidden="1">{#N/A,#N/A,FALSE,"기안지";#N/A,#N/A,FALSE,"통신지"}</definedName>
    <definedName name="hjht" hidden="1">#REF!</definedName>
    <definedName name="hjhumnkmol" localSheetId="12" hidden="1">{"'Sheet1'!$L$16"}</definedName>
    <definedName name="hjhumnkmol" localSheetId="11" hidden="1">{"'Sheet1'!$L$16"}</definedName>
    <definedName name="hjhumnkmol" localSheetId="13" hidden="1">{"'Sheet1'!$L$16"}</definedName>
    <definedName name="hjhumnkmol" localSheetId="16" hidden="1">{"'Sheet1'!$L$16"}</definedName>
    <definedName name="hjhumnkmol" localSheetId="21" hidden="1">{"'Sheet1'!$L$16"}</definedName>
    <definedName name="hjhumnkmol" localSheetId="18" hidden="1">{"'Sheet1'!$L$16"}</definedName>
    <definedName name="hjhumnkmol" localSheetId="19" hidden="1">{"'Sheet1'!$L$16"}</definedName>
    <definedName name="hjhumnkmol" localSheetId="20" hidden="1">{"'Sheet1'!$L$16"}</definedName>
    <definedName name="hjhumnkmol" localSheetId="22" hidden="1">{"'Sheet1'!$L$16"}</definedName>
    <definedName name="hjhumnkmol" localSheetId="24" hidden="1">{"'Sheet1'!$L$16"}</definedName>
    <definedName name="hjhumnkmol" localSheetId="28" hidden="1">{"'Sheet1'!$L$16"}</definedName>
    <definedName name="hjhumnkmol" localSheetId="14" hidden="1">{"'Sheet1'!$L$16"}</definedName>
    <definedName name="hjhumnkmol" hidden="1">{"'Sheet1'!$L$16"}</definedName>
    <definedName name="hjjcgd" hidden="1">#REF!</definedName>
    <definedName name="hjjgh" localSheetId="12" hidden="1">{"'Sheet1'!$L$16"}</definedName>
    <definedName name="hjjgh" localSheetId="11" hidden="1">{"'Sheet1'!$L$16"}</definedName>
    <definedName name="hjjgh" localSheetId="13" hidden="1">{"'Sheet1'!$L$16"}</definedName>
    <definedName name="hjjgh" localSheetId="16" hidden="1">{"'Sheet1'!$L$16"}</definedName>
    <definedName name="hjjgh" localSheetId="21" hidden="1">{"'Sheet1'!$L$16"}</definedName>
    <definedName name="hjjgh" localSheetId="18" hidden="1">{"'Sheet1'!$L$16"}</definedName>
    <definedName name="hjjgh" localSheetId="19" hidden="1">{"'Sheet1'!$L$16"}</definedName>
    <definedName name="hjjgh" localSheetId="20" hidden="1">{"'Sheet1'!$L$16"}</definedName>
    <definedName name="hjjgh" localSheetId="22" hidden="1">{"'Sheet1'!$L$16"}</definedName>
    <definedName name="hjjgh" localSheetId="24" hidden="1">{"'Sheet1'!$L$16"}</definedName>
    <definedName name="hjjgh" localSheetId="28" hidden="1">{"'Sheet1'!$L$16"}</definedName>
    <definedName name="hjjgh" localSheetId="14" hidden="1">{"'Sheet1'!$L$16"}</definedName>
    <definedName name="hjjgh" hidden="1">{"'Sheet1'!$L$16"}</definedName>
    <definedName name="hjjgjj" hidden="1">#REF!</definedName>
    <definedName name="hjjhjhjg" hidden="1">#REF!</definedName>
    <definedName name="hjjjkk" localSheetId="12" hidden="1">{#N/A,#N/A,FALSE,"WBS 1.06";#N/A,#N/A,FALSE,"WBS 1.14";#N/A,#N/A,FALSE,"WBS 1.17";#N/A,#N/A,FALSE,"WBS 1.18"}</definedName>
    <definedName name="hjjjkk" localSheetId="11" hidden="1">{#N/A,#N/A,FALSE,"WBS 1.06";#N/A,#N/A,FALSE,"WBS 1.14";#N/A,#N/A,FALSE,"WBS 1.17";#N/A,#N/A,FALSE,"WBS 1.18"}</definedName>
    <definedName name="hjjjkk" localSheetId="13" hidden="1">{#N/A,#N/A,FALSE,"WBS 1.06";#N/A,#N/A,FALSE,"WBS 1.14";#N/A,#N/A,FALSE,"WBS 1.17";#N/A,#N/A,FALSE,"WBS 1.18"}</definedName>
    <definedName name="hjjjkk" localSheetId="16" hidden="1">{#N/A,#N/A,FALSE,"WBS 1.06";#N/A,#N/A,FALSE,"WBS 1.14";#N/A,#N/A,FALSE,"WBS 1.17";#N/A,#N/A,FALSE,"WBS 1.18"}</definedName>
    <definedName name="hjjjkk" localSheetId="21" hidden="1">{#N/A,#N/A,FALSE,"WBS 1.06";#N/A,#N/A,FALSE,"WBS 1.14";#N/A,#N/A,FALSE,"WBS 1.17";#N/A,#N/A,FALSE,"WBS 1.18"}</definedName>
    <definedName name="hjjjkk" localSheetId="18" hidden="1">{#N/A,#N/A,FALSE,"WBS 1.06";#N/A,#N/A,FALSE,"WBS 1.14";#N/A,#N/A,FALSE,"WBS 1.17";#N/A,#N/A,FALSE,"WBS 1.18"}</definedName>
    <definedName name="hjjjkk" localSheetId="19" hidden="1">{#N/A,#N/A,FALSE,"WBS 1.06";#N/A,#N/A,FALSE,"WBS 1.14";#N/A,#N/A,FALSE,"WBS 1.17";#N/A,#N/A,FALSE,"WBS 1.18"}</definedName>
    <definedName name="hjjjkk" localSheetId="20" hidden="1">{#N/A,#N/A,FALSE,"WBS 1.06";#N/A,#N/A,FALSE,"WBS 1.14";#N/A,#N/A,FALSE,"WBS 1.17";#N/A,#N/A,FALSE,"WBS 1.18"}</definedName>
    <definedName name="hjjjkk" localSheetId="22" hidden="1">{#N/A,#N/A,FALSE,"WBS 1.06";#N/A,#N/A,FALSE,"WBS 1.14";#N/A,#N/A,FALSE,"WBS 1.17";#N/A,#N/A,FALSE,"WBS 1.18"}</definedName>
    <definedName name="hjjjkk" localSheetId="24" hidden="1">{#N/A,#N/A,FALSE,"WBS 1.06";#N/A,#N/A,FALSE,"WBS 1.14";#N/A,#N/A,FALSE,"WBS 1.17";#N/A,#N/A,FALSE,"WBS 1.18"}</definedName>
    <definedName name="hjjjkk" localSheetId="28" hidden="1">{#N/A,#N/A,FALSE,"WBS 1.06";#N/A,#N/A,FALSE,"WBS 1.14";#N/A,#N/A,FALSE,"WBS 1.17";#N/A,#N/A,FALSE,"WBS 1.18"}</definedName>
    <definedName name="hjjjkk" localSheetId="14" hidden="1">{#N/A,#N/A,FALSE,"WBS 1.06";#N/A,#N/A,FALSE,"WBS 1.14";#N/A,#N/A,FALSE,"WBS 1.17";#N/A,#N/A,FALSE,"WBS 1.18"}</definedName>
    <definedName name="hjjjkk" hidden="1">{#N/A,#N/A,FALSE,"WBS 1.06";#N/A,#N/A,FALSE,"WBS 1.14";#N/A,#N/A,FALSE,"WBS 1.17";#N/A,#N/A,FALSE,"WBS 1.18"}</definedName>
    <definedName name="hjjkl" localSheetId="12" hidden="1">{"'Sheet1'!$L$16"}</definedName>
    <definedName name="hjjkl" localSheetId="11" hidden="1">{"'Sheet1'!$L$16"}</definedName>
    <definedName name="hjjkl" localSheetId="13" hidden="1">{"'Sheet1'!$L$16"}</definedName>
    <definedName name="hjjkl" localSheetId="16" hidden="1">{"'Sheet1'!$L$16"}</definedName>
    <definedName name="hjjkl" localSheetId="21" hidden="1">{"'Sheet1'!$L$16"}</definedName>
    <definedName name="hjjkl" localSheetId="18" hidden="1">{"'Sheet1'!$L$16"}</definedName>
    <definedName name="hjjkl" localSheetId="19" hidden="1">{"'Sheet1'!$L$16"}</definedName>
    <definedName name="hjjkl" localSheetId="20" hidden="1">{"'Sheet1'!$L$16"}</definedName>
    <definedName name="hjjkl" localSheetId="22" hidden="1">{"'Sheet1'!$L$16"}</definedName>
    <definedName name="hjjkl" localSheetId="24" hidden="1">{"'Sheet1'!$L$16"}</definedName>
    <definedName name="hjjkl" localSheetId="28" hidden="1">{"'Sheet1'!$L$16"}</definedName>
    <definedName name="hjjkl" localSheetId="14" hidden="1">{"'Sheet1'!$L$16"}</definedName>
    <definedName name="hjjkl" hidden="1">{"'Sheet1'!$L$16"}</definedName>
    <definedName name="hjjpu" localSheetId="12" hidden="1">{"'Sheet1'!$L$16"}</definedName>
    <definedName name="hjjpu" localSheetId="11" hidden="1">{"'Sheet1'!$L$16"}</definedName>
    <definedName name="hjjpu" localSheetId="13" hidden="1">{"'Sheet1'!$L$16"}</definedName>
    <definedName name="hjjpu" localSheetId="16" hidden="1">{"'Sheet1'!$L$16"}</definedName>
    <definedName name="hjjpu" localSheetId="21" hidden="1">{"'Sheet1'!$L$16"}</definedName>
    <definedName name="hjjpu" localSheetId="18" hidden="1">{"'Sheet1'!$L$16"}</definedName>
    <definedName name="hjjpu" localSheetId="19" hidden="1">{"'Sheet1'!$L$16"}</definedName>
    <definedName name="hjjpu" localSheetId="20" hidden="1">{"'Sheet1'!$L$16"}</definedName>
    <definedName name="hjjpu" localSheetId="22" hidden="1">{"'Sheet1'!$L$16"}</definedName>
    <definedName name="hjjpu" localSheetId="24" hidden="1">{"'Sheet1'!$L$16"}</definedName>
    <definedName name="hjjpu" localSheetId="28" hidden="1">{"'Sheet1'!$L$16"}</definedName>
    <definedName name="hjjpu" localSheetId="14" hidden="1">{"'Sheet1'!$L$16"}</definedName>
    <definedName name="hjjpu" hidden="1">{"'Sheet1'!$L$16"}</definedName>
    <definedName name="hjjþu" localSheetId="12" hidden="1">{"'Sheet1'!$L$16"}</definedName>
    <definedName name="hjjþu" localSheetId="11" hidden="1">{"'Sheet1'!$L$16"}</definedName>
    <definedName name="hjjþu" localSheetId="13" hidden="1">{"'Sheet1'!$L$16"}</definedName>
    <definedName name="hjjþu" localSheetId="16" hidden="1">{"'Sheet1'!$L$16"}</definedName>
    <definedName name="hjjþu" localSheetId="21" hidden="1">{"'Sheet1'!$L$16"}</definedName>
    <definedName name="hjjþu" localSheetId="18" hidden="1">{"'Sheet1'!$L$16"}</definedName>
    <definedName name="hjjþu" localSheetId="19" hidden="1">{"'Sheet1'!$L$16"}</definedName>
    <definedName name="hjjþu" localSheetId="20" hidden="1">{"'Sheet1'!$L$16"}</definedName>
    <definedName name="hjjþu" localSheetId="22" hidden="1">{"'Sheet1'!$L$16"}</definedName>
    <definedName name="hjjþu" localSheetId="24" hidden="1">{"'Sheet1'!$L$16"}</definedName>
    <definedName name="hjjþu" localSheetId="28" hidden="1">{"'Sheet1'!$L$16"}</definedName>
    <definedName name="hjjþu" localSheetId="14" hidden="1">{"'Sheet1'!$L$16"}</definedName>
    <definedName name="hjjþu" hidden="1">{"'Sheet1'!$L$16"}</definedName>
    <definedName name="HJK" localSheetId="12" hidden="1">{#N/A,#N/A,FALSE,"이태원철근"}</definedName>
    <definedName name="HJK" localSheetId="11" hidden="1">{#N/A,#N/A,FALSE,"이태원철근"}</definedName>
    <definedName name="HJK" localSheetId="13" hidden="1">{#N/A,#N/A,FALSE,"이태원철근"}</definedName>
    <definedName name="HJK" localSheetId="16" hidden="1">{#N/A,#N/A,FALSE,"이태원철근"}</definedName>
    <definedName name="HJK" localSheetId="21" hidden="1">{#N/A,#N/A,FALSE,"이태원철근"}</definedName>
    <definedName name="HJK" localSheetId="18" hidden="1">{#N/A,#N/A,FALSE,"이태원철근"}</definedName>
    <definedName name="HJK" localSheetId="19" hidden="1">{#N/A,#N/A,FALSE,"이태원철근"}</definedName>
    <definedName name="HJK" localSheetId="20" hidden="1">{#N/A,#N/A,FALSE,"이태원철근"}</definedName>
    <definedName name="HJK" localSheetId="22" hidden="1">{#N/A,#N/A,FALSE,"이태원철근"}</definedName>
    <definedName name="HJK" localSheetId="24" hidden="1">{#N/A,#N/A,FALSE,"이태원철근"}</definedName>
    <definedName name="HJK" localSheetId="28" hidden="1">{#N/A,#N/A,FALSE,"이태원철근"}</definedName>
    <definedName name="HJK" localSheetId="14" hidden="1">{#N/A,#N/A,FALSE,"이태원철근"}</definedName>
    <definedName name="HJK" hidden="1">{#N/A,#N/A,FALSE,"이태원철근"}</definedName>
    <definedName name="hjkhjkhk" localSheetId="12" hidden="1">{"'Sheet1'!$L$16"}</definedName>
    <definedName name="hjkhjkhk" localSheetId="11" hidden="1">{"'Sheet1'!$L$16"}</definedName>
    <definedName name="hjkhjkhk" localSheetId="13" hidden="1">{"'Sheet1'!$L$16"}</definedName>
    <definedName name="hjkhjkhk" localSheetId="16" hidden="1">{"'Sheet1'!$L$16"}</definedName>
    <definedName name="hjkhjkhk" localSheetId="21" hidden="1">{"'Sheet1'!$L$16"}</definedName>
    <definedName name="hjkhjkhk" localSheetId="18" hidden="1">{"'Sheet1'!$L$16"}</definedName>
    <definedName name="hjkhjkhk" localSheetId="19" hidden="1">{"'Sheet1'!$L$16"}</definedName>
    <definedName name="hjkhjkhk" localSheetId="20" hidden="1">{"'Sheet1'!$L$16"}</definedName>
    <definedName name="hjkhjkhk" localSheetId="22" hidden="1">{"'Sheet1'!$L$16"}</definedName>
    <definedName name="hjkhjkhk" localSheetId="24" hidden="1">{"'Sheet1'!$L$16"}</definedName>
    <definedName name="hjkhjkhk" localSheetId="28" hidden="1">{"'Sheet1'!$L$16"}</definedName>
    <definedName name="hjkhjkhk" localSheetId="14" hidden="1">{"'Sheet1'!$L$16"}</definedName>
    <definedName name="hjkhjkhk" hidden="1">{"'Sheet1'!$L$16"}</definedName>
    <definedName name="HJKHUK" hidden="1">#REF!</definedName>
    <definedName name="hjkj" localSheetId="12" hidden="1">{"'Sheet1'!$L$16"}</definedName>
    <definedName name="hjkj" localSheetId="11" hidden="1">{"'Sheet1'!$L$16"}</definedName>
    <definedName name="hjkj" localSheetId="13" hidden="1">{"'Sheet1'!$L$16"}</definedName>
    <definedName name="hjkj" localSheetId="16" hidden="1">{"'Sheet1'!$L$16"}</definedName>
    <definedName name="hjkj" localSheetId="21" hidden="1">{"'Sheet1'!$L$16"}</definedName>
    <definedName name="hjkj" localSheetId="18" hidden="1">{"'Sheet1'!$L$16"}</definedName>
    <definedName name="hjkj" localSheetId="19" hidden="1">{"'Sheet1'!$L$16"}</definedName>
    <definedName name="hjkj" localSheetId="20" hidden="1">{"'Sheet1'!$L$16"}</definedName>
    <definedName name="hjkj" localSheetId="22" hidden="1">{"'Sheet1'!$L$16"}</definedName>
    <definedName name="hjkj" localSheetId="24" hidden="1">{"'Sheet1'!$L$16"}</definedName>
    <definedName name="hjkj" localSheetId="28" hidden="1">{"'Sheet1'!$L$16"}</definedName>
    <definedName name="hjkj" localSheetId="14" hidden="1">{"'Sheet1'!$L$16"}</definedName>
    <definedName name="hjkj" hidden="1">{"'Sheet1'!$L$16"}</definedName>
    <definedName name="hjkk" localSheetId="12" hidden="1">{"'Sheet1'!$L$16"}</definedName>
    <definedName name="hjkk" localSheetId="11" hidden="1">{"'Sheet1'!$L$16"}</definedName>
    <definedName name="hjkk" localSheetId="13" hidden="1">{"'Sheet1'!$L$16"}</definedName>
    <definedName name="hjkk" localSheetId="16" hidden="1">{"'Sheet1'!$L$16"}</definedName>
    <definedName name="hjkk" localSheetId="21" hidden="1">{"'Sheet1'!$L$16"}</definedName>
    <definedName name="hjkk" localSheetId="18" hidden="1">{"'Sheet1'!$L$16"}</definedName>
    <definedName name="hjkk" localSheetId="19" hidden="1">{"'Sheet1'!$L$16"}</definedName>
    <definedName name="hjkk" localSheetId="20" hidden="1">{"'Sheet1'!$L$16"}</definedName>
    <definedName name="hjkk" localSheetId="22" hidden="1">{"'Sheet1'!$L$16"}</definedName>
    <definedName name="hjkk" localSheetId="24" hidden="1">{"'Sheet1'!$L$16"}</definedName>
    <definedName name="hjkk" localSheetId="28" hidden="1">{"'Sheet1'!$L$16"}</definedName>
    <definedName name="hjkk" localSheetId="14" hidden="1">{"'Sheet1'!$L$16"}</definedName>
    <definedName name="hjkk" hidden="1">{"'Sheet1'!$L$16"}</definedName>
    <definedName name="hjkkjh" hidden="1">#REF!</definedName>
    <definedName name="hjkkkk" localSheetId="12" hidden="1">{"'Sheet1'!$L$16"}</definedName>
    <definedName name="hjkkkk" localSheetId="11" hidden="1">{"'Sheet1'!$L$16"}</definedName>
    <definedName name="hjkkkk" localSheetId="13" hidden="1">{"'Sheet1'!$L$16"}</definedName>
    <definedName name="hjkkkk" localSheetId="16" hidden="1">{"'Sheet1'!$L$16"}</definedName>
    <definedName name="hjkkkk" localSheetId="21" hidden="1">{"'Sheet1'!$L$16"}</definedName>
    <definedName name="hjkkkk" localSheetId="18" hidden="1">{"'Sheet1'!$L$16"}</definedName>
    <definedName name="hjkkkk" localSheetId="19" hidden="1">{"'Sheet1'!$L$16"}</definedName>
    <definedName name="hjkkkk" localSheetId="20" hidden="1">{"'Sheet1'!$L$16"}</definedName>
    <definedName name="hjkkkk" localSheetId="22" hidden="1">{"'Sheet1'!$L$16"}</definedName>
    <definedName name="hjkkkk" localSheetId="24" hidden="1">{"'Sheet1'!$L$16"}</definedName>
    <definedName name="hjkkkk" localSheetId="28" hidden="1">{"'Sheet1'!$L$16"}</definedName>
    <definedName name="hjkkkk" localSheetId="14" hidden="1">{"'Sheet1'!$L$16"}</definedName>
    <definedName name="hjkkkk" hidden="1">{"'Sheet1'!$L$16"}</definedName>
    <definedName name="hjkl" hidden="1">#REF!</definedName>
    <definedName name="HJTHE" localSheetId="12" hidden="1">{"'Sheet1'!$L$16"}</definedName>
    <definedName name="HJTHE" localSheetId="11" hidden="1">{"'Sheet1'!$L$16"}</definedName>
    <definedName name="HJTHE" localSheetId="13" hidden="1">{"'Sheet1'!$L$16"}</definedName>
    <definedName name="HJTHE" localSheetId="16" hidden="1">{"'Sheet1'!$L$16"}</definedName>
    <definedName name="HJTHE" localSheetId="21" hidden="1">{"'Sheet1'!$L$16"}</definedName>
    <definedName name="HJTHE" localSheetId="18" hidden="1">{"'Sheet1'!$L$16"}</definedName>
    <definedName name="HJTHE" localSheetId="19" hidden="1">{"'Sheet1'!$L$16"}</definedName>
    <definedName name="HJTHE" localSheetId="20" hidden="1">{"'Sheet1'!$L$16"}</definedName>
    <definedName name="HJTHE" localSheetId="22" hidden="1">{"'Sheet1'!$L$16"}</definedName>
    <definedName name="HJTHE" localSheetId="24" hidden="1">{"'Sheet1'!$L$16"}</definedName>
    <definedName name="HJTHE" localSheetId="28" hidden="1">{"'Sheet1'!$L$16"}</definedName>
    <definedName name="HJTHE" localSheetId="14" hidden="1">{"'Sheet1'!$L$16"}</definedName>
    <definedName name="HJTHE" hidden="1">{"'Sheet1'!$L$16"}</definedName>
    <definedName name="hjy" localSheetId="12" hidden="1">{"'Break down'!$A$4"}</definedName>
    <definedName name="hjy" localSheetId="11" hidden="1">{"'Break down'!$A$4"}</definedName>
    <definedName name="hjy" localSheetId="13" hidden="1">{"'Break down'!$A$4"}</definedName>
    <definedName name="hjy" localSheetId="16" hidden="1">{"'Break down'!$A$4"}</definedName>
    <definedName name="hjy" localSheetId="21" hidden="1">{"'Break down'!$A$4"}</definedName>
    <definedName name="hjy" localSheetId="18" hidden="1">{"'Break down'!$A$4"}</definedName>
    <definedName name="hjy" localSheetId="19" hidden="1">{"'Break down'!$A$4"}</definedName>
    <definedName name="hjy" localSheetId="20" hidden="1">{"'Break down'!$A$4"}</definedName>
    <definedName name="hjy" localSheetId="22" hidden="1">{"'Break down'!$A$4"}</definedName>
    <definedName name="hjy" localSheetId="24" hidden="1">{"'Break down'!$A$4"}</definedName>
    <definedName name="hjy" localSheetId="28" hidden="1">{"'Break down'!$A$4"}</definedName>
    <definedName name="hjy" localSheetId="14" hidden="1">{"'Break down'!$A$4"}</definedName>
    <definedName name="hjy" hidden="1">{"'Break down'!$A$4"}</definedName>
    <definedName name="HK" localSheetId="12" hidden="1">{"Reader",#N/A,FALSE,"Summary";"Reader",#N/A,FALSE,"Buildup";"Reader",#N/A,FALSE,"Financials";"Reader",#N/A,FALSE,"Debt &amp; Other"}</definedName>
    <definedName name="HK" localSheetId="11" hidden="1">{"Reader",#N/A,FALSE,"Summary";"Reader",#N/A,FALSE,"Buildup";"Reader",#N/A,FALSE,"Financials";"Reader",#N/A,FALSE,"Debt &amp; Other"}</definedName>
    <definedName name="HK" localSheetId="13" hidden="1">{"Reader",#N/A,FALSE,"Summary";"Reader",#N/A,FALSE,"Buildup";"Reader",#N/A,FALSE,"Financials";"Reader",#N/A,FALSE,"Debt &amp; Other"}</definedName>
    <definedName name="HK" localSheetId="16" hidden="1">{"Reader",#N/A,FALSE,"Summary";"Reader",#N/A,FALSE,"Buildup";"Reader",#N/A,FALSE,"Financials";"Reader",#N/A,FALSE,"Debt &amp; Other"}</definedName>
    <definedName name="HK" localSheetId="21" hidden="1">{"Reader",#N/A,FALSE,"Summary";"Reader",#N/A,FALSE,"Buildup";"Reader",#N/A,FALSE,"Financials";"Reader",#N/A,FALSE,"Debt &amp; Other"}</definedName>
    <definedName name="HK" localSheetId="18" hidden="1">{"Reader",#N/A,FALSE,"Summary";"Reader",#N/A,FALSE,"Buildup";"Reader",#N/A,FALSE,"Financials";"Reader",#N/A,FALSE,"Debt &amp; Other"}</definedName>
    <definedName name="HK" localSheetId="19" hidden="1">{"Reader",#N/A,FALSE,"Summary";"Reader",#N/A,FALSE,"Buildup";"Reader",#N/A,FALSE,"Financials";"Reader",#N/A,FALSE,"Debt &amp; Other"}</definedName>
    <definedName name="HK" localSheetId="20" hidden="1">{"Reader",#N/A,FALSE,"Summary";"Reader",#N/A,FALSE,"Buildup";"Reader",#N/A,FALSE,"Financials";"Reader",#N/A,FALSE,"Debt &amp; Other"}</definedName>
    <definedName name="HK" localSheetId="22" hidden="1">{"Reader",#N/A,FALSE,"Summary";"Reader",#N/A,FALSE,"Buildup";"Reader",#N/A,FALSE,"Financials";"Reader",#N/A,FALSE,"Debt &amp; Other"}</definedName>
    <definedName name="HK" localSheetId="24" hidden="1">{"Reader",#N/A,FALSE,"Summary";"Reader",#N/A,FALSE,"Buildup";"Reader",#N/A,FALSE,"Financials";"Reader",#N/A,FALSE,"Debt &amp; Other"}</definedName>
    <definedName name="HK" localSheetId="28" hidden="1">{"Reader",#N/A,FALSE,"Summary";"Reader",#N/A,FALSE,"Buildup";"Reader",#N/A,FALSE,"Financials";"Reader",#N/A,FALSE,"Debt &amp; Other"}</definedName>
    <definedName name="HK" localSheetId="14" hidden="1">{"Reader",#N/A,FALSE,"Summary";"Reader",#N/A,FALSE,"Buildup";"Reader",#N/A,FALSE,"Financials";"Reader",#N/A,FALSE,"Debt &amp; Other"}</definedName>
    <definedName name="HK" hidden="1">{"Reader",#N/A,FALSE,"Summary";"Reader",#N/A,FALSE,"Buildup";"Reader",#N/A,FALSE,"Financials";"Reader",#N/A,FALSE,"Debt &amp; Other"}</definedName>
    <definedName name="hka" localSheetId="12" hidden="1">{"Reader",#N/A,FALSE,"Summary";"Reader",#N/A,FALSE,"Buildup";"Reader",#N/A,FALSE,"Financials";"Reader",#N/A,FALSE,"Debt &amp; Other"}</definedName>
    <definedName name="hka" localSheetId="11" hidden="1">{"Reader",#N/A,FALSE,"Summary";"Reader",#N/A,FALSE,"Buildup";"Reader",#N/A,FALSE,"Financials";"Reader",#N/A,FALSE,"Debt &amp; Other"}</definedName>
    <definedName name="hka" localSheetId="13" hidden="1">{"Reader",#N/A,FALSE,"Summary";"Reader",#N/A,FALSE,"Buildup";"Reader",#N/A,FALSE,"Financials";"Reader",#N/A,FALSE,"Debt &amp; Other"}</definedName>
    <definedName name="hka" localSheetId="16" hidden="1">{"Reader",#N/A,FALSE,"Summary";"Reader",#N/A,FALSE,"Buildup";"Reader",#N/A,FALSE,"Financials";"Reader",#N/A,FALSE,"Debt &amp; Other"}</definedName>
    <definedName name="hka" localSheetId="21" hidden="1">{"Reader",#N/A,FALSE,"Summary";"Reader",#N/A,FALSE,"Buildup";"Reader",#N/A,FALSE,"Financials";"Reader",#N/A,FALSE,"Debt &amp; Other"}</definedName>
    <definedName name="hka" localSheetId="18" hidden="1">{"Reader",#N/A,FALSE,"Summary";"Reader",#N/A,FALSE,"Buildup";"Reader",#N/A,FALSE,"Financials";"Reader",#N/A,FALSE,"Debt &amp; Other"}</definedName>
    <definedName name="hka" localSheetId="19" hidden="1">{"Reader",#N/A,FALSE,"Summary";"Reader",#N/A,FALSE,"Buildup";"Reader",#N/A,FALSE,"Financials";"Reader",#N/A,FALSE,"Debt &amp; Other"}</definedName>
    <definedName name="hka" localSheetId="20" hidden="1">{"Reader",#N/A,FALSE,"Summary";"Reader",#N/A,FALSE,"Buildup";"Reader",#N/A,FALSE,"Financials";"Reader",#N/A,FALSE,"Debt &amp; Other"}</definedName>
    <definedName name="hka" localSheetId="22" hidden="1">{"Reader",#N/A,FALSE,"Summary";"Reader",#N/A,FALSE,"Buildup";"Reader",#N/A,FALSE,"Financials";"Reader",#N/A,FALSE,"Debt &amp; Other"}</definedName>
    <definedName name="hka" localSheetId="24" hidden="1">{"Reader",#N/A,FALSE,"Summary";"Reader",#N/A,FALSE,"Buildup";"Reader",#N/A,FALSE,"Financials";"Reader",#N/A,FALSE,"Debt &amp; Other"}</definedName>
    <definedName name="hka" localSheetId="28" hidden="1">{"Reader",#N/A,FALSE,"Summary";"Reader",#N/A,FALSE,"Buildup";"Reader",#N/A,FALSE,"Financials";"Reader",#N/A,FALSE,"Debt &amp; Other"}</definedName>
    <definedName name="hka" localSheetId="14" hidden="1">{"Reader",#N/A,FALSE,"Summary";"Reader",#N/A,FALSE,"Buildup";"Reader",#N/A,FALSE,"Financials";"Reader",#N/A,FALSE,"Debt &amp; Other"}</definedName>
    <definedName name="hka" hidden="1">{"Reader",#N/A,FALSE,"Summary";"Reader",#N/A,FALSE,"Buildup";"Reader",#N/A,FALSE,"Financials";"Reader",#N/A,FALSE,"Debt &amp; Other"}</definedName>
    <definedName name="hkj" localSheetId="12" hidden="1">{#N/A,#N/A,FALSE,"혼합골재"}</definedName>
    <definedName name="hkj" localSheetId="11" hidden="1">{#N/A,#N/A,FALSE,"혼합골재"}</definedName>
    <definedName name="hkj" localSheetId="13" hidden="1">{#N/A,#N/A,FALSE,"혼합골재"}</definedName>
    <definedName name="hkj" localSheetId="16" hidden="1">{#N/A,#N/A,FALSE,"혼합골재"}</definedName>
    <definedName name="hkj" localSheetId="21" hidden="1">{#N/A,#N/A,FALSE,"혼합골재"}</definedName>
    <definedName name="hkj" localSheetId="18" hidden="1">{#N/A,#N/A,FALSE,"혼합골재"}</definedName>
    <definedName name="hkj" localSheetId="19" hidden="1">{#N/A,#N/A,FALSE,"혼합골재"}</definedName>
    <definedName name="hkj" localSheetId="20" hidden="1">{#N/A,#N/A,FALSE,"혼합골재"}</definedName>
    <definedName name="hkj" localSheetId="22" hidden="1">{#N/A,#N/A,FALSE,"혼합골재"}</definedName>
    <definedName name="hkj" localSheetId="24" hidden="1">{#N/A,#N/A,FALSE,"혼합골재"}</definedName>
    <definedName name="hkj" localSheetId="28" hidden="1">{#N/A,#N/A,FALSE,"혼합골재"}</definedName>
    <definedName name="hkj" localSheetId="14" hidden="1">{#N/A,#N/A,FALSE,"혼합골재"}</definedName>
    <definedName name="hkj" hidden="1">{#N/A,#N/A,FALSE,"혼합골재"}</definedName>
    <definedName name="HKJHJ"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12" hidden="1">{"'Sheet1'!$L$16"}</definedName>
    <definedName name="hkjlj" localSheetId="11" hidden="1">{"'Sheet1'!$L$16"}</definedName>
    <definedName name="hkjlj" localSheetId="13" hidden="1">{"'Sheet1'!$L$16"}</definedName>
    <definedName name="hkjlj" localSheetId="16" hidden="1">{"'Sheet1'!$L$16"}</definedName>
    <definedName name="hkjlj" localSheetId="21" hidden="1">{"'Sheet1'!$L$16"}</definedName>
    <definedName name="hkjlj" localSheetId="18" hidden="1">{"'Sheet1'!$L$16"}</definedName>
    <definedName name="hkjlj" localSheetId="19" hidden="1">{"'Sheet1'!$L$16"}</definedName>
    <definedName name="hkjlj" localSheetId="20" hidden="1">{"'Sheet1'!$L$16"}</definedName>
    <definedName name="hkjlj" localSheetId="22" hidden="1">{"'Sheet1'!$L$16"}</definedName>
    <definedName name="hkjlj" localSheetId="24" hidden="1">{"'Sheet1'!$L$16"}</definedName>
    <definedName name="hkjlj" localSheetId="28" hidden="1">{"'Sheet1'!$L$16"}</definedName>
    <definedName name="hkjlj" localSheetId="14" hidden="1">{"'Sheet1'!$L$16"}</definedName>
    <definedName name="hkjlj" hidden="1">{"'Sheet1'!$L$16"}</definedName>
    <definedName name="hkkhj" hidden="1">#REF!</definedName>
    <definedName name="hkkkfd" localSheetId="12" hidden="1">{"'Sheet1'!$L$16"}</definedName>
    <definedName name="hkkkfd" localSheetId="11" hidden="1">{"'Sheet1'!$L$16"}</definedName>
    <definedName name="hkkkfd" localSheetId="13" hidden="1">{"'Sheet1'!$L$16"}</definedName>
    <definedName name="hkkkfd" localSheetId="16" hidden="1">{"'Sheet1'!$L$16"}</definedName>
    <definedName name="hkkkfd" localSheetId="21" hidden="1">{"'Sheet1'!$L$16"}</definedName>
    <definedName name="hkkkfd" localSheetId="18" hidden="1">{"'Sheet1'!$L$16"}</definedName>
    <definedName name="hkkkfd" localSheetId="19" hidden="1">{"'Sheet1'!$L$16"}</definedName>
    <definedName name="hkkkfd" localSheetId="20" hidden="1">{"'Sheet1'!$L$16"}</definedName>
    <definedName name="hkkkfd" localSheetId="22" hidden="1">{"'Sheet1'!$L$16"}</definedName>
    <definedName name="hkkkfd" localSheetId="24" hidden="1">{"'Sheet1'!$L$16"}</definedName>
    <definedName name="hkkkfd" localSheetId="28" hidden="1">{"'Sheet1'!$L$16"}</definedName>
    <definedName name="hkkkfd" localSheetId="14" hidden="1">{"'Sheet1'!$L$16"}</definedName>
    <definedName name="hkkkfd" hidden="1">{"'Sheet1'!$L$16"}</definedName>
    <definedName name="Hkl">#REF!</definedName>
    <definedName name="hklhj" localSheetId="12" hidden="1">{"'Sheet1'!$L$16"}</definedName>
    <definedName name="hklhj" localSheetId="11" hidden="1">{"'Sheet1'!$L$16"}</definedName>
    <definedName name="hklhj" localSheetId="13" hidden="1">{"'Sheet1'!$L$16"}</definedName>
    <definedName name="hklhj" localSheetId="16" hidden="1">{"'Sheet1'!$L$16"}</definedName>
    <definedName name="hklhj" localSheetId="21" hidden="1">{"'Sheet1'!$L$16"}</definedName>
    <definedName name="hklhj" localSheetId="18" hidden="1">{"'Sheet1'!$L$16"}</definedName>
    <definedName name="hklhj" localSheetId="19" hidden="1">{"'Sheet1'!$L$16"}</definedName>
    <definedName name="hklhj" localSheetId="20" hidden="1">{"'Sheet1'!$L$16"}</definedName>
    <definedName name="hklhj" localSheetId="22" hidden="1">{"'Sheet1'!$L$16"}</definedName>
    <definedName name="hklhj" localSheetId="24" hidden="1">{"'Sheet1'!$L$16"}</definedName>
    <definedName name="hklhj" localSheetId="28" hidden="1">{"'Sheet1'!$L$16"}</definedName>
    <definedName name="hklhj" localSheetId="14" hidden="1">{"'Sheet1'!$L$16"}</definedName>
    <definedName name="hklhj" hidden="1">{"'Sheet1'!$L$16"}</definedName>
    <definedName name="hkwfihrwegt" localSheetId="12" hidden="1">{"'Sheet1'!$L$16"}</definedName>
    <definedName name="hkwfihrwegt" localSheetId="11" hidden="1">{"'Sheet1'!$L$16"}</definedName>
    <definedName name="hkwfihrwegt" localSheetId="13" hidden="1">{"'Sheet1'!$L$16"}</definedName>
    <definedName name="hkwfihrwegt" localSheetId="16" hidden="1">{"'Sheet1'!$L$16"}</definedName>
    <definedName name="hkwfihrwegt" localSheetId="21" hidden="1">{"'Sheet1'!$L$16"}</definedName>
    <definedName name="hkwfihrwegt" localSheetId="18" hidden="1">{"'Sheet1'!$L$16"}</definedName>
    <definedName name="hkwfihrwegt" localSheetId="19" hidden="1">{"'Sheet1'!$L$16"}</definedName>
    <definedName name="hkwfihrwegt" localSheetId="20" hidden="1">{"'Sheet1'!$L$16"}</definedName>
    <definedName name="hkwfihrwegt" localSheetId="22" hidden="1">{"'Sheet1'!$L$16"}</definedName>
    <definedName name="hkwfihrwegt" localSheetId="24" hidden="1">{"'Sheet1'!$L$16"}</definedName>
    <definedName name="hkwfihrwegt" localSheetId="28" hidden="1">{"'Sheet1'!$L$16"}</definedName>
    <definedName name="hkwfihrwegt" localSheetId="14" hidden="1">{"'Sheet1'!$L$16"}</definedName>
    <definedName name="hkwfihrwegt" hidden="1">{"'Sheet1'!$L$16"}</definedName>
    <definedName name="hllgljl" localSheetId="12" hidden="1">{"'Sheet1'!$L$16"}</definedName>
    <definedName name="hllgljl" localSheetId="11" hidden="1">{"'Sheet1'!$L$16"}</definedName>
    <definedName name="hllgljl" localSheetId="13" hidden="1">{"'Sheet1'!$L$16"}</definedName>
    <definedName name="hllgljl" localSheetId="16" hidden="1">{"'Sheet1'!$L$16"}</definedName>
    <definedName name="hllgljl" localSheetId="21" hidden="1">{"'Sheet1'!$L$16"}</definedName>
    <definedName name="hllgljl" localSheetId="18" hidden="1">{"'Sheet1'!$L$16"}</definedName>
    <definedName name="hllgljl" localSheetId="19" hidden="1">{"'Sheet1'!$L$16"}</definedName>
    <definedName name="hllgljl" localSheetId="20" hidden="1">{"'Sheet1'!$L$16"}</definedName>
    <definedName name="hllgljl" localSheetId="22" hidden="1">{"'Sheet1'!$L$16"}</definedName>
    <definedName name="hllgljl" localSheetId="24" hidden="1">{"'Sheet1'!$L$16"}</definedName>
    <definedName name="hllgljl" localSheetId="28" hidden="1">{"'Sheet1'!$L$16"}</definedName>
    <definedName name="hllgljl" localSheetId="14" hidden="1">{"'Sheet1'!$L$16"}</definedName>
    <definedName name="hllgljl" hidden="1">{"'Sheet1'!$L$16"}</definedName>
    <definedName name="hlo" hidden="1">#REF!</definedName>
    <definedName name="HMFDFG" localSheetId="12" hidden="1">{"'Sheet1'!$L$16"}</definedName>
    <definedName name="HMFDFG" localSheetId="11" hidden="1">{"'Sheet1'!$L$16"}</definedName>
    <definedName name="HMFDFG" localSheetId="13" hidden="1">{"'Sheet1'!$L$16"}</definedName>
    <definedName name="HMFDFG" localSheetId="16" hidden="1">{"'Sheet1'!$L$16"}</definedName>
    <definedName name="HMFDFG" localSheetId="21" hidden="1">{"'Sheet1'!$L$16"}</definedName>
    <definedName name="HMFDFG" localSheetId="18" hidden="1">{"'Sheet1'!$L$16"}</definedName>
    <definedName name="HMFDFG" localSheetId="19" hidden="1">{"'Sheet1'!$L$16"}</definedName>
    <definedName name="HMFDFG" localSheetId="20" hidden="1">{"'Sheet1'!$L$16"}</definedName>
    <definedName name="HMFDFG" localSheetId="22" hidden="1">{"'Sheet1'!$L$16"}</definedName>
    <definedName name="HMFDFG" localSheetId="24" hidden="1">{"'Sheet1'!$L$16"}</definedName>
    <definedName name="HMFDFG" localSheetId="28" hidden="1">{"'Sheet1'!$L$16"}</definedName>
    <definedName name="HMFDFG" localSheetId="14" hidden="1">{"'Sheet1'!$L$16"}</definedName>
    <definedName name="HMFDFG" hidden="1">{"'Sheet1'!$L$16"}</definedName>
    <definedName name="HMFGMFG" localSheetId="12" hidden="1">{"'Sheet1'!$L$16"}</definedName>
    <definedName name="HMFGMFG" localSheetId="11" hidden="1">{"'Sheet1'!$L$16"}</definedName>
    <definedName name="HMFGMFG" localSheetId="13" hidden="1">{"'Sheet1'!$L$16"}</definedName>
    <definedName name="HMFGMFG" localSheetId="16" hidden="1">{"'Sheet1'!$L$16"}</definedName>
    <definedName name="HMFGMFG" localSheetId="21" hidden="1">{"'Sheet1'!$L$16"}</definedName>
    <definedName name="HMFGMFG" localSheetId="18" hidden="1">{"'Sheet1'!$L$16"}</definedName>
    <definedName name="HMFGMFG" localSheetId="19" hidden="1">{"'Sheet1'!$L$16"}</definedName>
    <definedName name="HMFGMFG" localSheetId="20" hidden="1">{"'Sheet1'!$L$16"}</definedName>
    <definedName name="HMFGMFG" localSheetId="22" hidden="1">{"'Sheet1'!$L$16"}</definedName>
    <definedName name="HMFGMFG" localSheetId="24" hidden="1">{"'Sheet1'!$L$16"}</definedName>
    <definedName name="HMFGMFG" localSheetId="28" hidden="1">{"'Sheet1'!$L$16"}</definedName>
    <definedName name="HMFGMFG" localSheetId="14" hidden="1">{"'Sheet1'!$L$16"}</definedName>
    <definedName name="HMFGMFG" hidden="1">{"'Sheet1'!$L$16"}</definedName>
    <definedName name="hmghc" hidden="1">#REF!</definedName>
    <definedName name="hmhmh" hidden="1">#REF!</definedName>
    <definedName name="hn.ExtDb" hidden="1">FALSE</definedName>
    <definedName name="hn.ModelType" hidden="1">"DEAL"</definedName>
    <definedName name="hn.ModelVersion" hidden="1">1</definedName>
    <definedName name="hn.NoUpload" hidden="1">0</definedName>
    <definedName name="hnmdh" hidden="1">#REF!</definedName>
    <definedName name="ho" localSheetId="12" hidden="1">{"'Sheet1'!$L$16"}</definedName>
    <definedName name="ho" localSheetId="11" hidden="1">{"'Sheet1'!$L$16"}</definedName>
    <definedName name="ho" localSheetId="13" hidden="1">{"'Sheet1'!$L$16"}</definedName>
    <definedName name="ho" localSheetId="16" hidden="1">{"'Sheet1'!$L$16"}</definedName>
    <definedName name="ho" localSheetId="21" hidden="1">{"'Sheet1'!$L$16"}</definedName>
    <definedName name="ho" localSheetId="18" hidden="1">{"'Sheet1'!$L$16"}</definedName>
    <definedName name="ho" localSheetId="19" hidden="1">{"'Sheet1'!$L$16"}</definedName>
    <definedName name="ho" localSheetId="20" hidden="1">{"'Sheet1'!$L$16"}</definedName>
    <definedName name="ho" localSheetId="22" hidden="1">{"'Sheet1'!$L$16"}</definedName>
    <definedName name="ho" localSheetId="24" hidden="1">{"'Sheet1'!$L$16"}</definedName>
    <definedName name="ho" localSheetId="28" hidden="1">{"'Sheet1'!$L$16"}</definedName>
    <definedName name="ho" localSheetId="14" hidden="1">{"'Sheet1'!$L$16"}</definedName>
    <definedName name="ho" hidden="1">{"'Sheet1'!$L$16"}</definedName>
    <definedName name="hoa" localSheetId="12" hidden="1">{"'Sheet1'!$L$16"}</definedName>
    <definedName name="hoa" localSheetId="11" hidden="1">{"'Sheet1'!$L$16"}</definedName>
    <definedName name="hoa" localSheetId="13" hidden="1">{"'Sheet1'!$L$16"}</definedName>
    <definedName name="hoa" localSheetId="16" hidden="1">{"'Sheet1'!$L$16"}</definedName>
    <definedName name="hoa" localSheetId="21" hidden="1">{"'Sheet1'!$L$16"}</definedName>
    <definedName name="hoa" localSheetId="18" hidden="1">{"'Sheet1'!$L$16"}</definedName>
    <definedName name="hoa" localSheetId="19" hidden="1">{"'Sheet1'!$L$16"}</definedName>
    <definedName name="hoa" localSheetId="20" hidden="1">{"'Sheet1'!$L$16"}</definedName>
    <definedName name="hoa" localSheetId="22" hidden="1">{"'Sheet1'!$L$16"}</definedName>
    <definedName name="hoa" localSheetId="24" hidden="1">{"'Sheet1'!$L$16"}</definedName>
    <definedName name="hoa" localSheetId="28" hidden="1">{"'Sheet1'!$L$16"}</definedName>
    <definedName name="hoa" localSheetId="14" hidden="1">{"'Sheet1'!$L$16"}</definedName>
    <definedName name="hoa" hidden="1">{"'Sheet1'!$L$16"}</definedName>
    <definedName name="hoan" localSheetId="12" hidden="1">{"'Sheet1'!$L$16"}</definedName>
    <definedName name="hoan" localSheetId="11" hidden="1">{"'Sheet1'!$L$16"}</definedName>
    <definedName name="hoan" localSheetId="13" hidden="1">{"'Sheet1'!$L$16"}</definedName>
    <definedName name="hoan" localSheetId="16" hidden="1">{"'Sheet1'!$L$16"}</definedName>
    <definedName name="hoan" localSheetId="21" hidden="1">{"'Sheet1'!$L$16"}</definedName>
    <definedName name="hoan" localSheetId="18" hidden="1">{"'Sheet1'!$L$16"}</definedName>
    <definedName name="hoan" localSheetId="19" hidden="1">{"'Sheet1'!$L$16"}</definedName>
    <definedName name="hoan" localSheetId="20" hidden="1">{"'Sheet1'!$L$16"}</definedName>
    <definedName name="hoan" localSheetId="22" hidden="1">{"'Sheet1'!$L$16"}</definedName>
    <definedName name="hoan" localSheetId="24" hidden="1">{"'Sheet1'!$L$16"}</definedName>
    <definedName name="hoan" localSheetId="28" hidden="1">{"'Sheet1'!$L$16"}</definedName>
    <definedName name="hoan" localSheetId="14" hidden="1">{"'Sheet1'!$L$16"}</definedName>
    <definedName name="hoan" hidden="1">{"'Sheet1'!$L$16"}</definedName>
    <definedName name="hoan1" localSheetId="12" hidden="1">{"'Sheet1'!$L$16"}</definedName>
    <definedName name="hoan1" localSheetId="11" hidden="1">{"'Sheet1'!$L$16"}</definedName>
    <definedName name="hoan1" localSheetId="13" hidden="1">{"'Sheet1'!$L$16"}</definedName>
    <definedName name="hoan1" localSheetId="16" hidden="1">{"'Sheet1'!$L$16"}</definedName>
    <definedName name="hoan1" localSheetId="21" hidden="1">{"'Sheet1'!$L$16"}</definedName>
    <definedName name="hoan1" localSheetId="18" hidden="1">{"'Sheet1'!$L$16"}</definedName>
    <definedName name="hoan1" localSheetId="19" hidden="1">{"'Sheet1'!$L$16"}</definedName>
    <definedName name="hoan1" localSheetId="20" hidden="1">{"'Sheet1'!$L$16"}</definedName>
    <definedName name="hoan1" localSheetId="22" hidden="1">{"'Sheet1'!$L$16"}</definedName>
    <definedName name="hoan1" localSheetId="24" hidden="1">{"'Sheet1'!$L$16"}</definedName>
    <definedName name="hoan1" localSheetId="28" hidden="1">{"'Sheet1'!$L$16"}</definedName>
    <definedName name="hoan1" localSheetId="14" hidden="1">{"'Sheet1'!$L$16"}</definedName>
    <definedName name="hoan1" hidden="1">{"'Sheet1'!$L$16"}</definedName>
    <definedName name="Hoang" localSheetId="12" hidden="1">{"'Sheet1'!$L$16"}</definedName>
    <definedName name="Hoang" localSheetId="11" hidden="1">{"'Sheet1'!$L$16"}</definedName>
    <definedName name="Hoang" localSheetId="13" hidden="1">{"'Sheet1'!$L$16"}</definedName>
    <definedName name="Hoang" localSheetId="16" hidden="1">{"'Sheet1'!$L$16"}</definedName>
    <definedName name="Hoang" localSheetId="21" hidden="1">{"'Sheet1'!$L$16"}</definedName>
    <definedName name="Hoang" localSheetId="18" hidden="1">{"'Sheet1'!$L$16"}</definedName>
    <definedName name="Hoang" localSheetId="19" hidden="1">{"'Sheet1'!$L$16"}</definedName>
    <definedName name="Hoang" localSheetId="20" hidden="1">{"'Sheet1'!$L$16"}</definedName>
    <definedName name="Hoang" localSheetId="22" hidden="1">{"'Sheet1'!$L$16"}</definedName>
    <definedName name="Hoang" localSheetId="24" hidden="1">{"'Sheet1'!$L$16"}</definedName>
    <definedName name="Hoang" localSheetId="28" hidden="1">{"'Sheet1'!$L$16"}</definedName>
    <definedName name="Hoang" localSheetId="14" hidden="1">{"'Sheet1'!$L$16"}</definedName>
    <definedName name="Hoang" hidden="1">{"'Sheet1'!$L$16"}</definedName>
    <definedName name="hoanthien" hidden="1">#REF!</definedName>
    <definedName name="hoc">55000</definedName>
    <definedName name="hoe" localSheetId="12" hidden="1">{#N/A,#N/A,FALSE,"Chi tiÆt"}</definedName>
    <definedName name="hoe" localSheetId="11" hidden="1">{#N/A,#N/A,FALSE,"Chi tiÆt"}</definedName>
    <definedName name="hoe" localSheetId="13" hidden="1">{#N/A,#N/A,FALSE,"Chi tiÆt"}</definedName>
    <definedName name="hoe" localSheetId="16" hidden="1">{#N/A,#N/A,FALSE,"Chi tiÆt"}</definedName>
    <definedName name="hoe" localSheetId="21" hidden="1">{#N/A,#N/A,FALSE,"Chi tiÆt"}</definedName>
    <definedName name="hoe" localSheetId="18" hidden="1">{#N/A,#N/A,FALSE,"Chi tiÆt"}</definedName>
    <definedName name="hoe" localSheetId="19" hidden="1">{#N/A,#N/A,FALSE,"Chi tiÆt"}</definedName>
    <definedName name="hoe" localSheetId="20" hidden="1">{#N/A,#N/A,FALSE,"Chi tiÆt"}</definedName>
    <definedName name="hoe" localSheetId="22" hidden="1">{#N/A,#N/A,FALSE,"Chi tiÆt"}</definedName>
    <definedName name="hoe" localSheetId="24" hidden="1">{#N/A,#N/A,FALSE,"Chi tiÆt"}</definedName>
    <definedName name="hoe" localSheetId="28" hidden="1">{#N/A,#N/A,FALSE,"Chi tiÆt"}</definedName>
    <definedName name="hoe" localSheetId="14" hidden="1">{#N/A,#N/A,FALSE,"Chi tiÆt"}</definedName>
    <definedName name="hoe" hidden="1">{#N/A,#N/A,FALSE,"Chi tiÆt"}</definedName>
    <definedName name="hoh" localSheetId="12" hidden="1">{#N/A,#N/A,FALSE,"Chi tiÆt"}</definedName>
    <definedName name="hoh" localSheetId="11" hidden="1">{#N/A,#N/A,FALSE,"Chi tiÆt"}</definedName>
    <definedName name="hoh" localSheetId="13" hidden="1">{#N/A,#N/A,FALSE,"Chi tiÆt"}</definedName>
    <definedName name="hoh" localSheetId="16" hidden="1">{#N/A,#N/A,FALSE,"Chi tiÆt"}</definedName>
    <definedName name="hoh" localSheetId="21" hidden="1">{#N/A,#N/A,FALSE,"Chi tiÆt"}</definedName>
    <definedName name="hoh" localSheetId="18" hidden="1">{#N/A,#N/A,FALSE,"Chi tiÆt"}</definedName>
    <definedName name="hoh" localSheetId="19" hidden="1">{#N/A,#N/A,FALSE,"Chi tiÆt"}</definedName>
    <definedName name="hoh" localSheetId="20" hidden="1">{#N/A,#N/A,FALSE,"Chi tiÆt"}</definedName>
    <definedName name="hoh" localSheetId="22" hidden="1">{#N/A,#N/A,FALSE,"Chi tiÆt"}</definedName>
    <definedName name="hoh" localSheetId="24" hidden="1">{#N/A,#N/A,FALSE,"Chi tiÆt"}</definedName>
    <definedName name="hoh" localSheetId="28" hidden="1">{#N/A,#N/A,FALSE,"Chi tiÆt"}</definedName>
    <definedName name="hoh" localSheetId="14" hidden="1">{#N/A,#N/A,FALSE,"Chi tiÆt"}</definedName>
    <definedName name="hoh" hidden="1">{#N/A,#N/A,FALSE,"Chi tiÆt"}</definedName>
    <definedName name="hoi" localSheetId="12" hidden="1">{0}</definedName>
    <definedName name="hoi" localSheetId="11" hidden="1">{0}</definedName>
    <definedName name="hoi" localSheetId="13" hidden="1">{0}</definedName>
    <definedName name="hoi" localSheetId="16" hidden="1">{0}</definedName>
    <definedName name="hoi" localSheetId="21" hidden="1">{0}</definedName>
    <definedName name="hoi" localSheetId="18" hidden="1">{0}</definedName>
    <definedName name="hoi" localSheetId="19" hidden="1">{0}</definedName>
    <definedName name="hoi" localSheetId="20" hidden="1">{0}</definedName>
    <definedName name="hoi" localSheetId="22" hidden="1">{0}</definedName>
    <definedName name="hoi" localSheetId="24" hidden="1">{0}</definedName>
    <definedName name="hoi" localSheetId="28" hidden="1">{0}</definedName>
    <definedName name="hoi" localSheetId="14" hidden="1">{0}</definedName>
    <definedName name="hoi" hidden="1">{0}</definedName>
    <definedName name="hoinoihoa">#REF!</definedName>
    <definedName name="hoinoihoaEH">#REF!</definedName>
    <definedName name="HOIST기초" localSheetId="12" hidden="1">{#N/A,#N/A,FALSE,"물량산출"}</definedName>
    <definedName name="HOIST기초" localSheetId="11" hidden="1">{#N/A,#N/A,FALSE,"물량산출"}</definedName>
    <definedName name="HOIST기초" localSheetId="13" hidden="1">{#N/A,#N/A,FALSE,"물량산출"}</definedName>
    <definedName name="HOIST기초" localSheetId="16" hidden="1">{#N/A,#N/A,FALSE,"물량산출"}</definedName>
    <definedName name="HOIST기초" localSheetId="21" hidden="1">{#N/A,#N/A,FALSE,"물량산출"}</definedName>
    <definedName name="HOIST기초" localSheetId="18" hidden="1">{#N/A,#N/A,FALSE,"물량산출"}</definedName>
    <definedName name="HOIST기초" localSheetId="19" hidden="1">{#N/A,#N/A,FALSE,"물량산출"}</definedName>
    <definedName name="HOIST기초" localSheetId="20" hidden="1">{#N/A,#N/A,FALSE,"물량산출"}</definedName>
    <definedName name="HOIST기초" localSheetId="22" hidden="1">{#N/A,#N/A,FALSE,"물량산출"}</definedName>
    <definedName name="HOIST기초" localSheetId="24" hidden="1">{#N/A,#N/A,FALSE,"물량산출"}</definedName>
    <definedName name="HOIST기초" localSheetId="28" hidden="1">{#N/A,#N/A,FALSE,"물량산출"}</definedName>
    <definedName name="HOIST기초" localSheetId="14" hidden="1">{#N/A,#N/A,FALSE,"물량산출"}</definedName>
    <definedName name="HOIST기초" hidden="1">{#N/A,#N/A,FALSE,"물량산출"}</definedName>
    <definedName name="Hollow">#REF!</definedName>
    <definedName name="HOME_MANP">#REF!</definedName>
    <definedName name="HOMEOFFICE_COST">#REF!</definedName>
    <definedName name="hong" localSheetId="12" hidden="1">{"'Sheet1'!$L$16"}</definedName>
    <definedName name="hong" localSheetId="11" hidden="1">{"'Sheet1'!$L$16"}</definedName>
    <definedName name="hong" localSheetId="13" hidden="1">{"'Sheet1'!$L$16"}</definedName>
    <definedName name="hong" localSheetId="16" hidden="1">{"'Sheet1'!$L$16"}</definedName>
    <definedName name="hong" localSheetId="21" hidden="1">{"'Sheet1'!$L$16"}</definedName>
    <definedName name="hong" localSheetId="18" hidden="1">{"'Sheet1'!$L$16"}</definedName>
    <definedName name="hong" localSheetId="19" hidden="1">{"'Sheet1'!$L$16"}</definedName>
    <definedName name="hong" localSheetId="20" hidden="1">{"'Sheet1'!$L$16"}</definedName>
    <definedName name="hong" localSheetId="22" hidden="1">{"'Sheet1'!$L$16"}</definedName>
    <definedName name="hong" localSheetId="24" hidden="1">{"'Sheet1'!$L$16"}</definedName>
    <definedName name="hong" localSheetId="28" hidden="1">{"'Sheet1'!$L$16"}</definedName>
    <definedName name="hong" localSheetId="14" hidden="1">{"'Sheet1'!$L$16"}</definedName>
    <definedName name="hong" hidden="1">{"'Sheet1'!$L$16"}</definedName>
    <definedName name="HOO" localSheetId="12" hidden="1">{#N/A,#N/A,FALSE,"Chi tiÆt"}</definedName>
    <definedName name="HOO" localSheetId="11" hidden="1">{#N/A,#N/A,FALSE,"Chi tiÆt"}</definedName>
    <definedName name="HOO" localSheetId="13" hidden="1">{#N/A,#N/A,FALSE,"Chi tiÆt"}</definedName>
    <definedName name="HOO" localSheetId="16" hidden="1">{#N/A,#N/A,FALSE,"Chi tiÆt"}</definedName>
    <definedName name="HOO" localSheetId="21" hidden="1">{#N/A,#N/A,FALSE,"Chi tiÆt"}</definedName>
    <definedName name="HOO" localSheetId="18" hidden="1">{#N/A,#N/A,FALSE,"Chi tiÆt"}</definedName>
    <definedName name="HOO" localSheetId="19" hidden="1">{#N/A,#N/A,FALSE,"Chi tiÆt"}</definedName>
    <definedName name="HOO" localSheetId="20" hidden="1">{#N/A,#N/A,FALSE,"Chi tiÆt"}</definedName>
    <definedName name="HOO" localSheetId="22" hidden="1">{#N/A,#N/A,FALSE,"Chi tiÆt"}</definedName>
    <definedName name="HOO" localSheetId="24" hidden="1">{#N/A,#N/A,FALSE,"Chi tiÆt"}</definedName>
    <definedName name="HOO" localSheetId="28" hidden="1">{#N/A,#N/A,FALSE,"Chi tiÆt"}</definedName>
    <definedName name="HOO" localSheetId="14" hidden="1">{#N/A,#N/A,FALSE,"Chi tiÆt"}</definedName>
    <definedName name="HOO" hidden="1">{#N/A,#N/A,FALSE,"Chi tiÆt"}</definedName>
    <definedName name="HOOOOO" localSheetId="12" hidden="1">{"'Sheet1'!$L$16"}</definedName>
    <definedName name="HOOOOO" localSheetId="11" hidden="1">{"'Sheet1'!$L$16"}</definedName>
    <definedName name="HOOOOO" localSheetId="13" hidden="1">{"'Sheet1'!$L$16"}</definedName>
    <definedName name="HOOOOO" localSheetId="16" hidden="1">{"'Sheet1'!$L$16"}</definedName>
    <definedName name="HOOOOO" localSheetId="21" hidden="1">{"'Sheet1'!$L$16"}</definedName>
    <definedName name="HOOOOO" localSheetId="18" hidden="1">{"'Sheet1'!$L$16"}</definedName>
    <definedName name="HOOOOO" localSheetId="19" hidden="1">{"'Sheet1'!$L$16"}</definedName>
    <definedName name="HOOOOO" localSheetId="20" hidden="1">{"'Sheet1'!$L$16"}</definedName>
    <definedName name="HOOOOO" localSheetId="22" hidden="1">{"'Sheet1'!$L$16"}</definedName>
    <definedName name="HOOOOO" localSheetId="24" hidden="1">{"'Sheet1'!$L$16"}</definedName>
    <definedName name="HOOOOO" localSheetId="28" hidden="1">{"'Sheet1'!$L$16"}</definedName>
    <definedName name="HOOOOO" localSheetId="14" hidden="1">{"'Sheet1'!$L$16"}</definedName>
    <definedName name="HOOOOO" hidden="1">{"'Sheet1'!$L$16"}</definedName>
    <definedName name="hop">#REF!</definedName>
    <definedName name="Hopin4848">#REF!</definedName>
    <definedName name="Hopin8040">#REF!</definedName>
    <definedName name="Hopt8040">#REF!</definedName>
    <definedName name="HOTE" localSheetId="12" hidden="1">{"'Sheet1'!$L$16"}</definedName>
    <definedName name="HOTE" localSheetId="11" hidden="1">{"'Sheet1'!$L$16"}</definedName>
    <definedName name="HOTE" localSheetId="13" hidden="1">{"'Sheet1'!$L$16"}</definedName>
    <definedName name="HOTE" localSheetId="16" hidden="1">{"'Sheet1'!$L$16"}</definedName>
    <definedName name="HOTE" localSheetId="21" hidden="1">{"'Sheet1'!$L$16"}</definedName>
    <definedName name="HOTE" localSheetId="18" hidden="1">{"'Sheet1'!$L$16"}</definedName>
    <definedName name="HOTE" localSheetId="19" hidden="1">{"'Sheet1'!$L$16"}</definedName>
    <definedName name="HOTE" localSheetId="20" hidden="1">{"'Sheet1'!$L$16"}</definedName>
    <definedName name="HOTE" localSheetId="22" hidden="1">{"'Sheet1'!$L$16"}</definedName>
    <definedName name="HOTE" localSheetId="24" hidden="1">{"'Sheet1'!$L$16"}</definedName>
    <definedName name="HOTE" localSheetId="28" hidden="1">{"'Sheet1'!$L$16"}</definedName>
    <definedName name="HOTE" localSheetId="14" hidden="1">{"'Sheet1'!$L$16"}</definedName>
    <definedName name="HOTE" hidden="1">{"'Sheet1'!$L$16"}</definedName>
    <definedName name="HOUY" localSheetId="12" hidden="1">{#N/A,#N/A,FALSE,"CCTV"}</definedName>
    <definedName name="HOUY" localSheetId="11" hidden="1">{#N/A,#N/A,FALSE,"CCTV"}</definedName>
    <definedName name="HOUY" localSheetId="13" hidden="1">{#N/A,#N/A,FALSE,"CCTV"}</definedName>
    <definedName name="HOUY" localSheetId="16" hidden="1">{#N/A,#N/A,FALSE,"CCTV"}</definedName>
    <definedName name="HOUY" localSheetId="21" hidden="1">{#N/A,#N/A,FALSE,"CCTV"}</definedName>
    <definedName name="HOUY" localSheetId="18" hidden="1">{#N/A,#N/A,FALSE,"CCTV"}</definedName>
    <definedName name="HOUY" localSheetId="19" hidden="1">{#N/A,#N/A,FALSE,"CCTV"}</definedName>
    <definedName name="HOUY" localSheetId="20" hidden="1">{#N/A,#N/A,FALSE,"CCTV"}</definedName>
    <definedName name="HOUY" localSheetId="22" hidden="1">{#N/A,#N/A,FALSE,"CCTV"}</definedName>
    <definedName name="HOUY" localSheetId="24" hidden="1">{#N/A,#N/A,FALSE,"CCTV"}</definedName>
    <definedName name="HOUY" localSheetId="28" hidden="1">{#N/A,#N/A,FALSE,"CCTV"}</definedName>
    <definedName name="HOUY" localSheetId="14" hidden="1">{#N/A,#N/A,FALSE,"CCTV"}</definedName>
    <definedName name="HOUY" hidden="1">{#N/A,#N/A,FALSE,"CCTV"}</definedName>
    <definedName name="hp" localSheetId="12" hidden="1">{"Reader",#N/A,FALSE,"Summary";"Reader",#N/A,FALSE,"Buildup";"Reader",#N/A,FALSE,"Financials";"Reader",#N/A,FALSE,"Debt &amp; Other"}</definedName>
    <definedName name="hp" localSheetId="11" hidden="1">{"Reader",#N/A,FALSE,"Summary";"Reader",#N/A,FALSE,"Buildup";"Reader",#N/A,FALSE,"Financials";"Reader",#N/A,FALSE,"Debt &amp; Other"}</definedName>
    <definedName name="hp" localSheetId="13" hidden="1">{"Reader",#N/A,FALSE,"Summary";"Reader",#N/A,FALSE,"Buildup";"Reader",#N/A,FALSE,"Financials";"Reader",#N/A,FALSE,"Debt &amp; Other"}</definedName>
    <definedName name="hp" localSheetId="16" hidden="1">{"Reader",#N/A,FALSE,"Summary";"Reader",#N/A,FALSE,"Buildup";"Reader",#N/A,FALSE,"Financials";"Reader",#N/A,FALSE,"Debt &amp; Other"}</definedName>
    <definedName name="hp" localSheetId="21" hidden="1">{"Reader",#N/A,FALSE,"Summary";"Reader",#N/A,FALSE,"Buildup";"Reader",#N/A,FALSE,"Financials";"Reader",#N/A,FALSE,"Debt &amp; Other"}</definedName>
    <definedName name="hp" localSheetId="18" hidden="1">{"Reader",#N/A,FALSE,"Summary";"Reader",#N/A,FALSE,"Buildup";"Reader",#N/A,FALSE,"Financials";"Reader",#N/A,FALSE,"Debt &amp; Other"}</definedName>
    <definedName name="hp" localSheetId="19" hidden="1">{"Reader",#N/A,FALSE,"Summary";"Reader",#N/A,FALSE,"Buildup";"Reader",#N/A,FALSE,"Financials";"Reader",#N/A,FALSE,"Debt &amp; Other"}</definedName>
    <definedName name="hp" localSheetId="20" hidden="1">{"Reader",#N/A,FALSE,"Summary";"Reader",#N/A,FALSE,"Buildup";"Reader",#N/A,FALSE,"Financials";"Reader",#N/A,FALSE,"Debt &amp; Other"}</definedName>
    <definedName name="hp" localSheetId="22" hidden="1">{"Reader",#N/A,FALSE,"Summary";"Reader",#N/A,FALSE,"Buildup";"Reader",#N/A,FALSE,"Financials";"Reader",#N/A,FALSE,"Debt &amp; Other"}</definedName>
    <definedName name="hp" localSheetId="24" hidden="1">{"Reader",#N/A,FALSE,"Summary";"Reader",#N/A,FALSE,"Buildup";"Reader",#N/A,FALSE,"Financials";"Reader",#N/A,FALSE,"Debt &amp; Other"}</definedName>
    <definedName name="hp" localSheetId="28" hidden="1">{"Reader",#N/A,FALSE,"Summary";"Reader",#N/A,FALSE,"Buildup";"Reader",#N/A,FALSE,"Financials";"Reader",#N/A,FALSE,"Debt &amp; Other"}</definedName>
    <definedName name="hp" localSheetId="14" hidden="1">{"Reader",#N/A,FALSE,"Summary";"Reader",#N/A,FALSE,"Buildup";"Reader",#N/A,FALSE,"Financials";"Reader",#N/A,FALSE,"Debt &amp; Other"}</definedName>
    <definedName name="hp" hidden="1">{"Reader",#N/A,FALSE,"Summary";"Reader",#N/A,FALSE,"Buildup";"Reader",#N/A,FALSE,"Financials";"Reader",#N/A,FALSE,"Debt &amp; Other"}</definedName>
    <definedName name="HpZ" hidden="1">#REF!</definedName>
    <definedName name="hqu" localSheetId="12">{"Bao cao nNL tieu thu theo ca may hang thang nam 2001.xls"}</definedName>
    <definedName name="hqu" localSheetId="11">{"Bao cao nNL tieu thu theo ca may hang thang nam 2001.xls"}</definedName>
    <definedName name="hqu" localSheetId="13">{"Bao cao nNL tieu thu theo ca may hang thang nam 2001.xls"}</definedName>
    <definedName name="hqu" localSheetId="16">{"Bao cao nNL tieu thu theo ca may hang thang nam 2001.xls"}</definedName>
    <definedName name="hqu" localSheetId="21">{"Bao cao nNL tieu thu theo ca may hang thang nam 2001.xls"}</definedName>
    <definedName name="hqu" localSheetId="18">{"Bao cao nNL tieu thu theo ca may hang thang nam 2001.xls"}</definedName>
    <definedName name="hqu" localSheetId="19">{"Bao cao nNL tieu thu theo ca may hang thang nam 2001.xls"}</definedName>
    <definedName name="hqu" localSheetId="20">{"Bao cao nNL tieu thu theo ca may hang thang nam 2001.xls"}</definedName>
    <definedName name="hqu" localSheetId="22">{"Bao cao nNL tieu thu theo ca may hang thang nam 2001.xls"}</definedName>
    <definedName name="hqu" localSheetId="24">{"Bao cao nNL tieu thu theo ca may hang thang nam 2001.xls"}</definedName>
    <definedName name="hqu" localSheetId="28">{"Bao cao nNL tieu thu theo ca may hang thang nam 2001.xls"}</definedName>
    <definedName name="hqu" localSheetId="14">{"Bao cao nNL tieu thu theo ca may hang thang nam 2001.xls"}</definedName>
    <definedName name="hqu">{"Bao cao nNL tieu thu theo ca may hang thang nam 2001.xls"}</definedName>
    <definedName name="Hqua" localSheetId="12">{"Bao cao nNL tieu thu theo ca may hang thang nam 2001.xls"}</definedName>
    <definedName name="Hqua" localSheetId="11">{"Bao cao nNL tieu thu theo ca may hang thang nam 2001.xls"}</definedName>
    <definedName name="Hqua" localSheetId="13">{"Bao cao nNL tieu thu theo ca may hang thang nam 2001.xls"}</definedName>
    <definedName name="Hqua" localSheetId="16">{"Bao cao nNL tieu thu theo ca may hang thang nam 2001.xls"}</definedName>
    <definedName name="Hqua" localSheetId="21">{"Bao cao nNL tieu thu theo ca may hang thang nam 2001.xls"}</definedName>
    <definedName name="Hqua" localSheetId="18">{"Bao cao nNL tieu thu theo ca may hang thang nam 2001.xls"}</definedName>
    <definedName name="Hqua" localSheetId="19">{"Bao cao nNL tieu thu theo ca may hang thang nam 2001.xls"}</definedName>
    <definedName name="Hqua" localSheetId="20">{"Bao cao nNL tieu thu theo ca may hang thang nam 2001.xls"}</definedName>
    <definedName name="Hqua" localSheetId="22">{"Bao cao nNL tieu thu theo ca may hang thang nam 2001.xls"}</definedName>
    <definedName name="Hqua" localSheetId="24">{"Bao cao nNL tieu thu theo ca may hang thang nam 2001.xls"}</definedName>
    <definedName name="Hqua" localSheetId="28">{"Bao cao nNL tieu thu theo ca may hang thang nam 2001.xls"}</definedName>
    <definedName name="Hqua" localSheetId="14">{"Bao cao nNL tieu thu theo ca may hang thang nam 2001.xls"}</definedName>
    <definedName name="Hqua">{"Bao cao nNL tieu thu theo ca may hang thang nam 2001.xls"}</definedName>
    <definedName name="HREHRE" localSheetId="12" hidden="1">{"'Sheet1'!$L$16"}</definedName>
    <definedName name="HREHRE" localSheetId="11" hidden="1">{"'Sheet1'!$L$16"}</definedName>
    <definedName name="HREHRE" localSheetId="13" hidden="1">{"'Sheet1'!$L$16"}</definedName>
    <definedName name="HREHRE" localSheetId="16" hidden="1">{"'Sheet1'!$L$16"}</definedName>
    <definedName name="HREHRE" localSheetId="21" hidden="1">{"'Sheet1'!$L$16"}</definedName>
    <definedName name="HREHRE" localSheetId="18" hidden="1">{"'Sheet1'!$L$16"}</definedName>
    <definedName name="HREHRE" localSheetId="19" hidden="1">{"'Sheet1'!$L$16"}</definedName>
    <definedName name="HREHRE" localSheetId="20" hidden="1">{"'Sheet1'!$L$16"}</definedName>
    <definedName name="HREHRE" localSheetId="22" hidden="1">{"'Sheet1'!$L$16"}</definedName>
    <definedName name="HREHRE" localSheetId="24" hidden="1">{"'Sheet1'!$L$16"}</definedName>
    <definedName name="HREHRE" localSheetId="28" hidden="1">{"'Sheet1'!$L$16"}</definedName>
    <definedName name="HREHRE" localSheetId="14" hidden="1">{"'Sheet1'!$L$16"}</definedName>
    <definedName name="HREHRE" hidden="1">{"'Sheet1'!$L$16"}</definedName>
    <definedName name="HRH" localSheetId="12" hidden="1">{#N/A,#N/A,FALSE,"혼합골재"}</definedName>
    <definedName name="HRH" localSheetId="11" hidden="1">{#N/A,#N/A,FALSE,"혼합골재"}</definedName>
    <definedName name="HRH" localSheetId="13" hidden="1">{#N/A,#N/A,FALSE,"혼합골재"}</definedName>
    <definedName name="HRH" localSheetId="16" hidden="1">{#N/A,#N/A,FALSE,"혼합골재"}</definedName>
    <definedName name="HRH" localSheetId="21" hidden="1">{#N/A,#N/A,FALSE,"혼합골재"}</definedName>
    <definedName name="HRH" localSheetId="18" hidden="1">{#N/A,#N/A,FALSE,"혼합골재"}</definedName>
    <definedName name="HRH" localSheetId="19" hidden="1">{#N/A,#N/A,FALSE,"혼합골재"}</definedName>
    <definedName name="HRH" localSheetId="20" hidden="1">{#N/A,#N/A,FALSE,"혼합골재"}</definedName>
    <definedName name="HRH" localSheetId="22" hidden="1">{#N/A,#N/A,FALSE,"혼합골재"}</definedName>
    <definedName name="HRH" localSheetId="24" hidden="1">{#N/A,#N/A,FALSE,"혼합골재"}</definedName>
    <definedName name="HRH" localSheetId="28" hidden="1">{#N/A,#N/A,FALSE,"혼합골재"}</definedName>
    <definedName name="HRH" localSheetId="14" hidden="1">{#N/A,#N/A,FALSE,"혼합골재"}</definedName>
    <definedName name="HRH" hidden="1">{#N/A,#N/A,FALSE,"혼합골재"}</definedName>
    <definedName name="hrhe" localSheetId="12" hidden="1">{"Offgrid",#N/A,FALSE,"OFFGRID";"Region",#N/A,FALSE,"REGION";"Offgrid -2",#N/A,FALSE,"OFFGRID";"WTP",#N/A,FALSE,"WTP";"WTP -2",#N/A,FALSE,"WTP";"Project",#N/A,FALSE,"PROJECT";"Summary -2",#N/A,FALSE,"SUMMARY"}</definedName>
    <definedName name="hrhe" localSheetId="11" hidden="1">{"Offgrid",#N/A,FALSE,"OFFGRID";"Region",#N/A,FALSE,"REGION";"Offgrid -2",#N/A,FALSE,"OFFGRID";"WTP",#N/A,FALSE,"WTP";"WTP -2",#N/A,FALSE,"WTP";"Project",#N/A,FALSE,"PROJECT";"Summary -2",#N/A,FALSE,"SUMMARY"}</definedName>
    <definedName name="hrhe" localSheetId="13" hidden="1">{"Offgrid",#N/A,FALSE,"OFFGRID";"Region",#N/A,FALSE,"REGION";"Offgrid -2",#N/A,FALSE,"OFFGRID";"WTP",#N/A,FALSE,"WTP";"WTP -2",#N/A,FALSE,"WTP";"Project",#N/A,FALSE,"PROJECT";"Summary -2",#N/A,FALSE,"SUMMARY"}</definedName>
    <definedName name="hrhe" localSheetId="16" hidden="1">{"Offgrid",#N/A,FALSE,"OFFGRID";"Region",#N/A,FALSE,"REGION";"Offgrid -2",#N/A,FALSE,"OFFGRID";"WTP",#N/A,FALSE,"WTP";"WTP -2",#N/A,FALSE,"WTP";"Project",#N/A,FALSE,"PROJECT";"Summary -2",#N/A,FALSE,"SUMMARY"}</definedName>
    <definedName name="hrhe" localSheetId="21" hidden="1">{"Offgrid",#N/A,FALSE,"OFFGRID";"Region",#N/A,FALSE,"REGION";"Offgrid -2",#N/A,FALSE,"OFFGRID";"WTP",#N/A,FALSE,"WTP";"WTP -2",#N/A,FALSE,"WTP";"Project",#N/A,FALSE,"PROJECT";"Summary -2",#N/A,FALSE,"SUMMARY"}</definedName>
    <definedName name="hrhe" localSheetId="18" hidden="1">{"Offgrid",#N/A,FALSE,"OFFGRID";"Region",#N/A,FALSE,"REGION";"Offgrid -2",#N/A,FALSE,"OFFGRID";"WTP",#N/A,FALSE,"WTP";"WTP -2",#N/A,FALSE,"WTP";"Project",#N/A,FALSE,"PROJECT";"Summary -2",#N/A,FALSE,"SUMMARY"}</definedName>
    <definedName name="hrhe" localSheetId="19" hidden="1">{"Offgrid",#N/A,FALSE,"OFFGRID";"Region",#N/A,FALSE,"REGION";"Offgrid -2",#N/A,FALSE,"OFFGRID";"WTP",#N/A,FALSE,"WTP";"WTP -2",#N/A,FALSE,"WTP";"Project",#N/A,FALSE,"PROJECT";"Summary -2",#N/A,FALSE,"SUMMARY"}</definedName>
    <definedName name="hrhe" localSheetId="20" hidden="1">{"Offgrid",#N/A,FALSE,"OFFGRID";"Region",#N/A,FALSE,"REGION";"Offgrid -2",#N/A,FALSE,"OFFGRID";"WTP",#N/A,FALSE,"WTP";"WTP -2",#N/A,FALSE,"WTP";"Project",#N/A,FALSE,"PROJECT";"Summary -2",#N/A,FALSE,"SUMMARY"}</definedName>
    <definedName name="hrhe" localSheetId="22" hidden="1">{"Offgrid",#N/A,FALSE,"OFFGRID";"Region",#N/A,FALSE,"REGION";"Offgrid -2",#N/A,FALSE,"OFFGRID";"WTP",#N/A,FALSE,"WTP";"WTP -2",#N/A,FALSE,"WTP";"Project",#N/A,FALSE,"PROJECT";"Summary -2",#N/A,FALSE,"SUMMARY"}</definedName>
    <definedName name="hrhe" localSheetId="24" hidden="1">{"Offgrid",#N/A,FALSE,"OFFGRID";"Region",#N/A,FALSE,"REGION";"Offgrid -2",#N/A,FALSE,"OFFGRID";"WTP",#N/A,FALSE,"WTP";"WTP -2",#N/A,FALSE,"WTP";"Project",#N/A,FALSE,"PROJECT";"Summary -2",#N/A,FALSE,"SUMMARY"}</definedName>
    <definedName name="hrhe" localSheetId="28" hidden="1">{"Offgrid",#N/A,FALSE,"OFFGRID";"Region",#N/A,FALSE,"REGION";"Offgrid -2",#N/A,FALSE,"OFFGRID";"WTP",#N/A,FALSE,"WTP";"WTP -2",#N/A,FALSE,"WTP";"Project",#N/A,FALSE,"PROJECT";"Summary -2",#N/A,FALSE,"SUMMARY"}</definedName>
    <definedName name="hrhe" localSheetId="14" hidden="1">{"Offgrid",#N/A,FALSE,"OFFGRID";"Region",#N/A,FALSE,"REGION";"Offgrid -2",#N/A,FALSE,"OFFGRID";"WTP",#N/A,FALSE,"WTP";"WTP -2",#N/A,FALSE,"WTP";"Project",#N/A,FALSE,"PROJECT";"Summary -2",#N/A,FALSE,"SUMMARY"}</definedName>
    <definedName name="hrhe" hidden="1">{"Offgrid",#N/A,FALSE,"OFFGRID";"Region",#N/A,FALSE,"REGION";"Offgrid -2",#N/A,FALSE,"OFFGRID";"WTP",#N/A,FALSE,"WTP";"WTP -2",#N/A,FALSE,"WTP";"Project",#N/A,FALSE,"PROJECT";"Summary -2",#N/A,FALSE,"SUMMARY"}</definedName>
    <definedName name="hrtt" hidden="1">#REF!</definedName>
    <definedName name="hryh" localSheetId="12" hidden="1">{"'Sheet1'!$L$16"}</definedName>
    <definedName name="hryh" localSheetId="11" hidden="1">{"'Sheet1'!$L$16"}</definedName>
    <definedName name="hryh" localSheetId="13" hidden="1">{"'Sheet1'!$L$16"}</definedName>
    <definedName name="hryh" localSheetId="16" hidden="1">{"'Sheet1'!$L$16"}</definedName>
    <definedName name="hryh" localSheetId="21" hidden="1">{"'Sheet1'!$L$16"}</definedName>
    <definedName name="hryh" localSheetId="18" hidden="1">{"'Sheet1'!$L$16"}</definedName>
    <definedName name="hryh" localSheetId="19" hidden="1">{"'Sheet1'!$L$16"}</definedName>
    <definedName name="hryh" localSheetId="20" hidden="1">{"'Sheet1'!$L$16"}</definedName>
    <definedName name="hryh" localSheetId="22" hidden="1">{"'Sheet1'!$L$16"}</definedName>
    <definedName name="hryh" localSheetId="24" hidden="1">{"'Sheet1'!$L$16"}</definedName>
    <definedName name="hryh" localSheetId="28" hidden="1">{"'Sheet1'!$L$16"}</definedName>
    <definedName name="hryh" localSheetId="14" hidden="1">{"'Sheet1'!$L$16"}</definedName>
    <definedName name="hryh" hidden="1">{"'Sheet1'!$L$16"}</definedName>
    <definedName name="HS">#REF!</definedName>
    <definedName name="HS_KO_VAT">#REF!</definedName>
    <definedName name="HS_NGOAI">#REF!</definedName>
    <definedName name="HS_NTP">#REF!</definedName>
    <definedName name="HS_TIEN">#REF!</definedName>
    <definedName name="hsb">#REF!</definedName>
    <definedName name="hsbom">#REF!</definedName>
    <definedName name="Hsc">#REF!</definedName>
    <definedName name="HSCP">#REF!</definedName>
    <definedName name="HSCT3">0.1</definedName>
    <definedName name="HSDC">#REF!</definedName>
    <definedName name="hsdc1">#REF!</definedName>
    <definedName name="HSDD">#REF!</definedName>
    <definedName name="hsdien">#REF!</definedName>
    <definedName name="HSDN">2.5</definedName>
    <definedName name="hsdp">#REF!</definedName>
    <definedName name="hsergd" localSheetId="12" hidden="1">{"'Sheet1'!$L$16"}</definedName>
    <definedName name="hsergd" localSheetId="11" hidden="1">{"'Sheet1'!$L$16"}</definedName>
    <definedName name="hsergd" localSheetId="13" hidden="1">{"'Sheet1'!$L$16"}</definedName>
    <definedName name="hsergd" localSheetId="16" hidden="1">{"'Sheet1'!$L$16"}</definedName>
    <definedName name="hsergd" localSheetId="21" hidden="1">{"'Sheet1'!$L$16"}</definedName>
    <definedName name="hsergd" localSheetId="18" hidden="1">{"'Sheet1'!$L$16"}</definedName>
    <definedName name="hsergd" localSheetId="19" hidden="1">{"'Sheet1'!$L$16"}</definedName>
    <definedName name="hsergd" localSheetId="20" hidden="1">{"'Sheet1'!$L$16"}</definedName>
    <definedName name="hsergd" localSheetId="22" hidden="1">{"'Sheet1'!$L$16"}</definedName>
    <definedName name="hsergd" localSheetId="24" hidden="1">{"'Sheet1'!$L$16"}</definedName>
    <definedName name="hsergd" localSheetId="28" hidden="1">{"'Sheet1'!$L$16"}</definedName>
    <definedName name="hsergd" localSheetId="14" hidden="1">{"'Sheet1'!$L$16"}</definedName>
    <definedName name="hsergd" hidden="1">{"'Sheet1'!$L$16"}</definedName>
    <definedName name="hserh" localSheetId="12" hidden="1">{"'Sheet1'!$L$16"}</definedName>
    <definedName name="hserh" localSheetId="11" hidden="1">{"'Sheet1'!$L$16"}</definedName>
    <definedName name="hserh" localSheetId="13" hidden="1">{"'Sheet1'!$L$16"}</definedName>
    <definedName name="hserh" localSheetId="16" hidden="1">{"'Sheet1'!$L$16"}</definedName>
    <definedName name="hserh" localSheetId="21" hidden="1">{"'Sheet1'!$L$16"}</definedName>
    <definedName name="hserh" localSheetId="18" hidden="1">{"'Sheet1'!$L$16"}</definedName>
    <definedName name="hserh" localSheetId="19" hidden="1">{"'Sheet1'!$L$16"}</definedName>
    <definedName name="hserh" localSheetId="20" hidden="1">{"'Sheet1'!$L$16"}</definedName>
    <definedName name="hserh" localSheetId="22" hidden="1">{"'Sheet1'!$L$16"}</definedName>
    <definedName name="hserh" localSheetId="24" hidden="1">{"'Sheet1'!$L$16"}</definedName>
    <definedName name="hserh" localSheetId="28" hidden="1">{"'Sheet1'!$L$16"}</definedName>
    <definedName name="hserh" localSheetId="14" hidden="1">{"'Sheet1'!$L$16"}</definedName>
    <definedName name="hserh" hidden="1">{"'Sheet1'!$L$16"}</definedName>
    <definedName name="hseth" localSheetId="12" hidden="1">{"'Sheet1'!$L$16"}</definedName>
    <definedName name="hseth" localSheetId="11" hidden="1">{"'Sheet1'!$L$16"}</definedName>
    <definedName name="hseth" localSheetId="13" hidden="1">{"'Sheet1'!$L$16"}</definedName>
    <definedName name="hseth" localSheetId="16" hidden="1">{"'Sheet1'!$L$16"}</definedName>
    <definedName name="hseth" localSheetId="21" hidden="1">{"'Sheet1'!$L$16"}</definedName>
    <definedName name="hseth" localSheetId="18" hidden="1">{"'Sheet1'!$L$16"}</definedName>
    <definedName name="hseth" localSheetId="19" hidden="1">{"'Sheet1'!$L$16"}</definedName>
    <definedName name="hseth" localSheetId="20" hidden="1">{"'Sheet1'!$L$16"}</definedName>
    <definedName name="hseth" localSheetId="22" hidden="1">{"'Sheet1'!$L$16"}</definedName>
    <definedName name="hseth" localSheetId="24" hidden="1">{"'Sheet1'!$L$16"}</definedName>
    <definedName name="hseth" localSheetId="28" hidden="1">{"'Sheet1'!$L$16"}</definedName>
    <definedName name="hseth" localSheetId="14" hidden="1">{"'Sheet1'!$L$16"}</definedName>
    <definedName name="hseth" hidden="1">{"'Sheet1'!$L$16"}</definedName>
    <definedName name="HSFSAD" localSheetId="12" hidden="1">' TRẠM BƠM'!__________Lan1</definedName>
    <definedName name="HSFSAD" localSheetId="11" hidden="1">'04 NHÀ XE'!__________Lan1</definedName>
    <definedName name="HSFSAD" localSheetId="13" hidden="1">'05 BỂ PCCC &amp; NHÀ BƠM'!__________Lan1</definedName>
    <definedName name="HSFSAD" localSheetId="16" hidden="1">'06 WC,Bảo Trì, Chứa Rác '!__________Lan1</definedName>
    <definedName name="HSFSAD" localSheetId="21" hidden="1">'07 BẢNG HIỆU+ CỔNG '!__________Lan1</definedName>
    <definedName name="HSFSAD" localSheetId="18" hidden="1">'08 BỂ PCCC-'!__________Lan1</definedName>
    <definedName name="HSFSAD" localSheetId="19" hidden="1">'09 BE_XLNT+NHA DIEU HANH'!__________Lan1</definedName>
    <definedName name="HSFSAD" localSheetId="20" hidden="1">'10_TRAM GAS'!__________Lan1</definedName>
    <definedName name="HSFSAD" localSheetId="22" hidden="1">'11 BẢNG HIỆU+ CỔNG'!__________Lan1</definedName>
    <definedName name="HSFSAD" localSheetId="24" hidden="1">'13 COT_CO'!__________Lan1</definedName>
    <definedName name="HSFSAD" localSheetId="28" hidden="1">'Fire Fighting '!__________Lan1</definedName>
    <definedName name="HSFSAD" localSheetId="14" hidden="1">'PHÒNG MÁY PHÁT ĐIỆN'!__________Lan1</definedName>
    <definedName name="HSFSAD" hidden="1">__________Lan1</definedName>
    <definedName name="hsgau" localSheetId="28">#REF!</definedName>
    <definedName name="hsgau">#REF!</definedName>
    <definedName name="hsgbhtgrư" localSheetId="12" hidden="1">{#N/A,#N/A,FALSE,"Chi tiÆt"}</definedName>
    <definedName name="hsgbhtgrư" localSheetId="11" hidden="1">{#N/A,#N/A,FALSE,"Chi tiÆt"}</definedName>
    <definedName name="hsgbhtgrư" localSheetId="13" hidden="1">{#N/A,#N/A,FALSE,"Chi tiÆt"}</definedName>
    <definedName name="hsgbhtgrư" localSheetId="16" hidden="1">{#N/A,#N/A,FALSE,"Chi tiÆt"}</definedName>
    <definedName name="hsgbhtgrư" localSheetId="21" hidden="1">{#N/A,#N/A,FALSE,"Chi tiÆt"}</definedName>
    <definedName name="hsgbhtgrư" localSheetId="18" hidden="1">{#N/A,#N/A,FALSE,"Chi tiÆt"}</definedName>
    <definedName name="hsgbhtgrư" localSheetId="19" hidden="1">{#N/A,#N/A,FALSE,"Chi tiÆt"}</definedName>
    <definedName name="hsgbhtgrư" localSheetId="20" hidden="1">{#N/A,#N/A,FALSE,"Chi tiÆt"}</definedName>
    <definedName name="hsgbhtgrư" localSheetId="22" hidden="1">{#N/A,#N/A,FALSE,"Chi tiÆt"}</definedName>
    <definedName name="hsgbhtgrư" localSheetId="24" hidden="1">{#N/A,#N/A,FALSE,"Chi tiÆt"}</definedName>
    <definedName name="hsgbhtgrư" localSheetId="28" hidden="1">{#N/A,#N/A,FALSE,"Chi tiÆt"}</definedName>
    <definedName name="hsgbhtgrư" localSheetId="14" hidden="1">{#N/A,#N/A,FALSE,"Chi tiÆt"}</definedName>
    <definedName name="hsgbhtgrư" hidden="1">{#N/A,#N/A,FALSE,"Chi tiÆt"}</definedName>
    <definedName name="Hsgd1">#REF!</definedName>
    <definedName name="hsghgsghsg" hidden="1">#REF!</definedName>
    <definedName name="hsh" localSheetId="12" hidden="1">{"'Sheet1'!$L$16"}</definedName>
    <definedName name="hsh" localSheetId="11" hidden="1">{"'Sheet1'!$L$16"}</definedName>
    <definedName name="hsh" localSheetId="13" hidden="1">{"'Sheet1'!$L$16"}</definedName>
    <definedName name="hsh" localSheetId="16" hidden="1">{"'Sheet1'!$L$16"}</definedName>
    <definedName name="hsh" localSheetId="21" hidden="1">{"'Sheet1'!$L$16"}</definedName>
    <definedName name="hsh" localSheetId="18" hidden="1">{"'Sheet1'!$L$16"}</definedName>
    <definedName name="hsh" localSheetId="19" hidden="1">{"'Sheet1'!$L$16"}</definedName>
    <definedName name="hsh" localSheetId="20" hidden="1">{"'Sheet1'!$L$16"}</definedName>
    <definedName name="hsh" localSheetId="22" hidden="1">{"'Sheet1'!$L$16"}</definedName>
    <definedName name="hsh" localSheetId="24" hidden="1">{"'Sheet1'!$L$16"}</definedName>
    <definedName name="hsh" localSheetId="28" hidden="1">{"'Sheet1'!$L$16"}</definedName>
    <definedName name="hsh" localSheetId="14" hidden="1">{"'Sheet1'!$L$16"}</definedName>
    <definedName name="hsh" hidden="1">{"'Sheet1'!$L$16"}</definedName>
    <definedName name="HSHH">#REF!</definedName>
    <definedName name="HSHHUT">#REF!</definedName>
    <definedName name="HSI" hidden="1">1.8857</definedName>
    <definedName name="HSII" hidden="1">1.8255</definedName>
    <definedName name="HSIII" hidden="1">1.7333</definedName>
    <definedName name="hsime">#REF!</definedName>
    <definedName name="hsinoc">#REF!</definedName>
    <definedName name="HSIV" hidden="1">1.665</definedName>
    <definedName name="HSKD">#REF!</definedName>
    <definedName name="hskh">1</definedName>
    <definedName name="HSKK">#REF!</definedName>
    <definedName name="hskk1">#REF!</definedName>
    <definedName name="HSKK35">#REF!</definedName>
    <definedName name="hskl">#REF!</definedName>
    <definedName name="hskrones">#REF!</definedName>
    <definedName name="hsln">#REF!</definedName>
    <definedName name="HSLX">#REF!</definedName>
    <definedName name="HSLXH">#REF!</definedName>
    <definedName name="HSLXP">#REF!</definedName>
    <definedName name="hsm">1.1289</definedName>
    <definedName name="HSNC">#REF!</definedName>
    <definedName name="hsnc_cau">2.5039</definedName>
    <definedName name="hsnc_cau2">1.626</definedName>
    <definedName name="hsnc_d">1.6356</definedName>
    <definedName name="hsnc_d2">1.6356</definedName>
    <definedName name="hso">#REF!</definedName>
    <definedName name="hsptn">#REF!</definedName>
    <definedName name="hsr" localSheetId="12" hidden="1">{"'Sheet1'!$L$16"}</definedName>
    <definedName name="hsr" localSheetId="11" hidden="1">{"'Sheet1'!$L$16"}</definedName>
    <definedName name="hsr" localSheetId="13" hidden="1">{"'Sheet1'!$L$16"}</definedName>
    <definedName name="hsr" localSheetId="16" hidden="1">{"'Sheet1'!$L$16"}</definedName>
    <definedName name="hsr" localSheetId="21" hidden="1">{"'Sheet1'!$L$16"}</definedName>
    <definedName name="hsr" localSheetId="18" hidden="1">{"'Sheet1'!$L$16"}</definedName>
    <definedName name="hsr" localSheetId="19" hidden="1">{"'Sheet1'!$L$16"}</definedName>
    <definedName name="hsr" localSheetId="20" hidden="1">{"'Sheet1'!$L$16"}</definedName>
    <definedName name="hsr" localSheetId="22" hidden="1">{"'Sheet1'!$L$16"}</definedName>
    <definedName name="hsr" localSheetId="24" hidden="1">{"'Sheet1'!$L$16"}</definedName>
    <definedName name="hsr" localSheetId="28" hidden="1">{"'Sheet1'!$L$16"}</definedName>
    <definedName name="hsr" localSheetId="14" hidden="1">{"'Sheet1'!$L$16"}</definedName>
    <definedName name="hsr" hidden="1">{"'Sheet1'!$L$16"}</definedName>
    <definedName name="HSR_1" localSheetId="12" hidden="1">{"'용역비'!$A$4:$C$8"}</definedName>
    <definedName name="HSR_1" localSheetId="11" hidden="1">{"'용역비'!$A$4:$C$8"}</definedName>
    <definedName name="HSR_1" localSheetId="13" hidden="1">{"'용역비'!$A$4:$C$8"}</definedName>
    <definedName name="HSR_1" localSheetId="16" hidden="1">{"'용역비'!$A$4:$C$8"}</definedName>
    <definedName name="HSR_1" localSheetId="21" hidden="1">{"'용역비'!$A$4:$C$8"}</definedName>
    <definedName name="HSR_1" localSheetId="18" hidden="1">{"'용역비'!$A$4:$C$8"}</definedName>
    <definedName name="HSR_1" localSheetId="19" hidden="1">{"'용역비'!$A$4:$C$8"}</definedName>
    <definedName name="HSR_1" localSheetId="20" hidden="1">{"'용역비'!$A$4:$C$8"}</definedName>
    <definedName name="HSR_1" localSheetId="22" hidden="1">{"'용역비'!$A$4:$C$8"}</definedName>
    <definedName name="HSR_1" localSheetId="24" hidden="1">{"'용역비'!$A$4:$C$8"}</definedName>
    <definedName name="HSR_1" localSheetId="28" hidden="1">{"'용역비'!$A$4:$C$8"}</definedName>
    <definedName name="HSR_1" localSheetId="14" hidden="1">{"'용역비'!$A$4:$C$8"}</definedName>
    <definedName name="HSR_1" hidden="1">{"'용역비'!$A$4:$C$8"}</definedName>
    <definedName name="HSR_2" localSheetId="12" hidden="1">{"'용역비'!$A$4:$C$8"}</definedName>
    <definedName name="HSR_2" localSheetId="11" hidden="1">{"'용역비'!$A$4:$C$8"}</definedName>
    <definedName name="HSR_2" localSheetId="13" hidden="1">{"'용역비'!$A$4:$C$8"}</definedName>
    <definedName name="HSR_2" localSheetId="16" hidden="1">{"'용역비'!$A$4:$C$8"}</definedName>
    <definedName name="HSR_2" localSheetId="21" hidden="1">{"'용역비'!$A$4:$C$8"}</definedName>
    <definedName name="HSR_2" localSheetId="18" hidden="1">{"'용역비'!$A$4:$C$8"}</definedName>
    <definedName name="HSR_2" localSheetId="19" hidden="1">{"'용역비'!$A$4:$C$8"}</definedName>
    <definedName name="HSR_2" localSheetId="20" hidden="1">{"'용역비'!$A$4:$C$8"}</definedName>
    <definedName name="HSR_2" localSheetId="22" hidden="1">{"'용역비'!$A$4:$C$8"}</definedName>
    <definedName name="HSR_2" localSheetId="24" hidden="1">{"'용역비'!$A$4:$C$8"}</definedName>
    <definedName name="HSR_2" localSheetId="28" hidden="1">{"'용역비'!$A$4:$C$8"}</definedName>
    <definedName name="HSR_2" localSheetId="14" hidden="1">{"'용역비'!$A$4:$C$8"}</definedName>
    <definedName name="HSR_2" hidden="1">{"'용역비'!$A$4:$C$8"}</definedName>
    <definedName name="HSR_3" localSheetId="12" hidden="1">{"'용역비'!$A$4:$C$8"}</definedName>
    <definedName name="HSR_3" localSheetId="11" hidden="1">{"'용역비'!$A$4:$C$8"}</definedName>
    <definedName name="HSR_3" localSheetId="13" hidden="1">{"'용역비'!$A$4:$C$8"}</definedName>
    <definedName name="HSR_3" localSheetId="16" hidden="1">{"'용역비'!$A$4:$C$8"}</definedName>
    <definedName name="HSR_3" localSheetId="21" hidden="1">{"'용역비'!$A$4:$C$8"}</definedName>
    <definedName name="HSR_3" localSheetId="18" hidden="1">{"'용역비'!$A$4:$C$8"}</definedName>
    <definedName name="HSR_3" localSheetId="19" hidden="1">{"'용역비'!$A$4:$C$8"}</definedName>
    <definedName name="HSR_3" localSheetId="20" hidden="1">{"'용역비'!$A$4:$C$8"}</definedName>
    <definedName name="HSR_3" localSheetId="22" hidden="1">{"'용역비'!$A$4:$C$8"}</definedName>
    <definedName name="HSR_3" localSheetId="24" hidden="1">{"'용역비'!$A$4:$C$8"}</definedName>
    <definedName name="HSR_3" localSheetId="28" hidden="1">{"'용역비'!$A$4:$C$8"}</definedName>
    <definedName name="HSR_3" localSheetId="14" hidden="1">{"'용역비'!$A$4:$C$8"}</definedName>
    <definedName name="HSR_3" hidden="1">{"'용역비'!$A$4:$C$8"}</definedName>
    <definedName name="HSR_4" localSheetId="12" hidden="1">{"'용역비'!$A$4:$C$8"}</definedName>
    <definedName name="HSR_4" localSheetId="11" hidden="1">{"'용역비'!$A$4:$C$8"}</definedName>
    <definedName name="HSR_4" localSheetId="13" hidden="1">{"'용역비'!$A$4:$C$8"}</definedName>
    <definedName name="HSR_4" localSheetId="16" hidden="1">{"'용역비'!$A$4:$C$8"}</definedName>
    <definedName name="HSR_4" localSheetId="21" hidden="1">{"'용역비'!$A$4:$C$8"}</definedName>
    <definedName name="HSR_4" localSheetId="18" hidden="1">{"'용역비'!$A$4:$C$8"}</definedName>
    <definedName name="HSR_4" localSheetId="19" hidden="1">{"'용역비'!$A$4:$C$8"}</definedName>
    <definedName name="HSR_4" localSheetId="20" hidden="1">{"'용역비'!$A$4:$C$8"}</definedName>
    <definedName name="HSR_4" localSheetId="22" hidden="1">{"'용역비'!$A$4:$C$8"}</definedName>
    <definedName name="HSR_4" localSheetId="24" hidden="1">{"'용역비'!$A$4:$C$8"}</definedName>
    <definedName name="HSR_4" localSheetId="28" hidden="1">{"'용역비'!$A$4:$C$8"}</definedName>
    <definedName name="HSR_4" localSheetId="14" hidden="1">{"'용역비'!$A$4:$C$8"}</definedName>
    <definedName name="HSR_4" hidden="1">{"'용역비'!$A$4:$C$8"}</definedName>
    <definedName name="HSR_5" localSheetId="12" hidden="1">{"'용역비'!$A$4:$C$8"}</definedName>
    <definedName name="HSR_5" localSheetId="11" hidden="1">{"'용역비'!$A$4:$C$8"}</definedName>
    <definedName name="HSR_5" localSheetId="13" hidden="1">{"'용역비'!$A$4:$C$8"}</definedName>
    <definedName name="HSR_5" localSheetId="16" hidden="1">{"'용역비'!$A$4:$C$8"}</definedName>
    <definedName name="HSR_5" localSheetId="21" hidden="1">{"'용역비'!$A$4:$C$8"}</definedName>
    <definedName name="HSR_5" localSheetId="18" hidden="1">{"'용역비'!$A$4:$C$8"}</definedName>
    <definedName name="HSR_5" localSheetId="19" hidden="1">{"'용역비'!$A$4:$C$8"}</definedName>
    <definedName name="HSR_5" localSheetId="20" hidden="1">{"'용역비'!$A$4:$C$8"}</definedName>
    <definedName name="HSR_5" localSheetId="22" hidden="1">{"'용역비'!$A$4:$C$8"}</definedName>
    <definedName name="HSR_5" localSheetId="24" hidden="1">{"'용역비'!$A$4:$C$8"}</definedName>
    <definedName name="HSR_5" localSheetId="28" hidden="1">{"'용역비'!$A$4:$C$8"}</definedName>
    <definedName name="HSR_5" localSheetId="14" hidden="1">{"'용역비'!$A$4:$C$8"}</definedName>
    <definedName name="HSR_5" hidden="1">{"'용역비'!$A$4:$C$8"}</definedName>
    <definedName name="hsrth" localSheetId="12" hidden="1">{"'Sheet1'!$L$16"}</definedName>
    <definedName name="hsrth" localSheetId="11" hidden="1">{"'Sheet1'!$L$16"}</definedName>
    <definedName name="hsrth" localSheetId="13" hidden="1">{"'Sheet1'!$L$16"}</definedName>
    <definedName name="hsrth" localSheetId="16" hidden="1">{"'Sheet1'!$L$16"}</definedName>
    <definedName name="hsrth" localSheetId="21" hidden="1">{"'Sheet1'!$L$16"}</definedName>
    <definedName name="hsrth" localSheetId="18" hidden="1">{"'Sheet1'!$L$16"}</definedName>
    <definedName name="hsrth" localSheetId="19" hidden="1">{"'Sheet1'!$L$16"}</definedName>
    <definedName name="hsrth" localSheetId="20" hidden="1">{"'Sheet1'!$L$16"}</definedName>
    <definedName name="hsrth" localSheetId="22" hidden="1">{"'Sheet1'!$L$16"}</definedName>
    <definedName name="hsrth" localSheetId="24" hidden="1">{"'Sheet1'!$L$16"}</definedName>
    <definedName name="hsrth" localSheetId="28" hidden="1">{"'Sheet1'!$L$16"}</definedName>
    <definedName name="hsrth" localSheetId="14" hidden="1">{"'Sheet1'!$L$16"}</definedName>
    <definedName name="hsrth" hidden="1">{"'Sheet1'!$L$16"}</definedName>
    <definedName name="hsruj" localSheetId="12" hidden="1">{"'Sheet1'!$L$16"}</definedName>
    <definedName name="hsruj" localSheetId="11" hidden="1">{"'Sheet1'!$L$16"}</definedName>
    <definedName name="hsruj" localSheetId="13" hidden="1">{"'Sheet1'!$L$16"}</definedName>
    <definedName name="hsruj" localSheetId="16" hidden="1">{"'Sheet1'!$L$16"}</definedName>
    <definedName name="hsruj" localSheetId="21" hidden="1">{"'Sheet1'!$L$16"}</definedName>
    <definedName name="hsruj" localSheetId="18" hidden="1">{"'Sheet1'!$L$16"}</definedName>
    <definedName name="hsruj" localSheetId="19" hidden="1">{"'Sheet1'!$L$16"}</definedName>
    <definedName name="hsruj" localSheetId="20" hidden="1">{"'Sheet1'!$L$16"}</definedName>
    <definedName name="hsruj" localSheetId="22" hidden="1">{"'Sheet1'!$L$16"}</definedName>
    <definedName name="hsruj" localSheetId="24" hidden="1">{"'Sheet1'!$L$16"}</definedName>
    <definedName name="hsruj" localSheetId="28" hidden="1">{"'Sheet1'!$L$16"}</definedName>
    <definedName name="hsruj" localSheetId="14" hidden="1">{"'Sheet1'!$L$16"}</definedName>
    <definedName name="hsruj" hidden="1">{"'Sheet1'!$L$16"}</definedName>
    <definedName name="HSSL">#REF!</definedName>
    <definedName name="hsss" localSheetId="12" hidden="1">{"'Sheet1'!$L$16"}</definedName>
    <definedName name="hsss" localSheetId="11" hidden="1">{"'Sheet1'!$L$16"}</definedName>
    <definedName name="hsss" localSheetId="13" hidden="1">{"'Sheet1'!$L$16"}</definedName>
    <definedName name="hsss" localSheetId="16" hidden="1">{"'Sheet1'!$L$16"}</definedName>
    <definedName name="hsss" localSheetId="21" hidden="1">{"'Sheet1'!$L$16"}</definedName>
    <definedName name="hsss" localSheetId="18" hidden="1">{"'Sheet1'!$L$16"}</definedName>
    <definedName name="hsss" localSheetId="19" hidden="1">{"'Sheet1'!$L$16"}</definedName>
    <definedName name="hsss" localSheetId="20" hidden="1">{"'Sheet1'!$L$16"}</definedName>
    <definedName name="hsss" localSheetId="22" hidden="1">{"'Sheet1'!$L$16"}</definedName>
    <definedName name="hsss" localSheetId="24" hidden="1">{"'Sheet1'!$L$16"}</definedName>
    <definedName name="hsss" localSheetId="28" hidden="1">{"'Sheet1'!$L$16"}</definedName>
    <definedName name="hsss" localSheetId="14" hidden="1">{"'Sheet1'!$L$16"}</definedName>
    <definedName name="hsss" hidden="1">{"'Sheet1'!$L$16"}</definedName>
    <definedName name="hst" localSheetId="12" hidden="1">{"'Sheet1'!$L$16"}</definedName>
    <definedName name="hst" localSheetId="11" hidden="1">{"'Sheet1'!$L$16"}</definedName>
    <definedName name="hst" localSheetId="13" hidden="1">{"'Sheet1'!$L$16"}</definedName>
    <definedName name="hst" localSheetId="16" hidden="1">{"'Sheet1'!$L$16"}</definedName>
    <definedName name="hst" localSheetId="21" hidden="1">{"'Sheet1'!$L$16"}</definedName>
    <definedName name="hst" localSheetId="18" hidden="1">{"'Sheet1'!$L$16"}</definedName>
    <definedName name="hst" localSheetId="19" hidden="1">{"'Sheet1'!$L$16"}</definedName>
    <definedName name="hst" localSheetId="20" hidden="1">{"'Sheet1'!$L$16"}</definedName>
    <definedName name="hst" localSheetId="22" hidden="1">{"'Sheet1'!$L$16"}</definedName>
    <definedName name="hst" localSheetId="24" hidden="1">{"'Sheet1'!$L$16"}</definedName>
    <definedName name="hst" localSheetId="28" hidden="1">{"'Sheet1'!$L$16"}</definedName>
    <definedName name="hst" localSheetId="14" hidden="1">{"'Sheet1'!$L$16"}</definedName>
    <definedName name="hst" hidden="1">{"'Sheet1'!$L$16"}</definedName>
    <definedName name="hstb">#REF!</definedName>
    <definedName name="hstb1">#REF!</definedName>
    <definedName name="hstbnk">#REF!</definedName>
    <definedName name="hstbtn">#REF!</definedName>
    <definedName name="hsu" localSheetId="12" hidden="1">{"'Sheet1'!$L$16"}</definedName>
    <definedName name="hsu" localSheetId="11" hidden="1">{"'Sheet1'!$L$16"}</definedName>
    <definedName name="hsu" localSheetId="13" hidden="1">{"'Sheet1'!$L$16"}</definedName>
    <definedName name="hsu" localSheetId="16" hidden="1">{"'Sheet1'!$L$16"}</definedName>
    <definedName name="hsu" localSheetId="21" hidden="1">{"'Sheet1'!$L$16"}</definedName>
    <definedName name="hsu" localSheetId="18" hidden="1">{"'Sheet1'!$L$16"}</definedName>
    <definedName name="hsu" localSheetId="19" hidden="1">{"'Sheet1'!$L$16"}</definedName>
    <definedName name="hsu" localSheetId="20" hidden="1">{"'Sheet1'!$L$16"}</definedName>
    <definedName name="hsu" localSheetId="22" hidden="1">{"'Sheet1'!$L$16"}</definedName>
    <definedName name="hsu" localSheetId="24" hidden="1">{"'Sheet1'!$L$16"}</definedName>
    <definedName name="hsu" localSheetId="28" hidden="1">{"'Sheet1'!$L$16"}</definedName>
    <definedName name="hsu" localSheetId="14" hidden="1">{"'Sheet1'!$L$16"}</definedName>
    <definedName name="hsu" hidden="1">{"'Sheet1'!$L$16"}</definedName>
    <definedName name="hsv">#REF!</definedName>
    <definedName name="HSVC1">#REF!</definedName>
    <definedName name="HSVC2">#REF!</definedName>
    <definedName name="HSVC3">#REF!</definedName>
    <definedName name="hsvgr7tvgb" localSheetId="12" hidden="1">{"'Sheet1'!$L$16"}</definedName>
    <definedName name="hsvgr7tvgb" localSheetId="11" hidden="1">{"'Sheet1'!$L$16"}</definedName>
    <definedName name="hsvgr7tvgb" localSheetId="13" hidden="1">{"'Sheet1'!$L$16"}</definedName>
    <definedName name="hsvgr7tvgb" localSheetId="16" hidden="1">{"'Sheet1'!$L$16"}</definedName>
    <definedName name="hsvgr7tvgb" localSheetId="21" hidden="1">{"'Sheet1'!$L$16"}</definedName>
    <definedName name="hsvgr7tvgb" localSheetId="18" hidden="1">{"'Sheet1'!$L$16"}</definedName>
    <definedName name="hsvgr7tvgb" localSheetId="19" hidden="1">{"'Sheet1'!$L$16"}</definedName>
    <definedName name="hsvgr7tvgb" localSheetId="20" hidden="1">{"'Sheet1'!$L$16"}</definedName>
    <definedName name="hsvgr7tvgb" localSheetId="22" hidden="1">{"'Sheet1'!$L$16"}</definedName>
    <definedName name="hsvgr7tvgb" localSheetId="24" hidden="1">{"'Sheet1'!$L$16"}</definedName>
    <definedName name="hsvgr7tvgb" localSheetId="28" hidden="1">{"'Sheet1'!$L$16"}</definedName>
    <definedName name="hsvgr7tvgb" localSheetId="14" hidden="1">{"'Sheet1'!$L$16"}</definedName>
    <definedName name="hsvgr7tvgb" hidden="1">{"'Sheet1'!$L$16"}</definedName>
    <definedName name="hsvl">1</definedName>
    <definedName name="hsvl2">1</definedName>
    <definedName name="hsvt">#REF!</definedName>
    <definedName name="hsvtmt">1</definedName>
    <definedName name="hsxich">#REF!</definedName>
    <definedName name="ht" localSheetId="12" hidden="1">{"'Break down'!$A$4"}</definedName>
    <definedName name="ht" localSheetId="11" hidden="1">{"'Break down'!$A$4"}</definedName>
    <definedName name="ht" localSheetId="13" hidden="1">{"'Break down'!$A$4"}</definedName>
    <definedName name="ht" localSheetId="16" hidden="1">{"'Break down'!$A$4"}</definedName>
    <definedName name="ht" localSheetId="21" hidden="1">{"'Break down'!$A$4"}</definedName>
    <definedName name="ht" localSheetId="18" hidden="1">{"'Break down'!$A$4"}</definedName>
    <definedName name="ht" localSheetId="19" hidden="1">{"'Break down'!$A$4"}</definedName>
    <definedName name="ht" localSheetId="20" hidden="1">{"'Break down'!$A$4"}</definedName>
    <definedName name="ht" localSheetId="22" hidden="1">{"'Break down'!$A$4"}</definedName>
    <definedName name="ht" localSheetId="24" hidden="1">{"'Break down'!$A$4"}</definedName>
    <definedName name="ht" localSheetId="28" hidden="1">{"'Break down'!$A$4"}</definedName>
    <definedName name="ht" localSheetId="14" hidden="1">{"'Break down'!$A$4"}</definedName>
    <definedName name="ht" hidden="1">{"'Break down'!$A$4"}</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D" localSheetId="12" hidden="1">{#N/A,#N/A,FALSE,"CCTV"}</definedName>
    <definedName name="HTD" localSheetId="11" hidden="1">{#N/A,#N/A,FALSE,"CCTV"}</definedName>
    <definedName name="HTD" localSheetId="13" hidden="1">{#N/A,#N/A,FALSE,"CCTV"}</definedName>
    <definedName name="HTD" localSheetId="16" hidden="1">{#N/A,#N/A,FALSE,"CCTV"}</definedName>
    <definedName name="HTD" localSheetId="21" hidden="1">{#N/A,#N/A,FALSE,"CCTV"}</definedName>
    <definedName name="HTD" localSheetId="18" hidden="1">{#N/A,#N/A,FALSE,"CCTV"}</definedName>
    <definedName name="HTD" localSheetId="19" hidden="1">{#N/A,#N/A,FALSE,"CCTV"}</definedName>
    <definedName name="HTD" localSheetId="20" hidden="1">{#N/A,#N/A,FALSE,"CCTV"}</definedName>
    <definedName name="HTD" localSheetId="22" hidden="1">{#N/A,#N/A,FALSE,"CCTV"}</definedName>
    <definedName name="HTD" localSheetId="24" hidden="1">{#N/A,#N/A,FALSE,"CCTV"}</definedName>
    <definedName name="HTD" localSheetId="28" hidden="1">{#N/A,#N/A,FALSE,"CCTV"}</definedName>
    <definedName name="HTD" localSheetId="14" hidden="1">{#N/A,#N/A,FALSE,"CCTV"}</definedName>
    <definedName name="HTD" hidden="1">{#N/A,#N/A,FALSE,"CCTV"}</definedName>
    <definedName name="htdt" localSheetId="12" hidden="1">{"'Sheet1'!$L$16"}</definedName>
    <definedName name="htdt" localSheetId="11" hidden="1">{"'Sheet1'!$L$16"}</definedName>
    <definedName name="htdt" localSheetId="13" hidden="1">{"'Sheet1'!$L$16"}</definedName>
    <definedName name="htdt" localSheetId="16" hidden="1">{"'Sheet1'!$L$16"}</definedName>
    <definedName name="htdt" localSheetId="21" hidden="1">{"'Sheet1'!$L$16"}</definedName>
    <definedName name="htdt" localSheetId="18" hidden="1">{"'Sheet1'!$L$16"}</definedName>
    <definedName name="htdt" localSheetId="19" hidden="1">{"'Sheet1'!$L$16"}</definedName>
    <definedName name="htdt" localSheetId="20" hidden="1">{"'Sheet1'!$L$16"}</definedName>
    <definedName name="htdt" localSheetId="22" hidden="1">{"'Sheet1'!$L$16"}</definedName>
    <definedName name="htdt" localSheetId="24" hidden="1">{"'Sheet1'!$L$16"}</definedName>
    <definedName name="htdt" localSheetId="28" hidden="1">{"'Sheet1'!$L$16"}</definedName>
    <definedName name="htdt" localSheetId="14" hidden="1">{"'Sheet1'!$L$16"}</definedName>
    <definedName name="htdt" hidden="1">{"'Sheet1'!$L$16"}</definedName>
    <definedName name="hteye"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frju" localSheetId="12" hidden="1">{"'Sheet1'!$L$16"}</definedName>
    <definedName name="htfrju" localSheetId="11" hidden="1">{"'Sheet1'!$L$16"}</definedName>
    <definedName name="htfrju" localSheetId="13" hidden="1">{"'Sheet1'!$L$16"}</definedName>
    <definedName name="htfrju" localSheetId="16" hidden="1">{"'Sheet1'!$L$16"}</definedName>
    <definedName name="htfrju" localSheetId="21" hidden="1">{"'Sheet1'!$L$16"}</definedName>
    <definedName name="htfrju" localSheetId="18" hidden="1">{"'Sheet1'!$L$16"}</definedName>
    <definedName name="htfrju" localSheetId="19" hidden="1">{"'Sheet1'!$L$16"}</definedName>
    <definedName name="htfrju" localSheetId="20" hidden="1">{"'Sheet1'!$L$16"}</definedName>
    <definedName name="htfrju" localSheetId="22" hidden="1">{"'Sheet1'!$L$16"}</definedName>
    <definedName name="htfrju" localSheetId="24" hidden="1">{"'Sheet1'!$L$16"}</definedName>
    <definedName name="htfrju" localSheetId="28" hidden="1">{"'Sheet1'!$L$16"}</definedName>
    <definedName name="htfrju" localSheetId="14" hidden="1">{"'Sheet1'!$L$16"}</definedName>
    <definedName name="htfrju" hidden="1">{"'Sheet1'!$L$16"}</definedName>
    <definedName name="hþ" localSheetId="12" hidden="1">{"'Sheet1'!$L$16"}</definedName>
    <definedName name="hþ" localSheetId="11" hidden="1">{"'Sheet1'!$L$16"}</definedName>
    <definedName name="hþ" localSheetId="13" hidden="1">{"'Sheet1'!$L$16"}</definedName>
    <definedName name="hþ" localSheetId="16" hidden="1">{"'Sheet1'!$L$16"}</definedName>
    <definedName name="hþ" localSheetId="21" hidden="1">{"'Sheet1'!$L$16"}</definedName>
    <definedName name="hþ" localSheetId="18" hidden="1">{"'Sheet1'!$L$16"}</definedName>
    <definedName name="hþ" localSheetId="19" hidden="1">{"'Sheet1'!$L$16"}</definedName>
    <definedName name="hþ" localSheetId="20" hidden="1">{"'Sheet1'!$L$16"}</definedName>
    <definedName name="hþ" localSheetId="22" hidden="1">{"'Sheet1'!$L$16"}</definedName>
    <definedName name="hþ" localSheetId="24" hidden="1">{"'Sheet1'!$L$16"}</definedName>
    <definedName name="hþ" localSheetId="28" hidden="1">{"'Sheet1'!$L$16"}</definedName>
    <definedName name="hþ" localSheetId="14" hidden="1">{"'Sheet1'!$L$16"}</definedName>
    <definedName name="hþ" hidden="1">{"'Sheet1'!$L$16"}</definedName>
    <definedName name="HTHH">#REF!</definedName>
    <definedName name="HTHTR" localSheetId="12" hidden="1">{"'Sheet1'!$L$16"}</definedName>
    <definedName name="HTHTR" localSheetId="11" hidden="1">{"'Sheet1'!$L$16"}</definedName>
    <definedName name="HTHTR" localSheetId="13" hidden="1">{"'Sheet1'!$L$16"}</definedName>
    <definedName name="HTHTR" localSheetId="16" hidden="1">{"'Sheet1'!$L$16"}</definedName>
    <definedName name="HTHTR" localSheetId="21" hidden="1">{"'Sheet1'!$L$16"}</definedName>
    <definedName name="HTHTR" localSheetId="18" hidden="1">{"'Sheet1'!$L$16"}</definedName>
    <definedName name="HTHTR" localSheetId="19" hidden="1">{"'Sheet1'!$L$16"}</definedName>
    <definedName name="HTHTR" localSheetId="20" hidden="1">{"'Sheet1'!$L$16"}</definedName>
    <definedName name="HTHTR" localSheetId="22" hidden="1">{"'Sheet1'!$L$16"}</definedName>
    <definedName name="HTHTR" localSheetId="24" hidden="1">{"'Sheet1'!$L$16"}</definedName>
    <definedName name="HTHTR" localSheetId="28" hidden="1">{"'Sheet1'!$L$16"}</definedName>
    <definedName name="HTHTR" localSheetId="14" hidden="1">{"'Sheet1'!$L$16"}</definedName>
    <definedName name="HTHTR" hidden="1">{"'Sheet1'!$L$16"}</definedName>
    <definedName name="hþwr" localSheetId="12" hidden="1">{"'Sheet1'!$L$16"}</definedName>
    <definedName name="hþwr" localSheetId="11" hidden="1">{"'Sheet1'!$L$16"}</definedName>
    <definedName name="hþwr" localSheetId="13" hidden="1">{"'Sheet1'!$L$16"}</definedName>
    <definedName name="hþwr" localSheetId="16" hidden="1">{"'Sheet1'!$L$16"}</definedName>
    <definedName name="hþwr" localSheetId="21" hidden="1">{"'Sheet1'!$L$16"}</definedName>
    <definedName name="hþwr" localSheetId="18" hidden="1">{"'Sheet1'!$L$16"}</definedName>
    <definedName name="hþwr" localSheetId="19" hidden="1">{"'Sheet1'!$L$16"}</definedName>
    <definedName name="hþwr" localSheetId="20" hidden="1">{"'Sheet1'!$L$16"}</definedName>
    <definedName name="hþwr" localSheetId="22" hidden="1">{"'Sheet1'!$L$16"}</definedName>
    <definedName name="hþwr" localSheetId="24" hidden="1">{"'Sheet1'!$L$16"}</definedName>
    <definedName name="hþwr" localSheetId="28" hidden="1">{"'Sheet1'!$L$16"}</definedName>
    <definedName name="hþwr" localSheetId="14" hidden="1">{"'Sheet1'!$L$16"}</definedName>
    <definedName name="hþwr" hidden="1">{"'Sheet1'!$L$16"}</definedName>
    <definedName name="htjfj" localSheetId="12" hidden="1">{"'Sheet1'!$L$16"}</definedName>
    <definedName name="htjfj" localSheetId="11" hidden="1">{"'Sheet1'!$L$16"}</definedName>
    <definedName name="htjfj" localSheetId="13" hidden="1">{"'Sheet1'!$L$16"}</definedName>
    <definedName name="htjfj" localSheetId="16" hidden="1">{"'Sheet1'!$L$16"}</definedName>
    <definedName name="htjfj" localSheetId="21" hidden="1">{"'Sheet1'!$L$16"}</definedName>
    <definedName name="htjfj" localSheetId="18" hidden="1">{"'Sheet1'!$L$16"}</definedName>
    <definedName name="htjfj" localSheetId="19" hidden="1">{"'Sheet1'!$L$16"}</definedName>
    <definedName name="htjfj" localSheetId="20" hidden="1">{"'Sheet1'!$L$16"}</definedName>
    <definedName name="htjfj" localSheetId="22" hidden="1">{"'Sheet1'!$L$16"}</definedName>
    <definedName name="htjfj" localSheetId="24" hidden="1">{"'Sheet1'!$L$16"}</definedName>
    <definedName name="htjfj" localSheetId="28" hidden="1">{"'Sheet1'!$L$16"}</definedName>
    <definedName name="htjfj" localSheetId="14" hidden="1">{"'Sheet1'!$L$16"}</definedName>
    <definedName name="htjfj" hidden="1">{"'Sheet1'!$L$16"}</definedName>
    <definedName name="htjhtjftj" localSheetId="12" hidden="1">{#N/A,#N/A,FALSE,"Chi tiÆt"}</definedName>
    <definedName name="htjhtjftj" localSheetId="11" hidden="1">{#N/A,#N/A,FALSE,"Chi tiÆt"}</definedName>
    <definedName name="htjhtjftj" localSheetId="13" hidden="1">{#N/A,#N/A,FALSE,"Chi tiÆt"}</definedName>
    <definedName name="htjhtjftj" localSheetId="16" hidden="1">{#N/A,#N/A,FALSE,"Chi tiÆt"}</definedName>
    <definedName name="htjhtjftj" localSheetId="21" hidden="1">{#N/A,#N/A,FALSE,"Chi tiÆt"}</definedName>
    <definedName name="htjhtjftj" localSheetId="18" hidden="1">{#N/A,#N/A,FALSE,"Chi tiÆt"}</definedName>
    <definedName name="htjhtjftj" localSheetId="19" hidden="1">{#N/A,#N/A,FALSE,"Chi tiÆt"}</definedName>
    <definedName name="htjhtjftj" localSheetId="20" hidden="1">{#N/A,#N/A,FALSE,"Chi tiÆt"}</definedName>
    <definedName name="htjhtjftj" localSheetId="22" hidden="1">{#N/A,#N/A,FALSE,"Chi tiÆt"}</definedName>
    <definedName name="htjhtjftj" localSheetId="24" hidden="1">{#N/A,#N/A,FALSE,"Chi tiÆt"}</definedName>
    <definedName name="htjhtjftj" localSheetId="28" hidden="1">{#N/A,#N/A,FALSE,"Chi tiÆt"}</definedName>
    <definedName name="htjhtjftj" localSheetId="14" hidden="1">{#N/A,#N/A,FALSE,"Chi tiÆt"}</definedName>
    <definedName name="htjhtjftj" hidden="1">{#N/A,#N/A,FALSE,"Chi tiÆt"}</definedName>
    <definedName name="htlm" localSheetId="12" hidden="1">{"'Sheet1'!$L$16"}</definedName>
    <definedName name="htlm" localSheetId="11" hidden="1">{"'Sheet1'!$L$16"}</definedName>
    <definedName name="htlm" localSheetId="13" hidden="1">{"'Sheet1'!$L$16"}</definedName>
    <definedName name="htlm" localSheetId="16" hidden="1">{"'Sheet1'!$L$16"}</definedName>
    <definedName name="htlm" localSheetId="21" hidden="1">{"'Sheet1'!$L$16"}</definedName>
    <definedName name="htlm" localSheetId="18" hidden="1">{"'Sheet1'!$L$16"}</definedName>
    <definedName name="htlm" localSheetId="19" hidden="1">{"'Sheet1'!$L$16"}</definedName>
    <definedName name="htlm" localSheetId="20" hidden="1">{"'Sheet1'!$L$16"}</definedName>
    <definedName name="htlm" localSheetId="22" hidden="1">{"'Sheet1'!$L$16"}</definedName>
    <definedName name="htlm" localSheetId="24" hidden="1">{"'Sheet1'!$L$16"}</definedName>
    <definedName name="htlm" localSheetId="28" hidden="1">{"'Sheet1'!$L$16"}</definedName>
    <definedName name="htlm" localSheetId="14" hidden="1">{"'Sheet1'!$L$16"}</definedName>
    <definedName name="htlm" hidden="1">{"'Sheet1'!$L$16"}</definedName>
    <definedName name="htm" localSheetId="12" hidden="1">{"'Sheet1'!$L$16"}</definedName>
    <definedName name="htm" localSheetId="11" hidden="1">{"'Sheet1'!$L$16"}</definedName>
    <definedName name="htm" localSheetId="13" hidden="1">{"'Sheet1'!$L$16"}</definedName>
    <definedName name="htm" localSheetId="16" hidden="1">{"'Sheet1'!$L$16"}</definedName>
    <definedName name="htm" localSheetId="21" hidden="1">{"'Sheet1'!$L$16"}</definedName>
    <definedName name="htm" localSheetId="18" hidden="1">{"'Sheet1'!$L$16"}</definedName>
    <definedName name="htm" localSheetId="19" hidden="1">{"'Sheet1'!$L$16"}</definedName>
    <definedName name="htm" localSheetId="20" hidden="1">{"'Sheet1'!$L$16"}</definedName>
    <definedName name="htm" localSheetId="22" hidden="1">{"'Sheet1'!$L$16"}</definedName>
    <definedName name="htm" localSheetId="24" hidden="1">{"'Sheet1'!$L$16"}</definedName>
    <definedName name="htm" localSheetId="28" hidden="1">{"'Sheet1'!$L$16"}</definedName>
    <definedName name="htm" localSheetId="14" hidden="1">{"'Sheet1'!$L$16"}</definedName>
    <definedName name="htm" hidden="1">{"'Sheet1'!$L$16"}</definedName>
    <definedName name="html" localSheetId="12" hidden="1">{"'Sheet1'!$L$16"}</definedName>
    <definedName name="html" localSheetId="11" hidden="1">{"'Sheet1'!$L$16"}</definedName>
    <definedName name="html" localSheetId="13" hidden="1">{"'Sheet1'!$L$16"}</definedName>
    <definedName name="html" localSheetId="16" hidden="1">{"'Sheet1'!$L$16"}</definedName>
    <definedName name="html" localSheetId="21" hidden="1">{"'Sheet1'!$L$16"}</definedName>
    <definedName name="html" localSheetId="18" hidden="1">{"'Sheet1'!$L$16"}</definedName>
    <definedName name="html" localSheetId="19" hidden="1">{"'Sheet1'!$L$16"}</definedName>
    <definedName name="html" localSheetId="20" hidden="1">{"'Sheet1'!$L$16"}</definedName>
    <definedName name="html" localSheetId="22" hidden="1">{"'Sheet1'!$L$16"}</definedName>
    <definedName name="html" localSheetId="24" hidden="1">{"'Sheet1'!$L$16"}</definedName>
    <definedName name="html" localSheetId="28" hidden="1">{"'Sheet1'!$L$16"}</definedName>
    <definedName name="html" localSheetId="14" hidden="1">{"'Sheet1'!$L$16"}</definedName>
    <definedName name="html" hidden="1">{"'Sheet1'!$L$16"}</definedName>
    <definedName name="HTML_C" localSheetId="12" hidden="1">{"'Sheet1'!$L$16"}</definedName>
    <definedName name="HTML_C" localSheetId="11" hidden="1">{"'Sheet1'!$L$16"}</definedName>
    <definedName name="HTML_C" localSheetId="13" hidden="1">{"'Sheet1'!$L$16"}</definedName>
    <definedName name="HTML_C" localSheetId="16" hidden="1">{"'Sheet1'!$L$16"}</definedName>
    <definedName name="HTML_C" localSheetId="21" hidden="1">{"'Sheet1'!$L$16"}</definedName>
    <definedName name="HTML_C" localSheetId="18" hidden="1">{"'Sheet1'!$L$16"}</definedName>
    <definedName name="HTML_C" localSheetId="19" hidden="1">{"'Sheet1'!$L$16"}</definedName>
    <definedName name="HTML_C" localSheetId="20" hidden="1">{"'Sheet1'!$L$16"}</definedName>
    <definedName name="HTML_C" localSheetId="22" hidden="1">{"'Sheet1'!$L$16"}</definedName>
    <definedName name="HTML_C" localSheetId="24" hidden="1">{"'Sheet1'!$L$16"}</definedName>
    <definedName name="HTML_C" localSheetId="28" hidden="1">{"'Sheet1'!$L$16"}</definedName>
    <definedName name="HTML_C" localSheetId="14" hidden="1">{"'Sheet1'!$L$16"}</definedName>
    <definedName name="HTML_C" hidden="1">{"'Sheet1'!$L$16"}</definedName>
    <definedName name="HTML_CodePage" hidden="1">950</definedName>
    <definedName name="HTML_CodePage1" hidden="1">9</definedName>
    <definedName name="HTML_Control" localSheetId="12" hidden="1">{"'Sheet1'!$L$16"}</definedName>
    <definedName name="HTML_Control" localSheetId="11" hidden="1">{"'Sheet1'!$L$16"}</definedName>
    <definedName name="HTML_Control" localSheetId="13" hidden="1">{"'Sheet1'!$L$16"}</definedName>
    <definedName name="HTML_Control" localSheetId="16" hidden="1">{"'Sheet1'!$L$16"}</definedName>
    <definedName name="HTML_Control" localSheetId="21" hidden="1">{"'Sheet1'!$L$16"}</definedName>
    <definedName name="HTML_Control" localSheetId="18" hidden="1">{"'Sheet1'!$L$16"}</definedName>
    <definedName name="HTML_Control" localSheetId="19" hidden="1">{"'Sheet1'!$L$16"}</definedName>
    <definedName name="HTML_Control" localSheetId="20" hidden="1">{"'Sheet1'!$L$16"}</definedName>
    <definedName name="HTML_Control" localSheetId="22" hidden="1">{"'Sheet1'!$L$16"}</definedName>
    <definedName name="HTML_Control" localSheetId="24" hidden="1">{"'Sheet1'!$L$16"}</definedName>
    <definedName name="HTML_Control" localSheetId="28" hidden="1">{"'Sheet1'!$L$16"}</definedName>
    <definedName name="HTML_Control" localSheetId="14" hidden="1">{"'Sheet1'!$L$16"}</definedName>
    <definedName name="HTML_Control" hidden="1">{"'Sheet1'!$L$16"}</definedName>
    <definedName name="HTML_Control_1" localSheetId="12">{"'Sheet1'!$L$16"}</definedName>
    <definedName name="HTML_Control_1" localSheetId="11">{"'Sheet1'!$L$16"}</definedName>
    <definedName name="HTML_Control_1" localSheetId="13">{"'Sheet1'!$L$16"}</definedName>
    <definedName name="HTML_Control_1" localSheetId="16">{"'Sheet1'!$L$16"}</definedName>
    <definedName name="HTML_Control_1" localSheetId="21">{"'Sheet1'!$L$16"}</definedName>
    <definedName name="HTML_Control_1" localSheetId="18">{"'Sheet1'!$L$16"}</definedName>
    <definedName name="HTML_Control_1" localSheetId="19">{"'Sheet1'!$L$16"}</definedName>
    <definedName name="HTML_Control_1" localSheetId="20">{"'Sheet1'!$L$16"}</definedName>
    <definedName name="HTML_Control_1" localSheetId="22">{"'Sheet1'!$L$16"}</definedName>
    <definedName name="HTML_Control_1" localSheetId="24">{"'Sheet1'!$L$16"}</definedName>
    <definedName name="HTML_Control_1" localSheetId="28">{"'Sheet1'!$L$16"}</definedName>
    <definedName name="HTML_Control_1" localSheetId="14">{"'Sheet1'!$L$16"}</definedName>
    <definedName name="HTML_Control_1">{"'Sheet1'!$L$16"}</definedName>
    <definedName name="HTML_Control_2" localSheetId="12" hidden="1">{"'Sheet1'!$L$16"}</definedName>
    <definedName name="HTML_Control_2" localSheetId="11" hidden="1">{"'Sheet1'!$L$16"}</definedName>
    <definedName name="HTML_Control_2" localSheetId="13" hidden="1">{"'Sheet1'!$L$16"}</definedName>
    <definedName name="HTML_Control_2" localSheetId="16" hidden="1">{"'Sheet1'!$L$16"}</definedName>
    <definedName name="HTML_Control_2" localSheetId="21" hidden="1">{"'Sheet1'!$L$16"}</definedName>
    <definedName name="HTML_Control_2" localSheetId="18" hidden="1">{"'Sheet1'!$L$16"}</definedName>
    <definedName name="HTML_Control_2" localSheetId="19" hidden="1">{"'Sheet1'!$L$16"}</definedName>
    <definedName name="HTML_Control_2" localSheetId="20" hidden="1">{"'Sheet1'!$L$16"}</definedName>
    <definedName name="HTML_Control_2" localSheetId="22" hidden="1">{"'Sheet1'!$L$16"}</definedName>
    <definedName name="HTML_Control_2" localSheetId="24" hidden="1">{"'Sheet1'!$L$16"}</definedName>
    <definedName name="HTML_Control_2" localSheetId="28" hidden="1">{"'Sheet1'!$L$16"}</definedName>
    <definedName name="HTML_Control_2" localSheetId="14" hidden="1">{"'Sheet1'!$L$16"}</definedName>
    <definedName name="HTML_Control_2" hidden="1">{"'Sheet1'!$L$16"}</definedName>
    <definedName name="HTML_Control_3" localSheetId="12" hidden="1">{"'Sheet1'!$L$16"}</definedName>
    <definedName name="HTML_Control_3" localSheetId="11" hidden="1">{"'Sheet1'!$L$16"}</definedName>
    <definedName name="HTML_Control_3" localSheetId="13" hidden="1">{"'Sheet1'!$L$16"}</definedName>
    <definedName name="HTML_Control_3" localSheetId="16" hidden="1">{"'Sheet1'!$L$16"}</definedName>
    <definedName name="HTML_Control_3" localSheetId="21" hidden="1">{"'Sheet1'!$L$16"}</definedName>
    <definedName name="HTML_Control_3" localSheetId="18" hidden="1">{"'Sheet1'!$L$16"}</definedName>
    <definedName name="HTML_Control_3" localSheetId="19" hidden="1">{"'Sheet1'!$L$16"}</definedName>
    <definedName name="HTML_Control_3" localSheetId="20" hidden="1">{"'Sheet1'!$L$16"}</definedName>
    <definedName name="HTML_Control_3" localSheetId="22" hidden="1">{"'Sheet1'!$L$16"}</definedName>
    <definedName name="HTML_Control_3" localSheetId="24" hidden="1">{"'Sheet1'!$L$16"}</definedName>
    <definedName name="HTML_Control_3" localSheetId="28" hidden="1">{"'Sheet1'!$L$16"}</definedName>
    <definedName name="HTML_Control_3" localSheetId="14" hidden="1">{"'Sheet1'!$L$16"}</definedName>
    <definedName name="HTML_Control_3" hidden="1">{"'Sheet1'!$L$16"}</definedName>
    <definedName name="HTML_Control_4" localSheetId="12" hidden="1">{"'Sheet1'!$L$16"}</definedName>
    <definedName name="HTML_Control_4" localSheetId="11" hidden="1">{"'Sheet1'!$L$16"}</definedName>
    <definedName name="HTML_Control_4" localSheetId="13" hidden="1">{"'Sheet1'!$L$16"}</definedName>
    <definedName name="HTML_Control_4" localSheetId="16" hidden="1">{"'Sheet1'!$L$16"}</definedName>
    <definedName name="HTML_Control_4" localSheetId="21" hidden="1">{"'Sheet1'!$L$16"}</definedName>
    <definedName name="HTML_Control_4" localSheetId="18" hidden="1">{"'Sheet1'!$L$16"}</definedName>
    <definedName name="HTML_Control_4" localSheetId="19" hidden="1">{"'Sheet1'!$L$16"}</definedName>
    <definedName name="HTML_Control_4" localSheetId="20" hidden="1">{"'Sheet1'!$L$16"}</definedName>
    <definedName name="HTML_Control_4" localSheetId="22" hidden="1">{"'Sheet1'!$L$16"}</definedName>
    <definedName name="HTML_Control_4" localSheetId="24" hidden="1">{"'Sheet1'!$L$16"}</definedName>
    <definedName name="HTML_Control_4" localSheetId="28" hidden="1">{"'Sheet1'!$L$16"}</definedName>
    <definedName name="HTML_Control_4" localSheetId="14" hidden="1">{"'Sheet1'!$L$16"}</definedName>
    <definedName name="HTML_Control_4" hidden="1">{"'Sheet1'!$L$16"}</definedName>
    <definedName name="HTML_Control_5" localSheetId="12" hidden="1">{"'Sheet1'!$L$16"}</definedName>
    <definedName name="HTML_Control_5" localSheetId="11" hidden="1">{"'Sheet1'!$L$16"}</definedName>
    <definedName name="HTML_Control_5" localSheetId="13" hidden="1">{"'Sheet1'!$L$16"}</definedName>
    <definedName name="HTML_Control_5" localSheetId="16" hidden="1">{"'Sheet1'!$L$16"}</definedName>
    <definedName name="HTML_Control_5" localSheetId="21" hidden="1">{"'Sheet1'!$L$16"}</definedName>
    <definedName name="HTML_Control_5" localSheetId="18" hidden="1">{"'Sheet1'!$L$16"}</definedName>
    <definedName name="HTML_Control_5" localSheetId="19" hidden="1">{"'Sheet1'!$L$16"}</definedName>
    <definedName name="HTML_Control_5" localSheetId="20" hidden="1">{"'Sheet1'!$L$16"}</definedName>
    <definedName name="HTML_Control_5" localSheetId="22" hidden="1">{"'Sheet1'!$L$16"}</definedName>
    <definedName name="HTML_Control_5" localSheetId="24" hidden="1">{"'Sheet1'!$L$16"}</definedName>
    <definedName name="HTML_Control_5" localSheetId="28" hidden="1">{"'Sheet1'!$L$16"}</definedName>
    <definedName name="HTML_Control_5" localSheetId="14" hidden="1">{"'Sheet1'!$L$16"}</definedName>
    <definedName name="HTML_Control_5" hidden="1">{"'Sheet1'!$L$16"}</definedName>
    <definedName name="html_control_xoa2" localSheetId="12" hidden="1">{"'Sheet1'!$L$16"}</definedName>
    <definedName name="html_control_xoa2" localSheetId="11" hidden="1">{"'Sheet1'!$L$16"}</definedName>
    <definedName name="html_control_xoa2" localSheetId="13" hidden="1">{"'Sheet1'!$L$16"}</definedName>
    <definedName name="html_control_xoa2" localSheetId="16" hidden="1">{"'Sheet1'!$L$16"}</definedName>
    <definedName name="html_control_xoa2" localSheetId="21" hidden="1">{"'Sheet1'!$L$16"}</definedName>
    <definedName name="html_control_xoa2" localSheetId="18" hidden="1">{"'Sheet1'!$L$16"}</definedName>
    <definedName name="html_control_xoa2" localSheetId="19" hidden="1">{"'Sheet1'!$L$16"}</definedName>
    <definedName name="html_control_xoa2" localSheetId="20" hidden="1">{"'Sheet1'!$L$16"}</definedName>
    <definedName name="html_control_xoa2" localSheetId="22" hidden="1">{"'Sheet1'!$L$16"}</definedName>
    <definedName name="html_control_xoa2" localSheetId="24" hidden="1">{"'Sheet1'!$L$16"}</definedName>
    <definedName name="html_control_xoa2" localSheetId="28" hidden="1">{"'Sheet1'!$L$16"}</definedName>
    <definedName name="html_control_xoa2" localSheetId="14" hidden="1">{"'Sheet1'!$L$16"}</definedName>
    <definedName name="html_control_xoa2" hidden="1">{"'Sheet1'!$L$16"}</definedName>
    <definedName name="html_control_xoa2_1" localSheetId="12" hidden="1">{"'Sheet1'!$L$16"}</definedName>
    <definedName name="html_control_xoa2_1" localSheetId="11" hidden="1">{"'Sheet1'!$L$16"}</definedName>
    <definedName name="html_control_xoa2_1" localSheetId="13" hidden="1">{"'Sheet1'!$L$16"}</definedName>
    <definedName name="html_control_xoa2_1" localSheetId="16" hidden="1">{"'Sheet1'!$L$16"}</definedName>
    <definedName name="html_control_xoa2_1" localSheetId="21" hidden="1">{"'Sheet1'!$L$16"}</definedName>
    <definedName name="html_control_xoa2_1" localSheetId="18" hidden="1">{"'Sheet1'!$L$16"}</definedName>
    <definedName name="html_control_xoa2_1" localSheetId="19" hidden="1">{"'Sheet1'!$L$16"}</definedName>
    <definedName name="html_control_xoa2_1" localSheetId="20" hidden="1">{"'Sheet1'!$L$16"}</definedName>
    <definedName name="html_control_xoa2_1" localSheetId="22" hidden="1">{"'Sheet1'!$L$16"}</definedName>
    <definedName name="html_control_xoa2_1" localSheetId="24" hidden="1">{"'Sheet1'!$L$16"}</definedName>
    <definedName name="html_control_xoa2_1" localSheetId="28" hidden="1">{"'Sheet1'!$L$16"}</definedName>
    <definedName name="html_control_xoa2_1" localSheetId="14" hidden="1">{"'Sheet1'!$L$16"}</definedName>
    <definedName name="html_control_xoa2_1" hidden="1">{"'Sheet1'!$L$16"}</definedName>
    <definedName name="HTML_Control1" localSheetId="12" hidden="1">{"'Sheet1'!$L$16"}</definedName>
    <definedName name="HTML_Control1" localSheetId="11" hidden="1">{"'Sheet1'!$L$16"}</definedName>
    <definedName name="HTML_Control1" localSheetId="13" hidden="1">{"'Sheet1'!$L$16"}</definedName>
    <definedName name="HTML_Control1" localSheetId="16" hidden="1">{"'Sheet1'!$L$16"}</definedName>
    <definedName name="HTML_Control1" localSheetId="21" hidden="1">{"'Sheet1'!$L$16"}</definedName>
    <definedName name="HTML_Control1" localSheetId="18" hidden="1">{"'Sheet1'!$L$16"}</definedName>
    <definedName name="HTML_Control1" localSheetId="19" hidden="1">{"'Sheet1'!$L$16"}</definedName>
    <definedName name="HTML_Control1" localSheetId="20" hidden="1">{"'Sheet1'!$L$16"}</definedName>
    <definedName name="HTML_Control1" localSheetId="22" hidden="1">{"'Sheet1'!$L$16"}</definedName>
    <definedName name="HTML_Control1" localSheetId="24" hidden="1">{"'Sheet1'!$L$16"}</definedName>
    <definedName name="HTML_Control1" localSheetId="28" hidden="1">{"'Sheet1'!$L$16"}</definedName>
    <definedName name="HTML_Control1" localSheetId="14" hidden="1">{"'Sheet1'!$L$16"}</definedName>
    <definedName name="HTML_Control1" hidden="1">{"'Sheet1'!$L$16"}</definedName>
    <definedName name="HTML_Control1_1" localSheetId="12" hidden="1">{"'Sheet1'!$L$16"}</definedName>
    <definedName name="HTML_Control1_1" localSheetId="11" hidden="1">{"'Sheet1'!$L$16"}</definedName>
    <definedName name="HTML_Control1_1" localSheetId="13" hidden="1">{"'Sheet1'!$L$16"}</definedName>
    <definedName name="HTML_Control1_1" localSheetId="16" hidden="1">{"'Sheet1'!$L$16"}</definedName>
    <definedName name="HTML_Control1_1" localSheetId="21" hidden="1">{"'Sheet1'!$L$16"}</definedName>
    <definedName name="HTML_Control1_1" localSheetId="18" hidden="1">{"'Sheet1'!$L$16"}</definedName>
    <definedName name="HTML_Control1_1" localSheetId="19" hidden="1">{"'Sheet1'!$L$16"}</definedName>
    <definedName name="HTML_Control1_1" localSheetId="20" hidden="1">{"'Sheet1'!$L$16"}</definedName>
    <definedName name="HTML_Control1_1" localSheetId="22" hidden="1">{"'Sheet1'!$L$16"}</definedName>
    <definedName name="HTML_Control1_1" localSheetId="24" hidden="1">{"'Sheet1'!$L$16"}</definedName>
    <definedName name="HTML_Control1_1" localSheetId="28" hidden="1">{"'Sheet1'!$L$16"}</definedName>
    <definedName name="HTML_Control1_1" localSheetId="14" hidden="1">{"'Sheet1'!$L$16"}</definedName>
    <definedName name="HTML_Control1_1" hidden="1">{"'Sheet1'!$L$16"}</definedName>
    <definedName name="HTML_Controlmoi" localSheetId="12" hidden="1">{"'Sheet1'!$L$16"}</definedName>
    <definedName name="HTML_Controlmoi" localSheetId="11" hidden="1">{"'Sheet1'!$L$16"}</definedName>
    <definedName name="HTML_Controlmoi" localSheetId="13" hidden="1">{"'Sheet1'!$L$16"}</definedName>
    <definedName name="HTML_Controlmoi" localSheetId="16" hidden="1">{"'Sheet1'!$L$16"}</definedName>
    <definedName name="HTML_Controlmoi" localSheetId="21" hidden="1">{"'Sheet1'!$L$16"}</definedName>
    <definedName name="HTML_Controlmoi" localSheetId="18" hidden="1">{"'Sheet1'!$L$16"}</definedName>
    <definedName name="HTML_Controlmoi" localSheetId="19" hidden="1">{"'Sheet1'!$L$16"}</definedName>
    <definedName name="HTML_Controlmoi" localSheetId="20" hidden="1">{"'Sheet1'!$L$16"}</definedName>
    <definedName name="HTML_Controlmoi" localSheetId="22" hidden="1">{"'Sheet1'!$L$16"}</definedName>
    <definedName name="HTML_Controlmoi" localSheetId="24" hidden="1">{"'Sheet1'!$L$16"}</definedName>
    <definedName name="HTML_Controlmoi" localSheetId="28" hidden="1">{"'Sheet1'!$L$16"}</definedName>
    <definedName name="HTML_Controlmoi" localSheetId="14" hidden="1">{"'Sheet1'!$L$16"}</definedName>
    <definedName name="HTML_Controlmoi" hidden="1">{"'Sheet1'!$L$16"}</definedName>
    <definedName name="HTML_D" localSheetId="12" hidden="1">{"'Sheet1'!$L$16"}</definedName>
    <definedName name="HTML_D" localSheetId="11" hidden="1">{"'Sheet1'!$L$16"}</definedName>
    <definedName name="HTML_D" localSheetId="13" hidden="1">{"'Sheet1'!$L$16"}</definedName>
    <definedName name="HTML_D" localSheetId="16" hidden="1">{"'Sheet1'!$L$16"}</definedName>
    <definedName name="HTML_D" localSheetId="21" hidden="1">{"'Sheet1'!$L$16"}</definedName>
    <definedName name="HTML_D" localSheetId="18" hidden="1">{"'Sheet1'!$L$16"}</definedName>
    <definedName name="HTML_D" localSheetId="19" hidden="1">{"'Sheet1'!$L$16"}</definedName>
    <definedName name="HTML_D" localSheetId="20" hidden="1">{"'Sheet1'!$L$16"}</definedName>
    <definedName name="HTML_D" localSheetId="22" hidden="1">{"'Sheet1'!$L$16"}</definedName>
    <definedName name="HTML_D" localSheetId="24" hidden="1">{"'Sheet1'!$L$16"}</definedName>
    <definedName name="HTML_D" localSheetId="28" hidden="1">{"'Sheet1'!$L$16"}</definedName>
    <definedName name="HTML_D" localSheetId="14" hidden="1">{"'Sheet1'!$L$16"}</definedName>
    <definedName name="HTML_D" hidden="1">{"'Sheet1'!$L$16"}</definedName>
    <definedName name="HTML_Description" hidden="1">""</definedName>
    <definedName name="HTML_Email" hidden="1">""</definedName>
    <definedName name="HTML_Header" hidden="1">"Sheet1"</definedName>
    <definedName name="HTML_Header1" hidden="1">"Break down"</definedName>
    <definedName name="HTML_LastUpdate" hidden="1">"2000/9/14"</definedName>
    <definedName name="HTML_LastUpdate1" hidden="1">"6/7/98"</definedName>
    <definedName name="HTML_LineAfter" hidden="1">FALSE</definedName>
    <definedName name="HTML_LineBefore" hidden="1">FALSE</definedName>
    <definedName name="HTML_Name" hidden="1">"J.C.WONG"</definedName>
    <definedName name="HTML_Name1" hidden="1">"PAUL MATHEW"</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PathFilemoi" hidden="1">"C:\2689\Q\國內\00q3961台化龍德PTA3建造\MyHTML.htm"</definedName>
    <definedName name="HTML_PathTemplate" hidden="1">"C:\BOTHomepage\DataBank\FinMarkets\InterestRate\Int_F_his2003_T.htm"</definedName>
    <definedName name="HTML_Title" hidden="1">"00Q3961-SUM"</definedName>
    <definedName name="HTML_Title1" hidden="1">"Break_down"</definedName>
    <definedName name="HTML1" localSheetId="12" hidden="1">{"'장비'!$A$3:$M$12"}</definedName>
    <definedName name="HTML1" localSheetId="11" hidden="1">{"'장비'!$A$3:$M$12"}</definedName>
    <definedName name="HTML1" localSheetId="13" hidden="1">{"'장비'!$A$3:$M$12"}</definedName>
    <definedName name="HTML1" localSheetId="16" hidden="1">{"'장비'!$A$3:$M$12"}</definedName>
    <definedName name="HTML1" localSheetId="21" hidden="1">{"'장비'!$A$3:$M$12"}</definedName>
    <definedName name="HTML1" localSheetId="18" hidden="1">{"'장비'!$A$3:$M$12"}</definedName>
    <definedName name="HTML1" localSheetId="19" hidden="1">{"'장비'!$A$3:$M$12"}</definedName>
    <definedName name="HTML1" localSheetId="20" hidden="1">{"'장비'!$A$3:$M$12"}</definedName>
    <definedName name="HTML1" localSheetId="22" hidden="1">{"'장비'!$A$3:$M$12"}</definedName>
    <definedName name="HTML1" localSheetId="24" hidden="1">{"'장비'!$A$3:$M$12"}</definedName>
    <definedName name="HTML1" localSheetId="28" hidden="1">{"'장비'!$A$3:$M$12"}</definedName>
    <definedName name="HTML1" localSheetId="14" hidden="1">{"'장비'!$A$3:$M$12"}</definedName>
    <definedName name="HTML1" hidden="1">{"'장비'!$A$3:$M$12"}</definedName>
    <definedName name="HTML1_1" hidden="1">"'[엑셀95-따라하기 문제.xls]인터넷 어시스턴트'!$A$1:$J$18"</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localSheetId="12" hidden="1">{"'Sheet1'!$L$16"}</definedName>
    <definedName name="html2" localSheetId="11" hidden="1">{"'Sheet1'!$L$16"}</definedName>
    <definedName name="html2" localSheetId="13" hidden="1">{"'Sheet1'!$L$16"}</definedName>
    <definedName name="html2" localSheetId="16" hidden="1">{"'Sheet1'!$L$16"}</definedName>
    <definedName name="html2" localSheetId="21" hidden="1">{"'Sheet1'!$L$16"}</definedName>
    <definedName name="html2" localSheetId="18" hidden="1">{"'Sheet1'!$L$16"}</definedName>
    <definedName name="html2" localSheetId="19" hidden="1">{"'Sheet1'!$L$16"}</definedName>
    <definedName name="html2" localSheetId="20" hidden="1">{"'Sheet1'!$L$16"}</definedName>
    <definedName name="html2" localSheetId="22" hidden="1">{"'Sheet1'!$L$16"}</definedName>
    <definedName name="html2" localSheetId="24" hidden="1">{"'Sheet1'!$L$16"}</definedName>
    <definedName name="html2" localSheetId="28" hidden="1">{"'Sheet1'!$L$16"}</definedName>
    <definedName name="html2" localSheetId="14" hidden="1">{"'Sheet1'!$L$16"}</definedName>
    <definedName name="html2" hidden="1">{"'Sheet1'!$L$16"}</definedName>
    <definedName name="HTMLCount" hidden="1">1</definedName>
    <definedName name="HTMLcpnmtrol" localSheetId="12" hidden="1">{"'Sheet1'!$L$16"}</definedName>
    <definedName name="HTMLcpnmtrol" localSheetId="11" hidden="1">{"'Sheet1'!$L$16"}</definedName>
    <definedName name="HTMLcpnmtrol" localSheetId="13" hidden="1">{"'Sheet1'!$L$16"}</definedName>
    <definedName name="HTMLcpnmtrol" localSheetId="16" hidden="1">{"'Sheet1'!$L$16"}</definedName>
    <definedName name="HTMLcpnmtrol" localSheetId="21" hidden="1">{"'Sheet1'!$L$16"}</definedName>
    <definedName name="HTMLcpnmtrol" localSheetId="18" hidden="1">{"'Sheet1'!$L$16"}</definedName>
    <definedName name="HTMLcpnmtrol" localSheetId="19" hidden="1">{"'Sheet1'!$L$16"}</definedName>
    <definedName name="HTMLcpnmtrol" localSheetId="20" hidden="1">{"'Sheet1'!$L$16"}</definedName>
    <definedName name="HTMLcpnmtrol" localSheetId="22" hidden="1">{"'Sheet1'!$L$16"}</definedName>
    <definedName name="HTMLcpnmtrol" localSheetId="24" hidden="1">{"'Sheet1'!$L$16"}</definedName>
    <definedName name="HTMLcpnmtrol" localSheetId="28" hidden="1">{"'Sheet1'!$L$16"}</definedName>
    <definedName name="HTMLcpnmtrol" localSheetId="14" hidden="1">{"'Sheet1'!$L$16"}</definedName>
    <definedName name="HTMLcpnmtrol" hidden="1">{"'Sheet1'!$L$16"}</definedName>
    <definedName name="htmll" localSheetId="12" hidden="1">{"'Sheet1'!$L$16"}</definedName>
    <definedName name="htmll" localSheetId="11" hidden="1">{"'Sheet1'!$L$16"}</definedName>
    <definedName name="htmll" localSheetId="13" hidden="1">{"'Sheet1'!$L$16"}</definedName>
    <definedName name="htmll" localSheetId="16" hidden="1">{"'Sheet1'!$L$16"}</definedName>
    <definedName name="htmll" localSheetId="21" hidden="1">{"'Sheet1'!$L$16"}</definedName>
    <definedName name="htmll" localSheetId="18" hidden="1">{"'Sheet1'!$L$16"}</definedName>
    <definedName name="htmll" localSheetId="19" hidden="1">{"'Sheet1'!$L$16"}</definedName>
    <definedName name="htmll" localSheetId="20" hidden="1">{"'Sheet1'!$L$16"}</definedName>
    <definedName name="htmll" localSheetId="22" hidden="1">{"'Sheet1'!$L$16"}</definedName>
    <definedName name="htmll" localSheetId="24" hidden="1">{"'Sheet1'!$L$16"}</definedName>
    <definedName name="htmll" localSheetId="28" hidden="1">{"'Sheet1'!$L$16"}</definedName>
    <definedName name="htmll" localSheetId="14" hidden="1">{"'Sheet1'!$L$16"}</definedName>
    <definedName name="htmll" hidden="1">{"'Sheet1'!$L$16"}</definedName>
    <definedName name="HTMLmoi" localSheetId="12" hidden="1">{"'Sheet1'!$L$16"}</definedName>
    <definedName name="HTMLmoi" localSheetId="11" hidden="1">{"'Sheet1'!$L$16"}</definedName>
    <definedName name="HTMLmoi" localSheetId="13" hidden="1">{"'Sheet1'!$L$16"}</definedName>
    <definedName name="HTMLmoi" localSheetId="16" hidden="1">{"'Sheet1'!$L$16"}</definedName>
    <definedName name="HTMLmoi" localSheetId="21" hidden="1">{"'Sheet1'!$L$16"}</definedName>
    <definedName name="HTMLmoi" localSheetId="18" hidden="1">{"'Sheet1'!$L$16"}</definedName>
    <definedName name="HTMLmoi" localSheetId="19" hidden="1">{"'Sheet1'!$L$16"}</definedName>
    <definedName name="HTMLmoi" localSheetId="20" hidden="1">{"'Sheet1'!$L$16"}</definedName>
    <definedName name="HTMLmoi" localSheetId="22" hidden="1">{"'Sheet1'!$L$16"}</definedName>
    <definedName name="HTMLmoi" localSheetId="24" hidden="1">{"'Sheet1'!$L$16"}</definedName>
    <definedName name="HTMLmoi" localSheetId="28" hidden="1">{"'Sheet1'!$L$16"}</definedName>
    <definedName name="HTMLmoi" localSheetId="14" hidden="1">{"'Sheet1'!$L$16"}</definedName>
    <definedName name="HTMLmoi" hidden="1">{"'Sheet1'!$L$16"}</definedName>
    <definedName name="HTNC">#REF!</definedName>
    <definedName name="HTNL" localSheetId="12" hidden="1">{"'Sheet1'!$L$16"}</definedName>
    <definedName name="HTNL" localSheetId="11" hidden="1">{"'Sheet1'!$L$16"}</definedName>
    <definedName name="HTNL" localSheetId="13" hidden="1">{"'Sheet1'!$L$16"}</definedName>
    <definedName name="HTNL" localSheetId="16" hidden="1">{"'Sheet1'!$L$16"}</definedName>
    <definedName name="HTNL" localSheetId="21" hidden="1">{"'Sheet1'!$L$16"}</definedName>
    <definedName name="HTNL" localSheetId="18" hidden="1">{"'Sheet1'!$L$16"}</definedName>
    <definedName name="HTNL" localSheetId="19" hidden="1">{"'Sheet1'!$L$16"}</definedName>
    <definedName name="HTNL" localSheetId="20" hidden="1">{"'Sheet1'!$L$16"}</definedName>
    <definedName name="HTNL" localSheetId="22" hidden="1">{"'Sheet1'!$L$16"}</definedName>
    <definedName name="HTNL" localSheetId="24" hidden="1">{"'Sheet1'!$L$16"}</definedName>
    <definedName name="HTNL" localSheetId="28" hidden="1">{"'Sheet1'!$L$16"}</definedName>
    <definedName name="HTNL" localSheetId="14" hidden="1">{"'Sheet1'!$L$16"}</definedName>
    <definedName name="HTNL" hidden="1">{"'Sheet1'!$L$16"}</definedName>
    <definedName name="HTR" localSheetId="12" hidden="1">{#N/A,#N/A,FALSE,"이태원철근"}</definedName>
    <definedName name="HTR" localSheetId="11" hidden="1">{#N/A,#N/A,FALSE,"이태원철근"}</definedName>
    <definedName name="HTR" localSheetId="13" hidden="1">{#N/A,#N/A,FALSE,"이태원철근"}</definedName>
    <definedName name="HTR" localSheetId="16" hidden="1">{#N/A,#N/A,FALSE,"이태원철근"}</definedName>
    <definedName name="HTR" localSheetId="21" hidden="1">{#N/A,#N/A,FALSE,"이태원철근"}</definedName>
    <definedName name="HTR" localSheetId="18" hidden="1">{#N/A,#N/A,FALSE,"이태원철근"}</definedName>
    <definedName name="HTR" localSheetId="19" hidden="1">{#N/A,#N/A,FALSE,"이태원철근"}</definedName>
    <definedName name="HTR" localSheetId="20" hidden="1">{#N/A,#N/A,FALSE,"이태원철근"}</definedName>
    <definedName name="HTR" localSheetId="22" hidden="1">{#N/A,#N/A,FALSE,"이태원철근"}</definedName>
    <definedName name="HTR" localSheetId="24" hidden="1">{#N/A,#N/A,FALSE,"이태원철근"}</definedName>
    <definedName name="HTR" localSheetId="28" hidden="1">{#N/A,#N/A,FALSE,"이태원철근"}</definedName>
    <definedName name="HTR" localSheetId="14" hidden="1">{#N/A,#N/A,FALSE,"이태원철근"}</definedName>
    <definedName name="HTR" hidden="1">{#N/A,#N/A,FALSE,"이태원철근"}</definedName>
    <definedName name="htrdi" localSheetId="12" hidden="1">{"'Sheet1'!$L$16"}</definedName>
    <definedName name="htrdi" localSheetId="11" hidden="1">{"'Sheet1'!$L$16"}</definedName>
    <definedName name="htrdi" localSheetId="13" hidden="1">{"'Sheet1'!$L$16"}</definedName>
    <definedName name="htrdi" localSheetId="16" hidden="1">{"'Sheet1'!$L$16"}</definedName>
    <definedName name="htrdi" localSheetId="21" hidden="1">{"'Sheet1'!$L$16"}</definedName>
    <definedName name="htrdi" localSheetId="18" hidden="1">{"'Sheet1'!$L$16"}</definedName>
    <definedName name="htrdi" localSheetId="19" hidden="1">{"'Sheet1'!$L$16"}</definedName>
    <definedName name="htrdi" localSheetId="20" hidden="1">{"'Sheet1'!$L$16"}</definedName>
    <definedName name="htrdi" localSheetId="22" hidden="1">{"'Sheet1'!$L$16"}</definedName>
    <definedName name="htrdi" localSheetId="24" hidden="1">{"'Sheet1'!$L$16"}</definedName>
    <definedName name="htrdi" localSheetId="28" hidden="1">{"'Sheet1'!$L$16"}</definedName>
    <definedName name="htrdi" localSheetId="14" hidden="1">{"'Sheet1'!$L$16"}</definedName>
    <definedName name="htrdi" hidden="1">{"'Sheet1'!$L$16"}</definedName>
    <definedName name="htrhrt" localSheetId="12" hidden="1">{"'Sheet1'!$L$16"}</definedName>
    <definedName name="htrhrt" localSheetId="11" hidden="1">{"'Sheet1'!$L$16"}</definedName>
    <definedName name="htrhrt" localSheetId="13" hidden="1">{"'Sheet1'!$L$16"}</definedName>
    <definedName name="htrhrt" localSheetId="16" hidden="1">{"'Sheet1'!$L$16"}</definedName>
    <definedName name="htrhrt" localSheetId="21" hidden="1">{"'Sheet1'!$L$16"}</definedName>
    <definedName name="htrhrt" localSheetId="18" hidden="1">{"'Sheet1'!$L$16"}</definedName>
    <definedName name="htrhrt" localSheetId="19" hidden="1">{"'Sheet1'!$L$16"}</definedName>
    <definedName name="htrhrt" localSheetId="20" hidden="1">{"'Sheet1'!$L$16"}</definedName>
    <definedName name="htrhrt" localSheetId="22" hidden="1">{"'Sheet1'!$L$16"}</definedName>
    <definedName name="htrhrt" localSheetId="24" hidden="1">{"'Sheet1'!$L$16"}</definedName>
    <definedName name="htrhrt" localSheetId="28" hidden="1">{"'Sheet1'!$L$16"}</definedName>
    <definedName name="htrhrt" localSheetId="14" hidden="1">{"'Sheet1'!$L$16"}</definedName>
    <definedName name="htrhrt" hidden="1">{"'Sheet1'!$L$16"}</definedName>
    <definedName name="htrhtrhj" hidden="1">#REF!</definedName>
    <definedName name="htriu4" localSheetId="12" hidden="1">{#N/A,#N/A,FALSE,"Chi tiÆt"}</definedName>
    <definedName name="htriu4" localSheetId="11" hidden="1">{#N/A,#N/A,FALSE,"Chi tiÆt"}</definedName>
    <definedName name="htriu4" localSheetId="13" hidden="1">{#N/A,#N/A,FALSE,"Chi tiÆt"}</definedName>
    <definedName name="htriu4" localSheetId="16" hidden="1">{#N/A,#N/A,FALSE,"Chi tiÆt"}</definedName>
    <definedName name="htriu4" localSheetId="21" hidden="1">{#N/A,#N/A,FALSE,"Chi tiÆt"}</definedName>
    <definedName name="htriu4" localSheetId="18" hidden="1">{#N/A,#N/A,FALSE,"Chi tiÆt"}</definedName>
    <definedName name="htriu4" localSheetId="19" hidden="1">{#N/A,#N/A,FALSE,"Chi tiÆt"}</definedName>
    <definedName name="htriu4" localSheetId="20" hidden="1">{#N/A,#N/A,FALSE,"Chi tiÆt"}</definedName>
    <definedName name="htriu4" localSheetId="22" hidden="1">{#N/A,#N/A,FALSE,"Chi tiÆt"}</definedName>
    <definedName name="htriu4" localSheetId="24" hidden="1">{#N/A,#N/A,FALSE,"Chi tiÆt"}</definedName>
    <definedName name="htriu4" localSheetId="28" hidden="1">{#N/A,#N/A,FALSE,"Chi tiÆt"}</definedName>
    <definedName name="htriu4" localSheetId="14" hidden="1">{#N/A,#N/A,FALSE,"Chi tiÆt"}</definedName>
    <definedName name="htriu4" hidden="1">{#N/A,#N/A,FALSE,"Chi tiÆt"}</definedName>
    <definedName name="htrshts" hidden="1">#REF!</definedName>
    <definedName name="htrye" localSheetId="12" hidden="1">{"'Sheet1'!$L$16"}</definedName>
    <definedName name="htrye" localSheetId="11" hidden="1">{"'Sheet1'!$L$16"}</definedName>
    <definedName name="htrye" localSheetId="13" hidden="1">{"'Sheet1'!$L$16"}</definedName>
    <definedName name="htrye" localSheetId="16" hidden="1">{"'Sheet1'!$L$16"}</definedName>
    <definedName name="htrye" localSheetId="21" hidden="1">{"'Sheet1'!$L$16"}</definedName>
    <definedName name="htrye" localSheetId="18" hidden="1">{"'Sheet1'!$L$16"}</definedName>
    <definedName name="htrye" localSheetId="19" hidden="1">{"'Sheet1'!$L$16"}</definedName>
    <definedName name="htrye" localSheetId="20" hidden="1">{"'Sheet1'!$L$16"}</definedName>
    <definedName name="htrye" localSheetId="22" hidden="1">{"'Sheet1'!$L$16"}</definedName>
    <definedName name="htrye" localSheetId="24" hidden="1">{"'Sheet1'!$L$16"}</definedName>
    <definedName name="htrye" localSheetId="28" hidden="1">{"'Sheet1'!$L$16"}</definedName>
    <definedName name="htrye" localSheetId="14" hidden="1">{"'Sheet1'!$L$16"}</definedName>
    <definedName name="htrye" hidden="1">{"'Sheet1'!$L$16"}</definedName>
    <definedName name="htshtsrh" hidden="1">#REF!</definedName>
    <definedName name="htsr" localSheetId="12" hidden="1">{"'Sheet1'!$L$16"}</definedName>
    <definedName name="htsr" localSheetId="11" hidden="1">{"'Sheet1'!$L$16"}</definedName>
    <definedName name="htsr" localSheetId="13" hidden="1">{"'Sheet1'!$L$16"}</definedName>
    <definedName name="htsr" localSheetId="16" hidden="1">{"'Sheet1'!$L$16"}</definedName>
    <definedName name="htsr" localSheetId="21" hidden="1">{"'Sheet1'!$L$16"}</definedName>
    <definedName name="htsr" localSheetId="18" hidden="1">{"'Sheet1'!$L$16"}</definedName>
    <definedName name="htsr" localSheetId="19" hidden="1">{"'Sheet1'!$L$16"}</definedName>
    <definedName name="htsr" localSheetId="20" hidden="1">{"'Sheet1'!$L$16"}</definedName>
    <definedName name="htsr" localSheetId="22" hidden="1">{"'Sheet1'!$L$16"}</definedName>
    <definedName name="htsr" localSheetId="24" hidden="1">{"'Sheet1'!$L$16"}</definedName>
    <definedName name="htsr" localSheetId="28" hidden="1">{"'Sheet1'!$L$16"}</definedName>
    <definedName name="htsr" localSheetId="14" hidden="1">{"'Sheet1'!$L$16"}</definedName>
    <definedName name="htsr" hidden="1">{"'Sheet1'!$L$16"}</definedName>
    <definedName name="httk">#REF!</definedName>
    <definedName name="htu" localSheetId="12" hidden="1">{"'Sheet1'!$L$16"}</definedName>
    <definedName name="htu" localSheetId="11" hidden="1">{"'Sheet1'!$L$16"}</definedName>
    <definedName name="htu" localSheetId="13" hidden="1">{"'Sheet1'!$L$16"}</definedName>
    <definedName name="htu" localSheetId="16" hidden="1">{"'Sheet1'!$L$16"}</definedName>
    <definedName name="htu" localSheetId="21" hidden="1">{"'Sheet1'!$L$16"}</definedName>
    <definedName name="htu" localSheetId="18" hidden="1">{"'Sheet1'!$L$16"}</definedName>
    <definedName name="htu" localSheetId="19" hidden="1">{"'Sheet1'!$L$16"}</definedName>
    <definedName name="htu" localSheetId="20" hidden="1">{"'Sheet1'!$L$16"}</definedName>
    <definedName name="htu" localSheetId="22" hidden="1">{"'Sheet1'!$L$16"}</definedName>
    <definedName name="htu" localSheetId="24" hidden="1">{"'Sheet1'!$L$16"}</definedName>
    <definedName name="htu" localSheetId="28" hidden="1">{"'Sheet1'!$L$16"}</definedName>
    <definedName name="htu" localSheetId="14" hidden="1">{"'Sheet1'!$L$16"}</definedName>
    <definedName name="htu" hidden="1">{"'Sheet1'!$L$16"}</definedName>
    <definedName name="HTVL">#REF!</definedName>
    <definedName name="htwh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u" localSheetId="12" hidden="1">{"'Sheet1'!$L$16"}</definedName>
    <definedName name="hu" localSheetId="11" hidden="1">{"'Sheet1'!$L$16"}</definedName>
    <definedName name="hu" localSheetId="13" hidden="1">{"'Sheet1'!$L$16"}</definedName>
    <definedName name="hu" localSheetId="16" hidden="1">{"'Sheet1'!$L$16"}</definedName>
    <definedName name="hu" localSheetId="21" hidden="1">{"'Sheet1'!$L$16"}</definedName>
    <definedName name="hu" localSheetId="18" hidden="1">{"'Sheet1'!$L$16"}</definedName>
    <definedName name="hu" localSheetId="19" hidden="1">{"'Sheet1'!$L$16"}</definedName>
    <definedName name="hu" localSheetId="20" hidden="1">{"'Sheet1'!$L$16"}</definedName>
    <definedName name="hu" localSheetId="22" hidden="1">{"'Sheet1'!$L$16"}</definedName>
    <definedName name="hu" localSheetId="24" hidden="1">{"'Sheet1'!$L$16"}</definedName>
    <definedName name="hu" localSheetId="28" hidden="1">{"'Sheet1'!$L$16"}</definedName>
    <definedName name="hu" localSheetId="14" hidden="1">{"'Sheet1'!$L$16"}</definedName>
    <definedName name="hu" hidden="1">{"'Sheet1'!$L$16"}</definedName>
    <definedName name="hu_1" localSheetId="12" hidden="1">{"'Sheet1'!$L$16"}</definedName>
    <definedName name="hu_1" localSheetId="11" hidden="1">{"'Sheet1'!$L$16"}</definedName>
    <definedName name="hu_1" localSheetId="13" hidden="1">{"'Sheet1'!$L$16"}</definedName>
    <definedName name="hu_1" localSheetId="16" hidden="1">{"'Sheet1'!$L$16"}</definedName>
    <definedName name="hu_1" localSheetId="21" hidden="1">{"'Sheet1'!$L$16"}</definedName>
    <definedName name="hu_1" localSheetId="18" hidden="1">{"'Sheet1'!$L$16"}</definedName>
    <definedName name="hu_1" localSheetId="19" hidden="1">{"'Sheet1'!$L$16"}</definedName>
    <definedName name="hu_1" localSheetId="20" hidden="1">{"'Sheet1'!$L$16"}</definedName>
    <definedName name="hu_1" localSheetId="22" hidden="1">{"'Sheet1'!$L$16"}</definedName>
    <definedName name="hu_1" localSheetId="24" hidden="1">{"'Sheet1'!$L$16"}</definedName>
    <definedName name="hu_1" localSheetId="28" hidden="1">{"'Sheet1'!$L$16"}</definedName>
    <definedName name="hu_1" localSheetId="14" hidden="1">{"'Sheet1'!$L$16"}</definedName>
    <definedName name="hu_1" hidden="1">{"'Sheet1'!$L$16"}</definedName>
    <definedName name="hud" localSheetId="12" hidden="1">{"'Sheet1'!$L$16"}</definedName>
    <definedName name="hud" localSheetId="11" hidden="1">{"'Sheet1'!$L$16"}</definedName>
    <definedName name="hud" localSheetId="13" hidden="1">{"'Sheet1'!$L$16"}</definedName>
    <definedName name="hud" localSheetId="16" hidden="1">{"'Sheet1'!$L$16"}</definedName>
    <definedName name="hud" localSheetId="21" hidden="1">{"'Sheet1'!$L$16"}</definedName>
    <definedName name="hud" localSheetId="18" hidden="1">{"'Sheet1'!$L$16"}</definedName>
    <definedName name="hud" localSheetId="19" hidden="1">{"'Sheet1'!$L$16"}</definedName>
    <definedName name="hud" localSheetId="20" hidden="1">{"'Sheet1'!$L$16"}</definedName>
    <definedName name="hud" localSheetId="22" hidden="1">{"'Sheet1'!$L$16"}</definedName>
    <definedName name="hud" localSheetId="24" hidden="1">{"'Sheet1'!$L$16"}</definedName>
    <definedName name="hud" localSheetId="28" hidden="1">{"'Sheet1'!$L$16"}</definedName>
    <definedName name="hud" localSheetId="14" hidden="1">{"'Sheet1'!$L$16"}</definedName>
    <definedName name="hud" hidden="1">{"'Sheet1'!$L$16"}</definedName>
    <definedName name="hudas" localSheetId="12" hidden="1">{"'Sheet1'!$L$16"}</definedName>
    <definedName name="hudas" localSheetId="11" hidden="1">{"'Sheet1'!$L$16"}</definedName>
    <definedName name="hudas" localSheetId="13" hidden="1">{"'Sheet1'!$L$16"}</definedName>
    <definedName name="hudas" localSheetId="16" hidden="1">{"'Sheet1'!$L$16"}</definedName>
    <definedName name="hudas" localSheetId="21" hidden="1">{"'Sheet1'!$L$16"}</definedName>
    <definedName name="hudas" localSheetId="18" hidden="1">{"'Sheet1'!$L$16"}</definedName>
    <definedName name="hudas" localSheetId="19" hidden="1">{"'Sheet1'!$L$16"}</definedName>
    <definedName name="hudas" localSheetId="20" hidden="1">{"'Sheet1'!$L$16"}</definedName>
    <definedName name="hudas" localSheetId="22" hidden="1">{"'Sheet1'!$L$16"}</definedName>
    <definedName name="hudas" localSheetId="24" hidden="1">{"'Sheet1'!$L$16"}</definedName>
    <definedName name="hudas" localSheetId="28" hidden="1">{"'Sheet1'!$L$16"}</definedName>
    <definedName name="hudas" localSheetId="14" hidden="1">{"'Sheet1'!$L$16"}</definedName>
    <definedName name="hudas" hidden="1">{"'Sheet1'!$L$16"}</definedName>
    <definedName name="HUE" localSheetId="12" hidden="1">{"'Sheet1'!$L$16"}</definedName>
    <definedName name="HUE" localSheetId="11" hidden="1">{"'Sheet1'!$L$16"}</definedName>
    <definedName name="HUE" localSheetId="13" hidden="1">{"'Sheet1'!$L$16"}</definedName>
    <definedName name="HUE" localSheetId="16" hidden="1">{"'Sheet1'!$L$16"}</definedName>
    <definedName name="HUE" localSheetId="21" hidden="1">{"'Sheet1'!$L$16"}</definedName>
    <definedName name="HUE" localSheetId="18" hidden="1">{"'Sheet1'!$L$16"}</definedName>
    <definedName name="HUE" localSheetId="19" hidden="1">{"'Sheet1'!$L$16"}</definedName>
    <definedName name="HUE" localSheetId="20" hidden="1">{"'Sheet1'!$L$16"}</definedName>
    <definedName name="HUE" localSheetId="22" hidden="1">{"'Sheet1'!$L$16"}</definedName>
    <definedName name="HUE" localSheetId="24" hidden="1">{"'Sheet1'!$L$16"}</definedName>
    <definedName name="HUE" localSheetId="28" hidden="1">{"'Sheet1'!$L$16"}</definedName>
    <definedName name="HUE" localSheetId="14" hidden="1">{"'Sheet1'!$L$16"}</definedName>
    <definedName name="HUE" hidden="1">{"'Sheet1'!$L$16"}</definedName>
    <definedName name="huefdfd" localSheetId="12" hidden="1">{"'Sheet1'!$L$16"}</definedName>
    <definedName name="huefdfd" localSheetId="11" hidden="1">{"'Sheet1'!$L$16"}</definedName>
    <definedName name="huefdfd" localSheetId="13" hidden="1">{"'Sheet1'!$L$16"}</definedName>
    <definedName name="huefdfd" localSheetId="16" hidden="1">{"'Sheet1'!$L$16"}</definedName>
    <definedName name="huefdfd" localSheetId="21" hidden="1">{"'Sheet1'!$L$16"}</definedName>
    <definedName name="huefdfd" localSheetId="18" hidden="1">{"'Sheet1'!$L$16"}</definedName>
    <definedName name="huefdfd" localSheetId="19" hidden="1">{"'Sheet1'!$L$16"}</definedName>
    <definedName name="huefdfd" localSheetId="20" hidden="1">{"'Sheet1'!$L$16"}</definedName>
    <definedName name="huefdfd" localSheetId="22" hidden="1">{"'Sheet1'!$L$16"}</definedName>
    <definedName name="huefdfd" localSheetId="24" hidden="1">{"'Sheet1'!$L$16"}</definedName>
    <definedName name="huefdfd" localSheetId="28" hidden="1">{"'Sheet1'!$L$16"}</definedName>
    <definedName name="huefdfd" localSheetId="14" hidden="1">{"'Sheet1'!$L$16"}</definedName>
    <definedName name="huefdfd" hidden="1">{"'Sheet1'!$L$16"}</definedName>
    <definedName name="hueoa" localSheetId="12" hidden="1">{#N/A,#N/A,FALSE,"资产负债表";#N/A,#N/A,FALSE,"资产负债表"}</definedName>
    <definedName name="hueoa" localSheetId="11" hidden="1">{#N/A,#N/A,FALSE,"资产负债表";#N/A,#N/A,FALSE,"资产负债表"}</definedName>
    <definedName name="hueoa" localSheetId="13" hidden="1">{#N/A,#N/A,FALSE,"资产负债表";#N/A,#N/A,FALSE,"资产负债表"}</definedName>
    <definedName name="hueoa" localSheetId="16" hidden="1">{#N/A,#N/A,FALSE,"资产负债表";#N/A,#N/A,FALSE,"资产负债表"}</definedName>
    <definedName name="hueoa" localSheetId="21" hidden="1">{#N/A,#N/A,FALSE,"资产负债表";#N/A,#N/A,FALSE,"资产负债表"}</definedName>
    <definedName name="hueoa" localSheetId="18" hidden="1">{#N/A,#N/A,FALSE,"资产负债表";#N/A,#N/A,FALSE,"资产负债表"}</definedName>
    <definedName name="hueoa" localSheetId="19" hidden="1">{#N/A,#N/A,FALSE,"资产负债表";#N/A,#N/A,FALSE,"资产负债表"}</definedName>
    <definedName name="hueoa" localSheetId="20" hidden="1">{#N/A,#N/A,FALSE,"资产负债表";#N/A,#N/A,FALSE,"资产负债表"}</definedName>
    <definedName name="hueoa" localSheetId="22" hidden="1">{#N/A,#N/A,FALSE,"资产负债表";#N/A,#N/A,FALSE,"资产负债表"}</definedName>
    <definedName name="hueoa" localSheetId="24" hidden="1">{#N/A,#N/A,FALSE,"资产负债表";#N/A,#N/A,FALSE,"资产负债表"}</definedName>
    <definedName name="hueoa" localSheetId="28" hidden="1">{#N/A,#N/A,FALSE,"资产负债表";#N/A,#N/A,FALSE,"资产负债表"}</definedName>
    <definedName name="hueoa" localSheetId="14" hidden="1">{#N/A,#N/A,FALSE,"资产负债表";#N/A,#N/A,FALSE,"资产负债表"}</definedName>
    <definedName name="hueoa" hidden="1">{#N/A,#N/A,FALSE,"资产负债表";#N/A,#N/A,FALSE,"资产负债表"}</definedName>
    <definedName name="HU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12" hidden="1">{"'Sheet1'!$L$16"}</definedName>
    <definedName name="hui" localSheetId="11" hidden="1">{"'Sheet1'!$L$16"}</definedName>
    <definedName name="hui" localSheetId="13" hidden="1">{"'Sheet1'!$L$16"}</definedName>
    <definedName name="hui" localSheetId="16" hidden="1">{"'Sheet1'!$L$16"}</definedName>
    <definedName name="hui" localSheetId="21" hidden="1">{"'Sheet1'!$L$16"}</definedName>
    <definedName name="hui" localSheetId="18" hidden="1">{"'Sheet1'!$L$16"}</definedName>
    <definedName name="hui" localSheetId="19" hidden="1">{"'Sheet1'!$L$16"}</definedName>
    <definedName name="hui" localSheetId="20" hidden="1">{"'Sheet1'!$L$16"}</definedName>
    <definedName name="hui" localSheetId="22" hidden="1">{"'Sheet1'!$L$16"}</definedName>
    <definedName name="hui" localSheetId="24" hidden="1">{"'Sheet1'!$L$16"}</definedName>
    <definedName name="hui" localSheetId="28" hidden="1">{"'Sheet1'!$L$16"}</definedName>
    <definedName name="hui" localSheetId="14" hidden="1">{"'Sheet1'!$L$16"}</definedName>
    <definedName name="hui" hidden="1">{"'Sheet1'!$L$16"}</definedName>
    <definedName name="hun"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 localSheetId="12" hidden="1">{"'Sheet1'!$L$16"}</definedName>
    <definedName name="hung" localSheetId="11" hidden="1">{"'Sheet1'!$L$16"}</definedName>
    <definedName name="hung" localSheetId="13" hidden="1">{"'Sheet1'!$L$16"}</definedName>
    <definedName name="hung" localSheetId="16" hidden="1">{"'Sheet1'!$L$16"}</definedName>
    <definedName name="hung" localSheetId="21" hidden="1">{"'Sheet1'!$L$16"}</definedName>
    <definedName name="hung" localSheetId="18" hidden="1">{"'Sheet1'!$L$16"}</definedName>
    <definedName name="hung" localSheetId="19" hidden="1">{"'Sheet1'!$L$16"}</definedName>
    <definedName name="hung" localSheetId="20" hidden="1">{"'Sheet1'!$L$16"}</definedName>
    <definedName name="hung" localSheetId="22" hidden="1">{"'Sheet1'!$L$16"}</definedName>
    <definedName name="hung" localSheetId="24" hidden="1">{"'Sheet1'!$L$16"}</definedName>
    <definedName name="hung" localSheetId="28" hidden="1">{"'Sheet1'!$L$16"}</definedName>
    <definedName name="hung" localSheetId="14" hidden="1">{"'Sheet1'!$L$16"}</definedName>
    <definedName name="hung" hidden="1">{"'Sheet1'!$L$16"}</definedName>
    <definedName name="hung1" localSheetId="12" hidden="1">{"'Sheet1'!$L$16"}</definedName>
    <definedName name="hung1" localSheetId="11" hidden="1">{"'Sheet1'!$L$16"}</definedName>
    <definedName name="hung1" localSheetId="13" hidden="1">{"'Sheet1'!$L$16"}</definedName>
    <definedName name="hung1" localSheetId="16" hidden="1">{"'Sheet1'!$L$16"}</definedName>
    <definedName name="hung1" localSheetId="21" hidden="1">{"'Sheet1'!$L$16"}</definedName>
    <definedName name="hung1" localSheetId="18" hidden="1">{"'Sheet1'!$L$16"}</definedName>
    <definedName name="hung1" localSheetId="19" hidden="1">{"'Sheet1'!$L$16"}</definedName>
    <definedName name="hung1" localSheetId="20" hidden="1">{"'Sheet1'!$L$16"}</definedName>
    <definedName name="hung1" localSheetId="22" hidden="1">{"'Sheet1'!$L$16"}</definedName>
    <definedName name="hung1" localSheetId="24" hidden="1">{"'Sheet1'!$L$16"}</definedName>
    <definedName name="hung1" localSheetId="28" hidden="1">{"'Sheet1'!$L$16"}</definedName>
    <definedName name="hung1" localSheetId="14" hidden="1">{"'Sheet1'!$L$16"}</definedName>
    <definedName name="hung1" hidden="1">{"'Sheet1'!$L$16"}</definedName>
    <definedName name="hung3" localSheetId="12" hidden="1">{"'Sheet1'!$L$16"}</definedName>
    <definedName name="hung3" localSheetId="11" hidden="1">{"'Sheet1'!$L$16"}</definedName>
    <definedName name="hung3" localSheetId="13" hidden="1">{"'Sheet1'!$L$16"}</definedName>
    <definedName name="hung3" localSheetId="16" hidden="1">{"'Sheet1'!$L$16"}</definedName>
    <definedName name="hung3" localSheetId="21" hidden="1">{"'Sheet1'!$L$16"}</definedName>
    <definedName name="hung3" localSheetId="18" hidden="1">{"'Sheet1'!$L$16"}</definedName>
    <definedName name="hung3" localSheetId="19" hidden="1">{"'Sheet1'!$L$16"}</definedName>
    <definedName name="hung3" localSheetId="20" hidden="1">{"'Sheet1'!$L$16"}</definedName>
    <definedName name="hung3" localSheetId="22" hidden="1">{"'Sheet1'!$L$16"}</definedName>
    <definedName name="hung3" localSheetId="24" hidden="1">{"'Sheet1'!$L$16"}</definedName>
    <definedName name="hung3" localSheetId="28" hidden="1">{"'Sheet1'!$L$16"}</definedName>
    <definedName name="hung3" localSheetId="14" hidden="1">{"'Sheet1'!$L$16"}</definedName>
    <definedName name="hung3" hidden="1">{"'Sheet1'!$L$16"}</definedName>
    <definedName name="hunh" localSheetId="12" hidden="1">{"'Sheet1'!$L$16"}</definedName>
    <definedName name="hunh" localSheetId="11" hidden="1">{"'Sheet1'!$L$16"}</definedName>
    <definedName name="hunh" localSheetId="13" hidden="1">{"'Sheet1'!$L$16"}</definedName>
    <definedName name="hunh" localSheetId="16" hidden="1">{"'Sheet1'!$L$16"}</definedName>
    <definedName name="hunh" localSheetId="21" hidden="1">{"'Sheet1'!$L$16"}</definedName>
    <definedName name="hunh" localSheetId="18" hidden="1">{"'Sheet1'!$L$16"}</definedName>
    <definedName name="hunh" localSheetId="19" hidden="1">{"'Sheet1'!$L$16"}</definedName>
    <definedName name="hunh" localSheetId="20" hidden="1">{"'Sheet1'!$L$16"}</definedName>
    <definedName name="hunh" localSheetId="22" hidden="1">{"'Sheet1'!$L$16"}</definedName>
    <definedName name="hunh" localSheetId="24" hidden="1">{"'Sheet1'!$L$16"}</definedName>
    <definedName name="hunh" localSheetId="28" hidden="1">{"'Sheet1'!$L$16"}</definedName>
    <definedName name="hunh" localSheetId="14" hidden="1">{"'Sheet1'!$L$16"}</definedName>
    <definedName name="hunh" hidden="1">{"'Sheet1'!$L$16"}</definedName>
    <definedName name="huong" localSheetId="12" hidden="1">{"'Sheet1'!$L$16"}</definedName>
    <definedName name="huong" localSheetId="11" hidden="1">{"'Sheet1'!$L$16"}</definedName>
    <definedName name="huong" localSheetId="13" hidden="1">{"'Sheet1'!$L$16"}</definedName>
    <definedName name="huong" localSheetId="16" hidden="1">{"'Sheet1'!$L$16"}</definedName>
    <definedName name="huong" localSheetId="21" hidden="1">{"'Sheet1'!$L$16"}</definedName>
    <definedName name="huong" localSheetId="18" hidden="1">{"'Sheet1'!$L$16"}</definedName>
    <definedName name="huong" localSheetId="19" hidden="1">{"'Sheet1'!$L$16"}</definedName>
    <definedName name="huong" localSheetId="20" hidden="1">{"'Sheet1'!$L$16"}</definedName>
    <definedName name="huong" localSheetId="22" hidden="1">{"'Sheet1'!$L$16"}</definedName>
    <definedName name="huong" localSheetId="24" hidden="1">{"'Sheet1'!$L$16"}</definedName>
    <definedName name="huong" localSheetId="28" hidden="1">{"'Sheet1'!$L$16"}</definedName>
    <definedName name="huong" localSheetId="14" hidden="1">{"'Sheet1'!$L$16"}</definedName>
    <definedName name="huong" hidden="1">{"'Sheet1'!$L$16"}</definedName>
    <definedName name="huongu" localSheetId="12" hidden="1">{"HK PR",#N/A,FALSE,"HK";"SUMMARY",#N/A,FALSE,"PAYROLL";"SUMMARY",#N/A,FALSE,"PAYROLL";"HK PR",#N/A,FALSE,"HK"}</definedName>
    <definedName name="huongu" localSheetId="11" hidden="1">{"HK PR",#N/A,FALSE,"HK";"SUMMARY",#N/A,FALSE,"PAYROLL";"SUMMARY",#N/A,FALSE,"PAYROLL";"HK PR",#N/A,FALSE,"HK"}</definedName>
    <definedName name="huongu" localSheetId="13" hidden="1">{"HK PR",#N/A,FALSE,"HK";"SUMMARY",#N/A,FALSE,"PAYROLL";"SUMMARY",#N/A,FALSE,"PAYROLL";"HK PR",#N/A,FALSE,"HK"}</definedName>
    <definedName name="huongu" localSheetId="16" hidden="1">{"HK PR",#N/A,FALSE,"HK";"SUMMARY",#N/A,FALSE,"PAYROLL";"SUMMARY",#N/A,FALSE,"PAYROLL";"HK PR",#N/A,FALSE,"HK"}</definedName>
    <definedName name="huongu" localSheetId="21" hidden="1">{"HK PR",#N/A,FALSE,"HK";"SUMMARY",#N/A,FALSE,"PAYROLL";"SUMMARY",#N/A,FALSE,"PAYROLL";"HK PR",#N/A,FALSE,"HK"}</definedName>
    <definedName name="huongu" localSheetId="18" hidden="1">{"HK PR",#N/A,FALSE,"HK";"SUMMARY",#N/A,FALSE,"PAYROLL";"SUMMARY",#N/A,FALSE,"PAYROLL";"HK PR",#N/A,FALSE,"HK"}</definedName>
    <definedName name="huongu" localSheetId="19" hidden="1">{"HK PR",#N/A,FALSE,"HK";"SUMMARY",#N/A,FALSE,"PAYROLL";"SUMMARY",#N/A,FALSE,"PAYROLL";"HK PR",#N/A,FALSE,"HK"}</definedName>
    <definedName name="huongu" localSheetId="20" hidden="1">{"HK PR",#N/A,FALSE,"HK";"SUMMARY",#N/A,FALSE,"PAYROLL";"SUMMARY",#N/A,FALSE,"PAYROLL";"HK PR",#N/A,FALSE,"HK"}</definedName>
    <definedName name="huongu" localSheetId="22" hidden="1">{"HK PR",#N/A,FALSE,"HK";"SUMMARY",#N/A,FALSE,"PAYROLL";"SUMMARY",#N/A,FALSE,"PAYROLL";"HK PR",#N/A,FALSE,"HK"}</definedName>
    <definedName name="huongu" localSheetId="24" hidden="1">{"HK PR",#N/A,FALSE,"HK";"SUMMARY",#N/A,FALSE,"PAYROLL";"SUMMARY",#N/A,FALSE,"PAYROLL";"HK PR",#N/A,FALSE,"HK"}</definedName>
    <definedName name="huongu" localSheetId="28" hidden="1">{"HK PR",#N/A,FALSE,"HK";"SUMMARY",#N/A,FALSE,"PAYROLL";"SUMMARY",#N/A,FALSE,"PAYROLL";"HK PR",#N/A,FALSE,"HK"}</definedName>
    <definedName name="huongu" localSheetId="14" hidden="1">{"HK PR",#N/A,FALSE,"HK";"SUMMARY",#N/A,FALSE,"PAYROLL";"SUMMARY",#N/A,FALSE,"PAYROLL";"HK PR",#N/A,FALSE,"HK"}</definedName>
    <definedName name="huongu" hidden="1">{"HK PR",#N/A,FALSE,"HK";"SUMMARY",#N/A,FALSE,"PAYROLL";"SUMMARY",#N/A,FALSE,"PAYROLL";"HK PR",#N/A,FALSE,"HK"}</definedName>
    <definedName name="hut" localSheetId="12" hidden="1">{"'Sheet1'!$L$16"}</definedName>
    <definedName name="hut" localSheetId="11" hidden="1">{"'Sheet1'!$L$16"}</definedName>
    <definedName name="hut" localSheetId="13" hidden="1">{"'Sheet1'!$L$16"}</definedName>
    <definedName name="hut" localSheetId="16" hidden="1">{"'Sheet1'!$L$16"}</definedName>
    <definedName name="hut" localSheetId="21" hidden="1">{"'Sheet1'!$L$16"}</definedName>
    <definedName name="hut" localSheetId="18" hidden="1">{"'Sheet1'!$L$16"}</definedName>
    <definedName name="hut" localSheetId="19" hidden="1">{"'Sheet1'!$L$16"}</definedName>
    <definedName name="hut" localSheetId="20" hidden="1">{"'Sheet1'!$L$16"}</definedName>
    <definedName name="hut" localSheetId="22" hidden="1">{"'Sheet1'!$L$16"}</definedName>
    <definedName name="hut" localSheetId="24" hidden="1">{"'Sheet1'!$L$16"}</definedName>
    <definedName name="hut" localSheetId="28" hidden="1">{"'Sheet1'!$L$16"}</definedName>
    <definedName name="hut" localSheetId="14" hidden="1">{"'Sheet1'!$L$16"}</definedName>
    <definedName name="hut" hidden="1">{"'Sheet1'!$L$16"}</definedName>
    <definedName name="HUU" localSheetId="12" hidden="1">{"'Sheet1'!$L$16"}</definedName>
    <definedName name="HUU" localSheetId="11" hidden="1">{"'Sheet1'!$L$16"}</definedName>
    <definedName name="HUU" localSheetId="13" hidden="1">{"'Sheet1'!$L$16"}</definedName>
    <definedName name="HUU" localSheetId="16" hidden="1">{"'Sheet1'!$L$16"}</definedName>
    <definedName name="HUU" localSheetId="21" hidden="1">{"'Sheet1'!$L$16"}</definedName>
    <definedName name="HUU" localSheetId="18" hidden="1">{"'Sheet1'!$L$16"}</definedName>
    <definedName name="HUU" localSheetId="19" hidden="1">{"'Sheet1'!$L$16"}</definedName>
    <definedName name="HUU" localSheetId="20" hidden="1">{"'Sheet1'!$L$16"}</definedName>
    <definedName name="HUU" localSheetId="22" hidden="1">{"'Sheet1'!$L$16"}</definedName>
    <definedName name="HUU" localSheetId="24" hidden="1">{"'Sheet1'!$L$16"}</definedName>
    <definedName name="HUU" localSheetId="28" hidden="1">{"'Sheet1'!$L$16"}</definedName>
    <definedName name="HUU" localSheetId="14" hidden="1">{"'Sheet1'!$L$16"}</definedName>
    <definedName name="HUU" hidden="1">{"'Sheet1'!$L$16"}</definedName>
    <definedName name="huy" localSheetId="12" hidden="1">{"'Sheet1'!$L$16"}</definedName>
    <definedName name="huy" localSheetId="11" hidden="1">{"'Sheet1'!$L$16"}</definedName>
    <definedName name="huy" localSheetId="13" hidden="1">{"'Sheet1'!$L$16"}</definedName>
    <definedName name="huy" localSheetId="16" hidden="1">{"'Sheet1'!$L$16"}</definedName>
    <definedName name="huy" localSheetId="21" hidden="1">{"'Sheet1'!$L$16"}</definedName>
    <definedName name="huy" localSheetId="18" hidden="1">{"'Sheet1'!$L$16"}</definedName>
    <definedName name="huy" localSheetId="19" hidden="1">{"'Sheet1'!$L$16"}</definedName>
    <definedName name="huy" localSheetId="20" hidden="1">{"'Sheet1'!$L$16"}</definedName>
    <definedName name="huy" localSheetId="22" hidden="1">{"'Sheet1'!$L$16"}</definedName>
    <definedName name="huy" localSheetId="24" hidden="1">{"'Sheet1'!$L$16"}</definedName>
    <definedName name="huy" localSheetId="28" hidden="1">{"'Sheet1'!$L$16"}</definedName>
    <definedName name="huy" localSheetId="14" hidden="1">{"'Sheet1'!$L$16"}</definedName>
    <definedName name="huy" hidden="1">{"'Sheet1'!$L$16"}</definedName>
    <definedName name="huy_1" localSheetId="12">{"'Sheet1'!$L$16"}</definedName>
    <definedName name="huy_1" localSheetId="11">{"'Sheet1'!$L$16"}</definedName>
    <definedName name="huy_1" localSheetId="13">{"'Sheet1'!$L$16"}</definedName>
    <definedName name="huy_1" localSheetId="16">{"'Sheet1'!$L$16"}</definedName>
    <definedName name="huy_1" localSheetId="21">{"'Sheet1'!$L$16"}</definedName>
    <definedName name="huy_1" localSheetId="18">{"'Sheet1'!$L$16"}</definedName>
    <definedName name="huy_1" localSheetId="19">{"'Sheet1'!$L$16"}</definedName>
    <definedName name="huy_1" localSheetId="20">{"'Sheet1'!$L$16"}</definedName>
    <definedName name="huy_1" localSheetId="22">{"'Sheet1'!$L$16"}</definedName>
    <definedName name="huy_1" localSheetId="24">{"'Sheet1'!$L$16"}</definedName>
    <definedName name="huy_1" localSheetId="28">{"'Sheet1'!$L$16"}</definedName>
    <definedName name="huy_1" localSheetId="14">{"'Sheet1'!$L$16"}</definedName>
    <definedName name="huy_1">{"'Sheet1'!$L$16"}</definedName>
    <definedName name="huy_2" localSheetId="12" hidden="1">{"'Sheet1'!$L$16"}</definedName>
    <definedName name="huy_2" localSheetId="11" hidden="1">{"'Sheet1'!$L$16"}</definedName>
    <definedName name="huy_2" localSheetId="13" hidden="1">{"'Sheet1'!$L$16"}</definedName>
    <definedName name="huy_2" localSheetId="16" hidden="1">{"'Sheet1'!$L$16"}</definedName>
    <definedName name="huy_2" localSheetId="21" hidden="1">{"'Sheet1'!$L$16"}</definedName>
    <definedName name="huy_2" localSheetId="18" hidden="1">{"'Sheet1'!$L$16"}</definedName>
    <definedName name="huy_2" localSheetId="19" hidden="1">{"'Sheet1'!$L$16"}</definedName>
    <definedName name="huy_2" localSheetId="20" hidden="1">{"'Sheet1'!$L$16"}</definedName>
    <definedName name="huy_2" localSheetId="22" hidden="1">{"'Sheet1'!$L$16"}</definedName>
    <definedName name="huy_2" localSheetId="24" hidden="1">{"'Sheet1'!$L$16"}</definedName>
    <definedName name="huy_2" localSheetId="28" hidden="1">{"'Sheet1'!$L$16"}</definedName>
    <definedName name="huy_2" localSheetId="14" hidden="1">{"'Sheet1'!$L$16"}</definedName>
    <definedName name="huy_2" hidden="1">{"'Sheet1'!$L$16"}</definedName>
    <definedName name="huy_3" localSheetId="12" hidden="1">{"'Sheet1'!$L$16"}</definedName>
    <definedName name="huy_3" localSheetId="11" hidden="1">{"'Sheet1'!$L$16"}</definedName>
    <definedName name="huy_3" localSheetId="13" hidden="1">{"'Sheet1'!$L$16"}</definedName>
    <definedName name="huy_3" localSheetId="16" hidden="1">{"'Sheet1'!$L$16"}</definedName>
    <definedName name="huy_3" localSheetId="21" hidden="1">{"'Sheet1'!$L$16"}</definedName>
    <definedName name="huy_3" localSheetId="18" hidden="1">{"'Sheet1'!$L$16"}</definedName>
    <definedName name="huy_3" localSheetId="19" hidden="1">{"'Sheet1'!$L$16"}</definedName>
    <definedName name="huy_3" localSheetId="20" hidden="1">{"'Sheet1'!$L$16"}</definedName>
    <definedName name="huy_3" localSheetId="22" hidden="1">{"'Sheet1'!$L$16"}</definedName>
    <definedName name="huy_3" localSheetId="24" hidden="1">{"'Sheet1'!$L$16"}</definedName>
    <definedName name="huy_3" localSheetId="28" hidden="1">{"'Sheet1'!$L$16"}</definedName>
    <definedName name="huy_3" localSheetId="14" hidden="1">{"'Sheet1'!$L$16"}</definedName>
    <definedName name="huy_3" hidden="1">{"'Sheet1'!$L$16"}</definedName>
    <definedName name="huy_4" localSheetId="12" hidden="1">{"'Sheet1'!$L$16"}</definedName>
    <definedName name="huy_4" localSheetId="11" hidden="1">{"'Sheet1'!$L$16"}</definedName>
    <definedName name="huy_4" localSheetId="13" hidden="1">{"'Sheet1'!$L$16"}</definedName>
    <definedName name="huy_4" localSheetId="16" hidden="1">{"'Sheet1'!$L$16"}</definedName>
    <definedName name="huy_4" localSheetId="21" hidden="1">{"'Sheet1'!$L$16"}</definedName>
    <definedName name="huy_4" localSheetId="18" hidden="1">{"'Sheet1'!$L$16"}</definedName>
    <definedName name="huy_4" localSheetId="19" hidden="1">{"'Sheet1'!$L$16"}</definedName>
    <definedName name="huy_4" localSheetId="20" hidden="1">{"'Sheet1'!$L$16"}</definedName>
    <definedName name="huy_4" localSheetId="22" hidden="1">{"'Sheet1'!$L$16"}</definedName>
    <definedName name="huy_4" localSheetId="24" hidden="1">{"'Sheet1'!$L$16"}</definedName>
    <definedName name="huy_4" localSheetId="28" hidden="1">{"'Sheet1'!$L$16"}</definedName>
    <definedName name="huy_4" localSheetId="14" hidden="1">{"'Sheet1'!$L$16"}</definedName>
    <definedName name="huy_4" hidden="1">{"'Sheet1'!$L$16"}</definedName>
    <definedName name="huy_5" localSheetId="12" hidden="1">{"'Sheet1'!$L$16"}</definedName>
    <definedName name="huy_5" localSheetId="11" hidden="1">{"'Sheet1'!$L$16"}</definedName>
    <definedName name="huy_5" localSheetId="13" hidden="1">{"'Sheet1'!$L$16"}</definedName>
    <definedName name="huy_5" localSheetId="16" hidden="1">{"'Sheet1'!$L$16"}</definedName>
    <definedName name="huy_5" localSheetId="21" hidden="1">{"'Sheet1'!$L$16"}</definedName>
    <definedName name="huy_5" localSheetId="18" hidden="1">{"'Sheet1'!$L$16"}</definedName>
    <definedName name="huy_5" localSheetId="19" hidden="1">{"'Sheet1'!$L$16"}</definedName>
    <definedName name="huy_5" localSheetId="20" hidden="1">{"'Sheet1'!$L$16"}</definedName>
    <definedName name="huy_5" localSheetId="22" hidden="1">{"'Sheet1'!$L$16"}</definedName>
    <definedName name="huy_5" localSheetId="24" hidden="1">{"'Sheet1'!$L$16"}</definedName>
    <definedName name="huy_5" localSheetId="28" hidden="1">{"'Sheet1'!$L$16"}</definedName>
    <definedName name="huy_5" localSheetId="14" hidden="1">{"'Sheet1'!$L$16"}</definedName>
    <definedName name="huy_5" hidden="1">{"'Sheet1'!$L$16"}</definedName>
    <definedName name="huy_xoa" localSheetId="12" hidden="1">{"'Sheet1'!$L$16"}</definedName>
    <definedName name="huy_xoa" localSheetId="11" hidden="1">{"'Sheet1'!$L$16"}</definedName>
    <definedName name="huy_xoa" localSheetId="13" hidden="1">{"'Sheet1'!$L$16"}</definedName>
    <definedName name="huy_xoa" localSheetId="16" hidden="1">{"'Sheet1'!$L$16"}</definedName>
    <definedName name="huy_xoa" localSheetId="21" hidden="1">{"'Sheet1'!$L$16"}</definedName>
    <definedName name="huy_xoa" localSheetId="18" hidden="1">{"'Sheet1'!$L$16"}</definedName>
    <definedName name="huy_xoa" localSheetId="19" hidden="1">{"'Sheet1'!$L$16"}</definedName>
    <definedName name="huy_xoa" localSheetId="20" hidden="1">{"'Sheet1'!$L$16"}</definedName>
    <definedName name="huy_xoa" localSheetId="22" hidden="1">{"'Sheet1'!$L$16"}</definedName>
    <definedName name="huy_xoa" localSheetId="24" hidden="1">{"'Sheet1'!$L$16"}</definedName>
    <definedName name="huy_xoa" localSheetId="28" hidden="1">{"'Sheet1'!$L$16"}</definedName>
    <definedName name="huy_xoa" localSheetId="14" hidden="1">{"'Sheet1'!$L$16"}</definedName>
    <definedName name="huy_xoa" hidden="1">{"'Sheet1'!$L$16"}</definedName>
    <definedName name="huy_xoa_1" localSheetId="12" hidden="1">{"'Sheet1'!$L$16"}</definedName>
    <definedName name="huy_xoa_1" localSheetId="11" hidden="1">{"'Sheet1'!$L$16"}</definedName>
    <definedName name="huy_xoa_1" localSheetId="13" hidden="1">{"'Sheet1'!$L$16"}</definedName>
    <definedName name="huy_xoa_1" localSheetId="16" hidden="1">{"'Sheet1'!$L$16"}</definedName>
    <definedName name="huy_xoa_1" localSheetId="21" hidden="1">{"'Sheet1'!$L$16"}</definedName>
    <definedName name="huy_xoa_1" localSheetId="18" hidden="1">{"'Sheet1'!$L$16"}</definedName>
    <definedName name="huy_xoa_1" localSheetId="19" hidden="1">{"'Sheet1'!$L$16"}</definedName>
    <definedName name="huy_xoa_1" localSheetId="20" hidden="1">{"'Sheet1'!$L$16"}</definedName>
    <definedName name="huy_xoa_1" localSheetId="22" hidden="1">{"'Sheet1'!$L$16"}</definedName>
    <definedName name="huy_xoa_1" localSheetId="24" hidden="1">{"'Sheet1'!$L$16"}</definedName>
    <definedName name="huy_xoa_1" localSheetId="28" hidden="1">{"'Sheet1'!$L$16"}</definedName>
    <definedName name="huy_xoa_1" localSheetId="14" hidden="1">{"'Sheet1'!$L$16"}</definedName>
    <definedName name="huy_xoa_1" hidden="1">{"'Sheet1'!$L$16"}</definedName>
    <definedName name="huy_xoa2" localSheetId="12" hidden="1">{"'Sheet1'!$L$16"}</definedName>
    <definedName name="huy_xoa2" localSheetId="11" hidden="1">{"'Sheet1'!$L$16"}</definedName>
    <definedName name="huy_xoa2" localSheetId="13" hidden="1">{"'Sheet1'!$L$16"}</definedName>
    <definedName name="huy_xoa2" localSheetId="16" hidden="1">{"'Sheet1'!$L$16"}</definedName>
    <definedName name="huy_xoa2" localSheetId="21" hidden="1">{"'Sheet1'!$L$16"}</definedName>
    <definedName name="huy_xoa2" localSheetId="18" hidden="1">{"'Sheet1'!$L$16"}</definedName>
    <definedName name="huy_xoa2" localSheetId="19" hidden="1">{"'Sheet1'!$L$16"}</definedName>
    <definedName name="huy_xoa2" localSheetId="20" hidden="1">{"'Sheet1'!$L$16"}</definedName>
    <definedName name="huy_xoa2" localSheetId="22" hidden="1">{"'Sheet1'!$L$16"}</definedName>
    <definedName name="huy_xoa2" localSheetId="24" hidden="1">{"'Sheet1'!$L$16"}</definedName>
    <definedName name="huy_xoa2" localSheetId="28" hidden="1">{"'Sheet1'!$L$16"}</definedName>
    <definedName name="huy_xoa2" localSheetId="14" hidden="1">{"'Sheet1'!$L$16"}</definedName>
    <definedName name="huy_xoa2" hidden="1">{"'Sheet1'!$L$16"}</definedName>
    <definedName name="huy_xoa2_1" localSheetId="12" hidden="1">{"'Sheet1'!$L$16"}</definedName>
    <definedName name="huy_xoa2_1" localSheetId="11" hidden="1">{"'Sheet1'!$L$16"}</definedName>
    <definedName name="huy_xoa2_1" localSheetId="13" hidden="1">{"'Sheet1'!$L$16"}</definedName>
    <definedName name="huy_xoa2_1" localSheetId="16" hidden="1">{"'Sheet1'!$L$16"}</definedName>
    <definedName name="huy_xoa2_1" localSheetId="21" hidden="1">{"'Sheet1'!$L$16"}</definedName>
    <definedName name="huy_xoa2_1" localSheetId="18" hidden="1">{"'Sheet1'!$L$16"}</definedName>
    <definedName name="huy_xoa2_1" localSheetId="19" hidden="1">{"'Sheet1'!$L$16"}</definedName>
    <definedName name="huy_xoa2_1" localSheetId="20" hidden="1">{"'Sheet1'!$L$16"}</definedName>
    <definedName name="huy_xoa2_1" localSheetId="22" hidden="1">{"'Sheet1'!$L$16"}</definedName>
    <definedName name="huy_xoa2_1" localSheetId="24" hidden="1">{"'Sheet1'!$L$16"}</definedName>
    <definedName name="huy_xoa2_1" localSheetId="28" hidden="1">{"'Sheet1'!$L$16"}</definedName>
    <definedName name="huy_xoa2_1" localSheetId="14" hidden="1">{"'Sheet1'!$L$16"}</definedName>
    <definedName name="huy_xoa2_1" hidden="1">{"'Sheet1'!$L$16"}</definedName>
    <definedName name="huy1moi" localSheetId="12" hidden="1">{"'Sheet1'!$L$16"}</definedName>
    <definedName name="huy1moi" localSheetId="11" hidden="1">{"'Sheet1'!$L$16"}</definedName>
    <definedName name="huy1moi" localSheetId="13" hidden="1">{"'Sheet1'!$L$16"}</definedName>
    <definedName name="huy1moi" localSheetId="16" hidden="1">{"'Sheet1'!$L$16"}</definedName>
    <definedName name="huy1moi" localSheetId="21" hidden="1">{"'Sheet1'!$L$16"}</definedName>
    <definedName name="huy1moi" localSheetId="18" hidden="1">{"'Sheet1'!$L$16"}</definedName>
    <definedName name="huy1moi" localSheetId="19" hidden="1">{"'Sheet1'!$L$16"}</definedName>
    <definedName name="huy1moi" localSheetId="20" hidden="1">{"'Sheet1'!$L$16"}</definedName>
    <definedName name="huy1moi" localSheetId="22" hidden="1">{"'Sheet1'!$L$16"}</definedName>
    <definedName name="huy1moi" localSheetId="24" hidden="1">{"'Sheet1'!$L$16"}</definedName>
    <definedName name="huy1moi" localSheetId="28" hidden="1">{"'Sheet1'!$L$16"}</definedName>
    <definedName name="huy1moi" localSheetId="14" hidden="1">{"'Sheet1'!$L$16"}</definedName>
    <definedName name="huy1moi" hidden="1">{"'Sheet1'!$L$16"}</definedName>
    <definedName name="huye" localSheetId="12" hidden="1">{"'Sheet1'!$L$16"}</definedName>
    <definedName name="huye" localSheetId="11" hidden="1">{"'Sheet1'!$L$16"}</definedName>
    <definedName name="huye" localSheetId="13" hidden="1">{"'Sheet1'!$L$16"}</definedName>
    <definedName name="huye" localSheetId="16" hidden="1">{"'Sheet1'!$L$16"}</definedName>
    <definedName name="huye" localSheetId="21" hidden="1">{"'Sheet1'!$L$16"}</definedName>
    <definedName name="huye" localSheetId="18" hidden="1">{"'Sheet1'!$L$16"}</definedName>
    <definedName name="huye" localSheetId="19" hidden="1">{"'Sheet1'!$L$16"}</definedName>
    <definedName name="huye" localSheetId="20" hidden="1">{"'Sheet1'!$L$16"}</definedName>
    <definedName name="huye" localSheetId="22" hidden="1">{"'Sheet1'!$L$16"}</definedName>
    <definedName name="huye" localSheetId="24" hidden="1">{"'Sheet1'!$L$16"}</definedName>
    <definedName name="huye" localSheetId="28" hidden="1">{"'Sheet1'!$L$16"}</definedName>
    <definedName name="huye" localSheetId="14" hidden="1">{"'Sheet1'!$L$16"}</definedName>
    <definedName name="huye" hidden="1">{"'Sheet1'!$L$16"}</definedName>
    <definedName name="huyen" localSheetId="12" hidden="1">{"'Sheet1'!$L$16"}</definedName>
    <definedName name="huyen" localSheetId="11" hidden="1">{"'Sheet1'!$L$16"}</definedName>
    <definedName name="huyen" localSheetId="13" hidden="1">{"'Sheet1'!$L$16"}</definedName>
    <definedName name="huyen" localSheetId="16" hidden="1">{"'Sheet1'!$L$16"}</definedName>
    <definedName name="huyen" localSheetId="21" hidden="1">{"'Sheet1'!$L$16"}</definedName>
    <definedName name="huyen" localSheetId="18" hidden="1">{"'Sheet1'!$L$16"}</definedName>
    <definedName name="huyen" localSheetId="19" hidden="1">{"'Sheet1'!$L$16"}</definedName>
    <definedName name="huyen" localSheetId="20" hidden="1">{"'Sheet1'!$L$16"}</definedName>
    <definedName name="huyen" localSheetId="22" hidden="1">{"'Sheet1'!$L$16"}</definedName>
    <definedName name="huyen" localSheetId="24" hidden="1">{"'Sheet1'!$L$16"}</definedName>
    <definedName name="huyen" localSheetId="28" hidden="1">{"'Sheet1'!$L$16"}</definedName>
    <definedName name="huyen" localSheetId="14" hidden="1">{"'Sheet1'!$L$16"}</definedName>
    <definedName name="huyen" hidden="1">{"'Sheet1'!$L$16"}</definedName>
    <definedName name="huyhoa" localSheetId="12" hidden="1">{"'Sheet1'!$L$16"}</definedName>
    <definedName name="huyhoa" localSheetId="11" hidden="1">{"'Sheet1'!$L$16"}</definedName>
    <definedName name="huyhoa" localSheetId="13" hidden="1">{"'Sheet1'!$L$16"}</definedName>
    <definedName name="huyhoa" localSheetId="16" hidden="1">{"'Sheet1'!$L$16"}</definedName>
    <definedName name="huyhoa" localSheetId="21" hidden="1">{"'Sheet1'!$L$16"}</definedName>
    <definedName name="huyhoa" localSheetId="18" hidden="1">{"'Sheet1'!$L$16"}</definedName>
    <definedName name="huyhoa" localSheetId="19" hidden="1">{"'Sheet1'!$L$16"}</definedName>
    <definedName name="huyhoa" localSheetId="20" hidden="1">{"'Sheet1'!$L$16"}</definedName>
    <definedName name="huyhoa" localSheetId="22" hidden="1">{"'Sheet1'!$L$16"}</definedName>
    <definedName name="huyhoa" localSheetId="24" hidden="1">{"'Sheet1'!$L$16"}</definedName>
    <definedName name="huyhoa" localSheetId="28" hidden="1">{"'Sheet1'!$L$16"}</definedName>
    <definedName name="huyhoa" localSheetId="14" hidden="1">{"'Sheet1'!$L$16"}</definedName>
    <definedName name="huyhoa" hidden="1">{"'Sheet1'!$L$16"}</definedName>
    <definedName name="huyhqe.xls" localSheetId="12" hidden="1">{"'Sheet1'!$L$16"}</definedName>
    <definedName name="huyhqe.xls" localSheetId="11" hidden="1">{"'Sheet1'!$L$16"}</definedName>
    <definedName name="huyhqe.xls" localSheetId="13" hidden="1">{"'Sheet1'!$L$16"}</definedName>
    <definedName name="huyhqe.xls" localSheetId="16" hidden="1">{"'Sheet1'!$L$16"}</definedName>
    <definedName name="huyhqe.xls" localSheetId="21" hidden="1">{"'Sheet1'!$L$16"}</definedName>
    <definedName name="huyhqe.xls" localSheetId="18" hidden="1">{"'Sheet1'!$L$16"}</definedName>
    <definedName name="huyhqe.xls" localSheetId="19" hidden="1">{"'Sheet1'!$L$16"}</definedName>
    <definedName name="huyhqe.xls" localSheetId="20" hidden="1">{"'Sheet1'!$L$16"}</definedName>
    <definedName name="huyhqe.xls" localSheetId="22" hidden="1">{"'Sheet1'!$L$16"}</definedName>
    <definedName name="huyhqe.xls" localSheetId="24" hidden="1">{"'Sheet1'!$L$16"}</definedName>
    <definedName name="huyhqe.xls" localSheetId="28" hidden="1">{"'Sheet1'!$L$16"}</definedName>
    <definedName name="huyhqe.xls" localSheetId="14" hidden="1">{"'Sheet1'!$L$16"}</definedName>
    <definedName name="huyhqe.xls" hidden="1">{"'Sheet1'!$L$16"}</definedName>
    <definedName name="huyhu" localSheetId="12" hidden="1">{"'Sheet1'!$L$16"}</definedName>
    <definedName name="huyhu" localSheetId="11" hidden="1">{"'Sheet1'!$L$16"}</definedName>
    <definedName name="huyhu" localSheetId="13" hidden="1">{"'Sheet1'!$L$16"}</definedName>
    <definedName name="huyhu" localSheetId="16" hidden="1">{"'Sheet1'!$L$16"}</definedName>
    <definedName name="huyhu" localSheetId="21" hidden="1">{"'Sheet1'!$L$16"}</definedName>
    <definedName name="huyhu" localSheetId="18" hidden="1">{"'Sheet1'!$L$16"}</definedName>
    <definedName name="huyhu" localSheetId="19" hidden="1">{"'Sheet1'!$L$16"}</definedName>
    <definedName name="huyhu" localSheetId="20" hidden="1">{"'Sheet1'!$L$16"}</definedName>
    <definedName name="huyhu" localSheetId="22" hidden="1">{"'Sheet1'!$L$16"}</definedName>
    <definedName name="huyhu" localSheetId="24" hidden="1">{"'Sheet1'!$L$16"}</definedName>
    <definedName name="huyhu" localSheetId="28" hidden="1">{"'Sheet1'!$L$16"}</definedName>
    <definedName name="huyhu" localSheetId="14" hidden="1">{"'Sheet1'!$L$16"}</definedName>
    <definedName name="huyhu" hidden="1">{"'Sheet1'!$L$16"}</definedName>
    <definedName name="huymoi" localSheetId="12" hidden="1">{"'Sheet1'!$L$16"}</definedName>
    <definedName name="huymoi" localSheetId="11" hidden="1">{"'Sheet1'!$L$16"}</definedName>
    <definedName name="huymoi" localSheetId="13" hidden="1">{"'Sheet1'!$L$16"}</definedName>
    <definedName name="huymoi" localSheetId="16" hidden="1">{"'Sheet1'!$L$16"}</definedName>
    <definedName name="huymoi" localSheetId="21" hidden="1">{"'Sheet1'!$L$16"}</definedName>
    <definedName name="huymoi" localSheetId="18" hidden="1">{"'Sheet1'!$L$16"}</definedName>
    <definedName name="huymoi" localSheetId="19" hidden="1">{"'Sheet1'!$L$16"}</definedName>
    <definedName name="huymoi" localSheetId="20" hidden="1">{"'Sheet1'!$L$16"}</definedName>
    <definedName name="huymoi" localSheetId="22" hidden="1">{"'Sheet1'!$L$16"}</definedName>
    <definedName name="huymoi" localSheetId="24" hidden="1">{"'Sheet1'!$L$16"}</definedName>
    <definedName name="huymoi" localSheetId="28" hidden="1">{"'Sheet1'!$L$16"}</definedName>
    <definedName name="huymoi" localSheetId="14" hidden="1">{"'Sheet1'!$L$16"}</definedName>
    <definedName name="huymoi" hidden="1">{"'Sheet1'!$L$16"}</definedName>
    <definedName name="HUYØ" localSheetId="12" hidden="1">{"'Sheet1'!$L$16"}</definedName>
    <definedName name="HUYØ" localSheetId="11" hidden="1">{"'Sheet1'!$L$16"}</definedName>
    <definedName name="HUYØ" localSheetId="13" hidden="1">{"'Sheet1'!$L$16"}</definedName>
    <definedName name="HUYØ" localSheetId="16" hidden="1">{"'Sheet1'!$L$16"}</definedName>
    <definedName name="HUYØ" localSheetId="21" hidden="1">{"'Sheet1'!$L$16"}</definedName>
    <definedName name="HUYØ" localSheetId="18" hidden="1">{"'Sheet1'!$L$16"}</definedName>
    <definedName name="HUYØ" localSheetId="19" hidden="1">{"'Sheet1'!$L$16"}</definedName>
    <definedName name="HUYØ" localSheetId="20" hidden="1">{"'Sheet1'!$L$16"}</definedName>
    <definedName name="HUYØ" localSheetId="22" hidden="1">{"'Sheet1'!$L$16"}</definedName>
    <definedName name="HUYØ" localSheetId="24" hidden="1">{"'Sheet1'!$L$16"}</definedName>
    <definedName name="HUYØ" localSheetId="28" hidden="1">{"'Sheet1'!$L$16"}</definedName>
    <definedName name="HUYØ" localSheetId="14" hidden="1">{"'Sheet1'!$L$16"}</definedName>
    <definedName name="HUYØ" hidden="1">{"'Sheet1'!$L$16"}</definedName>
    <definedName name="huyy" localSheetId="12" hidden="1">{"'Sheet1'!$L$16"}</definedName>
    <definedName name="huyy" localSheetId="11" hidden="1">{"'Sheet1'!$L$16"}</definedName>
    <definedName name="huyy" localSheetId="13" hidden="1">{"'Sheet1'!$L$16"}</definedName>
    <definedName name="huyy" localSheetId="16" hidden="1">{"'Sheet1'!$L$16"}</definedName>
    <definedName name="huyy" localSheetId="21" hidden="1">{"'Sheet1'!$L$16"}</definedName>
    <definedName name="huyy" localSheetId="18" hidden="1">{"'Sheet1'!$L$16"}</definedName>
    <definedName name="huyy" localSheetId="19" hidden="1">{"'Sheet1'!$L$16"}</definedName>
    <definedName name="huyy" localSheetId="20" hidden="1">{"'Sheet1'!$L$16"}</definedName>
    <definedName name="huyy" localSheetId="22" hidden="1">{"'Sheet1'!$L$16"}</definedName>
    <definedName name="huyy" localSheetId="24" hidden="1">{"'Sheet1'!$L$16"}</definedName>
    <definedName name="huyy" localSheetId="28" hidden="1">{"'Sheet1'!$L$16"}</definedName>
    <definedName name="huyy" localSheetId="14" hidden="1">{"'Sheet1'!$L$16"}</definedName>
    <definedName name="huyy" hidden="1">{"'Sheet1'!$L$16"}</definedName>
    <definedName name="huyyy" localSheetId="12" hidden="1">{"'Sheet1'!$L$16"}</definedName>
    <definedName name="huyyy" localSheetId="11" hidden="1">{"'Sheet1'!$L$16"}</definedName>
    <definedName name="huyyy" localSheetId="13" hidden="1">{"'Sheet1'!$L$16"}</definedName>
    <definedName name="huyyy" localSheetId="16" hidden="1">{"'Sheet1'!$L$16"}</definedName>
    <definedName name="huyyy" localSheetId="21" hidden="1">{"'Sheet1'!$L$16"}</definedName>
    <definedName name="huyyy" localSheetId="18" hidden="1">{"'Sheet1'!$L$16"}</definedName>
    <definedName name="huyyy" localSheetId="19" hidden="1">{"'Sheet1'!$L$16"}</definedName>
    <definedName name="huyyy" localSheetId="20" hidden="1">{"'Sheet1'!$L$16"}</definedName>
    <definedName name="huyyy" localSheetId="22" hidden="1">{"'Sheet1'!$L$16"}</definedName>
    <definedName name="huyyy" localSheetId="24" hidden="1">{"'Sheet1'!$L$16"}</definedName>
    <definedName name="huyyy" localSheetId="28" hidden="1">{"'Sheet1'!$L$16"}</definedName>
    <definedName name="huyyy" localSheetId="14" hidden="1">{"'Sheet1'!$L$16"}</definedName>
    <definedName name="huyyy" hidden="1">{"'Sheet1'!$L$16"}</definedName>
    <definedName name="HV">#N/A</definedName>
    <definedName name="hvac" hidden="1">#REF!</definedName>
    <definedName name="hvac1"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jhvj" localSheetId="12" hidden="1">{"'Sheet1'!$L$16"}</definedName>
    <definedName name="hvjhvj" localSheetId="11" hidden="1">{"'Sheet1'!$L$16"}</definedName>
    <definedName name="hvjhvj" localSheetId="13" hidden="1">{"'Sheet1'!$L$16"}</definedName>
    <definedName name="hvjhvj" localSheetId="16" hidden="1">{"'Sheet1'!$L$16"}</definedName>
    <definedName name="hvjhvj" localSheetId="21" hidden="1">{"'Sheet1'!$L$16"}</definedName>
    <definedName name="hvjhvj" localSheetId="18" hidden="1">{"'Sheet1'!$L$16"}</definedName>
    <definedName name="hvjhvj" localSheetId="19" hidden="1">{"'Sheet1'!$L$16"}</definedName>
    <definedName name="hvjhvj" localSheetId="20" hidden="1">{"'Sheet1'!$L$16"}</definedName>
    <definedName name="hvjhvj" localSheetId="22" hidden="1">{"'Sheet1'!$L$16"}</definedName>
    <definedName name="hvjhvj" localSheetId="24" hidden="1">{"'Sheet1'!$L$16"}</definedName>
    <definedName name="hvjhvj" localSheetId="28" hidden="1">{"'Sheet1'!$L$16"}</definedName>
    <definedName name="hvjhvj" localSheetId="14" hidden="1">{"'Sheet1'!$L$16"}</definedName>
    <definedName name="hvjhvj" hidden="1">{"'Sheet1'!$L$16"}</definedName>
    <definedName name="hwh" localSheetId="12" hidden="1">{#N/A,#N/A,FALSE,"WBS 1.06";#N/A,#N/A,FALSE,"WBS 1.14";#N/A,#N/A,FALSE,"WBS 1.17";#N/A,#N/A,FALSE,"WBS 1.18"}</definedName>
    <definedName name="hwh" localSheetId="11" hidden="1">{#N/A,#N/A,FALSE,"WBS 1.06";#N/A,#N/A,FALSE,"WBS 1.14";#N/A,#N/A,FALSE,"WBS 1.17";#N/A,#N/A,FALSE,"WBS 1.18"}</definedName>
    <definedName name="hwh" localSheetId="13" hidden="1">{#N/A,#N/A,FALSE,"WBS 1.06";#N/A,#N/A,FALSE,"WBS 1.14";#N/A,#N/A,FALSE,"WBS 1.17";#N/A,#N/A,FALSE,"WBS 1.18"}</definedName>
    <definedName name="hwh" localSheetId="16" hidden="1">{#N/A,#N/A,FALSE,"WBS 1.06";#N/A,#N/A,FALSE,"WBS 1.14";#N/A,#N/A,FALSE,"WBS 1.17";#N/A,#N/A,FALSE,"WBS 1.18"}</definedName>
    <definedName name="hwh" localSheetId="21" hidden="1">{#N/A,#N/A,FALSE,"WBS 1.06";#N/A,#N/A,FALSE,"WBS 1.14";#N/A,#N/A,FALSE,"WBS 1.17";#N/A,#N/A,FALSE,"WBS 1.18"}</definedName>
    <definedName name="hwh" localSheetId="18" hidden="1">{#N/A,#N/A,FALSE,"WBS 1.06";#N/A,#N/A,FALSE,"WBS 1.14";#N/A,#N/A,FALSE,"WBS 1.17";#N/A,#N/A,FALSE,"WBS 1.18"}</definedName>
    <definedName name="hwh" localSheetId="19" hidden="1">{#N/A,#N/A,FALSE,"WBS 1.06";#N/A,#N/A,FALSE,"WBS 1.14";#N/A,#N/A,FALSE,"WBS 1.17";#N/A,#N/A,FALSE,"WBS 1.18"}</definedName>
    <definedName name="hwh" localSheetId="20" hidden="1">{#N/A,#N/A,FALSE,"WBS 1.06";#N/A,#N/A,FALSE,"WBS 1.14";#N/A,#N/A,FALSE,"WBS 1.17";#N/A,#N/A,FALSE,"WBS 1.18"}</definedName>
    <definedName name="hwh" localSheetId="22" hidden="1">{#N/A,#N/A,FALSE,"WBS 1.06";#N/A,#N/A,FALSE,"WBS 1.14";#N/A,#N/A,FALSE,"WBS 1.17";#N/A,#N/A,FALSE,"WBS 1.18"}</definedName>
    <definedName name="hwh" localSheetId="24" hidden="1">{#N/A,#N/A,FALSE,"WBS 1.06";#N/A,#N/A,FALSE,"WBS 1.14";#N/A,#N/A,FALSE,"WBS 1.17";#N/A,#N/A,FALSE,"WBS 1.18"}</definedName>
    <definedName name="hwh" localSheetId="28" hidden="1">{#N/A,#N/A,FALSE,"WBS 1.06";#N/A,#N/A,FALSE,"WBS 1.14";#N/A,#N/A,FALSE,"WBS 1.17";#N/A,#N/A,FALSE,"WBS 1.18"}</definedName>
    <definedName name="hwh" localSheetId="14" hidden="1">{#N/A,#N/A,FALSE,"WBS 1.06";#N/A,#N/A,FALSE,"WBS 1.14";#N/A,#N/A,FALSE,"WBS 1.17";#N/A,#N/A,FALSE,"WBS 1.18"}</definedName>
    <definedName name="hwh" hidden="1">{#N/A,#N/A,FALSE,"WBS 1.06";#N/A,#N/A,FALSE,"WBS 1.14";#N/A,#N/A,FALSE,"WBS 1.17";#N/A,#N/A,FALSE,"WBS 1.18"}</definedName>
    <definedName name="hy" localSheetId="12" hidden="1">{"'Sheet1'!$L$16"}</definedName>
    <definedName name="hy" localSheetId="11" hidden="1">{"'Sheet1'!$L$16"}</definedName>
    <definedName name="hy" localSheetId="13" hidden="1">{"'Sheet1'!$L$16"}</definedName>
    <definedName name="hy" localSheetId="16" hidden="1">{"'Sheet1'!$L$16"}</definedName>
    <definedName name="hy" localSheetId="21" hidden="1">{"'Sheet1'!$L$16"}</definedName>
    <definedName name="hy" localSheetId="18" hidden="1">{"'Sheet1'!$L$16"}</definedName>
    <definedName name="hy" localSheetId="19" hidden="1">{"'Sheet1'!$L$16"}</definedName>
    <definedName name="hy" localSheetId="20" hidden="1">{"'Sheet1'!$L$16"}</definedName>
    <definedName name="hy" localSheetId="22" hidden="1">{"'Sheet1'!$L$16"}</definedName>
    <definedName name="hy" localSheetId="24" hidden="1">{"'Sheet1'!$L$16"}</definedName>
    <definedName name="hy" localSheetId="28" hidden="1">{"'Sheet1'!$L$16"}</definedName>
    <definedName name="hy" localSheetId="14" hidden="1">{"'Sheet1'!$L$16"}</definedName>
    <definedName name="hy" hidden="1">{"'Sheet1'!$L$16"}</definedName>
    <definedName name="hỵ" localSheetId="12" hidden="1">{"'Sheet1'!$L$16"}</definedName>
    <definedName name="hỵ" localSheetId="11" hidden="1">{"'Sheet1'!$L$16"}</definedName>
    <definedName name="hỵ" localSheetId="13" hidden="1">{"'Sheet1'!$L$16"}</definedName>
    <definedName name="hỵ" localSheetId="16" hidden="1">{"'Sheet1'!$L$16"}</definedName>
    <definedName name="hỵ" localSheetId="21" hidden="1">{"'Sheet1'!$L$16"}</definedName>
    <definedName name="hỵ" localSheetId="18" hidden="1">{"'Sheet1'!$L$16"}</definedName>
    <definedName name="hỵ" localSheetId="19" hidden="1">{"'Sheet1'!$L$16"}</definedName>
    <definedName name="hỵ" localSheetId="20" hidden="1">{"'Sheet1'!$L$16"}</definedName>
    <definedName name="hỵ" localSheetId="22" hidden="1">{"'Sheet1'!$L$16"}</definedName>
    <definedName name="hỵ" localSheetId="24" hidden="1">{"'Sheet1'!$L$16"}</definedName>
    <definedName name="hỵ" localSheetId="28" hidden="1">{"'Sheet1'!$L$16"}</definedName>
    <definedName name="hỵ" localSheetId="14" hidden="1">{"'Sheet1'!$L$16"}</definedName>
    <definedName name="hỵ" hidden="1">{"'Sheet1'!$L$16"}</definedName>
    <definedName name="hydrt" localSheetId="12" hidden="1">{"'Sheet1'!$L$16"}</definedName>
    <definedName name="hydrt" localSheetId="11" hidden="1">{"'Sheet1'!$L$16"}</definedName>
    <definedName name="hydrt" localSheetId="13" hidden="1">{"'Sheet1'!$L$16"}</definedName>
    <definedName name="hydrt" localSheetId="16" hidden="1">{"'Sheet1'!$L$16"}</definedName>
    <definedName name="hydrt" localSheetId="21" hidden="1">{"'Sheet1'!$L$16"}</definedName>
    <definedName name="hydrt" localSheetId="18" hidden="1">{"'Sheet1'!$L$16"}</definedName>
    <definedName name="hydrt" localSheetId="19" hidden="1">{"'Sheet1'!$L$16"}</definedName>
    <definedName name="hydrt" localSheetId="20" hidden="1">{"'Sheet1'!$L$16"}</definedName>
    <definedName name="hydrt" localSheetId="22" hidden="1">{"'Sheet1'!$L$16"}</definedName>
    <definedName name="hydrt" localSheetId="24" hidden="1">{"'Sheet1'!$L$16"}</definedName>
    <definedName name="hydrt" localSheetId="28" hidden="1">{"'Sheet1'!$L$16"}</definedName>
    <definedName name="hydrt" localSheetId="14" hidden="1">{"'Sheet1'!$L$16"}</definedName>
    <definedName name="hydrt" hidden="1">{"'Sheet1'!$L$16"}</definedName>
    <definedName name="hygytyhụik" localSheetId="12" hidden="1">{"'Sheet1'!$L$16"}</definedName>
    <definedName name="hygytyhụik" localSheetId="11" hidden="1">{"'Sheet1'!$L$16"}</definedName>
    <definedName name="hygytyhụik" localSheetId="13" hidden="1">{"'Sheet1'!$L$16"}</definedName>
    <definedName name="hygytyhụik" localSheetId="16" hidden="1">{"'Sheet1'!$L$16"}</definedName>
    <definedName name="hygytyhụik" localSheetId="21" hidden="1">{"'Sheet1'!$L$16"}</definedName>
    <definedName name="hygytyhụik" localSheetId="18" hidden="1">{"'Sheet1'!$L$16"}</definedName>
    <definedName name="hygytyhụik" localSheetId="19" hidden="1">{"'Sheet1'!$L$16"}</definedName>
    <definedName name="hygytyhụik" localSheetId="20" hidden="1">{"'Sheet1'!$L$16"}</definedName>
    <definedName name="hygytyhụik" localSheetId="22" hidden="1">{"'Sheet1'!$L$16"}</definedName>
    <definedName name="hygytyhụik" localSheetId="24" hidden="1">{"'Sheet1'!$L$16"}</definedName>
    <definedName name="hygytyhụik" localSheetId="28" hidden="1">{"'Sheet1'!$L$16"}</definedName>
    <definedName name="hygytyhụik" localSheetId="14" hidden="1">{"'Sheet1'!$L$16"}</definedName>
    <definedName name="hygytyhụik" hidden="1">{"'Sheet1'!$L$16"}</definedName>
    <definedName name="Hyundai" localSheetId="12" hidden="1">{#N/A,#N/A,TRUE,"Cover sheet";#N/A,#N/A,TRUE,"INPUTS";#N/A,#N/A,TRUE,"OUTPUTS";#N/A,#N/A,TRUE,"VALUATION"}</definedName>
    <definedName name="Hyundai" localSheetId="11" hidden="1">{#N/A,#N/A,TRUE,"Cover sheet";#N/A,#N/A,TRUE,"INPUTS";#N/A,#N/A,TRUE,"OUTPUTS";#N/A,#N/A,TRUE,"VALUATION"}</definedName>
    <definedName name="Hyundai" localSheetId="13" hidden="1">{#N/A,#N/A,TRUE,"Cover sheet";#N/A,#N/A,TRUE,"INPUTS";#N/A,#N/A,TRUE,"OUTPUTS";#N/A,#N/A,TRUE,"VALUATION"}</definedName>
    <definedName name="Hyundai" localSheetId="16" hidden="1">{#N/A,#N/A,TRUE,"Cover sheet";#N/A,#N/A,TRUE,"INPUTS";#N/A,#N/A,TRUE,"OUTPUTS";#N/A,#N/A,TRUE,"VALUATION"}</definedName>
    <definedName name="Hyundai" localSheetId="21" hidden="1">{#N/A,#N/A,TRUE,"Cover sheet";#N/A,#N/A,TRUE,"INPUTS";#N/A,#N/A,TRUE,"OUTPUTS";#N/A,#N/A,TRUE,"VALUATION"}</definedName>
    <definedName name="Hyundai" localSheetId="18" hidden="1">{#N/A,#N/A,TRUE,"Cover sheet";#N/A,#N/A,TRUE,"INPUTS";#N/A,#N/A,TRUE,"OUTPUTS";#N/A,#N/A,TRUE,"VALUATION"}</definedName>
    <definedName name="Hyundai" localSheetId="19" hidden="1">{#N/A,#N/A,TRUE,"Cover sheet";#N/A,#N/A,TRUE,"INPUTS";#N/A,#N/A,TRUE,"OUTPUTS";#N/A,#N/A,TRUE,"VALUATION"}</definedName>
    <definedName name="Hyundai" localSheetId="20" hidden="1">{#N/A,#N/A,TRUE,"Cover sheet";#N/A,#N/A,TRUE,"INPUTS";#N/A,#N/A,TRUE,"OUTPUTS";#N/A,#N/A,TRUE,"VALUATION"}</definedName>
    <definedName name="Hyundai" localSheetId="22" hidden="1">{#N/A,#N/A,TRUE,"Cover sheet";#N/A,#N/A,TRUE,"INPUTS";#N/A,#N/A,TRUE,"OUTPUTS";#N/A,#N/A,TRUE,"VALUATION"}</definedName>
    <definedName name="Hyundai" localSheetId="24" hidden="1">{#N/A,#N/A,TRUE,"Cover sheet";#N/A,#N/A,TRUE,"INPUTS";#N/A,#N/A,TRUE,"OUTPUTS";#N/A,#N/A,TRUE,"VALUATION"}</definedName>
    <definedName name="Hyundai" localSheetId="28" hidden="1">{#N/A,#N/A,TRUE,"Cover sheet";#N/A,#N/A,TRUE,"INPUTS";#N/A,#N/A,TRUE,"OUTPUTS";#N/A,#N/A,TRUE,"VALUATION"}</definedName>
    <definedName name="Hyundai" localSheetId="14" hidden="1">{#N/A,#N/A,TRUE,"Cover sheet";#N/A,#N/A,TRUE,"INPUTS";#N/A,#N/A,TRUE,"OUTPUTS";#N/A,#N/A,TRUE,"VALUATION"}</definedName>
    <definedName name="Hyundai" hidden="1">{#N/A,#N/A,TRUE,"Cover sheet";#N/A,#N/A,TRUE,"INPUTS";#N/A,#N/A,TRUE,"OUTPUTS";#N/A,#N/A,TRUE,"VALUATION"}</definedName>
    <definedName name="hỵv" localSheetId="12" hidden="1">{"'Sheet1'!$L$16"}</definedName>
    <definedName name="hỵv" localSheetId="11" hidden="1">{"'Sheet1'!$L$16"}</definedName>
    <definedName name="hỵv" localSheetId="13" hidden="1">{"'Sheet1'!$L$16"}</definedName>
    <definedName name="hỵv" localSheetId="16" hidden="1">{"'Sheet1'!$L$16"}</definedName>
    <definedName name="hỵv" localSheetId="21" hidden="1">{"'Sheet1'!$L$16"}</definedName>
    <definedName name="hỵv" localSheetId="18" hidden="1">{"'Sheet1'!$L$16"}</definedName>
    <definedName name="hỵv" localSheetId="19" hidden="1">{"'Sheet1'!$L$16"}</definedName>
    <definedName name="hỵv" localSheetId="20" hidden="1">{"'Sheet1'!$L$16"}</definedName>
    <definedName name="hỵv" localSheetId="22" hidden="1">{"'Sheet1'!$L$16"}</definedName>
    <definedName name="hỵv" localSheetId="24" hidden="1">{"'Sheet1'!$L$16"}</definedName>
    <definedName name="hỵv" localSheetId="28" hidden="1">{"'Sheet1'!$L$16"}</definedName>
    <definedName name="hỵv" localSheetId="14" hidden="1">{"'Sheet1'!$L$16"}</definedName>
    <definedName name="hỵv" hidden="1">{"'Sheet1'!$L$16"}</definedName>
    <definedName name="i">#REF!</definedName>
    <definedName name="Ì" localSheetId="12" hidden="1">{"'Sheet1'!$L$16"}</definedName>
    <definedName name="Ì" localSheetId="11" hidden="1">{"'Sheet1'!$L$16"}</definedName>
    <definedName name="Ì" localSheetId="13" hidden="1">{"'Sheet1'!$L$16"}</definedName>
    <definedName name="Ì" localSheetId="16" hidden="1">{"'Sheet1'!$L$16"}</definedName>
    <definedName name="Ì" localSheetId="21" hidden="1">{"'Sheet1'!$L$16"}</definedName>
    <definedName name="Ì" localSheetId="18" hidden="1">{"'Sheet1'!$L$16"}</definedName>
    <definedName name="Ì" localSheetId="19" hidden="1">{"'Sheet1'!$L$16"}</definedName>
    <definedName name="Ì" localSheetId="20" hidden="1">{"'Sheet1'!$L$16"}</definedName>
    <definedName name="Ì" localSheetId="22" hidden="1">{"'Sheet1'!$L$16"}</definedName>
    <definedName name="Ì" localSheetId="24" hidden="1">{"'Sheet1'!$L$16"}</definedName>
    <definedName name="Ì" localSheetId="28" hidden="1">{"'Sheet1'!$L$16"}</definedName>
    <definedName name="Ì" localSheetId="14" hidden="1">{"'Sheet1'!$L$16"}</definedName>
    <definedName name="Ì" hidden="1">{"'Sheet1'!$L$16"}</definedName>
    <definedName name="Î" localSheetId="12" hidden="1">{#N/A,#N/A,FALSE,"Chi tiÆt"}</definedName>
    <definedName name="Î" localSheetId="11" hidden="1">{#N/A,#N/A,FALSE,"Chi tiÆt"}</definedName>
    <definedName name="Î" localSheetId="13" hidden="1">{#N/A,#N/A,FALSE,"Chi tiÆt"}</definedName>
    <definedName name="Î" localSheetId="16" hidden="1">{#N/A,#N/A,FALSE,"Chi tiÆt"}</definedName>
    <definedName name="Î" localSheetId="21" hidden="1">{#N/A,#N/A,FALSE,"Chi tiÆt"}</definedName>
    <definedName name="Î" localSheetId="18" hidden="1">{#N/A,#N/A,FALSE,"Chi tiÆt"}</definedName>
    <definedName name="Î" localSheetId="19" hidden="1">{#N/A,#N/A,FALSE,"Chi tiÆt"}</definedName>
    <definedName name="Î" localSheetId="20" hidden="1">{#N/A,#N/A,FALSE,"Chi tiÆt"}</definedName>
    <definedName name="Î" localSheetId="22" hidden="1">{#N/A,#N/A,FALSE,"Chi tiÆt"}</definedName>
    <definedName name="Î" localSheetId="24" hidden="1">{#N/A,#N/A,FALSE,"Chi tiÆt"}</definedName>
    <definedName name="Î" localSheetId="28" hidden="1">{#N/A,#N/A,FALSE,"Chi tiÆt"}</definedName>
    <definedName name="Î" localSheetId="14" hidden="1">{#N/A,#N/A,FALSE,"Chi tiÆt"}</definedName>
    <definedName name="Î" hidden="1">{#N/A,#N/A,FALSE,"Chi tiÆt"}</definedName>
    <definedName name="i.xls" localSheetId="12" hidden="1">{#N/A,#N/A,FALSE,"970301";#N/A,#N/A,FALSE,"970302";#N/A,#N/A,FALSE,"970303";#N/A,#N/A,FALSE,"970304";#N/A,#N/A,FALSE,"COM1";#N/A,#N/A,FALSE,"COM2"}</definedName>
    <definedName name="i.xls" localSheetId="11" hidden="1">{#N/A,#N/A,FALSE,"970301";#N/A,#N/A,FALSE,"970302";#N/A,#N/A,FALSE,"970303";#N/A,#N/A,FALSE,"970304";#N/A,#N/A,FALSE,"COM1";#N/A,#N/A,FALSE,"COM2"}</definedName>
    <definedName name="i.xls" localSheetId="13" hidden="1">{#N/A,#N/A,FALSE,"970301";#N/A,#N/A,FALSE,"970302";#N/A,#N/A,FALSE,"970303";#N/A,#N/A,FALSE,"970304";#N/A,#N/A,FALSE,"COM1";#N/A,#N/A,FALSE,"COM2"}</definedName>
    <definedName name="i.xls" localSheetId="16" hidden="1">{#N/A,#N/A,FALSE,"970301";#N/A,#N/A,FALSE,"970302";#N/A,#N/A,FALSE,"970303";#N/A,#N/A,FALSE,"970304";#N/A,#N/A,FALSE,"COM1";#N/A,#N/A,FALSE,"COM2"}</definedName>
    <definedName name="i.xls" localSheetId="21" hidden="1">{#N/A,#N/A,FALSE,"970301";#N/A,#N/A,FALSE,"970302";#N/A,#N/A,FALSE,"970303";#N/A,#N/A,FALSE,"970304";#N/A,#N/A,FALSE,"COM1";#N/A,#N/A,FALSE,"COM2"}</definedName>
    <definedName name="i.xls" localSheetId="18" hidden="1">{#N/A,#N/A,FALSE,"970301";#N/A,#N/A,FALSE,"970302";#N/A,#N/A,FALSE,"970303";#N/A,#N/A,FALSE,"970304";#N/A,#N/A,FALSE,"COM1";#N/A,#N/A,FALSE,"COM2"}</definedName>
    <definedName name="i.xls" localSheetId="19" hidden="1">{#N/A,#N/A,FALSE,"970301";#N/A,#N/A,FALSE,"970302";#N/A,#N/A,FALSE,"970303";#N/A,#N/A,FALSE,"970304";#N/A,#N/A,FALSE,"COM1";#N/A,#N/A,FALSE,"COM2"}</definedName>
    <definedName name="i.xls" localSheetId="20" hidden="1">{#N/A,#N/A,FALSE,"970301";#N/A,#N/A,FALSE,"970302";#N/A,#N/A,FALSE,"970303";#N/A,#N/A,FALSE,"970304";#N/A,#N/A,FALSE,"COM1";#N/A,#N/A,FALSE,"COM2"}</definedName>
    <definedName name="i.xls" localSheetId="22" hidden="1">{#N/A,#N/A,FALSE,"970301";#N/A,#N/A,FALSE,"970302";#N/A,#N/A,FALSE,"970303";#N/A,#N/A,FALSE,"970304";#N/A,#N/A,FALSE,"COM1";#N/A,#N/A,FALSE,"COM2"}</definedName>
    <definedName name="i.xls" localSheetId="24" hidden="1">{#N/A,#N/A,FALSE,"970301";#N/A,#N/A,FALSE,"970302";#N/A,#N/A,FALSE,"970303";#N/A,#N/A,FALSE,"970304";#N/A,#N/A,FALSE,"COM1";#N/A,#N/A,FALSE,"COM2"}</definedName>
    <definedName name="i.xls" localSheetId="28" hidden="1">{#N/A,#N/A,FALSE,"970301";#N/A,#N/A,FALSE,"970302";#N/A,#N/A,FALSE,"970303";#N/A,#N/A,FALSE,"970304";#N/A,#N/A,FALSE,"COM1";#N/A,#N/A,FALSE,"COM2"}</definedName>
    <definedName name="i.xls" localSheetId="14" hidden="1">{#N/A,#N/A,FALSE,"970301";#N/A,#N/A,FALSE,"970302";#N/A,#N/A,FALSE,"970303";#N/A,#N/A,FALSE,"970304";#N/A,#N/A,FALSE,"COM1";#N/A,#N/A,FALSE,"COM2"}</definedName>
    <definedName name="i.xls" hidden="1">{#N/A,#N/A,FALSE,"970301";#N/A,#N/A,FALSE,"970302";#N/A,#N/A,FALSE,"970303";#N/A,#N/A,FALSE,"970304";#N/A,#N/A,FALSE,"COM1";#N/A,#N/A,FALSE,"COM2"}</definedName>
    <definedName name="I_A">#REF!</definedName>
    <definedName name="I_B">#REF!</definedName>
    <definedName name="I_c">#REF!</definedName>
    <definedName name="I2É6">#REF!</definedName>
    <definedName name="Ìag" localSheetId="12" hidden="1">{"'Sheet1'!$L$16"}</definedName>
    <definedName name="Ìag" localSheetId="11" hidden="1">{"'Sheet1'!$L$16"}</definedName>
    <definedName name="Ìag" localSheetId="13" hidden="1">{"'Sheet1'!$L$16"}</definedName>
    <definedName name="Ìag" localSheetId="16" hidden="1">{"'Sheet1'!$L$16"}</definedName>
    <definedName name="Ìag" localSheetId="21" hidden="1">{"'Sheet1'!$L$16"}</definedName>
    <definedName name="Ìag" localSheetId="18" hidden="1">{"'Sheet1'!$L$16"}</definedName>
    <definedName name="Ìag" localSheetId="19" hidden="1">{"'Sheet1'!$L$16"}</definedName>
    <definedName name="Ìag" localSheetId="20" hidden="1">{"'Sheet1'!$L$16"}</definedName>
    <definedName name="Ìag" localSheetId="22" hidden="1">{"'Sheet1'!$L$16"}</definedName>
    <definedName name="Ìag" localSheetId="24" hidden="1">{"'Sheet1'!$L$16"}</definedName>
    <definedName name="Ìag" localSheetId="28" hidden="1">{"'Sheet1'!$L$16"}</definedName>
    <definedName name="Ìag" localSheetId="14" hidden="1">{"'Sheet1'!$L$16"}</definedName>
    <definedName name="Ìag" hidden="1">{"'Sheet1'!$L$16"}</definedName>
    <definedName name="IC" hidden="1">#REF!</definedName>
    <definedName name="icad600">#REF!</definedName>
    <definedName name="ics1dn100">#REF!</definedName>
    <definedName name="ics1dn125">#REF!</definedName>
    <definedName name="ics1dn40">#REF!</definedName>
    <definedName name="ics1dn50">#REF!</definedName>
    <definedName name="ics1dn65">#REF!</definedName>
    <definedName name="ics1dn80">#REF!</definedName>
    <definedName name="ics3dn100">#REF!</definedName>
    <definedName name="ics3dn125">#REF!</definedName>
    <definedName name="ics3dn50">#REF!</definedName>
    <definedName name="ics3dn65">#REF!</definedName>
    <definedName name="ics3dn80">#REF!</definedName>
    <definedName name="iCt_End">2670</definedName>
    <definedName name="IDLAB_COST">#REF!</definedName>
    <definedName name="ie" localSheetId="12" hidden="1">{"'Sheet1'!$L$16"}</definedName>
    <definedName name="ie" localSheetId="11" hidden="1">{"'Sheet1'!$L$16"}</definedName>
    <definedName name="ie" localSheetId="13" hidden="1">{"'Sheet1'!$L$16"}</definedName>
    <definedName name="ie" localSheetId="16" hidden="1">{"'Sheet1'!$L$16"}</definedName>
    <definedName name="ie" localSheetId="21" hidden="1">{"'Sheet1'!$L$16"}</definedName>
    <definedName name="ie" localSheetId="18" hidden="1">{"'Sheet1'!$L$16"}</definedName>
    <definedName name="ie" localSheetId="19" hidden="1">{"'Sheet1'!$L$16"}</definedName>
    <definedName name="ie" localSheetId="20" hidden="1">{"'Sheet1'!$L$16"}</definedName>
    <definedName name="ie" localSheetId="22" hidden="1">{"'Sheet1'!$L$16"}</definedName>
    <definedName name="ie" localSheetId="24" hidden="1">{"'Sheet1'!$L$16"}</definedName>
    <definedName name="ie" localSheetId="28" hidden="1">{"'Sheet1'!$L$16"}</definedName>
    <definedName name="ie" localSheetId="14" hidden="1">{"'Sheet1'!$L$16"}</definedName>
    <definedName name="ie" hidden="1">{"'Sheet1'!$L$16"}</definedName>
    <definedName name="ïhghj" localSheetId="12" hidden="1">{"'Sheet1'!$L$16"}</definedName>
    <definedName name="ïhghj" localSheetId="11" hidden="1">{"'Sheet1'!$L$16"}</definedName>
    <definedName name="ïhghj" localSheetId="13" hidden="1">{"'Sheet1'!$L$16"}</definedName>
    <definedName name="ïhghj" localSheetId="16" hidden="1">{"'Sheet1'!$L$16"}</definedName>
    <definedName name="ïhghj" localSheetId="21" hidden="1">{"'Sheet1'!$L$16"}</definedName>
    <definedName name="ïhghj" localSheetId="18" hidden="1">{"'Sheet1'!$L$16"}</definedName>
    <definedName name="ïhghj" localSheetId="19" hidden="1">{"'Sheet1'!$L$16"}</definedName>
    <definedName name="ïhghj" localSheetId="20" hidden="1">{"'Sheet1'!$L$16"}</definedName>
    <definedName name="ïhghj" localSheetId="22" hidden="1">{"'Sheet1'!$L$16"}</definedName>
    <definedName name="ïhghj" localSheetId="24" hidden="1">{"'Sheet1'!$L$16"}</definedName>
    <definedName name="ïhghj" localSheetId="28" hidden="1">{"'Sheet1'!$L$16"}</definedName>
    <definedName name="ïhghj" localSheetId="14" hidden="1">{"'Sheet1'!$L$16"}</definedName>
    <definedName name="ïhghj" hidden="1">{"'Sheet1'!$L$16"}</definedName>
    <definedName name="ihkhgk" localSheetId="12" hidden="1">{"'Sheet1'!$L$16"}</definedName>
    <definedName name="ihkhgk" localSheetId="11" hidden="1">{"'Sheet1'!$L$16"}</definedName>
    <definedName name="ihkhgk" localSheetId="13" hidden="1">{"'Sheet1'!$L$16"}</definedName>
    <definedName name="ihkhgk" localSheetId="16" hidden="1">{"'Sheet1'!$L$16"}</definedName>
    <definedName name="ihkhgk" localSheetId="21" hidden="1">{"'Sheet1'!$L$16"}</definedName>
    <definedName name="ihkhgk" localSheetId="18" hidden="1">{"'Sheet1'!$L$16"}</definedName>
    <definedName name="ihkhgk" localSheetId="19" hidden="1">{"'Sheet1'!$L$16"}</definedName>
    <definedName name="ihkhgk" localSheetId="20" hidden="1">{"'Sheet1'!$L$16"}</definedName>
    <definedName name="ihkhgk" localSheetId="22" hidden="1">{"'Sheet1'!$L$16"}</definedName>
    <definedName name="ihkhgk" localSheetId="24" hidden="1">{"'Sheet1'!$L$16"}</definedName>
    <definedName name="ihkhgk" localSheetId="28" hidden="1">{"'Sheet1'!$L$16"}</definedName>
    <definedName name="ihkhgk" localSheetId="14" hidden="1">{"'Sheet1'!$L$16"}</definedName>
    <definedName name="ihkhgk" hidden="1">{"'Sheet1'!$L$16"}</definedName>
    <definedName name="ii" localSheetId="1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1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1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1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2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1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19"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2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2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2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2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localSheetId="1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_1" localSheetId="12" hidden="1">{"'용역비'!$A$4:$C$8"}</definedName>
    <definedName name="II_1" localSheetId="11" hidden="1">{"'용역비'!$A$4:$C$8"}</definedName>
    <definedName name="II_1" localSheetId="13" hidden="1">{"'용역비'!$A$4:$C$8"}</definedName>
    <definedName name="II_1" localSheetId="16" hidden="1">{"'용역비'!$A$4:$C$8"}</definedName>
    <definedName name="II_1" localSheetId="21" hidden="1">{"'용역비'!$A$4:$C$8"}</definedName>
    <definedName name="II_1" localSheetId="18" hidden="1">{"'용역비'!$A$4:$C$8"}</definedName>
    <definedName name="II_1" localSheetId="19" hidden="1">{"'용역비'!$A$4:$C$8"}</definedName>
    <definedName name="II_1" localSheetId="20" hidden="1">{"'용역비'!$A$4:$C$8"}</definedName>
    <definedName name="II_1" localSheetId="22" hidden="1">{"'용역비'!$A$4:$C$8"}</definedName>
    <definedName name="II_1" localSheetId="24" hidden="1">{"'용역비'!$A$4:$C$8"}</definedName>
    <definedName name="II_1" localSheetId="28" hidden="1">{"'용역비'!$A$4:$C$8"}</definedName>
    <definedName name="II_1" localSheetId="14" hidden="1">{"'용역비'!$A$4:$C$8"}</definedName>
    <definedName name="II_1" hidden="1">{"'용역비'!$A$4:$C$8"}</definedName>
    <definedName name="II_2" localSheetId="12" hidden="1">{"'용역비'!$A$4:$C$8"}</definedName>
    <definedName name="II_2" localSheetId="11" hidden="1">{"'용역비'!$A$4:$C$8"}</definedName>
    <definedName name="II_2" localSheetId="13" hidden="1">{"'용역비'!$A$4:$C$8"}</definedName>
    <definedName name="II_2" localSheetId="16" hidden="1">{"'용역비'!$A$4:$C$8"}</definedName>
    <definedName name="II_2" localSheetId="21" hidden="1">{"'용역비'!$A$4:$C$8"}</definedName>
    <definedName name="II_2" localSheetId="18" hidden="1">{"'용역비'!$A$4:$C$8"}</definedName>
    <definedName name="II_2" localSheetId="19" hidden="1">{"'용역비'!$A$4:$C$8"}</definedName>
    <definedName name="II_2" localSheetId="20" hidden="1">{"'용역비'!$A$4:$C$8"}</definedName>
    <definedName name="II_2" localSheetId="22" hidden="1">{"'용역비'!$A$4:$C$8"}</definedName>
    <definedName name="II_2" localSheetId="24" hidden="1">{"'용역비'!$A$4:$C$8"}</definedName>
    <definedName name="II_2" localSheetId="28" hidden="1">{"'용역비'!$A$4:$C$8"}</definedName>
    <definedName name="II_2" localSheetId="14" hidden="1">{"'용역비'!$A$4:$C$8"}</definedName>
    <definedName name="II_2" hidden="1">{"'용역비'!$A$4:$C$8"}</definedName>
    <definedName name="II_3" localSheetId="12" hidden="1">{"'용역비'!$A$4:$C$8"}</definedName>
    <definedName name="II_3" localSheetId="11" hidden="1">{"'용역비'!$A$4:$C$8"}</definedName>
    <definedName name="II_3" localSheetId="13" hidden="1">{"'용역비'!$A$4:$C$8"}</definedName>
    <definedName name="II_3" localSheetId="16" hidden="1">{"'용역비'!$A$4:$C$8"}</definedName>
    <definedName name="II_3" localSheetId="21" hidden="1">{"'용역비'!$A$4:$C$8"}</definedName>
    <definedName name="II_3" localSheetId="18" hidden="1">{"'용역비'!$A$4:$C$8"}</definedName>
    <definedName name="II_3" localSheetId="19" hidden="1">{"'용역비'!$A$4:$C$8"}</definedName>
    <definedName name="II_3" localSheetId="20" hidden="1">{"'용역비'!$A$4:$C$8"}</definedName>
    <definedName name="II_3" localSheetId="22" hidden="1">{"'용역비'!$A$4:$C$8"}</definedName>
    <definedName name="II_3" localSheetId="24" hidden="1">{"'용역비'!$A$4:$C$8"}</definedName>
    <definedName name="II_3" localSheetId="28" hidden="1">{"'용역비'!$A$4:$C$8"}</definedName>
    <definedName name="II_3" localSheetId="14" hidden="1">{"'용역비'!$A$4:$C$8"}</definedName>
    <definedName name="II_3" hidden="1">{"'용역비'!$A$4:$C$8"}</definedName>
    <definedName name="II_4" localSheetId="12" hidden="1">{"'용역비'!$A$4:$C$8"}</definedName>
    <definedName name="II_4" localSheetId="11" hidden="1">{"'용역비'!$A$4:$C$8"}</definedName>
    <definedName name="II_4" localSheetId="13" hidden="1">{"'용역비'!$A$4:$C$8"}</definedName>
    <definedName name="II_4" localSheetId="16" hidden="1">{"'용역비'!$A$4:$C$8"}</definedName>
    <definedName name="II_4" localSheetId="21" hidden="1">{"'용역비'!$A$4:$C$8"}</definedName>
    <definedName name="II_4" localSheetId="18" hidden="1">{"'용역비'!$A$4:$C$8"}</definedName>
    <definedName name="II_4" localSheetId="19" hidden="1">{"'용역비'!$A$4:$C$8"}</definedName>
    <definedName name="II_4" localSheetId="20" hidden="1">{"'용역비'!$A$4:$C$8"}</definedName>
    <definedName name="II_4" localSheetId="22" hidden="1">{"'용역비'!$A$4:$C$8"}</definedName>
    <definedName name="II_4" localSheetId="24" hidden="1">{"'용역비'!$A$4:$C$8"}</definedName>
    <definedName name="II_4" localSheetId="28" hidden="1">{"'용역비'!$A$4:$C$8"}</definedName>
    <definedName name="II_4" localSheetId="14" hidden="1">{"'용역비'!$A$4:$C$8"}</definedName>
    <definedName name="II_4" hidden="1">{"'용역비'!$A$4:$C$8"}</definedName>
    <definedName name="II_5" localSheetId="12" hidden="1">{"'용역비'!$A$4:$C$8"}</definedName>
    <definedName name="II_5" localSheetId="11" hidden="1">{"'용역비'!$A$4:$C$8"}</definedName>
    <definedName name="II_5" localSheetId="13" hidden="1">{"'용역비'!$A$4:$C$8"}</definedName>
    <definedName name="II_5" localSheetId="16" hidden="1">{"'용역비'!$A$4:$C$8"}</definedName>
    <definedName name="II_5" localSheetId="21" hidden="1">{"'용역비'!$A$4:$C$8"}</definedName>
    <definedName name="II_5" localSheetId="18" hidden="1">{"'용역비'!$A$4:$C$8"}</definedName>
    <definedName name="II_5" localSheetId="19" hidden="1">{"'용역비'!$A$4:$C$8"}</definedName>
    <definedName name="II_5" localSheetId="20" hidden="1">{"'용역비'!$A$4:$C$8"}</definedName>
    <definedName name="II_5" localSheetId="22" hidden="1">{"'용역비'!$A$4:$C$8"}</definedName>
    <definedName name="II_5" localSheetId="24" hidden="1">{"'용역비'!$A$4:$C$8"}</definedName>
    <definedName name="II_5" localSheetId="28" hidden="1">{"'용역비'!$A$4:$C$8"}</definedName>
    <definedName name="II_5" localSheetId="14" hidden="1">{"'용역비'!$A$4:$C$8"}</definedName>
    <definedName name="II_5" hidden="1">{"'용역비'!$A$4:$C$8"}</definedName>
    <definedName name="II_A">#REF!</definedName>
    <definedName name="II_B">#REF!</definedName>
    <definedName name="II_c">#REF!</definedName>
    <definedName name="III" localSheetId="12" hidden="1">{#N/A,#N/A,TRUE,"Cover Memo";"Facility Estimate",#N/A,TRUE,"Change Summary";"Facility Estimate",#N/A,TRUE,"Estimate Summary";"Facility Estimate",#N/A,TRUE,"Dept. Summary";"Facility Estimate",#N/A,TRUE,"DOW Detail"}</definedName>
    <definedName name="III" localSheetId="11" hidden="1">{#N/A,#N/A,TRUE,"Cover Memo";"Facility Estimate",#N/A,TRUE,"Change Summary";"Facility Estimate",#N/A,TRUE,"Estimate Summary";"Facility Estimate",#N/A,TRUE,"Dept. Summary";"Facility Estimate",#N/A,TRUE,"DOW Detail"}</definedName>
    <definedName name="III" localSheetId="13" hidden="1">{#N/A,#N/A,TRUE,"Cover Memo";"Facility Estimate",#N/A,TRUE,"Change Summary";"Facility Estimate",#N/A,TRUE,"Estimate Summary";"Facility Estimate",#N/A,TRUE,"Dept. Summary";"Facility Estimate",#N/A,TRUE,"DOW Detail"}</definedName>
    <definedName name="III" localSheetId="16" hidden="1">{#N/A,#N/A,TRUE,"Cover Memo";"Facility Estimate",#N/A,TRUE,"Change Summary";"Facility Estimate",#N/A,TRUE,"Estimate Summary";"Facility Estimate",#N/A,TRUE,"Dept. Summary";"Facility Estimate",#N/A,TRUE,"DOW Detail"}</definedName>
    <definedName name="III" localSheetId="21" hidden="1">{#N/A,#N/A,TRUE,"Cover Memo";"Facility Estimate",#N/A,TRUE,"Change Summary";"Facility Estimate",#N/A,TRUE,"Estimate Summary";"Facility Estimate",#N/A,TRUE,"Dept. Summary";"Facility Estimate",#N/A,TRUE,"DOW Detail"}</definedName>
    <definedName name="III" localSheetId="18" hidden="1">{#N/A,#N/A,TRUE,"Cover Memo";"Facility Estimate",#N/A,TRUE,"Change Summary";"Facility Estimate",#N/A,TRUE,"Estimate Summary";"Facility Estimate",#N/A,TRUE,"Dept. Summary";"Facility Estimate",#N/A,TRUE,"DOW Detail"}</definedName>
    <definedName name="III" localSheetId="19" hidden="1">{#N/A,#N/A,TRUE,"Cover Memo";"Facility Estimate",#N/A,TRUE,"Change Summary";"Facility Estimate",#N/A,TRUE,"Estimate Summary";"Facility Estimate",#N/A,TRUE,"Dept. Summary";"Facility Estimate",#N/A,TRUE,"DOW Detail"}</definedName>
    <definedName name="III" localSheetId="20" hidden="1">{#N/A,#N/A,TRUE,"Cover Memo";"Facility Estimate",#N/A,TRUE,"Change Summary";"Facility Estimate",#N/A,TRUE,"Estimate Summary";"Facility Estimate",#N/A,TRUE,"Dept. Summary";"Facility Estimate",#N/A,TRUE,"DOW Detail"}</definedName>
    <definedName name="III" localSheetId="22" hidden="1">{#N/A,#N/A,TRUE,"Cover Memo";"Facility Estimate",#N/A,TRUE,"Change Summary";"Facility Estimate",#N/A,TRUE,"Estimate Summary";"Facility Estimate",#N/A,TRUE,"Dept. Summary";"Facility Estimate",#N/A,TRUE,"DOW Detail"}</definedName>
    <definedName name="III" localSheetId="24" hidden="1">{#N/A,#N/A,TRUE,"Cover Memo";"Facility Estimate",#N/A,TRUE,"Change Summary";"Facility Estimate",#N/A,TRUE,"Estimate Summary";"Facility Estimate",#N/A,TRUE,"Dept. Summary";"Facility Estimate",#N/A,TRUE,"DOW Detail"}</definedName>
    <definedName name="III" localSheetId="28" hidden="1">{#N/A,#N/A,TRUE,"Cover Memo";"Facility Estimate",#N/A,TRUE,"Change Summary";"Facility Estimate",#N/A,TRUE,"Estimate Summary";"Facility Estimate",#N/A,TRUE,"Dept. Summary";"Facility Estimate",#N/A,TRUE,"DOW Detail"}</definedName>
    <definedName name="III" localSheetId="14" hidden="1">{#N/A,#N/A,TRUE,"Cover Memo";"Facility Estimate",#N/A,TRUE,"Change Summary";"Facility Estimate",#N/A,TRUE,"Estimate Summary";"Facility Estimate",#N/A,TRUE,"Dept. Summary";"Facility Estimate",#N/A,TRUE,"DOW Detail"}</definedName>
    <definedName name="III" hidden="1">{#N/A,#N/A,TRUE,"Cover Memo";"Facility Estimate",#N/A,TRUE,"Change Summary";"Facility Estimate",#N/A,TRUE,"Estimate Summary";"Facility Estimate",#N/A,TRUE,"Dept. Summary";"Facility Estimate",#N/A,TRUE,"DOW Detail"}</definedName>
    <definedName name="III_a">#REF!</definedName>
    <definedName name="III_B">#REF!</definedName>
    <definedName name="III_c">#REF!</definedName>
    <definedName name="IIII" localSheetId="12" hidden="1">{"'용역비'!$A$4:$C$8"}</definedName>
    <definedName name="IIII" localSheetId="11" hidden="1">{"'용역비'!$A$4:$C$8"}</definedName>
    <definedName name="IIII" localSheetId="13" hidden="1">{"'용역비'!$A$4:$C$8"}</definedName>
    <definedName name="IIII" localSheetId="16" hidden="1">{"'용역비'!$A$4:$C$8"}</definedName>
    <definedName name="IIII" localSheetId="21" hidden="1">{"'용역비'!$A$4:$C$8"}</definedName>
    <definedName name="IIII" localSheetId="18" hidden="1">{"'용역비'!$A$4:$C$8"}</definedName>
    <definedName name="IIII" localSheetId="19" hidden="1">{"'용역비'!$A$4:$C$8"}</definedName>
    <definedName name="IIII" localSheetId="20" hidden="1">{"'용역비'!$A$4:$C$8"}</definedName>
    <definedName name="IIII" localSheetId="22" hidden="1">{"'용역비'!$A$4:$C$8"}</definedName>
    <definedName name="IIII" localSheetId="24" hidden="1">{"'용역비'!$A$4:$C$8"}</definedName>
    <definedName name="IIII" localSheetId="28" hidden="1">{"'용역비'!$A$4:$C$8"}</definedName>
    <definedName name="IIII" localSheetId="14" hidden="1">{"'용역비'!$A$4:$C$8"}</definedName>
    <definedName name="IIII" hidden="1">{"'용역비'!$A$4:$C$8"}</definedName>
    <definedName name="IIII_1" localSheetId="12" hidden="1">{"'용역비'!$A$4:$C$8"}</definedName>
    <definedName name="IIII_1" localSheetId="11" hidden="1">{"'용역비'!$A$4:$C$8"}</definedName>
    <definedName name="IIII_1" localSheetId="13" hidden="1">{"'용역비'!$A$4:$C$8"}</definedName>
    <definedName name="IIII_1" localSheetId="16" hidden="1">{"'용역비'!$A$4:$C$8"}</definedName>
    <definedName name="IIII_1" localSheetId="21" hidden="1">{"'용역비'!$A$4:$C$8"}</definedName>
    <definedName name="IIII_1" localSheetId="18" hidden="1">{"'용역비'!$A$4:$C$8"}</definedName>
    <definedName name="IIII_1" localSheetId="19" hidden="1">{"'용역비'!$A$4:$C$8"}</definedName>
    <definedName name="IIII_1" localSheetId="20" hidden="1">{"'용역비'!$A$4:$C$8"}</definedName>
    <definedName name="IIII_1" localSheetId="22" hidden="1">{"'용역비'!$A$4:$C$8"}</definedName>
    <definedName name="IIII_1" localSheetId="24" hidden="1">{"'용역비'!$A$4:$C$8"}</definedName>
    <definedName name="IIII_1" localSheetId="28" hidden="1">{"'용역비'!$A$4:$C$8"}</definedName>
    <definedName name="IIII_1" localSheetId="14" hidden="1">{"'용역비'!$A$4:$C$8"}</definedName>
    <definedName name="IIII_1" hidden="1">{"'용역비'!$A$4:$C$8"}</definedName>
    <definedName name="IIII_2" localSheetId="12" hidden="1">{"'용역비'!$A$4:$C$8"}</definedName>
    <definedName name="IIII_2" localSheetId="11" hidden="1">{"'용역비'!$A$4:$C$8"}</definedName>
    <definedName name="IIII_2" localSheetId="13" hidden="1">{"'용역비'!$A$4:$C$8"}</definedName>
    <definedName name="IIII_2" localSheetId="16" hidden="1">{"'용역비'!$A$4:$C$8"}</definedName>
    <definedName name="IIII_2" localSheetId="21" hidden="1">{"'용역비'!$A$4:$C$8"}</definedName>
    <definedName name="IIII_2" localSheetId="18" hidden="1">{"'용역비'!$A$4:$C$8"}</definedName>
    <definedName name="IIII_2" localSheetId="19" hidden="1">{"'용역비'!$A$4:$C$8"}</definedName>
    <definedName name="IIII_2" localSheetId="20" hidden="1">{"'용역비'!$A$4:$C$8"}</definedName>
    <definedName name="IIII_2" localSheetId="22" hidden="1">{"'용역비'!$A$4:$C$8"}</definedName>
    <definedName name="IIII_2" localSheetId="24" hidden="1">{"'용역비'!$A$4:$C$8"}</definedName>
    <definedName name="IIII_2" localSheetId="28" hidden="1">{"'용역비'!$A$4:$C$8"}</definedName>
    <definedName name="IIII_2" localSheetId="14" hidden="1">{"'용역비'!$A$4:$C$8"}</definedName>
    <definedName name="IIII_2" hidden="1">{"'용역비'!$A$4:$C$8"}</definedName>
    <definedName name="IIII_3" localSheetId="12" hidden="1">{"'용역비'!$A$4:$C$8"}</definedName>
    <definedName name="IIII_3" localSheetId="11" hidden="1">{"'용역비'!$A$4:$C$8"}</definedName>
    <definedName name="IIII_3" localSheetId="13" hidden="1">{"'용역비'!$A$4:$C$8"}</definedName>
    <definedName name="IIII_3" localSheetId="16" hidden="1">{"'용역비'!$A$4:$C$8"}</definedName>
    <definedName name="IIII_3" localSheetId="21" hidden="1">{"'용역비'!$A$4:$C$8"}</definedName>
    <definedName name="IIII_3" localSheetId="18" hidden="1">{"'용역비'!$A$4:$C$8"}</definedName>
    <definedName name="IIII_3" localSheetId="19" hidden="1">{"'용역비'!$A$4:$C$8"}</definedName>
    <definedName name="IIII_3" localSheetId="20" hidden="1">{"'용역비'!$A$4:$C$8"}</definedName>
    <definedName name="IIII_3" localSheetId="22" hidden="1">{"'용역비'!$A$4:$C$8"}</definedName>
    <definedName name="IIII_3" localSheetId="24" hidden="1">{"'용역비'!$A$4:$C$8"}</definedName>
    <definedName name="IIII_3" localSheetId="28" hidden="1">{"'용역비'!$A$4:$C$8"}</definedName>
    <definedName name="IIII_3" localSheetId="14" hidden="1">{"'용역비'!$A$4:$C$8"}</definedName>
    <definedName name="IIII_3" hidden="1">{"'용역비'!$A$4:$C$8"}</definedName>
    <definedName name="IIII_4" localSheetId="12" hidden="1">{"'용역비'!$A$4:$C$8"}</definedName>
    <definedName name="IIII_4" localSheetId="11" hidden="1">{"'용역비'!$A$4:$C$8"}</definedName>
    <definedName name="IIII_4" localSheetId="13" hidden="1">{"'용역비'!$A$4:$C$8"}</definedName>
    <definedName name="IIII_4" localSheetId="16" hidden="1">{"'용역비'!$A$4:$C$8"}</definedName>
    <definedName name="IIII_4" localSheetId="21" hidden="1">{"'용역비'!$A$4:$C$8"}</definedName>
    <definedName name="IIII_4" localSheetId="18" hidden="1">{"'용역비'!$A$4:$C$8"}</definedName>
    <definedName name="IIII_4" localSheetId="19" hidden="1">{"'용역비'!$A$4:$C$8"}</definedName>
    <definedName name="IIII_4" localSheetId="20" hidden="1">{"'용역비'!$A$4:$C$8"}</definedName>
    <definedName name="IIII_4" localSheetId="22" hidden="1">{"'용역비'!$A$4:$C$8"}</definedName>
    <definedName name="IIII_4" localSheetId="24" hidden="1">{"'용역비'!$A$4:$C$8"}</definedName>
    <definedName name="IIII_4" localSheetId="28" hidden="1">{"'용역비'!$A$4:$C$8"}</definedName>
    <definedName name="IIII_4" localSheetId="14" hidden="1">{"'용역비'!$A$4:$C$8"}</definedName>
    <definedName name="IIII_4" hidden="1">{"'용역비'!$A$4:$C$8"}</definedName>
    <definedName name="IIII_5" localSheetId="12" hidden="1">{"'용역비'!$A$4:$C$8"}</definedName>
    <definedName name="IIII_5" localSheetId="11" hidden="1">{"'용역비'!$A$4:$C$8"}</definedName>
    <definedName name="IIII_5" localSheetId="13" hidden="1">{"'용역비'!$A$4:$C$8"}</definedName>
    <definedName name="IIII_5" localSheetId="16" hidden="1">{"'용역비'!$A$4:$C$8"}</definedName>
    <definedName name="IIII_5" localSheetId="21" hidden="1">{"'용역비'!$A$4:$C$8"}</definedName>
    <definedName name="IIII_5" localSheetId="18" hidden="1">{"'용역비'!$A$4:$C$8"}</definedName>
    <definedName name="IIII_5" localSheetId="19" hidden="1">{"'용역비'!$A$4:$C$8"}</definedName>
    <definedName name="IIII_5" localSheetId="20" hidden="1">{"'용역비'!$A$4:$C$8"}</definedName>
    <definedName name="IIII_5" localSheetId="22" hidden="1">{"'용역비'!$A$4:$C$8"}</definedName>
    <definedName name="IIII_5" localSheetId="24" hidden="1">{"'용역비'!$A$4:$C$8"}</definedName>
    <definedName name="IIII_5" localSheetId="28" hidden="1">{"'용역비'!$A$4:$C$8"}</definedName>
    <definedName name="IIII_5" localSheetId="14" hidden="1">{"'용역비'!$A$4:$C$8"}</definedName>
    <definedName name="IIII_5" hidden="1">{"'용역비'!$A$4:$C$8"}</definedName>
    <definedName name="IIIII" localSheetId="12" hidden="1">{"'용역비'!$A$4:$C$8"}</definedName>
    <definedName name="IIIII" localSheetId="11" hidden="1">{"'용역비'!$A$4:$C$8"}</definedName>
    <definedName name="IIIII" localSheetId="13" hidden="1">{"'용역비'!$A$4:$C$8"}</definedName>
    <definedName name="IIIII" localSheetId="16" hidden="1">{"'용역비'!$A$4:$C$8"}</definedName>
    <definedName name="IIIII" localSheetId="21" hidden="1">{"'용역비'!$A$4:$C$8"}</definedName>
    <definedName name="IIIII" localSheetId="18" hidden="1">{"'용역비'!$A$4:$C$8"}</definedName>
    <definedName name="IIIII" localSheetId="19" hidden="1">{"'용역비'!$A$4:$C$8"}</definedName>
    <definedName name="IIIII" localSheetId="20" hidden="1">{"'용역비'!$A$4:$C$8"}</definedName>
    <definedName name="IIIII" localSheetId="22" hidden="1">{"'용역비'!$A$4:$C$8"}</definedName>
    <definedName name="IIIII" localSheetId="24" hidden="1">{"'용역비'!$A$4:$C$8"}</definedName>
    <definedName name="IIIII" localSheetId="28" hidden="1">{"'용역비'!$A$4:$C$8"}</definedName>
    <definedName name="IIIII" localSheetId="14" hidden="1">{"'용역비'!$A$4:$C$8"}</definedName>
    <definedName name="IIIII" hidden="1">{"'용역비'!$A$4:$C$8"}</definedName>
    <definedName name="IIIII_1" localSheetId="12" hidden="1">{"'용역비'!$A$4:$C$8"}</definedName>
    <definedName name="IIIII_1" localSheetId="11" hidden="1">{"'용역비'!$A$4:$C$8"}</definedName>
    <definedName name="IIIII_1" localSheetId="13" hidden="1">{"'용역비'!$A$4:$C$8"}</definedName>
    <definedName name="IIIII_1" localSheetId="16" hidden="1">{"'용역비'!$A$4:$C$8"}</definedName>
    <definedName name="IIIII_1" localSheetId="21" hidden="1">{"'용역비'!$A$4:$C$8"}</definedName>
    <definedName name="IIIII_1" localSheetId="18" hidden="1">{"'용역비'!$A$4:$C$8"}</definedName>
    <definedName name="IIIII_1" localSheetId="19" hidden="1">{"'용역비'!$A$4:$C$8"}</definedName>
    <definedName name="IIIII_1" localSheetId="20" hidden="1">{"'용역비'!$A$4:$C$8"}</definedName>
    <definedName name="IIIII_1" localSheetId="22" hidden="1">{"'용역비'!$A$4:$C$8"}</definedName>
    <definedName name="IIIII_1" localSheetId="24" hidden="1">{"'용역비'!$A$4:$C$8"}</definedName>
    <definedName name="IIIII_1" localSheetId="28" hidden="1">{"'용역비'!$A$4:$C$8"}</definedName>
    <definedName name="IIIII_1" localSheetId="14" hidden="1">{"'용역비'!$A$4:$C$8"}</definedName>
    <definedName name="IIIII_1" hidden="1">{"'용역비'!$A$4:$C$8"}</definedName>
    <definedName name="IIIII_2" localSheetId="12" hidden="1">{"'용역비'!$A$4:$C$8"}</definedName>
    <definedName name="IIIII_2" localSheetId="11" hidden="1">{"'용역비'!$A$4:$C$8"}</definedName>
    <definedName name="IIIII_2" localSheetId="13" hidden="1">{"'용역비'!$A$4:$C$8"}</definedName>
    <definedName name="IIIII_2" localSheetId="16" hidden="1">{"'용역비'!$A$4:$C$8"}</definedName>
    <definedName name="IIIII_2" localSheetId="21" hidden="1">{"'용역비'!$A$4:$C$8"}</definedName>
    <definedName name="IIIII_2" localSheetId="18" hidden="1">{"'용역비'!$A$4:$C$8"}</definedName>
    <definedName name="IIIII_2" localSheetId="19" hidden="1">{"'용역비'!$A$4:$C$8"}</definedName>
    <definedName name="IIIII_2" localSheetId="20" hidden="1">{"'용역비'!$A$4:$C$8"}</definedName>
    <definedName name="IIIII_2" localSheetId="22" hidden="1">{"'용역비'!$A$4:$C$8"}</definedName>
    <definedName name="IIIII_2" localSheetId="24" hidden="1">{"'용역비'!$A$4:$C$8"}</definedName>
    <definedName name="IIIII_2" localSheetId="28" hidden="1">{"'용역비'!$A$4:$C$8"}</definedName>
    <definedName name="IIIII_2" localSheetId="14" hidden="1">{"'용역비'!$A$4:$C$8"}</definedName>
    <definedName name="IIIII_2" hidden="1">{"'용역비'!$A$4:$C$8"}</definedName>
    <definedName name="IIIII_3" localSheetId="12" hidden="1">{"'용역비'!$A$4:$C$8"}</definedName>
    <definedName name="IIIII_3" localSheetId="11" hidden="1">{"'용역비'!$A$4:$C$8"}</definedName>
    <definedName name="IIIII_3" localSheetId="13" hidden="1">{"'용역비'!$A$4:$C$8"}</definedName>
    <definedName name="IIIII_3" localSheetId="16" hidden="1">{"'용역비'!$A$4:$C$8"}</definedName>
    <definedName name="IIIII_3" localSheetId="21" hidden="1">{"'용역비'!$A$4:$C$8"}</definedName>
    <definedName name="IIIII_3" localSheetId="18" hidden="1">{"'용역비'!$A$4:$C$8"}</definedName>
    <definedName name="IIIII_3" localSheetId="19" hidden="1">{"'용역비'!$A$4:$C$8"}</definedName>
    <definedName name="IIIII_3" localSheetId="20" hidden="1">{"'용역비'!$A$4:$C$8"}</definedName>
    <definedName name="IIIII_3" localSheetId="22" hidden="1">{"'용역비'!$A$4:$C$8"}</definedName>
    <definedName name="IIIII_3" localSheetId="24" hidden="1">{"'용역비'!$A$4:$C$8"}</definedName>
    <definedName name="IIIII_3" localSheetId="28" hidden="1">{"'용역비'!$A$4:$C$8"}</definedName>
    <definedName name="IIIII_3" localSheetId="14" hidden="1">{"'용역비'!$A$4:$C$8"}</definedName>
    <definedName name="IIIII_3" hidden="1">{"'용역비'!$A$4:$C$8"}</definedName>
    <definedName name="IIIII_4" localSheetId="12" hidden="1">{"'용역비'!$A$4:$C$8"}</definedName>
    <definedName name="IIIII_4" localSheetId="11" hidden="1">{"'용역비'!$A$4:$C$8"}</definedName>
    <definedName name="IIIII_4" localSheetId="13" hidden="1">{"'용역비'!$A$4:$C$8"}</definedName>
    <definedName name="IIIII_4" localSheetId="16" hidden="1">{"'용역비'!$A$4:$C$8"}</definedName>
    <definedName name="IIIII_4" localSheetId="21" hidden="1">{"'용역비'!$A$4:$C$8"}</definedName>
    <definedName name="IIIII_4" localSheetId="18" hidden="1">{"'용역비'!$A$4:$C$8"}</definedName>
    <definedName name="IIIII_4" localSheetId="19" hidden="1">{"'용역비'!$A$4:$C$8"}</definedName>
    <definedName name="IIIII_4" localSheetId="20" hidden="1">{"'용역비'!$A$4:$C$8"}</definedName>
    <definedName name="IIIII_4" localSheetId="22" hidden="1">{"'용역비'!$A$4:$C$8"}</definedName>
    <definedName name="IIIII_4" localSheetId="24" hidden="1">{"'용역비'!$A$4:$C$8"}</definedName>
    <definedName name="IIIII_4" localSheetId="28" hidden="1">{"'용역비'!$A$4:$C$8"}</definedName>
    <definedName name="IIIII_4" localSheetId="14" hidden="1">{"'용역비'!$A$4:$C$8"}</definedName>
    <definedName name="IIIII_4" hidden="1">{"'용역비'!$A$4:$C$8"}</definedName>
    <definedName name="IIIII_5" localSheetId="12" hidden="1">{"'용역비'!$A$4:$C$8"}</definedName>
    <definedName name="IIIII_5" localSheetId="11" hidden="1">{"'용역비'!$A$4:$C$8"}</definedName>
    <definedName name="IIIII_5" localSheetId="13" hidden="1">{"'용역비'!$A$4:$C$8"}</definedName>
    <definedName name="IIIII_5" localSheetId="16" hidden="1">{"'용역비'!$A$4:$C$8"}</definedName>
    <definedName name="IIIII_5" localSheetId="21" hidden="1">{"'용역비'!$A$4:$C$8"}</definedName>
    <definedName name="IIIII_5" localSheetId="18" hidden="1">{"'용역비'!$A$4:$C$8"}</definedName>
    <definedName name="IIIII_5" localSheetId="19" hidden="1">{"'용역비'!$A$4:$C$8"}</definedName>
    <definedName name="IIIII_5" localSheetId="20" hidden="1">{"'용역비'!$A$4:$C$8"}</definedName>
    <definedName name="IIIII_5" localSheetId="22" hidden="1">{"'용역비'!$A$4:$C$8"}</definedName>
    <definedName name="IIIII_5" localSheetId="24" hidden="1">{"'용역비'!$A$4:$C$8"}</definedName>
    <definedName name="IIIII_5" localSheetId="28" hidden="1">{"'용역비'!$A$4:$C$8"}</definedName>
    <definedName name="IIIII_5" localSheetId="14" hidden="1">{"'용역비'!$A$4:$C$8"}</definedName>
    <definedName name="IIIII_5" hidden="1">{"'용역비'!$A$4:$C$8"}</definedName>
    <definedName name="iiiiiiiii" localSheetId="12" hidden="1">{#N/A,#N/A,TRUE,"Krycí list"}</definedName>
    <definedName name="iiiiiiiii" localSheetId="11" hidden="1">{#N/A,#N/A,TRUE,"Krycí list"}</definedName>
    <definedName name="iiiiiiiii" localSheetId="13" hidden="1">{#N/A,#N/A,TRUE,"Krycí list"}</definedName>
    <definedName name="iiiiiiiii" localSheetId="16" hidden="1">{#N/A,#N/A,TRUE,"Krycí list"}</definedName>
    <definedName name="iiiiiiiii" localSheetId="21" hidden="1">{#N/A,#N/A,TRUE,"Krycí list"}</definedName>
    <definedName name="iiiiiiiii" localSheetId="18" hidden="1">{#N/A,#N/A,TRUE,"Krycí list"}</definedName>
    <definedName name="iiiiiiiii" localSheetId="19" hidden="1">{#N/A,#N/A,TRUE,"Krycí list"}</definedName>
    <definedName name="iiiiiiiii" localSheetId="20" hidden="1">{#N/A,#N/A,TRUE,"Krycí list"}</definedName>
    <definedName name="iiiiiiiii" localSheetId="22" hidden="1">{#N/A,#N/A,TRUE,"Krycí list"}</definedName>
    <definedName name="iiiiiiiii" localSheetId="24" hidden="1">{#N/A,#N/A,TRUE,"Krycí list"}</definedName>
    <definedName name="iiiiiiiii" localSheetId="28" hidden="1">{#N/A,#N/A,TRUE,"Krycí list"}</definedName>
    <definedName name="iiiiiiiii" localSheetId="14" hidden="1">{#N/A,#N/A,TRUE,"Krycí list"}</definedName>
    <definedName name="iiiiiiiii" hidden="1">{#N/A,#N/A,TRUE,"Krycí list"}</definedName>
    <definedName name="iiip" localSheetId="12" hidden="1">{"'Break down'!$A$4"}</definedName>
    <definedName name="iiip" localSheetId="11" hidden="1">{"'Break down'!$A$4"}</definedName>
    <definedName name="iiip" localSheetId="13" hidden="1">{"'Break down'!$A$4"}</definedName>
    <definedName name="iiip" localSheetId="16" hidden="1">{"'Break down'!$A$4"}</definedName>
    <definedName name="iiip" localSheetId="21" hidden="1">{"'Break down'!$A$4"}</definedName>
    <definedName name="iiip" localSheetId="18" hidden="1">{"'Break down'!$A$4"}</definedName>
    <definedName name="iiip" localSheetId="19" hidden="1">{"'Break down'!$A$4"}</definedName>
    <definedName name="iiip" localSheetId="20" hidden="1">{"'Break down'!$A$4"}</definedName>
    <definedName name="iiip" localSheetId="22" hidden="1">{"'Break down'!$A$4"}</definedName>
    <definedName name="iiip" localSheetId="24" hidden="1">{"'Break down'!$A$4"}</definedName>
    <definedName name="iiip" localSheetId="28" hidden="1">{"'Break down'!$A$4"}</definedName>
    <definedName name="iiip" localSheetId="14" hidden="1">{"'Break down'!$A$4"}</definedName>
    <definedName name="iiip" hidden="1">{"'Break down'!$A$4"}</definedName>
    <definedName name="IIJELLS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ouolkll" localSheetId="12" hidden="1">{#N/A,#N/A,FALSE,"CCTV"}</definedName>
    <definedName name="iiouolkll" localSheetId="11" hidden="1">{#N/A,#N/A,FALSE,"CCTV"}</definedName>
    <definedName name="iiouolkll" localSheetId="13" hidden="1">{#N/A,#N/A,FALSE,"CCTV"}</definedName>
    <definedName name="iiouolkll" localSheetId="16" hidden="1">{#N/A,#N/A,FALSE,"CCTV"}</definedName>
    <definedName name="iiouolkll" localSheetId="21" hidden="1">{#N/A,#N/A,FALSE,"CCTV"}</definedName>
    <definedName name="iiouolkll" localSheetId="18" hidden="1">{#N/A,#N/A,FALSE,"CCTV"}</definedName>
    <definedName name="iiouolkll" localSheetId="19" hidden="1">{#N/A,#N/A,FALSE,"CCTV"}</definedName>
    <definedName name="iiouolkll" localSheetId="20" hidden="1">{#N/A,#N/A,FALSE,"CCTV"}</definedName>
    <definedName name="iiouolkll" localSheetId="22" hidden="1">{#N/A,#N/A,FALSE,"CCTV"}</definedName>
    <definedName name="iiouolkll" localSheetId="24" hidden="1">{#N/A,#N/A,FALSE,"CCTV"}</definedName>
    <definedName name="iiouolkll" localSheetId="28" hidden="1">{#N/A,#N/A,FALSE,"CCTV"}</definedName>
    <definedName name="iiouolkll" localSheetId="14" hidden="1">{#N/A,#N/A,FALSE,"CCTV"}</definedName>
    <definedName name="iiouolkll" hidden="1">{#N/A,#N/A,FALSE,"CCTV"}</definedName>
    <definedName name="iiy" localSheetId="12" hidden="1">{"'Break down'!$A$4"}</definedName>
    <definedName name="iiy" localSheetId="11" hidden="1">{"'Break down'!$A$4"}</definedName>
    <definedName name="iiy" localSheetId="13" hidden="1">{"'Break down'!$A$4"}</definedName>
    <definedName name="iiy" localSheetId="16" hidden="1">{"'Break down'!$A$4"}</definedName>
    <definedName name="iiy" localSheetId="21" hidden="1">{"'Break down'!$A$4"}</definedName>
    <definedName name="iiy" localSheetId="18" hidden="1">{"'Break down'!$A$4"}</definedName>
    <definedName name="iiy" localSheetId="19" hidden="1">{"'Break down'!$A$4"}</definedName>
    <definedName name="iiy" localSheetId="20" hidden="1">{"'Break down'!$A$4"}</definedName>
    <definedName name="iiy" localSheetId="22" hidden="1">{"'Break down'!$A$4"}</definedName>
    <definedName name="iiy" localSheetId="24" hidden="1">{"'Break down'!$A$4"}</definedName>
    <definedName name="iiy" localSheetId="28" hidden="1">{"'Break down'!$A$4"}</definedName>
    <definedName name="iiy" localSheetId="14" hidden="1">{"'Break down'!$A$4"}</definedName>
    <definedName name="iiy" hidden="1">{"'Break down'!$A$4"}</definedName>
    <definedName name="ijhgfddffth" localSheetId="12" hidden="1">{"'Sheet1'!$L$16"}</definedName>
    <definedName name="ijhgfddffth" localSheetId="11" hidden="1">{"'Sheet1'!$L$16"}</definedName>
    <definedName name="ijhgfddffth" localSheetId="13" hidden="1">{"'Sheet1'!$L$16"}</definedName>
    <definedName name="ijhgfddffth" localSheetId="16" hidden="1">{"'Sheet1'!$L$16"}</definedName>
    <definedName name="ijhgfddffth" localSheetId="21" hidden="1">{"'Sheet1'!$L$16"}</definedName>
    <definedName name="ijhgfddffth" localSheetId="18" hidden="1">{"'Sheet1'!$L$16"}</definedName>
    <definedName name="ijhgfddffth" localSheetId="19" hidden="1">{"'Sheet1'!$L$16"}</definedName>
    <definedName name="ijhgfddffth" localSheetId="20" hidden="1">{"'Sheet1'!$L$16"}</definedName>
    <definedName name="ijhgfddffth" localSheetId="22" hidden="1">{"'Sheet1'!$L$16"}</definedName>
    <definedName name="ijhgfddffth" localSheetId="24" hidden="1">{"'Sheet1'!$L$16"}</definedName>
    <definedName name="ijhgfddffth" localSheetId="28" hidden="1">{"'Sheet1'!$L$16"}</definedName>
    <definedName name="ijhgfddffth" localSheetId="14" hidden="1">{"'Sheet1'!$L$16"}</definedName>
    <definedName name="ijhgfddffth" hidden="1">{"'Sheet1'!$L$16"}</definedName>
    <definedName name="ijlll" hidden="1">#REF!</definedName>
    <definedName name="ilipip" hidden="1">#REF!</definedName>
    <definedName name="imptax">0.1</definedName>
    <definedName name="imptax_cable">0.15</definedName>
    <definedName name="imptax_outlet">0.3</definedName>
    <definedName name="imptax_ups">0.05</definedName>
    <definedName name="imsi" localSheetId="12" hidden="1">{#N/A,#N/A,TRUE,"LOADCOVE";#N/A,#N/A,TRUE,"PAGE001";#N/A,#N/A,TRUE,"PAGE002";#N/A,#N/A,TRUE,"PAGE003";#N/A,#N/A,TRUE,"PAGE004";#N/A,#N/A,TRUE,"PAGE005";#N/A,#N/A,TRUE,"PAGE006";#N/A,#N/A,TRUE,"PAGE007";#N/A,#N/A,TRUE,"PAGE008";#N/A,#N/A,TRUE,"PAGE009";#N/A,#N/A,TRUE,"PAGE010";#N/A,#N/A,TRUE,"PAGE011";#N/A,#N/A,TRUE,"PAGE012";#N/A,#N/A,TRUE,"PAGE013"}</definedName>
    <definedName name="imsi" localSheetId="11" hidden="1">{#N/A,#N/A,TRUE,"LOADCOVE";#N/A,#N/A,TRUE,"PAGE001";#N/A,#N/A,TRUE,"PAGE002";#N/A,#N/A,TRUE,"PAGE003";#N/A,#N/A,TRUE,"PAGE004";#N/A,#N/A,TRUE,"PAGE005";#N/A,#N/A,TRUE,"PAGE006";#N/A,#N/A,TRUE,"PAGE007";#N/A,#N/A,TRUE,"PAGE008";#N/A,#N/A,TRUE,"PAGE009";#N/A,#N/A,TRUE,"PAGE010";#N/A,#N/A,TRUE,"PAGE011";#N/A,#N/A,TRUE,"PAGE012";#N/A,#N/A,TRUE,"PAGE013"}</definedName>
    <definedName name="imsi" localSheetId="13" hidden="1">{#N/A,#N/A,TRUE,"LOADCOVE";#N/A,#N/A,TRUE,"PAGE001";#N/A,#N/A,TRUE,"PAGE002";#N/A,#N/A,TRUE,"PAGE003";#N/A,#N/A,TRUE,"PAGE004";#N/A,#N/A,TRUE,"PAGE005";#N/A,#N/A,TRUE,"PAGE006";#N/A,#N/A,TRUE,"PAGE007";#N/A,#N/A,TRUE,"PAGE008";#N/A,#N/A,TRUE,"PAGE009";#N/A,#N/A,TRUE,"PAGE010";#N/A,#N/A,TRUE,"PAGE011";#N/A,#N/A,TRUE,"PAGE012";#N/A,#N/A,TRUE,"PAGE013"}</definedName>
    <definedName name="imsi" localSheetId="16" hidden="1">{#N/A,#N/A,TRUE,"LOADCOVE";#N/A,#N/A,TRUE,"PAGE001";#N/A,#N/A,TRUE,"PAGE002";#N/A,#N/A,TRUE,"PAGE003";#N/A,#N/A,TRUE,"PAGE004";#N/A,#N/A,TRUE,"PAGE005";#N/A,#N/A,TRUE,"PAGE006";#N/A,#N/A,TRUE,"PAGE007";#N/A,#N/A,TRUE,"PAGE008";#N/A,#N/A,TRUE,"PAGE009";#N/A,#N/A,TRUE,"PAGE010";#N/A,#N/A,TRUE,"PAGE011";#N/A,#N/A,TRUE,"PAGE012";#N/A,#N/A,TRUE,"PAGE013"}</definedName>
    <definedName name="imsi" localSheetId="21" hidden="1">{#N/A,#N/A,TRUE,"LOADCOVE";#N/A,#N/A,TRUE,"PAGE001";#N/A,#N/A,TRUE,"PAGE002";#N/A,#N/A,TRUE,"PAGE003";#N/A,#N/A,TRUE,"PAGE004";#N/A,#N/A,TRUE,"PAGE005";#N/A,#N/A,TRUE,"PAGE006";#N/A,#N/A,TRUE,"PAGE007";#N/A,#N/A,TRUE,"PAGE008";#N/A,#N/A,TRUE,"PAGE009";#N/A,#N/A,TRUE,"PAGE010";#N/A,#N/A,TRUE,"PAGE011";#N/A,#N/A,TRUE,"PAGE012";#N/A,#N/A,TRUE,"PAGE013"}</definedName>
    <definedName name="imsi" localSheetId="18" hidden="1">{#N/A,#N/A,TRUE,"LOADCOVE";#N/A,#N/A,TRUE,"PAGE001";#N/A,#N/A,TRUE,"PAGE002";#N/A,#N/A,TRUE,"PAGE003";#N/A,#N/A,TRUE,"PAGE004";#N/A,#N/A,TRUE,"PAGE005";#N/A,#N/A,TRUE,"PAGE006";#N/A,#N/A,TRUE,"PAGE007";#N/A,#N/A,TRUE,"PAGE008";#N/A,#N/A,TRUE,"PAGE009";#N/A,#N/A,TRUE,"PAGE010";#N/A,#N/A,TRUE,"PAGE011";#N/A,#N/A,TRUE,"PAGE012";#N/A,#N/A,TRUE,"PAGE013"}</definedName>
    <definedName name="imsi" localSheetId="19" hidden="1">{#N/A,#N/A,TRUE,"LOADCOVE";#N/A,#N/A,TRUE,"PAGE001";#N/A,#N/A,TRUE,"PAGE002";#N/A,#N/A,TRUE,"PAGE003";#N/A,#N/A,TRUE,"PAGE004";#N/A,#N/A,TRUE,"PAGE005";#N/A,#N/A,TRUE,"PAGE006";#N/A,#N/A,TRUE,"PAGE007";#N/A,#N/A,TRUE,"PAGE008";#N/A,#N/A,TRUE,"PAGE009";#N/A,#N/A,TRUE,"PAGE010";#N/A,#N/A,TRUE,"PAGE011";#N/A,#N/A,TRUE,"PAGE012";#N/A,#N/A,TRUE,"PAGE013"}</definedName>
    <definedName name="imsi" localSheetId="20" hidden="1">{#N/A,#N/A,TRUE,"LOADCOVE";#N/A,#N/A,TRUE,"PAGE001";#N/A,#N/A,TRUE,"PAGE002";#N/A,#N/A,TRUE,"PAGE003";#N/A,#N/A,TRUE,"PAGE004";#N/A,#N/A,TRUE,"PAGE005";#N/A,#N/A,TRUE,"PAGE006";#N/A,#N/A,TRUE,"PAGE007";#N/A,#N/A,TRUE,"PAGE008";#N/A,#N/A,TRUE,"PAGE009";#N/A,#N/A,TRUE,"PAGE010";#N/A,#N/A,TRUE,"PAGE011";#N/A,#N/A,TRUE,"PAGE012";#N/A,#N/A,TRUE,"PAGE013"}</definedName>
    <definedName name="imsi" localSheetId="22" hidden="1">{#N/A,#N/A,TRUE,"LOADCOVE";#N/A,#N/A,TRUE,"PAGE001";#N/A,#N/A,TRUE,"PAGE002";#N/A,#N/A,TRUE,"PAGE003";#N/A,#N/A,TRUE,"PAGE004";#N/A,#N/A,TRUE,"PAGE005";#N/A,#N/A,TRUE,"PAGE006";#N/A,#N/A,TRUE,"PAGE007";#N/A,#N/A,TRUE,"PAGE008";#N/A,#N/A,TRUE,"PAGE009";#N/A,#N/A,TRUE,"PAGE010";#N/A,#N/A,TRUE,"PAGE011";#N/A,#N/A,TRUE,"PAGE012";#N/A,#N/A,TRUE,"PAGE013"}</definedName>
    <definedName name="imsi" localSheetId="24" hidden="1">{#N/A,#N/A,TRUE,"LOADCOVE";#N/A,#N/A,TRUE,"PAGE001";#N/A,#N/A,TRUE,"PAGE002";#N/A,#N/A,TRUE,"PAGE003";#N/A,#N/A,TRUE,"PAGE004";#N/A,#N/A,TRUE,"PAGE005";#N/A,#N/A,TRUE,"PAGE006";#N/A,#N/A,TRUE,"PAGE007";#N/A,#N/A,TRUE,"PAGE008";#N/A,#N/A,TRUE,"PAGE009";#N/A,#N/A,TRUE,"PAGE010";#N/A,#N/A,TRUE,"PAGE011";#N/A,#N/A,TRUE,"PAGE012";#N/A,#N/A,TRUE,"PAGE013"}</definedName>
    <definedName name="imsi" localSheetId="28" hidden="1">{#N/A,#N/A,TRUE,"LOADCOVE";#N/A,#N/A,TRUE,"PAGE001";#N/A,#N/A,TRUE,"PAGE002";#N/A,#N/A,TRUE,"PAGE003";#N/A,#N/A,TRUE,"PAGE004";#N/A,#N/A,TRUE,"PAGE005";#N/A,#N/A,TRUE,"PAGE006";#N/A,#N/A,TRUE,"PAGE007";#N/A,#N/A,TRUE,"PAGE008";#N/A,#N/A,TRUE,"PAGE009";#N/A,#N/A,TRUE,"PAGE010";#N/A,#N/A,TRUE,"PAGE011";#N/A,#N/A,TRUE,"PAGE012";#N/A,#N/A,TRUE,"PAGE013"}</definedName>
    <definedName name="imsi" localSheetId="14" hidden="1">{#N/A,#N/A,TRUE,"LOADCOVE";#N/A,#N/A,TRUE,"PAGE001";#N/A,#N/A,TRUE,"PAGE002";#N/A,#N/A,TRUE,"PAGE003";#N/A,#N/A,TRUE,"PAGE004";#N/A,#N/A,TRUE,"PAGE005";#N/A,#N/A,TRUE,"PAGE006";#N/A,#N/A,TRUE,"PAGE007";#N/A,#N/A,TRUE,"PAGE008";#N/A,#N/A,TRUE,"PAGE009";#N/A,#N/A,TRUE,"PAGE010";#N/A,#N/A,TRUE,"PAGE011";#N/A,#N/A,TRUE,"PAGE012";#N/A,#N/A,TRUE,"PAGE013"}</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n" localSheetId="12" hidden="1">{"'Sheet1'!$L$16"}</definedName>
    <definedName name="in" localSheetId="11" hidden="1">{"'Sheet1'!$L$16"}</definedName>
    <definedName name="in" localSheetId="13" hidden="1">{"'Sheet1'!$L$16"}</definedName>
    <definedName name="in" localSheetId="16" hidden="1">{"'Sheet1'!$L$16"}</definedName>
    <definedName name="in" localSheetId="21" hidden="1">{"'Sheet1'!$L$16"}</definedName>
    <definedName name="in" localSheetId="18" hidden="1">{"'Sheet1'!$L$16"}</definedName>
    <definedName name="in" localSheetId="19" hidden="1">{"'Sheet1'!$L$16"}</definedName>
    <definedName name="in" localSheetId="20" hidden="1">{"'Sheet1'!$L$16"}</definedName>
    <definedName name="in" localSheetId="22" hidden="1">{"'Sheet1'!$L$16"}</definedName>
    <definedName name="in" localSheetId="24" hidden="1">{"'Sheet1'!$L$16"}</definedName>
    <definedName name="in" localSheetId="28" hidden="1">{"'Sheet1'!$L$16"}</definedName>
    <definedName name="in" localSheetId="14" hidden="1">{"'Sheet1'!$L$16"}</definedName>
    <definedName name="in" hidden="1">{"'Sheet1'!$L$16"}</definedName>
    <definedName name="IND_LAB">#REF!</definedName>
    <definedName name="INDEX_1">#REF!</definedName>
    <definedName name="INDEX_2">#REF!</definedName>
    <definedName name="INDIRECT_COST" hidden="1">#REF!</definedName>
    <definedName name="INDMANP">#REF!</definedName>
    <definedName name="inoc">#REF!</definedName>
    <definedName name="INOC05">#REF!</definedName>
    <definedName name="INOC08">#REF!</definedName>
    <definedName name="INOC10">#REF!</definedName>
    <definedName name="INOC12">#REF!</definedName>
    <definedName name="INOC14">#REF!</definedName>
    <definedName name="INOC16">#REF!</definedName>
    <definedName name="INOC18">#REF!</definedName>
    <definedName name="INOC2">#REF!</definedName>
    <definedName name="INOC20">#REF!</definedName>
    <definedName name="INOC24">#REF!</definedName>
    <definedName name="INOC25">#REF!</definedName>
    <definedName name="INOC3">#REF!</definedName>
    <definedName name="INOC30">#REF!</definedName>
    <definedName name="inoc304">#REF!</definedName>
    <definedName name="Inoc316">#REF!</definedName>
    <definedName name="INOC31610">#REF!</definedName>
    <definedName name="INOC316L25">#REF!</definedName>
    <definedName name="INOC316L3">#REF!</definedName>
    <definedName name="INOC316L4">#REF!</definedName>
    <definedName name="INOC316L5">#REF!</definedName>
    <definedName name="INOC316L6">#REF!</definedName>
    <definedName name="INOC34">#REF!</definedName>
    <definedName name="INOC4">#REF!</definedName>
    <definedName name="INOC45">#REF!</definedName>
    <definedName name="INOC5">#REF!</definedName>
    <definedName name="INOC6">#REF!</definedName>
    <definedName name="INOC8">#REF!</definedName>
    <definedName name="inocal">#REF!</definedName>
    <definedName name="inox">#REF!</definedName>
    <definedName name="inox0.5">#REF!</definedName>
    <definedName name="input_index">#REF!</definedName>
    <definedName name="Insulation">#REF!</definedName>
    <definedName name="Intenal" localSheetId="12" hidden="1">{"'Sheet1'!$L$16"}</definedName>
    <definedName name="Intenal" localSheetId="11" hidden="1">{"'Sheet1'!$L$16"}</definedName>
    <definedName name="Intenal" localSheetId="13" hidden="1">{"'Sheet1'!$L$16"}</definedName>
    <definedName name="Intenal" localSheetId="16" hidden="1">{"'Sheet1'!$L$16"}</definedName>
    <definedName name="Intenal" localSheetId="21" hidden="1">{"'Sheet1'!$L$16"}</definedName>
    <definedName name="Intenal" localSheetId="18" hidden="1">{"'Sheet1'!$L$16"}</definedName>
    <definedName name="Intenal" localSheetId="19" hidden="1">{"'Sheet1'!$L$16"}</definedName>
    <definedName name="Intenal" localSheetId="20" hidden="1">{"'Sheet1'!$L$16"}</definedName>
    <definedName name="Intenal" localSheetId="22" hidden="1">{"'Sheet1'!$L$16"}</definedName>
    <definedName name="Intenal" localSheetId="24" hidden="1">{"'Sheet1'!$L$16"}</definedName>
    <definedName name="Intenal" localSheetId="28" hidden="1">{"'Sheet1'!$L$16"}</definedName>
    <definedName name="Intenal" localSheetId="14" hidden="1">{"'Sheet1'!$L$16"}</definedName>
    <definedName name="Intenal" hidden="1">{"'Sheet1'!$L$16"}</definedName>
    <definedName name="intern" localSheetId="12" hidden="1">{"'Sheet1'!$L$16"}</definedName>
    <definedName name="intern" localSheetId="11" hidden="1">{"'Sheet1'!$L$16"}</definedName>
    <definedName name="intern" localSheetId="13" hidden="1">{"'Sheet1'!$L$16"}</definedName>
    <definedName name="intern" localSheetId="16" hidden="1">{"'Sheet1'!$L$16"}</definedName>
    <definedName name="intern" localSheetId="21" hidden="1">{"'Sheet1'!$L$16"}</definedName>
    <definedName name="intern" localSheetId="18" hidden="1">{"'Sheet1'!$L$16"}</definedName>
    <definedName name="intern" localSheetId="19" hidden="1">{"'Sheet1'!$L$16"}</definedName>
    <definedName name="intern" localSheetId="20" hidden="1">{"'Sheet1'!$L$16"}</definedName>
    <definedName name="intern" localSheetId="22" hidden="1">{"'Sheet1'!$L$16"}</definedName>
    <definedName name="intern" localSheetId="24" hidden="1">{"'Sheet1'!$L$16"}</definedName>
    <definedName name="intern" localSheetId="28" hidden="1">{"'Sheet1'!$L$16"}</definedName>
    <definedName name="intern" localSheetId="14" hidden="1">{"'Sheet1'!$L$16"}</definedName>
    <definedName name="intern" hidden="1">{"'Sheet1'!$L$16"}</definedName>
    <definedName name="IntroPrintArea" hidden="1">#REF!</definedName>
    <definedName name="IO">#REF!</definedName>
    <definedName name="ioi" hidden="1">#REF!</definedName>
    <definedName name="IOI_1" localSheetId="12" hidden="1">{"'용역비'!$A$4:$C$8"}</definedName>
    <definedName name="IOI_1" localSheetId="11" hidden="1">{"'용역비'!$A$4:$C$8"}</definedName>
    <definedName name="IOI_1" localSheetId="13" hidden="1">{"'용역비'!$A$4:$C$8"}</definedName>
    <definedName name="IOI_1" localSheetId="16" hidden="1">{"'용역비'!$A$4:$C$8"}</definedName>
    <definedName name="IOI_1" localSheetId="21" hidden="1">{"'용역비'!$A$4:$C$8"}</definedName>
    <definedName name="IOI_1" localSheetId="18" hidden="1">{"'용역비'!$A$4:$C$8"}</definedName>
    <definedName name="IOI_1" localSheetId="19" hidden="1">{"'용역비'!$A$4:$C$8"}</definedName>
    <definedName name="IOI_1" localSheetId="20" hidden="1">{"'용역비'!$A$4:$C$8"}</definedName>
    <definedName name="IOI_1" localSheetId="22" hidden="1">{"'용역비'!$A$4:$C$8"}</definedName>
    <definedName name="IOI_1" localSheetId="24" hidden="1">{"'용역비'!$A$4:$C$8"}</definedName>
    <definedName name="IOI_1" localSheetId="28" hidden="1">{"'용역비'!$A$4:$C$8"}</definedName>
    <definedName name="IOI_1" localSheetId="14" hidden="1">{"'용역비'!$A$4:$C$8"}</definedName>
    <definedName name="IOI_1" hidden="1">{"'용역비'!$A$4:$C$8"}</definedName>
    <definedName name="IOI_2" localSheetId="12" hidden="1">{"'용역비'!$A$4:$C$8"}</definedName>
    <definedName name="IOI_2" localSheetId="11" hidden="1">{"'용역비'!$A$4:$C$8"}</definedName>
    <definedName name="IOI_2" localSheetId="13" hidden="1">{"'용역비'!$A$4:$C$8"}</definedName>
    <definedName name="IOI_2" localSheetId="16" hidden="1">{"'용역비'!$A$4:$C$8"}</definedName>
    <definedName name="IOI_2" localSheetId="21" hidden="1">{"'용역비'!$A$4:$C$8"}</definedName>
    <definedName name="IOI_2" localSheetId="18" hidden="1">{"'용역비'!$A$4:$C$8"}</definedName>
    <definedName name="IOI_2" localSheetId="19" hidden="1">{"'용역비'!$A$4:$C$8"}</definedName>
    <definedName name="IOI_2" localSheetId="20" hidden="1">{"'용역비'!$A$4:$C$8"}</definedName>
    <definedName name="IOI_2" localSheetId="22" hidden="1">{"'용역비'!$A$4:$C$8"}</definedName>
    <definedName name="IOI_2" localSheetId="24" hidden="1">{"'용역비'!$A$4:$C$8"}</definedName>
    <definedName name="IOI_2" localSheetId="28" hidden="1">{"'용역비'!$A$4:$C$8"}</definedName>
    <definedName name="IOI_2" localSheetId="14" hidden="1">{"'용역비'!$A$4:$C$8"}</definedName>
    <definedName name="IOI_2" hidden="1">{"'용역비'!$A$4:$C$8"}</definedName>
    <definedName name="IOI_3" localSheetId="12" hidden="1">{"'용역비'!$A$4:$C$8"}</definedName>
    <definedName name="IOI_3" localSheetId="11" hidden="1">{"'용역비'!$A$4:$C$8"}</definedName>
    <definedName name="IOI_3" localSheetId="13" hidden="1">{"'용역비'!$A$4:$C$8"}</definedName>
    <definedName name="IOI_3" localSheetId="16" hidden="1">{"'용역비'!$A$4:$C$8"}</definedName>
    <definedName name="IOI_3" localSheetId="21" hidden="1">{"'용역비'!$A$4:$C$8"}</definedName>
    <definedName name="IOI_3" localSheetId="18" hidden="1">{"'용역비'!$A$4:$C$8"}</definedName>
    <definedName name="IOI_3" localSheetId="19" hidden="1">{"'용역비'!$A$4:$C$8"}</definedName>
    <definedName name="IOI_3" localSheetId="20" hidden="1">{"'용역비'!$A$4:$C$8"}</definedName>
    <definedName name="IOI_3" localSheetId="22" hidden="1">{"'용역비'!$A$4:$C$8"}</definedName>
    <definedName name="IOI_3" localSheetId="24" hidden="1">{"'용역비'!$A$4:$C$8"}</definedName>
    <definedName name="IOI_3" localSheetId="28" hidden="1">{"'용역비'!$A$4:$C$8"}</definedName>
    <definedName name="IOI_3" localSheetId="14" hidden="1">{"'용역비'!$A$4:$C$8"}</definedName>
    <definedName name="IOI_3" hidden="1">{"'용역비'!$A$4:$C$8"}</definedName>
    <definedName name="IOI_4" localSheetId="12" hidden="1">{"'용역비'!$A$4:$C$8"}</definedName>
    <definedName name="IOI_4" localSheetId="11" hidden="1">{"'용역비'!$A$4:$C$8"}</definedName>
    <definedName name="IOI_4" localSheetId="13" hidden="1">{"'용역비'!$A$4:$C$8"}</definedName>
    <definedName name="IOI_4" localSheetId="16" hidden="1">{"'용역비'!$A$4:$C$8"}</definedName>
    <definedName name="IOI_4" localSheetId="21" hidden="1">{"'용역비'!$A$4:$C$8"}</definedName>
    <definedName name="IOI_4" localSheetId="18" hidden="1">{"'용역비'!$A$4:$C$8"}</definedName>
    <definedName name="IOI_4" localSheetId="19" hidden="1">{"'용역비'!$A$4:$C$8"}</definedName>
    <definedName name="IOI_4" localSheetId="20" hidden="1">{"'용역비'!$A$4:$C$8"}</definedName>
    <definedName name="IOI_4" localSheetId="22" hidden="1">{"'용역비'!$A$4:$C$8"}</definedName>
    <definedName name="IOI_4" localSheetId="24" hidden="1">{"'용역비'!$A$4:$C$8"}</definedName>
    <definedName name="IOI_4" localSheetId="28" hidden="1">{"'용역비'!$A$4:$C$8"}</definedName>
    <definedName name="IOI_4" localSheetId="14" hidden="1">{"'용역비'!$A$4:$C$8"}</definedName>
    <definedName name="IOI_4" hidden="1">{"'용역비'!$A$4:$C$8"}</definedName>
    <definedName name="IOI_5" localSheetId="12" hidden="1">{"'용역비'!$A$4:$C$8"}</definedName>
    <definedName name="IOI_5" localSheetId="11" hidden="1">{"'용역비'!$A$4:$C$8"}</definedName>
    <definedName name="IOI_5" localSheetId="13" hidden="1">{"'용역비'!$A$4:$C$8"}</definedName>
    <definedName name="IOI_5" localSheetId="16" hidden="1">{"'용역비'!$A$4:$C$8"}</definedName>
    <definedName name="IOI_5" localSheetId="21" hidden="1">{"'용역비'!$A$4:$C$8"}</definedName>
    <definedName name="IOI_5" localSheetId="18" hidden="1">{"'용역비'!$A$4:$C$8"}</definedName>
    <definedName name="IOI_5" localSheetId="19" hidden="1">{"'용역비'!$A$4:$C$8"}</definedName>
    <definedName name="IOI_5" localSheetId="20" hidden="1">{"'용역비'!$A$4:$C$8"}</definedName>
    <definedName name="IOI_5" localSheetId="22" hidden="1">{"'용역비'!$A$4:$C$8"}</definedName>
    <definedName name="IOI_5" localSheetId="24" hidden="1">{"'용역비'!$A$4:$C$8"}</definedName>
    <definedName name="IOI_5" localSheetId="28" hidden="1">{"'용역비'!$A$4:$C$8"}</definedName>
    <definedName name="IOI_5" localSheetId="14" hidden="1">{"'용역비'!$A$4:$C$8"}</definedName>
    <definedName name="IOI_5" hidden="1">{"'용역비'!$A$4:$C$8"}</definedName>
    <definedName name="IOIOIOIO" localSheetId="12" hidden="1">{#N/A,#N/A,FALSE,"표지목차"}</definedName>
    <definedName name="IOIOIOIO" localSheetId="11" hidden="1">{#N/A,#N/A,FALSE,"표지목차"}</definedName>
    <definedName name="IOIOIOIO" localSheetId="13" hidden="1">{#N/A,#N/A,FALSE,"표지목차"}</definedName>
    <definedName name="IOIOIOIO" localSheetId="16" hidden="1">{#N/A,#N/A,FALSE,"표지목차"}</definedName>
    <definedName name="IOIOIOIO" localSheetId="21" hidden="1">{#N/A,#N/A,FALSE,"표지목차"}</definedName>
    <definedName name="IOIOIOIO" localSheetId="18" hidden="1">{#N/A,#N/A,FALSE,"표지목차"}</definedName>
    <definedName name="IOIOIOIO" localSheetId="19" hidden="1">{#N/A,#N/A,FALSE,"표지목차"}</definedName>
    <definedName name="IOIOIOIO" localSheetId="20" hidden="1">{#N/A,#N/A,FALSE,"표지목차"}</definedName>
    <definedName name="IOIOIOIO" localSheetId="22" hidden="1">{#N/A,#N/A,FALSE,"표지목차"}</definedName>
    <definedName name="IOIOIOIO" localSheetId="24" hidden="1">{#N/A,#N/A,FALSE,"표지목차"}</definedName>
    <definedName name="IOIOIOIO" localSheetId="28" hidden="1">{#N/A,#N/A,FALSE,"표지목차"}</definedName>
    <definedName name="IOIOIOIO" localSheetId="14" hidden="1">{#N/A,#N/A,FALSE,"표지목차"}</definedName>
    <definedName name="IOIOIOIO" hidden="1">{#N/A,#N/A,FALSE,"표지목차"}</definedName>
    <definedName name="iop" localSheetId="12" hidden="1">{"'Sheet1'!$L$16"}</definedName>
    <definedName name="iop" localSheetId="11" hidden="1">{"'Sheet1'!$L$16"}</definedName>
    <definedName name="iop" localSheetId="13" hidden="1">{"'Sheet1'!$L$16"}</definedName>
    <definedName name="iop" localSheetId="16" hidden="1">{"'Sheet1'!$L$16"}</definedName>
    <definedName name="iop" localSheetId="21" hidden="1">{"'Sheet1'!$L$16"}</definedName>
    <definedName name="iop" localSheetId="18" hidden="1">{"'Sheet1'!$L$16"}</definedName>
    <definedName name="iop" localSheetId="19" hidden="1">{"'Sheet1'!$L$16"}</definedName>
    <definedName name="iop" localSheetId="20" hidden="1">{"'Sheet1'!$L$16"}</definedName>
    <definedName name="iop" localSheetId="22" hidden="1">{"'Sheet1'!$L$16"}</definedName>
    <definedName name="iop" localSheetId="24" hidden="1">{"'Sheet1'!$L$16"}</definedName>
    <definedName name="iop" localSheetId="28" hidden="1">{"'Sheet1'!$L$16"}</definedName>
    <definedName name="iop" localSheetId="14" hidden="1">{"'Sheet1'!$L$16"}</definedName>
    <definedName name="iop" hidden="1">{"'Sheet1'!$L$16"}</definedName>
    <definedName name="IQ" localSheetId="12" hidden="1">{"'Firr(선)'!$AS$1:$AY$62","'Firr(사)'!$AS$1:$AY$62","'Firr(회)'!$AS$1:$AY$62","'Firr(선)'!$L$1:$V$62","'Firr(사)'!$L$1:$V$62","'Firr(회)'!$L$1:$V$62"}</definedName>
    <definedName name="IQ" localSheetId="11" hidden="1">{"'Firr(선)'!$AS$1:$AY$62","'Firr(사)'!$AS$1:$AY$62","'Firr(회)'!$AS$1:$AY$62","'Firr(선)'!$L$1:$V$62","'Firr(사)'!$L$1:$V$62","'Firr(회)'!$L$1:$V$62"}</definedName>
    <definedName name="IQ" localSheetId="13" hidden="1">{"'Firr(선)'!$AS$1:$AY$62","'Firr(사)'!$AS$1:$AY$62","'Firr(회)'!$AS$1:$AY$62","'Firr(선)'!$L$1:$V$62","'Firr(사)'!$L$1:$V$62","'Firr(회)'!$L$1:$V$62"}</definedName>
    <definedName name="IQ" localSheetId="16" hidden="1">{"'Firr(선)'!$AS$1:$AY$62","'Firr(사)'!$AS$1:$AY$62","'Firr(회)'!$AS$1:$AY$62","'Firr(선)'!$L$1:$V$62","'Firr(사)'!$L$1:$V$62","'Firr(회)'!$L$1:$V$62"}</definedName>
    <definedName name="IQ" localSheetId="21" hidden="1">{"'Firr(선)'!$AS$1:$AY$62","'Firr(사)'!$AS$1:$AY$62","'Firr(회)'!$AS$1:$AY$62","'Firr(선)'!$L$1:$V$62","'Firr(사)'!$L$1:$V$62","'Firr(회)'!$L$1:$V$62"}</definedName>
    <definedName name="IQ" localSheetId="18" hidden="1">{"'Firr(선)'!$AS$1:$AY$62","'Firr(사)'!$AS$1:$AY$62","'Firr(회)'!$AS$1:$AY$62","'Firr(선)'!$L$1:$V$62","'Firr(사)'!$L$1:$V$62","'Firr(회)'!$L$1:$V$62"}</definedName>
    <definedName name="IQ" localSheetId="19" hidden="1">{"'Firr(선)'!$AS$1:$AY$62","'Firr(사)'!$AS$1:$AY$62","'Firr(회)'!$AS$1:$AY$62","'Firr(선)'!$L$1:$V$62","'Firr(사)'!$L$1:$V$62","'Firr(회)'!$L$1:$V$62"}</definedName>
    <definedName name="IQ" localSheetId="20" hidden="1">{"'Firr(선)'!$AS$1:$AY$62","'Firr(사)'!$AS$1:$AY$62","'Firr(회)'!$AS$1:$AY$62","'Firr(선)'!$L$1:$V$62","'Firr(사)'!$L$1:$V$62","'Firr(회)'!$L$1:$V$62"}</definedName>
    <definedName name="IQ" localSheetId="22" hidden="1">{"'Firr(선)'!$AS$1:$AY$62","'Firr(사)'!$AS$1:$AY$62","'Firr(회)'!$AS$1:$AY$62","'Firr(선)'!$L$1:$V$62","'Firr(사)'!$L$1:$V$62","'Firr(회)'!$L$1:$V$62"}</definedName>
    <definedName name="IQ" localSheetId="24" hidden="1">{"'Firr(선)'!$AS$1:$AY$62","'Firr(사)'!$AS$1:$AY$62","'Firr(회)'!$AS$1:$AY$62","'Firr(선)'!$L$1:$V$62","'Firr(사)'!$L$1:$V$62","'Firr(회)'!$L$1:$V$62"}</definedName>
    <definedName name="IQ" localSheetId="28" hidden="1">{"'Firr(선)'!$AS$1:$AY$62","'Firr(사)'!$AS$1:$AY$62","'Firr(회)'!$AS$1:$AY$62","'Firr(선)'!$L$1:$V$62","'Firr(사)'!$L$1:$V$62","'Firr(회)'!$L$1:$V$62"}</definedName>
    <definedName name="IQ" localSheetId="14" hidden="1">{"'Firr(선)'!$AS$1:$AY$62","'Firr(사)'!$AS$1:$AY$62","'Firr(회)'!$AS$1:$AY$62","'Firr(선)'!$L$1:$V$62","'Firr(사)'!$L$1:$V$62","'Firr(회)'!$L$1:$V$62"}</definedName>
    <definedName name="IQ" hidden="1">{"'Firr(선)'!$AS$1:$AY$62","'Firr(사)'!$AS$1:$AY$62","'Firr(회)'!$AS$1:$AY$62","'Firr(선)'!$L$1:$V$62","'Firr(사)'!$L$1:$V$62","'Firr(회)'!$L$1:$V$62"}</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DUSTRY_REC_NO" hidden="1">"c4454"</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REUT" hidden="1">"c3869"</definedName>
    <definedName name="IQ_EST_NUM_HOLD" hidden="1">"c1761"</definedName>
    <definedName name="IQ_EST_NUM_HOLD_REUT" hidden="1">"c3871"</definedName>
    <definedName name="IQ_EST_NUM_NO_OPINION" hidden="1">"c1758"</definedName>
    <definedName name="IQ_EST_NUM_NO_OPINION_REUT" hidden="1">"c3868"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44473.6271643518</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"c5615"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39520.4343865741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 localSheetId="12" hidden="1">{"HK PR",#N/A,FALSE,"HK";"SUMMARY",#N/A,FALSE,"PAYROLL";"SUMMARY",#N/A,FALSE,"PAYROLL";"HK PR",#N/A,FALSE,"HK"}</definedName>
    <definedName name="IS" localSheetId="11" hidden="1">{"HK PR",#N/A,FALSE,"HK";"SUMMARY",#N/A,FALSE,"PAYROLL";"SUMMARY",#N/A,FALSE,"PAYROLL";"HK PR",#N/A,FALSE,"HK"}</definedName>
    <definedName name="IS" localSheetId="13" hidden="1">{"HK PR",#N/A,FALSE,"HK";"SUMMARY",#N/A,FALSE,"PAYROLL";"SUMMARY",#N/A,FALSE,"PAYROLL";"HK PR",#N/A,FALSE,"HK"}</definedName>
    <definedName name="IS" localSheetId="16" hidden="1">{"HK PR",#N/A,FALSE,"HK";"SUMMARY",#N/A,FALSE,"PAYROLL";"SUMMARY",#N/A,FALSE,"PAYROLL";"HK PR",#N/A,FALSE,"HK"}</definedName>
    <definedName name="IS" localSheetId="21" hidden="1">{"HK PR",#N/A,FALSE,"HK";"SUMMARY",#N/A,FALSE,"PAYROLL";"SUMMARY",#N/A,FALSE,"PAYROLL";"HK PR",#N/A,FALSE,"HK"}</definedName>
    <definedName name="IS" localSheetId="18" hidden="1">{"HK PR",#N/A,FALSE,"HK";"SUMMARY",#N/A,FALSE,"PAYROLL";"SUMMARY",#N/A,FALSE,"PAYROLL";"HK PR",#N/A,FALSE,"HK"}</definedName>
    <definedName name="IS" localSheetId="19" hidden="1">{"HK PR",#N/A,FALSE,"HK";"SUMMARY",#N/A,FALSE,"PAYROLL";"SUMMARY",#N/A,FALSE,"PAYROLL";"HK PR",#N/A,FALSE,"HK"}</definedName>
    <definedName name="IS" localSheetId="20" hidden="1">{"HK PR",#N/A,FALSE,"HK";"SUMMARY",#N/A,FALSE,"PAYROLL";"SUMMARY",#N/A,FALSE,"PAYROLL";"HK PR",#N/A,FALSE,"HK"}</definedName>
    <definedName name="IS" localSheetId="22" hidden="1">{"HK PR",#N/A,FALSE,"HK";"SUMMARY",#N/A,FALSE,"PAYROLL";"SUMMARY",#N/A,FALSE,"PAYROLL";"HK PR",#N/A,FALSE,"HK"}</definedName>
    <definedName name="IS" localSheetId="24" hidden="1">{"HK PR",#N/A,FALSE,"HK";"SUMMARY",#N/A,FALSE,"PAYROLL";"SUMMARY",#N/A,FALSE,"PAYROLL";"HK PR",#N/A,FALSE,"HK"}</definedName>
    <definedName name="IS" localSheetId="28" hidden="1">{"HK PR",#N/A,FALSE,"HK";"SUMMARY",#N/A,FALSE,"PAYROLL";"SUMMARY",#N/A,FALSE,"PAYROLL";"HK PR",#N/A,FALSE,"HK"}</definedName>
    <definedName name="IS" localSheetId="14" hidden="1">{"HK PR",#N/A,FALSE,"HK";"SUMMARY",#N/A,FALSE,"PAYROLL";"SUMMARY",#N/A,FALSE,"PAYROLL";"HK PR",#N/A,FALSE,"HK"}</definedName>
    <definedName name="IS" hidden="1">{"HK PR",#N/A,FALSE,"HK";"SUMMARY",#N/A,FALSE,"PAYROLL";"SUMMARY",#N/A,FALSE,"PAYROLL";"HK PR",#N/A,FALSE,"HK"}</definedName>
    <definedName name="IsColHidden" hidden="1">FALSE</definedName>
    <definedName name="IsLTMColHidden" hidden="1">FALSE</definedName>
    <definedName name="IST">#REF!</definedName>
    <definedName name="it" localSheetId="12" hidden="1">{"'Sheet1'!$L$16"}</definedName>
    <definedName name="it" localSheetId="11" hidden="1">{"'Sheet1'!$L$16"}</definedName>
    <definedName name="it" localSheetId="13" hidden="1">{"'Sheet1'!$L$16"}</definedName>
    <definedName name="it" localSheetId="16" hidden="1">{"'Sheet1'!$L$16"}</definedName>
    <definedName name="it" localSheetId="21" hidden="1">{"'Sheet1'!$L$16"}</definedName>
    <definedName name="it" localSheetId="18" hidden="1">{"'Sheet1'!$L$16"}</definedName>
    <definedName name="it" localSheetId="19" hidden="1">{"'Sheet1'!$L$16"}</definedName>
    <definedName name="it" localSheetId="20" hidden="1">{"'Sheet1'!$L$16"}</definedName>
    <definedName name="it" localSheetId="22" hidden="1">{"'Sheet1'!$L$16"}</definedName>
    <definedName name="it" localSheetId="24" hidden="1">{"'Sheet1'!$L$16"}</definedName>
    <definedName name="it" localSheetId="28" hidden="1">{"'Sheet1'!$L$16"}</definedName>
    <definedName name="it" localSheetId="14" hidden="1">{"'Sheet1'!$L$16"}</definedName>
    <definedName name="it" hidden="1">{"'Sheet1'!$L$16"}</definedName>
    <definedName name="Ît" localSheetId="12" hidden="1">{"'Sheet1'!$L$16"}</definedName>
    <definedName name="Ît" localSheetId="11" hidden="1">{"'Sheet1'!$L$16"}</definedName>
    <definedName name="Ît" localSheetId="13" hidden="1">{"'Sheet1'!$L$16"}</definedName>
    <definedName name="Ît" localSheetId="16" hidden="1">{"'Sheet1'!$L$16"}</definedName>
    <definedName name="Ît" localSheetId="21" hidden="1">{"'Sheet1'!$L$16"}</definedName>
    <definedName name="Ît" localSheetId="18" hidden="1">{"'Sheet1'!$L$16"}</definedName>
    <definedName name="Ît" localSheetId="19" hidden="1">{"'Sheet1'!$L$16"}</definedName>
    <definedName name="Ît" localSheetId="20" hidden="1">{"'Sheet1'!$L$16"}</definedName>
    <definedName name="Ît" localSheetId="22" hidden="1">{"'Sheet1'!$L$16"}</definedName>
    <definedName name="Ît" localSheetId="24" hidden="1">{"'Sheet1'!$L$16"}</definedName>
    <definedName name="Ît" localSheetId="28" hidden="1">{"'Sheet1'!$L$16"}</definedName>
    <definedName name="Ît" localSheetId="14" hidden="1">{"'Sheet1'!$L$16"}</definedName>
    <definedName name="Ît" hidden="1">{"'Sheet1'!$L$16"}</definedName>
    <definedName name="Item">#REF!</definedName>
    <definedName name="Items">#REF!</definedName>
    <definedName name="ịth" localSheetId="12" hidden="1">{"'Sheet1'!$L$16"}</definedName>
    <definedName name="ịth" localSheetId="11" hidden="1">{"'Sheet1'!$L$16"}</definedName>
    <definedName name="ịth" localSheetId="13" hidden="1">{"'Sheet1'!$L$16"}</definedName>
    <definedName name="ịth" localSheetId="16" hidden="1">{"'Sheet1'!$L$16"}</definedName>
    <definedName name="ịth" localSheetId="21" hidden="1">{"'Sheet1'!$L$16"}</definedName>
    <definedName name="ịth" localSheetId="18" hidden="1">{"'Sheet1'!$L$16"}</definedName>
    <definedName name="ịth" localSheetId="19" hidden="1">{"'Sheet1'!$L$16"}</definedName>
    <definedName name="ịth" localSheetId="20" hidden="1">{"'Sheet1'!$L$16"}</definedName>
    <definedName name="ịth" localSheetId="22" hidden="1">{"'Sheet1'!$L$16"}</definedName>
    <definedName name="ịth" localSheetId="24" hidden="1">{"'Sheet1'!$L$16"}</definedName>
    <definedName name="ịth" localSheetId="28" hidden="1">{"'Sheet1'!$L$16"}</definedName>
    <definedName name="ịth" localSheetId="14" hidden="1">{"'Sheet1'!$L$16"}</definedName>
    <definedName name="ịth" hidden="1">{"'Sheet1'!$L$16"}</definedName>
    <definedName name="itity" hidden="1">#REF!</definedName>
    <definedName name="itiytityyti" hidden="1">#REF!</definedName>
    <definedName name="itiyttttttit" hidden="1">#REF!</definedName>
    <definedName name="ityityit" localSheetId="12" hidden="1">{#N/A,#N/A,FALSE,"변경관리예산";#N/A,#N/A,FALSE,"변경장비예산";#N/A,#N/A,FALSE,"변경준설예산";#N/A,#N/A,FALSE,"변경철구예산"}</definedName>
    <definedName name="ityityit" localSheetId="11" hidden="1">{#N/A,#N/A,FALSE,"변경관리예산";#N/A,#N/A,FALSE,"변경장비예산";#N/A,#N/A,FALSE,"변경준설예산";#N/A,#N/A,FALSE,"변경철구예산"}</definedName>
    <definedName name="ityityit" localSheetId="13" hidden="1">{#N/A,#N/A,FALSE,"변경관리예산";#N/A,#N/A,FALSE,"변경장비예산";#N/A,#N/A,FALSE,"변경준설예산";#N/A,#N/A,FALSE,"변경철구예산"}</definedName>
    <definedName name="ityityit" localSheetId="16" hidden="1">{#N/A,#N/A,FALSE,"변경관리예산";#N/A,#N/A,FALSE,"변경장비예산";#N/A,#N/A,FALSE,"변경준설예산";#N/A,#N/A,FALSE,"변경철구예산"}</definedName>
    <definedName name="ityityit" localSheetId="21" hidden="1">{#N/A,#N/A,FALSE,"변경관리예산";#N/A,#N/A,FALSE,"변경장비예산";#N/A,#N/A,FALSE,"변경준설예산";#N/A,#N/A,FALSE,"변경철구예산"}</definedName>
    <definedName name="ityityit" localSheetId="18" hidden="1">{#N/A,#N/A,FALSE,"변경관리예산";#N/A,#N/A,FALSE,"변경장비예산";#N/A,#N/A,FALSE,"변경준설예산";#N/A,#N/A,FALSE,"변경철구예산"}</definedName>
    <definedName name="ityityit" localSheetId="19" hidden="1">{#N/A,#N/A,FALSE,"변경관리예산";#N/A,#N/A,FALSE,"변경장비예산";#N/A,#N/A,FALSE,"변경준설예산";#N/A,#N/A,FALSE,"변경철구예산"}</definedName>
    <definedName name="ityityit" localSheetId="20" hidden="1">{#N/A,#N/A,FALSE,"변경관리예산";#N/A,#N/A,FALSE,"변경장비예산";#N/A,#N/A,FALSE,"변경준설예산";#N/A,#N/A,FALSE,"변경철구예산"}</definedName>
    <definedName name="ityityit" localSheetId="22" hidden="1">{#N/A,#N/A,FALSE,"변경관리예산";#N/A,#N/A,FALSE,"변경장비예산";#N/A,#N/A,FALSE,"변경준설예산";#N/A,#N/A,FALSE,"변경철구예산"}</definedName>
    <definedName name="ityityit" localSheetId="24" hidden="1">{#N/A,#N/A,FALSE,"변경관리예산";#N/A,#N/A,FALSE,"변경장비예산";#N/A,#N/A,FALSE,"변경준설예산";#N/A,#N/A,FALSE,"변경철구예산"}</definedName>
    <definedName name="ityityit" localSheetId="28" hidden="1">{#N/A,#N/A,FALSE,"변경관리예산";#N/A,#N/A,FALSE,"변경장비예산";#N/A,#N/A,FALSE,"변경준설예산";#N/A,#N/A,FALSE,"변경철구예산"}</definedName>
    <definedName name="ityityit" localSheetId="14" hidden="1">{#N/A,#N/A,FALSE,"변경관리예산";#N/A,#N/A,FALSE,"변경장비예산";#N/A,#N/A,FALSE,"변경준설예산";#N/A,#N/A,FALSE,"변경철구예산"}</definedName>
    <definedName name="ityityit" hidden="1">{#N/A,#N/A,FALSE,"변경관리예산";#N/A,#N/A,FALSE,"변경장비예산";#N/A,#N/A,FALSE,"변경준설예산";#N/A,#N/A,FALSE,"변경철구예산"}</definedName>
    <definedName name="ityiymitt" hidden="1">#REF!</definedName>
    <definedName name="ityiyy" hidden="1">#REF!</definedName>
    <definedName name="iu" localSheetId="12" hidden="1">{"'Sheet1'!$L$16"}</definedName>
    <definedName name="iu" localSheetId="11" hidden="1">{"'Sheet1'!$L$16"}</definedName>
    <definedName name="iu" localSheetId="13" hidden="1">{"'Sheet1'!$L$16"}</definedName>
    <definedName name="iu" localSheetId="16" hidden="1">{"'Sheet1'!$L$16"}</definedName>
    <definedName name="iu" localSheetId="21" hidden="1">{"'Sheet1'!$L$16"}</definedName>
    <definedName name="iu" localSheetId="18" hidden="1">{"'Sheet1'!$L$16"}</definedName>
    <definedName name="iu" localSheetId="19" hidden="1">{"'Sheet1'!$L$16"}</definedName>
    <definedName name="iu" localSheetId="20" hidden="1">{"'Sheet1'!$L$16"}</definedName>
    <definedName name="iu" localSheetId="22" hidden="1">{"'Sheet1'!$L$16"}</definedName>
    <definedName name="iu" localSheetId="24" hidden="1">{"'Sheet1'!$L$16"}</definedName>
    <definedName name="iu" localSheetId="28" hidden="1">{"'Sheet1'!$L$16"}</definedName>
    <definedName name="iu" localSheetId="14" hidden="1">{"'Sheet1'!$L$16"}</definedName>
    <definedName name="iu" hidden="1">{"'Sheet1'!$L$16"}</definedName>
    <definedName name="iuhy" localSheetId="12" hidden="1">{"'Sheet1'!$L$16"}</definedName>
    <definedName name="iuhy" localSheetId="11" hidden="1">{"'Sheet1'!$L$16"}</definedName>
    <definedName name="iuhy" localSheetId="13" hidden="1">{"'Sheet1'!$L$16"}</definedName>
    <definedName name="iuhy" localSheetId="16" hidden="1">{"'Sheet1'!$L$16"}</definedName>
    <definedName name="iuhy" localSheetId="21" hidden="1">{"'Sheet1'!$L$16"}</definedName>
    <definedName name="iuhy" localSheetId="18" hidden="1">{"'Sheet1'!$L$16"}</definedName>
    <definedName name="iuhy" localSheetId="19" hidden="1">{"'Sheet1'!$L$16"}</definedName>
    <definedName name="iuhy" localSheetId="20" hidden="1">{"'Sheet1'!$L$16"}</definedName>
    <definedName name="iuhy" localSheetId="22" hidden="1">{"'Sheet1'!$L$16"}</definedName>
    <definedName name="iuhy" localSheetId="24" hidden="1">{"'Sheet1'!$L$16"}</definedName>
    <definedName name="iuhy" localSheetId="28" hidden="1">{"'Sheet1'!$L$16"}</definedName>
    <definedName name="iuhy" localSheetId="14" hidden="1">{"'Sheet1'!$L$16"}</definedName>
    <definedName name="iuhy" hidden="1">{"'Sheet1'!$L$16"}</definedName>
    <definedName name="iui" localSheetId="12" hidden="1">{"'Sheet1'!$L$16"}</definedName>
    <definedName name="iui" localSheetId="11" hidden="1">{"'Sheet1'!$L$16"}</definedName>
    <definedName name="iui" localSheetId="13" hidden="1">{"'Sheet1'!$L$16"}</definedName>
    <definedName name="iui" localSheetId="16" hidden="1">{"'Sheet1'!$L$16"}</definedName>
    <definedName name="iui" localSheetId="21" hidden="1">{"'Sheet1'!$L$16"}</definedName>
    <definedName name="iui" localSheetId="18" hidden="1">{"'Sheet1'!$L$16"}</definedName>
    <definedName name="iui" localSheetId="19" hidden="1">{"'Sheet1'!$L$16"}</definedName>
    <definedName name="iui" localSheetId="20" hidden="1">{"'Sheet1'!$L$16"}</definedName>
    <definedName name="iui" localSheetId="22" hidden="1">{"'Sheet1'!$L$16"}</definedName>
    <definedName name="iui" localSheetId="24" hidden="1">{"'Sheet1'!$L$16"}</definedName>
    <definedName name="iui" localSheetId="28" hidden="1">{"'Sheet1'!$L$16"}</definedName>
    <definedName name="iui" localSheetId="14" hidden="1">{"'Sheet1'!$L$16"}</definedName>
    <definedName name="iui" hidden="1">{"'Sheet1'!$L$16"}</definedName>
    <definedName name="iuliupoui" localSheetId="12" hidden="1">{"'Sheet1'!$L$16"}</definedName>
    <definedName name="iuliupoui" localSheetId="11" hidden="1">{"'Sheet1'!$L$16"}</definedName>
    <definedName name="iuliupoui" localSheetId="13" hidden="1">{"'Sheet1'!$L$16"}</definedName>
    <definedName name="iuliupoui" localSheetId="16" hidden="1">{"'Sheet1'!$L$16"}</definedName>
    <definedName name="iuliupoui" localSheetId="21" hidden="1">{"'Sheet1'!$L$16"}</definedName>
    <definedName name="iuliupoui" localSheetId="18" hidden="1">{"'Sheet1'!$L$16"}</definedName>
    <definedName name="iuliupoui" localSheetId="19" hidden="1">{"'Sheet1'!$L$16"}</definedName>
    <definedName name="iuliupoui" localSheetId="20" hidden="1">{"'Sheet1'!$L$16"}</definedName>
    <definedName name="iuliupoui" localSheetId="22" hidden="1">{"'Sheet1'!$L$16"}</definedName>
    <definedName name="iuliupoui" localSheetId="24" hidden="1">{"'Sheet1'!$L$16"}</definedName>
    <definedName name="iuliupoui" localSheetId="28" hidden="1">{"'Sheet1'!$L$16"}</definedName>
    <definedName name="iuliupoui" localSheetId="14" hidden="1">{"'Sheet1'!$L$16"}</definedName>
    <definedName name="iuliupoui" hidden="1">{"'Sheet1'!$L$16"}</definedName>
    <definedName name="iutrir" localSheetId="12" hidden="1">{#N/A,#N/A,FALSE,"부대1"}</definedName>
    <definedName name="iutrir" localSheetId="11" hidden="1">{#N/A,#N/A,FALSE,"부대1"}</definedName>
    <definedName name="iutrir" localSheetId="13" hidden="1">{#N/A,#N/A,FALSE,"부대1"}</definedName>
    <definedName name="iutrir" localSheetId="16" hidden="1">{#N/A,#N/A,FALSE,"부대1"}</definedName>
    <definedName name="iutrir" localSheetId="21" hidden="1">{#N/A,#N/A,FALSE,"부대1"}</definedName>
    <definedName name="iutrir" localSheetId="18" hidden="1">{#N/A,#N/A,FALSE,"부대1"}</definedName>
    <definedName name="iutrir" localSheetId="19" hidden="1">{#N/A,#N/A,FALSE,"부대1"}</definedName>
    <definedName name="iutrir" localSheetId="20" hidden="1">{#N/A,#N/A,FALSE,"부대1"}</definedName>
    <definedName name="iutrir" localSheetId="22" hidden="1">{#N/A,#N/A,FALSE,"부대1"}</definedName>
    <definedName name="iutrir" localSheetId="24" hidden="1">{#N/A,#N/A,FALSE,"부대1"}</definedName>
    <definedName name="iutrir" localSheetId="28" hidden="1">{#N/A,#N/A,FALSE,"부대1"}</definedName>
    <definedName name="iutrir" localSheetId="14" hidden="1">{#N/A,#N/A,FALSE,"부대1"}</definedName>
    <definedName name="iutrir" hidden="1">{#N/A,#N/A,FALSE,"부대1"}</definedName>
    <definedName name="iutryeg" hidden="1">#REF!</definedName>
    <definedName name="iuui" hidden="1">#REF!</definedName>
    <definedName name="iuuttt" localSheetId="12" hidden="1">{"'Sheet1'!$L$16"}</definedName>
    <definedName name="iuuttt" localSheetId="11" hidden="1">{"'Sheet1'!$L$16"}</definedName>
    <definedName name="iuuttt" localSheetId="13" hidden="1">{"'Sheet1'!$L$16"}</definedName>
    <definedName name="iuuttt" localSheetId="16" hidden="1">{"'Sheet1'!$L$16"}</definedName>
    <definedName name="iuuttt" localSheetId="21" hidden="1">{"'Sheet1'!$L$16"}</definedName>
    <definedName name="iuuttt" localSheetId="18" hidden="1">{"'Sheet1'!$L$16"}</definedName>
    <definedName name="iuuttt" localSheetId="19" hidden="1">{"'Sheet1'!$L$16"}</definedName>
    <definedName name="iuuttt" localSheetId="20" hidden="1">{"'Sheet1'!$L$16"}</definedName>
    <definedName name="iuuttt" localSheetId="22" hidden="1">{"'Sheet1'!$L$16"}</definedName>
    <definedName name="iuuttt" localSheetId="24" hidden="1">{"'Sheet1'!$L$16"}</definedName>
    <definedName name="iuuttt" localSheetId="28" hidden="1">{"'Sheet1'!$L$16"}</definedName>
    <definedName name="iuuttt" localSheetId="14" hidden="1">{"'Sheet1'!$L$16"}</definedName>
    <definedName name="iuuttt" hidden="1">{"'Sheet1'!$L$16"}</definedName>
    <definedName name="iuutyrv" hidden="1">#REF!</definedName>
    <definedName name="IV" localSheetId="12" hidden="1">{#N/A,#N/A,TRUE,"Cover Memo";"Ride Estimate",#N/A,TRUE,"Change Summary";"Ride Estimate",#N/A,TRUE,"Estimate Summary";"Ride Estimate",#N/A,TRUE,"Dept. Summary";"Ride Estimate",#N/A,TRUE,"DOW Detail"}</definedName>
    <definedName name="IV" localSheetId="11" hidden="1">{#N/A,#N/A,TRUE,"Cover Memo";"Ride Estimate",#N/A,TRUE,"Change Summary";"Ride Estimate",#N/A,TRUE,"Estimate Summary";"Ride Estimate",#N/A,TRUE,"Dept. Summary";"Ride Estimate",#N/A,TRUE,"DOW Detail"}</definedName>
    <definedName name="IV" localSheetId="13" hidden="1">{#N/A,#N/A,TRUE,"Cover Memo";"Ride Estimate",#N/A,TRUE,"Change Summary";"Ride Estimate",#N/A,TRUE,"Estimate Summary";"Ride Estimate",#N/A,TRUE,"Dept. Summary";"Ride Estimate",#N/A,TRUE,"DOW Detail"}</definedName>
    <definedName name="IV" localSheetId="16" hidden="1">{#N/A,#N/A,TRUE,"Cover Memo";"Ride Estimate",#N/A,TRUE,"Change Summary";"Ride Estimate",#N/A,TRUE,"Estimate Summary";"Ride Estimate",#N/A,TRUE,"Dept. Summary";"Ride Estimate",#N/A,TRUE,"DOW Detail"}</definedName>
    <definedName name="IV" localSheetId="21" hidden="1">{#N/A,#N/A,TRUE,"Cover Memo";"Ride Estimate",#N/A,TRUE,"Change Summary";"Ride Estimate",#N/A,TRUE,"Estimate Summary";"Ride Estimate",#N/A,TRUE,"Dept. Summary";"Ride Estimate",#N/A,TRUE,"DOW Detail"}</definedName>
    <definedName name="IV" localSheetId="18" hidden="1">{#N/A,#N/A,TRUE,"Cover Memo";"Ride Estimate",#N/A,TRUE,"Change Summary";"Ride Estimate",#N/A,TRUE,"Estimate Summary";"Ride Estimate",#N/A,TRUE,"Dept. Summary";"Ride Estimate",#N/A,TRUE,"DOW Detail"}</definedName>
    <definedName name="IV" localSheetId="19" hidden="1">{#N/A,#N/A,TRUE,"Cover Memo";"Ride Estimate",#N/A,TRUE,"Change Summary";"Ride Estimate",#N/A,TRUE,"Estimate Summary";"Ride Estimate",#N/A,TRUE,"Dept. Summary";"Ride Estimate",#N/A,TRUE,"DOW Detail"}</definedName>
    <definedName name="IV" localSheetId="20" hidden="1">{#N/A,#N/A,TRUE,"Cover Memo";"Ride Estimate",#N/A,TRUE,"Change Summary";"Ride Estimate",#N/A,TRUE,"Estimate Summary";"Ride Estimate",#N/A,TRUE,"Dept. Summary";"Ride Estimate",#N/A,TRUE,"DOW Detail"}</definedName>
    <definedName name="IV" localSheetId="22" hidden="1">{#N/A,#N/A,TRUE,"Cover Memo";"Ride Estimate",#N/A,TRUE,"Change Summary";"Ride Estimate",#N/A,TRUE,"Estimate Summary";"Ride Estimate",#N/A,TRUE,"Dept. Summary";"Ride Estimate",#N/A,TRUE,"DOW Detail"}</definedName>
    <definedName name="IV" localSheetId="24" hidden="1">{#N/A,#N/A,TRUE,"Cover Memo";"Ride Estimate",#N/A,TRUE,"Change Summary";"Ride Estimate",#N/A,TRUE,"Estimate Summary";"Ride Estimate",#N/A,TRUE,"Dept. Summary";"Ride Estimate",#N/A,TRUE,"DOW Detail"}</definedName>
    <definedName name="IV" localSheetId="28" hidden="1">{#N/A,#N/A,TRUE,"Cover Memo";"Ride Estimate",#N/A,TRUE,"Change Summary";"Ride Estimate",#N/A,TRUE,"Estimate Summary";"Ride Estimate",#N/A,TRUE,"Dept. Summary";"Ride Estimate",#N/A,TRUE,"DOW Detail"}</definedName>
    <definedName name="IV" localSheetId="14" hidden="1">{#N/A,#N/A,TRUE,"Cover Memo";"Ride Estimate",#N/A,TRUE,"Change Summary";"Ride Estimate",#N/A,TRUE,"Estimate Summary";"Ride Estimate",#N/A,TRUE,"Dept. Summary";"Ride Estimate",#N/A,TRUE,"DOW Detail"}</definedName>
    <definedName name="IV" hidden="1">{#N/A,#N/A,TRUE,"Cover Memo";"Ride Estimate",#N/A,TRUE,"Change Summary";"Ride Estimate",#N/A,TRUE,"Estimate Summary";"Ride Estimate",#N/A,TRUE,"Dept. Summary";"Ride Estimate",#N/A,TRUE,"DOW Detail"}</definedName>
    <definedName name="iv2dt" hidden="1">#REF!</definedName>
    <definedName name="ivdt" hidden="1">#REF!</definedName>
    <definedName name="iwer" localSheetId="12" hidden="1">{"'Sheet1'!$L$16"}</definedName>
    <definedName name="iwer" localSheetId="11" hidden="1">{"'Sheet1'!$L$16"}</definedName>
    <definedName name="iwer" localSheetId="13" hidden="1">{"'Sheet1'!$L$16"}</definedName>
    <definedName name="iwer" localSheetId="16" hidden="1">{"'Sheet1'!$L$16"}</definedName>
    <definedName name="iwer" localSheetId="21" hidden="1">{"'Sheet1'!$L$16"}</definedName>
    <definedName name="iwer" localSheetId="18" hidden="1">{"'Sheet1'!$L$16"}</definedName>
    <definedName name="iwer" localSheetId="19" hidden="1">{"'Sheet1'!$L$16"}</definedName>
    <definedName name="iwer" localSheetId="20" hidden="1">{"'Sheet1'!$L$16"}</definedName>
    <definedName name="iwer" localSheetId="22" hidden="1">{"'Sheet1'!$L$16"}</definedName>
    <definedName name="iwer" localSheetId="24" hidden="1">{"'Sheet1'!$L$16"}</definedName>
    <definedName name="iwer" localSheetId="28" hidden="1">{"'Sheet1'!$L$16"}</definedName>
    <definedName name="iwer" localSheetId="14" hidden="1">{"'Sheet1'!$L$16"}</definedName>
    <definedName name="iwer" hidden="1">{"'Sheet1'!$L$16"}</definedName>
    <definedName name="IY" localSheetId="12" hidden="1">{"'Firr(선)'!$AS$1:$AY$62","'Firr(사)'!$AS$1:$AY$62","'Firr(회)'!$AS$1:$AY$62","'Firr(선)'!$L$1:$V$62","'Firr(사)'!$L$1:$V$62","'Firr(회)'!$L$1:$V$62"}</definedName>
    <definedName name="IY" localSheetId="11" hidden="1">{"'Firr(선)'!$AS$1:$AY$62","'Firr(사)'!$AS$1:$AY$62","'Firr(회)'!$AS$1:$AY$62","'Firr(선)'!$L$1:$V$62","'Firr(사)'!$L$1:$V$62","'Firr(회)'!$L$1:$V$62"}</definedName>
    <definedName name="IY" localSheetId="13" hidden="1">{"'Firr(선)'!$AS$1:$AY$62","'Firr(사)'!$AS$1:$AY$62","'Firr(회)'!$AS$1:$AY$62","'Firr(선)'!$L$1:$V$62","'Firr(사)'!$L$1:$V$62","'Firr(회)'!$L$1:$V$62"}</definedName>
    <definedName name="IY" localSheetId="16" hidden="1">{"'Firr(선)'!$AS$1:$AY$62","'Firr(사)'!$AS$1:$AY$62","'Firr(회)'!$AS$1:$AY$62","'Firr(선)'!$L$1:$V$62","'Firr(사)'!$L$1:$V$62","'Firr(회)'!$L$1:$V$62"}</definedName>
    <definedName name="IY" localSheetId="21" hidden="1">{"'Firr(선)'!$AS$1:$AY$62","'Firr(사)'!$AS$1:$AY$62","'Firr(회)'!$AS$1:$AY$62","'Firr(선)'!$L$1:$V$62","'Firr(사)'!$L$1:$V$62","'Firr(회)'!$L$1:$V$62"}</definedName>
    <definedName name="IY" localSheetId="18" hidden="1">{"'Firr(선)'!$AS$1:$AY$62","'Firr(사)'!$AS$1:$AY$62","'Firr(회)'!$AS$1:$AY$62","'Firr(선)'!$L$1:$V$62","'Firr(사)'!$L$1:$V$62","'Firr(회)'!$L$1:$V$62"}</definedName>
    <definedName name="IY" localSheetId="19" hidden="1">{"'Firr(선)'!$AS$1:$AY$62","'Firr(사)'!$AS$1:$AY$62","'Firr(회)'!$AS$1:$AY$62","'Firr(선)'!$L$1:$V$62","'Firr(사)'!$L$1:$V$62","'Firr(회)'!$L$1:$V$62"}</definedName>
    <definedName name="IY" localSheetId="20" hidden="1">{"'Firr(선)'!$AS$1:$AY$62","'Firr(사)'!$AS$1:$AY$62","'Firr(회)'!$AS$1:$AY$62","'Firr(선)'!$L$1:$V$62","'Firr(사)'!$L$1:$V$62","'Firr(회)'!$L$1:$V$62"}</definedName>
    <definedName name="IY" localSheetId="22" hidden="1">{"'Firr(선)'!$AS$1:$AY$62","'Firr(사)'!$AS$1:$AY$62","'Firr(회)'!$AS$1:$AY$62","'Firr(선)'!$L$1:$V$62","'Firr(사)'!$L$1:$V$62","'Firr(회)'!$L$1:$V$62"}</definedName>
    <definedName name="IY" localSheetId="24" hidden="1">{"'Firr(선)'!$AS$1:$AY$62","'Firr(사)'!$AS$1:$AY$62","'Firr(회)'!$AS$1:$AY$62","'Firr(선)'!$L$1:$V$62","'Firr(사)'!$L$1:$V$62","'Firr(회)'!$L$1:$V$62"}</definedName>
    <definedName name="IY" localSheetId="28" hidden="1">{"'Firr(선)'!$AS$1:$AY$62","'Firr(사)'!$AS$1:$AY$62","'Firr(회)'!$AS$1:$AY$62","'Firr(선)'!$L$1:$V$62","'Firr(사)'!$L$1:$V$62","'Firr(회)'!$L$1:$V$62"}</definedName>
    <definedName name="IY" localSheetId="14" hidden="1">{"'Firr(선)'!$AS$1:$AY$62","'Firr(사)'!$AS$1:$AY$62","'Firr(회)'!$AS$1:$AY$62","'Firr(선)'!$L$1:$V$62","'Firr(사)'!$L$1:$V$62","'Firr(회)'!$L$1:$V$62"}</definedName>
    <definedName name="IY" hidden="1">{"'Firr(선)'!$AS$1:$AY$62","'Firr(사)'!$AS$1:$AY$62","'Firr(회)'!$AS$1:$AY$62","'Firr(선)'!$L$1:$V$62","'Firr(사)'!$L$1:$V$62","'Firr(회)'!$L$1:$V$62"}</definedName>
    <definedName name="iylryi" localSheetId="12" hidden="1">{"'Sheet1'!$L$16"}</definedName>
    <definedName name="iylryi" localSheetId="11" hidden="1">{"'Sheet1'!$L$16"}</definedName>
    <definedName name="iylryi" localSheetId="13" hidden="1">{"'Sheet1'!$L$16"}</definedName>
    <definedName name="iylryi" localSheetId="16" hidden="1">{"'Sheet1'!$L$16"}</definedName>
    <definedName name="iylryi" localSheetId="21" hidden="1">{"'Sheet1'!$L$16"}</definedName>
    <definedName name="iylryi" localSheetId="18" hidden="1">{"'Sheet1'!$L$16"}</definedName>
    <definedName name="iylryi" localSheetId="19" hidden="1">{"'Sheet1'!$L$16"}</definedName>
    <definedName name="iylryi" localSheetId="20" hidden="1">{"'Sheet1'!$L$16"}</definedName>
    <definedName name="iylryi" localSheetId="22" hidden="1">{"'Sheet1'!$L$16"}</definedName>
    <definedName name="iylryi" localSheetId="24" hidden="1">{"'Sheet1'!$L$16"}</definedName>
    <definedName name="iylryi" localSheetId="28" hidden="1">{"'Sheet1'!$L$16"}</definedName>
    <definedName name="iylryi" localSheetId="14" hidden="1">{"'Sheet1'!$L$16"}</definedName>
    <definedName name="iylryi" hidden="1">{"'Sheet1'!$L$16"}</definedName>
    <definedName name="iyti" localSheetId="12" hidden="1">{"'Sheet1'!$L$16"}</definedName>
    <definedName name="iyti" localSheetId="11" hidden="1">{"'Sheet1'!$L$16"}</definedName>
    <definedName name="iyti" localSheetId="13" hidden="1">{"'Sheet1'!$L$16"}</definedName>
    <definedName name="iyti" localSheetId="16" hidden="1">{"'Sheet1'!$L$16"}</definedName>
    <definedName name="iyti" localSheetId="21" hidden="1">{"'Sheet1'!$L$16"}</definedName>
    <definedName name="iyti" localSheetId="18" hidden="1">{"'Sheet1'!$L$16"}</definedName>
    <definedName name="iyti" localSheetId="19" hidden="1">{"'Sheet1'!$L$16"}</definedName>
    <definedName name="iyti" localSheetId="20" hidden="1">{"'Sheet1'!$L$16"}</definedName>
    <definedName name="iyti" localSheetId="22" hidden="1">{"'Sheet1'!$L$16"}</definedName>
    <definedName name="iyti" localSheetId="24" hidden="1">{"'Sheet1'!$L$16"}</definedName>
    <definedName name="iyti" localSheetId="28" hidden="1">{"'Sheet1'!$L$16"}</definedName>
    <definedName name="iyti" localSheetId="14" hidden="1">{"'Sheet1'!$L$16"}</definedName>
    <definedName name="iyti" hidden="1">{"'Sheet1'!$L$16"}</definedName>
    <definedName name="iytii" hidden="1">#REF!</definedName>
    <definedName name="j">#REF!</definedName>
    <definedName name="j.xls" localSheetId="12" hidden="1">{#N/A,#N/A,FALSE,"OffAdvance";#N/A,#N/A,FALSE,"OffExpRprt";#N/A,#N/A,FALSE,"Entertmnt";#N/A,#N/A,FALSE,"Promotion";#N/A,#N/A,FALSE,"Travelling"}</definedName>
    <definedName name="j.xls" localSheetId="11" hidden="1">{#N/A,#N/A,FALSE,"OffAdvance";#N/A,#N/A,FALSE,"OffExpRprt";#N/A,#N/A,FALSE,"Entertmnt";#N/A,#N/A,FALSE,"Promotion";#N/A,#N/A,FALSE,"Travelling"}</definedName>
    <definedName name="j.xls" localSheetId="13" hidden="1">{#N/A,#N/A,FALSE,"OffAdvance";#N/A,#N/A,FALSE,"OffExpRprt";#N/A,#N/A,FALSE,"Entertmnt";#N/A,#N/A,FALSE,"Promotion";#N/A,#N/A,FALSE,"Travelling"}</definedName>
    <definedName name="j.xls" localSheetId="16" hidden="1">{#N/A,#N/A,FALSE,"OffAdvance";#N/A,#N/A,FALSE,"OffExpRprt";#N/A,#N/A,FALSE,"Entertmnt";#N/A,#N/A,FALSE,"Promotion";#N/A,#N/A,FALSE,"Travelling"}</definedName>
    <definedName name="j.xls" localSheetId="21" hidden="1">{#N/A,#N/A,FALSE,"OffAdvance";#N/A,#N/A,FALSE,"OffExpRprt";#N/A,#N/A,FALSE,"Entertmnt";#N/A,#N/A,FALSE,"Promotion";#N/A,#N/A,FALSE,"Travelling"}</definedName>
    <definedName name="j.xls" localSheetId="18" hidden="1">{#N/A,#N/A,FALSE,"OffAdvance";#N/A,#N/A,FALSE,"OffExpRprt";#N/A,#N/A,FALSE,"Entertmnt";#N/A,#N/A,FALSE,"Promotion";#N/A,#N/A,FALSE,"Travelling"}</definedName>
    <definedName name="j.xls" localSheetId="19" hidden="1">{#N/A,#N/A,FALSE,"OffAdvance";#N/A,#N/A,FALSE,"OffExpRprt";#N/A,#N/A,FALSE,"Entertmnt";#N/A,#N/A,FALSE,"Promotion";#N/A,#N/A,FALSE,"Travelling"}</definedName>
    <definedName name="j.xls" localSheetId="20" hidden="1">{#N/A,#N/A,FALSE,"OffAdvance";#N/A,#N/A,FALSE,"OffExpRprt";#N/A,#N/A,FALSE,"Entertmnt";#N/A,#N/A,FALSE,"Promotion";#N/A,#N/A,FALSE,"Travelling"}</definedName>
    <definedName name="j.xls" localSheetId="22" hidden="1">{#N/A,#N/A,FALSE,"OffAdvance";#N/A,#N/A,FALSE,"OffExpRprt";#N/A,#N/A,FALSE,"Entertmnt";#N/A,#N/A,FALSE,"Promotion";#N/A,#N/A,FALSE,"Travelling"}</definedName>
    <definedName name="j.xls" localSheetId="24" hidden="1">{#N/A,#N/A,FALSE,"OffAdvance";#N/A,#N/A,FALSE,"OffExpRprt";#N/A,#N/A,FALSE,"Entertmnt";#N/A,#N/A,FALSE,"Promotion";#N/A,#N/A,FALSE,"Travelling"}</definedName>
    <definedName name="j.xls" localSheetId="28" hidden="1">{#N/A,#N/A,FALSE,"OffAdvance";#N/A,#N/A,FALSE,"OffExpRprt";#N/A,#N/A,FALSE,"Entertmnt";#N/A,#N/A,FALSE,"Promotion";#N/A,#N/A,FALSE,"Travelling"}</definedName>
    <definedName name="j.xls" localSheetId="14" hidden="1">{#N/A,#N/A,FALSE,"OffAdvance";#N/A,#N/A,FALSE,"OffExpRprt";#N/A,#N/A,FALSE,"Entertmnt";#N/A,#N/A,FALSE,"Promotion";#N/A,#N/A,FALSE,"Travelling"}</definedName>
    <definedName name="j.xls" hidden="1">{#N/A,#N/A,FALSE,"OffAdvance";#N/A,#N/A,FALSE,"OffExpRprt";#N/A,#N/A,FALSE,"Entertmnt";#N/A,#N/A,FALSE,"Promotion";#N/A,#N/A,FALSE,"Travelling"}</definedName>
    <definedName name="j356C8">#REF!</definedName>
    <definedName name="jack" localSheetId="12" hidden="1">{"'Feb 99'!$A$1:$G$30"}</definedName>
    <definedName name="jack" localSheetId="11" hidden="1">{"'Feb 99'!$A$1:$G$30"}</definedName>
    <definedName name="jack" localSheetId="13" hidden="1">{"'Feb 99'!$A$1:$G$30"}</definedName>
    <definedName name="jack" localSheetId="16" hidden="1">{"'Feb 99'!$A$1:$G$30"}</definedName>
    <definedName name="jack" localSheetId="21" hidden="1">{"'Feb 99'!$A$1:$G$30"}</definedName>
    <definedName name="jack" localSheetId="18" hidden="1">{"'Feb 99'!$A$1:$G$30"}</definedName>
    <definedName name="jack" localSheetId="19" hidden="1">{"'Feb 99'!$A$1:$G$30"}</definedName>
    <definedName name="jack" localSheetId="20" hidden="1">{"'Feb 99'!$A$1:$G$30"}</definedName>
    <definedName name="jack" localSheetId="22" hidden="1">{"'Feb 99'!$A$1:$G$30"}</definedName>
    <definedName name="jack" localSheetId="24" hidden="1">{"'Feb 99'!$A$1:$G$30"}</definedName>
    <definedName name="jack" localSheetId="28" hidden="1">{"'Feb 99'!$A$1:$G$30"}</definedName>
    <definedName name="jack" localSheetId="14" hidden="1">{"'Feb 99'!$A$1:$G$30"}</definedName>
    <definedName name="jack" hidden="1">{"'Feb 99'!$A$1:$G$30"}</definedName>
    <definedName name="jæít" localSheetId="12" hidden="1">{"'Sheet1'!$L$16"}</definedName>
    <definedName name="jæít" localSheetId="11" hidden="1">{"'Sheet1'!$L$16"}</definedName>
    <definedName name="jæít" localSheetId="13" hidden="1">{"'Sheet1'!$L$16"}</definedName>
    <definedName name="jæít" localSheetId="16" hidden="1">{"'Sheet1'!$L$16"}</definedName>
    <definedName name="jæít" localSheetId="21" hidden="1">{"'Sheet1'!$L$16"}</definedName>
    <definedName name="jæít" localSheetId="18" hidden="1">{"'Sheet1'!$L$16"}</definedName>
    <definedName name="jæít" localSheetId="19" hidden="1">{"'Sheet1'!$L$16"}</definedName>
    <definedName name="jæít" localSheetId="20" hidden="1">{"'Sheet1'!$L$16"}</definedName>
    <definedName name="jæít" localSheetId="22" hidden="1">{"'Sheet1'!$L$16"}</definedName>
    <definedName name="jæít" localSheetId="24" hidden="1">{"'Sheet1'!$L$16"}</definedName>
    <definedName name="jæít" localSheetId="28" hidden="1">{"'Sheet1'!$L$16"}</definedName>
    <definedName name="jæít" localSheetId="14" hidden="1">{"'Sheet1'!$L$16"}</definedName>
    <definedName name="jæít" hidden="1">{"'Sheet1'!$L$16"}</definedName>
    <definedName name="Jas" localSheetId="12" hidden="1">{"'Feb 99'!$A$1:$G$30"}</definedName>
    <definedName name="Jas" localSheetId="11" hidden="1">{"'Feb 99'!$A$1:$G$30"}</definedName>
    <definedName name="Jas" localSheetId="13" hidden="1">{"'Feb 99'!$A$1:$G$30"}</definedName>
    <definedName name="Jas" localSheetId="16" hidden="1">{"'Feb 99'!$A$1:$G$30"}</definedName>
    <definedName name="Jas" localSheetId="21" hidden="1">{"'Feb 99'!$A$1:$G$30"}</definedName>
    <definedName name="Jas" localSheetId="18" hidden="1">{"'Feb 99'!$A$1:$G$30"}</definedName>
    <definedName name="Jas" localSheetId="19" hidden="1">{"'Feb 99'!$A$1:$G$30"}</definedName>
    <definedName name="Jas" localSheetId="20" hidden="1">{"'Feb 99'!$A$1:$G$30"}</definedName>
    <definedName name="Jas" localSheetId="22" hidden="1">{"'Feb 99'!$A$1:$G$30"}</definedName>
    <definedName name="Jas" localSheetId="24" hidden="1">{"'Feb 99'!$A$1:$G$30"}</definedName>
    <definedName name="Jas" localSheetId="28" hidden="1">{"'Feb 99'!$A$1:$G$30"}</definedName>
    <definedName name="Jas" localSheetId="14" hidden="1">{"'Feb 99'!$A$1:$G$30"}</definedName>
    <definedName name="Jas" hidden="1">{"'Feb 99'!$A$1:$G$30"}</definedName>
    <definedName name="jdffhfg" hidden="1">#REF!</definedName>
    <definedName name="JDFHDH" localSheetId="12" hidden="1">{"'Sheet1'!$L$16"}</definedName>
    <definedName name="JDFHDH" localSheetId="11" hidden="1">{"'Sheet1'!$L$16"}</definedName>
    <definedName name="JDFHDH" localSheetId="13" hidden="1">{"'Sheet1'!$L$16"}</definedName>
    <definedName name="JDFHDH" localSheetId="16" hidden="1">{"'Sheet1'!$L$16"}</definedName>
    <definedName name="JDFHDH" localSheetId="21" hidden="1">{"'Sheet1'!$L$16"}</definedName>
    <definedName name="JDFHDH" localSheetId="18" hidden="1">{"'Sheet1'!$L$16"}</definedName>
    <definedName name="JDFHDH" localSheetId="19" hidden="1">{"'Sheet1'!$L$16"}</definedName>
    <definedName name="JDFHDH" localSheetId="20" hidden="1">{"'Sheet1'!$L$16"}</definedName>
    <definedName name="JDFHDH" localSheetId="22" hidden="1">{"'Sheet1'!$L$16"}</definedName>
    <definedName name="JDFHDH" localSheetId="24" hidden="1">{"'Sheet1'!$L$16"}</definedName>
    <definedName name="JDFHDH" localSheetId="28" hidden="1">{"'Sheet1'!$L$16"}</definedName>
    <definedName name="JDFHDH" localSheetId="14" hidden="1">{"'Sheet1'!$L$16"}</definedName>
    <definedName name="JDFHDH" hidden="1">{"'Sheet1'!$L$16"}</definedName>
    <definedName name="JDFHERHGFHJ" localSheetId="12" hidden="1">{#N/A,#N/A,FALSE,"포장2"}</definedName>
    <definedName name="JDFHERHGFHJ" localSheetId="11" hidden="1">{#N/A,#N/A,FALSE,"포장2"}</definedName>
    <definedName name="JDFHERHGFHJ" localSheetId="13" hidden="1">{#N/A,#N/A,FALSE,"포장2"}</definedName>
    <definedName name="JDFHERHGFHJ" localSheetId="16" hidden="1">{#N/A,#N/A,FALSE,"포장2"}</definedName>
    <definedName name="JDFHERHGFHJ" localSheetId="21" hidden="1">{#N/A,#N/A,FALSE,"포장2"}</definedName>
    <definedName name="JDFHERHGFHJ" localSheetId="18" hidden="1">{#N/A,#N/A,FALSE,"포장2"}</definedName>
    <definedName name="JDFHERHGFHJ" localSheetId="19" hidden="1">{#N/A,#N/A,FALSE,"포장2"}</definedName>
    <definedName name="JDFHERHGFHJ" localSheetId="20" hidden="1">{#N/A,#N/A,FALSE,"포장2"}</definedName>
    <definedName name="JDFHERHGFHJ" localSheetId="22" hidden="1">{#N/A,#N/A,FALSE,"포장2"}</definedName>
    <definedName name="JDFHERHGFHJ" localSheetId="24" hidden="1">{#N/A,#N/A,FALSE,"포장2"}</definedName>
    <definedName name="JDFHERHGFHJ" localSheetId="28" hidden="1">{#N/A,#N/A,FALSE,"포장2"}</definedName>
    <definedName name="JDFHERHGFHJ" localSheetId="14" hidden="1">{#N/A,#N/A,FALSE,"포장2"}</definedName>
    <definedName name="JDFHERHGFHJ" hidden="1">{#N/A,#N/A,FALSE,"포장2"}</definedName>
    <definedName name="JDFHERHGFJFD" localSheetId="12" hidden="1">{#N/A,#N/A,FALSE,"포장1";#N/A,#N/A,FALSE,"포장1"}</definedName>
    <definedName name="JDFHERHGFJFD" localSheetId="11" hidden="1">{#N/A,#N/A,FALSE,"포장1";#N/A,#N/A,FALSE,"포장1"}</definedName>
    <definedName name="JDFHERHGFJFD" localSheetId="13" hidden="1">{#N/A,#N/A,FALSE,"포장1";#N/A,#N/A,FALSE,"포장1"}</definedName>
    <definedName name="JDFHERHGFJFD" localSheetId="16" hidden="1">{#N/A,#N/A,FALSE,"포장1";#N/A,#N/A,FALSE,"포장1"}</definedName>
    <definedName name="JDFHERHGFJFD" localSheetId="21" hidden="1">{#N/A,#N/A,FALSE,"포장1";#N/A,#N/A,FALSE,"포장1"}</definedName>
    <definedName name="JDFHERHGFJFD" localSheetId="18" hidden="1">{#N/A,#N/A,FALSE,"포장1";#N/A,#N/A,FALSE,"포장1"}</definedName>
    <definedName name="JDFHERHGFJFD" localSheetId="19" hidden="1">{#N/A,#N/A,FALSE,"포장1";#N/A,#N/A,FALSE,"포장1"}</definedName>
    <definedName name="JDFHERHGFJFD" localSheetId="20" hidden="1">{#N/A,#N/A,FALSE,"포장1";#N/A,#N/A,FALSE,"포장1"}</definedName>
    <definedName name="JDFHERHGFJFD" localSheetId="22" hidden="1">{#N/A,#N/A,FALSE,"포장1";#N/A,#N/A,FALSE,"포장1"}</definedName>
    <definedName name="JDFHERHGFJFD" localSheetId="24" hidden="1">{#N/A,#N/A,FALSE,"포장1";#N/A,#N/A,FALSE,"포장1"}</definedName>
    <definedName name="JDFHERHGFJFD" localSheetId="28" hidden="1">{#N/A,#N/A,FALSE,"포장1";#N/A,#N/A,FALSE,"포장1"}</definedName>
    <definedName name="JDFHERHGFJFD" localSheetId="14" hidden="1">{#N/A,#N/A,FALSE,"포장1";#N/A,#N/A,FALSE,"포장1"}</definedName>
    <definedName name="JDFHERHGFJFD" hidden="1">{#N/A,#N/A,FALSE,"포장1";#N/A,#N/A,FALSE,"포장1"}</definedName>
    <definedName name="JDFHETHGFJ" localSheetId="12" hidden="1">{#N/A,#N/A,FALSE,"조골재"}</definedName>
    <definedName name="JDFHETHGFJ" localSheetId="11" hidden="1">{#N/A,#N/A,FALSE,"조골재"}</definedName>
    <definedName name="JDFHETHGFJ" localSheetId="13" hidden="1">{#N/A,#N/A,FALSE,"조골재"}</definedName>
    <definedName name="JDFHETHGFJ" localSheetId="16" hidden="1">{#N/A,#N/A,FALSE,"조골재"}</definedName>
    <definedName name="JDFHETHGFJ" localSheetId="21" hidden="1">{#N/A,#N/A,FALSE,"조골재"}</definedName>
    <definedName name="JDFHETHGFJ" localSheetId="18" hidden="1">{#N/A,#N/A,FALSE,"조골재"}</definedName>
    <definedName name="JDFHETHGFJ" localSheetId="19" hidden="1">{#N/A,#N/A,FALSE,"조골재"}</definedName>
    <definedName name="JDFHETHGFJ" localSheetId="20" hidden="1">{#N/A,#N/A,FALSE,"조골재"}</definedName>
    <definedName name="JDFHETHGFJ" localSheetId="22" hidden="1">{#N/A,#N/A,FALSE,"조골재"}</definedName>
    <definedName name="JDFHETHGFJ" localSheetId="24" hidden="1">{#N/A,#N/A,FALSE,"조골재"}</definedName>
    <definedName name="JDFHETHGFJ" localSheetId="28" hidden="1">{#N/A,#N/A,FALSE,"조골재"}</definedName>
    <definedName name="JDFHETHGFJ" localSheetId="14" hidden="1">{#N/A,#N/A,FALSE,"조골재"}</definedName>
    <definedName name="JDFHETHGFJ" hidden="1">{#N/A,#N/A,FALSE,"조골재"}</definedName>
    <definedName name="JDFHFDJDNDHT" localSheetId="12" hidden="1">{#N/A,#N/A,FALSE,"토공2"}</definedName>
    <definedName name="JDFHFDJDNDHT" localSheetId="11" hidden="1">{#N/A,#N/A,FALSE,"토공2"}</definedName>
    <definedName name="JDFHFDJDNDHT" localSheetId="13" hidden="1">{#N/A,#N/A,FALSE,"토공2"}</definedName>
    <definedName name="JDFHFDJDNDHT" localSheetId="16" hidden="1">{#N/A,#N/A,FALSE,"토공2"}</definedName>
    <definedName name="JDFHFDJDNDHT" localSheetId="21" hidden="1">{#N/A,#N/A,FALSE,"토공2"}</definedName>
    <definedName name="JDFHFDJDNDHT" localSheetId="18" hidden="1">{#N/A,#N/A,FALSE,"토공2"}</definedName>
    <definedName name="JDFHFDJDNDHT" localSheetId="19" hidden="1">{#N/A,#N/A,FALSE,"토공2"}</definedName>
    <definedName name="JDFHFDJDNDHT" localSheetId="20" hidden="1">{#N/A,#N/A,FALSE,"토공2"}</definedName>
    <definedName name="JDFHFDJDNDHT" localSheetId="22" hidden="1">{#N/A,#N/A,FALSE,"토공2"}</definedName>
    <definedName name="JDFHFDJDNDHT" localSheetId="24" hidden="1">{#N/A,#N/A,FALSE,"토공2"}</definedName>
    <definedName name="JDFHFDJDNDHT" localSheetId="28" hidden="1">{#N/A,#N/A,FALSE,"토공2"}</definedName>
    <definedName name="JDFHFDJDNDHT" localSheetId="14" hidden="1">{#N/A,#N/A,FALSE,"토공2"}</definedName>
    <definedName name="JDFHFDJDNDHT" hidden="1">{#N/A,#N/A,FALSE,"토공2"}</definedName>
    <definedName name="JDHDFHERHG" localSheetId="12" hidden="1">{#N/A,#N/A,FALSE,"이정표"}</definedName>
    <definedName name="JDHDFHERHG" localSheetId="11" hidden="1">{#N/A,#N/A,FALSE,"이정표"}</definedName>
    <definedName name="JDHDFHERHG" localSheetId="13" hidden="1">{#N/A,#N/A,FALSE,"이정표"}</definedName>
    <definedName name="JDHDFHERHG" localSheetId="16" hidden="1">{#N/A,#N/A,FALSE,"이정표"}</definedName>
    <definedName name="JDHDFHERHG" localSheetId="21" hidden="1">{#N/A,#N/A,FALSE,"이정표"}</definedName>
    <definedName name="JDHDFHERHG" localSheetId="18" hidden="1">{#N/A,#N/A,FALSE,"이정표"}</definedName>
    <definedName name="JDHDFHERHG" localSheetId="19" hidden="1">{#N/A,#N/A,FALSE,"이정표"}</definedName>
    <definedName name="JDHDFHERHG" localSheetId="20" hidden="1">{#N/A,#N/A,FALSE,"이정표"}</definedName>
    <definedName name="JDHDFHERHG" localSheetId="22" hidden="1">{#N/A,#N/A,FALSE,"이정표"}</definedName>
    <definedName name="JDHDFHERHG" localSheetId="24" hidden="1">{#N/A,#N/A,FALSE,"이정표"}</definedName>
    <definedName name="JDHDFHERHG" localSheetId="28" hidden="1">{#N/A,#N/A,FALSE,"이정표"}</definedName>
    <definedName name="JDHDFHERHG" localSheetId="14" hidden="1">{#N/A,#N/A,FALSE,"이정표"}</definedName>
    <definedName name="JDHDFHERHG" hidden="1">{#N/A,#N/A,FALSE,"이정표"}</definedName>
    <definedName name="JDHGEHGFGJRTYJHFG" localSheetId="12" hidden="1">{#N/A,#N/A,FALSE,"구조1"}</definedName>
    <definedName name="JDHGEHGFGJRTYJHFG" localSheetId="11" hidden="1">{#N/A,#N/A,FALSE,"구조1"}</definedName>
    <definedName name="JDHGEHGFGJRTYJHFG" localSheetId="13" hidden="1">{#N/A,#N/A,FALSE,"구조1"}</definedName>
    <definedName name="JDHGEHGFGJRTYJHFG" localSheetId="16" hidden="1">{#N/A,#N/A,FALSE,"구조1"}</definedName>
    <definedName name="JDHGEHGFGJRTYJHFG" localSheetId="21" hidden="1">{#N/A,#N/A,FALSE,"구조1"}</definedName>
    <definedName name="JDHGEHGFGJRTYJHFG" localSheetId="18" hidden="1">{#N/A,#N/A,FALSE,"구조1"}</definedName>
    <definedName name="JDHGEHGFGJRTYJHFG" localSheetId="19" hidden="1">{#N/A,#N/A,FALSE,"구조1"}</definedName>
    <definedName name="JDHGEHGFGJRTYJHFG" localSheetId="20" hidden="1">{#N/A,#N/A,FALSE,"구조1"}</definedName>
    <definedName name="JDHGEHGFGJRTYJHFG" localSheetId="22" hidden="1">{#N/A,#N/A,FALSE,"구조1"}</definedName>
    <definedName name="JDHGEHGFGJRTYJHFG" localSheetId="24" hidden="1">{#N/A,#N/A,FALSE,"구조1"}</definedName>
    <definedName name="JDHGEHGFGJRTYJHFG" localSheetId="28" hidden="1">{#N/A,#N/A,FALSE,"구조1"}</definedName>
    <definedName name="JDHGEHGFGJRTYJHFG" localSheetId="14" hidden="1">{#N/A,#N/A,FALSE,"구조1"}</definedName>
    <definedName name="JDHGEHGFGJRTYJHFG" hidden="1">{#N/A,#N/A,FALSE,"구조1"}</definedName>
    <definedName name="jdhjd" hidden="1">#REF!</definedName>
    <definedName name="jdjdj" hidden="1">#REF!</definedName>
    <definedName name="jdjdjd" hidden="1">#REF!</definedName>
    <definedName name="jdjhdhg" hidden="1">#REF!</definedName>
    <definedName name="jdk" localSheetId="12" hidden="1">{"'Sheet1'!$L$16"}</definedName>
    <definedName name="jdk" localSheetId="11" hidden="1">{"'Sheet1'!$L$16"}</definedName>
    <definedName name="jdk" localSheetId="13" hidden="1">{"'Sheet1'!$L$16"}</definedName>
    <definedName name="jdk" localSheetId="16" hidden="1">{"'Sheet1'!$L$16"}</definedName>
    <definedName name="jdk" localSheetId="21" hidden="1">{"'Sheet1'!$L$16"}</definedName>
    <definedName name="jdk" localSheetId="18" hidden="1">{"'Sheet1'!$L$16"}</definedName>
    <definedName name="jdk" localSheetId="19" hidden="1">{"'Sheet1'!$L$16"}</definedName>
    <definedName name="jdk" localSheetId="20" hidden="1">{"'Sheet1'!$L$16"}</definedName>
    <definedName name="jdk" localSheetId="22" hidden="1">{"'Sheet1'!$L$16"}</definedName>
    <definedName name="jdk" localSheetId="24" hidden="1">{"'Sheet1'!$L$16"}</definedName>
    <definedName name="jdk" localSheetId="28" hidden="1">{"'Sheet1'!$L$16"}</definedName>
    <definedName name="jdk" localSheetId="14" hidden="1">{"'Sheet1'!$L$16"}</definedName>
    <definedName name="jdk" hidden="1">{"'Sheet1'!$L$16"}</definedName>
    <definedName name="JDSBNFJRBJBN">#REF!</definedName>
    <definedName name="jeff" localSheetId="12" hidden="1">{#N/A,#N/A,FALSE,"Expenses";#N/A,#N/A,FALSE,"Expenses"}</definedName>
    <definedName name="jeff" localSheetId="11" hidden="1">{#N/A,#N/A,FALSE,"Expenses";#N/A,#N/A,FALSE,"Expenses"}</definedName>
    <definedName name="jeff" localSheetId="13" hidden="1">{#N/A,#N/A,FALSE,"Expenses";#N/A,#N/A,FALSE,"Expenses"}</definedName>
    <definedName name="jeff" localSheetId="16" hidden="1">{#N/A,#N/A,FALSE,"Expenses";#N/A,#N/A,FALSE,"Expenses"}</definedName>
    <definedName name="jeff" localSheetId="21" hidden="1">{#N/A,#N/A,FALSE,"Expenses";#N/A,#N/A,FALSE,"Expenses"}</definedName>
    <definedName name="jeff" localSheetId="18" hidden="1">{#N/A,#N/A,FALSE,"Expenses";#N/A,#N/A,FALSE,"Expenses"}</definedName>
    <definedName name="jeff" localSheetId="19" hidden="1">{#N/A,#N/A,FALSE,"Expenses";#N/A,#N/A,FALSE,"Expenses"}</definedName>
    <definedName name="jeff" localSheetId="20" hidden="1">{#N/A,#N/A,FALSE,"Expenses";#N/A,#N/A,FALSE,"Expenses"}</definedName>
    <definedName name="jeff" localSheetId="22" hidden="1">{#N/A,#N/A,FALSE,"Expenses";#N/A,#N/A,FALSE,"Expenses"}</definedName>
    <definedName name="jeff" localSheetId="24" hidden="1">{#N/A,#N/A,FALSE,"Expenses";#N/A,#N/A,FALSE,"Expenses"}</definedName>
    <definedName name="jeff" localSheetId="28" hidden="1">{#N/A,#N/A,FALSE,"Expenses";#N/A,#N/A,FALSE,"Expenses"}</definedName>
    <definedName name="jeff" localSheetId="14" hidden="1">{#N/A,#N/A,FALSE,"Expenses";#N/A,#N/A,FALSE,"Expenses"}</definedName>
    <definedName name="jeff" hidden="1">{#N/A,#N/A,FALSE,"Expenses";#N/A,#N/A,FALSE,"Expenses"}</definedName>
    <definedName name="jfdjf" localSheetId="12" hidden="1">{#N/A,#N/A,FALSE,"Chi tiÆt"}</definedName>
    <definedName name="jfdjf" localSheetId="11" hidden="1">{#N/A,#N/A,FALSE,"Chi tiÆt"}</definedName>
    <definedName name="jfdjf" localSheetId="13" hidden="1">{#N/A,#N/A,FALSE,"Chi tiÆt"}</definedName>
    <definedName name="jfdjf" localSheetId="16" hidden="1">{#N/A,#N/A,FALSE,"Chi tiÆt"}</definedName>
    <definedName name="jfdjf" localSheetId="21" hidden="1">{#N/A,#N/A,FALSE,"Chi tiÆt"}</definedName>
    <definedName name="jfdjf" localSheetId="18" hidden="1">{#N/A,#N/A,FALSE,"Chi tiÆt"}</definedName>
    <definedName name="jfdjf" localSheetId="19" hidden="1">{#N/A,#N/A,FALSE,"Chi tiÆt"}</definedName>
    <definedName name="jfdjf" localSheetId="20" hidden="1">{#N/A,#N/A,FALSE,"Chi tiÆt"}</definedName>
    <definedName name="jfdjf" localSheetId="22" hidden="1">{#N/A,#N/A,FALSE,"Chi tiÆt"}</definedName>
    <definedName name="jfdjf" localSheetId="24" hidden="1">{#N/A,#N/A,FALSE,"Chi tiÆt"}</definedName>
    <definedName name="jfdjf" localSheetId="28" hidden="1">{#N/A,#N/A,FALSE,"Chi tiÆt"}</definedName>
    <definedName name="jfdjf" localSheetId="14" hidden="1">{#N/A,#N/A,FALSE,"Chi tiÆt"}</definedName>
    <definedName name="jfdjf" hidden="1">{#N/A,#N/A,FALSE,"Chi tiÆt"}</definedName>
    <definedName name="jfgjfjfj" hidden="1">#REF!</definedName>
    <definedName name="jfgjgfj" hidden="1">#REF!</definedName>
    <definedName name="jfgsdf" localSheetId="12" hidden="1">{"'Sheet1'!$L$16"}</definedName>
    <definedName name="jfgsdf" localSheetId="11" hidden="1">{"'Sheet1'!$L$16"}</definedName>
    <definedName name="jfgsdf" localSheetId="13" hidden="1">{"'Sheet1'!$L$16"}</definedName>
    <definedName name="jfgsdf" localSheetId="16" hidden="1">{"'Sheet1'!$L$16"}</definedName>
    <definedName name="jfgsdf" localSheetId="21" hidden="1">{"'Sheet1'!$L$16"}</definedName>
    <definedName name="jfgsdf" localSheetId="18" hidden="1">{"'Sheet1'!$L$16"}</definedName>
    <definedName name="jfgsdf" localSheetId="19" hidden="1">{"'Sheet1'!$L$16"}</definedName>
    <definedName name="jfgsdf" localSheetId="20" hidden="1">{"'Sheet1'!$L$16"}</definedName>
    <definedName name="jfgsdf" localSheetId="22" hidden="1">{"'Sheet1'!$L$16"}</definedName>
    <definedName name="jfgsdf" localSheetId="24" hidden="1">{"'Sheet1'!$L$16"}</definedName>
    <definedName name="jfgsdf" localSheetId="28" hidden="1">{"'Sheet1'!$L$16"}</definedName>
    <definedName name="jfgsdf" localSheetId="14" hidden="1">{"'Sheet1'!$L$16"}</definedName>
    <definedName name="jfgsdf" hidden="1">{"'Sheet1'!$L$16"}</definedName>
    <definedName name="JF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12" hidden="1">{"'Sheet1'!$L$16"}</definedName>
    <definedName name="JFJFGHG" localSheetId="11" hidden="1">{"'Sheet1'!$L$16"}</definedName>
    <definedName name="JFJFGHG" localSheetId="13" hidden="1">{"'Sheet1'!$L$16"}</definedName>
    <definedName name="JFJFGHG" localSheetId="16" hidden="1">{"'Sheet1'!$L$16"}</definedName>
    <definedName name="JFJFGHG" localSheetId="21" hidden="1">{"'Sheet1'!$L$16"}</definedName>
    <definedName name="JFJFGHG" localSheetId="18" hidden="1">{"'Sheet1'!$L$16"}</definedName>
    <definedName name="JFJFGHG" localSheetId="19" hidden="1">{"'Sheet1'!$L$16"}</definedName>
    <definedName name="JFJFGHG" localSheetId="20" hidden="1">{"'Sheet1'!$L$16"}</definedName>
    <definedName name="JFJFGHG" localSheetId="22" hidden="1">{"'Sheet1'!$L$16"}</definedName>
    <definedName name="JFJFGHG" localSheetId="24" hidden="1">{"'Sheet1'!$L$16"}</definedName>
    <definedName name="JFJFGHG" localSheetId="28" hidden="1">{"'Sheet1'!$L$16"}</definedName>
    <definedName name="JFJFGHG" localSheetId="14" hidden="1">{"'Sheet1'!$L$16"}</definedName>
    <definedName name="JFJFGHG" hidden="1">{"'Sheet1'!$L$16"}</definedName>
    <definedName name="jfjfjfgjf" localSheetId="12" hidden="1">{#N/A,#N/A,FALSE,"Chi tiÆt"}</definedName>
    <definedName name="jfjfjfgjf" localSheetId="11" hidden="1">{#N/A,#N/A,FALSE,"Chi tiÆt"}</definedName>
    <definedName name="jfjfjfgjf" localSheetId="13" hidden="1">{#N/A,#N/A,FALSE,"Chi tiÆt"}</definedName>
    <definedName name="jfjfjfgjf" localSheetId="16" hidden="1">{#N/A,#N/A,FALSE,"Chi tiÆt"}</definedName>
    <definedName name="jfjfjfgjf" localSheetId="21" hidden="1">{#N/A,#N/A,FALSE,"Chi tiÆt"}</definedName>
    <definedName name="jfjfjfgjf" localSheetId="18" hidden="1">{#N/A,#N/A,FALSE,"Chi tiÆt"}</definedName>
    <definedName name="jfjfjfgjf" localSheetId="19" hidden="1">{#N/A,#N/A,FALSE,"Chi tiÆt"}</definedName>
    <definedName name="jfjfjfgjf" localSheetId="20" hidden="1">{#N/A,#N/A,FALSE,"Chi tiÆt"}</definedName>
    <definedName name="jfjfjfgjf" localSheetId="22" hidden="1">{#N/A,#N/A,FALSE,"Chi tiÆt"}</definedName>
    <definedName name="jfjfjfgjf" localSheetId="24" hidden="1">{#N/A,#N/A,FALSE,"Chi tiÆt"}</definedName>
    <definedName name="jfjfjfgjf" localSheetId="28" hidden="1">{#N/A,#N/A,FALSE,"Chi tiÆt"}</definedName>
    <definedName name="jfjfjfgjf" localSheetId="14" hidden="1">{#N/A,#N/A,FALSE,"Chi tiÆt"}</definedName>
    <definedName name="jfjfjfgjf" hidden="1">{#N/A,#N/A,FALSE,"Chi tiÆt"}</definedName>
    <definedName name="JFK" localSheetId="12" hidden="1">{"'Sheet1'!$L$16"}</definedName>
    <definedName name="JFK" localSheetId="11" hidden="1">{"'Sheet1'!$L$16"}</definedName>
    <definedName name="JFK" localSheetId="13" hidden="1">{"'Sheet1'!$L$16"}</definedName>
    <definedName name="JFK" localSheetId="16" hidden="1">{"'Sheet1'!$L$16"}</definedName>
    <definedName name="JFK" localSheetId="21" hidden="1">{"'Sheet1'!$L$16"}</definedName>
    <definedName name="JFK" localSheetId="18" hidden="1">{"'Sheet1'!$L$16"}</definedName>
    <definedName name="JFK" localSheetId="19" hidden="1">{"'Sheet1'!$L$16"}</definedName>
    <definedName name="JFK" localSheetId="20" hidden="1">{"'Sheet1'!$L$16"}</definedName>
    <definedName name="JFK" localSheetId="22" hidden="1">{"'Sheet1'!$L$16"}</definedName>
    <definedName name="JFK" localSheetId="24" hidden="1">{"'Sheet1'!$L$16"}</definedName>
    <definedName name="JFK" localSheetId="28" hidden="1">{"'Sheet1'!$L$16"}</definedName>
    <definedName name="JFK" localSheetId="14" hidden="1">{"'Sheet1'!$L$16"}</definedName>
    <definedName name="JFK" hidden="1">{"'Sheet1'!$L$16"}</definedName>
    <definedName name="jg" hidden="1">#REF!</definedName>
    <definedName name="jggui78" localSheetId="12" hidden="1">{"'Sheet1'!$L$16"}</definedName>
    <definedName name="jggui78" localSheetId="11" hidden="1">{"'Sheet1'!$L$16"}</definedName>
    <definedName name="jggui78" localSheetId="13" hidden="1">{"'Sheet1'!$L$16"}</definedName>
    <definedName name="jggui78" localSheetId="16" hidden="1">{"'Sheet1'!$L$16"}</definedName>
    <definedName name="jggui78" localSheetId="21" hidden="1">{"'Sheet1'!$L$16"}</definedName>
    <definedName name="jggui78" localSheetId="18" hidden="1">{"'Sheet1'!$L$16"}</definedName>
    <definedName name="jggui78" localSheetId="19" hidden="1">{"'Sheet1'!$L$16"}</definedName>
    <definedName name="jggui78" localSheetId="20" hidden="1">{"'Sheet1'!$L$16"}</definedName>
    <definedName name="jggui78" localSheetId="22" hidden="1">{"'Sheet1'!$L$16"}</definedName>
    <definedName name="jggui78" localSheetId="24" hidden="1">{"'Sheet1'!$L$16"}</definedName>
    <definedName name="jggui78" localSheetId="28" hidden="1">{"'Sheet1'!$L$16"}</definedName>
    <definedName name="jggui78" localSheetId="14" hidden="1">{"'Sheet1'!$L$16"}</definedName>
    <definedName name="jggui78" hidden="1">{"'Sheet1'!$L$16"}</definedName>
    <definedName name="JGH" localSheetId="12" hidden="1">{#N/A,#N/A,FALSE,"골재소요량";#N/A,#N/A,FALSE,"골재소요량"}</definedName>
    <definedName name="JGH" localSheetId="11" hidden="1">{#N/A,#N/A,FALSE,"골재소요량";#N/A,#N/A,FALSE,"골재소요량"}</definedName>
    <definedName name="JGH" localSheetId="13" hidden="1">{#N/A,#N/A,FALSE,"골재소요량";#N/A,#N/A,FALSE,"골재소요량"}</definedName>
    <definedName name="JGH" localSheetId="16" hidden="1">{#N/A,#N/A,FALSE,"골재소요량";#N/A,#N/A,FALSE,"골재소요량"}</definedName>
    <definedName name="JGH" localSheetId="21" hidden="1">{#N/A,#N/A,FALSE,"골재소요량";#N/A,#N/A,FALSE,"골재소요량"}</definedName>
    <definedName name="JGH" localSheetId="18" hidden="1">{#N/A,#N/A,FALSE,"골재소요량";#N/A,#N/A,FALSE,"골재소요량"}</definedName>
    <definedName name="JGH" localSheetId="19" hidden="1">{#N/A,#N/A,FALSE,"골재소요량";#N/A,#N/A,FALSE,"골재소요량"}</definedName>
    <definedName name="JGH" localSheetId="20" hidden="1">{#N/A,#N/A,FALSE,"골재소요량";#N/A,#N/A,FALSE,"골재소요량"}</definedName>
    <definedName name="JGH" localSheetId="22" hidden="1">{#N/A,#N/A,FALSE,"골재소요량";#N/A,#N/A,FALSE,"골재소요량"}</definedName>
    <definedName name="JGH" localSheetId="24" hidden="1">{#N/A,#N/A,FALSE,"골재소요량";#N/A,#N/A,FALSE,"골재소요량"}</definedName>
    <definedName name="JGH" localSheetId="28" hidden="1">{#N/A,#N/A,FALSE,"골재소요량";#N/A,#N/A,FALSE,"골재소요량"}</definedName>
    <definedName name="JGH" localSheetId="14" hidden="1">{#N/A,#N/A,FALSE,"골재소요량";#N/A,#N/A,FALSE,"골재소요량"}</definedName>
    <definedName name="JGH" hidden="1">{#N/A,#N/A,FALSE,"골재소요량";#N/A,#N/A,FALSE,"골재소요량"}</definedName>
    <definedName name="JGHJFHJJ" localSheetId="12" hidden="1">{"'Sheet1'!$L$16"}</definedName>
    <definedName name="JGHJFHJJ" localSheetId="11" hidden="1">{"'Sheet1'!$L$16"}</definedName>
    <definedName name="JGHJFHJJ" localSheetId="13" hidden="1">{"'Sheet1'!$L$16"}</definedName>
    <definedName name="JGHJFHJJ" localSheetId="16" hidden="1">{"'Sheet1'!$L$16"}</definedName>
    <definedName name="JGHJFHJJ" localSheetId="21" hidden="1">{"'Sheet1'!$L$16"}</definedName>
    <definedName name="JGHJFHJJ" localSheetId="18" hidden="1">{"'Sheet1'!$L$16"}</definedName>
    <definedName name="JGHJFHJJ" localSheetId="19" hidden="1">{"'Sheet1'!$L$16"}</definedName>
    <definedName name="JGHJFHJJ" localSheetId="20" hidden="1">{"'Sheet1'!$L$16"}</definedName>
    <definedName name="JGHJFHJJ" localSheetId="22" hidden="1">{"'Sheet1'!$L$16"}</definedName>
    <definedName name="JGHJFHJJ" localSheetId="24" hidden="1">{"'Sheet1'!$L$16"}</definedName>
    <definedName name="JGHJFHJJ" localSheetId="28" hidden="1">{"'Sheet1'!$L$16"}</definedName>
    <definedName name="JGHJFHJJ" localSheetId="14" hidden="1">{"'Sheet1'!$L$16"}</definedName>
    <definedName name="JGHJFHJJ" hidden="1">{"'Sheet1'!$L$16"}</definedName>
    <definedName name="jghjgh" hidden="1">#REF!</definedName>
    <definedName name="JGJ" hidden="1">#REF!</definedName>
    <definedName name="jgjff" hidden="1">#REF!</definedName>
    <definedName name="JGJG" localSheetId="12" hidden="1">{#N/A,#N/A,FALSE,"Chi tiÆt"}</definedName>
    <definedName name="JGJG" localSheetId="11" hidden="1">{#N/A,#N/A,FALSE,"Chi tiÆt"}</definedName>
    <definedName name="JGJG" localSheetId="13" hidden="1">{#N/A,#N/A,FALSE,"Chi tiÆt"}</definedName>
    <definedName name="JGJG" localSheetId="16" hidden="1">{#N/A,#N/A,FALSE,"Chi tiÆt"}</definedName>
    <definedName name="JGJG" localSheetId="21" hidden="1">{#N/A,#N/A,FALSE,"Chi tiÆt"}</definedName>
    <definedName name="JGJG" localSheetId="18" hidden="1">{#N/A,#N/A,FALSE,"Chi tiÆt"}</definedName>
    <definedName name="JGJG" localSheetId="19" hidden="1">{#N/A,#N/A,FALSE,"Chi tiÆt"}</definedName>
    <definedName name="JGJG" localSheetId="20" hidden="1">{#N/A,#N/A,FALSE,"Chi tiÆt"}</definedName>
    <definedName name="JGJG" localSheetId="22" hidden="1">{#N/A,#N/A,FALSE,"Chi tiÆt"}</definedName>
    <definedName name="JGJG" localSheetId="24" hidden="1">{#N/A,#N/A,FALSE,"Chi tiÆt"}</definedName>
    <definedName name="JGJG" localSheetId="28" hidden="1">{#N/A,#N/A,FALSE,"Chi tiÆt"}</definedName>
    <definedName name="JGJG" localSheetId="14" hidden="1">{#N/A,#N/A,FALSE,"Chi tiÆt"}</definedName>
    <definedName name="JGJG" hidden="1">{#N/A,#N/A,FALSE,"Chi tiÆt"}</definedName>
    <definedName name="jgjgfjfj" localSheetId="12" hidden="1">{"'Sheet1'!$L$16"}</definedName>
    <definedName name="jgjgfjfj" localSheetId="11" hidden="1">{"'Sheet1'!$L$16"}</definedName>
    <definedName name="jgjgfjfj" localSheetId="13" hidden="1">{"'Sheet1'!$L$16"}</definedName>
    <definedName name="jgjgfjfj" localSheetId="16" hidden="1">{"'Sheet1'!$L$16"}</definedName>
    <definedName name="jgjgfjfj" localSheetId="21" hidden="1">{"'Sheet1'!$L$16"}</definedName>
    <definedName name="jgjgfjfj" localSheetId="18" hidden="1">{"'Sheet1'!$L$16"}</definedName>
    <definedName name="jgjgfjfj" localSheetId="19" hidden="1">{"'Sheet1'!$L$16"}</definedName>
    <definedName name="jgjgfjfj" localSheetId="20" hidden="1">{"'Sheet1'!$L$16"}</definedName>
    <definedName name="jgjgfjfj" localSheetId="22" hidden="1">{"'Sheet1'!$L$16"}</definedName>
    <definedName name="jgjgfjfj" localSheetId="24" hidden="1">{"'Sheet1'!$L$16"}</definedName>
    <definedName name="jgjgfjfj" localSheetId="28" hidden="1">{"'Sheet1'!$L$16"}</definedName>
    <definedName name="jgjgfjfj" localSheetId="14" hidden="1">{"'Sheet1'!$L$16"}</definedName>
    <definedName name="jgjgfjfj" hidden="1">{"'Sheet1'!$L$16"}</definedName>
    <definedName name="jgjgj" hidden="1">#REF!</definedName>
    <definedName name="jgjhjhg" hidden="1">#REF!</definedName>
    <definedName name="jgjkgtklgul" hidden="1">#REF!</definedName>
    <definedName name="JGKGUKF" localSheetId="12" hidden="1">{"'Sheet1'!$L$16"}</definedName>
    <definedName name="JGKGUKF" localSheetId="11" hidden="1">{"'Sheet1'!$L$16"}</definedName>
    <definedName name="JGKGUKF" localSheetId="13" hidden="1">{"'Sheet1'!$L$16"}</definedName>
    <definedName name="JGKGUKF" localSheetId="16" hidden="1">{"'Sheet1'!$L$16"}</definedName>
    <definedName name="JGKGUKF" localSheetId="21" hidden="1">{"'Sheet1'!$L$16"}</definedName>
    <definedName name="JGKGUKF" localSheetId="18" hidden="1">{"'Sheet1'!$L$16"}</definedName>
    <definedName name="JGKGUKF" localSheetId="19" hidden="1">{"'Sheet1'!$L$16"}</definedName>
    <definedName name="JGKGUKF" localSheetId="20" hidden="1">{"'Sheet1'!$L$16"}</definedName>
    <definedName name="JGKGUKF" localSheetId="22" hidden="1">{"'Sheet1'!$L$16"}</definedName>
    <definedName name="JGKGUKF" localSheetId="24" hidden="1">{"'Sheet1'!$L$16"}</definedName>
    <definedName name="JGKGUKF" localSheetId="28" hidden="1">{"'Sheet1'!$L$16"}</definedName>
    <definedName name="JGKGUKF" localSheetId="14" hidden="1">{"'Sheet1'!$L$16"}</definedName>
    <definedName name="JGKGUKF" hidden="1">{"'Sheet1'!$L$16"}</definedName>
    <definedName name="jgt" localSheetId="12" hidden="1">{"'Break down'!$A$4"}</definedName>
    <definedName name="jgt" localSheetId="11" hidden="1">{"'Break down'!$A$4"}</definedName>
    <definedName name="jgt" localSheetId="13" hidden="1">{"'Break down'!$A$4"}</definedName>
    <definedName name="jgt" localSheetId="16" hidden="1">{"'Break down'!$A$4"}</definedName>
    <definedName name="jgt" localSheetId="21" hidden="1">{"'Break down'!$A$4"}</definedName>
    <definedName name="jgt" localSheetId="18" hidden="1">{"'Break down'!$A$4"}</definedName>
    <definedName name="jgt" localSheetId="19" hidden="1">{"'Break down'!$A$4"}</definedName>
    <definedName name="jgt" localSheetId="20" hidden="1">{"'Break down'!$A$4"}</definedName>
    <definedName name="jgt" localSheetId="22" hidden="1">{"'Break down'!$A$4"}</definedName>
    <definedName name="jgt" localSheetId="24" hidden="1">{"'Break down'!$A$4"}</definedName>
    <definedName name="jgt" localSheetId="28" hidden="1">{"'Break down'!$A$4"}</definedName>
    <definedName name="jgt" localSheetId="14" hidden="1">{"'Break down'!$A$4"}</definedName>
    <definedName name="jgt" hidden="1">{"'Break down'!$A$4"}</definedName>
    <definedName name="jgtjdt" localSheetId="12" hidden="1">{"'Sheet1'!$L$16"}</definedName>
    <definedName name="jgtjdt" localSheetId="11" hidden="1">{"'Sheet1'!$L$16"}</definedName>
    <definedName name="jgtjdt" localSheetId="13" hidden="1">{"'Sheet1'!$L$16"}</definedName>
    <definedName name="jgtjdt" localSheetId="16" hidden="1">{"'Sheet1'!$L$16"}</definedName>
    <definedName name="jgtjdt" localSheetId="21" hidden="1">{"'Sheet1'!$L$16"}</definedName>
    <definedName name="jgtjdt" localSheetId="18" hidden="1">{"'Sheet1'!$L$16"}</definedName>
    <definedName name="jgtjdt" localSheetId="19" hidden="1">{"'Sheet1'!$L$16"}</definedName>
    <definedName name="jgtjdt" localSheetId="20" hidden="1">{"'Sheet1'!$L$16"}</definedName>
    <definedName name="jgtjdt" localSheetId="22" hidden="1">{"'Sheet1'!$L$16"}</definedName>
    <definedName name="jgtjdt" localSheetId="24" hidden="1">{"'Sheet1'!$L$16"}</definedName>
    <definedName name="jgtjdt" localSheetId="28" hidden="1">{"'Sheet1'!$L$16"}</definedName>
    <definedName name="jgtjdt" localSheetId="14" hidden="1">{"'Sheet1'!$L$16"}</definedName>
    <definedName name="jgtjdt" hidden="1">{"'Sheet1'!$L$16"}</definedName>
    <definedName name="JGUGƯ" localSheetId="12" hidden="1">{#N/A,#N/A,FALSE,"特殊室（ＢＱ表）"}</definedName>
    <definedName name="JGUGƯ" localSheetId="11" hidden="1">{#N/A,#N/A,FALSE,"特殊室（ＢＱ表）"}</definedName>
    <definedName name="JGUGƯ" localSheetId="13" hidden="1">{#N/A,#N/A,FALSE,"特殊室（ＢＱ表）"}</definedName>
    <definedName name="JGUGƯ" localSheetId="16" hidden="1">{#N/A,#N/A,FALSE,"特殊室（ＢＱ表）"}</definedName>
    <definedName name="JGUGƯ" localSheetId="21" hidden="1">{#N/A,#N/A,FALSE,"特殊室（ＢＱ表）"}</definedName>
    <definedName name="JGUGƯ" localSheetId="18" hidden="1">{#N/A,#N/A,FALSE,"特殊室（ＢＱ表）"}</definedName>
    <definedName name="JGUGƯ" localSheetId="19" hidden="1">{#N/A,#N/A,FALSE,"特殊室（ＢＱ表）"}</definedName>
    <definedName name="JGUGƯ" localSheetId="20" hidden="1">{#N/A,#N/A,FALSE,"特殊室（ＢＱ表）"}</definedName>
    <definedName name="JGUGƯ" localSheetId="22" hidden="1">{#N/A,#N/A,FALSE,"特殊室（ＢＱ表）"}</definedName>
    <definedName name="JGUGƯ" localSheetId="24" hidden="1">{#N/A,#N/A,FALSE,"特殊室（ＢＱ表）"}</definedName>
    <definedName name="JGUGƯ" localSheetId="28" hidden="1">{#N/A,#N/A,FALSE,"特殊室（ＢＱ表）"}</definedName>
    <definedName name="JGUGƯ" localSheetId="14" hidden="1">{#N/A,#N/A,FALSE,"特殊室（ＢＱ表）"}</definedName>
    <definedName name="JGUGƯ" hidden="1">{#N/A,#N/A,FALSE,"特殊室（ＢＱ表）"}</definedName>
    <definedName name="jguy" localSheetId="12" hidden="1">{#N/A,#N/A,FALSE,"Chi tiÆt"}</definedName>
    <definedName name="jguy" localSheetId="11" hidden="1">{#N/A,#N/A,FALSE,"Chi tiÆt"}</definedName>
    <definedName name="jguy" localSheetId="13" hidden="1">{#N/A,#N/A,FALSE,"Chi tiÆt"}</definedName>
    <definedName name="jguy" localSheetId="16" hidden="1">{#N/A,#N/A,FALSE,"Chi tiÆt"}</definedName>
    <definedName name="jguy" localSheetId="21" hidden="1">{#N/A,#N/A,FALSE,"Chi tiÆt"}</definedName>
    <definedName name="jguy" localSheetId="18" hidden="1">{#N/A,#N/A,FALSE,"Chi tiÆt"}</definedName>
    <definedName name="jguy" localSheetId="19" hidden="1">{#N/A,#N/A,FALSE,"Chi tiÆt"}</definedName>
    <definedName name="jguy" localSheetId="20" hidden="1">{#N/A,#N/A,FALSE,"Chi tiÆt"}</definedName>
    <definedName name="jguy" localSheetId="22" hidden="1">{#N/A,#N/A,FALSE,"Chi tiÆt"}</definedName>
    <definedName name="jguy" localSheetId="24" hidden="1">{#N/A,#N/A,FALSE,"Chi tiÆt"}</definedName>
    <definedName name="jguy" localSheetId="28" hidden="1">{#N/A,#N/A,FALSE,"Chi tiÆt"}</definedName>
    <definedName name="jguy" localSheetId="14" hidden="1">{#N/A,#N/A,FALSE,"Chi tiÆt"}</definedName>
    <definedName name="jguy" hidden="1">{#N/A,#N/A,FALSE,"Chi tiÆt"}</definedName>
    <definedName name="jgyh" localSheetId="12" hidden="1">{"'Sheet1'!$L$16"}</definedName>
    <definedName name="jgyh" localSheetId="11" hidden="1">{"'Sheet1'!$L$16"}</definedName>
    <definedName name="jgyh" localSheetId="13" hidden="1">{"'Sheet1'!$L$16"}</definedName>
    <definedName name="jgyh" localSheetId="16" hidden="1">{"'Sheet1'!$L$16"}</definedName>
    <definedName name="jgyh" localSheetId="21" hidden="1">{"'Sheet1'!$L$16"}</definedName>
    <definedName name="jgyh" localSheetId="18" hidden="1">{"'Sheet1'!$L$16"}</definedName>
    <definedName name="jgyh" localSheetId="19" hidden="1">{"'Sheet1'!$L$16"}</definedName>
    <definedName name="jgyh" localSheetId="20" hidden="1">{"'Sheet1'!$L$16"}</definedName>
    <definedName name="jgyh" localSheetId="22" hidden="1">{"'Sheet1'!$L$16"}</definedName>
    <definedName name="jgyh" localSheetId="24" hidden="1">{"'Sheet1'!$L$16"}</definedName>
    <definedName name="jgyh" localSheetId="28" hidden="1">{"'Sheet1'!$L$16"}</definedName>
    <definedName name="jgyh" localSheetId="14" hidden="1">{"'Sheet1'!$L$16"}</definedName>
    <definedName name="jgyh" hidden="1">{"'Sheet1'!$L$16"}</definedName>
    <definedName name="jh" localSheetId="12" hidden="1">{"'Sheet1'!$L$16"}</definedName>
    <definedName name="jh" localSheetId="11" hidden="1">{"'Sheet1'!$L$16"}</definedName>
    <definedName name="jh" localSheetId="13" hidden="1">{"'Sheet1'!$L$16"}</definedName>
    <definedName name="jh" localSheetId="16" hidden="1">{"'Sheet1'!$L$16"}</definedName>
    <definedName name="jh" localSheetId="21" hidden="1">{"'Sheet1'!$L$16"}</definedName>
    <definedName name="jh" localSheetId="18" hidden="1">{"'Sheet1'!$L$16"}</definedName>
    <definedName name="jh" localSheetId="19" hidden="1">{"'Sheet1'!$L$16"}</definedName>
    <definedName name="jh" localSheetId="20" hidden="1">{"'Sheet1'!$L$16"}</definedName>
    <definedName name="jh" localSheetId="22" hidden="1">{"'Sheet1'!$L$16"}</definedName>
    <definedName name="jh" localSheetId="24" hidden="1">{"'Sheet1'!$L$16"}</definedName>
    <definedName name="jh" localSheetId="28" hidden="1">{"'Sheet1'!$L$16"}</definedName>
    <definedName name="jh" localSheetId="14" hidden="1">{"'Sheet1'!$L$16"}</definedName>
    <definedName name="jh" hidden="1">{"'Sheet1'!$L$16"}</definedName>
    <definedName name="jhakjhskjd" localSheetId="12" hidden="1">{0,0,0,0;0,0,TRUE,0;0,#N/A,FALSE,0;0,#N/A,FALSE,0;0,#N/A,FALSE,0;0,#N/A,FALSE,0;0,#N/A,FALSE,0}</definedName>
    <definedName name="jhakjhskjd" localSheetId="11" hidden="1">{0,0,0,0;0,0,TRUE,0;0,#N/A,FALSE,0;0,#N/A,FALSE,0;0,#N/A,FALSE,0;0,#N/A,FALSE,0;0,#N/A,FALSE,0}</definedName>
    <definedName name="jhakjhskjd" localSheetId="13" hidden="1">{0,0,0,0;0,0,TRUE,0;0,#N/A,FALSE,0;0,#N/A,FALSE,0;0,#N/A,FALSE,0;0,#N/A,FALSE,0;0,#N/A,FALSE,0}</definedName>
    <definedName name="jhakjhskjd" localSheetId="16" hidden="1">{0,0,0,0;0,0,TRUE,0;0,#N/A,FALSE,0;0,#N/A,FALSE,0;0,#N/A,FALSE,0;0,#N/A,FALSE,0;0,#N/A,FALSE,0}</definedName>
    <definedName name="jhakjhskjd" localSheetId="21" hidden="1">{0,0,0,0;0,0,TRUE,0;0,#N/A,FALSE,0;0,#N/A,FALSE,0;0,#N/A,FALSE,0;0,#N/A,FALSE,0;0,#N/A,FALSE,0}</definedName>
    <definedName name="jhakjhskjd" localSheetId="18" hidden="1">{0,0,0,0;0,0,TRUE,0;0,#N/A,FALSE,0;0,#N/A,FALSE,0;0,#N/A,FALSE,0;0,#N/A,FALSE,0;0,#N/A,FALSE,0}</definedName>
    <definedName name="jhakjhskjd" localSheetId="19" hidden="1">{0,0,0,0;0,0,TRUE,0;0,#N/A,FALSE,0;0,#N/A,FALSE,0;0,#N/A,FALSE,0;0,#N/A,FALSE,0;0,#N/A,FALSE,0}</definedName>
    <definedName name="jhakjhskjd" localSheetId="20" hidden="1">{0,0,0,0;0,0,TRUE,0;0,#N/A,FALSE,0;0,#N/A,FALSE,0;0,#N/A,FALSE,0;0,#N/A,FALSE,0;0,#N/A,FALSE,0}</definedName>
    <definedName name="jhakjhskjd" localSheetId="22" hidden="1">{0,0,0,0;0,0,TRUE,0;0,#N/A,FALSE,0;0,#N/A,FALSE,0;0,#N/A,FALSE,0;0,#N/A,FALSE,0;0,#N/A,FALSE,0}</definedName>
    <definedName name="jhakjhskjd" localSheetId="24" hidden="1">{0,0,0,0;0,0,TRUE,0;0,#N/A,FALSE,0;0,#N/A,FALSE,0;0,#N/A,FALSE,0;0,#N/A,FALSE,0;0,#N/A,FALSE,0}</definedName>
    <definedName name="jhakjhskjd" localSheetId="28" hidden="1">{0,0,0,0;0,0,TRUE,0;0,#N/A,FALSE,0;0,#N/A,FALSE,0;0,#N/A,FALSE,0;0,#N/A,FALSE,0;0,#N/A,FALSE,0}</definedName>
    <definedName name="jhakjhskjd" localSheetId="14" hidden="1">{0,0,0,0;0,0,TRUE,0;0,#N/A,FALSE,0;0,#N/A,FALSE,0;0,#N/A,FALSE,0;0,#N/A,FALSE,0;0,#N/A,FALSE,0}</definedName>
    <definedName name="jhakjhskjd" hidden="1">{0,0,0,0;0,0,TRUE,0;0,#N/A,FALSE,0;0,#N/A,FALSE,0;0,#N/A,FALSE,0;0,#N/A,FALSE,0;0,#N/A,FALSE,0}</definedName>
    <definedName name="jhbkj" localSheetId="12" hidden="1">{#N/A,#N/A,FALSE,"Chi tiÆt"}</definedName>
    <definedName name="jhbkj" localSheetId="11" hidden="1">{#N/A,#N/A,FALSE,"Chi tiÆt"}</definedName>
    <definedName name="jhbkj" localSheetId="13" hidden="1">{#N/A,#N/A,FALSE,"Chi tiÆt"}</definedName>
    <definedName name="jhbkj" localSheetId="16" hidden="1">{#N/A,#N/A,FALSE,"Chi tiÆt"}</definedName>
    <definedName name="jhbkj" localSheetId="21" hidden="1">{#N/A,#N/A,FALSE,"Chi tiÆt"}</definedName>
    <definedName name="jhbkj" localSheetId="18" hidden="1">{#N/A,#N/A,FALSE,"Chi tiÆt"}</definedName>
    <definedName name="jhbkj" localSheetId="19" hidden="1">{#N/A,#N/A,FALSE,"Chi tiÆt"}</definedName>
    <definedName name="jhbkj" localSheetId="20" hidden="1">{#N/A,#N/A,FALSE,"Chi tiÆt"}</definedName>
    <definedName name="jhbkj" localSheetId="22" hidden="1">{#N/A,#N/A,FALSE,"Chi tiÆt"}</definedName>
    <definedName name="jhbkj" localSheetId="24" hidden="1">{#N/A,#N/A,FALSE,"Chi tiÆt"}</definedName>
    <definedName name="jhbkj" localSheetId="28" hidden="1">{#N/A,#N/A,FALSE,"Chi tiÆt"}</definedName>
    <definedName name="jhbkj" localSheetId="14" hidden="1">{#N/A,#N/A,FALSE,"Chi tiÆt"}</definedName>
    <definedName name="jhbkj" hidden="1">{#N/A,#N/A,FALSE,"Chi tiÆt"}</definedName>
    <definedName name="jhdff" localSheetId="12" hidden="1">{"'Sheet1'!$L$16"}</definedName>
    <definedName name="jhdff" localSheetId="11" hidden="1">{"'Sheet1'!$L$16"}</definedName>
    <definedName name="jhdff" localSheetId="13" hidden="1">{"'Sheet1'!$L$16"}</definedName>
    <definedName name="jhdff" localSheetId="16" hidden="1">{"'Sheet1'!$L$16"}</definedName>
    <definedName name="jhdff" localSheetId="21" hidden="1">{"'Sheet1'!$L$16"}</definedName>
    <definedName name="jhdff" localSheetId="18" hidden="1">{"'Sheet1'!$L$16"}</definedName>
    <definedName name="jhdff" localSheetId="19" hidden="1">{"'Sheet1'!$L$16"}</definedName>
    <definedName name="jhdff" localSheetId="20" hidden="1">{"'Sheet1'!$L$16"}</definedName>
    <definedName name="jhdff" localSheetId="22" hidden="1">{"'Sheet1'!$L$16"}</definedName>
    <definedName name="jhdff" localSheetId="24" hidden="1">{"'Sheet1'!$L$16"}</definedName>
    <definedName name="jhdff" localSheetId="28" hidden="1">{"'Sheet1'!$L$16"}</definedName>
    <definedName name="jhdff" localSheetId="14" hidden="1">{"'Sheet1'!$L$16"}</definedName>
    <definedName name="jhdff" hidden="1">{"'Sheet1'!$L$16"}</definedName>
    <definedName name="jhfdgy" localSheetId="12" hidden="1">{"'Sheet1'!$L$16"}</definedName>
    <definedName name="jhfdgy" localSheetId="11" hidden="1">{"'Sheet1'!$L$16"}</definedName>
    <definedName name="jhfdgy" localSheetId="13" hidden="1">{"'Sheet1'!$L$16"}</definedName>
    <definedName name="jhfdgy" localSheetId="16" hidden="1">{"'Sheet1'!$L$16"}</definedName>
    <definedName name="jhfdgy" localSheetId="21" hidden="1">{"'Sheet1'!$L$16"}</definedName>
    <definedName name="jhfdgy" localSheetId="18" hidden="1">{"'Sheet1'!$L$16"}</definedName>
    <definedName name="jhfdgy" localSheetId="19" hidden="1">{"'Sheet1'!$L$16"}</definedName>
    <definedName name="jhfdgy" localSheetId="20" hidden="1">{"'Sheet1'!$L$16"}</definedName>
    <definedName name="jhfdgy" localSheetId="22" hidden="1">{"'Sheet1'!$L$16"}</definedName>
    <definedName name="jhfdgy" localSheetId="24" hidden="1">{"'Sheet1'!$L$16"}</definedName>
    <definedName name="jhfdgy" localSheetId="28" hidden="1">{"'Sheet1'!$L$16"}</definedName>
    <definedName name="jhfdgy" localSheetId="14" hidden="1">{"'Sheet1'!$L$16"}</definedName>
    <definedName name="jhfdgy" hidden="1">{"'Sheet1'!$L$16"}</definedName>
    <definedName name="jhfgj" localSheetId="12" hidden="1">{"'Sheet1'!$L$16"}</definedName>
    <definedName name="jhfgj" localSheetId="11" hidden="1">{"'Sheet1'!$L$16"}</definedName>
    <definedName name="jhfgj" localSheetId="13" hidden="1">{"'Sheet1'!$L$16"}</definedName>
    <definedName name="jhfgj" localSheetId="16" hidden="1">{"'Sheet1'!$L$16"}</definedName>
    <definedName name="jhfgj" localSheetId="21" hidden="1">{"'Sheet1'!$L$16"}</definedName>
    <definedName name="jhfgj" localSheetId="18" hidden="1">{"'Sheet1'!$L$16"}</definedName>
    <definedName name="jhfgj" localSheetId="19" hidden="1">{"'Sheet1'!$L$16"}</definedName>
    <definedName name="jhfgj" localSheetId="20" hidden="1">{"'Sheet1'!$L$16"}</definedName>
    <definedName name="jhfgj" localSheetId="22" hidden="1">{"'Sheet1'!$L$16"}</definedName>
    <definedName name="jhfgj" localSheetId="24" hidden="1">{"'Sheet1'!$L$16"}</definedName>
    <definedName name="jhfgj" localSheetId="28" hidden="1">{"'Sheet1'!$L$16"}</definedName>
    <definedName name="jhfgj" localSheetId="14" hidden="1">{"'Sheet1'!$L$16"}</definedName>
    <definedName name="jhfgj" hidden="1">{"'Sheet1'!$L$16"}</definedName>
    <definedName name="JHG"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ghjj" hidden="1">#REF!</definedName>
    <definedName name="JHG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J" localSheetId="12" hidden="1">{#N/A,#N/A,FALSE,"운반시간"}</definedName>
    <definedName name="JHGJ" localSheetId="11" hidden="1">{#N/A,#N/A,FALSE,"운반시간"}</definedName>
    <definedName name="JHGJ" localSheetId="13" hidden="1">{#N/A,#N/A,FALSE,"운반시간"}</definedName>
    <definedName name="JHGJ" localSheetId="16" hidden="1">{#N/A,#N/A,FALSE,"운반시간"}</definedName>
    <definedName name="JHGJ" localSheetId="21" hidden="1">{#N/A,#N/A,FALSE,"운반시간"}</definedName>
    <definedName name="JHGJ" localSheetId="18" hidden="1">{#N/A,#N/A,FALSE,"운반시간"}</definedName>
    <definedName name="JHGJ" localSheetId="19" hidden="1">{#N/A,#N/A,FALSE,"운반시간"}</definedName>
    <definedName name="JHGJ" localSheetId="20" hidden="1">{#N/A,#N/A,FALSE,"운반시간"}</definedName>
    <definedName name="JHGJ" localSheetId="22" hidden="1">{#N/A,#N/A,FALSE,"운반시간"}</definedName>
    <definedName name="JHGJ" localSheetId="24" hidden="1">{#N/A,#N/A,FALSE,"운반시간"}</definedName>
    <definedName name="JHGJ" localSheetId="28" hidden="1">{#N/A,#N/A,FALSE,"운반시간"}</definedName>
    <definedName name="JHGJ" localSheetId="14" hidden="1">{#N/A,#N/A,FALSE,"운반시간"}</definedName>
    <definedName name="JHGJ" hidden="1">{#N/A,#N/A,FALSE,"운반시간"}</definedName>
    <definedName name="jhgjgh" hidden="1">#REF!</definedName>
    <definedName name="jhgrhipwedhgfo3q4kmrf" localSheetId="12" hidden="1">{#N/A,#N/A,FALSE,"OffAdvance";#N/A,#N/A,FALSE,"OffExpRprt";#N/A,#N/A,FALSE,"Entertmnt";#N/A,#N/A,FALSE,"Promotion";#N/A,#N/A,FALSE,"Travelling"}</definedName>
    <definedName name="jhgrhipwedhgfo3q4kmrf" localSheetId="11" hidden="1">{#N/A,#N/A,FALSE,"OffAdvance";#N/A,#N/A,FALSE,"OffExpRprt";#N/A,#N/A,FALSE,"Entertmnt";#N/A,#N/A,FALSE,"Promotion";#N/A,#N/A,FALSE,"Travelling"}</definedName>
    <definedName name="jhgrhipwedhgfo3q4kmrf" localSheetId="13" hidden="1">{#N/A,#N/A,FALSE,"OffAdvance";#N/A,#N/A,FALSE,"OffExpRprt";#N/A,#N/A,FALSE,"Entertmnt";#N/A,#N/A,FALSE,"Promotion";#N/A,#N/A,FALSE,"Travelling"}</definedName>
    <definedName name="jhgrhipwedhgfo3q4kmrf" localSheetId="16" hidden="1">{#N/A,#N/A,FALSE,"OffAdvance";#N/A,#N/A,FALSE,"OffExpRprt";#N/A,#N/A,FALSE,"Entertmnt";#N/A,#N/A,FALSE,"Promotion";#N/A,#N/A,FALSE,"Travelling"}</definedName>
    <definedName name="jhgrhipwedhgfo3q4kmrf" localSheetId="21" hidden="1">{#N/A,#N/A,FALSE,"OffAdvance";#N/A,#N/A,FALSE,"OffExpRprt";#N/A,#N/A,FALSE,"Entertmnt";#N/A,#N/A,FALSE,"Promotion";#N/A,#N/A,FALSE,"Travelling"}</definedName>
    <definedName name="jhgrhipwedhgfo3q4kmrf" localSheetId="18" hidden="1">{#N/A,#N/A,FALSE,"OffAdvance";#N/A,#N/A,FALSE,"OffExpRprt";#N/A,#N/A,FALSE,"Entertmnt";#N/A,#N/A,FALSE,"Promotion";#N/A,#N/A,FALSE,"Travelling"}</definedName>
    <definedName name="jhgrhipwedhgfo3q4kmrf" localSheetId="19" hidden="1">{#N/A,#N/A,FALSE,"OffAdvance";#N/A,#N/A,FALSE,"OffExpRprt";#N/A,#N/A,FALSE,"Entertmnt";#N/A,#N/A,FALSE,"Promotion";#N/A,#N/A,FALSE,"Travelling"}</definedName>
    <definedName name="jhgrhipwedhgfo3q4kmrf" localSheetId="20" hidden="1">{#N/A,#N/A,FALSE,"OffAdvance";#N/A,#N/A,FALSE,"OffExpRprt";#N/A,#N/A,FALSE,"Entertmnt";#N/A,#N/A,FALSE,"Promotion";#N/A,#N/A,FALSE,"Travelling"}</definedName>
    <definedName name="jhgrhipwedhgfo3q4kmrf" localSheetId="22" hidden="1">{#N/A,#N/A,FALSE,"OffAdvance";#N/A,#N/A,FALSE,"OffExpRprt";#N/A,#N/A,FALSE,"Entertmnt";#N/A,#N/A,FALSE,"Promotion";#N/A,#N/A,FALSE,"Travelling"}</definedName>
    <definedName name="jhgrhipwedhgfo3q4kmrf" localSheetId="24" hidden="1">{#N/A,#N/A,FALSE,"OffAdvance";#N/A,#N/A,FALSE,"OffExpRprt";#N/A,#N/A,FALSE,"Entertmnt";#N/A,#N/A,FALSE,"Promotion";#N/A,#N/A,FALSE,"Travelling"}</definedName>
    <definedName name="jhgrhipwedhgfo3q4kmrf" localSheetId="28" hidden="1">{#N/A,#N/A,FALSE,"OffAdvance";#N/A,#N/A,FALSE,"OffExpRprt";#N/A,#N/A,FALSE,"Entertmnt";#N/A,#N/A,FALSE,"Promotion";#N/A,#N/A,FALSE,"Travelling"}</definedName>
    <definedName name="jhgrhipwedhgfo3q4kmrf" localSheetId="14" hidden="1">{#N/A,#N/A,FALSE,"OffAdvance";#N/A,#N/A,FALSE,"OffExpRprt";#N/A,#N/A,FALSE,"Entertmnt";#N/A,#N/A,FALSE,"Promotion";#N/A,#N/A,FALSE,"Travelling"}</definedName>
    <definedName name="jhgrhipwedhgfo3q4kmrf" hidden="1">{#N/A,#N/A,FALSE,"OffAdvance";#N/A,#N/A,FALSE,"OffExpRprt";#N/A,#N/A,FALSE,"Entertmnt";#N/A,#N/A,FALSE,"Promotion";#N/A,#N/A,FALSE,"Travelling"}</definedName>
    <definedName name="jhhhh" localSheetId="12" hidden="1">{#N/A,#N/A,FALSE,"CCTV"}</definedName>
    <definedName name="jhhhh" localSheetId="11" hidden="1">{#N/A,#N/A,FALSE,"CCTV"}</definedName>
    <definedName name="jhhhh" localSheetId="13" hidden="1">{#N/A,#N/A,FALSE,"CCTV"}</definedName>
    <definedName name="jhhhh" localSheetId="16" hidden="1">{#N/A,#N/A,FALSE,"CCTV"}</definedName>
    <definedName name="jhhhh" localSheetId="21" hidden="1">{#N/A,#N/A,FALSE,"CCTV"}</definedName>
    <definedName name="jhhhh" localSheetId="18" hidden="1">{#N/A,#N/A,FALSE,"CCTV"}</definedName>
    <definedName name="jhhhh" localSheetId="19" hidden="1">{#N/A,#N/A,FALSE,"CCTV"}</definedName>
    <definedName name="jhhhh" localSheetId="20" hidden="1">{#N/A,#N/A,FALSE,"CCTV"}</definedName>
    <definedName name="jhhhh" localSheetId="22" hidden="1">{#N/A,#N/A,FALSE,"CCTV"}</definedName>
    <definedName name="jhhhh" localSheetId="24" hidden="1">{#N/A,#N/A,FALSE,"CCTV"}</definedName>
    <definedName name="jhhhh" localSheetId="28" hidden="1">{#N/A,#N/A,FALSE,"CCTV"}</definedName>
    <definedName name="jhhhh" localSheetId="14" hidden="1">{#N/A,#N/A,FALSE,"CCTV"}</definedName>
    <definedName name="jhhhh" hidden="1">{#N/A,#N/A,FALSE,"CCTV"}</definedName>
    <definedName name="JHJ" localSheetId="12" hidden="1">{"'Sheet1'!$L$16"}</definedName>
    <definedName name="JHJ" localSheetId="11" hidden="1">{"'Sheet1'!$L$16"}</definedName>
    <definedName name="JHJ" localSheetId="13" hidden="1">{"'Sheet1'!$L$16"}</definedName>
    <definedName name="JHJ" localSheetId="16" hidden="1">{"'Sheet1'!$L$16"}</definedName>
    <definedName name="JHJ" localSheetId="21" hidden="1">{"'Sheet1'!$L$16"}</definedName>
    <definedName name="JHJ" localSheetId="18" hidden="1">{"'Sheet1'!$L$16"}</definedName>
    <definedName name="JHJ" localSheetId="19" hidden="1">{"'Sheet1'!$L$16"}</definedName>
    <definedName name="JHJ" localSheetId="20" hidden="1">{"'Sheet1'!$L$16"}</definedName>
    <definedName name="JHJ" localSheetId="22" hidden="1">{"'Sheet1'!$L$16"}</definedName>
    <definedName name="JHJ" localSheetId="24" hidden="1">{"'Sheet1'!$L$16"}</definedName>
    <definedName name="JHJ" localSheetId="28" hidden="1">{"'Sheet1'!$L$16"}</definedName>
    <definedName name="JHJ" localSheetId="14" hidden="1">{"'Sheet1'!$L$16"}</definedName>
    <definedName name="JHJ" hidden="1">{"'Sheet1'!$L$16"}</definedName>
    <definedName name="jhjg" localSheetId="12" hidden="1">{#N/A,#N/A,FALSE,"조골재"}</definedName>
    <definedName name="jhjg" localSheetId="11" hidden="1">{#N/A,#N/A,FALSE,"조골재"}</definedName>
    <definedName name="jhjg" localSheetId="13" hidden="1">{#N/A,#N/A,FALSE,"조골재"}</definedName>
    <definedName name="jhjg" localSheetId="16" hidden="1">{#N/A,#N/A,FALSE,"조골재"}</definedName>
    <definedName name="jhjg" localSheetId="21" hidden="1">{#N/A,#N/A,FALSE,"조골재"}</definedName>
    <definedName name="jhjg" localSheetId="18" hidden="1">{#N/A,#N/A,FALSE,"조골재"}</definedName>
    <definedName name="jhjg" localSheetId="19" hidden="1">{#N/A,#N/A,FALSE,"조골재"}</definedName>
    <definedName name="jhjg" localSheetId="20" hidden="1">{#N/A,#N/A,FALSE,"조골재"}</definedName>
    <definedName name="jhjg" localSheetId="22" hidden="1">{#N/A,#N/A,FALSE,"조골재"}</definedName>
    <definedName name="jhjg" localSheetId="24" hidden="1">{#N/A,#N/A,FALSE,"조골재"}</definedName>
    <definedName name="jhjg" localSheetId="28" hidden="1">{#N/A,#N/A,FALSE,"조골재"}</definedName>
    <definedName name="jhjg" localSheetId="14" hidden="1">{#N/A,#N/A,FALSE,"조골재"}</definedName>
    <definedName name="jhjg" hidden="1">{#N/A,#N/A,FALSE,"조골재"}</definedName>
    <definedName name="jhjgghj" hidden="1">#REF!</definedName>
    <definedName name="jhjh" localSheetId="12" hidden="1">{#N/A,#N/A,FALSE,"표지목차"}</definedName>
    <definedName name="jhjh" localSheetId="11" hidden="1">{#N/A,#N/A,FALSE,"표지목차"}</definedName>
    <definedName name="jhjh" localSheetId="13" hidden="1">{#N/A,#N/A,FALSE,"표지목차"}</definedName>
    <definedName name="jhjh" localSheetId="16" hidden="1">{#N/A,#N/A,FALSE,"표지목차"}</definedName>
    <definedName name="jhjh" localSheetId="21" hidden="1">{#N/A,#N/A,FALSE,"표지목차"}</definedName>
    <definedName name="jhjh" localSheetId="18" hidden="1">{#N/A,#N/A,FALSE,"표지목차"}</definedName>
    <definedName name="jhjh" localSheetId="19" hidden="1">{#N/A,#N/A,FALSE,"표지목차"}</definedName>
    <definedName name="jhjh" localSheetId="20" hidden="1">{#N/A,#N/A,FALSE,"표지목차"}</definedName>
    <definedName name="jhjh" localSheetId="22" hidden="1">{#N/A,#N/A,FALSE,"표지목차"}</definedName>
    <definedName name="jhjh" localSheetId="24" hidden="1">{#N/A,#N/A,FALSE,"표지목차"}</definedName>
    <definedName name="jhjh" localSheetId="28" hidden="1">{#N/A,#N/A,FALSE,"표지목차"}</definedName>
    <definedName name="jhjh" localSheetId="14" hidden="1">{#N/A,#N/A,FALSE,"표지목차"}</definedName>
    <definedName name="jhjh" hidden="1">{#N/A,#N/A,FALSE,"표지목차"}</definedName>
    <definedName name="jhjjhkgh" hidden="1">#REF!</definedName>
    <definedName name="jhk" hidden="1">#REF!</definedName>
    <definedName name="jhkhjkhjk" hidden="1">#REF!</definedName>
    <definedName name="jhkj" localSheetId="12" hidden="1">{#N/A,#N/A,FALSE,"Chi tiÆt"}</definedName>
    <definedName name="jhkj" localSheetId="11" hidden="1">{#N/A,#N/A,FALSE,"Chi tiÆt"}</definedName>
    <definedName name="jhkj" localSheetId="13" hidden="1">{#N/A,#N/A,FALSE,"Chi tiÆt"}</definedName>
    <definedName name="jhkj" localSheetId="16" hidden="1">{#N/A,#N/A,FALSE,"Chi tiÆt"}</definedName>
    <definedName name="jhkj" localSheetId="21" hidden="1">{#N/A,#N/A,FALSE,"Chi tiÆt"}</definedName>
    <definedName name="jhkj" localSheetId="18" hidden="1">{#N/A,#N/A,FALSE,"Chi tiÆt"}</definedName>
    <definedName name="jhkj" localSheetId="19" hidden="1">{#N/A,#N/A,FALSE,"Chi tiÆt"}</definedName>
    <definedName name="jhkj" localSheetId="20" hidden="1">{#N/A,#N/A,FALSE,"Chi tiÆt"}</definedName>
    <definedName name="jhkj" localSheetId="22" hidden="1">{#N/A,#N/A,FALSE,"Chi tiÆt"}</definedName>
    <definedName name="jhkj" localSheetId="24" hidden="1">{#N/A,#N/A,FALSE,"Chi tiÆt"}</definedName>
    <definedName name="jhkj" localSheetId="28" hidden="1">{#N/A,#N/A,FALSE,"Chi tiÆt"}</definedName>
    <definedName name="jhkj" localSheetId="14" hidden="1">{#N/A,#N/A,FALSE,"Chi tiÆt"}</definedName>
    <definedName name="jhkj" hidden="1">{#N/A,#N/A,FALSE,"Chi tiÆt"}</definedName>
    <definedName name="jhkjhjk" hidden="1">#REF!</definedName>
    <definedName name="jhkjhkhj" hidden="1">#REF!</definedName>
    <definedName name="jhkjk" localSheetId="12" hidden="1">{"'Sheet1'!$L$16"}</definedName>
    <definedName name="jhkjk" localSheetId="11" hidden="1">{"'Sheet1'!$L$16"}</definedName>
    <definedName name="jhkjk" localSheetId="13" hidden="1">{"'Sheet1'!$L$16"}</definedName>
    <definedName name="jhkjk" localSheetId="16" hidden="1">{"'Sheet1'!$L$16"}</definedName>
    <definedName name="jhkjk" localSheetId="21" hidden="1">{"'Sheet1'!$L$16"}</definedName>
    <definedName name="jhkjk" localSheetId="18" hidden="1">{"'Sheet1'!$L$16"}</definedName>
    <definedName name="jhkjk" localSheetId="19" hidden="1">{"'Sheet1'!$L$16"}</definedName>
    <definedName name="jhkjk" localSheetId="20" hidden="1">{"'Sheet1'!$L$16"}</definedName>
    <definedName name="jhkjk" localSheetId="22" hidden="1">{"'Sheet1'!$L$16"}</definedName>
    <definedName name="jhkjk" localSheetId="24" hidden="1">{"'Sheet1'!$L$16"}</definedName>
    <definedName name="jhkjk" localSheetId="28" hidden="1">{"'Sheet1'!$L$16"}</definedName>
    <definedName name="jhkjk" localSheetId="14" hidden="1">{"'Sheet1'!$L$16"}</definedName>
    <definedName name="jhkjk" hidden="1">{"'Sheet1'!$L$16"}</definedName>
    <definedName name="jhm" localSheetId="12" hidden="1">{"'Sheet1'!$L$16"}</definedName>
    <definedName name="jhm" localSheetId="11" hidden="1">{"'Sheet1'!$L$16"}</definedName>
    <definedName name="jhm" localSheetId="13" hidden="1">{"'Sheet1'!$L$16"}</definedName>
    <definedName name="jhm" localSheetId="16" hidden="1">{"'Sheet1'!$L$16"}</definedName>
    <definedName name="jhm" localSheetId="21" hidden="1">{"'Sheet1'!$L$16"}</definedName>
    <definedName name="jhm" localSheetId="18" hidden="1">{"'Sheet1'!$L$16"}</definedName>
    <definedName name="jhm" localSheetId="19" hidden="1">{"'Sheet1'!$L$16"}</definedName>
    <definedName name="jhm" localSheetId="20" hidden="1">{"'Sheet1'!$L$16"}</definedName>
    <definedName name="jhm" localSheetId="22" hidden="1">{"'Sheet1'!$L$16"}</definedName>
    <definedName name="jhm" localSheetId="24" hidden="1">{"'Sheet1'!$L$16"}</definedName>
    <definedName name="jhm" localSheetId="28" hidden="1">{"'Sheet1'!$L$16"}</definedName>
    <definedName name="jhm" localSheetId="14" hidden="1">{"'Sheet1'!$L$16"}</definedName>
    <definedName name="jhm" hidden="1">{"'Sheet1'!$L$16"}</definedName>
    <definedName name="jhn" localSheetId="12" hidden="1">{"'Sheet1'!$L$16"}</definedName>
    <definedName name="jhn" localSheetId="11" hidden="1">{"'Sheet1'!$L$16"}</definedName>
    <definedName name="jhn" localSheetId="13" hidden="1">{"'Sheet1'!$L$16"}</definedName>
    <definedName name="jhn" localSheetId="16" hidden="1">{"'Sheet1'!$L$16"}</definedName>
    <definedName name="jhn" localSheetId="21" hidden="1">{"'Sheet1'!$L$16"}</definedName>
    <definedName name="jhn" localSheetId="18" hidden="1">{"'Sheet1'!$L$16"}</definedName>
    <definedName name="jhn" localSheetId="19" hidden="1">{"'Sheet1'!$L$16"}</definedName>
    <definedName name="jhn" localSheetId="20" hidden="1">{"'Sheet1'!$L$16"}</definedName>
    <definedName name="jhn" localSheetId="22" hidden="1">{"'Sheet1'!$L$16"}</definedName>
    <definedName name="jhn" localSheetId="24" hidden="1">{"'Sheet1'!$L$16"}</definedName>
    <definedName name="jhn" localSheetId="28" hidden="1">{"'Sheet1'!$L$16"}</definedName>
    <definedName name="jhn" localSheetId="14" hidden="1">{"'Sheet1'!$L$16"}</definedName>
    <definedName name="jhn" hidden="1">{"'Sheet1'!$L$16"}</definedName>
    <definedName name="ji" hidden="1">#REF!</definedName>
    <definedName name="jj">#REF!</definedName>
    <definedName name="jjddftg" localSheetId="12" hidden="1">{#N/A,#N/A,FALSE,"현장 NCR 분석";#N/A,#N/A,FALSE,"현장품질감사";#N/A,#N/A,FALSE,"현장품질감사"}</definedName>
    <definedName name="jjddftg" localSheetId="11" hidden="1">{#N/A,#N/A,FALSE,"현장 NCR 분석";#N/A,#N/A,FALSE,"현장품질감사";#N/A,#N/A,FALSE,"현장품질감사"}</definedName>
    <definedName name="jjddftg" localSheetId="13" hidden="1">{#N/A,#N/A,FALSE,"현장 NCR 분석";#N/A,#N/A,FALSE,"현장품질감사";#N/A,#N/A,FALSE,"현장품질감사"}</definedName>
    <definedName name="jjddftg" localSheetId="16" hidden="1">{#N/A,#N/A,FALSE,"현장 NCR 분석";#N/A,#N/A,FALSE,"현장품질감사";#N/A,#N/A,FALSE,"현장품질감사"}</definedName>
    <definedName name="jjddftg" localSheetId="21" hidden="1">{#N/A,#N/A,FALSE,"현장 NCR 분석";#N/A,#N/A,FALSE,"현장품질감사";#N/A,#N/A,FALSE,"현장품질감사"}</definedName>
    <definedName name="jjddftg" localSheetId="18" hidden="1">{#N/A,#N/A,FALSE,"현장 NCR 분석";#N/A,#N/A,FALSE,"현장품질감사";#N/A,#N/A,FALSE,"현장품질감사"}</definedName>
    <definedName name="jjddftg" localSheetId="19" hidden="1">{#N/A,#N/A,FALSE,"현장 NCR 분석";#N/A,#N/A,FALSE,"현장품질감사";#N/A,#N/A,FALSE,"현장품질감사"}</definedName>
    <definedName name="jjddftg" localSheetId="20" hidden="1">{#N/A,#N/A,FALSE,"현장 NCR 분석";#N/A,#N/A,FALSE,"현장품질감사";#N/A,#N/A,FALSE,"현장품질감사"}</definedName>
    <definedName name="jjddftg" localSheetId="22" hidden="1">{#N/A,#N/A,FALSE,"현장 NCR 분석";#N/A,#N/A,FALSE,"현장품질감사";#N/A,#N/A,FALSE,"현장품질감사"}</definedName>
    <definedName name="jjddftg" localSheetId="24" hidden="1">{#N/A,#N/A,FALSE,"현장 NCR 분석";#N/A,#N/A,FALSE,"현장품질감사";#N/A,#N/A,FALSE,"현장품질감사"}</definedName>
    <definedName name="jjddftg" localSheetId="28" hidden="1">{#N/A,#N/A,FALSE,"현장 NCR 분석";#N/A,#N/A,FALSE,"현장품질감사";#N/A,#N/A,FALSE,"현장품질감사"}</definedName>
    <definedName name="jjddftg" localSheetId="14" hidden="1">{#N/A,#N/A,FALSE,"현장 NCR 분석";#N/A,#N/A,FALSE,"현장품질감사";#N/A,#N/A,FALSE,"현장품질감사"}</definedName>
    <definedName name="jjddftg" hidden="1">{#N/A,#N/A,FALSE,"현장 NCR 분석";#N/A,#N/A,FALSE,"현장품질감사";#N/A,#N/A,FALSE,"현장품질감사"}</definedName>
    <definedName name="jjdgjd" hidden="1">#REF!</definedName>
    <definedName name="jjdjdhjjjjj" hidden="1">#REF!</definedName>
    <definedName name="JJFOR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gfdjd" hidden="1">#REF!</definedName>
    <definedName name="jjgff" hidden="1">#REF!</definedName>
    <definedName name="jjgjjhj" hidden="1">#REF!</definedName>
    <definedName name="jjhj" hidden="1">#REF!</definedName>
    <definedName name="jjhjhkhkg" hidden="1">#REF!</definedName>
    <definedName name="jjhjmhhmh" localSheetId="12" hidden="1">{"'Sheet1'!$L$16"}</definedName>
    <definedName name="jjhjmhhmh" localSheetId="11" hidden="1">{"'Sheet1'!$L$16"}</definedName>
    <definedName name="jjhjmhhmh" localSheetId="13" hidden="1">{"'Sheet1'!$L$16"}</definedName>
    <definedName name="jjhjmhhmh" localSheetId="16" hidden="1">{"'Sheet1'!$L$16"}</definedName>
    <definedName name="jjhjmhhmh" localSheetId="21" hidden="1">{"'Sheet1'!$L$16"}</definedName>
    <definedName name="jjhjmhhmh" localSheetId="18" hidden="1">{"'Sheet1'!$L$16"}</definedName>
    <definedName name="jjhjmhhmh" localSheetId="19" hidden="1">{"'Sheet1'!$L$16"}</definedName>
    <definedName name="jjhjmhhmh" localSheetId="20" hidden="1">{"'Sheet1'!$L$16"}</definedName>
    <definedName name="jjhjmhhmh" localSheetId="22" hidden="1">{"'Sheet1'!$L$16"}</definedName>
    <definedName name="jjhjmhhmh" localSheetId="24" hidden="1">{"'Sheet1'!$L$16"}</definedName>
    <definedName name="jjhjmhhmh" localSheetId="28" hidden="1">{"'Sheet1'!$L$16"}</definedName>
    <definedName name="jjhjmhhmh" localSheetId="14" hidden="1">{"'Sheet1'!$L$16"}</definedName>
    <definedName name="jjhjmhhmh" hidden="1">{"'Sheet1'!$L$16"}</definedName>
    <definedName name="JJHSHHA"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1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ghjh" hidden="1">#REF!</definedName>
    <definedName name="jjjj"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1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1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1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2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1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19"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2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2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24"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2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localSheetId="14"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jj" localSheetId="12" hidden="1">{"'Sheet1'!$L$16"}</definedName>
    <definedName name="jjjjjjj" localSheetId="11" hidden="1">{"'Sheet1'!$L$16"}</definedName>
    <definedName name="jjjjjjj" localSheetId="13" hidden="1">{"'Sheet1'!$L$16"}</definedName>
    <definedName name="jjjjjjj" localSheetId="16" hidden="1">{"'Sheet1'!$L$16"}</definedName>
    <definedName name="jjjjjjj" localSheetId="21" hidden="1">{"'Sheet1'!$L$16"}</definedName>
    <definedName name="jjjjjjj" localSheetId="18" hidden="1">{"'Sheet1'!$L$16"}</definedName>
    <definedName name="jjjjjjj" localSheetId="19" hidden="1">{"'Sheet1'!$L$16"}</definedName>
    <definedName name="jjjjjjj" localSheetId="20" hidden="1">{"'Sheet1'!$L$16"}</definedName>
    <definedName name="jjjjjjj" localSheetId="22" hidden="1">{"'Sheet1'!$L$16"}</definedName>
    <definedName name="jjjjjjj" localSheetId="24" hidden="1">{"'Sheet1'!$L$16"}</definedName>
    <definedName name="jjjjjjj" localSheetId="28" hidden="1">{"'Sheet1'!$L$16"}</definedName>
    <definedName name="jjjjjjj" localSheetId="14" hidden="1">{"'Sheet1'!$L$16"}</definedName>
    <definedName name="jjjjjjj" hidden="1">{"'Sheet1'!$L$16"}</definedName>
    <definedName name="jjjjjjjjjjjjj" localSheetId="12" hidden="1">{"'Sheet1'!$L$16"}</definedName>
    <definedName name="jjjjjjjjjjjjj" localSheetId="11" hidden="1">{"'Sheet1'!$L$16"}</definedName>
    <definedName name="jjjjjjjjjjjjj" localSheetId="13" hidden="1">{"'Sheet1'!$L$16"}</definedName>
    <definedName name="jjjjjjjjjjjjj" localSheetId="16" hidden="1">{"'Sheet1'!$L$16"}</definedName>
    <definedName name="jjjjjjjjjjjjj" localSheetId="21" hidden="1">{"'Sheet1'!$L$16"}</definedName>
    <definedName name="jjjjjjjjjjjjj" localSheetId="18" hidden="1">{"'Sheet1'!$L$16"}</definedName>
    <definedName name="jjjjjjjjjjjjj" localSheetId="19" hidden="1">{"'Sheet1'!$L$16"}</definedName>
    <definedName name="jjjjjjjjjjjjj" localSheetId="20" hidden="1">{"'Sheet1'!$L$16"}</definedName>
    <definedName name="jjjjjjjjjjjjj" localSheetId="22" hidden="1">{"'Sheet1'!$L$16"}</definedName>
    <definedName name="jjjjjjjjjjjjj" localSheetId="24" hidden="1">{"'Sheet1'!$L$16"}</definedName>
    <definedName name="jjjjjjjjjjjjj" localSheetId="28" hidden="1">{"'Sheet1'!$L$16"}</definedName>
    <definedName name="jjjjjjjjjjjjj" localSheetId="14" hidden="1">{"'Sheet1'!$L$16"}</definedName>
    <definedName name="jjjjjjjjjjjjj" hidden="1">{"'Sheet1'!$L$16"}</definedName>
    <definedName name="jjkk" localSheetId="12" hidden="1">{"'Sheet1'!$L$16"}</definedName>
    <definedName name="jjkk" localSheetId="11" hidden="1">{"'Sheet1'!$L$16"}</definedName>
    <definedName name="jjkk" localSheetId="13" hidden="1">{"'Sheet1'!$L$16"}</definedName>
    <definedName name="jjkk" localSheetId="16" hidden="1">{"'Sheet1'!$L$16"}</definedName>
    <definedName name="jjkk" localSheetId="21" hidden="1">{"'Sheet1'!$L$16"}</definedName>
    <definedName name="jjkk" localSheetId="18" hidden="1">{"'Sheet1'!$L$16"}</definedName>
    <definedName name="jjkk" localSheetId="19" hidden="1">{"'Sheet1'!$L$16"}</definedName>
    <definedName name="jjkk" localSheetId="20" hidden="1">{"'Sheet1'!$L$16"}</definedName>
    <definedName name="jjkk" localSheetId="22" hidden="1">{"'Sheet1'!$L$16"}</definedName>
    <definedName name="jjkk" localSheetId="24" hidden="1">{"'Sheet1'!$L$16"}</definedName>
    <definedName name="jjkk" localSheetId="28" hidden="1">{"'Sheet1'!$L$16"}</definedName>
    <definedName name="jjkk" localSheetId="14" hidden="1">{"'Sheet1'!$L$16"}</definedName>
    <definedName name="jjkk" hidden="1">{"'Sheet1'!$L$16"}</definedName>
    <definedName name="jjmnj" localSheetId="12" hidden="1">{#N/A,#N/A,TRUE,"LOADCOVE";#N/A,#N/A,TRUE,"PAGE001";#N/A,#N/A,TRUE,"PAGE002";#N/A,#N/A,TRUE,"PAGE003";#N/A,#N/A,TRUE,"PAGE004";#N/A,#N/A,TRUE,"PAGE005";#N/A,#N/A,TRUE,"PAGE006";#N/A,#N/A,TRUE,"PAGE007";#N/A,#N/A,TRUE,"PAGE008";#N/A,#N/A,TRUE,"PAGE009";#N/A,#N/A,TRUE,"PAGE010";#N/A,#N/A,TRUE,"PAGE011";#N/A,#N/A,TRUE,"PAGE012";#N/A,#N/A,TRUE,"PAGE013"}</definedName>
    <definedName name="jjmnj" localSheetId="11" hidden="1">{#N/A,#N/A,TRUE,"LOADCOVE";#N/A,#N/A,TRUE,"PAGE001";#N/A,#N/A,TRUE,"PAGE002";#N/A,#N/A,TRUE,"PAGE003";#N/A,#N/A,TRUE,"PAGE004";#N/A,#N/A,TRUE,"PAGE005";#N/A,#N/A,TRUE,"PAGE006";#N/A,#N/A,TRUE,"PAGE007";#N/A,#N/A,TRUE,"PAGE008";#N/A,#N/A,TRUE,"PAGE009";#N/A,#N/A,TRUE,"PAGE010";#N/A,#N/A,TRUE,"PAGE011";#N/A,#N/A,TRUE,"PAGE012";#N/A,#N/A,TRUE,"PAGE013"}</definedName>
    <definedName name="jjmnj" localSheetId="13" hidden="1">{#N/A,#N/A,TRUE,"LOADCOVE";#N/A,#N/A,TRUE,"PAGE001";#N/A,#N/A,TRUE,"PAGE002";#N/A,#N/A,TRUE,"PAGE003";#N/A,#N/A,TRUE,"PAGE004";#N/A,#N/A,TRUE,"PAGE005";#N/A,#N/A,TRUE,"PAGE006";#N/A,#N/A,TRUE,"PAGE007";#N/A,#N/A,TRUE,"PAGE008";#N/A,#N/A,TRUE,"PAGE009";#N/A,#N/A,TRUE,"PAGE010";#N/A,#N/A,TRUE,"PAGE011";#N/A,#N/A,TRUE,"PAGE012";#N/A,#N/A,TRUE,"PAGE013"}</definedName>
    <definedName name="jjmnj" localSheetId="16" hidden="1">{#N/A,#N/A,TRUE,"LOADCOVE";#N/A,#N/A,TRUE,"PAGE001";#N/A,#N/A,TRUE,"PAGE002";#N/A,#N/A,TRUE,"PAGE003";#N/A,#N/A,TRUE,"PAGE004";#N/A,#N/A,TRUE,"PAGE005";#N/A,#N/A,TRUE,"PAGE006";#N/A,#N/A,TRUE,"PAGE007";#N/A,#N/A,TRUE,"PAGE008";#N/A,#N/A,TRUE,"PAGE009";#N/A,#N/A,TRUE,"PAGE010";#N/A,#N/A,TRUE,"PAGE011";#N/A,#N/A,TRUE,"PAGE012";#N/A,#N/A,TRUE,"PAGE013"}</definedName>
    <definedName name="jjmnj" localSheetId="21" hidden="1">{#N/A,#N/A,TRUE,"LOADCOVE";#N/A,#N/A,TRUE,"PAGE001";#N/A,#N/A,TRUE,"PAGE002";#N/A,#N/A,TRUE,"PAGE003";#N/A,#N/A,TRUE,"PAGE004";#N/A,#N/A,TRUE,"PAGE005";#N/A,#N/A,TRUE,"PAGE006";#N/A,#N/A,TRUE,"PAGE007";#N/A,#N/A,TRUE,"PAGE008";#N/A,#N/A,TRUE,"PAGE009";#N/A,#N/A,TRUE,"PAGE010";#N/A,#N/A,TRUE,"PAGE011";#N/A,#N/A,TRUE,"PAGE012";#N/A,#N/A,TRUE,"PAGE013"}</definedName>
    <definedName name="jjmnj" localSheetId="18" hidden="1">{#N/A,#N/A,TRUE,"LOADCOVE";#N/A,#N/A,TRUE,"PAGE001";#N/A,#N/A,TRUE,"PAGE002";#N/A,#N/A,TRUE,"PAGE003";#N/A,#N/A,TRUE,"PAGE004";#N/A,#N/A,TRUE,"PAGE005";#N/A,#N/A,TRUE,"PAGE006";#N/A,#N/A,TRUE,"PAGE007";#N/A,#N/A,TRUE,"PAGE008";#N/A,#N/A,TRUE,"PAGE009";#N/A,#N/A,TRUE,"PAGE010";#N/A,#N/A,TRUE,"PAGE011";#N/A,#N/A,TRUE,"PAGE012";#N/A,#N/A,TRUE,"PAGE013"}</definedName>
    <definedName name="jjmnj" localSheetId="19" hidden="1">{#N/A,#N/A,TRUE,"LOADCOVE";#N/A,#N/A,TRUE,"PAGE001";#N/A,#N/A,TRUE,"PAGE002";#N/A,#N/A,TRUE,"PAGE003";#N/A,#N/A,TRUE,"PAGE004";#N/A,#N/A,TRUE,"PAGE005";#N/A,#N/A,TRUE,"PAGE006";#N/A,#N/A,TRUE,"PAGE007";#N/A,#N/A,TRUE,"PAGE008";#N/A,#N/A,TRUE,"PAGE009";#N/A,#N/A,TRUE,"PAGE010";#N/A,#N/A,TRUE,"PAGE011";#N/A,#N/A,TRUE,"PAGE012";#N/A,#N/A,TRUE,"PAGE013"}</definedName>
    <definedName name="jjmnj" localSheetId="20" hidden="1">{#N/A,#N/A,TRUE,"LOADCOVE";#N/A,#N/A,TRUE,"PAGE001";#N/A,#N/A,TRUE,"PAGE002";#N/A,#N/A,TRUE,"PAGE003";#N/A,#N/A,TRUE,"PAGE004";#N/A,#N/A,TRUE,"PAGE005";#N/A,#N/A,TRUE,"PAGE006";#N/A,#N/A,TRUE,"PAGE007";#N/A,#N/A,TRUE,"PAGE008";#N/A,#N/A,TRUE,"PAGE009";#N/A,#N/A,TRUE,"PAGE010";#N/A,#N/A,TRUE,"PAGE011";#N/A,#N/A,TRUE,"PAGE012";#N/A,#N/A,TRUE,"PAGE013"}</definedName>
    <definedName name="jjmnj" localSheetId="22" hidden="1">{#N/A,#N/A,TRUE,"LOADCOVE";#N/A,#N/A,TRUE,"PAGE001";#N/A,#N/A,TRUE,"PAGE002";#N/A,#N/A,TRUE,"PAGE003";#N/A,#N/A,TRUE,"PAGE004";#N/A,#N/A,TRUE,"PAGE005";#N/A,#N/A,TRUE,"PAGE006";#N/A,#N/A,TRUE,"PAGE007";#N/A,#N/A,TRUE,"PAGE008";#N/A,#N/A,TRUE,"PAGE009";#N/A,#N/A,TRUE,"PAGE010";#N/A,#N/A,TRUE,"PAGE011";#N/A,#N/A,TRUE,"PAGE012";#N/A,#N/A,TRUE,"PAGE013"}</definedName>
    <definedName name="jjmnj" localSheetId="24" hidden="1">{#N/A,#N/A,TRUE,"LOADCOVE";#N/A,#N/A,TRUE,"PAGE001";#N/A,#N/A,TRUE,"PAGE002";#N/A,#N/A,TRUE,"PAGE003";#N/A,#N/A,TRUE,"PAGE004";#N/A,#N/A,TRUE,"PAGE005";#N/A,#N/A,TRUE,"PAGE006";#N/A,#N/A,TRUE,"PAGE007";#N/A,#N/A,TRUE,"PAGE008";#N/A,#N/A,TRUE,"PAGE009";#N/A,#N/A,TRUE,"PAGE010";#N/A,#N/A,TRUE,"PAGE011";#N/A,#N/A,TRUE,"PAGE012";#N/A,#N/A,TRUE,"PAGE013"}</definedName>
    <definedName name="jjmnj" localSheetId="28" hidden="1">{#N/A,#N/A,TRUE,"LOADCOVE";#N/A,#N/A,TRUE,"PAGE001";#N/A,#N/A,TRUE,"PAGE002";#N/A,#N/A,TRUE,"PAGE003";#N/A,#N/A,TRUE,"PAGE004";#N/A,#N/A,TRUE,"PAGE005";#N/A,#N/A,TRUE,"PAGE006";#N/A,#N/A,TRUE,"PAGE007";#N/A,#N/A,TRUE,"PAGE008";#N/A,#N/A,TRUE,"PAGE009";#N/A,#N/A,TRUE,"PAGE010";#N/A,#N/A,TRUE,"PAGE011";#N/A,#N/A,TRUE,"PAGE012";#N/A,#N/A,TRUE,"PAGE013"}</definedName>
    <definedName name="jjmnj" localSheetId="14" hidden="1">{#N/A,#N/A,TRUE,"LOADCOVE";#N/A,#N/A,TRUE,"PAGE001";#N/A,#N/A,TRUE,"PAGE002";#N/A,#N/A,TRUE,"PAGE003";#N/A,#N/A,TRUE,"PAGE004";#N/A,#N/A,TRUE,"PAGE005";#N/A,#N/A,TRUE,"PAGE006";#N/A,#N/A,TRUE,"PAGE007";#N/A,#N/A,TRUE,"PAGE008";#N/A,#N/A,TRUE,"PAGE009";#N/A,#N/A,TRUE,"PAGE010";#N/A,#N/A,TRUE,"PAGE011";#N/A,#N/A,TRUE,"PAGE012";#N/A,#N/A,TRUE,"PAGE013"}</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oiooi" hidden="1">#REF!</definedName>
    <definedName name="jjsskskođfj" localSheetId="12" hidden="1">{"'Sheet1'!$L$16"}</definedName>
    <definedName name="jjsskskođfj" localSheetId="11" hidden="1">{"'Sheet1'!$L$16"}</definedName>
    <definedName name="jjsskskođfj" localSheetId="13" hidden="1">{"'Sheet1'!$L$16"}</definedName>
    <definedName name="jjsskskođfj" localSheetId="16" hidden="1">{"'Sheet1'!$L$16"}</definedName>
    <definedName name="jjsskskođfj" localSheetId="21" hidden="1">{"'Sheet1'!$L$16"}</definedName>
    <definedName name="jjsskskođfj" localSheetId="18" hidden="1">{"'Sheet1'!$L$16"}</definedName>
    <definedName name="jjsskskođfj" localSheetId="19" hidden="1">{"'Sheet1'!$L$16"}</definedName>
    <definedName name="jjsskskođfj" localSheetId="20" hidden="1">{"'Sheet1'!$L$16"}</definedName>
    <definedName name="jjsskskođfj" localSheetId="22" hidden="1">{"'Sheet1'!$L$16"}</definedName>
    <definedName name="jjsskskođfj" localSheetId="24" hidden="1">{"'Sheet1'!$L$16"}</definedName>
    <definedName name="jjsskskođfj" localSheetId="28" hidden="1">{"'Sheet1'!$L$16"}</definedName>
    <definedName name="jjsskskođfj" localSheetId="14" hidden="1">{"'Sheet1'!$L$16"}</definedName>
    <definedName name="jjsskskođfj" hidden="1">{"'Sheet1'!$L$16"}</definedName>
    <definedName name="JJSUW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y" hidden="1">#REF!</definedName>
    <definedName name="JK" localSheetId="12">{"Book1","BoQ2.XLS"}</definedName>
    <definedName name="JK" localSheetId="11">{"Book1","BoQ2.XLS"}</definedName>
    <definedName name="JK" localSheetId="13">{"Book1","BoQ2.XLS"}</definedName>
    <definedName name="JK" localSheetId="16">{"Book1","BoQ2.XLS"}</definedName>
    <definedName name="JK" localSheetId="21">{"Book1","BoQ2.XLS"}</definedName>
    <definedName name="JK" localSheetId="18">{"Book1","BoQ2.XLS"}</definedName>
    <definedName name="JK" localSheetId="19">{"Book1","BoQ2.XLS"}</definedName>
    <definedName name="JK" localSheetId="20">{"Book1","BoQ2.XLS"}</definedName>
    <definedName name="JK" localSheetId="22">{"Book1","BoQ2.XLS"}</definedName>
    <definedName name="JK" localSheetId="24">{"Book1","BoQ2.XLS"}</definedName>
    <definedName name="JK" localSheetId="28">{"Book1","BoQ2.XLS"}</definedName>
    <definedName name="JK" localSheetId="14">{"Book1","BoQ2.XLS"}</definedName>
    <definedName name="JK">{"Book1","BoQ2.XLS"}</definedName>
    <definedName name="JKDFSJCSDKJ" localSheetId="12" hidden="1">{#N/A,#N/A,TRUE,"SUM";#N/A,#N/A,TRUE,"EE";#N/A,#N/A,TRUE,"AC";#N/A,#N/A,TRUE,"SN"}</definedName>
    <definedName name="JKDFSJCSDKJ" localSheetId="11" hidden="1">{#N/A,#N/A,TRUE,"SUM";#N/A,#N/A,TRUE,"EE";#N/A,#N/A,TRUE,"AC";#N/A,#N/A,TRUE,"SN"}</definedName>
    <definedName name="JKDFSJCSDKJ" localSheetId="13" hidden="1">{#N/A,#N/A,TRUE,"SUM";#N/A,#N/A,TRUE,"EE";#N/A,#N/A,TRUE,"AC";#N/A,#N/A,TRUE,"SN"}</definedName>
    <definedName name="JKDFSJCSDKJ" localSheetId="16" hidden="1">{#N/A,#N/A,TRUE,"SUM";#N/A,#N/A,TRUE,"EE";#N/A,#N/A,TRUE,"AC";#N/A,#N/A,TRUE,"SN"}</definedName>
    <definedName name="JKDFSJCSDKJ" localSheetId="21" hidden="1">{#N/A,#N/A,TRUE,"SUM";#N/A,#N/A,TRUE,"EE";#N/A,#N/A,TRUE,"AC";#N/A,#N/A,TRUE,"SN"}</definedName>
    <definedName name="JKDFSJCSDKJ" localSheetId="18" hidden="1">{#N/A,#N/A,TRUE,"SUM";#N/A,#N/A,TRUE,"EE";#N/A,#N/A,TRUE,"AC";#N/A,#N/A,TRUE,"SN"}</definedName>
    <definedName name="JKDFSJCSDKJ" localSheetId="19" hidden="1">{#N/A,#N/A,TRUE,"SUM";#N/A,#N/A,TRUE,"EE";#N/A,#N/A,TRUE,"AC";#N/A,#N/A,TRUE,"SN"}</definedName>
    <definedName name="JKDFSJCSDKJ" localSheetId="20" hidden="1">{#N/A,#N/A,TRUE,"SUM";#N/A,#N/A,TRUE,"EE";#N/A,#N/A,TRUE,"AC";#N/A,#N/A,TRUE,"SN"}</definedName>
    <definedName name="JKDFSJCSDKJ" localSheetId="22" hidden="1">{#N/A,#N/A,TRUE,"SUM";#N/A,#N/A,TRUE,"EE";#N/A,#N/A,TRUE,"AC";#N/A,#N/A,TRUE,"SN"}</definedName>
    <definedName name="JKDFSJCSDKJ" localSheetId="24" hidden="1">{#N/A,#N/A,TRUE,"SUM";#N/A,#N/A,TRUE,"EE";#N/A,#N/A,TRUE,"AC";#N/A,#N/A,TRUE,"SN"}</definedName>
    <definedName name="JKDFSJCSDKJ" localSheetId="28" hidden="1">{#N/A,#N/A,TRUE,"SUM";#N/A,#N/A,TRUE,"EE";#N/A,#N/A,TRUE,"AC";#N/A,#N/A,TRUE,"SN"}</definedName>
    <definedName name="JKDFSJCSDKJ" localSheetId="14" hidden="1">{#N/A,#N/A,TRUE,"SUM";#N/A,#N/A,TRUE,"EE";#N/A,#N/A,TRUE,"AC";#N/A,#N/A,TRUE,"SN"}</definedName>
    <definedName name="JKDFSJCSDKJ" hidden="1">{#N/A,#N/A,TRUE,"SUM";#N/A,#N/A,TRUE,"EE";#N/A,#N/A,TRUE,"AC";#N/A,#N/A,TRUE,"SN"}</definedName>
    <definedName name="JKH"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hkljljk" hidden="1">#REF!</definedName>
    <definedName name="jkhjh" localSheetId="12" hidden="1">{"sintesi",#N/A,FALSE,"contrib_unit";"dett_materiali",#N/A,FALSE,"contrib_unit";"dett_lav.ne",#N/A,FALSE,"contrib_unit";"dett_altre_ind.li",#N/A,FALSE,"contrib_unit";"dett_commerciali",#N/A,FALSE,"contrib_unit"}</definedName>
    <definedName name="jkhjh" localSheetId="11" hidden="1">{"sintesi",#N/A,FALSE,"contrib_unit";"dett_materiali",#N/A,FALSE,"contrib_unit";"dett_lav.ne",#N/A,FALSE,"contrib_unit";"dett_altre_ind.li",#N/A,FALSE,"contrib_unit";"dett_commerciali",#N/A,FALSE,"contrib_unit"}</definedName>
    <definedName name="jkhjh" localSheetId="13" hidden="1">{"sintesi",#N/A,FALSE,"contrib_unit";"dett_materiali",#N/A,FALSE,"contrib_unit";"dett_lav.ne",#N/A,FALSE,"contrib_unit";"dett_altre_ind.li",#N/A,FALSE,"contrib_unit";"dett_commerciali",#N/A,FALSE,"contrib_unit"}</definedName>
    <definedName name="jkhjh" localSheetId="16" hidden="1">{"sintesi",#N/A,FALSE,"contrib_unit";"dett_materiali",#N/A,FALSE,"contrib_unit";"dett_lav.ne",#N/A,FALSE,"contrib_unit";"dett_altre_ind.li",#N/A,FALSE,"contrib_unit";"dett_commerciali",#N/A,FALSE,"contrib_unit"}</definedName>
    <definedName name="jkhjh" localSheetId="21" hidden="1">{"sintesi",#N/A,FALSE,"contrib_unit";"dett_materiali",#N/A,FALSE,"contrib_unit";"dett_lav.ne",#N/A,FALSE,"contrib_unit";"dett_altre_ind.li",#N/A,FALSE,"contrib_unit";"dett_commerciali",#N/A,FALSE,"contrib_unit"}</definedName>
    <definedName name="jkhjh" localSheetId="18" hidden="1">{"sintesi",#N/A,FALSE,"contrib_unit";"dett_materiali",#N/A,FALSE,"contrib_unit";"dett_lav.ne",#N/A,FALSE,"contrib_unit";"dett_altre_ind.li",#N/A,FALSE,"contrib_unit";"dett_commerciali",#N/A,FALSE,"contrib_unit"}</definedName>
    <definedName name="jkhjh" localSheetId="19" hidden="1">{"sintesi",#N/A,FALSE,"contrib_unit";"dett_materiali",#N/A,FALSE,"contrib_unit";"dett_lav.ne",#N/A,FALSE,"contrib_unit";"dett_altre_ind.li",#N/A,FALSE,"contrib_unit";"dett_commerciali",#N/A,FALSE,"contrib_unit"}</definedName>
    <definedName name="jkhjh" localSheetId="20" hidden="1">{"sintesi",#N/A,FALSE,"contrib_unit";"dett_materiali",#N/A,FALSE,"contrib_unit";"dett_lav.ne",#N/A,FALSE,"contrib_unit";"dett_altre_ind.li",#N/A,FALSE,"contrib_unit";"dett_commerciali",#N/A,FALSE,"contrib_unit"}</definedName>
    <definedName name="jkhjh" localSheetId="22" hidden="1">{"sintesi",#N/A,FALSE,"contrib_unit";"dett_materiali",#N/A,FALSE,"contrib_unit";"dett_lav.ne",#N/A,FALSE,"contrib_unit";"dett_altre_ind.li",#N/A,FALSE,"contrib_unit";"dett_commerciali",#N/A,FALSE,"contrib_unit"}</definedName>
    <definedName name="jkhjh" localSheetId="24" hidden="1">{"sintesi",#N/A,FALSE,"contrib_unit";"dett_materiali",#N/A,FALSE,"contrib_unit";"dett_lav.ne",#N/A,FALSE,"contrib_unit";"dett_altre_ind.li",#N/A,FALSE,"contrib_unit";"dett_commerciali",#N/A,FALSE,"contrib_unit"}</definedName>
    <definedName name="jkhjh" localSheetId="28" hidden="1">{"sintesi",#N/A,FALSE,"contrib_unit";"dett_materiali",#N/A,FALSE,"contrib_unit";"dett_lav.ne",#N/A,FALSE,"contrib_unit";"dett_altre_ind.li",#N/A,FALSE,"contrib_unit";"dett_commerciali",#N/A,FALSE,"contrib_unit"}</definedName>
    <definedName name="jkhjh" localSheetId="14" hidden="1">{"sintesi",#N/A,FALSE,"contrib_unit";"dett_materiali",#N/A,FALSE,"contrib_unit";"dett_lav.ne",#N/A,FALSE,"contrib_unit";"dett_altre_ind.li",#N/A,FALSE,"contrib_unit";"dett_commerciali",#N/A,FALSE,"contrib_unit"}</definedName>
    <definedName name="jkhjh" hidden="1">{"sintesi",#N/A,FALSE,"contrib_unit";"dett_materiali",#N/A,FALSE,"contrib_unit";"dett_lav.ne",#N/A,FALSE,"contrib_unit";"dett_altre_ind.li",#N/A,FALSE,"contrib_unit";"dett_commerciali",#N/A,FALSE,"contrib_unit"}</definedName>
    <definedName name="jkhjk" localSheetId="12" hidden="1">{#N/A,#N/A,FALSE,"WBS 1.06";#N/A,#N/A,FALSE,"WBS 1.14";#N/A,#N/A,FALSE,"WBS 1.17";#N/A,#N/A,FALSE,"WBS 1.18"}</definedName>
    <definedName name="jkhjk" localSheetId="11" hidden="1">{#N/A,#N/A,FALSE,"WBS 1.06";#N/A,#N/A,FALSE,"WBS 1.14";#N/A,#N/A,FALSE,"WBS 1.17";#N/A,#N/A,FALSE,"WBS 1.18"}</definedName>
    <definedName name="jkhjk" localSheetId="13" hidden="1">{#N/A,#N/A,FALSE,"WBS 1.06";#N/A,#N/A,FALSE,"WBS 1.14";#N/A,#N/A,FALSE,"WBS 1.17";#N/A,#N/A,FALSE,"WBS 1.18"}</definedName>
    <definedName name="jkhjk" localSheetId="16" hidden="1">{#N/A,#N/A,FALSE,"WBS 1.06";#N/A,#N/A,FALSE,"WBS 1.14";#N/A,#N/A,FALSE,"WBS 1.17";#N/A,#N/A,FALSE,"WBS 1.18"}</definedName>
    <definedName name="jkhjk" localSheetId="21" hidden="1">{#N/A,#N/A,FALSE,"WBS 1.06";#N/A,#N/A,FALSE,"WBS 1.14";#N/A,#N/A,FALSE,"WBS 1.17";#N/A,#N/A,FALSE,"WBS 1.18"}</definedName>
    <definedName name="jkhjk" localSheetId="18" hidden="1">{#N/A,#N/A,FALSE,"WBS 1.06";#N/A,#N/A,FALSE,"WBS 1.14";#N/A,#N/A,FALSE,"WBS 1.17";#N/A,#N/A,FALSE,"WBS 1.18"}</definedName>
    <definedName name="jkhjk" localSheetId="19" hidden="1">{#N/A,#N/A,FALSE,"WBS 1.06";#N/A,#N/A,FALSE,"WBS 1.14";#N/A,#N/A,FALSE,"WBS 1.17";#N/A,#N/A,FALSE,"WBS 1.18"}</definedName>
    <definedName name="jkhjk" localSheetId="20" hidden="1">{#N/A,#N/A,FALSE,"WBS 1.06";#N/A,#N/A,FALSE,"WBS 1.14";#N/A,#N/A,FALSE,"WBS 1.17";#N/A,#N/A,FALSE,"WBS 1.18"}</definedName>
    <definedName name="jkhjk" localSheetId="22" hidden="1">{#N/A,#N/A,FALSE,"WBS 1.06";#N/A,#N/A,FALSE,"WBS 1.14";#N/A,#N/A,FALSE,"WBS 1.17";#N/A,#N/A,FALSE,"WBS 1.18"}</definedName>
    <definedName name="jkhjk" localSheetId="24" hidden="1">{#N/A,#N/A,FALSE,"WBS 1.06";#N/A,#N/A,FALSE,"WBS 1.14";#N/A,#N/A,FALSE,"WBS 1.17";#N/A,#N/A,FALSE,"WBS 1.18"}</definedName>
    <definedName name="jkhjk" localSheetId="28" hidden="1">{#N/A,#N/A,FALSE,"WBS 1.06";#N/A,#N/A,FALSE,"WBS 1.14";#N/A,#N/A,FALSE,"WBS 1.17";#N/A,#N/A,FALSE,"WBS 1.18"}</definedName>
    <definedName name="jkhjk" localSheetId="14" hidden="1">{#N/A,#N/A,FALSE,"WBS 1.06";#N/A,#N/A,FALSE,"WBS 1.14";#N/A,#N/A,FALSE,"WBS 1.17";#N/A,#N/A,FALSE,"WBS 1.18"}</definedName>
    <definedName name="jkhjk" hidden="1">{#N/A,#N/A,FALSE,"WBS 1.06";#N/A,#N/A,FALSE,"WBS 1.14";#N/A,#N/A,FALSE,"WBS 1.17";#N/A,#N/A,FALSE,"WBS 1.18"}</definedName>
    <definedName name="jkhkk" hidden="1">#REF!</definedName>
    <definedName name="jkjddj" hidden="1">#REF!</definedName>
    <definedName name="jkjhk" localSheetId="12" hidden="1">{"'Sheet1'!$L$16"}</definedName>
    <definedName name="jkjhk" localSheetId="11" hidden="1">{"'Sheet1'!$L$16"}</definedName>
    <definedName name="jkjhk" localSheetId="13" hidden="1">{"'Sheet1'!$L$16"}</definedName>
    <definedName name="jkjhk" localSheetId="16" hidden="1">{"'Sheet1'!$L$16"}</definedName>
    <definedName name="jkjhk" localSheetId="21" hidden="1">{"'Sheet1'!$L$16"}</definedName>
    <definedName name="jkjhk" localSheetId="18" hidden="1">{"'Sheet1'!$L$16"}</definedName>
    <definedName name="jkjhk" localSheetId="19" hidden="1">{"'Sheet1'!$L$16"}</definedName>
    <definedName name="jkjhk" localSheetId="20" hidden="1">{"'Sheet1'!$L$16"}</definedName>
    <definedName name="jkjhk" localSheetId="22" hidden="1">{"'Sheet1'!$L$16"}</definedName>
    <definedName name="jkjhk" localSheetId="24" hidden="1">{"'Sheet1'!$L$16"}</definedName>
    <definedName name="jkjhk" localSheetId="28" hidden="1">{"'Sheet1'!$L$16"}</definedName>
    <definedName name="jkjhk" localSheetId="14" hidden="1">{"'Sheet1'!$L$16"}</definedName>
    <definedName name="jkjhk" hidden="1">{"'Sheet1'!$L$16"}</definedName>
    <definedName name="jkjhkhj" hidden="1">#REF!</definedName>
    <definedName name="jkjk" localSheetId="12" hidden="1">{"'Sheet1'!$L$16"}</definedName>
    <definedName name="jkjk" localSheetId="11" hidden="1">{"'Sheet1'!$L$16"}</definedName>
    <definedName name="jkjk" localSheetId="13" hidden="1">{"'Sheet1'!$L$16"}</definedName>
    <definedName name="jkjk" localSheetId="16" hidden="1">{"'Sheet1'!$L$16"}</definedName>
    <definedName name="jkjk" localSheetId="21" hidden="1">{"'Sheet1'!$L$16"}</definedName>
    <definedName name="jkjk" localSheetId="18" hidden="1">{"'Sheet1'!$L$16"}</definedName>
    <definedName name="jkjk" localSheetId="19" hidden="1">{"'Sheet1'!$L$16"}</definedName>
    <definedName name="jkjk" localSheetId="20" hidden="1">{"'Sheet1'!$L$16"}</definedName>
    <definedName name="jkjk" localSheetId="22" hidden="1">{"'Sheet1'!$L$16"}</definedName>
    <definedName name="jkjk" localSheetId="24" hidden="1">{"'Sheet1'!$L$16"}</definedName>
    <definedName name="jkjk" localSheetId="28" hidden="1">{"'Sheet1'!$L$16"}</definedName>
    <definedName name="jkjk" localSheetId="14" hidden="1">{"'Sheet1'!$L$16"}</definedName>
    <definedName name="jkjk" hidden="1">{"'Sheet1'!$L$16"}</definedName>
    <definedName name="JKJKJKJK" localSheetId="12" hidden="1">{#N/A,#N/A,FALSE,"포장1";#N/A,#N/A,FALSE,"포장1"}</definedName>
    <definedName name="JKJKJKJK" localSheetId="11" hidden="1">{#N/A,#N/A,FALSE,"포장1";#N/A,#N/A,FALSE,"포장1"}</definedName>
    <definedName name="JKJKJKJK" localSheetId="13" hidden="1">{#N/A,#N/A,FALSE,"포장1";#N/A,#N/A,FALSE,"포장1"}</definedName>
    <definedName name="JKJKJKJK" localSheetId="16" hidden="1">{#N/A,#N/A,FALSE,"포장1";#N/A,#N/A,FALSE,"포장1"}</definedName>
    <definedName name="JKJKJKJK" localSheetId="21" hidden="1">{#N/A,#N/A,FALSE,"포장1";#N/A,#N/A,FALSE,"포장1"}</definedName>
    <definedName name="JKJKJKJK" localSheetId="18" hidden="1">{#N/A,#N/A,FALSE,"포장1";#N/A,#N/A,FALSE,"포장1"}</definedName>
    <definedName name="JKJKJKJK" localSheetId="19" hidden="1">{#N/A,#N/A,FALSE,"포장1";#N/A,#N/A,FALSE,"포장1"}</definedName>
    <definedName name="JKJKJKJK" localSheetId="20" hidden="1">{#N/A,#N/A,FALSE,"포장1";#N/A,#N/A,FALSE,"포장1"}</definedName>
    <definedName name="JKJKJKJK" localSheetId="22" hidden="1">{#N/A,#N/A,FALSE,"포장1";#N/A,#N/A,FALSE,"포장1"}</definedName>
    <definedName name="JKJKJKJK" localSheetId="24" hidden="1">{#N/A,#N/A,FALSE,"포장1";#N/A,#N/A,FALSE,"포장1"}</definedName>
    <definedName name="JKJKJKJK" localSheetId="28" hidden="1">{#N/A,#N/A,FALSE,"포장1";#N/A,#N/A,FALSE,"포장1"}</definedName>
    <definedName name="JKJKJKJK" localSheetId="14" hidden="1">{#N/A,#N/A,FALSE,"포장1";#N/A,#N/A,FALSE,"포장1"}</definedName>
    <definedName name="JKJKJKJK" hidden="1">{#N/A,#N/A,FALSE,"포장1";#N/A,#N/A,FALSE,"포장1"}</definedName>
    <definedName name="jkjlh" localSheetId="12" hidden="1">{#N/A,#N/A,FALSE,"Chi tiÆt"}</definedName>
    <definedName name="jkjlh" localSheetId="11" hidden="1">{#N/A,#N/A,FALSE,"Chi tiÆt"}</definedName>
    <definedName name="jkjlh" localSheetId="13" hidden="1">{#N/A,#N/A,FALSE,"Chi tiÆt"}</definedName>
    <definedName name="jkjlh" localSheetId="16" hidden="1">{#N/A,#N/A,FALSE,"Chi tiÆt"}</definedName>
    <definedName name="jkjlh" localSheetId="21" hidden="1">{#N/A,#N/A,FALSE,"Chi tiÆt"}</definedName>
    <definedName name="jkjlh" localSheetId="18" hidden="1">{#N/A,#N/A,FALSE,"Chi tiÆt"}</definedName>
    <definedName name="jkjlh" localSheetId="19" hidden="1">{#N/A,#N/A,FALSE,"Chi tiÆt"}</definedName>
    <definedName name="jkjlh" localSheetId="20" hidden="1">{#N/A,#N/A,FALSE,"Chi tiÆt"}</definedName>
    <definedName name="jkjlh" localSheetId="22" hidden="1">{#N/A,#N/A,FALSE,"Chi tiÆt"}</definedName>
    <definedName name="jkjlh" localSheetId="24" hidden="1">{#N/A,#N/A,FALSE,"Chi tiÆt"}</definedName>
    <definedName name="jkjlh" localSheetId="28" hidden="1">{#N/A,#N/A,FALSE,"Chi tiÆt"}</definedName>
    <definedName name="jkjlh" localSheetId="14" hidden="1">{#N/A,#N/A,FALSE,"Chi tiÆt"}</definedName>
    <definedName name="jkjlh" hidden="1">{#N/A,#N/A,FALSE,"Chi tiÆt"}</definedName>
    <definedName name="jkjlkl" localSheetId="12" hidden="1">{#N/A,#N/A,FALSE,"Chi tiÆt"}</definedName>
    <definedName name="jkjlkl" localSheetId="11" hidden="1">{#N/A,#N/A,FALSE,"Chi tiÆt"}</definedName>
    <definedName name="jkjlkl" localSheetId="13" hidden="1">{#N/A,#N/A,FALSE,"Chi tiÆt"}</definedName>
    <definedName name="jkjlkl" localSheetId="16" hidden="1">{#N/A,#N/A,FALSE,"Chi tiÆt"}</definedName>
    <definedName name="jkjlkl" localSheetId="21" hidden="1">{#N/A,#N/A,FALSE,"Chi tiÆt"}</definedName>
    <definedName name="jkjlkl" localSheetId="18" hidden="1">{#N/A,#N/A,FALSE,"Chi tiÆt"}</definedName>
    <definedName name="jkjlkl" localSheetId="19" hidden="1">{#N/A,#N/A,FALSE,"Chi tiÆt"}</definedName>
    <definedName name="jkjlkl" localSheetId="20" hidden="1">{#N/A,#N/A,FALSE,"Chi tiÆt"}</definedName>
    <definedName name="jkjlkl" localSheetId="22" hidden="1">{#N/A,#N/A,FALSE,"Chi tiÆt"}</definedName>
    <definedName name="jkjlkl" localSheetId="24" hidden="1">{#N/A,#N/A,FALSE,"Chi tiÆt"}</definedName>
    <definedName name="jkjlkl" localSheetId="28" hidden="1">{#N/A,#N/A,FALSE,"Chi tiÆt"}</definedName>
    <definedName name="jkjlkl" localSheetId="14" hidden="1">{#N/A,#N/A,FALSE,"Chi tiÆt"}</definedName>
    <definedName name="jkjlkl" hidden="1">{#N/A,#N/A,FALSE,"Chi tiÆt"}</definedName>
    <definedName name="jkkhhhhhhhhhhh" hidden="1">#REF!</definedName>
    <definedName name="JKKIO" localSheetId="12" hidden="1">{#N/A,#N/A,FALSE,"CCTV"}</definedName>
    <definedName name="JKKIO" localSheetId="11" hidden="1">{#N/A,#N/A,FALSE,"CCTV"}</definedName>
    <definedName name="JKKIO" localSheetId="13" hidden="1">{#N/A,#N/A,FALSE,"CCTV"}</definedName>
    <definedName name="JKKIO" localSheetId="16" hidden="1">{#N/A,#N/A,FALSE,"CCTV"}</definedName>
    <definedName name="JKKIO" localSheetId="21" hidden="1">{#N/A,#N/A,FALSE,"CCTV"}</definedName>
    <definedName name="JKKIO" localSheetId="18" hidden="1">{#N/A,#N/A,FALSE,"CCTV"}</definedName>
    <definedName name="JKKIO" localSheetId="19" hidden="1">{#N/A,#N/A,FALSE,"CCTV"}</definedName>
    <definedName name="JKKIO" localSheetId="20" hidden="1">{#N/A,#N/A,FALSE,"CCTV"}</definedName>
    <definedName name="JKKIO" localSheetId="22" hidden="1">{#N/A,#N/A,FALSE,"CCTV"}</definedName>
    <definedName name="JKKIO" localSheetId="24" hidden="1">{#N/A,#N/A,FALSE,"CCTV"}</definedName>
    <definedName name="JKKIO" localSheetId="28" hidden="1">{#N/A,#N/A,FALSE,"CCTV"}</definedName>
    <definedName name="JKKIO" localSheetId="14" hidden="1">{#N/A,#N/A,FALSE,"CCTV"}</definedName>
    <definedName name="JKKIO" hidden="1">{#N/A,#N/A,FALSE,"CCTV"}</definedName>
    <definedName name="jkkjhkj" hidden="1">#REF!</definedName>
    <definedName name="jkkjkl" localSheetId="12" hidden="1">{#N/A,#N/A,TRUE,"SUM";#N/A,#N/A,TRUE,"EE";#N/A,#N/A,TRUE,"AC";#N/A,#N/A,TRUE,"SN"}</definedName>
    <definedName name="jkkjkl" localSheetId="11" hidden="1">{#N/A,#N/A,TRUE,"SUM";#N/A,#N/A,TRUE,"EE";#N/A,#N/A,TRUE,"AC";#N/A,#N/A,TRUE,"SN"}</definedName>
    <definedName name="jkkjkl" localSheetId="13" hidden="1">{#N/A,#N/A,TRUE,"SUM";#N/A,#N/A,TRUE,"EE";#N/A,#N/A,TRUE,"AC";#N/A,#N/A,TRUE,"SN"}</definedName>
    <definedName name="jkkjkl" localSheetId="16" hidden="1">{#N/A,#N/A,TRUE,"SUM";#N/A,#N/A,TRUE,"EE";#N/A,#N/A,TRUE,"AC";#N/A,#N/A,TRUE,"SN"}</definedName>
    <definedName name="jkkjkl" localSheetId="21" hidden="1">{#N/A,#N/A,TRUE,"SUM";#N/A,#N/A,TRUE,"EE";#N/A,#N/A,TRUE,"AC";#N/A,#N/A,TRUE,"SN"}</definedName>
    <definedName name="jkkjkl" localSheetId="18" hidden="1">{#N/A,#N/A,TRUE,"SUM";#N/A,#N/A,TRUE,"EE";#N/A,#N/A,TRUE,"AC";#N/A,#N/A,TRUE,"SN"}</definedName>
    <definedName name="jkkjkl" localSheetId="19" hidden="1">{#N/A,#N/A,TRUE,"SUM";#N/A,#N/A,TRUE,"EE";#N/A,#N/A,TRUE,"AC";#N/A,#N/A,TRUE,"SN"}</definedName>
    <definedName name="jkkjkl" localSheetId="20" hidden="1">{#N/A,#N/A,TRUE,"SUM";#N/A,#N/A,TRUE,"EE";#N/A,#N/A,TRUE,"AC";#N/A,#N/A,TRUE,"SN"}</definedName>
    <definedName name="jkkjkl" localSheetId="22" hidden="1">{#N/A,#N/A,TRUE,"SUM";#N/A,#N/A,TRUE,"EE";#N/A,#N/A,TRUE,"AC";#N/A,#N/A,TRUE,"SN"}</definedName>
    <definedName name="jkkjkl" localSheetId="24" hidden="1">{#N/A,#N/A,TRUE,"SUM";#N/A,#N/A,TRUE,"EE";#N/A,#N/A,TRUE,"AC";#N/A,#N/A,TRUE,"SN"}</definedName>
    <definedName name="jkkjkl" localSheetId="28" hidden="1">{#N/A,#N/A,TRUE,"SUM";#N/A,#N/A,TRUE,"EE";#N/A,#N/A,TRUE,"AC";#N/A,#N/A,TRUE,"SN"}</definedName>
    <definedName name="jkkjkl" localSheetId="14" hidden="1">{#N/A,#N/A,TRUE,"SUM";#N/A,#N/A,TRUE,"EE";#N/A,#N/A,TRUE,"AC";#N/A,#N/A,TRUE,"SN"}</definedName>
    <definedName name="jkkjkl" hidden="1">{#N/A,#N/A,TRUE,"SUM";#N/A,#N/A,TRUE,"EE";#N/A,#N/A,TRUE,"AC";#N/A,#N/A,TRUE,"SN"}</definedName>
    <definedName name="jkl" localSheetId="12" hidden="1">{"'Sheet1'!$L$16"}</definedName>
    <definedName name="jkl" localSheetId="11" hidden="1">{"'Sheet1'!$L$16"}</definedName>
    <definedName name="jkl" localSheetId="13" hidden="1">{"'Sheet1'!$L$16"}</definedName>
    <definedName name="jkl" localSheetId="16" hidden="1">{"'Sheet1'!$L$16"}</definedName>
    <definedName name="jkl" localSheetId="21" hidden="1">{"'Sheet1'!$L$16"}</definedName>
    <definedName name="jkl" localSheetId="18" hidden="1">{"'Sheet1'!$L$16"}</definedName>
    <definedName name="jkl" localSheetId="19" hidden="1">{"'Sheet1'!$L$16"}</definedName>
    <definedName name="jkl" localSheetId="20" hidden="1">{"'Sheet1'!$L$16"}</definedName>
    <definedName name="jkl" localSheetId="22" hidden="1">{"'Sheet1'!$L$16"}</definedName>
    <definedName name="jkl" localSheetId="24" hidden="1">{"'Sheet1'!$L$16"}</definedName>
    <definedName name="jkl" localSheetId="28" hidden="1">{"'Sheet1'!$L$16"}</definedName>
    <definedName name="jkl" localSheetId="14" hidden="1">{"'Sheet1'!$L$16"}</definedName>
    <definedName name="jkl" hidden="1">{"'Sheet1'!$L$16"}</definedName>
    <definedName name="jkokop" localSheetId="12" hidden="1">{"'Sheet1'!$L$16"}</definedName>
    <definedName name="jkokop" localSheetId="11" hidden="1">{"'Sheet1'!$L$16"}</definedName>
    <definedName name="jkokop" localSheetId="13" hidden="1">{"'Sheet1'!$L$16"}</definedName>
    <definedName name="jkokop" localSheetId="16" hidden="1">{"'Sheet1'!$L$16"}</definedName>
    <definedName name="jkokop" localSheetId="21" hidden="1">{"'Sheet1'!$L$16"}</definedName>
    <definedName name="jkokop" localSheetId="18" hidden="1">{"'Sheet1'!$L$16"}</definedName>
    <definedName name="jkokop" localSheetId="19" hidden="1">{"'Sheet1'!$L$16"}</definedName>
    <definedName name="jkokop" localSheetId="20" hidden="1">{"'Sheet1'!$L$16"}</definedName>
    <definedName name="jkokop" localSheetId="22" hidden="1">{"'Sheet1'!$L$16"}</definedName>
    <definedName name="jkokop" localSheetId="24" hidden="1">{"'Sheet1'!$L$16"}</definedName>
    <definedName name="jkokop" localSheetId="28" hidden="1">{"'Sheet1'!$L$16"}</definedName>
    <definedName name="jkokop" localSheetId="14" hidden="1">{"'Sheet1'!$L$16"}</definedName>
    <definedName name="jkokop" hidden="1">{"'Sheet1'!$L$16"}</definedName>
    <definedName name="jkopkp" localSheetId="12" hidden="1">{"'Sheet1'!$L$16"}</definedName>
    <definedName name="jkopkp" localSheetId="11" hidden="1">{"'Sheet1'!$L$16"}</definedName>
    <definedName name="jkopkp" localSheetId="13" hidden="1">{"'Sheet1'!$L$16"}</definedName>
    <definedName name="jkopkp" localSheetId="16" hidden="1">{"'Sheet1'!$L$16"}</definedName>
    <definedName name="jkopkp" localSheetId="21" hidden="1">{"'Sheet1'!$L$16"}</definedName>
    <definedName name="jkopkp" localSheetId="18" hidden="1">{"'Sheet1'!$L$16"}</definedName>
    <definedName name="jkopkp" localSheetId="19" hidden="1">{"'Sheet1'!$L$16"}</definedName>
    <definedName name="jkopkp" localSheetId="20" hidden="1">{"'Sheet1'!$L$16"}</definedName>
    <definedName name="jkopkp" localSheetId="22" hidden="1">{"'Sheet1'!$L$16"}</definedName>
    <definedName name="jkopkp" localSheetId="24" hidden="1">{"'Sheet1'!$L$16"}</definedName>
    <definedName name="jkopkp" localSheetId="28" hidden="1">{"'Sheet1'!$L$16"}</definedName>
    <definedName name="jkopkp" localSheetId="14" hidden="1">{"'Sheet1'!$L$16"}</definedName>
    <definedName name="jkopkp" hidden="1">{"'Sheet1'!$L$16"}</definedName>
    <definedName name="jlhj" hidden="1">#REF!</definedName>
    <definedName name="JLJKL" localSheetId="12" hidden="1">{"'Sheet1'!$L$16"}</definedName>
    <definedName name="JLJKL" localSheetId="11" hidden="1">{"'Sheet1'!$L$16"}</definedName>
    <definedName name="JLJKL" localSheetId="13" hidden="1">{"'Sheet1'!$L$16"}</definedName>
    <definedName name="JLJKL" localSheetId="16" hidden="1">{"'Sheet1'!$L$16"}</definedName>
    <definedName name="JLJKL" localSheetId="21" hidden="1">{"'Sheet1'!$L$16"}</definedName>
    <definedName name="JLJKL" localSheetId="18" hidden="1">{"'Sheet1'!$L$16"}</definedName>
    <definedName name="JLJKL" localSheetId="19" hidden="1">{"'Sheet1'!$L$16"}</definedName>
    <definedName name="JLJKL" localSheetId="20" hidden="1">{"'Sheet1'!$L$16"}</definedName>
    <definedName name="JLJKL" localSheetId="22" hidden="1">{"'Sheet1'!$L$16"}</definedName>
    <definedName name="JLJKL" localSheetId="24" hidden="1">{"'Sheet1'!$L$16"}</definedName>
    <definedName name="JLJKL" localSheetId="28" hidden="1">{"'Sheet1'!$L$16"}</definedName>
    <definedName name="JLJKL" localSheetId="14" hidden="1">{"'Sheet1'!$L$16"}</definedName>
    <definedName name="JLJKL" hidden="1">{"'Sheet1'!$L$16"}</definedName>
    <definedName name="jmj" hidden="1">#REF!</definedName>
    <definedName name="jmjhjh" hidden="1">#REF!</definedName>
    <definedName name="jmjkjk" localSheetId="12" hidden="1">{"'Break down'!$A$4"}</definedName>
    <definedName name="jmjkjk" localSheetId="11" hidden="1">{"'Break down'!$A$4"}</definedName>
    <definedName name="jmjkjk" localSheetId="13" hidden="1">{"'Break down'!$A$4"}</definedName>
    <definedName name="jmjkjk" localSheetId="16" hidden="1">{"'Break down'!$A$4"}</definedName>
    <definedName name="jmjkjk" localSheetId="21" hidden="1">{"'Break down'!$A$4"}</definedName>
    <definedName name="jmjkjk" localSheetId="18" hidden="1">{"'Break down'!$A$4"}</definedName>
    <definedName name="jmjkjk" localSheetId="19" hidden="1">{"'Break down'!$A$4"}</definedName>
    <definedName name="jmjkjk" localSheetId="20" hidden="1">{"'Break down'!$A$4"}</definedName>
    <definedName name="jmjkjk" localSheetId="22" hidden="1">{"'Break down'!$A$4"}</definedName>
    <definedName name="jmjkjk" localSheetId="24" hidden="1">{"'Break down'!$A$4"}</definedName>
    <definedName name="jmjkjk" localSheetId="28" hidden="1">{"'Break down'!$A$4"}</definedName>
    <definedName name="jmjkjk" localSheetId="14" hidden="1">{"'Break down'!$A$4"}</definedName>
    <definedName name="jmjkjk" hidden="1">{"'Break down'!$A$4"}</definedName>
    <definedName name="jmjmh" hidden="1">#REF!</definedName>
    <definedName name="jmjmjmj" hidden="1">#REF!</definedName>
    <definedName name="JMMFF" localSheetId="12" hidden="1">{#N/A,#N/A,FALSE,"포장1";#N/A,#N/A,FALSE,"포장1"}</definedName>
    <definedName name="JMMFF" localSheetId="11" hidden="1">{#N/A,#N/A,FALSE,"포장1";#N/A,#N/A,FALSE,"포장1"}</definedName>
    <definedName name="JMMFF" localSheetId="13" hidden="1">{#N/A,#N/A,FALSE,"포장1";#N/A,#N/A,FALSE,"포장1"}</definedName>
    <definedName name="JMMFF" localSheetId="16" hidden="1">{#N/A,#N/A,FALSE,"포장1";#N/A,#N/A,FALSE,"포장1"}</definedName>
    <definedName name="JMMFF" localSheetId="21" hidden="1">{#N/A,#N/A,FALSE,"포장1";#N/A,#N/A,FALSE,"포장1"}</definedName>
    <definedName name="JMMFF" localSheetId="18" hidden="1">{#N/A,#N/A,FALSE,"포장1";#N/A,#N/A,FALSE,"포장1"}</definedName>
    <definedName name="JMMFF" localSheetId="19" hidden="1">{#N/A,#N/A,FALSE,"포장1";#N/A,#N/A,FALSE,"포장1"}</definedName>
    <definedName name="JMMFF" localSheetId="20" hidden="1">{#N/A,#N/A,FALSE,"포장1";#N/A,#N/A,FALSE,"포장1"}</definedName>
    <definedName name="JMMFF" localSheetId="22" hidden="1">{#N/A,#N/A,FALSE,"포장1";#N/A,#N/A,FALSE,"포장1"}</definedName>
    <definedName name="JMMFF" localSheetId="24" hidden="1">{#N/A,#N/A,FALSE,"포장1";#N/A,#N/A,FALSE,"포장1"}</definedName>
    <definedName name="JMMFF" localSheetId="28" hidden="1">{#N/A,#N/A,FALSE,"포장1";#N/A,#N/A,FALSE,"포장1"}</definedName>
    <definedName name="JMMFF" localSheetId="14" hidden="1">{#N/A,#N/A,FALSE,"포장1";#N/A,#N/A,FALSE,"포장1"}</definedName>
    <definedName name="JMMFF" hidden="1">{#N/A,#N/A,FALSE,"포장1";#N/A,#N/A,FALSE,"포장1"}</definedName>
    <definedName name="jn" localSheetId="12" hidden="1">{#N/A,#N/A,FALSE,"CCTV"}</definedName>
    <definedName name="jn" localSheetId="11" hidden="1">{#N/A,#N/A,FALSE,"CCTV"}</definedName>
    <definedName name="jn" localSheetId="13" hidden="1">{#N/A,#N/A,FALSE,"CCTV"}</definedName>
    <definedName name="jn" localSheetId="16" hidden="1">{#N/A,#N/A,FALSE,"CCTV"}</definedName>
    <definedName name="jn" localSheetId="21" hidden="1">{#N/A,#N/A,FALSE,"CCTV"}</definedName>
    <definedName name="jn" localSheetId="18" hidden="1">{#N/A,#N/A,FALSE,"CCTV"}</definedName>
    <definedName name="jn" localSheetId="19" hidden="1">{#N/A,#N/A,FALSE,"CCTV"}</definedName>
    <definedName name="jn" localSheetId="20" hidden="1">{#N/A,#N/A,FALSE,"CCTV"}</definedName>
    <definedName name="jn" localSheetId="22" hidden="1">{#N/A,#N/A,FALSE,"CCTV"}</definedName>
    <definedName name="jn" localSheetId="24" hidden="1">{#N/A,#N/A,FALSE,"CCTV"}</definedName>
    <definedName name="jn" localSheetId="28" hidden="1">{#N/A,#N/A,FALSE,"CCTV"}</definedName>
    <definedName name="jn" localSheetId="14" hidden="1">{#N/A,#N/A,FALSE,"CCTV"}</definedName>
    <definedName name="jn" hidden="1">{#N/A,#N/A,FALSE,"CCTV"}</definedName>
    <definedName name="jo" localSheetId="12" hidden="1">{"'Sheet1'!$L$16"}</definedName>
    <definedName name="jo" localSheetId="11" hidden="1">{"'Sheet1'!$L$16"}</definedName>
    <definedName name="jo" localSheetId="13" hidden="1">{"'Sheet1'!$L$16"}</definedName>
    <definedName name="jo" localSheetId="16" hidden="1">{"'Sheet1'!$L$16"}</definedName>
    <definedName name="jo" localSheetId="21" hidden="1">{"'Sheet1'!$L$16"}</definedName>
    <definedName name="jo" localSheetId="18" hidden="1">{"'Sheet1'!$L$16"}</definedName>
    <definedName name="jo" localSheetId="19" hidden="1">{"'Sheet1'!$L$16"}</definedName>
    <definedName name="jo" localSheetId="20" hidden="1">{"'Sheet1'!$L$16"}</definedName>
    <definedName name="jo" localSheetId="22" hidden="1">{"'Sheet1'!$L$16"}</definedName>
    <definedName name="jo" localSheetId="24" hidden="1">{"'Sheet1'!$L$16"}</definedName>
    <definedName name="jo" localSheetId="28" hidden="1">{"'Sheet1'!$L$16"}</definedName>
    <definedName name="jo" localSheetId="14" hidden="1">{"'Sheet1'!$L$16"}</definedName>
    <definedName name="jo" hidden="1">{"'Sheet1'!$L$16"}</definedName>
    <definedName name="jojo" localSheetId="12" hidden="1">{"'Sheet1'!$L$16"}</definedName>
    <definedName name="jojo" localSheetId="11" hidden="1">{"'Sheet1'!$L$16"}</definedName>
    <definedName name="jojo" localSheetId="13" hidden="1">{"'Sheet1'!$L$16"}</definedName>
    <definedName name="jojo" localSheetId="16" hidden="1">{"'Sheet1'!$L$16"}</definedName>
    <definedName name="jojo" localSheetId="21" hidden="1">{"'Sheet1'!$L$16"}</definedName>
    <definedName name="jojo" localSheetId="18" hidden="1">{"'Sheet1'!$L$16"}</definedName>
    <definedName name="jojo" localSheetId="19" hidden="1">{"'Sheet1'!$L$16"}</definedName>
    <definedName name="jojo" localSheetId="20" hidden="1">{"'Sheet1'!$L$16"}</definedName>
    <definedName name="jojo" localSheetId="22" hidden="1">{"'Sheet1'!$L$16"}</definedName>
    <definedName name="jojo" localSheetId="24" hidden="1">{"'Sheet1'!$L$16"}</definedName>
    <definedName name="jojo" localSheetId="28" hidden="1">{"'Sheet1'!$L$16"}</definedName>
    <definedName name="jojo" localSheetId="14" hidden="1">{"'Sheet1'!$L$16"}</definedName>
    <definedName name="jojo" hidden="1">{"'Sheet1'!$L$16"}</definedName>
    <definedName name="joy" localSheetId="12" hidden="1">{"'Break down'!$A$4"}</definedName>
    <definedName name="joy" localSheetId="11" hidden="1">{"'Break down'!$A$4"}</definedName>
    <definedName name="joy" localSheetId="13" hidden="1">{"'Break down'!$A$4"}</definedName>
    <definedName name="joy" localSheetId="16" hidden="1">{"'Break down'!$A$4"}</definedName>
    <definedName name="joy" localSheetId="21" hidden="1">{"'Break down'!$A$4"}</definedName>
    <definedName name="joy" localSheetId="18" hidden="1">{"'Break down'!$A$4"}</definedName>
    <definedName name="joy" localSheetId="19" hidden="1">{"'Break down'!$A$4"}</definedName>
    <definedName name="joy" localSheetId="20" hidden="1">{"'Break down'!$A$4"}</definedName>
    <definedName name="joy" localSheetId="22" hidden="1">{"'Break down'!$A$4"}</definedName>
    <definedName name="joy" localSheetId="24" hidden="1">{"'Break down'!$A$4"}</definedName>
    <definedName name="joy" localSheetId="28" hidden="1">{"'Break down'!$A$4"}</definedName>
    <definedName name="joy" localSheetId="14" hidden="1">{"'Break down'!$A$4"}</definedName>
    <definedName name="joy" hidden="1">{"'Break down'!$A$4"}</definedName>
    <definedName name="joyr" localSheetId="12" hidden="1">{"'Break down'!$A$4"}</definedName>
    <definedName name="joyr" localSheetId="11" hidden="1">{"'Break down'!$A$4"}</definedName>
    <definedName name="joyr" localSheetId="13" hidden="1">{"'Break down'!$A$4"}</definedName>
    <definedName name="joyr" localSheetId="16" hidden="1">{"'Break down'!$A$4"}</definedName>
    <definedName name="joyr" localSheetId="21" hidden="1">{"'Break down'!$A$4"}</definedName>
    <definedName name="joyr" localSheetId="18" hidden="1">{"'Break down'!$A$4"}</definedName>
    <definedName name="joyr" localSheetId="19" hidden="1">{"'Break down'!$A$4"}</definedName>
    <definedName name="joyr" localSheetId="20" hidden="1">{"'Break down'!$A$4"}</definedName>
    <definedName name="joyr" localSheetId="22" hidden="1">{"'Break down'!$A$4"}</definedName>
    <definedName name="joyr" localSheetId="24" hidden="1">{"'Break down'!$A$4"}</definedName>
    <definedName name="joyr" localSheetId="28" hidden="1">{"'Break down'!$A$4"}</definedName>
    <definedName name="joyr" localSheetId="14" hidden="1">{"'Break down'!$A$4"}</definedName>
    <definedName name="joyr" hidden="1">{"'Break down'!$A$4"}</definedName>
    <definedName name="JP">#REF!</definedName>
    <definedName name="jrd" localSheetId="12" hidden="1">{"'Sheet1'!$L$16"}</definedName>
    <definedName name="jrd" localSheetId="11" hidden="1">{"'Sheet1'!$L$16"}</definedName>
    <definedName name="jrd" localSheetId="13" hidden="1">{"'Sheet1'!$L$16"}</definedName>
    <definedName name="jrd" localSheetId="16" hidden="1">{"'Sheet1'!$L$16"}</definedName>
    <definedName name="jrd" localSheetId="21" hidden="1">{"'Sheet1'!$L$16"}</definedName>
    <definedName name="jrd" localSheetId="18" hidden="1">{"'Sheet1'!$L$16"}</definedName>
    <definedName name="jrd" localSheetId="19" hidden="1">{"'Sheet1'!$L$16"}</definedName>
    <definedName name="jrd" localSheetId="20" hidden="1">{"'Sheet1'!$L$16"}</definedName>
    <definedName name="jrd" localSheetId="22" hidden="1">{"'Sheet1'!$L$16"}</definedName>
    <definedName name="jrd" localSheetId="24" hidden="1">{"'Sheet1'!$L$16"}</definedName>
    <definedName name="jrd" localSheetId="28" hidden="1">{"'Sheet1'!$L$16"}</definedName>
    <definedName name="jrd" localSheetId="14" hidden="1">{"'Sheet1'!$L$16"}</definedName>
    <definedName name="jrd" hidden="1">{"'Sheet1'!$L$16"}</definedName>
    <definedName name="jrtj" localSheetId="12" hidden="1">{#N/A,#N/A,FALSE,"Chi tiÆt"}</definedName>
    <definedName name="jrtj" localSheetId="11" hidden="1">{#N/A,#N/A,FALSE,"Chi tiÆt"}</definedName>
    <definedName name="jrtj" localSheetId="13" hidden="1">{#N/A,#N/A,FALSE,"Chi tiÆt"}</definedName>
    <definedName name="jrtj" localSheetId="16" hidden="1">{#N/A,#N/A,FALSE,"Chi tiÆt"}</definedName>
    <definedName name="jrtj" localSheetId="21" hidden="1">{#N/A,#N/A,FALSE,"Chi tiÆt"}</definedName>
    <definedName name="jrtj" localSheetId="18" hidden="1">{#N/A,#N/A,FALSE,"Chi tiÆt"}</definedName>
    <definedName name="jrtj" localSheetId="19" hidden="1">{#N/A,#N/A,FALSE,"Chi tiÆt"}</definedName>
    <definedName name="jrtj" localSheetId="20" hidden="1">{#N/A,#N/A,FALSE,"Chi tiÆt"}</definedName>
    <definedName name="jrtj" localSheetId="22" hidden="1">{#N/A,#N/A,FALSE,"Chi tiÆt"}</definedName>
    <definedName name="jrtj" localSheetId="24" hidden="1">{#N/A,#N/A,FALSE,"Chi tiÆt"}</definedName>
    <definedName name="jrtj" localSheetId="28" hidden="1">{#N/A,#N/A,FALSE,"Chi tiÆt"}</definedName>
    <definedName name="jrtj" localSheetId="14" hidden="1">{#N/A,#N/A,FALSE,"Chi tiÆt"}</definedName>
    <definedName name="jrtj" hidden="1">{#N/A,#N/A,FALSE,"Chi tiÆt"}</definedName>
    <definedName name="JRY" localSheetId="12" hidden="1">{"'Sheet1'!$L$16"}</definedName>
    <definedName name="JRY" localSheetId="11" hidden="1">{"'Sheet1'!$L$16"}</definedName>
    <definedName name="JRY" localSheetId="13" hidden="1">{"'Sheet1'!$L$16"}</definedName>
    <definedName name="JRY" localSheetId="16" hidden="1">{"'Sheet1'!$L$16"}</definedName>
    <definedName name="JRY" localSheetId="21" hidden="1">{"'Sheet1'!$L$16"}</definedName>
    <definedName name="JRY" localSheetId="18" hidden="1">{"'Sheet1'!$L$16"}</definedName>
    <definedName name="JRY" localSheetId="19" hidden="1">{"'Sheet1'!$L$16"}</definedName>
    <definedName name="JRY" localSheetId="20" hidden="1">{"'Sheet1'!$L$16"}</definedName>
    <definedName name="JRY" localSheetId="22" hidden="1">{"'Sheet1'!$L$16"}</definedName>
    <definedName name="JRY" localSheetId="24" hidden="1">{"'Sheet1'!$L$16"}</definedName>
    <definedName name="JRY" localSheetId="28" hidden="1">{"'Sheet1'!$L$16"}</definedName>
    <definedName name="JRY" localSheetId="14" hidden="1">{"'Sheet1'!$L$16"}</definedName>
    <definedName name="JRY" hidden="1">{"'Sheet1'!$L$16"}</definedName>
    <definedName name="jsdh" localSheetId="12" hidden="1">{"'Sheet1'!$L$16"}</definedName>
    <definedName name="jsdh" localSheetId="11" hidden="1">{"'Sheet1'!$L$16"}</definedName>
    <definedName name="jsdh" localSheetId="13" hidden="1">{"'Sheet1'!$L$16"}</definedName>
    <definedName name="jsdh" localSheetId="16" hidden="1">{"'Sheet1'!$L$16"}</definedName>
    <definedName name="jsdh" localSheetId="21" hidden="1">{"'Sheet1'!$L$16"}</definedName>
    <definedName name="jsdh" localSheetId="18" hidden="1">{"'Sheet1'!$L$16"}</definedName>
    <definedName name="jsdh" localSheetId="19" hidden="1">{"'Sheet1'!$L$16"}</definedName>
    <definedName name="jsdh" localSheetId="20" hidden="1">{"'Sheet1'!$L$16"}</definedName>
    <definedName name="jsdh" localSheetId="22" hidden="1">{"'Sheet1'!$L$16"}</definedName>
    <definedName name="jsdh" localSheetId="24" hidden="1">{"'Sheet1'!$L$16"}</definedName>
    <definedName name="jsdh" localSheetId="28" hidden="1">{"'Sheet1'!$L$16"}</definedName>
    <definedName name="jsdh" localSheetId="14" hidden="1">{"'Sheet1'!$L$16"}</definedName>
    <definedName name="jsdh" hidden="1">{"'Sheet1'!$L$16"}</definedName>
    <definedName name="jsdjs" localSheetId="12" hidden="1">{"'Sheet1'!$L$16"}</definedName>
    <definedName name="jsdjs" localSheetId="11" hidden="1">{"'Sheet1'!$L$16"}</definedName>
    <definedName name="jsdjs" localSheetId="13" hidden="1">{"'Sheet1'!$L$16"}</definedName>
    <definedName name="jsdjs" localSheetId="16" hidden="1">{"'Sheet1'!$L$16"}</definedName>
    <definedName name="jsdjs" localSheetId="21" hidden="1">{"'Sheet1'!$L$16"}</definedName>
    <definedName name="jsdjs" localSheetId="18" hidden="1">{"'Sheet1'!$L$16"}</definedName>
    <definedName name="jsdjs" localSheetId="19" hidden="1">{"'Sheet1'!$L$16"}</definedName>
    <definedName name="jsdjs" localSheetId="20" hidden="1">{"'Sheet1'!$L$16"}</definedName>
    <definedName name="jsdjs" localSheetId="22" hidden="1">{"'Sheet1'!$L$16"}</definedName>
    <definedName name="jsdjs" localSheetId="24" hidden="1">{"'Sheet1'!$L$16"}</definedName>
    <definedName name="jsdjs" localSheetId="28" hidden="1">{"'Sheet1'!$L$16"}</definedName>
    <definedName name="jsdjs" localSheetId="14" hidden="1">{"'Sheet1'!$L$16"}</definedName>
    <definedName name="jsdjs" hidden="1">{"'Sheet1'!$L$16"}</definedName>
    <definedName name="JSH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localSheetId="12" hidden="1">{"'Sheet1'!$L$16"}</definedName>
    <definedName name="jsryj" localSheetId="11" hidden="1">{"'Sheet1'!$L$16"}</definedName>
    <definedName name="jsryj" localSheetId="13" hidden="1">{"'Sheet1'!$L$16"}</definedName>
    <definedName name="jsryj" localSheetId="16" hidden="1">{"'Sheet1'!$L$16"}</definedName>
    <definedName name="jsryj" localSheetId="21" hidden="1">{"'Sheet1'!$L$16"}</definedName>
    <definedName name="jsryj" localSheetId="18" hidden="1">{"'Sheet1'!$L$16"}</definedName>
    <definedName name="jsryj" localSheetId="19" hidden="1">{"'Sheet1'!$L$16"}</definedName>
    <definedName name="jsryj" localSheetId="20" hidden="1">{"'Sheet1'!$L$16"}</definedName>
    <definedName name="jsryj" localSheetId="22" hidden="1">{"'Sheet1'!$L$16"}</definedName>
    <definedName name="jsryj" localSheetId="24" hidden="1">{"'Sheet1'!$L$16"}</definedName>
    <definedName name="jsryj" localSheetId="28" hidden="1">{"'Sheet1'!$L$16"}</definedName>
    <definedName name="jsryj" localSheetId="14" hidden="1">{"'Sheet1'!$L$16"}</definedName>
    <definedName name="jsryj" hidden="1">{"'Sheet1'!$L$16"}</definedName>
    <definedName name="jt" localSheetId="12" hidden="1">{"'Sheet1'!$L$16"}</definedName>
    <definedName name="jt" localSheetId="11" hidden="1">{"'Sheet1'!$L$16"}</definedName>
    <definedName name="jt" localSheetId="13" hidden="1">{"'Sheet1'!$L$16"}</definedName>
    <definedName name="jt" localSheetId="16" hidden="1">{"'Sheet1'!$L$16"}</definedName>
    <definedName name="jt" localSheetId="21" hidden="1">{"'Sheet1'!$L$16"}</definedName>
    <definedName name="jt" localSheetId="18" hidden="1">{"'Sheet1'!$L$16"}</definedName>
    <definedName name="jt" localSheetId="19" hidden="1">{"'Sheet1'!$L$16"}</definedName>
    <definedName name="jt" localSheetId="20" hidden="1">{"'Sheet1'!$L$16"}</definedName>
    <definedName name="jt" localSheetId="22" hidden="1">{"'Sheet1'!$L$16"}</definedName>
    <definedName name="jt" localSheetId="24" hidden="1">{"'Sheet1'!$L$16"}</definedName>
    <definedName name="jt" localSheetId="28" hidden="1">{"'Sheet1'!$L$16"}</definedName>
    <definedName name="jt" localSheetId="14" hidden="1">{"'Sheet1'!$L$16"}</definedName>
    <definedName name="jt" hidden="1">{"'Sheet1'!$L$16"}</definedName>
    <definedName name="JTDEYW" localSheetId="12" hidden="1">{"'Sheet1'!$L$16"}</definedName>
    <definedName name="JTDEYW" localSheetId="11" hidden="1">{"'Sheet1'!$L$16"}</definedName>
    <definedName name="JTDEYW" localSheetId="13" hidden="1">{"'Sheet1'!$L$16"}</definedName>
    <definedName name="JTDEYW" localSheetId="16" hidden="1">{"'Sheet1'!$L$16"}</definedName>
    <definedName name="JTDEYW" localSheetId="21" hidden="1">{"'Sheet1'!$L$16"}</definedName>
    <definedName name="JTDEYW" localSheetId="18" hidden="1">{"'Sheet1'!$L$16"}</definedName>
    <definedName name="JTDEYW" localSheetId="19" hidden="1">{"'Sheet1'!$L$16"}</definedName>
    <definedName name="JTDEYW" localSheetId="20" hidden="1">{"'Sheet1'!$L$16"}</definedName>
    <definedName name="JTDEYW" localSheetId="22" hidden="1">{"'Sheet1'!$L$16"}</definedName>
    <definedName name="JTDEYW" localSheetId="24" hidden="1">{"'Sheet1'!$L$16"}</definedName>
    <definedName name="JTDEYW" localSheetId="28" hidden="1">{"'Sheet1'!$L$16"}</definedName>
    <definedName name="JTDEYW" localSheetId="14" hidden="1">{"'Sheet1'!$L$16"}</definedName>
    <definedName name="JTDEYW" hidden="1">{"'Sheet1'!$L$16"}</definedName>
    <definedName name="jtgyurtsdx"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it" localSheetId="12" hidden="1">{"'Sheet1'!$L$16"}</definedName>
    <definedName name="jtit" localSheetId="11" hidden="1">{"'Sheet1'!$L$16"}</definedName>
    <definedName name="jtit" localSheetId="13" hidden="1">{"'Sheet1'!$L$16"}</definedName>
    <definedName name="jtit" localSheetId="16" hidden="1">{"'Sheet1'!$L$16"}</definedName>
    <definedName name="jtit" localSheetId="21" hidden="1">{"'Sheet1'!$L$16"}</definedName>
    <definedName name="jtit" localSheetId="18" hidden="1">{"'Sheet1'!$L$16"}</definedName>
    <definedName name="jtit" localSheetId="19" hidden="1">{"'Sheet1'!$L$16"}</definedName>
    <definedName name="jtit" localSheetId="20" hidden="1">{"'Sheet1'!$L$16"}</definedName>
    <definedName name="jtit" localSheetId="22" hidden="1">{"'Sheet1'!$L$16"}</definedName>
    <definedName name="jtit" localSheetId="24" hidden="1">{"'Sheet1'!$L$16"}</definedName>
    <definedName name="jtit" localSheetId="28" hidden="1">{"'Sheet1'!$L$16"}</definedName>
    <definedName name="jtit" localSheetId="14" hidden="1">{"'Sheet1'!$L$16"}</definedName>
    <definedName name="jtit" hidden="1">{"'Sheet1'!$L$16"}</definedName>
    <definedName name="jtru" localSheetId="12" hidden="1">{"'Sheet1'!$L$16"}</definedName>
    <definedName name="jtru" localSheetId="11" hidden="1">{"'Sheet1'!$L$16"}</definedName>
    <definedName name="jtru" localSheetId="13" hidden="1">{"'Sheet1'!$L$16"}</definedName>
    <definedName name="jtru" localSheetId="16" hidden="1">{"'Sheet1'!$L$16"}</definedName>
    <definedName name="jtru" localSheetId="21" hidden="1">{"'Sheet1'!$L$16"}</definedName>
    <definedName name="jtru" localSheetId="18" hidden="1">{"'Sheet1'!$L$16"}</definedName>
    <definedName name="jtru" localSheetId="19" hidden="1">{"'Sheet1'!$L$16"}</definedName>
    <definedName name="jtru" localSheetId="20" hidden="1">{"'Sheet1'!$L$16"}</definedName>
    <definedName name="jtru" localSheetId="22" hidden="1">{"'Sheet1'!$L$16"}</definedName>
    <definedName name="jtru" localSheetId="24" hidden="1">{"'Sheet1'!$L$16"}</definedName>
    <definedName name="jtru" localSheetId="28" hidden="1">{"'Sheet1'!$L$16"}</definedName>
    <definedName name="jtru" localSheetId="14" hidden="1">{"'Sheet1'!$L$16"}</definedName>
    <definedName name="jtru" hidden="1">{"'Sheet1'!$L$16"}</definedName>
    <definedName name="jtrujt" localSheetId="12" hidden="1">{#N/A,#N/A,FALSE,"부대2"}</definedName>
    <definedName name="jtrujt" localSheetId="11" hidden="1">{#N/A,#N/A,FALSE,"부대2"}</definedName>
    <definedName name="jtrujt" localSheetId="13" hidden="1">{#N/A,#N/A,FALSE,"부대2"}</definedName>
    <definedName name="jtrujt" localSheetId="16" hidden="1">{#N/A,#N/A,FALSE,"부대2"}</definedName>
    <definedName name="jtrujt" localSheetId="21" hidden="1">{#N/A,#N/A,FALSE,"부대2"}</definedName>
    <definedName name="jtrujt" localSheetId="18" hidden="1">{#N/A,#N/A,FALSE,"부대2"}</definedName>
    <definedName name="jtrujt" localSheetId="19" hidden="1">{#N/A,#N/A,FALSE,"부대2"}</definedName>
    <definedName name="jtrujt" localSheetId="20" hidden="1">{#N/A,#N/A,FALSE,"부대2"}</definedName>
    <definedName name="jtrujt" localSheetId="22" hidden="1">{#N/A,#N/A,FALSE,"부대2"}</definedName>
    <definedName name="jtrujt" localSheetId="24" hidden="1">{#N/A,#N/A,FALSE,"부대2"}</definedName>
    <definedName name="jtrujt" localSheetId="28" hidden="1">{#N/A,#N/A,FALSE,"부대2"}</definedName>
    <definedName name="jtrujt" localSheetId="14" hidden="1">{#N/A,#N/A,FALSE,"부대2"}</definedName>
    <definedName name="jtrujt" hidden="1">{#N/A,#N/A,FALSE,"부대2"}</definedName>
    <definedName name="jty" localSheetId="12" hidden="1">{"'Sheet1'!$L$16"}</definedName>
    <definedName name="jty" localSheetId="11" hidden="1">{"'Sheet1'!$L$16"}</definedName>
    <definedName name="jty" localSheetId="13" hidden="1">{"'Sheet1'!$L$16"}</definedName>
    <definedName name="jty" localSheetId="16" hidden="1">{"'Sheet1'!$L$16"}</definedName>
    <definedName name="jty" localSheetId="21" hidden="1">{"'Sheet1'!$L$16"}</definedName>
    <definedName name="jty" localSheetId="18" hidden="1">{"'Sheet1'!$L$16"}</definedName>
    <definedName name="jty" localSheetId="19" hidden="1">{"'Sheet1'!$L$16"}</definedName>
    <definedName name="jty" localSheetId="20" hidden="1">{"'Sheet1'!$L$16"}</definedName>
    <definedName name="jty" localSheetId="22" hidden="1">{"'Sheet1'!$L$16"}</definedName>
    <definedName name="jty" localSheetId="24" hidden="1">{"'Sheet1'!$L$16"}</definedName>
    <definedName name="jty" localSheetId="28" hidden="1">{"'Sheet1'!$L$16"}</definedName>
    <definedName name="jty" localSheetId="14" hidden="1">{"'Sheet1'!$L$16"}</definedName>
    <definedName name="jty" hidden="1">{"'Sheet1'!$L$16"}</definedName>
    <definedName name="jtyk" localSheetId="12" hidden="1">{"'Sheet1'!$L$16"}</definedName>
    <definedName name="jtyk" localSheetId="11" hidden="1">{"'Sheet1'!$L$16"}</definedName>
    <definedName name="jtyk" localSheetId="13" hidden="1">{"'Sheet1'!$L$16"}</definedName>
    <definedName name="jtyk" localSheetId="16" hidden="1">{"'Sheet1'!$L$16"}</definedName>
    <definedName name="jtyk" localSheetId="21" hidden="1">{"'Sheet1'!$L$16"}</definedName>
    <definedName name="jtyk" localSheetId="18" hidden="1">{"'Sheet1'!$L$16"}</definedName>
    <definedName name="jtyk" localSheetId="19" hidden="1">{"'Sheet1'!$L$16"}</definedName>
    <definedName name="jtyk" localSheetId="20" hidden="1">{"'Sheet1'!$L$16"}</definedName>
    <definedName name="jtyk" localSheetId="22" hidden="1">{"'Sheet1'!$L$16"}</definedName>
    <definedName name="jtyk" localSheetId="24" hidden="1">{"'Sheet1'!$L$16"}</definedName>
    <definedName name="jtyk" localSheetId="28" hidden="1">{"'Sheet1'!$L$16"}</definedName>
    <definedName name="jtyk" localSheetId="14" hidden="1">{"'Sheet1'!$L$16"}</definedName>
    <definedName name="jtyk" hidden="1">{"'Sheet1'!$L$16"}</definedName>
    <definedName name="jtyu" localSheetId="12" hidden="1">{"'Sheet1'!$L$16"}</definedName>
    <definedName name="jtyu" localSheetId="11" hidden="1">{"'Sheet1'!$L$16"}</definedName>
    <definedName name="jtyu" localSheetId="13" hidden="1">{"'Sheet1'!$L$16"}</definedName>
    <definedName name="jtyu" localSheetId="16" hidden="1">{"'Sheet1'!$L$16"}</definedName>
    <definedName name="jtyu" localSheetId="21" hidden="1">{"'Sheet1'!$L$16"}</definedName>
    <definedName name="jtyu" localSheetId="18" hidden="1">{"'Sheet1'!$L$16"}</definedName>
    <definedName name="jtyu" localSheetId="19" hidden="1">{"'Sheet1'!$L$16"}</definedName>
    <definedName name="jtyu" localSheetId="20" hidden="1">{"'Sheet1'!$L$16"}</definedName>
    <definedName name="jtyu" localSheetId="22" hidden="1">{"'Sheet1'!$L$16"}</definedName>
    <definedName name="jtyu" localSheetId="24" hidden="1">{"'Sheet1'!$L$16"}</definedName>
    <definedName name="jtyu" localSheetId="28" hidden="1">{"'Sheet1'!$L$16"}</definedName>
    <definedName name="jtyu" localSheetId="14" hidden="1">{"'Sheet1'!$L$16"}</definedName>
    <definedName name="jtyu" hidden="1">{"'Sheet1'!$L$16"}</definedName>
    <definedName name="jufyk" localSheetId="12" hidden="1">{"'Sheet1'!$L$16"}</definedName>
    <definedName name="jufyk" localSheetId="11" hidden="1">{"'Sheet1'!$L$16"}</definedName>
    <definedName name="jufyk" localSheetId="13" hidden="1">{"'Sheet1'!$L$16"}</definedName>
    <definedName name="jufyk" localSheetId="16" hidden="1">{"'Sheet1'!$L$16"}</definedName>
    <definedName name="jufyk" localSheetId="21" hidden="1">{"'Sheet1'!$L$16"}</definedName>
    <definedName name="jufyk" localSheetId="18" hidden="1">{"'Sheet1'!$L$16"}</definedName>
    <definedName name="jufyk" localSheetId="19" hidden="1">{"'Sheet1'!$L$16"}</definedName>
    <definedName name="jufyk" localSheetId="20" hidden="1">{"'Sheet1'!$L$16"}</definedName>
    <definedName name="jufyk" localSheetId="22" hidden="1">{"'Sheet1'!$L$16"}</definedName>
    <definedName name="jufyk" localSheetId="24" hidden="1">{"'Sheet1'!$L$16"}</definedName>
    <definedName name="jufyk" localSheetId="28" hidden="1">{"'Sheet1'!$L$16"}</definedName>
    <definedName name="jufyk" localSheetId="14" hidden="1">{"'Sheet1'!$L$16"}</definedName>
    <definedName name="jufyk" hidden="1">{"'Sheet1'!$L$16"}</definedName>
    <definedName name="juk" localSheetId="12" hidden="1">{"'Sheet1'!$L$16"}</definedName>
    <definedName name="juk" localSheetId="11" hidden="1">{"'Sheet1'!$L$16"}</definedName>
    <definedName name="juk" localSheetId="13" hidden="1">{"'Sheet1'!$L$16"}</definedName>
    <definedName name="juk" localSheetId="16" hidden="1">{"'Sheet1'!$L$16"}</definedName>
    <definedName name="juk" localSheetId="21" hidden="1">{"'Sheet1'!$L$16"}</definedName>
    <definedName name="juk" localSheetId="18" hidden="1">{"'Sheet1'!$L$16"}</definedName>
    <definedName name="juk" localSheetId="19" hidden="1">{"'Sheet1'!$L$16"}</definedName>
    <definedName name="juk" localSheetId="20" hidden="1">{"'Sheet1'!$L$16"}</definedName>
    <definedName name="juk" localSheetId="22" hidden="1">{"'Sheet1'!$L$16"}</definedName>
    <definedName name="juk" localSheetId="24" hidden="1">{"'Sheet1'!$L$16"}</definedName>
    <definedName name="juk" localSheetId="28" hidden="1">{"'Sheet1'!$L$16"}</definedName>
    <definedName name="juk" localSheetId="14" hidden="1">{"'Sheet1'!$L$16"}</definedName>
    <definedName name="juk" hidden="1">{"'Sheet1'!$L$16"}</definedName>
    <definedName name="JUNK" localSheetId="12" hidden="1">{"SCHEDULE",#N/A,FALSE,"Fin_sched"}</definedName>
    <definedName name="JUNK" localSheetId="11" hidden="1">{"SCHEDULE",#N/A,FALSE,"Fin_sched"}</definedName>
    <definedName name="JUNK" localSheetId="13" hidden="1">{"SCHEDULE",#N/A,FALSE,"Fin_sched"}</definedName>
    <definedName name="JUNK" localSheetId="16" hidden="1">{"SCHEDULE",#N/A,FALSE,"Fin_sched"}</definedName>
    <definedName name="JUNK" localSheetId="21" hidden="1">{"SCHEDULE",#N/A,FALSE,"Fin_sched"}</definedName>
    <definedName name="JUNK" localSheetId="18" hidden="1">{"SCHEDULE",#N/A,FALSE,"Fin_sched"}</definedName>
    <definedName name="JUNK" localSheetId="19" hidden="1">{"SCHEDULE",#N/A,FALSE,"Fin_sched"}</definedName>
    <definedName name="JUNK" localSheetId="20" hidden="1">{"SCHEDULE",#N/A,FALSE,"Fin_sched"}</definedName>
    <definedName name="JUNK" localSheetId="22" hidden="1">{"SCHEDULE",#N/A,FALSE,"Fin_sched"}</definedName>
    <definedName name="JUNK" localSheetId="24" hidden="1">{"SCHEDULE",#N/A,FALSE,"Fin_sched"}</definedName>
    <definedName name="JUNK" localSheetId="28" hidden="1">{"SCHEDULE",#N/A,FALSE,"Fin_sched"}</definedName>
    <definedName name="JUNK" localSheetId="14" hidden="1">{"SCHEDULE",#N/A,FALSE,"Fin_sched"}</definedName>
    <definedName name="JUNK" hidden="1">{"SCHEDULE",#N/A,FALSE,"Fin_sched"}</definedName>
    <definedName name="JUNK2" localSheetId="12" hidden="1">{"SUMMARY",#N/A,FALSE,"Fin_sched"}</definedName>
    <definedName name="JUNK2" localSheetId="11" hidden="1">{"SUMMARY",#N/A,FALSE,"Fin_sched"}</definedName>
    <definedName name="JUNK2" localSheetId="13" hidden="1">{"SUMMARY",#N/A,FALSE,"Fin_sched"}</definedName>
    <definedName name="JUNK2" localSheetId="16" hidden="1">{"SUMMARY",#N/A,FALSE,"Fin_sched"}</definedName>
    <definedName name="JUNK2" localSheetId="21" hidden="1">{"SUMMARY",#N/A,FALSE,"Fin_sched"}</definedName>
    <definedName name="JUNK2" localSheetId="18" hidden="1">{"SUMMARY",#N/A,FALSE,"Fin_sched"}</definedName>
    <definedName name="JUNK2" localSheetId="19" hidden="1">{"SUMMARY",#N/A,FALSE,"Fin_sched"}</definedName>
    <definedName name="JUNK2" localSheetId="20" hidden="1">{"SUMMARY",#N/A,FALSE,"Fin_sched"}</definedName>
    <definedName name="JUNK2" localSheetId="22" hidden="1">{"SUMMARY",#N/A,FALSE,"Fin_sched"}</definedName>
    <definedName name="JUNK2" localSheetId="24" hidden="1">{"SUMMARY",#N/A,FALSE,"Fin_sched"}</definedName>
    <definedName name="JUNK2" localSheetId="28" hidden="1">{"SUMMARY",#N/A,FALSE,"Fin_sched"}</definedName>
    <definedName name="JUNK2" localSheetId="14" hidden="1">{"SUMMARY",#N/A,FALSE,"Fin_sched"}</definedName>
    <definedName name="JUNK2" hidden="1">{"SUMMARY",#N/A,FALSE,"Fin_sched"}</definedName>
    <definedName name="jxcnvin" localSheetId="12" hidden="1">{"'Sheet1'!$L$16"}</definedName>
    <definedName name="jxcnvin" localSheetId="11" hidden="1">{"'Sheet1'!$L$16"}</definedName>
    <definedName name="jxcnvin" localSheetId="13" hidden="1">{"'Sheet1'!$L$16"}</definedName>
    <definedName name="jxcnvin" localSheetId="16" hidden="1">{"'Sheet1'!$L$16"}</definedName>
    <definedName name="jxcnvin" localSheetId="21" hidden="1">{"'Sheet1'!$L$16"}</definedName>
    <definedName name="jxcnvin" localSheetId="18" hidden="1">{"'Sheet1'!$L$16"}</definedName>
    <definedName name="jxcnvin" localSheetId="19" hidden="1">{"'Sheet1'!$L$16"}</definedName>
    <definedName name="jxcnvin" localSheetId="20" hidden="1">{"'Sheet1'!$L$16"}</definedName>
    <definedName name="jxcnvin" localSheetId="22" hidden="1">{"'Sheet1'!$L$16"}</definedName>
    <definedName name="jxcnvin" localSheetId="24" hidden="1">{"'Sheet1'!$L$16"}</definedName>
    <definedName name="jxcnvin" localSheetId="28" hidden="1">{"'Sheet1'!$L$16"}</definedName>
    <definedName name="jxcnvin" localSheetId="14" hidden="1">{"'Sheet1'!$L$16"}</definedName>
    <definedName name="jxcnvin" hidden="1">{"'Sheet1'!$L$16"}</definedName>
    <definedName name="JY" localSheetId="12" hidden="1">{"'Sheet1'!$L$16"}</definedName>
    <definedName name="JY" localSheetId="11" hidden="1">{"'Sheet1'!$L$16"}</definedName>
    <definedName name="JY" localSheetId="13" hidden="1">{"'Sheet1'!$L$16"}</definedName>
    <definedName name="JY" localSheetId="16" hidden="1">{"'Sheet1'!$L$16"}</definedName>
    <definedName name="JY" localSheetId="21" hidden="1">{"'Sheet1'!$L$16"}</definedName>
    <definedName name="JY" localSheetId="18" hidden="1">{"'Sheet1'!$L$16"}</definedName>
    <definedName name="JY" localSheetId="19" hidden="1">{"'Sheet1'!$L$16"}</definedName>
    <definedName name="JY" localSheetId="20" hidden="1">{"'Sheet1'!$L$16"}</definedName>
    <definedName name="JY" localSheetId="22" hidden="1">{"'Sheet1'!$L$16"}</definedName>
    <definedName name="JY" localSheetId="24" hidden="1">{"'Sheet1'!$L$16"}</definedName>
    <definedName name="JY" localSheetId="28" hidden="1">{"'Sheet1'!$L$16"}</definedName>
    <definedName name="JY" localSheetId="14" hidden="1">{"'Sheet1'!$L$16"}</definedName>
    <definedName name="JY" hidden="1">{"'Sheet1'!$L$16"}</definedName>
    <definedName name="JYDFF" localSheetId="12" hidden="1">{#N/A,#N/A,FALSE,"속도"}</definedName>
    <definedName name="JYDFF" localSheetId="11" hidden="1">{#N/A,#N/A,FALSE,"속도"}</definedName>
    <definedName name="JYDFF" localSheetId="13" hidden="1">{#N/A,#N/A,FALSE,"속도"}</definedName>
    <definedName name="JYDFF" localSheetId="16" hidden="1">{#N/A,#N/A,FALSE,"속도"}</definedName>
    <definedName name="JYDFF" localSheetId="21" hidden="1">{#N/A,#N/A,FALSE,"속도"}</definedName>
    <definedName name="JYDFF" localSheetId="18" hidden="1">{#N/A,#N/A,FALSE,"속도"}</definedName>
    <definedName name="JYDFF" localSheetId="19" hidden="1">{#N/A,#N/A,FALSE,"속도"}</definedName>
    <definedName name="JYDFF" localSheetId="20" hidden="1">{#N/A,#N/A,FALSE,"속도"}</definedName>
    <definedName name="JYDFF" localSheetId="22" hidden="1">{#N/A,#N/A,FALSE,"속도"}</definedName>
    <definedName name="JYDFF" localSheetId="24" hidden="1">{#N/A,#N/A,FALSE,"속도"}</definedName>
    <definedName name="JYDFF" localSheetId="28" hidden="1">{#N/A,#N/A,FALSE,"속도"}</definedName>
    <definedName name="JYDFF" localSheetId="14" hidden="1">{#N/A,#N/A,FALSE,"속도"}</definedName>
    <definedName name="JYDFF" hidden="1">{#N/A,#N/A,FALSE,"속도"}</definedName>
    <definedName name="jyemkuek"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JYTJYT" localSheetId="12" hidden="1">{"NGUYEN QUI THIEP - Personal View",#N/A,FALSE,"XDCB.HT.FUR."}</definedName>
    <definedName name="JYJYTJYT" localSheetId="11" hidden="1">{"NGUYEN QUI THIEP - Personal View",#N/A,FALSE,"XDCB.HT.FUR."}</definedName>
    <definedName name="JYJYTJYT" localSheetId="13" hidden="1">{"NGUYEN QUI THIEP - Personal View",#N/A,FALSE,"XDCB.HT.FUR."}</definedName>
    <definedName name="JYJYTJYT" localSheetId="16" hidden="1">{"NGUYEN QUI THIEP - Personal View",#N/A,FALSE,"XDCB.HT.FUR."}</definedName>
    <definedName name="JYJYTJYT" localSheetId="21" hidden="1">{"NGUYEN QUI THIEP - Personal View",#N/A,FALSE,"XDCB.HT.FUR."}</definedName>
    <definedName name="JYJYTJYT" localSheetId="18" hidden="1">{"NGUYEN QUI THIEP - Personal View",#N/A,FALSE,"XDCB.HT.FUR."}</definedName>
    <definedName name="JYJYTJYT" localSheetId="19" hidden="1">{"NGUYEN QUI THIEP - Personal View",#N/A,FALSE,"XDCB.HT.FUR."}</definedName>
    <definedName name="JYJYTJYT" localSheetId="20" hidden="1">{"NGUYEN QUI THIEP - Personal View",#N/A,FALSE,"XDCB.HT.FUR."}</definedName>
    <definedName name="JYJYTJYT" localSheetId="22" hidden="1">{"NGUYEN QUI THIEP - Personal View",#N/A,FALSE,"XDCB.HT.FUR."}</definedName>
    <definedName name="JYJYTJYT" localSheetId="24" hidden="1">{"NGUYEN QUI THIEP - Personal View",#N/A,FALSE,"XDCB.HT.FUR."}</definedName>
    <definedName name="JYJYTJYT" localSheetId="28" hidden="1">{"NGUYEN QUI THIEP - Personal View",#N/A,FALSE,"XDCB.HT.FUR."}</definedName>
    <definedName name="JYJYTJYT" localSheetId="14" hidden="1">{"NGUYEN QUI THIEP - Personal View",#N/A,FALSE,"XDCB.HT.FUR."}</definedName>
    <definedName name="JYJYTJYT" hidden="1">{"NGUYEN QUI THIEP - Personal View",#N/A,FALSE,"XDCB.HT.FUR."}</definedName>
    <definedName name="jyru" localSheetId="12" hidden="1">{"'Sheet1'!$L$16"}</definedName>
    <definedName name="jyru" localSheetId="11" hidden="1">{"'Sheet1'!$L$16"}</definedName>
    <definedName name="jyru" localSheetId="13" hidden="1">{"'Sheet1'!$L$16"}</definedName>
    <definedName name="jyru" localSheetId="16" hidden="1">{"'Sheet1'!$L$16"}</definedName>
    <definedName name="jyru" localSheetId="21" hidden="1">{"'Sheet1'!$L$16"}</definedName>
    <definedName name="jyru" localSheetId="18" hidden="1">{"'Sheet1'!$L$16"}</definedName>
    <definedName name="jyru" localSheetId="19" hidden="1">{"'Sheet1'!$L$16"}</definedName>
    <definedName name="jyru" localSheetId="20" hidden="1">{"'Sheet1'!$L$16"}</definedName>
    <definedName name="jyru" localSheetId="22" hidden="1">{"'Sheet1'!$L$16"}</definedName>
    <definedName name="jyru" localSheetId="24" hidden="1">{"'Sheet1'!$L$16"}</definedName>
    <definedName name="jyru" localSheetId="28" hidden="1">{"'Sheet1'!$L$16"}</definedName>
    <definedName name="jyru" localSheetId="14" hidden="1">{"'Sheet1'!$L$16"}</definedName>
    <definedName name="jyru" hidden="1">{"'Sheet1'!$L$16"}</definedName>
    <definedName name="jytdj" localSheetId="12" hidden="1">{#N/A,#N/A,FALSE,"Chi tiÆt"}</definedName>
    <definedName name="jytdj" localSheetId="11" hidden="1">{#N/A,#N/A,FALSE,"Chi tiÆt"}</definedName>
    <definedName name="jytdj" localSheetId="13" hidden="1">{#N/A,#N/A,FALSE,"Chi tiÆt"}</definedName>
    <definedName name="jytdj" localSheetId="16" hidden="1">{#N/A,#N/A,FALSE,"Chi tiÆt"}</definedName>
    <definedName name="jytdj" localSheetId="21" hidden="1">{#N/A,#N/A,FALSE,"Chi tiÆt"}</definedName>
    <definedName name="jytdj" localSheetId="18" hidden="1">{#N/A,#N/A,FALSE,"Chi tiÆt"}</definedName>
    <definedName name="jytdj" localSheetId="19" hidden="1">{#N/A,#N/A,FALSE,"Chi tiÆt"}</definedName>
    <definedName name="jytdj" localSheetId="20" hidden="1">{#N/A,#N/A,FALSE,"Chi tiÆt"}</definedName>
    <definedName name="jytdj" localSheetId="22" hidden="1">{#N/A,#N/A,FALSE,"Chi tiÆt"}</definedName>
    <definedName name="jytdj" localSheetId="24" hidden="1">{#N/A,#N/A,FALSE,"Chi tiÆt"}</definedName>
    <definedName name="jytdj" localSheetId="28" hidden="1">{#N/A,#N/A,FALSE,"Chi tiÆt"}</definedName>
    <definedName name="jytdj" localSheetId="14" hidden="1">{#N/A,#N/A,FALSE,"Chi tiÆt"}</definedName>
    <definedName name="jytdj" hidden="1">{#N/A,#N/A,FALSE,"Chi tiÆt"}</definedName>
    <definedName name="jyuk" localSheetId="12" hidden="1">{"'Sheet1'!$L$16"}</definedName>
    <definedName name="jyuk" localSheetId="11" hidden="1">{"'Sheet1'!$L$16"}</definedName>
    <definedName name="jyuk" localSheetId="13" hidden="1">{"'Sheet1'!$L$16"}</definedName>
    <definedName name="jyuk" localSheetId="16" hidden="1">{"'Sheet1'!$L$16"}</definedName>
    <definedName name="jyuk" localSheetId="21" hidden="1">{"'Sheet1'!$L$16"}</definedName>
    <definedName name="jyuk" localSheetId="18" hidden="1">{"'Sheet1'!$L$16"}</definedName>
    <definedName name="jyuk" localSheetId="19" hidden="1">{"'Sheet1'!$L$16"}</definedName>
    <definedName name="jyuk" localSheetId="20" hidden="1">{"'Sheet1'!$L$16"}</definedName>
    <definedName name="jyuk" localSheetId="22" hidden="1">{"'Sheet1'!$L$16"}</definedName>
    <definedName name="jyuk" localSheetId="24" hidden="1">{"'Sheet1'!$L$16"}</definedName>
    <definedName name="jyuk" localSheetId="28" hidden="1">{"'Sheet1'!$L$16"}</definedName>
    <definedName name="jyuk" localSheetId="14" hidden="1">{"'Sheet1'!$L$16"}</definedName>
    <definedName name="jyuk" hidden="1">{"'Sheet1'!$L$16"}</definedName>
    <definedName name="jýỵy" localSheetId="12" hidden="1">{"'Sheet1'!$L$16"}</definedName>
    <definedName name="jýỵy" localSheetId="11" hidden="1">{"'Sheet1'!$L$16"}</definedName>
    <definedName name="jýỵy" localSheetId="13" hidden="1">{"'Sheet1'!$L$16"}</definedName>
    <definedName name="jýỵy" localSheetId="16" hidden="1">{"'Sheet1'!$L$16"}</definedName>
    <definedName name="jýỵy" localSheetId="21" hidden="1">{"'Sheet1'!$L$16"}</definedName>
    <definedName name="jýỵy" localSheetId="18" hidden="1">{"'Sheet1'!$L$16"}</definedName>
    <definedName name="jýỵy" localSheetId="19" hidden="1">{"'Sheet1'!$L$16"}</definedName>
    <definedName name="jýỵy" localSheetId="20" hidden="1">{"'Sheet1'!$L$16"}</definedName>
    <definedName name="jýỵy" localSheetId="22" hidden="1">{"'Sheet1'!$L$16"}</definedName>
    <definedName name="jýỵy" localSheetId="24" hidden="1">{"'Sheet1'!$L$16"}</definedName>
    <definedName name="jýỵy" localSheetId="28" hidden="1">{"'Sheet1'!$L$16"}</definedName>
    <definedName name="jýỵy" localSheetId="14" hidden="1">{"'Sheet1'!$L$16"}</definedName>
    <definedName name="jýỵy" hidden="1">{"'Sheet1'!$L$16"}</definedName>
    <definedName name="jzeseee" hidden="1">#REF!</definedName>
    <definedName name="K">#REF!</definedName>
    <definedName name="K.viecBAHUNG" localSheetId="12" hidden="1">{"'Sheet1'!$L$16"}</definedName>
    <definedName name="K.viecBAHUNG" localSheetId="11" hidden="1">{"'Sheet1'!$L$16"}</definedName>
    <definedName name="K.viecBAHUNG" localSheetId="13" hidden="1">{"'Sheet1'!$L$16"}</definedName>
    <definedName name="K.viecBAHUNG" localSheetId="16" hidden="1">{"'Sheet1'!$L$16"}</definedName>
    <definedName name="K.viecBAHUNG" localSheetId="21" hidden="1">{"'Sheet1'!$L$16"}</definedName>
    <definedName name="K.viecBAHUNG" localSheetId="18" hidden="1">{"'Sheet1'!$L$16"}</definedName>
    <definedName name="K.viecBAHUNG" localSheetId="19" hidden="1">{"'Sheet1'!$L$16"}</definedName>
    <definedName name="K.viecBAHUNG" localSheetId="20" hidden="1">{"'Sheet1'!$L$16"}</definedName>
    <definedName name="K.viecBAHUNG" localSheetId="22" hidden="1">{"'Sheet1'!$L$16"}</definedName>
    <definedName name="K.viecBAHUNG" localSheetId="24" hidden="1">{"'Sheet1'!$L$16"}</definedName>
    <definedName name="K.viecBAHUNG" localSheetId="28" hidden="1">{"'Sheet1'!$L$16"}</definedName>
    <definedName name="K.viecBAHUNG" localSheetId="14" hidden="1">{"'Sheet1'!$L$16"}</definedName>
    <definedName name="K.viecBAHUNG" hidden="1">{"'Sheet1'!$L$16"}</definedName>
    <definedName name="k.xls" localSheetId="12" hidden="1">{#N/A,#N/A,FALSE,"970301";#N/A,#N/A,FALSE,"970302";#N/A,#N/A,FALSE,"970303";#N/A,#N/A,FALSE,"970304";#N/A,#N/A,FALSE,"COM1";#N/A,#N/A,FALSE,"COM2"}</definedName>
    <definedName name="k.xls" localSheetId="11" hidden="1">{#N/A,#N/A,FALSE,"970301";#N/A,#N/A,FALSE,"970302";#N/A,#N/A,FALSE,"970303";#N/A,#N/A,FALSE,"970304";#N/A,#N/A,FALSE,"COM1";#N/A,#N/A,FALSE,"COM2"}</definedName>
    <definedName name="k.xls" localSheetId="13" hidden="1">{#N/A,#N/A,FALSE,"970301";#N/A,#N/A,FALSE,"970302";#N/A,#N/A,FALSE,"970303";#N/A,#N/A,FALSE,"970304";#N/A,#N/A,FALSE,"COM1";#N/A,#N/A,FALSE,"COM2"}</definedName>
    <definedName name="k.xls" localSheetId="16" hidden="1">{#N/A,#N/A,FALSE,"970301";#N/A,#N/A,FALSE,"970302";#N/A,#N/A,FALSE,"970303";#N/A,#N/A,FALSE,"970304";#N/A,#N/A,FALSE,"COM1";#N/A,#N/A,FALSE,"COM2"}</definedName>
    <definedName name="k.xls" localSheetId="21" hidden="1">{#N/A,#N/A,FALSE,"970301";#N/A,#N/A,FALSE,"970302";#N/A,#N/A,FALSE,"970303";#N/A,#N/A,FALSE,"970304";#N/A,#N/A,FALSE,"COM1";#N/A,#N/A,FALSE,"COM2"}</definedName>
    <definedName name="k.xls" localSheetId="18" hidden="1">{#N/A,#N/A,FALSE,"970301";#N/A,#N/A,FALSE,"970302";#N/A,#N/A,FALSE,"970303";#N/A,#N/A,FALSE,"970304";#N/A,#N/A,FALSE,"COM1";#N/A,#N/A,FALSE,"COM2"}</definedName>
    <definedName name="k.xls" localSheetId="19" hidden="1">{#N/A,#N/A,FALSE,"970301";#N/A,#N/A,FALSE,"970302";#N/A,#N/A,FALSE,"970303";#N/A,#N/A,FALSE,"970304";#N/A,#N/A,FALSE,"COM1";#N/A,#N/A,FALSE,"COM2"}</definedName>
    <definedName name="k.xls" localSheetId="20" hidden="1">{#N/A,#N/A,FALSE,"970301";#N/A,#N/A,FALSE,"970302";#N/A,#N/A,FALSE,"970303";#N/A,#N/A,FALSE,"970304";#N/A,#N/A,FALSE,"COM1";#N/A,#N/A,FALSE,"COM2"}</definedName>
    <definedName name="k.xls" localSheetId="22" hidden="1">{#N/A,#N/A,FALSE,"970301";#N/A,#N/A,FALSE,"970302";#N/A,#N/A,FALSE,"970303";#N/A,#N/A,FALSE,"970304";#N/A,#N/A,FALSE,"COM1";#N/A,#N/A,FALSE,"COM2"}</definedName>
    <definedName name="k.xls" localSheetId="24" hidden="1">{#N/A,#N/A,FALSE,"970301";#N/A,#N/A,FALSE,"970302";#N/A,#N/A,FALSE,"970303";#N/A,#N/A,FALSE,"970304";#N/A,#N/A,FALSE,"COM1";#N/A,#N/A,FALSE,"COM2"}</definedName>
    <definedName name="k.xls" localSheetId="28" hidden="1">{#N/A,#N/A,FALSE,"970301";#N/A,#N/A,FALSE,"970302";#N/A,#N/A,FALSE,"970303";#N/A,#N/A,FALSE,"970304";#N/A,#N/A,FALSE,"COM1";#N/A,#N/A,FALSE,"COM2"}</definedName>
    <definedName name="k.xls" localSheetId="14" hidden="1">{#N/A,#N/A,FALSE,"970301";#N/A,#N/A,FALSE,"970302";#N/A,#N/A,FALSE,"970303";#N/A,#N/A,FALSE,"970304";#N/A,#N/A,FALSE,"COM1";#N/A,#N/A,FALSE,"COM2"}</definedName>
    <definedName name="k.xls" hidden="1">{#N/A,#N/A,FALSE,"970301";#N/A,#N/A,FALSE,"970302";#N/A,#N/A,FALSE,"970303";#N/A,#N/A,FALSE,"970304";#N/A,#N/A,FALSE,"COM1";#N/A,#N/A,FALSE,"COM2"}</definedName>
    <definedName name="K_1">#N/A</definedName>
    <definedName name="K_1_6">#N/A</definedName>
    <definedName name="K_1_6_10">#N/A</definedName>
    <definedName name="K_1_7">#N/A</definedName>
    <definedName name="K_1_9_8">#N/A</definedName>
    <definedName name="K_2">#N/A</definedName>
    <definedName name="K_2_6">#N/A</definedName>
    <definedName name="K_2_6_10">#N/A</definedName>
    <definedName name="K_2_7">#N/A</definedName>
    <definedName name="K_2_9_8">#N/A</definedName>
    <definedName name="K_Taluy">#REF!</definedName>
    <definedName name="k_xoa" localSheetId="12" hidden="1">{"Offgrid",#N/A,FALSE,"OFFGRID";"Region",#N/A,FALSE,"REGION";"Offgrid -2",#N/A,FALSE,"OFFGRID";"WTP",#N/A,FALSE,"WTP";"WTP -2",#N/A,FALSE,"WTP";"Project",#N/A,FALSE,"PROJECT";"Summary -2",#N/A,FALSE,"SUMMARY"}</definedName>
    <definedName name="k_xoa" localSheetId="11" hidden="1">{"Offgrid",#N/A,FALSE,"OFFGRID";"Region",#N/A,FALSE,"REGION";"Offgrid -2",#N/A,FALSE,"OFFGRID";"WTP",#N/A,FALSE,"WTP";"WTP -2",#N/A,FALSE,"WTP";"Project",#N/A,FALSE,"PROJECT";"Summary -2",#N/A,FALSE,"SUMMARY"}</definedName>
    <definedName name="k_xoa" localSheetId="13" hidden="1">{"Offgrid",#N/A,FALSE,"OFFGRID";"Region",#N/A,FALSE,"REGION";"Offgrid -2",#N/A,FALSE,"OFFGRID";"WTP",#N/A,FALSE,"WTP";"WTP -2",#N/A,FALSE,"WTP";"Project",#N/A,FALSE,"PROJECT";"Summary -2",#N/A,FALSE,"SUMMARY"}</definedName>
    <definedName name="k_xoa" localSheetId="16" hidden="1">{"Offgrid",#N/A,FALSE,"OFFGRID";"Region",#N/A,FALSE,"REGION";"Offgrid -2",#N/A,FALSE,"OFFGRID";"WTP",#N/A,FALSE,"WTP";"WTP -2",#N/A,FALSE,"WTP";"Project",#N/A,FALSE,"PROJECT";"Summary -2",#N/A,FALSE,"SUMMARY"}</definedName>
    <definedName name="k_xoa" localSheetId="21" hidden="1">{"Offgrid",#N/A,FALSE,"OFFGRID";"Region",#N/A,FALSE,"REGION";"Offgrid -2",#N/A,FALSE,"OFFGRID";"WTP",#N/A,FALSE,"WTP";"WTP -2",#N/A,FALSE,"WTP";"Project",#N/A,FALSE,"PROJECT";"Summary -2",#N/A,FALSE,"SUMMARY"}</definedName>
    <definedName name="k_xoa" localSheetId="18" hidden="1">{"Offgrid",#N/A,FALSE,"OFFGRID";"Region",#N/A,FALSE,"REGION";"Offgrid -2",#N/A,FALSE,"OFFGRID";"WTP",#N/A,FALSE,"WTP";"WTP -2",#N/A,FALSE,"WTP";"Project",#N/A,FALSE,"PROJECT";"Summary -2",#N/A,FALSE,"SUMMARY"}</definedName>
    <definedName name="k_xoa" localSheetId="19" hidden="1">{"Offgrid",#N/A,FALSE,"OFFGRID";"Region",#N/A,FALSE,"REGION";"Offgrid -2",#N/A,FALSE,"OFFGRID";"WTP",#N/A,FALSE,"WTP";"WTP -2",#N/A,FALSE,"WTP";"Project",#N/A,FALSE,"PROJECT";"Summary -2",#N/A,FALSE,"SUMMARY"}</definedName>
    <definedName name="k_xoa" localSheetId="20" hidden="1">{"Offgrid",#N/A,FALSE,"OFFGRID";"Region",#N/A,FALSE,"REGION";"Offgrid -2",#N/A,FALSE,"OFFGRID";"WTP",#N/A,FALSE,"WTP";"WTP -2",#N/A,FALSE,"WTP";"Project",#N/A,FALSE,"PROJECT";"Summary -2",#N/A,FALSE,"SUMMARY"}</definedName>
    <definedName name="k_xoa" localSheetId="22" hidden="1">{"Offgrid",#N/A,FALSE,"OFFGRID";"Region",#N/A,FALSE,"REGION";"Offgrid -2",#N/A,FALSE,"OFFGRID";"WTP",#N/A,FALSE,"WTP";"WTP -2",#N/A,FALSE,"WTP";"Project",#N/A,FALSE,"PROJECT";"Summary -2",#N/A,FALSE,"SUMMARY"}</definedName>
    <definedName name="k_xoa" localSheetId="24" hidden="1">{"Offgrid",#N/A,FALSE,"OFFGRID";"Region",#N/A,FALSE,"REGION";"Offgrid -2",#N/A,FALSE,"OFFGRID";"WTP",#N/A,FALSE,"WTP";"WTP -2",#N/A,FALSE,"WTP";"Project",#N/A,FALSE,"PROJECT";"Summary -2",#N/A,FALSE,"SUMMARY"}</definedName>
    <definedName name="k_xoa" localSheetId="28" hidden="1">{"Offgrid",#N/A,FALSE,"OFFGRID";"Region",#N/A,FALSE,"REGION";"Offgrid -2",#N/A,FALSE,"OFFGRID";"WTP",#N/A,FALSE,"WTP";"WTP -2",#N/A,FALSE,"WTP";"Project",#N/A,FALSE,"PROJECT";"Summary -2",#N/A,FALSE,"SUMMARY"}</definedName>
    <definedName name="k_xoa" localSheetId="14" hidden="1">{"Offgrid",#N/A,FALSE,"OFFGRID";"Region",#N/A,FALSE,"REGION";"Offgrid -2",#N/A,FALSE,"OFFGRID";"WTP",#N/A,FALSE,"WTP";"WTP -2",#N/A,FALSE,"WTP";"Project",#N/A,FALSE,"PROJECT";"Summary -2",#N/A,FALSE,"SUMMARY"}</definedName>
    <definedName name="k_xoa" hidden="1">{"Offgrid",#N/A,FALSE,"OFFGRID";"Region",#N/A,FALSE,"REGION";"Offgrid -2",#N/A,FALSE,"OFFGRID";"WTP",#N/A,FALSE,"WTP";"WTP -2",#N/A,FALSE,"WTP";"Project",#N/A,FALSE,"PROJECT";"Summary -2",#N/A,FALSE,"SUMMARY"}</definedName>
    <definedName name="k_xoa2" localSheetId="12" hidden="1">{"Offgrid",#N/A,FALSE,"OFFGRID";"Region",#N/A,FALSE,"REGION";"Offgrid -2",#N/A,FALSE,"OFFGRID";"WTP",#N/A,FALSE,"WTP";"WTP -2",#N/A,FALSE,"WTP";"Project",#N/A,FALSE,"PROJECT";"Summary -2",#N/A,FALSE,"SUMMARY"}</definedName>
    <definedName name="k_xoa2" localSheetId="11" hidden="1">{"Offgrid",#N/A,FALSE,"OFFGRID";"Region",#N/A,FALSE,"REGION";"Offgrid -2",#N/A,FALSE,"OFFGRID";"WTP",#N/A,FALSE,"WTP";"WTP -2",#N/A,FALSE,"WTP";"Project",#N/A,FALSE,"PROJECT";"Summary -2",#N/A,FALSE,"SUMMARY"}</definedName>
    <definedName name="k_xoa2" localSheetId="13" hidden="1">{"Offgrid",#N/A,FALSE,"OFFGRID";"Region",#N/A,FALSE,"REGION";"Offgrid -2",#N/A,FALSE,"OFFGRID";"WTP",#N/A,FALSE,"WTP";"WTP -2",#N/A,FALSE,"WTP";"Project",#N/A,FALSE,"PROJECT";"Summary -2",#N/A,FALSE,"SUMMARY"}</definedName>
    <definedName name="k_xoa2" localSheetId="16" hidden="1">{"Offgrid",#N/A,FALSE,"OFFGRID";"Region",#N/A,FALSE,"REGION";"Offgrid -2",#N/A,FALSE,"OFFGRID";"WTP",#N/A,FALSE,"WTP";"WTP -2",#N/A,FALSE,"WTP";"Project",#N/A,FALSE,"PROJECT";"Summary -2",#N/A,FALSE,"SUMMARY"}</definedName>
    <definedName name="k_xoa2" localSheetId="21" hidden="1">{"Offgrid",#N/A,FALSE,"OFFGRID";"Region",#N/A,FALSE,"REGION";"Offgrid -2",#N/A,FALSE,"OFFGRID";"WTP",#N/A,FALSE,"WTP";"WTP -2",#N/A,FALSE,"WTP";"Project",#N/A,FALSE,"PROJECT";"Summary -2",#N/A,FALSE,"SUMMARY"}</definedName>
    <definedName name="k_xoa2" localSheetId="18" hidden="1">{"Offgrid",#N/A,FALSE,"OFFGRID";"Region",#N/A,FALSE,"REGION";"Offgrid -2",#N/A,FALSE,"OFFGRID";"WTP",#N/A,FALSE,"WTP";"WTP -2",#N/A,FALSE,"WTP";"Project",#N/A,FALSE,"PROJECT";"Summary -2",#N/A,FALSE,"SUMMARY"}</definedName>
    <definedName name="k_xoa2" localSheetId="19" hidden="1">{"Offgrid",#N/A,FALSE,"OFFGRID";"Region",#N/A,FALSE,"REGION";"Offgrid -2",#N/A,FALSE,"OFFGRID";"WTP",#N/A,FALSE,"WTP";"WTP -2",#N/A,FALSE,"WTP";"Project",#N/A,FALSE,"PROJECT";"Summary -2",#N/A,FALSE,"SUMMARY"}</definedName>
    <definedName name="k_xoa2" localSheetId="20" hidden="1">{"Offgrid",#N/A,FALSE,"OFFGRID";"Region",#N/A,FALSE,"REGION";"Offgrid -2",#N/A,FALSE,"OFFGRID";"WTP",#N/A,FALSE,"WTP";"WTP -2",#N/A,FALSE,"WTP";"Project",#N/A,FALSE,"PROJECT";"Summary -2",#N/A,FALSE,"SUMMARY"}</definedName>
    <definedName name="k_xoa2" localSheetId="22" hidden="1">{"Offgrid",#N/A,FALSE,"OFFGRID";"Region",#N/A,FALSE,"REGION";"Offgrid -2",#N/A,FALSE,"OFFGRID";"WTP",#N/A,FALSE,"WTP";"WTP -2",#N/A,FALSE,"WTP";"Project",#N/A,FALSE,"PROJECT";"Summary -2",#N/A,FALSE,"SUMMARY"}</definedName>
    <definedName name="k_xoa2" localSheetId="24" hidden="1">{"Offgrid",#N/A,FALSE,"OFFGRID";"Region",#N/A,FALSE,"REGION";"Offgrid -2",#N/A,FALSE,"OFFGRID";"WTP",#N/A,FALSE,"WTP";"WTP -2",#N/A,FALSE,"WTP";"Project",#N/A,FALSE,"PROJECT";"Summary -2",#N/A,FALSE,"SUMMARY"}</definedName>
    <definedName name="k_xoa2" localSheetId="28" hidden="1">{"Offgrid",#N/A,FALSE,"OFFGRID";"Region",#N/A,FALSE,"REGION";"Offgrid -2",#N/A,FALSE,"OFFGRID";"WTP",#N/A,FALSE,"WTP";"WTP -2",#N/A,FALSE,"WTP";"Project",#N/A,FALSE,"PROJECT";"Summary -2",#N/A,FALSE,"SUMMARY"}</definedName>
    <definedName name="k_xoa2" localSheetId="14"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2_K2" localSheetId="12" hidden="1">{#N/A,#N/A,FALSE,"Sheet1"}</definedName>
    <definedName name="K2_K2" localSheetId="11" hidden="1">{#N/A,#N/A,FALSE,"Sheet1"}</definedName>
    <definedName name="K2_K2" localSheetId="13" hidden="1">{#N/A,#N/A,FALSE,"Sheet1"}</definedName>
    <definedName name="K2_K2" localSheetId="16" hidden="1">{#N/A,#N/A,FALSE,"Sheet1"}</definedName>
    <definedName name="K2_K2" localSheetId="21" hidden="1">{#N/A,#N/A,FALSE,"Sheet1"}</definedName>
    <definedName name="K2_K2" localSheetId="18" hidden="1">{#N/A,#N/A,FALSE,"Sheet1"}</definedName>
    <definedName name="K2_K2" localSheetId="19" hidden="1">{#N/A,#N/A,FALSE,"Sheet1"}</definedName>
    <definedName name="K2_K2" localSheetId="20" hidden="1">{#N/A,#N/A,FALSE,"Sheet1"}</definedName>
    <definedName name="K2_K2" localSheetId="22" hidden="1">{#N/A,#N/A,FALSE,"Sheet1"}</definedName>
    <definedName name="K2_K2" localSheetId="24" hidden="1">{#N/A,#N/A,FALSE,"Sheet1"}</definedName>
    <definedName name="K2_K2" localSheetId="28" hidden="1">{#N/A,#N/A,FALSE,"Sheet1"}</definedName>
    <definedName name="K2_K2" localSheetId="14" hidden="1">{#N/A,#N/A,FALSE,"Sheet1"}</definedName>
    <definedName name="K2_K2" hidden="1">{#N/A,#N/A,FALSE,"Sheet1"}</definedName>
    <definedName name="K2a" localSheetId="12" hidden="1">{#N/A,#N/A,FALSE,"Sheet1"}</definedName>
    <definedName name="K2a" localSheetId="11" hidden="1">{#N/A,#N/A,FALSE,"Sheet1"}</definedName>
    <definedName name="K2a" localSheetId="13" hidden="1">{#N/A,#N/A,FALSE,"Sheet1"}</definedName>
    <definedName name="K2a" localSheetId="16" hidden="1">{#N/A,#N/A,FALSE,"Sheet1"}</definedName>
    <definedName name="K2a" localSheetId="21" hidden="1">{#N/A,#N/A,FALSE,"Sheet1"}</definedName>
    <definedName name="K2a" localSheetId="18" hidden="1">{#N/A,#N/A,FALSE,"Sheet1"}</definedName>
    <definedName name="K2a" localSheetId="19" hidden="1">{#N/A,#N/A,FALSE,"Sheet1"}</definedName>
    <definedName name="K2a" localSheetId="20" hidden="1">{#N/A,#N/A,FALSE,"Sheet1"}</definedName>
    <definedName name="K2a" localSheetId="22" hidden="1">{#N/A,#N/A,FALSE,"Sheet1"}</definedName>
    <definedName name="K2a" localSheetId="24" hidden="1">{#N/A,#N/A,FALSE,"Sheet1"}</definedName>
    <definedName name="K2a" localSheetId="28" hidden="1">{#N/A,#N/A,FALSE,"Sheet1"}</definedName>
    <definedName name="K2a" localSheetId="14" hidden="1">{#N/A,#N/A,FALSE,"Sheet1"}</definedName>
    <definedName name="K2a" hidden="1">{#N/A,#N/A,FALSE,"Sheet1"}</definedName>
    <definedName name="k2b">#REF!</definedName>
    <definedName name="K7a" hidden="1">255</definedName>
    <definedName name="KABOLINE" hidden="1">#REF!</definedName>
    <definedName name="kaka" hidden="1">#REF!</definedName>
    <definedName name="kam">1.15</definedName>
    <definedName name="kb" localSheetId="12" hidden="1">{"'Sheet1'!$L$16"}</definedName>
    <definedName name="kb" localSheetId="11" hidden="1">{"'Sheet1'!$L$16"}</definedName>
    <definedName name="kb" localSheetId="13" hidden="1">{"'Sheet1'!$L$16"}</definedName>
    <definedName name="kb" localSheetId="16" hidden="1">{"'Sheet1'!$L$16"}</definedName>
    <definedName name="kb" localSheetId="21" hidden="1">{"'Sheet1'!$L$16"}</definedName>
    <definedName name="kb" localSheetId="18" hidden="1">{"'Sheet1'!$L$16"}</definedName>
    <definedName name="kb" localSheetId="19" hidden="1">{"'Sheet1'!$L$16"}</definedName>
    <definedName name="kb" localSheetId="20" hidden="1">{"'Sheet1'!$L$16"}</definedName>
    <definedName name="kb" localSheetId="22" hidden="1">{"'Sheet1'!$L$16"}</definedName>
    <definedName name="kb" localSheetId="24" hidden="1">{"'Sheet1'!$L$16"}</definedName>
    <definedName name="kb" localSheetId="28" hidden="1">{"'Sheet1'!$L$16"}</definedName>
    <definedName name="kb" localSheetId="14" hidden="1">{"'Sheet1'!$L$16"}</definedName>
    <definedName name="kb" hidden="1">{"'Sheet1'!$L$16"}</definedName>
    <definedName name="KC" localSheetId="12" hidden="1">{#N/A,#N/A,FALSE,"Sheet6 (24)"}</definedName>
    <definedName name="KC" localSheetId="11" hidden="1">{#N/A,#N/A,FALSE,"Sheet6 (24)"}</definedName>
    <definedName name="KC" localSheetId="13" hidden="1">{#N/A,#N/A,FALSE,"Sheet6 (24)"}</definedName>
    <definedName name="KC" localSheetId="16" hidden="1">{#N/A,#N/A,FALSE,"Sheet6 (24)"}</definedName>
    <definedName name="KC" localSheetId="21" hidden="1">{#N/A,#N/A,FALSE,"Sheet6 (24)"}</definedName>
    <definedName name="KC" localSheetId="18" hidden="1">{#N/A,#N/A,FALSE,"Sheet6 (24)"}</definedName>
    <definedName name="KC" localSheetId="19" hidden="1">{#N/A,#N/A,FALSE,"Sheet6 (24)"}</definedName>
    <definedName name="KC" localSheetId="20" hidden="1">{#N/A,#N/A,FALSE,"Sheet6 (24)"}</definedName>
    <definedName name="KC" localSheetId="22" hidden="1">{#N/A,#N/A,FALSE,"Sheet6 (24)"}</definedName>
    <definedName name="KC" localSheetId="24" hidden="1">{#N/A,#N/A,FALSE,"Sheet6 (24)"}</definedName>
    <definedName name="KC" localSheetId="28" hidden="1">{#N/A,#N/A,FALSE,"Sheet6 (24)"}</definedName>
    <definedName name="KC" localSheetId="14" hidden="1">{#N/A,#N/A,FALSE,"Sheet6 (24)"}</definedName>
    <definedName name="KC" hidden="1">{#N/A,#N/A,FALSE,"Sheet6 (24)"}</definedName>
    <definedName name="KC_BTL">#REF!</definedName>
    <definedName name="KC_Dao_DK">#REF!</definedName>
    <definedName name="KC_Dao_M">#REF!</definedName>
    <definedName name="kcbtr">#REF!</definedName>
    <definedName name="kcgt">#REF!</definedName>
    <definedName name="KCmong" hidden="1">#REF!</definedName>
    <definedName name="kcong">#REF!</definedName>
    <definedName name="KCThep" localSheetId="12" hidden="1">{"'Sheet1'!$L$16"}</definedName>
    <definedName name="KCThep" localSheetId="11" hidden="1">{"'Sheet1'!$L$16"}</definedName>
    <definedName name="KCThep" localSheetId="13" hidden="1">{"'Sheet1'!$L$16"}</definedName>
    <definedName name="KCThep" localSheetId="16" hidden="1">{"'Sheet1'!$L$16"}</definedName>
    <definedName name="KCThep" localSheetId="21" hidden="1">{"'Sheet1'!$L$16"}</definedName>
    <definedName name="KCThep" localSheetId="18" hidden="1">{"'Sheet1'!$L$16"}</definedName>
    <definedName name="KCThep" localSheetId="19" hidden="1">{"'Sheet1'!$L$16"}</definedName>
    <definedName name="KCThep" localSheetId="20" hidden="1">{"'Sheet1'!$L$16"}</definedName>
    <definedName name="KCThep" localSheetId="22" hidden="1">{"'Sheet1'!$L$16"}</definedName>
    <definedName name="KCThep" localSheetId="24" hidden="1">{"'Sheet1'!$L$16"}</definedName>
    <definedName name="KCThep" localSheetId="28" hidden="1">{"'Sheet1'!$L$16"}</definedName>
    <definedName name="KCThep" localSheetId="14" hidden="1">{"'Sheet1'!$L$16"}</definedName>
    <definedName name="KCThep" hidden="1">{"'Sheet1'!$L$16"}</definedName>
    <definedName name="kd">102</definedName>
    <definedName name="KDCNThonmoi20_00" localSheetId="12" hidden="1">{"'Sheet1'!$L$16"}</definedName>
    <definedName name="KDCNThonmoi20_00" localSheetId="11" hidden="1">{"'Sheet1'!$L$16"}</definedName>
    <definedName name="KDCNThonmoi20_00" localSheetId="13" hidden="1">{"'Sheet1'!$L$16"}</definedName>
    <definedName name="KDCNThonmoi20_00" localSheetId="16" hidden="1">{"'Sheet1'!$L$16"}</definedName>
    <definedName name="KDCNThonmoi20_00" localSheetId="21" hidden="1">{"'Sheet1'!$L$16"}</definedName>
    <definedName name="KDCNThonmoi20_00" localSheetId="18" hidden="1">{"'Sheet1'!$L$16"}</definedName>
    <definedName name="KDCNThonmoi20_00" localSheetId="19" hidden="1">{"'Sheet1'!$L$16"}</definedName>
    <definedName name="KDCNThonmoi20_00" localSheetId="20" hidden="1">{"'Sheet1'!$L$16"}</definedName>
    <definedName name="KDCNThonmoi20_00" localSheetId="22" hidden="1">{"'Sheet1'!$L$16"}</definedName>
    <definedName name="KDCNThonmoi20_00" localSheetId="24" hidden="1">{"'Sheet1'!$L$16"}</definedName>
    <definedName name="KDCNThonmoi20_00" localSheetId="28" hidden="1">{"'Sheet1'!$L$16"}</definedName>
    <definedName name="KDCNThonmoi20_00" localSheetId="14" hidden="1">{"'Sheet1'!$L$16"}</definedName>
    <definedName name="KDCNThonmoi20_00" hidden="1">{"'Sheet1'!$L$16"}</definedName>
    <definedName name="kdfdkkddk" hidden="1">#REF!</definedName>
    <definedName name="KDJU" localSheetId="12" hidden="1">{"'장비'!$A$3:$M$12"}</definedName>
    <definedName name="KDJU" localSheetId="11" hidden="1">{"'장비'!$A$3:$M$12"}</definedName>
    <definedName name="KDJU" localSheetId="13" hidden="1">{"'장비'!$A$3:$M$12"}</definedName>
    <definedName name="KDJU" localSheetId="16" hidden="1">{"'장비'!$A$3:$M$12"}</definedName>
    <definedName name="KDJU" localSheetId="21" hidden="1">{"'장비'!$A$3:$M$12"}</definedName>
    <definedName name="KDJU" localSheetId="18" hidden="1">{"'장비'!$A$3:$M$12"}</definedName>
    <definedName name="KDJU" localSheetId="19" hidden="1">{"'장비'!$A$3:$M$12"}</definedName>
    <definedName name="KDJU" localSheetId="20" hidden="1">{"'장비'!$A$3:$M$12"}</definedName>
    <definedName name="KDJU" localSheetId="22" hidden="1">{"'장비'!$A$3:$M$12"}</definedName>
    <definedName name="KDJU" localSheetId="24" hidden="1">{"'장비'!$A$3:$M$12"}</definedName>
    <definedName name="KDJU" localSheetId="28" hidden="1">{"'장비'!$A$3:$M$12"}</definedName>
    <definedName name="KDJU" localSheetId="14" hidden="1">{"'장비'!$A$3:$M$12"}</definedName>
    <definedName name="KDJU" hidden="1">{"'장비'!$A$3:$M$12"}</definedName>
    <definedName name="kdkdk" hidden="1">#REF!</definedName>
    <definedName name="kdkk" localSheetId="12" hidden="1">{"'Sheet1'!$L$16"}</definedName>
    <definedName name="kdkk" localSheetId="11" hidden="1">{"'Sheet1'!$L$16"}</definedName>
    <definedName name="kdkk" localSheetId="13" hidden="1">{"'Sheet1'!$L$16"}</definedName>
    <definedName name="kdkk" localSheetId="16" hidden="1">{"'Sheet1'!$L$16"}</definedName>
    <definedName name="kdkk" localSheetId="21" hidden="1">{"'Sheet1'!$L$16"}</definedName>
    <definedName name="kdkk" localSheetId="18" hidden="1">{"'Sheet1'!$L$16"}</definedName>
    <definedName name="kdkk" localSheetId="19" hidden="1">{"'Sheet1'!$L$16"}</definedName>
    <definedName name="kdkk" localSheetId="20" hidden="1">{"'Sheet1'!$L$16"}</definedName>
    <definedName name="kdkk" localSheetId="22" hidden="1">{"'Sheet1'!$L$16"}</definedName>
    <definedName name="kdkk" localSheetId="24" hidden="1">{"'Sheet1'!$L$16"}</definedName>
    <definedName name="kdkk" localSheetId="28" hidden="1">{"'Sheet1'!$L$16"}</definedName>
    <definedName name="kdkk" localSheetId="14" hidden="1">{"'Sheet1'!$L$16"}</definedName>
    <definedName name="kdkk" hidden="1">{"'Sheet1'!$L$16"}</definedName>
    <definedName name="Kds" hidden="1">#REF!</definedName>
    <definedName name="kdvkd" localSheetId="12" hidden="1">{"'Sheet1'!$L$16"}</definedName>
    <definedName name="kdvkd" localSheetId="11" hidden="1">{"'Sheet1'!$L$16"}</definedName>
    <definedName name="kdvkd" localSheetId="13" hidden="1">{"'Sheet1'!$L$16"}</definedName>
    <definedName name="kdvkd" localSheetId="16" hidden="1">{"'Sheet1'!$L$16"}</definedName>
    <definedName name="kdvkd" localSheetId="21" hidden="1">{"'Sheet1'!$L$16"}</definedName>
    <definedName name="kdvkd" localSheetId="18" hidden="1">{"'Sheet1'!$L$16"}</definedName>
    <definedName name="kdvkd" localSheetId="19" hidden="1">{"'Sheet1'!$L$16"}</definedName>
    <definedName name="kdvkd" localSheetId="20" hidden="1">{"'Sheet1'!$L$16"}</definedName>
    <definedName name="kdvkd" localSheetId="22" hidden="1">{"'Sheet1'!$L$16"}</definedName>
    <definedName name="kdvkd" localSheetId="24" hidden="1">{"'Sheet1'!$L$16"}</definedName>
    <definedName name="kdvkd" localSheetId="28" hidden="1">{"'Sheet1'!$L$16"}</definedName>
    <definedName name="kdvkd" localSheetId="14" hidden="1">{"'Sheet1'!$L$16"}</definedName>
    <definedName name="kdvkd" hidden="1">{"'Sheet1'!$L$16"}</definedName>
    <definedName name="ke" hidden="1">#REF!</definedName>
    <definedName name="kek" hidden="1">#REF!</definedName>
    <definedName name="keo" localSheetId="28">ROUNDUP(#REF!*#REF!*#REF!*#REF!*7.85,0)</definedName>
    <definedName name="keo">ROUNDUP(#REF!*#REF!*#REF!*#REF!*7.85,0)</definedName>
    <definedName name="key" hidden="1">#REF!</definedName>
    <definedName name="kf" localSheetId="1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GHYH" localSheetId="12" hidden="1">{#N/A,#N/A,FALSE,"혼합골재"}</definedName>
    <definedName name="KFGHYH" localSheetId="11" hidden="1">{#N/A,#N/A,FALSE,"혼합골재"}</definedName>
    <definedName name="KFGHYH" localSheetId="13" hidden="1">{#N/A,#N/A,FALSE,"혼합골재"}</definedName>
    <definedName name="KFGHYH" localSheetId="16" hidden="1">{#N/A,#N/A,FALSE,"혼합골재"}</definedName>
    <definedName name="KFGHYH" localSheetId="21" hidden="1">{#N/A,#N/A,FALSE,"혼합골재"}</definedName>
    <definedName name="KFGHYH" localSheetId="18" hidden="1">{#N/A,#N/A,FALSE,"혼합골재"}</definedName>
    <definedName name="KFGHYH" localSheetId="19" hidden="1">{#N/A,#N/A,FALSE,"혼합골재"}</definedName>
    <definedName name="KFGHYH" localSheetId="20" hidden="1">{#N/A,#N/A,FALSE,"혼합골재"}</definedName>
    <definedName name="KFGHYH" localSheetId="22" hidden="1">{#N/A,#N/A,FALSE,"혼합골재"}</definedName>
    <definedName name="KFGHYH" localSheetId="24" hidden="1">{#N/A,#N/A,FALSE,"혼합골재"}</definedName>
    <definedName name="KFGHYH" localSheetId="28" hidden="1">{#N/A,#N/A,FALSE,"혼합골재"}</definedName>
    <definedName name="KFGHYH" localSheetId="14" hidden="1">{#N/A,#N/A,FALSE,"혼합골재"}</definedName>
    <definedName name="KFGHYH" hidden="1">{#N/A,#N/A,FALSE,"혼합골재"}</definedName>
    <definedName name="KFGJGFJGHGRJGH" localSheetId="12" hidden="1">{#N/A,#N/A,FALSE,"부대1"}</definedName>
    <definedName name="KFGJGFJGHGRJGH" localSheetId="11" hidden="1">{#N/A,#N/A,FALSE,"부대1"}</definedName>
    <definedName name="KFGJGFJGHGRJGH" localSheetId="13" hidden="1">{#N/A,#N/A,FALSE,"부대1"}</definedName>
    <definedName name="KFGJGFJGHGRJGH" localSheetId="16" hidden="1">{#N/A,#N/A,FALSE,"부대1"}</definedName>
    <definedName name="KFGJGFJGHGRJGH" localSheetId="21" hidden="1">{#N/A,#N/A,FALSE,"부대1"}</definedName>
    <definedName name="KFGJGFJGHGRJGH" localSheetId="18" hidden="1">{#N/A,#N/A,FALSE,"부대1"}</definedName>
    <definedName name="KFGJGFJGHGRJGH" localSheetId="19" hidden="1">{#N/A,#N/A,FALSE,"부대1"}</definedName>
    <definedName name="KFGJGFJGHGRJGH" localSheetId="20" hidden="1">{#N/A,#N/A,FALSE,"부대1"}</definedName>
    <definedName name="KFGJGFJGHGRJGH" localSheetId="22" hidden="1">{#N/A,#N/A,FALSE,"부대1"}</definedName>
    <definedName name="KFGJGFJGHGRJGH" localSheetId="24" hidden="1">{#N/A,#N/A,FALSE,"부대1"}</definedName>
    <definedName name="KFGJGFJGHGRJGH" localSheetId="28" hidden="1">{#N/A,#N/A,FALSE,"부대1"}</definedName>
    <definedName name="KFGJGFJGHGRJGH" localSheetId="14" hidden="1">{#N/A,#N/A,FALSE,"부대1"}</definedName>
    <definedName name="KFGJGFJGHGRJGH" hidden="1">{#N/A,#N/A,FALSE,"부대1"}</definedName>
    <definedName name="KFGJREYDFHFD" localSheetId="12" hidden="1">{#N/A,#N/A,FALSE,"속도"}</definedName>
    <definedName name="KFGJREYDFHFD" localSheetId="11" hidden="1">{#N/A,#N/A,FALSE,"속도"}</definedName>
    <definedName name="KFGJREYDFHFD" localSheetId="13" hidden="1">{#N/A,#N/A,FALSE,"속도"}</definedName>
    <definedName name="KFGJREYDFHFD" localSheetId="16" hidden="1">{#N/A,#N/A,FALSE,"속도"}</definedName>
    <definedName name="KFGJREYDFHFD" localSheetId="21" hidden="1">{#N/A,#N/A,FALSE,"속도"}</definedName>
    <definedName name="KFGJREYDFHFD" localSheetId="18" hidden="1">{#N/A,#N/A,FALSE,"속도"}</definedName>
    <definedName name="KFGJREYDFHFD" localSheetId="19" hidden="1">{#N/A,#N/A,FALSE,"속도"}</definedName>
    <definedName name="KFGJREYDFHFD" localSheetId="20" hidden="1">{#N/A,#N/A,FALSE,"속도"}</definedName>
    <definedName name="KFGJREYDFHFD" localSheetId="22" hidden="1">{#N/A,#N/A,FALSE,"속도"}</definedName>
    <definedName name="KFGJREYDFHFD" localSheetId="24" hidden="1">{#N/A,#N/A,FALSE,"속도"}</definedName>
    <definedName name="KFGJREYDFHFD" localSheetId="28" hidden="1">{#N/A,#N/A,FALSE,"속도"}</definedName>
    <definedName name="KFGJREYDFHFD" localSheetId="14" hidden="1">{#N/A,#N/A,FALSE,"속도"}</definedName>
    <definedName name="KFGJREYDFHFD" hidden="1">{#N/A,#N/A,FALSE,"속도"}</definedName>
    <definedName name="kfjg" localSheetId="12" hidden="1">{#N/A,#N/A,FALSE,"Chi tiÆt"}</definedName>
    <definedName name="kfjg" localSheetId="11" hidden="1">{#N/A,#N/A,FALSE,"Chi tiÆt"}</definedName>
    <definedName name="kfjg" localSheetId="13" hidden="1">{#N/A,#N/A,FALSE,"Chi tiÆt"}</definedName>
    <definedName name="kfjg" localSheetId="16" hidden="1">{#N/A,#N/A,FALSE,"Chi tiÆt"}</definedName>
    <definedName name="kfjg" localSheetId="21" hidden="1">{#N/A,#N/A,FALSE,"Chi tiÆt"}</definedName>
    <definedName name="kfjg" localSheetId="18" hidden="1">{#N/A,#N/A,FALSE,"Chi tiÆt"}</definedName>
    <definedName name="kfjg" localSheetId="19" hidden="1">{#N/A,#N/A,FALSE,"Chi tiÆt"}</definedName>
    <definedName name="kfjg" localSheetId="20" hidden="1">{#N/A,#N/A,FALSE,"Chi tiÆt"}</definedName>
    <definedName name="kfjg" localSheetId="22" hidden="1">{#N/A,#N/A,FALSE,"Chi tiÆt"}</definedName>
    <definedName name="kfjg" localSheetId="24" hidden="1">{#N/A,#N/A,FALSE,"Chi tiÆt"}</definedName>
    <definedName name="kfjg" localSheetId="28" hidden="1">{#N/A,#N/A,FALSE,"Chi tiÆt"}</definedName>
    <definedName name="kfjg" localSheetId="14" hidden="1">{#N/A,#N/A,FALSE,"Chi tiÆt"}</definedName>
    <definedName name="kfjg" hidden="1">{#N/A,#N/A,FALSE,"Chi tiÆt"}</definedName>
    <definedName name="kfok" hidden="1">#REF!</definedName>
    <definedName name="kfrl" localSheetId="12" hidden="1">{"'Sheet1'!$L$16"}</definedName>
    <definedName name="kfrl" localSheetId="11" hidden="1">{"'Sheet1'!$L$16"}</definedName>
    <definedName name="kfrl" localSheetId="13" hidden="1">{"'Sheet1'!$L$16"}</definedName>
    <definedName name="kfrl" localSheetId="16" hidden="1">{"'Sheet1'!$L$16"}</definedName>
    <definedName name="kfrl" localSheetId="21" hidden="1">{"'Sheet1'!$L$16"}</definedName>
    <definedName name="kfrl" localSheetId="18" hidden="1">{"'Sheet1'!$L$16"}</definedName>
    <definedName name="kfrl" localSheetId="19" hidden="1">{"'Sheet1'!$L$16"}</definedName>
    <definedName name="kfrl" localSheetId="20" hidden="1">{"'Sheet1'!$L$16"}</definedName>
    <definedName name="kfrl" localSheetId="22" hidden="1">{"'Sheet1'!$L$16"}</definedName>
    <definedName name="kfrl" localSheetId="24" hidden="1">{"'Sheet1'!$L$16"}</definedName>
    <definedName name="kfrl" localSheetId="28" hidden="1">{"'Sheet1'!$L$16"}</definedName>
    <definedName name="kfrl" localSheetId="14" hidden="1">{"'Sheet1'!$L$16"}</definedName>
    <definedName name="kfrl" hidden="1">{"'Sheet1'!$L$16"}</definedName>
    <definedName name="KFTCGN" localSheetId="12" hidden="1">{"'Sheet1'!$L$16"}</definedName>
    <definedName name="KFTCGN" localSheetId="11" hidden="1">{"'Sheet1'!$L$16"}</definedName>
    <definedName name="KFTCGN" localSheetId="13" hidden="1">{"'Sheet1'!$L$16"}</definedName>
    <definedName name="KFTCGN" localSheetId="16" hidden="1">{"'Sheet1'!$L$16"}</definedName>
    <definedName name="KFTCGN" localSheetId="21" hidden="1">{"'Sheet1'!$L$16"}</definedName>
    <definedName name="KFTCGN" localSheetId="18" hidden="1">{"'Sheet1'!$L$16"}</definedName>
    <definedName name="KFTCGN" localSheetId="19" hidden="1">{"'Sheet1'!$L$16"}</definedName>
    <definedName name="KFTCGN" localSheetId="20" hidden="1">{"'Sheet1'!$L$16"}</definedName>
    <definedName name="KFTCGN" localSheetId="22" hidden="1">{"'Sheet1'!$L$16"}</definedName>
    <definedName name="KFTCGN" localSheetId="24" hidden="1">{"'Sheet1'!$L$16"}</definedName>
    <definedName name="KFTCGN" localSheetId="28" hidden="1">{"'Sheet1'!$L$16"}</definedName>
    <definedName name="KFTCGN" localSheetId="14" hidden="1">{"'Sheet1'!$L$16"}</definedName>
    <definedName name="KFTCGN" hidden="1">{"'Sheet1'!$L$16"}</definedName>
    <definedName name="kg_m2" hidden="1">#REF!</definedName>
    <definedName name="kgdf" localSheetId="12" hidden="1">{#N/A,#N/A,FALSE,"Chi tiÆt"}</definedName>
    <definedName name="kgdf" localSheetId="11" hidden="1">{#N/A,#N/A,FALSE,"Chi tiÆt"}</definedName>
    <definedName name="kgdf" localSheetId="13" hidden="1">{#N/A,#N/A,FALSE,"Chi tiÆt"}</definedName>
    <definedName name="kgdf" localSheetId="16" hidden="1">{#N/A,#N/A,FALSE,"Chi tiÆt"}</definedName>
    <definedName name="kgdf" localSheetId="21" hidden="1">{#N/A,#N/A,FALSE,"Chi tiÆt"}</definedName>
    <definedName name="kgdf" localSheetId="18" hidden="1">{#N/A,#N/A,FALSE,"Chi tiÆt"}</definedName>
    <definedName name="kgdf" localSheetId="19" hidden="1">{#N/A,#N/A,FALSE,"Chi tiÆt"}</definedName>
    <definedName name="kgdf" localSheetId="20" hidden="1">{#N/A,#N/A,FALSE,"Chi tiÆt"}</definedName>
    <definedName name="kgdf" localSheetId="22" hidden="1">{#N/A,#N/A,FALSE,"Chi tiÆt"}</definedName>
    <definedName name="kgdf" localSheetId="24" hidden="1">{#N/A,#N/A,FALSE,"Chi tiÆt"}</definedName>
    <definedName name="kgdf" localSheetId="28" hidden="1">{#N/A,#N/A,FALSE,"Chi tiÆt"}</definedName>
    <definedName name="kgdf" localSheetId="14" hidden="1">{#N/A,#N/A,FALSE,"Chi tiÆt"}</definedName>
    <definedName name="kgdf" hidden="1">{#N/A,#N/A,FALSE,"Chi tiÆt"}</definedName>
    <definedName name="KGFJHGJGH" localSheetId="12" hidden="1">{#N/A,#N/A,FALSE,"2~8번"}</definedName>
    <definedName name="KGFJHGJGH" localSheetId="11" hidden="1">{#N/A,#N/A,FALSE,"2~8번"}</definedName>
    <definedName name="KGFJHGJGH" localSheetId="13" hidden="1">{#N/A,#N/A,FALSE,"2~8번"}</definedName>
    <definedName name="KGFJHGJGH" localSheetId="16" hidden="1">{#N/A,#N/A,FALSE,"2~8번"}</definedName>
    <definedName name="KGFJHGJGH" localSheetId="21" hidden="1">{#N/A,#N/A,FALSE,"2~8번"}</definedName>
    <definedName name="KGFJHGJGH" localSheetId="18" hidden="1">{#N/A,#N/A,FALSE,"2~8번"}</definedName>
    <definedName name="KGFJHGJGH" localSheetId="19" hidden="1">{#N/A,#N/A,FALSE,"2~8번"}</definedName>
    <definedName name="KGFJHGJGH" localSheetId="20" hidden="1">{#N/A,#N/A,FALSE,"2~8번"}</definedName>
    <definedName name="KGFJHGJGH" localSheetId="22" hidden="1">{#N/A,#N/A,FALSE,"2~8번"}</definedName>
    <definedName name="KGFJHGJGH" localSheetId="24" hidden="1">{#N/A,#N/A,FALSE,"2~8번"}</definedName>
    <definedName name="KGFJHGJGH" localSheetId="28" hidden="1">{#N/A,#N/A,FALSE,"2~8번"}</definedName>
    <definedName name="KGFJHGJGH" localSheetId="14" hidden="1">{#N/A,#N/A,FALSE,"2~8번"}</definedName>
    <definedName name="KGFJHGJGH" hidden="1">{#N/A,#N/A,FALSE,"2~8번"}</definedName>
    <definedName name="kgh" localSheetId="12" hidden="1">{"'Sheet1'!$L$16"}</definedName>
    <definedName name="kgh" localSheetId="11" hidden="1">{"'Sheet1'!$L$16"}</definedName>
    <definedName name="kgh" localSheetId="13" hidden="1">{"'Sheet1'!$L$16"}</definedName>
    <definedName name="kgh" localSheetId="16" hidden="1">{"'Sheet1'!$L$16"}</definedName>
    <definedName name="kgh" localSheetId="21" hidden="1">{"'Sheet1'!$L$16"}</definedName>
    <definedName name="kgh" localSheetId="18" hidden="1">{"'Sheet1'!$L$16"}</definedName>
    <definedName name="kgh" localSheetId="19" hidden="1">{"'Sheet1'!$L$16"}</definedName>
    <definedName name="kgh" localSheetId="20" hidden="1">{"'Sheet1'!$L$16"}</definedName>
    <definedName name="kgh" localSheetId="22" hidden="1">{"'Sheet1'!$L$16"}</definedName>
    <definedName name="kgh" localSheetId="24" hidden="1">{"'Sheet1'!$L$16"}</definedName>
    <definedName name="kgh" localSheetId="28" hidden="1">{"'Sheet1'!$L$16"}</definedName>
    <definedName name="kgh" localSheetId="14" hidden="1">{"'Sheet1'!$L$16"}</definedName>
    <definedName name="kgh" hidden="1">{"'Sheet1'!$L$16"}</definedName>
    <definedName name="kghlgh" localSheetId="12" hidden="1">{#N/A,#N/A,FALSE,"CCTV"}</definedName>
    <definedName name="kghlgh" localSheetId="11" hidden="1">{#N/A,#N/A,FALSE,"CCTV"}</definedName>
    <definedName name="kghlgh" localSheetId="13" hidden="1">{#N/A,#N/A,FALSE,"CCTV"}</definedName>
    <definedName name="kghlgh" localSheetId="16" hidden="1">{#N/A,#N/A,FALSE,"CCTV"}</definedName>
    <definedName name="kghlgh" localSheetId="21" hidden="1">{#N/A,#N/A,FALSE,"CCTV"}</definedName>
    <definedName name="kghlgh" localSheetId="18" hidden="1">{#N/A,#N/A,FALSE,"CCTV"}</definedName>
    <definedName name="kghlgh" localSheetId="19" hidden="1">{#N/A,#N/A,FALSE,"CCTV"}</definedName>
    <definedName name="kghlgh" localSheetId="20" hidden="1">{#N/A,#N/A,FALSE,"CCTV"}</definedName>
    <definedName name="kghlgh" localSheetId="22" hidden="1">{#N/A,#N/A,FALSE,"CCTV"}</definedName>
    <definedName name="kghlgh" localSheetId="24" hidden="1">{#N/A,#N/A,FALSE,"CCTV"}</definedName>
    <definedName name="kghlgh" localSheetId="28" hidden="1">{#N/A,#N/A,FALSE,"CCTV"}</definedName>
    <definedName name="kghlgh" localSheetId="14" hidden="1">{#N/A,#N/A,FALSE,"CCTV"}</definedName>
    <definedName name="kghlgh" hidden="1">{#N/A,#N/A,FALSE,"CCTV"}</definedName>
    <definedName name="kh">#REF!</definedName>
    <definedName name="KH_Chang">#REF!</definedName>
    <definedName name="khac">2</definedName>
    <definedName name="khanh" hidden="1">#REF!</definedName>
    <definedName name="khfd" localSheetId="12" hidden="1">{"'Sheet1'!$L$16"}</definedName>
    <definedName name="khfd" localSheetId="11" hidden="1">{"'Sheet1'!$L$16"}</definedName>
    <definedName name="khfd" localSheetId="13" hidden="1">{"'Sheet1'!$L$16"}</definedName>
    <definedName name="khfd" localSheetId="16" hidden="1">{"'Sheet1'!$L$16"}</definedName>
    <definedName name="khfd" localSheetId="21" hidden="1">{"'Sheet1'!$L$16"}</definedName>
    <definedName name="khfd" localSheetId="18" hidden="1">{"'Sheet1'!$L$16"}</definedName>
    <definedName name="khfd" localSheetId="19" hidden="1">{"'Sheet1'!$L$16"}</definedName>
    <definedName name="khfd" localSheetId="20" hidden="1">{"'Sheet1'!$L$16"}</definedName>
    <definedName name="khfd" localSheetId="22" hidden="1">{"'Sheet1'!$L$16"}</definedName>
    <definedName name="khfd" localSheetId="24" hidden="1">{"'Sheet1'!$L$16"}</definedName>
    <definedName name="khfd" localSheetId="28" hidden="1">{"'Sheet1'!$L$16"}</definedName>
    <definedName name="khfd" localSheetId="14" hidden="1">{"'Sheet1'!$L$16"}</definedName>
    <definedName name="khfd" hidden="1">{"'Sheet1'!$L$16"}</definedName>
    <definedName name="khg" localSheetId="12" hidden="1">{"'Sheet1'!$L$16"}</definedName>
    <definedName name="khg" localSheetId="11" hidden="1">{"'Sheet1'!$L$16"}</definedName>
    <definedName name="khg" localSheetId="13" hidden="1">{"'Sheet1'!$L$16"}</definedName>
    <definedName name="khg" localSheetId="16" hidden="1">{"'Sheet1'!$L$16"}</definedName>
    <definedName name="khg" localSheetId="21" hidden="1">{"'Sheet1'!$L$16"}</definedName>
    <definedName name="khg" localSheetId="18" hidden="1">{"'Sheet1'!$L$16"}</definedName>
    <definedName name="khg" localSheetId="19" hidden="1">{"'Sheet1'!$L$16"}</definedName>
    <definedName name="khg" localSheetId="20" hidden="1">{"'Sheet1'!$L$16"}</definedName>
    <definedName name="khg" localSheetId="22" hidden="1">{"'Sheet1'!$L$16"}</definedName>
    <definedName name="khg" localSheetId="24" hidden="1">{"'Sheet1'!$L$16"}</definedName>
    <definedName name="khg" localSheetId="28" hidden="1">{"'Sheet1'!$L$16"}</definedName>
    <definedName name="khg" localSheetId="14" hidden="1">{"'Sheet1'!$L$16"}</definedName>
    <definedName name="khg" hidden="1">{"'Sheet1'!$L$16"}</definedName>
    <definedName name="KHGDFKHGFJKGF" hidden="1">#REF!</definedName>
    <definedName name="khgkhg" hidden="1">#REF!</definedName>
    <definedName name="khgkug" localSheetId="12" hidden="1">{"'Sheet1'!$L$16"}</definedName>
    <definedName name="khgkug" localSheetId="11" hidden="1">{"'Sheet1'!$L$16"}</definedName>
    <definedName name="khgkug" localSheetId="13" hidden="1">{"'Sheet1'!$L$16"}</definedName>
    <definedName name="khgkug" localSheetId="16" hidden="1">{"'Sheet1'!$L$16"}</definedName>
    <definedName name="khgkug" localSheetId="21" hidden="1">{"'Sheet1'!$L$16"}</definedName>
    <definedName name="khgkug" localSheetId="18" hidden="1">{"'Sheet1'!$L$16"}</definedName>
    <definedName name="khgkug" localSheetId="19" hidden="1">{"'Sheet1'!$L$16"}</definedName>
    <definedName name="khgkug" localSheetId="20" hidden="1">{"'Sheet1'!$L$16"}</definedName>
    <definedName name="khgkug" localSheetId="22" hidden="1">{"'Sheet1'!$L$16"}</definedName>
    <definedName name="khgkug" localSheetId="24" hidden="1">{"'Sheet1'!$L$16"}</definedName>
    <definedName name="khgkug" localSheetId="28" hidden="1">{"'Sheet1'!$L$16"}</definedName>
    <definedName name="khgkug" localSheetId="14" hidden="1">{"'Sheet1'!$L$16"}</definedName>
    <definedName name="khgkug" hidden="1">{"'Sheet1'!$L$16"}</definedName>
    <definedName name="KHGLG" localSheetId="12" hidden="1">{"'Sheet1'!$L$16"}</definedName>
    <definedName name="KHGLG" localSheetId="11" hidden="1">{"'Sheet1'!$L$16"}</definedName>
    <definedName name="KHGLG" localSheetId="13" hidden="1">{"'Sheet1'!$L$16"}</definedName>
    <definedName name="KHGLG" localSheetId="16" hidden="1">{"'Sheet1'!$L$16"}</definedName>
    <definedName name="KHGLG" localSheetId="21" hidden="1">{"'Sheet1'!$L$16"}</definedName>
    <definedName name="KHGLG" localSheetId="18" hidden="1">{"'Sheet1'!$L$16"}</definedName>
    <definedName name="KHGLG" localSheetId="19" hidden="1">{"'Sheet1'!$L$16"}</definedName>
    <definedName name="KHGLG" localSheetId="20" hidden="1">{"'Sheet1'!$L$16"}</definedName>
    <definedName name="KHGLG" localSheetId="22" hidden="1">{"'Sheet1'!$L$16"}</definedName>
    <definedName name="KHGLG" localSheetId="24" hidden="1">{"'Sheet1'!$L$16"}</definedName>
    <definedName name="KHGLG" localSheetId="28" hidden="1">{"'Sheet1'!$L$16"}</definedName>
    <definedName name="KHGLG" localSheetId="14" hidden="1">{"'Sheet1'!$L$16"}</definedName>
    <definedName name="KHGLG" hidden="1">{"'Sheet1'!$L$16"}</definedName>
    <definedName name="khhkj" hidden="1">#REF!</definedName>
    <definedName name="khjdf" localSheetId="12" hidden="1">{0}</definedName>
    <definedName name="khjdf" localSheetId="11" hidden="1">{0}</definedName>
    <definedName name="khjdf" localSheetId="13" hidden="1">{0}</definedName>
    <definedName name="khjdf" localSheetId="16" hidden="1">{0}</definedName>
    <definedName name="khjdf" localSheetId="21" hidden="1">{0}</definedName>
    <definedName name="khjdf" localSheetId="18" hidden="1">{0}</definedName>
    <definedName name="khjdf" localSheetId="19" hidden="1">{0}</definedName>
    <definedName name="khjdf" localSheetId="20" hidden="1">{0}</definedName>
    <definedName name="khjdf" localSheetId="22" hidden="1">{0}</definedName>
    <definedName name="khjdf" localSheetId="24" hidden="1">{0}</definedName>
    <definedName name="khjdf" localSheetId="28" hidden="1">{0}</definedName>
    <definedName name="khjdf" localSheetId="14" hidden="1">{0}</definedName>
    <definedName name="khjdf" hidden="1">{0}</definedName>
    <definedName name="KHJF" localSheetId="12" hidden="1">{#N/A,#N/A,FALSE,"CCTV"}</definedName>
    <definedName name="KHJF" localSheetId="11" hidden="1">{#N/A,#N/A,FALSE,"CCTV"}</definedName>
    <definedName name="KHJF" localSheetId="13" hidden="1">{#N/A,#N/A,FALSE,"CCTV"}</definedName>
    <definedName name="KHJF" localSheetId="16" hidden="1">{#N/A,#N/A,FALSE,"CCTV"}</definedName>
    <definedName name="KHJF" localSheetId="21" hidden="1">{#N/A,#N/A,FALSE,"CCTV"}</definedName>
    <definedName name="KHJF" localSheetId="18" hidden="1">{#N/A,#N/A,FALSE,"CCTV"}</definedName>
    <definedName name="KHJF" localSheetId="19" hidden="1">{#N/A,#N/A,FALSE,"CCTV"}</definedName>
    <definedName name="KHJF" localSheetId="20" hidden="1">{#N/A,#N/A,FALSE,"CCTV"}</definedName>
    <definedName name="KHJF" localSheetId="22" hidden="1">{#N/A,#N/A,FALSE,"CCTV"}</definedName>
    <definedName name="KHJF" localSheetId="24" hidden="1">{#N/A,#N/A,FALSE,"CCTV"}</definedName>
    <definedName name="KHJF" localSheetId="28" hidden="1">{#N/A,#N/A,FALSE,"CCTV"}</definedName>
    <definedName name="KHJF" localSheetId="14" hidden="1">{#N/A,#N/A,FALSE,"CCTV"}</definedName>
    <definedName name="KHJF" hidden="1">{#N/A,#N/A,FALSE,"CCTV"}</definedName>
    <definedName name="khjkhjk" hidden="1">#REF!</definedName>
    <definedName name="khjkhjkh" hidden="1">#REF!</definedName>
    <definedName name="khkhi">#REF!</definedName>
    <definedName name="khkj" localSheetId="12" hidden="1">{"'Sheet1'!$L$16"}</definedName>
    <definedName name="khkj" localSheetId="11" hidden="1">{"'Sheet1'!$L$16"}</definedName>
    <definedName name="khkj" localSheetId="13" hidden="1">{"'Sheet1'!$L$16"}</definedName>
    <definedName name="khkj" localSheetId="16" hidden="1">{"'Sheet1'!$L$16"}</definedName>
    <definedName name="khkj" localSheetId="21" hidden="1">{"'Sheet1'!$L$16"}</definedName>
    <definedName name="khkj" localSheetId="18" hidden="1">{"'Sheet1'!$L$16"}</definedName>
    <definedName name="khkj" localSheetId="19" hidden="1">{"'Sheet1'!$L$16"}</definedName>
    <definedName name="khkj" localSheetId="20" hidden="1">{"'Sheet1'!$L$16"}</definedName>
    <definedName name="khkj" localSheetId="22" hidden="1">{"'Sheet1'!$L$16"}</definedName>
    <definedName name="khkj" localSheetId="24" hidden="1">{"'Sheet1'!$L$16"}</definedName>
    <definedName name="khkj" localSheetId="28" hidden="1">{"'Sheet1'!$L$16"}</definedName>
    <definedName name="khkj" localSheetId="14" hidden="1">{"'Sheet1'!$L$16"}</definedName>
    <definedName name="khkj" hidden="1">{"'Sheet1'!$L$16"}</definedName>
    <definedName name="KHKN" localSheetId="12" hidden="1">{#N/A,#N/A,FALSE,"特殊室（ＢＱ表）"}</definedName>
    <definedName name="KHKN" localSheetId="11" hidden="1">{#N/A,#N/A,FALSE,"特殊室（ＢＱ表）"}</definedName>
    <definedName name="KHKN" localSheetId="13" hidden="1">{#N/A,#N/A,FALSE,"特殊室（ＢＱ表）"}</definedName>
    <definedName name="KHKN" localSheetId="16" hidden="1">{#N/A,#N/A,FALSE,"特殊室（ＢＱ表）"}</definedName>
    <definedName name="KHKN" localSheetId="21" hidden="1">{#N/A,#N/A,FALSE,"特殊室（ＢＱ表）"}</definedName>
    <definedName name="KHKN" localSheetId="18" hidden="1">{#N/A,#N/A,FALSE,"特殊室（ＢＱ表）"}</definedName>
    <definedName name="KHKN" localSheetId="19" hidden="1">{#N/A,#N/A,FALSE,"特殊室（ＢＱ表）"}</definedName>
    <definedName name="KHKN" localSheetId="20" hidden="1">{#N/A,#N/A,FALSE,"特殊室（ＢＱ表）"}</definedName>
    <definedName name="KHKN" localSheetId="22" hidden="1">{#N/A,#N/A,FALSE,"特殊室（ＢＱ表）"}</definedName>
    <definedName name="KHKN" localSheetId="24" hidden="1">{#N/A,#N/A,FALSE,"特殊室（ＢＱ表）"}</definedName>
    <definedName name="KHKN" localSheetId="28" hidden="1">{#N/A,#N/A,FALSE,"特殊室（ＢＱ表）"}</definedName>
    <definedName name="KHKN" localSheetId="14" hidden="1">{#N/A,#N/A,FALSE,"特殊室（ＢＱ表）"}</definedName>
    <definedName name="KHKN" hidden="1">{#N/A,#N/A,FALSE,"特殊室（ＢＱ表）"}</definedName>
    <definedName name="KHKQKD">#REF!</definedName>
    <definedName name="khkttt" localSheetId="12" hidden="1">{"'Sheet1'!$L$16"}</definedName>
    <definedName name="khkttt" localSheetId="11" hidden="1">{"'Sheet1'!$L$16"}</definedName>
    <definedName name="khkttt" localSheetId="13" hidden="1">{"'Sheet1'!$L$16"}</definedName>
    <definedName name="khkttt" localSheetId="16" hidden="1">{"'Sheet1'!$L$16"}</definedName>
    <definedName name="khkttt" localSheetId="21" hidden="1">{"'Sheet1'!$L$16"}</definedName>
    <definedName name="khkttt" localSheetId="18" hidden="1">{"'Sheet1'!$L$16"}</definedName>
    <definedName name="khkttt" localSheetId="19" hidden="1">{"'Sheet1'!$L$16"}</definedName>
    <definedName name="khkttt" localSheetId="20" hidden="1">{"'Sheet1'!$L$16"}</definedName>
    <definedName name="khkttt" localSheetId="22" hidden="1">{"'Sheet1'!$L$16"}</definedName>
    <definedName name="khkttt" localSheetId="24" hidden="1">{"'Sheet1'!$L$16"}</definedName>
    <definedName name="khkttt" localSheetId="28" hidden="1">{"'Sheet1'!$L$16"}</definedName>
    <definedName name="khkttt" localSheetId="14" hidden="1">{"'Sheet1'!$L$16"}</definedName>
    <definedName name="khkttt" hidden="1">{"'Sheet1'!$L$16"}</definedName>
    <definedName name="khl" localSheetId="12" hidden="1">{#N/A,#N/A,FALSE,"2~8번"}</definedName>
    <definedName name="khl" localSheetId="11" hidden="1">{#N/A,#N/A,FALSE,"2~8번"}</definedName>
    <definedName name="khl" localSheetId="13" hidden="1">{#N/A,#N/A,FALSE,"2~8번"}</definedName>
    <definedName name="khl" localSheetId="16" hidden="1">{#N/A,#N/A,FALSE,"2~8번"}</definedName>
    <definedName name="khl" localSheetId="21" hidden="1">{#N/A,#N/A,FALSE,"2~8번"}</definedName>
    <definedName name="khl" localSheetId="18" hidden="1">{#N/A,#N/A,FALSE,"2~8번"}</definedName>
    <definedName name="khl" localSheetId="19" hidden="1">{#N/A,#N/A,FALSE,"2~8번"}</definedName>
    <definedName name="khl" localSheetId="20" hidden="1">{#N/A,#N/A,FALSE,"2~8번"}</definedName>
    <definedName name="khl" localSheetId="22" hidden="1">{#N/A,#N/A,FALSE,"2~8번"}</definedName>
    <definedName name="khl" localSheetId="24" hidden="1">{#N/A,#N/A,FALSE,"2~8번"}</definedName>
    <definedName name="khl" localSheetId="28" hidden="1">{#N/A,#N/A,FALSE,"2~8번"}</definedName>
    <definedName name="khl" localSheetId="14" hidden="1">{#N/A,#N/A,FALSE,"2~8번"}</definedName>
    <definedName name="khl" hidden="1">{#N/A,#N/A,FALSE,"2~8번"}</definedName>
    <definedName name="khnj" hidden="1">#REF!</definedName>
    <definedName name="kho_2" localSheetId="12" hidden="1">{"'Sheet1'!$L$16"}</definedName>
    <definedName name="kho_2" localSheetId="11" hidden="1">{"'Sheet1'!$L$16"}</definedName>
    <definedName name="kho_2" localSheetId="13" hidden="1">{"'Sheet1'!$L$16"}</definedName>
    <definedName name="kho_2" localSheetId="16" hidden="1">{"'Sheet1'!$L$16"}</definedName>
    <definedName name="kho_2" localSheetId="21" hidden="1">{"'Sheet1'!$L$16"}</definedName>
    <definedName name="kho_2" localSheetId="18" hidden="1">{"'Sheet1'!$L$16"}</definedName>
    <definedName name="kho_2" localSheetId="19" hidden="1">{"'Sheet1'!$L$16"}</definedName>
    <definedName name="kho_2" localSheetId="20" hidden="1">{"'Sheet1'!$L$16"}</definedName>
    <definedName name="kho_2" localSheetId="22" hidden="1">{"'Sheet1'!$L$16"}</definedName>
    <definedName name="kho_2" localSheetId="24" hidden="1">{"'Sheet1'!$L$16"}</definedName>
    <definedName name="kho_2" localSheetId="28" hidden="1">{"'Sheet1'!$L$16"}</definedName>
    <definedName name="kho_2" localSheetId="14" hidden="1">{"'Sheet1'!$L$16"}</definedName>
    <definedName name="kho_2" hidden="1">{"'Sheet1'!$L$16"}</definedName>
    <definedName name="KHO152.2.12" localSheetId="12" hidden="1">{"'Sheet1'!$L$16"}</definedName>
    <definedName name="KHO152.2.12" localSheetId="11" hidden="1">{"'Sheet1'!$L$16"}</definedName>
    <definedName name="KHO152.2.12" localSheetId="13" hidden="1">{"'Sheet1'!$L$16"}</definedName>
    <definedName name="KHO152.2.12" localSheetId="16" hidden="1">{"'Sheet1'!$L$16"}</definedName>
    <definedName name="KHO152.2.12" localSheetId="21" hidden="1">{"'Sheet1'!$L$16"}</definedName>
    <definedName name="KHO152.2.12" localSheetId="18" hidden="1">{"'Sheet1'!$L$16"}</definedName>
    <definedName name="KHO152.2.12" localSheetId="19" hidden="1">{"'Sheet1'!$L$16"}</definedName>
    <definedName name="KHO152.2.12" localSheetId="20" hidden="1">{"'Sheet1'!$L$16"}</definedName>
    <definedName name="KHO152.2.12" localSheetId="22" hidden="1">{"'Sheet1'!$L$16"}</definedName>
    <definedName name="KHO152.2.12" localSheetId="24" hidden="1">{"'Sheet1'!$L$16"}</definedName>
    <definedName name="KHO152.2.12" localSheetId="28" hidden="1">{"'Sheet1'!$L$16"}</definedName>
    <definedName name="KHO152.2.12" localSheetId="14" hidden="1">{"'Sheet1'!$L$16"}</definedName>
    <definedName name="KHO152.2.12" hidden="1">{"'Sheet1'!$L$16"}</definedName>
    <definedName name="kho1531.12" localSheetId="12" hidden="1">{"'Sheet1'!$L$16"}</definedName>
    <definedName name="kho1531.12" localSheetId="11" hidden="1">{"'Sheet1'!$L$16"}</definedName>
    <definedName name="kho1531.12" localSheetId="13" hidden="1">{"'Sheet1'!$L$16"}</definedName>
    <definedName name="kho1531.12" localSheetId="16" hidden="1">{"'Sheet1'!$L$16"}</definedName>
    <definedName name="kho1531.12" localSheetId="21" hidden="1">{"'Sheet1'!$L$16"}</definedName>
    <definedName name="kho1531.12" localSheetId="18" hidden="1">{"'Sheet1'!$L$16"}</definedName>
    <definedName name="kho1531.12" localSheetId="19" hidden="1">{"'Sheet1'!$L$16"}</definedName>
    <definedName name="kho1531.12" localSheetId="20" hidden="1">{"'Sheet1'!$L$16"}</definedName>
    <definedName name="kho1531.12" localSheetId="22" hidden="1">{"'Sheet1'!$L$16"}</definedName>
    <definedName name="kho1531.12" localSheetId="24" hidden="1">{"'Sheet1'!$L$16"}</definedName>
    <definedName name="kho1531.12" localSheetId="28" hidden="1">{"'Sheet1'!$L$16"}</definedName>
    <definedName name="kho1531.12" localSheetId="14" hidden="1">{"'Sheet1'!$L$16"}</definedName>
    <definedName name="kho1531.12" hidden="1">{"'Sheet1'!$L$16"}</definedName>
    <definedName name="khoa" localSheetId="12" hidden="1">{"'Sheet1'!$L$16"}</definedName>
    <definedName name="khoa" localSheetId="11" hidden="1">{"'Sheet1'!$L$16"}</definedName>
    <definedName name="khoa" localSheetId="13" hidden="1">{"'Sheet1'!$L$16"}</definedName>
    <definedName name="khoa" localSheetId="16" hidden="1">{"'Sheet1'!$L$16"}</definedName>
    <definedName name="khoa" localSheetId="21" hidden="1">{"'Sheet1'!$L$16"}</definedName>
    <definedName name="khoa" localSheetId="18" hidden="1">{"'Sheet1'!$L$16"}</definedName>
    <definedName name="khoa" localSheetId="19" hidden="1">{"'Sheet1'!$L$16"}</definedName>
    <definedName name="khoa" localSheetId="20" hidden="1">{"'Sheet1'!$L$16"}</definedName>
    <definedName name="khoa" localSheetId="22" hidden="1">{"'Sheet1'!$L$16"}</definedName>
    <definedName name="khoa" localSheetId="24" hidden="1">{"'Sheet1'!$L$16"}</definedName>
    <definedName name="khoa" localSheetId="28" hidden="1">{"'Sheet1'!$L$16"}</definedName>
    <definedName name="khoa" localSheetId="14" hidden="1">{"'Sheet1'!$L$16"}</definedName>
    <definedName name="khoa" hidden="1">{"'Sheet1'!$L$16"}</definedName>
    <definedName name="khoas" localSheetId="12" hidden="1">{"'Sheet1'!$L$16"}</definedName>
    <definedName name="khoas" localSheetId="11" hidden="1">{"'Sheet1'!$L$16"}</definedName>
    <definedName name="khoas" localSheetId="13" hidden="1">{"'Sheet1'!$L$16"}</definedName>
    <definedName name="khoas" localSheetId="16" hidden="1">{"'Sheet1'!$L$16"}</definedName>
    <definedName name="khoas" localSheetId="21" hidden="1">{"'Sheet1'!$L$16"}</definedName>
    <definedName name="khoas" localSheetId="18" hidden="1">{"'Sheet1'!$L$16"}</definedName>
    <definedName name="khoas" localSheetId="19" hidden="1">{"'Sheet1'!$L$16"}</definedName>
    <definedName name="khoas" localSheetId="20" hidden="1">{"'Sheet1'!$L$16"}</definedName>
    <definedName name="khoas" localSheetId="22" hidden="1">{"'Sheet1'!$L$16"}</definedName>
    <definedName name="khoas" localSheetId="24" hidden="1">{"'Sheet1'!$L$16"}</definedName>
    <definedName name="khoas" localSheetId="28" hidden="1">{"'Sheet1'!$L$16"}</definedName>
    <definedName name="khoas" localSheetId="14" hidden="1">{"'Sheet1'!$L$16"}</definedName>
    <definedName name="khoas" hidden="1">{"'Sheet1'!$L$16"}</definedName>
    <definedName name="khoas_1" localSheetId="12">{"'Sheet1'!$L$16"}</definedName>
    <definedName name="khoas_1" localSheetId="11">{"'Sheet1'!$L$16"}</definedName>
    <definedName name="khoas_1" localSheetId="13">{"'Sheet1'!$L$16"}</definedName>
    <definedName name="khoas_1" localSheetId="16">{"'Sheet1'!$L$16"}</definedName>
    <definedName name="khoas_1" localSheetId="21">{"'Sheet1'!$L$16"}</definedName>
    <definedName name="khoas_1" localSheetId="18">{"'Sheet1'!$L$16"}</definedName>
    <definedName name="khoas_1" localSheetId="19">{"'Sheet1'!$L$16"}</definedName>
    <definedName name="khoas_1" localSheetId="20">{"'Sheet1'!$L$16"}</definedName>
    <definedName name="khoas_1" localSheetId="22">{"'Sheet1'!$L$16"}</definedName>
    <definedName name="khoas_1" localSheetId="24">{"'Sheet1'!$L$16"}</definedName>
    <definedName name="khoas_1" localSheetId="28">{"'Sheet1'!$L$16"}</definedName>
    <definedName name="khoas_1" localSheetId="14">{"'Sheet1'!$L$16"}</definedName>
    <definedName name="khoas_1">{"'Sheet1'!$L$16"}</definedName>
    <definedName name="khoi" hidden="1">#REF!</definedName>
    <definedName name="KHOILUONG" localSheetId="12" hidden="1">{"'Sheet1'!$L$16"}</definedName>
    <definedName name="KHOILUONG" localSheetId="11" hidden="1">{"'Sheet1'!$L$16"}</definedName>
    <definedName name="KHOILUONG" localSheetId="13" hidden="1">{"'Sheet1'!$L$16"}</definedName>
    <definedName name="KHOILUONG" localSheetId="16" hidden="1">{"'Sheet1'!$L$16"}</definedName>
    <definedName name="KHOILUONG" localSheetId="21" hidden="1">{"'Sheet1'!$L$16"}</definedName>
    <definedName name="KHOILUONG" localSheetId="18" hidden="1">{"'Sheet1'!$L$16"}</definedName>
    <definedName name="KHOILUONG" localSheetId="19" hidden="1">{"'Sheet1'!$L$16"}</definedName>
    <definedName name="KHOILUONG" localSheetId="20" hidden="1">{"'Sheet1'!$L$16"}</definedName>
    <definedName name="KHOILUONG" localSheetId="22" hidden="1">{"'Sheet1'!$L$16"}</definedName>
    <definedName name="KHOILUONG" localSheetId="24" hidden="1">{"'Sheet1'!$L$16"}</definedName>
    <definedName name="KHOILUONG" localSheetId="28" hidden="1">{"'Sheet1'!$L$16"}</definedName>
    <definedName name="KHOILUONG" localSheetId="14" hidden="1">{"'Sheet1'!$L$16"}</definedName>
    <definedName name="KHOILUONG" hidden="1">{"'Sheet1'!$L$16"}</definedName>
    <definedName name="KHOILUONGTL">#REF!</definedName>
    <definedName name="KhongCT" localSheetId="12" hidden="1">{"'Sheet1'!$L$16"}</definedName>
    <definedName name="KhongCT" localSheetId="11" hidden="1">{"'Sheet1'!$L$16"}</definedName>
    <definedName name="KhongCT" localSheetId="13" hidden="1">{"'Sheet1'!$L$16"}</definedName>
    <definedName name="KhongCT" localSheetId="16" hidden="1">{"'Sheet1'!$L$16"}</definedName>
    <definedName name="KhongCT" localSheetId="21" hidden="1">{"'Sheet1'!$L$16"}</definedName>
    <definedName name="KhongCT" localSheetId="18" hidden="1">{"'Sheet1'!$L$16"}</definedName>
    <definedName name="KhongCT" localSheetId="19" hidden="1">{"'Sheet1'!$L$16"}</definedName>
    <definedName name="KhongCT" localSheetId="20" hidden="1">{"'Sheet1'!$L$16"}</definedName>
    <definedName name="KhongCT" localSheetId="22" hidden="1">{"'Sheet1'!$L$16"}</definedName>
    <definedName name="KhongCT" localSheetId="24" hidden="1">{"'Sheet1'!$L$16"}</definedName>
    <definedName name="KhongCT" localSheetId="28" hidden="1">{"'Sheet1'!$L$16"}</definedName>
    <definedName name="KhongCT" localSheetId="14" hidden="1">{"'Sheet1'!$L$16"}</definedName>
    <definedName name="KhongCT" hidden="1">{"'Sheet1'!$L$16"}</definedName>
    <definedName name="khongtruotgia" localSheetId="12" hidden="1">{"'Sheet1'!$L$16"}</definedName>
    <definedName name="khongtruotgia" localSheetId="11" hidden="1">{"'Sheet1'!$L$16"}</definedName>
    <definedName name="khongtruotgia" localSheetId="13" hidden="1">{"'Sheet1'!$L$16"}</definedName>
    <definedName name="khongtruotgia" localSheetId="16" hidden="1">{"'Sheet1'!$L$16"}</definedName>
    <definedName name="khongtruotgia" localSheetId="21" hidden="1">{"'Sheet1'!$L$16"}</definedName>
    <definedName name="khongtruotgia" localSheetId="18" hidden="1">{"'Sheet1'!$L$16"}</definedName>
    <definedName name="khongtruotgia" localSheetId="19" hidden="1">{"'Sheet1'!$L$16"}</definedName>
    <definedName name="khongtruotgia" localSheetId="20" hidden="1">{"'Sheet1'!$L$16"}</definedName>
    <definedName name="khongtruotgia" localSheetId="22" hidden="1">{"'Sheet1'!$L$16"}</definedName>
    <definedName name="khongtruotgia" localSheetId="24" hidden="1">{"'Sheet1'!$L$16"}</definedName>
    <definedName name="khongtruotgia" localSheetId="28" hidden="1">{"'Sheet1'!$L$16"}</definedName>
    <definedName name="khongtruotgia" localSheetId="14" hidden="1">{"'Sheet1'!$L$16"}</definedName>
    <definedName name="khongtruotgia" hidden="1">{"'Sheet1'!$L$16"}</definedName>
    <definedName name="KHSX" localSheetId="12" hidden="1">{"'Sheet1'!$L$16"}</definedName>
    <definedName name="KHSX" localSheetId="11" hidden="1">{"'Sheet1'!$L$16"}</definedName>
    <definedName name="KHSX" localSheetId="13" hidden="1">{"'Sheet1'!$L$16"}</definedName>
    <definedName name="KHSX" localSheetId="16" hidden="1">{"'Sheet1'!$L$16"}</definedName>
    <definedName name="KHSX" localSheetId="21" hidden="1">{"'Sheet1'!$L$16"}</definedName>
    <definedName name="KHSX" localSheetId="18" hidden="1">{"'Sheet1'!$L$16"}</definedName>
    <definedName name="KHSX" localSheetId="19" hidden="1">{"'Sheet1'!$L$16"}</definedName>
    <definedName name="KHSX" localSheetId="20" hidden="1">{"'Sheet1'!$L$16"}</definedName>
    <definedName name="KHSX" localSheetId="22" hidden="1">{"'Sheet1'!$L$16"}</definedName>
    <definedName name="KHSX" localSheetId="24" hidden="1">{"'Sheet1'!$L$16"}</definedName>
    <definedName name="KHSX" localSheetId="28" hidden="1">{"'Sheet1'!$L$16"}</definedName>
    <definedName name="KHSX" localSheetId="14" hidden="1">{"'Sheet1'!$L$16"}</definedName>
    <definedName name="KHSX" hidden="1">{"'Sheet1'!$L$16"}</definedName>
    <definedName name="KHTHUE">#REF!</definedName>
    <definedName name="Khu" localSheetId="12" hidden="1">{#N/A,#N/A,FALSE,"Chi tiÆt"}</definedName>
    <definedName name="Khu" localSheetId="11" hidden="1">{#N/A,#N/A,FALSE,"Chi tiÆt"}</definedName>
    <definedName name="Khu" localSheetId="13" hidden="1">{#N/A,#N/A,FALSE,"Chi tiÆt"}</definedName>
    <definedName name="Khu" localSheetId="16" hidden="1">{#N/A,#N/A,FALSE,"Chi tiÆt"}</definedName>
    <definedName name="Khu" localSheetId="21" hidden="1">{#N/A,#N/A,FALSE,"Chi tiÆt"}</definedName>
    <definedName name="Khu" localSheetId="18" hidden="1">{#N/A,#N/A,FALSE,"Chi tiÆt"}</definedName>
    <definedName name="Khu" localSheetId="19" hidden="1">{#N/A,#N/A,FALSE,"Chi tiÆt"}</definedName>
    <definedName name="Khu" localSheetId="20" hidden="1">{#N/A,#N/A,FALSE,"Chi tiÆt"}</definedName>
    <definedName name="Khu" localSheetId="22" hidden="1">{#N/A,#N/A,FALSE,"Chi tiÆt"}</definedName>
    <definedName name="Khu" localSheetId="24" hidden="1">{#N/A,#N/A,FALSE,"Chi tiÆt"}</definedName>
    <definedName name="Khu" localSheetId="28" hidden="1">{#N/A,#N/A,FALSE,"Chi tiÆt"}</definedName>
    <definedName name="Khu" localSheetId="14" hidden="1">{#N/A,#N/A,FALSE,"Chi tiÆt"}</definedName>
    <definedName name="Khu" hidden="1">{#N/A,#N/A,FALSE,"Chi tiÆt"}</definedName>
    <definedName name="KHUVUC">#REF!</definedName>
    <definedName name="khuyen" localSheetId="12" hidden="1">{"'Sheet1'!$L$16"}</definedName>
    <definedName name="khuyen" localSheetId="11" hidden="1">{"'Sheet1'!$L$16"}</definedName>
    <definedName name="khuyen" localSheetId="13" hidden="1">{"'Sheet1'!$L$16"}</definedName>
    <definedName name="khuyen" localSheetId="16" hidden="1">{"'Sheet1'!$L$16"}</definedName>
    <definedName name="khuyen" localSheetId="21" hidden="1">{"'Sheet1'!$L$16"}</definedName>
    <definedName name="khuyen" localSheetId="18" hidden="1">{"'Sheet1'!$L$16"}</definedName>
    <definedName name="khuyen" localSheetId="19" hidden="1">{"'Sheet1'!$L$16"}</definedName>
    <definedName name="khuyen" localSheetId="20" hidden="1">{"'Sheet1'!$L$16"}</definedName>
    <definedName name="khuyen" localSheetId="22" hidden="1">{"'Sheet1'!$L$16"}</definedName>
    <definedName name="khuyen" localSheetId="24" hidden="1">{"'Sheet1'!$L$16"}</definedName>
    <definedName name="khuyen" localSheetId="28" hidden="1">{"'Sheet1'!$L$16"}</definedName>
    <definedName name="khuyen" localSheetId="14" hidden="1">{"'Sheet1'!$L$16"}</definedName>
    <definedName name="khuyen" hidden="1">{"'Sheet1'!$L$16"}</definedName>
    <definedName name="KhuyenmaiUPS">"AutoShape 264"</definedName>
    <definedName name="ki" localSheetId="12" hidden="1">{#N/A,#N/A,TRUE,"Cover sheet";#N/A,#N/A,TRUE,"Summary";#N/A,#N/A,TRUE,"Key Assumptions";#N/A,#N/A,TRUE,"Profit &amp; Loss";#N/A,#N/A,TRUE,"Balance Sheet";#N/A,#N/A,TRUE,"Cashflow";#N/A,#N/A,TRUE,"IRR";#N/A,#N/A,TRUE,"Ratios";#N/A,#N/A,TRUE,"Debt analysis"}</definedName>
    <definedName name="ki" localSheetId="11" hidden="1">{#N/A,#N/A,TRUE,"Cover sheet";#N/A,#N/A,TRUE,"Summary";#N/A,#N/A,TRUE,"Key Assumptions";#N/A,#N/A,TRUE,"Profit &amp; Loss";#N/A,#N/A,TRUE,"Balance Sheet";#N/A,#N/A,TRUE,"Cashflow";#N/A,#N/A,TRUE,"IRR";#N/A,#N/A,TRUE,"Ratios";#N/A,#N/A,TRUE,"Debt analysis"}</definedName>
    <definedName name="ki" localSheetId="13" hidden="1">{#N/A,#N/A,TRUE,"Cover sheet";#N/A,#N/A,TRUE,"Summary";#N/A,#N/A,TRUE,"Key Assumptions";#N/A,#N/A,TRUE,"Profit &amp; Loss";#N/A,#N/A,TRUE,"Balance Sheet";#N/A,#N/A,TRUE,"Cashflow";#N/A,#N/A,TRUE,"IRR";#N/A,#N/A,TRUE,"Ratios";#N/A,#N/A,TRUE,"Debt analysis"}</definedName>
    <definedName name="ki" localSheetId="16" hidden="1">{#N/A,#N/A,TRUE,"Cover sheet";#N/A,#N/A,TRUE,"Summary";#N/A,#N/A,TRUE,"Key Assumptions";#N/A,#N/A,TRUE,"Profit &amp; Loss";#N/A,#N/A,TRUE,"Balance Sheet";#N/A,#N/A,TRUE,"Cashflow";#N/A,#N/A,TRUE,"IRR";#N/A,#N/A,TRUE,"Ratios";#N/A,#N/A,TRUE,"Debt analysis"}</definedName>
    <definedName name="ki" localSheetId="21" hidden="1">{#N/A,#N/A,TRUE,"Cover sheet";#N/A,#N/A,TRUE,"Summary";#N/A,#N/A,TRUE,"Key Assumptions";#N/A,#N/A,TRUE,"Profit &amp; Loss";#N/A,#N/A,TRUE,"Balance Sheet";#N/A,#N/A,TRUE,"Cashflow";#N/A,#N/A,TRUE,"IRR";#N/A,#N/A,TRUE,"Ratios";#N/A,#N/A,TRUE,"Debt analysis"}</definedName>
    <definedName name="ki" localSheetId="18" hidden="1">{#N/A,#N/A,TRUE,"Cover sheet";#N/A,#N/A,TRUE,"Summary";#N/A,#N/A,TRUE,"Key Assumptions";#N/A,#N/A,TRUE,"Profit &amp; Loss";#N/A,#N/A,TRUE,"Balance Sheet";#N/A,#N/A,TRUE,"Cashflow";#N/A,#N/A,TRUE,"IRR";#N/A,#N/A,TRUE,"Ratios";#N/A,#N/A,TRUE,"Debt analysis"}</definedName>
    <definedName name="ki" localSheetId="19" hidden="1">{#N/A,#N/A,TRUE,"Cover sheet";#N/A,#N/A,TRUE,"Summary";#N/A,#N/A,TRUE,"Key Assumptions";#N/A,#N/A,TRUE,"Profit &amp; Loss";#N/A,#N/A,TRUE,"Balance Sheet";#N/A,#N/A,TRUE,"Cashflow";#N/A,#N/A,TRUE,"IRR";#N/A,#N/A,TRUE,"Ratios";#N/A,#N/A,TRUE,"Debt analysis"}</definedName>
    <definedName name="ki" localSheetId="20" hidden="1">{#N/A,#N/A,TRUE,"Cover sheet";#N/A,#N/A,TRUE,"Summary";#N/A,#N/A,TRUE,"Key Assumptions";#N/A,#N/A,TRUE,"Profit &amp; Loss";#N/A,#N/A,TRUE,"Balance Sheet";#N/A,#N/A,TRUE,"Cashflow";#N/A,#N/A,TRUE,"IRR";#N/A,#N/A,TRUE,"Ratios";#N/A,#N/A,TRUE,"Debt analysis"}</definedName>
    <definedName name="ki" localSheetId="22" hidden="1">{#N/A,#N/A,TRUE,"Cover sheet";#N/A,#N/A,TRUE,"Summary";#N/A,#N/A,TRUE,"Key Assumptions";#N/A,#N/A,TRUE,"Profit &amp; Loss";#N/A,#N/A,TRUE,"Balance Sheet";#N/A,#N/A,TRUE,"Cashflow";#N/A,#N/A,TRUE,"IRR";#N/A,#N/A,TRUE,"Ratios";#N/A,#N/A,TRUE,"Debt analysis"}</definedName>
    <definedName name="ki" localSheetId="24" hidden="1">{#N/A,#N/A,TRUE,"Cover sheet";#N/A,#N/A,TRUE,"Summary";#N/A,#N/A,TRUE,"Key Assumptions";#N/A,#N/A,TRUE,"Profit &amp; Loss";#N/A,#N/A,TRUE,"Balance Sheet";#N/A,#N/A,TRUE,"Cashflow";#N/A,#N/A,TRUE,"IRR";#N/A,#N/A,TRUE,"Ratios";#N/A,#N/A,TRUE,"Debt analysis"}</definedName>
    <definedName name="ki" localSheetId="28" hidden="1">{#N/A,#N/A,TRUE,"Cover sheet";#N/A,#N/A,TRUE,"Summary";#N/A,#N/A,TRUE,"Key Assumptions";#N/A,#N/A,TRUE,"Profit &amp; Loss";#N/A,#N/A,TRUE,"Balance Sheet";#N/A,#N/A,TRUE,"Cashflow";#N/A,#N/A,TRUE,"IRR";#N/A,#N/A,TRUE,"Ratios";#N/A,#N/A,TRUE,"Debt analysis"}</definedName>
    <definedName name="ki" localSheetId="14" hidden="1">{#N/A,#N/A,TRUE,"Cover sheet";#N/A,#N/A,TRUE,"Summary";#N/A,#N/A,TRUE,"Key Assumptions";#N/A,#N/A,TRUE,"Profit &amp; Loss";#N/A,#N/A,TRUE,"Balance Sheet";#N/A,#N/A,TRUE,"Cashflow";#N/A,#N/A,TRUE,"IRR";#N/A,#N/A,TRUE,"Ratios";#N/A,#N/A,TRUE,"Debt analysis"}</definedName>
    <definedName name="ki" hidden="1">{#N/A,#N/A,TRUE,"Cover sheet";#N/A,#N/A,TRUE,"Summary";#N/A,#N/A,TRUE,"Key Assumptions";#N/A,#N/A,TRUE,"Profit &amp; Loss";#N/A,#N/A,TRUE,"Balance Sheet";#N/A,#N/A,TRUE,"Cashflow";#N/A,#N/A,TRUE,"IRR";#N/A,#N/A,TRUE,"Ratios";#N/A,#N/A,TRUE,"Debt analysis"}</definedName>
    <definedName name="kicsi" localSheetId="12" hidden="1">{#N/A,#N/A,TRUE,"Krycí list"}</definedName>
    <definedName name="kicsi" localSheetId="11" hidden="1">{#N/A,#N/A,TRUE,"Krycí list"}</definedName>
    <definedName name="kicsi" localSheetId="13" hidden="1">{#N/A,#N/A,TRUE,"Krycí list"}</definedName>
    <definedName name="kicsi" localSheetId="16" hidden="1">{#N/A,#N/A,TRUE,"Krycí list"}</definedName>
    <definedName name="kicsi" localSheetId="21" hidden="1">{#N/A,#N/A,TRUE,"Krycí list"}</definedName>
    <definedName name="kicsi" localSheetId="18" hidden="1">{#N/A,#N/A,TRUE,"Krycí list"}</definedName>
    <definedName name="kicsi" localSheetId="19" hidden="1">{#N/A,#N/A,TRUE,"Krycí list"}</definedName>
    <definedName name="kicsi" localSheetId="20" hidden="1">{#N/A,#N/A,TRUE,"Krycí list"}</definedName>
    <definedName name="kicsi" localSheetId="22" hidden="1">{#N/A,#N/A,TRUE,"Krycí list"}</definedName>
    <definedName name="kicsi" localSheetId="24" hidden="1">{#N/A,#N/A,TRUE,"Krycí list"}</definedName>
    <definedName name="kicsi" localSheetId="28" hidden="1">{#N/A,#N/A,TRUE,"Krycí list"}</definedName>
    <definedName name="kicsi" localSheetId="14" hidden="1">{#N/A,#N/A,TRUE,"Krycí list"}</definedName>
    <definedName name="kicsi" hidden="1">{#N/A,#N/A,TRUE,"Krycí list"}</definedName>
    <definedName name="kiem">#REF!</definedName>
    <definedName name="kien" localSheetId="12" hidden="1">{#N/A,#N/A,FALSE,"m66";#N/A,#N/A,FALSE,"m66"}</definedName>
    <definedName name="kien" localSheetId="11" hidden="1">{#N/A,#N/A,FALSE,"m66";#N/A,#N/A,FALSE,"m66"}</definedName>
    <definedName name="kien" localSheetId="13" hidden="1">{#N/A,#N/A,FALSE,"m66";#N/A,#N/A,FALSE,"m66"}</definedName>
    <definedName name="kien" localSheetId="16" hidden="1">{#N/A,#N/A,FALSE,"m66";#N/A,#N/A,FALSE,"m66"}</definedName>
    <definedName name="kien" localSheetId="21" hidden="1">{#N/A,#N/A,FALSE,"m66";#N/A,#N/A,FALSE,"m66"}</definedName>
    <definedName name="kien" localSheetId="18" hidden="1">{#N/A,#N/A,FALSE,"m66";#N/A,#N/A,FALSE,"m66"}</definedName>
    <definedName name="kien" localSheetId="19" hidden="1">{#N/A,#N/A,FALSE,"m66";#N/A,#N/A,FALSE,"m66"}</definedName>
    <definedName name="kien" localSheetId="20" hidden="1">{#N/A,#N/A,FALSE,"m66";#N/A,#N/A,FALSE,"m66"}</definedName>
    <definedName name="kien" localSheetId="22" hidden="1">{#N/A,#N/A,FALSE,"m66";#N/A,#N/A,FALSE,"m66"}</definedName>
    <definedName name="kien" localSheetId="24" hidden="1">{#N/A,#N/A,FALSE,"m66";#N/A,#N/A,FALSE,"m66"}</definedName>
    <definedName name="kien" localSheetId="28" hidden="1">{#N/A,#N/A,FALSE,"m66";#N/A,#N/A,FALSE,"m66"}</definedName>
    <definedName name="kien" localSheetId="14" hidden="1">{#N/A,#N/A,FALSE,"m66";#N/A,#N/A,FALSE,"m66"}</definedName>
    <definedName name="kien" hidden="1">{#N/A,#N/A,FALSE,"m66";#N/A,#N/A,FALSE,"m66"}</definedName>
    <definedName name="kihjgbn" hidden="1">#REF!</definedName>
    <definedName name="kihsrog" hidden="1">#REF!</definedName>
    <definedName name="kiiuurtv" hidden="1">#REF!</definedName>
    <definedName name="kil" localSheetId="12" hidden="1">{"'Sheet1'!$L$16"}</definedName>
    <definedName name="kil" localSheetId="11" hidden="1">{"'Sheet1'!$L$16"}</definedName>
    <definedName name="kil" localSheetId="13" hidden="1">{"'Sheet1'!$L$16"}</definedName>
    <definedName name="kil" localSheetId="16" hidden="1">{"'Sheet1'!$L$16"}</definedName>
    <definedName name="kil" localSheetId="21" hidden="1">{"'Sheet1'!$L$16"}</definedName>
    <definedName name="kil" localSheetId="18" hidden="1">{"'Sheet1'!$L$16"}</definedName>
    <definedName name="kil" localSheetId="19" hidden="1">{"'Sheet1'!$L$16"}</definedName>
    <definedName name="kil" localSheetId="20" hidden="1">{"'Sheet1'!$L$16"}</definedName>
    <definedName name="kil" localSheetId="22" hidden="1">{"'Sheet1'!$L$16"}</definedName>
    <definedName name="kil" localSheetId="24" hidden="1">{"'Sheet1'!$L$16"}</definedName>
    <definedName name="kil" localSheetId="28" hidden="1">{"'Sheet1'!$L$16"}</definedName>
    <definedName name="kil" localSheetId="14" hidden="1">{"'Sheet1'!$L$16"}</definedName>
    <definedName name="kil" hidden="1">{"'Sheet1'!$L$16"}</definedName>
    <definedName name="kinhdinh125S">#REF!</definedName>
    <definedName name="kinhdinh65S">#REF!</definedName>
    <definedName name="kinhdong50K">#REF!</definedName>
    <definedName name="kinhdong50N">#REF!</definedName>
    <definedName name="kinhdong50S">#REF!</definedName>
    <definedName name="kinhdong65N">#REF!</definedName>
    <definedName name="kinhdong65S">#REF!</definedName>
    <definedName name="kinhmat100K">#REF!</definedName>
    <definedName name="kinhmat80K">#REF!</definedName>
    <definedName name="kiulil" localSheetId="12" hidden="1">{#N/A,#N/A,FALSE,"CCTV"}</definedName>
    <definedName name="kiulil" localSheetId="11" hidden="1">{#N/A,#N/A,FALSE,"CCTV"}</definedName>
    <definedName name="kiulil" localSheetId="13" hidden="1">{#N/A,#N/A,FALSE,"CCTV"}</definedName>
    <definedName name="kiulil" localSheetId="16" hidden="1">{#N/A,#N/A,FALSE,"CCTV"}</definedName>
    <definedName name="kiulil" localSheetId="21" hidden="1">{#N/A,#N/A,FALSE,"CCTV"}</definedName>
    <definedName name="kiulil" localSheetId="18" hidden="1">{#N/A,#N/A,FALSE,"CCTV"}</definedName>
    <definedName name="kiulil" localSheetId="19" hidden="1">{#N/A,#N/A,FALSE,"CCTV"}</definedName>
    <definedName name="kiulil" localSheetId="20" hidden="1">{#N/A,#N/A,FALSE,"CCTV"}</definedName>
    <definedName name="kiulil" localSheetId="22" hidden="1">{#N/A,#N/A,FALSE,"CCTV"}</definedName>
    <definedName name="kiulil" localSheetId="24" hidden="1">{#N/A,#N/A,FALSE,"CCTV"}</definedName>
    <definedName name="kiulil" localSheetId="28" hidden="1">{#N/A,#N/A,FALSE,"CCTV"}</definedName>
    <definedName name="kiulil" localSheetId="14" hidden="1">{#N/A,#N/A,FALSE,"CCTV"}</definedName>
    <definedName name="kiulil" hidden="1">{#N/A,#N/A,FALSE,"CCTV"}</definedName>
    <definedName name="kiyddfdr" localSheetId="12" hidden="1">{"'Sheet1'!$L$16"}</definedName>
    <definedName name="kiyddfdr" localSheetId="11" hidden="1">{"'Sheet1'!$L$16"}</definedName>
    <definedName name="kiyddfdr" localSheetId="13" hidden="1">{"'Sheet1'!$L$16"}</definedName>
    <definedName name="kiyddfdr" localSheetId="16" hidden="1">{"'Sheet1'!$L$16"}</definedName>
    <definedName name="kiyddfdr" localSheetId="21" hidden="1">{"'Sheet1'!$L$16"}</definedName>
    <definedName name="kiyddfdr" localSheetId="18" hidden="1">{"'Sheet1'!$L$16"}</definedName>
    <definedName name="kiyddfdr" localSheetId="19" hidden="1">{"'Sheet1'!$L$16"}</definedName>
    <definedName name="kiyddfdr" localSheetId="20" hidden="1">{"'Sheet1'!$L$16"}</definedName>
    <definedName name="kiyddfdr" localSheetId="22" hidden="1">{"'Sheet1'!$L$16"}</definedName>
    <definedName name="kiyddfdr" localSheetId="24" hidden="1">{"'Sheet1'!$L$16"}</definedName>
    <definedName name="kiyddfdr" localSheetId="28" hidden="1">{"'Sheet1'!$L$16"}</definedName>
    <definedName name="kiyddfdr" localSheetId="14" hidden="1">{"'Sheet1'!$L$16"}</definedName>
    <definedName name="kiyddfdr" hidden="1">{"'Sheet1'!$L$16"}</definedName>
    <definedName name="kj" localSheetId="12" hidden="1">{"'照明目录'!$A$1:$H$31"}</definedName>
    <definedName name="kj" localSheetId="11" hidden="1">{"'照明目录'!$A$1:$H$31"}</definedName>
    <definedName name="kj" localSheetId="13" hidden="1">{"'照明目录'!$A$1:$H$31"}</definedName>
    <definedName name="kj" localSheetId="16" hidden="1">{"'照明目录'!$A$1:$H$31"}</definedName>
    <definedName name="kj" localSheetId="21" hidden="1">{"'照明目录'!$A$1:$H$31"}</definedName>
    <definedName name="kj" localSheetId="18" hidden="1">{"'照明目录'!$A$1:$H$31"}</definedName>
    <definedName name="kj" localSheetId="19" hidden="1">{"'照明目录'!$A$1:$H$31"}</definedName>
    <definedName name="kj" localSheetId="20" hidden="1">{"'照明目录'!$A$1:$H$31"}</definedName>
    <definedName name="kj" localSheetId="22" hidden="1">{"'照明目录'!$A$1:$H$31"}</definedName>
    <definedName name="kj" localSheetId="24" hidden="1">{"'照明目录'!$A$1:$H$31"}</definedName>
    <definedName name="kj" localSheetId="28" hidden="1">{"'照明目录'!$A$1:$H$31"}</definedName>
    <definedName name="kj" localSheetId="14" hidden="1">{"'照明目录'!$A$1:$H$31"}</definedName>
    <definedName name="kj" hidden="1">{"'照明目录'!$A$1:$H$31"}</definedName>
    <definedName name="kjfkdjf"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GHJG" localSheetId="12" hidden="1">{#N/A,#N/A,FALSE,"배수2"}</definedName>
    <definedName name="KJGHJG" localSheetId="11" hidden="1">{#N/A,#N/A,FALSE,"배수2"}</definedName>
    <definedName name="KJGHJG" localSheetId="13" hidden="1">{#N/A,#N/A,FALSE,"배수2"}</definedName>
    <definedName name="KJGHJG" localSheetId="16" hidden="1">{#N/A,#N/A,FALSE,"배수2"}</definedName>
    <definedName name="KJGHJG" localSheetId="21" hidden="1">{#N/A,#N/A,FALSE,"배수2"}</definedName>
    <definedName name="KJGHJG" localSheetId="18" hidden="1">{#N/A,#N/A,FALSE,"배수2"}</definedName>
    <definedName name="KJGHJG" localSheetId="19" hidden="1">{#N/A,#N/A,FALSE,"배수2"}</definedName>
    <definedName name="KJGHJG" localSheetId="20" hidden="1">{#N/A,#N/A,FALSE,"배수2"}</definedName>
    <definedName name="KJGHJG" localSheetId="22" hidden="1">{#N/A,#N/A,FALSE,"배수2"}</definedName>
    <definedName name="KJGHJG" localSheetId="24" hidden="1">{#N/A,#N/A,FALSE,"배수2"}</definedName>
    <definedName name="KJGHJG" localSheetId="28" hidden="1">{#N/A,#N/A,FALSE,"배수2"}</definedName>
    <definedName name="KJGHJG" localSheetId="14" hidden="1">{#N/A,#N/A,FALSE,"배수2"}</definedName>
    <definedName name="KJGHJG" hidden="1">{#N/A,#N/A,FALSE,"배수2"}</definedName>
    <definedName name="kjhgf" localSheetId="12" hidden="1">{#N/A,#N/A,FALSE,"Chi tiÆt"}</definedName>
    <definedName name="kjhgf" localSheetId="11" hidden="1">{#N/A,#N/A,FALSE,"Chi tiÆt"}</definedName>
    <definedName name="kjhgf" localSheetId="13" hidden="1">{#N/A,#N/A,FALSE,"Chi tiÆt"}</definedName>
    <definedName name="kjhgf" localSheetId="16" hidden="1">{#N/A,#N/A,FALSE,"Chi tiÆt"}</definedName>
    <definedName name="kjhgf" localSheetId="21" hidden="1">{#N/A,#N/A,FALSE,"Chi tiÆt"}</definedName>
    <definedName name="kjhgf" localSheetId="18" hidden="1">{#N/A,#N/A,FALSE,"Chi tiÆt"}</definedName>
    <definedName name="kjhgf" localSheetId="19" hidden="1">{#N/A,#N/A,FALSE,"Chi tiÆt"}</definedName>
    <definedName name="kjhgf" localSheetId="20" hidden="1">{#N/A,#N/A,FALSE,"Chi tiÆt"}</definedName>
    <definedName name="kjhgf" localSheetId="22" hidden="1">{#N/A,#N/A,FALSE,"Chi tiÆt"}</definedName>
    <definedName name="kjhgf" localSheetId="24" hidden="1">{#N/A,#N/A,FALSE,"Chi tiÆt"}</definedName>
    <definedName name="kjhgf" localSheetId="28" hidden="1">{#N/A,#N/A,FALSE,"Chi tiÆt"}</definedName>
    <definedName name="kjhgf" localSheetId="14" hidden="1">{#N/A,#N/A,FALSE,"Chi tiÆt"}</definedName>
    <definedName name="kjhgf" hidden="1">{#N/A,#N/A,FALSE,"Chi tiÆt"}</definedName>
    <definedName name="kjhgk" hidden="1">#REF!</definedName>
    <definedName name="kjhhghj" hidden="1">#REF!</definedName>
    <definedName name="kjhk" hidden="1">#REF!</definedName>
    <definedName name="kjhkhj" localSheetId="12" hidden="1">{"'Sheet1'!$L$16"}</definedName>
    <definedName name="kjhkhj" localSheetId="11" hidden="1">{"'Sheet1'!$L$16"}</definedName>
    <definedName name="kjhkhj" localSheetId="13" hidden="1">{"'Sheet1'!$L$16"}</definedName>
    <definedName name="kjhkhj" localSheetId="16" hidden="1">{"'Sheet1'!$L$16"}</definedName>
    <definedName name="kjhkhj" localSheetId="21" hidden="1">{"'Sheet1'!$L$16"}</definedName>
    <definedName name="kjhkhj" localSheetId="18" hidden="1">{"'Sheet1'!$L$16"}</definedName>
    <definedName name="kjhkhj" localSheetId="19" hidden="1">{"'Sheet1'!$L$16"}</definedName>
    <definedName name="kjhkhj" localSheetId="20" hidden="1">{"'Sheet1'!$L$16"}</definedName>
    <definedName name="kjhkhj" localSheetId="22" hidden="1">{"'Sheet1'!$L$16"}</definedName>
    <definedName name="kjhkhj" localSheetId="24" hidden="1">{"'Sheet1'!$L$16"}</definedName>
    <definedName name="kjhkhj" localSheetId="28" hidden="1">{"'Sheet1'!$L$16"}</definedName>
    <definedName name="kjhkhj" localSheetId="14" hidden="1">{"'Sheet1'!$L$16"}</definedName>
    <definedName name="kjhkhj" hidden="1">{"'Sheet1'!$L$16"}</definedName>
    <definedName name="kjhkjhk" hidden="1">#REF!</definedName>
    <definedName name="kjhlh" localSheetId="12" hidden="1">{#N/A,#N/A,FALSE,"CCTV"}</definedName>
    <definedName name="kjhlh" localSheetId="11" hidden="1">{#N/A,#N/A,FALSE,"CCTV"}</definedName>
    <definedName name="kjhlh" localSheetId="13" hidden="1">{#N/A,#N/A,FALSE,"CCTV"}</definedName>
    <definedName name="kjhlh" localSheetId="16" hidden="1">{#N/A,#N/A,FALSE,"CCTV"}</definedName>
    <definedName name="kjhlh" localSheetId="21" hidden="1">{#N/A,#N/A,FALSE,"CCTV"}</definedName>
    <definedName name="kjhlh" localSheetId="18" hidden="1">{#N/A,#N/A,FALSE,"CCTV"}</definedName>
    <definedName name="kjhlh" localSheetId="19" hidden="1">{#N/A,#N/A,FALSE,"CCTV"}</definedName>
    <definedName name="kjhlh" localSheetId="20" hidden="1">{#N/A,#N/A,FALSE,"CCTV"}</definedName>
    <definedName name="kjhlh" localSheetId="22" hidden="1">{#N/A,#N/A,FALSE,"CCTV"}</definedName>
    <definedName name="kjhlh" localSheetId="24" hidden="1">{#N/A,#N/A,FALSE,"CCTV"}</definedName>
    <definedName name="kjhlh" localSheetId="28" hidden="1">{#N/A,#N/A,FALSE,"CCTV"}</definedName>
    <definedName name="kjhlh" localSheetId="14" hidden="1">{#N/A,#N/A,FALSE,"CCTV"}</definedName>
    <definedName name="kjhlh" hidden="1">{#N/A,#N/A,FALSE,"CCTV"}</definedName>
    <definedName name="kjhljhk" localSheetId="12" hidden="1">{#N/A,#N/A,FALSE,"CCTV"}</definedName>
    <definedName name="kjhljhk" localSheetId="11" hidden="1">{#N/A,#N/A,FALSE,"CCTV"}</definedName>
    <definedName name="kjhljhk" localSheetId="13" hidden="1">{#N/A,#N/A,FALSE,"CCTV"}</definedName>
    <definedName name="kjhljhk" localSheetId="16" hidden="1">{#N/A,#N/A,FALSE,"CCTV"}</definedName>
    <definedName name="kjhljhk" localSheetId="21" hidden="1">{#N/A,#N/A,FALSE,"CCTV"}</definedName>
    <definedName name="kjhljhk" localSheetId="18" hidden="1">{#N/A,#N/A,FALSE,"CCTV"}</definedName>
    <definedName name="kjhljhk" localSheetId="19" hidden="1">{#N/A,#N/A,FALSE,"CCTV"}</definedName>
    <definedName name="kjhljhk" localSheetId="20" hidden="1">{#N/A,#N/A,FALSE,"CCTV"}</definedName>
    <definedName name="kjhljhk" localSheetId="22" hidden="1">{#N/A,#N/A,FALSE,"CCTV"}</definedName>
    <definedName name="kjhljhk" localSheetId="24" hidden="1">{#N/A,#N/A,FALSE,"CCTV"}</definedName>
    <definedName name="kjhljhk" localSheetId="28" hidden="1">{#N/A,#N/A,FALSE,"CCTV"}</definedName>
    <definedName name="kjhljhk" localSheetId="14" hidden="1">{#N/A,#N/A,FALSE,"CCTV"}</definedName>
    <definedName name="kjhljhk" hidden="1">{#N/A,#N/A,FALSE,"CCTV"}</definedName>
    <definedName name="kjhoi" localSheetId="12" hidden="1">{#N/A,#N/A,FALSE,"特殊室（ＢＱ表）"}</definedName>
    <definedName name="kjhoi" localSheetId="11" hidden="1">{#N/A,#N/A,FALSE,"特殊室（ＢＱ表）"}</definedName>
    <definedName name="kjhoi" localSheetId="13" hidden="1">{#N/A,#N/A,FALSE,"特殊室（ＢＱ表）"}</definedName>
    <definedName name="kjhoi" localSheetId="16" hidden="1">{#N/A,#N/A,FALSE,"特殊室（ＢＱ表）"}</definedName>
    <definedName name="kjhoi" localSheetId="21" hidden="1">{#N/A,#N/A,FALSE,"特殊室（ＢＱ表）"}</definedName>
    <definedName name="kjhoi" localSheetId="18" hidden="1">{#N/A,#N/A,FALSE,"特殊室（ＢＱ表）"}</definedName>
    <definedName name="kjhoi" localSheetId="19" hidden="1">{#N/A,#N/A,FALSE,"特殊室（ＢＱ表）"}</definedName>
    <definedName name="kjhoi" localSheetId="20" hidden="1">{#N/A,#N/A,FALSE,"特殊室（ＢＱ表）"}</definedName>
    <definedName name="kjhoi" localSheetId="22" hidden="1">{#N/A,#N/A,FALSE,"特殊室（ＢＱ表）"}</definedName>
    <definedName name="kjhoi" localSheetId="24" hidden="1">{#N/A,#N/A,FALSE,"特殊室（ＢＱ表）"}</definedName>
    <definedName name="kjhoi" localSheetId="28" hidden="1">{#N/A,#N/A,FALSE,"特殊室（ＢＱ表）"}</definedName>
    <definedName name="kjhoi" localSheetId="14" hidden="1">{#N/A,#N/A,FALSE,"特殊室（ＢＱ表）"}</definedName>
    <definedName name="kjhoi" hidden="1">{#N/A,#N/A,FALSE,"特殊室（ＢＱ表）"}</definedName>
    <definedName name="kjhutuy" localSheetId="12" hidden="1">{"'Sheet1'!$L$16"}</definedName>
    <definedName name="kjhutuy" localSheetId="11" hidden="1">{"'Sheet1'!$L$16"}</definedName>
    <definedName name="kjhutuy" localSheetId="13" hidden="1">{"'Sheet1'!$L$16"}</definedName>
    <definedName name="kjhutuy" localSheetId="16" hidden="1">{"'Sheet1'!$L$16"}</definedName>
    <definedName name="kjhutuy" localSheetId="21" hidden="1">{"'Sheet1'!$L$16"}</definedName>
    <definedName name="kjhutuy" localSheetId="18" hidden="1">{"'Sheet1'!$L$16"}</definedName>
    <definedName name="kjhutuy" localSheetId="19" hidden="1">{"'Sheet1'!$L$16"}</definedName>
    <definedName name="kjhutuy" localSheetId="20" hidden="1">{"'Sheet1'!$L$16"}</definedName>
    <definedName name="kjhutuy" localSheetId="22" hidden="1">{"'Sheet1'!$L$16"}</definedName>
    <definedName name="kjhutuy" localSheetId="24" hidden="1">{"'Sheet1'!$L$16"}</definedName>
    <definedName name="kjhutuy" localSheetId="28" hidden="1">{"'Sheet1'!$L$16"}</definedName>
    <definedName name="kjhutuy" localSheetId="14" hidden="1">{"'Sheet1'!$L$16"}</definedName>
    <definedName name="kjhutuy" hidden="1">{"'Sheet1'!$L$16"}</definedName>
    <definedName name="kjhyh" localSheetId="12" hidden="1">{"'Sheet1'!$L$16"}</definedName>
    <definedName name="kjhyh" localSheetId="11" hidden="1">{"'Sheet1'!$L$16"}</definedName>
    <definedName name="kjhyh" localSheetId="13" hidden="1">{"'Sheet1'!$L$16"}</definedName>
    <definedName name="kjhyh" localSheetId="16" hidden="1">{"'Sheet1'!$L$16"}</definedName>
    <definedName name="kjhyh" localSheetId="21" hidden="1">{"'Sheet1'!$L$16"}</definedName>
    <definedName name="kjhyh" localSheetId="18" hidden="1">{"'Sheet1'!$L$16"}</definedName>
    <definedName name="kjhyh" localSheetId="19" hidden="1">{"'Sheet1'!$L$16"}</definedName>
    <definedName name="kjhyh" localSheetId="20" hidden="1">{"'Sheet1'!$L$16"}</definedName>
    <definedName name="kjhyh" localSheetId="22" hidden="1">{"'Sheet1'!$L$16"}</definedName>
    <definedName name="kjhyh" localSheetId="24" hidden="1">{"'Sheet1'!$L$16"}</definedName>
    <definedName name="kjhyh" localSheetId="28" hidden="1">{"'Sheet1'!$L$16"}</definedName>
    <definedName name="kjhyh" localSheetId="14" hidden="1">{"'Sheet1'!$L$16"}</definedName>
    <definedName name="kjhyh" hidden="1">{"'Sheet1'!$L$16"}</definedName>
    <definedName name="kjjhhg" localSheetId="12" hidden="1">{"'Sheet1'!$L$16"}</definedName>
    <definedName name="kjjhhg" localSheetId="11" hidden="1">{"'Sheet1'!$L$16"}</definedName>
    <definedName name="kjjhhg" localSheetId="13" hidden="1">{"'Sheet1'!$L$16"}</definedName>
    <definedName name="kjjhhg" localSheetId="16" hidden="1">{"'Sheet1'!$L$16"}</definedName>
    <definedName name="kjjhhg" localSheetId="21" hidden="1">{"'Sheet1'!$L$16"}</definedName>
    <definedName name="kjjhhg" localSheetId="18" hidden="1">{"'Sheet1'!$L$16"}</definedName>
    <definedName name="kjjhhg" localSheetId="19" hidden="1">{"'Sheet1'!$L$16"}</definedName>
    <definedName name="kjjhhg" localSheetId="20" hidden="1">{"'Sheet1'!$L$16"}</definedName>
    <definedName name="kjjhhg" localSheetId="22" hidden="1">{"'Sheet1'!$L$16"}</definedName>
    <definedName name="kjjhhg" localSheetId="24" hidden="1">{"'Sheet1'!$L$16"}</definedName>
    <definedName name="kjjhhg" localSheetId="28" hidden="1">{"'Sheet1'!$L$16"}</definedName>
    <definedName name="kjjhhg" localSheetId="14" hidden="1">{"'Sheet1'!$L$16"}</definedName>
    <definedName name="kjjhhg" hidden="1">{"'Sheet1'!$L$16"}</definedName>
    <definedName name="kjjjh" hidden="1">#REF!</definedName>
    <definedName name="kjjkj" hidden="1">#REF!</definedName>
    <definedName name="kjjkjgg" localSheetId="12" hidden="1">{"'Sheet1'!$L$16"}</definedName>
    <definedName name="kjjkjgg" localSheetId="11" hidden="1">{"'Sheet1'!$L$16"}</definedName>
    <definedName name="kjjkjgg" localSheetId="13" hidden="1">{"'Sheet1'!$L$16"}</definedName>
    <definedName name="kjjkjgg" localSheetId="16" hidden="1">{"'Sheet1'!$L$16"}</definedName>
    <definedName name="kjjkjgg" localSheetId="21" hidden="1">{"'Sheet1'!$L$16"}</definedName>
    <definedName name="kjjkjgg" localSheetId="18" hidden="1">{"'Sheet1'!$L$16"}</definedName>
    <definedName name="kjjkjgg" localSheetId="19" hidden="1">{"'Sheet1'!$L$16"}</definedName>
    <definedName name="kjjkjgg" localSheetId="20" hidden="1">{"'Sheet1'!$L$16"}</definedName>
    <definedName name="kjjkjgg" localSheetId="22" hidden="1">{"'Sheet1'!$L$16"}</definedName>
    <definedName name="kjjkjgg" localSheetId="24" hidden="1">{"'Sheet1'!$L$16"}</definedName>
    <definedName name="kjjkjgg" localSheetId="28" hidden="1">{"'Sheet1'!$L$16"}</definedName>
    <definedName name="kjjkjgg" localSheetId="14" hidden="1">{"'Sheet1'!$L$16"}</definedName>
    <definedName name="kjjkjgg" hidden="1">{"'Sheet1'!$L$16"}</definedName>
    <definedName name="kjjlll" localSheetId="12" hidden="1">{"'Sheet1'!$L$16"}</definedName>
    <definedName name="kjjlll" localSheetId="11" hidden="1">{"'Sheet1'!$L$16"}</definedName>
    <definedName name="kjjlll" localSheetId="13" hidden="1">{"'Sheet1'!$L$16"}</definedName>
    <definedName name="kjjlll" localSheetId="16" hidden="1">{"'Sheet1'!$L$16"}</definedName>
    <definedName name="kjjlll" localSheetId="21" hidden="1">{"'Sheet1'!$L$16"}</definedName>
    <definedName name="kjjlll" localSheetId="18" hidden="1">{"'Sheet1'!$L$16"}</definedName>
    <definedName name="kjjlll" localSheetId="19" hidden="1">{"'Sheet1'!$L$16"}</definedName>
    <definedName name="kjjlll" localSheetId="20" hidden="1">{"'Sheet1'!$L$16"}</definedName>
    <definedName name="kjjlll" localSheetId="22" hidden="1">{"'Sheet1'!$L$16"}</definedName>
    <definedName name="kjjlll" localSheetId="24" hidden="1">{"'Sheet1'!$L$16"}</definedName>
    <definedName name="kjjlll" localSheetId="28" hidden="1">{"'Sheet1'!$L$16"}</definedName>
    <definedName name="kjjlll" localSheetId="14" hidden="1">{"'Sheet1'!$L$16"}</definedName>
    <definedName name="kjjlll" hidden="1">{"'Sheet1'!$L$16"}</definedName>
    <definedName name="kjk" localSheetId="12" hidden="1">{"'Sheet1'!$L$16"}</definedName>
    <definedName name="kjk" localSheetId="11" hidden="1">{"'Sheet1'!$L$16"}</definedName>
    <definedName name="kjk" localSheetId="13" hidden="1">{"'Sheet1'!$L$16"}</definedName>
    <definedName name="kjk" localSheetId="16" hidden="1">{"'Sheet1'!$L$16"}</definedName>
    <definedName name="kjk" localSheetId="21" hidden="1">{"'Sheet1'!$L$16"}</definedName>
    <definedName name="kjk" localSheetId="18" hidden="1">{"'Sheet1'!$L$16"}</definedName>
    <definedName name="kjk" localSheetId="19" hidden="1">{"'Sheet1'!$L$16"}</definedName>
    <definedName name="kjk" localSheetId="20" hidden="1">{"'Sheet1'!$L$16"}</definedName>
    <definedName name="kjk" localSheetId="22" hidden="1">{"'Sheet1'!$L$16"}</definedName>
    <definedName name="kjk" localSheetId="24" hidden="1">{"'Sheet1'!$L$16"}</definedName>
    <definedName name="kjk" localSheetId="28" hidden="1">{"'Sheet1'!$L$16"}</definedName>
    <definedName name="kjk" localSheetId="14" hidden="1">{"'Sheet1'!$L$16"}</definedName>
    <definedName name="kjk" hidden="1">{"'Sheet1'!$L$16"}</definedName>
    <definedName name="kjkgh" localSheetId="12" hidden="1">{"'장비'!$A$3:$M$12"}</definedName>
    <definedName name="kjkgh" localSheetId="11" hidden="1">{"'장비'!$A$3:$M$12"}</definedName>
    <definedName name="kjkgh" localSheetId="13" hidden="1">{"'장비'!$A$3:$M$12"}</definedName>
    <definedName name="kjkgh" localSheetId="16" hidden="1">{"'장비'!$A$3:$M$12"}</definedName>
    <definedName name="kjkgh" localSheetId="21" hidden="1">{"'장비'!$A$3:$M$12"}</definedName>
    <definedName name="kjkgh" localSheetId="18" hidden="1">{"'장비'!$A$3:$M$12"}</definedName>
    <definedName name="kjkgh" localSheetId="19" hidden="1">{"'장비'!$A$3:$M$12"}</definedName>
    <definedName name="kjkgh" localSheetId="20" hidden="1">{"'장비'!$A$3:$M$12"}</definedName>
    <definedName name="kjkgh" localSheetId="22" hidden="1">{"'장비'!$A$3:$M$12"}</definedName>
    <definedName name="kjkgh" localSheetId="24" hidden="1">{"'장비'!$A$3:$M$12"}</definedName>
    <definedName name="kjkgh" localSheetId="28" hidden="1">{"'장비'!$A$3:$M$12"}</definedName>
    <definedName name="kjkgh" localSheetId="14" hidden="1">{"'장비'!$A$3:$M$12"}</definedName>
    <definedName name="kjkgh" hidden="1">{"'장비'!$A$3:$M$12"}</definedName>
    <definedName name="kjkjk" localSheetId="12" hidden="1">{"'Sheet1'!$L$16"}</definedName>
    <definedName name="kjkjk" localSheetId="11" hidden="1">{"'Sheet1'!$L$16"}</definedName>
    <definedName name="kjkjk" localSheetId="13" hidden="1">{"'Sheet1'!$L$16"}</definedName>
    <definedName name="kjkjk" localSheetId="16" hidden="1">{"'Sheet1'!$L$16"}</definedName>
    <definedName name="kjkjk" localSheetId="21" hidden="1">{"'Sheet1'!$L$16"}</definedName>
    <definedName name="kjkjk" localSheetId="18" hidden="1">{"'Sheet1'!$L$16"}</definedName>
    <definedName name="kjkjk" localSheetId="19" hidden="1">{"'Sheet1'!$L$16"}</definedName>
    <definedName name="kjkjk" localSheetId="20" hidden="1">{"'Sheet1'!$L$16"}</definedName>
    <definedName name="kjkjk" localSheetId="22" hidden="1">{"'Sheet1'!$L$16"}</definedName>
    <definedName name="kjkjk" localSheetId="24" hidden="1">{"'Sheet1'!$L$16"}</definedName>
    <definedName name="kjkjk" localSheetId="28" hidden="1">{"'Sheet1'!$L$16"}</definedName>
    <definedName name="kjkjk" localSheetId="14" hidden="1">{"'Sheet1'!$L$16"}</definedName>
    <definedName name="kjkjk" hidden="1">{"'Sheet1'!$L$16"}</definedName>
    <definedName name="kjkjkj" localSheetId="12" hidden="1">{"'Sheet1'!$L$16"}</definedName>
    <definedName name="kjkjkj" localSheetId="11" hidden="1">{"'Sheet1'!$L$16"}</definedName>
    <definedName name="kjkjkj" localSheetId="13" hidden="1">{"'Sheet1'!$L$16"}</definedName>
    <definedName name="kjkjkj" localSheetId="16" hidden="1">{"'Sheet1'!$L$16"}</definedName>
    <definedName name="kjkjkj" localSheetId="21" hidden="1">{"'Sheet1'!$L$16"}</definedName>
    <definedName name="kjkjkj" localSheetId="18" hidden="1">{"'Sheet1'!$L$16"}</definedName>
    <definedName name="kjkjkj" localSheetId="19" hidden="1">{"'Sheet1'!$L$16"}</definedName>
    <definedName name="kjkjkj" localSheetId="20" hidden="1">{"'Sheet1'!$L$16"}</definedName>
    <definedName name="kjkjkj" localSheetId="22" hidden="1">{"'Sheet1'!$L$16"}</definedName>
    <definedName name="kjkjkj" localSheetId="24" hidden="1">{"'Sheet1'!$L$16"}</definedName>
    <definedName name="kjkjkj" localSheetId="28" hidden="1">{"'Sheet1'!$L$16"}</definedName>
    <definedName name="kjkjkj" localSheetId="14" hidden="1">{"'Sheet1'!$L$16"}</definedName>
    <definedName name="kjkjkj" hidden="1">{"'Sheet1'!$L$16"}</definedName>
    <definedName name="kjoh" localSheetId="12" hidden="1">{#N/A,#N/A,FALSE,"特殊室（ＢＱ表）"}</definedName>
    <definedName name="kjoh" localSheetId="11" hidden="1">{#N/A,#N/A,FALSE,"特殊室（ＢＱ表）"}</definedName>
    <definedName name="kjoh" localSheetId="13" hidden="1">{#N/A,#N/A,FALSE,"特殊室（ＢＱ表）"}</definedName>
    <definedName name="kjoh" localSheetId="16" hidden="1">{#N/A,#N/A,FALSE,"特殊室（ＢＱ表）"}</definedName>
    <definedName name="kjoh" localSheetId="21" hidden="1">{#N/A,#N/A,FALSE,"特殊室（ＢＱ表）"}</definedName>
    <definedName name="kjoh" localSheetId="18" hidden="1">{#N/A,#N/A,FALSE,"特殊室（ＢＱ表）"}</definedName>
    <definedName name="kjoh" localSheetId="19" hidden="1">{#N/A,#N/A,FALSE,"特殊室（ＢＱ表）"}</definedName>
    <definedName name="kjoh" localSheetId="20" hidden="1">{#N/A,#N/A,FALSE,"特殊室（ＢＱ表）"}</definedName>
    <definedName name="kjoh" localSheetId="22" hidden="1">{#N/A,#N/A,FALSE,"特殊室（ＢＱ表）"}</definedName>
    <definedName name="kjoh" localSheetId="24" hidden="1">{#N/A,#N/A,FALSE,"特殊室（ＢＱ表）"}</definedName>
    <definedName name="kjoh" localSheetId="28" hidden="1">{#N/A,#N/A,FALSE,"特殊室（ＢＱ表）"}</definedName>
    <definedName name="kjoh" localSheetId="14" hidden="1">{#N/A,#N/A,FALSE,"特殊室（ＢＱ表）"}</definedName>
    <definedName name="kjoh" hidden="1">{#N/A,#N/A,FALSE,"特殊室（ＢＱ表）"}</definedName>
    <definedName name="kjslog" hidden="1">#REF!</definedName>
    <definedName name="kk" localSheetId="12" hidden="1">{#N/A,#N/A,TRUE,"SUM";#N/A,#N/A,TRUE,"EE";#N/A,#N/A,TRUE,"AC";#N/A,#N/A,TRUE,"SN"}</definedName>
    <definedName name="kk" localSheetId="11" hidden="1">{#N/A,#N/A,TRUE,"SUM";#N/A,#N/A,TRUE,"EE";#N/A,#N/A,TRUE,"AC";#N/A,#N/A,TRUE,"SN"}</definedName>
    <definedName name="kk" localSheetId="13" hidden="1">{#N/A,#N/A,TRUE,"SUM";#N/A,#N/A,TRUE,"EE";#N/A,#N/A,TRUE,"AC";#N/A,#N/A,TRUE,"SN"}</definedName>
    <definedName name="kk" localSheetId="16" hidden="1">{#N/A,#N/A,TRUE,"SUM";#N/A,#N/A,TRUE,"EE";#N/A,#N/A,TRUE,"AC";#N/A,#N/A,TRUE,"SN"}</definedName>
    <definedName name="kk" localSheetId="21" hidden="1">{#N/A,#N/A,TRUE,"SUM";#N/A,#N/A,TRUE,"EE";#N/A,#N/A,TRUE,"AC";#N/A,#N/A,TRUE,"SN"}</definedName>
    <definedName name="kk" localSheetId="18" hidden="1">{#N/A,#N/A,TRUE,"SUM";#N/A,#N/A,TRUE,"EE";#N/A,#N/A,TRUE,"AC";#N/A,#N/A,TRUE,"SN"}</definedName>
    <definedName name="kk" localSheetId="19" hidden="1">{#N/A,#N/A,TRUE,"SUM";#N/A,#N/A,TRUE,"EE";#N/A,#N/A,TRUE,"AC";#N/A,#N/A,TRUE,"SN"}</definedName>
    <definedName name="kk" localSheetId="20" hidden="1">{#N/A,#N/A,TRUE,"SUM";#N/A,#N/A,TRUE,"EE";#N/A,#N/A,TRUE,"AC";#N/A,#N/A,TRUE,"SN"}</definedName>
    <definedName name="kk" localSheetId="22" hidden="1">{#N/A,#N/A,TRUE,"SUM";#N/A,#N/A,TRUE,"EE";#N/A,#N/A,TRUE,"AC";#N/A,#N/A,TRUE,"SN"}</definedName>
    <definedName name="kk" localSheetId="24" hidden="1">{#N/A,#N/A,TRUE,"SUM";#N/A,#N/A,TRUE,"EE";#N/A,#N/A,TRUE,"AC";#N/A,#N/A,TRUE,"SN"}</definedName>
    <definedName name="kk" localSheetId="28" hidden="1">{#N/A,#N/A,TRUE,"SUM";#N/A,#N/A,TRUE,"EE";#N/A,#N/A,TRUE,"AC";#N/A,#N/A,TRUE,"SN"}</definedName>
    <definedName name="kk" localSheetId="14" hidden="1">{#N/A,#N/A,TRUE,"SUM";#N/A,#N/A,TRUE,"EE";#N/A,#N/A,TRUE,"AC";#N/A,#N/A,TRUE,"SN"}</definedName>
    <definedName name="kk" hidden="1">{#N/A,#N/A,TRUE,"SUM";#N/A,#N/A,TRUE,"EE";#N/A,#N/A,TRUE,"AC";#N/A,#N/A,TRUE,"SN"}</definedName>
    <definedName name="ｋｋ" localSheetId="12" hidden="1">{"'eng.Work-Flow'!$B$100"}</definedName>
    <definedName name="ｋｋ" localSheetId="11" hidden="1">{"'eng.Work-Flow'!$B$100"}</definedName>
    <definedName name="ｋｋ" localSheetId="13" hidden="1">{"'eng.Work-Flow'!$B$100"}</definedName>
    <definedName name="ｋｋ" localSheetId="16" hidden="1">{"'eng.Work-Flow'!$B$100"}</definedName>
    <definedName name="ｋｋ" localSheetId="21" hidden="1">{"'eng.Work-Flow'!$B$100"}</definedName>
    <definedName name="ｋｋ" localSheetId="18" hidden="1">{"'eng.Work-Flow'!$B$100"}</definedName>
    <definedName name="ｋｋ" localSheetId="19" hidden="1">{"'eng.Work-Flow'!$B$100"}</definedName>
    <definedName name="ｋｋ" localSheetId="20" hidden="1">{"'eng.Work-Flow'!$B$100"}</definedName>
    <definedName name="ｋｋ" localSheetId="22" hidden="1">{"'eng.Work-Flow'!$B$100"}</definedName>
    <definedName name="ｋｋ" localSheetId="24" hidden="1">{"'eng.Work-Flow'!$B$100"}</definedName>
    <definedName name="ｋｋ" localSheetId="28" hidden="1">{"'eng.Work-Flow'!$B$100"}</definedName>
    <definedName name="ｋｋ" localSheetId="14" hidden="1">{"'eng.Work-Flow'!$B$100"}</definedName>
    <definedName name="ｋｋ" hidden="1">{"'eng.Work-Flow'!$B$100"}</definedName>
    <definedName name="KKA"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12" hidden="1">{"'Sheet1'!$L$16"}</definedName>
    <definedName name="kkgdss" localSheetId="11" hidden="1">{"'Sheet1'!$L$16"}</definedName>
    <definedName name="kkgdss" localSheetId="13" hidden="1">{"'Sheet1'!$L$16"}</definedName>
    <definedName name="kkgdss" localSheetId="16" hidden="1">{"'Sheet1'!$L$16"}</definedName>
    <definedName name="kkgdss" localSheetId="21" hidden="1">{"'Sheet1'!$L$16"}</definedName>
    <definedName name="kkgdss" localSheetId="18" hidden="1">{"'Sheet1'!$L$16"}</definedName>
    <definedName name="kkgdss" localSheetId="19" hidden="1">{"'Sheet1'!$L$16"}</definedName>
    <definedName name="kkgdss" localSheetId="20" hidden="1">{"'Sheet1'!$L$16"}</definedName>
    <definedName name="kkgdss" localSheetId="22" hidden="1">{"'Sheet1'!$L$16"}</definedName>
    <definedName name="kkgdss" localSheetId="24" hidden="1">{"'Sheet1'!$L$16"}</definedName>
    <definedName name="kkgdss" localSheetId="28" hidden="1">{"'Sheet1'!$L$16"}</definedName>
    <definedName name="kkgdss" localSheetId="14" hidden="1">{"'Sheet1'!$L$16"}</definedName>
    <definedName name="kkgdss" hidden="1">{"'Sheet1'!$L$16"}</definedName>
    <definedName name="kkhjkhj" hidden="1">#REF!</definedName>
    <definedName name="KKISJJ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jkk" localSheetId="12" hidden="1">{#N/A,#N/A,FALSE,"Sheet2"}</definedName>
    <definedName name="kkjkk" localSheetId="11" hidden="1">{#N/A,#N/A,FALSE,"Sheet2"}</definedName>
    <definedName name="kkjkk" localSheetId="13" hidden="1">{#N/A,#N/A,FALSE,"Sheet2"}</definedName>
    <definedName name="kkjkk" localSheetId="16" hidden="1">{#N/A,#N/A,FALSE,"Sheet2"}</definedName>
    <definedName name="kkjkk" localSheetId="21" hidden="1">{#N/A,#N/A,FALSE,"Sheet2"}</definedName>
    <definedName name="kkjkk" localSheetId="18" hidden="1">{#N/A,#N/A,FALSE,"Sheet2"}</definedName>
    <definedName name="kkjkk" localSheetId="19" hidden="1">{#N/A,#N/A,FALSE,"Sheet2"}</definedName>
    <definedName name="kkjkk" localSheetId="20" hidden="1">{#N/A,#N/A,FALSE,"Sheet2"}</definedName>
    <definedName name="kkjkk" localSheetId="22" hidden="1">{#N/A,#N/A,FALSE,"Sheet2"}</definedName>
    <definedName name="kkjkk" localSheetId="24" hidden="1">{#N/A,#N/A,FALSE,"Sheet2"}</definedName>
    <definedName name="kkjkk" localSheetId="28" hidden="1">{#N/A,#N/A,FALSE,"Sheet2"}</definedName>
    <definedName name="kkjkk" localSheetId="14" hidden="1">{#N/A,#N/A,FALSE,"Sheet2"}</definedName>
    <definedName name="kkjkk" hidden="1">{#N/A,#N/A,FALSE,"Sheet2"}</definedName>
    <definedName name="kkk" localSheetId="12" hidden="1">{"'Sheet1'!$L$16"}</definedName>
    <definedName name="kkk" localSheetId="11" hidden="1">{"'Sheet1'!$L$16"}</definedName>
    <definedName name="kkk" localSheetId="13" hidden="1">{"'Sheet1'!$L$16"}</definedName>
    <definedName name="kkk" localSheetId="16" hidden="1">{"'Sheet1'!$L$16"}</definedName>
    <definedName name="kkk" localSheetId="21" hidden="1">{"'Sheet1'!$L$16"}</definedName>
    <definedName name="kkk" localSheetId="18" hidden="1">{"'Sheet1'!$L$16"}</definedName>
    <definedName name="kkk" localSheetId="19" hidden="1">{"'Sheet1'!$L$16"}</definedName>
    <definedName name="kkk" localSheetId="20" hidden="1">{"'Sheet1'!$L$16"}</definedName>
    <definedName name="kkk" localSheetId="22" hidden="1">{"'Sheet1'!$L$16"}</definedName>
    <definedName name="kkk" localSheetId="24" hidden="1">{"'Sheet1'!$L$16"}</definedName>
    <definedName name="kkk" localSheetId="28" hidden="1">{"'Sheet1'!$L$16"}</definedName>
    <definedName name="kkk" localSheetId="14" hidden="1">{"'Sheet1'!$L$16"}</definedName>
    <definedName name="kkk" hidden="1">{"'Sheet1'!$L$16"}</definedName>
    <definedName name="ｋｋｋ" localSheetId="12" hidden="1">{"'Sheet1'!$L$16"}</definedName>
    <definedName name="ｋｋｋ" localSheetId="11" hidden="1">{"'Sheet1'!$L$16"}</definedName>
    <definedName name="ｋｋｋ" localSheetId="13" hidden="1">{"'Sheet1'!$L$16"}</definedName>
    <definedName name="ｋｋｋ" localSheetId="16" hidden="1">{"'Sheet1'!$L$16"}</definedName>
    <definedName name="ｋｋｋ" localSheetId="21" hidden="1">{"'Sheet1'!$L$16"}</definedName>
    <definedName name="ｋｋｋ" localSheetId="18" hidden="1">{"'Sheet1'!$L$16"}</definedName>
    <definedName name="ｋｋｋ" localSheetId="19" hidden="1">{"'Sheet1'!$L$16"}</definedName>
    <definedName name="ｋｋｋ" localSheetId="20" hidden="1">{"'Sheet1'!$L$16"}</definedName>
    <definedName name="ｋｋｋ" localSheetId="22" hidden="1">{"'Sheet1'!$L$16"}</definedName>
    <definedName name="ｋｋｋ" localSheetId="24" hidden="1">{"'Sheet1'!$L$16"}</definedName>
    <definedName name="ｋｋｋ" localSheetId="28" hidden="1">{"'Sheet1'!$L$16"}</definedName>
    <definedName name="ｋｋｋ" localSheetId="14" hidden="1">{"'Sheet1'!$L$16"}</definedName>
    <definedName name="ｋｋｋ" hidden="1">{"'Sheet1'!$L$16"}</definedName>
    <definedName name="kkk_1" localSheetId="12">{"'Sheet1'!$L$16"}</definedName>
    <definedName name="kkk_1" localSheetId="11">{"'Sheet1'!$L$16"}</definedName>
    <definedName name="kkk_1" localSheetId="13">{"'Sheet1'!$L$16"}</definedName>
    <definedName name="kkk_1" localSheetId="16">{"'Sheet1'!$L$16"}</definedName>
    <definedName name="kkk_1" localSheetId="21">{"'Sheet1'!$L$16"}</definedName>
    <definedName name="kkk_1" localSheetId="18">{"'Sheet1'!$L$16"}</definedName>
    <definedName name="kkk_1" localSheetId="19">{"'Sheet1'!$L$16"}</definedName>
    <definedName name="kkk_1" localSheetId="20">{"'Sheet1'!$L$16"}</definedName>
    <definedName name="kkk_1" localSheetId="22">{"'Sheet1'!$L$16"}</definedName>
    <definedName name="kkk_1" localSheetId="24">{"'Sheet1'!$L$16"}</definedName>
    <definedName name="kkk_1" localSheetId="28">{"'Sheet1'!$L$16"}</definedName>
    <definedName name="kkk_1" localSheetId="14">{"'Sheet1'!$L$16"}</definedName>
    <definedName name="kkk_1">{"'Sheet1'!$L$16"}</definedName>
    <definedName name="KKK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12" hidden="1">{"'Sheet1'!$L$16"}</definedName>
    <definedName name="kkkk" localSheetId="11" hidden="1">{"'Sheet1'!$L$16"}</definedName>
    <definedName name="kkkk" localSheetId="13" hidden="1">{"'Sheet1'!$L$16"}</definedName>
    <definedName name="kkkk" localSheetId="16" hidden="1">{"'Sheet1'!$L$16"}</definedName>
    <definedName name="kkkk" localSheetId="21" hidden="1">{"'Sheet1'!$L$16"}</definedName>
    <definedName name="kkkk" localSheetId="18" hidden="1">{"'Sheet1'!$L$16"}</definedName>
    <definedName name="kkkk" localSheetId="19" hidden="1">{"'Sheet1'!$L$16"}</definedName>
    <definedName name="kkkk" localSheetId="20" hidden="1">{"'Sheet1'!$L$16"}</definedName>
    <definedName name="kkkk" localSheetId="22" hidden="1">{"'Sheet1'!$L$16"}</definedName>
    <definedName name="kkkk" localSheetId="24" hidden="1">{"'Sheet1'!$L$16"}</definedName>
    <definedName name="kkkk" localSheetId="28" hidden="1">{"'Sheet1'!$L$16"}</definedName>
    <definedName name="kkkk" localSheetId="14" hidden="1">{"'Sheet1'!$L$16"}</definedName>
    <definedName name="kkkk" hidden="1">{"'Sheet1'!$L$16"}</definedName>
    <definedName name="kkkkk" localSheetId="12" hidden="1">{"'Sheet1'!$L$16"}</definedName>
    <definedName name="kkkkk" localSheetId="11" hidden="1">{"'Sheet1'!$L$16"}</definedName>
    <definedName name="kkkkk" localSheetId="13" hidden="1">{"'Sheet1'!$L$16"}</definedName>
    <definedName name="kkkkk" localSheetId="16" hidden="1">{"'Sheet1'!$L$16"}</definedName>
    <definedName name="kkkkk" localSheetId="21" hidden="1">{"'Sheet1'!$L$16"}</definedName>
    <definedName name="kkkkk" localSheetId="18" hidden="1">{"'Sheet1'!$L$16"}</definedName>
    <definedName name="kkkkk" localSheetId="19" hidden="1">{"'Sheet1'!$L$16"}</definedName>
    <definedName name="kkkkk" localSheetId="20" hidden="1">{"'Sheet1'!$L$16"}</definedName>
    <definedName name="kkkkk" localSheetId="22" hidden="1">{"'Sheet1'!$L$16"}</definedName>
    <definedName name="kkkkk" localSheetId="24" hidden="1">{"'Sheet1'!$L$16"}</definedName>
    <definedName name="kkkkk" localSheetId="28" hidden="1">{"'Sheet1'!$L$16"}</definedName>
    <definedName name="kkkkk" localSheetId="14" hidden="1">{"'Sheet1'!$L$16"}</definedName>
    <definedName name="kkkkk" hidden="1">{"'Sheet1'!$L$16"}</definedName>
    <definedName name="kkkkkkk" localSheetId="12" hidden="1">{#N/A,#N/A,TRUE,"Krycí list"}</definedName>
    <definedName name="kkkkkkk" localSheetId="11" hidden="1">{#N/A,#N/A,TRUE,"Krycí list"}</definedName>
    <definedName name="kkkkkkk" localSheetId="13" hidden="1">{#N/A,#N/A,TRUE,"Krycí list"}</definedName>
    <definedName name="kkkkkkk" localSheetId="16" hidden="1">{#N/A,#N/A,TRUE,"Krycí list"}</definedName>
    <definedName name="kkkkkkk" localSheetId="21" hidden="1">{#N/A,#N/A,TRUE,"Krycí list"}</definedName>
    <definedName name="kkkkkkk" localSheetId="18" hidden="1">{#N/A,#N/A,TRUE,"Krycí list"}</definedName>
    <definedName name="kkkkkkk" localSheetId="19" hidden="1">{#N/A,#N/A,TRUE,"Krycí list"}</definedName>
    <definedName name="kkkkkkk" localSheetId="20" hidden="1">{#N/A,#N/A,TRUE,"Krycí list"}</definedName>
    <definedName name="kkkkkkk" localSheetId="22" hidden="1">{#N/A,#N/A,TRUE,"Krycí list"}</definedName>
    <definedName name="kkkkkkk" localSheetId="24" hidden="1">{#N/A,#N/A,TRUE,"Krycí list"}</definedName>
    <definedName name="kkkkkkk" localSheetId="28" hidden="1">{#N/A,#N/A,TRUE,"Krycí list"}</definedName>
    <definedName name="kkkkkkk" localSheetId="14" hidden="1">{#N/A,#N/A,TRUE,"Krycí list"}</definedName>
    <definedName name="kkkkkkk" hidden="1">{#N/A,#N/A,TRUE,"Krycí list"}</definedName>
    <definedName name="kkkkkkkkkk" localSheetId="12" hidden="1">{"'Sheet1'!$L$16"}</definedName>
    <definedName name="kkkkkkkkkk" localSheetId="11" hidden="1">{"'Sheet1'!$L$16"}</definedName>
    <definedName name="kkkkkkkkkk" localSheetId="13" hidden="1">{"'Sheet1'!$L$16"}</definedName>
    <definedName name="kkkkkkkkkk" localSheetId="16" hidden="1">{"'Sheet1'!$L$16"}</definedName>
    <definedName name="kkkkkkkkkk" localSheetId="21" hidden="1">{"'Sheet1'!$L$16"}</definedName>
    <definedName name="kkkkkkkkkk" localSheetId="18" hidden="1">{"'Sheet1'!$L$16"}</definedName>
    <definedName name="kkkkkkkkkk" localSheetId="19" hidden="1">{"'Sheet1'!$L$16"}</definedName>
    <definedName name="kkkkkkkkkk" localSheetId="20" hidden="1">{"'Sheet1'!$L$16"}</definedName>
    <definedName name="kkkkkkkkkk" localSheetId="22" hidden="1">{"'Sheet1'!$L$16"}</definedName>
    <definedName name="kkkkkkkkkk" localSheetId="24" hidden="1">{"'Sheet1'!$L$16"}</definedName>
    <definedName name="kkkkkkkkkk" localSheetId="28" hidden="1">{"'Sheet1'!$L$16"}</definedName>
    <definedName name="kkkkkkkkkk" localSheetId="14" hidden="1">{"'Sheet1'!$L$16"}</definedName>
    <definedName name="kkkkkkkkkk" hidden="1">{"'Sheet1'!$L$16"}</definedName>
    <definedName name="kkkl" localSheetId="12" hidden="1">{"'Sheet1'!$L$16"}</definedName>
    <definedName name="kkkl" localSheetId="11" hidden="1">{"'Sheet1'!$L$16"}</definedName>
    <definedName name="kkkl" localSheetId="13" hidden="1">{"'Sheet1'!$L$16"}</definedName>
    <definedName name="kkkl" localSheetId="16" hidden="1">{"'Sheet1'!$L$16"}</definedName>
    <definedName name="kkkl" localSheetId="21" hidden="1">{"'Sheet1'!$L$16"}</definedName>
    <definedName name="kkkl" localSheetId="18" hidden="1">{"'Sheet1'!$L$16"}</definedName>
    <definedName name="kkkl" localSheetId="19" hidden="1">{"'Sheet1'!$L$16"}</definedName>
    <definedName name="kkkl" localSheetId="20" hidden="1">{"'Sheet1'!$L$16"}</definedName>
    <definedName name="kkkl" localSheetId="22" hidden="1">{"'Sheet1'!$L$16"}</definedName>
    <definedName name="kkkl" localSheetId="24" hidden="1">{"'Sheet1'!$L$16"}</definedName>
    <definedName name="kkkl" localSheetId="28" hidden="1">{"'Sheet1'!$L$16"}</definedName>
    <definedName name="kkkl" localSheetId="14" hidden="1">{"'Sheet1'!$L$16"}</definedName>
    <definedName name="kkkl" hidden="1">{"'Sheet1'!$L$16"}</definedName>
    <definedName name="KKKSJ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12" hidden="1">{"'Sheet1'!$L$16"}</definedName>
    <definedName name="kkl" localSheetId="11" hidden="1">{"'Sheet1'!$L$16"}</definedName>
    <definedName name="kkl" localSheetId="13" hidden="1">{"'Sheet1'!$L$16"}</definedName>
    <definedName name="kkl" localSheetId="16" hidden="1">{"'Sheet1'!$L$16"}</definedName>
    <definedName name="kkl" localSheetId="21" hidden="1">{"'Sheet1'!$L$16"}</definedName>
    <definedName name="kkl" localSheetId="18" hidden="1">{"'Sheet1'!$L$16"}</definedName>
    <definedName name="kkl" localSheetId="19" hidden="1">{"'Sheet1'!$L$16"}</definedName>
    <definedName name="kkl" localSheetId="20" hidden="1">{"'Sheet1'!$L$16"}</definedName>
    <definedName name="kkl" localSheetId="22" hidden="1">{"'Sheet1'!$L$16"}</definedName>
    <definedName name="kkl" localSheetId="24" hidden="1">{"'Sheet1'!$L$16"}</definedName>
    <definedName name="kkl" localSheetId="28" hidden="1">{"'Sheet1'!$L$16"}</definedName>
    <definedName name="kkl" localSheetId="14" hidden="1">{"'Sheet1'!$L$16"}</definedName>
    <definedName name="kkl" hidden="1">{"'Sheet1'!$L$16"}</definedName>
    <definedName name="kkll" localSheetId="12" hidden="1">{"'Sheet1'!$L$16"}</definedName>
    <definedName name="kkll" localSheetId="11" hidden="1">{"'Sheet1'!$L$16"}</definedName>
    <definedName name="kkll" localSheetId="13" hidden="1">{"'Sheet1'!$L$16"}</definedName>
    <definedName name="kkll" localSheetId="16" hidden="1">{"'Sheet1'!$L$16"}</definedName>
    <definedName name="kkll" localSheetId="21" hidden="1">{"'Sheet1'!$L$16"}</definedName>
    <definedName name="kkll" localSheetId="18" hidden="1">{"'Sheet1'!$L$16"}</definedName>
    <definedName name="kkll" localSheetId="19" hidden="1">{"'Sheet1'!$L$16"}</definedName>
    <definedName name="kkll" localSheetId="20" hidden="1">{"'Sheet1'!$L$16"}</definedName>
    <definedName name="kkll" localSheetId="22" hidden="1">{"'Sheet1'!$L$16"}</definedName>
    <definedName name="kkll" localSheetId="24" hidden="1">{"'Sheet1'!$L$16"}</definedName>
    <definedName name="kkll" localSheetId="28" hidden="1">{"'Sheet1'!$L$16"}</definedName>
    <definedName name="kkll" localSheetId="14" hidden="1">{"'Sheet1'!$L$16"}</definedName>
    <definedName name="kkll" hidden="1">{"'Sheet1'!$L$16"}</definedName>
    <definedName name="kklll" localSheetId="12" hidden="1">{"'Sheet1'!$L$16"}</definedName>
    <definedName name="kklll" localSheetId="11" hidden="1">{"'Sheet1'!$L$16"}</definedName>
    <definedName name="kklll" localSheetId="13" hidden="1">{"'Sheet1'!$L$16"}</definedName>
    <definedName name="kklll" localSheetId="16" hidden="1">{"'Sheet1'!$L$16"}</definedName>
    <definedName name="kklll" localSheetId="21" hidden="1">{"'Sheet1'!$L$16"}</definedName>
    <definedName name="kklll" localSheetId="18" hidden="1">{"'Sheet1'!$L$16"}</definedName>
    <definedName name="kklll" localSheetId="19" hidden="1">{"'Sheet1'!$L$16"}</definedName>
    <definedName name="kklll" localSheetId="20" hidden="1">{"'Sheet1'!$L$16"}</definedName>
    <definedName name="kklll" localSheetId="22" hidden="1">{"'Sheet1'!$L$16"}</definedName>
    <definedName name="kklll" localSheetId="24" hidden="1">{"'Sheet1'!$L$16"}</definedName>
    <definedName name="kklll" localSheetId="28" hidden="1">{"'Sheet1'!$L$16"}</definedName>
    <definedName name="kklll" localSheetId="14" hidden="1">{"'Sheet1'!$L$16"}</definedName>
    <definedName name="kklll" hidden="1">{"'Sheet1'!$L$16"}</definedName>
    <definedName name="kkok" hidden="1">#REF!</definedName>
    <definedName name="KKSIIEJ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zc" localSheetId="12" hidden="1">{#N/A,#N/A,FALSE,"Sheet1"}</definedName>
    <definedName name="kkzc" localSheetId="11" hidden="1">{#N/A,#N/A,FALSE,"Sheet1"}</definedName>
    <definedName name="kkzc" localSheetId="13" hidden="1">{#N/A,#N/A,FALSE,"Sheet1"}</definedName>
    <definedName name="kkzc" localSheetId="16" hidden="1">{#N/A,#N/A,FALSE,"Sheet1"}</definedName>
    <definedName name="kkzc" localSheetId="21" hidden="1">{#N/A,#N/A,FALSE,"Sheet1"}</definedName>
    <definedName name="kkzc" localSheetId="18" hidden="1">{#N/A,#N/A,FALSE,"Sheet1"}</definedName>
    <definedName name="kkzc" localSheetId="19" hidden="1">{#N/A,#N/A,FALSE,"Sheet1"}</definedName>
    <definedName name="kkzc" localSheetId="20" hidden="1">{#N/A,#N/A,FALSE,"Sheet1"}</definedName>
    <definedName name="kkzc" localSheetId="22" hidden="1">{#N/A,#N/A,FALSE,"Sheet1"}</definedName>
    <definedName name="kkzc" localSheetId="24" hidden="1">{#N/A,#N/A,FALSE,"Sheet1"}</definedName>
    <definedName name="kkzc" localSheetId="28" hidden="1">{#N/A,#N/A,FALSE,"Sheet1"}</definedName>
    <definedName name="kkzc" localSheetId="14" hidden="1">{#N/A,#N/A,FALSE,"Sheet1"}</definedName>
    <definedName name="kkzc" hidden="1">{#N/A,#N/A,FALSE,"Sheet1"}</definedName>
    <definedName name="Kl">#REF!</definedName>
    <definedName name="KL_Dai" localSheetId="12" hidden="1">{"'Sheet1'!$L$16"}</definedName>
    <definedName name="KL_Dai" localSheetId="11" hidden="1">{"'Sheet1'!$L$16"}</definedName>
    <definedName name="KL_Dai" localSheetId="13" hidden="1">{"'Sheet1'!$L$16"}</definedName>
    <definedName name="KL_Dai" localSheetId="16" hidden="1">{"'Sheet1'!$L$16"}</definedName>
    <definedName name="KL_Dai" localSheetId="21" hidden="1">{"'Sheet1'!$L$16"}</definedName>
    <definedName name="KL_Dai" localSheetId="18" hidden="1">{"'Sheet1'!$L$16"}</definedName>
    <definedName name="KL_Dai" localSheetId="19" hidden="1">{"'Sheet1'!$L$16"}</definedName>
    <definedName name="KL_Dai" localSheetId="20" hidden="1">{"'Sheet1'!$L$16"}</definedName>
    <definedName name="KL_Dai" localSheetId="22" hidden="1">{"'Sheet1'!$L$16"}</definedName>
    <definedName name="KL_Dai" localSheetId="24" hidden="1">{"'Sheet1'!$L$16"}</definedName>
    <definedName name="KL_Dai" localSheetId="28" hidden="1">{"'Sheet1'!$L$16"}</definedName>
    <definedName name="KL_Dai" localSheetId="14" hidden="1">{"'Sheet1'!$L$16"}</definedName>
    <definedName name="KL_Dai" hidden="1">{"'Sheet1'!$L$16"}</definedName>
    <definedName name="klcmhioesnmh" localSheetId="12" hidden="1">{"'Sheet1'!$L$16"}</definedName>
    <definedName name="klcmhioesnmh" localSheetId="11" hidden="1">{"'Sheet1'!$L$16"}</definedName>
    <definedName name="klcmhioesnmh" localSheetId="13" hidden="1">{"'Sheet1'!$L$16"}</definedName>
    <definedName name="klcmhioesnmh" localSheetId="16" hidden="1">{"'Sheet1'!$L$16"}</definedName>
    <definedName name="klcmhioesnmh" localSheetId="21" hidden="1">{"'Sheet1'!$L$16"}</definedName>
    <definedName name="klcmhioesnmh" localSheetId="18" hidden="1">{"'Sheet1'!$L$16"}</definedName>
    <definedName name="klcmhioesnmh" localSheetId="19" hidden="1">{"'Sheet1'!$L$16"}</definedName>
    <definedName name="klcmhioesnmh" localSheetId="20" hidden="1">{"'Sheet1'!$L$16"}</definedName>
    <definedName name="klcmhioesnmh" localSheetId="22" hidden="1">{"'Sheet1'!$L$16"}</definedName>
    <definedName name="klcmhioesnmh" localSheetId="24" hidden="1">{"'Sheet1'!$L$16"}</definedName>
    <definedName name="klcmhioesnmh" localSheetId="28" hidden="1">{"'Sheet1'!$L$16"}</definedName>
    <definedName name="klcmhioesnmh" localSheetId="14" hidden="1">{"'Sheet1'!$L$16"}</definedName>
    <definedName name="klcmhioesnmh" hidden="1">{"'Sheet1'!$L$16"}</definedName>
    <definedName name="kldd1p">#REF!</definedName>
    <definedName name="kldd3p">#REF!</definedName>
    <definedName name="kldfndsklnfkldskl">#N/A</definedName>
    <definedName name="KLduonggiaods" localSheetId="12" hidden="1">{"'Sheet1'!$L$16"}</definedName>
    <definedName name="KLduonggiaods" localSheetId="11" hidden="1">{"'Sheet1'!$L$16"}</definedName>
    <definedName name="KLduonggiaods" localSheetId="13" hidden="1">{"'Sheet1'!$L$16"}</definedName>
    <definedName name="KLduonggiaods" localSheetId="16" hidden="1">{"'Sheet1'!$L$16"}</definedName>
    <definedName name="KLduonggiaods" localSheetId="21" hidden="1">{"'Sheet1'!$L$16"}</definedName>
    <definedName name="KLduonggiaods" localSheetId="18" hidden="1">{"'Sheet1'!$L$16"}</definedName>
    <definedName name="KLduonggiaods" localSheetId="19" hidden="1">{"'Sheet1'!$L$16"}</definedName>
    <definedName name="KLduonggiaods" localSheetId="20" hidden="1">{"'Sheet1'!$L$16"}</definedName>
    <definedName name="KLduonggiaods" localSheetId="22" hidden="1">{"'Sheet1'!$L$16"}</definedName>
    <definedName name="KLduonggiaods" localSheetId="24" hidden="1">{"'Sheet1'!$L$16"}</definedName>
    <definedName name="KLduonggiaods" localSheetId="28" hidden="1">{"'Sheet1'!$L$16"}</definedName>
    <definedName name="KLduonggiaods" localSheetId="14" hidden="1">{"'Sheet1'!$L$16"}</definedName>
    <definedName name="KLduonggiaods" hidden="1">{"'Sheet1'!$L$16"}</definedName>
    <definedName name="klf" localSheetId="12" hidden="1">{"'Sheet1'!$L$16"}</definedName>
    <definedName name="klf" localSheetId="11" hidden="1">{"'Sheet1'!$L$16"}</definedName>
    <definedName name="klf" localSheetId="13" hidden="1">{"'Sheet1'!$L$16"}</definedName>
    <definedName name="klf" localSheetId="16" hidden="1">{"'Sheet1'!$L$16"}</definedName>
    <definedName name="klf" localSheetId="21" hidden="1">{"'Sheet1'!$L$16"}</definedName>
    <definedName name="klf" localSheetId="18" hidden="1">{"'Sheet1'!$L$16"}</definedName>
    <definedName name="klf" localSheetId="19" hidden="1">{"'Sheet1'!$L$16"}</definedName>
    <definedName name="klf" localSheetId="20" hidden="1">{"'Sheet1'!$L$16"}</definedName>
    <definedName name="klf" localSheetId="22" hidden="1">{"'Sheet1'!$L$16"}</definedName>
    <definedName name="klf" localSheetId="24" hidden="1">{"'Sheet1'!$L$16"}</definedName>
    <definedName name="klf" localSheetId="28" hidden="1">{"'Sheet1'!$L$16"}</definedName>
    <definedName name="klf" localSheetId="14" hidden="1">{"'Sheet1'!$L$16"}</definedName>
    <definedName name="klf" hidden="1">{"'Sheet1'!$L$16"}</definedName>
    <definedName name="klhkl" localSheetId="12" hidden="1">{#N/A,#N/A,FALSE,"CCTV"}</definedName>
    <definedName name="klhkl" localSheetId="11" hidden="1">{#N/A,#N/A,FALSE,"CCTV"}</definedName>
    <definedName name="klhkl" localSheetId="13" hidden="1">{#N/A,#N/A,FALSE,"CCTV"}</definedName>
    <definedName name="klhkl" localSheetId="16" hidden="1">{#N/A,#N/A,FALSE,"CCTV"}</definedName>
    <definedName name="klhkl" localSheetId="21" hidden="1">{#N/A,#N/A,FALSE,"CCTV"}</definedName>
    <definedName name="klhkl" localSheetId="18" hidden="1">{#N/A,#N/A,FALSE,"CCTV"}</definedName>
    <definedName name="klhkl" localSheetId="19" hidden="1">{#N/A,#N/A,FALSE,"CCTV"}</definedName>
    <definedName name="klhkl" localSheetId="20" hidden="1">{#N/A,#N/A,FALSE,"CCTV"}</definedName>
    <definedName name="klhkl" localSheetId="22" hidden="1">{#N/A,#N/A,FALSE,"CCTV"}</definedName>
    <definedName name="klhkl" localSheetId="24" hidden="1">{#N/A,#N/A,FALSE,"CCTV"}</definedName>
    <definedName name="klhkl" localSheetId="28" hidden="1">{#N/A,#N/A,FALSE,"CCTV"}</definedName>
    <definedName name="klhkl" localSheetId="14" hidden="1">{#N/A,#N/A,FALSE,"CCTV"}</definedName>
    <definedName name="klhkl" hidden="1">{#N/A,#N/A,FALSE,"CCTV"}</definedName>
    <definedName name="kljg" localSheetId="12" hidden="1">{"'Sheet1'!$L$16"}</definedName>
    <definedName name="kljg" localSheetId="11" hidden="1">{"'Sheet1'!$L$16"}</definedName>
    <definedName name="kljg" localSheetId="13" hidden="1">{"'Sheet1'!$L$16"}</definedName>
    <definedName name="kljg" localSheetId="16" hidden="1">{"'Sheet1'!$L$16"}</definedName>
    <definedName name="kljg" localSheetId="21" hidden="1">{"'Sheet1'!$L$16"}</definedName>
    <definedName name="kljg" localSheetId="18" hidden="1">{"'Sheet1'!$L$16"}</definedName>
    <definedName name="kljg" localSheetId="19" hidden="1">{"'Sheet1'!$L$16"}</definedName>
    <definedName name="kljg" localSheetId="20" hidden="1">{"'Sheet1'!$L$16"}</definedName>
    <definedName name="kljg" localSheetId="22" hidden="1">{"'Sheet1'!$L$16"}</definedName>
    <definedName name="kljg" localSheetId="24" hidden="1">{"'Sheet1'!$L$16"}</definedName>
    <definedName name="kljg" localSheetId="28" hidden="1">{"'Sheet1'!$L$16"}</definedName>
    <definedName name="kljg" localSheetId="14" hidden="1">{"'Sheet1'!$L$16"}</definedName>
    <definedName name="kljg" hidden="1">{"'Sheet1'!$L$16"}</definedName>
    <definedName name="klkklk" localSheetId="12" hidden="1">{#N/A,#N/A,FALSE,"Sheet1";#N/A,#N/A,FALSE,"Sheet3";#N/A,#N/A,FALSE,"Sheet5"}</definedName>
    <definedName name="klkklk" localSheetId="11" hidden="1">{#N/A,#N/A,FALSE,"Sheet1";#N/A,#N/A,FALSE,"Sheet3";#N/A,#N/A,FALSE,"Sheet5"}</definedName>
    <definedName name="klkklk" localSheetId="13" hidden="1">{#N/A,#N/A,FALSE,"Sheet1";#N/A,#N/A,FALSE,"Sheet3";#N/A,#N/A,FALSE,"Sheet5"}</definedName>
    <definedName name="klkklk" localSheetId="16" hidden="1">{#N/A,#N/A,FALSE,"Sheet1";#N/A,#N/A,FALSE,"Sheet3";#N/A,#N/A,FALSE,"Sheet5"}</definedName>
    <definedName name="klkklk" localSheetId="21" hidden="1">{#N/A,#N/A,FALSE,"Sheet1";#N/A,#N/A,FALSE,"Sheet3";#N/A,#N/A,FALSE,"Sheet5"}</definedName>
    <definedName name="klkklk" localSheetId="18" hidden="1">{#N/A,#N/A,FALSE,"Sheet1";#N/A,#N/A,FALSE,"Sheet3";#N/A,#N/A,FALSE,"Sheet5"}</definedName>
    <definedName name="klkklk" localSheetId="19" hidden="1">{#N/A,#N/A,FALSE,"Sheet1";#N/A,#N/A,FALSE,"Sheet3";#N/A,#N/A,FALSE,"Sheet5"}</definedName>
    <definedName name="klkklk" localSheetId="20" hidden="1">{#N/A,#N/A,FALSE,"Sheet1";#N/A,#N/A,FALSE,"Sheet3";#N/A,#N/A,FALSE,"Sheet5"}</definedName>
    <definedName name="klkklk" localSheetId="22" hidden="1">{#N/A,#N/A,FALSE,"Sheet1";#N/A,#N/A,FALSE,"Sheet3";#N/A,#N/A,FALSE,"Sheet5"}</definedName>
    <definedName name="klkklk" localSheetId="24" hidden="1">{#N/A,#N/A,FALSE,"Sheet1";#N/A,#N/A,FALSE,"Sheet3";#N/A,#N/A,FALSE,"Sheet5"}</definedName>
    <definedName name="klkklk" localSheetId="28" hidden="1">{#N/A,#N/A,FALSE,"Sheet1";#N/A,#N/A,FALSE,"Sheet3";#N/A,#N/A,FALSE,"Sheet5"}</definedName>
    <definedName name="klkklk" localSheetId="14" hidden="1">{#N/A,#N/A,FALSE,"Sheet1";#N/A,#N/A,FALSE,"Sheet3";#N/A,#N/A,FALSE,"Sheet5"}</definedName>
    <definedName name="klkklk" hidden="1">{#N/A,#N/A,FALSE,"Sheet1";#N/A,#N/A,FALSE,"Sheet3";#N/A,#N/A,FALSE,"Sheet5"}</definedName>
    <definedName name="klkl" localSheetId="12" hidden="1">{#N/A,#N/A,FALSE,"COVER";#N/A,#N/A,FALSE,"0";#N/A,#N/A,FALSE,"1";#N/A,#N/A,FALSE,"2";#N/A,#N/A,FALSE,"3";#N/A,#N/A,FALSE,"4";#N/A,#N/A,FALSE,"5";#N/A,#N/A,FALSE,"6";#N/A,#N/A,FALSE,"7";#N/A,#N/A,FALSE,"8";#N/A,#N/A,FALSE,"9";#N/A,#N/A,FALSE,"10";#N/A,#N/A,FALSE,"11"}</definedName>
    <definedName name="klkl" localSheetId="11" hidden="1">{#N/A,#N/A,FALSE,"COVER";#N/A,#N/A,FALSE,"0";#N/A,#N/A,FALSE,"1";#N/A,#N/A,FALSE,"2";#N/A,#N/A,FALSE,"3";#N/A,#N/A,FALSE,"4";#N/A,#N/A,FALSE,"5";#N/A,#N/A,FALSE,"6";#N/A,#N/A,FALSE,"7";#N/A,#N/A,FALSE,"8";#N/A,#N/A,FALSE,"9";#N/A,#N/A,FALSE,"10";#N/A,#N/A,FALSE,"11"}</definedName>
    <definedName name="klkl" localSheetId="13" hidden="1">{#N/A,#N/A,FALSE,"COVER";#N/A,#N/A,FALSE,"0";#N/A,#N/A,FALSE,"1";#N/A,#N/A,FALSE,"2";#N/A,#N/A,FALSE,"3";#N/A,#N/A,FALSE,"4";#N/A,#N/A,FALSE,"5";#N/A,#N/A,FALSE,"6";#N/A,#N/A,FALSE,"7";#N/A,#N/A,FALSE,"8";#N/A,#N/A,FALSE,"9";#N/A,#N/A,FALSE,"10";#N/A,#N/A,FALSE,"11"}</definedName>
    <definedName name="klkl" localSheetId="16" hidden="1">{#N/A,#N/A,FALSE,"COVER";#N/A,#N/A,FALSE,"0";#N/A,#N/A,FALSE,"1";#N/A,#N/A,FALSE,"2";#N/A,#N/A,FALSE,"3";#N/A,#N/A,FALSE,"4";#N/A,#N/A,FALSE,"5";#N/A,#N/A,FALSE,"6";#N/A,#N/A,FALSE,"7";#N/A,#N/A,FALSE,"8";#N/A,#N/A,FALSE,"9";#N/A,#N/A,FALSE,"10";#N/A,#N/A,FALSE,"11"}</definedName>
    <definedName name="klkl" localSheetId="21" hidden="1">{#N/A,#N/A,FALSE,"COVER";#N/A,#N/A,FALSE,"0";#N/A,#N/A,FALSE,"1";#N/A,#N/A,FALSE,"2";#N/A,#N/A,FALSE,"3";#N/A,#N/A,FALSE,"4";#N/A,#N/A,FALSE,"5";#N/A,#N/A,FALSE,"6";#N/A,#N/A,FALSE,"7";#N/A,#N/A,FALSE,"8";#N/A,#N/A,FALSE,"9";#N/A,#N/A,FALSE,"10";#N/A,#N/A,FALSE,"11"}</definedName>
    <definedName name="klkl" localSheetId="18" hidden="1">{#N/A,#N/A,FALSE,"COVER";#N/A,#N/A,FALSE,"0";#N/A,#N/A,FALSE,"1";#N/A,#N/A,FALSE,"2";#N/A,#N/A,FALSE,"3";#N/A,#N/A,FALSE,"4";#N/A,#N/A,FALSE,"5";#N/A,#N/A,FALSE,"6";#N/A,#N/A,FALSE,"7";#N/A,#N/A,FALSE,"8";#N/A,#N/A,FALSE,"9";#N/A,#N/A,FALSE,"10";#N/A,#N/A,FALSE,"11"}</definedName>
    <definedName name="klkl" localSheetId="19" hidden="1">{#N/A,#N/A,FALSE,"COVER";#N/A,#N/A,FALSE,"0";#N/A,#N/A,FALSE,"1";#N/A,#N/A,FALSE,"2";#N/A,#N/A,FALSE,"3";#N/A,#N/A,FALSE,"4";#N/A,#N/A,FALSE,"5";#N/A,#N/A,FALSE,"6";#N/A,#N/A,FALSE,"7";#N/A,#N/A,FALSE,"8";#N/A,#N/A,FALSE,"9";#N/A,#N/A,FALSE,"10";#N/A,#N/A,FALSE,"11"}</definedName>
    <definedName name="klkl" localSheetId="20" hidden="1">{#N/A,#N/A,FALSE,"COVER";#N/A,#N/A,FALSE,"0";#N/A,#N/A,FALSE,"1";#N/A,#N/A,FALSE,"2";#N/A,#N/A,FALSE,"3";#N/A,#N/A,FALSE,"4";#N/A,#N/A,FALSE,"5";#N/A,#N/A,FALSE,"6";#N/A,#N/A,FALSE,"7";#N/A,#N/A,FALSE,"8";#N/A,#N/A,FALSE,"9";#N/A,#N/A,FALSE,"10";#N/A,#N/A,FALSE,"11"}</definedName>
    <definedName name="klkl" localSheetId="22" hidden="1">{#N/A,#N/A,FALSE,"COVER";#N/A,#N/A,FALSE,"0";#N/A,#N/A,FALSE,"1";#N/A,#N/A,FALSE,"2";#N/A,#N/A,FALSE,"3";#N/A,#N/A,FALSE,"4";#N/A,#N/A,FALSE,"5";#N/A,#N/A,FALSE,"6";#N/A,#N/A,FALSE,"7";#N/A,#N/A,FALSE,"8";#N/A,#N/A,FALSE,"9";#N/A,#N/A,FALSE,"10";#N/A,#N/A,FALSE,"11"}</definedName>
    <definedName name="klkl" localSheetId="24" hidden="1">{#N/A,#N/A,FALSE,"COVER";#N/A,#N/A,FALSE,"0";#N/A,#N/A,FALSE,"1";#N/A,#N/A,FALSE,"2";#N/A,#N/A,FALSE,"3";#N/A,#N/A,FALSE,"4";#N/A,#N/A,FALSE,"5";#N/A,#N/A,FALSE,"6";#N/A,#N/A,FALSE,"7";#N/A,#N/A,FALSE,"8";#N/A,#N/A,FALSE,"9";#N/A,#N/A,FALSE,"10";#N/A,#N/A,FALSE,"11"}</definedName>
    <definedName name="klkl" localSheetId="28" hidden="1">{#N/A,#N/A,FALSE,"COVER";#N/A,#N/A,FALSE,"0";#N/A,#N/A,FALSE,"1";#N/A,#N/A,FALSE,"2";#N/A,#N/A,FALSE,"3";#N/A,#N/A,FALSE,"4";#N/A,#N/A,FALSE,"5";#N/A,#N/A,FALSE,"6";#N/A,#N/A,FALSE,"7";#N/A,#N/A,FALSE,"8";#N/A,#N/A,FALSE,"9";#N/A,#N/A,FALSE,"10";#N/A,#N/A,FALSE,"11"}</definedName>
    <definedName name="klkl" localSheetId="14" hidden="1">{#N/A,#N/A,FALSE,"COVER";#N/A,#N/A,FALSE,"0";#N/A,#N/A,FALSE,"1";#N/A,#N/A,FALSE,"2";#N/A,#N/A,FALSE,"3";#N/A,#N/A,FALSE,"4";#N/A,#N/A,FALSE,"5";#N/A,#N/A,FALSE,"6";#N/A,#N/A,FALSE,"7";#N/A,#N/A,FALSE,"8";#N/A,#N/A,FALSE,"9";#N/A,#N/A,FALSE,"10";#N/A,#N/A,FALSE,"11"}</definedName>
    <definedName name="klkl" hidden="1">{#N/A,#N/A,FALSE,"COVER";#N/A,#N/A,FALSE,"0";#N/A,#N/A,FALSE,"1";#N/A,#N/A,FALSE,"2";#N/A,#N/A,FALSE,"3";#N/A,#N/A,FALSE,"4";#N/A,#N/A,FALSE,"5";#N/A,#N/A,FALSE,"6";#N/A,#N/A,FALSE,"7";#N/A,#N/A,FALSE,"8";#N/A,#N/A,FALSE,"9";#N/A,#N/A,FALSE,"10";#N/A,#N/A,FALSE,"11"}</definedName>
    <definedName name="kllg1145">#REF!</definedName>
    <definedName name="kllg335">#REF!</definedName>
    <definedName name="kllg740">#REF!</definedName>
    <definedName name="KLLKLKLK" localSheetId="12" hidden="1">{#N/A,#N/A,FALSE,"포장2"}</definedName>
    <definedName name="KLLKLKLK" localSheetId="11" hidden="1">{#N/A,#N/A,FALSE,"포장2"}</definedName>
    <definedName name="KLLKLKLK" localSheetId="13" hidden="1">{#N/A,#N/A,FALSE,"포장2"}</definedName>
    <definedName name="KLLKLKLK" localSheetId="16" hidden="1">{#N/A,#N/A,FALSE,"포장2"}</definedName>
    <definedName name="KLLKLKLK" localSheetId="21" hidden="1">{#N/A,#N/A,FALSE,"포장2"}</definedName>
    <definedName name="KLLKLKLK" localSheetId="18" hidden="1">{#N/A,#N/A,FALSE,"포장2"}</definedName>
    <definedName name="KLLKLKLK" localSheetId="19" hidden="1">{#N/A,#N/A,FALSE,"포장2"}</definedName>
    <definedName name="KLLKLKLK" localSheetId="20" hidden="1">{#N/A,#N/A,FALSE,"포장2"}</definedName>
    <definedName name="KLLKLKLK" localSheetId="22" hidden="1">{#N/A,#N/A,FALSE,"포장2"}</definedName>
    <definedName name="KLLKLKLK" localSheetId="24" hidden="1">{#N/A,#N/A,FALSE,"포장2"}</definedName>
    <definedName name="KLLKLKLK" localSheetId="28" hidden="1">{#N/A,#N/A,FALSE,"포장2"}</definedName>
    <definedName name="KLLKLKLK" localSheetId="14" hidden="1">{#N/A,#N/A,FALSE,"포장2"}</definedName>
    <definedName name="KLLKLKLK" hidden="1">{#N/A,#N/A,FALSE,"포장2"}</definedName>
    <definedName name="KLLT" hidden="1">#REF!</definedName>
    <definedName name="klm" localSheetId="12" hidden="1">{"'Sheet1'!$L$16"}</definedName>
    <definedName name="klm" localSheetId="11" hidden="1">{"'Sheet1'!$L$16"}</definedName>
    <definedName name="klm" localSheetId="13" hidden="1">{"'Sheet1'!$L$16"}</definedName>
    <definedName name="klm" localSheetId="16" hidden="1">{"'Sheet1'!$L$16"}</definedName>
    <definedName name="klm" localSheetId="21" hidden="1">{"'Sheet1'!$L$16"}</definedName>
    <definedName name="klm" localSheetId="18" hidden="1">{"'Sheet1'!$L$16"}</definedName>
    <definedName name="klm" localSheetId="19" hidden="1">{"'Sheet1'!$L$16"}</definedName>
    <definedName name="klm" localSheetId="20" hidden="1">{"'Sheet1'!$L$16"}</definedName>
    <definedName name="klm" localSheetId="22" hidden="1">{"'Sheet1'!$L$16"}</definedName>
    <definedName name="klm" localSheetId="24" hidden="1">{"'Sheet1'!$L$16"}</definedName>
    <definedName name="klm" localSheetId="28" hidden="1">{"'Sheet1'!$L$16"}</definedName>
    <definedName name="klm" localSheetId="14" hidden="1">{"'Sheet1'!$L$16"}</definedName>
    <definedName name="klm" hidden="1">{"'Sheet1'!$L$16"}</definedName>
    <definedName name="klmoithau" localSheetId="12" hidden="1">{"Offgrid",#N/A,FALSE,"OFFGRID";"Region",#N/A,FALSE,"REGION";"Offgrid -2",#N/A,FALSE,"OFFGRID";"WTP",#N/A,FALSE,"WTP";"WTP -2",#N/A,FALSE,"WTP";"Project",#N/A,FALSE,"PROJECT";"Summary -2",#N/A,FALSE,"SUMMARY"}</definedName>
    <definedName name="klmoithau" localSheetId="11" hidden="1">{"Offgrid",#N/A,FALSE,"OFFGRID";"Region",#N/A,FALSE,"REGION";"Offgrid -2",#N/A,FALSE,"OFFGRID";"WTP",#N/A,FALSE,"WTP";"WTP -2",#N/A,FALSE,"WTP";"Project",#N/A,FALSE,"PROJECT";"Summary -2",#N/A,FALSE,"SUMMARY"}</definedName>
    <definedName name="klmoithau" localSheetId="13" hidden="1">{"Offgrid",#N/A,FALSE,"OFFGRID";"Region",#N/A,FALSE,"REGION";"Offgrid -2",#N/A,FALSE,"OFFGRID";"WTP",#N/A,FALSE,"WTP";"WTP -2",#N/A,FALSE,"WTP";"Project",#N/A,FALSE,"PROJECT";"Summary -2",#N/A,FALSE,"SUMMARY"}</definedName>
    <definedName name="klmoithau" localSheetId="16" hidden="1">{"Offgrid",#N/A,FALSE,"OFFGRID";"Region",#N/A,FALSE,"REGION";"Offgrid -2",#N/A,FALSE,"OFFGRID";"WTP",#N/A,FALSE,"WTP";"WTP -2",#N/A,FALSE,"WTP";"Project",#N/A,FALSE,"PROJECT";"Summary -2",#N/A,FALSE,"SUMMARY"}</definedName>
    <definedName name="klmoithau" localSheetId="21" hidden="1">{"Offgrid",#N/A,FALSE,"OFFGRID";"Region",#N/A,FALSE,"REGION";"Offgrid -2",#N/A,FALSE,"OFFGRID";"WTP",#N/A,FALSE,"WTP";"WTP -2",#N/A,FALSE,"WTP";"Project",#N/A,FALSE,"PROJECT";"Summary -2",#N/A,FALSE,"SUMMARY"}</definedName>
    <definedName name="klmoithau" localSheetId="18" hidden="1">{"Offgrid",#N/A,FALSE,"OFFGRID";"Region",#N/A,FALSE,"REGION";"Offgrid -2",#N/A,FALSE,"OFFGRID";"WTP",#N/A,FALSE,"WTP";"WTP -2",#N/A,FALSE,"WTP";"Project",#N/A,FALSE,"PROJECT";"Summary -2",#N/A,FALSE,"SUMMARY"}</definedName>
    <definedName name="klmoithau" localSheetId="19" hidden="1">{"Offgrid",#N/A,FALSE,"OFFGRID";"Region",#N/A,FALSE,"REGION";"Offgrid -2",#N/A,FALSE,"OFFGRID";"WTP",#N/A,FALSE,"WTP";"WTP -2",#N/A,FALSE,"WTP";"Project",#N/A,FALSE,"PROJECT";"Summary -2",#N/A,FALSE,"SUMMARY"}</definedName>
    <definedName name="klmoithau" localSheetId="20" hidden="1">{"Offgrid",#N/A,FALSE,"OFFGRID";"Region",#N/A,FALSE,"REGION";"Offgrid -2",#N/A,FALSE,"OFFGRID";"WTP",#N/A,FALSE,"WTP";"WTP -2",#N/A,FALSE,"WTP";"Project",#N/A,FALSE,"PROJECT";"Summary -2",#N/A,FALSE,"SUMMARY"}</definedName>
    <definedName name="klmoithau" localSheetId="22" hidden="1">{"Offgrid",#N/A,FALSE,"OFFGRID";"Region",#N/A,FALSE,"REGION";"Offgrid -2",#N/A,FALSE,"OFFGRID";"WTP",#N/A,FALSE,"WTP";"WTP -2",#N/A,FALSE,"WTP";"Project",#N/A,FALSE,"PROJECT";"Summary -2",#N/A,FALSE,"SUMMARY"}</definedName>
    <definedName name="klmoithau" localSheetId="24" hidden="1">{"Offgrid",#N/A,FALSE,"OFFGRID";"Region",#N/A,FALSE,"REGION";"Offgrid -2",#N/A,FALSE,"OFFGRID";"WTP",#N/A,FALSE,"WTP";"WTP -2",#N/A,FALSE,"WTP";"Project",#N/A,FALSE,"PROJECT";"Summary -2",#N/A,FALSE,"SUMMARY"}</definedName>
    <definedName name="klmoithau" localSheetId="28" hidden="1">{"Offgrid",#N/A,FALSE,"OFFGRID";"Region",#N/A,FALSE,"REGION";"Offgrid -2",#N/A,FALSE,"OFFGRID";"WTP",#N/A,FALSE,"WTP";"WTP -2",#N/A,FALSE,"WTP";"Project",#N/A,FALSE,"PROJECT";"Summary -2",#N/A,FALSE,"SUMMARY"}</definedName>
    <definedName name="klmoithau" localSheetId="14" hidden="1">{"Offgrid",#N/A,FALSE,"OFFGRID";"Region",#N/A,FALSE,"REGION";"Offgrid -2",#N/A,FALSE,"OFFGRID";"WTP",#N/A,FALSE,"WTP";"WTP -2",#N/A,FALSE,"WTP";"Project",#N/A,FALSE,"PROJECT";"Summary -2",#N/A,FALSE,"SUMMARY"}</definedName>
    <definedName name="klmoithau" hidden="1">{"Offgrid",#N/A,FALSE,"OFFGRID";"Region",#N/A,FALSE,"REGION";"Offgrid -2",#N/A,FALSE,"OFFGRID";"WTP",#N/A,FALSE,"WTP";"WTP -2",#N/A,FALSE,"WTP";"Project",#N/A,FALSE,"PROJECT";"Summary -2",#N/A,FALSE,"SUMMARY"}</definedName>
    <definedName name="klnhhh" localSheetId="12" hidden="1">{"'Sheet1'!$L$16"}</definedName>
    <definedName name="klnhhh" localSheetId="11" hidden="1">{"'Sheet1'!$L$16"}</definedName>
    <definedName name="klnhhh" localSheetId="13" hidden="1">{"'Sheet1'!$L$16"}</definedName>
    <definedName name="klnhhh" localSheetId="16" hidden="1">{"'Sheet1'!$L$16"}</definedName>
    <definedName name="klnhhh" localSheetId="21" hidden="1">{"'Sheet1'!$L$16"}</definedName>
    <definedName name="klnhhh" localSheetId="18" hidden="1">{"'Sheet1'!$L$16"}</definedName>
    <definedName name="klnhhh" localSheetId="19" hidden="1">{"'Sheet1'!$L$16"}</definedName>
    <definedName name="klnhhh" localSheetId="20" hidden="1">{"'Sheet1'!$L$16"}</definedName>
    <definedName name="klnhhh" localSheetId="22" hidden="1">{"'Sheet1'!$L$16"}</definedName>
    <definedName name="klnhhh" localSheetId="24" hidden="1">{"'Sheet1'!$L$16"}</definedName>
    <definedName name="klnhhh" localSheetId="28" hidden="1">{"'Sheet1'!$L$16"}</definedName>
    <definedName name="klnhhh" localSheetId="14" hidden="1">{"'Sheet1'!$L$16"}</definedName>
    <definedName name="klnhhh" hidden="1">{"'Sheet1'!$L$16"}</definedName>
    <definedName name="klrinoc">#REF!</definedName>
    <definedName name="klrt">#REF!</definedName>
    <definedName name="KLTHDN">#REF!</definedName>
    <definedName name="kluong" localSheetId="12" hidden="1">{"'Sheet1'!$L$16"}</definedName>
    <definedName name="kluong" localSheetId="11" hidden="1">{"'Sheet1'!$L$16"}</definedName>
    <definedName name="kluong" localSheetId="13" hidden="1">{"'Sheet1'!$L$16"}</definedName>
    <definedName name="kluong" localSheetId="16" hidden="1">{"'Sheet1'!$L$16"}</definedName>
    <definedName name="kluong" localSheetId="21" hidden="1">{"'Sheet1'!$L$16"}</definedName>
    <definedName name="kluong" localSheetId="18" hidden="1">{"'Sheet1'!$L$16"}</definedName>
    <definedName name="kluong" localSheetId="19" hidden="1">{"'Sheet1'!$L$16"}</definedName>
    <definedName name="kluong" localSheetId="20" hidden="1">{"'Sheet1'!$L$16"}</definedName>
    <definedName name="kluong" localSheetId="22" hidden="1">{"'Sheet1'!$L$16"}</definedName>
    <definedName name="kluong" localSheetId="24" hidden="1">{"'Sheet1'!$L$16"}</definedName>
    <definedName name="kluong" localSheetId="28" hidden="1">{"'Sheet1'!$L$16"}</definedName>
    <definedName name="kluong" localSheetId="14" hidden="1">{"'Sheet1'!$L$16"}</definedName>
    <definedName name="kluong" hidden="1">{"'Sheet1'!$L$16"}</definedName>
    <definedName name="KLVANKHUON">#REF!</definedName>
    <definedName name="KLVL1">#REF!</definedName>
    <definedName name="KLVLD">#REF!</definedName>
    <definedName name="KLVLD1">#REF!</definedName>
    <definedName name="kmong">#REF!</definedName>
    <definedName name="KNDAT_CHUA_SU_DUNG" hidden="1">#REF!</definedName>
    <definedName name="kno">#REF!</definedName>
    <definedName name="KO" localSheetId="12" hidden="1">{#N/A,#N/A,FALSE,"Sheet6 (24)"}</definedName>
    <definedName name="KO" localSheetId="11" hidden="1">{#N/A,#N/A,FALSE,"Sheet6 (24)"}</definedName>
    <definedName name="KO" localSheetId="13" hidden="1">{#N/A,#N/A,FALSE,"Sheet6 (24)"}</definedName>
    <definedName name="KO" localSheetId="16" hidden="1">{#N/A,#N/A,FALSE,"Sheet6 (24)"}</definedName>
    <definedName name="KO" localSheetId="21" hidden="1">{#N/A,#N/A,FALSE,"Sheet6 (24)"}</definedName>
    <definedName name="KO" localSheetId="18" hidden="1">{#N/A,#N/A,FALSE,"Sheet6 (24)"}</definedName>
    <definedName name="KO" localSheetId="19" hidden="1">{#N/A,#N/A,FALSE,"Sheet6 (24)"}</definedName>
    <definedName name="KO" localSheetId="20" hidden="1">{#N/A,#N/A,FALSE,"Sheet6 (24)"}</definedName>
    <definedName name="KO" localSheetId="22" hidden="1">{#N/A,#N/A,FALSE,"Sheet6 (24)"}</definedName>
    <definedName name="KO" localSheetId="24" hidden="1">{#N/A,#N/A,FALSE,"Sheet6 (24)"}</definedName>
    <definedName name="KO" localSheetId="28" hidden="1">{#N/A,#N/A,FALSE,"Sheet6 (24)"}</definedName>
    <definedName name="KO" localSheetId="14" hidden="1">{#N/A,#N/A,FALSE,"Sheet6 (24)"}</definedName>
    <definedName name="KO" hidden="1">{#N/A,#N/A,FALSE,"Sheet6 (24)"}</definedName>
    <definedName name="kojig" localSheetId="12" hidden="1">{"'Sheet1'!$L$16"}</definedName>
    <definedName name="kojig" localSheetId="11" hidden="1">{"'Sheet1'!$L$16"}</definedName>
    <definedName name="kojig" localSheetId="13" hidden="1">{"'Sheet1'!$L$16"}</definedName>
    <definedName name="kojig" localSheetId="16" hidden="1">{"'Sheet1'!$L$16"}</definedName>
    <definedName name="kojig" localSheetId="21" hidden="1">{"'Sheet1'!$L$16"}</definedName>
    <definedName name="kojig" localSheetId="18" hidden="1">{"'Sheet1'!$L$16"}</definedName>
    <definedName name="kojig" localSheetId="19" hidden="1">{"'Sheet1'!$L$16"}</definedName>
    <definedName name="kojig" localSheetId="20" hidden="1">{"'Sheet1'!$L$16"}</definedName>
    <definedName name="kojig" localSheetId="22" hidden="1">{"'Sheet1'!$L$16"}</definedName>
    <definedName name="kojig" localSheetId="24" hidden="1">{"'Sheet1'!$L$16"}</definedName>
    <definedName name="kojig" localSheetId="28" hidden="1">{"'Sheet1'!$L$16"}</definedName>
    <definedName name="kojig" localSheetId="14" hidden="1">{"'Sheet1'!$L$16"}</definedName>
    <definedName name="kojig" hidden="1">{"'Sheet1'!$L$16"}</definedName>
    <definedName name="KOM" localSheetId="12" hidden="1">{#N/A,#N/A,FALSE,"Sheet6 (24)"}</definedName>
    <definedName name="KOM" localSheetId="11" hidden="1">{#N/A,#N/A,FALSE,"Sheet6 (24)"}</definedName>
    <definedName name="KOM" localSheetId="13" hidden="1">{#N/A,#N/A,FALSE,"Sheet6 (24)"}</definedName>
    <definedName name="KOM" localSheetId="16" hidden="1">{#N/A,#N/A,FALSE,"Sheet6 (24)"}</definedName>
    <definedName name="KOM" localSheetId="21" hidden="1">{#N/A,#N/A,FALSE,"Sheet6 (24)"}</definedName>
    <definedName name="KOM" localSheetId="18" hidden="1">{#N/A,#N/A,FALSE,"Sheet6 (24)"}</definedName>
    <definedName name="KOM" localSheetId="19" hidden="1">{#N/A,#N/A,FALSE,"Sheet6 (24)"}</definedName>
    <definedName name="KOM" localSheetId="20" hidden="1">{#N/A,#N/A,FALSE,"Sheet6 (24)"}</definedName>
    <definedName name="KOM" localSheetId="22" hidden="1">{#N/A,#N/A,FALSE,"Sheet6 (24)"}</definedName>
    <definedName name="KOM" localSheetId="24" hidden="1">{#N/A,#N/A,FALSE,"Sheet6 (24)"}</definedName>
    <definedName name="KOM" localSheetId="28" hidden="1">{#N/A,#N/A,FALSE,"Sheet6 (24)"}</definedName>
    <definedName name="KOM" localSheetId="14" hidden="1">{#N/A,#N/A,FALSE,"Sheet6 (24)"}</definedName>
    <definedName name="KOM" hidden="1">{#N/A,#N/A,FALSE,"Sheet6 (24)"}</definedName>
    <definedName name="KOMI" localSheetId="12" hidden="1">{#N/A,#N/A,FALSE,"Sheet6 (24)"}</definedName>
    <definedName name="KOMI" localSheetId="11" hidden="1">{#N/A,#N/A,FALSE,"Sheet6 (24)"}</definedName>
    <definedName name="KOMI" localSheetId="13" hidden="1">{#N/A,#N/A,FALSE,"Sheet6 (24)"}</definedName>
    <definedName name="KOMI" localSheetId="16" hidden="1">{#N/A,#N/A,FALSE,"Sheet6 (24)"}</definedName>
    <definedName name="KOMI" localSheetId="21" hidden="1">{#N/A,#N/A,FALSE,"Sheet6 (24)"}</definedName>
    <definedName name="KOMI" localSheetId="18" hidden="1">{#N/A,#N/A,FALSE,"Sheet6 (24)"}</definedName>
    <definedName name="KOMI" localSheetId="19" hidden="1">{#N/A,#N/A,FALSE,"Sheet6 (24)"}</definedName>
    <definedName name="KOMI" localSheetId="20" hidden="1">{#N/A,#N/A,FALSE,"Sheet6 (24)"}</definedName>
    <definedName name="KOMI" localSheetId="22" hidden="1">{#N/A,#N/A,FALSE,"Sheet6 (24)"}</definedName>
    <definedName name="KOMI" localSheetId="24" hidden="1">{#N/A,#N/A,FALSE,"Sheet6 (24)"}</definedName>
    <definedName name="KOMI" localSheetId="28" hidden="1">{#N/A,#N/A,FALSE,"Sheet6 (24)"}</definedName>
    <definedName name="KOMI" localSheetId="14" hidden="1">{#N/A,#N/A,FALSE,"Sheet6 (24)"}</definedName>
    <definedName name="KOMI" hidden="1">{#N/A,#N/A,FALSE,"Sheet6 (24)"}</definedName>
    <definedName name="KOMINATO" localSheetId="12" hidden="1">{#N/A,#N/A,FALSE,"Sheet6 (24)"}</definedName>
    <definedName name="KOMINATO" localSheetId="11" hidden="1">{#N/A,#N/A,FALSE,"Sheet6 (24)"}</definedName>
    <definedName name="KOMINATO" localSheetId="13" hidden="1">{#N/A,#N/A,FALSE,"Sheet6 (24)"}</definedName>
    <definedName name="KOMINATO" localSheetId="16" hidden="1">{#N/A,#N/A,FALSE,"Sheet6 (24)"}</definedName>
    <definedName name="KOMINATO" localSheetId="21" hidden="1">{#N/A,#N/A,FALSE,"Sheet6 (24)"}</definedName>
    <definedName name="KOMINATO" localSheetId="18" hidden="1">{#N/A,#N/A,FALSE,"Sheet6 (24)"}</definedName>
    <definedName name="KOMINATO" localSheetId="19" hidden="1">{#N/A,#N/A,FALSE,"Sheet6 (24)"}</definedName>
    <definedName name="KOMINATO" localSheetId="20" hidden="1">{#N/A,#N/A,FALSE,"Sheet6 (24)"}</definedName>
    <definedName name="KOMINATO" localSheetId="22" hidden="1">{#N/A,#N/A,FALSE,"Sheet6 (24)"}</definedName>
    <definedName name="KOMINATO" localSheetId="24" hidden="1">{#N/A,#N/A,FALSE,"Sheet6 (24)"}</definedName>
    <definedName name="KOMINATO" localSheetId="28" hidden="1">{#N/A,#N/A,FALSE,"Sheet6 (24)"}</definedName>
    <definedName name="KOMINATO" localSheetId="14" hidden="1">{#N/A,#N/A,FALSE,"Sheet6 (24)"}</definedName>
    <definedName name="KOMINATO" hidden="1">{#N/A,#N/A,FALSE,"Sheet6 (24)"}</definedName>
    <definedName name="kon" localSheetId="12" hidden="1">{"'Sheet1'!$L$16"}</definedName>
    <definedName name="kon" localSheetId="11" hidden="1">{"'Sheet1'!$L$16"}</definedName>
    <definedName name="kon" localSheetId="13" hidden="1">{"'Sheet1'!$L$16"}</definedName>
    <definedName name="kon" localSheetId="16" hidden="1">{"'Sheet1'!$L$16"}</definedName>
    <definedName name="kon" localSheetId="21" hidden="1">{"'Sheet1'!$L$16"}</definedName>
    <definedName name="kon" localSheetId="18" hidden="1">{"'Sheet1'!$L$16"}</definedName>
    <definedName name="kon" localSheetId="19" hidden="1">{"'Sheet1'!$L$16"}</definedName>
    <definedName name="kon" localSheetId="20" hidden="1">{"'Sheet1'!$L$16"}</definedName>
    <definedName name="kon" localSheetId="22" hidden="1">{"'Sheet1'!$L$16"}</definedName>
    <definedName name="kon" localSheetId="24" hidden="1">{"'Sheet1'!$L$16"}</definedName>
    <definedName name="kon" localSheetId="28" hidden="1">{"'Sheet1'!$L$16"}</definedName>
    <definedName name="kon" localSheetId="14" hidden="1">{"'Sheet1'!$L$16"}</definedName>
    <definedName name="kon" hidden="1">{"'Sheet1'!$L$16"}</definedName>
    <definedName name="KP_DBGT_Dang" localSheetId="12" hidden="1">{"'Sheet1'!$L$16"}</definedName>
    <definedName name="KP_DBGT_Dang" localSheetId="11" hidden="1">{"'Sheet1'!$L$16"}</definedName>
    <definedName name="KP_DBGT_Dang" localSheetId="13" hidden="1">{"'Sheet1'!$L$16"}</definedName>
    <definedName name="KP_DBGT_Dang" localSheetId="16" hidden="1">{"'Sheet1'!$L$16"}</definedName>
    <definedName name="KP_DBGT_Dang" localSheetId="21" hidden="1">{"'Sheet1'!$L$16"}</definedName>
    <definedName name="KP_DBGT_Dang" localSheetId="18" hidden="1">{"'Sheet1'!$L$16"}</definedName>
    <definedName name="KP_DBGT_Dang" localSheetId="19" hidden="1">{"'Sheet1'!$L$16"}</definedName>
    <definedName name="KP_DBGT_Dang" localSheetId="20" hidden="1">{"'Sheet1'!$L$16"}</definedName>
    <definedName name="KP_DBGT_Dang" localSheetId="22" hidden="1">{"'Sheet1'!$L$16"}</definedName>
    <definedName name="KP_DBGT_Dang" localSheetId="24" hidden="1">{"'Sheet1'!$L$16"}</definedName>
    <definedName name="KP_DBGT_Dang" localSheetId="28" hidden="1">{"'Sheet1'!$L$16"}</definedName>
    <definedName name="KP_DBGT_Dang" localSheetId="14" hidden="1">{"'Sheet1'!$L$16"}</definedName>
    <definedName name="KP_DBGT_Dang" hidden="1">{"'Sheet1'!$L$16"}</definedName>
    <definedName name="kp1ph">#REF!</definedName>
    <definedName name="kqkdbq" localSheetId="12" hidden="1">{"'Sheet1'!$L$16"}</definedName>
    <definedName name="kqkdbq" localSheetId="11" hidden="1">{"'Sheet1'!$L$16"}</definedName>
    <definedName name="kqkdbq" localSheetId="13" hidden="1">{"'Sheet1'!$L$16"}</definedName>
    <definedName name="kqkdbq" localSheetId="16" hidden="1">{"'Sheet1'!$L$16"}</definedName>
    <definedName name="kqkdbq" localSheetId="21" hidden="1">{"'Sheet1'!$L$16"}</definedName>
    <definedName name="kqkdbq" localSheetId="18" hidden="1">{"'Sheet1'!$L$16"}</definedName>
    <definedName name="kqkdbq" localSheetId="19" hidden="1">{"'Sheet1'!$L$16"}</definedName>
    <definedName name="kqkdbq" localSheetId="20" hidden="1">{"'Sheet1'!$L$16"}</definedName>
    <definedName name="kqkdbq" localSheetId="22" hidden="1">{"'Sheet1'!$L$16"}</definedName>
    <definedName name="kqkdbq" localSheetId="24" hidden="1">{"'Sheet1'!$L$16"}</definedName>
    <definedName name="kqkdbq" localSheetId="28" hidden="1">{"'Sheet1'!$L$16"}</definedName>
    <definedName name="kqkdbq" localSheetId="14" hidden="1">{"'Sheet1'!$L$16"}</definedName>
    <definedName name="kqkdbq" hidden="1">{"'Sheet1'!$L$16"}</definedName>
    <definedName name="kr2_7">#NAME?</definedName>
    <definedName name="Ks" localSheetId="12" hidden="1">{#N/A,#N/A,FALSE,"Sheet6 (24)"}</definedName>
    <definedName name="Ks" localSheetId="11" hidden="1">{#N/A,#N/A,FALSE,"Sheet6 (24)"}</definedName>
    <definedName name="Ks" localSheetId="13" hidden="1">{#N/A,#N/A,FALSE,"Sheet6 (24)"}</definedName>
    <definedName name="Ks" localSheetId="16" hidden="1">{#N/A,#N/A,FALSE,"Sheet6 (24)"}</definedName>
    <definedName name="Ks" localSheetId="21" hidden="1">{#N/A,#N/A,FALSE,"Sheet6 (24)"}</definedName>
    <definedName name="Ks" localSheetId="18" hidden="1">{#N/A,#N/A,FALSE,"Sheet6 (24)"}</definedName>
    <definedName name="Ks" localSheetId="19" hidden="1">{#N/A,#N/A,FALSE,"Sheet6 (24)"}</definedName>
    <definedName name="Ks" localSheetId="20" hidden="1">{#N/A,#N/A,FALSE,"Sheet6 (24)"}</definedName>
    <definedName name="Ks" localSheetId="22" hidden="1">{#N/A,#N/A,FALSE,"Sheet6 (24)"}</definedName>
    <definedName name="Ks" localSheetId="24" hidden="1">{#N/A,#N/A,FALSE,"Sheet6 (24)"}</definedName>
    <definedName name="Ks" localSheetId="28" hidden="1">{#N/A,#N/A,FALSE,"Sheet6 (24)"}</definedName>
    <definedName name="Ks" localSheetId="14" hidden="1">{#N/A,#N/A,FALSE,"Sheet6 (24)"}</definedName>
    <definedName name="Ks" hidden="1">{#N/A,#N/A,FALSE,"Sheet6 (24)"}</definedName>
    <definedName name="ＫＳ" localSheetId="12" hidden="1">{#N/A,#N/A,FALSE,"Sheet6 (24)"}</definedName>
    <definedName name="ＫＳ" localSheetId="11" hidden="1">{#N/A,#N/A,FALSE,"Sheet6 (24)"}</definedName>
    <definedName name="ＫＳ" localSheetId="13" hidden="1">{#N/A,#N/A,FALSE,"Sheet6 (24)"}</definedName>
    <definedName name="ＫＳ" localSheetId="16" hidden="1">{#N/A,#N/A,FALSE,"Sheet6 (24)"}</definedName>
    <definedName name="ＫＳ" localSheetId="21" hidden="1">{#N/A,#N/A,FALSE,"Sheet6 (24)"}</definedName>
    <definedName name="ＫＳ" localSheetId="18" hidden="1">{#N/A,#N/A,FALSE,"Sheet6 (24)"}</definedName>
    <definedName name="ＫＳ" localSheetId="19" hidden="1">{#N/A,#N/A,FALSE,"Sheet6 (24)"}</definedName>
    <definedName name="ＫＳ" localSheetId="20" hidden="1">{#N/A,#N/A,FALSE,"Sheet6 (24)"}</definedName>
    <definedName name="ＫＳ" localSheetId="22" hidden="1">{#N/A,#N/A,FALSE,"Sheet6 (24)"}</definedName>
    <definedName name="ＫＳ" localSheetId="24" hidden="1">{#N/A,#N/A,FALSE,"Sheet6 (24)"}</definedName>
    <definedName name="ＫＳ" localSheetId="28" hidden="1">{#N/A,#N/A,FALSE,"Sheet6 (24)"}</definedName>
    <definedName name="ＫＳ" localSheetId="14" hidden="1">{#N/A,#N/A,FALSE,"Sheet6 (24)"}</definedName>
    <definedName name="ＫＳ" hidden="1">{#N/A,#N/A,FALSE,"Sheet6 (24)"}</definedName>
    <definedName name="ksbn" localSheetId="12" hidden="1">{"'Sheet1'!$L$16"}</definedName>
    <definedName name="ksbn" localSheetId="11" hidden="1">{"'Sheet1'!$L$16"}</definedName>
    <definedName name="ksbn" localSheetId="13" hidden="1">{"'Sheet1'!$L$16"}</definedName>
    <definedName name="ksbn" localSheetId="16" hidden="1">{"'Sheet1'!$L$16"}</definedName>
    <definedName name="ksbn" localSheetId="21" hidden="1">{"'Sheet1'!$L$16"}</definedName>
    <definedName name="ksbn" localSheetId="18" hidden="1">{"'Sheet1'!$L$16"}</definedName>
    <definedName name="ksbn" localSheetId="19" hidden="1">{"'Sheet1'!$L$16"}</definedName>
    <definedName name="ksbn" localSheetId="20" hidden="1">{"'Sheet1'!$L$16"}</definedName>
    <definedName name="ksbn" localSheetId="22" hidden="1">{"'Sheet1'!$L$16"}</definedName>
    <definedName name="ksbn" localSheetId="24" hidden="1">{"'Sheet1'!$L$16"}</definedName>
    <definedName name="ksbn" localSheetId="28" hidden="1">{"'Sheet1'!$L$16"}</definedName>
    <definedName name="ksbn" localSheetId="14" hidden="1">{"'Sheet1'!$L$16"}</definedName>
    <definedName name="ksbn" hidden="1">{"'Sheet1'!$L$16"}</definedName>
    <definedName name="KSDA" localSheetId="12" hidden="1">{"'Sheet1'!$L$16"}</definedName>
    <definedName name="KSDA" localSheetId="11" hidden="1">{"'Sheet1'!$L$16"}</definedName>
    <definedName name="KSDA" localSheetId="13" hidden="1">{"'Sheet1'!$L$16"}</definedName>
    <definedName name="KSDA" localSheetId="16" hidden="1">{"'Sheet1'!$L$16"}</definedName>
    <definedName name="KSDA" localSheetId="21" hidden="1">{"'Sheet1'!$L$16"}</definedName>
    <definedName name="KSDA" localSheetId="18" hidden="1">{"'Sheet1'!$L$16"}</definedName>
    <definedName name="KSDA" localSheetId="19" hidden="1">{"'Sheet1'!$L$16"}</definedName>
    <definedName name="KSDA" localSheetId="20" hidden="1">{"'Sheet1'!$L$16"}</definedName>
    <definedName name="KSDA" localSheetId="22" hidden="1">{"'Sheet1'!$L$16"}</definedName>
    <definedName name="KSDA" localSheetId="24" hidden="1">{"'Sheet1'!$L$16"}</definedName>
    <definedName name="KSDA" localSheetId="28" hidden="1">{"'Sheet1'!$L$16"}</definedName>
    <definedName name="KSDA" localSheetId="14" hidden="1">{"'Sheet1'!$L$16"}</definedName>
    <definedName name="KSDA" hidden="1">{"'Sheet1'!$L$16"}</definedName>
    <definedName name="kshn" localSheetId="12" hidden="1">{"'Sheet1'!$L$16"}</definedName>
    <definedName name="kshn" localSheetId="11" hidden="1">{"'Sheet1'!$L$16"}</definedName>
    <definedName name="kshn" localSheetId="13" hidden="1">{"'Sheet1'!$L$16"}</definedName>
    <definedName name="kshn" localSheetId="16" hidden="1">{"'Sheet1'!$L$16"}</definedName>
    <definedName name="kshn" localSheetId="21" hidden="1">{"'Sheet1'!$L$16"}</definedName>
    <definedName name="kshn" localSheetId="18" hidden="1">{"'Sheet1'!$L$16"}</definedName>
    <definedName name="kshn" localSheetId="19" hidden="1">{"'Sheet1'!$L$16"}</definedName>
    <definedName name="kshn" localSheetId="20" hidden="1">{"'Sheet1'!$L$16"}</definedName>
    <definedName name="kshn" localSheetId="22" hidden="1">{"'Sheet1'!$L$16"}</definedName>
    <definedName name="kshn" localSheetId="24" hidden="1">{"'Sheet1'!$L$16"}</definedName>
    <definedName name="kshn" localSheetId="28" hidden="1">{"'Sheet1'!$L$16"}</definedName>
    <definedName name="kshn" localSheetId="14" hidden="1">{"'Sheet1'!$L$16"}</definedName>
    <definedName name="kshn" hidden="1">{"'Sheet1'!$L$16"}</definedName>
    <definedName name="ksksks" hidden="1">#REF!</definedName>
    <definedName name="kskt5" localSheetId="12" hidden="1">{"'Sheet1'!$L$16"}</definedName>
    <definedName name="kskt5" localSheetId="11" hidden="1">{"'Sheet1'!$L$16"}</definedName>
    <definedName name="kskt5" localSheetId="13" hidden="1">{"'Sheet1'!$L$16"}</definedName>
    <definedName name="kskt5" localSheetId="16" hidden="1">{"'Sheet1'!$L$16"}</definedName>
    <definedName name="kskt5" localSheetId="21" hidden="1">{"'Sheet1'!$L$16"}</definedName>
    <definedName name="kskt5" localSheetId="18" hidden="1">{"'Sheet1'!$L$16"}</definedName>
    <definedName name="kskt5" localSheetId="19" hidden="1">{"'Sheet1'!$L$16"}</definedName>
    <definedName name="kskt5" localSheetId="20" hidden="1">{"'Sheet1'!$L$16"}</definedName>
    <definedName name="kskt5" localSheetId="22" hidden="1">{"'Sheet1'!$L$16"}</definedName>
    <definedName name="kskt5" localSheetId="24" hidden="1">{"'Sheet1'!$L$16"}</definedName>
    <definedName name="kskt5" localSheetId="28" hidden="1">{"'Sheet1'!$L$16"}</definedName>
    <definedName name="kskt5" localSheetId="14" hidden="1">{"'Sheet1'!$L$16"}</definedName>
    <definedName name="kskt5" hidden="1">{"'Sheet1'!$L$16"}</definedName>
    <definedName name="ksls" localSheetId="12" hidden="1">{"'Sheet1'!$L$16"}</definedName>
    <definedName name="ksls" localSheetId="11" hidden="1">{"'Sheet1'!$L$16"}</definedName>
    <definedName name="ksls" localSheetId="13" hidden="1">{"'Sheet1'!$L$16"}</definedName>
    <definedName name="ksls" localSheetId="16" hidden="1">{"'Sheet1'!$L$16"}</definedName>
    <definedName name="ksls" localSheetId="21" hidden="1">{"'Sheet1'!$L$16"}</definedName>
    <definedName name="ksls" localSheetId="18" hidden="1">{"'Sheet1'!$L$16"}</definedName>
    <definedName name="ksls" localSheetId="19" hidden="1">{"'Sheet1'!$L$16"}</definedName>
    <definedName name="ksls" localSheetId="20" hidden="1">{"'Sheet1'!$L$16"}</definedName>
    <definedName name="ksls" localSheetId="22" hidden="1">{"'Sheet1'!$L$16"}</definedName>
    <definedName name="ksls" localSheetId="24" hidden="1">{"'Sheet1'!$L$16"}</definedName>
    <definedName name="ksls" localSheetId="28" hidden="1">{"'Sheet1'!$L$16"}</definedName>
    <definedName name="ksls" localSheetId="14" hidden="1">{"'Sheet1'!$L$16"}</definedName>
    <definedName name="ksls" hidden="1">{"'Sheet1'!$L$16"}</definedName>
    <definedName name="KSTK">#REF!</definedName>
    <definedName name="kt" localSheetId="12" hidden="1">{#N/A,#N/A,FALSE,"Sheet6 (24)"}</definedName>
    <definedName name="kt" localSheetId="11" hidden="1">{#N/A,#N/A,FALSE,"Sheet6 (24)"}</definedName>
    <definedName name="kt" localSheetId="13" hidden="1">{#N/A,#N/A,FALSE,"Sheet6 (24)"}</definedName>
    <definedName name="kt" localSheetId="16" hidden="1">{#N/A,#N/A,FALSE,"Sheet6 (24)"}</definedName>
    <definedName name="kt" localSheetId="21" hidden="1">{#N/A,#N/A,FALSE,"Sheet6 (24)"}</definedName>
    <definedName name="kt" localSheetId="18" hidden="1">{#N/A,#N/A,FALSE,"Sheet6 (24)"}</definedName>
    <definedName name="kt" localSheetId="19" hidden="1">{#N/A,#N/A,FALSE,"Sheet6 (24)"}</definedName>
    <definedName name="kt" localSheetId="20" hidden="1">{#N/A,#N/A,FALSE,"Sheet6 (24)"}</definedName>
    <definedName name="kt" localSheetId="22" hidden="1">{#N/A,#N/A,FALSE,"Sheet6 (24)"}</definedName>
    <definedName name="kt" localSheetId="24" hidden="1">{#N/A,#N/A,FALSE,"Sheet6 (24)"}</definedName>
    <definedName name="kt" localSheetId="28" hidden="1">{#N/A,#N/A,FALSE,"Sheet6 (24)"}</definedName>
    <definedName name="kt" localSheetId="14" hidden="1">{#N/A,#N/A,FALSE,"Sheet6 (24)"}</definedName>
    <definedName name="kt" hidden="1">{#N/A,#N/A,FALSE,"Sheet6 (24)"}</definedName>
    <definedName name="ＫＴ" localSheetId="12" hidden="1">{#N/A,#N/A,FALSE,"Sheet6 (24)"}</definedName>
    <definedName name="ＫＴ" localSheetId="11" hidden="1">{#N/A,#N/A,FALSE,"Sheet6 (24)"}</definedName>
    <definedName name="ＫＴ" localSheetId="13" hidden="1">{#N/A,#N/A,FALSE,"Sheet6 (24)"}</definedName>
    <definedName name="ＫＴ" localSheetId="16" hidden="1">{#N/A,#N/A,FALSE,"Sheet6 (24)"}</definedName>
    <definedName name="ＫＴ" localSheetId="21" hidden="1">{#N/A,#N/A,FALSE,"Sheet6 (24)"}</definedName>
    <definedName name="ＫＴ" localSheetId="18" hidden="1">{#N/A,#N/A,FALSE,"Sheet6 (24)"}</definedName>
    <definedName name="ＫＴ" localSheetId="19" hidden="1">{#N/A,#N/A,FALSE,"Sheet6 (24)"}</definedName>
    <definedName name="ＫＴ" localSheetId="20" hidden="1">{#N/A,#N/A,FALSE,"Sheet6 (24)"}</definedName>
    <definedName name="ＫＴ" localSheetId="22" hidden="1">{#N/A,#N/A,FALSE,"Sheet6 (24)"}</definedName>
    <definedName name="ＫＴ" localSheetId="24" hidden="1">{#N/A,#N/A,FALSE,"Sheet6 (24)"}</definedName>
    <definedName name="ＫＴ" localSheetId="28" hidden="1">{#N/A,#N/A,FALSE,"Sheet6 (24)"}</definedName>
    <definedName name="ＫＴ" localSheetId="14" hidden="1">{#N/A,#N/A,FALSE,"Sheet6 (24)"}</definedName>
    <definedName name="ＫＴ" hidden="1">{#N/A,#N/A,FALSE,"Sheet6 (24)"}</definedName>
    <definedName name="ktdk0" localSheetId="12" hidden="1">{#N/A,#N/A,FALSE,"Chi tiÆt"}</definedName>
    <definedName name="ktdk0" localSheetId="11" hidden="1">{#N/A,#N/A,FALSE,"Chi tiÆt"}</definedName>
    <definedName name="ktdk0" localSheetId="13" hidden="1">{#N/A,#N/A,FALSE,"Chi tiÆt"}</definedName>
    <definedName name="ktdk0" localSheetId="16" hidden="1">{#N/A,#N/A,FALSE,"Chi tiÆt"}</definedName>
    <definedName name="ktdk0" localSheetId="21" hidden="1">{#N/A,#N/A,FALSE,"Chi tiÆt"}</definedName>
    <definedName name="ktdk0" localSheetId="18" hidden="1">{#N/A,#N/A,FALSE,"Chi tiÆt"}</definedName>
    <definedName name="ktdk0" localSheetId="19" hidden="1">{#N/A,#N/A,FALSE,"Chi tiÆt"}</definedName>
    <definedName name="ktdk0" localSheetId="20" hidden="1">{#N/A,#N/A,FALSE,"Chi tiÆt"}</definedName>
    <definedName name="ktdk0" localSheetId="22" hidden="1">{#N/A,#N/A,FALSE,"Chi tiÆt"}</definedName>
    <definedName name="ktdk0" localSheetId="24" hidden="1">{#N/A,#N/A,FALSE,"Chi tiÆt"}</definedName>
    <definedName name="ktdk0" localSheetId="28" hidden="1">{#N/A,#N/A,FALSE,"Chi tiÆt"}</definedName>
    <definedName name="ktdk0" localSheetId="14" hidden="1">{#N/A,#N/A,FALSE,"Chi tiÆt"}</definedName>
    <definedName name="ktdk0" hidden="1">{#N/A,#N/A,FALSE,"Chi tiÆt"}</definedName>
    <definedName name="ktf" hidden="1">#REF!</definedName>
    <definedName name="kty" hidden="1">#REF!</definedName>
    <definedName name="ku" localSheetId="12" hidden="1">{"'Sheet1'!$L$16"}</definedName>
    <definedName name="ku" localSheetId="11" hidden="1">{"'Sheet1'!$L$16"}</definedName>
    <definedName name="ku" localSheetId="13" hidden="1">{"'Sheet1'!$L$16"}</definedName>
    <definedName name="ku" localSheetId="16" hidden="1">{"'Sheet1'!$L$16"}</definedName>
    <definedName name="ku" localSheetId="21" hidden="1">{"'Sheet1'!$L$16"}</definedName>
    <definedName name="ku" localSheetId="18" hidden="1">{"'Sheet1'!$L$16"}</definedName>
    <definedName name="ku" localSheetId="19" hidden="1">{"'Sheet1'!$L$16"}</definedName>
    <definedName name="ku" localSheetId="20" hidden="1">{"'Sheet1'!$L$16"}</definedName>
    <definedName name="ku" localSheetId="22" hidden="1">{"'Sheet1'!$L$16"}</definedName>
    <definedName name="ku" localSheetId="24" hidden="1">{"'Sheet1'!$L$16"}</definedName>
    <definedName name="ku" localSheetId="28" hidden="1">{"'Sheet1'!$L$16"}</definedName>
    <definedName name="ku" localSheetId="14" hidden="1">{"'Sheet1'!$L$16"}</definedName>
    <definedName name="ku" hidden="1">{"'Sheet1'!$L$16"}</definedName>
    <definedName name="kufyt" localSheetId="12" hidden="1">{"'Sheet1'!$L$16"}</definedName>
    <definedName name="kufyt" localSheetId="11" hidden="1">{"'Sheet1'!$L$16"}</definedName>
    <definedName name="kufyt" localSheetId="13" hidden="1">{"'Sheet1'!$L$16"}</definedName>
    <definedName name="kufyt" localSheetId="16" hidden="1">{"'Sheet1'!$L$16"}</definedName>
    <definedName name="kufyt" localSheetId="21" hidden="1">{"'Sheet1'!$L$16"}</definedName>
    <definedName name="kufyt" localSheetId="18" hidden="1">{"'Sheet1'!$L$16"}</definedName>
    <definedName name="kufyt" localSheetId="19" hidden="1">{"'Sheet1'!$L$16"}</definedName>
    <definedName name="kufyt" localSheetId="20" hidden="1">{"'Sheet1'!$L$16"}</definedName>
    <definedName name="kufyt" localSheetId="22" hidden="1">{"'Sheet1'!$L$16"}</definedName>
    <definedName name="kufyt" localSheetId="24" hidden="1">{"'Sheet1'!$L$16"}</definedName>
    <definedName name="kufyt" localSheetId="28" hidden="1">{"'Sheet1'!$L$16"}</definedName>
    <definedName name="kufyt" localSheetId="14" hidden="1">{"'Sheet1'!$L$16"}</definedName>
    <definedName name="kufyt" hidden="1">{"'Sheet1'!$L$16"}</definedName>
    <definedName name="kuj" localSheetId="12" hidden="1">{"'Sheet1'!$L$16"}</definedName>
    <definedName name="kuj" localSheetId="11" hidden="1">{"'Sheet1'!$L$16"}</definedName>
    <definedName name="kuj" localSheetId="13" hidden="1">{"'Sheet1'!$L$16"}</definedName>
    <definedName name="kuj" localSheetId="16" hidden="1">{"'Sheet1'!$L$16"}</definedName>
    <definedName name="kuj" localSheetId="21" hidden="1">{"'Sheet1'!$L$16"}</definedName>
    <definedName name="kuj" localSheetId="18" hidden="1">{"'Sheet1'!$L$16"}</definedName>
    <definedName name="kuj" localSheetId="19" hidden="1">{"'Sheet1'!$L$16"}</definedName>
    <definedName name="kuj" localSheetId="20" hidden="1">{"'Sheet1'!$L$16"}</definedName>
    <definedName name="kuj" localSheetId="22" hidden="1">{"'Sheet1'!$L$16"}</definedName>
    <definedName name="kuj" localSheetId="24" hidden="1">{"'Sheet1'!$L$16"}</definedName>
    <definedName name="kuj" localSheetId="28" hidden="1">{"'Sheet1'!$L$16"}</definedName>
    <definedName name="kuj" localSheetId="14" hidden="1">{"'Sheet1'!$L$16"}</definedName>
    <definedName name="kuj" hidden="1">{"'Sheet1'!$L$16"}</definedName>
    <definedName name="kuk" localSheetId="12" hidden="1">{"'Sheet1'!$L$16"}</definedName>
    <definedName name="kuk" localSheetId="11" hidden="1">{"'Sheet1'!$L$16"}</definedName>
    <definedName name="kuk" localSheetId="13" hidden="1">{"'Sheet1'!$L$16"}</definedName>
    <definedName name="kuk" localSheetId="16" hidden="1">{"'Sheet1'!$L$16"}</definedName>
    <definedName name="kuk" localSheetId="21" hidden="1">{"'Sheet1'!$L$16"}</definedName>
    <definedName name="kuk" localSheetId="18" hidden="1">{"'Sheet1'!$L$16"}</definedName>
    <definedName name="kuk" localSheetId="19" hidden="1">{"'Sheet1'!$L$16"}</definedName>
    <definedName name="kuk" localSheetId="20" hidden="1">{"'Sheet1'!$L$16"}</definedName>
    <definedName name="kuk" localSheetId="22" hidden="1">{"'Sheet1'!$L$16"}</definedName>
    <definedName name="kuk" localSheetId="24" hidden="1">{"'Sheet1'!$L$16"}</definedName>
    <definedName name="kuk" localSheetId="28" hidden="1">{"'Sheet1'!$L$16"}</definedName>
    <definedName name="kuk" localSheetId="14" hidden="1">{"'Sheet1'!$L$16"}</definedName>
    <definedName name="kuk" hidden="1">{"'Sheet1'!$L$16"}</definedName>
    <definedName name="kukek" localSheetId="12" hidden="1">{"'Sheet1'!$L$16"}</definedName>
    <definedName name="kukek" localSheetId="11" hidden="1">{"'Sheet1'!$L$16"}</definedName>
    <definedName name="kukek" localSheetId="13" hidden="1">{"'Sheet1'!$L$16"}</definedName>
    <definedName name="kukek" localSheetId="16" hidden="1">{"'Sheet1'!$L$16"}</definedName>
    <definedName name="kukek" localSheetId="21" hidden="1">{"'Sheet1'!$L$16"}</definedName>
    <definedName name="kukek" localSheetId="18" hidden="1">{"'Sheet1'!$L$16"}</definedName>
    <definedName name="kukek" localSheetId="19" hidden="1">{"'Sheet1'!$L$16"}</definedName>
    <definedName name="kukek" localSheetId="20" hidden="1">{"'Sheet1'!$L$16"}</definedName>
    <definedName name="kukek" localSheetId="22" hidden="1">{"'Sheet1'!$L$16"}</definedName>
    <definedName name="kukek" localSheetId="24" hidden="1">{"'Sheet1'!$L$16"}</definedName>
    <definedName name="kukek" localSheetId="28" hidden="1">{"'Sheet1'!$L$16"}</definedName>
    <definedName name="kukek" localSheetId="14" hidden="1">{"'Sheet1'!$L$16"}</definedName>
    <definedName name="kukek" hidden="1">{"'Sheet1'!$L$16"}</definedName>
    <definedName name="kuklk" localSheetId="12" hidden="1">{"'Sheet1'!$L$16"}</definedName>
    <definedName name="kuklk" localSheetId="11" hidden="1">{"'Sheet1'!$L$16"}</definedName>
    <definedName name="kuklk" localSheetId="13" hidden="1">{"'Sheet1'!$L$16"}</definedName>
    <definedName name="kuklk" localSheetId="16" hidden="1">{"'Sheet1'!$L$16"}</definedName>
    <definedName name="kuklk" localSheetId="21" hidden="1">{"'Sheet1'!$L$16"}</definedName>
    <definedName name="kuklk" localSheetId="18" hidden="1">{"'Sheet1'!$L$16"}</definedName>
    <definedName name="kuklk" localSheetId="19" hidden="1">{"'Sheet1'!$L$16"}</definedName>
    <definedName name="kuklk" localSheetId="20" hidden="1">{"'Sheet1'!$L$16"}</definedName>
    <definedName name="kuklk" localSheetId="22" hidden="1">{"'Sheet1'!$L$16"}</definedName>
    <definedName name="kuklk" localSheetId="24" hidden="1">{"'Sheet1'!$L$16"}</definedName>
    <definedName name="kuklk" localSheetId="28" hidden="1">{"'Sheet1'!$L$16"}</definedName>
    <definedName name="kuklk" localSheetId="14" hidden="1">{"'Sheet1'!$L$16"}</definedName>
    <definedName name="kuklk" hidden="1">{"'Sheet1'!$L$16"}</definedName>
    <definedName name="kuktry" hidden="1">#REF!</definedName>
    <definedName name="kump" hidden="1">#REF!</definedName>
    <definedName name="kunji" localSheetId="12" hidden="1">{#N/A,#N/A,TRUE,"Krycí list"}</definedName>
    <definedName name="kunji" localSheetId="11" hidden="1">{#N/A,#N/A,TRUE,"Krycí list"}</definedName>
    <definedName name="kunji" localSheetId="13" hidden="1">{#N/A,#N/A,TRUE,"Krycí list"}</definedName>
    <definedName name="kunji" localSheetId="16" hidden="1">{#N/A,#N/A,TRUE,"Krycí list"}</definedName>
    <definedName name="kunji" localSheetId="21" hidden="1">{#N/A,#N/A,TRUE,"Krycí list"}</definedName>
    <definedName name="kunji" localSheetId="18" hidden="1">{#N/A,#N/A,TRUE,"Krycí list"}</definedName>
    <definedName name="kunji" localSheetId="19" hidden="1">{#N/A,#N/A,TRUE,"Krycí list"}</definedName>
    <definedName name="kunji" localSheetId="20" hidden="1">{#N/A,#N/A,TRUE,"Krycí list"}</definedName>
    <definedName name="kunji" localSheetId="22" hidden="1">{#N/A,#N/A,TRUE,"Krycí list"}</definedName>
    <definedName name="kunji" localSheetId="24" hidden="1">{#N/A,#N/A,TRUE,"Krycí list"}</definedName>
    <definedName name="kunji" localSheetId="28" hidden="1">{#N/A,#N/A,TRUE,"Krycí list"}</definedName>
    <definedName name="kunji" localSheetId="14" hidden="1">{#N/A,#N/A,TRUE,"Krycí list"}</definedName>
    <definedName name="kunji" hidden="1">{#N/A,#N/A,TRUE,"Krycí list"}</definedName>
    <definedName name="kutkuk" localSheetId="12" hidden="1">{"'Sheet1'!$L$16"}</definedName>
    <definedName name="kutkuk" localSheetId="11" hidden="1">{"'Sheet1'!$L$16"}</definedName>
    <definedName name="kutkuk" localSheetId="13" hidden="1">{"'Sheet1'!$L$16"}</definedName>
    <definedName name="kutkuk" localSheetId="16" hidden="1">{"'Sheet1'!$L$16"}</definedName>
    <definedName name="kutkuk" localSheetId="21" hidden="1">{"'Sheet1'!$L$16"}</definedName>
    <definedName name="kutkuk" localSheetId="18" hidden="1">{"'Sheet1'!$L$16"}</definedName>
    <definedName name="kutkuk" localSheetId="19" hidden="1">{"'Sheet1'!$L$16"}</definedName>
    <definedName name="kutkuk" localSheetId="20" hidden="1">{"'Sheet1'!$L$16"}</definedName>
    <definedName name="kutkuk" localSheetId="22" hidden="1">{"'Sheet1'!$L$16"}</definedName>
    <definedName name="kutkuk" localSheetId="24" hidden="1">{"'Sheet1'!$L$16"}</definedName>
    <definedName name="kutkuk" localSheetId="28" hidden="1">{"'Sheet1'!$L$16"}</definedName>
    <definedName name="kutkuk" localSheetId="14" hidden="1">{"'Sheet1'!$L$16"}</definedName>
    <definedName name="kutkuk" hidden="1">{"'Sheet1'!$L$16"}</definedName>
    <definedName name="kuy" localSheetId="12" hidden="1">{"'Sheet1'!$L$16"}</definedName>
    <definedName name="kuy" localSheetId="11" hidden="1">{"'Sheet1'!$L$16"}</definedName>
    <definedName name="kuy" localSheetId="13" hidden="1">{"'Sheet1'!$L$16"}</definedName>
    <definedName name="kuy" localSheetId="16" hidden="1">{"'Sheet1'!$L$16"}</definedName>
    <definedName name="kuy" localSheetId="21" hidden="1">{"'Sheet1'!$L$16"}</definedName>
    <definedName name="kuy" localSheetId="18" hidden="1">{"'Sheet1'!$L$16"}</definedName>
    <definedName name="kuy" localSheetId="19" hidden="1">{"'Sheet1'!$L$16"}</definedName>
    <definedName name="kuy" localSheetId="20" hidden="1">{"'Sheet1'!$L$16"}</definedName>
    <definedName name="kuy" localSheetId="22" hidden="1">{"'Sheet1'!$L$16"}</definedName>
    <definedName name="kuy" localSheetId="24" hidden="1">{"'Sheet1'!$L$16"}</definedName>
    <definedName name="kuy" localSheetId="28" hidden="1">{"'Sheet1'!$L$16"}</definedName>
    <definedName name="kuy" localSheetId="14" hidden="1">{"'Sheet1'!$L$16"}</definedName>
    <definedName name="kuy" hidden="1">{"'Sheet1'!$L$16"}</definedName>
    <definedName name="KUYGGDF" localSheetId="12" hidden="1">{#N/A,#N/A,FALSE,"표지목차"}</definedName>
    <definedName name="KUYGGDF" localSheetId="11" hidden="1">{#N/A,#N/A,FALSE,"표지목차"}</definedName>
    <definedName name="KUYGGDF" localSheetId="13" hidden="1">{#N/A,#N/A,FALSE,"표지목차"}</definedName>
    <definedName name="KUYGGDF" localSheetId="16" hidden="1">{#N/A,#N/A,FALSE,"표지목차"}</definedName>
    <definedName name="KUYGGDF" localSheetId="21" hidden="1">{#N/A,#N/A,FALSE,"표지목차"}</definedName>
    <definedName name="KUYGGDF" localSheetId="18" hidden="1">{#N/A,#N/A,FALSE,"표지목차"}</definedName>
    <definedName name="KUYGGDF" localSheetId="19" hidden="1">{#N/A,#N/A,FALSE,"표지목차"}</definedName>
    <definedName name="KUYGGDF" localSheetId="20" hidden="1">{#N/A,#N/A,FALSE,"표지목차"}</definedName>
    <definedName name="KUYGGDF" localSheetId="22" hidden="1">{#N/A,#N/A,FALSE,"표지목차"}</definedName>
    <definedName name="KUYGGDF" localSheetId="24" hidden="1">{#N/A,#N/A,FALSE,"표지목차"}</definedName>
    <definedName name="KUYGGDF" localSheetId="28" hidden="1">{#N/A,#N/A,FALSE,"표지목차"}</definedName>
    <definedName name="KUYGGDF" localSheetId="14" hidden="1">{#N/A,#N/A,FALSE,"표지목차"}</definedName>
    <definedName name="KUYGGDF" hidden="1">{#N/A,#N/A,FALSE,"표지목차"}</definedName>
    <definedName name="KVC">#REF!</definedName>
    <definedName name="kvl">1.166</definedName>
    <definedName name="kxbgjks" localSheetId="12" hidden="1">{"'Sheet1'!$L$16"}</definedName>
    <definedName name="kxbgjks" localSheetId="11" hidden="1">{"'Sheet1'!$L$16"}</definedName>
    <definedName name="kxbgjks" localSheetId="13" hidden="1">{"'Sheet1'!$L$16"}</definedName>
    <definedName name="kxbgjks" localSheetId="16" hidden="1">{"'Sheet1'!$L$16"}</definedName>
    <definedName name="kxbgjks" localSheetId="21" hidden="1">{"'Sheet1'!$L$16"}</definedName>
    <definedName name="kxbgjks" localSheetId="18" hidden="1">{"'Sheet1'!$L$16"}</definedName>
    <definedName name="kxbgjks" localSheetId="19" hidden="1">{"'Sheet1'!$L$16"}</definedName>
    <definedName name="kxbgjks" localSheetId="20" hidden="1">{"'Sheet1'!$L$16"}</definedName>
    <definedName name="kxbgjks" localSheetId="22" hidden="1">{"'Sheet1'!$L$16"}</definedName>
    <definedName name="kxbgjks" localSheetId="24" hidden="1">{"'Sheet1'!$L$16"}</definedName>
    <definedName name="kxbgjks" localSheetId="28" hidden="1">{"'Sheet1'!$L$16"}</definedName>
    <definedName name="kxbgjks" localSheetId="14" hidden="1">{"'Sheet1'!$L$16"}</definedName>
    <definedName name="kxbgjks" hidden="1">{"'Sheet1'!$L$16"}</definedName>
    <definedName name="KY0">#REF!</definedName>
    <definedName name="Kye" hidden="1">#REF!</definedName>
    <definedName name="kyhieu">#REF!</definedName>
    <definedName name="kyocera_project" hidden="1">#REF!</definedName>
    <definedName name="KYUKGH" localSheetId="12" hidden="1">{"'Sheet1'!$L$16"}</definedName>
    <definedName name="KYUKGH" localSheetId="11" hidden="1">{"'Sheet1'!$L$16"}</definedName>
    <definedName name="KYUKGH" localSheetId="13" hidden="1">{"'Sheet1'!$L$16"}</definedName>
    <definedName name="KYUKGH" localSheetId="16" hidden="1">{"'Sheet1'!$L$16"}</definedName>
    <definedName name="KYUKGH" localSheetId="21" hidden="1">{"'Sheet1'!$L$16"}</definedName>
    <definedName name="KYUKGH" localSheetId="18" hidden="1">{"'Sheet1'!$L$16"}</definedName>
    <definedName name="KYUKGH" localSheetId="19" hidden="1">{"'Sheet1'!$L$16"}</definedName>
    <definedName name="KYUKGH" localSheetId="20" hidden="1">{"'Sheet1'!$L$16"}</definedName>
    <definedName name="KYUKGH" localSheetId="22" hidden="1">{"'Sheet1'!$L$16"}</definedName>
    <definedName name="KYUKGH" localSheetId="24" hidden="1">{"'Sheet1'!$L$16"}</definedName>
    <definedName name="KYUKGH" localSheetId="28" hidden="1">{"'Sheet1'!$L$16"}</definedName>
    <definedName name="KYUKGH" localSheetId="14" hidden="1">{"'Sheet1'!$L$16"}</definedName>
    <definedName name="KYUKGH" hidden="1">{"'Sheet1'!$L$16"}</definedName>
    <definedName name="L">#REF!</definedName>
    <definedName name="l.w일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xls" localSheetId="12" hidden="1">{#N/A,#N/A,FALSE,"Marketing";#N/A,#N/A,FALSE,"Selling";#N/A,#N/A,FALSE,"Promotional";#N/A,#N/A,FALSE,"Advertising"}</definedName>
    <definedName name="l.xls" localSheetId="11" hidden="1">{#N/A,#N/A,FALSE,"Marketing";#N/A,#N/A,FALSE,"Selling";#N/A,#N/A,FALSE,"Promotional";#N/A,#N/A,FALSE,"Advertising"}</definedName>
    <definedName name="l.xls" localSheetId="13" hidden="1">{#N/A,#N/A,FALSE,"Marketing";#N/A,#N/A,FALSE,"Selling";#N/A,#N/A,FALSE,"Promotional";#N/A,#N/A,FALSE,"Advertising"}</definedName>
    <definedName name="l.xls" localSheetId="16" hidden="1">{#N/A,#N/A,FALSE,"Marketing";#N/A,#N/A,FALSE,"Selling";#N/A,#N/A,FALSE,"Promotional";#N/A,#N/A,FALSE,"Advertising"}</definedName>
    <definedName name="l.xls" localSheetId="21" hidden="1">{#N/A,#N/A,FALSE,"Marketing";#N/A,#N/A,FALSE,"Selling";#N/A,#N/A,FALSE,"Promotional";#N/A,#N/A,FALSE,"Advertising"}</definedName>
    <definedName name="l.xls" localSheetId="18" hidden="1">{#N/A,#N/A,FALSE,"Marketing";#N/A,#N/A,FALSE,"Selling";#N/A,#N/A,FALSE,"Promotional";#N/A,#N/A,FALSE,"Advertising"}</definedName>
    <definedName name="l.xls" localSheetId="19" hidden="1">{#N/A,#N/A,FALSE,"Marketing";#N/A,#N/A,FALSE,"Selling";#N/A,#N/A,FALSE,"Promotional";#N/A,#N/A,FALSE,"Advertising"}</definedName>
    <definedName name="l.xls" localSheetId="20" hidden="1">{#N/A,#N/A,FALSE,"Marketing";#N/A,#N/A,FALSE,"Selling";#N/A,#N/A,FALSE,"Promotional";#N/A,#N/A,FALSE,"Advertising"}</definedName>
    <definedName name="l.xls" localSheetId="22" hidden="1">{#N/A,#N/A,FALSE,"Marketing";#N/A,#N/A,FALSE,"Selling";#N/A,#N/A,FALSE,"Promotional";#N/A,#N/A,FALSE,"Advertising"}</definedName>
    <definedName name="l.xls" localSheetId="24" hidden="1">{#N/A,#N/A,FALSE,"Marketing";#N/A,#N/A,FALSE,"Selling";#N/A,#N/A,FALSE,"Promotional";#N/A,#N/A,FALSE,"Advertising"}</definedName>
    <definedName name="l.xls" localSheetId="28" hidden="1">{#N/A,#N/A,FALSE,"Marketing";#N/A,#N/A,FALSE,"Selling";#N/A,#N/A,FALSE,"Promotional";#N/A,#N/A,FALSE,"Advertising"}</definedName>
    <definedName name="l.xls" localSheetId="14" hidden="1">{#N/A,#N/A,FALSE,"Marketing";#N/A,#N/A,FALSE,"Selling";#N/A,#N/A,FALSE,"Promotional";#N/A,#N/A,FALSE,"Advertising"}</definedName>
    <definedName name="l.xls" hidden="1">{#N/A,#N/A,FALSE,"Marketing";#N/A,#N/A,FALSE,"Selling";#N/A,#N/A,FALSE,"Promotional";#N/A,#N/A,FALSE,"Advertising"}</definedName>
    <definedName name="L_mong">#REF!</definedName>
    <definedName name="L1LBeam">#REF!</definedName>
    <definedName name="L1Lco">#REF!</definedName>
    <definedName name="L63x6">5800</definedName>
    <definedName name="Lab">#REF!</definedName>
    <definedName name="labor">0.1</definedName>
    <definedName name="LAGI" hidden="1">#REF!</definedName>
    <definedName name="LAJ" localSheetId="12" hidden="1">{#N/A,#N/A,FALSE,"WBS 1.06";#N/A,#N/A,FALSE,"WBS 1.14";#N/A,#N/A,FALSE,"WBS 1.17";#N/A,#N/A,FALSE,"WBS 1.18"}</definedName>
    <definedName name="LAJ" localSheetId="11" hidden="1">{#N/A,#N/A,FALSE,"WBS 1.06";#N/A,#N/A,FALSE,"WBS 1.14";#N/A,#N/A,FALSE,"WBS 1.17";#N/A,#N/A,FALSE,"WBS 1.18"}</definedName>
    <definedName name="LAJ" localSheetId="13" hidden="1">{#N/A,#N/A,FALSE,"WBS 1.06";#N/A,#N/A,FALSE,"WBS 1.14";#N/A,#N/A,FALSE,"WBS 1.17";#N/A,#N/A,FALSE,"WBS 1.18"}</definedName>
    <definedName name="LAJ" localSheetId="16" hidden="1">{#N/A,#N/A,FALSE,"WBS 1.06";#N/A,#N/A,FALSE,"WBS 1.14";#N/A,#N/A,FALSE,"WBS 1.17";#N/A,#N/A,FALSE,"WBS 1.18"}</definedName>
    <definedName name="LAJ" localSheetId="21" hidden="1">{#N/A,#N/A,FALSE,"WBS 1.06";#N/A,#N/A,FALSE,"WBS 1.14";#N/A,#N/A,FALSE,"WBS 1.17";#N/A,#N/A,FALSE,"WBS 1.18"}</definedName>
    <definedName name="LAJ" localSheetId="18" hidden="1">{#N/A,#N/A,FALSE,"WBS 1.06";#N/A,#N/A,FALSE,"WBS 1.14";#N/A,#N/A,FALSE,"WBS 1.17";#N/A,#N/A,FALSE,"WBS 1.18"}</definedName>
    <definedName name="LAJ" localSheetId="19" hidden="1">{#N/A,#N/A,FALSE,"WBS 1.06";#N/A,#N/A,FALSE,"WBS 1.14";#N/A,#N/A,FALSE,"WBS 1.17";#N/A,#N/A,FALSE,"WBS 1.18"}</definedName>
    <definedName name="LAJ" localSheetId="20" hidden="1">{#N/A,#N/A,FALSE,"WBS 1.06";#N/A,#N/A,FALSE,"WBS 1.14";#N/A,#N/A,FALSE,"WBS 1.17";#N/A,#N/A,FALSE,"WBS 1.18"}</definedName>
    <definedName name="LAJ" localSheetId="22" hidden="1">{#N/A,#N/A,FALSE,"WBS 1.06";#N/A,#N/A,FALSE,"WBS 1.14";#N/A,#N/A,FALSE,"WBS 1.17";#N/A,#N/A,FALSE,"WBS 1.18"}</definedName>
    <definedName name="LAJ" localSheetId="24" hidden="1">{#N/A,#N/A,FALSE,"WBS 1.06";#N/A,#N/A,FALSE,"WBS 1.14";#N/A,#N/A,FALSE,"WBS 1.17";#N/A,#N/A,FALSE,"WBS 1.18"}</definedName>
    <definedName name="LAJ" localSheetId="28" hidden="1">{#N/A,#N/A,FALSE,"WBS 1.06";#N/A,#N/A,FALSE,"WBS 1.14";#N/A,#N/A,FALSE,"WBS 1.17";#N/A,#N/A,FALSE,"WBS 1.18"}</definedName>
    <definedName name="LAJ" localSheetId="14" hidden="1">{#N/A,#N/A,FALSE,"WBS 1.06";#N/A,#N/A,FALSE,"WBS 1.14";#N/A,#N/A,FALSE,"WBS 1.17";#N/A,#N/A,FALSE,"WBS 1.18"}</definedName>
    <definedName name="LAJ" hidden="1">{#N/A,#N/A,FALSE,"WBS 1.06";#N/A,#N/A,FALSE,"WBS 1.14";#N/A,#N/A,FALSE,"WBS 1.17";#N/A,#N/A,FALSE,"WBS 1.18"}</definedName>
    <definedName name="LAK"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12" hidden="1">{"'Sheet1'!$L$16"}</definedName>
    <definedName name="lam" localSheetId="11" hidden="1">{"'Sheet1'!$L$16"}</definedName>
    <definedName name="lam" localSheetId="13" hidden="1">{"'Sheet1'!$L$16"}</definedName>
    <definedName name="lam" localSheetId="16" hidden="1">{"'Sheet1'!$L$16"}</definedName>
    <definedName name="lam" localSheetId="21" hidden="1">{"'Sheet1'!$L$16"}</definedName>
    <definedName name="lam" localSheetId="18" hidden="1">{"'Sheet1'!$L$16"}</definedName>
    <definedName name="lam" localSheetId="19" hidden="1">{"'Sheet1'!$L$16"}</definedName>
    <definedName name="lam" localSheetId="20" hidden="1">{"'Sheet1'!$L$16"}</definedName>
    <definedName name="lam" localSheetId="22" hidden="1">{"'Sheet1'!$L$16"}</definedName>
    <definedName name="lam" localSheetId="24" hidden="1">{"'Sheet1'!$L$16"}</definedName>
    <definedName name="lam" localSheetId="28" hidden="1">{"'Sheet1'!$L$16"}</definedName>
    <definedName name="lam" localSheetId="14" hidden="1">{"'Sheet1'!$L$16"}</definedName>
    <definedName name="lam" hidden="1">{"'Sheet1'!$L$16"}</definedName>
    <definedName name="lama" hidden="1">#REF!</definedName>
    <definedName name="lan" localSheetId="12" hidden="1">{#N/A,#N/A,TRUE,"BT M200 da 10x20"}</definedName>
    <definedName name="lan" localSheetId="11" hidden="1">{#N/A,#N/A,TRUE,"BT M200 da 10x20"}</definedName>
    <definedName name="lan" localSheetId="13" hidden="1">{#N/A,#N/A,TRUE,"BT M200 da 10x20"}</definedName>
    <definedName name="lan" localSheetId="16" hidden="1">{#N/A,#N/A,TRUE,"BT M200 da 10x20"}</definedName>
    <definedName name="lan" localSheetId="21" hidden="1">{#N/A,#N/A,TRUE,"BT M200 da 10x20"}</definedName>
    <definedName name="lan" localSheetId="18" hidden="1">{#N/A,#N/A,TRUE,"BT M200 da 10x20"}</definedName>
    <definedName name="lan" localSheetId="19" hidden="1">{#N/A,#N/A,TRUE,"BT M200 da 10x20"}</definedName>
    <definedName name="lan" localSheetId="20" hidden="1">{#N/A,#N/A,TRUE,"BT M200 da 10x20"}</definedName>
    <definedName name="lan" localSheetId="22" hidden="1">{#N/A,#N/A,TRUE,"BT M200 da 10x20"}</definedName>
    <definedName name="lan" localSheetId="24" hidden="1">{#N/A,#N/A,TRUE,"BT M200 da 10x20"}</definedName>
    <definedName name="lan" localSheetId="28" hidden="1">{#N/A,#N/A,TRUE,"BT M200 da 10x20"}</definedName>
    <definedName name="lan" localSheetId="14" hidden="1">{#N/A,#N/A,TRUE,"BT M200 da 10x20"}</definedName>
    <definedName name="lan" hidden="1">{#N/A,#N/A,TRUE,"BT M200 da 10x20"}</definedName>
    <definedName name="Lan1" localSheetId="12" hidden="1">{"'Sheet1'!$L$16"}</definedName>
    <definedName name="Lan1" localSheetId="11" hidden="1">{"'Sheet1'!$L$16"}</definedName>
    <definedName name="Lan1" localSheetId="13" hidden="1">{"'Sheet1'!$L$16"}</definedName>
    <definedName name="Lan1" localSheetId="16" hidden="1">{"'Sheet1'!$L$16"}</definedName>
    <definedName name="Lan1" localSheetId="21" hidden="1">{"'Sheet1'!$L$16"}</definedName>
    <definedName name="Lan1" localSheetId="18" hidden="1">{"'Sheet1'!$L$16"}</definedName>
    <definedName name="Lan1" localSheetId="19" hidden="1">{"'Sheet1'!$L$16"}</definedName>
    <definedName name="Lan1" localSheetId="20" hidden="1">{"'Sheet1'!$L$16"}</definedName>
    <definedName name="Lan1" localSheetId="22" hidden="1">{"'Sheet1'!$L$16"}</definedName>
    <definedName name="Lan1" localSheetId="24" hidden="1">{"'Sheet1'!$L$16"}</definedName>
    <definedName name="Lan1" localSheetId="28" hidden="1">{"'Sheet1'!$L$16"}</definedName>
    <definedName name="Lan1" localSheetId="14" hidden="1">{"'Sheet1'!$L$16"}</definedName>
    <definedName name="Lan1" hidden="1">{"'Sheet1'!$L$16"}</definedName>
    <definedName name="Lan2" localSheetId="12" hidden="1">{"'Sheet1'!$L$16"}</definedName>
    <definedName name="Lan2" localSheetId="11" hidden="1">{"'Sheet1'!$L$16"}</definedName>
    <definedName name="Lan2" localSheetId="13" hidden="1">{"'Sheet1'!$L$16"}</definedName>
    <definedName name="Lan2" localSheetId="16" hidden="1">{"'Sheet1'!$L$16"}</definedName>
    <definedName name="Lan2" localSheetId="21" hidden="1">{"'Sheet1'!$L$16"}</definedName>
    <definedName name="Lan2" localSheetId="18" hidden="1">{"'Sheet1'!$L$16"}</definedName>
    <definedName name="Lan2" localSheetId="19" hidden="1">{"'Sheet1'!$L$16"}</definedName>
    <definedName name="Lan2" localSheetId="20" hidden="1">{"'Sheet1'!$L$16"}</definedName>
    <definedName name="Lan2" localSheetId="22" hidden="1">{"'Sheet1'!$L$16"}</definedName>
    <definedName name="Lan2" localSheetId="24" hidden="1">{"'Sheet1'!$L$16"}</definedName>
    <definedName name="Lan2" localSheetId="28" hidden="1">{"'Sheet1'!$L$16"}</definedName>
    <definedName name="Lan2" localSheetId="14" hidden="1">{"'Sheet1'!$L$16"}</definedName>
    <definedName name="Lan2" hidden="1">{"'Sheet1'!$L$16"}</definedName>
    <definedName name="LAN3" localSheetId="12" hidden="1">{"'Sheet1'!$L$16"}</definedName>
    <definedName name="LAN3" localSheetId="11" hidden="1">{"'Sheet1'!$L$16"}</definedName>
    <definedName name="LAN3" localSheetId="13" hidden="1">{"'Sheet1'!$L$16"}</definedName>
    <definedName name="LAN3" localSheetId="16" hidden="1">{"'Sheet1'!$L$16"}</definedName>
    <definedName name="LAN3" localSheetId="21" hidden="1">{"'Sheet1'!$L$16"}</definedName>
    <definedName name="LAN3" localSheetId="18" hidden="1">{"'Sheet1'!$L$16"}</definedName>
    <definedName name="LAN3" localSheetId="19" hidden="1">{"'Sheet1'!$L$16"}</definedName>
    <definedName name="LAN3" localSheetId="20" hidden="1">{"'Sheet1'!$L$16"}</definedName>
    <definedName name="LAN3" localSheetId="22" hidden="1">{"'Sheet1'!$L$16"}</definedName>
    <definedName name="LAN3" localSheetId="24" hidden="1">{"'Sheet1'!$L$16"}</definedName>
    <definedName name="LAN3" localSheetId="28" hidden="1">{"'Sheet1'!$L$16"}</definedName>
    <definedName name="LAN3" localSheetId="14" hidden="1">{"'Sheet1'!$L$16"}</definedName>
    <definedName name="LAN3" hidden="1">{"'Sheet1'!$L$16"}</definedName>
    <definedName name="langson" localSheetId="12" hidden="1">{"'Sheet1'!$L$16"}</definedName>
    <definedName name="langson" localSheetId="11" hidden="1">{"'Sheet1'!$L$16"}</definedName>
    <definedName name="langson" localSheetId="13" hidden="1">{"'Sheet1'!$L$16"}</definedName>
    <definedName name="langson" localSheetId="16" hidden="1">{"'Sheet1'!$L$16"}</definedName>
    <definedName name="langson" localSheetId="21" hidden="1">{"'Sheet1'!$L$16"}</definedName>
    <definedName name="langson" localSheetId="18" hidden="1">{"'Sheet1'!$L$16"}</definedName>
    <definedName name="langson" localSheetId="19" hidden="1">{"'Sheet1'!$L$16"}</definedName>
    <definedName name="langson" localSheetId="20" hidden="1">{"'Sheet1'!$L$16"}</definedName>
    <definedName name="langson" localSheetId="22" hidden="1">{"'Sheet1'!$L$16"}</definedName>
    <definedName name="langson" localSheetId="24" hidden="1">{"'Sheet1'!$L$16"}</definedName>
    <definedName name="langson" localSheetId="28" hidden="1">{"'Sheet1'!$L$16"}</definedName>
    <definedName name="langson" localSheetId="14" hidden="1">{"'Sheet1'!$L$16"}</definedName>
    <definedName name="langson" hidden="1">{"'Sheet1'!$L$16"}</definedName>
    <definedName name="lanhnhanhEH">#REF!</definedName>
    <definedName name="lanhto">#REF!</definedName>
    <definedName name="LAP.A">#REF!</definedName>
    <definedName name="lap11m7">#REF!</definedName>
    <definedName name="lapa">#REF!</definedName>
    <definedName name="lapb">#REF!</definedName>
    <definedName name="lapc">#REF!</definedName>
    <definedName name="lapmoi8430" localSheetId="12" hidden="1">{"'Sheet1'!$L$16"}</definedName>
    <definedName name="lapmoi8430" localSheetId="11" hidden="1">{"'Sheet1'!$L$16"}</definedName>
    <definedName name="lapmoi8430" localSheetId="13" hidden="1">{"'Sheet1'!$L$16"}</definedName>
    <definedName name="lapmoi8430" localSheetId="16" hidden="1">{"'Sheet1'!$L$16"}</definedName>
    <definedName name="lapmoi8430" localSheetId="21" hidden="1">{"'Sheet1'!$L$16"}</definedName>
    <definedName name="lapmoi8430" localSheetId="18" hidden="1">{"'Sheet1'!$L$16"}</definedName>
    <definedName name="lapmoi8430" localSheetId="19" hidden="1">{"'Sheet1'!$L$16"}</definedName>
    <definedName name="lapmoi8430" localSheetId="20" hidden="1">{"'Sheet1'!$L$16"}</definedName>
    <definedName name="lapmoi8430" localSheetId="22" hidden="1">{"'Sheet1'!$L$16"}</definedName>
    <definedName name="lapmoi8430" localSheetId="24" hidden="1">{"'Sheet1'!$L$16"}</definedName>
    <definedName name="lapmoi8430" localSheetId="28" hidden="1">{"'Sheet1'!$L$16"}</definedName>
    <definedName name="lapmoi8430" localSheetId="14" hidden="1">{"'Sheet1'!$L$16"}</definedName>
    <definedName name="lapmoi8430" hidden="1">{"'Sheet1'!$L$16"}</definedName>
    <definedName name="lapsan">#REF!</definedName>
    <definedName name="Last_Row">#N/A</definedName>
    <definedName name="latxay" localSheetId="12" hidden="1">{"'Sheet1'!$L$16"}</definedName>
    <definedName name="latxay" localSheetId="11" hidden="1">{"'Sheet1'!$L$16"}</definedName>
    <definedName name="latxay" localSheetId="13" hidden="1">{"'Sheet1'!$L$16"}</definedName>
    <definedName name="latxay" localSheetId="16" hidden="1">{"'Sheet1'!$L$16"}</definedName>
    <definedName name="latxay" localSheetId="21" hidden="1">{"'Sheet1'!$L$16"}</definedName>
    <definedName name="latxay" localSheetId="18" hidden="1">{"'Sheet1'!$L$16"}</definedName>
    <definedName name="latxay" localSheetId="19" hidden="1">{"'Sheet1'!$L$16"}</definedName>
    <definedName name="latxay" localSheetId="20" hidden="1">{"'Sheet1'!$L$16"}</definedName>
    <definedName name="latxay" localSheetId="22" hidden="1">{"'Sheet1'!$L$16"}</definedName>
    <definedName name="latxay" localSheetId="24" hidden="1">{"'Sheet1'!$L$16"}</definedName>
    <definedName name="latxay" localSheetId="28" hidden="1">{"'Sheet1'!$L$16"}</definedName>
    <definedName name="latxay" localSheetId="14" hidden="1">{"'Sheet1'!$L$16"}</definedName>
    <definedName name="latxay" hidden="1">{"'Sheet1'!$L$16"}</definedName>
    <definedName name="lbcnckt">#REF!</definedName>
    <definedName name="lbit">5%</definedName>
    <definedName name="LBS_22">107800000</definedName>
    <definedName name="LC" localSheetId="12" hidden="1">{"'Sheet1'!$L$16"}</definedName>
    <definedName name="LC" localSheetId="11" hidden="1">{"'Sheet1'!$L$16"}</definedName>
    <definedName name="LC" localSheetId="13" hidden="1">{"'Sheet1'!$L$16"}</definedName>
    <definedName name="LC" localSheetId="16" hidden="1">{"'Sheet1'!$L$16"}</definedName>
    <definedName name="LC" localSheetId="21" hidden="1">{"'Sheet1'!$L$16"}</definedName>
    <definedName name="LC" localSheetId="18" hidden="1">{"'Sheet1'!$L$16"}</definedName>
    <definedName name="LC" localSheetId="19" hidden="1">{"'Sheet1'!$L$16"}</definedName>
    <definedName name="LC" localSheetId="20" hidden="1">{"'Sheet1'!$L$16"}</definedName>
    <definedName name="LC" localSheetId="22" hidden="1">{"'Sheet1'!$L$16"}</definedName>
    <definedName name="LC" localSheetId="24" hidden="1">{"'Sheet1'!$L$16"}</definedName>
    <definedName name="LC" localSheetId="28" hidden="1">{"'Sheet1'!$L$16"}</definedName>
    <definedName name="LC" localSheetId="14" hidden="1">{"'Sheet1'!$L$16"}</definedName>
    <definedName name="LC" hidden="1">{"'Sheet1'!$L$16"}</definedName>
    <definedName name="LC1D09">#REF!</definedName>
    <definedName name="LC1D18">#REF!</definedName>
    <definedName name="LC5_total" hidden="1">#REF!</definedName>
    <definedName name="LC6_total" hidden="1">#REF!</definedName>
    <definedName name="Lcay">11700</definedName>
    <definedName name="LCTT1" localSheetId="12" hidden="1">{"'Sheet1'!$L$16"}</definedName>
    <definedName name="LCTT1" localSheetId="11" hidden="1">{"'Sheet1'!$L$16"}</definedName>
    <definedName name="LCTT1" localSheetId="13" hidden="1">{"'Sheet1'!$L$16"}</definedName>
    <definedName name="LCTT1" localSheetId="16" hidden="1">{"'Sheet1'!$L$16"}</definedName>
    <definedName name="LCTT1" localSheetId="21" hidden="1">{"'Sheet1'!$L$16"}</definedName>
    <definedName name="LCTT1" localSheetId="18" hidden="1">{"'Sheet1'!$L$16"}</definedName>
    <definedName name="LCTT1" localSheetId="19" hidden="1">{"'Sheet1'!$L$16"}</definedName>
    <definedName name="LCTT1" localSheetId="20" hidden="1">{"'Sheet1'!$L$16"}</definedName>
    <definedName name="LCTT1" localSheetId="22" hidden="1">{"'Sheet1'!$L$16"}</definedName>
    <definedName name="LCTT1" localSheetId="24" hidden="1">{"'Sheet1'!$L$16"}</definedName>
    <definedName name="LCTT1" localSheetId="28" hidden="1">{"'Sheet1'!$L$16"}</definedName>
    <definedName name="LCTT1" localSheetId="14" hidden="1">{"'Sheet1'!$L$16"}</definedName>
    <definedName name="LCTT1" hidden="1">{"'Sheet1'!$L$16"}</definedName>
    <definedName name="LC산출" localSheetId="12" hidden="1">{#N/A,#N/A,FALSE,"사업총괄";#N/A,#N/A,FALSE,"장비사업";#N/A,#N/A,FALSE,"철구사업";#N/A,#N/A,FALSE,"준설사업"}</definedName>
    <definedName name="LC산출" localSheetId="11" hidden="1">{#N/A,#N/A,FALSE,"사업총괄";#N/A,#N/A,FALSE,"장비사업";#N/A,#N/A,FALSE,"철구사업";#N/A,#N/A,FALSE,"준설사업"}</definedName>
    <definedName name="LC산출" localSheetId="13" hidden="1">{#N/A,#N/A,FALSE,"사업총괄";#N/A,#N/A,FALSE,"장비사업";#N/A,#N/A,FALSE,"철구사업";#N/A,#N/A,FALSE,"준설사업"}</definedName>
    <definedName name="LC산출" localSheetId="16" hidden="1">{#N/A,#N/A,FALSE,"사업총괄";#N/A,#N/A,FALSE,"장비사업";#N/A,#N/A,FALSE,"철구사업";#N/A,#N/A,FALSE,"준설사업"}</definedName>
    <definedName name="LC산출" localSheetId="21" hidden="1">{#N/A,#N/A,FALSE,"사업총괄";#N/A,#N/A,FALSE,"장비사업";#N/A,#N/A,FALSE,"철구사업";#N/A,#N/A,FALSE,"준설사업"}</definedName>
    <definedName name="LC산출" localSheetId="18" hidden="1">{#N/A,#N/A,FALSE,"사업총괄";#N/A,#N/A,FALSE,"장비사업";#N/A,#N/A,FALSE,"철구사업";#N/A,#N/A,FALSE,"준설사업"}</definedName>
    <definedName name="LC산출" localSheetId="19" hidden="1">{#N/A,#N/A,FALSE,"사업총괄";#N/A,#N/A,FALSE,"장비사업";#N/A,#N/A,FALSE,"철구사업";#N/A,#N/A,FALSE,"준설사업"}</definedName>
    <definedName name="LC산출" localSheetId="20" hidden="1">{#N/A,#N/A,FALSE,"사업총괄";#N/A,#N/A,FALSE,"장비사업";#N/A,#N/A,FALSE,"철구사업";#N/A,#N/A,FALSE,"준설사업"}</definedName>
    <definedName name="LC산출" localSheetId="22" hidden="1">{#N/A,#N/A,FALSE,"사업총괄";#N/A,#N/A,FALSE,"장비사업";#N/A,#N/A,FALSE,"철구사업";#N/A,#N/A,FALSE,"준설사업"}</definedName>
    <definedName name="LC산출" localSheetId="24" hidden="1">{#N/A,#N/A,FALSE,"사업총괄";#N/A,#N/A,FALSE,"장비사업";#N/A,#N/A,FALSE,"철구사업";#N/A,#N/A,FALSE,"준설사업"}</definedName>
    <definedName name="LC산출" localSheetId="28" hidden="1">{#N/A,#N/A,FALSE,"사업총괄";#N/A,#N/A,FALSE,"장비사업";#N/A,#N/A,FALSE,"철구사업";#N/A,#N/A,FALSE,"준설사업"}</definedName>
    <definedName name="LC산출" localSheetId="14" hidden="1">{#N/A,#N/A,FALSE,"사업총괄";#N/A,#N/A,FALSE,"장비사업";#N/A,#N/A,FALSE,"철구사업";#N/A,#N/A,FALSE,"준설사업"}</definedName>
    <definedName name="LC산출" hidden="1">{#N/A,#N/A,FALSE,"사업총괄";#N/A,#N/A,FALSE,"장비사업";#N/A,#N/A,FALSE,"철구사업";#N/A,#N/A,FALSE,"준설사업"}</definedName>
    <definedName name="LDF" localSheetId="12" hidden="1">{#N/A,#N/A,FALSE,"WBS 1.06";#N/A,#N/A,FALSE,"WBS 1.14";#N/A,#N/A,FALSE,"WBS 1.17";#N/A,#N/A,FALSE,"WBS 1.18"}</definedName>
    <definedName name="LDF" localSheetId="11" hidden="1">{#N/A,#N/A,FALSE,"WBS 1.06";#N/A,#N/A,FALSE,"WBS 1.14";#N/A,#N/A,FALSE,"WBS 1.17";#N/A,#N/A,FALSE,"WBS 1.18"}</definedName>
    <definedName name="LDF" localSheetId="13" hidden="1">{#N/A,#N/A,FALSE,"WBS 1.06";#N/A,#N/A,FALSE,"WBS 1.14";#N/A,#N/A,FALSE,"WBS 1.17";#N/A,#N/A,FALSE,"WBS 1.18"}</definedName>
    <definedName name="LDF" localSheetId="16" hidden="1">{#N/A,#N/A,FALSE,"WBS 1.06";#N/A,#N/A,FALSE,"WBS 1.14";#N/A,#N/A,FALSE,"WBS 1.17";#N/A,#N/A,FALSE,"WBS 1.18"}</definedName>
    <definedName name="LDF" localSheetId="21" hidden="1">{#N/A,#N/A,FALSE,"WBS 1.06";#N/A,#N/A,FALSE,"WBS 1.14";#N/A,#N/A,FALSE,"WBS 1.17";#N/A,#N/A,FALSE,"WBS 1.18"}</definedName>
    <definedName name="LDF" localSheetId="18" hidden="1">{#N/A,#N/A,FALSE,"WBS 1.06";#N/A,#N/A,FALSE,"WBS 1.14";#N/A,#N/A,FALSE,"WBS 1.17";#N/A,#N/A,FALSE,"WBS 1.18"}</definedName>
    <definedName name="LDF" localSheetId="19" hidden="1">{#N/A,#N/A,FALSE,"WBS 1.06";#N/A,#N/A,FALSE,"WBS 1.14";#N/A,#N/A,FALSE,"WBS 1.17";#N/A,#N/A,FALSE,"WBS 1.18"}</definedName>
    <definedName name="LDF" localSheetId="20" hidden="1">{#N/A,#N/A,FALSE,"WBS 1.06";#N/A,#N/A,FALSE,"WBS 1.14";#N/A,#N/A,FALSE,"WBS 1.17";#N/A,#N/A,FALSE,"WBS 1.18"}</definedName>
    <definedName name="LDF" localSheetId="22" hidden="1">{#N/A,#N/A,FALSE,"WBS 1.06";#N/A,#N/A,FALSE,"WBS 1.14";#N/A,#N/A,FALSE,"WBS 1.17";#N/A,#N/A,FALSE,"WBS 1.18"}</definedName>
    <definedName name="LDF" localSheetId="24" hidden="1">{#N/A,#N/A,FALSE,"WBS 1.06";#N/A,#N/A,FALSE,"WBS 1.14";#N/A,#N/A,FALSE,"WBS 1.17";#N/A,#N/A,FALSE,"WBS 1.18"}</definedName>
    <definedName name="LDF" localSheetId="28" hidden="1">{#N/A,#N/A,FALSE,"WBS 1.06";#N/A,#N/A,FALSE,"WBS 1.14";#N/A,#N/A,FALSE,"WBS 1.17";#N/A,#N/A,FALSE,"WBS 1.18"}</definedName>
    <definedName name="LDF" localSheetId="14" hidden="1">{#N/A,#N/A,FALSE,"WBS 1.06";#N/A,#N/A,FALSE,"WBS 1.14";#N/A,#N/A,FALSE,"WBS 1.17";#N/A,#N/A,FALSE,"WBS 1.18"}</definedName>
    <definedName name="LDF" hidden="1">{#N/A,#N/A,FALSE,"WBS 1.06";#N/A,#N/A,FALSE,"WBS 1.14";#N/A,#N/A,FALSE,"WBS 1.17";#N/A,#N/A,FALSE,"WBS 1.18"}</definedName>
    <definedName name="ldp" localSheetId="12" hidden="1">{#N/A,#N/A,FALSE,"WBS 1.06";#N/A,#N/A,FALSE,"WBS 1.14";#N/A,#N/A,FALSE,"WBS 1.17";#N/A,#N/A,FALSE,"WBS 1.18"}</definedName>
    <definedName name="ldp" localSheetId="11" hidden="1">{#N/A,#N/A,FALSE,"WBS 1.06";#N/A,#N/A,FALSE,"WBS 1.14";#N/A,#N/A,FALSE,"WBS 1.17";#N/A,#N/A,FALSE,"WBS 1.18"}</definedName>
    <definedName name="ldp" localSheetId="13" hidden="1">{#N/A,#N/A,FALSE,"WBS 1.06";#N/A,#N/A,FALSE,"WBS 1.14";#N/A,#N/A,FALSE,"WBS 1.17";#N/A,#N/A,FALSE,"WBS 1.18"}</definedName>
    <definedName name="ldp" localSheetId="16" hidden="1">{#N/A,#N/A,FALSE,"WBS 1.06";#N/A,#N/A,FALSE,"WBS 1.14";#N/A,#N/A,FALSE,"WBS 1.17";#N/A,#N/A,FALSE,"WBS 1.18"}</definedName>
    <definedName name="ldp" localSheetId="21" hidden="1">{#N/A,#N/A,FALSE,"WBS 1.06";#N/A,#N/A,FALSE,"WBS 1.14";#N/A,#N/A,FALSE,"WBS 1.17";#N/A,#N/A,FALSE,"WBS 1.18"}</definedName>
    <definedName name="ldp" localSheetId="18" hidden="1">{#N/A,#N/A,FALSE,"WBS 1.06";#N/A,#N/A,FALSE,"WBS 1.14";#N/A,#N/A,FALSE,"WBS 1.17";#N/A,#N/A,FALSE,"WBS 1.18"}</definedName>
    <definedName name="ldp" localSheetId="19" hidden="1">{#N/A,#N/A,FALSE,"WBS 1.06";#N/A,#N/A,FALSE,"WBS 1.14";#N/A,#N/A,FALSE,"WBS 1.17";#N/A,#N/A,FALSE,"WBS 1.18"}</definedName>
    <definedName name="ldp" localSheetId="20" hidden="1">{#N/A,#N/A,FALSE,"WBS 1.06";#N/A,#N/A,FALSE,"WBS 1.14";#N/A,#N/A,FALSE,"WBS 1.17";#N/A,#N/A,FALSE,"WBS 1.18"}</definedName>
    <definedName name="ldp" localSheetId="22" hidden="1">{#N/A,#N/A,FALSE,"WBS 1.06";#N/A,#N/A,FALSE,"WBS 1.14";#N/A,#N/A,FALSE,"WBS 1.17";#N/A,#N/A,FALSE,"WBS 1.18"}</definedName>
    <definedName name="ldp" localSheetId="24" hidden="1">{#N/A,#N/A,FALSE,"WBS 1.06";#N/A,#N/A,FALSE,"WBS 1.14";#N/A,#N/A,FALSE,"WBS 1.17";#N/A,#N/A,FALSE,"WBS 1.18"}</definedName>
    <definedName name="ldp" localSheetId="28" hidden="1">{#N/A,#N/A,FALSE,"WBS 1.06";#N/A,#N/A,FALSE,"WBS 1.14";#N/A,#N/A,FALSE,"WBS 1.17";#N/A,#N/A,FALSE,"WBS 1.18"}</definedName>
    <definedName name="ldp" localSheetId="14" hidden="1">{#N/A,#N/A,FALSE,"WBS 1.06";#N/A,#N/A,FALSE,"WBS 1.14";#N/A,#N/A,FALSE,"WBS 1.17";#N/A,#N/A,FALSE,"WBS 1.18"}</definedName>
    <definedName name="ldp" hidden="1">{#N/A,#N/A,FALSE,"WBS 1.06";#N/A,#N/A,FALSE,"WBS 1.14";#N/A,#N/A,FALSE,"WBS 1.17";#N/A,#N/A,FALSE,"WBS 1.18"}</definedName>
    <definedName name="LDTB" localSheetId="12" hidden="1">{"'Sheet1'!$L$16"}</definedName>
    <definedName name="LDTB" localSheetId="11" hidden="1">{"'Sheet1'!$L$16"}</definedName>
    <definedName name="LDTB" localSheetId="13" hidden="1">{"'Sheet1'!$L$16"}</definedName>
    <definedName name="LDTB" localSheetId="16" hidden="1">{"'Sheet1'!$L$16"}</definedName>
    <definedName name="LDTB" localSheetId="21" hidden="1">{"'Sheet1'!$L$16"}</definedName>
    <definedName name="LDTB" localSheetId="18" hidden="1">{"'Sheet1'!$L$16"}</definedName>
    <definedName name="LDTB" localSheetId="19" hidden="1">{"'Sheet1'!$L$16"}</definedName>
    <definedName name="LDTB" localSheetId="20" hidden="1">{"'Sheet1'!$L$16"}</definedName>
    <definedName name="LDTB" localSheetId="22" hidden="1">{"'Sheet1'!$L$16"}</definedName>
    <definedName name="LDTB" localSheetId="24" hidden="1">{"'Sheet1'!$L$16"}</definedName>
    <definedName name="LDTB" localSheetId="28" hidden="1">{"'Sheet1'!$L$16"}</definedName>
    <definedName name="LDTB" localSheetId="14" hidden="1">{"'Sheet1'!$L$16"}</definedName>
    <definedName name="LDTB" hidden="1">{"'Sheet1'!$L$16"}</definedName>
    <definedName name="le" localSheetId="12" hidden="1">{"'Sheet1'!$L$16"}</definedName>
    <definedName name="le" localSheetId="11" hidden="1">{"'Sheet1'!$L$16"}</definedName>
    <definedName name="le" localSheetId="13" hidden="1">{"'Sheet1'!$L$16"}</definedName>
    <definedName name="le" localSheetId="16" hidden="1">{"'Sheet1'!$L$16"}</definedName>
    <definedName name="le" localSheetId="21" hidden="1">{"'Sheet1'!$L$16"}</definedName>
    <definedName name="le" localSheetId="18" hidden="1">{"'Sheet1'!$L$16"}</definedName>
    <definedName name="le" localSheetId="19" hidden="1">{"'Sheet1'!$L$16"}</definedName>
    <definedName name="le" localSheetId="20" hidden="1">{"'Sheet1'!$L$16"}</definedName>
    <definedName name="le" localSheetId="22" hidden="1">{"'Sheet1'!$L$16"}</definedName>
    <definedName name="le" localSheetId="24" hidden="1">{"'Sheet1'!$L$16"}</definedName>
    <definedName name="le" localSheetId="28" hidden="1">{"'Sheet1'!$L$16"}</definedName>
    <definedName name="le" localSheetId="14" hidden="1">{"'Sheet1'!$L$16"}</definedName>
    <definedName name="le" hidden="1">{"'Sheet1'!$L$16"}</definedName>
    <definedName name="leave">#REF!</definedName>
    <definedName name="ledger" localSheetId="12" hidden="1">{"'Break down'!$A$4"}</definedName>
    <definedName name="ledger" localSheetId="11" hidden="1">{"'Break down'!$A$4"}</definedName>
    <definedName name="ledger" localSheetId="13" hidden="1">{"'Break down'!$A$4"}</definedName>
    <definedName name="ledger" localSheetId="16" hidden="1">{"'Break down'!$A$4"}</definedName>
    <definedName name="ledger" localSheetId="21" hidden="1">{"'Break down'!$A$4"}</definedName>
    <definedName name="ledger" localSheetId="18" hidden="1">{"'Break down'!$A$4"}</definedName>
    <definedName name="ledger" localSheetId="19" hidden="1">{"'Break down'!$A$4"}</definedName>
    <definedName name="ledger" localSheetId="20" hidden="1">{"'Break down'!$A$4"}</definedName>
    <definedName name="ledger" localSheetId="22" hidden="1">{"'Break down'!$A$4"}</definedName>
    <definedName name="ledger" localSheetId="24" hidden="1">{"'Break down'!$A$4"}</definedName>
    <definedName name="ledger" localSheetId="28" hidden="1">{"'Break down'!$A$4"}</definedName>
    <definedName name="ledger" localSheetId="14" hidden="1">{"'Break down'!$A$4"}</definedName>
    <definedName name="ledger" hidden="1">{"'Break down'!$A$4"}</definedName>
    <definedName name="lee" localSheetId="12" hidden="1">{"'Sheet1'!$L$16"}</definedName>
    <definedName name="lee" localSheetId="11" hidden="1">{"'Sheet1'!$L$16"}</definedName>
    <definedName name="lee" localSheetId="13" hidden="1">{"'Sheet1'!$L$16"}</definedName>
    <definedName name="lee" localSheetId="16" hidden="1">{"'Sheet1'!$L$16"}</definedName>
    <definedName name="lee" localSheetId="21" hidden="1">{"'Sheet1'!$L$16"}</definedName>
    <definedName name="lee" localSheetId="18" hidden="1">{"'Sheet1'!$L$16"}</definedName>
    <definedName name="lee" localSheetId="19" hidden="1">{"'Sheet1'!$L$16"}</definedName>
    <definedName name="lee" localSheetId="20" hidden="1">{"'Sheet1'!$L$16"}</definedName>
    <definedName name="lee" localSheetId="22" hidden="1">{"'Sheet1'!$L$16"}</definedName>
    <definedName name="lee" localSheetId="24" hidden="1">{"'Sheet1'!$L$16"}</definedName>
    <definedName name="lee" localSheetId="28" hidden="1">{"'Sheet1'!$L$16"}</definedName>
    <definedName name="lee" localSheetId="14" hidden="1">{"'Sheet1'!$L$16"}</definedName>
    <definedName name="lee" hidden="1">{"'Sheet1'!$L$16"}</definedName>
    <definedName name="LEEEE"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evel1" localSheetId="12" hidden="1">{"'장비'!$A$3:$M$12"}</definedName>
    <definedName name="level1" localSheetId="11" hidden="1">{"'장비'!$A$3:$M$12"}</definedName>
    <definedName name="level1" localSheetId="13" hidden="1">{"'장비'!$A$3:$M$12"}</definedName>
    <definedName name="level1" localSheetId="16" hidden="1">{"'장비'!$A$3:$M$12"}</definedName>
    <definedName name="level1" localSheetId="21" hidden="1">{"'장비'!$A$3:$M$12"}</definedName>
    <definedName name="level1" localSheetId="18" hidden="1">{"'장비'!$A$3:$M$12"}</definedName>
    <definedName name="level1" localSheetId="19" hidden="1">{"'장비'!$A$3:$M$12"}</definedName>
    <definedName name="level1" localSheetId="20" hidden="1">{"'장비'!$A$3:$M$12"}</definedName>
    <definedName name="level1" localSheetId="22" hidden="1">{"'장비'!$A$3:$M$12"}</definedName>
    <definedName name="level1" localSheetId="24" hidden="1">{"'장비'!$A$3:$M$12"}</definedName>
    <definedName name="level1" localSheetId="28" hidden="1">{"'장비'!$A$3:$M$12"}</definedName>
    <definedName name="level1" localSheetId="14" hidden="1">{"'장비'!$A$3:$M$12"}</definedName>
    <definedName name="level1" hidden="1">{"'장비'!$A$3:$M$12"}</definedName>
    <definedName name="LFKFJFO" localSheetId="12" hidden="1">{#N/A,#N/A,FALSE,"CCTV"}</definedName>
    <definedName name="LFKFJFO" localSheetId="11" hidden="1">{#N/A,#N/A,FALSE,"CCTV"}</definedName>
    <definedName name="LFKFJFO" localSheetId="13" hidden="1">{#N/A,#N/A,FALSE,"CCTV"}</definedName>
    <definedName name="LFKFJFO" localSheetId="16" hidden="1">{#N/A,#N/A,FALSE,"CCTV"}</definedName>
    <definedName name="LFKFJFO" localSheetId="21" hidden="1">{#N/A,#N/A,FALSE,"CCTV"}</definedName>
    <definedName name="LFKFJFO" localSheetId="18" hidden="1">{#N/A,#N/A,FALSE,"CCTV"}</definedName>
    <definedName name="LFKFJFO" localSheetId="19" hidden="1">{#N/A,#N/A,FALSE,"CCTV"}</definedName>
    <definedName name="LFKFJFO" localSheetId="20" hidden="1">{#N/A,#N/A,FALSE,"CCTV"}</definedName>
    <definedName name="LFKFJFO" localSheetId="22" hidden="1">{#N/A,#N/A,FALSE,"CCTV"}</definedName>
    <definedName name="LFKFJFO" localSheetId="24" hidden="1">{#N/A,#N/A,FALSE,"CCTV"}</definedName>
    <definedName name="LFKFJFO" localSheetId="28" hidden="1">{#N/A,#N/A,FALSE,"CCTV"}</definedName>
    <definedName name="LFKFJFO" localSheetId="14" hidden="1">{#N/A,#N/A,FALSE,"CCTV"}</definedName>
    <definedName name="LFKFJFO" hidden="1">{#N/A,#N/A,FALSE,"CCTV"}</definedName>
    <definedName name="lflfflss" hidden="1">#REF!</definedName>
    <definedName name="lg" localSheetId="12" hidden="1">{"M7_1Print",#N/A,TRUE,"M7_1";"M7_2Print",#N/A,TRUE,"M7_2"}</definedName>
    <definedName name="lg" localSheetId="11" hidden="1">{"M7_1Print",#N/A,TRUE,"M7_1";"M7_2Print",#N/A,TRUE,"M7_2"}</definedName>
    <definedName name="lg" localSheetId="13" hidden="1">{"M7_1Print",#N/A,TRUE,"M7_1";"M7_2Print",#N/A,TRUE,"M7_2"}</definedName>
    <definedName name="lg" localSheetId="16" hidden="1">{"M7_1Print",#N/A,TRUE,"M7_1";"M7_2Print",#N/A,TRUE,"M7_2"}</definedName>
    <definedName name="lg" localSheetId="21" hidden="1">{"M7_1Print",#N/A,TRUE,"M7_1";"M7_2Print",#N/A,TRUE,"M7_2"}</definedName>
    <definedName name="lg" localSheetId="18" hidden="1">{"M7_1Print",#N/A,TRUE,"M7_1";"M7_2Print",#N/A,TRUE,"M7_2"}</definedName>
    <definedName name="lg" localSheetId="19" hidden="1">{"M7_1Print",#N/A,TRUE,"M7_1";"M7_2Print",#N/A,TRUE,"M7_2"}</definedName>
    <definedName name="lg" localSheetId="20" hidden="1">{"M7_1Print",#N/A,TRUE,"M7_1";"M7_2Print",#N/A,TRUE,"M7_2"}</definedName>
    <definedName name="lg" localSheetId="22" hidden="1">{"M7_1Print",#N/A,TRUE,"M7_1";"M7_2Print",#N/A,TRUE,"M7_2"}</definedName>
    <definedName name="lg" localSheetId="24" hidden="1">{"M7_1Print",#N/A,TRUE,"M7_1";"M7_2Print",#N/A,TRUE,"M7_2"}</definedName>
    <definedName name="lg" localSheetId="28" hidden="1">{"M7_1Print",#N/A,TRUE,"M7_1";"M7_2Print",#N/A,TRUE,"M7_2"}</definedName>
    <definedName name="lg" localSheetId="14" hidden="1">{"M7_1Print",#N/A,TRUE,"M7_1";"M7_2Print",#N/A,TRUE,"M7_2"}</definedName>
    <definedName name="lg" hidden="1">{"M7_1Print",#N/A,TRUE,"M7_1";"M7_2Print",#N/A,TRUE,"M7_2"}</definedName>
    <definedName name="lgala" localSheetId="12" hidden="1">{"'Sheet1'!$L$16"}</definedName>
    <definedName name="lgala" localSheetId="11" hidden="1">{"'Sheet1'!$L$16"}</definedName>
    <definedName name="lgala" localSheetId="13" hidden="1">{"'Sheet1'!$L$16"}</definedName>
    <definedName name="lgala" localSheetId="16" hidden="1">{"'Sheet1'!$L$16"}</definedName>
    <definedName name="lgala" localSheetId="21" hidden="1">{"'Sheet1'!$L$16"}</definedName>
    <definedName name="lgala" localSheetId="18" hidden="1">{"'Sheet1'!$L$16"}</definedName>
    <definedName name="lgala" localSheetId="19" hidden="1">{"'Sheet1'!$L$16"}</definedName>
    <definedName name="lgala" localSheetId="20" hidden="1">{"'Sheet1'!$L$16"}</definedName>
    <definedName name="lgala" localSheetId="22" hidden="1">{"'Sheet1'!$L$16"}</definedName>
    <definedName name="lgala" localSheetId="24" hidden="1">{"'Sheet1'!$L$16"}</definedName>
    <definedName name="lgala" localSheetId="28" hidden="1">{"'Sheet1'!$L$16"}</definedName>
    <definedName name="lgala" localSheetId="14" hidden="1">{"'Sheet1'!$L$16"}</definedName>
    <definedName name="lgala" hidden="1">{"'Sheet1'!$L$16"}</definedName>
    <definedName name="lgrg" localSheetId="12" hidden="1">{"'Sheet1'!$L$16"}</definedName>
    <definedName name="lgrg" localSheetId="11" hidden="1">{"'Sheet1'!$L$16"}</definedName>
    <definedName name="lgrg" localSheetId="13" hidden="1">{"'Sheet1'!$L$16"}</definedName>
    <definedName name="lgrg" localSheetId="16" hidden="1">{"'Sheet1'!$L$16"}</definedName>
    <definedName name="lgrg" localSheetId="21" hidden="1">{"'Sheet1'!$L$16"}</definedName>
    <definedName name="lgrg" localSheetId="18" hidden="1">{"'Sheet1'!$L$16"}</definedName>
    <definedName name="lgrg" localSheetId="19" hidden="1">{"'Sheet1'!$L$16"}</definedName>
    <definedName name="lgrg" localSheetId="20" hidden="1">{"'Sheet1'!$L$16"}</definedName>
    <definedName name="lgrg" localSheetId="22" hidden="1">{"'Sheet1'!$L$16"}</definedName>
    <definedName name="lgrg" localSheetId="24" hidden="1">{"'Sheet1'!$L$16"}</definedName>
    <definedName name="lgrg" localSheetId="28" hidden="1">{"'Sheet1'!$L$16"}</definedName>
    <definedName name="lgrg" localSheetId="14" hidden="1">{"'Sheet1'!$L$16"}</definedName>
    <definedName name="lgrg" hidden="1">{"'Sheet1'!$L$16"}</definedName>
    <definedName name="lhgllg" hidden="1">#REF!</definedName>
    <definedName name="lhhh" localSheetId="12" hidden="1">{#N/A,#N/A,FALSE,"Chi tiÆt"}</definedName>
    <definedName name="lhhh" localSheetId="11" hidden="1">{#N/A,#N/A,FALSE,"Chi tiÆt"}</definedName>
    <definedName name="lhhh" localSheetId="13" hidden="1">{#N/A,#N/A,FALSE,"Chi tiÆt"}</definedName>
    <definedName name="lhhh" localSheetId="16" hidden="1">{#N/A,#N/A,FALSE,"Chi tiÆt"}</definedName>
    <definedName name="lhhh" localSheetId="21" hidden="1">{#N/A,#N/A,FALSE,"Chi tiÆt"}</definedName>
    <definedName name="lhhh" localSheetId="18" hidden="1">{#N/A,#N/A,FALSE,"Chi tiÆt"}</definedName>
    <definedName name="lhhh" localSheetId="19" hidden="1">{#N/A,#N/A,FALSE,"Chi tiÆt"}</definedName>
    <definedName name="lhhh" localSheetId="20" hidden="1">{#N/A,#N/A,FALSE,"Chi tiÆt"}</definedName>
    <definedName name="lhhh" localSheetId="22" hidden="1">{#N/A,#N/A,FALSE,"Chi tiÆt"}</definedName>
    <definedName name="lhhh" localSheetId="24" hidden="1">{#N/A,#N/A,FALSE,"Chi tiÆt"}</definedName>
    <definedName name="lhhh" localSheetId="28" hidden="1">{#N/A,#N/A,FALSE,"Chi tiÆt"}</definedName>
    <definedName name="lhhh" localSheetId="14" hidden="1">{#N/A,#N/A,FALSE,"Chi tiÆt"}</definedName>
    <definedName name="lhhh" hidden="1">{#N/A,#N/A,FALSE,"Chi tiÆt"}</definedName>
    <definedName name="lhjlhl" hidden="1">#REF!</definedName>
    <definedName name="lhn" localSheetId="12" hidden="1">{#N/A,#N/A,FALSE,"CCTV"}</definedName>
    <definedName name="lhn" localSheetId="11" hidden="1">{#N/A,#N/A,FALSE,"CCTV"}</definedName>
    <definedName name="lhn" localSheetId="13" hidden="1">{#N/A,#N/A,FALSE,"CCTV"}</definedName>
    <definedName name="lhn" localSheetId="16" hidden="1">{#N/A,#N/A,FALSE,"CCTV"}</definedName>
    <definedName name="lhn" localSheetId="21" hidden="1">{#N/A,#N/A,FALSE,"CCTV"}</definedName>
    <definedName name="lhn" localSheetId="18" hidden="1">{#N/A,#N/A,FALSE,"CCTV"}</definedName>
    <definedName name="lhn" localSheetId="19" hidden="1">{#N/A,#N/A,FALSE,"CCTV"}</definedName>
    <definedName name="lhn" localSheetId="20" hidden="1">{#N/A,#N/A,FALSE,"CCTV"}</definedName>
    <definedName name="lhn" localSheetId="22" hidden="1">{#N/A,#N/A,FALSE,"CCTV"}</definedName>
    <definedName name="lhn" localSheetId="24" hidden="1">{#N/A,#N/A,FALSE,"CCTV"}</definedName>
    <definedName name="lhn" localSheetId="28" hidden="1">{#N/A,#N/A,FALSE,"CCTV"}</definedName>
    <definedName name="lhn" localSheetId="14" hidden="1">{#N/A,#N/A,FALSE,"CCTV"}</definedName>
    <definedName name="lhn" hidden="1">{#N/A,#N/A,FALSE,"CCTV"}</definedName>
    <definedName name="li" localSheetId="12" hidden="1">{"'용역비'!$A$4:$C$8"}</definedName>
    <definedName name="li" localSheetId="11" hidden="1">{"'용역비'!$A$4:$C$8"}</definedName>
    <definedName name="li" localSheetId="13" hidden="1">{"'용역비'!$A$4:$C$8"}</definedName>
    <definedName name="li" localSheetId="16" hidden="1">{"'용역비'!$A$4:$C$8"}</definedName>
    <definedName name="li" localSheetId="21" hidden="1">{"'용역비'!$A$4:$C$8"}</definedName>
    <definedName name="li" localSheetId="18" hidden="1">{"'용역비'!$A$4:$C$8"}</definedName>
    <definedName name="li" localSheetId="19" hidden="1">{"'용역비'!$A$4:$C$8"}</definedName>
    <definedName name="li" localSheetId="20" hidden="1">{"'용역비'!$A$4:$C$8"}</definedName>
    <definedName name="li" localSheetId="22" hidden="1">{"'용역비'!$A$4:$C$8"}</definedName>
    <definedName name="li" localSheetId="24" hidden="1">{"'용역비'!$A$4:$C$8"}</definedName>
    <definedName name="li" localSheetId="28" hidden="1">{"'용역비'!$A$4:$C$8"}</definedName>
    <definedName name="li" localSheetId="14" hidden="1">{"'용역비'!$A$4:$C$8"}</definedName>
    <definedName name="li" hidden="1">{"'용역비'!$A$4:$C$8"}</definedName>
    <definedName name="li_1" localSheetId="12" hidden="1">{"'용역비'!$A$4:$C$8"}</definedName>
    <definedName name="li_1" localSheetId="11" hidden="1">{"'용역비'!$A$4:$C$8"}</definedName>
    <definedName name="li_1" localSheetId="13" hidden="1">{"'용역비'!$A$4:$C$8"}</definedName>
    <definedName name="li_1" localSheetId="16" hidden="1">{"'용역비'!$A$4:$C$8"}</definedName>
    <definedName name="li_1" localSheetId="21" hidden="1">{"'용역비'!$A$4:$C$8"}</definedName>
    <definedName name="li_1" localSheetId="18" hidden="1">{"'용역비'!$A$4:$C$8"}</definedName>
    <definedName name="li_1" localSheetId="19" hidden="1">{"'용역비'!$A$4:$C$8"}</definedName>
    <definedName name="li_1" localSheetId="20" hidden="1">{"'용역비'!$A$4:$C$8"}</definedName>
    <definedName name="li_1" localSheetId="22" hidden="1">{"'용역비'!$A$4:$C$8"}</definedName>
    <definedName name="li_1" localSheetId="24" hidden="1">{"'용역비'!$A$4:$C$8"}</definedName>
    <definedName name="li_1" localSheetId="28" hidden="1">{"'용역비'!$A$4:$C$8"}</definedName>
    <definedName name="li_1" localSheetId="14" hidden="1">{"'용역비'!$A$4:$C$8"}</definedName>
    <definedName name="li_1" hidden="1">{"'용역비'!$A$4:$C$8"}</definedName>
    <definedName name="li_2" localSheetId="12" hidden="1">{"'용역비'!$A$4:$C$8"}</definedName>
    <definedName name="li_2" localSheetId="11" hidden="1">{"'용역비'!$A$4:$C$8"}</definedName>
    <definedName name="li_2" localSheetId="13" hidden="1">{"'용역비'!$A$4:$C$8"}</definedName>
    <definedName name="li_2" localSheetId="16" hidden="1">{"'용역비'!$A$4:$C$8"}</definedName>
    <definedName name="li_2" localSheetId="21" hidden="1">{"'용역비'!$A$4:$C$8"}</definedName>
    <definedName name="li_2" localSheetId="18" hidden="1">{"'용역비'!$A$4:$C$8"}</definedName>
    <definedName name="li_2" localSheetId="19" hidden="1">{"'용역비'!$A$4:$C$8"}</definedName>
    <definedName name="li_2" localSheetId="20" hidden="1">{"'용역비'!$A$4:$C$8"}</definedName>
    <definedName name="li_2" localSheetId="22" hidden="1">{"'용역비'!$A$4:$C$8"}</definedName>
    <definedName name="li_2" localSheetId="24" hidden="1">{"'용역비'!$A$4:$C$8"}</definedName>
    <definedName name="li_2" localSheetId="28" hidden="1">{"'용역비'!$A$4:$C$8"}</definedName>
    <definedName name="li_2" localSheetId="14" hidden="1">{"'용역비'!$A$4:$C$8"}</definedName>
    <definedName name="li_2" hidden="1">{"'용역비'!$A$4:$C$8"}</definedName>
    <definedName name="li_3" localSheetId="12" hidden="1">{"'용역비'!$A$4:$C$8"}</definedName>
    <definedName name="li_3" localSheetId="11" hidden="1">{"'용역비'!$A$4:$C$8"}</definedName>
    <definedName name="li_3" localSheetId="13" hidden="1">{"'용역비'!$A$4:$C$8"}</definedName>
    <definedName name="li_3" localSheetId="16" hidden="1">{"'용역비'!$A$4:$C$8"}</definedName>
    <definedName name="li_3" localSheetId="21" hidden="1">{"'용역비'!$A$4:$C$8"}</definedName>
    <definedName name="li_3" localSheetId="18" hidden="1">{"'용역비'!$A$4:$C$8"}</definedName>
    <definedName name="li_3" localSheetId="19" hidden="1">{"'용역비'!$A$4:$C$8"}</definedName>
    <definedName name="li_3" localSheetId="20" hidden="1">{"'용역비'!$A$4:$C$8"}</definedName>
    <definedName name="li_3" localSheetId="22" hidden="1">{"'용역비'!$A$4:$C$8"}</definedName>
    <definedName name="li_3" localSheetId="24" hidden="1">{"'용역비'!$A$4:$C$8"}</definedName>
    <definedName name="li_3" localSheetId="28" hidden="1">{"'용역비'!$A$4:$C$8"}</definedName>
    <definedName name="li_3" localSheetId="14" hidden="1">{"'용역비'!$A$4:$C$8"}</definedName>
    <definedName name="li_3" hidden="1">{"'용역비'!$A$4:$C$8"}</definedName>
    <definedName name="li_4" localSheetId="12" hidden="1">{"'용역비'!$A$4:$C$8"}</definedName>
    <definedName name="li_4" localSheetId="11" hidden="1">{"'용역비'!$A$4:$C$8"}</definedName>
    <definedName name="li_4" localSheetId="13" hidden="1">{"'용역비'!$A$4:$C$8"}</definedName>
    <definedName name="li_4" localSheetId="16" hidden="1">{"'용역비'!$A$4:$C$8"}</definedName>
    <definedName name="li_4" localSheetId="21" hidden="1">{"'용역비'!$A$4:$C$8"}</definedName>
    <definedName name="li_4" localSheetId="18" hidden="1">{"'용역비'!$A$4:$C$8"}</definedName>
    <definedName name="li_4" localSheetId="19" hidden="1">{"'용역비'!$A$4:$C$8"}</definedName>
    <definedName name="li_4" localSheetId="20" hidden="1">{"'용역비'!$A$4:$C$8"}</definedName>
    <definedName name="li_4" localSheetId="22" hidden="1">{"'용역비'!$A$4:$C$8"}</definedName>
    <definedName name="li_4" localSheetId="24" hidden="1">{"'용역비'!$A$4:$C$8"}</definedName>
    <definedName name="li_4" localSheetId="28" hidden="1">{"'용역비'!$A$4:$C$8"}</definedName>
    <definedName name="li_4" localSheetId="14" hidden="1">{"'용역비'!$A$4:$C$8"}</definedName>
    <definedName name="li_4" hidden="1">{"'용역비'!$A$4:$C$8"}</definedName>
    <definedName name="li_5" localSheetId="12" hidden="1">{"'용역비'!$A$4:$C$8"}</definedName>
    <definedName name="li_5" localSheetId="11" hidden="1">{"'용역비'!$A$4:$C$8"}</definedName>
    <definedName name="li_5" localSheetId="13" hidden="1">{"'용역비'!$A$4:$C$8"}</definedName>
    <definedName name="li_5" localSheetId="16" hidden="1">{"'용역비'!$A$4:$C$8"}</definedName>
    <definedName name="li_5" localSheetId="21" hidden="1">{"'용역비'!$A$4:$C$8"}</definedName>
    <definedName name="li_5" localSheetId="18" hidden="1">{"'용역비'!$A$4:$C$8"}</definedName>
    <definedName name="li_5" localSheetId="19" hidden="1">{"'용역비'!$A$4:$C$8"}</definedName>
    <definedName name="li_5" localSheetId="20" hidden="1">{"'용역비'!$A$4:$C$8"}</definedName>
    <definedName name="li_5" localSheetId="22" hidden="1">{"'용역비'!$A$4:$C$8"}</definedName>
    <definedName name="li_5" localSheetId="24" hidden="1">{"'용역비'!$A$4:$C$8"}</definedName>
    <definedName name="li_5" localSheetId="28" hidden="1">{"'용역비'!$A$4:$C$8"}</definedName>
    <definedName name="li_5" localSheetId="14" hidden="1">{"'용역비'!$A$4:$C$8"}</definedName>
    <definedName name="li_5" hidden="1">{"'용역비'!$A$4:$C$8"}</definedName>
    <definedName name="LICH" localSheetId="12" hidden="1">{"'Sheet1'!$L$16"}</definedName>
    <definedName name="LICH" localSheetId="11" hidden="1">{"'Sheet1'!$L$16"}</definedName>
    <definedName name="LICH" localSheetId="13" hidden="1">{"'Sheet1'!$L$16"}</definedName>
    <definedName name="LICH" localSheetId="16" hidden="1">{"'Sheet1'!$L$16"}</definedName>
    <definedName name="LICH" localSheetId="21" hidden="1">{"'Sheet1'!$L$16"}</definedName>
    <definedName name="LICH" localSheetId="18" hidden="1">{"'Sheet1'!$L$16"}</definedName>
    <definedName name="LICH" localSheetId="19" hidden="1">{"'Sheet1'!$L$16"}</definedName>
    <definedName name="LICH" localSheetId="20" hidden="1">{"'Sheet1'!$L$16"}</definedName>
    <definedName name="LICH" localSheetId="22" hidden="1">{"'Sheet1'!$L$16"}</definedName>
    <definedName name="LICH" localSheetId="24" hidden="1">{"'Sheet1'!$L$16"}</definedName>
    <definedName name="LICH" localSheetId="28" hidden="1">{"'Sheet1'!$L$16"}</definedName>
    <definedName name="LICH" localSheetId="14" hidden="1">{"'Sheet1'!$L$16"}</definedName>
    <definedName name="LICH" hidden="1">{"'Sheet1'!$L$16"}</definedName>
    <definedName name="lie" localSheetId="12" hidden="1">{"'Sheet1'!$L$16"}</definedName>
    <definedName name="lie" localSheetId="11" hidden="1">{"'Sheet1'!$L$16"}</definedName>
    <definedName name="lie" localSheetId="13" hidden="1">{"'Sheet1'!$L$16"}</definedName>
    <definedName name="lie" localSheetId="16" hidden="1">{"'Sheet1'!$L$16"}</definedName>
    <definedName name="lie" localSheetId="21" hidden="1">{"'Sheet1'!$L$16"}</definedName>
    <definedName name="lie" localSheetId="18" hidden="1">{"'Sheet1'!$L$16"}</definedName>
    <definedName name="lie" localSheetId="19" hidden="1">{"'Sheet1'!$L$16"}</definedName>
    <definedName name="lie" localSheetId="20" hidden="1">{"'Sheet1'!$L$16"}</definedName>
    <definedName name="lie" localSheetId="22" hidden="1">{"'Sheet1'!$L$16"}</definedName>
    <definedName name="lie" localSheetId="24" hidden="1">{"'Sheet1'!$L$16"}</definedName>
    <definedName name="lie" localSheetId="28" hidden="1">{"'Sheet1'!$L$16"}</definedName>
    <definedName name="lie" localSheetId="14" hidden="1">{"'Sheet1'!$L$16"}</definedName>
    <definedName name="lie" hidden="1">{"'Sheet1'!$L$16"}</definedName>
    <definedName name="LIEM" localSheetId="12" hidden="1">{"'Sheet1'!$L$16"}</definedName>
    <definedName name="LIEM" localSheetId="11" hidden="1">{"'Sheet1'!$L$16"}</definedName>
    <definedName name="LIEM" localSheetId="13" hidden="1">{"'Sheet1'!$L$16"}</definedName>
    <definedName name="LIEM" localSheetId="16" hidden="1">{"'Sheet1'!$L$16"}</definedName>
    <definedName name="LIEM" localSheetId="21" hidden="1">{"'Sheet1'!$L$16"}</definedName>
    <definedName name="LIEM" localSheetId="18" hidden="1">{"'Sheet1'!$L$16"}</definedName>
    <definedName name="LIEM" localSheetId="19" hidden="1">{"'Sheet1'!$L$16"}</definedName>
    <definedName name="LIEM" localSheetId="20" hidden="1">{"'Sheet1'!$L$16"}</definedName>
    <definedName name="LIEM" localSheetId="22" hidden="1">{"'Sheet1'!$L$16"}</definedName>
    <definedName name="LIEM" localSheetId="24" hidden="1">{"'Sheet1'!$L$16"}</definedName>
    <definedName name="LIEM" localSheetId="28" hidden="1">{"'Sheet1'!$L$16"}</definedName>
    <definedName name="LIEM" localSheetId="14" hidden="1">{"'Sheet1'!$L$16"}</definedName>
    <definedName name="LIEM" hidden="1">{"'Sheet1'!$L$16"}</definedName>
    <definedName name="lieu" localSheetId="12" hidden="1">{"'Sheet1'!$L$16"}</definedName>
    <definedName name="lieu" localSheetId="11" hidden="1">{"'Sheet1'!$L$16"}</definedName>
    <definedName name="lieu" localSheetId="13" hidden="1">{"'Sheet1'!$L$16"}</definedName>
    <definedName name="lieu" localSheetId="16" hidden="1">{"'Sheet1'!$L$16"}</definedName>
    <definedName name="lieu" localSheetId="21" hidden="1">{"'Sheet1'!$L$16"}</definedName>
    <definedName name="lieu" localSheetId="18" hidden="1">{"'Sheet1'!$L$16"}</definedName>
    <definedName name="lieu" localSheetId="19" hidden="1">{"'Sheet1'!$L$16"}</definedName>
    <definedName name="lieu" localSheetId="20" hidden="1">{"'Sheet1'!$L$16"}</definedName>
    <definedName name="lieu" localSheetId="22" hidden="1">{"'Sheet1'!$L$16"}</definedName>
    <definedName name="lieu" localSheetId="24" hidden="1">{"'Sheet1'!$L$16"}</definedName>
    <definedName name="lieu" localSheetId="28" hidden="1">{"'Sheet1'!$L$16"}</definedName>
    <definedName name="lieu" localSheetId="14" hidden="1">{"'Sheet1'!$L$16"}</definedName>
    <definedName name="lieu" hidden="1">{"'Sheet1'!$L$16"}</definedName>
    <definedName name="Light" localSheetId="12" hidden="1">{#N/A,#N/A,TRUE,"Krycí list"}</definedName>
    <definedName name="Light" localSheetId="11" hidden="1">{#N/A,#N/A,TRUE,"Krycí list"}</definedName>
    <definedName name="Light" localSheetId="13" hidden="1">{#N/A,#N/A,TRUE,"Krycí list"}</definedName>
    <definedName name="Light" localSheetId="16" hidden="1">{#N/A,#N/A,TRUE,"Krycí list"}</definedName>
    <definedName name="Light" localSheetId="21" hidden="1">{#N/A,#N/A,TRUE,"Krycí list"}</definedName>
    <definedName name="Light" localSheetId="18" hidden="1">{#N/A,#N/A,TRUE,"Krycí list"}</definedName>
    <definedName name="Light" localSheetId="19" hidden="1">{#N/A,#N/A,TRUE,"Krycí list"}</definedName>
    <definedName name="Light" localSheetId="20" hidden="1">{#N/A,#N/A,TRUE,"Krycí list"}</definedName>
    <definedName name="Light" localSheetId="22" hidden="1">{#N/A,#N/A,TRUE,"Krycí list"}</definedName>
    <definedName name="Light" localSheetId="24" hidden="1">{#N/A,#N/A,TRUE,"Krycí list"}</definedName>
    <definedName name="Light" localSheetId="28" hidden="1">{#N/A,#N/A,TRUE,"Krycí list"}</definedName>
    <definedName name="Light" localSheetId="14" hidden="1">{#N/A,#N/A,TRUE,"Krycí list"}</definedName>
    <definedName name="Light" hidden="1">{#N/A,#N/A,TRUE,"Krycí list"}</definedName>
    <definedName name="Lighting" localSheetId="12" hidden="1">{#N/A,#N/A,TRUE,"Krycí list"}</definedName>
    <definedName name="Lighting" localSheetId="11" hidden="1">{#N/A,#N/A,TRUE,"Krycí list"}</definedName>
    <definedName name="Lighting" localSheetId="13" hidden="1">{#N/A,#N/A,TRUE,"Krycí list"}</definedName>
    <definedName name="Lighting" localSheetId="16" hidden="1">{#N/A,#N/A,TRUE,"Krycí list"}</definedName>
    <definedName name="Lighting" localSheetId="21" hidden="1">{#N/A,#N/A,TRUE,"Krycí list"}</definedName>
    <definedName name="Lighting" localSheetId="18" hidden="1">{#N/A,#N/A,TRUE,"Krycí list"}</definedName>
    <definedName name="Lighting" localSheetId="19" hidden="1">{#N/A,#N/A,TRUE,"Krycí list"}</definedName>
    <definedName name="Lighting" localSheetId="20" hidden="1">{#N/A,#N/A,TRUE,"Krycí list"}</definedName>
    <definedName name="Lighting" localSheetId="22" hidden="1">{#N/A,#N/A,TRUE,"Krycí list"}</definedName>
    <definedName name="Lighting" localSheetId="24" hidden="1">{#N/A,#N/A,TRUE,"Krycí list"}</definedName>
    <definedName name="Lighting" localSheetId="28" hidden="1">{#N/A,#N/A,TRUE,"Krycí list"}</definedName>
    <definedName name="Lighting" localSheetId="14" hidden="1">{#N/A,#N/A,TRUE,"Krycí list"}</definedName>
    <definedName name="Lighting" hidden="1">{#N/A,#N/A,TRUE,"Krycí list"}</definedName>
    <definedName name="lii" localSheetId="12" hidden="1">{"'Sheet1'!$L$16"}</definedName>
    <definedName name="lii" localSheetId="11" hidden="1">{"'Sheet1'!$L$16"}</definedName>
    <definedName name="lii" localSheetId="13" hidden="1">{"'Sheet1'!$L$16"}</definedName>
    <definedName name="lii" localSheetId="16" hidden="1">{"'Sheet1'!$L$16"}</definedName>
    <definedName name="lii" localSheetId="21" hidden="1">{"'Sheet1'!$L$16"}</definedName>
    <definedName name="lii" localSheetId="18" hidden="1">{"'Sheet1'!$L$16"}</definedName>
    <definedName name="lii" localSheetId="19" hidden="1">{"'Sheet1'!$L$16"}</definedName>
    <definedName name="lii" localSheetId="20" hidden="1">{"'Sheet1'!$L$16"}</definedName>
    <definedName name="lii" localSheetId="22" hidden="1">{"'Sheet1'!$L$16"}</definedName>
    <definedName name="lii" localSheetId="24" hidden="1">{"'Sheet1'!$L$16"}</definedName>
    <definedName name="lii" localSheetId="28" hidden="1">{"'Sheet1'!$L$16"}</definedName>
    <definedName name="lii" localSheetId="14" hidden="1">{"'Sheet1'!$L$16"}</definedName>
    <definedName name="lii" hidden="1">{"'Sheet1'!$L$16"}</definedName>
    <definedName name="lilh" localSheetId="12" hidden="1">{"'Sheet1'!$L$16"}</definedName>
    <definedName name="lilh" localSheetId="11" hidden="1">{"'Sheet1'!$L$16"}</definedName>
    <definedName name="lilh" localSheetId="13" hidden="1">{"'Sheet1'!$L$16"}</definedName>
    <definedName name="lilh" localSheetId="16" hidden="1">{"'Sheet1'!$L$16"}</definedName>
    <definedName name="lilh" localSheetId="21" hidden="1">{"'Sheet1'!$L$16"}</definedName>
    <definedName name="lilh" localSheetId="18" hidden="1">{"'Sheet1'!$L$16"}</definedName>
    <definedName name="lilh" localSheetId="19" hidden="1">{"'Sheet1'!$L$16"}</definedName>
    <definedName name="lilh" localSheetId="20" hidden="1">{"'Sheet1'!$L$16"}</definedName>
    <definedName name="lilh" localSheetId="22" hidden="1">{"'Sheet1'!$L$16"}</definedName>
    <definedName name="lilh" localSheetId="24" hidden="1">{"'Sheet1'!$L$16"}</definedName>
    <definedName name="lilh" localSheetId="28" hidden="1">{"'Sheet1'!$L$16"}</definedName>
    <definedName name="lilh" localSheetId="14" hidden="1">{"'Sheet1'!$L$16"}</definedName>
    <definedName name="lilh" hidden="1">{"'Sheet1'!$L$16"}</definedName>
    <definedName name="lili" localSheetId="12" hidden="1">{"'Sheet1'!$L$16"}</definedName>
    <definedName name="lili" localSheetId="11" hidden="1">{"'Sheet1'!$L$16"}</definedName>
    <definedName name="lili" localSheetId="13" hidden="1">{"'Sheet1'!$L$16"}</definedName>
    <definedName name="lili" localSheetId="16" hidden="1">{"'Sheet1'!$L$16"}</definedName>
    <definedName name="lili" localSheetId="21" hidden="1">{"'Sheet1'!$L$16"}</definedName>
    <definedName name="lili" localSheetId="18" hidden="1">{"'Sheet1'!$L$16"}</definedName>
    <definedName name="lili" localSheetId="19" hidden="1">{"'Sheet1'!$L$16"}</definedName>
    <definedName name="lili" localSheetId="20" hidden="1">{"'Sheet1'!$L$16"}</definedName>
    <definedName name="lili" localSheetId="22" hidden="1">{"'Sheet1'!$L$16"}</definedName>
    <definedName name="lili" localSheetId="24" hidden="1">{"'Sheet1'!$L$16"}</definedName>
    <definedName name="lili" localSheetId="28" hidden="1">{"'Sheet1'!$L$16"}</definedName>
    <definedName name="lili" localSheetId="14" hidden="1">{"'Sheet1'!$L$16"}</definedName>
    <definedName name="lili" hidden="1">{"'Sheet1'!$L$16"}</definedName>
    <definedName name="lilil" hidden="1">#REF!</definedName>
    <definedName name="limcount" hidden="1">4</definedName>
    <definedName name="linh" localSheetId="12" hidden="1">{"'Sheet1'!$L$16"}</definedName>
    <definedName name="linh" localSheetId="11" hidden="1">{"'Sheet1'!$L$16"}</definedName>
    <definedName name="linh" localSheetId="13" hidden="1">{"'Sheet1'!$L$16"}</definedName>
    <definedName name="linh" localSheetId="16" hidden="1">{"'Sheet1'!$L$16"}</definedName>
    <definedName name="linh" localSheetId="21" hidden="1">{"'Sheet1'!$L$16"}</definedName>
    <definedName name="linh" localSheetId="18" hidden="1">{"'Sheet1'!$L$16"}</definedName>
    <definedName name="linh" localSheetId="19" hidden="1">{"'Sheet1'!$L$16"}</definedName>
    <definedName name="linh" localSheetId="20" hidden="1">{"'Sheet1'!$L$16"}</definedName>
    <definedName name="linh" localSheetId="22" hidden="1">{"'Sheet1'!$L$16"}</definedName>
    <definedName name="linh" localSheetId="24" hidden="1">{"'Sheet1'!$L$16"}</definedName>
    <definedName name="linh" localSheetId="28" hidden="1">{"'Sheet1'!$L$16"}</definedName>
    <definedName name="linh" localSheetId="14" hidden="1">{"'Sheet1'!$L$16"}</definedName>
    <definedName name="linh" hidden="1">{"'Sheet1'!$L$16"}</definedName>
    <definedName name="linhT" localSheetId="12" hidden="1">{"'Sheet1'!$L$16"}</definedName>
    <definedName name="linhT" localSheetId="11" hidden="1">{"'Sheet1'!$L$16"}</definedName>
    <definedName name="linhT" localSheetId="13" hidden="1">{"'Sheet1'!$L$16"}</definedName>
    <definedName name="linhT" localSheetId="16" hidden="1">{"'Sheet1'!$L$16"}</definedName>
    <definedName name="linhT" localSheetId="21" hidden="1">{"'Sheet1'!$L$16"}</definedName>
    <definedName name="linhT" localSheetId="18" hidden="1">{"'Sheet1'!$L$16"}</definedName>
    <definedName name="linhT" localSheetId="19" hidden="1">{"'Sheet1'!$L$16"}</definedName>
    <definedName name="linhT" localSheetId="20" hidden="1">{"'Sheet1'!$L$16"}</definedName>
    <definedName name="linhT" localSheetId="22" hidden="1">{"'Sheet1'!$L$16"}</definedName>
    <definedName name="linhT" localSheetId="24" hidden="1">{"'Sheet1'!$L$16"}</definedName>
    <definedName name="linhT" localSheetId="28" hidden="1">{"'Sheet1'!$L$16"}</definedName>
    <definedName name="linhT" localSheetId="14" hidden="1">{"'Sheet1'!$L$16"}</definedName>
    <definedName name="linhT" hidden="1">{"'Sheet1'!$L$16"}</definedName>
    <definedName name="liop" localSheetId="12" hidden="1">{"'Break down'!$A$4"}</definedName>
    <definedName name="liop" localSheetId="11" hidden="1">{"'Break down'!$A$4"}</definedName>
    <definedName name="liop" localSheetId="13" hidden="1">{"'Break down'!$A$4"}</definedName>
    <definedName name="liop" localSheetId="16" hidden="1">{"'Break down'!$A$4"}</definedName>
    <definedName name="liop" localSheetId="21" hidden="1">{"'Break down'!$A$4"}</definedName>
    <definedName name="liop" localSheetId="18" hidden="1">{"'Break down'!$A$4"}</definedName>
    <definedName name="liop" localSheetId="19" hidden="1">{"'Break down'!$A$4"}</definedName>
    <definedName name="liop" localSheetId="20" hidden="1">{"'Break down'!$A$4"}</definedName>
    <definedName name="liop" localSheetId="22" hidden="1">{"'Break down'!$A$4"}</definedName>
    <definedName name="liop" localSheetId="24" hidden="1">{"'Break down'!$A$4"}</definedName>
    <definedName name="liop" localSheetId="28" hidden="1">{"'Break down'!$A$4"}</definedName>
    <definedName name="liop" localSheetId="14" hidden="1">{"'Break down'!$A$4"}</definedName>
    <definedName name="liop" hidden="1">{"'Break down'!$A$4"}</definedName>
    <definedName name="Lisa" localSheetId="12" hidden="1">{#N/A,#N/A,FALSE,"REK-S-TPL";#N/A,#N/A,FALSE,"REK-TPML";#N/A,#N/A,FALSE,"RAB-TEMPEL"}</definedName>
    <definedName name="Lisa" localSheetId="11" hidden="1">{#N/A,#N/A,FALSE,"REK-S-TPL";#N/A,#N/A,FALSE,"REK-TPML";#N/A,#N/A,FALSE,"RAB-TEMPEL"}</definedName>
    <definedName name="Lisa" localSheetId="13" hidden="1">{#N/A,#N/A,FALSE,"REK-S-TPL";#N/A,#N/A,FALSE,"REK-TPML";#N/A,#N/A,FALSE,"RAB-TEMPEL"}</definedName>
    <definedName name="Lisa" localSheetId="16" hidden="1">{#N/A,#N/A,FALSE,"REK-S-TPL";#N/A,#N/A,FALSE,"REK-TPML";#N/A,#N/A,FALSE,"RAB-TEMPEL"}</definedName>
    <definedName name="Lisa" localSheetId="21" hidden="1">{#N/A,#N/A,FALSE,"REK-S-TPL";#N/A,#N/A,FALSE,"REK-TPML";#N/A,#N/A,FALSE,"RAB-TEMPEL"}</definedName>
    <definedName name="Lisa" localSheetId="18" hidden="1">{#N/A,#N/A,FALSE,"REK-S-TPL";#N/A,#N/A,FALSE,"REK-TPML";#N/A,#N/A,FALSE,"RAB-TEMPEL"}</definedName>
    <definedName name="Lisa" localSheetId="19" hidden="1">{#N/A,#N/A,FALSE,"REK-S-TPL";#N/A,#N/A,FALSE,"REK-TPML";#N/A,#N/A,FALSE,"RAB-TEMPEL"}</definedName>
    <definedName name="Lisa" localSheetId="20" hidden="1">{#N/A,#N/A,FALSE,"REK-S-TPL";#N/A,#N/A,FALSE,"REK-TPML";#N/A,#N/A,FALSE,"RAB-TEMPEL"}</definedName>
    <definedName name="Lisa" localSheetId="22" hidden="1">{#N/A,#N/A,FALSE,"REK-S-TPL";#N/A,#N/A,FALSE,"REK-TPML";#N/A,#N/A,FALSE,"RAB-TEMPEL"}</definedName>
    <definedName name="Lisa" localSheetId="24" hidden="1">{#N/A,#N/A,FALSE,"REK-S-TPL";#N/A,#N/A,FALSE,"REK-TPML";#N/A,#N/A,FALSE,"RAB-TEMPEL"}</definedName>
    <definedName name="Lisa" localSheetId="28" hidden="1">{#N/A,#N/A,FALSE,"REK-S-TPL";#N/A,#N/A,FALSE,"REK-TPML";#N/A,#N/A,FALSE,"RAB-TEMPEL"}</definedName>
    <definedName name="Lisa" localSheetId="14" hidden="1">{#N/A,#N/A,FALSE,"REK-S-TPL";#N/A,#N/A,FALSE,"REK-TPML";#N/A,#N/A,FALSE,"RAB-TEMPEL"}</definedName>
    <definedName name="Lisa" hidden="1">{#N/A,#N/A,FALSE,"REK-S-TPL";#N/A,#N/A,FALSE,"REK-TPML";#N/A,#N/A,FALSE,"RAB-TEMPEL"}</definedName>
    <definedName name="List" localSheetId="12" hidden="1">{"'Sheet1'!$L$16"}</definedName>
    <definedName name="List" localSheetId="11" hidden="1">{"'Sheet1'!$L$16"}</definedName>
    <definedName name="List" localSheetId="13" hidden="1">{"'Sheet1'!$L$16"}</definedName>
    <definedName name="List" localSheetId="16" hidden="1">{"'Sheet1'!$L$16"}</definedName>
    <definedName name="List" localSheetId="21" hidden="1">{"'Sheet1'!$L$16"}</definedName>
    <definedName name="List" localSheetId="18" hidden="1">{"'Sheet1'!$L$16"}</definedName>
    <definedName name="List" localSheetId="19" hidden="1">{"'Sheet1'!$L$16"}</definedName>
    <definedName name="List" localSheetId="20" hidden="1">{"'Sheet1'!$L$16"}</definedName>
    <definedName name="List" localSheetId="22" hidden="1">{"'Sheet1'!$L$16"}</definedName>
    <definedName name="List" localSheetId="24" hidden="1">{"'Sheet1'!$L$16"}</definedName>
    <definedName name="List" localSheetId="28" hidden="1">{"'Sheet1'!$L$16"}</definedName>
    <definedName name="List" localSheetId="14" hidden="1">{"'Sheet1'!$L$16"}</definedName>
    <definedName name="List" hidden="1">{"'Sheet1'!$L$16"}</definedName>
    <definedName name="list_1" localSheetId="12" hidden="1">{#N/A,#N/A,TRUE,"Basic";#N/A,#N/A,TRUE,"EXT-TABLE";#N/A,#N/A,TRUE,"STEEL";#N/A,#N/A,TRUE,"INT-Table";#N/A,#N/A,TRUE,"STEEL";#N/A,#N/A,TRUE,"Door"}</definedName>
    <definedName name="list_1" localSheetId="11" hidden="1">{#N/A,#N/A,TRUE,"Basic";#N/A,#N/A,TRUE,"EXT-TABLE";#N/A,#N/A,TRUE,"STEEL";#N/A,#N/A,TRUE,"INT-Table";#N/A,#N/A,TRUE,"STEEL";#N/A,#N/A,TRUE,"Door"}</definedName>
    <definedName name="list_1" localSheetId="13" hidden="1">{#N/A,#N/A,TRUE,"Basic";#N/A,#N/A,TRUE,"EXT-TABLE";#N/A,#N/A,TRUE,"STEEL";#N/A,#N/A,TRUE,"INT-Table";#N/A,#N/A,TRUE,"STEEL";#N/A,#N/A,TRUE,"Door"}</definedName>
    <definedName name="list_1" localSheetId="16" hidden="1">{#N/A,#N/A,TRUE,"Basic";#N/A,#N/A,TRUE,"EXT-TABLE";#N/A,#N/A,TRUE,"STEEL";#N/A,#N/A,TRUE,"INT-Table";#N/A,#N/A,TRUE,"STEEL";#N/A,#N/A,TRUE,"Door"}</definedName>
    <definedName name="list_1" localSheetId="21" hidden="1">{#N/A,#N/A,TRUE,"Basic";#N/A,#N/A,TRUE,"EXT-TABLE";#N/A,#N/A,TRUE,"STEEL";#N/A,#N/A,TRUE,"INT-Table";#N/A,#N/A,TRUE,"STEEL";#N/A,#N/A,TRUE,"Door"}</definedName>
    <definedName name="list_1" localSheetId="18" hidden="1">{#N/A,#N/A,TRUE,"Basic";#N/A,#N/A,TRUE,"EXT-TABLE";#N/A,#N/A,TRUE,"STEEL";#N/A,#N/A,TRUE,"INT-Table";#N/A,#N/A,TRUE,"STEEL";#N/A,#N/A,TRUE,"Door"}</definedName>
    <definedName name="list_1" localSheetId="19" hidden="1">{#N/A,#N/A,TRUE,"Basic";#N/A,#N/A,TRUE,"EXT-TABLE";#N/A,#N/A,TRUE,"STEEL";#N/A,#N/A,TRUE,"INT-Table";#N/A,#N/A,TRUE,"STEEL";#N/A,#N/A,TRUE,"Door"}</definedName>
    <definedName name="list_1" localSheetId="20" hidden="1">{#N/A,#N/A,TRUE,"Basic";#N/A,#N/A,TRUE,"EXT-TABLE";#N/A,#N/A,TRUE,"STEEL";#N/A,#N/A,TRUE,"INT-Table";#N/A,#N/A,TRUE,"STEEL";#N/A,#N/A,TRUE,"Door"}</definedName>
    <definedName name="list_1" localSheetId="22" hidden="1">{#N/A,#N/A,TRUE,"Basic";#N/A,#N/A,TRUE,"EXT-TABLE";#N/A,#N/A,TRUE,"STEEL";#N/A,#N/A,TRUE,"INT-Table";#N/A,#N/A,TRUE,"STEEL";#N/A,#N/A,TRUE,"Door"}</definedName>
    <definedName name="list_1" localSheetId="24" hidden="1">{#N/A,#N/A,TRUE,"Basic";#N/A,#N/A,TRUE,"EXT-TABLE";#N/A,#N/A,TRUE,"STEEL";#N/A,#N/A,TRUE,"INT-Table";#N/A,#N/A,TRUE,"STEEL";#N/A,#N/A,TRUE,"Door"}</definedName>
    <definedName name="list_1" localSheetId="28" hidden="1">{#N/A,#N/A,TRUE,"Basic";#N/A,#N/A,TRUE,"EXT-TABLE";#N/A,#N/A,TRUE,"STEEL";#N/A,#N/A,TRUE,"INT-Table";#N/A,#N/A,TRUE,"STEEL";#N/A,#N/A,TRUE,"Door"}</definedName>
    <definedName name="list_1" localSheetId="14" hidden="1">{#N/A,#N/A,TRUE,"Basic";#N/A,#N/A,TRUE,"EXT-TABLE";#N/A,#N/A,TRUE,"STEEL";#N/A,#N/A,TRUE,"INT-Table";#N/A,#N/A,TRUE,"STEEL";#N/A,#N/A,TRUE,"Door"}</definedName>
    <definedName name="list_1" hidden="1">{#N/A,#N/A,TRUE,"Basic";#N/A,#N/A,TRUE,"EXT-TABLE";#N/A,#N/A,TRUE,"STEEL";#N/A,#N/A,TRUE,"INT-Table";#N/A,#N/A,TRUE,"STEEL";#N/A,#N/A,TRUE,"Door"}</definedName>
    <definedName name="list01" localSheetId="12" hidden="1">{#N/A,#N/A,TRUE,"Basic";#N/A,#N/A,TRUE,"EXT-TABLE";#N/A,#N/A,TRUE,"STEEL";#N/A,#N/A,TRUE,"INT-Table";#N/A,#N/A,TRUE,"STEEL";#N/A,#N/A,TRUE,"Door"}</definedName>
    <definedName name="list01" localSheetId="11" hidden="1">{#N/A,#N/A,TRUE,"Basic";#N/A,#N/A,TRUE,"EXT-TABLE";#N/A,#N/A,TRUE,"STEEL";#N/A,#N/A,TRUE,"INT-Table";#N/A,#N/A,TRUE,"STEEL";#N/A,#N/A,TRUE,"Door"}</definedName>
    <definedName name="list01" localSheetId="13" hidden="1">{#N/A,#N/A,TRUE,"Basic";#N/A,#N/A,TRUE,"EXT-TABLE";#N/A,#N/A,TRUE,"STEEL";#N/A,#N/A,TRUE,"INT-Table";#N/A,#N/A,TRUE,"STEEL";#N/A,#N/A,TRUE,"Door"}</definedName>
    <definedName name="list01" localSheetId="16" hidden="1">{#N/A,#N/A,TRUE,"Basic";#N/A,#N/A,TRUE,"EXT-TABLE";#N/A,#N/A,TRUE,"STEEL";#N/A,#N/A,TRUE,"INT-Table";#N/A,#N/A,TRUE,"STEEL";#N/A,#N/A,TRUE,"Door"}</definedName>
    <definedName name="list01" localSheetId="21" hidden="1">{#N/A,#N/A,TRUE,"Basic";#N/A,#N/A,TRUE,"EXT-TABLE";#N/A,#N/A,TRUE,"STEEL";#N/A,#N/A,TRUE,"INT-Table";#N/A,#N/A,TRUE,"STEEL";#N/A,#N/A,TRUE,"Door"}</definedName>
    <definedName name="list01" localSheetId="18" hidden="1">{#N/A,#N/A,TRUE,"Basic";#N/A,#N/A,TRUE,"EXT-TABLE";#N/A,#N/A,TRUE,"STEEL";#N/A,#N/A,TRUE,"INT-Table";#N/A,#N/A,TRUE,"STEEL";#N/A,#N/A,TRUE,"Door"}</definedName>
    <definedName name="list01" localSheetId="19" hidden="1">{#N/A,#N/A,TRUE,"Basic";#N/A,#N/A,TRUE,"EXT-TABLE";#N/A,#N/A,TRUE,"STEEL";#N/A,#N/A,TRUE,"INT-Table";#N/A,#N/A,TRUE,"STEEL";#N/A,#N/A,TRUE,"Door"}</definedName>
    <definedName name="list01" localSheetId="20" hidden="1">{#N/A,#N/A,TRUE,"Basic";#N/A,#N/A,TRUE,"EXT-TABLE";#N/A,#N/A,TRUE,"STEEL";#N/A,#N/A,TRUE,"INT-Table";#N/A,#N/A,TRUE,"STEEL";#N/A,#N/A,TRUE,"Door"}</definedName>
    <definedName name="list01" localSheetId="22" hidden="1">{#N/A,#N/A,TRUE,"Basic";#N/A,#N/A,TRUE,"EXT-TABLE";#N/A,#N/A,TRUE,"STEEL";#N/A,#N/A,TRUE,"INT-Table";#N/A,#N/A,TRUE,"STEEL";#N/A,#N/A,TRUE,"Door"}</definedName>
    <definedName name="list01" localSheetId="24" hidden="1">{#N/A,#N/A,TRUE,"Basic";#N/A,#N/A,TRUE,"EXT-TABLE";#N/A,#N/A,TRUE,"STEEL";#N/A,#N/A,TRUE,"INT-Table";#N/A,#N/A,TRUE,"STEEL";#N/A,#N/A,TRUE,"Door"}</definedName>
    <definedName name="list01" localSheetId="28" hidden="1">{#N/A,#N/A,TRUE,"Basic";#N/A,#N/A,TRUE,"EXT-TABLE";#N/A,#N/A,TRUE,"STEEL";#N/A,#N/A,TRUE,"INT-Table";#N/A,#N/A,TRUE,"STEEL";#N/A,#N/A,TRUE,"Door"}</definedName>
    <definedName name="list01" localSheetId="14" hidden="1">{#N/A,#N/A,TRUE,"Basic";#N/A,#N/A,TRUE,"EXT-TABLE";#N/A,#N/A,TRUE,"STEEL";#N/A,#N/A,TRUE,"INT-Table";#N/A,#N/A,TRUE,"STEEL";#N/A,#N/A,TRUE,"Door"}</definedName>
    <definedName name="list01" hidden="1">{#N/A,#N/A,TRUE,"Basic";#N/A,#N/A,TRUE,"EXT-TABLE";#N/A,#N/A,TRUE,"STEEL";#N/A,#N/A,TRUE,"INT-Table";#N/A,#N/A,TRUE,"STEEL";#N/A,#N/A,TRUE,"Door"}</definedName>
    <definedName name="list01_1" localSheetId="12" hidden="1">{#N/A,#N/A,TRUE,"Basic";#N/A,#N/A,TRUE,"EXT-TABLE";#N/A,#N/A,TRUE,"STEEL";#N/A,#N/A,TRUE,"INT-Table";#N/A,#N/A,TRUE,"STEEL";#N/A,#N/A,TRUE,"Door"}</definedName>
    <definedName name="list01_1" localSheetId="11" hidden="1">{#N/A,#N/A,TRUE,"Basic";#N/A,#N/A,TRUE,"EXT-TABLE";#N/A,#N/A,TRUE,"STEEL";#N/A,#N/A,TRUE,"INT-Table";#N/A,#N/A,TRUE,"STEEL";#N/A,#N/A,TRUE,"Door"}</definedName>
    <definedName name="list01_1" localSheetId="13" hidden="1">{#N/A,#N/A,TRUE,"Basic";#N/A,#N/A,TRUE,"EXT-TABLE";#N/A,#N/A,TRUE,"STEEL";#N/A,#N/A,TRUE,"INT-Table";#N/A,#N/A,TRUE,"STEEL";#N/A,#N/A,TRUE,"Door"}</definedName>
    <definedName name="list01_1" localSheetId="16" hidden="1">{#N/A,#N/A,TRUE,"Basic";#N/A,#N/A,TRUE,"EXT-TABLE";#N/A,#N/A,TRUE,"STEEL";#N/A,#N/A,TRUE,"INT-Table";#N/A,#N/A,TRUE,"STEEL";#N/A,#N/A,TRUE,"Door"}</definedName>
    <definedName name="list01_1" localSheetId="21" hidden="1">{#N/A,#N/A,TRUE,"Basic";#N/A,#N/A,TRUE,"EXT-TABLE";#N/A,#N/A,TRUE,"STEEL";#N/A,#N/A,TRUE,"INT-Table";#N/A,#N/A,TRUE,"STEEL";#N/A,#N/A,TRUE,"Door"}</definedName>
    <definedName name="list01_1" localSheetId="18" hidden="1">{#N/A,#N/A,TRUE,"Basic";#N/A,#N/A,TRUE,"EXT-TABLE";#N/A,#N/A,TRUE,"STEEL";#N/A,#N/A,TRUE,"INT-Table";#N/A,#N/A,TRUE,"STEEL";#N/A,#N/A,TRUE,"Door"}</definedName>
    <definedName name="list01_1" localSheetId="19" hidden="1">{#N/A,#N/A,TRUE,"Basic";#N/A,#N/A,TRUE,"EXT-TABLE";#N/A,#N/A,TRUE,"STEEL";#N/A,#N/A,TRUE,"INT-Table";#N/A,#N/A,TRUE,"STEEL";#N/A,#N/A,TRUE,"Door"}</definedName>
    <definedName name="list01_1" localSheetId="20" hidden="1">{#N/A,#N/A,TRUE,"Basic";#N/A,#N/A,TRUE,"EXT-TABLE";#N/A,#N/A,TRUE,"STEEL";#N/A,#N/A,TRUE,"INT-Table";#N/A,#N/A,TRUE,"STEEL";#N/A,#N/A,TRUE,"Door"}</definedName>
    <definedName name="list01_1" localSheetId="22" hidden="1">{#N/A,#N/A,TRUE,"Basic";#N/A,#N/A,TRUE,"EXT-TABLE";#N/A,#N/A,TRUE,"STEEL";#N/A,#N/A,TRUE,"INT-Table";#N/A,#N/A,TRUE,"STEEL";#N/A,#N/A,TRUE,"Door"}</definedName>
    <definedName name="list01_1" localSheetId="24" hidden="1">{#N/A,#N/A,TRUE,"Basic";#N/A,#N/A,TRUE,"EXT-TABLE";#N/A,#N/A,TRUE,"STEEL";#N/A,#N/A,TRUE,"INT-Table";#N/A,#N/A,TRUE,"STEEL";#N/A,#N/A,TRUE,"Door"}</definedName>
    <definedName name="list01_1" localSheetId="28" hidden="1">{#N/A,#N/A,TRUE,"Basic";#N/A,#N/A,TRUE,"EXT-TABLE";#N/A,#N/A,TRUE,"STEEL";#N/A,#N/A,TRUE,"INT-Table";#N/A,#N/A,TRUE,"STEEL";#N/A,#N/A,TRUE,"Door"}</definedName>
    <definedName name="list01_1" localSheetId="14" hidden="1">{#N/A,#N/A,TRUE,"Basic";#N/A,#N/A,TRUE,"EXT-TABLE";#N/A,#N/A,TRUE,"STEEL";#N/A,#N/A,TRUE,"INT-Table";#N/A,#N/A,TRUE,"STEEL";#N/A,#N/A,TRUE,"Door"}</definedName>
    <definedName name="list01_1" hidden="1">{#N/A,#N/A,TRUE,"Basic";#N/A,#N/A,TRUE,"EXT-TABLE";#N/A,#N/A,TRUE,"STEEL";#N/A,#N/A,TRUE,"INT-Table";#N/A,#N/A,TRUE,"STEEL";#N/A,#N/A,TRUE,"Door"}</definedName>
    <definedName name="list02" localSheetId="12" hidden="1">{#N/A,#N/A,TRUE,"Basic";#N/A,#N/A,TRUE,"EXT-TABLE";#N/A,#N/A,TRUE,"STEEL";#N/A,#N/A,TRUE,"INT-Table";#N/A,#N/A,TRUE,"STEEL";#N/A,#N/A,TRUE,"Door"}</definedName>
    <definedName name="list02" localSheetId="11" hidden="1">{#N/A,#N/A,TRUE,"Basic";#N/A,#N/A,TRUE,"EXT-TABLE";#N/A,#N/A,TRUE,"STEEL";#N/A,#N/A,TRUE,"INT-Table";#N/A,#N/A,TRUE,"STEEL";#N/A,#N/A,TRUE,"Door"}</definedName>
    <definedName name="list02" localSheetId="13" hidden="1">{#N/A,#N/A,TRUE,"Basic";#N/A,#N/A,TRUE,"EXT-TABLE";#N/A,#N/A,TRUE,"STEEL";#N/A,#N/A,TRUE,"INT-Table";#N/A,#N/A,TRUE,"STEEL";#N/A,#N/A,TRUE,"Door"}</definedName>
    <definedName name="list02" localSheetId="16" hidden="1">{#N/A,#N/A,TRUE,"Basic";#N/A,#N/A,TRUE,"EXT-TABLE";#N/A,#N/A,TRUE,"STEEL";#N/A,#N/A,TRUE,"INT-Table";#N/A,#N/A,TRUE,"STEEL";#N/A,#N/A,TRUE,"Door"}</definedName>
    <definedName name="list02" localSheetId="21" hidden="1">{#N/A,#N/A,TRUE,"Basic";#N/A,#N/A,TRUE,"EXT-TABLE";#N/A,#N/A,TRUE,"STEEL";#N/A,#N/A,TRUE,"INT-Table";#N/A,#N/A,TRUE,"STEEL";#N/A,#N/A,TRUE,"Door"}</definedName>
    <definedName name="list02" localSheetId="18" hidden="1">{#N/A,#N/A,TRUE,"Basic";#N/A,#N/A,TRUE,"EXT-TABLE";#N/A,#N/A,TRUE,"STEEL";#N/A,#N/A,TRUE,"INT-Table";#N/A,#N/A,TRUE,"STEEL";#N/A,#N/A,TRUE,"Door"}</definedName>
    <definedName name="list02" localSheetId="19" hidden="1">{#N/A,#N/A,TRUE,"Basic";#N/A,#N/A,TRUE,"EXT-TABLE";#N/A,#N/A,TRUE,"STEEL";#N/A,#N/A,TRUE,"INT-Table";#N/A,#N/A,TRUE,"STEEL";#N/A,#N/A,TRUE,"Door"}</definedName>
    <definedName name="list02" localSheetId="20" hidden="1">{#N/A,#N/A,TRUE,"Basic";#N/A,#N/A,TRUE,"EXT-TABLE";#N/A,#N/A,TRUE,"STEEL";#N/A,#N/A,TRUE,"INT-Table";#N/A,#N/A,TRUE,"STEEL";#N/A,#N/A,TRUE,"Door"}</definedName>
    <definedName name="list02" localSheetId="22" hidden="1">{#N/A,#N/A,TRUE,"Basic";#N/A,#N/A,TRUE,"EXT-TABLE";#N/A,#N/A,TRUE,"STEEL";#N/A,#N/A,TRUE,"INT-Table";#N/A,#N/A,TRUE,"STEEL";#N/A,#N/A,TRUE,"Door"}</definedName>
    <definedName name="list02" localSheetId="24" hidden="1">{#N/A,#N/A,TRUE,"Basic";#N/A,#N/A,TRUE,"EXT-TABLE";#N/A,#N/A,TRUE,"STEEL";#N/A,#N/A,TRUE,"INT-Table";#N/A,#N/A,TRUE,"STEEL";#N/A,#N/A,TRUE,"Door"}</definedName>
    <definedName name="list02" localSheetId="28" hidden="1">{#N/A,#N/A,TRUE,"Basic";#N/A,#N/A,TRUE,"EXT-TABLE";#N/A,#N/A,TRUE,"STEEL";#N/A,#N/A,TRUE,"INT-Table";#N/A,#N/A,TRUE,"STEEL";#N/A,#N/A,TRUE,"Door"}</definedName>
    <definedName name="list02" localSheetId="14" hidden="1">{#N/A,#N/A,TRUE,"Basic";#N/A,#N/A,TRUE,"EXT-TABLE";#N/A,#N/A,TRUE,"STEEL";#N/A,#N/A,TRUE,"INT-Table";#N/A,#N/A,TRUE,"STEEL";#N/A,#N/A,TRUE,"Door"}</definedName>
    <definedName name="list02" hidden="1">{#N/A,#N/A,TRUE,"Basic";#N/A,#N/A,TRUE,"EXT-TABLE";#N/A,#N/A,TRUE,"STEEL";#N/A,#N/A,TRUE,"INT-Table";#N/A,#N/A,TRUE,"STEEL";#N/A,#N/A,TRUE,"Door"}</definedName>
    <definedName name="LIUJHG" hidden="1">#REF!</definedName>
    <definedName name="lj" localSheetId="12" hidden="1">{"'Sheet1'!$L$16"}</definedName>
    <definedName name="lj" localSheetId="11" hidden="1">{"'Sheet1'!$L$16"}</definedName>
    <definedName name="lj" localSheetId="13" hidden="1">{"'Sheet1'!$L$16"}</definedName>
    <definedName name="lj" localSheetId="16" hidden="1">{"'Sheet1'!$L$16"}</definedName>
    <definedName name="lj" localSheetId="21" hidden="1">{"'Sheet1'!$L$16"}</definedName>
    <definedName name="lj" localSheetId="18" hidden="1">{"'Sheet1'!$L$16"}</definedName>
    <definedName name="lj" localSheetId="19" hidden="1">{"'Sheet1'!$L$16"}</definedName>
    <definedName name="lj" localSheetId="20" hidden="1">{"'Sheet1'!$L$16"}</definedName>
    <definedName name="lj" localSheetId="22" hidden="1">{"'Sheet1'!$L$16"}</definedName>
    <definedName name="lj" localSheetId="24" hidden="1">{"'Sheet1'!$L$16"}</definedName>
    <definedName name="lj" localSheetId="28" hidden="1">{"'Sheet1'!$L$16"}</definedName>
    <definedName name="lj" localSheetId="14" hidden="1">{"'Sheet1'!$L$16"}</definedName>
    <definedName name="lj" hidden="1">{"'Sheet1'!$L$16"}</definedName>
    <definedName name="ljg" localSheetId="1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hg" localSheetId="12" hidden="1">{"'Sheet1'!$L$16"}</definedName>
    <definedName name="ljhghg" localSheetId="11" hidden="1">{"'Sheet1'!$L$16"}</definedName>
    <definedName name="ljhghg" localSheetId="13" hidden="1">{"'Sheet1'!$L$16"}</definedName>
    <definedName name="ljhghg" localSheetId="16" hidden="1">{"'Sheet1'!$L$16"}</definedName>
    <definedName name="ljhghg" localSheetId="21" hidden="1">{"'Sheet1'!$L$16"}</definedName>
    <definedName name="ljhghg" localSheetId="18" hidden="1">{"'Sheet1'!$L$16"}</definedName>
    <definedName name="ljhghg" localSheetId="19" hidden="1">{"'Sheet1'!$L$16"}</definedName>
    <definedName name="ljhghg" localSheetId="20" hidden="1">{"'Sheet1'!$L$16"}</definedName>
    <definedName name="ljhghg" localSheetId="22" hidden="1">{"'Sheet1'!$L$16"}</definedName>
    <definedName name="ljhghg" localSheetId="24" hidden="1">{"'Sheet1'!$L$16"}</definedName>
    <definedName name="ljhghg" localSheetId="28" hidden="1">{"'Sheet1'!$L$16"}</definedName>
    <definedName name="ljhghg" localSheetId="14" hidden="1">{"'Sheet1'!$L$16"}</definedName>
    <definedName name="ljhghg" hidden="1">{"'Sheet1'!$L$16"}</definedName>
    <definedName name="LJHMN" localSheetId="12" hidden="1">{"'Sheet1'!$L$16"}</definedName>
    <definedName name="LJHMN" localSheetId="11" hidden="1">{"'Sheet1'!$L$16"}</definedName>
    <definedName name="LJHMN" localSheetId="13" hidden="1">{"'Sheet1'!$L$16"}</definedName>
    <definedName name="LJHMN" localSheetId="16" hidden="1">{"'Sheet1'!$L$16"}</definedName>
    <definedName name="LJHMN" localSheetId="21" hidden="1">{"'Sheet1'!$L$16"}</definedName>
    <definedName name="LJHMN" localSheetId="18" hidden="1">{"'Sheet1'!$L$16"}</definedName>
    <definedName name="LJHMN" localSheetId="19" hidden="1">{"'Sheet1'!$L$16"}</definedName>
    <definedName name="LJHMN" localSheetId="20" hidden="1">{"'Sheet1'!$L$16"}</definedName>
    <definedName name="LJHMN" localSheetId="22" hidden="1">{"'Sheet1'!$L$16"}</definedName>
    <definedName name="LJHMN" localSheetId="24" hidden="1">{"'Sheet1'!$L$16"}</definedName>
    <definedName name="LJHMN" localSheetId="28" hidden="1">{"'Sheet1'!$L$16"}</definedName>
    <definedName name="LJHMN" localSheetId="14" hidden="1">{"'Sheet1'!$L$16"}</definedName>
    <definedName name="LJHMN" hidden="1">{"'Sheet1'!$L$16"}</definedName>
    <definedName name="ljjjj" hidden="1">#REF!</definedName>
    <definedName name="ljk" localSheetId="12" hidden="1">{"'Sheet1'!$L$16"}</definedName>
    <definedName name="ljk" localSheetId="11" hidden="1">{"'Sheet1'!$L$16"}</definedName>
    <definedName name="ljk" localSheetId="13" hidden="1">{"'Sheet1'!$L$16"}</definedName>
    <definedName name="ljk" localSheetId="16" hidden="1">{"'Sheet1'!$L$16"}</definedName>
    <definedName name="ljk" localSheetId="21" hidden="1">{"'Sheet1'!$L$16"}</definedName>
    <definedName name="ljk" localSheetId="18" hidden="1">{"'Sheet1'!$L$16"}</definedName>
    <definedName name="ljk" localSheetId="19" hidden="1">{"'Sheet1'!$L$16"}</definedName>
    <definedName name="ljk" localSheetId="20" hidden="1">{"'Sheet1'!$L$16"}</definedName>
    <definedName name="ljk" localSheetId="22" hidden="1">{"'Sheet1'!$L$16"}</definedName>
    <definedName name="ljk" localSheetId="24" hidden="1">{"'Sheet1'!$L$16"}</definedName>
    <definedName name="ljk" localSheetId="28" hidden="1">{"'Sheet1'!$L$16"}</definedName>
    <definedName name="ljk" localSheetId="14" hidden="1">{"'Sheet1'!$L$16"}</definedName>
    <definedName name="ljk" hidden="1">{"'Sheet1'!$L$16"}</definedName>
    <definedName name="ljkl" localSheetId="12" hidden="1">{"'Sheet1'!$L$16"}</definedName>
    <definedName name="ljkl" localSheetId="11" hidden="1">{"'Sheet1'!$L$16"}</definedName>
    <definedName name="ljkl" localSheetId="13" hidden="1">{"'Sheet1'!$L$16"}</definedName>
    <definedName name="ljkl" localSheetId="16" hidden="1">{"'Sheet1'!$L$16"}</definedName>
    <definedName name="ljkl" localSheetId="21" hidden="1">{"'Sheet1'!$L$16"}</definedName>
    <definedName name="ljkl" localSheetId="18" hidden="1">{"'Sheet1'!$L$16"}</definedName>
    <definedName name="ljkl" localSheetId="19" hidden="1">{"'Sheet1'!$L$16"}</definedName>
    <definedName name="ljkl" localSheetId="20" hidden="1">{"'Sheet1'!$L$16"}</definedName>
    <definedName name="ljkl" localSheetId="22" hidden="1">{"'Sheet1'!$L$16"}</definedName>
    <definedName name="ljkl" localSheetId="24" hidden="1">{"'Sheet1'!$L$16"}</definedName>
    <definedName name="ljkl" localSheetId="28" hidden="1">{"'Sheet1'!$L$16"}</definedName>
    <definedName name="ljkl" localSheetId="14" hidden="1">{"'Sheet1'!$L$16"}</definedName>
    <definedName name="ljkl" hidden="1">{"'Sheet1'!$L$16"}</definedName>
    <definedName name="ljklk" localSheetId="12" hidden="1">{"'Sheet1'!$L$16"}</definedName>
    <definedName name="ljklk" localSheetId="11" hidden="1">{"'Sheet1'!$L$16"}</definedName>
    <definedName name="ljklk" localSheetId="13" hidden="1">{"'Sheet1'!$L$16"}</definedName>
    <definedName name="ljklk" localSheetId="16" hidden="1">{"'Sheet1'!$L$16"}</definedName>
    <definedName name="ljklk" localSheetId="21" hidden="1">{"'Sheet1'!$L$16"}</definedName>
    <definedName name="ljklk" localSheetId="18" hidden="1">{"'Sheet1'!$L$16"}</definedName>
    <definedName name="ljklk" localSheetId="19" hidden="1">{"'Sheet1'!$L$16"}</definedName>
    <definedName name="ljklk" localSheetId="20" hidden="1">{"'Sheet1'!$L$16"}</definedName>
    <definedName name="ljklk" localSheetId="22" hidden="1">{"'Sheet1'!$L$16"}</definedName>
    <definedName name="ljklk" localSheetId="24" hidden="1">{"'Sheet1'!$L$16"}</definedName>
    <definedName name="ljklk" localSheetId="28" hidden="1">{"'Sheet1'!$L$16"}</definedName>
    <definedName name="ljklk" localSheetId="14" hidden="1">{"'Sheet1'!$L$16"}</definedName>
    <definedName name="ljklk" hidden="1">{"'Sheet1'!$L$16"}</definedName>
    <definedName name="ljkㅏㅎ" localSheetId="12" hidden="1">{#N/A,#N/A,FALSE,"2~8번"}</definedName>
    <definedName name="ljkㅏㅎ" localSheetId="11" hidden="1">{#N/A,#N/A,FALSE,"2~8번"}</definedName>
    <definedName name="ljkㅏㅎ" localSheetId="13" hidden="1">{#N/A,#N/A,FALSE,"2~8번"}</definedName>
    <definedName name="ljkㅏㅎ" localSheetId="16" hidden="1">{#N/A,#N/A,FALSE,"2~8번"}</definedName>
    <definedName name="ljkㅏㅎ" localSheetId="21" hidden="1">{#N/A,#N/A,FALSE,"2~8번"}</definedName>
    <definedName name="ljkㅏㅎ" localSheetId="18" hidden="1">{#N/A,#N/A,FALSE,"2~8번"}</definedName>
    <definedName name="ljkㅏㅎ" localSheetId="19" hidden="1">{#N/A,#N/A,FALSE,"2~8번"}</definedName>
    <definedName name="ljkㅏㅎ" localSheetId="20" hidden="1">{#N/A,#N/A,FALSE,"2~8번"}</definedName>
    <definedName name="ljkㅏㅎ" localSheetId="22" hidden="1">{#N/A,#N/A,FALSE,"2~8번"}</definedName>
    <definedName name="ljkㅏㅎ" localSheetId="24" hidden="1">{#N/A,#N/A,FALSE,"2~8번"}</definedName>
    <definedName name="ljkㅏㅎ" localSheetId="28" hidden="1">{#N/A,#N/A,FALSE,"2~8번"}</definedName>
    <definedName name="ljkㅏㅎ" localSheetId="14" hidden="1">{#N/A,#N/A,FALSE,"2~8번"}</definedName>
    <definedName name="ljkㅏㅎ" hidden="1">{#N/A,#N/A,FALSE,"2~8번"}</definedName>
    <definedName name="ljl" hidden="1">#REF!</definedName>
    <definedName name="lk" localSheetId="12" hidden="1">{#N/A,#N/A,FALSE,"mgtsum.XLS";#N/A,#N/A,FALSE,"CAPONE";#N/A,#N/A,FALSE,"CAPTWO";#N/A,#N/A,FALSE,"CAPTHREE"}</definedName>
    <definedName name="lk" localSheetId="11" hidden="1">{#N/A,#N/A,FALSE,"mgtsum.XLS";#N/A,#N/A,FALSE,"CAPONE";#N/A,#N/A,FALSE,"CAPTWO";#N/A,#N/A,FALSE,"CAPTHREE"}</definedName>
    <definedName name="lk" localSheetId="13" hidden="1">{#N/A,#N/A,FALSE,"mgtsum.XLS";#N/A,#N/A,FALSE,"CAPONE";#N/A,#N/A,FALSE,"CAPTWO";#N/A,#N/A,FALSE,"CAPTHREE"}</definedName>
    <definedName name="lk" localSheetId="16" hidden="1">{#N/A,#N/A,FALSE,"mgtsum.XLS";#N/A,#N/A,FALSE,"CAPONE";#N/A,#N/A,FALSE,"CAPTWO";#N/A,#N/A,FALSE,"CAPTHREE"}</definedName>
    <definedName name="lk" localSheetId="21" hidden="1">{#N/A,#N/A,FALSE,"mgtsum.XLS";#N/A,#N/A,FALSE,"CAPONE";#N/A,#N/A,FALSE,"CAPTWO";#N/A,#N/A,FALSE,"CAPTHREE"}</definedName>
    <definedName name="lk" localSheetId="18" hidden="1">{#N/A,#N/A,FALSE,"mgtsum.XLS";#N/A,#N/A,FALSE,"CAPONE";#N/A,#N/A,FALSE,"CAPTWO";#N/A,#N/A,FALSE,"CAPTHREE"}</definedName>
    <definedName name="lk" localSheetId="19" hidden="1">{#N/A,#N/A,FALSE,"mgtsum.XLS";#N/A,#N/A,FALSE,"CAPONE";#N/A,#N/A,FALSE,"CAPTWO";#N/A,#N/A,FALSE,"CAPTHREE"}</definedName>
    <definedName name="lk" localSheetId="20" hidden="1">{#N/A,#N/A,FALSE,"mgtsum.XLS";#N/A,#N/A,FALSE,"CAPONE";#N/A,#N/A,FALSE,"CAPTWO";#N/A,#N/A,FALSE,"CAPTHREE"}</definedName>
    <definedName name="lk" localSheetId="22" hidden="1">{#N/A,#N/A,FALSE,"mgtsum.XLS";#N/A,#N/A,FALSE,"CAPONE";#N/A,#N/A,FALSE,"CAPTWO";#N/A,#N/A,FALSE,"CAPTHREE"}</definedName>
    <definedName name="lk" localSheetId="24" hidden="1">{#N/A,#N/A,FALSE,"mgtsum.XLS";#N/A,#N/A,FALSE,"CAPONE";#N/A,#N/A,FALSE,"CAPTWO";#N/A,#N/A,FALSE,"CAPTHREE"}</definedName>
    <definedName name="lk" localSheetId="28" hidden="1">{#N/A,#N/A,FALSE,"mgtsum.XLS";#N/A,#N/A,FALSE,"CAPONE";#N/A,#N/A,FALSE,"CAPTWO";#N/A,#N/A,FALSE,"CAPTHREE"}</definedName>
    <definedName name="lk" localSheetId="14" hidden="1">{#N/A,#N/A,FALSE,"mgtsum.XLS";#N/A,#N/A,FALSE,"CAPONE";#N/A,#N/A,FALSE,"CAPTWO";#N/A,#N/A,FALSE,"CAPTHREE"}</definedName>
    <definedName name="lk" hidden="1">{#N/A,#N/A,FALSE,"mgtsum.XLS";#N/A,#N/A,FALSE,"CAPONE";#N/A,#N/A,FALSE,"CAPTWO";#N/A,#N/A,FALSE,"CAPTHREE"}</definedName>
    <definedName name="LK_hathe">#REF!</definedName>
    <definedName name="lkj" localSheetId="12" hidden="1">{"'Sheet1'!$L$16"}</definedName>
    <definedName name="lkj" localSheetId="11" hidden="1">{"'Sheet1'!$L$16"}</definedName>
    <definedName name="lkj" localSheetId="13" hidden="1">{"'Sheet1'!$L$16"}</definedName>
    <definedName name="lkj" localSheetId="16" hidden="1">{"'Sheet1'!$L$16"}</definedName>
    <definedName name="lkj" localSheetId="21" hidden="1">{"'Sheet1'!$L$16"}</definedName>
    <definedName name="lkj" localSheetId="18" hidden="1">{"'Sheet1'!$L$16"}</definedName>
    <definedName name="lkj" localSheetId="19" hidden="1">{"'Sheet1'!$L$16"}</definedName>
    <definedName name="lkj" localSheetId="20" hidden="1">{"'Sheet1'!$L$16"}</definedName>
    <definedName name="lkj" localSheetId="22" hidden="1">{"'Sheet1'!$L$16"}</definedName>
    <definedName name="lkj" localSheetId="24" hidden="1">{"'Sheet1'!$L$16"}</definedName>
    <definedName name="lkj" localSheetId="28" hidden="1">{"'Sheet1'!$L$16"}</definedName>
    <definedName name="lkj" localSheetId="14" hidden="1">{"'Sheet1'!$L$16"}</definedName>
    <definedName name="lkj" hidden="1">{"'Sheet1'!$L$16"}</definedName>
    <definedName name="lkj\"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jhgf" localSheetId="12" hidden="1">{"'Sheet1'!$L$16"}</definedName>
    <definedName name="lkjhgf" localSheetId="11" hidden="1">{"'Sheet1'!$L$16"}</definedName>
    <definedName name="lkjhgf" localSheetId="13" hidden="1">{"'Sheet1'!$L$16"}</definedName>
    <definedName name="lkjhgf" localSheetId="16" hidden="1">{"'Sheet1'!$L$16"}</definedName>
    <definedName name="lkjhgf" localSheetId="21" hidden="1">{"'Sheet1'!$L$16"}</definedName>
    <definedName name="lkjhgf" localSheetId="18" hidden="1">{"'Sheet1'!$L$16"}</definedName>
    <definedName name="lkjhgf" localSheetId="19" hidden="1">{"'Sheet1'!$L$16"}</definedName>
    <definedName name="lkjhgf" localSheetId="20" hidden="1">{"'Sheet1'!$L$16"}</definedName>
    <definedName name="lkjhgf" localSheetId="22" hidden="1">{"'Sheet1'!$L$16"}</definedName>
    <definedName name="lkjhgf" localSheetId="24" hidden="1">{"'Sheet1'!$L$16"}</definedName>
    <definedName name="lkjhgf" localSheetId="28" hidden="1">{"'Sheet1'!$L$16"}</definedName>
    <definedName name="lkjhgf" localSheetId="14" hidden="1">{"'Sheet1'!$L$16"}</definedName>
    <definedName name="lkjhgf" hidden="1">{"'Sheet1'!$L$16"}</definedName>
    <definedName name="lkjhgfdsa" localSheetId="12" hidden="1">{"'Sheet1'!$L$16"}</definedName>
    <definedName name="lkjhgfdsa" localSheetId="11" hidden="1">{"'Sheet1'!$L$16"}</definedName>
    <definedName name="lkjhgfdsa" localSheetId="13" hidden="1">{"'Sheet1'!$L$16"}</definedName>
    <definedName name="lkjhgfdsa" localSheetId="16" hidden="1">{"'Sheet1'!$L$16"}</definedName>
    <definedName name="lkjhgfdsa" localSheetId="21" hidden="1">{"'Sheet1'!$L$16"}</definedName>
    <definedName name="lkjhgfdsa" localSheetId="18" hidden="1">{"'Sheet1'!$L$16"}</definedName>
    <definedName name="lkjhgfdsa" localSheetId="19" hidden="1">{"'Sheet1'!$L$16"}</definedName>
    <definedName name="lkjhgfdsa" localSheetId="20" hidden="1">{"'Sheet1'!$L$16"}</definedName>
    <definedName name="lkjhgfdsa" localSheetId="22" hidden="1">{"'Sheet1'!$L$16"}</definedName>
    <definedName name="lkjhgfdsa" localSheetId="24" hidden="1">{"'Sheet1'!$L$16"}</definedName>
    <definedName name="lkjhgfdsa" localSheetId="28" hidden="1">{"'Sheet1'!$L$16"}</definedName>
    <definedName name="lkjhgfdsa" localSheetId="14" hidden="1">{"'Sheet1'!$L$16"}</definedName>
    <definedName name="lkjhgfdsa" hidden="1">{"'Sheet1'!$L$16"}</definedName>
    <definedName name="LKJHKU" localSheetId="12" hidden="1">{#N/A,#N/A,FALSE,"CCTV"}</definedName>
    <definedName name="LKJHKU" localSheetId="11" hidden="1">{#N/A,#N/A,FALSE,"CCTV"}</definedName>
    <definedName name="LKJHKU" localSheetId="13" hidden="1">{#N/A,#N/A,FALSE,"CCTV"}</definedName>
    <definedName name="LKJHKU" localSheetId="16" hidden="1">{#N/A,#N/A,FALSE,"CCTV"}</definedName>
    <definedName name="LKJHKU" localSheetId="21" hidden="1">{#N/A,#N/A,FALSE,"CCTV"}</definedName>
    <definedName name="LKJHKU" localSheetId="18" hidden="1">{#N/A,#N/A,FALSE,"CCTV"}</definedName>
    <definedName name="LKJHKU" localSheetId="19" hidden="1">{#N/A,#N/A,FALSE,"CCTV"}</definedName>
    <definedName name="LKJHKU" localSheetId="20" hidden="1">{#N/A,#N/A,FALSE,"CCTV"}</definedName>
    <definedName name="LKJHKU" localSheetId="22" hidden="1">{#N/A,#N/A,FALSE,"CCTV"}</definedName>
    <definedName name="LKJHKU" localSheetId="24" hidden="1">{#N/A,#N/A,FALSE,"CCTV"}</definedName>
    <definedName name="LKJHKU" localSheetId="28" hidden="1">{#N/A,#N/A,FALSE,"CCTV"}</definedName>
    <definedName name="LKJHKU" localSheetId="14" hidden="1">{#N/A,#N/A,FALSE,"CCTV"}</definedName>
    <definedName name="LKJHKU" hidden="1">{#N/A,#N/A,FALSE,"CCTV"}</definedName>
    <definedName name="lkkh" hidden="1">#REF!</definedName>
    <definedName name="lkklll" localSheetId="12" hidden="1">{"'Sheet1'!$L$16"}</definedName>
    <definedName name="lkklll" localSheetId="11" hidden="1">{"'Sheet1'!$L$16"}</definedName>
    <definedName name="lkklll" localSheetId="13" hidden="1">{"'Sheet1'!$L$16"}</definedName>
    <definedName name="lkklll" localSheetId="16" hidden="1">{"'Sheet1'!$L$16"}</definedName>
    <definedName name="lkklll" localSheetId="21" hidden="1">{"'Sheet1'!$L$16"}</definedName>
    <definedName name="lkklll" localSheetId="18" hidden="1">{"'Sheet1'!$L$16"}</definedName>
    <definedName name="lkklll" localSheetId="19" hidden="1">{"'Sheet1'!$L$16"}</definedName>
    <definedName name="lkklll" localSheetId="20" hidden="1">{"'Sheet1'!$L$16"}</definedName>
    <definedName name="lkklll" localSheetId="22" hidden="1">{"'Sheet1'!$L$16"}</definedName>
    <definedName name="lkklll" localSheetId="24" hidden="1">{"'Sheet1'!$L$16"}</definedName>
    <definedName name="lkklll" localSheetId="28" hidden="1">{"'Sheet1'!$L$16"}</definedName>
    <definedName name="lkklll" localSheetId="14" hidden="1">{"'Sheet1'!$L$16"}</definedName>
    <definedName name="lkklll" hidden="1">{"'Sheet1'!$L$16"}</definedName>
    <definedName name="lkl" localSheetId="12" hidden="1">{#N/A,#N/A,FALSE,"Chi tiÆt"}</definedName>
    <definedName name="lkl" localSheetId="11" hidden="1">{#N/A,#N/A,FALSE,"Chi tiÆt"}</definedName>
    <definedName name="lkl" localSheetId="13" hidden="1">{#N/A,#N/A,FALSE,"Chi tiÆt"}</definedName>
    <definedName name="lkl" localSheetId="16" hidden="1">{#N/A,#N/A,FALSE,"Chi tiÆt"}</definedName>
    <definedName name="lkl" localSheetId="21" hidden="1">{#N/A,#N/A,FALSE,"Chi tiÆt"}</definedName>
    <definedName name="lkl" localSheetId="18" hidden="1">{#N/A,#N/A,FALSE,"Chi tiÆt"}</definedName>
    <definedName name="lkl" localSheetId="19" hidden="1">{#N/A,#N/A,FALSE,"Chi tiÆt"}</definedName>
    <definedName name="lkl" localSheetId="20" hidden="1">{#N/A,#N/A,FALSE,"Chi tiÆt"}</definedName>
    <definedName name="lkl" localSheetId="22" hidden="1">{#N/A,#N/A,FALSE,"Chi tiÆt"}</definedName>
    <definedName name="lkl" localSheetId="24" hidden="1">{#N/A,#N/A,FALSE,"Chi tiÆt"}</definedName>
    <definedName name="lkl" localSheetId="28" hidden="1">{#N/A,#N/A,FALSE,"Chi tiÆt"}</definedName>
    <definedName name="lkl" localSheetId="14" hidden="1">{#N/A,#N/A,FALSE,"Chi tiÆt"}</definedName>
    <definedName name="lkl" hidden="1">{#N/A,#N/A,FALSE,"Chi tiÆt"}</definedName>
    <definedName name="lklhlkjl" localSheetId="12" hidden="1">{#N/A,#N/A,FALSE,"CCTV"}</definedName>
    <definedName name="lklhlkjl" localSheetId="11" hidden="1">{#N/A,#N/A,FALSE,"CCTV"}</definedName>
    <definedName name="lklhlkjl" localSheetId="13" hidden="1">{#N/A,#N/A,FALSE,"CCTV"}</definedName>
    <definedName name="lklhlkjl" localSheetId="16" hidden="1">{#N/A,#N/A,FALSE,"CCTV"}</definedName>
    <definedName name="lklhlkjl" localSheetId="21" hidden="1">{#N/A,#N/A,FALSE,"CCTV"}</definedName>
    <definedName name="lklhlkjl" localSheetId="18" hidden="1">{#N/A,#N/A,FALSE,"CCTV"}</definedName>
    <definedName name="lklhlkjl" localSheetId="19" hidden="1">{#N/A,#N/A,FALSE,"CCTV"}</definedName>
    <definedName name="lklhlkjl" localSheetId="20" hidden="1">{#N/A,#N/A,FALSE,"CCTV"}</definedName>
    <definedName name="lklhlkjl" localSheetId="22" hidden="1">{#N/A,#N/A,FALSE,"CCTV"}</definedName>
    <definedName name="lklhlkjl" localSheetId="24" hidden="1">{#N/A,#N/A,FALSE,"CCTV"}</definedName>
    <definedName name="lklhlkjl" localSheetId="28" hidden="1">{#N/A,#N/A,FALSE,"CCTV"}</definedName>
    <definedName name="lklhlkjl" localSheetId="14" hidden="1">{#N/A,#N/A,FALSE,"CCTV"}</definedName>
    <definedName name="lklhlkjl" hidden="1">{#N/A,#N/A,FALSE,"CCTV"}</definedName>
    <definedName name="LKLJH" localSheetId="12" hidden="1">{#N/A,#N/A,FALSE,"CCTV"}</definedName>
    <definedName name="LKLJH" localSheetId="11" hidden="1">{#N/A,#N/A,FALSE,"CCTV"}</definedName>
    <definedName name="LKLJH" localSheetId="13" hidden="1">{#N/A,#N/A,FALSE,"CCTV"}</definedName>
    <definedName name="LKLJH" localSheetId="16" hidden="1">{#N/A,#N/A,FALSE,"CCTV"}</definedName>
    <definedName name="LKLJH" localSheetId="21" hidden="1">{#N/A,#N/A,FALSE,"CCTV"}</definedName>
    <definedName name="LKLJH" localSheetId="18" hidden="1">{#N/A,#N/A,FALSE,"CCTV"}</definedName>
    <definedName name="LKLJH" localSheetId="19" hidden="1">{#N/A,#N/A,FALSE,"CCTV"}</definedName>
    <definedName name="LKLJH" localSheetId="20" hidden="1">{#N/A,#N/A,FALSE,"CCTV"}</definedName>
    <definedName name="LKLJH" localSheetId="22" hidden="1">{#N/A,#N/A,FALSE,"CCTV"}</definedName>
    <definedName name="LKLJH" localSheetId="24" hidden="1">{#N/A,#N/A,FALSE,"CCTV"}</definedName>
    <definedName name="LKLJH" localSheetId="28" hidden="1">{#N/A,#N/A,FALSE,"CCTV"}</definedName>
    <definedName name="LKLJH" localSheetId="14" hidden="1">{#N/A,#N/A,FALSE,"CCTV"}</definedName>
    <definedName name="LKLJH" hidden="1">{#N/A,#N/A,FALSE,"CCTV"}</definedName>
    <definedName name="lklkhh" localSheetId="12" hidden="1">{"'Sheet1'!$L$16"}</definedName>
    <definedName name="lklkhh" localSheetId="11" hidden="1">{"'Sheet1'!$L$16"}</definedName>
    <definedName name="lklkhh" localSheetId="13" hidden="1">{"'Sheet1'!$L$16"}</definedName>
    <definedName name="lklkhh" localSheetId="16" hidden="1">{"'Sheet1'!$L$16"}</definedName>
    <definedName name="lklkhh" localSheetId="21" hidden="1">{"'Sheet1'!$L$16"}</definedName>
    <definedName name="lklkhh" localSheetId="18" hidden="1">{"'Sheet1'!$L$16"}</definedName>
    <definedName name="lklkhh" localSheetId="19" hidden="1">{"'Sheet1'!$L$16"}</definedName>
    <definedName name="lklkhh" localSheetId="20" hidden="1">{"'Sheet1'!$L$16"}</definedName>
    <definedName name="lklkhh" localSheetId="22" hidden="1">{"'Sheet1'!$L$16"}</definedName>
    <definedName name="lklkhh" localSheetId="24" hidden="1">{"'Sheet1'!$L$16"}</definedName>
    <definedName name="lklkhh" localSheetId="28" hidden="1">{"'Sheet1'!$L$16"}</definedName>
    <definedName name="lklkhh" localSheetId="14" hidden="1">{"'Sheet1'!$L$16"}</definedName>
    <definedName name="lklkhh" hidden="1">{"'Sheet1'!$L$16"}</definedName>
    <definedName name="lkylil" hidden="1">#REF!</definedName>
    <definedName name="LLDIEKK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t100">#REF!</definedName>
    <definedName name="lldt132">#REF!</definedName>
    <definedName name="lldt140">#REF!</definedName>
    <definedName name="lldt150">#REF!</definedName>
    <definedName name="lldt165">#REF!</definedName>
    <definedName name="lldt32">#REF!</definedName>
    <definedName name="lldt40">#REF!</definedName>
    <definedName name="lldt50">#REF!</definedName>
    <definedName name="lldt65">#REF!</definedName>
    <definedName name="lldt80">#REF!</definedName>
    <definedName name="LLEE"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gk" localSheetId="12" hidden="1">{"Offgrid",#N/A,FALSE,"OFFGRID";"Region",#N/A,FALSE,"REGION";"Offgrid -2",#N/A,FALSE,"OFFGRID";"WTP",#N/A,FALSE,"WTP";"WTP -2",#N/A,FALSE,"WTP";"Project",#N/A,FALSE,"PROJECT";"Summary -2",#N/A,FALSE,"SUMMARY"}</definedName>
    <definedName name="llgk" localSheetId="11" hidden="1">{"Offgrid",#N/A,FALSE,"OFFGRID";"Region",#N/A,FALSE,"REGION";"Offgrid -2",#N/A,FALSE,"OFFGRID";"WTP",#N/A,FALSE,"WTP";"WTP -2",#N/A,FALSE,"WTP";"Project",#N/A,FALSE,"PROJECT";"Summary -2",#N/A,FALSE,"SUMMARY"}</definedName>
    <definedName name="llgk" localSheetId="13" hidden="1">{"Offgrid",#N/A,FALSE,"OFFGRID";"Region",#N/A,FALSE,"REGION";"Offgrid -2",#N/A,FALSE,"OFFGRID";"WTP",#N/A,FALSE,"WTP";"WTP -2",#N/A,FALSE,"WTP";"Project",#N/A,FALSE,"PROJECT";"Summary -2",#N/A,FALSE,"SUMMARY"}</definedName>
    <definedName name="llgk" localSheetId="16" hidden="1">{"Offgrid",#N/A,FALSE,"OFFGRID";"Region",#N/A,FALSE,"REGION";"Offgrid -2",#N/A,FALSE,"OFFGRID";"WTP",#N/A,FALSE,"WTP";"WTP -2",#N/A,FALSE,"WTP";"Project",#N/A,FALSE,"PROJECT";"Summary -2",#N/A,FALSE,"SUMMARY"}</definedName>
    <definedName name="llgk" localSheetId="21" hidden="1">{"Offgrid",#N/A,FALSE,"OFFGRID";"Region",#N/A,FALSE,"REGION";"Offgrid -2",#N/A,FALSE,"OFFGRID";"WTP",#N/A,FALSE,"WTP";"WTP -2",#N/A,FALSE,"WTP";"Project",#N/A,FALSE,"PROJECT";"Summary -2",#N/A,FALSE,"SUMMARY"}</definedName>
    <definedName name="llgk" localSheetId="18" hidden="1">{"Offgrid",#N/A,FALSE,"OFFGRID";"Region",#N/A,FALSE,"REGION";"Offgrid -2",#N/A,FALSE,"OFFGRID";"WTP",#N/A,FALSE,"WTP";"WTP -2",#N/A,FALSE,"WTP";"Project",#N/A,FALSE,"PROJECT";"Summary -2",#N/A,FALSE,"SUMMARY"}</definedName>
    <definedName name="llgk" localSheetId="19" hidden="1">{"Offgrid",#N/A,FALSE,"OFFGRID";"Region",#N/A,FALSE,"REGION";"Offgrid -2",#N/A,FALSE,"OFFGRID";"WTP",#N/A,FALSE,"WTP";"WTP -2",#N/A,FALSE,"WTP";"Project",#N/A,FALSE,"PROJECT";"Summary -2",#N/A,FALSE,"SUMMARY"}</definedName>
    <definedName name="llgk" localSheetId="20" hidden="1">{"Offgrid",#N/A,FALSE,"OFFGRID";"Region",#N/A,FALSE,"REGION";"Offgrid -2",#N/A,FALSE,"OFFGRID";"WTP",#N/A,FALSE,"WTP";"WTP -2",#N/A,FALSE,"WTP";"Project",#N/A,FALSE,"PROJECT";"Summary -2",#N/A,FALSE,"SUMMARY"}</definedName>
    <definedName name="llgk" localSheetId="22" hidden="1">{"Offgrid",#N/A,FALSE,"OFFGRID";"Region",#N/A,FALSE,"REGION";"Offgrid -2",#N/A,FALSE,"OFFGRID";"WTP",#N/A,FALSE,"WTP";"WTP -2",#N/A,FALSE,"WTP";"Project",#N/A,FALSE,"PROJECT";"Summary -2",#N/A,FALSE,"SUMMARY"}</definedName>
    <definedName name="llgk" localSheetId="24" hidden="1">{"Offgrid",#N/A,FALSE,"OFFGRID";"Region",#N/A,FALSE,"REGION";"Offgrid -2",#N/A,FALSE,"OFFGRID";"WTP",#N/A,FALSE,"WTP";"WTP -2",#N/A,FALSE,"WTP";"Project",#N/A,FALSE,"PROJECT";"Summary -2",#N/A,FALSE,"SUMMARY"}</definedName>
    <definedName name="llgk" localSheetId="28" hidden="1">{"Offgrid",#N/A,FALSE,"OFFGRID";"Region",#N/A,FALSE,"REGION";"Offgrid -2",#N/A,FALSE,"OFFGRID";"WTP",#N/A,FALSE,"WTP";"WTP -2",#N/A,FALSE,"WTP";"Project",#N/A,FALSE,"PROJECT";"Summary -2",#N/A,FALSE,"SUMMARY"}</definedName>
    <definedName name="llgk" localSheetId="14" hidden="1">{"Offgrid",#N/A,FALSE,"OFFGRID";"Region",#N/A,FALSE,"REGION";"Offgrid -2",#N/A,FALSE,"OFFGRID";"WTP",#N/A,FALSE,"WTP";"WTP -2",#N/A,FALSE,"WTP";"Project",#N/A,FALSE,"PROJECT";"Summary -2",#N/A,FALSE,"SUMMARY"}</definedName>
    <definedName name="llgk" hidden="1">{"Offgrid",#N/A,FALSE,"OFFGRID";"Region",#N/A,FALSE,"REGION";"Offgrid -2",#N/A,FALSE,"OFFGRID";"WTP",#N/A,FALSE,"WTP";"WTP -2",#N/A,FALSE,"WTP";"Project",#N/A,FALSE,"PROJECT";"Summary -2",#N/A,FALSE,"SUMMARY"}</definedName>
    <definedName name="llik" localSheetId="12" hidden="1">{"'Sheet1'!$L$16"}</definedName>
    <definedName name="llik" localSheetId="11" hidden="1">{"'Sheet1'!$L$16"}</definedName>
    <definedName name="llik" localSheetId="13" hidden="1">{"'Sheet1'!$L$16"}</definedName>
    <definedName name="llik" localSheetId="16" hidden="1">{"'Sheet1'!$L$16"}</definedName>
    <definedName name="llik" localSheetId="21" hidden="1">{"'Sheet1'!$L$16"}</definedName>
    <definedName name="llik" localSheetId="18" hidden="1">{"'Sheet1'!$L$16"}</definedName>
    <definedName name="llik" localSheetId="19" hidden="1">{"'Sheet1'!$L$16"}</definedName>
    <definedName name="llik" localSheetId="20" hidden="1">{"'Sheet1'!$L$16"}</definedName>
    <definedName name="llik" localSheetId="22" hidden="1">{"'Sheet1'!$L$16"}</definedName>
    <definedName name="llik" localSheetId="24" hidden="1">{"'Sheet1'!$L$16"}</definedName>
    <definedName name="llik" localSheetId="28" hidden="1">{"'Sheet1'!$L$16"}</definedName>
    <definedName name="llik" localSheetId="14" hidden="1">{"'Sheet1'!$L$16"}</definedName>
    <definedName name="llik" hidden="1">{"'Sheet1'!$L$16"}</definedName>
    <definedName name="llk" localSheetId="12" hidden="1">{#N/A,#N/A,FALSE,"COVER";#N/A,#N/A,FALSE,"0";#N/A,#N/A,FALSE,"1";#N/A,#N/A,FALSE,"2";#N/A,#N/A,FALSE,"3";#N/A,#N/A,FALSE,"4";#N/A,#N/A,FALSE,"5";#N/A,#N/A,FALSE,"6";#N/A,#N/A,FALSE,"7";#N/A,#N/A,FALSE,"8";#N/A,#N/A,FALSE,"9";#N/A,#N/A,FALSE,"10";#N/A,#N/A,FALSE,"11"}</definedName>
    <definedName name="llk" localSheetId="11" hidden="1">{#N/A,#N/A,FALSE,"COVER";#N/A,#N/A,FALSE,"0";#N/A,#N/A,FALSE,"1";#N/A,#N/A,FALSE,"2";#N/A,#N/A,FALSE,"3";#N/A,#N/A,FALSE,"4";#N/A,#N/A,FALSE,"5";#N/A,#N/A,FALSE,"6";#N/A,#N/A,FALSE,"7";#N/A,#N/A,FALSE,"8";#N/A,#N/A,FALSE,"9";#N/A,#N/A,FALSE,"10";#N/A,#N/A,FALSE,"11"}</definedName>
    <definedName name="llk" localSheetId="13" hidden="1">{#N/A,#N/A,FALSE,"COVER";#N/A,#N/A,FALSE,"0";#N/A,#N/A,FALSE,"1";#N/A,#N/A,FALSE,"2";#N/A,#N/A,FALSE,"3";#N/A,#N/A,FALSE,"4";#N/A,#N/A,FALSE,"5";#N/A,#N/A,FALSE,"6";#N/A,#N/A,FALSE,"7";#N/A,#N/A,FALSE,"8";#N/A,#N/A,FALSE,"9";#N/A,#N/A,FALSE,"10";#N/A,#N/A,FALSE,"11"}</definedName>
    <definedName name="llk" localSheetId="16" hidden="1">{#N/A,#N/A,FALSE,"COVER";#N/A,#N/A,FALSE,"0";#N/A,#N/A,FALSE,"1";#N/A,#N/A,FALSE,"2";#N/A,#N/A,FALSE,"3";#N/A,#N/A,FALSE,"4";#N/A,#N/A,FALSE,"5";#N/A,#N/A,FALSE,"6";#N/A,#N/A,FALSE,"7";#N/A,#N/A,FALSE,"8";#N/A,#N/A,FALSE,"9";#N/A,#N/A,FALSE,"10";#N/A,#N/A,FALSE,"11"}</definedName>
    <definedName name="llk" localSheetId="21" hidden="1">{#N/A,#N/A,FALSE,"COVER";#N/A,#N/A,FALSE,"0";#N/A,#N/A,FALSE,"1";#N/A,#N/A,FALSE,"2";#N/A,#N/A,FALSE,"3";#N/A,#N/A,FALSE,"4";#N/A,#N/A,FALSE,"5";#N/A,#N/A,FALSE,"6";#N/A,#N/A,FALSE,"7";#N/A,#N/A,FALSE,"8";#N/A,#N/A,FALSE,"9";#N/A,#N/A,FALSE,"10";#N/A,#N/A,FALSE,"11"}</definedName>
    <definedName name="llk" localSheetId="18" hidden="1">{#N/A,#N/A,FALSE,"COVER";#N/A,#N/A,FALSE,"0";#N/A,#N/A,FALSE,"1";#N/A,#N/A,FALSE,"2";#N/A,#N/A,FALSE,"3";#N/A,#N/A,FALSE,"4";#N/A,#N/A,FALSE,"5";#N/A,#N/A,FALSE,"6";#N/A,#N/A,FALSE,"7";#N/A,#N/A,FALSE,"8";#N/A,#N/A,FALSE,"9";#N/A,#N/A,FALSE,"10";#N/A,#N/A,FALSE,"11"}</definedName>
    <definedName name="llk" localSheetId="19" hidden="1">{#N/A,#N/A,FALSE,"COVER";#N/A,#N/A,FALSE,"0";#N/A,#N/A,FALSE,"1";#N/A,#N/A,FALSE,"2";#N/A,#N/A,FALSE,"3";#N/A,#N/A,FALSE,"4";#N/A,#N/A,FALSE,"5";#N/A,#N/A,FALSE,"6";#N/A,#N/A,FALSE,"7";#N/A,#N/A,FALSE,"8";#N/A,#N/A,FALSE,"9";#N/A,#N/A,FALSE,"10";#N/A,#N/A,FALSE,"11"}</definedName>
    <definedName name="llk" localSheetId="20" hidden="1">{#N/A,#N/A,FALSE,"COVER";#N/A,#N/A,FALSE,"0";#N/A,#N/A,FALSE,"1";#N/A,#N/A,FALSE,"2";#N/A,#N/A,FALSE,"3";#N/A,#N/A,FALSE,"4";#N/A,#N/A,FALSE,"5";#N/A,#N/A,FALSE,"6";#N/A,#N/A,FALSE,"7";#N/A,#N/A,FALSE,"8";#N/A,#N/A,FALSE,"9";#N/A,#N/A,FALSE,"10";#N/A,#N/A,FALSE,"11"}</definedName>
    <definedName name="llk" localSheetId="22" hidden="1">{#N/A,#N/A,FALSE,"COVER";#N/A,#N/A,FALSE,"0";#N/A,#N/A,FALSE,"1";#N/A,#N/A,FALSE,"2";#N/A,#N/A,FALSE,"3";#N/A,#N/A,FALSE,"4";#N/A,#N/A,FALSE,"5";#N/A,#N/A,FALSE,"6";#N/A,#N/A,FALSE,"7";#N/A,#N/A,FALSE,"8";#N/A,#N/A,FALSE,"9";#N/A,#N/A,FALSE,"10";#N/A,#N/A,FALSE,"11"}</definedName>
    <definedName name="llk" localSheetId="24" hidden="1">{#N/A,#N/A,FALSE,"COVER";#N/A,#N/A,FALSE,"0";#N/A,#N/A,FALSE,"1";#N/A,#N/A,FALSE,"2";#N/A,#N/A,FALSE,"3";#N/A,#N/A,FALSE,"4";#N/A,#N/A,FALSE,"5";#N/A,#N/A,FALSE,"6";#N/A,#N/A,FALSE,"7";#N/A,#N/A,FALSE,"8";#N/A,#N/A,FALSE,"9";#N/A,#N/A,FALSE,"10";#N/A,#N/A,FALSE,"11"}</definedName>
    <definedName name="llk" localSheetId="28" hidden="1">{#N/A,#N/A,FALSE,"COVER";#N/A,#N/A,FALSE,"0";#N/A,#N/A,FALSE,"1";#N/A,#N/A,FALSE,"2";#N/A,#N/A,FALSE,"3";#N/A,#N/A,FALSE,"4";#N/A,#N/A,FALSE,"5";#N/A,#N/A,FALSE,"6";#N/A,#N/A,FALSE,"7";#N/A,#N/A,FALSE,"8";#N/A,#N/A,FALSE,"9";#N/A,#N/A,FALSE,"10";#N/A,#N/A,FALSE,"11"}</definedName>
    <definedName name="llk" localSheetId="14" hidden="1">{#N/A,#N/A,FALSE,"COVER";#N/A,#N/A,FALSE,"0";#N/A,#N/A,FALSE,"1";#N/A,#N/A,FALSE,"2";#N/A,#N/A,FALSE,"3";#N/A,#N/A,FALSE,"4";#N/A,#N/A,FALSE,"5";#N/A,#N/A,FALSE,"6";#N/A,#N/A,FALSE,"7";#N/A,#N/A,FALSE,"8";#N/A,#N/A,FALSE,"9";#N/A,#N/A,FALSE,"10";#N/A,#N/A,FALSE,"11"}</definedName>
    <definedName name="llk" hidden="1">{#N/A,#N/A,FALSE,"COVER";#N/A,#N/A,FALSE,"0";#N/A,#N/A,FALSE,"1";#N/A,#N/A,FALSE,"2";#N/A,#N/A,FALSE,"3";#N/A,#N/A,FALSE,"4";#N/A,#N/A,FALSE,"5";#N/A,#N/A,FALSE,"6";#N/A,#N/A,FALSE,"7";#N/A,#N/A,FALSE,"8";#N/A,#N/A,FALSE,"9";#N/A,#N/A,FALSE,"10";#N/A,#N/A,FALSE,"11"}</definedName>
    <definedName name="llkCO2">#REF!</definedName>
    <definedName name="LLK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12" hidden="1">{#N/A,#N/A,FALSE,"特殊室（ＢＱ表）"}</definedName>
    <definedName name="lll" localSheetId="11" hidden="1">{#N/A,#N/A,FALSE,"特殊室（ＢＱ表）"}</definedName>
    <definedName name="lll" localSheetId="13" hidden="1">{#N/A,#N/A,FALSE,"特殊室（ＢＱ表）"}</definedName>
    <definedName name="lll" localSheetId="16" hidden="1">{#N/A,#N/A,FALSE,"特殊室（ＢＱ表）"}</definedName>
    <definedName name="lll" localSheetId="21" hidden="1">{#N/A,#N/A,FALSE,"特殊室（ＢＱ表）"}</definedName>
    <definedName name="lll" localSheetId="18" hidden="1">{#N/A,#N/A,FALSE,"特殊室（ＢＱ表）"}</definedName>
    <definedName name="lll" localSheetId="19" hidden="1">{#N/A,#N/A,FALSE,"特殊室（ＢＱ表）"}</definedName>
    <definedName name="lll" localSheetId="20" hidden="1">{#N/A,#N/A,FALSE,"特殊室（ＢＱ表）"}</definedName>
    <definedName name="lll" localSheetId="22" hidden="1">{#N/A,#N/A,FALSE,"特殊室（ＢＱ表）"}</definedName>
    <definedName name="lll" localSheetId="24" hidden="1">{#N/A,#N/A,FALSE,"特殊室（ＢＱ表）"}</definedName>
    <definedName name="lll" localSheetId="28" hidden="1">{#N/A,#N/A,FALSE,"特殊室（ＢＱ表）"}</definedName>
    <definedName name="lll" localSheetId="14" hidden="1">{#N/A,#N/A,FALSE,"特殊室（ＢＱ表）"}</definedName>
    <definedName name="lll" hidden="1">{#N/A,#N/A,FALSE,"特殊室（ＢＱ表）"}</definedName>
    <definedName name="LLL\" hidden="1">#REF!</definedName>
    <definedName name="lllj" localSheetId="12" hidden="1">{"'Sheet1'!$L$16"}</definedName>
    <definedName name="lllj" localSheetId="11" hidden="1">{"'Sheet1'!$L$16"}</definedName>
    <definedName name="lllj" localSheetId="13" hidden="1">{"'Sheet1'!$L$16"}</definedName>
    <definedName name="lllj" localSheetId="16" hidden="1">{"'Sheet1'!$L$16"}</definedName>
    <definedName name="lllj" localSheetId="21" hidden="1">{"'Sheet1'!$L$16"}</definedName>
    <definedName name="lllj" localSheetId="18" hidden="1">{"'Sheet1'!$L$16"}</definedName>
    <definedName name="lllj" localSheetId="19" hidden="1">{"'Sheet1'!$L$16"}</definedName>
    <definedName name="lllj" localSheetId="20" hidden="1">{"'Sheet1'!$L$16"}</definedName>
    <definedName name="lllj" localSheetId="22" hidden="1">{"'Sheet1'!$L$16"}</definedName>
    <definedName name="lllj" localSheetId="24" hidden="1">{"'Sheet1'!$L$16"}</definedName>
    <definedName name="lllj" localSheetId="28" hidden="1">{"'Sheet1'!$L$16"}</definedName>
    <definedName name="lllj" localSheetId="14" hidden="1">{"'Sheet1'!$L$16"}</definedName>
    <definedName name="lllj" hidden="1">{"'Sheet1'!$L$16"}</definedName>
    <definedName name="llll" localSheetId="12" hidden="1">{"'Break down'!$A$4"}</definedName>
    <definedName name="llll" localSheetId="11" hidden="1">{"'Break down'!$A$4"}</definedName>
    <definedName name="llll" localSheetId="13" hidden="1">{"'Break down'!$A$4"}</definedName>
    <definedName name="llll" localSheetId="16" hidden="1">{"'Break down'!$A$4"}</definedName>
    <definedName name="llll" localSheetId="21" hidden="1">{"'Break down'!$A$4"}</definedName>
    <definedName name="llll" localSheetId="18" hidden="1">{"'Break down'!$A$4"}</definedName>
    <definedName name="llll" localSheetId="19" hidden="1">{"'Break down'!$A$4"}</definedName>
    <definedName name="llll" localSheetId="20" hidden="1">{"'Break down'!$A$4"}</definedName>
    <definedName name="llll" localSheetId="22" hidden="1">{"'Break down'!$A$4"}</definedName>
    <definedName name="llll" localSheetId="24" hidden="1">{"'Break down'!$A$4"}</definedName>
    <definedName name="llll" localSheetId="28" hidden="1">{"'Break down'!$A$4"}</definedName>
    <definedName name="llll" localSheetId="14" hidden="1">{"'Break down'!$A$4"}</definedName>
    <definedName name="llll" hidden="1">{"'Break down'!$A$4"}</definedName>
    <definedName name="LLLLL" localSheetId="12" hidden="1">{#N/A,#N/A,FALSE,"Chi tiÆt"}</definedName>
    <definedName name="LLLLL" localSheetId="11" hidden="1">{#N/A,#N/A,FALSE,"Chi tiÆt"}</definedName>
    <definedName name="LLLLL" localSheetId="13" hidden="1">{#N/A,#N/A,FALSE,"Chi tiÆt"}</definedName>
    <definedName name="LLLLL" localSheetId="16" hidden="1">{#N/A,#N/A,FALSE,"Chi tiÆt"}</definedName>
    <definedName name="LLLLL" localSheetId="21" hidden="1">{#N/A,#N/A,FALSE,"Chi tiÆt"}</definedName>
    <definedName name="LLLLL" localSheetId="18" hidden="1">{#N/A,#N/A,FALSE,"Chi tiÆt"}</definedName>
    <definedName name="LLLLL" localSheetId="19" hidden="1">{#N/A,#N/A,FALSE,"Chi tiÆt"}</definedName>
    <definedName name="LLLLL" localSheetId="20" hidden="1">{#N/A,#N/A,FALSE,"Chi tiÆt"}</definedName>
    <definedName name="LLLLL" localSheetId="22" hidden="1">{#N/A,#N/A,FALSE,"Chi tiÆt"}</definedName>
    <definedName name="LLLLL" localSheetId="24" hidden="1">{#N/A,#N/A,FALSE,"Chi tiÆt"}</definedName>
    <definedName name="LLLLL" localSheetId="28" hidden="1">{#N/A,#N/A,FALSE,"Chi tiÆt"}</definedName>
    <definedName name="LLLLL" localSheetId="14" hidden="1">{#N/A,#N/A,FALSE,"Chi tiÆt"}</definedName>
    <definedName name="LLLLL" hidden="1">{#N/A,#N/A,FALSE,"Chi tiÆt"}</definedName>
    <definedName name="lllllkuyu" localSheetId="12" hidden="1">{"'Sheet1'!$L$16"}</definedName>
    <definedName name="lllllkuyu" localSheetId="11" hidden="1">{"'Sheet1'!$L$16"}</definedName>
    <definedName name="lllllkuyu" localSheetId="13" hidden="1">{"'Sheet1'!$L$16"}</definedName>
    <definedName name="lllllkuyu" localSheetId="16" hidden="1">{"'Sheet1'!$L$16"}</definedName>
    <definedName name="lllllkuyu" localSheetId="21" hidden="1">{"'Sheet1'!$L$16"}</definedName>
    <definedName name="lllllkuyu" localSheetId="18" hidden="1">{"'Sheet1'!$L$16"}</definedName>
    <definedName name="lllllkuyu" localSheetId="19" hidden="1">{"'Sheet1'!$L$16"}</definedName>
    <definedName name="lllllkuyu" localSheetId="20" hidden="1">{"'Sheet1'!$L$16"}</definedName>
    <definedName name="lllllkuyu" localSheetId="22" hidden="1">{"'Sheet1'!$L$16"}</definedName>
    <definedName name="lllllkuyu" localSheetId="24" hidden="1">{"'Sheet1'!$L$16"}</definedName>
    <definedName name="lllllkuyu" localSheetId="28" hidden="1">{"'Sheet1'!$L$16"}</definedName>
    <definedName name="lllllkuyu" localSheetId="14" hidden="1">{"'Sheet1'!$L$16"}</definedName>
    <definedName name="lllllkuyu" hidden="1">{"'Sheet1'!$L$16"}</definedName>
    <definedName name="LLLLLLL" hidden="1">#REF!</definedName>
    <definedName name="lllllllllll" localSheetId="12" hidden="1">{"'Sheet1'!$L$16"}</definedName>
    <definedName name="lllllllllll" localSheetId="11" hidden="1">{"'Sheet1'!$L$16"}</definedName>
    <definedName name="lllllllllll" localSheetId="13" hidden="1">{"'Sheet1'!$L$16"}</definedName>
    <definedName name="lllllllllll" localSheetId="16" hidden="1">{"'Sheet1'!$L$16"}</definedName>
    <definedName name="lllllllllll" localSheetId="21" hidden="1">{"'Sheet1'!$L$16"}</definedName>
    <definedName name="lllllllllll" localSheetId="18" hidden="1">{"'Sheet1'!$L$16"}</definedName>
    <definedName name="lllllllllll" localSheetId="19" hidden="1">{"'Sheet1'!$L$16"}</definedName>
    <definedName name="lllllllllll" localSheetId="20" hidden="1">{"'Sheet1'!$L$16"}</definedName>
    <definedName name="lllllllllll" localSheetId="22" hidden="1">{"'Sheet1'!$L$16"}</definedName>
    <definedName name="lllllllllll" localSheetId="24" hidden="1">{"'Sheet1'!$L$16"}</definedName>
    <definedName name="lllllllllll" localSheetId="28" hidden="1">{"'Sheet1'!$L$16"}</definedName>
    <definedName name="lllllllllll" localSheetId="14" hidden="1">{"'Sheet1'!$L$16"}</definedName>
    <definedName name="lllllllllll" hidden="1">{"'Sheet1'!$L$16"}</definedName>
    <definedName name="lllllllllllll" hidden="1">#REF!</definedName>
    <definedName name="LLLS"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n">#REF!</definedName>
    <definedName name="LLSIEKDKD"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uilu" hidden="1">#REF!</definedName>
    <definedName name="Lmk">#REF!</definedName>
    <definedName name="lnd">#REF!</definedName>
    <definedName name="lnhanh31Af">#REF!</definedName>
    <definedName name="lnhanh35Af">#REF!</definedName>
    <definedName name="lnn">#REF!</definedName>
    <definedName name="LNPQL">115%</definedName>
    <definedName name="lnuoc16Af">#REF!</definedName>
    <definedName name="LO" localSheetId="12" hidden="1">{#N/A,#N/A,FALSE,"Sheet6 (24)"}</definedName>
    <definedName name="LO" localSheetId="11" hidden="1">{#N/A,#N/A,FALSE,"Sheet6 (24)"}</definedName>
    <definedName name="LO" localSheetId="13" hidden="1">{#N/A,#N/A,FALSE,"Sheet6 (24)"}</definedName>
    <definedName name="LO" localSheetId="16" hidden="1">{#N/A,#N/A,FALSE,"Sheet6 (24)"}</definedName>
    <definedName name="LO" localSheetId="21" hidden="1">{#N/A,#N/A,FALSE,"Sheet6 (24)"}</definedName>
    <definedName name="LO" localSheetId="18" hidden="1">{#N/A,#N/A,FALSE,"Sheet6 (24)"}</definedName>
    <definedName name="LO" localSheetId="19" hidden="1">{#N/A,#N/A,FALSE,"Sheet6 (24)"}</definedName>
    <definedName name="LO" localSheetId="20" hidden="1">{#N/A,#N/A,FALSE,"Sheet6 (24)"}</definedName>
    <definedName name="LO" localSheetId="22" hidden="1">{#N/A,#N/A,FALSE,"Sheet6 (24)"}</definedName>
    <definedName name="LO" localSheetId="24" hidden="1">{#N/A,#N/A,FALSE,"Sheet6 (24)"}</definedName>
    <definedName name="LO" localSheetId="28" hidden="1">{#N/A,#N/A,FALSE,"Sheet6 (24)"}</definedName>
    <definedName name="LO" localSheetId="14" hidden="1">{#N/A,#N/A,FALSE,"Sheet6 (24)"}</definedName>
    <definedName name="LO" hidden="1">{#N/A,#N/A,FALSE,"Sheet6 (24)"}</definedName>
    <definedName name="load" localSheetId="12" hidden="1">{#N/A,#N/A,TRUE,"LDLST";#N/A,#N/A,TRUE,"LDLST (2)"}</definedName>
    <definedName name="load" localSheetId="11" hidden="1">{#N/A,#N/A,TRUE,"LDLST";#N/A,#N/A,TRUE,"LDLST (2)"}</definedName>
    <definedName name="load" localSheetId="13" hidden="1">{#N/A,#N/A,TRUE,"LDLST";#N/A,#N/A,TRUE,"LDLST (2)"}</definedName>
    <definedName name="load" localSheetId="16" hidden="1">{#N/A,#N/A,TRUE,"LDLST";#N/A,#N/A,TRUE,"LDLST (2)"}</definedName>
    <definedName name="load" localSheetId="21" hidden="1">{#N/A,#N/A,TRUE,"LDLST";#N/A,#N/A,TRUE,"LDLST (2)"}</definedName>
    <definedName name="load" localSheetId="18" hidden="1">{#N/A,#N/A,TRUE,"LDLST";#N/A,#N/A,TRUE,"LDLST (2)"}</definedName>
    <definedName name="load" localSheetId="19" hidden="1">{#N/A,#N/A,TRUE,"LDLST";#N/A,#N/A,TRUE,"LDLST (2)"}</definedName>
    <definedName name="load" localSheetId="20" hidden="1">{#N/A,#N/A,TRUE,"LDLST";#N/A,#N/A,TRUE,"LDLST (2)"}</definedName>
    <definedName name="load" localSheetId="22" hidden="1">{#N/A,#N/A,TRUE,"LDLST";#N/A,#N/A,TRUE,"LDLST (2)"}</definedName>
    <definedName name="load" localSheetId="24" hidden="1">{#N/A,#N/A,TRUE,"LDLST";#N/A,#N/A,TRUE,"LDLST (2)"}</definedName>
    <definedName name="load" localSheetId="28" hidden="1">{#N/A,#N/A,TRUE,"LDLST";#N/A,#N/A,TRUE,"LDLST (2)"}</definedName>
    <definedName name="load" localSheetId="14" hidden="1">{#N/A,#N/A,TRUE,"LDLST";#N/A,#N/A,TRUE,"LDLST (2)"}</definedName>
    <definedName name="load" hidden="1">{#N/A,#N/A,TRUE,"LDLST";#N/A,#N/A,TRUE,"LDLST (2)"}</definedName>
    <definedName name="Loai_TD">#REF!</definedName>
    <definedName name="loaiCongTrinh">#REF!</definedName>
    <definedName name="LoaiCT">#REF!</definedName>
    <definedName name="LoaiDuongs">#REF!</definedName>
    <definedName name="loailk">#REF!</definedName>
    <definedName name="loaiThietKe">#REF!</definedName>
    <definedName name="loan" localSheetId="12" hidden="1">{#N/A,#N/A,FALSE,"CCTV"}</definedName>
    <definedName name="loan" localSheetId="11" hidden="1">{#N/A,#N/A,FALSE,"CCTV"}</definedName>
    <definedName name="loan" localSheetId="13" hidden="1">{#N/A,#N/A,FALSE,"CCTV"}</definedName>
    <definedName name="loan" localSheetId="16" hidden="1">{#N/A,#N/A,FALSE,"CCTV"}</definedName>
    <definedName name="loan" localSheetId="21" hidden="1">{#N/A,#N/A,FALSE,"CCTV"}</definedName>
    <definedName name="loan" localSheetId="18" hidden="1">{#N/A,#N/A,FALSE,"CCTV"}</definedName>
    <definedName name="loan" localSheetId="19" hidden="1">{#N/A,#N/A,FALSE,"CCTV"}</definedName>
    <definedName name="loan" localSheetId="20" hidden="1">{#N/A,#N/A,FALSE,"CCTV"}</definedName>
    <definedName name="loan" localSheetId="22" hidden="1">{#N/A,#N/A,FALSE,"CCTV"}</definedName>
    <definedName name="loan" localSheetId="24" hidden="1">{#N/A,#N/A,FALSE,"CCTV"}</definedName>
    <definedName name="loan" localSheetId="28" hidden="1">{#N/A,#N/A,FALSE,"CCTV"}</definedName>
    <definedName name="loan" localSheetId="14" hidden="1">{#N/A,#N/A,FALSE,"CCTV"}</definedName>
    <definedName name="loan" hidden="1">{#N/A,#N/A,FALSE,"CCTV"}</definedName>
    <definedName name="loc">#REF!</definedName>
    <definedName name="LOCATION">#REF!</definedName>
    <definedName name="locciphoi">#REF!</definedName>
    <definedName name="loch100">#REF!</definedName>
    <definedName name="loch125">#REF!</definedName>
    <definedName name="loch150">#REF!</definedName>
    <definedName name="loch25">#REF!</definedName>
    <definedName name="loch32">#REF!</definedName>
    <definedName name="loch40">#REF!</definedName>
    <definedName name="loch50">#REF!</definedName>
    <definedName name="loch65">#REF!</definedName>
    <definedName name="loch80">#REF!</definedName>
    <definedName name="locl15">#REF!</definedName>
    <definedName name="locl50">#REF!</definedName>
    <definedName name="locl65">#REF!</definedName>
    <definedName name="LOCO" localSheetId="12" hidden="1">{"'Sheet1'!$L$16"}</definedName>
    <definedName name="LOCO" localSheetId="11" hidden="1">{"'Sheet1'!$L$16"}</definedName>
    <definedName name="LOCO" localSheetId="13" hidden="1">{"'Sheet1'!$L$16"}</definedName>
    <definedName name="LOCO" localSheetId="16" hidden="1">{"'Sheet1'!$L$16"}</definedName>
    <definedName name="LOCO" localSheetId="21" hidden="1">{"'Sheet1'!$L$16"}</definedName>
    <definedName name="LOCO" localSheetId="18" hidden="1">{"'Sheet1'!$L$16"}</definedName>
    <definedName name="LOCO" localSheetId="19" hidden="1">{"'Sheet1'!$L$16"}</definedName>
    <definedName name="LOCO" localSheetId="20" hidden="1">{"'Sheet1'!$L$16"}</definedName>
    <definedName name="LOCO" localSheetId="22" hidden="1">{"'Sheet1'!$L$16"}</definedName>
    <definedName name="LOCO" localSheetId="24" hidden="1">{"'Sheet1'!$L$16"}</definedName>
    <definedName name="LOCO" localSheetId="28" hidden="1">{"'Sheet1'!$L$16"}</definedName>
    <definedName name="LOCO" localSheetId="14" hidden="1">{"'Sheet1'!$L$16"}</definedName>
    <definedName name="LOCO" hidden="1">{"'Sheet1'!$L$16"}</definedName>
    <definedName name="LOCO2" localSheetId="12" hidden="1">{"'Sheet1'!$L$16"}</definedName>
    <definedName name="LOCO2" localSheetId="11" hidden="1">{"'Sheet1'!$L$16"}</definedName>
    <definedName name="LOCO2" localSheetId="13" hidden="1">{"'Sheet1'!$L$16"}</definedName>
    <definedName name="LOCO2" localSheetId="16" hidden="1">{"'Sheet1'!$L$16"}</definedName>
    <definedName name="LOCO2" localSheetId="21" hidden="1">{"'Sheet1'!$L$16"}</definedName>
    <definedName name="LOCO2" localSheetId="18" hidden="1">{"'Sheet1'!$L$16"}</definedName>
    <definedName name="LOCO2" localSheetId="19" hidden="1">{"'Sheet1'!$L$16"}</definedName>
    <definedName name="LOCO2" localSheetId="20" hidden="1">{"'Sheet1'!$L$16"}</definedName>
    <definedName name="LOCO2" localSheetId="22" hidden="1">{"'Sheet1'!$L$16"}</definedName>
    <definedName name="LOCO2" localSheetId="24" hidden="1">{"'Sheet1'!$L$16"}</definedName>
    <definedName name="LOCO2" localSheetId="28" hidden="1">{"'Sheet1'!$L$16"}</definedName>
    <definedName name="LOCO2" localSheetId="14" hidden="1">{"'Sheet1'!$L$16"}</definedName>
    <definedName name="LOCO2" hidden="1">{"'Sheet1'!$L$16"}</definedName>
    <definedName name="LOCPD" localSheetId="12" hidden="1">{#N/A,#N/A,FALSE,"特殊室（ＢＱ表）"}</definedName>
    <definedName name="LOCPD" localSheetId="11" hidden="1">{#N/A,#N/A,FALSE,"特殊室（ＢＱ表）"}</definedName>
    <definedName name="LOCPD" localSheetId="13" hidden="1">{#N/A,#N/A,FALSE,"特殊室（ＢＱ表）"}</definedName>
    <definedName name="LOCPD" localSheetId="16" hidden="1">{#N/A,#N/A,FALSE,"特殊室（ＢＱ表）"}</definedName>
    <definedName name="LOCPD" localSheetId="21" hidden="1">{#N/A,#N/A,FALSE,"特殊室（ＢＱ表）"}</definedName>
    <definedName name="LOCPD" localSheetId="18" hidden="1">{#N/A,#N/A,FALSE,"特殊室（ＢＱ表）"}</definedName>
    <definedName name="LOCPD" localSheetId="19" hidden="1">{#N/A,#N/A,FALSE,"特殊室（ＢＱ表）"}</definedName>
    <definedName name="LOCPD" localSheetId="20" hidden="1">{#N/A,#N/A,FALSE,"特殊室（ＢＱ表）"}</definedName>
    <definedName name="LOCPD" localSheetId="22" hidden="1">{#N/A,#N/A,FALSE,"特殊室（ＢＱ表）"}</definedName>
    <definedName name="LOCPD" localSheetId="24" hidden="1">{#N/A,#N/A,FALSE,"特殊室（ＢＱ表）"}</definedName>
    <definedName name="LOCPD" localSheetId="28" hidden="1">{#N/A,#N/A,FALSE,"特殊室（ＢＱ表）"}</definedName>
    <definedName name="LOCPD" localSheetId="14" hidden="1">{#N/A,#N/A,FALSE,"特殊室（ＢＱ表）"}</definedName>
    <definedName name="LOCPD" hidden="1">{#N/A,#N/A,FALSE,"特殊室（ＢＱ表）"}</definedName>
    <definedName name="loill" localSheetId="12" hidden="1">{"'Sheet1'!$L$16"}</definedName>
    <definedName name="loill" localSheetId="11" hidden="1">{"'Sheet1'!$L$16"}</definedName>
    <definedName name="loill" localSheetId="13" hidden="1">{"'Sheet1'!$L$16"}</definedName>
    <definedName name="loill" localSheetId="16" hidden="1">{"'Sheet1'!$L$16"}</definedName>
    <definedName name="loill" localSheetId="21" hidden="1">{"'Sheet1'!$L$16"}</definedName>
    <definedName name="loill" localSheetId="18" hidden="1">{"'Sheet1'!$L$16"}</definedName>
    <definedName name="loill" localSheetId="19" hidden="1">{"'Sheet1'!$L$16"}</definedName>
    <definedName name="loill" localSheetId="20" hidden="1">{"'Sheet1'!$L$16"}</definedName>
    <definedName name="loill" localSheetId="22" hidden="1">{"'Sheet1'!$L$16"}</definedName>
    <definedName name="loill" localSheetId="24" hidden="1">{"'Sheet1'!$L$16"}</definedName>
    <definedName name="loill" localSheetId="28" hidden="1">{"'Sheet1'!$L$16"}</definedName>
    <definedName name="loill" localSheetId="14" hidden="1">{"'Sheet1'!$L$16"}</definedName>
    <definedName name="loill" hidden="1">{"'Sheet1'!$L$16"}</definedName>
    <definedName name="LOIOP" hidden="1">#REF!</definedName>
    <definedName name="lom" localSheetId="12" hidden="1">{"'Sheet1'!$L$16"}</definedName>
    <definedName name="lom" localSheetId="11" hidden="1">{"'Sheet1'!$L$16"}</definedName>
    <definedName name="lom" localSheetId="13" hidden="1">{"'Sheet1'!$L$16"}</definedName>
    <definedName name="lom" localSheetId="16" hidden="1">{"'Sheet1'!$L$16"}</definedName>
    <definedName name="lom" localSheetId="21" hidden="1">{"'Sheet1'!$L$16"}</definedName>
    <definedName name="lom" localSheetId="18" hidden="1">{"'Sheet1'!$L$16"}</definedName>
    <definedName name="lom" localSheetId="19" hidden="1">{"'Sheet1'!$L$16"}</definedName>
    <definedName name="lom" localSheetId="20" hidden="1">{"'Sheet1'!$L$16"}</definedName>
    <definedName name="lom" localSheetId="22" hidden="1">{"'Sheet1'!$L$16"}</definedName>
    <definedName name="lom" localSheetId="24" hidden="1">{"'Sheet1'!$L$16"}</definedName>
    <definedName name="lom" localSheetId="28" hidden="1">{"'Sheet1'!$L$16"}</definedName>
    <definedName name="lom" localSheetId="14" hidden="1">{"'Sheet1'!$L$16"}</definedName>
    <definedName name="lom" hidden="1">{"'Sheet1'!$L$16"}</definedName>
    <definedName name="lon" localSheetId="12" hidden="1">{"'Sheet1'!$L$16"}</definedName>
    <definedName name="lon" localSheetId="11" hidden="1">{"'Sheet1'!$L$16"}</definedName>
    <definedName name="lon" localSheetId="13" hidden="1">{"'Sheet1'!$L$16"}</definedName>
    <definedName name="lon" localSheetId="16" hidden="1">{"'Sheet1'!$L$16"}</definedName>
    <definedName name="lon" localSheetId="21" hidden="1">{"'Sheet1'!$L$16"}</definedName>
    <definedName name="lon" localSheetId="18" hidden="1">{"'Sheet1'!$L$16"}</definedName>
    <definedName name="lon" localSheetId="19" hidden="1">{"'Sheet1'!$L$16"}</definedName>
    <definedName name="lon" localSheetId="20" hidden="1">{"'Sheet1'!$L$16"}</definedName>
    <definedName name="lon" localSheetId="22" hidden="1">{"'Sheet1'!$L$16"}</definedName>
    <definedName name="lon" localSheetId="24" hidden="1">{"'Sheet1'!$L$16"}</definedName>
    <definedName name="lon" localSheetId="28" hidden="1">{"'Sheet1'!$L$16"}</definedName>
    <definedName name="lon" localSheetId="14" hidden="1">{"'Sheet1'!$L$16"}</definedName>
    <definedName name="lon" hidden="1">{"'Sheet1'!$L$16"}</definedName>
    <definedName name="Long" localSheetId="12" hidden="1">{"'Sheet1'!$L$16"}</definedName>
    <definedName name="Long" localSheetId="11" hidden="1">{"'Sheet1'!$L$16"}</definedName>
    <definedName name="Long" localSheetId="13" hidden="1">{"'Sheet1'!$L$16"}</definedName>
    <definedName name="Long" localSheetId="16" hidden="1">{"'Sheet1'!$L$16"}</definedName>
    <definedName name="Long" localSheetId="21" hidden="1">{"'Sheet1'!$L$16"}</definedName>
    <definedName name="Long" localSheetId="18" hidden="1">{"'Sheet1'!$L$16"}</definedName>
    <definedName name="Long" localSheetId="19" hidden="1">{"'Sheet1'!$L$16"}</definedName>
    <definedName name="Long" localSheetId="20" hidden="1">{"'Sheet1'!$L$16"}</definedName>
    <definedName name="Long" localSheetId="22" hidden="1">{"'Sheet1'!$L$16"}</definedName>
    <definedName name="Long" localSheetId="24" hidden="1">{"'Sheet1'!$L$16"}</definedName>
    <definedName name="Long" localSheetId="28" hidden="1">{"'Sheet1'!$L$16"}</definedName>
    <definedName name="Long" localSheetId="14" hidden="1">{"'Sheet1'!$L$16"}</definedName>
    <definedName name="Long" hidden="1">{"'Sheet1'!$L$16"}</definedName>
    <definedName name="long_1" localSheetId="12" hidden="1">{"'Sheet1'!$L$16"}</definedName>
    <definedName name="long_1" localSheetId="11" hidden="1">{"'Sheet1'!$L$16"}</definedName>
    <definedName name="long_1" localSheetId="13" hidden="1">{"'Sheet1'!$L$16"}</definedName>
    <definedName name="long_1" localSheetId="16" hidden="1">{"'Sheet1'!$L$16"}</definedName>
    <definedName name="long_1" localSheetId="21" hidden="1">{"'Sheet1'!$L$16"}</definedName>
    <definedName name="long_1" localSheetId="18" hidden="1">{"'Sheet1'!$L$16"}</definedName>
    <definedName name="long_1" localSheetId="19" hidden="1">{"'Sheet1'!$L$16"}</definedName>
    <definedName name="long_1" localSheetId="20" hidden="1">{"'Sheet1'!$L$16"}</definedName>
    <definedName name="long_1" localSheetId="22" hidden="1">{"'Sheet1'!$L$16"}</definedName>
    <definedName name="long_1" localSheetId="24" hidden="1">{"'Sheet1'!$L$16"}</definedName>
    <definedName name="long_1" localSheetId="28" hidden="1">{"'Sheet1'!$L$16"}</definedName>
    <definedName name="long_1" localSheetId="14" hidden="1">{"'Sheet1'!$L$16"}</definedName>
    <definedName name="long_1" hidden="1">{"'Sheet1'!$L$16"}</definedName>
    <definedName name="long_2" localSheetId="12" hidden="1">{"'Sheet1'!$L$16"}</definedName>
    <definedName name="long_2" localSheetId="11" hidden="1">{"'Sheet1'!$L$16"}</definedName>
    <definedName name="long_2" localSheetId="13" hidden="1">{"'Sheet1'!$L$16"}</definedName>
    <definedName name="long_2" localSheetId="16" hidden="1">{"'Sheet1'!$L$16"}</definedName>
    <definedName name="long_2" localSheetId="21" hidden="1">{"'Sheet1'!$L$16"}</definedName>
    <definedName name="long_2" localSheetId="18" hidden="1">{"'Sheet1'!$L$16"}</definedName>
    <definedName name="long_2" localSheetId="19" hidden="1">{"'Sheet1'!$L$16"}</definedName>
    <definedName name="long_2" localSheetId="20" hidden="1">{"'Sheet1'!$L$16"}</definedName>
    <definedName name="long_2" localSheetId="22" hidden="1">{"'Sheet1'!$L$16"}</definedName>
    <definedName name="long_2" localSheetId="24" hidden="1">{"'Sheet1'!$L$16"}</definedName>
    <definedName name="long_2" localSheetId="28" hidden="1">{"'Sheet1'!$L$16"}</definedName>
    <definedName name="long_2" localSheetId="14" hidden="1">{"'Sheet1'!$L$16"}</definedName>
    <definedName name="long_2" hidden="1">{"'Sheet1'!$L$16"}</definedName>
    <definedName name="LONG1" localSheetId="12" hidden="1">{"'Sheet1'!$L$16"}</definedName>
    <definedName name="LONG1" localSheetId="11" hidden="1">{"'Sheet1'!$L$16"}</definedName>
    <definedName name="LONG1" localSheetId="13" hidden="1">{"'Sheet1'!$L$16"}</definedName>
    <definedName name="LONG1" localSheetId="16" hidden="1">{"'Sheet1'!$L$16"}</definedName>
    <definedName name="LONG1" localSheetId="21" hidden="1">{"'Sheet1'!$L$16"}</definedName>
    <definedName name="LONG1" localSheetId="18" hidden="1">{"'Sheet1'!$L$16"}</definedName>
    <definedName name="LONG1" localSheetId="19" hidden="1">{"'Sheet1'!$L$16"}</definedName>
    <definedName name="LONG1" localSheetId="20" hidden="1">{"'Sheet1'!$L$16"}</definedName>
    <definedName name="LONG1" localSheetId="22" hidden="1">{"'Sheet1'!$L$16"}</definedName>
    <definedName name="LONG1" localSheetId="24" hidden="1">{"'Sheet1'!$L$16"}</definedName>
    <definedName name="LONG1" localSheetId="28" hidden="1">{"'Sheet1'!$L$16"}</definedName>
    <definedName name="LONG1" localSheetId="14" hidden="1">{"'Sheet1'!$L$16"}</definedName>
    <definedName name="LONG1" hidden="1">{"'Sheet1'!$L$16"}</definedName>
    <definedName name="Long123" hidden="1">#REF!</definedName>
    <definedName name="long1234" localSheetId="12" hidden="1">{"'Sheet1'!$L$16"}</definedName>
    <definedName name="long1234" localSheetId="11" hidden="1">{"'Sheet1'!$L$16"}</definedName>
    <definedName name="long1234" localSheetId="13" hidden="1">{"'Sheet1'!$L$16"}</definedName>
    <definedName name="long1234" localSheetId="16" hidden="1">{"'Sheet1'!$L$16"}</definedName>
    <definedName name="long1234" localSheetId="21" hidden="1">{"'Sheet1'!$L$16"}</definedName>
    <definedName name="long1234" localSheetId="18" hidden="1">{"'Sheet1'!$L$16"}</definedName>
    <definedName name="long1234" localSheetId="19" hidden="1">{"'Sheet1'!$L$16"}</definedName>
    <definedName name="long1234" localSheetId="20" hidden="1">{"'Sheet1'!$L$16"}</definedName>
    <definedName name="long1234" localSheetId="22" hidden="1">{"'Sheet1'!$L$16"}</definedName>
    <definedName name="long1234" localSheetId="24" hidden="1">{"'Sheet1'!$L$16"}</definedName>
    <definedName name="long1234" localSheetId="28" hidden="1">{"'Sheet1'!$L$16"}</definedName>
    <definedName name="long1234" localSheetId="14" hidden="1">{"'Sheet1'!$L$16"}</definedName>
    <definedName name="long1234" hidden="1">{"'Sheet1'!$L$16"}</definedName>
    <definedName name="long12345" localSheetId="12" hidden="1">{"'Sheet1'!$L$16"}</definedName>
    <definedName name="long12345" localSheetId="11" hidden="1">{"'Sheet1'!$L$16"}</definedName>
    <definedName name="long12345" localSheetId="13" hidden="1">{"'Sheet1'!$L$16"}</definedName>
    <definedName name="long12345" localSheetId="16" hidden="1">{"'Sheet1'!$L$16"}</definedName>
    <definedName name="long12345" localSheetId="21" hidden="1">{"'Sheet1'!$L$16"}</definedName>
    <definedName name="long12345" localSheetId="18" hidden="1">{"'Sheet1'!$L$16"}</definedName>
    <definedName name="long12345" localSheetId="19" hidden="1">{"'Sheet1'!$L$16"}</definedName>
    <definedName name="long12345" localSheetId="20" hidden="1">{"'Sheet1'!$L$16"}</definedName>
    <definedName name="long12345" localSheetId="22" hidden="1">{"'Sheet1'!$L$16"}</definedName>
    <definedName name="long12345" localSheetId="24" hidden="1">{"'Sheet1'!$L$16"}</definedName>
    <definedName name="long12345" localSheetId="28" hidden="1">{"'Sheet1'!$L$16"}</definedName>
    <definedName name="long12345" localSheetId="14" hidden="1">{"'Sheet1'!$L$16"}</definedName>
    <definedName name="long12345" hidden="1">{"'Sheet1'!$L$16"}</definedName>
    <definedName name="long123456" localSheetId="12" hidden="1">{"'Sheet1'!$L$16"}</definedName>
    <definedName name="long123456" localSheetId="11" hidden="1">{"'Sheet1'!$L$16"}</definedName>
    <definedName name="long123456" localSheetId="13" hidden="1">{"'Sheet1'!$L$16"}</definedName>
    <definedName name="long123456" localSheetId="16" hidden="1">{"'Sheet1'!$L$16"}</definedName>
    <definedName name="long123456" localSheetId="21" hidden="1">{"'Sheet1'!$L$16"}</definedName>
    <definedName name="long123456" localSheetId="18" hidden="1">{"'Sheet1'!$L$16"}</definedName>
    <definedName name="long123456" localSheetId="19" hidden="1">{"'Sheet1'!$L$16"}</definedName>
    <definedName name="long123456" localSheetId="20" hidden="1">{"'Sheet1'!$L$16"}</definedName>
    <definedName name="long123456" localSheetId="22" hidden="1">{"'Sheet1'!$L$16"}</definedName>
    <definedName name="long123456" localSheetId="24" hidden="1">{"'Sheet1'!$L$16"}</definedName>
    <definedName name="long123456" localSheetId="28" hidden="1">{"'Sheet1'!$L$16"}</definedName>
    <definedName name="long123456" localSheetId="14" hidden="1">{"'Sheet1'!$L$16"}</definedName>
    <definedName name="long123456" hidden="1">{"'Sheet1'!$L$16"}</definedName>
    <definedName name="long22222" localSheetId="12" hidden="1">{"'Sheet1'!$L$16"}</definedName>
    <definedName name="long22222" localSheetId="11" hidden="1">{"'Sheet1'!$L$16"}</definedName>
    <definedName name="long22222" localSheetId="13" hidden="1">{"'Sheet1'!$L$16"}</definedName>
    <definedName name="long22222" localSheetId="16" hidden="1">{"'Sheet1'!$L$16"}</definedName>
    <definedName name="long22222" localSheetId="21" hidden="1">{"'Sheet1'!$L$16"}</definedName>
    <definedName name="long22222" localSheetId="18" hidden="1">{"'Sheet1'!$L$16"}</definedName>
    <definedName name="long22222" localSheetId="19" hidden="1">{"'Sheet1'!$L$16"}</definedName>
    <definedName name="long22222" localSheetId="20" hidden="1">{"'Sheet1'!$L$16"}</definedName>
    <definedName name="long22222" localSheetId="22" hidden="1">{"'Sheet1'!$L$16"}</definedName>
    <definedName name="long22222" localSheetId="24" hidden="1">{"'Sheet1'!$L$16"}</definedName>
    <definedName name="long22222" localSheetId="28" hidden="1">{"'Sheet1'!$L$16"}</definedName>
    <definedName name="long22222" localSheetId="14" hidden="1">{"'Sheet1'!$L$16"}</definedName>
    <definedName name="long22222" hidden="1">{"'Sheet1'!$L$16"}</definedName>
    <definedName name="longthanh123456" localSheetId="12" hidden="1">{"'Sheet1'!$L$16"}</definedName>
    <definedName name="longthanh123456" localSheetId="11" hidden="1">{"'Sheet1'!$L$16"}</definedName>
    <definedName name="longthanh123456" localSheetId="13" hidden="1">{"'Sheet1'!$L$16"}</definedName>
    <definedName name="longthanh123456" localSheetId="16" hidden="1">{"'Sheet1'!$L$16"}</definedName>
    <definedName name="longthanh123456" localSheetId="21" hidden="1">{"'Sheet1'!$L$16"}</definedName>
    <definedName name="longthanh123456" localSheetId="18" hidden="1">{"'Sheet1'!$L$16"}</definedName>
    <definedName name="longthanh123456" localSheetId="19" hidden="1">{"'Sheet1'!$L$16"}</definedName>
    <definedName name="longthanh123456" localSheetId="20" hidden="1">{"'Sheet1'!$L$16"}</definedName>
    <definedName name="longthanh123456" localSheetId="22" hidden="1">{"'Sheet1'!$L$16"}</definedName>
    <definedName name="longthanh123456" localSheetId="24" hidden="1">{"'Sheet1'!$L$16"}</definedName>
    <definedName name="longthanh123456" localSheetId="28" hidden="1">{"'Sheet1'!$L$16"}</definedName>
    <definedName name="longthanh123456" localSheetId="14" hidden="1">{"'Sheet1'!$L$16"}</definedName>
    <definedName name="longthanh123456" hidden="1">{"'Sheet1'!$L$16"}</definedName>
    <definedName name="lontrau" localSheetId="12" hidden="1">{"'Sheet1'!$L$16"}</definedName>
    <definedName name="lontrau" localSheetId="11" hidden="1">{"'Sheet1'!$L$16"}</definedName>
    <definedName name="lontrau" localSheetId="13" hidden="1">{"'Sheet1'!$L$16"}</definedName>
    <definedName name="lontrau" localSheetId="16" hidden="1">{"'Sheet1'!$L$16"}</definedName>
    <definedName name="lontrau" localSheetId="21" hidden="1">{"'Sheet1'!$L$16"}</definedName>
    <definedName name="lontrau" localSheetId="18" hidden="1">{"'Sheet1'!$L$16"}</definedName>
    <definedName name="lontrau" localSheetId="19" hidden="1">{"'Sheet1'!$L$16"}</definedName>
    <definedName name="lontrau" localSheetId="20" hidden="1">{"'Sheet1'!$L$16"}</definedName>
    <definedName name="lontrau" localSheetId="22" hidden="1">{"'Sheet1'!$L$16"}</definedName>
    <definedName name="lontrau" localSheetId="24" hidden="1">{"'Sheet1'!$L$16"}</definedName>
    <definedName name="lontrau" localSheetId="28" hidden="1">{"'Sheet1'!$L$16"}</definedName>
    <definedName name="lontrau" localSheetId="14" hidden="1">{"'Sheet1'!$L$16"}</definedName>
    <definedName name="lontrau" hidden="1">{"'Sheet1'!$L$16"}</definedName>
    <definedName name="lop" localSheetId="12" hidden="1">{#N/A,#N/A,FALSE,"特殊室（ＢＱ表）"}</definedName>
    <definedName name="lop" localSheetId="11" hidden="1">{#N/A,#N/A,FALSE,"特殊室（ＢＱ表）"}</definedName>
    <definedName name="lop" localSheetId="13" hidden="1">{#N/A,#N/A,FALSE,"特殊室（ＢＱ表）"}</definedName>
    <definedName name="lop" localSheetId="16" hidden="1">{#N/A,#N/A,FALSE,"特殊室（ＢＱ表）"}</definedName>
    <definedName name="lop" localSheetId="21" hidden="1">{#N/A,#N/A,FALSE,"特殊室（ＢＱ表）"}</definedName>
    <definedName name="lop" localSheetId="18" hidden="1">{#N/A,#N/A,FALSE,"特殊室（ＢＱ表）"}</definedName>
    <definedName name="lop" localSheetId="19" hidden="1">{#N/A,#N/A,FALSE,"特殊室（ＢＱ表）"}</definedName>
    <definedName name="lop" localSheetId="20" hidden="1">{#N/A,#N/A,FALSE,"特殊室（ＢＱ表）"}</definedName>
    <definedName name="lop" localSheetId="22" hidden="1">{#N/A,#N/A,FALSE,"特殊室（ＢＱ表）"}</definedName>
    <definedName name="lop" localSheetId="24" hidden="1">{#N/A,#N/A,FALSE,"特殊室（ＢＱ表）"}</definedName>
    <definedName name="lop" localSheetId="28" hidden="1">{#N/A,#N/A,FALSE,"特殊室（ＢＱ表）"}</definedName>
    <definedName name="lop" localSheetId="14" hidden="1">{#N/A,#N/A,FALSE,"特殊室（ＢＱ表）"}</definedName>
    <definedName name="lop" hidden="1">{#N/A,#N/A,FALSE,"特殊室（ＢＱ表）"}</definedName>
    <definedName name="lop." localSheetId="12" hidden="1">{#N/A,#N/A,FALSE,"特殊室（ＢＱ表）"}</definedName>
    <definedName name="lop." localSheetId="11" hidden="1">{#N/A,#N/A,FALSE,"特殊室（ＢＱ表）"}</definedName>
    <definedName name="lop." localSheetId="13" hidden="1">{#N/A,#N/A,FALSE,"特殊室（ＢＱ表）"}</definedName>
    <definedName name="lop." localSheetId="16" hidden="1">{#N/A,#N/A,FALSE,"特殊室（ＢＱ表）"}</definedName>
    <definedName name="lop." localSheetId="21" hidden="1">{#N/A,#N/A,FALSE,"特殊室（ＢＱ表）"}</definedName>
    <definedName name="lop." localSheetId="18" hidden="1">{#N/A,#N/A,FALSE,"特殊室（ＢＱ表）"}</definedName>
    <definedName name="lop." localSheetId="19" hidden="1">{#N/A,#N/A,FALSE,"特殊室（ＢＱ表）"}</definedName>
    <definedName name="lop." localSheetId="20" hidden="1">{#N/A,#N/A,FALSE,"特殊室（ＢＱ表）"}</definedName>
    <definedName name="lop." localSheetId="22" hidden="1">{#N/A,#N/A,FALSE,"特殊室（ＢＱ表）"}</definedName>
    <definedName name="lop." localSheetId="24" hidden="1">{#N/A,#N/A,FALSE,"特殊室（ＢＱ表）"}</definedName>
    <definedName name="lop." localSheetId="28" hidden="1">{#N/A,#N/A,FALSE,"特殊室（ＢＱ表）"}</definedName>
    <definedName name="lop." localSheetId="14" hidden="1">{#N/A,#N/A,FALSE,"特殊室（ＢＱ表）"}</definedName>
    <definedName name="lop." hidden="1">{#N/A,#N/A,FALSE,"特殊室（ＢＱ表）"}</definedName>
    <definedName name="ＬＰ" localSheetId="12" hidden="1">{#N/A,#N/A,FALSE,"Sheet6 (24)"}</definedName>
    <definedName name="ＬＰ" localSheetId="11" hidden="1">{#N/A,#N/A,FALSE,"Sheet6 (24)"}</definedName>
    <definedName name="ＬＰ" localSheetId="13" hidden="1">{#N/A,#N/A,FALSE,"Sheet6 (24)"}</definedName>
    <definedName name="ＬＰ" localSheetId="16" hidden="1">{#N/A,#N/A,FALSE,"Sheet6 (24)"}</definedName>
    <definedName name="ＬＰ" localSheetId="21" hidden="1">{#N/A,#N/A,FALSE,"Sheet6 (24)"}</definedName>
    <definedName name="ＬＰ" localSheetId="18" hidden="1">{#N/A,#N/A,FALSE,"Sheet6 (24)"}</definedName>
    <definedName name="ＬＰ" localSheetId="19" hidden="1">{#N/A,#N/A,FALSE,"Sheet6 (24)"}</definedName>
    <definedName name="ＬＰ" localSheetId="20" hidden="1">{#N/A,#N/A,FALSE,"Sheet6 (24)"}</definedName>
    <definedName name="ＬＰ" localSheetId="22" hidden="1">{#N/A,#N/A,FALSE,"Sheet6 (24)"}</definedName>
    <definedName name="ＬＰ" localSheetId="24" hidden="1">{#N/A,#N/A,FALSE,"Sheet6 (24)"}</definedName>
    <definedName name="ＬＰ" localSheetId="28" hidden="1">{#N/A,#N/A,FALSE,"Sheet6 (24)"}</definedName>
    <definedName name="ＬＰ" localSheetId="14" hidden="1">{#N/A,#N/A,FALSE,"Sheet6 (24)"}</definedName>
    <definedName name="ＬＰ" hidden="1">{#N/A,#N/A,FALSE,"Sheet6 (24)"}</definedName>
    <definedName name="lpkok" localSheetId="12" hidden="1">{"'Sheet1'!$L$16"}</definedName>
    <definedName name="lpkok" localSheetId="11" hidden="1">{"'Sheet1'!$L$16"}</definedName>
    <definedName name="lpkok" localSheetId="13" hidden="1">{"'Sheet1'!$L$16"}</definedName>
    <definedName name="lpkok" localSheetId="16" hidden="1">{"'Sheet1'!$L$16"}</definedName>
    <definedName name="lpkok" localSheetId="21" hidden="1">{"'Sheet1'!$L$16"}</definedName>
    <definedName name="lpkok" localSheetId="18" hidden="1">{"'Sheet1'!$L$16"}</definedName>
    <definedName name="lpkok" localSheetId="19" hidden="1">{"'Sheet1'!$L$16"}</definedName>
    <definedName name="lpkok" localSheetId="20" hidden="1">{"'Sheet1'!$L$16"}</definedName>
    <definedName name="lpkok" localSheetId="22" hidden="1">{"'Sheet1'!$L$16"}</definedName>
    <definedName name="lpkok" localSheetId="24" hidden="1">{"'Sheet1'!$L$16"}</definedName>
    <definedName name="lpkok" localSheetId="28" hidden="1">{"'Sheet1'!$L$16"}</definedName>
    <definedName name="lpkok" localSheetId="14" hidden="1">{"'Sheet1'!$L$16"}</definedName>
    <definedName name="lpkok" hidden="1">{"'Sheet1'!$L$16"}</definedName>
    <definedName name="lpkpok" localSheetId="12" hidden="1">{"'Sheet1'!$L$16"}</definedName>
    <definedName name="lpkpok" localSheetId="11" hidden="1">{"'Sheet1'!$L$16"}</definedName>
    <definedName name="lpkpok" localSheetId="13" hidden="1">{"'Sheet1'!$L$16"}</definedName>
    <definedName name="lpkpok" localSheetId="16" hidden="1">{"'Sheet1'!$L$16"}</definedName>
    <definedName name="lpkpok" localSheetId="21" hidden="1">{"'Sheet1'!$L$16"}</definedName>
    <definedName name="lpkpok" localSheetId="18" hidden="1">{"'Sheet1'!$L$16"}</definedName>
    <definedName name="lpkpok" localSheetId="19" hidden="1">{"'Sheet1'!$L$16"}</definedName>
    <definedName name="lpkpok" localSheetId="20" hidden="1">{"'Sheet1'!$L$16"}</definedName>
    <definedName name="lpkpok" localSheetId="22" hidden="1">{"'Sheet1'!$L$16"}</definedName>
    <definedName name="lpkpok" localSheetId="24" hidden="1">{"'Sheet1'!$L$16"}</definedName>
    <definedName name="lpkpok" localSheetId="28" hidden="1">{"'Sheet1'!$L$16"}</definedName>
    <definedName name="lpkpok" localSheetId="14" hidden="1">{"'Sheet1'!$L$16"}</definedName>
    <definedName name="lpkpok" hidden="1">{"'Sheet1'!$L$16"}</definedName>
    <definedName name="lpou" hidden="1">#REF!</definedName>
    <definedName name="lt" hidden="1">#REF!</definedName>
    <definedName name="LTGT" localSheetId="12" hidden="1">{"'Sheet1'!$L$16"}</definedName>
    <definedName name="LTGT" localSheetId="11" hidden="1">{"'Sheet1'!$L$16"}</definedName>
    <definedName name="LTGT" localSheetId="13" hidden="1">{"'Sheet1'!$L$16"}</definedName>
    <definedName name="LTGT" localSheetId="16" hidden="1">{"'Sheet1'!$L$16"}</definedName>
    <definedName name="LTGT" localSheetId="21" hidden="1">{"'Sheet1'!$L$16"}</definedName>
    <definedName name="LTGT" localSheetId="18" hidden="1">{"'Sheet1'!$L$16"}</definedName>
    <definedName name="LTGT" localSheetId="19" hidden="1">{"'Sheet1'!$L$16"}</definedName>
    <definedName name="LTGT" localSheetId="20" hidden="1">{"'Sheet1'!$L$16"}</definedName>
    <definedName name="LTGT" localSheetId="22" hidden="1">{"'Sheet1'!$L$16"}</definedName>
    <definedName name="LTGT" localSheetId="24" hidden="1">{"'Sheet1'!$L$16"}</definedName>
    <definedName name="LTGT" localSheetId="28" hidden="1">{"'Sheet1'!$L$16"}</definedName>
    <definedName name="LTGT" localSheetId="14" hidden="1">{"'Sheet1'!$L$16"}</definedName>
    <definedName name="LTGT" hidden="1">{"'Sheet1'!$L$16"}</definedName>
    <definedName name="LTKD" localSheetId="12" hidden="1">{"'Sheet1'!$L$16"}</definedName>
    <definedName name="LTKD" localSheetId="11" hidden="1">{"'Sheet1'!$L$16"}</definedName>
    <definedName name="LTKD" localSheetId="13" hidden="1">{"'Sheet1'!$L$16"}</definedName>
    <definedName name="LTKD" localSheetId="16" hidden="1">{"'Sheet1'!$L$16"}</definedName>
    <definedName name="LTKD" localSheetId="21" hidden="1">{"'Sheet1'!$L$16"}</definedName>
    <definedName name="LTKD" localSheetId="18" hidden="1">{"'Sheet1'!$L$16"}</definedName>
    <definedName name="LTKD" localSheetId="19" hidden="1">{"'Sheet1'!$L$16"}</definedName>
    <definedName name="LTKD" localSheetId="20" hidden="1">{"'Sheet1'!$L$16"}</definedName>
    <definedName name="LTKD" localSheetId="22" hidden="1">{"'Sheet1'!$L$16"}</definedName>
    <definedName name="LTKD" localSheetId="24" hidden="1">{"'Sheet1'!$L$16"}</definedName>
    <definedName name="LTKD" localSheetId="28" hidden="1">{"'Sheet1'!$L$16"}</definedName>
    <definedName name="LTKD" localSheetId="14" hidden="1">{"'Sheet1'!$L$16"}</definedName>
    <definedName name="LTKD" hidden="1">{"'Sheet1'!$L$16"}</definedName>
    <definedName name="LTrai" hidden="1">#REF!</definedName>
    <definedName name="lu" localSheetId="12" hidden="1">{"M1sPrint",#N/A,FALSE,"M1s"}</definedName>
    <definedName name="lu" localSheetId="11" hidden="1">{"M1sPrint",#N/A,FALSE,"M1s"}</definedName>
    <definedName name="lu" localSheetId="13" hidden="1">{"M1sPrint",#N/A,FALSE,"M1s"}</definedName>
    <definedName name="lu" localSheetId="16" hidden="1">{"M1sPrint",#N/A,FALSE,"M1s"}</definedName>
    <definedName name="lu" localSheetId="21" hidden="1">{"M1sPrint",#N/A,FALSE,"M1s"}</definedName>
    <definedName name="lu" localSheetId="18" hidden="1">{"M1sPrint",#N/A,FALSE,"M1s"}</definedName>
    <definedName name="lu" localSheetId="19" hidden="1">{"M1sPrint",#N/A,FALSE,"M1s"}</definedName>
    <definedName name="lu" localSheetId="20" hidden="1">{"M1sPrint",#N/A,FALSE,"M1s"}</definedName>
    <definedName name="lu" localSheetId="22" hidden="1">{"M1sPrint",#N/A,FALSE,"M1s"}</definedName>
    <definedName name="lu" localSheetId="24" hidden="1">{"M1sPrint",#N/A,FALSE,"M1s"}</definedName>
    <definedName name="lu" localSheetId="28" hidden="1">{"M1sPrint",#N/A,FALSE,"M1s"}</definedName>
    <definedName name="lu" localSheetId="14" hidden="1">{"M1sPrint",#N/A,FALSE,"M1s"}</definedName>
    <definedName name="lu" hidden="1">{"M1sPrint",#N/A,FALSE,"M1s"}</definedName>
    <definedName name="luan" localSheetId="12" hidden="1">{"'Sheet1'!$L$16"}</definedName>
    <definedName name="luan" localSheetId="11" hidden="1">{"'Sheet1'!$L$16"}</definedName>
    <definedName name="luan" localSheetId="13" hidden="1">{"'Sheet1'!$L$16"}</definedName>
    <definedName name="luan" localSheetId="16" hidden="1">{"'Sheet1'!$L$16"}</definedName>
    <definedName name="luan" localSheetId="21" hidden="1">{"'Sheet1'!$L$16"}</definedName>
    <definedName name="luan" localSheetId="18" hidden="1">{"'Sheet1'!$L$16"}</definedName>
    <definedName name="luan" localSheetId="19" hidden="1">{"'Sheet1'!$L$16"}</definedName>
    <definedName name="luan" localSheetId="20" hidden="1">{"'Sheet1'!$L$16"}</definedName>
    <definedName name="luan" localSheetId="22" hidden="1">{"'Sheet1'!$L$16"}</definedName>
    <definedName name="luan" localSheetId="24" hidden="1">{"'Sheet1'!$L$16"}</definedName>
    <definedName name="luan" localSheetId="28" hidden="1">{"'Sheet1'!$L$16"}</definedName>
    <definedName name="luan" localSheetId="14" hidden="1">{"'Sheet1'!$L$16"}</definedName>
    <definedName name="luan" hidden="1">{"'Sheet1'!$L$16"}</definedName>
    <definedName name="luc" localSheetId="12" hidden="1">{"'Sheet1'!$L$16"}</definedName>
    <definedName name="luc" localSheetId="11" hidden="1">{"'Sheet1'!$L$16"}</definedName>
    <definedName name="luc" localSheetId="13" hidden="1">{"'Sheet1'!$L$16"}</definedName>
    <definedName name="luc" localSheetId="16" hidden="1">{"'Sheet1'!$L$16"}</definedName>
    <definedName name="luc" localSheetId="21" hidden="1">{"'Sheet1'!$L$16"}</definedName>
    <definedName name="luc" localSheetId="18" hidden="1">{"'Sheet1'!$L$16"}</definedName>
    <definedName name="luc" localSheetId="19" hidden="1">{"'Sheet1'!$L$16"}</definedName>
    <definedName name="luc" localSheetId="20" hidden="1">{"'Sheet1'!$L$16"}</definedName>
    <definedName name="luc" localSheetId="22" hidden="1">{"'Sheet1'!$L$16"}</definedName>
    <definedName name="luc" localSheetId="24" hidden="1">{"'Sheet1'!$L$16"}</definedName>
    <definedName name="luc" localSheetId="28" hidden="1">{"'Sheet1'!$L$16"}</definedName>
    <definedName name="luc" localSheetId="14" hidden="1">{"'Sheet1'!$L$16"}</definedName>
    <definedName name="luc" hidden="1">{"'Sheet1'!$L$16"}</definedName>
    <definedName name="lun" hidden="1">#REF!</definedName>
    <definedName name="luoi4800">#REF!</definedName>
    <definedName name="luong" localSheetId="12" hidden="1">{"'Sheet1'!$L$16"}</definedName>
    <definedName name="luong" localSheetId="11" hidden="1">{"'Sheet1'!$L$16"}</definedName>
    <definedName name="luong" localSheetId="13" hidden="1">{"'Sheet1'!$L$16"}</definedName>
    <definedName name="luong" localSheetId="16" hidden="1">{"'Sheet1'!$L$16"}</definedName>
    <definedName name="luong" localSheetId="21" hidden="1">{"'Sheet1'!$L$16"}</definedName>
    <definedName name="luong" localSheetId="18" hidden="1">{"'Sheet1'!$L$16"}</definedName>
    <definedName name="luong" localSheetId="19" hidden="1">{"'Sheet1'!$L$16"}</definedName>
    <definedName name="luong" localSheetId="20" hidden="1">{"'Sheet1'!$L$16"}</definedName>
    <definedName name="luong" localSheetId="22" hidden="1">{"'Sheet1'!$L$16"}</definedName>
    <definedName name="luong" localSheetId="24" hidden="1">{"'Sheet1'!$L$16"}</definedName>
    <definedName name="luong" localSheetId="28" hidden="1">{"'Sheet1'!$L$16"}</definedName>
    <definedName name="luong" localSheetId="14" hidden="1">{"'Sheet1'!$L$16"}</definedName>
    <definedName name="luong" hidden="1">{"'Sheet1'!$L$16"}</definedName>
    <definedName name="LuongHTXL" hidden="1">#REF!</definedName>
    <definedName name="LuongPTthuy" hidden="1">#REF!</definedName>
    <definedName name="luu" localSheetId="12" hidden="1">{"Offgrid",#N/A,FALSE,"OFFGRID";"Region",#N/A,FALSE,"REGION";"Offgrid -2",#N/A,FALSE,"OFFGRID";"WTP",#N/A,FALSE,"WTP";"WTP -2",#N/A,FALSE,"WTP";"Project",#N/A,FALSE,"PROJECT";"Summary -2",#N/A,FALSE,"SUMMARY"}</definedName>
    <definedName name="luu" localSheetId="11" hidden="1">{"Offgrid",#N/A,FALSE,"OFFGRID";"Region",#N/A,FALSE,"REGION";"Offgrid -2",#N/A,FALSE,"OFFGRID";"WTP",#N/A,FALSE,"WTP";"WTP -2",#N/A,FALSE,"WTP";"Project",#N/A,FALSE,"PROJECT";"Summary -2",#N/A,FALSE,"SUMMARY"}</definedName>
    <definedName name="luu" localSheetId="13" hidden="1">{"Offgrid",#N/A,FALSE,"OFFGRID";"Region",#N/A,FALSE,"REGION";"Offgrid -2",#N/A,FALSE,"OFFGRID";"WTP",#N/A,FALSE,"WTP";"WTP -2",#N/A,FALSE,"WTP";"Project",#N/A,FALSE,"PROJECT";"Summary -2",#N/A,FALSE,"SUMMARY"}</definedName>
    <definedName name="luu" localSheetId="16" hidden="1">{"Offgrid",#N/A,FALSE,"OFFGRID";"Region",#N/A,FALSE,"REGION";"Offgrid -2",#N/A,FALSE,"OFFGRID";"WTP",#N/A,FALSE,"WTP";"WTP -2",#N/A,FALSE,"WTP";"Project",#N/A,FALSE,"PROJECT";"Summary -2",#N/A,FALSE,"SUMMARY"}</definedName>
    <definedName name="luu" localSheetId="21" hidden="1">{"Offgrid",#N/A,FALSE,"OFFGRID";"Region",#N/A,FALSE,"REGION";"Offgrid -2",#N/A,FALSE,"OFFGRID";"WTP",#N/A,FALSE,"WTP";"WTP -2",#N/A,FALSE,"WTP";"Project",#N/A,FALSE,"PROJECT";"Summary -2",#N/A,FALSE,"SUMMARY"}</definedName>
    <definedName name="luu" localSheetId="18" hidden="1">{"Offgrid",#N/A,FALSE,"OFFGRID";"Region",#N/A,FALSE,"REGION";"Offgrid -2",#N/A,FALSE,"OFFGRID";"WTP",#N/A,FALSE,"WTP";"WTP -2",#N/A,FALSE,"WTP";"Project",#N/A,FALSE,"PROJECT";"Summary -2",#N/A,FALSE,"SUMMARY"}</definedName>
    <definedName name="luu" localSheetId="19" hidden="1">{"Offgrid",#N/A,FALSE,"OFFGRID";"Region",#N/A,FALSE,"REGION";"Offgrid -2",#N/A,FALSE,"OFFGRID";"WTP",#N/A,FALSE,"WTP";"WTP -2",#N/A,FALSE,"WTP";"Project",#N/A,FALSE,"PROJECT";"Summary -2",#N/A,FALSE,"SUMMARY"}</definedName>
    <definedName name="luu" localSheetId="20" hidden="1">{"Offgrid",#N/A,FALSE,"OFFGRID";"Region",#N/A,FALSE,"REGION";"Offgrid -2",#N/A,FALSE,"OFFGRID";"WTP",#N/A,FALSE,"WTP";"WTP -2",#N/A,FALSE,"WTP";"Project",#N/A,FALSE,"PROJECT";"Summary -2",#N/A,FALSE,"SUMMARY"}</definedName>
    <definedName name="luu" localSheetId="22" hidden="1">{"Offgrid",#N/A,FALSE,"OFFGRID";"Region",#N/A,FALSE,"REGION";"Offgrid -2",#N/A,FALSE,"OFFGRID";"WTP",#N/A,FALSE,"WTP";"WTP -2",#N/A,FALSE,"WTP";"Project",#N/A,FALSE,"PROJECT";"Summary -2",#N/A,FALSE,"SUMMARY"}</definedName>
    <definedName name="luu" localSheetId="24" hidden="1">{"Offgrid",#N/A,FALSE,"OFFGRID";"Region",#N/A,FALSE,"REGION";"Offgrid -2",#N/A,FALSE,"OFFGRID";"WTP",#N/A,FALSE,"WTP";"WTP -2",#N/A,FALSE,"WTP";"Project",#N/A,FALSE,"PROJECT";"Summary -2",#N/A,FALSE,"SUMMARY"}</definedName>
    <definedName name="luu" localSheetId="28" hidden="1">{"Offgrid",#N/A,FALSE,"OFFGRID";"Region",#N/A,FALSE,"REGION";"Offgrid -2",#N/A,FALSE,"OFFGRID";"WTP",#N/A,FALSE,"WTP";"WTP -2",#N/A,FALSE,"WTP";"Project",#N/A,FALSE,"PROJECT";"Summary -2",#N/A,FALSE,"SUMMARY"}</definedName>
    <definedName name="luu" localSheetId="14" hidden="1">{"Offgrid",#N/A,FALSE,"OFFGRID";"Region",#N/A,FALSE,"REGION";"Offgrid -2",#N/A,FALSE,"OFFGRID";"WTP",#N/A,FALSE,"WTP";"WTP -2",#N/A,FALSE,"WTP";"Project",#N/A,FALSE,"PROJECT";"Summary -2",#N/A,FALSE,"SUMMARY"}</definedName>
    <definedName name="luu" hidden="1">{"Offgrid",#N/A,FALSE,"OFFGRID";"Region",#N/A,FALSE,"REGION";"Offgrid -2",#N/A,FALSE,"OFFGRID";"WTP",#N/A,FALSE,"WTP";"WTP -2",#N/A,FALSE,"WTP";"Project",#N/A,FALSE,"PROJECT";"Summary -2",#N/A,FALSE,"SUMMARY"}</definedName>
    <definedName name="luyÕn" localSheetId="12" hidden="1">{"'Sheet1'!$L$16"}</definedName>
    <definedName name="luyÕn" localSheetId="11" hidden="1">{"'Sheet1'!$L$16"}</definedName>
    <definedName name="luyÕn" localSheetId="13" hidden="1">{"'Sheet1'!$L$16"}</definedName>
    <definedName name="luyÕn" localSheetId="16" hidden="1">{"'Sheet1'!$L$16"}</definedName>
    <definedName name="luyÕn" localSheetId="21" hidden="1">{"'Sheet1'!$L$16"}</definedName>
    <definedName name="luyÕn" localSheetId="18" hidden="1">{"'Sheet1'!$L$16"}</definedName>
    <definedName name="luyÕn" localSheetId="19" hidden="1">{"'Sheet1'!$L$16"}</definedName>
    <definedName name="luyÕn" localSheetId="20" hidden="1">{"'Sheet1'!$L$16"}</definedName>
    <definedName name="luyÕn" localSheetId="22" hidden="1">{"'Sheet1'!$L$16"}</definedName>
    <definedName name="luyÕn" localSheetId="24" hidden="1">{"'Sheet1'!$L$16"}</definedName>
    <definedName name="luyÕn" localSheetId="28" hidden="1">{"'Sheet1'!$L$16"}</definedName>
    <definedName name="luyÕn" localSheetId="14" hidden="1">{"'Sheet1'!$L$16"}</definedName>
    <definedName name="luyÕn" hidden="1">{"'Sheet1'!$L$16"}</definedName>
    <definedName name="lVC">#REF!</definedName>
    <definedName name="m">#REF!</definedName>
    <definedName name="m.xls" localSheetId="12" hidden="1">{#N/A,#N/A,FALSE,"OffAdvance";#N/A,#N/A,FALSE,"OffExpRprt";#N/A,#N/A,FALSE,"Travelling";#N/A,#N/A,FALSE,"Entertmnt";#N/A,#N/A,FALSE,"Promotion"}</definedName>
    <definedName name="m.xls" localSheetId="11" hidden="1">{#N/A,#N/A,FALSE,"OffAdvance";#N/A,#N/A,FALSE,"OffExpRprt";#N/A,#N/A,FALSE,"Travelling";#N/A,#N/A,FALSE,"Entertmnt";#N/A,#N/A,FALSE,"Promotion"}</definedName>
    <definedName name="m.xls" localSheetId="13" hidden="1">{#N/A,#N/A,FALSE,"OffAdvance";#N/A,#N/A,FALSE,"OffExpRprt";#N/A,#N/A,FALSE,"Travelling";#N/A,#N/A,FALSE,"Entertmnt";#N/A,#N/A,FALSE,"Promotion"}</definedName>
    <definedName name="m.xls" localSheetId="16" hidden="1">{#N/A,#N/A,FALSE,"OffAdvance";#N/A,#N/A,FALSE,"OffExpRprt";#N/A,#N/A,FALSE,"Travelling";#N/A,#N/A,FALSE,"Entertmnt";#N/A,#N/A,FALSE,"Promotion"}</definedName>
    <definedName name="m.xls" localSheetId="21" hidden="1">{#N/A,#N/A,FALSE,"OffAdvance";#N/A,#N/A,FALSE,"OffExpRprt";#N/A,#N/A,FALSE,"Travelling";#N/A,#N/A,FALSE,"Entertmnt";#N/A,#N/A,FALSE,"Promotion"}</definedName>
    <definedName name="m.xls" localSheetId="18" hidden="1">{#N/A,#N/A,FALSE,"OffAdvance";#N/A,#N/A,FALSE,"OffExpRprt";#N/A,#N/A,FALSE,"Travelling";#N/A,#N/A,FALSE,"Entertmnt";#N/A,#N/A,FALSE,"Promotion"}</definedName>
    <definedName name="m.xls" localSheetId="19" hidden="1">{#N/A,#N/A,FALSE,"OffAdvance";#N/A,#N/A,FALSE,"OffExpRprt";#N/A,#N/A,FALSE,"Travelling";#N/A,#N/A,FALSE,"Entertmnt";#N/A,#N/A,FALSE,"Promotion"}</definedName>
    <definedName name="m.xls" localSheetId="20" hidden="1">{#N/A,#N/A,FALSE,"OffAdvance";#N/A,#N/A,FALSE,"OffExpRprt";#N/A,#N/A,FALSE,"Travelling";#N/A,#N/A,FALSE,"Entertmnt";#N/A,#N/A,FALSE,"Promotion"}</definedName>
    <definedName name="m.xls" localSheetId="22" hidden="1">{#N/A,#N/A,FALSE,"OffAdvance";#N/A,#N/A,FALSE,"OffExpRprt";#N/A,#N/A,FALSE,"Travelling";#N/A,#N/A,FALSE,"Entertmnt";#N/A,#N/A,FALSE,"Promotion"}</definedName>
    <definedName name="m.xls" localSheetId="24" hidden="1">{#N/A,#N/A,FALSE,"OffAdvance";#N/A,#N/A,FALSE,"OffExpRprt";#N/A,#N/A,FALSE,"Travelling";#N/A,#N/A,FALSE,"Entertmnt";#N/A,#N/A,FALSE,"Promotion"}</definedName>
    <definedName name="m.xls" localSheetId="28" hidden="1">{#N/A,#N/A,FALSE,"OffAdvance";#N/A,#N/A,FALSE,"OffExpRprt";#N/A,#N/A,FALSE,"Travelling";#N/A,#N/A,FALSE,"Entertmnt";#N/A,#N/A,FALSE,"Promotion"}</definedName>
    <definedName name="m.xls" localSheetId="14" hidden="1">{#N/A,#N/A,FALSE,"OffAdvance";#N/A,#N/A,FALSE,"OffExpRprt";#N/A,#N/A,FALSE,"Travelling";#N/A,#N/A,FALSE,"Entertmnt";#N/A,#N/A,FALSE,"Promotion"}</definedName>
    <definedName name="m.xls" hidden="1">{#N/A,#N/A,FALSE,"OffAdvance";#N/A,#N/A,FALSE,"OffExpRprt";#N/A,#N/A,FALSE,"Travelling";#N/A,#N/A,FALSE,"Entertmnt";#N/A,#N/A,FALSE,"Promotion"}</definedName>
    <definedName name="M10." localSheetId="12" hidden="1">{"'Sheet1'!$L$16"}</definedName>
    <definedName name="M10." localSheetId="11" hidden="1">{"'Sheet1'!$L$16"}</definedName>
    <definedName name="M10." localSheetId="13" hidden="1">{"'Sheet1'!$L$16"}</definedName>
    <definedName name="M10." localSheetId="16" hidden="1">{"'Sheet1'!$L$16"}</definedName>
    <definedName name="M10." localSheetId="21" hidden="1">{"'Sheet1'!$L$16"}</definedName>
    <definedName name="M10." localSheetId="18" hidden="1">{"'Sheet1'!$L$16"}</definedName>
    <definedName name="M10." localSheetId="19" hidden="1">{"'Sheet1'!$L$16"}</definedName>
    <definedName name="M10." localSheetId="20" hidden="1">{"'Sheet1'!$L$16"}</definedName>
    <definedName name="M10." localSheetId="22" hidden="1">{"'Sheet1'!$L$16"}</definedName>
    <definedName name="M10." localSheetId="24" hidden="1">{"'Sheet1'!$L$16"}</definedName>
    <definedName name="M10." localSheetId="28" hidden="1">{"'Sheet1'!$L$16"}</definedName>
    <definedName name="M10." localSheetId="14" hidden="1">{"'Sheet1'!$L$16"}</definedName>
    <definedName name="M10." hidden="1">{"'Sheet1'!$L$16"}</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E" localSheetId="12" hidden="1">{"'照明目录'!$A$1:$H$31"}</definedName>
    <definedName name="M12aE" localSheetId="11" hidden="1">{"'照明目录'!$A$1:$H$31"}</definedName>
    <definedName name="M12aE" localSheetId="13" hidden="1">{"'照明目录'!$A$1:$H$31"}</definedName>
    <definedName name="M12aE" localSheetId="16" hidden="1">{"'照明目录'!$A$1:$H$31"}</definedName>
    <definedName name="M12aE" localSheetId="21" hidden="1">{"'照明目录'!$A$1:$H$31"}</definedName>
    <definedName name="M12aE" localSheetId="18" hidden="1">{"'照明目录'!$A$1:$H$31"}</definedName>
    <definedName name="M12aE" localSheetId="19" hidden="1">{"'照明目录'!$A$1:$H$31"}</definedName>
    <definedName name="M12aE" localSheetId="20" hidden="1">{"'照明目录'!$A$1:$H$31"}</definedName>
    <definedName name="M12aE" localSheetId="22" hidden="1">{"'照明目录'!$A$1:$H$31"}</definedName>
    <definedName name="M12aE" localSheetId="24" hidden="1">{"'照明目录'!$A$1:$H$31"}</definedName>
    <definedName name="M12aE" localSheetId="28" hidden="1">{"'照明目录'!$A$1:$H$31"}</definedName>
    <definedName name="M12aE" localSheetId="14" hidden="1">{"'照明目录'!$A$1:$H$31"}</definedName>
    <definedName name="M12aE" hidden="1">{"'照明目录'!$A$1:$H$31"}</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metg10">#REF!</definedName>
    <definedName name="m1metg20">#REF!</definedName>
    <definedName name="m1methop">#REF!</definedName>
    <definedName name="m1methopg10">#REF!</definedName>
    <definedName name="m1methopg20">#REF!</definedName>
    <definedName name="m1metx">#REF!</definedName>
    <definedName name="M1VT1" localSheetId="12" hidden="1">{"'Sheet1'!$L$16"}</definedName>
    <definedName name="M1VT1" localSheetId="11" hidden="1">{"'Sheet1'!$L$16"}</definedName>
    <definedName name="M1VT1" localSheetId="13" hidden="1">{"'Sheet1'!$L$16"}</definedName>
    <definedName name="M1VT1" localSheetId="16" hidden="1">{"'Sheet1'!$L$16"}</definedName>
    <definedName name="M1VT1" localSheetId="21" hidden="1">{"'Sheet1'!$L$16"}</definedName>
    <definedName name="M1VT1" localSheetId="18" hidden="1">{"'Sheet1'!$L$16"}</definedName>
    <definedName name="M1VT1" localSheetId="19" hidden="1">{"'Sheet1'!$L$16"}</definedName>
    <definedName name="M1VT1" localSheetId="20" hidden="1">{"'Sheet1'!$L$16"}</definedName>
    <definedName name="M1VT1" localSheetId="22" hidden="1">{"'Sheet1'!$L$16"}</definedName>
    <definedName name="M1VT1" localSheetId="24" hidden="1">{"'Sheet1'!$L$16"}</definedName>
    <definedName name="M1VT1" localSheetId="28" hidden="1">{"'Sheet1'!$L$16"}</definedName>
    <definedName name="M1VT1" localSheetId="14" hidden="1">{"'Sheet1'!$L$16"}</definedName>
    <definedName name="M1VT1" hidden="1">{"'Sheet1'!$L$16"}</definedName>
    <definedName name="M1VT1A" localSheetId="12" hidden="1">{"'Sheet1'!$L$16"}</definedName>
    <definedName name="M1VT1A" localSheetId="11" hidden="1">{"'Sheet1'!$L$16"}</definedName>
    <definedName name="M1VT1A" localSheetId="13" hidden="1">{"'Sheet1'!$L$16"}</definedName>
    <definedName name="M1VT1A" localSheetId="16" hidden="1">{"'Sheet1'!$L$16"}</definedName>
    <definedName name="M1VT1A" localSheetId="21" hidden="1">{"'Sheet1'!$L$16"}</definedName>
    <definedName name="M1VT1A" localSheetId="18" hidden="1">{"'Sheet1'!$L$16"}</definedName>
    <definedName name="M1VT1A" localSheetId="19" hidden="1">{"'Sheet1'!$L$16"}</definedName>
    <definedName name="M1VT1A" localSheetId="20" hidden="1">{"'Sheet1'!$L$16"}</definedName>
    <definedName name="M1VT1A" localSheetId="22" hidden="1">{"'Sheet1'!$L$16"}</definedName>
    <definedName name="M1VT1A" localSheetId="24" hidden="1">{"'Sheet1'!$L$16"}</definedName>
    <definedName name="M1VT1A" localSheetId="28" hidden="1">{"'Sheet1'!$L$16"}</definedName>
    <definedName name="M1VT1A" localSheetId="14" hidden="1">{"'Sheet1'!$L$16"}</definedName>
    <definedName name="M1VT1A" hidden="1">{"'Sheet1'!$L$16"}</definedName>
    <definedName name="M2VT1" localSheetId="12" hidden="1">{"'Sheet1'!$L$16"}</definedName>
    <definedName name="M2VT1" localSheetId="11" hidden="1">{"'Sheet1'!$L$16"}</definedName>
    <definedName name="M2VT1" localSheetId="13" hidden="1">{"'Sheet1'!$L$16"}</definedName>
    <definedName name="M2VT1" localSheetId="16" hidden="1">{"'Sheet1'!$L$16"}</definedName>
    <definedName name="M2VT1" localSheetId="21" hidden="1">{"'Sheet1'!$L$16"}</definedName>
    <definedName name="M2VT1" localSheetId="18" hidden="1">{"'Sheet1'!$L$16"}</definedName>
    <definedName name="M2VT1" localSheetId="19" hidden="1">{"'Sheet1'!$L$16"}</definedName>
    <definedName name="M2VT1" localSheetId="20" hidden="1">{"'Sheet1'!$L$16"}</definedName>
    <definedName name="M2VT1" localSheetId="22" hidden="1">{"'Sheet1'!$L$16"}</definedName>
    <definedName name="M2VT1" localSheetId="24" hidden="1">{"'Sheet1'!$L$16"}</definedName>
    <definedName name="M2VT1" localSheetId="28" hidden="1">{"'Sheet1'!$L$16"}</definedName>
    <definedName name="M2VT1" localSheetId="14" hidden="1">{"'Sheet1'!$L$16"}</definedName>
    <definedName name="M2VT1" hidden="1">{"'Sheet1'!$L$16"}</definedName>
    <definedName name="m2VT1A" localSheetId="12" hidden="1">{"'Sheet1'!$L$16"}</definedName>
    <definedName name="m2VT1A" localSheetId="11" hidden="1">{"'Sheet1'!$L$16"}</definedName>
    <definedName name="m2VT1A" localSheetId="13" hidden="1">{"'Sheet1'!$L$16"}</definedName>
    <definedName name="m2VT1A" localSheetId="16" hidden="1">{"'Sheet1'!$L$16"}</definedName>
    <definedName name="m2VT1A" localSheetId="21" hidden="1">{"'Sheet1'!$L$16"}</definedName>
    <definedName name="m2VT1A" localSheetId="18" hidden="1">{"'Sheet1'!$L$16"}</definedName>
    <definedName name="m2VT1A" localSheetId="19" hidden="1">{"'Sheet1'!$L$16"}</definedName>
    <definedName name="m2VT1A" localSheetId="20" hidden="1">{"'Sheet1'!$L$16"}</definedName>
    <definedName name="m2VT1A" localSheetId="22" hidden="1">{"'Sheet1'!$L$16"}</definedName>
    <definedName name="m2VT1A" localSheetId="24" hidden="1">{"'Sheet1'!$L$16"}</definedName>
    <definedName name="m2VT1A" localSheetId="28" hidden="1">{"'Sheet1'!$L$16"}</definedName>
    <definedName name="m2VT1A" localSheetId="14" hidden="1">{"'Sheet1'!$L$16"}</definedName>
    <definedName name="m2VT1A" hidden="1">{"'Sheet1'!$L$16"}</definedName>
    <definedName name="m4" localSheetId="12" hidden="1">{"'Sheet1'!$L$16"}</definedName>
    <definedName name="m4" localSheetId="11" hidden="1">{"'Sheet1'!$L$16"}</definedName>
    <definedName name="m4" localSheetId="13" hidden="1">{"'Sheet1'!$L$16"}</definedName>
    <definedName name="m4" localSheetId="16" hidden="1">{"'Sheet1'!$L$16"}</definedName>
    <definedName name="m4" localSheetId="21" hidden="1">{"'Sheet1'!$L$16"}</definedName>
    <definedName name="m4" localSheetId="18" hidden="1">{"'Sheet1'!$L$16"}</definedName>
    <definedName name="m4" localSheetId="19" hidden="1">{"'Sheet1'!$L$16"}</definedName>
    <definedName name="m4" localSheetId="20" hidden="1">{"'Sheet1'!$L$16"}</definedName>
    <definedName name="m4" localSheetId="22" hidden="1">{"'Sheet1'!$L$16"}</definedName>
    <definedName name="m4" localSheetId="24" hidden="1">{"'Sheet1'!$L$16"}</definedName>
    <definedName name="m4" localSheetId="28" hidden="1">{"'Sheet1'!$L$16"}</definedName>
    <definedName name="m4" localSheetId="14" hidden="1">{"'Sheet1'!$L$16"}</definedName>
    <definedName name="m4" hidden="1">{"'Sheet1'!$L$16"}</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#N/A</definedName>
    <definedName name="Ma3pnc">#REF!</definedName>
    <definedName name="Ma3pvl">#REF!</definedName>
    <definedName name="Maa3pnc">#REF!</definedName>
    <definedName name="Maa3pvl">#REF!</definedName>
    <definedName name="mäc" localSheetId="12" hidden="1">{"'Sheet1'!$L$16"}</definedName>
    <definedName name="mäc" localSheetId="11" hidden="1">{"'Sheet1'!$L$16"}</definedName>
    <definedName name="mäc" localSheetId="13" hidden="1">{"'Sheet1'!$L$16"}</definedName>
    <definedName name="mäc" localSheetId="16" hidden="1">{"'Sheet1'!$L$16"}</definedName>
    <definedName name="mäc" localSheetId="21" hidden="1">{"'Sheet1'!$L$16"}</definedName>
    <definedName name="mäc" localSheetId="18" hidden="1">{"'Sheet1'!$L$16"}</definedName>
    <definedName name="mäc" localSheetId="19" hidden="1">{"'Sheet1'!$L$16"}</definedName>
    <definedName name="mäc" localSheetId="20" hidden="1">{"'Sheet1'!$L$16"}</definedName>
    <definedName name="mäc" localSheetId="22" hidden="1">{"'Sheet1'!$L$16"}</definedName>
    <definedName name="mäc" localSheetId="24" hidden="1">{"'Sheet1'!$L$16"}</definedName>
    <definedName name="mäc" localSheetId="28" hidden="1">{"'Sheet1'!$L$16"}</definedName>
    <definedName name="mäc" localSheetId="14" hidden="1">{"'Sheet1'!$L$16"}</definedName>
    <definedName name="mäc" hidden="1">{"'Sheet1'!$L$16"}</definedName>
    <definedName name="Machine">#REF!</definedName>
    <definedName name="MADONGIA">#REF!</definedName>
    <definedName name="Mai">#REF!</definedName>
    <definedName name="MAITAI" hidden="1">#N/A</definedName>
    <definedName name="MAITAI.11.MARCH08" localSheetId="12" hidden="1">{"'Sheet1'!$L$16"}</definedName>
    <definedName name="MAITAI.11.MARCH08" localSheetId="11" hidden="1">{"'Sheet1'!$L$16"}</definedName>
    <definedName name="MAITAI.11.MARCH08" localSheetId="13" hidden="1">{"'Sheet1'!$L$16"}</definedName>
    <definedName name="MAITAI.11.MARCH08" localSheetId="16" hidden="1">{"'Sheet1'!$L$16"}</definedName>
    <definedName name="MAITAI.11.MARCH08" localSheetId="21" hidden="1">{"'Sheet1'!$L$16"}</definedName>
    <definedName name="MAITAI.11.MARCH08" localSheetId="18" hidden="1">{"'Sheet1'!$L$16"}</definedName>
    <definedName name="MAITAI.11.MARCH08" localSheetId="19" hidden="1">{"'Sheet1'!$L$16"}</definedName>
    <definedName name="MAITAI.11.MARCH08" localSheetId="20" hidden="1">{"'Sheet1'!$L$16"}</definedName>
    <definedName name="MAITAI.11.MARCH08" localSheetId="22" hidden="1">{"'Sheet1'!$L$16"}</definedName>
    <definedName name="MAITAI.11.MARCH08" localSheetId="24" hidden="1">{"'Sheet1'!$L$16"}</definedName>
    <definedName name="MAITAI.11.MARCH08" localSheetId="28" hidden="1">{"'Sheet1'!$L$16"}</definedName>
    <definedName name="MAITAI.11.MARCH08" localSheetId="14" hidden="1">{"'Sheet1'!$L$16"}</definedName>
    <definedName name="MAITAI.11.MARCH08" hidden="1">{"'Sheet1'!$L$16"}</definedName>
    <definedName name="maixich">#REF!</definedName>
    <definedName name="MAJ_CON_EQP">#REF!</definedName>
    <definedName name="MANH" localSheetId="12" hidden="1">{"'Sheet1'!$L$16"}</definedName>
    <definedName name="MANH" localSheetId="11" hidden="1">{"'Sheet1'!$L$16"}</definedName>
    <definedName name="MANH" localSheetId="13" hidden="1">{"'Sheet1'!$L$16"}</definedName>
    <definedName name="MANH" localSheetId="16" hidden="1">{"'Sheet1'!$L$16"}</definedName>
    <definedName name="MANH" localSheetId="21" hidden="1">{"'Sheet1'!$L$16"}</definedName>
    <definedName name="MANH" localSheetId="18" hidden="1">{"'Sheet1'!$L$16"}</definedName>
    <definedName name="MANH" localSheetId="19" hidden="1">{"'Sheet1'!$L$16"}</definedName>
    <definedName name="MANH" localSheetId="20" hidden="1">{"'Sheet1'!$L$16"}</definedName>
    <definedName name="MANH" localSheetId="22" hidden="1">{"'Sheet1'!$L$16"}</definedName>
    <definedName name="MANH" localSheetId="24" hidden="1">{"'Sheet1'!$L$16"}</definedName>
    <definedName name="MANH" localSheetId="28" hidden="1">{"'Sheet1'!$L$16"}</definedName>
    <definedName name="MANH" localSheetId="14" hidden="1">{"'Sheet1'!$L$16"}</definedName>
    <definedName name="MANH" hidden="1">{"'Sheet1'!$L$16"}</definedName>
    <definedName name="MẠNH" hidden="1">#REF!</definedName>
    <definedName name="MANHOLE">#REF!</definedName>
    <definedName name="MaR" localSheetId="12" hidden="1">{#N/A,#N/A,TRUE,"Krycí list"}</definedName>
    <definedName name="MaR" localSheetId="11" hidden="1">{#N/A,#N/A,TRUE,"Krycí list"}</definedName>
    <definedName name="MaR" localSheetId="13" hidden="1">{#N/A,#N/A,TRUE,"Krycí list"}</definedName>
    <definedName name="MaR" localSheetId="16" hidden="1">{#N/A,#N/A,TRUE,"Krycí list"}</definedName>
    <definedName name="MaR" localSheetId="21" hidden="1">{#N/A,#N/A,TRUE,"Krycí list"}</definedName>
    <definedName name="MaR" localSheetId="18" hidden="1">{#N/A,#N/A,TRUE,"Krycí list"}</definedName>
    <definedName name="MaR" localSheetId="19" hidden="1">{#N/A,#N/A,TRUE,"Krycí list"}</definedName>
    <definedName name="MaR" localSheetId="20" hidden="1">{#N/A,#N/A,TRUE,"Krycí list"}</definedName>
    <definedName name="MaR" localSheetId="22" hidden="1">{#N/A,#N/A,TRUE,"Krycí list"}</definedName>
    <definedName name="MaR" localSheetId="24" hidden="1">{#N/A,#N/A,TRUE,"Krycí list"}</definedName>
    <definedName name="MaR" localSheetId="28" hidden="1">{#N/A,#N/A,TRUE,"Krycí list"}</definedName>
    <definedName name="MaR" localSheetId="14" hidden="1">{#N/A,#N/A,TRUE,"Krycí list"}</definedName>
    <definedName name="MaR" hidden="1">{#N/A,#N/A,TRUE,"Krycí list"}</definedName>
    <definedName name="MASO">#REF!</definedName>
    <definedName name="MASON">#REF!</definedName>
    <definedName name="Masonry" localSheetId="12" hidden="1">{#N/A,#N/A,FALSE,"Tabelle2";#N/A,#N/A,FALSE,"Tabelle1"}</definedName>
    <definedName name="Masonry" localSheetId="11" hidden="1">{#N/A,#N/A,FALSE,"Tabelle2";#N/A,#N/A,FALSE,"Tabelle1"}</definedName>
    <definedName name="Masonry" localSheetId="13" hidden="1">{#N/A,#N/A,FALSE,"Tabelle2";#N/A,#N/A,FALSE,"Tabelle1"}</definedName>
    <definedName name="Masonry" localSheetId="16" hidden="1">{#N/A,#N/A,FALSE,"Tabelle2";#N/A,#N/A,FALSE,"Tabelle1"}</definedName>
    <definedName name="Masonry" localSheetId="21" hidden="1">{#N/A,#N/A,FALSE,"Tabelle2";#N/A,#N/A,FALSE,"Tabelle1"}</definedName>
    <definedName name="Masonry" localSheetId="18" hidden="1">{#N/A,#N/A,FALSE,"Tabelle2";#N/A,#N/A,FALSE,"Tabelle1"}</definedName>
    <definedName name="Masonry" localSheetId="19" hidden="1">{#N/A,#N/A,FALSE,"Tabelle2";#N/A,#N/A,FALSE,"Tabelle1"}</definedName>
    <definedName name="Masonry" localSheetId="20" hidden="1">{#N/A,#N/A,FALSE,"Tabelle2";#N/A,#N/A,FALSE,"Tabelle1"}</definedName>
    <definedName name="Masonry" localSheetId="22" hidden="1">{#N/A,#N/A,FALSE,"Tabelle2";#N/A,#N/A,FALSE,"Tabelle1"}</definedName>
    <definedName name="Masonry" localSheetId="24" hidden="1">{#N/A,#N/A,FALSE,"Tabelle2";#N/A,#N/A,FALSE,"Tabelle1"}</definedName>
    <definedName name="Masonry" localSheetId="28" hidden="1">{#N/A,#N/A,FALSE,"Tabelle2";#N/A,#N/A,FALSE,"Tabelle1"}</definedName>
    <definedName name="Masonry" localSheetId="14" hidden="1">{#N/A,#N/A,FALSE,"Tabelle2";#N/A,#N/A,FALSE,"Tabelle1"}</definedName>
    <definedName name="Masonry" hidden="1">{#N/A,#N/A,FALSE,"Tabelle2";#N/A,#N/A,FALSE,"Tabelle1"}</definedName>
    <definedName name="MASS">#REF!</definedName>
    <definedName name="mat">#REF!</definedName>
    <definedName name="mat.spare" localSheetId="12" hidden="1">{"'ELEC'!$A$2:$H$216","'ELEC'!$C$2:$D$2"}</definedName>
    <definedName name="mat.spare" localSheetId="11" hidden="1">{"'ELEC'!$A$2:$H$216","'ELEC'!$C$2:$D$2"}</definedName>
    <definedName name="mat.spare" localSheetId="13" hidden="1">{"'ELEC'!$A$2:$H$216","'ELEC'!$C$2:$D$2"}</definedName>
    <definedName name="mat.spare" localSheetId="16" hidden="1">{"'ELEC'!$A$2:$H$216","'ELEC'!$C$2:$D$2"}</definedName>
    <definedName name="mat.spare" localSheetId="21" hidden="1">{"'ELEC'!$A$2:$H$216","'ELEC'!$C$2:$D$2"}</definedName>
    <definedName name="mat.spare" localSheetId="18" hidden="1">{"'ELEC'!$A$2:$H$216","'ELEC'!$C$2:$D$2"}</definedName>
    <definedName name="mat.spare" localSheetId="19" hidden="1">{"'ELEC'!$A$2:$H$216","'ELEC'!$C$2:$D$2"}</definedName>
    <definedName name="mat.spare" localSheetId="20" hidden="1">{"'ELEC'!$A$2:$H$216","'ELEC'!$C$2:$D$2"}</definedName>
    <definedName name="mat.spare" localSheetId="22" hidden="1">{"'ELEC'!$A$2:$H$216","'ELEC'!$C$2:$D$2"}</definedName>
    <definedName name="mat.spare" localSheetId="24" hidden="1">{"'ELEC'!$A$2:$H$216","'ELEC'!$C$2:$D$2"}</definedName>
    <definedName name="mat.spare" localSheetId="28" hidden="1">{"'ELEC'!$A$2:$H$216","'ELEC'!$C$2:$D$2"}</definedName>
    <definedName name="mat.spare" localSheetId="14" hidden="1">{"'ELEC'!$A$2:$H$216","'ELEC'!$C$2:$D$2"}</definedName>
    <definedName name="mat.spare" hidden="1">{"'ELEC'!$A$2:$H$216","'ELEC'!$C$2:$D$2"}</definedName>
    <definedName name="matbang" localSheetId="12" hidden="1">{"'Sheet1'!$L$16"}</definedName>
    <definedName name="matbang" localSheetId="11" hidden="1">{"'Sheet1'!$L$16"}</definedName>
    <definedName name="matbang" localSheetId="13" hidden="1">{"'Sheet1'!$L$16"}</definedName>
    <definedName name="matbang" localSheetId="16" hidden="1">{"'Sheet1'!$L$16"}</definedName>
    <definedName name="matbang" localSheetId="21" hidden="1">{"'Sheet1'!$L$16"}</definedName>
    <definedName name="matbang" localSheetId="18" hidden="1">{"'Sheet1'!$L$16"}</definedName>
    <definedName name="matbang" localSheetId="19" hidden="1">{"'Sheet1'!$L$16"}</definedName>
    <definedName name="matbang" localSheetId="20" hidden="1">{"'Sheet1'!$L$16"}</definedName>
    <definedName name="matbang" localSheetId="22" hidden="1">{"'Sheet1'!$L$16"}</definedName>
    <definedName name="matbang" localSheetId="24" hidden="1">{"'Sheet1'!$L$16"}</definedName>
    <definedName name="matbang" localSheetId="28" hidden="1">{"'Sheet1'!$L$16"}</definedName>
    <definedName name="matbang" localSheetId="14" hidden="1">{"'Sheet1'!$L$16"}</definedName>
    <definedName name="matbang" hidden="1">{"'Sheet1'!$L$16"}</definedName>
    <definedName name="MAU" localSheetId="12" hidden="1">{"'Sheet1'!$L$16"}</definedName>
    <definedName name="MAU" localSheetId="11" hidden="1">{"'Sheet1'!$L$16"}</definedName>
    <definedName name="MAU" localSheetId="13" hidden="1">{"'Sheet1'!$L$16"}</definedName>
    <definedName name="MAU" localSheetId="16" hidden="1">{"'Sheet1'!$L$16"}</definedName>
    <definedName name="MAU" localSheetId="21" hidden="1">{"'Sheet1'!$L$16"}</definedName>
    <definedName name="MAU" localSheetId="18" hidden="1">{"'Sheet1'!$L$16"}</definedName>
    <definedName name="MAU" localSheetId="19" hidden="1">{"'Sheet1'!$L$16"}</definedName>
    <definedName name="MAU" localSheetId="20" hidden="1">{"'Sheet1'!$L$16"}</definedName>
    <definedName name="MAU" localSheetId="22" hidden="1">{"'Sheet1'!$L$16"}</definedName>
    <definedName name="MAU" localSheetId="24" hidden="1">{"'Sheet1'!$L$16"}</definedName>
    <definedName name="MAU" localSheetId="28" hidden="1">{"'Sheet1'!$L$16"}</definedName>
    <definedName name="MAU" localSheetId="14" hidden="1">{"'Sheet1'!$L$16"}</definedName>
    <definedName name="MAU" hidden="1">{"'Sheet1'!$L$16"}</definedName>
    <definedName name="MAVANKHUON">#REF!</definedName>
    <definedName name="MAVL">#REF!</definedName>
    <definedName name="MAVLD">#REF!</definedName>
    <definedName name="MAVLD1">#REF!</definedName>
    <definedName name="MAVLTHDN">#REF!</definedName>
    <definedName name="mb" hidden="1">#REF!</definedName>
    <definedName name="Mba1p">#REF!</definedName>
    <definedName name="Mba3p">#REF!</definedName>
    <definedName name="mbb" localSheetId="12" hidden="1">{"'Sheet1'!$L$16"}</definedName>
    <definedName name="mbb" localSheetId="11" hidden="1">{"'Sheet1'!$L$16"}</definedName>
    <definedName name="mbb" localSheetId="13" hidden="1">{"'Sheet1'!$L$16"}</definedName>
    <definedName name="mbb" localSheetId="16" hidden="1">{"'Sheet1'!$L$16"}</definedName>
    <definedName name="mbb" localSheetId="21" hidden="1">{"'Sheet1'!$L$16"}</definedName>
    <definedName name="mbb" localSheetId="18" hidden="1">{"'Sheet1'!$L$16"}</definedName>
    <definedName name="mbb" localSheetId="19" hidden="1">{"'Sheet1'!$L$16"}</definedName>
    <definedName name="mbb" localSheetId="20" hidden="1">{"'Sheet1'!$L$16"}</definedName>
    <definedName name="mbb" localSheetId="22" hidden="1">{"'Sheet1'!$L$16"}</definedName>
    <definedName name="mbb" localSheetId="24" hidden="1">{"'Sheet1'!$L$16"}</definedName>
    <definedName name="mbb" localSheetId="28" hidden="1">{"'Sheet1'!$L$16"}</definedName>
    <definedName name="mbb" localSheetId="14" hidden="1">{"'Sheet1'!$L$16"}</definedName>
    <definedName name="mbb" hidden="1">{"'Sheet1'!$L$16"}</definedName>
    <definedName name="Mbb3p">#REF!</definedName>
    <definedName name="mbbbbb" hidden="1">#REF!</definedName>
    <definedName name="mbbmnbnm" hidden="1">#REF!</definedName>
    <definedName name="MBM" localSheetId="12" hidden="1">{#N/A,#N/A,FALSE,"特殊室（ＢＱ表）"}</definedName>
    <definedName name="MBM" localSheetId="11" hidden="1">{#N/A,#N/A,FALSE,"特殊室（ＢＱ表）"}</definedName>
    <definedName name="MBM" localSheetId="13" hidden="1">{#N/A,#N/A,FALSE,"特殊室（ＢＱ表）"}</definedName>
    <definedName name="MBM" localSheetId="16" hidden="1">{#N/A,#N/A,FALSE,"特殊室（ＢＱ表）"}</definedName>
    <definedName name="MBM" localSheetId="21" hidden="1">{#N/A,#N/A,FALSE,"特殊室（ＢＱ表）"}</definedName>
    <definedName name="MBM" localSheetId="18" hidden="1">{#N/A,#N/A,FALSE,"特殊室（ＢＱ表）"}</definedName>
    <definedName name="MBM" localSheetId="19" hidden="1">{#N/A,#N/A,FALSE,"特殊室（ＢＱ表）"}</definedName>
    <definedName name="MBM" localSheetId="20" hidden="1">{#N/A,#N/A,FALSE,"特殊室（ＢＱ表）"}</definedName>
    <definedName name="MBM" localSheetId="22" hidden="1">{#N/A,#N/A,FALSE,"特殊室（ＢＱ表）"}</definedName>
    <definedName name="MBM" localSheetId="24" hidden="1">{#N/A,#N/A,FALSE,"特殊室（ＢＱ表）"}</definedName>
    <definedName name="MBM" localSheetId="28" hidden="1">{#N/A,#N/A,FALSE,"特殊室（ＢＱ表）"}</definedName>
    <definedName name="MBM" localSheetId="14" hidden="1">{#N/A,#N/A,FALSE,"特殊室（ＢＱ表）"}</definedName>
    <definedName name="MBM" hidden="1">{#N/A,#N/A,FALSE,"特殊室（ＢＱ表）"}</definedName>
    <definedName name="mbmbbb" hidden="1">#REF!</definedName>
    <definedName name="mbmbbbbv" hidden="1">#REF!</definedName>
    <definedName name="mbmbm" hidden="1">#REF!</definedName>
    <definedName name="mbmcvmcm" hidden="1">#REF!</definedName>
    <definedName name="mbmmbn" hidden="1">#REF!</definedName>
    <definedName name="mbmnbmn" hidden="1">#REF!</definedName>
    <definedName name="mbmvbm" hidden="1">#REF!</definedName>
    <definedName name="mbmvm" hidden="1">#REF!</definedName>
    <definedName name="Mbn1p">#REF!</definedName>
    <definedName name="mbnbm" hidden="1">#REF!</definedName>
    <definedName name="mbnbmn" hidden="1">#REF!</definedName>
    <definedName name="mbnbnb"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Bnc">#REF!</definedName>
    <definedName name="mbnm" hidden="1">#REF!</definedName>
    <definedName name="mbnmn" hidden="1">#REF!</definedName>
    <definedName name="mbnmnb" hidden="1">#REF!</definedName>
    <definedName name="mbnmnm" hidden="1">#REF!</definedName>
    <definedName name="MBvl">#REF!</definedName>
    <definedName name="mbvm" hidden="1">#REF!</definedName>
    <definedName name="mbvmvbmbv" hidden="1">#REF!</definedName>
    <definedName name="mbvvv" hidden="1">#REF!</definedName>
    <definedName name="mbvvvmvb" hidden="1">#REF!</definedName>
    <definedName name="mbxmvxmvxm" hidden="1">#REF!</definedName>
    <definedName name="mbxvvvxm" hidden="1">#REF!</definedName>
    <definedName name="mc">#REF!</definedName>
    <definedName name="MCB" localSheetId="12" hidden="1">{"'Sheet1'!$L$16"}</definedName>
    <definedName name="MCB" localSheetId="11" hidden="1">{"'Sheet1'!$L$16"}</definedName>
    <definedName name="MCB" localSheetId="13" hidden="1">{"'Sheet1'!$L$16"}</definedName>
    <definedName name="MCB" localSheetId="16" hidden="1">{"'Sheet1'!$L$16"}</definedName>
    <definedName name="MCB" localSheetId="21" hidden="1">{"'Sheet1'!$L$16"}</definedName>
    <definedName name="MCB" localSheetId="18" hidden="1">{"'Sheet1'!$L$16"}</definedName>
    <definedName name="MCB" localSheetId="19" hidden="1">{"'Sheet1'!$L$16"}</definedName>
    <definedName name="MCB" localSheetId="20" hidden="1">{"'Sheet1'!$L$16"}</definedName>
    <definedName name="MCB" localSheetId="22" hidden="1">{"'Sheet1'!$L$16"}</definedName>
    <definedName name="MCB" localSheetId="24" hidden="1">{"'Sheet1'!$L$16"}</definedName>
    <definedName name="MCB" localSheetId="28" hidden="1">{"'Sheet1'!$L$16"}</definedName>
    <definedName name="MCB" localSheetId="14" hidden="1">{"'Sheet1'!$L$16"}</definedName>
    <definedName name="MCB" hidden="1">{"'Sheet1'!$L$16"}</definedName>
    <definedName name="mcc" localSheetId="12" hidden="1">{#N/A,#N/A,FALSE,"MCC-12-1";#N/A,#N/A,FALSE,"MCC-12-2";#N/A,#N/A,FALSE,"SUM"}</definedName>
    <definedName name="mcc" localSheetId="11" hidden="1">{#N/A,#N/A,FALSE,"MCC-12-1";#N/A,#N/A,FALSE,"MCC-12-2";#N/A,#N/A,FALSE,"SUM"}</definedName>
    <definedName name="mcc" localSheetId="13" hidden="1">{#N/A,#N/A,FALSE,"MCC-12-1";#N/A,#N/A,FALSE,"MCC-12-2";#N/A,#N/A,FALSE,"SUM"}</definedName>
    <definedName name="mcc" localSheetId="16" hidden="1">{#N/A,#N/A,FALSE,"MCC-12-1";#N/A,#N/A,FALSE,"MCC-12-2";#N/A,#N/A,FALSE,"SUM"}</definedName>
    <definedName name="mcc" localSheetId="21" hidden="1">{#N/A,#N/A,FALSE,"MCC-12-1";#N/A,#N/A,FALSE,"MCC-12-2";#N/A,#N/A,FALSE,"SUM"}</definedName>
    <definedName name="mcc" localSheetId="18" hidden="1">{#N/A,#N/A,FALSE,"MCC-12-1";#N/A,#N/A,FALSE,"MCC-12-2";#N/A,#N/A,FALSE,"SUM"}</definedName>
    <definedName name="mcc" localSheetId="19" hidden="1">{#N/A,#N/A,FALSE,"MCC-12-1";#N/A,#N/A,FALSE,"MCC-12-2";#N/A,#N/A,FALSE,"SUM"}</definedName>
    <definedName name="mcc" localSheetId="20" hidden="1">{#N/A,#N/A,FALSE,"MCC-12-1";#N/A,#N/A,FALSE,"MCC-12-2";#N/A,#N/A,FALSE,"SUM"}</definedName>
    <definedName name="mcc" localSheetId="22" hidden="1">{#N/A,#N/A,FALSE,"MCC-12-1";#N/A,#N/A,FALSE,"MCC-12-2";#N/A,#N/A,FALSE,"SUM"}</definedName>
    <definedName name="mcc" localSheetId="24" hidden="1">{#N/A,#N/A,FALSE,"MCC-12-1";#N/A,#N/A,FALSE,"MCC-12-2";#N/A,#N/A,FALSE,"SUM"}</definedName>
    <definedName name="mcc" localSheetId="28" hidden="1">{#N/A,#N/A,FALSE,"MCC-12-1";#N/A,#N/A,FALSE,"MCC-12-2";#N/A,#N/A,FALSE,"SUM"}</definedName>
    <definedName name="mcc" localSheetId="14" hidden="1">{#N/A,#N/A,FALSE,"MCC-12-1";#N/A,#N/A,FALSE,"MCC-12-2";#N/A,#N/A,FALSE,"SUM"}</definedName>
    <definedName name="mcc" hidden="1">{#N/A,#N/A,FALSE,"MCC-12-1";#N/A,#N/A,FALSE,"MCC-12-2";#N/A,#N/A,FALSE,"SUM"}</definedName>
    <definedName name="mccb" localSheetId="12" hidden="1">{#N/A,#N/A,FALSE,"CCTV"}</definedName>
    <definedName name="mccb" localSheetId="11" hidden="1">{#N/A,#N/A,FALSE,"CCTV"}</definedName>
    <definedName name="mccb" localSheetId="13" hidden="1">{#N/A,#N/A,FALSE,"CCTV"}</definedName>
    <definedName name="mccb" localSheetId="16" hidden="1">{#N/A,#N/A,FALSE,"CCTV"}</definedName>
    <definedName name="mccb" localSheetId="21" hidden="1">{#N/A,#N/A,FALSE,"CCTV"}</definedName>
    <definedName name="mccb" localSheetId="18" hidden="1">{#N/A,#N/A,FALSE,"CCTV"}</definedName>
    <definedName name="mccb" localSheetId="19" hidden="1">{#N/A,#N/A,FALSE,"CCTV"}</definedName>
    <definedName name="mccb" localSheetId="20" hidden="1">{#N/A,#N/A,FALSE,"CCTV"}</definedName>
    <definedName name="mccb" localSheetId="22" hidden="1">{#N/A,#N/A,FALSE,"CCTV"}</definedName>
    <definedName name="mccb" localSheetId="24" hidden="1">{#N/A,#N/A,FALSE,"CCTV"}</definedName>
    <definedName name="mccb" localSheetId="28" hidden="1">{#N/A,#N/A,FALSE,"CCTV"}</definedName>
    <definedName name="mccb" localSheetId="14" hidden="1">{#N/A,#N/A,FALSE,"CCTV"}</definedName>
    <definedName name="mccb" hidden="1">{#N/A,#N/A,FALSE,"CCTV"}</definedName>
    <definedName name="MCCO" localSheetId="12" hidden="1">{#N/A,#N/A,FALSE,"CCTV"}</definedName>
    <definedName name="MCCO" localSheetId="11" hidden="1">{#N/A,#N/A,FALSE,"CCTV"}</definedName>
    <definedName name="MCCO" localSheetId="13" hidden="1">{#N/A,#N/A,FALSE,"CCTV"}</definedName>
    <definedName name="MCCO" localSheetId="16" hidden="1">{#N/A,#N/A,FALSE,"CCTV"}</definedName>
    <definedName name="MCCO" localSheetId="21" hidden="1">{#N/A,#N/A,FALSE,"CCTV"}</definedName>
    <definedName name="MCCO" localSheetId="18" hidden="1">{#N/A,#N/A,FALSE,"CCTV"}</definedName>
    <definedName name="MCCO" localSheetId="19" hidden="1">{#N/A,#N/A,FALSE,"CCTV"}</definedName>
    <definedName name="MCCO" localSheetId="20" hidden="1">{#N/A,#N/A,FALSE,"CCTV"}</definedName>
    <definedName name="MCCO" localSheetId="22" hidden="1">{#N/A,#N/A,FALSE,"CCTV"}</definedName>
    <definedName name="MCCO" localSheetId="24" hidden="1">{#N/A,#N/A,FALSE,"CCTV"}</definedName>
    <definedName name="MCCO" localSheetId="28" hidden="1">{#N/A,#N/A,FALSE,"CCTV"}</definedName>
    <definedName name="MCCO" localSheetId="14" hidden="1">{#N/A,#N/A,FALSE,"CCTV"}</definedName>
    <definedName name="MCCO" hidden="1">{#N/A,#N/A,FALSE,"CCTV"}</definedName>
    <definedName name="MCCO10" localSheetId="12" hidden="1">{#N/A,#N/A,FALSE,"CCTV"}</definedName>
    <definedName name="MCCO10" localSheetId="11" hidden="1">{#N/A,#N/A,FALSE,"CCTV"}</definedName>
    <definedName name="MCCO10" localSheetId="13" hidden="1">{#N/A,#N/A,FALSE,"CCTV"}</definedName>
    <definedName name="MCCO10" localSheetId="16" hidden="1">{#N/A,#N/A,FALSE,"CCTV"}</definedName>
    <definedName name="MCCO10" localSheetId="21" hidden="1">{#N/A,#N/A,FALSE,"CCTV"}</definedName>
    <definedName name="MCCO10" localSheetId="18" hidden="1">{#N/A,#N/A,FALSE,"CCTV"}</definedName>
    <definedName name="MCCO10" localSheetId="19" hidden="1">{#N/A,#N/A,FALSE,"CCTV"}</definedName>
    <definedName name="MCCO10" localSheetId="20" hidden="1">{#N/A,#N/A,FALSE,"CCTV"}</definedName>
    <definedName name="MCCO10" localSheetId="22" hidden="1">{#N/A,#N/A,FALSE,"CCTV"}</definedName>
    <definedName name="MCCO10" localSheetId="24" hidden="1">{#N/A,#N/A,FALSE,"CCTV"}</definedName>
    <definedName name="MCCO10" localSheetId="28" hidden="1">{#N/A,#N/A,FALSE,"CCTV"}</definedName>
    <definedName name="MCCO10" localSheetId="14" hidden="1">{#N/A,#N/A,FALSE,"CCTV"}</definedName>
    <definedName name="MCCO10" hidden="1">{#N/A,#N/A,FALSE,"CCTV"}</definedName>
    <definedName name="MCCO11" localSheetId="12" hidden="1">{#N/A,#N/A,FALSE,"CCTV"}</definedName>
    <definedName name="MCCO11" localSheetId="11" hidden="1">{#N/A,#N/A,FALSE,"CCTV"}</definedName>
    <definedName name="MCCO11" localSheetId="13" hidden="1">{#N/A,#N/A,FALSE,"CCTV"}</definedName>
    <definedName name="MCCO11" localSheetId="16" hidden="1">{#N/A,#N/A,FALSE,"CCTV"}</definedName>
    <definedName name="MCCO11" localSheetId="21" hidden="1">{#N/A,#N/A,FALSE,"CCTV"}</definedName>
    <definedName name="MCCO11" localSheetId="18" hidden="1">{#N/A,#N/A,FALSE,"CCTV"}</definedName>
    <definedName name="MCCO11" localSheetId="19" hidden="1">{#N/A,#N/A,FALSE,"CCTV"}</definedName>
    <definedName name="MCCO11" localSheetId="20" hidden="1">{#N/A,#N/A,FALSE,"CCTV"}</definedName>
    <definedName name="MCCO11" localSheetId="22" hidden="1">{#N/A,#N/A,FALSE,"CCTV"}</definedName>
    <definedName name="MCCO11" localSheetId="24" hidden="1">{#N/A,#N/A,FALSE,"CCTV"}</definedName>
    <definedName name="MCCO11" localSheetId="28" hidden="1">{#N/A,#N/A,FALSE,"CCTV"}</definedName>
    <definedName name="MCCO11" localSheetId="14" hidden="1">{#N/A,#N/A,FALSE,"CCTV"}</definedName>
    <definedName name="MCCO11" hidden="1">{#N/A,#N/A,FALSE,"CCTV"}</definedName>
    <definedName name="MCCO12" localSheetId="12" hidden="1">{#N/A,#N/A,FALSE,"CCTV"}</definedName>
    <definedName name="MCCO12" localSheetId="11" hidden="1">{#N/A,#N/A,FALSE,"CCTV"}</definedName>
    <definedName name="MCCO12" localSheetId="13" hidden="1">{#N/A,#N/A,FALSE,"CCTV"}</definedName>
    <definedName name="MCCO12" localSheetId="16" hidden="1">{#N/A,#N/A,FALSE,"CCTV"}</definedName>
    <definedName name="MCCO12" localSheetId="21" hidden="1">{#N/A,#N/A,FALSE,"CCTV"}</definedName>
    <definedName name="MCCO12" localSheetId="18" hidden="1">{#N/A,#N/A,FALSE,"CCTV"}</definedName>
    <definedName name="MCCO12" localSheetId="19" hidden="1">{#N/A,#N/A,FALSE,"CCTV"}</definedName>
    <definedName name="MCCO12" localSheetId="20" hidden="1">{#N/A,#N/A,FALSE,"CCTV"}</definedName>
    <definedName name="MCCO12" localSheetId="22" hidden="1">{#N/A,#N/A,FALSE,"CCTV"}</definedName>
    <definedName name="MCCO12" localSheetId="24" hidden="1">{#N/A,#N/A,FALSE,"CCTV"}</definedName>
    <definedName name="MCCO12" localSheetId="28" hidden="1">{#N/A,#N/A,FALSE,"CCTV"}</definedName>
    <definedName name="MCCO12" localSheetId="14" hidden="1">{#N/A,#N/A,FALSE,"CCTV"}</definedName>
    <definedName name="MCCO12" hidden="1">{#N/A,#N/A,FALSE,"CCTV"}</definedName>
    <definedName name="MCCO13" localSheetId="12" hidden="1">{#N/A,#N/A,FALSE,"CCTV"}</definedName>
    <definedName name="MCCO13" localSheetId="11" hidden="1">{#N/A,#N/A,FALSE,"CCTV"}</definedName>
    <definedName name="MCCO13" localSheetId="13" hidden="1">{#N/A,#N/A,FALSE,"CCTV"}</definedName>
    <definedName name="MCCO13" localSheetId="16" hidden="1">{#N/A,#N/A,FALSE,"CCTV"}</definedName>
    <definedName name="MCCO13" localSheetId="21" hidden="1">{#N/A,#N/A,FALSE,"CCTV"}</definedName>
    <definedName name="MCCO13" localSheetId="18" hidden="1">{#N/A,#N/A,FALSE,"CCTV"}</definedName>
    <definedName name="MCCO13" localSheetId="19" hidden="1">{#N/A,#N/A,FALSE,"CCTV"}</definedName>
    <definedName name="MCCO13" localSheetId="20" hidden="1">{#N/A,#N/A,FALSE,"CCTV"}</definedName>
    <definedName name="MCCO13" localSheetId="22" hidden="1">{#N/A,#N/A,FALSE,"CCTV"}</definedName>
    <definedName name="MCCO13" localSheetId="24" hidden="1">{#N/A,#N/A,FALSE,"CCTV"}</definedName>
    <definedName name="MCCO13" localSheetId="28" hidden="1">{#N/A,#N/A,FALSE,"CCTV"}</definedName>
    <definedName name="MCCO13" localSheetId="14" hidden="1">{#N/A,#N/A,FALSE,"CCTV"}</definedName>
    <definedName name="MCCO13" hidden="1">{#N/A,#N/A,FALSE,"CCTV"}</definedName>
    <definedName name="MCCO3" localSheetId="12" hidden="1">{#N/A,#N/A,FALSE,"CCTV"}</definedName>
    <definedName name="MCCO3" localSheetId="11" hidden="1">{#N/A,#N/A,FALSE,"CCTV"}</definedName>
    <definedName name="MCCO3" localSheetId="13" hidden="1">{#N/A,#N/A,FALSE,"CCTV"}</definedName>
    <definedName name="MCCO3" localSheetId="16" hidden="1">{#N/A,#N/A,FALSE,"CCTV"}</definedName>
    <definedName name="MCCO3" localSheetId="21" hidden="1">{#N/A,#N/A,FALSE,"CCTV"}</definedName>
    <definedName name="MCCO3" localSheetId="18" hidden="1">{#N/A,#N/A,FALSE,"CCTV"}</definedName>
    <definedName name="MCCO3" localSheetId="19" hidden="1">{#N/A,#N/A,FALSE,"CCTV"}</definedName>
    <definedName name="MCCO3" localSheetId="20" hidden="1">{#N/A,#N/A,FALSE,"CCTV"}</definedName>
    <definedName name="MCCO3" localSheetId="22" hidden="1">{#N/A,#N/A,FALSE,"CCTV"}</definedName>
    <definedName name="MCCO3" localSheetId="24" hidden="1">{#N/A,#N/A,FALSE,"CCTV"}</definedName>
    <definedName name="MCCO3" localSheetId="28" hidden="1">{#N/A,#N/A,FALSE,"CCTV"}</definedName>
    <definedName name="MCCO3" localSheetId="14" hidden="1">{#N/A,#N/A,FALSE,"CCTV"}</definedName>
    <definedName name="MCCO3" hidden="1">{#N/A,#N/A,FALSE,"CCTV"}</definedName>
    <definedName name="MCCO4" localSheetId="12" hidden="1">{#N/A,#N/A,FALSE,"CCTV"}</definedName>
    <definedName name="MCCO4" localSheetId="11" hidden="1">{#N/A,#N/A,FALSE,"CCTV"}</definedName>
    <definedName name="MCCO4" localSheetId="13" hidden="1">{#N/A,#N/A,FALSE,"CCTV"}</definedName>
    <definedName name="MCCO4" localSheetId="16" hidden="1">{#N/A,#N/A,FALSE,"CCTV"}</definedName>
    <definedName name="MCCO4" localSheetId="21" hidden="1">{#N/A,#N/A,FALSE,"CCTV"}</definedName>
    <definedName name="MCCO4" localSheetId="18" hidden="1">{#N/A,#N/A,FALSE,"CCTV"}</definedName>
    <definedName name="MCCO4" localSheetId="19" hidden="1">{#N/A,#N/A,FALSE,"CCTV"}</definedName>
    <definedName name="MCCO4" localSheetId="20" hidden="1">{#N/A,#N/A,FALSE,"CCTV"}</definedName>
    <definedName name="MCCO4" localSheetId="22" hidden="1">{#N/A,#N/A,FALSE,"CCTV"}</definedName>
    <definedName name="MCCO4" localSheetId="24" hidden="1">{#N/A,#N/A,FALSE,"CCTV"}</definedName>
    <definedName name="MCCO4" localSheetId="28" hidden="1">{#N/A,#N/A,FALSE,"CCTV"}</definedName>
    <definedName name="MCCO4" localSheetId="14" hidden="1">{#N/A,#N/A,FALSE,"CCTV"}</definedName>
    <definedName name="MCCO4" hidden="1">{#N/A,#N/A,FALSE,"CCTV"}</definedName>
    <definedName name="MCCO5" localSheetId="12" hidden="1">{#N/A,#N/A,FALSE,"CCTV"}</definedName>
    <definedName name="MCCO5" localSheetId="11" hidden="1">{#N/A,#N/A,FALSE,"CCTV"}</definedName>
    <definedName name="MCCO5" localSheetId="13" hidden="1">{#N/A,#N/A,FALSE,"CCTV"}</definedName>
    <definedName name="MCCO5" localSheetId="16" hidden="1">{#N/A,#N/A,FALSE,"CCTV"}</definedName>
    <definedName name="MCCO5" localSheetId="21" hidden="1">{#N/A,#N/A,FALSE,"CCTV"}</definedName>
    <definedName name="MCCO5" localSheetId="18" hidden="1">{#N/A,#N/A,FALSE,"CCTV"}</definedName>
    <definedName name="MCCO5" localSheetId="19" hidden="1">{#N/A,#N/A,FALSE,"CCTV"}</definedName>
    <definedName name="MCCO5" localSheetId="20" hidden="1">{#N/A,#N/A,FALSE,"CCTV"}</definedName>
    <definedName name="MCCO5" localSheetId="22" hidden="1">{#N/A,#N/A,FALSE,"CCTV"}</definedName>
    <definedName name="MCCO5" localSheetId="24" hidden="1">{#N/A,#N/A,FALSE,"CCTV"}</definedName>
    <definedName name="MCCO5" localSheetId="28" hidden="1">{#N/A,#N/A,FALSE,"CCTV"}</definedName>
    <definedName name="MCCO5" localSheetId="14" hidden="1">{#N/A,#N/A,FALSE,"CCTV"}</definedName>
    <definedName name="MCCO5" hidden="1">{#N/A,#N/A,FALSE,"CCTV"}</definedName>
    <definedName name="MCCO6" localSheetId="12" hidden="1">{#N/A,#N/A,FALSE,"CCTV"}</definedName>
    <definedName name="MCCO6" localSheetId="11" hidden="1">{#N/A,#N/A,FALSE,"CCTV"}</definedName>
    <definedName name="MCCO6" localSheetId="13" hidden="1">{#N/A,#N/A,FALSE,"CCTV"}</definedName>
    <definedName name="MCCO6" localSheetId="16" hidden="1">{#N/A,#N/A,FALSE,"CCTV"}</definedName>
    <definedName name="MCCO6" localSheetId="21" hidden="1">{#N/A,#N/A,FALSE,"CCTV"}</definedName>
    <definedName name="MCCO6" localSheetId="18" hidden="1">{#N/A,#N/A,FALSE,"CCTV"}</definedName>
    <definedName name="MCCO6" localSheetId="19" hidden="1">{#N/A,#N/A,FALSE,"CCTV"}</definedName>
    <definedName name="MCCO6" localSheetId="20" hidden="1">{#N/A,#N/A,FALSE,"CCTV"}</definedName>
    <definedName name="MCCO6" localSheetId="22" hidden="1">{#N/A,#N/A,FALSE,"CCTV"}</definedName>
    <definedName name="MCCO6" localSheetId="24" hidden="1">{#N/A,#N/A,FALSE,"CCTV"}</definedName>
    <definedName name="MCCO6" localSheetId="28" hidden="1">{#N/A,#N/A,FALSE,"CCTV"}</definedName>
    <definedName name="MCCO6" localSheetId="14" hidden="1">{#N/A,#N/A,FALSE,"CCTV"}</definedName>
    <definedName name="MCCO6" hidden="1">{#N/A,#N/A,FALSE,"CCTV"}</definedName>
    <definedName name="MCCO7" localSheetId="12" hidden="1">{#N/A,#N/A,FALSE,"CCTV"}</definedName>
    <definedName name="MCCO7" localSheetId="11" hidden="1">{#N/A,#N/A,FALSE,"CCTV"}</definedName>
    <definedName name="MCCO7" localSheetId="13" hidden="1">{#N/A,#N/A,FALSE,"CCTV"}</definedName>
    <definedName name="MCCO7" localSheetId="16" hidden="1">{#N/A,#N/A,FALSE,"CCTV"}</definedName>
    <definedName name="MCCO7" localSheetId="21" hidden="1">{#N/A,#N/A,FALSE,"CCTV"}</definedName>
    <definedName name="MCCO7" localSheetId="18" hidden="1">{#N/A,#N/A,FALSE,"CCTV"}</definedName>
    <definedName name="MCCO7" localSheetId="19" hidden="1">{#N/A,#N/A,FALSE,"CCTV"}</definedName>
    <definedName name="MCCO7" localSheetId="20" hidden="1">{#N/A,#N/A,FALSE,"CCTV"}</definedName>
    <definedName name="MCCO7" localSheetId="22" hidden="1">{#N/A,#N/A,FALSE,"CCTV"}</definedName>
    <definedName name="MCCO7" localSheetId="24" hidden="1">{#N/A,#N/A,FALSE,"CCTV"}</definedName>
    <definedName name="MCCO7" localSheetId="28" hidden="1">{#N/A,#N/A,FALSE,"CCTV"}</definedName>
    <definedName name="MCCO7" localSheetId="14" hidden="1">{#N/A,#N/A,FALSE,"CCTV"}</definedName>
    <definedName name="MCCO7" hidden="1">{#N/A,#N/A,FALSE,"CCTV"}</definedName>
    <definedName name="MCCO8" localSheetId="12" hidden="1">{#N/A,#N/A,FALSE,"CCTV"}</definedName>
    <definedName name="MCCO8" localSheetId="11" hidden="1">{#N/A,#N/A,FALSE,"CCTV"}</definedName>
    <definedName name="MCCO8" localSheetId="13" hidden="1">{#N/A,#N/A,FALSE,"CCTV"}</definedName>
    <definedName name="MCCO8" localSheetId="16" hidden="1">{#N/A,#N/A,FALSE,"CCTV"}</definedName>
    <definedName name="MCCO8" localSheetId="21" hidden="1">{#N/A,#N/A,FALSE,"CCTV"}</definedName>
    <definedName name="MCCO8" localSheetId="18" hidden="1">{#N/A,#N/A,FALSE,"CCTV"}</definedName>
    <definedName name="MCCO8" localSheetId="19" hidden="1">{#N/A,#N/A,FALSE,"CCTV"}</definedName>
    <definedName name="MCCO8" localSheetId="20" hidden="1">{#N/A,#N/A,FALSE,"CCTV"}</definedName>
    <definedName name="MCCO8" localSheetId="22" hidden="1">{#N/A,#N/A,FALSE,"CCTV"}</definedName>
    <definedName name="MCCO8" localSheetId="24" hidden="1">{#N/A,#N/A,FALSE,"CCTV"}</definedName>
    <definedName name="MCCO8" localSheetId="28" hidden="1">{#N/A,#N/A,FALSE,"CCTV"}</definedName>
    <definedName name="MCCO8" localSheetId="14" hidden="1">{#N/A,#N/A,FALSE,"CCTV"}</definedName>
    <definedName name="MCCO8" hidden="1">{#N/A,#N/A,FALSE,"CCTV"}</definedName>
    <definedName name="MCCO9" localSheetId="12" hidden="1">{#N/A,#N/A,FALSE,"CCTV"}</definedName>
    <definedName name="MCCO9" localSheetId="11" hidden="1">{#N/A,#N/A,FALSE,"CCTV"}</definedName>
    <definedName name="MCCO9" localSheetId="13" hidden="1">{#N/A,#N/A,FALSE,"CCTV"}</definedName>
    <definedName name="MCCO9" localSheetId="16" hidden="1">{#N/A,#N/A,FALSE,"CCTV"}</definedName>
    <definedName name="MCCO9" localSheetId="21" hidden="1">{#N/A,#N/A,FALSE,"CCTV"}</definedName>
    <definedName name="MCCO9" localSheetId="18" hidden="1">{#N/A,#N/A,FALSE,"CCTV"}</definedName>
    <definedName name="MCCO9" localSheetId="19" hidden="1">{#N/A,#N/A,FALSE,"CCTV"}</definedName>
    <definedName name="MCCO9" localSheetId="20" hidden="1">{#N/A,#N/A,FALSE,"CCTV"}</definedName>
    <definedName name="MCCO9" localSheetId="22" hidden="1">{#N/A,#N/A,FALSE,"CCTV"}</definedName>
    <definedName name="MCCO9" localSheetId="24" hidden="1">{#N/A,#N/A,FALSE,"CCTV"}</definedName>
    <definedName name="MCCO9" localSheetId="28" hidden="1">{#N/A,#N/A,FALSE,"CCTV"}</definedName>
    <definedName name="MCCO9" localSheetId="14" hidden="1">{#N/A,#N/A,FALSE,"CCTV"}</definedName>
    <definedName name="MCCO9" hidden="1">{#N/A,#N/A,FALSE,"CCTV"}</definedName>
    <definedName name="MCCOÙ" localSheetId="12" hidden="1">{#N/A,#N/A,FALSE,"CCTV"}</definedName>
    <definedName name="MCCOÙ" localSheetId="11" hidden="1">{#N/A,#N/A,FALSE,"CCTV"}</definedName>
    <definedName name="MCCOÙ" localSheetId="13" hidden="1">{#N/A,#N/A,FALSE,"CCTV"}</definedName>
    <definedName name="MCCOÙ" localSheetId="16" hidden="1">{#N/A,#N/A,FALSE,"CCTV"}</definedName>
    <definedName name="MCCOÙ" localSheetId="21" hidden="1">{#N/A,#N/A,FALSE,"CCTV"}</definedName>
    <definedName name="MCCOÙ" localSheetId="18" hidden="1">{#N/A,#N/A,FALSE,"CCTV"}</definedName>
    <definedName name="MCCOÙ" localSheetId="19" hidden="1">{#N/A,#N/A,FALSE,"CCTV"}</definedName>
    <definedName name="MCCOÙ" localSheetId="20" hidden="1">{#N/A,#N/A,FALSE,"CCTV"}</definedName>
    <definedName name="MCCOÙ" localSheetId="22" hidden="1">{#N/A,#N/A,FALSE,"CCTV"}</definedName>
    <definedName name="MCCOÙ" localSheetId="24" hidden="1">{#N/A,#N/A,FALSE,"CCTV"}</definedName>
    <definedName name="MCCOÙ" localSheetId="28" hidden="1">{#N/A,#N/A,FALSE,"CCTV"}</definedName>
    <definedName name="MCCOÙ" localSheetId="14" hidden="1">{#N/A,#N/A,FALSE,"CCTV"}</definedName>
    <definedName name="MCCOÙ" hidden="1">{#N/A,#N/A,FALSE,"CCTV"}</definedName>
    <definedName name="mck" localSheetId="12" hidden="1">{#N/A,#N/A,FALSE,"Chi tiÆt"}</definedName>
    <definedName name="mck" localSheetId="11" hidden="1">{#N/A,#N/A,FALSE,"Chi tiÆt"}</definedName>
    <definedName name="mck" localSheetId="13" hidden="1">{#N/A,#N/A,FALSE,"Chi tiÆt"}</definedName>
    <definedName name="mck" localSheetId="16" hidden="1">{#N/A,#N/A,FALSE,"Chi tiÆt"}</definedName>
    <definedName name="mck" localSheetId="21" hidden="1">{#N/A,#N/A,FALSE,"Chi tiÆt"}</definedName>
    <definedName name="mck" localSheetId="18" hidden="1">{#N/A,#N/A,FALSE,"Chi tiÆt"}</definedName>
    <definedName name="mck" localSheetId="19" hidden="1">{#N/A,#N/A,FALSE,"Chi tiÆt"}</definedName>
    <definedName name="mck" localSheetId="20" hidden="1">{#N/A,#N/A,FALSE,"Chi tiÆt"}</definedName>
    <definedName name="mck" localSheetId="22" hidden="1">{#N/A,#N/A,FALSE,"Chi tiÆt"}</definedName>
    <definedName name="mck" localSheetId="24" hidden="1">{#N/A,#N/A,FALSE,"Chi tiÆt"}</definedName>
    <definedName name="mck" localSheetId="28" hidden="1">{#N/A,#N/A,FALSE,"Chi tiÆt"}</definedName>
    <definedName name="mck" localSheetId="14" hidden="1">{#N/A,#N/A,FALSE,"Chi tiÆt"}</definedName>
    <definedName name="mck" hidden="1">{#N/A,#N/A,FALSE,"Chi tiÆt"}</definedName>
    <definedName name="mckeg">#REF!</definedName>
    <definedName name="mcmc" hidden="1">#REF!</definedName>
    <definedName name="mcmccc" hidden="1">#REF!</definedName>
    <definedName name="mco" localSheetId="12" hidden="1">{"'Sheet1'!$L$16"}</definedName>
    <definedName name="mco" localSheetId="11" hidden="1">{"'Sheet1'!$L$16"}</definedName>
    <definedName name="mco" localSheetId="13" hidden="1">{"'Sheet1'!$L$16"}</definedName>
    <definedName name="mco" localSheetId="16" hidden="1">{"'Sheet1'!$L$16"}</definedName>
    <definedName name="mco" localSheetId="21" hidden="1">{"'Sheet1'!$L$16"}</definedName>
    <definedName name="mco" localSheetId="18" hidden="1">{"'Sheet1'!$L$16"}</definedName>
    <definedName name="mco" localSheetId="19" hidden="1">{"'Sheet1'!$L$16"}</definedName>
    <definedName name="mco" localSheetId="20" hidden="1">{"'Sheet1'!$L$16"}</definedName>
    <definedName name="mco" localSheetId="22" hidden="1">{"'Sheet1'!$L$16"}</definedName>
    <definedName name="mco" localSheetId="24" hidden="1">{"'Sheet1'!$L$16"}</definedName>
    <definedName name="mco" localSheetId="28" hidden="1">{"'Sheet1'!$L$16"}</definedName>
    <definedName name="mco" localSheetId="14" hidden="1">{"'Sheet1'!$L$16"}</definedName>
    <definedName name="mco" hidden="1">{"'Sheet1'!$L$16"}</definedName>
    <definedName name="MD1수량집계" hidden="1">#REF!</definedName>
    <definedName name="mdfhjr" localSheetId="12" hidden="1">{"'Sheet1'!$L$16"}</definedName>
    <definedName name="mdfhjr" localSheetId="11" hidden="1">{"'Sheet1'!$L$16"}</definedName>
    <definedName name="mdfhjr" localSheetId="13" hidden="1">{"'Sheet1'!$L$16"}</definedName>
    <definedName name="mdfhjr" localSheetId="16" hidden="1">{"'Sheet1'!$L$16"}</definedName>
    <definedName name="mdfhjr" localSheetId="21" hidden="1">{"'Sheet1'!$L$16"}</definedName>
    <definedName name="mdfhjr" localSheetId="18" hidden="1">{"'Sheet1'!$L$16"}</definedName>
    <definedName name="mdfhjr" localSheetId="19" hidden="1">{"'Sheet1'!$L$16"}</definedName>
    <definedName name="mdfhjr" localSheetId="20" hidden="1">{"'Sheet1'!$L$16"}</definedName>
    <definedName name="mdfhjr" localSheetId="22" hidden="1">{"'Sheet1'!$L$16"}</definedName>
    <definedName name="mdfhjr" localSheetId="24" hidden="1">{"'Sheet1'!$L$16"}</definedName>
    <definedName name="mdfhjr" localSheetId="28" hidden="1">{"'Sheet1'!$L$16"}</definedName>
    <definedName name="mdfhjr" localSheetId="14" hidden="1">{"'Sheet1'!$L$16"}</definedName>
    <definedName name="mdfhjr" hidden="1">{"'Sheet1'!$L$16"}</definedName>
    <definedName name="MD총괄수량집계" hidden="1">#REF!</definedName>
    <definedName name="Meat">#REF!</definedName>
    <definedName name="Mech" hidden="1">#REF!</definedName>
    <definedName name="mehrer300">#REF!</definedName>
    <definedName name="mekc347">#REF!</definedName>
    <definedName name="meraregulace" localSheetId="12" hidden="1">{#N/A,#N/A,TRUE,"Krycí list"}</definedName>
    <definedName name="meraregulace" localSheetId="11" hidden="1">{#N/A,#N/A,TRUE,"Krycí list"}</definedName>
    <definedName name="meraregulace" localSheetId="13" hidden="1">{#N/A,#N/A,TRUE,"Krycí list"}</definedName>
    <definedName name="meraregulace" localSheetId="16" hidden="1">{#N/A,#N/A,TRUE,"Krycí list"}</definedName>
    <definedName name="meraregulace" localSheetId="21" hidden="1">{#N/A,#N/A,TRUE,"Krycí list"}</definedName>
    <definedName name="meraregulace" localSheetId="18" hidden="1">{#N/A,#N/A,TRUE,"Krycí list"}</definedName>
    <definedName name="meraregulace" localSheetId="19" hidden="1">{#N/A,#N/A,TRUE,"Krycí list"}</definedName>
    <definedName name="meraregulace" localSheetId="20" hidden="1">{#N/A,#N/A,TRUE,"Krycí list"}</definedName>
    <definedName name="meraregulace" localSheetId="22" hidden="1">{#N/A,#N/A,TRUE,"Krycí list"}</definedName>
    <definedName name="meraregulace" localSheetId="24" hidden="1">{#N/A,#N/A,TRUE,"Krycí list"}</definedName>
    <definedName name="meraregulace" localSheetId="28" hidden="1">{#N/A,#N/A,TRUE,"Krycí list"}</definedName>
    <definedName name="meraregulace" localSheetId="14" hidden="1">{#N/A,#N/A,TRUE,"Krycí list"}</definedName>
    <definedName name="meraregulace" hidden="1">{#N/A,#N/A,TRUE,"Krycí list"}</definedName>
    <definedName name="MerrillPrintIt" localSheetId="12" hidden="1">' TRẠM BƠM'!___________T1</definedName>
    <definedName name="MerrillPrintIt" localSheetId="11" hidden="1">'04 NHÀ XE'!___________T1</definedName>
    <definedName name="MerrillPrintIt" localSheetId="13" hidden="1">'05 BỂ PCCC &amp; NHÀ BƠM'!___________T1</definedName>
    <definedName name="MerrillPrintIt" localSheetId="16" hidden="1">'06 WC,Bảo Trì, Chứa Rác '!___________T1</definedName>
    <definedName name="MerrillPrintIt" localSheetId="21" hidden="1">'07 BẢNG HIỆU+ CỔNG '!___________T1</definedName>
    <definedName name="MerrillPrintIt" localSheetId="18" hidden="1">'08 BỂ PCCC-'!___________T1</definedName>
    <definedName name="MerrillPrintIt" localSheetId="19" hidden="1">'09 BE_XLNT+NHA DIEU HANH'!___________T1</definedName>
    <definedName name="MerrillPrintIt" localSheetId="20" hidden="1">'10_TRAM GAS'!___________T1</definedName>
    <definedName name="MerrillPrintIt" localSheetId="22" hidden="1">'11 BẢNG HIỆU+ CỔNG'!___________T1</definedName>
    <definedName name="MerrillPrintIt" localSheetId="24" hidden="1">'13 COT_CO'!___________T1</definedName>
    <definedName name="MerrillPrintIt" localSheetId="28" hidden="1">'Fire Fighting '!___________T1</definedName>
    <definedName name="MerrillPrintIt" localSheetId="14" hidden="1">'PHÒNG MÁY PHÁT ĐIỆN'!___________T1</definedName>
    <definedName name="MerrillPrintIt" hidden="1">[0]!___________T1</definedName>
    <definedName name="METAL" localSheetId="28">#REF!</definedName>
    <definedName name="METAL">#REF!</definedName>
    <definedName name="metqua1111111" localSheetId="12" hidden="1">{"'Sheet1'!$L$16"}</definedName>
    <definedName name="metqua1111111" localSheetId="11" hidden="1">{"'Sheet1'!$L$16"}</definedName>
    <definedName name="metqua1111111" localSheetId="13" hidden="1">{"'Sheet1'!$L$16"}</definedName>
    <definedName name="metqua1111111" localSheetId="16" hidden="1">{"'Sheet1'!$L$16"}</definedName>
    <definedName name="metqua1111111" localSheetId="21" hidden="1">{"'Sheet1'!$L$16"}</definedName>
    <definedName name="metqua1111111" localSheetId="18" hidden="1">{"'Sheet1'!$L$16"}</definedName>
    <definedName name="metqua1111111" localSheetId="19" hidden="1">{"'Sheet1'!$L$16"}</definedName>
    <definedName name="metqua1111111" localSheetId="20" hidden="1">{"'Sheet1'!$L$16"}</definedName>
    <definedName name="metqua1111111" localSheetId="22" hidden="1">{"'Sheet1'!$L$16"}</definedName>
    <definedName name="metqua1111111" localSheetId="24" hidden="1">{"'Sheet1'!$L$16"}</definedName>
    <definedName name="metqua1111111" localSheetId="28" hidden="1">{"'Sheet1'!$L$16"}</definedName>
    <definedName name="metqua1111111" localSheetId="14" hidden="1">{"'Sheet1'!$L$16"}</definedName>
    <definedName name="metqua1111111" hidden="1">{"'Sheet1'!$L$16"}</definedName>
    <definedName name="MF">#REF!</definedName>
    <definedName name="MFGND" localSheetId="12" hidden="1">{"'Sheet1'!$L$16"}</definedName>
    <definedName name="MFGND" localSheetId="11" hidden="1">{"'Sheet1'!$L$16"}</definedName>
    <definedName name="MFGND" localSheetId="13" hidden="1">{"'Sheet1'!$L$16"}</definedName>
    <definedName name="MFGND" localSheetId="16" hidden="1">{"'Sheet1'!$L$16"}</definedName>
    <definedName name="MFGND" localSheetId="21" hidden="1">{"'Sheet1'!$L$16"}</definedName>
    <definedName name="MFGND" localSheetId="18" hidden="1">{"'Sheet1'!$L$16"}</definedName>
    <definedName name="MFGND" localSheetId="19" hidden="1">{"'Sheet1'!$L$16"}</definedName>
    <definedName name="MFGND" localSheetId="20" hidden="1">{"'Sheet1'!$L$16"}</definedName>
    <definedName name="MFGND" localSheetId="22" hidden="1">{"'Sheet1'!$L$16"}</definedName>
    <definedName name="MFGND" localSheetId="24" hidden="1">{"'Sheet1'!$L$16"}</definedName>
    <definedName name="MFGND" localSheetId="28" hidden="1">{"'Sheet1'!$L$16"}</definedName>
    <definedName name="MFGND" localSheetId="14" hidden="1">{"'Sheet1'!$L$16"}</definedName>
    <definedName name="MFGND" hidden="1">{"'Sheet1'!$L$16"}</definedName>
    <definedName name="MFHMFGNG" localSheetId="12" hidden="1">{"'Sheet1'!$L$16"}</definedName>
    <definedName name="MFHMFGNG" localSheetId="11" hidden="1">{"'Sheet1'!$L$16"}</definedName>
    <definedName name="MFHMFGNG" localSheetId="13" hidden="1">{"'Sheet1'!$L$16"}</definedName>
    <definedName name="MFHMFGNG" localSheetId="16" hidden="1">{"'Sheet1'!$L$16"}</definedName>
    <definedName name="MFHMFGNG" localSheetId="21" hidden="1">{"'Sheet1'!$L$16"}</definedName>
    <definedName name="MFHMFGNG" localSheetId="18" hidden="1">{"'Sheet1'!$L$16"}</definedName>
    <definedName name="MFHMFGNG" localSheetId="19" hidden="1">{"'Sheet1'!$L$16"}</definedName>
    <definedName name="MFHMFGNG" localSheetId="20" hidden="1">{"'Sheet1'!$L$16"}</definedName>
    <definedName name="MFHMFGNG" localSheetId="22" hidden="1">{"'Sheet1'!$L$16"}</definedName>
    <definedName name="MFHMFGNG" localSheetId="24" hidden="1">{"'Sheet1'!$L$16"}</definedName>
    <definedName name="MFHMFGNG" localSheetId="28" hidden="1">{"'Sheet1'!$L$16"}</definedName>
    <definedName name="MFHMFGNG" localSheetId="14" hidden="1">{"'Sheet1'!$L$16"}</definedName>
    <definedName name="MFHMFGNG" hidden="1">{"'Sheet1'!$L$16"}</definedName>
    <definedName name="mfigjh" localSheetId="12" hidden="1">{"'Sheet1'!$L$16"}</definedName>
    <definedName name="mfigjh" localSheetId="11" hidden="1">{"'Sheet1'!$L$16"}</definedName>
    <definedName name="mfigjh" localSheetId="13" hidden="1">{"'Sheet1'!$L$16"}</definedName>
    <definedName name="mfigjh" localSheetId="16" hidden="1">{"'Sheet1'!$L$16"}</definedName>
    <definedName name="mfigjh" localSheetId="21" hidden="1">{"'Sheet1'!$L$16"}</definedName>
    <definedName name="mfigjh" localSheetId="18" hidden="1">{"'Sheet1'!$L$16"}</definedName>
    <definedName name="mfigjh" localSheetId="19" hidden="1">{"'Sheet1'!$L$16"}</definedName>
    <definedName name="mfigjh" localSheetId="20" hidden="1">{"'Sheet1'!$L$16"}</definedName>
    <definedName name="mfigjh" localSheetId="22" hidden="1">{"'Sheet1'!$L$16"}</definedName>
    <definedName name="mfigjh" localSheetId="24" hidden="1">{"'Sheet1'!$L$16"}</definedName>
    <definedName name="mfigjh" localSheetId="28" hidden="1">{"'Sheet1'!$L$16"}</definedName>
    <definedName name="mfigjh" localSheetId="14" hidden="1">{"'Sheet1'!$L$16"}</definedName>
    <definedName name="mfigjh" hidden="1">{"'Sheet1'!$L$16"}</definedName>
    <definedName name="MG" localSheetId="12" hidden="1">{"'Firr(선)'!$AS$1:$AY$62","'Firr(사)'!$AS$1:$AY$62","'Firr(회)'!$AS$1:$AY$62","'Firr(선)'!$L$1:$V$62","'Firr(사)'!$L$1:$V$62","'Firr(회)'!$L$1:$V$62"}</definedName>
    <definedName name="MG" localSheetId="11" hidden="1">{"'Firr(선)'!$AS$1:$AY$62","'Firr(사)'!$AS$1:$AY$62","'Firr(회)'!$AS$1:$AY$62","'Firr(선)'!$L$1:$V$62","'Firr(사)'!$L$1:$V$62","'Firr(회)'!$L$1:$V$62"}</definedName>
    <definedName name="MG" localSheetId="13" hidden="1">{"'Firr(선)'!$AS$1:$AY$62","'Firr(사)'!$AS$1:$AY$62","'Firr(회)'!$AS$1:$AY$62","'Firr(선)'!$L$1:$V$62","'Firr(사)'!$L$1:$V$62","'Firr(회)'!$L$1:$V$62"}</definedName>
    <definedName name="MG" localSheetId="16" hidden="1">{"'Firr(선)'!$AS$1:$AY$62","'Firr(사)'!$AS$1:$AY$62","'Firr(회)'!$AS$1:$AY$62","'Firr(선)'!$L$1:$V$62","'Firr(사)'!$L$1:$V$62","'Firr(회)'!$L$1:$V$62"}</definedName>
    <definedName name="MG" localSheetId="21" hidden="1">{"'Firr(선)'!$AS$1:$AY$62","'Firr(사)'!$AS$1:$AY$62","'Firr(회)'!$AS$1:$AY$62","'Firr(선)'!$L$1:$V$62","'Firr(사)'!$L$1:$V$62","'Firr(회)'!$L$1:$V$62"}</definedName>
    <definedName name="MG" localSheetId="18" hidden="1">{"'Firr(선)'!$AS$1:$AY$62","'Firr(사)'!$AS$1:$AY$62","'Firr(회)'!$AS$1:$AY$62","'Firr(선)'!$L$1:$V$62","'Firr(사)'!$L$1:$V$62","'Firr(회)'!$L$1:$V$62"}</definedName>
    <definedName name="MG" localSheetId="19" hidden="1">{"'Firr(선)'!$AS$1:$AY$62","'Firr(사)'!$AS$1:$AY$62","'Firr(회)'!$AS$1:$AY$62","'Firr(선)'!$L$1:$V$62","'Firr(사)'!$L$1:$V$62","'Firr(회)'!$L$1:$V$62"}</definedName>
    <definedName name="MG" localSheetId="20" hidden="1">{"'Firr(선)'!$AS$1:$AY$62","'Firr(사)'!$AS$1:$AY$62","'Firr(회)'!$AS$1:$AY$62","'Firr(선)'!$L$1:$V$62","'Firr(사)'!$L$1:$V$62","'Firr(회)'!$L$1:$V$62"}</definedName>
    <definedName name="MG" localSheetId="22" hidden="1">{"'Firr(선)'!$AS$1:$AY$62","'Firr(사)'!$AS$1:$AY$62","'Firr(회)'!$AS$1:$AY$62","'Firr(선)'!$L$1:$V$62","'Firr(사)'!$L$1:$V$62","'Firr(회)'!$L$1:$V$62"}</definedName>
    <definedName name="MG" localSheetId="24" hidden="1">{"'Firr(선)'!$AS$1:$AY$62","'Firr(사)'!$AS$1:$AY$62","'Firr(회)'!$AS$1:$AY$62","'Firr(선)'!$L$1:$V$62","'Firr(사)'!$L$1:$V$62","'Firr(회)'!$L$1:$V$62"}</definedName>
    <definedName name="MG" localSheetId="28" hidden="1">{"'Firr(선)'!$AS$1:$AY$62","'Firr(사)'!$AS$1:$AY$62","'Firr(회)'!$AS$1:$AY$62","'Firr(선)'!$L$1:$V$62","'Firr(사)'!$L$1:$V$62","'Firr(회)'!$L$1:$V$62"}</definedName>
    <definedName name="MG" localSheetId="14" hidden="1">{"'Firr(선)'!$AS$1:$AY$62","'Firr(사)'!$AS$1:$AY$62","'Firr(회)'!$AS$1:$AY$62","'Firr(선)'!$L$1:$V$62","'Firr(사)'!$L$1:$V$62","'Firr(회)'!$L$1:$V$62"}</definedName>
    <definedName name="MG" hidden="1">{"'Firr(선)'!$AS$1:$AY$62","'Firr(사)'!$AS$1:$AY$62","'Firr(회)'!$AS$1:$AY$62","'Firr(선)'!$L$1:$V$62","'Firr(사)'!$L$1:$V$62","'Firr(회)'!$L$1:$V$62"}</definedName>
    <definedName name="MG_A">#REF!</definedName>
    <definedName name="MGB" localSheetId="12" hidden="1">{#N/A,#N/A,FALSE,"特殊室（ＢＱ表）"}</definedName>
    <definedName name="MGB" localSheetId="11" hidden="1">{#N/A,#N/A,FALSE,"特殊室（ＢＱ表）"}</definedName>
    <definedName name="MGB" localSheetId="13" hidden="1">{#N/A,#N/A,FALSE,"特殊室（ＢＱ表）"}</definedName>
    <definedName name="MGB" localSheetId="16" hidden="1">{#N/A,#N/A,FALSE,"特殊室（ＢＱ表）"}</definedName>
    <definedName name="MGB" localSheetId="21" hidden="1">{#N/A,#N/A,FALSE,"特殊室（ＢＱ表）"}</definedName>
    <definedName name="MGB" localSheetId="18" hidden="1">{#N/A,#N/A,FALSE,"特殊室（ＢＱ表）"}</definedName>
    <definedName name="MGB" localSheetId="19" hidden="1">{#N/A,#N/A,FALSE,"特殊室（ＢＱ表）"}</definedName>
    <definedName name="MGB" localSheetId="20" hidden="1">{#N/A,#N/A,FALSE,"特殊室（ＢＱ表）"}</definedName>
    <definedName name="MGB" localSheetId="22" hidden="1">{#N/A,#N/A,FALSE,"特殊室（ＢＱ表）"}</definedName>
    <definedName name="MGB" localSheetId="24" hidden="1">{#N/A,#N/A,FALSE,"特殊室（ＢＱ表）"}</definedName>
    <definedName name="MGB" localSheetId="28" hidden="1">{#N/A,#N/A,FALSE,"特殊室（ＢＱ表）"}</definedName>
    <definedName name="MGB" localSheetId="14" hidden="1">{#N/A,#N/A,FALSE,"特殊室（ＢＱ表）"}</definedName>
    <definedName name="MGB" hidden="1">{#N/A,#N/A,FALSE,"特殊室（ＢＱ表）"}</definedName>
    <definedName name="mgmgmg" hidden="1">#REF!</definedName>
    <definedName name="mh" localSheetId="12" hidden="1">{"'Sheet1'!$L$16"}</definedName>
    <definedName name="mh" localSheetId="11" hidden="1">{"'Sheet1'!$L$16"}</definedName>
    <definedName name="mh" localSheetId="13" hidden="1">{"'Sheet1'!$L$16"}</definedName>
    <definedName name="mh" localSheetId="16" hidden="1">{"'Sheet1'!$L$16"}</definedName>
    <definedName name="mh" localSheetId="21" hidden="1">{"'Sheet1'!$L$16"}</definedName>
    <definedName name="mh" localSheetId="18" hidden="1">{"'Sheet1'!$L$16"}</definedName>
    <definedName name="mh" localSheetId="19" hidden="1">{"'Sheet1'!$L$16"}</definedName>
    <definedName name="mh" localSheetId="20" hidden="1">{"'Sheet1'!$L$16"}</definedName>
    <definedName name="mh" localSheetId="22" hidden="1">{"'Sheet1'!$L$16"}</definedName>
    <definedName name="mh" localSheetId="24" hidden="1">{"'Sheet1'!$L$16"}</definedName>
    <definedName name="mh" localSheetId="28" hidden="1">{"'Sheet1'!$L$16"}</definedName>
    <definedName name="mh" localSheetId="14" hidden="1">{"'Sheet1'!$L$16"}</definedName>
    <definedName name="mh" hidden="1">{"'Sheet1'!$L$16"}</definedName>
    <definedName name="mhjmf" localSheetId="12" hidden="1">{"'Sheet1'!$L$16"}</definedName>
    <definedName name="mhjmf" localSheetId="11" hidden="1">{"'Sheet1'!$L$16"}</definedName>
    <definedName name="mhjmf" localSheetId="13" hidden="1">{"'Sheet1'!$L$16"}</definedName>
    <definedName name="mhjmf" localSheetId="16" hidden="1">{"'Sheet1'!$L$16"}</definedName>
    <definedName name="mhjmf" localSheetId="21" hidden="1">{"'Sheet1'!$L$16"}</definedName>
    <definedName name="mhjmf" localSheetId="18" hidden="1">{"'Sheet1'!$L$16"}</definedName>
    <definedName name="mhjmf" localSheetId="19" hidden="1">{"'Sheet1'!$L$16"}</definedName>
    <definedName name="mhjmf" localSheetId="20" hidden="1">{"'Sheet1'!$L$16"}</definedName>
    <definedName name="mhjmf" localSheetId="22" hidden="1">{"'Sheet1'!$L$16"}</definedName>
    <definedName name="mhjmf" localSheetId="24" hidden="1">{"'Sheet1'!$L$16"}</definedName>
    <definedName name="mhjmf" localSheetId="28" hidden="1">{"'Sheet1'!$L$16"}</definedName>
    <definedName name="mhjmf" localSheetId="14" hidden="1">{"'Sheet1'!$L$16"}</definedName>
    <definedName name="mhjmf" hidden="1">{"'Sheet1'!$L$16"}</definedName>
    <definedName name="mhmhmg" hidden="1">#REF!</definedName>
    <definedName name="mhmj" localSheetId="12" hidden="1">{"'Sheet1'!$L$16"}</definedName>
    <definedName name="mhmj" localSheetId="11" hidden="1">{"'Sheet1'!$L$16"}</definedName>
    <definedName name="mhmj" localSheetId="13" hidden="1">{"'Sheet1'!$L$16"}</definedName>
    <definedName name="mhmj" localSheetId="16" hidden="1">{"'Sheet1'!$L$16"}</definedName>
    <definedName name="mhmj" localSheetId="21" hidden="1">{"'Sheet1'!$L$16"}</definedName>
    <definedName name="mhmj" localSheetId="18" hidden="1">{"'Sheet1'!$L$16"}</definedName>
    <definedName name="mhmj" localSheetId="19" hidden="1">{"'Sheet1'!$L$16"}</definedName>
    <definedName name="mhmj" localSheetId="20" hidden="1">{"'Sheet1'!$L$16"}</definedName>
    <definedName name="mhmj" localSheetId="22" hidden="1">{"'Sheet1'!$L$16"}</definedName>
    <definedName name="mhmj" localSheetId="24" hidden="1">{"'Sheet1'!$L$16"}</definedName>
    <definedName name="mhmj" localSheetId="28" hidden="1">{"'Sheet1'!$L$16"}</definedName>
    <definedName name="mhmj" localSheetId="14" hidden="1">{"'Sheet1'!$L$16"}</definedName>
    <definedName name="mhmj" hidden="1">{"'Sheet1'!$L$16"}</definedName>
    <definedName name="Middle" localSheetId="12">{"'Sheet1'!$L$16"}</definedName>
    <definedName name="Middle" localSheetId="11">{"'Sheet1'!$L$16"}</definedName>
    <definedName name="Middle" localSheetId="13">{"'Sheet1'!$L$16"}</definedName>
    <definedName name="Middle" localSheetId="16">{"'Sheet1'!$L$16"}</definedName>
    <definedName name="Middle" localSheetId="21">{"'Sheet1'!$L$16"}</definedName>
    <definedName name="Middle" localSheetId="18">{"'Sheet1'!$L$16"}</definedName>
    <definedName name="Middle" localSheetId="19">{"'Sheet1'!$L$16"}</definedName>
    <definedName name="Middle" localSheetId="20">{"'Sheet1'!$L$16"}</definedName>
    <definedName name="Middle" localSheetId="22">{"'Sheet1'!$L$16"}</definedName>
    <definedName name="Middle" localSheetId="24">{"'Sheet1'!$L$16"}</definedName>
    <definedName name="Middle" localSheetId="28">{"'Sheet1'!$L$16"}</definedName>
    <definedName name="Middle" localSheetId="14">{"'Sheet1'!$L$16"}</definedName>
    <definedName name="Middle">{"'Sheet1'!$L$16"}</definedName>
    <definedName name="min" localSheetId="12" hidden="1">{"'Feb 99'!$A$1:$G$30"}</definedName>
    <definedName name="min" localSheetId="11" hidden="1">{"'Feb 99'!$A$1:$G$30"}</definedName>
    <definedName name="min" localSheetId="13" hidden="1">{"'Feb 99'!$A$1:$G$30"}</definedName>
    <definedName name="min" localSheetId="16" hidden="1">{"'Feb 99'!$A$1:$G$30"}</definedName>
    <definedName name="min" localSheetId="21" hidden="1">{"'Feb 99'!$A$1:$G$30"}</definedName>
    <definedName name="min" localSheetId="18" hidden="1">{"'Feb 99'!$A$1:$G$30"}</definedName>
    <definedName name="min" localSheetId="19" hidden="1">{"'Feb 99'!$A$1:$G$30"}</definedName>
    <definedName name="min" localSheetId="20" hidden="1">{"'Feb 99'!$A$1:$G$30"}</definedName>
    <definedName name="min" localSheetId="22" hidden="1">{"'Feb 99'!$A$1:$G$30"}</definedName>
    <definedName name="min" localSheetId="24" hidden="1">{"'Feb 99'!$A$1:$G$30"}</definedName>
    <definedName name="min" localSheetId="28" hidden="1">{"'Feb 99'!$A$1:$G$30"}</definedName>
    <definedName name="min" localSheetId="14" hidden="1">{"'Feb 99'!$A$1:$G$30"}</definedName>
    <definedName name="min" hidden="1">{"'Feb 99'!$A$1:$G$30"}</definedName>
    <definedName name="minh" localSheetId="12" hidden="1">{"'Sheet1'!$L$16"}</definedName>
    <definedName name="minh" localSheetId="11" hidden="1">{"'Sheet1'!$L$16"}</definedName>
    <definedName name="minh" localSheetId="13" hidden="1">{"'Sheet1'!$L$16"}</definedName>
    <definedName name="minh" localSheetId="16" hidden="1">{"'Sheet1'!$L$16"}</definedName>
    <definedName name="minh" localSheetId="21" hidden="1">{"'Sheet1'!$L$16"}</definedName>
    <definedName name="minh" localSheetId="18" hidden="1">{"'Sheet1'!$L$16"}</definedName>
    <definedName name="minh" localSheetId="19" hidden="1">{"'Sheet1'!$L$16"}</definedName>
    <definedName name="minh" localSheetId="20" hidden="1">{"'Sheet1'!$L$16"}</definedName>
    <definedName name="minh" localSheetId="22" hidden="1">{"'Sheet1'!$L$16"}</definedName>
    <definedName name="minh" localSheetId="24" hidden="1">{"'Sheet1'!$L$16"}</definedName>
    <definedName name="minh" localSheetId="28" hidden="1">{"'Sheet1'!$L$16"}</definedName>
    <definedName name="minh" localSheetId="14" hidden="1">{"'Sheet1'!$L$16"}</definedName>
    <definedName name="minh" hidden="1">{"'Sheet1'!$L$16"}</definedName>
    <definedName name="MITAL" localSheetId="12" hidden="1">{#N/A,#N/A,FALSE,"Sheet6 (24)"}</definedName>
    <definedName name="MITAL" localSheetId="11" hidden="1">{#N/A,#N/A,FALSE,"Sheet6 (24)"}</definedName>
    <definedName name="MITAL" localSheetId="13" hidden="1">{#N/A,#N/A,FALSE,"Sheet6 (24)"}</definedName>
    <definedName name="MITAL" localSheetId="16" hidden="1">{#N/A,#N/A,FALSE,"Sheet6 (24)"}</definedName>
    <definedName name="MITAL" localSheetId="21" hidden="1">{#N/A,#N/A,FALSE,"Sheet6 (24)"}</definedName>
    <definedName name="MITAL" localSheetId="18" hidden="1">{#N/A,#N/A,FALSE,"Sheet6 (24)"}</definedName>
    <definedName name="MITAL" localSheetId="19" hidden="1">{#N/A,#N/A,FALSE,"Sheet6 (24)"}</definedName>
    <definedName name="MITAL" localSheetId="20" hidden="1">{#N/A,#N/A,FALSE,"Sheet6 (24)"}</definedName>
    <definedName name="MITAL" localSheetId="22" hidden="1">{#N/A,#N/A,FALSE,"Sheet6 (24)"}</definedName>
    <definedName name="MITAL" localSheetId="24" hidden="1">{#N/A,#N/A,FALSE,"Sheet6 (24)"}</definedName>
    <definedName name="MITAL" localSheetId="28" hidden="1">{#N/A,#N/A,FALSE,"Sheet6 (24)"}</definedName>
    <definedName name="MITAL" localSheetId="14" hidden="1">{#N/A,#N/A,FALSE,"Sheet6 (24)"}</definedName>
    <definedName name="MITAL" hidden="1">{#N/A,#N/A,FALSE,"Sheet6 (24)"}</definedName>
    <definedName name="MITTAL" localSheetId="12" hidden="1">{#N/A,#N/A,FALSE,"Sheet6 (24)"}</definedName>
    <definedName name="MITTAL" localSheetId="11" hidden="1">{#N/A,#N/A,FALSE,"Sheet6 (24)"}</definedName>
    <definedName name="MITTAL" localSheetId="13" hidden="1">{#N/A,#N/A,FALSE,"Sheet6 (24)"}</definedName>
    <definedName name="MITTAL" localSheetId="16" hidden="1">{#N/A,#N/A,FALSE,"Sheet6 (24)"}</definedName>
    <definedName name="MITTAL" localSheetId="21" hidden="1">{#N/A,#N/A,FALSE,"Sheet6 (24)"}</definedName>
    <definedName name="MITTAL" localSheetId="18" hidden="1">{#N/A,#N/A,FALSE,"Sheet6 (24)"}</definedName>
    <definedName name="MITTAL" localSheetId="19" hidden="1">{#N/A,#N/A,FALSE,"Sheet6 (24)"}</definedName>
    <definedName name="MITTAL" localSheetId="20" hidden="1">{#N/A,#N/A,FALSE,"Sheet6 (24)"}</definedName>
    <definedName name="MITTAL" localSheetId="22" hidden="1">{#N/A,#N/A,FALSE,"Sheet6 (24)"}</definedName>
    <definedName name="MITTAL" localSheetId="24" hidden="1">{#N/A,#N/A,FALSE,"Sheet6 (24)"}</definedName>
    <definedName name="MITTAL" localSheetId="28" hidden="1">{#N/A,#N/A,FALSE,"Sheet6 (24)"}</definedName>
    <definedName name="MITTAL" localSheetId="14" hidden="1">{#N/A,#N/A,FALSE,"Sheet6 (24)"}</definedName>
    <definedName name="MITTAL" hidden="1">{#N/A,#N/A,FALSE,"Sheet6 (24)"}</definedName>
    <definedName name="miyu" localSheetId="12" hidden="1">{"'Sheet1'!$L$16"}</definedName>
    <definedName name="miyu" localSheetId="11" hidden="1">{"'Sheet1'!$L$16"}</definedName>
    <definedName name="miyu" localSheetId="13" hidden="1">{"'Sheet1'!$L$16"}</definedName>
    <definedName name="miyu" localSheetId="16" hidden="1">{"'Sheet1'!$L$16"}</definedName>
    <definedName name="miyu" localSheetId="21" hidden="1">{"'Sheet1'!$L$16"}</definedName>
    <definedName name="miyu" localSheetId="18" hidden="1">{"'Sheet1'!$L$16"}</definedName>
    <definedName name="miyu" localSheetId="19" hidden="1">{"'Sheet1'!$L$16"}</definedName>
    <definedName name="miyu" localSheetId="20" hidden="1">{"'Sheet1'!$L$16"}</definedName>
    <definedName name="miyu" localSheetId="22" hidden="1">{"'Sheet1'!$L$16"}</definedName>
    <definedName name="miyu" localSheetId="24" hidden="1">{"'Sheet1'!$L$16"}</definedName>
    <definedName name="miyu" localSheetId="28" hidden="1">{"'Sheet1'!$L$16"}</definedName>
    <definedName name="miyu" localSheetId="14" hidden="1">{"'Sheet1'!$L$16"}</definedName>
    <definedName name="miyu" hidden="1">{"'Sheet1'!$L$16"}</definedName>
    <definedName name="mj" localSheetId="12" hidden="1">{#N/A,#N/A,FALSE,"표지"}</definedName>
    <definedName name="mj" localSheetId="11" hidden="1">{#N/A,#N/A,FALSE,"표지"}</definedName>
    <definedName name="mj" localSheetId="13" hidden="1">{#N/A,#N/A,FALSE,"표지"}</definedName>
    <definedName name="mj" localSheetId="16" hidden="1">{#N/A,#N/A,FALSE,"표지"}</definedName>
    <definedName name="mj" localSheetId="21" hidden="1">{#N/A,#N/A,FALSE,"표지"}</definedName>
    <definedName name="mj" localSheetId="18" hidden="1">{#N/A,#N/A,FALSE,"표지"}</definedName>
    <definedName name="mj" localSheetId="19" hidden="1">{#N/A,#N/A,FALSE,"표지"}</definedName>
    <definedName name="mj" localSheetId="20" hidden="1">{#N/A,#N/A,FALSE,"표지"}</definedName>
    <definedName name="mj" localSheetId="22" hidden="1">{#N/A,#N/A,FALSE,"표지"}</definedName>
    <definedName name="mj" localSheetId="24" hidden="1">{#N/A,#N/A,FALSE,"표지"}</definedName>
    <definedName name="mj" localSheetId="28" hidden="1">{#N/A,#N/A,FALSE,"표지"}</definedName>
    <definedName name="mj" localSheetId="14" hidden="1">{#N/A,#N/A,FALSE,"표지"}</definedName>
    <definedName name="mj" hidden="1">{#N/A,#N/A,FALSE,"표지"}</definedName>
    <definedName name="mjh" localSheetId="12" hidden="1">{"'Sheet1'!$L$16"}</definedName>
    <definedName name="mjh" localSheetId="11" hidden="1">{"'Sheet1'!$L$16"}</definedName>
    <definedName name="mjh" localSheetId="13" hidden="1">{"'Sheet1'!$L$16"}</definedName>
    <definedName name="mjh" localSheetId="16" hidden="1">{"'Sheet1'!$L$16"}</definedName>
    <definedName name="mjh" localSheetId="21" hidden="1">{"'Sheet1'!$L$16"}</definedName>
    <definedName name="mjh" localSheetId="18" hidden="1">{"'Sheet1'!$L$16"}</definedName>
    <definedName name="mjh" localSheetId="19" hidden="1">{"'Sheet1'!$L$16"}</definedName>
    <definedName name="mjh" localSheetId="20" hidden="1">{"'Sheet1'!$L$16"}</definedName>
    <definedName name="mjh" localSheetId="22" hidden="1">{"'Sheet1'!$L$16"}</definedName>
    <definedName name="mjh" localSheetId="24" hidden="1">{"'Sheet1'!$L$16"}</definedName>
    <definedName name="mjh" localSheetId="28" hidden="1">{"'Sheet1'!$L$16"}</definedName>
    <definedName name="mjh" localSheetId="14" hidden="1">{"'Sheet1'!$L$16"}</definedName>
    <definedName name="mjh" hidden="1">{"'Sheet1'!$L$16"}</definedName>
    <definedName name="mkhj" localSheetId="12" hidden="1">{"'Sheet1'!$L$16"}</definedName>
    <definedName name="mkhj" localSheetId="11" hidden="1">{"'Sheet1'!$L$16"}</definedName>
    <definedName name="mkhj" localSheetId="13" hidden="1">{"'Sheet1'!$L$16"}</definedName>
    <definedName name="mkhj" localSheetId="16" hidden="1">{"'Sheet1'!$L$16"}</definedName>
    <definedName name="mkhj" localSheetId="21" hidden="1">{"'Sheet1'!$L$16"}</definedName>
    <definedName name="mkhj" localSheetId="18" hidden="1">{"'Sheet1'!$L$16"}</definedName>
    <definedName name="mkhj" localSheetId="19" hidden="1">{"'Sheet1'!$L$16"}</definedName>
    <definedName name="mkhj" localSheetId="20" hidden="1">{"'Sheet1'!$L$16"}</definedName>
    <definedName name="mkhj" localSheetId="22" hidden="1">{"'Sheet1'!$L$16"}</definedName>
    <definedName name="mkhj" localSheetId="24" hidden="1">{"'Sheet1'!$L$16"}</definedName>
    <definedName name="mkhj" localSheetId="28" hidden="1">{"'Sheet1'!$L$16"}</definedName>
    <definedName name="mkhj" localSheetId="14" hidden="1">{"'Sheet1'!$L$16"}</definedName>
    <definedName name="mkhj" hidden="1">{"'Sheet1'!$L$16"}</definedName>
    <definedName name="ML" localSheetId="12" hidden="1">{"'Firr(선)'!$AS$1:$AY$62","'Firr(사)'!$AS$1:$AY$62","'Firr(회)'!$AS$1:$AY$62","'Firr(선)'!$L$1:$V$62","'Firr(사)'!$L$1:$V$62","'Firr(회)'!$L$1:$V$62"}</definedName>
    <definedName name="ML" localSheetId="11" hidden="1">{"'Firr(선)'!$AS$1:$AY$62","'Firr(사)'!$AS$1:$AY$62","'Firr(회)'!$AS$1:$AY$62","'Firr(선)'!$L$1:$V$62","'Firr(사)'!$L$1:$V$62","'Firr(회)'!$L$1:$V$62"}</definedName>
    <definedName name="ML" localSheetId="13" hidden="1">{"'Firr(선)'!$AS$1:$AY$62","'Firr(사)'!$AS$1:$AY$62","'Firr(회)'!$AS$1:$AY$62","'Firr(선)'!$L$1:$V$62","'Firr(사)'!$L$1:$V$62","'Firr(회)'!$L$1:$V$62"}</definedName>
    <definedName name="ML" localSheetId="16" hidden="1">{"'Firr(선)'!$AS$1:$AY$62","'Firr(사)'!$AS$1:$AY$62","'Firr(회)'!$AS$1:$AY$62","'Firr(선)'!$L$1:$V$62","'Firr(사)'!$L$1:$V$62","'Firr(회)'!$L$1:$V$62"}</definedName>
    <definedName name="ML" localSheetId="21" hidden="1">{"'Firr(선)'!$AS$1:$AY$62","'Firr(사)'!$AS$1:$AY$62","'Firr(회)'!$AS$1:$AY$62","'Firr(선)'!$L$1:$V$62","'Firr(사)'!$L$1:$V$62","'Firr(회)'!$L$1:$V$62"}</definedName>
    <definedName name="ML" localSheetId="18" hidden="1">{"'Firr(선)'!$AS$1:$AY$62","'Firr(사)'!$AS$1:$AY$62","'Firr(회)'!$AS$1:$AY$62","'Firr(선)'!$L$1:$V$62","'Firr(사)'!$L$1:$V$62","'Firr(회)'!$L$1:$V$62"}</definedName>
    <definedName name="ML" localSheetId="19" hidden="1">{"'Firr(선)'!$AS$1:$AY$62","'Firr(사)'!$AS$1:$AY$62","'Firr(회)'!$AS$1:$AY$62","'Firr(선)'!$L$1:$V$62","'Firr(사)'!$L$1:$V$62","'Firr(회)'!$L$1:$V$62"}</definedName>
    <definedName name="ML" localSheetId="20" hidden="1">{"'Firr(선)'!$AS$1:$AY$62","'Firr(사)'!$AS$1:$AY$62","'Firr(회)'!$AS$1:$AY$62","'Firr(선)'!$L$1:$V$62","'Firr(사)'!$L$1:$V$62","'Firr(회)'!$L$1:$V$62"}</definedName>
    <definedName name="ML" localSheetId="22" hidden="1">{"'Firr(선)'!$AS$1:$AY$62","'Firr(사)'!$AS$1:$AY$62","'Firr(회)'!$AS$1:$AY$62","'Firr(선)'!$L$1:$V$62","'Firr(사)'!$L$1:$V$62","'Firr(회)'!$L$1:$V$62"}</definedName>
    <definedName name="ML" localSheetId="24" hidden="1">{"'Firr(선)'!$AS$1:$AY$62","'Firr(사)'!$AS$1:$AY$62","'Firr(회)'!$AS$1:$AY$62","'Firr(선)'!$L$1:$V$62","'Firr(사)'!$L$1:$V$62","'Firr(회)'!$L$1:$V$62"}</definedName>
    <definedName name="ML" localSheetId="28" hidden="1">{"'Firr(선)'!$AS$1:$AY$62","'Firr(사)'!$AS$1:$AY$62","'Firr(회)'!$AS$1:$AY$62","'Firr(선)'!$L$1:$V$62","'Firr(사)'!$L$1:$V$62","'Firr(회)'!$L$1:$V$62"}</definedName>
    <definedName name="ML" localSheetId="14" hidden="1">{"'Firr(선)'!$AS$1:$AY$62","'Firr(사)'!$AS$1:$AY$62","'Firr(회)'!$AS$1:$AY$62","'Firr(선)'!$L$1:$V$62","'Firr(사)'!$L$1:$V$62","'Firr(회)'!$L$1:$V$62"}</definedName>
    <definedName name="ML" hidden="1">{"'Firr(선)'!$AS$1:$AY$62","'Firr(사)'!$AS$1:$AY$62","'Firr(회)'!$AS$1:$AY$62","'Firr(선)'!$L$1:$V$62","'Firr(사)'!$L$1:$V$62","'Firr(회)'!$L$1:$V$62"}</definedName>
    <definedName name="mm" localSheetId="12">{"Book1","BoQ2.XLS"}</definedName>
    <definedName name="mm" localSheetId="11">{"Book1","BoQ2.XLS"}</definedName>
    <definedName name="mm" localSheetId="13">{"Book1","BoQ2.XLS"}</definedName>
    <definedName name="mm" localSheetId="16">{"Book1","BoQ2.XLS"}</definedName>
    <definedName name="mm" localSheetId="21">{"Book1","BoQ2.XLS"}</definedName>
    <definedName name="mm" localSheetId="18">{"Book1","BoQ2.XLS"}</definedName>
    <definedName name="mm" localSheetId="19">{"Book1","BoQ2.XLS"}</definedName>
    <definedName name="mm" localSheetId="20">{"Book1","BoQ2.XLS"}</definedName>
    <definedName name="mm" localSheetId="22">{"Book1","BoQ2.XLS"}</definedName>
    <definedName name="mm" localSheetId="24">{"Book1","BoQ2.XLS"}</definedName>
    <definedName name="mm" localSheetId="28">{"Book1","BoQ2.XLS"}</definedName>
    <definedName name="mm" localSheetId="14">{"Book1","BoQ2.XLS"}</definedName>
    <definedName name="mm">{"Book1","BoQ2.XLS"}</definedName>
    <definedName name="mm_3" localSheetId="12">{"Book1","BoQ2.XLS"}</definedName>
    <definedName name="mm_3" localSheetId="11">{"Book1","BoQ2.XLS"}</definedName>
    <definedName name="mm_3" localSheetId="13">{"Book1","BoQ2.XLS"}</definedName>
    <definedName name="mm_3" localSheetId="16">{"Book1","BoQ2.XLS"}</definedName>
    <definedName name="mm_3" localSheetId="21">{"Book1","BoQ2.XLS"}</definedName>
    <definedName name="mm_3" localSheetId="18">{"Book1","BoQ2.XLS"}</definedName>
    <definedName name="mm_3" localSheetId="19">{"Book1","BoQ2.XLS"}</definedName>
    <definedName name="mm_3" localSheetId="20">{"Book1","BoQ2.XLS"}</definedName>
    <definedName name="mm_3" localSheetId="22">{"Book1","BoQ2.XLS"}</definedName>
    <definedName name="mm_3" localSheetId="24">{"Book1","BoQ2.XLS"}</definedName>
    <definedName name="mm_3" localSheetId="28">{"Book1","BoQ2.XLS"}</definedName>
    <definedName name="mm_3" localSheetId="14">{"Book1","BoQ2.XLS"}</definedName>
    <definedName name="mm_3">{"Book1","BoQ2.XLS"}</definedName>
    <definedName name="mm_7" localSheetId="12">{"Book1","BoQ2.XLS"}</definedName>
    <definedName name="mm_7" localSheetId="11">{"Book1","BoQ2.XLS"}</definedName>
    <definedName name="mm_7" localSheetId="13">{"Book1","BoQ2.XLS"}</definedName>
    <definedName name="mm_7" localSheetId="16">{"Book1","BoQ2.XLS"}</definedName>
    <definedName name="mm_7" localSheetId="21">{"Book1","BoQ2.XLS"}</definedName>
    <definedName name="mm_7" localSheetId="18">{"Book1","BoQ2.XLS"}</definedName>
    <definedName name="mm_7" localSheetId="19">{"Book1","BoQ2.XLS"}</definedName>
    <definedName name="mm_7" localSheetId="20">{"Book1","BoQ2.XLS"}</definedName>
    <definedName name="mm_7" localSheetId="22">{"Book1","BoQ2.XLS"}</definedName>
    <definedName name="mm_7" localSheetId="24">{"Book1","BoQ2.XLS"}</definedName>
    <definedName name="mm_7" localSheetId="28">{"Book1","BoQ2.XLS"}</definedName>
    <definedName name="mm_7" localSheetId="14">{"Book1","BoQ2.XLS"}</definedName>
    <definedName name="mm_7">{"Book1","BoQ2.XLS"}</definedName>
    <definedName name="mmhfmf" hidden="1">#REF!</definedName>
    <definedName name="mmj" hidden="1">#REF!</definedName>
    <definedName name="MMKIU" localSheetId="12" hidden="1">{"'Sheet1'!$L$16"}</definedName>
    <definedName name="MMKIU" localSheetId="11" hidden="1">{"'Sheet1'!$L$16"}</definedName>
    <definedName name="MMKIU" localSheetId="13" hidden="1">{"'Sheet1'!$L$16"}</definedName>
    <definedName name="MMKIU" localSheetId="16" hidden="1">{"'Sheet1'!$L$16"}</definedName>
    <definedName name="MMKIU" localSheetId="21" hidden="1">{"'Sheet1'!$L$16"}</definedName>
    <definedName name="MMKIU" localSheetId="18" hidden="1">{"'Sheet1'!$L$16"}</definedName>
    <definedName name="MMKIU" localSheetId="19" hidden="1">{"'Sheet1'!$L$16"}</definedName>
    <definedName name="MMKIU" localSheetId="20" hidden="1">{"'Sheet1'!$L$16"}</definedName>
    <definedName name="MMKIU" localSheetId="22" hidden="1">{"'Sheet1'!$L$16"}</definedName>
    <definedName name="MMKIU" localSheetId="24" hidden="1">{"'Sheet1'!$L$16"}</definedName>
    <definedName name="MMKIU" localSheetId="28" hidden="1">{"'Sheet1'!$L$16"}</definedName>
    <definedName name="MMKIU" localSheetId="14" hidden="1">{"'Sheet1'!$L$16"}</definedName>
    <definedName name="MMKIU" hidden="1">{"'Sheet1'!$L$16"}</definedName>
    <definedName name="mmlj" localSheetId="12" hidden="1">{0}</definedName>
    <definedName name="mmlj" localSheetId="11" hidden="1">{0}</definedName>
    <definedName name="mmlj" localSheetId="13" hidden="1">{0}</definedName>
    <definedName name="mmlj" localSheetId="16" hidden="1">{0}</definedName>
    <definedName name="mmlj" localSheetId="21" hidden="1">{0}</definedName>
    <definedName name="mmlj" localSheetId="18" hidden="1">{0}</definedName>
    <definedName name="mmlj" localSheetId="19" hidden="1">{0}</definedName>
    <definedName name="mmlj" localSheetId="20" hidden="1">{0}</definedName>
    <definedName name="mmlj" localSheetId="22" hidden="1">{0}</definedName>
    <definedName name="mmlj" localSheetId="24" hidden="1">{0}</definedName>
    <definedName name="mmlj" localSheetId="28" hidden="1">{0}</definedName>
    <definedName name="mmlj" localSheetId="14" hidden="1">{0}</definedName>
    <definedName name="mmlj" hidden="1">{0}</definedName>
    <definedName name="mmm" localSheetId="12" hidden="1">{"'Sheet1'!$L$16"}</definedName>
    <definedName name="mmm" localSheetId="11" hidden="1">{"'Sheet1'!$L$16"}</definedName>
    <definedName name="mmm" localSheetId="13" hidden="1">{"'Sheet1'!$L$16"}</definedName>
    <definedName name="mmm" localSheetId="16" hidden="1">{"'Sheet1'!$L$16"}</definedName>
    <definedName name="mmm" localSheetId="21" hidden="1">{"'Sheet1'!$L$16"}</definedName>
    <definedName name="mmm" localSheetId="18" hidden="1">{"'Sheet1'!$L$16"}</definedName>
    <definedName name="mmm" localSheetId="19" hidden="1">{"'Sheet1'!$L$16"}</definedName>
    <definedName name="mmm" localSheetId="20" hidden="1">{"'Sheet1'!$L$16"}</definedName>
    <definedName name="mmm" localSheetId="22" hidden="1">{"'Sheet1'!$L$16"}</definedName>
    <definedName name="mmm" localSheetId="24" hidden="1">{"'Sheet1'!$L$16"}</definedName>
    <definedName name="mmm" localSheetId="28" hidden="1">{"'Sheet1'!$L$16"}</definedName>
    <definedName name="mmm" localSheetId="14" hidden="1">{"'Sheet1'!$L$16"}</definedName>
    <definedName name="mmm" hidden="1">{"'Sheet1'!$L$16"}</definedName>
    <definedName name="ｍｍｍ" localSheetId="12" hidden="1">{"'Sheet1'!$L$16"}</definedName>
    <definedName name="ｍｍｍ" localSheetId="11" hidden="1">{"'Sheet1'!$L$16"}</definedName>
    <definedName name="ｍｍｍ" localSheetId="13" hidden="1">{"'Sheet1'!$L$16"}</definedName>
    <definedName name="ｍｍｍ" localSheetId="16" hidden="1">{"'Sheet1'!$L$16"}</definedName>
    <definedName name="ｍｍｍ" localSheetId="21" hidden="1">{"'Sheet1'!$L$16"}</definedName>
    <definedName name="ｍｍｍ" localSheetId="18" hidden="1">{"'Sheet1'!$L$16"}</definedName>
    <definedName name="ｍｍｍ" localSheetId="19" hidden="1">{"'Sheet1'!$L$16"}</definedName>
    <definedName name="ｍｍｍ" localSheetId="20" hidden="1">{"'Sheet1'!$L$16"}</definedName>
    <definedName name="ｍｍｍ" localSheetId="22" hidden="1">{"'Sheet1'!$L$16"}</definedName>
    <definedName name="ｍｍｍ" localSheetId="24" hidden="1">{"'Sheet1'!$L$16"}</definedName>
    <definedName name="ｍｍｍ" localSheetId="28" hidden="1">{"'Sheet1'!$L$16"}</definedName>
    <definedName name="ｍｍｍ" localSheetId="14" hidden="1">{"'Sheet1'!$L$16"}</definedName>
    <definedName name="ｍｍｍ" hidden="1">{"'Sheet1'!$L$16"}</definedName>
    <definedName name="MMMM" localSheetId="12" hidden="1">{"'Sheet1'!$L$16"}</definedName>
    <definedName name="MMMM" localSheetId="11" hidden="1">{"'Sheet1'!$L$16"}</definedName>
    <definedName name="MMMM" localSheetId="13" hidden="1">{"'Sheet1'!$L$16"}</definedName>
    <definedName name="MMMM" localSheetId="16" hidden="1">{"'Sheet1'!$L$16"}</definedName>
    <definedName name="MMMM" localSheetId="21" hidden="1">{"'Sheet1'!$L$16"}</definedName>
    <definedName name="MMMM" localSheetId="18" hidden="1">{"'Sheet1'!$L$16"}</definedName>
    <definedName name="MMMM" localSheetId="19" hidden="1">{"'Sheet1'!$L$16"}</definedName>
    <definedName name="MMMM" localSheetId="20" hidden="1">{"'Sheet1'!$L$16"}</definedName>
    <definedName name="MMMM" localSheetId="22" hidden="1">{"'Sheet1'!$L$16"}</definedName>
    <definedName name="MMMM" localSheetId="24" hidden="1">{"'Sheet1'!$L$16"}</definedName>
    <definedName name="MMMM" localSheetId="28" hidden="1">{"'Sheet1'!$L$16"}</definedName>
    <definedName name="MMMM" localSheetId="14" hidden="1">{"'Sheet1'!$L$16"}</definedName>
    <definedName name="MMMM" hidden="1">{"'Sheet1'!$L$16"}</definedName>
    <definedName name="ｍｍｍｍ" localSheetId="12" hidden="1">{"'Sheet1'!$L$16"}</definedName>
    <definedName name="ｍｍｍｍ" localSheetId="11" hidden="1">{"'Sheet1'!$L$16"}</definedName>
    <definedName name="ｍｍｍｍ" localSheetId="13" hidden="1">{"'Sheet1'!$L$16"}</definedName>
    <definedName name="ｍｍｍｍ" localSheetId="16" hidden="1">{"'Sheet1'!$L$16"}</definedName>
    <definedName name="ｍｍｍｍ" localSheetId="21" hidden="1">{"'Sheet1'!$L$16"}</definedName>
    <definedName name="ｍｍｍｍ" localSheetId="18" hidden="1">{"'Sheet1'!$L$16"}</definedName>
    <definedName name="ｍｍｍｍ" localSheetId="19" hidden="1">{"'Sheet1'!$L$16"}</definedName>
    <definedName name="ｍｍｍｍ" localSheetId="20" hidden="1">{"'Sheet1'!$L$16"}</definedName>
    <definedName name="ｍｍｍｍ" localSheetId="22" hidden="1">{"'Sheet1'!$L$16"}</definedName>
    <definedName name="ｍｍｍｍ" localSheetId="24" hidden="1">{"'Sheet1'!$L$16"}</definedName>
    <definedName name="ｍｍｍｍ" localSheetId="28" hidden="1">{"'Sheet1'!$L$16"}</definedName>
    <definedName name="ｍｍｍｍ" localSheetId="14" hidden="1">{"'Sheet1'!$L$16"}</definedName>
    <definedName name="ｍｍｍｍ" hidden="1">{"'Sheet1'!$L$16"}</definedName>
    <definedName name="mmmmm" localSheetId="12" hidden="1">{#N/A,#N/A,FALSE,"CCTV"}</definedName>
    <definedName name="mmmmm" localSheetId="11" hidden="1">{#N/A,#N/A,FALSE,"CCTV"}</definedName>
    <definedName name="mmmmm" localSheetId="13" hidden="1">{#N/A,#N/A,FALSE,"CCTV"}</definedName>
    <definedName name="mmmmm" localSheetId="16" hidden="1">{#N/A,#N/A,FALSE,"CCTV"}</definedName>
    <definedName name="mmmmm" localSheetId="21" hidden="1">{#N/A,#N/A,FALSE,"CCTV"}</definedName>
    <definedName name="mmmmm" localSheetId="18" hidden="1">{#N/A,#N/A,FALSE,"CCTV"}</definedName>
    <definedName name="mmmmm" localSheetId="19" hidden="1">{#N/A,#N/A,FALSE,"CCTV"}</definedName>
    <definedName name="mmmmm" localSheetId="20" hidden="1">{#N/A,#N/A,FALSE,"CCTV"}</definedName>
    <definedName name="mmmmm" localSheetId="22" hidden="1">{#N/A,#N/A,FALSE,"CCTV"}</definedName>
    <definedName name="mmmmm" localSheetId="24" hidden="1">{#N/A,#N/A,FALSE,"CCTV"}</definedName>
    <definedName name="mmmmm" localSheetId="28" hidden="1">{#N/A,#N/A,FALSE,"CCTV"}</definedName>
    <definedName name="mmmmm" localSheetId="14" hidden="1">{#N/A,#N/A,FALSE,"CCTV"}</definedName>
    <definedName name="mmmmm" hidden="1">{#N/A,#N/A,FALSE,"CCTV"}</definedName>
    <definedName name="mmmmmmmm" localSheetId="12" hidden="1">{"'Sheet1'!$L$16"}</definedName>
    <definedName name="mmmmmmmm" localSheetId="11" hidden="1">{"'Sheet1'!$L$16"}</definedName>
    <definedName name="mmmmmmmm" localSheetId="13" hidden="1">{"'Sheet1'!$L$16"}</definedName>
    <definedName name="mmmmmmmm" localSheetId="16" hidden="1">{"'Sheet1'!$L$16"}</definedName>
    <definedName name="mmmmmmmm" localSheetId="21" hidden="1">{"'Sheet1'!$L$16"}</definedName>
    <definedName name="mmmmmmmm" localSheetId="18" hidden="1">{"'Sheet1'!$L$16"}</definedName>
    <definedName name="mmmmmmmm" localSheetId="19" hidden="1">{"'Sheet1'!$L$16"}</definedName>
    <definedName name="mmmmmmmm" localSheetId="20" hidden="1">{"'Sheet1'!$L$16"}</definedName>
    <definedName name="mmmmmmmm" localSheetId="22" hidden="1">{"'Sheet1'!$L$16"}</definedName>
    <definedName name="mmmmmmmm" localSheetId="24" hidden="1">{"'Sheet1'!$L$16"}</definedName>
    <definedName name="mmmmmmmm" localSheetId="28" hidden="1">{"'Sheet1'!$L$16"}</definedName>
    <definedName name="mmmmmmmm" localSheetId="14" hidden="1">{"'Sheet1'!$L$16"}</definedName>
    <definedName name="mmmmmmmm" hidden="1">{"'Sheet1'!$L$16"}</definedName>
    <definedName name="mmmmmmmmmmmm" localSheetId="12" hidden="1">{#N/A,#N/A,TRUE,"Krycí list"}</definedName>
    <definedName name="mmmmmmmmmmmm" localSheetId="11" hidden="1">{#N/A,#N/A,TRUE,"Krycí list"}</definedName>
    <definedName name="mmmmmmmmmmmm" localSheetId="13" hidden="1">{#N/A,#N/A,TRUE,"Krycí list"}</definedName>
    <definedName name="mmmmmmmmmmmm" localSheetId="16" hidden="1">{#N/A,#N/A,TRUE,"Krycí list"}</definedName>
    <definedName name="mmmmmmmmmmmm" localSheetId="21" hidden="1">{#N/A,#N/A,TRUE,"Krycí list"}</definedName>
    <definedName name="mmmmmmmmmmmm" localSheetId="18" hidden="1">{#N/A,#N/A,TRUE,"Krycí list"}</definedName>
    <definedName name="mmmmmmmmmmmm" localSheetId="19" hidden="1">{#N/A,#N/A,TRUE,"Krycí list"}</definedName>
    <definedName name="mmmmmmmmmmmm" localSheetId="20" hidden="1">{#N/A,#N/A,TRUE,"Krycí list"}</definedName>
    <definedName name="mmmmmmmmmmmm" localSheetId="22" hidden="1">{#N/A,#N/A,TRUE,"Krycí list"}</definedName>
    <definedName name="mmmmmmmmmmmm" localSheetId="24" hidden="1">{#N/A,#N/A,TRUE,"Krycí list"}</definedName>
    <definedName name="mmmmmmmmmmmm" localSheetId="28" hidden="1">{#N/A,#N/A,TRUE,"Krycí list"}</definedName>
    <definedName name="mmmmmmmmmmmm" localSheetId="14" hidden="1">{#N/A,#N/A,TRUE,"Krycí list"}</definedName>
    <definedName name="mmmmmmmmmmmm" hidden="1">{#N/A,#N/A,TRUE,"Krycí list"}</definedName>
    <definedName name="mmmmmmmmmmmmmmm" hidden="1">#REF!</definedName>
    <definedName name="mmnmnmbmb" hidden="1">#REF!</definedName>
    <definedName name="mmvm" hidden="1">#REF!</definedName>
    <definedName name="MN" localSheetId="12" hidden="1">{#N/A,#N/A,FALSE,"CCTV"}</definedName>
    <definedName name="MN" localSheetId="11" hidden="1">{#N/A,#N/A,FALSE,"CCTV"}</definedName>
    <definedName name="MN" localSheetId="13" hidden="1">{#N/A,#N/A,FALSE,"CCTV"}</definedName>
    <definedName name="MN" localSheetId="16" hidden="1">{#N/A,#N/A,FALSE,"CCTV"}</definedName>
    <definedName name="MN" localSheetId="21" hidden="1">{#N/A,#N/A,FALSE,"CCTV"}</definedName>
    <definedName name="MN" localSheetId="18" hidden="1">{#N/A,#N/A,FALSE,"CCTV"}</definedName>
    <definedName name="MN" localSheetId="19" hidden="1">{#N/A,#N/A,FALSE,"CCTV"}</definedName>
    <definedName name="MN" localSheetId="20" hidden="1">{#N/A,#N/A,FALSE,"CCTV"}</definedName>
    <definedName name="MN" localSheetId="22" hidden="1">{#N/A,#N/A,FALSE,"CCTV"}</definedName>
    <definedName name="MN" localSheetId="24" hidden="1">{#N/A,#N/A,FALSE,"CCTV"}</definedName>
    <definedName name="MN" localSheetId="28" hidden="1">{#N/A,#N/A,FALSE,"CCTV"}</definedName>
    <definedName name="MN" localSheetId="14" hidden="1">{#N/A,#N/A,FALSE,"CCTV"}</definedName>
    <definedName name="MN" hidden="1">{#N/A,#N/A,FALSE,"CCTV"}</definedName>
    <definedName name="MNB" localSheetId="12" hidden="1">{#N/A,#N/A,FALSE,"特殊室（ＢＱ表）"}</definedName>
    <definedName name="MNB" localSheetId="11" hidden="1">{#N/A,#N/A,FALSE,"特殊室（ＢＱ表）"}</definedName>
    <definedName name="MNB" localSheetId="13" hidden="1">{#N/A,#N/A,FALSE,"特殊室（ＢＱ表）"}</definedName>
    <definedName name="MNB" localSheetId="16" hidden="1">{#N/A,#N/A,FALSE,"特殊室（ＢＱ表）"}</definedName>
    <definedName name="MNB" localSheetId="21" hidden="1">{#N/A,#N/A,FALSE,"特殊室（ＢＱ表）"}</definedName>
    <definedName name="MNB" localSheetId="18" hidden="1">{#N/A,#N/A,FALSE,"特殊室（ＢＱ表）"}</definedName>
    <definedName name="MNB" localSheetId="19" hidden="1">{#N/A,#N/A,FALSE,"特殊室（ＢＱ表）"}</definedName>
    <definedName name="MNB" localSheetId="20" hidden="1">{#N/A,#N/A,FALSE,"特殊室（ＢＱ表）"}</definedName>
    <definedName name="MNB" localSheetId="22" hidden="1">{#N/A,#N/A,FALSE,"特殊室（ＢＱ表）"}</definedName>
    <definedName name="MNB" localSheetId="24" hidden="1">{#N/A,#N/A,FALSE,"特殊室（ＢＱ表）"}</definedName>
    <definedName name="MNB" localSheetId="28" hidden="1">{#N/A,#N/A,FALSE,"特殊室（ＢＱ表）"}</definedName>
    <definedName name="MNB" localSheetId="14" hidden="1">{#N/A,#N/A,FALSE,"特殊室（ＢＱ表）"}</definedName>
    <definedName name="MNB" hidden="1">{#N/A,#N/A,FALSE,"特殊室（ＢＱ表）"}</definedName>
    <definedName name="mnbm" localSheetId="12" hidden="1">{"'Sheet1'!$L$16"}</definedName>
    <definedName name="mnbm" localSheetId="11" hidden="1">{"'Sheet1'!$L$16"}</definedName>
    <definedName name="mnbm" localSheetId="13" hidden="1">{"'Sheet1'!$L$16"}</definedName>
    <definedName name="mnbm" localSheetId="16" hidden="1">{"'Sheet1'!$L$16"}</definedName>
    <definedName name="mnbm" localSheetId="21" hidden="1">{"'Sheet1'!$L$16"}</definedName>
    <definedName name="mnbm" localSheetId="18" hidden="1">{"'Sheet1'!$L$16"}</definedName>
    <definedName name="mnbm" localSheetId="19" hidden="1">{"'Sheet1'!$L$16"}</definedName>
    <definedName name="mnbm" localSheetId="20" hidden="1">{"'Sheet1'!$L$16"}</definedName>
    <definedName name="mnbm" localSheetId="22" hidden="1">{"'Sheet1'!$L$16"}</definedName>
    <definedName name="mnbm" localSheetId="24" hidden="1">{"'Sheet1'!$L$16"}</definedName>
    <definedName name="mnbm" localSheetId="28" hidden="1">{"'Sheet1'!$L$16"}</definedName>
    <definedName name="mnbm" localSheetId="14" hidden="1">{"'Sheet1'!$L$16"}</definedName>
    <definedName name="mnbm" hidden="1">{"'Sheet1'!$L$16"}</definedName>
    <definedName name="mnbmbm" hidden="1">#REF!</definedName>
    <definedName name="mnbmnm" hidden="1">#REF!</definedName>
    <definedName name="mnbnmnb" hidden="1">#REF!</definedName>
    <definedName name="mngao">#REF!</definedName>
    <definedName name="mngfs.oom" localSheetId="12" hidden="1">{#N/A,#N/A,FALSE,"Chi tiÆt"}</definedName>
    <definedName name="mngfs.oom" localSheetId="11" hidden="1">{#N/A,#N/A,FALSE,"Chi tiÆt"}</definedName>
    <definedName name="mngfs.oom" localSheetId="13" hidden="1">{#N/A,#N/A,FALSE,"Chi tiÆt"}</definedName>
    <definedName name="mngfs.oom" localSheetId="16" hidden="1">{#N/A,#N/A,FALSE,"Chi tiÆt"}</definedName>
    <definedName name="mngfs.oom" localSheetId="21" hidden="1">{#N/A,#N/A,FALSE,"Chi tiÆt"}</definedName>
    <definedName name="mngfs.oom" localSheetId="18" hidden="1">{#N/A,#N/A,FALSE,"Chi tiÆt"}</definedName>
    <definedName name="mngfs.oom" localSheetId="19" hidden="1">{#N/A,#N/A,FALSE,"Chi tiÆt"}</definedName>
    <definedName name="mngfs.oom" localSheetId="20" hidden="1">{#N/A,#N/A,FALSE,"Chi tiÆt"}</definedName>
    <definedName name="mngfs.oom" localSheetId="22" hidden="1">{#N/A,#N/A,FALSE,"Chi tiÆt"}</definedName>
    <definedName name="mngfs.oom" localSheetId="24" hidden="1">{#N/A,#N/A,FALSE,"Chi tiÆt"}</definedName>
    <definedName name="mngfs.oom" localSheetId="28" hidden="1">{#N/A,#N/A,FALSE,"Chi tiÆt"}</definedName>
    <definedName name="mngfs.oom" localSheetId="14" hidden="1">{#N/A,#N/A,FALSE,"Chi tiÆt"}</definedName>
    <definedName name="mngfs.oom" hidden="1">{#N/A,#N/A,FALSE,"Chi tiÆt"}</definedName>
    <definedName name="mnjjhkj" localSheetId="12" hidden="1">{#N/A,#N/A,FALSE,"Chi tiÆt"}</definedName>
    <definedName name="mnjjhkj" localSheetId="11" hidden="1">{#N/A,#N/A,FALSE,"Chi tiÆt"}</definedName>
    <definedName name="mnjjhkj" localSheetId="13" hidden="1">{#N/A,#N/A,FALSE,"Chi tiÆt"}</definedName>
    <definedName name="mnjjhkj" localSheetId="16" hidden="1">{#N/A,#N/A,FALSE,"Chi tiÆt"}</definedName>
    <definedName name="mnjjhkj" localSheetId="21" hidden="1">{#N/A,#N/A,FALSE,"Chi tiÆt"}</definedName>
    <definedName name="mnjjhkj" localSheetId="18" hidden="1">{#N/A,#N/A,FALSE,"Chi tiÆt"}</definedName>
    <definedName name="mnjjhkj" localSheetId="19" hidden="1">{#N/A,#N/A,FALSE,"Chi tiÆt"}</definedName>
    <definedName name="mnjjhkj" localSheetId="20" hidden="1">{#N/A,#N/A,FALSE,"Chi tiÆt"}</definedName>
    <definedName name="mnjjhkj" localSheetId="22" hidden="1">{#N/A,#N/A,FALSE,"Chi tiÆt"}</definedName>
    <definedName name="mnjjhkj" localSheetId="24" hidden="1">{#N/A,#N/A,FALSE,"Chi tiÆt"}</definedName>
    <definedName name="mnjjhkj" localSheetId="28" hidden="1">{#N/A,#N/A,FALSE,"Chi tiÆt"}</definedName>
    <definedName name="mnjjhkj" localSheetId="14" hidden="1">{#N/A,#N/A,FALSE,"Chi tiÆt"}</definedName>
    <definedName name="mnjjhkj" hidden="1">{#N/A,#N/A,FALSE,"Chi tiÆt"}</definedName>
    <definedName name="mnlanh">#REF!</definedName>
    <definedName name="mnmb" hidden="1">#REF!</definedName>
    <definedName name="mnnnnmn" hidden="1">#REF!</definedName>
    <definedName name="mo" localSheetId="12" hidden="1">{"'Sheet1'!$L$16"}</definedName>
    <definedName name="mo" localSheetId="11" hidden="1">{"'Sheet1'!$L$16"}</definedName>
    <definedName name="mo" localSheetId="13" hidden="1">{"'Sheet1'!$L$16"}</definedName>
    <definedName name="mo" localSheetId="16" hidden="1">{"'Sheet1'!$L$16"}</definedName>
    <definedName name="mo" localSheetId="21" hidden="1">{"'Sheet1'!$L$16"}</definedName>
    <definedName name="mo" localSheetId="18" hidden="1">{"'Sheet1'!$L$16"}</definedName>
    <definedName name="mo" localSheetId="19" hidden="1">{"'Sheet1'!$L$16"}</definedName>
    <definedName name="mo" localSheetId="20" hidden="1">{"'Sheet1'!$L$16"}</definedName>
    <definedName name="mo" localSheetId="22" hidden="1">{"'Sheet1'!$L$16"}</definedName>
    <definedName name="mo" localSheetId="24" hidden="1">{"'Sheet1'!$L$16"}</definedName>
    <definedName name="mo" localSheetId="28" hidden="1">{"'Sheet1'!$L$16"}</definedName>
    <definedName name="mo" localSheetId="14" hidden="1">{"'Sheet1'!$L$16"}</definedName>
    <definedName name="mo" hidden="1">{"'Sheet1'!$L$16"}</definedName>
    <definedName name="moc" localSheetId="12" hidden="1">{"'Sheet1'!$L$16"}</definedName>
    <definedName name="moc" localSheetId="11" hidden="1">{"'Sheet1'!$L$16"}</definedName>
    <definedName name="moc" localSheetId="13" hidden="1">{"'Sheet1'!$L$16"}</definedName>
    <definedName name="moc" localSheetId="16" hidden="1">{"'Sheet1'!$L$16"}</definedName>
    <definedName name="moc" localSheetId="21" hidden="1">{"'Sheet1'!$L$16"}</definedName>
    <definedName name="moc" localSheetId="18" hidden="1">{"'Sheet1'!$L$16"}</definedName>
    <definedName name="moc" localSheetId="19" hidden="1">{"'Sheet1'!$L$16"}</definedName>
    <definedName name="moc" localSheetId="20" hidden="1">{"'Sheet1'!$L$16"}</definedName>
    <definedName name="moc" localSheetId="22" hidden="1">{"'Sheet1'!$L$16"}</definedName>
    <definedName name="moc" localSheetId="24" hidden="1">{"'Sheet1'!$L$16"}</definedName>
    <definedName name="moc" localSheetId="28" hidden="1">{"'Sheet1'!$L$16"}</definedName>
    <definedName name="moc" localSheetId="14" hidden="1">{"'Sheet1'!$L$16"}</definedName>
    <definedName name="moc" hidden="1">{"'Sheet1'!$L$16"}</definedName>
    <definedName name="Module1.cplhsmt">#REF!</definedName>
    <definedName name="Module1.cptdhsmt">#REF!</definedName>
    <definedName name="Module1.cptdtdt">#REF!</definedName>
    <definedName name="Module1.cptdtkkt">#REF!</definedName>
    <definedName name="Module1.gsktxd">#REF!</definedName>
    <definedName name="Module1.qlda">#REF!</definedName>
    <definedName name="Module1.tinhqt">#REF!</definedName>
    <definedName name="moi" localSheetId="12" hidden="1">{"'Sheet1'!$L$16"}</definedName>
    <definedName name="moi" localSheetId="11" hidden="1">{"'Sheet1'!$L$16"}</definedName>
    <definedName name="moi" localSheetId="13" hidden="1">{"'Sheet1'!$L$16"}</definedName>
    <definedName name="moi" localSheetId="16" hidden="1">{"'Sheet1'!$L$16"}</definedName>
    <definedName name="moi" localSheetId="21" hidden="1">{"'Sheet1'!$L$16"}</definedName>
    <definedName name="moi" localSheetId="18" hidden="1">{"'Sheet1'!$L$16"}</definedName>
    <definedName name="moi" localSheetId="19" hidden="1">{"'Sheet1'!$L$16"}</definedName>
    <definedName name="moi" localSheetId="20" hidden="1">{"'Sheet1'!$L$16"}</definedName>
    <definedName name="moi" localSheetId="22" hidden="1">{"'Sheet1'!$L$16"}</definedName>
    <definedName name="moi" localSheetId="24" hidden="1">{"'Sheet1'!$L$16"}</definedName>
    <definedName name="moi" localSheetId="28" hidden="1">{"'Sheet1'!$L$16"}</definedName>
    <definedName name="moi" localSheetId="14" hidden="1">{"'Sheet1'!$L$16"}</definedName>
    <definedName name="moi" hidden="1">{"'Sheet1'!$L$16"}</definedName>
    <definedName name="Mol">#REF!</definedName>
    <definedName name="MONG1">#REF!</definedName>
    <definedName name="mongbang">#REF!</definedName>
    <definedName name="MONGCAUTHAPLAUDAI" localSheetId="12" hidden="1">{#N/A,#N/A,FALSE,"Chi tiÆt"}</definedName>
    <definedName name="MONGCAUTHAPLAUDAI" localSheetId="11" hidden="1">{#N/A,#N/A,FALSE,"Chi tiÆt"}</definedName>
    <definedName name="MONGCAUTHAPLAUDAI" localSheetId="13" hidden="1">{#N/A,#N/A,FALSE,"Chi tiÆt"}</definedName>
    <definedName name="MONGCAUTHAPLAUDAI" localSheetId="16" hidden="1">{#N/A,#N/A,FALSE,"Chi tiÆt"}</definedName>
    <definedName name="MONGCAUTHAPLAUDAI" localSheetId="21" hidden="1">{#N/A,#N/A,FALSE,"Chi tiÆt"}</definedName>
    <definedName name="MONGCAUTHAPLAUDAI" localSheetId="18" hidden="1">{#N/A,#N/A,FALSE,"Chi tiÆt"}</definedName>
    <definedName name="MONGCAUTHAPLAUDAI" localSheetId="19" hidden="1">{#N/A,#N/A,FALSE,"Chi tiÆt"}</definedName>
    <definedName name="MONGCAUTHAPLAUDAI" localSheetId="20" hidden="1">{#N/A,#N/A,FALSE,"Chi tiÆt"}</definedName>
    <definedName name="MONGCAUTHAPLAUDAI" localSheetId="22" hidden="1">{#N/A,#N/A,FALSE,"Chi tiÆt"}</definedName>
    <definedName name="MONGCAUTHAPLAUDAI" localSheetId="24" hidden="1">{#N/A,#N/A,FALSE,"Chi tiÆt"}</definedName>
    <definedName name="MONGCAUTHAPLAUDAI" localSheetId="28" hidden="1">{#N/A,#N/A,FALSE,"Chi tiÆt"}</definedName>
    <definedName name="MONGCAUTHAPLAUDAI" localSheetId="14" hidden="1">{#N/A,#N/A,FALSE,"Chi tiÆt"}</definedName>
    <definedName name="MONGCAUTHAPLAUDAI" hidden="1">{#N/A,#N/A,FALSE,"Chi tiÆt"}</definedName>
    <definedName name="mongdon">#REF!</definedName>
    <definedName name="MonoE">#REF!</definedName>
    <definedName name="Month">#REF!</definedName>
    <definedName name="MoreFruit">#REF!</definedName>
    <definedName name="MoreItem">#REF!</definedName>
    <definedName name="MoreItems">#REF!</definedName>
    <definedName name="mot" localSheetId="12" hidden="1">{"'Sheet1'!$L$16"}</definedName>
    <definedName name="mot" localSheetId="11" hidden="1">{"'Sheet1'!$L$16"}</definedName>
    <definedName name="mot" localSheetId="13" hidden="1">{"'Sheet1'!$L$16"}</definedName>
    <definedName name="mot" localSheetId="16" hidden="1">{"'Sheet1'!$L$16"}</definedName>
    <definedName name="mot" localSheetId="21" hidden="1">{"'Sheet1'!$L$16"}</definedName>
    <definedName name="mot" localSheetId="18" hidden="1">{"'Sheet1'!$L$16"}</definedName>
    <definedName name="mot" localSheetId="19" hidden="1">{"'Sheet1'!$L$16"}</definedName>
    <definedName name="mot" localSheetId="20" hidden="1">{"'Sheet1'!$L$16"}</definedName>
    <definedName name="mot" localSheetId="22" hidden="1">{"'Sheet1'!$L$16"}</definedName>
    <definedName name="mot" localSheetId="24" hidden="1">{"'Sheet1'!$L$16"}</definedName>
    <definedName name="mot" localSheetId="28" hidden="1">{"'Sheet1'!$L$16"}</definedName>
    <definedName name="mot" localSheetId="14"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oùng">#REF!</definedName>
    <definedName name="MP" localSheetId="12" hidden="1">{#N/A,#N/A,FALSE,"CCTV"}</definedName>
    <definedName name="MP" localSheetId="11" hidden="1">{#N/A,#N/A,FALSE,"CCTV"}</definedName>
    <definedName name="MP" localSheetId="13" hidden="1">{#N/A,#N/A,FALSE,"CCTV"}</definedName>
    <definedName name="MP" localSheetId="16" hidden="1">{#N/A,#N/A,FALSE,"CCTV"}</definedName>
    <definedName name="MP" localSheetId="21" hidden="1">{#N/A,#N/A,FALSE,"CCTV"}</definedName>
    <definedName name="MP" localSheetId="18" hidden="1">{#N/A,#N/A,FALSE,"CCTV"}</definedName>
    <definedName name="MP" localSheetId="19" hidden="1">{#N/A,#N/A,FALSE,"CCTV"}</definedName>
    <definedName name="MP" localSheetId="20" hidden="1">{#N/A,#N/A,FALSE,"CCTV"}</definedName>
    <definedName name="MP" localSheetId="22" hidden="1">{#N/A,#N/A,FALSE,"CCTV"}</definedName>
    <definedName name="MP" localSheetId="24" hidden="1">{#N/A,#N/A,FALSE,"CCTV"}</definedName>
    <definedName name="MP" localSheetId="28" hidden="1">{#N/A,#N/A,FALSE,"CCTV"}</definedName>
    <definedName name="MP" localSheetId="14" hidden="1">{#N/A,#N/A,FALSE,"CCTV"}</definedName>
    <definedName name="MP" hidden="1">{#N/A,#N/A,FALSE,"CCTV"}</definedName>
    <definedName name="mp1x25">#REF!</definedName>
    <definedName name="mpd">#REF!</definedName>
    <definedName name="MQ">#REF!</definedName>
    <definedName name="mrn.inv._.budget" localSheetId="12" hidden="1">{"invbud-1",#N/A,FALSE,"A";"invbud-1CW",#N/A,FALSE,"A";"Desinvesteringen",#N/A,FALSE,"C"}</definedName>
    <definedName name="mrn.inv._.budget" localSheetId="11" hidden="1">{"invbud-1",#N/A,FALSE,"A";"invbud-1CW",#N/A,FALSE,"A";"Desinvesteringen",#N/A,FALSE,"C"}</definedName>
    <definedName name="mrn.inv._.budget" localSheetId="13" hidden="1">{"invbud-1",#N/A,FALSE,"A";"invbud-1CW",#N/A,FALSE,"A";"Desinvesteringen",#N/A,FALSE,"C"}</definedName>
    <definedName name="mrn.inv._.budget" localSheetId="16" hidden="1">{"invbud-1",#N/A,FALSE,"A";"invbud-1CW",#N/A,FALSE,"A";"Desinvesteringen",#N/A,FALSE,"C"}</definedName>
    <definedName name="mrn.inv._.budget" localSheetId="21" hidden="1">{"invbud-1",#N/A,FALSE,"A";"invbud-1CW",#N/A,FALSE,"A";"Desinvesteringen",#N/A,FALSE,"C"}</definedName>
    <definedName name="mrn.inv._.budget" localSheetId="18" hidden="1">{"invbud-1",#N/A,FALSE,"A";"invbud-1CW",#N/A,FALSE,"A";"Desinvesteringen",#N/A,FALSE,"C"}</definedName>
    <definedName name="mrn.inv._.budget" localSheetId="19" hidden="1">{"invbud-1",#N/A,FALSE,"A";"invbud-1CW",#N/A,FALSE,"A";"Desinvesteringen",#N/A,FALSE,"C"}</definedName>
    <definedName name="mrn.inv._.budget" localSheetId="20" hidden="1">{"invbud-1",#N/A,FALSE,"A";"invbud-1CW",#N/A,FALSE,"A";"Desinvesteringen",#N/A,FALSE,"C"}</definedName>
    <definedName name="mrn.inv._.budget" localSheetId="22" hidden="1">{"invbud-1",#N/A,FALSE,"A";"invbud-1CW",#N/A,FALSE,"A";"Desinvesteringen",#N/A,FALSE,"C"}</definedName>
    <definedName name="mrn.inv._.budget" localSheetId="24" hidden="1">{"invbud-1",#N/A,FALSE,"A";"invbud-1CW",#N/A,FALSE,"A";"Desinvesteringen",#N/A,FALSE,"C"}</definedName>
    <definedName name="mrn.inv._.budget" localSheetId="28" hidden="1">{"invbud-1",#N/A,FALSE,"A";"invbud-1CW",#N/A,FALSE,"A";"Desinvesteringen",#N/A,FALSE,"C"}</definedName>
    <definedName name="mrn.inv._.budget" localSheetId="14" hidden="1">{"invbud-1",#N/A,FALSE,"A";"invbud-1CW",#N/A,FALSE,"A";"Desinvesteringen",#N/A,FALSE,"C"}</definedName>
    <definedName name="mrn.inv._.budget" hidden="1">{"invbud-1",#N/A,FALSE,"A";"invbud-1CW",#N/A,FALSE,"A";"Desinvesteringen",#N/A,FALSE,"C"}</definedName>
    <definedName name="MSCC" localSheetId="12" hidden="1">{"'Sheet1'!$L$16"}</definedName>
    <definedName name="MSCC" localSheetId="11" hidden="1">{"'Sheet1'!$L$16"}</definedName>
    <definedName name="MSCC" localSheetId="13" hidden="1">{"'Sheet1'!$L$16"}</definedName>
    <definedName name="MSCC" localSheetId="16" hidden="1">{"'Sheet1'!$L$16"}</definedName>
    <definedName name="MSCC" localSheetId="21" hidden="1">{"'Sheet1'!$L$16"}</definedName>
    <definedName name="MSCC" localSheetId="18" hidden="1">{"'Sheet1'!$L$16"}</definedName>
    <definedName name="MSCC" localSheetId="19" hidden="1">{"'Sheet1'!$L$16"}</definedName>
    <definedName name="MSCC" localSheetId="20" hidden="1">{"'Sheet1'!$L$16"}</definedName>
    <definedName name="MSCC" localSheetId="22" hidden="1">{"'Sheet1'!$L$16"}</definedName>
    <definedName name="MSCC" localSheetId="24" hidden="1">{"'Sheet1'!$L$16"}</definedName>
    <definedName name="MSCC" localSheetId="28" hidden="1">{"'Sheet1'!$L$16"}</definedName>
    <definedName name="MSCC" localSheetId="14" hidden="1">{"'Sheet1'!$L$16"}</definedName>
    <definedName name="MSCC" hidden="1">{"'Sheet1'!$L$16"}</definedName>
    <definedName name="MSCT">#REF!</definedName>
    <definedName name="MSKSKDLDFLGFJGD" localSheetId="12" hidden="1">{"'Sheet1'!$L$16"}</definedName>
    <definedName name="MSKSKDLDFLGFJGD" localSheetId="11" hidden="1">{"'Sheet1'!$L$16"}</definedName>
    <definedName name="MSKSKDLDFLGFJGD" localSheetId="13" hidden="1">{"'Sheet1'!$L$16"}</definedName>
    <definedName name="MSKSKDLDFLGFJGD" localSheetId="16" hidden="1">{"'Sheet1'!$L$16"}</definedName>
    <definedName name="MSKSKDLDFLGFJGD" localSheetId="21" hidden="1">{"'Sheet1'!$L$16"}</definedName>
    <definedName name="MSKSKDLDFLGFJGD" localSheetId="18" hidden="1">{"'Sheet1'!$L$16"}</definedName>
    <definedName name="MSKSKDLDFLGFJGD" localSheetId="19" hidden="1">{"'Sheet1'!$L$16"}</definedName>
    <definedName name="MSKSKDLDFLGFJGD" localSheetId="20" hidden="1">{"'Sheet1'!$L$16"}</definedName>
    <definedName name="MSKSKDLDFLGFJGD" localSheetId="22" hidden="1">{"'Sheet1'!$L$16"}</definedName>
    <definedName name="MSKSKDLDFLGFJGD" localSheetId="24" hidden="1">{"'Sheet1'!$L$16"}</definedName>
    <definedName name="MSKSKDLDFLGFJGD" localSheetId="28" hidden="1">{"'Sheet1'!$L$16"}</definedName>
    <definedName name="MSKSKDLDFLGFJGD" localSheetId="14" hidden="1">{"'Sheet1'!$L$16"}</definedName>
    <definedName name="MSKSKDLDFLGFJGD" hidden="1">{"'Sheet1'!$L$16"}</definedName>
    <definedName name="MSSS" localSheetId="12" hidden="1">{#N/A,#N/A,TRUE,"Basic";#N/A,#N/A,TRUE,"EXT-TABLE";#N/A,#N/A,TRUE,"STEEL";#N/A,#N/A,TRUE,"INT-Table";#N/A,#N/A,TRUE,"STEEL";#N/A,#N/A,TRUE,"Door"}</definedName>
    <definedName name="MSSS" localSheetId="11" hidden="1">{#N/A,#N/A,TRUE,"Basic";#N/A,#N/A,TRUE,"EXT-TABLE";#N/A,#N/A,TRUE,"STEEL";#N/A,#N/A,TRUE,"INT-Table";#N/A,#N/A,TRUE,"STEEL";#N/A,#N/A,TRUE,"Door"}</definedName>
    <definedName name="MSSS" localSheetId="13" hidden="1">{#N/A,#N/A,TRUE,"Basic";#N/A,#N/A,TRUE,"EXT-TABLE";#N/A,#N/A,TRUE,"STEEL";#N/A,#N/A,TRUE,"INT-Table";#N/A,#N/A,TRUE,"STEEL";#N/A,#N/A,TRUE,"Door"}</definedName>
    <definedName name="MSSS" localSheetId="16" hidden="1">{#N/A,#N/A,TRUE,"Basic";#N/A,#N/A,TRUE,"EXT-TABLE";#N/A,#N/A,TRUE,"STEEL";#N/A,#N/A,TRUE,"INT-Table";#N/A,#N/A,TRUE,"STEEL";#N/A,#N/A,TRUE,"Door"}</definedName>
    <definedName name="MSSS" localSheetId="21" hidden="1">{#N/A,#N/A,TRUE,"Basic";#N/A,#N/A,TRUE,"EXT-TABLE";#N/A,#N/A,TRUE,"STEEL";#N/A,#N/A,TRUE,"INT-Table";#N/A,#N/A,TRUE,"STEEL";#N/A,#N/A,TRUE,"Door"}</definedName>
    <definedName name="MSSS" localSheetId="18" hidden="1">{#N/A,#N/A,TRUE,"Basic";#N/A,#N/A,TRUE,"EXT-TABLE";#N/A,#N/A,TRUE,"STEEL";#N/A,#N/A,TRUE,"INT-Table";#N/A,#N/A,TRUE,"STEEL";#N/A,#N/A,TRUE,"Door"}</definedName>
    <definedName name="MSSS" localSheetId="19" hidden="1">{#N/A,#N/A,TRUE,"Basic";#N/A,#N/A,TRUE,"EXT-TABLE";#N/A,#N/A,TRUE,"STEEL";#N/A,#N/A,TRUE,"INT-Table";#N/A,#N/A,TRUE,"STEEL";#N/A,#N/A,TRUE,"Door"}</definedName>
    <definedName name="MSSS" localSheetId="20" hidden="1">{#N/A,#N/A,TRUE,"Basic";#N/A,#N/A,TRUE,"EXT-TABLE";#N/A,#N/A,TRUE,"STEEL";#N/A,#N/A,TRUE,"INT-Table";#N/A,#N/A,TRUE,"STEEL";#N/A,#N/A,TRUE,"Door"}</definedName>
    <definedName name="MSSS" localSheetId="22" hidden="1">{#N/A,#N/A,TRUE,"Basic";#N/A,#N/A,TRUE,"EXT-TABLE";#N/A,#N/A,TRUE,"STEEL";#N/A,#N/A,TRUE,"INT-Table";#N/A,#N/A,TRUE,"STEEL";#N/A,#N/A,TRUE,"Door"}</definedName>
    <definedName name="MSSS" localSheetId="24" hidden="1">{#N/A,#N/A,TRUE,"Basic";#N/A,#N/A,TRUE,"EXT-TABLE";#N/A,#N/A,TRUE,"STEEL";#N/A,#N/A,TRUE,"INT-Table";#N/A,#N/A,TRUE,"STEEL";#N/A,#N/A,TRUE,"Door"}</definedName>
    <definedName name="MSSS" localSheetId="28" hidden="1">{#N/A,#N/A,TRUE,"Basic";#N/A,#N/A,TRUE,"EXT-TABLE";#N/A,#N/A,TRUE,"STEEL";#N/A,#N/A,TRUE,"INT-Table";#N/A,#N/A,TRUE,"STEEL";#N/A,#N/A,TRUE,"Door"}</definedName>
    <definedName name="MSSS" localSheetId="14" hidden="1">{#N/A,#N/A,TRUE,"Basic";#N/A,#N/A,TRUE,"EXT-TABLE";#N/A,#N/A,TRUE,"STEEL";#N/A,#N/A,TRUE,"INT-Table";#N/A,#N/A,TRUE,"STEEL";#N/A,#N/A,TRUE,"Door"}</definedName>
    <definedName name="MSSS" hidden="1">{#N/A,#N/A,TRUE,"Basic";#N/A,#N/A,TRUE,"EXT-TABLE";#N/A,#N/A,TRUE,"STEEL";#N/A,#N/A,TRUE,"INT-Table";#N/A,#N/A,TRUE,"STEEL";#N/A,#N/A,TRUE,"Door"}</definedName>
    <definedName name="MT" localSheetId="12" hidden="1">{#N/A,#N/A,FALSE,"Sheet6 (24)"}</definedName>
    <definedName name="MT" localSheetId="11" hidden="1">{#N/A,#N/A,FALSE,"Sheet6 (24)"}</definedName>
    <definedName name="MT" localSheetId="13" hidden="1">{#N/A,#N/A,FALSE,"Sheet6 (24)"}</definedName>
    <definedName name="MT" localSheetId="16" hidden="1">{#N/A,#N/A,FALSE,"Sheet6 (24)"}</definedName>
    <definedName name="MT" localSheetId="21" hidden="1">{#N/A,#N/A,FALSE,"Sheet6 (24)"}</definedName>
    <definedName name="MT" localSheetId="18" hidden="1">{#N/A,#N/A,FALSE,"Sheet6 (24)"}</definedName>
    <definedName name="MT" localSheetId="19" hidden="1">{#N/A,#N/A,FALSE,"Sheet6 (24)"}</definedName>
    <definedName name="MT" localSheetId="20" hidden="1">{#N/A,#N/A,FALSE,"Sheet6 (24)"}</definedName>
    <definedName name="MT" localSheetId="22" hidden="1">{#N/A,#N/A,FALSE,"Sheet6 (24)"}</definedName>
    <definedName name="MT" localSheetId="24" hidden="1">{#N/A,#N/A,FALSE,"Sheet6 (24)"}</definedName>
    <definedName name="MT" localSheetId="28" hidden="1">{#N/A,#N/A,FALSE,"Sheet6 (24)"}</definedName>
    <definedName name="MT" localSheetId="14" hidden="1">{#N/A,#N/A,FALSE,"Sheet6 (24)"}</definedName>
    <definedName name="MT" hidden="1">{#N/A,#N/A,FALSE,"Sheet6 (24)"}</definedName>
    <definedName name="MTC1P">#REF!</definedName>
    <definedName name="MTC3P">#REF!</definedName>
    <definedName name="MTCHC">#REF!</definedName>
    <definedName name="MTCMB">#REF!</definedName>
    <definedName name="MTHL_Control_2" localSheetId="12" hidden="1">{"'Sheet1'!$A$1:$H$145"}</definedName>
    <definedName name="MTHL_Control_2" localSheetId="11" hidden="1">{"'Sheet1'!$A$1:$H$145"}</definedName>
    <definedName name="MTHL_Control_2" localSheetId="13" hidden="1">{"'Sheet1'!$A$1:$H$145"}</definedName>
    <definedName name="MTHL_Control_2" localSheetId="16" hidden="1">{"'Sheet1'!$A$1:$H$145"}</definedName>
    <definedName name="MTHL_Control_2" localSheetId="21" hidden="1">{"'Sheet1'!$A$1:$H$145"}</definedName>
    <definedName name="MTHL_Control_2" localSheetId="18" hidden="1">{"'Sheet1'!$A$1:$H$145"}</definedName>
    <definedName name="MTHL_Control_2" localSheetId="19" hidden="1">{"'Sheet1'!$A$1:$H$145"}</definedName>
    <definedName name="MTHL_Control_2" localSheetId="20" hidden="1">{"'Sheet1'!$A$1:$H$145"}</definedName>
    <definedName name="MTHL_Control_2" localSheetId="22" hidden="1">{"'Sheet1'!$A$1:$H$145"}</definedName>
    <definedName name="MTHL_Control_2" localSheetId="24" hidden="1">{"'Sheet1'!$A$1:$H$145"}</definedName>
    <definedName name="MTHL_Control_2" localSheetId="28" hidden="1">{"'Sheet1'!$A$1:$H$145"}</definedName>
    <definedName name="MTHL_Control_2" localSheetId="14" hidden="1">{"'Sheet1'!$A$1:$H$145"}</definedName>
    <definedName name="MTHL_Control_2" hidden="1">{"'Sheet1'!$A$1:$H$145"}</definedName>
    <definedName name="MTMAC12">#REF!</definedName>
    <definedName name="MTN" localSheetId="12" hidden="1">{#N/A,#N/A,FALSE,"Sheet6 (24)"}</definedName>
    <definedName name="MTN" localSheetId="11" hidden="1">{#N/A,#N/A,FALSE,"Sheet6 (24)"}</definedName>
    <definedName name="MTN" localSheetId="13" hidden="1">{#N/A,#N/A,FALSE,"Sheet6 (24)"}</definedName>
    <definedName name="MTN" localSheetId="16" hidden="1">{#N/A,#N/A,FALSE,"Sheet6 (24)"}</definedName>
    <definedName name="MTN" localSheetId="21" hidden="1">{#N/A,#N/A,FALSE,"Sheet6 (24)"}</definedName>
    <definedName name="MTN" localSheetId="18" hidden="1">{#N/A,#N/A,FALSE,"Sheet6 (24)"}</definedName>
    <definedName name="MTN" localSheetId="19" hidden="1">{#N/A,#N/A,FALSE,"Sheet6 (24)"}</definedName>
    <definedName name="MTN" localSheetId="20" hidden="1">{#N/A,#N/A,FALSE,"Sheet6 (24)"}</definedName>
    <definedName name="MTN" localSheetId="22" hidden="1">{#N/A,#N/A,FALSE,"Sheet6 (24)"}</definedName>
    <definedName name="MTN" localSheetId="24" hidden="1">{#N/A,#N/A,FALSE,"Sheet6 (24)"}</definedName>
    <definedName name="MTN" localSheetId="28" hidden="1">{#N/A,#N/A,FALSE,"Sheet6 (24)"}</definedName>
    <definedName name="MTN" localSheetId="14" hidden="1">{#N/A,#N/A,FALSE,"Sheet6 (24)"}</definedName>
    <definedName name="MTN" hidden="1">{#N/A,#N/A,FALSE,"Sheet6 (24)"}</definedName>
    <definedName name="mtr">#REF!</definedName>
    <definedName name="mtram">#REF!</definedName>
    <definedName name="MTYMYTMY" localSheetId="12" hidden="1">{"'Sheet1'!$L$16"}</definedName>
    <definedName name="MTYMYTMY" localSheetId="11" hidden="1">{"'Sheet1'!$L$16"}</definedName>
    <definedName name="MTYMYTMY" localSheetId="13" hidden="1">{"'Sheet1'!$L$16"}</definedName>
    <definedName name="MTYMYTMY" localSheetId="16" hidden="1">{"'Sheet1'!$L$16"}</definedName>
    <definedName name="MTYMYTMY" localSheetId="21" hidden="1">{"'Sheet1'!$L$16"}</definedName>
    <definedName name="MTYMYTMY" localSheetId="18" hidden="1">{"'Sheet1'!$L$16"}</definedName>
    <definedName name="MTYMYTMY" localSheetId="19" hidden="1">{"'Sheet1'!$L$16"}</definedName>
    <definedName name="MTYMYTMY" localSheetId="20" hidden="1">{"'Sheet1'!$L$16"}</definedName>
    <definedName name="MTYMYTMY" localSheetId="22" hidden="1">{"'Sheet1'!$L$16"}</definedName>
    <definedName name="MTYMYTMY" localSheetId="24" hidden="1">{"'Sheet1'!$L$16"}</definedName>
    <definedName name="MTYMYTMY" localSheetId="28" hidden="1">{"'Sheet1'!$L$16"}</definedName>
    <definedName name="MTYMYTMY" localSheetId="14" hidden="1">{"'Sheet1'!$L$16"}</definedName>
    <definedName name="MTYMYTMY" hidden="1">{"'Sheet1'!$L$16"}</definedName>
    <definedName name="Mu">#REF!</definedName>
    <definedName name="Mu_">#REF!</definedName>
    <definedName name="mua" localSheetId="12" hidden="1">{"'Sheet1'!$L$16"}</definedName>
    <definedName name="mua" localSheetId="11" hidden="1">{"'Sheet1'!$L$16"}</definedName>
    <definedName name="mua" localSheetId="13" hidden="1">{"'Sheet1'!$L$16"}</definedName>
    <definedName name="mua" localSheetId="16" hidden="1">{"'Sheet1'!$L$16"}</definedName>
    <definedName name="mua" localSheetId="21" hidden="1">{"'Sheet1'!$L$16"}</definedName>
    <definedName name="mua" localSheetId="18" hidden="1">{"'Sheet1'!$L$16"}</definedName>
    <definedName name="mua" localSheetId="19" hidden="1">{"'Sheet1'!$L$16"}</definedName>
    <definedName name="mua" localSheetId="20" hidden="1">{"'Sheet1'!$L$16"}</definedName>
    <definedName name="mua" localSheetId="22" hidden="1">{"'Sheet1'!$L$16"}</definedName>
    <definedName name="mua" localSheetId="24" hidden="1">{"'Sheet1'!$L$16"}</definedName>
    <definedName name="mua" localSheetId="28" hidden="1">{"'Sheet1'!$L$16"}</definedName>
    <definedName name="mua" localSheetId="14" hidden="1">{"'Sheet1'!$L$16"}</definedName>
    <definedName name="mua" hidden="1">{"'Sheet1'!$L$16"}</definedName>
    <definedName name="Muimanfhe" localSheetId="12" hidden="1">{"'Sheet1'!$L$16"}</definedName>
    <definedName name="Muimanfhe" localSheetId="11" hidden="1">{"'Sheet1'!$L$16"}</definedName>
    <definedName name="Muimanfhe" localSheetId="13" hidden="1">{"'Sheet1'!$L$16"}</definedName>
    <definedName name="Muimanfhe" localSheetId="16" hidden="1">{"'Sheet1'!$L$16"}</definedName>
    <definedName name="Muimanfhe" localSheetId="21" hidden="1">{"'Sheet1'!$L$16"}</definedName>
    <definedName name="Muimanfhe" localSheetId="18" hidden="1">{"'Sheet1'!$L$16"}</definedName>
    <definedName name="Muimanfhe" localSheetId="19" hidden="1">{"'Sheet1'!$L$16"}</definedName>
    <definedName name="Muimanfhe" localSheetId="20" hidden="1">{"'Sheet1'!$L$16"}</definedName>
    <definedName name="Muimanfhe" localSheetId="22" hidden="1">{"'Sheet1'!$L$16"}</definedName>
    <definedName name="Muimanfhe" localSheetId="24" hidden="1">{"'Sheet1'!$L$16"}</definedName>
    <definedName name="Muimanfhe" localSheetId="28" hidden="1">{"'Sheet1'!$L$16"}</definedName>
    <definedName name="Muimanfhe" localSheetId="14" hidden="1">{"'Sheet1'!$L$16"}</definedName>
    <definedName name="Muimanfhe" hidden="1">{"'Sheet1'!$L$16"}</definedName>
    <definedName name="muoimot">#REF!</definedName>
    <definedName name="MV" localSheetId="12" hidden="1">{#N/A,#N/A,FALSE,"Sheet1";#N/A,#N/A,FALSE,"Sheet3";#N/A,#N/A,FALSE,"Sheet5"}</definedName>
    <definedName name="MV" localSheetId="11" hidden="1">{#N/A,#N/A,FALSE,"Sheet1";#N/A,#N/A,FALSE,"Sheet3";#N/A,#N/A,FALSE,"Sheet5"}</definedName>
    <definedName name="MV" localSheetId="13" hidden="1">{#N/A,#N/A,FALSE,"Sheet1";#N/A,#N/A,FALSE,"Sheet3";#N/A,#N/A,FALSE,"Sheet5"}</definedName>
    <definedName name="MV" localSheetId="16" hidden="1">{#N/A,#N/A,FALSE,"Sheet1";#N/A,#N/A,FALSE,"Sheet3";#N/A,#N/A,FALSE,"Sheet5"}</definedName>
    <definedName name="MV" localSheetId="21" hidden="1">{#N/A,#N/A,FALSE,"Sheet1";#N/A,#N/A,FALSE,"Sheet3";#N/A,#N/A,FALSE,"Sheet5"}</definedName>
    <definedName name="MV" localSheetId="18" hidden="1">{#N/A,#N/A,FALSE,"Sheet1";#N/A,#N/A,FALSE,"Sheet3";#N/A,#N/A,FALSE,"Sheet5"}</definedName>
    <definedName name="MV" localSheetId="19" hidden="1">{#N/A,#N/A,FALSE,"Sheet1";#N/A,#N/A,FALSE,"Sheet3";#N/A,#N/A,FALSE,"Sheet5"}</definedName>
    <definedName name="MV" localSheetId="20" hidden="1">{#N/A,#N/A,FALSE,"Sheet1";#N/A,#N/A,FALSE,"Sheet3";#N/A,#N/A,FALSE,"Sheet5"}</definedName>
    <definedName name="MV" localSheetId="22" hidden="1">{#N/A,#N/A,FALSE,"Sheet1";#N/A,#N/A,FALSE,"Sheet3";#N/A,#N/A,FALSE,"Sheet5"}</definedName>
    <definedName name="MV" localSheetId="24" hidden="1">{#N/A,#N/A,FALSE,"Sheet1";#N/A,#N/A,FALSE,"Sheet3";#N/A,#N/A,FALSE,"Sheet5"}</definedName>
    <definedName name="MV" localSheetId="28" hidden="1">{#N/A,#N/A,FALSE,"Sheet1";#N/A,#N/A,FALSE,"Sheet3";#N/A,#N/A,FALSE,"Sheet5"}</definedName>
    <definedName name="MV" localSheetId="14" hidden="1">{#N/A,#N/A,FALSE,"Sheet1";#N/A,#N/A,FALSE,"Sheet3";#N/A,#N/A,FALSE,"Sheet5"}</definedName>
    <definedName name="MV" hidden="1">{#N/A,#N/A,FALSE,"Sheet1";#N/A,#N/A,FALSE,"Sheet3";#N/A,#N/A,FALSE,"Sheet5"}</definedName>
    <definedName name="mvac" localSheetId="12" hidden="1">{"'Sheet1'!$L$16"}</definedName>
    <definedName name="mvac" localSheetId="11" hidden="1">{"'Sheet1'!$L$16"}</definedName>
    <definedName name="mvac" localSheetId="13" hidden="1">{"'Sheet1'!$L$16"}</definedName>
    <definedName name="mvac" localSheetId="16" hidden="1">{"'Sheet1'!$L$16"}</definedName>
    <definedName name="mvac" localSheetId="21" hidden="1">{"'Sheet1'!$L$16"}</definedName>
    <definedName name="mvac" localSheetId="18" hidden="1">{"'Sheet1'!$L$16"}</definedName>
    <definedName name="mvac" localSheetId="19" hidden="1">{"'Sheet1'!$L$16"}</definedName>
    <definedName name="mvac" localSheetId="20" hidden="1">{"'Sheet1'!$L$16"}</definedName>
    <definedName name="mvac" localSheetId="22" hidden="1">{"'Sheet1'!$L$16"}</definedName>
    <definedName name="mvac" localSheetId="24" hidden="1">{"'Sheet1'!$L$16"}</definedName>
    <definedName name="mvac" localSheetId="28" hidden="1">{"'Sheet1'!$L$16"}</definedName>
    <definedName name="mvac" localSheetId="14" hidden="1">{"'Sheet1'!$L$16"}</definedName>
    <definedName name="mvac" hidden="1">{"'Sheet1'!$L$16"}</definedName>
    <definedName name="mvbbbvbbc" hidden="1">#REF!</definedName>
    <definedName name="MVBNMVB" localSheetId="12" hidden="1">{"NGUYEN QUI THIEP - Personal View",#N/A,FALSE,"XDCB.HT.FUR."}</definedName>
    <definedName name="MVBNMVB" localSheetId="11" hidden="1">{"NGUYEN QUI THIEP - Personal View",#N/A,FALSE,"XDCB.HT.FUR."}</definedName>
    <definedName name="MVBNMVB" localSheetId="13" hidden="1">{"NGUYEN QUI THIEP - Personal View",#N/A,FALSE,"XDCB.HT.FUR."}</definedName>
    <definedName name="MVBNMVB" localSheetId="16" hidden="1">{"NGUYEN QUI THIEP - Personal View",#N/A,FALSE,"XDCB.HT.FUR."}</definedName>
    <definedName name="MVBNMVB" localSheetId="21" hidden="1">{"NGUYEN QUI THIEP - Personal View",#N/A,FALSE,"XDCB.HT.FUR."}</definedName>
    <definedName name="MVBNMVB" localSheetId="18" hidden="1">{"NGUYEN QUI THIEP - Personal View",#N/A,FALSE,"XDCB.HT.FUR."}</definedName>
    <definedName name="MVBNMVB" localSheetId="19" hidden="1">{"NGUYEN QUI THIEP - Personal View",#N/A,FALSE,"XDCB.HT.FUR."}</definedName>
    <definedName name="MVBNMVB" localSheetId="20" hidden="1">{"NGUYEN QUI THIEP - Personal View",#N/A,FALSE,"XDCB.HT.FUR."}</definedName>
    <definedName name="MVBNMVB" localSheetId="22" hidden="1">{"NGUYEN QUI THIEP - Personal View",#N/A,FALSE,"XDCB.HT.FUR."}</definedName>
    <definedName name="MVBNMVB" localSheetId="24" hidden="1">{"NGUYEN QUI THIEP - Personal View",#N/A,FALSE,"XDCB.HT.FUR."}</definedName>
    <definedName name="MVBNMVB" localSheetId="28" hidden="1">{"NGUYEN QUI THIEP - Personal View",#N/A,FALSE,"XDCB.HT.FUR."}</definedName>
    <definedName name="MVBNMVB" localSheetId="14" hidden="1">{"NGUYEN QUI THIEP - Personal View",#N/A,FALSE,"XDCB.HT.FUR."}</definedName>
    <definedName name="MVBNMVB" hidden="1">{"NGUYEN QUI THIEP - Personal View",#N/A,FALSE,"XDCB.HT.FUR."}</definedName>
    <definedName name="mvbvmv" hidden="1">#REF!</definedName>
    <definedName name="mvmmv" hidden="1">#REF!</definedName>
    <definedName name="mx" localSheetId="12" hidden="1">{"'Sheet1'!$L$16"}</definedName>
    <definedName name="mx" localSheetId="11" hidden="1">{"'Sheet1'!$L$16"}</definedName>
    <definedName name="mx" localSheetId="13" hidden="1">{"'Sheet1'!$L$16"}</definedName>
    <definedName name="mx" localSheetId="16" hidden="1">{"'Sheet1'!$L$16"}</definedName>
    <definedName name="mx" localSheetId="21" hidden="1">{"'Sheet1'!$L$16"}</definedName>
    <definedName name="mx" localSheetId="18" hidden="1">{"'Sheet1'!$L$16"}</definedName>
    <definedName name="mx" localSheetId="19" hidden="1">{"'Sheet1'!$L$16"}</definedName>
    <definedName name="mx" localSheetId="20" hidden="1">{"'Sheet1'!$L$16"}</definedName>
    <definedName name="mx" localSheetId="22" hidden="1">{"'Sheet1'!$L$16"}</definedName>
    <definedName name="mx" localSheetId="24" hidden="1">{"'Sheet1'!$L$16"}</definedName>
    <definedName name="mx" localSheetId="28" hidden="1">{"'Sheet1'!$L$16"}</definedName>
    <definedName name="mx" localSheetId="14" hidden="1">{"'Sheet1'!$L$16"}</definedName>
    <definedName name="mx" hidden="1">{"'Sheet1'!$L$16"}</definedName>
    <definedName name="mxbmmxm" hidden="1">#REF!</definedName>
    <definedName name="mxbmvxb" hidden="1">#REF!</definedName>
    <definedName name="mxbmxxxxxxxx" hidden="1">#REF!</definedName>
    <definedName name="mxbvxxx" hidden="1">#REF!</definedName>
    <definedName name="mxmbbbbbxmbx" hidden="1">#REF!</definedName>
    <definedName name="mxmbx" hidden="1">#REF!</definedName>
    <definedName name="mxmbxmx" hidden="1">#REF!</definedName>
    <definedName name="mxmmm" hidden="1">#REF!</definedName>
    <definedName name="mxmxb" hidden="1">#REF!</definedName>
    <definedName name="MyBC">"44 NK 4001"</definedName>
    <definedName name="myclient">"UNILEVER"</definedName>
    <definedName name="mylocation">"Ho Chi Minh City,VIETNAM"</definedName>
    <definedName name="n" hidden="1">#REF!</definedName>
    <definedName name="Ｎ" localSheetId="12" hidden="1">{#N/A,#N/A,FALSE,"Sheet6 (24)"}</definedName>
    <definedName name="Ｎ" localSheetId="11" hidden="1">{#N/A,#N/A,FALSE,"Sheet6 (24)"}</definedName>
    <definedName name="Ｎ" localSheetId="13" hidden="1">{#N/A,#N/A,FALSE,"Sheet6 (24)"}</definedName>
    <definedName name="Ｎ" localSheetId="16" hidden="1">{#N/A,#N/A,FALSE,"Sheet6 (24)"}</definedName>
    <definedName name="Ｎ" localSheetId="21" hidden="1">{#N/A,#N/A,FALSE,"Sheet6 (24)"}</definedName>
    <definedName name="Ｎ" localSheetId="18" hidden="1">{#N/A,#N/A,FALSE,"Sheet6 (24)"}</definedName>
    <definedName name="Ｎ" localSheetId="19" hidden="1">{#N/A,#N/A,FALSE,"Sheet6 (24)"}</definedName>
    <definedName name="Ｎ" localSheetId="20" hidden="1">{#N/A,#N/A,FALSE,"Sheet6 (24)"}</definedName>
    <definedName name="Ｎ" localSheetId="22" hidden="1">{#N/A,#N/A,FALSE,"Sheet6 (24)"}</definedName>
    <definedName name="Ｎ" localSheetId="24" hidden="1">{#N/A,#N/A,FALSE,"Sheet6 (24)"}</definedName>
    <definedName name="Ｎ" localSheetId="28" hidden="1">{#N/A,#N/A,FALSE,"Sheet6 (24)"}</definedName>
    <definedName name="Ｎ" localSheetId="14" hidden="1">{#N/A,#N/A,FALSE,"Sheet6 (24)"}</definedName>
    <definedName name="Ｎ" hidden="1">{#N/A,#N/A,FALSE,"Sheet6 (24)"}</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nc">#REF!</definedName>
    <definedName name="N1pINGvc">#REF!</definedName>
    <definedName name="N1pINGvl">#REF!</definedName>
    <definedName name="n1pint">#REF!</definedName>
    <definedName name="N1pINTnc">#REF!</definedName>
    <definedName name="N1pINTvc">#REF!</definedName>
    <definedName name="N1pINT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8wa">#REF!</definedName>
    <definedName name="Na" localSheetId="12" hidden="1">{"'Sheet1'!$L$16"}</definedName>
    <definedName name="Na" localSheetId="11" hidden="1">{"'Sheet1'!$L$16"}</definedName>
    <definedName name="Na" localSheetId="13" hidden="1">{"'Sheet1'!$L$16"}</definedName>
    <definedName name="Na" localSheetId="16" hidden="1">{"'Sheet1'!$L$16"}</definedName>
    <definedName name="Na" localSheetId="21" hidden="1">{"'Sheet1'!$L$16"}</definedName>
    <definedName name="Na" localSheetId="18" hidden="1">{"'Sheet1'!$L$16"}</definedName>
    <definedName name="Na" localSheetId="19" hidden="1">{"'Sheet1'!$L$16"}</definedName>
    <definedName name="Na" localSheetId="20" hidden="1">{"'Sheet1'!$L$16"}</definedName>
    <definedName name="Na" localSheetId="22" hidden="1">{"'Sheet1'!$L$16"}</definedName>
    <definedName name="Na" localSheetId="24" hidden="1">{"'Sheet1'!$L$16"}</definedName>
    <definedName name="Na" localSheetId="28" hidden="1">{"'Sheet1'!$L$16"}</definedName>
    <definedName name="Na" localSheetId="14" hidden="1">{"'Sheet1'!$L$16"}</definedName>
    <definedName name="Na" hidden="1">{"'Sheet1'!$L$16"}</definedName>
    <definedName name="nam" localSheetId="12" hidden="1">{"'Sheet1'!$L$16"}</definedName>
    <definedName name="nam" localSheetId="11" hidden="1">{"'Sheet1'!$L$16"}</definedName>
    <definedName name="nam" localSheetId="13" hidden="1">{"'Sheet1'!$L$16"}</definedName>
    <definedName name="nam" localSheetId="16" hidden="1">{"'Sheet1'!$L$16"}</definedName>
    <definedName name="nam" localSheetId="21" hidden="1">{"'Sheet1'!$L$16"}</definedName>
    <definedName name="nam" localSheetId="18" hidden="1">{"'Sheet1'!$L$16"}</definedName>
    <definedName name="nam" localSheetId="19" hidden="1">{"'Sheet1'!$L$16"}</definedName>
    <definedName name="nam" localSheetId="20" hidden="1">{"'Sheet1'!$L$16"}</definedName>
    <definedName name="nam" localSheetId="22" hidden="1">{"'Sheet1'!$L$16"}</definedName>
    <definedName name="nam" localSheetId="24" hidden="1">{"'Sheet1'!$L$16"}</definedName>
    <definedName name="nam" localSheetId="28" hidden="1">{"'Sheet1'!$L$16"}</definedName>
    <definedName name="nam" localSheetId="14" hidden="1">{"'Sheet1'!$L$16"}</definedName>
    <definedName name="nam" hidden="1">{"'Sheet1'!$L$16"}</definedName>
    <definedName name="NAME" localSheetId="12" hidden="1">{#N/A,#N/A,TRUE,"SUM";#N/A,#N/A,TRUE,"EE";#N/A,#N/A,TRUE,"AC";#N/A,#N/A,TRUE,"SN"}</definedName>
    <definedName name="NAME" localSheetId="11" hidden="1">{#N/A,#N/A,TRUE,"SUM";#N/A,#N/A,TRUE,"EE";#N/A,#N/A,TRUE,"AC";#N/A,#N/A,TRUE,"SN"}</definedName>
    <definedName name="NAME" localSheetId="13" hidden="1">{#N/A,#N/A,TRUE,"SUM";#N/A,#N/A,TRUE,"EE";#N/A,#N/A,TRUE,"AC";#N/A,#N/A,TRUE,"SN"}</definedName>
    <definedName name="NAME" localSheetId="16" hidden="1">{#N/A,#N/A,TRUE,"SUM";#N/A,#N/A,TRUE,"EE";#N/A,#N/A,TRUE,"AC";#N/A,#N/A,TRUE,"SN"}</definedName>
    <definedName name="NAME" localSheetId="21" hidden="1">{#N/A,#N/A,TRUE,"SUM";#N/A,#N/A,TRUE,"EE";#N/A,#N/A,TRUE,"AC";#N/A,#N/A,TRUE,"SN"}</definedName>
    <definedName name="NAME" localSheetId="18" hidden="1">{#N/A,#N/A,TRUE,"SUM";#N/A,#N/A,TRUE,"EE";#N/A,#N/A,TRUE,"AC";#N/A,#N/A,TRUE,"SN"}</definedName>
    <definedName name="NAME" localSheetId="19" hidden="1">{#N/A,#N/A,TRUE,"SUM";#N/A,#N/A,TRUE,"EE";#N/A,#N/A,TRUE,"AC";#N/A,#N/A,TRUE,"SN"}</definedName>
    <definedName name="NAME" localSheetId="20" hidden="1">{#N/A,#N/A,TRUE,"SUM";#N/A,#N/A,TRUE,"EE";#N/A,#N/A,TRUE,"AC";#N/A,#N/A,TRUE,"SN"}</definedName>
    <definedName name="NAME" localSheetId="22" hidden="1">{#N/A,#N/A,TRUE,"SUM";#N/A,#N/A,TRUE,"EE";#N/A,#N/A,TRUE,"AC";#N/A,#N/A,TRUE,"SN"}</definedName>
    <definedName name="NAME" localSheetId="24" hidden="1">{#N/A,#N/A,TRUE,"SUM";#N/A,#N/A,TRUE,"EE";#N/A,#N/A,TRUE,"AC";#N/A,#N/A,TRUE,"SN"}</definedName>
    <definedName name="NAME" localSheetId="28" hidden="1">{#N/A,#N/A,TRUE,"SUM";#N/A,#N/A,TRUE,"EE";#N/A,#N/A,TRUE,"AC";#N/A,#N/A,TRUE,"SN"}</definedName>
    <definedName name="NAME" localSheetId="14" hidden="1">{#N/A,#N/A,TRUE,"SUM";#N/A,#N/A,TRUE,"EE";#N/A,#N/A,TRUE,"AC";#N/A,#N/A,TRUE,"SN"}</definedName>
    <definedName name="NAME" hidden="1">{#N/A,#N/A,TRUE,"SUM";#N/A,#N/A,TRUE,"EE";#N/A,#N/A,TRUE,"AC";#N/A,#N/A,TRUE,"SN"}</definedName>
    <definedName name="name_one" hidden="1">#REF!</definedName>
    <definedName name="name_three" hidden="1">#REF!</definedName>
    <definedName name="name_two" hidden="1">#REF!</definedName>
    <definedName name="NB" hidden="1">#REF!</definedName>
    <definedName name="nbbbbnnbbv" hidden="1">#REF!</definedName>
    <definedName name="nbbbnb" hidden="1">#REF!</definedName>
    <definedName name="nbbvbnmnvb" hidden="1">#REF!</definedName>
    <definedName name="nbc" hidden="1">#REF!</definedName>
    <definedName name="nbfđ" localSheetId="12" hidden="1">{"'Sheet1'!$L$16"}</definedName>
    <definedName name="nbfđ" localSheetId="11" hidden="1">{"'Sheet1'!$L$16"}</definedName>
    <definedName name="nbfđ" localSheetId="13" hidden="1">{"'Sheet1'!$L$16"}</definedName>
    <definedName name="nbfđ" localSheetId="16" hidden="1">{"'Sheet1'!$L$16"}</definedName>
    <definedName name="nbfđ" localSheetId="21" hidden="1">{"'Sheet1'!$L$16"}</definedName>
    <definedName name="nbfđ" localSheetId="18" hidden="1">{"'Sheet1'!$L$16"}</definedName>
    <definedName name="nbfđ" localSheetId="19" hidden="1">{"'Sheet1'!$L$16"}</definedName>
    <definedName name="nbfđ" localSheetId="20" hidden="1">{"'Sheet1'!$L$16"}</definedName>
    <definedName name="nbfđ" localSheetId="22" hidden="1">{"'Sheet1'!$L$16"}</definedName>
    <definedName name="nbfđ" localSheetId="24" hidden="1">{"'Sheet1'!$L$16"}</definedName>
    <definedName name="nbfđ" localSheetId="28" hidden="1">{"'Sheet1'!$L$16"}</definedName>
    <definedName name="nbfđ" localSheetId="14" hidden="1">{"'Sheet1'!$L$16"}</definedName>
    <definedName name="nbfđ" hidden="1">{"'Sheet1'!$L$16"}</definedName>
    <definedName name="nbmmnb" hidden="1">#REF!</definedName>
    <definedName name="nbnnvbvvb" hidden="1">#REF!</definedName>
    <definedName name="nbv" localSheetId="12" hidden="1">{"'Sheet1'!$L$16"}</definedName>
    <definedName name="nbv" localSheetId="11" hidden="1">{"'Sheet1'!$L$16"}</definedName>
    <definedName name="nbv" localSheetId="13" hidden="1">{"'Sheet1'!$L$16"}</definedName>
    <definedName name="nbv" localSheetId="16" hidden="1">{"'Sheet1'!$L$16"}</definedName>
    <definedName name="nbv" localSheetId="21" hidden="1">{"'Sheet1'!$L$16"}</definedName>
    <definedName name="nbv" localSheetId="18" hidden="1">{"'Sheet1'!$L$16"}</definedName>
    <definedName name="nbv" localSheetId="19" hidden="1">{"'Sheet1'!$L$16"}</definedName>
    <definedName name="nbv" localSheetId="20" hidden="1">{"'Sheet1'!$L$16"}</definedName>
    <definedName name="nbv" localSheetId="22" hidden="1">{"'Sheet1'!$L$16"}</definedName>
    <definedName name="nbv" localSheetId="24" hidden="1">{"'Sheet1'!$L$16"}</definedName>
    <definedName name="nbv" localSheetId="28" hidden="1">{"'Sheet1'!$L$16"}</definedName>
    <definedName name="nbv" localSheetId="14" hidden="1">{"'Sheet1'!$L$16"}</definedName>
    <definedName name="nbv" hidden="1">{"'Sheet1'!$L$16"}</definedName>
    <definedName name="nbvbbvv" hidden="1">#REF!</definedName>
    <definedName name="nbvvbbnbv" hidden="1">#REF!</definedName>
    <definedName name="NC">#REF!</definedName>
    <definedName name="NC_NK">#REF!</definedName>
    <definedName name="nc1nc">#REF!</definedName>
    <definedName name="NC1P">#REF!</definedName>
    <definedName name="nc1vl">#REF!</definedName>
    <definedName name="nc24nc">#REF!</definedName>
    <definedName name="nc24vl">#REF!</definedName>
    <definedName name="NC3P">#REF!</definedName>
    <definedName name="NCBD100">#REF!</definedName>
    <definedName name="NCBD200">#REF!</definedName>
    <definedName name="NCBD250">#REF!</definedName>
    <definedName name="NCcap0.7">#REF!</definedName>
    <definedName name="NCcap1">#REF!</definedName>
    <definedName name="NCCT3p">#REF!</definedName>
    <definedName name="nccvvnvvv" hidden="1">#REF!</definedName>
    <definedName name="nccvvvc" hidden="1">#REF!</definedName>
    <definedName name="ncdd">#REF!</definedName>
    <definedName name="NCDD2">#REF!</definedName>
    <definedName name="NCga" localSheetId="12" hidden="1">{"'Sheet1'!$L$16"}</definedName>
    <definedName name="NCga" localSheetId="11" hidden="1">{"'Sheet1'!$L$16"}</definedName>
    <definedName name="NCga" localSheetId="13" hidden="1">{"'Sheet1'!$L$16"}</definedName>
    <definedName name="NCga" localSheetId="16" hidden="1">{"'Sheet1'!$L$16"}</definedName>
    <definedName name="NCga" localSheetId="21" hidden="1">{"'Sheet1'!$L$16"}</definedName>
    <definedName name="NCga" localSheetId="18" hidden="1">{"'Sheet1'!$L$16"}</definedName>
    <definedName name="NCga" localSheetId="19" hidden="1">{"'Sheet1'!$L$16"}</definedName>
    <definedName name="NCga" localSheetId="20" hidden="1">{"'Sheet1'!$L$16"}</definedName>
    <definedName name="NCga" localSheetId="22" hidden="1">{"'Sheet1'!$L$16"}</definedName>
    <definedName name="NCga" localSheetId="24" hidden="1">{"'Sheet1'!$L$16"}</definedName>
    <definedName name="NCga" localSheetId="28" hidden="1">{"'Sheet1'!$L$16"}</definedName>
    <definedName name="NCga" localSheetId="14" hidden="1">{"'Sheet1'!$L$16"}</definedName>
    <definedName name="NCga" hidden="1">{"'Sheet1'!$L$16"}</definedName>
    <definedName name="NCH" localSheetId="12" hidden="1">{#N/A,#N/A,FALSE,"기안지";#N/A,#N/A,FALSE,"통신지"}</definedName>
    <definedName name="NCH" localSheetId="11" hidden="1">{#N/A,#N/A,FALSE,"기안지";#N/A,#N/A,FALSE,"통신지"}</definedName>
    <definedName name="NCH" localSheetId="13" hidden="1">{#N/A,#N/A,FALSE,"기안지";#N/A,#N/A,FALSE,"통신지"}</definedName>
    <definedName name="NCH" localSheetId="16" hidden="1">{#N/A,#N/A,FALSE,"기안지";#N/A,#N/A,FALSE,"통신지"}</definedName>
    <definedName name="NCH" localSheetId="21" hidden="1">{#N/A,#N/A,FALSE,"기안지";#N/A,#N/A,FALSE,"통신지"}</definedName>
    <definedName name="NCH" localSheetId="18" hidden="1">{#N/A,#N/A,FALSE,"기안지";#N/A,#N/A,FALSE,"통신지"}</definedName>
    <definedName name="NCH" localSheetId="19" hidden="1">{#N/A,#N/A,FALSE,"기안지";#N/A,#N/A,FALSE,"통신지"}</definedName>
    <definedName name="NCH" localSheetId="20" hidden="1">{#N/A,#N/A,FALSE,"기안지";#N/A,#N/A,FALSE,"통신지"}</definedName>
    <definedName name="NCH" localSheetId="22" hidden="1">{#N/A,#N/A,FALSE,"기안지";#N/A,#N/A,FALSE,"통신지"}</definedName>
    <definedName name="NCH" localSheetId="24" hidden="1">{#N/A,#N/A,FALSE,"기안지";#N/A,#N/A,FALSE,"통신지"}</definedName>
    <definedName name="NCH" localSheetId="28" hidden="1">{#N/A,#N/A,FALSE,"기안지";#N/A,#N/A,FALSE,"통신지"}</definedName>
    <definedName name="NCH" localSheetId="14" hidden="1">{#N/A,#N/A,FALSE,"기안지";#N/A,#N/A,FALSE,"통신지"}</definedName>
    <definedName name="NCH" hidden="1">{#N/A,#N/A,FALSE,"기안지";#N/A,#N/A,FALSE,"통신지"}</definedName>
    <definedName name="NCHC">#REF!</definedName>
    <definedName name="nCIPnauEH">#REF!</definedName>
    <definedName name="ncnvbc" hidden="1">#REF!</definedName>
    <definedName name="nctr">#REF!</definedName>
    <definedName name="nctram">#REF!</definedName>
    <definedName name="NCVBXVCB" localSheetId="12" hidden="1">{"'Sheet1'!$L$16"}</definedName>
    <definedName name="NCVBXVCB" localSheetId="11" hidden="1">{"'Sheet1'!$L$16"}</definedName>
    <definedName name="NCVBXVCB" localSheetId="13" hidden="1">{"'Sheet1'!$L$16"}</definedName>
    <definedName name="NCVBXVCB" localSheetId="16" hidden="1">{"'Sheet1'!$L$16"}</definedName>
    <definedName name="NCVBXVCB" localSheetId="21" hidden="1">{"'Sheet1'!$L$16"}</definedName>
    <definedName name="NCVBXVCB" localSheetId="18" hidden="1">{"'Sheet1'!$L$16"}</definedName>
    <definedName name="NCVBXVCB" localSheetId="19" hidden="1">{"'Sheet1'!$L$16"}</definedName>
    <definedName name="NCVBXVCB" localSheetId="20" hidden="1">{"'Sheet1'!$L$16"}</definedName>
    <definedName name="NCVBXVCB" localSheetId="22" hidden="1">{"'Sheet1'!$L$16"}</definedName>
    <definedName name="NCVBXVCB" localSheetId="24" hidden="1">{"'Sheet1'!$L$16"}</definedName>
    <definedName name="NCVBXVCB" localSheetId="28" hidden="1">{"'Sheet1'!$L$16"}</definedName>
    <definedName name="NCVBXVCB" localSheetId="14" hidden="1">{"'Sheet1'!$L$16"}</definedName>
    <definedName name="NCVBXVCB" hidden="1">{"'Sheet1'!$L$16"}</definedName>
    <definedName name="NCVC100">#REF!</definedName>
    <definedName name="NCVC200">#REF!</definedName>
    <definedName name="NCVC250">#REF!</definedName>
    <definedName name="NCVC3P">#REF!</definedName>
    <definedName name="ncvncn" hidden="1">#REF!</definedName>
    <definedName name="ncvvnc" hidden="1">#REF!</definedName>
    <definedName name="ncvvncv" hidden="1">#REF!</definedName>
    <definedName name="ncvvvn" hidden="1">#REF!</definedName>
    <definedName name="nd">#REF!</definedName>
    <definedName name="ndf0hten" localSheetId="12" hidden="1">{"'Sheet1'!$L$16"}</definedName>
    <definedName name="ndf0hten" localSheetId="11" hidden="1">{"'Sheet1'!$L$16"}</definedName>
    <definedName name="ndf0hten" localSheetId="13" hidden="1">{"'Sheet1'!$L$16"}</definedName>
    <definedName name="ndf0hten" localSheetId="16" hidden="1">{"'Sheet1'!$L$16"}</definedName>
    <definedName name="ndf0hten" localSheetId="21" hidden="1">{"'Sheet1'!$L$16"}</definedName>
    <definedName name="ndf0hten" localSheetId="18" hidden="1">{"'Sheet1'!$L$16"}</definedName>
    <definedName name="ndf0hten" localSheetId="19" hidden="1">{"'Sheet1'!$L$16"}</definedName>
    <definedName name="ndf0hten" localSheetId="20" hidden="1">{"'Sheet1'!$L$16"}</definedName>
    <definedName name="ndf0hten" localSheetId="22" hidden="1">{"'Sheet1'!$L$16"}</definedName>
    <definedName name="ndf0hten" localSheetId="24" hidden="1">{"'Sheet1'!$L$16"}</definedName>
    <definedName name="ndf0hten" localSheetId="28" hidden="1">{"'Sheet1'!$L$16"}</definedName>
    <definedName name="ndf0hten" localSheetId="14" hidden="1">{"'Sheet1'!$L$16"}</definedName>
    <definedName name="ndf0hten" hidden="1">{"'Sheet1'!$L$16"}</definedName>
    <definedName name="NDFNDF" localSheetId="12" hidden="1">{"'Sheet1'!$L$16"}</definedName>
    <definedName name="NDFNDF" localSheetId="11" hidden="1">{"'Sheet1'!$L$16"}</definedName>
    <definedName name="NDFNDF" localSheetId="13" hidden="1">{"'Sheet1'!$L$16"}</definedName>
    <definedName name="NDFNDF" localSheetId="16" hidden="1">{"'Sheet1'!$L$16"}</definedName>
    <definedName name="NDFNDF" localSheetId="21" hidden="1">{"'Sheet1'!$L$16"}</definedName>
    <definedName name="NDFNDF" localSheetId="18" hidden="1">{"'Sheet1'!$L$16"}</definedName>
    <definedName name="NDFNDF" localSheetId="19" hidden="1">{"'Sheet1'!$L$16"}</definedName>
    <definedName name="NDFNDF" localSheetId="20" hidden="1">{"'Sheet1'!$L$16"}</definedName>
    <definedName name="NDFNDF" localSheetId="22" hidden="1">{"'Sheet1'!$L$16"}</definedName>
    <definedName name="NDFNDF" localSheetId="24" hidden="1">{"'Sheet1'!$L$16"}</definedName>
    <definedName name="NDFNDF" localSheetId="28" hidden="1">{"'Sheet1'!$L$16"}</definedName>
    <definedName name="NDFNDF" localSheetId="14" hidden="1">{"'Sheet1'!$L$16"}</definedName>
    <definedName name="NDFNDF" hidden="1">{"'Sheet1'!$L$16"}</definedName>
    <definedName name="NDFNDFB" localSheetId="12" hidden="1">{"'Sheet1'!$L$16"}</definedName>
    <definedName name="NDFNDFB" localSheetId="11" hidden="1">{"'Sheet1'!$L$16"}</definedName>
    <definedName name="NDFNDFB" localSheetId="13" hidden="1">{"'Sheet1'!$L$16"}</definedName>
    <definedName name="NDFNDFB" localSheetId="16" hidden="1">{"'Sheet1'!$L$16"}</definedName>
    <definedName name="NDFNDFB" localSheetId="21" hidden="1">{"'Sheet1'!$L$16"}</definedName>
    <definedName name="NDFNDFB" localSheetId="18" hidden="1">{"'Sheet1'!$L$16"}</definedName>
    <definedName name="NDFNDFB" localSheetId="19" hidden="1">{"'Sheet1'!$L$16"}</definedName>
    <definedName name="NDFNDFB" localSheetId="20" hidden="1">{"'Sheet1'!$L$16"}</definedName>
    <definedName name="NDFNDFB" localSheetId="22" hidden="1">{"'Sheet1'!$L$16"}</definedName>
    <definedName name="NDFNDFB" localSheetId="24" hidden="1">{"'Sheet1'!$L$16"}</definedName>
    <definedName name="NDFNDFB" localSheetId="28" hidden="1">{"'Sheet1'!$L$16"}</definedName>
    <definedName name="NDFNDFB" localSheetId="14" hidden="1">{"'Sheet1'!$L$16"}</definedName>
    <definedName name="NDFNDFB" hidden="1">{"'Sheet1'!$L$16"}</definedName>
    <definedName name="NDFNDN" localSheetId="12" hidden="1">{"'Sheet1'!$L$16"}</definedName>
    <definedName name="NDFNDN" localSheetId="11" hidden="1">{"'Sheet1'!$L$16"}</definedName>
    <definedName name="NDFNDN" localSheetId="13" hidden="1">{"'Sheet1'!$L$16"}</definedName>
    <definedName name="NDFNDN" localSheetId="16" hidden="1">{"'Sheet1'!$L$16"}</definedName>
    <definedName name="NDFNDN" localSheetId="21" hidden="1">{"'Sheet1'!$L$16"}</definedName>
    <definedName name="NDFNDN" localSheetId="18" hidden="1">{"'Sheet1'!$L$16"}</definedName>
    <definedName name="NDFNDN" localSheetId="19" hidden="1">{"'Sheet1'!$L$16"}</definedName>
    <definedName name="NDFNDN" localSheetId="20" hidden="1">{"'Sheet1'!$L$16"}</definedName>
    <definedName name="NDFNDN" localSheetId="22" hidden="1">{"'Sheet1'!$L$16"}</definedName>
    <definedName name="NDFNDN" localSheetId="24" hidden="1">{"'Sheet1'!$L$16"}</definedName>
    <definedName name="NDFNDN" localSheetId="28" hidden="1">{"'Sheet1'!$L$16"}</definedName>
    <definedName name="NDFNDN" localSheetId="14" hidden="1">{"'Sheet1'!$L$16"}</definedName>
    <definedName name="NDFNDN" hidden="1">{"'Sheet1'!$L$16"}</definedName>
    <definedName name="NDFNSF" localSheetId="12" hidden="1">{"'Sheet1'!$L$16"}</definedName>
    <definedName name="NDFNSF" localSheetId="11" hidden="1">{"'Sheet1'!$L$16"}</definedName>
    <definedName name="NDFNSF" localSheetId="13" hidden="1">{"'Sheet1'!$L$16"}</definedName>
    <definedName name="NDFNSF" localSheetId="16" hidden="1">{"'Sheet1'!$L$16"}</definedName>
    <definedName name="NDFNSF" localSheetId="21" hidden="1">{"'Sheet1'!$L$16"}</definedName>
    <definedName name="NDFNSF" localSheetId="18" hidden="1">{"'Sheet1'!$L$16"}</definedName>
    <definedName name="NDFNSF" localSheetId="19" hidden="1">{"'Sheet1'!$L$16"}</definedName>
    <definedName name="NDFNSF" localSheetId="20" hidden="1">{"'Sheet1'!$L$16"}</definedName>
    <definedName name="NDFNSF" localSheetId="22" hidden="1">{"'Sheet1'!$L$16"}</definedName>
    <definedName name="NDFNSF" localSheetId="24" hidden="1">{"'Sheet1'!$L$16"}</definedName>
    <definedName name="NDFNSF" localSheetId="28" hidden="1">{"'Sheet1'!$L$16"}</definedName>
    <definedName name="NDFNSF" localSheetId="14" hidden="1">{"'Sheet1'!$L$16"}</definedName>
    <definedName name="NDFNSF" hidden="1">{"'Sheet1'!$L$16"}</definedName>
    <definedName name="NDGFD" localSheetId="12" hidden="1">{"'Sheet1'!$L$16"}</definedName>
    <definedName name="NDGFD" localSheetId="11" hidden="1">{"'Sheet1'!$L$16"}</definedName>
    <definedName name="NDGFD" localSheetId="13" hidden="1">{"'Sheet1'!$L$16"}</definedName>
    <definedName name="NDGFD" localSheetId="16" hidden="1">{"'Sheet1'!$L$16"}</definedName>
    <definedName name="NDGFD" localSheetId="21" hidden="1">{"'Sheet1'!$L$16"}</definedName>
    <definedName name="NDGFD" localSheetId="18" hidden="1">{"'Sheet1'!$L$16"}</definedName>
    <definedName name="NDGFD" localSheetId="19" hidden="1">{"'Sheet1'!$L$16"}</definedName>
    <definedName name="NDGFD" localSheetId="20" hidden="1">{"'Sheet1'!$L$16"}</definedName>
    <definedName name="NDGFD" localSheetId="22" hidden="1">{"'Sheet1'!$L$16"}</definedName>
    <definedName name="NDGFD" localSheetId="24" hidden="1">{"'Sheet1'!$L$16"}</definedName>
    <definedName name="NDGFD" localSheetId="28" hidden="1">{"'Sheet1'!$L$16"}</definedName>
    <definedName name="NDGFD" localSheetId="14" hidden="1">{"'Sheet1'!$L$16"}</definedName>
    <definedName name="NDGFD" hidden="1">{"'Sheet1'!$L$16"}</definedName>
    <definedName name="NDGNFGNG" localSheetId="12" hidden="1">{"'Sheet1'!$L$16"}</definedName>
    <definedName name="NDGNFGNG" localSheetId="11" hidden="1">{"'Sheet1'!$L$16"}</definedName>
    <definedName name="NDGNFGNG" localSheetId="13" hidden="1">{"'Sheet1'!$L$16"}</definedName>
    <definedName name="NDGNFGNG" localSheetId="16" hidden="1">{"'Sheet1'!$L$16"}</definedName>
    <definedName name="NDGNFGNG" localSheetId="21" hidden="1">{"'Sheet1'!$L$16"}</definedName>
    <definedName name="NDGNFGNG" localSheetId="18" hidden="1">{"'Sheet1'!$L$16"}</definedName>
    <definedName name="NDGNFGNG" localSheetId="19" hidden="1">{"'Sheet1'!$L$16"}</definedName>
    <definedName name="NDGNFGNG" localSheetId="20" hidden="1">{"'Sheet1'!$L$16"}</definedName>
    <definedName name="NDGNFGNG" localSheetId="22" hidden="1">{"'Sheet1'!$L$16"}</definedName>
    <definedName name="NDGNFGNG" localSheetId="24" hidden="1">{"'Sheet1'!$L$16"}</definedName>
    <definedName name="NDGNFGNG" localSheetId="28" hidden="1">{"'Sheet1'!$L$16"}</definedName>
    <definedName name="NDGNFGNG" localSheetId="14" hidden="1">{"'Sheet1'!$L$16"}</definedName>
    <definedName name="NDGNFGNG" hidden="1">{"'Sheet1'!$L$16"}</definedName>
    <definedName name="NDNSBS" localSheetId="12" hidden="1">{"'Sheet1'!$L$16"}</definedName>
    <definedName name="NDNSBS" localSheetId="11" hidden="1">{"'Sheet1'!$L$16"}</definedName>
    <definedName name="NDNSBS" localSheetId="13" hidden="1">{"'Sheet1'!$L$16"}</definedName>
    <definedName name="NDNSBS" localSheetId="16" hidden="1">{"'Sheet1'!$L$16"}</definedName>
    <definedName name="NDNSBS" localSheetId="21" hidden="1">{"'Sheet1'!$L$16"}</definedName>
    <definedName name="NDNSBS" localSheetId="18" hidden="1">{"'Sheet1'!$L$16"}</definedName>
    <definedName name="NDNSBS" localSheetId="19" hidden="1">{"'Sheet1'!$L$16"}</definedName>
    <definedName name="NDNSBS" localSheetId="20" hidden="1">{"'Sheet1'!$L$16"}</definedName>
    <definedName name="NDNSBS" localSheetId="22" hidden="1">{"'Sheet1'!$L$16"}</definedName>
    <definedName name="NDNSBS" localSheetId="24" hidden="1">{"'Sheet1'!$L$16"}</definedName>
    <definedName name="NDNSBS" localSheetId="28" hidden="1">{"'Sheet1'!$L$16"}</definedName>
    <definedName name="NDNSBS" localSheetId="14" hidden="1">{"'Sheet1'!$L$16"}</definedName>
    <definedName name="NDNSBS" hidden="1">{"'Sheet1'!$L$16"}</definedName>
    <definedName name="Ne" localSheetId="12" hidden="1">{"'Sheet1'!$L$16"}</definedName>
    <definedName name="Ne" localSheetId="11" hidden="1">{"'Sheet1'!$L$16"}</definedName>
    <definedName name="Ne" localSheetId="13" hidden="1">{"'Sheet1'!$L$16"}</definedName>
    <definedName name="Ne" localSheetId="16" hidden="1">{"'Sheet1'!$L$16"}</definedName>
    <definedName name="Ne" localSheetId="21" hidden="1">{"'Sheet1'!$L$16"}</definedName>
    <definedName name="Ne" localSheetId="18" hidden="1">{"'Sheet1'!$L$16"}</definedName>
    <definedName name="Ne" localSheetId="19" hidden="1">{"'Sheet1'!$L$16"}</definedName>
    <definedName name="Ne" localSheetId="20" hidden="1">{"'Sheet1'!$L$16"}</definedName>
    <definedName name="Ne" localSheetId="22" hidden="1">{"'Sheet1'!$L$16"}</definedName>
    <definedName name="Ne" localSheetId="24" hidden="1">{"'Sheet1'!$L$16"}</definedName>
    <definedName name="Ne" localSheetId="28" hidden="1">{"'Sheet1'!$L$16"}</definedName>
    <definedName name="Ne" localSheetId="14" hidden="1">{"'Sheet1'!$L$16"}</definedName>
    <definedName name="Ne" hidden="1">{"'Sheet1'!$L$16"}</definedName>
    <definedName name="nego검토"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eo">40</definedName>
    <definedName name="Neonen">30</definedName>
    <definedName name="nepcua" localSheetId="12" hidden="1">{#N/A,#N/A,FALSE,"Chi tiÆt"}</definedName>
    <definedName name="nepcua" localSheetId="11" hidden="1">{#N/A,#N/A,FALSE,"Chi tiÆt"}</definedName>
    <definedName name="nepcua" localSheetId="13" hidden="1">{#N/A,#N/A,FALSE,"Chi tiÆt"}</definedName>
    <definedName name="nepcua" localSheetId="16" hidden="1">{#N/A,#N/A,FALSE,"Chi tiÆt"}</definedName>
    <definedName name="nepcua" localSheetId="21" hidden="1">{#N/A,#N/A,FALSE,"Chi tiÆt"}</definedName>
    <definedName name="nepcua" localSheetId="18" hidden="1">{#N/A,#N/A,FALSE,"Chi tiÆt"}</definedName>
    <definedName name="nepcua" localSheetId="19" hidden="1">{#N/A,#N/A,FALSE,"Chi tiÆt"}</definedName>
    <definedName name="nepcua" localSheetId="20" hidden="1">{#N/A,#N/A,FALSE,"Chi tiÆt"}</definedName>
    <definedName name="nepcua" localSheetId="22" hidden="1">{#N/A,#N/A,FALSE,"Chi tiÆt"}</definedName>
    <definedName name="nepcua" localSheetId="24" hidden="1">{#N/A,#N/A,FALSE,"Chi tiÆt"}</definedName>
    <definedName name="nepcua" localSheetId="28" hidden="1">{#N/A,#N/A,FALSE,"Chi tiÆt"}</definedName>
    <definedName name="nepcua" localSheetId="14" hidden="1">{#N/A,#N/A,FALSE,"Chi tiÆt"}</definedName>
    <definedName name="nepcua" hidden="1">{#N/A,#N/A,FALSE,"Chi tiÆt"}</definedName>
    <definedName name="ner" localSheetId="12" hidden="1">{"'Sheet1'!$L$16"}</definedName>
    <definedName name="ner" localSheetId="11" hidden="1">{"'Sheet1'!$L$16"}</definedName>
    <definedName name="ner" localSheetId="13" hidden="1">{"'Sheet1'!$L$16"}</definedName>
    <definedName name="ner" localSheetId="16" hidden="1">{"'Sheet1'!$L$16"}</definedName>
    <definedName name="ner" localSheetId="21" hidden="1">{"'Sheet1'!$L$16"}</definedName>
    <definedName name="ner" localSheetId="18" hidden="1">{"'Sheet1'!$L$16"}</definedName>
    <definedName name="ner" localSheetId="19" hidden="1">{"'Sheet1'!$L$16"}</definedName>
    <definedName name="ner" localSheetId="20" hidden="1">{"'Sheet1'!$L$16"}</definedName>
    <definedName name="ner" localSheetId="22" hidden="1">{"'Sheet1'!$L$16"}</definedName>
    <definedName name="ner" localSheetId="24" hidden="1">{"'Sheet1'!$L$16"}</definedName>
    <definedName name="ner" localSheetId="28" hidden="1">{"'Sheet1'!$L$16"}</definedName>
    <definedName name="ner" localSheetId="14" hidden="1">{"'Sheet1'!$L$16"}</definedName>
    <definedName name="ner" hidden="1">{"'Sheet1'!$L$16"}</definedName>
    <definedName name="ner_1" localSheetId="12">{"'Sheet1'!$L$16"}</definedName>
    <definedName name="ner_1" localSheetId="11">{"'Sheet1'!$L$16"}</definedName>
    <definedName name="ner_1" localSheetId="13">{"'Sheet1'!$L$16"}</definedName>
    <definedName name="ner_1" localSheetId="16">{"'Sheet1'!$L$16"}</definedName>
    <definedName name="ner_1" localSheetId="21">{"'Sheet1'!$L$16"}</definedName>
    <definedName name="ner_1" localSheetId="18">{"'Sheet1'!$L$16"}</definedName>
    <definedName name="ner_1" localSheetId="19">{"'Sheet1'!$L$16"}</definedName>
    <definedName name="ner_1" localSheetId="20">{"'Sheet1'!$L$16"}</definedName>
    <definedName name="ner_1" localSheetId="22">{"'Sheet1'!$L$16"}</definedName>
    <definedName name="ner_1" localSheetId="24">{"'Sheet1'!$L$16"}</definedName>
    <definedName name="ner_1" localSheetId="28">{"'Sheet1'!$L$16"}</definedName>
    <definedName name="ner_1" localSheetId="14">{"'Sheet1'!$L$16"}</definedName>
    <definedName name="ner_1">{"'Sheet1'!$L$16"}</definedName>
    <definedName name="NET">#REF!</definedName>
    <definedName name="NET_1">#REF!</definedName>
    <definedName name="NET_ANA">#REF!</definedName>
    <definedName name="NET_ANA_1">#REF!</definedName>
    <definedName name="NET_ANA_2">#REF!</definedName>
    <definedName name="neuelamavui" localSheetId="12" hidden="1">{"'Sheet1'!$L$16"}</definedName>
    <definedName name="neuelamavui" localSheetId="11" hidden="1">{"'Sheet1'!$L$16"}</definedName>
    <definedName name="neuelamavui" localSheetId="13" hidden="1">{"'Sheet1'!$L$16"}</definedName>
    <definedName name="neuelamavui" localSheetId="16" hidden="1">{"'Sheet1'!$L$16"}</definedName>
    <definedName name="neuelamavui" localSheetId="21" hidden="1">{"'Sheet1'!$L$16"}</definedName>
    <definedName name="neuelamavui" localSheetId="18" hidden="1">{"'Sheet1'!$L$16"}</definedName>
    <definedName name="neuelamavui" localSheetId="19" hidden="1">{"'Sheet1'!$L$16"}</definedName>
    <definedName name="neuelamavui" localSheetId="20" hidden="1">{"'Sheet1'!$L$16"}</definedName>
    <definedName name="neuelamavui" localSheetId="22" hidden="1">{"'Sheet1'!$L$16"}</definedName>
    <definedName name="neuelamavui" localSheetId="24" hidden="1">{"'Sheet1'!$L$16"}</definedName>
    <definedName name="neuelamavui" localSheetId="28" hidden="1">{"'Sheet1'!$L$16"}</definedName>
    <definedName name="neuelamavui" localSheetId="14" hidden="1">{"'Sheet1'!$L$16"}</definedName>
    <definedName name="neuelamavui" hidden="1">{"'Sheet1'!$L$16"}</definedName>
    <definedName name="NEW" localSheetId="12" hidden="1">{#N/A,#N/A,FALSE,"Chi tiÆt"}</definedName>
    <definedName name="NEW" localSheetId="11" hidden="1">{#N/A,#N/A,FALSE,"Chi tiÆt"}</definedName>
    <definedName name="NEW" localSheetId="13" hidden="1">{#N/A,#N/A,FALSE,"Chi tiÆt"}</definedName>
    <definedName name="NEW" localSheetId="16" hidden="1">{#N/A,#N/A,FALSE,"Chi tiÆt"}</definedName>
    <definedName name="NEW" localSheetId="21" hidden="1">{#N/A,#N/A,FALSE,"Chi tiÆt"}</definedName>
    <definedName name="NEW" localSheetId="18" hidden="1">{#N/A,#N/A,FALSE,"Chi tiÆt"}</definedName>
    <definedName name="NEW" localSheetId="19" hidden="1">{#N/A,#N/A,FALSE,"Chi tiÆt"}</definedName>
    <definedName name="NEW" localSheetId="20" hidden="1">{#N/A,#N/A,FALSE,"Chi tiÆt"}</definedName>
    <definedName name="NEW" localSheetId="22" hidden="1">{#N/A,#N/A,FALSE,"Chi tiÆt"}</definedName>
    <definedName name="NEW" localSheetId="24" hidden="1">{#N/A,#N/A,FALSE,"Chi tiÆt"}</definedName>
    <definedName name="NEW" localSheetId="28" hidden="1">{#N/A,#N/A,FALSE,"Chi tiÆt"}</definedName>
    <definedName name="NEW" localSheetId="14" hidden="1">{#N/A,#N/A,FALSE,"Chi tiÆt"}</definedName>
    <definedName name="NEW" hidden="1">{#N/A,#N/A,FALSE,"Chi tiÆt"}</definedName>
    <definedName name="NEWENG" localSheetId="12" hidden="1">{#N/A,#N/A,FALSE,"Sheet6 (24)"}</definedName>
    <definedName name="NEWENG" localSheetId="11" hidden="1">{#N/A,#N/A,FALSE,"Sheet6 (24)"}</definedName>
    <definedName name="NEWENG" localSheetId="13" hidden="1">{#N/A,#N/A,FALSE,"Sheet6 (24)"}</definedName>
    <definedName name="NEWENG" localSheetId="16" hidden="1">{#N/A,#N/A,FALSE,"Sheet6 (24)"}</definedName>
    <definedName name="NEWENG" localSheetId="21" hidden="1">{#N/A,#N/A,FALSE,"Sheet6 (24)"}</definedName>
    <definedName name="NEWENG" localSheetId="18" hidden="1">{#N/A,#N/A,FALSE,"Sheet6 (24)"}</definedName>
    <definedName name="NEWENG" localSheetId="19" hidden="1">{#N/A,#N/A,FALSE,"Sheet6 (24)"}</definedName>
    <definedName name="NEWENG" localSheetId="20" hidden="1">{#N/A,#N/A,FALSE,"Sheet6 (24)"}</definedName>
    <definedName name="NEWENG" localSheetId="22" hidden="1">{#N/A,#N/A,FALSE,"Sheet6 (24)"}</definedName>
    <definedName name="NEWENG" localSheetId="24" hidden="1">{#N/A,#N/A,FALSE,"Sheet6 (24)"}</definedName>
    <definedName name="NEWENG" localSheetId="28" hidden="1">{#N/A,#N/A,FALSE,"Sheet6 (24)"}</definedName>
    <definedName name="NEWENG" localSheetId="14" hidden="1">{#N/A,#N/A,FALSE,"Sheet6 (24)"}</definedName>
    <definedName name="NEWENG" hidden="1">{#N/A,#N/A,FALSE,"Sheet6 (24)"}</definedName>
    <definedName name="NEWNAME" localSheetId="12" hidden="1">{#N/A,#N/A,FALSE,"CCTV"}</definedName>
    <definedName name="NEWNAME" localSheetId="11" hidden="1">{#N/A,#N/A,FALSE,"CCTV"}</definedName>
    <definedName name="NEWNAME" localSheetId="13" hidden="1">{#N/A,#N/A,FALSE,"CCTV"}</definedName>
    <definedName name="NEWNAME" localSheetId="16" hidden="1">{#N/A,#N/A,FALSE,"CCTV"}</definedName>
    <definedName name="NEWNAME" localSheetId="21" hidden="1">{#N/A,#N/A,FALSE,"CCTV"}</definedName>
    <definedName name="NEWNAME" localSheetId="18" hidden="1">{#N/A,#N/A,FALSE,"CCTV"}</definedName>
    <definedName name="NEWNAME" localSheetId="19" hidden="1">{#N/A,#N/A,FALSE,"CCTV"}</definedName>
    <definedName name="NEWNAME" localSheetId="20" hidden="1">{#N/A,#N/A,FALSE,"CCTV"}</definedName>
    <definedName name="NEWNAME" localSheetId="22" hidden="1">{#N/A,#N/A,FALSE,"CCTV"}</definedName>
    <definedName name="NEWNAME" localSheetId="24" hidden="1">{#N/A,#N/A,FALSE,"CCTV"}</definedName>
    <definedName name="NEWNAME" localSheetId="28" hidden="1">{#N/A,#N/A,FALSE,"CCTV"}</definedName>
    <definedName name="NEWNAME" localSheetId="14" hidden="1">{#N/A,#N/A,FALSE,"CCTV"}</definedName>
    <definedName name="NEWNAME" hidden="1">{#N/A,#N/A,FALSE,"CCTV"}</definedName>
    <definedName name="newne"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n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ewRange" hidden="1">#N/A</definedName>
    <definedName name="newsheetPIT" localSheetId="12" hidden="1">{#N/A,#N/A,TRUE,"HDD Business Plan";#N/A,#N/A,TRUE,"Planning To Win";#N/A,#N/A,TRUE,"Financial Performance";#N/A,#N/A,TRUE,"Income Statement Quarterly";#N/A,#N/A,TRUE,"Balance Sheet ";#N/A,#N/A,TRUE,"Cash Flow Quarterly";#N/A,#N/A,TRUE,"Costs of Organisation - Quarter"}</definedName>
    <definedName name="newsheetPIT" localSheetId="11" hidden="1">{#N/A,#N/A,TRUE,"HDD Business Plan";#N/A,#N/A,TRUE,"Planning To Win";#N/A,#N/A,TRUE,"Financial Performance";#N/A,#N/A,TRUE,"Income Statement Quarterly";#N/A,#N/A,TRUE,"Balance Sheet ";#N/A,#N/A,TRUE,"Cash Flow Quarterly";#N/A,#N/A,TRUE,"Costs of Organisation - Quarter"}</definedName>
    <definedName name="newsheetPIT" localSheetId="13" hidden="1">{#N/A,#N/A,TRUE,"HDD Business Plan";#N/A,#N/A,TRUE,"Planning To Win";#N/A,#N/A,TRUE,"Financial Performance";#N/A,#N/A,TRUE,"Income Statement Quarterly";#N/A,#N/A,TRUE,"Balance Sheet ";#N/A,#N/A,TRUE,"Cash Flow Quarterly";#N/A,#N/A,TRUE,"Costs of Organisation - Quarter"}</definedName>
    <definedName name="newsheetPIT" localSheetId="16" hidden="1">{#N/A,#N/A,TRUE,"HDD Business Plan";#N/A,#N/A,TRUE,"Planning To Win";#N/A,#N/A,TRUE,"Financial Performance";#N/A,#N/A,TRUE,"Income Statement Quarterly";#N/A,#N/A,TRUE,"Balance Sheet ";#N/A,#N/A,TRUE,"Cash Flow Quarterly";#N/A,#N/A,TRUE,"Costs of Organisation - Quarter"}</definedName>
    <definedName name="newsheetPIT" localSheetId="21" hidden="1">{#N/A,#N/A,TRUE,"HDD Business Plan";#N/A,#N/A,TRUE,"Planning To Win";#N/A,#N/A,TRUE,"Financial Performance";#N/A,#N/A,TRUE,"Income Statement Quarterly";#N/A,#N/A,TRUE,"Balance Sheet ";#N/A,#N/A,TRUE,"Cash Flow Quarterly";#N/A,#N/A,TRUE,"Costs of Organisation - Quarter"}</definedName>
    <definedName name="newsheetPIT" localSheetId="18" hidden="1">{#N/A,#N/A,TRUE,"HDD Business Plan";#N/A,#N/A,TRUE,"Planning To Win";#N/A,#N/A,TRUE,"Financial Performance";#N/A,#N/A,TRUE,"Income Statement Quarterly";#N/A,#N/A,TRUE,"Balance Sheet ";#N/A,#N/A,TRUE,"Cash Flow Quarterly";#N/A,#N/A,TRUE,"Costs of Organisation - Quarter"}</definedName>
    <definedName name="newsheetPIT" localSheetId="19" hidden="1">{#N/A,#N/A,TRUE,"HDD Business Plan";#N/A,#N/A,TRUE,"Planning To Win";#N/A,#N/A,TRUE,"Financial Performance";#N/A,#N/A,TRUE,"Income Statement Quarterly";#N/A,#N/A,TRUE,"Balance Sheet ";#N/A,#N/A,TRUE,"Cash Flow Quarterly";#N/A,#N/A,TRUE,"Costs of Organisation - Quarter"}</definedName>
    <definedName name="newsheetPIT" localSheetId="20" hidden="1">{#N/A,#N/A,TRUE,"HDD Business Plan";#N/A,#N/A,TRUE,"Planning To Win";#N/A,#N/A,TRUE,"Financial Performance";#N/A,#N/A,TRUE,"Income Statement Quarterly";#N/A,#N/A,TRUE,"Balance Sheet ";#N/A,#N/A,TRUE,"Cash Flow Quarterly";#N/A,#N/A,TRUE,"Costs of Organisation - Quarter"}</definedName>
    <definedName name="newsheetPIT" localSheetId="22" hidden="1">{#N/A,#N/A,TRUE,"HDD Business Plan";#N/A,#N/A,TRUE,"Planning To Win";#N/A,#N/A,TRUE,"Financial Performance";#N/A,#N/A,TRUE,"Income Statement Quarterly";#N/A,#N/A,TRUE,"Balance Sheet ";#N/A,#N/A,TRUE,"Cash Flow Quarterly";#N/A,#N/A,TRUE,"Costs of Organisation - Quarter"}</definedName>
    <definedName name="newsheetPIT" localSheetId="24" hidden="1">{#N/A,#N/A,TRUE,"HDD Business Plan";#N/A,#N/A,TRUE,"Planning To Win";#N/A,#N/A,TRUE,"Financial Performance";#N/A,#N/A,TRUE,"Income Statement Quarterly";#N/A,#N/A,TRUE,"Balance Sheet ";#N/A,#N/A,TRUE,"Cash Flow Quarterly";#N/A,#N/A,TRUE,"Costs of Organisation - Quarter"}</definedName>
    <definedName name="newsheetPIT" localSheetId="28" hidden="1">{#N/A,#N/A,TRUE,"HDD Business Plan";#N/A,#N/A,TRUE,"Planning To Win";#N/A,#N/A,TRUE,"Financial Performance";#N/A,#N/A,TRUE,"Income Statement Quarterly";#N/A,#N/A,TRUE,"Balance Sheet ";#N/A,#N/A,TRUE,"Cash Flow Quarterly";#N/A,#N/A,TRUE,"Costs of Organisation - Quarter"}</definedName>
    <definedName name="newsheetPIT" localSheetId="14" hidden="1">{#N/A,#N/A,TRUE,"HDD Business Plan";#N/A,#N/A,TRUE,"Planning To Win";#N/A,#N/A,TRUE,"Financial Performance";#N/A,#N/A,TRUE,"Income Statement Quarterly";#N/A,#N/A,TRUE,"Balance Sheet ";#N/A,#N/A,TRUE,"Cash Flow Quarterly";#N/A,#N/A,TRUE,"Costs of Organisation - Quarter"}</definedName>
    <definedName name="newsheetPIT" hidden="1">{#N/A,#N/A,TRUE,"HDD Business Plan";#N/A,#N/A,TRUE,"Planning To Win";#N/A,#N/A,TRUE,"Financial Performance";#N/A,#N/A,TRUE,"Income Statement Quarterly";#N/A,#N/A,TRUE,"Balance Sheet ";#N/A,#N/A,TRUE,"Cash Flow Quarterly";#N/A,#N/A,TRUE,"Costs of Organisation - Quarter"}</definedName>
    <definedName name="NFDBDB" localSheetId="12" hidden="1">{"'Sheet1'!$L$16"}</definedName>
    <definedName name="NFDBDB" localSheetId="11" hidden="1">{"'Sheet1'!$L$16"}</definedName>
    <definedName name="NFDBDB" localSheetId="13" hidden="1">{"'Sheet1'!$L$16"}</definedName>
    <definedName name="NFDBDB" localSheetId="16" hidden="1">{"'Sheet1'!$L$16"}</definedName>
    <definedName name="NFDBDB" localSheetId="21" hidden="1">{"'Sheet1'!$L$16"}</definedName>
    <definedName name="NFDBDB" localSheetId="18" hidden="1">{"'Sheet1'!$L$16"}</definedName>
    <definedName name="NFDBDB" localSheetId="19" hidden="1">{"'Sheet1'!$L$16"}</definedName>
    <definedName name="NFDBDB" localSheetId="20" hidden="1">{"'Sheet1'!$L$16"}</definedName>
    <definedName name="NFDBDB" localSheetId="22" hidden="1">{"'Sheet1'!$L$16"}</definedName>
    <definedName name="NFDBDB" localSheetId="24" hidden="1">{"'Sheet1'!$L$16"}</definedName>
    <definedName name="NFDBDB" localSheetId="28" hidden="1">{"'Sheet1'!$L$16"}</definedName>
    <definedName name="NFDBDB" localSheetId="14" hidden="1">{"'Sheet1'!$L$16"}</definedName>
    <definedName name="NFDBDB" hidden="1">{"'Sheet1'!$L$16"}</definedName>
    <definedName name="NFDNDF" localSheetId="12" hidden="1">{"'Sheet1'!$L$16"}</definedName>
    <definedName name="NFDNDF" localSheetId="11" hidden="1">{"'Sheet1'!$L$16"}</definedName>
    <definedName name="NFDNDF" localSheetId="13" hidden="1">{"'Sheet1'!$L$16"}</definedName>
    <definedName name="NFDNDF" localSheetId="16" hidden="1">{"'Sheet1'!$L$16"}</definedName>
    <definedName name="NFDNDF" localSheetId="21" hidden="1">{"'Sheet1'!$L$16"}</definedName>
    <definedName name="NFDNDF" localSheetId="18" hidden="1">{"'Sheet1'!$L$16"}</definedName>
    <definedName name="NFDNDF" localSheetId="19" hidden="1">{"'Sheet1'!$L$16"}</definedName>
    <definedName name="NFDNDF" localSheetId="20" hidden="1">{"'Sheet1'!$L$16"}</definedName>
    <definedName name="NFDNDF" localSheetId="22" hidden="1">{"'Sheet1'!$L$16"}</definedName>
    <definedName name="NFDNDF" localSheetId="24" hidden="1">{"'Sheet1'!$L$16"}</definedName>
    <definedName name="NFDNDF" localSheetId="28" hidden="1">{"'Sheet1'!$L$16"}</definedName>
    <definedName name="NFDNDF" localSheetId="14" hidden="1">{"'Sheet1'!$L$16"}</definedName>
    <definedName name="NFDNDF" hidden="1">{"'Sheet1'!$L$16"}</definedName>
    <definedName name="nfg" localSheetId="12" hidden="1">{"'Sheet1'!$L$16"}</definedName>
    <definedName name="nfg" localSheetId="11" hidden="1">{"'Sheet1'!$L$16"}</definedName>
    <definedName name="nfg" localSheetId="13" hidden="1">{"'Sheet1'!$L$16"}</definedName>
    <definedName name="nfg" localSheetId="16" hidden="1">{"'Sheet1'!$L$16"}</definedName>
    <definedName name="nfg" localSheetId="21" hidden="1">{"'Sheet1'!$L$16"}</definedName>
    <definedName name="nfg" localSheetId="18" hidden="1">{"'Sheet1'!$L$16"}</definedName>
    <definedName name="nfg" localSheetId="19" hidden="1">{"'Sheet1'!$L$16"}</definedName>
    <definedName name="nfg" localSheetId="20" hidden="1">{"'Sheet1'!$L$16"}</definedName>
    <definedName name="nfg" localSheetId="22" hidden="1">{"'Sheet1'!$L$16"}</definedName>
    <definedName name="nfg" localSheetId="24" hidden="1">{"'Sheet1'!$L$16"}</definedName>
    <definedName name="nfg" localSheetId="28" hidden="1">{"'Sheet1'!$L$16"}</definedName>
    <definedName name="nfg" localSheetId="14" hidden="1">{"'Sheet1'!$L$16"}</definedName>
    <definedName name="nfg" hidden="1">{"'Sheet1'!$L$16"}</definedName>
    <definedName name="NFGJH" localSheetId="12" hidden="1">{"'Sheet1'!$L$16"}</definedName>
    <definedName name="NFGJH" localSheetId="11" hidden="1">{"'Sheet1'!$L$16"}</definedName>
    <definedName name="NFGJH" localSheetId="13" hidden="1">{"'Sheet1'!$L$16"}</definedName>
    <definedName name="NFGJH" localSheetId="16" hidden="1">{"'Sheet1'!$L$16"}</definedName>
    <definedName name="NFGJH" localSheetId="21" hidden="1">{"'Sheet1'!$L$16"}</definedName>
    <definedName name="NFGJH" localSheetId="18" hidden="1">{"'Sheet1'!$L$16"}</definedName>
    <definedName name="NFGJH" localSheetId="19" hidden="1">{"'Sheet1'!$L$16"}</definedName>
    <definedName name="NFGJH" localSheetId="20" hidden="1">{"'Sheet1'!$L$16"}</definedName>
    <definedName name="NFGJH" localSheetId="22" hidden="1">{"'Sheet1'!$L$16"}</definedName>
    <definedName name="NFGJH" localSheetId="24" hidden="1">{"'Sheet1'!$L$16"}</definedName>
    <definedName name="NFGJH" localSheetId="28" hidden="1">{"'Sheet1'!$L$16"}</definedName>
    <definedName name="NFGJH" localSheetId="14" hidden="1">{"'Sheet1'!$L$16"}</definedName>
    <definedName name="NFGJH" hidden="1">{"'Sheet1'!$L$16"}</definedName>
    <definedName name="NFGMGF" localSheetId="12" hidden="1">{"'Sheet1'!$L$16"}</definedName>
    <definedName name="NFGMGF" localSheetId="11" hidden="1">{"'Sheet1'!$L$16"}</definedName>
    <definedName name="NFGMGF" localSheetId="13" hidden="1">{"'Sheet1'!$L$16"}</definedName>
    <definedName name="NFGMGF" localSheetId="16" hidden="1">{"'Sheet1'!$L$16"}</definedName>
    <definedName name="NFGMGF" localSheetId="21" hidden="1">{"'Sheet1'!$L$16"}</definedName>
    <definedName name="NFGMGF" localSheetId="18" hidden="1">{"'Sheet1'!$L$16"}</definedName>
    <definedName name="NFGMGF" localSheetId="19" hidden="1">{"'Sheet1'!$L$16"}</definedName>
    <definedName name="NFGMGF" localSheetId="20" hidden="1">{"'Sheet1'!$L$16"}</definedName>
    <definedName name="NFGMGF" localSheetId="22" hidden="1">{"'Sheet1'!$L$16"}</definedName>
    <definedName name="NFGMGF" localSheetId="24" hidden="1">{"'Sheet1'!$L$16"}</definedName>
    <definedName name="NFGMGF" localSheetId="28" hidden="1">{"'Sheet1'!$L$16"}</definedName>
    <definedName name="NFGMGF" localSheetId="14" hidden="1">{"'Sheet1'!$L$16"}</definedName>
    <definedName name="NFGMGF" hidden="1">{"'Sheet1'!$L$16"}</definedName>
    <definedName name="NFGNDBDF" localSheetId="12" hidden="1">{"'Sheet1'!$L$16"}</definedName>
    <definedName name="NFGNDBDF" localSheetId="11" hidden="1">{"'Sheet1'!$L$16"}</definedName>
    <definedName name="NFGNDBDF" localSheetId="13" hidden="1">{"'Sheet1'!$L$16"}</definedName>
    <definedName name="NFGNDBDF" localSheetId="16" hidden="1">{"'Sheet1'!$L$16"}</definedName>
    <definedName name="NFGNDBDF" localSheetId="21" hidden="1">{"'Sheet1'!$L$16"}</definedName>
    <definedName name="NFGNDBDF" localSheetId="18" hidden="1">{"'Sheet1'!$L$16"}</definedName>
    <definedName name="NFGNDBDF" localSheetId="19" hidden="1">{"'Sheet1'!$L$16"}</definedName>
    <definedName name="NFGNDBDF" localSheetId="20" hidden="1">{"'Sheet1'!$L$16"}</definedName>
    <definedName name="NFGNDBDF" localSheetId="22" hidden="1">{"'Sheet1'!$L$16"}</definedName>
    <definedName name="NFGNDBDF" localSheetId="24" hidden="1">{"'Sheet1'!$L$16"}</definedName>
    <definedName name="NFGNDBDF" localSheetId="28" hidden="1">{"'Sheet1'!$L$16"}</definedName>
    <definedName name="NFGNDBDF" localSheetId="14" hidden="1">{"'Sheet1'!$L$16"}</definedName>
    <definedName name="NFGNDBDF" hidden="1">{"'Sheet1'!$L$16"}</definedName>
    <definedName name="NFHJYFF" localSheetId="12" hidden="1">{"'Sheet1'!$L$16"}</definedName>
    <definedName name="NFHJYFF" localSheetId="11" hidden="1">{"'Sheet1'!$L$16"}</definedName>
    <definedName name="NFHJYFF" localSheetId="13" hidden="1">{"'Sheet1'!$L$16"}</definedName>
    <definedName name="NFHJYFF" localSheetId="16" hidden="1">{"'Sheet1'!$L$16"}</definedName>
    <definedName name="NFHJYFF" localSheetId="21" hidden="1">{"'Sheet1'!$L$16"}</definedName>
    <definedName name="NFHJYFF" localSheetId="18" hidden="1">{"'Sheet1'!$L$16"}</definedName>
    <definedName name="NFHJYFF" localSheetId="19" hidden="1">{"'Sheet1'!$L$16"}</definedName>
    <definedName name="NFHJYFF" localSheetId="20" hidden="1">{"'Sheet1'!$L$16"}</definedName>
    <definedName name="NFHJYFF" localSheetId="22" hidden="1">{"'Sheet1'!$L$16"}</definedName>
    <definedName name="NFHJYFF" localSheetId="24" hidden="1">{"'Sheet1'!$L$16"}</definedName>
    <definedName name="NFHJYFF" localSheetId="28" hidden="1">{"'Sheet1'!$L$16"}</definedName>
    <definedName name="NFHJYFF" localSheetId="14" hidden="1">{"'Sheet1'!$L$16"}</definedName>
    <definedName name="NFHJYFF" hidden="1">{"'Sheet1'!$L$16"}</definedName>
    <definedName name="NFNGFH" localSheetId="12" hidden="1">{"'Sheet1'!$L$16"}</definedName>
    <definedName name="NFNGFH" localSheetId="11" hidden="1">{"'Sheet1'!$L$16"}</definedName>
    <definedName name="NFNGFH" localSheetId="13" hidden="1">{"'Sheet1'!$L$16"}</definedName>
    <definedName name="NFNGFH" localSheetId="16" hidden="1">{"'Sheet1'!$L$16"}</definedName>
    <definedName name="NFNGFH" localSheetId="21" hidden="1">{"'Sheet1'!$L$16"}</definedName>
    <definedName name="NFNGFH" localSheetId="18" hidden="1">{"'Sheet1'!$L$16"}</definedName>
    <definedName name="NFNGFH" localSheetId="19" hidden="1">{"'Sheet1'!$L$16"}</definedName>
    <definedName name="NFNGFH" localSheetId="20" hidden="1">{"'Sheet1'!$L$16"}</definedName>
    <definedName name="NFNGFH" localSheetId="22" hidden="1">{"'Sheet1'!$L$16"}</definedName>
    <definedName name="NFNGFH" localSheetId="24" hidden="1">{"'Sheet1'!$L$16"}</definedName>
    <definedName name="NFNGFH" localSheetId="28" hidden="1">{"'Sheet1'!$L$16"}</definedName>
    <definedName name="NFNGFH" localSheetId="14" hidden="1">{"'Sheet1'!$L$16"}</definedName>
    <definedName name="NFNGFH" hidden="1">{"'Sheet1'!$L$16"}</definedName>
    <definedName name="NFYJD" localSheetId="12" hidden="1">{#N/A,#N/A,FALSE,"토공2"}</definedName>
    <definedName name="NFYJD" localSheetId="11" hidden="1">{#N/A,#N/A,FALSE,"토공2"}</definedName>
    <definedName name="NFYJD" localSheetId="13" hidden="1">{#N/A,#N/A,FALSE,"토공2"}</definedName>
    <definedName name="NFYJD" localSheetId="16" hidden="1">{#N/A,#N/A,FALSE,"토공2"}</definedName>
    <definedName name="NFYJD" localSheetId="21" hidden="1">{#N/A,#N/A,FALSE,"토공2"}</definedName>
    <definedName name="NFYJD" localSheetId="18" hidden="1">{#N/A,#N/A,FALSE,"토공2"}</definedName>
    <definedName name="NFYJD" localSheetId="19" hidden="1">{#N/A,#N/A,FALSE,"토공2"}</definedName>
    <definedName name="NFYJD" localSheetId="20" hidden="1">{#N/A,#N/A,FALSE,"토공2"}</definedName>
    <definedName name="NFYJD" localSheetId="22" hidden="1">{#N/A,#N/A,FALSE,"토공2"}</definedName>
    <definedName name="NFYJD" localSheetId="24" hidden="1">{#N/A,#N/A,FALSE,"토공2"}</definedName>
    <definedName name="NFYJD" localSheetId="28" hidden="1">{#N/A,#N/A,FALSE,"토공2"}</definedName>
    <definedName name="NFYJD" localSheetId="14" hidden="1">{#N/A,#N/A,FALSE,"토공2"}</definedName>
    <definedName name="NFYJD" hidden="1">{#N/A,#N/A,FALSE,"토공2"}</definedName>
    <definedName name="ng">#REF!</definedName>
    <definedName name="ngao2tPO">#REF!</definedName>
    <definedName name="ngay23" localSheetId="12" hidden="1">{"'Sheet1'!$L$16"}</definedName>
    <definedName name="ngay23" localSheetId="11" hidden="1">{"'Sheet1'!$L$16"}</definedName>
    <definedName name="ngay23" localSheetId="13" hidden="1">{"'Sheet1'!$L$16"}</definedName>
    <definedName name="ngay23" localSheetId="16" hidden="1">{"'Sheet1'!$L$16"}</definedName>
    <definedName name="ngay23" localSheetId="21" hidden="1">{"'Sheet1'!$L$16"}</definedName>
    <definedName name="ngay23" localSheetId="18" hidden="1">{"'Sheet1'!$L$16"}</definedName>
    <definedName name="ngay23" localSheetId="19" hidden="1">{"'Sheet1'!$L$16"}</definedName>
    <definedName name="ngay23" localSheetId="20" hidden="1">{"'Sheet1'!$L$16"}</definedName>
    <definedName name="ngay23" localSheetId="22" hidden="1">{"'Sheet1'!$L$16"}</definedName>
    <definedName name="ngay23" localSheetId="24" hidden="1">{"'Sheet1'!$L$16"}</definedName>
    <definedName name="ngay23" localSheetId="28" hidden="1">{"'Sheet1'!$L$16"}</definedName>
    <definedName name="ngay23" localSheetId="14" hidden="1">{"'Sheet1'!$L$16"}</definedName>
    <definedName name="ngay23" hidden="1">{"'Sheet1'!$L$16"}</definedName>
    <definedName name="NGE" localSheetId="12" hidden="1">{#N/A,#N/A,FALSE,"혼합골재"}</definedName>
    <definedName name="NGE" localSheetId="11" hidden="1">{#N/A,#N/A,FALSE,"혼합골재"}</definedName>
    <definedName name="NGE" localSheetId="13" hidden="1">{#N/A,#N/A,FALSE,"혼합골재"}</definedName>
    <definedName name="NGE" localSheetId="16" hidden="1">{#N/A,#N/A,FALSE,"혼합골재"}</definedName>
    <definedName name="NGE" localSheetId="21" hidden="1">{#N/A,#N/A,FALSE,"혼합골재"}</definedName>
    <definedName name="NGE" localSheetId="18" hidden="1">{#N/A,#N/A,FALSE,"혼합골재"}</definedName>
    <definedName name="NGE" localSheetId="19" hidden="1">{#N/A,#N/A,FALSE,"혼합골재"}</definedName>
    <definedName name="NGE" localSheetId="20" hidden="1">{#N/A,#N/A,FALSE,"혼합골재"}</definedName>
    <definedName name="NGE" localSheetId="22" hidden="1">{#N/A,#N/A,FALSE,"혼합골재"}</definedName>
    <definedName name="NGE" localSheetId="24" hidden="1">{#N/A,#N/A,FALSE,"혼합골재"}</definedName>
    <definedName name="NGE" localSheetId="28" hidden="1">{#N/A,#N/A,FALSE,"혼합골재"}</definedName>
    <definedName name="NGE" localSheetId="14" hidden="1">{#N/A,#N/A,FALSE,"혼합골재"}</definedName>
    <definedName name="NGE" hidden="1">{#N/A,#N/A,FALSE,"혼합골재"}</definedName>
    <definedName name="NGFDFNS" localSheetId="12" hidden="1">{#N/A,#N/A,FALSE,"부대1"}</definedName>
    <definedName name="NGFDFNS" localSheetId="11" hidden="1">{#N/A,#N/A,FALSE,"부대1"}</definedName>
    <definedName name="NGFDFNS" localSheetId="13" hidden="1">{#N/A,#N/A,FALSE,"부대1"}</definedName>
    <definedName name="NGFDFNS" localSheetId="16" hidden="1">{#N/A,#N/A,FALSE,"부대1"}</definedName>
    <definedName name="NGFDFNS" localSheetId="21" hidden="1">{#N/A,#N/A,FALSE,"부대1"}</definedName>
    <definedName name="NGFDFNS" localSheetId="18" hidden="1">{#N/A,#N/A,FALSE,"부대1"}</definedName>
    <definedName name="NGFDFNS" localSheetId="19" hidden="1">{#N/A,#N/A,FALSE,"부대1"}</definedName>
    <definedName name="NGFDFNS" localSheetId="20" hidden="1">{#N/A,#N/A,FALSE,"부대1"}</definedName>
    <definedName name="NGFDFNS" localSheetId="22" hidden="1">{#N/A,#N/A,FALSE,"부대1"}</definedName>
    <definedName name="NGFDFNS" localSheetId="24" hidden="1">{#N/A,#N/A,FALSE,"부대1"}</definedName>
    <definedName name="NGFDFNS" localSheetId="28" hidden="1">{#N/A,#N/A,FALSE,"부대1"}</definedName>
    <definedName name="NGFDFNS" localSheetId="14" hidden="1">{#N/A,#N/A,FALSE,"부대1"}</definedName>
    <definedName name="NGFDFNS" hidden="1">{#N/A,#N/A,FALSE,"부대1"}</definedName>
    <definedName name="ngfhg" hidden="1">#REF!</definedName>
    <definedName name="ngfmg" localSheetId="12" hidden="1">{#N/A,#N/A,FALSE,"Chi tiÆt"}</definedName>
    <definedName name="ngfmg" localSheetId="11" hidden="1">{#N/A,#N/A,FALSE,"Chi tiÆt"}</definedName>
    <definedName name="ngfmg" localSheetId="13" hidden="1">{#N/A,#N/A,FALSE,"Chi tiÆt"}</definedName>
    <definedName name="ngfmg" localSheetId="16" hidden="1">{#N/A,#N/A,FALSE,"Chi tiÆt"}</definedName>
    <definedName name="ngfmg" localSheetId="21" hidden="1">{#N/A,#N/A,FALSE,"Chi tiÆt"}</definedName>
    <definedName name="ngfmg" localSheetId="18" hidden="1">{#N/A,#N/A,FALSE,"Chi tiÆt"}</definedName>
    <definedName name="ngfmg" localSheetId="19" hidden="1">{#N/A,#N/A,FALSE,"Chi tiÆt"}</definedName>
    <definedName name="ngfmg" localSheetId="20" hidden="1">{#N/A,#N/A,FALSE,"Chi tiÆt"}</definedName>
    <definedName name="ngfmg" localSheetId="22" hidden="1">{#N/A,#N/A,FALSE,"Chi tiÆt"}</definedName>
    <definedName name="ngfmg" localSheetId="24" hidden="1">{#N/A,#N/A,FALSE,"Chi tiÆt"}</definedName>
    <definedName name="ngfmg" localSheetId="28" hidden="1">{#N/A,#N/A,FALSE,"Chi tiÆt"}</definedName>
    <definedName name="ngfmg" localSheetId="14" hidden="1">{#N/A,#N/A,FALSE,"Chi tiÆt"}</definedName>
    <definedName name="ngfmg" hidden="1">{#N/A,#N/A,FALSE,"Chi tiÆt"}</definedName>
    <definedName name="NGFN" localSheetId="12" hidden="1">{"'Sheet1'!$L$16"}</definedName>
    <definedName name="NGFN" localSheetId="11" hidden="1">{"'Sheet1'!$L$16"}</definedName>
    <definedName name="NGFN" localSheetId="13" hidden="1">{"'Sheet1'!$L$16"}</definedName>
    <definedName name="NGFN" localSheetId="16" hidden="1">{"'Sheet1'!$L$16"}</definedName>
    <definedName name="NGFN" localSheetId="21" hidden="1">{"'Sheet1'!$L$16"}</definedName>
    <definedName name="NGFN" localSheetId="18" hidden="1">{"'Sheet1'!$L$16"}</definedName>
    <definedName name="NGFN" localSheetId="19" hidden="1">{"'Sheet1'!$L$16"}</definedName>
    <definedName name="NGFN" localSheetId="20" hidden="1">{"'Sheet1'!$L$16"}</definedName>
    <definedName name="NGFN" localSheetId="22" hidden="1">{"'Sheet1'!$L$16"}</definedName>
    <definedName name="NGFN" localSheetId="24" hidden="1">{"'Sheet1'!$L$16"}</definedName>
    <definedName name="NGFN" localSheetId="28" hidden="1">{"'Sheet1'!$L$16"}</definedName>
    <definedName name="NGFN" localSheetId="14" hidden="1">{"'Sheet1'!$L$16"}</definedName>
    <definedName name="NGFN" hidden="1">{"'Sheet1'!$L$16"}</definedName>
    <definedName name="nghgh" localSheetId="12" hidden="1">{"'Sheet1'!$L$16"}</definedName>
    <definedName name="nghgh" localSheetId="11" hidden="1">{"'Sheet1'!$L$16"}</definedName>
    <definedName name="nghgh" localSheetId="13" hidden="1">{"'Sheet1'!$L$16"}</definedName>
    <definedName name="nghgh" localSheetId="16" hidden="1">{"'Sheet1'!$L$16"}</definedName>
    <definedName name="nghgh" localSheetId="21" hidden="1">{"'Sheet1'!$L$16"}</definedName>
    <definedName name="nghgh" localSheetId="18" hidden="1">{"'Sheet1'!$L$16"}</definedName>
    <definedName name="nghgh" localSheetId="19" hidden="1">{"'Sheet1'!$L$16"}</definedName>
    <definedName name="nghgh" localSheetId="20" hidden="1">{"'Sheet1'!$L$16"}</definedName>
    <definedName name="nghgh" localSheetId="22" hidden="1">{"'Sheet1'!$L$16"}</definedName>
    <definedName name="nghgh" localSheetId="24" hidden="1">{"'Sheet1'!$L$16"}</definedName>
    <definedName name="nghgh" localSheetId="28" hidden="1">{"'Sheet1'!$L$16"}</definedName>
    <definedName name="nghgh" localSheetId="14" hidden="1">{"'Sheet1'!$L$16"}</definedName>
    <definedName name="nghgh" hidden="1">{"'Sheet1'!$L$16"}</definedName>
    <definedName name="NGHIEMTHUCOTTHEP" localSheetId="12" hidden="1">{"'Sheet1'!$L$16"}</definedName>
    <definedName name="NGHIEMTHUCOTTHEP" localSheetId="11" hidden="1">{"'Sheet1'!$L$16"}</definedName>
    <definedName name="NGHIEMTHUCOTTHEP" localSheetId="13" hidden="1">{"'Sheet1'!$L$16"}</definedName>
    <definedName name="NGHIEMTHUCOTTHEP" localSheetId="16" hidden="1">{"'Sheet1'!$L$16"}</definedName>
    <definedName name="NGHIEMTHUCOTTHEP" localSheetId="21" hidden="1">{"'Sheet1'!$L$16"}</definedName>
    <definedName name="NGHIEMTHUCOTTHEP" localSheetId="18" hidden="1">{"'Sheet1'!$L$16"}</definedName>
    <definedName name="NGHIEMTHUCOTTHEP" localSheetId="19" hidden="1">{"'Sheet1'!$L$16"}</definedName>
    <definedName name="NGHIEMTHUCOTTHEP" localSheetId="20" hidden="1">{"'Sheet1'!$L$16"}</definedName>
    <definedName name="NGHIEMTHUCOTTHEP" localSheetId="22" hidden="1">{"'Sheet1'!$L$16"}</definedName>
    <definedName name="NGHIEMTHUCOTTHEP" localSheetId="24" hidden="1">{"'Sheet1'!$L$16"}</definedName>
    <definedName name="NGHIEMTHUCOTTHEP" localSheetId="28" hidden="1">{"'Sheet1'!$L$16"}</definedName>
    <definedName name="NGHIEMTHUCOTTHEP" localSheetId="14" hidden="1">{"'Sheet1'!$L$16"}</definedName>
    <definedName name="NGHIEMTHUCOTTHEP" hidden="1">{"'Sheet1'!$L$16"}</definedName>
    <definedName name="NGHU" hidden="1">#N/A</definedName>
    <definedName name="ngljlj" localSheetId="12" hidden="1">{"'Sheet1'!$L$16"}</definedName>
    <definedName name="ngljlj" localSheetId="11" hidden="1">{"'Sheet1'!$L$16"}</definedName>
    <definedName name="ngljlj" localSheetId="13" hidden="1">{"'Sheet1'!$L$16"}</definedName>
    <definedName name="ngljlj" localSheetId="16" hidden="1">{"'Sheet1'!$L$16"}</definedName>
    <definedName name="ngljlj" localSheetId="21" hidden="1">{"'Sheet1'!$L$16"}</definedName>
    <definedName name="ngljlj" localSheetId="18" hidden="1">{"'Sheet1'!$L$16"}</definedName>
    <definedName name="ngljlj" localSheetId="19" hidden="1">{"'Sheet1'!$L$16"}</definedName>
    <definedName name="ngljlj" localSheetId="20" hidden="1">{"'Sheet1'!$L$16"}</definedName>
    <definedName name="ngljlj" localSheetId="22" hidden="1">{"'Sheet1'!$L$16"}</definedName>
    <definedName name="ngljlj" localSheetId="24" hidden="1">{"'Sheet1'!$L$16"}</definedName>
    <definedName name="ngljlj" localSheetId="28" hidden="1">{"'Sheet1'!$L$16"}</definedName>
    <definedName name="ngljlj" localSheetId="14" hidden="1">{"'Sheet1'!$L$16"}</definedName>
    <definedName name="ngljlj" hidden="1">{"'Sheet1'!$L$16"}</definedName>
    <definedName name="ngothithanhthuy" localSheetId="12" hidden="1">{"'Sheet1'!$L$16"}</definedName>
    <definedName name="ngothithanhthuy" localSheetId="11" hidden="1">{"'Sheet1'!$L$16"}</definedName>
    <definedName name="ngothithanhthuy" localSheetId="13" hidden="1">{"'Sheet1'!$L$16"}</definedName>
    <definedName name="ngothithanhthuy" localSheetId="16" hidden="1">{"'Sheet1'!$L$16"}</definedName>
    <definedName name="ngothithanhthuy" localSheetId="21" hidden="1">{"'Sheet1'!$L$16"}</definedName>
    <definedName name="ngothithanhthuy" localSheetId="18" hidden="1">{"'Sheet1'!$L$16"}</definedName>
    <definedName name="ngothithanhthuy" localSheetId="19" hidden="1">{"'Sheet1'!$L$16"}</definedName>
    <definedName name="ngothithanhthuy" localSheetId="20" hidden="1">{"'Sheet1'!$L$16"}</definedName>
    <definedName name="ngothithanhthuy" localSheetId="22" hidden="1">{"'Sheet1'!$L$16"}</definedName>
    <definedName name="ngothithanhthuy" localSheetId="24" hidden="1">{"'Sheet1'!$L$16"}</definedName>
    <definedName name="ngothithanhthuy" localSheetId="28" hidden="1">{"'Sheet1'!$L$16"}</definedName>
    <definedName name="ngothithanhthuy" localSheetId="14" hidden="1">{"'Sheet1'!$L$16"}</definedName>
    <definedName name="ngothithanhthuy" hidden="1">{"'Sheet1'!$L$16"}</definedName>
    <definedName name="ngu" localSheetId="12" hidden="1">{"'Sheet1'!$L$16"}</definedName>
    <definedName name="ngu" localSheetId="11" hidden="1">{"'Sheet1'!$L$16"}</definedName>
    <definedName name="ngu" localSheetId="13" hidden="1">{"'Sheet1'!$L$16"}</definedName>
    <definedName name="ngu" localSheetId="16" hidden="1">{"'Sheet1'!$L$16"}</definedName>
    <definedName name="ngu" localSheetId="21" hidden="1">{"'Sheet1'!$L$16"}</definedName>
    <definedName name="ngu" localSheetId="18" hidden="1">{"'Sheet1'!$L$16"}</definedName>
    <definedName name="ngu" localSheetId="19" hidden="1">{"'Sheet1'!$L$16"}</definedName>
    <definedName name="ngu" localSheetId="20" hidden="1">{"'Sheet1'!$L$16"}</definedName>
    <definedName name="ngu" localSheetId="22" hidden="1">{"'Sheet1'!$L$16"}</definedName>
    <definedName name="ngu" localSheetId="24" hidden="1">{"'Sheet1'!$L$16"}</definedName>
    <definedName name="ngu" localSheetId="28" hidden="1">{"'Sheet1'!$L$16"}</definedName>
    <definedName name="ngu" localSheetId="14" hidden="1">{"'Sheet1'!$L$16"}</definedName>
    <definedName name="ngu" hidden="1">{"'Sheet1'!$L$16"}</definedName>
    <definedName name="nguongoc" localSheetId="12" hidden="1">{"'Sheet1'!$L$16"}</definedName>
    <definedName name="nguongoc" localSheetId="11" hidden="1">{"'Sheet1'!$L$16"}</definedName>
    <definedName name="nguongoc" localSheetId="13" hidden="1">{"'Sheet1'!$L$16"}</definedName>
    <definedName name="nguongoc" localSheetId="16" hidden="1">{"'Sheet1'!$L$16"}</definedName>
    <definedName name="nguongoc" localSheetId="21" hidden="1">{"'Sheet1'!$L$16"}</definedName>
    <definedName name="nguongoc" localSheetId="18" hidden="1">{"'Sheet1'!$L$16"}</definedName>
    <definedName name="nguongoc" localSheetId="19" hidden="1">{"'Sheet1'!$L$16"}</definedName>
    <definedName name="nguongoc" localSheetId="20" hidden="1">{"'Sheet1'!$L$16"}</definedName>
    <definedName name="nguongoc" localSheetId="22" hidden="1">{"'Sheet1'!$L$16"}</definedName>
    <definedName name="nguongoc" localSheetId="24" hidden="1">{"'Sheet1'!$L$16"}</definedName>
    <definedName name="nguongoc" localSheetId="28" hidden="1">{"'Sheet1'!$L$16"}</definedName>
    <definedName name="nguongoc" localSheetId="14" hidden="1">{"'Sheet1'!$L$16"}</definedName>
    <definedName name="nguongoc" hidden="1">{"'Sheet1'!$L$16"}</definedName>
    <definedName name="nguot">#REF!</definedName>
    <definedName name="NguyenDiep" localSheetId="12" hidden="1">{"'Sheet1'!$L$16"}</definedName>
    <definedName name="NguyenDiep" localSheetId="11" hidden="1">{"'Sheet1'!$L$16"}</definedName>
    <definedName name="NguyenDiep" localSheetId="13" hidden="1">{"'Sheet1'!$L$16"}</definedName>
    <definedName name="NguyenDiep" localSheetId="16" hidden="1">{"'Sheet1'!$L$16"}</definedName>
    <definedName name="NguyenDiep" localSheetId="21" hidden="1">{"'Sheet1'!$L$16"}</definedName>
    <definedName name="NguyenDiep" localSheetId="18" hidden="1">{"'Sheet1'!$L$16"}</definedName>
    <definedName name="NguyenDiep" localSheetId="19" hidden="1">{"'Sheet1'!$L$16"}</definedName>
    <definedName name="NguyenDiep" localSheetId="20" hidden="1">{"'Sheet1'!$L$16"}</definedName>
    <definedName name="NguyenDiep" localSheetId="22" hidden="1">{"'Sheet1'!$L$16"}</definedName>
    <definedName name="NguyenDiep" localSheetId="24" hidden="1">{"'Sheet1'!$L$16"}</definedName>
    <definedName name="NguyenDiep" localSheetId="28" hidden="1">{"'Sheet1'!$L$16"}</definedName>
    <definedName name="NguyenDiep" localSheetId="14" hidden="1">{"'Sheet1'!$L$16"}</definedName>
    <definedName name="NguyenDiep" hidden="1">{"'Sheet1'!$L$16"}</definedName>
    <definedName name="nguyenlong" localSheetId="12" hidden="1">{"'Sheet1'!$L$16"}</definedName>
    <definedName name="nguyenlong" localSheetId="11" hidden="1">{"'Sheet1'!$L$16"}</definedName>
    <definedName name="nguyenlong" localSheetId="13" hidden="1">{"'Sheet1'!$L$16"}</definedName>
    <definedName name="nguyenlong" localSheetId="16" hidden="1">{"'Sheet1'!$L$16"}</definedName>
    <definedName name="nguyenlong" localSheetId="21" hidden="1">{"'Sheet1'!$L$16"}</definedName>
    <definedName name="nguyenlong" localSheetId="18" hidden="1">{"'Sheet1'!$L$16"}</definedName>
    <definedName name="nguyenlong" localSheetId="19" hidden="1">{"'Sheet1'!$L$16"}</definedName>
    <definedName name="nguyenlong" localSheetId="20" hidden="1">{"'Sheet1'!$L$16"}</definedName>
    <definedName name="nguyenlong" localSheetId="22" hidden="1">{"'Sheet1'!$L$16"}</definedName>
    <definedName name="nguyenlong" localSheetId="24" hidden="1">{"'Sheet1'!$L$16"}</definedName>
    <definedName name="nguyenlong" localSheetId="28" hidden="1">{"'Sheet1'!$L$16"}</definedName>
    <definedName name="nguyenlong" localSheetId="14" hidden="1">{"'Sheet1'!$L$16"}</definedName>
    <definedName name="nguyenlong" hidden="1">{"'Sheet1'!$L$16"}</definedName>
    <definedName name="nguyennha" localSheetId="12" hidden="1">{"'Sheet1'!$L$16"}</definedName>
    <definedName name="nguyennha" localSheetId="11" hidden="1">{"'Sheet1'!$L$16"}</definedName>
    <definedName name="nguyennha" localSheetId="13" hidden="1">{"'Sheet1'!$L$16"}</definedName>
    <definedName name="nguyennha" localSheetId="16" hidden="1">{"'Sheet1'!$L$16"}</definedName>
    <definedName name="nguyennha" localSheetId="21" hidden="1">{"'Sheet1'!$L$16"}</definedName>
    <definedName name="nguyennha" localSheetId="18" hidden="1">{"'Sheet1'!$L$16"}</definedName>
    <definedName name="nguyennha" localSheetId="19" hidden="1">{"'Sheet1'!$L$16"}</definedName>
    <definedName name="nguyennha" localSheetId="20" hidden="1">{"'Sheet1'!$L$16"}</definedName>
    <definedName name="nguyennha" localSheetId="22" hidden="1">{"'Sheet1'!$L$16"}</definedName>
    <definedName name="nguyennha" localSheetId="24" hidden="1">{"'Sheet1'!$L$16"}</definedName>
    <definedName name="nguyennha" localSheetId="28" hidden="1">{"'Sheet1'!$L$16"}</definedName>
    <definedName name="nguyennha" localSheetId="14" hidden="1">{"'Sheet1'!$L$16"}</definedName>
    <definedName name="nguyennha" hidden="1">{"'Sheet1'!$L$16"}</definedName>
    <definedName name="nguyet" localSheetId="12" hidden="1">{"'Sheet1'!$L$16"}</definedName>
    <definedName name="nguyet" localSheetId="11" hidden="1">{"'Sheet1'!$L$16"}</definedName>
    <definedName name="nguyet" localSheetId="13" hidden="1">{"'Sheet1'!$L$16"}</definedName>
    <definedName name="nguyet" localSheetId="16" hidden="1">{"'Sheet1'!$L$16"}</definedName>
    <definedName name="nguyet" localSheetId="21" hidden="1">{"'Sheet1'!$L$16"}</definedName>
    <definedName name="nguyet" localSheetId="18" hidden="1">{"'Sheet1'!$L$16"}</definedName>
    <definedName name="nguyet" localSheetId="19" hidden="1">{"'Sheet1'!$L$16"}</definedName>
    <definedName name="nguyet" localSheetId="20" hidden="1">{"'Sheet1'!$L$16"}</definedName>
    <definedName name="nguyet" localSheetId="22" hidden="1">{"'Sheet1'!$L$16"}</definedName>
    <definedName name="nguyet" localSheetId="24" hidden="1">{"'Sheet1'!$L$16"}</definedName>
    <definedName name="nguyet" localSheetId="28" hidden="1">{"'Sheet1'!$L$16"}</definedName>
    <definedName name="nguyet" localSheetId="14" hidden="1">{"'Sheet1'!$L$16"}</definedName>
    <definedName name="nguyet" hidden="1">{"'Sheet1'!$L$16"}</definedName>
    <definedName name="NH">#REF!</definedName>
    <definedName name="nha" localSheetId="12" hidden="1">{#N/A,#N/A,FALSE,"Chi tiÆt"}</definedName>
    <definedName name="nha" localSheetId="11" hidden="1">{#N/A,#N/A,FALSE,"Chi tiÆt"}</definedName>
    <definedName name="nha" localSheetId="13" hidden="1">{#N/A,#N/A,FALSE,"Chi tiÆt"}</definedName>
    <definedName name="nha" localSheetId="16" hidden="1">{#N/A,#N/A,FALSE,"Chi tiÆt"}</definedName>
    <definedName name="nha" localSheetId="21" hidden="1">{#N/A,#N/A,FALSE,"Chi tiÆt"}</definedName>
    <definedName name="nha" localSheetId="18" hidden="1">{#N/A,#N/A,FALSE,"Chi tiÆt"}</definedName>
    <definedName name="nha" localSheetId="19" hidden="1">{#N/A,#N/A,FALSE,"Chi tiÆt"}</definedName>
    <definedName name="nha" localSheetId="20" hidden="1">{#N/A,#N/A,FALSE,"Chi tiÆt"}</definedName>
    <definedName name="nha" localSheetId="22" hidden="1">{#N/A,#N/A,FALSE,"Chi tiÆt"}</definedName>
    <definedName name="nha" localSheetId="24" hidden="1">{#N/A,#N/A,FALSE,"Chi tiÆt"}</definedName>
    <definedName name="nha" localSheetId="28" hidden="1">{#N/A,#N/A,FALSE,"Chi tiÆt"}</definedName>
    <definedName name="nha" localSheetId="14" hidden="1">{#N/A,#N/A,FALSE,"Chi tiÆt"}</definedName>
    <definedName name="nha" hidden="1">{#N/A,#N/A,FALSE,"Chi tiÆt"}</definedName>
    <definedName name="NHAÂN_COÂNG">#N/A</definedName>
    <definedName name="NHAÂN_COÂNG_3">#NAME?</definedName>
    <definedName name="NHAÂN_COÂNG_7">#NAME?</definedName>
    <definedName name="NHAKHOKCT">#N/A</definedName>
    <definedName name="nham" localSheetId="12" hidden="1">{0,#VALUE!,0,0;0,#VALUE!,0,#VALUE!;0,0,0,0;#NULL!,0,0,0;0,0,TRUE,0;0,#N/A,FALSE,0;0,#N/A,FALSE,0}</definedName>
    <definedName name="nham" localSheetId="11" hidden="1">{0,#VALUE!,0,0;0,#VALUE!,0,#VALUE!;0,0,0,0;#NULL!,0,0,0;0,0,TRUE,0;0,#N/A,FALSE,0;0,#N/A,FALSE,0}</definedName>
    <definedName name="nham" localSheetId="13" hidden="1">{0,#VALUE!,0,0;0,#VALUE!,0,#VALUE!;0,0,0,0;#NULL!,0,0,0;0,0,TRUE,0;0,#N/A,FALSE,0;0,#N/A,FALSE,0}</definedName>
    <definedName name="nham" localSheetId="16" hidden="1">{0,#VALUE!,0,0;0,#VALUE!,0,#VALUE!;0,0,0,0;#NULL!,0,0,0;0,0,TRUE,0;0,#N/A,FALSE,0;0,#N/A,FALSE,0}</definedName>
    <definedName name="nham" localSheetId="21" hidden="1">{0,#VALUE!,0,0;0,#VALUE!,0,#VALUE!;0,0,0,0;#NULL!,0,0,0;0,0,TRUE,0;0,#N/A,FALSE,0;0,#N/A,FALSE,0}</definedName>
    <definedName name="nham" localSheetId="18" hidden="1">{0,#VALUE!,0,0;0,#VALUE!,0,#VALUE!;0,0,0,0;#NULL!,0,0,0;0,0,TRUE,0;0,#N/A,FALSE,0;0,#N/A,FALSE,0}</definedName>
    <definedName name="nham" localSheetId="19" hidden="1">{0,#VALUE!,0,0;0,#VALUE!,0,#VALUE!;0,0,0,0;#NULL!,0,0,0;0,0,TRUE,0;0,#N/A,FALSE,0;0,#N/A,FALSE,0}</definedName>
    <definedName name="nham" localSheetId="20" hidden="1">{0,#VALUE!,0,0;0,#VALUE!,0,#VALUE!;0,0,0,0;#NULL!,0,0,0;0,0,TRUE,0;0,#N/A,FALSE,0;0,#N/A,FALSE,0}</definedName>
    <definedName name="nham" localSheetId="22" hidden="1">{0,#VALUE!,0,0;0,#VALUE!,0,#VALUE!;0,0,0,0;#NULL!,0,0,0;0,0,TRUE,0;0,#N/A,FALSE,0;0,#N/A,FALSE,0}</definedName>
    <definedName name="nham" localSheetId="24" hidden="1">{0,#VALUE!,0,0;0,#VALUE!,0,#VALUE!;0,0,0,0;#NULL!,0,0,0;0,0,TRUE,0;0,#N/A,FALSE,0;0,#N/A,FALSE,0}</definedName>
    <definedName name="nham" localSheetId="28" hidden="1">{0,#VALUE!,0,0;0,#VALUE!,0,#VALUE!;0,0,0,0;#NULL!,0,0,0;0,0,TRUE,0;0,#N/A,FALSE,0;0,#N/A,FALSE,0}</definedName>
    <definedName name="nham" localSheetId="14" hidden="1">{0,#VALUE!,0,0;0,#VALUE!,0,#VALUE!;0,0,0,0;#NULL!,0,0,0;0,0,TRUE,0;0,#N/A,FALSE,0;0,#N/A,FALSE,0}</definedName>
    <definedName name="nham" hidden="1">{0,#VALUE!,0,0;0,#VALUE!,0,#VALUE!;0,0,0,0;#NULL!,0,0,0;0,0,TRUE,0;0,#N/A,FALSE,0;0,#N/A,FALSE,0}</definedName>
    <definedName name="NHANH2_CG4" localSheetId="12" hidden="1">{"'Sheet1'!$L$16"}</definedName>
    <definedName name="NHANH2_CG4" localSheetId="11" hidden="1">{"'Sheet1'!$L$16"}</definedName>
    <definedName name="NHANH2_CG4" localSheetId="13" hidden="1">{"'Sheet1'!$L$16"}</definedName>
    <definedName name="NHANH2_CG4" localSheetId="16" hidden="1">{"'Sheet1'!$L$16"}</definedName>
    <definedName name="NHANH2_CG4" localSheetId="21" hidden="1">{"'Sheet1'!$L$16"}</definedName>
    <definedName name="NHANH2_CG4" localSheetId="18" hidden="1">{"'Sheet1'!$L$16"}</definedName>
    <definedName name="NHANH2_CG4" localSheetId="19" hidden="1">{"'Sheet1'!$L$16"}</definedName>
    <definedName name="NHANH2_CG4" localSheetId="20" hidden="1">{"'Sheet1'!$L$16"}</definedName>
    <definedName name="NHANH2_CG4" localSheetId="22" hidden="1">{"'Sheet1'!$L$16"}</definedName>
    <definedName name="NHANH2_CG4" localSheetId="24" hidden="1">{"'Sheet1'!$L$16"}</definedName>
    <definedName name="NHANH2_CG4" localSheetId="28" hidden="1">{"'Sheet1'!$L$16"}</definedName>
    <definedName name="NHANH2_CG4" localSheetId="14" hidden="1">{"'Sheet1'!$L$16"}</definedName>
    <definedName name="NHANH2_CG4" hidden="1">{"'Sheet1'!$L$16"}</definedName>
    <definedName name="nhanuoc" localSheetId="12" hidden="1">{"'Sheet1'!$L$16"}</definedName>
    <definedName name="nhanuoc" localSheetId="11" hidden="1">{"'Sheet1'!$L$16"}</definedName>
    <definedName name="nhanuoc" localSheetId="13" hidden="1">{"'Sheet1'!$L$16"}</definedName>
    <definedName name="nhanuoc" localSheetId="16" hidden="1">{"'Sheet1'!$L$16"}</definedName>
    <definedName name="nhanuoc" localSheetId="21" hidden="1">{"'Sheet1'!$L$16"}</definedName>
    <definedName name="nhanuoc" localSheetId="18" hidden="1">{"'Sheet1'!$L$16"}</definedName>
    <definedName name="nhanuoc" localSheetId="19" hidden="1">{"'Sheet1'!$L$16"}</definedName>
    <definedName name="nhanuoc" localSheetId="20" hidden="1">{"'Sheet1'!$L$16"}</definedName>
    <definedName name="nhanuoc" localSheetId="22" hidden="1">{"'Sheet1'!$L$16"}</definedName>
    <definedName name="nhanuoc" localSheetId="24" hidden="1">{"'Sheet1'!$L$16"}</definedName>
    <definedName name="nhanuoc" localSheetId="28" hidden="1">{"'Sheet1'!$L$16"}</definedName>
    <definedName name="nhanuoc" localSheetId="14" hidden="1">{"'Sheet1'!$L$16"}</definedName>
    <definedName name="nhanuoc" hidden="1">{"'Sheet1'!$L$16"}</definedName>
    <definedName name="NHAP5P" localSheetId="12" hidden="1">{"'Sheet1'!$L$16"}</definedName>
    <definedName name="NHAP5P" localSheetId="11" hidden="1">{"'Sheet1'!$L$16"}</definedName>
    <definedName name="NHAP5P" localSheetId="13" hidden="1">{"'Sheet1'!$L$16"}</definedName>
    <definedName name="NHAP5P" localSheetId="16" hidden="1">{"'Sheet1'!$L$16"}</definedName>
    <definedName name="NHAP5P" localSheetId="21" hidden="1">{"'Sheet1'!$L$16"}</definedName>
    <definedName name="NHAP5P" localSheetId="18" hidden="1">{"'Sheet1'!$L$16"}</definedName>
    <definedName name="NHAP5P" localSheetId="19" hidden="1">{"'Sheet1'!$L$16"}</definedName>
    <definedName name="NHAP5P" localSheetId="20" hidden="1">{"'Sheet1'!$L$16"}</definedName>
    <definedName name="NHAP5P" localSheetId="22" hidden="1">{"'Sheet1'!$L$16"}</definedName>
    <definedName name="NHAP5P" localSheetId="24" hidden="1">{"'Sheet1'!$L$16"}</definedName>
    <definedName name="NHAP5P" localSheetId="28" hidden="1">{"'Sheet1'!$L$16"}</definedName>
    <definedName name="NHAP5P" localSheetId="14" hidden="1">{"'Sheet1'!$L$16"}</definedName>
    <definedName name="NHAP5P" hidden="1">{"'Sheet1'!$L$16"}</definedName>
    <definedName name="nharac" localSheetId="12" hidden="1">{#N/A,#N/A,FALSE,"Chi tiÆt"}</definedName>
    <definedName name="nharac" localSheetId="11" hidden="1">{#N/A,#N/A,FALSE,"Chi tiÆt"}</definedName>
    <definedName name="nharac" localSheetId="13" hidden="1">{#N/A,#N/A,FALSE,"Chi tiÆt"}</definedName>
    <definedName name="nharac" localSheetId="16" hidden="1">{#N/A,#N/A,FALSE,"Chi tiÆt"}</definedName>
    <definedName name="nharac" localSheetId="21" hidden="1">{#N/A,#N/A,FALSE,"Chi tiÆt"}</definedName>
    <definedName name="nharac" localSheetId="18" hidden="1">{#N/A,#N/A,FALSE,"Chi tiÆt"}</definedName>
    <definedName name="nharac" localSheetId="19" hidden="1">{#N/A,#N/A,FALSE,"Chi tiÆt"}</definedName>
    <definedName name="nharac" localSheetId="20" hidden="1">{#N/A,#N/A,FALSE,"Chi tiÆt"}</definedName>
    <definedName name="nharac" localSheetId="22" hidden="1">{#N/A,#N/A,FALSE,"Chi tiÆt"}</definedName>
    <definedName name="nharac" localSheetId="24" hidden="1">{#N/A,#N/A,FALSE,"Chi tiÆt"}</definedName>
    <definedName name="nharac" localSheetId="28" hidden="1">{#N/A,#N/A,FALSE,"Chi tiÆt"}</definedName>
    <definedName name="nharac" localSheetId="14" hidden="1">{#N/A,#N/A,FALSE,"Chi tiÆt"}</definedName>
    <definedName name="nharac" hidden="1">{#N/A,#N/A,FALSE,"Chi tiÆt"}</definedName>
    <definedName name="NHAVESINH" localSheetId="12" hidden="1">{"'Sheet1'!$L$16"}</definedName>
    <definedName name="NHAVESINH" localSheetId="11" hidden="1">{"'Sheet1'!$L$16"}</definedName>
    <definedName name="NHAVESINH" localSheetId="13" hidden="1">{"'Sheet1'!$L$16"}</definedName>
    <definedName name="NHAVESINH" localSheetId="16" hidden="1">{"'Sheet1'!$L$16"}</definedName>
    <definedName name="NHAVESINH" localSheetId="21" hidden="1">{"'Sheet1'!$L$16"}</definedName>
    <definedName name="NHAVESINH" localSheetId="18" hidden="1">{"'Sheet1'!$L$16"}</definedName>
    <definedName name="NHAVESINH" localSheetId="19" hidden="1">{"'Sheet1'!$L$16"}</definedName>
    <definedName name="NHAVESINH" localSheetId="20" hidden="1">{"'Sheet1'!$L$16"}</definedName>
    <definedName name="NHAVESINH" localSheetId="22" hidden="1">{"'Sheet1'!$L$16"}</definedName>
    <definedName name="NHAVESINH" localSheetId="24" hidden="1">{"'Sheet1'!$L$16"}</definedName>
    <definedName name="NHAVESINH" localSheetId="28" hidden="1">{"'Sheet1'!$L$16"}</definedName>
    <definedName name="NHAVESINH" localSheetId="14" hidden="1">{"'Sheet1'!$L$16"}</definedName>
    <definedName name="NHAVESINH" hidden="1">{"'Sheet1'!$L$16"}</definedName>
    <definedName name="nhb" localSheetId="12" hidden="1">{#N/A,#N/A,FALSE,"Chi tiÆt"}</definedName>
    <definedName name="nhb" localSheetId="11" hidden="1">{#N/A,#N/A,FALSE,"Chi tiÆt"}</definedName>
    <definedName name="nhb" localSheetId="13" hidden="1">{#N/A,#N/A,FALSE,"Chi tiÆt"}</definedName>
    <definedName name="nhb" localSheetId="16" hidden="1">{#N/A,#N/A,FALSE,"Chi tiÆt"}</definedName>
    <definedName name="nhb" localSheetId="21" hidden="1">{#N/A,#N/A,FALSE,"Chi tiÆt"}</definedName>
    <definedName name="nhb" localSheetId="18" hidden="1">{#N/A,#N/A,FALSE,"Chi tiÆt"}</definedName>
    <definedName name="nhb" localSheetId="19" hidden="1">{#N/A,#N/A,FALSE,"Chi tiÆt"}</definedName>
    <definedName name="nhb" localSheetId="20" hidden="1">{#N/A,#N/A,FALSE,"Chi tiÆt"}</definedName>
    <definedName name="nhb" localSheetId="22" hidden="1">{#N/A,#N/A,FALSE,"Chi tiÆt"}</definedName>
    <definedName name="nhb" localSheetId="24" hidden="1">{#N/A,#N/A,FALSE,"Chi tiÆt"}</definedName>
    <definedName name="nhb" localSheetId="28" hidden="1">{#N/A,#N/A,FALSE,"Chi tiÆt"}</definedName>
    <definedName name="nhb" localSheetId="14" hidden="1">{#N/A,#N/A,FALSE,"Chi tiÆt"}</definedName>
    <definedName name="nhb" hidden="1">{#N/A,#N/A,FALSE,"Chi tiÆt"}</definedName>
    <definedName name="Nhiem" localSheetId="12" hidden="1">{"'Sheet1'!$L$16"}</definedName>
    <definedName name="Nhiem" localSheetId="11" hidden="1">{"'Sheet1'!$L$16"}</definedName>
    <definedName name="Nhiem" localSheetId="13" hidden="1">{"'Sheet1'!$L$16"}</definedName>
    <definedName name="Nhiem" localSheetId="16" hidden="1">{"'Sheet1'!$L$16"}</definedName>
    <definedName name="Nhiem" localSheetId="21" hidden="1">{"'Sheet1'!$L$16"}</definedName>
    <definedName name="Nhiem" localSheetId="18" hidden="1">{"'Sheet1'!$L$16"}</definedName>
    <definedName name="Nhiem" localSheetId="19" hidden="1">{"'Sheet1'!$L$16"}</definedName>
    <definedName name="Nhiem" localSheetId="20" hidden="1">{"'Sheet1'!$L$16"}</definedName>
    <definedName name="Nhiem" localSheetId="22" hidden="1">{"'Sheet1'!$L$16"}</definedName>
    <definedName name="Nhiem" localSheetId="24" hidden="1">{"'Sheet1'!$L$16"}</definedName>
    <definedName name="Nhiem" localSheetId="28" hidden="1">{"'Sheet1'!$L$16"}</definedName>
    <definedName name="Nhiem" localSheetId="14" hidden="1">{"'Sheet1'!$L$16"}</definedName>
    <definedName name="Nhiem" hidden="1">{"'Sheet1'!$L$16"}</definedName>
    <definedName name="nhjf" hidden="1">#REF!</definedName>
    <definedName name="nhjhy" hidden="1">#REF!</definedName>
    <definedName name="nhjyeru" localSheetId="12" hidden="1">{"'Sheet1'!$L$16"}</definedName>
    <definedName name="nhjyeru" localSheetId="11" hidden="1">{"'Sheet1'!$L$16"}</definedName>
    <definedName name="nhjyeru" localSheetId="13" hidden="1">{"'Sheet1'!$L$16"}</definedName>
    <definedName name="nhjyeru" localSheetId="16" hidden="1">{"'Sheet1'!$L$16"}</definedName>
    <definedName name="nhjyeru" localSheetId="21" hidden="1">{"'Sheet1'!$L$16"}</definedName>
    <definedName name="nhjyeru" localSheetId="18" hidden="1">{"'Sheet1'!$L$16"}</definedName>
    <definedName name="nhjyeru" localSheetId="19" hidden="1">{"'Sheet1'!$L$16"}</definedName>
    <definedName name="nhjyeru" localSheetId="20" hidden="1">{"'Sheet1'!$L$16"}</definedName>
    <definedName name="nhjyeru" localSheetId="22" hidden="1">{"'Sheet1'!$L$16"}</definedName>
    <definedName name="nhjyeru" localSheetId="24" hidden="1">{"'Sheet1'!$L$16"}</definedName>
    <definedName name="nhjyeru" localSheetId="28" hidden="1">{"'Sheet1'!$L$16"}</definedName>
    <definedName name="nhjyeru" localSheetId="14" hidden="1">{"'Sheet1'!$L$16"}</definedName>
    <definedName name="nhjyeru" hidden="1">{"'Sheet1'!$L$16"}</definedName>
    <definedName name="nhkj" localSheetId="12" hidden="1">{"'Sheet1'!$L$16"}</definedName>
    <definedName name="nhkj" localSheetId="11" hidden="1">{"'Sheet1'!$L$16"}</definedName>
    <definedName name="nhkj" localSheetId="13" hidden="1">{"'Sheet1'!$L$16"}</definedName>
    <definedName name="nhkj" localSheetId="16" hidden="1">{"'Sheet1'!$L$16"}</definedName>
    <definedName name="nhkj" localSheetId="21" hidden="1">{"'Sheet1'!$L$16"}</definedName>
    <definedName name="nhkj" localSheetId="18" hidden="1">{"'Sheet1'!$L$16"}</definedName>
    <definedName name="nhkj" localSheetId="19" hidden="1">{"'Sheet1'!$L$16"}</definedName>
    <definedName name="nhkj" localSheetId="20" hidden="1">{"'Sheet1'!$L$16"}</definedName>
    <definedName name="nhkj" localSheetId="22" hidden="1">{"'Sheet1'!$L$16"}</definedName>
    <definedName name="nhkj" localSheetId="24" hidden="1">{"'Sheet1'!$L$16"}</definedName>
    <definedName name="nhkj" localSheetId="28" hidden="1">{"'Sheet1'!$L$16"}</definedName>
    <definedName name="nhkj" localSheetId="14" hidden="1">{"'Sheet1'!$L$16"}</definedName>
    <definedName name="nhkj" hidden="1">{"'Sheet1'!$L$16"}</definedName>
    <definedName name="nhmnmbn" localSheetId="12" hidden="1">{"'Sheet1'!$L$16"}</definedName>
    <definedName name="nhmnmbn" localSheetId="11" hidden="1">{"'Sheet1'!$L$16"}</definedName>
    <definedName name="nhmnmbn" localSheetId="13" hidden="1">{"'Sheet1'!$L$16"}</definedName>
    <definedName name="nhmnmbn" localSheetId="16" hidden="1">{"'Sheet1'!$L$16"}</definedName>
    <definedName name="nhmnmbn" localSheetId="21" hidden="1">{"'Sheet1'!$L$16"}</definedName>
    <definedName name="nhmnmbn" localSheetId="18" hidden="1">{"'Sheet1'!$L$16"}</definedName>
    <definedName name="nhmnmbn" localSheetId="19" hidden="1">{"'Sheet1'!$L$16"}</definedName>
    <definedName name="nhmnmbn" localSheetId="20" hidden="1">{"'Sheet1'!$L$16"}</definedName>
    <definedName name="nhmnmbn" localSheetId="22" hidden="1">{"'Sheet1'!$L$16"}</definedName>
    <definedName name="nhmnmbn" localSheetId="24" hidden="1">{"'Sheet1'!$L$16"}</definedName>
    <definedName name="nhmnmbn" localSheetId="28" hidden="1">{"'Sheet1'!$L$16"}</definedName>
    <definedName name="nhmnmbn" localSheetId="14" hidden="1">{"'Sheet1'!$L$16"}</definedName>
    <definedName name="nhmnmbn" hidden="1">{"'Sheet1'!$L$16"}</definedName>
    <definedName name="nhn">#REF!</definedName>
    <definedName name="nhndgndg" hidden="1">#REF!</definedName>
    <definedName name="nhnnc">#REF!</definedName>
    <definedName name="nhnvl">#REF!</definedName>
    <definedName name="nhom">#REF!</definedName>
    <definedName name="nhomHang">#REF!</definedName>
    <definedName name="NHot">#REF!</definedName>
    <definedName name="nhu" localSheetId="12" hidden="1">{"'Sheet1'!$L$16"}</definedName>
    <definedName name="nhu" localSheetId="11" hidden="1">{"'Sheet1'!$L$16"}</definedName>
    <definedName name="nhu" localSheetId="13" hidden="1">{"'Sheet1'!$L$16"}</definedName>
    <definedName name="nhu" localSheetId="16" hidden="1">{"'Sheet1'!$L$16"}</definedName>
    <definedName name="nhu" localSheetId="21" hidden="1">{"'Sheet1'!$L$16"}</definedName>
    <definedName name="nhu" localSheetId="18" hidden="1">{"'Sheet1'!$L$16"}</definedName>
    <definedName name="nhu" localSheetId="19" hidden="1">{"'Sheet1'!$L$16"}</definedName>
    <definedName name="nhu" localSheetId="20" hidden="1">{"'Sheet1'!$L$16"}</definedName>
    <definedName name="nhu" localSheetId="22" hidden="1">{"'Sheet1'!$L$16"}</definedName>
    <definedName name="nhu" localSheetId="24" hidden="1">{"'Sheet1'!$L$16"}</definedName>
    <definedName name="nhu" localSheetId="28" hidden="1">{"'Sheet1'!$L$16"}</definedName>
    <definedName name="nhu" localSheetId="14" hidden="1">{"'Sheet1'!$L$16"}</definedName>
    <definedName name="nhu" hidden="1">{"'Sheet1'!$L$16"}</definedName>
    <definedName name="nhug" localSheetId="12" hidden="1">{"một";"hai";"ba";"bốn";"năm";"sáu";"bảy";"tám";"chín";"mười";"mươi";"mốt";"lăm";"trăm";"nghìn";"triệu";"tỷ";"lẻ";"không trăm";"Bằng chử : "}</definedName>
    <definedName name="nhug" localSheetId="11" hidden="1">{"một";"hai";"ba";"bốn";"năm";"sáu";"bảy";"tám";"chín";"mười";"mươi";"mốt";"lăm";"trăm";"nghìn";"triệu";"tỷ";"lẻ";"không trăm";"Bằng chử : "}</definedName>
    <definedName name="nhug" localSheetId="13" hidden="1">{"một";"hai";"ba";"bốn";"năm";"sáu";"bảy";"tám";"chín";"mười";"mươi";"mốt";"lăm";"trăm";"nghìn";"triệu";"tỷ";"lẻ";"không trăm";"Bằng chử : "}</definedName>
    <definedName name="nhug" localSheetId="16" hidden="1">{"một";"hai";"ba";"bốn";"năm";"sáu";"bảy";"tám";"chín";"mười";"mươi";"mốt";"lăm";"trăm";"nghìn";"triệu";"tỷ";"lẻ";"không trăm";"Bằng chử : "}</definedName>
    <definedName name="nhug" localSheetId="21" hidden="1">{"một";"hai";"ba";"bốn";"năm";"sáu";"bảy";"tám";"chín";"mười";"mươi";"mốt";"lăm";"trăm";"nghìn";"triệu";"tỷ";"lẻ";"không trăm";"Bằng chử : "}</definedName>
    <definedName name="nhug" localSheetId="18" hidden="1">{"một";"hai";"ba";"bốn";"năm";"sáu";"bảy";"tám";"chín";"mười";"mươi";"mốt";"lăm";"trăm";"nghìn";"triệu";"tỷ";"lẻ";"không trăm";"Bằng chử : "}</definedName>
    <definedName name="nhug" localSheetId="19" hidden="1">{"một";"hai";"ba";"bốn";"năm";"sáu";"bảy";"tám";"chín";"mười";"mươi";"mốt";"lăm";"trăm";"nghìn";"triệu";"tỷ";"lẻ";"không trăm";"Bằng chử : "}</definedName>
    <definedName name="nhug" localSheetId="20" hidden="1">{"một";"hai";"ba";"bốn";"năm";"sáu";"bảy";"tám";"chín";"mười";"mươi";"mốt";"lăm";"trăm";"nghìn";"triệu";"tỷ";"lẻ";"không trăm";"Bằng chử : "}</definedName>
    <definedName name="nhug" localSheetId="22" hidden="1">{"một";"hai";"ba";"bốn";"năm";"sáu";"bảy";"tám";"chín";"mười";"mươi";"mốt";"lăm";"trăm";"nghìn";"triệu";"tỷ";"lẻ";"không trăm";"Bằng chử : "}</definedName>
    <definedName name="nhug" localSheetId="24" hidden="1">{"một";"hai";"ba";"bốn";"năm";"sáu";"bảy";"tám";"chín";"mười";"mươi";"mốt";"lăm";"trăm";"nghìn";"triệu";"tỷ";"lẻ";"không trăm";"Bằng chử : "}</definedName>
    <definedName name="nhug" localSheetId="28" hidden="1">{"một";"hai";"ba";"bốn";"năm";"sáu";"bảy";"tám";"chín";"mười";"mươi";"mốt";"lăm";"trăm";"nghìn";"triệu";"tỷ";"lẻ";"không trăm";"Bằng chử : "}</definedName>
    <definedName name="nhug" localSheetId="14" hidden="1">{"một";"hai";"ba";"bốn";"năm";"sáu";"bảy";"tám";"chín";"mười";"mươi";"mốt";"lăm";"trăm";"nghìn";"triệu";"tỷ";"lẻ";"không trăm";"Bằng chử : "}</definedName>
    <definedName name="nhug" hidden="1">{"một";"hai";"ba";"bốn";"năm";"sáu";"bảy";"tám";"chín";"mười";"mươi";"mốt";"lăm";"trăm";"nghìn";"triệu";"tỷ";"lẻ";"không trăm";"Bằng chử : "}</definedName>
    <definedName name="NHUNG" localSheetId="12" hidden="1">' TRẠM BƠM'!________________________ppp34*2+3</definedName>
    <definedName name="NHUNG" localSheetId="11" hidden="1">'04 NHÀ XE'!________________________ppp34*2+3</definedName>
    <definedName name="NHUNG" localSheetId="13" hidden="1">'05 BỂ PCCC &amp; NHÀ BƠM'!________________________ppp34*2+3</definedName>
    <definedName name="NHUNG" localSheetId="16" hidden="1">'06 WC,Bảo Trì, Chứa Rác '!________________________ppp34*2+3</definedName>
    <definedName name="NHUNG" localSheetId="21" hidden="1">'07 BẢNG HIỆU+ CỔNG '!________________________ppp34*2+3</definedName>
    <definedName name="NHUNG" localSheetId="18" hidden="1">'08 BỂ PCCC-'!________________________ppp34*2+3</definedName>
    <definedName name="NHUNG" localSheetId="19" hidden="1">'09 BE_XLNT+NHA DIEU HANH'!________________________ppp34*2+3</definedName>
    <definedName name="NHUNG" localSheetId="20" hidden="1">'10_TRAM GAS'!________________________ppp34*2+3</definedName>
    <definedName name="NHUNG" localSheetId="22" hidden="1">'11 BẢNG HIỆU+ CỔNG'!________________________ppp34*2+3</definedName>
    <definedName name="NHUNG" localSheetId="24" hidden="1">'13 COT_CO'!________________________ppp34*2+3</definedName>
    <definedName name="NHUNG" localSheetId="28" hidden="1">'Fire Fighting '!________________________ppp34*2+3</definedName>
    <definedName name="NHUNG" localSheetId="14" hidden="1">'PHÒNG MÁY PHÁT ĐIỆN'!________________________ppp34*2+3</definedName>
    <definedName name="NHUNG" hidden="1">[0]!________________________ppp34*2+3</definedName>
    <definedName name="ni" localSheetId="12" hidden="1">{#N/A,#N/A,FALSE,"BALANCE SHEET";#N/A,#N/A,FALSE,"PL ACCOUNT";#N/A,#N/A,FALSE,"FIXED ASSETS";#N/A,#N/A,FALSE,"HP (V)";#N/A,#N/A,FALSE,"TAX COMP";#N/A,#N/A,FALSE,"W&amp;T";#N/A,#N/A,FALSE,"RECONCILE"}</definedName>
    <definedName name="ni" localSheetId="11" hidden="1">{#N/A,#N/A,FALSE,"BALANCE SHEET";#N/A,#N/A,FALSE,"PL ACCOUNT";#N/A,#N/A,FALSE,"FIXED ASSETS";#N/A,#N/A,FALSE,"HP (V)";#N/A,#N/A,FALSE,"TAX COMP";#N/A,#N/A,FALSE,"W&amp;T";#N/A,#N/A,FALSE,"RECONCILE"}</definedName>
    <definedName name="ni" localSheetId="13" hidden="1">{#N/A,#N/A,FALSE,"BALANCE SHEET";#N/A,#N/A,FALSE,"PL ACCOUNT";#N/A,#N/A,FALSE,"FIXED ASSETS";#N/A,#N/A,FALSE,"HP (V)";#N/A,#N/A,FALSE,"TAX COMP";#N/A,#N/A,FALSE,"W&amp;T";#N/A,#N/A,FALSE,"RECONCILE"}</definedName>
    <definedName name="ni" localSheetId="16" hidden="1">{#N/A,#N/A,FALSE,"BALANCE SHEET";#N/A,#N/A,FALSE,"PL ACCOUNT";#N/A,#N/A,FALSE,"FIXED ASSETS";#N/A,#N/A,FALSE,"HP (V)";#N/A,#N/A,FALSE,"TAX COMP";#N/A,#N/A,FALSE,"W&amp;T";#N/A,#N/A,FALSE,"RECONCILE"}</definedName>
    <definedName name="ni" localSheetId="21" hidden="1">{#N/A,#N/A,FALSE,"BALANCE SHEET";#N/A,#N/A,FALSE,"PL ACCOUNT";#N/A,#N/A,FALSE,"FIXED ASSETS";#N/A,#N/A,FALSE,"HP (V)";#N/A,#N/A,FALSE,"TAX COMP";#N/A,#N/A,FALSE,"W&amp;T";#N/A,#N/A,FALSE,"RECONCILE"}</definedName>
    <definedName name="ni" localSheetId="18" hidden="1">{#N/A,#N/A,FALSE,"BALANCE SHEET";#N/A,#N/A,FALSE,"PL ACCOUNT";#N/A,#N/A,FALSE,"FIXED ASSETS";#N/A,#N/A,FALSE,"HP (V)";#N/A,#N/A,FALSE,"TAX COMP";#N/A,#N/A,FALSE,"W&amp;T";#N/A,#N/A,FALSE,"RECONCILE"}</definedName>
    <definedName name="ni" localSheetId="19" hidden="1">{#N/A,#N/A,FALSE,"BALANCE SHEET";#N/A,#N/A,FALSE,"PL ACCOUNT";#N/A,#N/A,FALSE,"FIXED ASSETS";#N/A,#N/A,FALSE,"HP (V)";#N/A,#N/A,FALSE,"TAX COMP";#N/A,#N/A,FALSE,"W&amp;T";#N/A,#N/A,FALSE,"RECONCILE"}</definedName>
    <definedName name="ni" localSheetId="20" hidden="1">{#N/A,#N/A,FALSE,"BALANCE SHEET";#N/A,#N/A,FALSE,"PL ACCOUNT";#N/A,#N/A,FALSE,"FIXED ASSETS";#N/A,#N/A,FALSE,"HP (V)";#N/A,#N/A,FALSE,"TAX COMP";#N/A,#N/A,FALSE,"W&amp;T";#N/A,#N/A,FALSE,"RECONCILE"}</definedName>
    <definedName name="ni" localSheetId="22" hidden="1">{#N/A,#N/A,FALSE,"BALANCE SHEET";#N/A,#N/A,FALSE,"PL ACCOUNT";#N/A,#N/A,FALSE,"FIXED ASSETS";#N/A,#N/A,FALSE,"HP (V)";#N/A,#N/A,FALSE,"TAX COMP";#N/A,#N/A,FALSE,"W&amp;T";#N/A,#N/A,FALSE,"RECONCILE"}</definedName>
    <definedName name="ni" localSheetId="24" hidden="1">{#N/A,#N/A,FALSE,"BALANCE SHEET";#N/A,#N/A,FALSE,"PL ACCOUNT";#N/A,#N/A,FALSE,"FIXED ASSETS";#N/A,#N/A,FALSE,"HP (V)";#N/A,#N/A,FALSE,"TAX COMP";#N/A,#N/A,FALSE,"W&amp;T";#N/A,#N/A,FALSE,"RECONCILE"}</definedName>
    <definedName name="ni" localSheetId="28" hidden="1">{#N/A,#N/A,FALSE,"BALANCE SHEET";#N/A,#N/A,FALSE,"PL ACCOUNT";#N/A,#N/A,FALSE,"FIXED ASSETS";#N/A,#N/A,FALSE,"HP (V)";#N/A,#N/A,FALSE,"TAX COMP";#N/A,#N/A,FALSE,"W&amp;T";#N/A,#N/A,FALSE,"RECONCILE"}</definedName>
    <definedName name="ni" localSheetId="14" hidden="1">{#N/A,#N/A,FALSE,"BALANCE SHEET";#N/A,#N/A,FALSE,"PL ACCOUNT";#N/A,#N/A,FALSE,"FIXED ASSETS";#N/A,#N/A,FALSE,"HP (V)";#N/A,#N/A,FALSE,"TAX COMP";#N/A,#N/A,FALSE,"W&amp;T";#N/A,#N/A,FALSE,"RECONCILE"}</definedName>
    <definedName name="ni" hidden="1">{#N/A,#N/A,FALSE,"BALANCE SHEET";#N/A,#N/A,FALSE,"PL ACCOUNT";#N/A,#N/A,FALSE,"FIXED ASSETS";#N/A,#N/A,FALSE,"HP (V)";#N/A,#N/A,FALSE,"TAX COMP";#N/A,#N/A,FALSE,"W&amp;T";#N/A,#N/A,FALSE,"RECONCILE"}</definedName>
    <definedName name="nig">#REF!</definedName>
    <definedName name="NIG13p">#REF!</definedName>
    <definedName name="nig1p">#REF!</definedName>
    <definedName name="nig3p">#REF!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l" localSheetId="12" hidden="1">{#N/A,#N/A,FALSE,"BALANCE SHEET";#N/A,#N/A,FALSE,"PL ACCOUNT";#N/A,#N/A,FALSE,"FIXED ASSETS";#N/A,#N/A,FALSE,"HP (V)";#N/A,#N/A,FALSE,"TAX COMP";#N/A,#N/A,FALSE,"W&amp;T";#N/A,#N/A,FALSE,"RECONCILE"}</definedName>
    <definedName name="nil" localSheetId="11" hidden="1">{#N/A,#N/A,FALSE,"BALANCE SHEET";#N/A,#N/A,FALSE,"PL ACCOUNT";#N/A,#N/A,FALSE,"FIXED ASSETS";#N/A,#N/A,FALSE,"HP (V)";#N/A,#N/A,FALSE,"TAX COMP";#N/A,#N/A,FALSE,"W&amp;T";#N/A,#N/A,FALSE,"RECONCILE"}</definedName>
    <definedName name="nil" localSheetId="13" hidden="1">{#N/A,#N/A,FALSE,"BALANCE SHEET";#N/A,#N/A,FALSE,"PL ACCOUNT";#N/A,#N/A,FALSE,"FIXED ASSETS";#N/A,#N/A,FALSE,"HP (V)";#N/A,#N/A,FALSE,"TAX COMP";#N/A,#N/A,FALSE,"W&amp;T";#N/A,#N/A,FALSE,"RECONCILE"}</definedName>
    <definedName name="nil" localSheetId="16" hidden="1">{#N/A,#N/A,FALSE,"BALANCE SHEET";#N/A,#N/A,FALSE,"PL ACCOUNT";#N/A,#N/A,FALSE,"FIXED ASSETS";#N/A,#N/A,FALSE,"HP (V)";#N/A,#N/A,FALSE,"TAX COMP";#N/A,#N/A,FALSE,"W&amp;T";#N/A,#N/A,FALSE,"RECONCILE"}</definedName>
    <definedName name="nil" localSheetId="21" hidden="1">{#N/A,#N/A,FALSE,"BALANCE SHEET";#N/A,#N/A,FALSE,"PL ACCOUNT";#N/A,#N/A,FALSE,"FIXED ASSETS";#N/A,#N/A,FALSE,"HP (V)";#N/A,#N/A,FALSE,"TAX COMP";#N/A,#N/A,FALSE,"W&amp;T";#N/A,#N/A,FALSE,"RECONCILE"}</definedName>
    <definedName name="nil" localSheetId="18" hidden="1">{#N/A,#N/A,FALSE,"BALANCE SHEET";#N/A,#N/A,FALSE,"PL ACCOUNT";#N/A,#N/A,FALSE,"FIXED ASSETS";#N/A,#N/A,FALSE,"HP (V)";#N/A,#N/A,FALSE,"TAX COMP";#N/A,#N/A,FALSE,"W&amp;T";#N/A,#N/A,FALSE,"RECONCILE"}</definedName>
    <definedName name="nil" localSheetId="19" hidden="1">{#N/A,#N/A,FALSE,"BALANCE SHEET";#N/A,#N/A,FALSE,"PL ACCOUNT";#N/A,#N/A,FALSE,"FIXED ASSETS";#N/A,#N/A,FALSE,"HP (V)";#N/A,#N/A,FALSE,"TAX COMP";#N/A,#N/A,FALSE,"W&amp;T";#N/A,#N/A,FALSE,"RECONCILE"}</definedName>
    <definedName name="nil" localSheetId="20" hidden="1">{#N/A,#N/A,FALSE,"BALANCE SHEET";#N/A,#N/A,FALSE,"PL ACCOUNT";#N/A,#N/A,FALSE,"FIXED ASSETS";#N/A,#N/A,FALSE,"HP (V)";#N/A,#N/A,FALSE,"TAX COMP";#N/A,#N/A,FALSE,"W&amp;T";#N/A,#N/A,FALSE,"RECONCILE"}</definedName>
    <definedName name="nil" localSheetId="22" hidden="1">{#N/A,#N/A,FALSE,"BALANCE SHEET";#N/A,#N/A,FALSE,"PL ACCOUNT";#N/A,#N/A,FALSE,"FIXED ASSETS";#N/A,#N/A,FALSE,"HP (V)";#N/A,#N/A,FALSE,"TAX COMP";#N/A,#N/A,FALSE,"W&amp;T";#N/A,#N/A,FALSE,"RECONCILE"}</definedName>
    <definedName name="nil" localSheetId="24" hidden="1">{#N/A,#N/A,FALSE,"BALANCE SHEET";#N/A,#N/A,FALSE,"PL ACCOUNT";#N/A,#N/A,FALSE,"FIXED ASSETS";#N/A,#N/A,FALSE,"HP (V)";#N/A,#N/A,FALSE,"TAX COMP";#N/A,#N/A,FALSE,"W&amp;T";#N/A,#N/A,FALSE,"RECONCILE"}</definedName>
    <definedName name="nil" localSheetId="28" hidden="1">{#N/A,#N/A,FALSE,"BALANCE SHEET";#N/A,#N/A,FALSE,"PL ACCOUNT";#N/A,#N/A,FALSE,"FIXED ASSETS";#N/A,#N/A,FALSE,"HP (V)";#N/A,#N/A,FALSE,"TAX COMP";#N/A,#N/A,FALSE,"W&amp;T";#N/A,#N/A,FALSE,"RECONCILE"}</definedName>
    <definedName name="nil" localSheetId="14" hidden="1">{#N/A,#N/A,FALSE,"BALANCE SHEET";#N/A,#N/A,FALSE,"PL ACCOUNT";#N/A,#N/A,FALSE,"FIXED ASSETS";#N/A,#N/A,FALSE,"HP (V)";#N/A,#N/A,FALSE,"TAX COMP";#N/A,#N/A,FALSE,"W&amp;T";#N/A,#N/A,FALSE,"RECONCILE"}</definedName>
    <definedName name="nil" hidden="1">{#N/A,#N/A,FALSE,"BALANCE SHEET";#N/A,#N/A,FALSE,"PL ACCOUNT";#N/A,#N/A,FALSE,"FIXED ASSETS";#N/A,#N/A,FALSE,"HP (V)";#N/A,#N/A,FALSE,"TAX COMP";#N/A,#N/A,FALSE,"W&amp;T";#N/A,#N/A,FALSE,"RECONCILE"}</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H" hidden="1">#REF!</definedName>
    <definedName name="ninhson" localSheetId="12" hidden="1">{"'Sheet1'!$L$16"}</definedName>
    <definedName name="ninhson" localSheetId="11" hidden="1">{"'Sheet1'!$L$16"}</definedName>
    <definedName name="ninhson" localSheetId="13" hidden="1">{"'Sheet1'!$L$16"}</definedName>
    <definedName name="ninhson" localSheetId="16" hidden="1">{"'Sheet1'!$L$16"}</definedName>
    <definedName name="ninhson" localSheetId="21" hidden="1">{"'Sheet1'!$L$16"}</definedName>
    <definedName name="ninhson" localSheetId="18" hidden="1">{"'Sheet1'!$L$16"}</definedName>
    <definedName name="ninhson" localSheetId="19" hidden="1">{"'Sheet1'!$L$16"}</definedName>
    <definedName name="ninhson" localSheetId="20" hidden="1">{"'Sheet1'!$L$16"}</definedName>
    <definedName name="ninhson" localSheetId="22" hidden="1">{"'Sheet1'!$L$16"}</definedName>
    <definedName name="ninhson" localSheetId="24" hidden="1">{"'Sheet1'!$L$16"}</definedName>
    <definedName name="ninhson" localSheetId="28" hidden="1">{"'Sheet1'!$L$16"}</definedName>
    <definedName name="ninhson" localSheetId="14" hidden="1">{"'Sheet1'!$L$16"}</definedName>
    <definedName name="ninhson" hidden="1">{"'Sheet1'!$L$16"}</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jg" localSheetId="12" hidden="1">{"'Sheet1'!$L$16"}</definedName>
    <definedName name="njhjg" localSheetId="11" hidden="1">{"'Sheet1'!$L$16"}</definedName>
    <definedName name="njhjg" localSheetId="13" hidden="1">{"'Sheet1'!$L$16"}</definedName>
    <definedName name="njhjg" localSheetId="16" hidden="1">{"'Sheet1'!$L$16"}</definedName>
    <definedName name="njhjg" localSheetId="21" hidden="1">{"'Sheet1'!$L$16"}</definedName>
    <definedName name="njhjg" localSheetId="18" hidden="1">{"'Sheet1'!$L$16"}</definedName>
    <definedName name="njhjg" localSheetId="19" hidden="1">{"'Sheet1'!$L$16"}</definedName>
    <definedName name="njhjg" localSheetId="20" hidden="1">{"'Sheet1'!$L$16"}</definedName>
    <definedName name="njhjg" localSheetId="22" hidden="1">{"'Sheet1'!$L$16"}</definedName>
    <definedName name="njhjg" localSheetId="24" hidden="1">{"'Sheet1'!$L$16"}</definedName>
    <definedName name="njhjg" localSheetId="28" hidden="1">{"'Sheet1'!$L$16"}</definedName>
    <definedName name="njhjg" localSheetId="14" hidden="1">{"'Sheet1'!$L$16"}</definedName>
    <definedName name="njhjg" hidden="1">{"'Sheet1'!$L$16"}</definedName>
    <definedName name="nk">#REF!</definedName>
    <definedName name="nke">#REF!</definedName>
    <definedName name="nkknk" localSheetId="12" hidden="1">{#N/A,#N/A,FALSE,"CCTV"}</definedName>
    <definedName name="nkknk" localSheetId="11" hidden="1">{#N/A,#N/A,FALSE,"CCTV"}</definedName>
    <definedName name="nkknk" localSheetId="13" hidden="1">{#N/A,#N/A,FALSE,"CCTV"}</definedName>
    <definedName name="nkknk" localSheetId="16" hidden="1">{#N/A,#N/A,FALSE,"CCTV"}</definedName>
    <definedName name="nkknk" localSheetId="21" hidden="1">{#N/A,#N/A,FALSE,"CCTV"}</definedName>
    <definedName name="nkknk" localSheetId="18" hidden="1">{#N/A,#N/A,FALSE,"CCTV"}</definedName>
    <definedName name="nkknk" localSheetId="19" hidden="1">{#N/A,#N/A,FALSE,"CCTV"}</definedName>
    <definedName name="nkknk" localSheetId="20" hidden="1">{#N/A,#N/A,FALSE,"CCTV"}</definedName>
    <definedName name="nkknk" localSheetId="22" hidden="1">{#N/A,#N/A,FALSE,"CCTV"}</definedName>
    <definedName name="nkknk" localSheetId="24" hidden="1">{#N/A,#N/A,FALSE,"CCTV"}</definedName>
    <definedName name="nkknk" localSheetId="28" hidden="1">{#N/A,#N/A,FALSE,"CCTV"}</definedName>
    <definedName name="nkknk" localSheetId="14" hidden="1">{#N/A,#N/A,FALSE,"CCTV"}</definedName>
    <definedName name="nkknk" hidden="1">{#N/A,#N/A,FALSE,"CCTV"}</definedName>
    <definedName name="nl">#REF!</definedName>
    <definedName name="NL12nc">#REF!</definedName>
    <definedName name="NL12vl">#REF!</definedName>
    <definedName name="nl1p">#REF!</definedName>
    <definedName name="nl3p">#REF!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 hidden="1">#REF!</definedName>
    <definedName name="nmb" hidden="1">#REF!</definedName>
    <definedName name="nmbmbm" hidden="1">#REF!</definedName>
    <definedName name="nmhgnjm" hidden="1">#REF!</definedName>
    <definedName name="nmhjjjj"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K" localSheetId="12" hidden="1">{#N/A,#N/A,FALSE,"WBS 1.06";#N/A,#N/A,FALSE,"WBS 1.14";#N/A,#N/A,FALSE,"WBS 1.17";#N/A,#N/A,FALSE,"WBS 1.18"}</definedName>
    <definedName name="NMK" localSheetId="11" hidden="1">{#N/A,#N/A,FALSE,"WBS 1.06";#N/A,#N/A,FALSE,"WBS 1.14";#N/A,#N/A,FALSE,"WBS 1.17";#N/A,#N/A,FALSE,"WBS 1.18"}</definedName>
    <definedName name="NMK" localSheetId="13" hidden="1">{#N/A,#N/A,FALSE,"WBS 1.06";#N/A,#N/A,FALSE,"WBS 1.14";#N/A,#N/A,FALSE,"WBS 1.17";#N/A,#N/A,FALSE,"WBS 1.18"}</definedName>
    <definedName name="NMK" localSheetId="16" hidden="1">{#N/A,#N/A,FALSE,"WBS 1.06";#N/A,#N/A,FALSE,"WBS 1.14";#N/A,#N/A,FALSE,"WBS 1.17";#N/A,#N/A,FALSE,"WBS 1.18"}</definedName>
    <definedName name="NMK" localSheetId="21" hidden="1">{#N/A,#N/A,FALSE,"WBS 1.06";#N/A,#N/A,FALSE,"WBS 1.14";#N/A,#N/A,FALSE,"WBS 1.17";#N/A,#N/A,FALSE,"WBS 1.18"}</definedName>
    <definedName name="NMK" localSheetId="18" hidden="1">{#N/A,#N/A,FALSE,"WBS 1.06";#N/A,#N/A,FALSE,"WBS 1.14";#N/A,#N/A,FALSE,"WBS 1.17";#N/A,#N/A,FALSE,"WBS 1.18"}</definedName>
    <definedName name="NMK" localSheetId="19" hidden="1">{#N/A,#N/A,FALSE,"WBS 1.06";#N/A,#N/A,FALSE,"WBS 1.14";#N/A,#N/A,FALSE,"WBS 1.17";#N/A,#N/A,FALSE,"WBS 1.18"}</definedName>
    <definedName name="NMK" localSheetId="20" hidden="1">{#N/A,#N/A,FALSE,"WBS 1.06";#N/A,#N/A,FALSE,"WBS 1.14";#N/A,#N/A,FALSE,"WBS 1.17";#N/A,#N/A,FALSE,"WBS 1.18"}</definedName>
    <definedName name="NMK" localSheetId="22" hidden="1">{#N/A,#N/A,FALSE,"WBS 1.06";#N/A,#N/A,FALSE,"WBS 1.14";#N/A,#N/A,FALSE,"WBS 1.17";#N/A,#N/A,FALSE,"WBS 1.18"}</definedName>
    <definedName name="NMK" localSheetId="24" hidden="1">{#N/A,#N/A,FALSE,"WBS 1.06";#N/A,#N/A,FALSE,"WBS 1.14";#N/A,#N/A,FALSE,"WBS 1.17";#N/A,#N/A,FALSE,"WBS 1.18"}</definedName>
    <definedName name="NMK" localSheetId="28" hidden="1">{#N/A,#N/A,FALSE,"WBS 1.06";#N/A,#N/A,FALSE,"WBS 1.14";#N/A,#N/A,FALSE,"WBS 1.17";#N/A,#N/A,FALSE,"WBS 1.18"}</definedName>
    <definedName name="NMK" localSheetId="14" hidden="1">{#N/A,#N/A,FALSE,"WBS 1.06";#N/A,#N/A,FALSE,"WBS 1.14";#N/A,#N/A,FALSE,"WBS 1.17";#N/A,#N/A,FALSE,"WBS 1.18"}</definedName>
    <definedName name="NMK" hidden="1">{#N/A,#N/A,FALSE,"WBS 1.06";#N/A,#N/A,FALSE,"WBS 1.14";#N/A,#N/A,FALSE,"WBS 1.17";#N/A,#N/A,FALSE,"WBS 1.18"}</definedName>
    <definedName name="nmlot05tPO">#REF!</definedName>
    <definedName name="Nms">#REF!</definedName>
    <definedName name="nn">#REF!</definedName>
    <definedName name="nn1p">#REF!</definedName>
    <definedName name="nn3p">#REF!</definedName>
    <definedName name="nnbnvv" hidden="1">#REF!</definedName>
    <definedName name="nnbvbnnv" hidden="1">#REF!</definedName>
    <definedName name="NNL" localSheetId="12" hidden="1">{"'boi duong nang nhoc'!$A$1"}</definedName>
    <definedName name="NNL" localSheetId="11" hidden="1">{"'boi duong nang nhoc'!$A$1"}</definedName>
    <definedName name="NNL" localSheetId="13" hidden="1">{"'boi duong nang nhoc'!$A$1"}</definedName>
    <definedName name="NNL" localSheetId="16" hidden="1">{"'boi duong nang nhoc'!$A$1"}</definedName>
    <definedName name="NNL" localSheetId="21" hidden="1">{"'boi duong nang nhoc'!$A$1"}</definedName>
    <definedName name="NNL" localSheetId="18" hidden="1">{"'boi duong nang nhoc'!$A$1"}</definedName>
    <definedName name="NNL" localSheetId="19" hidden="1">{"'boi duong nang nhoc'!$A$1"}</definedName>
    <definedName name="NNL" localSheetId="20" hidden="1">{"'boi duong nang nhoc'!$A$1"}</definedName>
    <definedName name="NNL" localSheetId="22" hidden="1">{"'boi duong nang nhoc'!$A$1"}</definedName>
    <definedName name="NNL" localSheetId="24" hidden="1">{"'boi duong nang nhoc'!$A$1"}</definedName>
    <definedName name="NNL" localSheetId="28" hidden="1">{"'boi duong nang nhoc'!$A$1"}</definedName>
    <definedName name="NNL" localSheetId="14" hidden="1">{"'boi duong nang nhoc'!$A$1"}</definedName>
    <definedName name="NNL" hidden="1">{"'boi duong nang nhoc'!$A$1"}</definedName>
    <definedName name="nnn" localSheetId="12">{"Book1","BoQ2.XLS"}</definedName>
    <definedName name="nnn" localSheetId="11">{"Book1","BoQ2.XLS"}</definedName>
    <definedName name="nnn" localSheetId="13">{"Book1","BoQ2.XLS"}</definedName>
    <definedName name="nnn" localSheetId="16">{"Book1","BoQ2.XLS"}</definedName>
    <definedName name="nnn" localSheetId="21">{"Book1","BoQ2.XLS"}</definedName>
    <definedName name="nnn" localSheetId="18">{"Book1","BoQ2.XLS"}</definedName>
    <definedName name="nnn" localSheetId="19">{"Book1","BoQ2.XLS"}</definedName>
    <definedName name="nnn" localSheetId="20">{"Book1","BoQ2.XLS"}</definedName>
    <definedName name="nnn" localSheetId="22">{"Book1","BoQ2.XLS"}</definedName>
    <definedName name="nnn" localSheetId="24">{"Book1","BoQ2.XLS"}</definedName>
    <definedName name="nnn" localSheetId="28">{"Book1","BoQ2.XLS"}</definedName>
    <definedName name="nnn" localSheetId="14">{"Book1","BoQ2.XLS"}</definedName>
    <definedName name="nnn">{"Book1","BoQ2.XLS"}</definedName>
    <definedName name="nnn_7" localSheetId="12">{"Book1","BoQ2.XLS"}</definedName>
    <definedName name="nnn_7" localSheetId="11">{"Book1","BoQ2.XLS"}</definedName>
    <definedName name="nnn_7" localSheetId="13">{"Book1","BoQ2.XLS"}</definedName>
    <definedName name="nnn_7" localSheetId="16">{"Book1","BoQ2.XLS"}</definedName>
    <definedName name="nnn_7" localSheetId="21">{"Book1","BoQ2.XLS"}</definedName>
    <definedName name="nnn_7" localSheetId="18">{"Book1","BoQ2.XLS"}</definedName>
    <definedName name="nnn_7" localSheetId="19">{"Book1","BoQ2.XLS"}</definedName>
    <definedName name="nnn_7" localSheetId="20">{"Book1","BoQ2.XLS"}</definedName>
    <definedName name="nnn_7" localSheetId="22">{"Book1","BoQ2.XLS"}</definedName>
    <definedName name="nnn_7" localSheetId="24">{"Book1","BoQ2.XLS"}</definedName>
    <definedName name="nnn_7" localSheetId="28">{"Book1","BoQ2.XLS"}</definedName>
    <definedName name="nnn_7" localSheetId="14">{"Book1","BoQ2.XLS"}</definedName>
    <definedName name="nnn_7">{"Book1","BoQ2.XLS"}</definedName>
    <definedName name="nnnbvbnv" hidden="1">#REF!</definedName>
    <definedName name="nnnc">#REF!</definedName>
    <definedName name="nnnc3p">#REF!</definedName>
    <definedName name="nnncnc" hidden="1">#REF!</definedName>
    <definedName name="nnnn" localSheetId="12">{"Book1","BoQ2.XLS"}</definedName>
    <definedName name="nnnn" localSheetId="11">{"Book1","BoQ2.XLS"}</definedName>
    <definedName name="nnnn" localSheetId="13">{"Book1","BoQ2.XLS"}</definedName>
    <definedName name="nnnn" localSheetId="16">{"Book1","BoQ2.XLS"}</definedName>
    <definedName name="nnnn" localSheetId="21">{"Book1","BoQ2.XLS"}</definedName>
    <definedName name="nnnn" localSheetId="18">{"Book1","BoQ2.XLS"}</definedName>
    <definedName name="nnnn" localSheetId="19">{"Book1","BoQ2.XLS"}</definedName>
    <definedName name="nnnn" localSheetId="20">{"Book1","BoQ2.XLS"}</definedName>
    <definedName name="nnnn" localSheetId="22">{"Book1","BoQ2.XLS"}</definedName>
    <definedName name="nnnn" localSheetId="24">{"Book1","BoQ2.XLS"}</definedName>
    <definedName name="nnnn" localSheetId="28">{"Book1","BoQ2.XLS"}</definedName>
    <definedName name="nnnn" localSheetId="14">{"Book1","BoQ2.XLS"}</definedName>
    <definedName name="nnnn">{"Book1","BoQ2.XLS"}</definedName>
    <definedName name="nnnn_7" localSheetId="12">{"Book1","BoQ2.XLS"}</definedName>
    <definedName name="nnnn_7" localSheetId="11">{"Book1","BoQ2.XLS"}</definedName>
    <definedName name="nnnn_7" localSheetId="13">{"Book1","BoQ2.XLS"}</definedName>
    <definedName name="nnnn_7" localSheetId="16">{"Book1","BoQ2.XLS"}</definedName>
    <definedName name="nnnn_7" localSheetId="21">{"Book1","BoQ2.XLS"}</definedName>
    <definedName name="nnnn_7" localSheetId="18">{"Book1","BoQ2.XLS"}</definedName>
    <definedName name="nnnn_7" localSheetId="19">{"Book1","BoQ2.XLS"}</definedName>
    <definedName name="nnnn_7" localSheetId="20">{"Book1","BoQ2.XLS"}</definedName>
    <definedName name="nnnn_7" localSheetId="22">{"Book1","BoQ2.XLS"}</definedName>
    <definedName name="nnnn_7" localSheetId="24">{"Book1","BoQ2.XLS"}</definedName>
    <definedName name="nnnn_7" localSheetId="28">{"Book1","BoQ2.XLS"}</definedName>
    <definedName name="nnnn_7" localSheetId="14">{"Book1","BoQ2.XLS"}</definedName>
    <definedName name="nnnn_7">{"Book1","BoQ2.XLS"}</definedName>
    <definedName name="nnnnn" localSheetId="12" hidden="1">{"'Sheet1'!$L$16"}</definedName>
    <definedName name="nnnnn" localSheetId="11" hidden="1">{"'Sheet1'!$L$16"}</definedName>
    <definedName name="nnnnn" localSheetId="13" hidden="1">{"'Sheet1'!$L$16"}</definedName>
    <definedName name="nnnnn" localSheetId="16" hidden="1">{"'Sheet1'!$L$16"}</definedName>
    <definedName name="nnnnn" localSheetId="21" hidden="1">{"'Sheet1'!$L$16"}</definedName>
    <definedName name="nnnnn" localSheetId="18" hidden="1">{"'Sheet1'!$L$16"}</definedName>
    <definedName name="nnnnn" localSheetId="19" hidden="1">{"'Sheet1'!$L$16"}</definedName>
    <definedName name="nnnnn" localSheetId="20" hidden="1">{"'Sheet1'!$L$16"}</definedName>
    <definedName name="nnnnn" localSheetId="22" hidden="1">{"'Sheet1'!$L$16"}</definedName>
    <definedName name="nnnnn" localSheetId="24" hidden="1">{"'Sheet1'!$L$16"}</definedName>
    <definedName name="nnnnn" localSheetId="28" hidden="1">{"'Sheet1'!$L$16"}</definedName>
    <definedName name="nnnnn" localSheetId="14" hidden="1">{"'Sheet1'!$L$16"}</definedName>
    <definedName name="nnnnn" hidden="1">{"'Sheet1'!$L$16"}</definedName>
    <definedName name="nnnnnnnnnnnnnnnnnn" localSheetId="12" hidden="1">{#N/A,#N/A,TRUE,"Krycí list"}</definedName>
    <definedName name="nnnnnnnnnnnnnnnnnn" localSheetId="11" hidden="1">{#N/A,#N/A,TRUE,"Krycí list"}</definedName>
    <definedName name="nnnnnnnnnnnnnnnnnn" localSheetId="13" hidden="1">{#N/A,#N/A,TRUE,"Krycí list"}</definedName>
    <definedName name="nnnnnnnnnnnnnnnnnn" localSheetId="16" hidden="1">{#N/A,#N/A,TRUE,"Krycí list"}</definedName>
    <definedName name="nnnnnnnnnnnnnnnnnn" localSheetId="21" hidden="1">{#N/A,#N/A,TRUE,"Krycí list"}</definedName>
    <definedName name="nnnnnnnnnnnnnnnnnn" localSheetId="18" hidden="1">{#N/A,#N/A,TRUE,"Krycí list"}</definedName>
    <definedName name="nnnnnnnnnnnnnnnnnn" localSheetId="19" hidden="1">{#N/A,#N/A,TRUE,"Krycí list"}</definedName>
    <definedName name="nnnnnnnnnnnnnnnnnn" localSheetId="20" hidden="1">{#N/A,#N/A,TRUE,"Krycí list"}</definedName>
    <definedName name="nnnnnnnnnnnnnnnnnn" localSheetId="22" hidden="1">{#N/A,#N/A,TRUE,"Krycí list"}</definedName>
    <definedName name="nnnnnnnnnnnnnnnnnn" localSheetId="24" hidden="1">{#N/A,#N/A,TRUE,"Krycí list"}</definedName>
    <definedName name="nnnnnnnnnnnnnnnnnn" localSheetId="28" hidden="1">{#N/A,#N/A,TRUE,"Krycí list"}</definedName>
    <definedName name="nnnnnnnnnnnnnnnnnn" localSheetId="14" hidden="1">{#N/A,#N/A,TRUE,"Krycí list"}</definedName>
    <definedName name="nnnnnnnnnnnnnnnnnn" hidden="1">{#N/A,#N/A,TRUE,"Krycí list"}</definedName>
    <definedName name="nnnvcvnvcc" hidden="1">#REF!</definedName>
    <definedName name="nnnvcvv" hidden="1">#REF!</definedName>
    <definedName name="nnvl">#REF!</definedName>
    <definedName name="nnvl3p">#REF!</definedName>
    <definedName name="No">#REF!</definedName>
    <definedName name="No.10" localSheetId="12" hidden="1">{"'Sheet1'!$L$16"}</definedName>
    <definedName name="No.10" localSheetId="11" hidden="1">{"'Sheet1'!$L$16"}</definedName>
    <definedName name="No.10" localSheetId="13" hidden="1">{"'Sheet1'!$L$16"}</definedName>
    <definedName name="No.10" localSheetId="16" hidden="1">{"'Sheet1'!$L$16"}</definedName>
    <definedName name="No.10" localSheetId="21" hidden="1">{"'Sheet1'!$L$16"}</definedName>
    <definedName name="No.10" localSheetId="18" hidden="1">{"'Sheet1'!$L$16"}</definedName>
    <definedName name="No.10" localSheetId="19" hidden="1">{"'Sheet1'!$L$16"}</definedName>
    <definedName name="No.10" localSheetId="20" hidden="1">{"'Sheet1'!$L$16"}</definedName>
    <definedName name="No.10" localSheetId="22" hidden="1">{"'Sheet1'!$L$16"}</definedName>
    <definedName name="No.10" localSheetId="24" hidden="1">{"'Sheet1'!$L$16"}</definedName>
    <definedName name="No.10" localSheetId="28" hidden="1">{"'Sheet1'!$L$16"}</definedName>
    <definedName name="No.10" localSheetId="14" hidden="1">{"'Sheet1'!$L$16"}</definedName>
    <definedName name="No.10" hidden="1">{"'Sheet1'!$L$16"}</definedName>
    <definedName name="No.9" localSheetId="12" hidden="1">{"'Sheet1'!$L$16"}</definedName>
    <definedName name="No.9" localSheetId="11" hidden="1">{"'Sheet1'!$L$16"}</definedName>
    <definedName name="No.9" localSheetId="13" hidden="1">{"'Sheet1'!$L$16"}</definedName>
    <definedName name="No.9" localSheetId="16" hidden="1">{"'Sheet1'!$L$16"}</definedName>
    <definedName name="No.9" localSheetId="21" hidden="1">{"'Sheet1'!$L$16"}</definedName>
    <definedName name="No.9" localSheetId="18" hidden="1">{"'Sheet1'!$L$16"}</definedName>
    <definedName name="No.9" localSheetId="19" hidden="1">{"'Sheet1'!$L$16"}</definedName>
    <definedName name="No.9" localSheetId="20" hidden="1">{"'Sheet1'!$L$16"}</definedName>
    <definedName name="No.9" localSheetId="22" hidden="1">{"'Sheet1'!$L$16"}</definedName>
    <definedName name="No.9" localSheetId="24" hidden="1">{"'Sheet1'!$L$16"}</definedName>
    <definedName name="No.9" localSheetId="28" hidden="1">{"'Sheet1'!$L$16"}</definedName>
    <definedName name="No.9" localSheetId="14" hidden="1">{"'Sheet1'!$L$16"}</definedName>
    <definedName name="No.9" hidden="1">{"'Sheet1'!$L$16"}</definedName>
    <definedName name="Noi">#REF!</definedName>
    <definedName name="noichong">#REF!</definedName>
    <definedName name="NoiSuy_TKP">#REF!</definedName>
    <definedName name="non">#REF!</definedName>
    <definedName name="NONAME" localSheetId="12" hidden="1">{"'Sheet1'!$L$16"}</definedName>
    <definedName name="NONAME" localSheetId="11" hidden="1">{"'Sheet1'!$L$16"}</definedName>
    <definedName name="NONAME" localSheetId="13" hidden="1">{"'Sheet1'!$L$16"}</definedName>
    <definedName name="NONAME" localSheetId="16" hidden="1">{"'Sheet1'!$L$16"}</definedName>
    <definedName name="NONAME" localSheetId="21" hidden="1">{"'Sheet1'!$L$16"}</definedName>
    <definedName name="NONAME" localSheetId="18" hidden="1">{"'Sheet1'!$L$16"}</definedName>
    <definedName name="NONAME" localSheetId="19" hidden="1">{"'Sheet1'!$L$16"}</definedName>
    <definedName name="NONAME" localSheetId="20" hidden="1">{"'Sheet1'!$L$16"}</definedName>
    <definedName name="NONAME" localSheetId="22" hidden="1">{"'Sheet1'!$L$16"}</definedName>
    <definedName name="NONAME" localSheetId="24" hidden="1">{"'Sheet1'!$L$16"}</definedName>
    <definedName name="NONAME" localSheetId="28" hidden="1">{"'Sheet1'!$L$16"}</definedName>
    <definedName name="NONAME" localSheetId="14" hidden="1">{"'Sheet1'!$L$16"}</definedName>
    <definedName name="NONAME" hidden="1">{"'Sheet1'!$L$16"}</definedName>
    <definedName name="Nope" localSheetId="12" hidden="1">{"'Sheet1'!$L$16"}</definedName>
    <definedName name="Nope" localSheetId="11" hidden="1">{"'Sheet1'!$L$16"}</definedName>
    <definedName name="Nope" localSheetId="13" hidden="1">{"'Sheet1'!$L$16"}</definedName>
    <definedName name="Nope" localSheetId="16" hidden="1">{"'Sheet1'!$L$16"}</definedName>
    <definedName name="Nope" localSheetId="21" hidden="1">{"'Sheet1'!$L$16"}</definedName>
    <definedName name="Nope" localSheetId="18" hidden="1">{"'Sheet1'!$L$16"}</definedName>
    <definedName name="Nope" localSheetId="19" hidden="1">{"'Sheet1'!$L$16"}</definedName>
    <definedName name="Nope" localSheetId="20" hidden="1">{"'Sheet1'!$L$16"}</definedName>
    <definedName name="Nope" localSheetId="22" hidden="1">{"'Sheet1'!$L$16"}</definedName>
    <definedName name="Nope" localSheetId="24" hidden="1">{"'Sheet1'!$L$16"}</definedName>
    <definedName name="Nope" localSheetId="28" hidden="1">{"'Sheet1'!$L$16"}</definedName>
    <definedName name="Nope" localSheetId="14" hidden="1">{"'Sheet1'!$L$16"}</definedName>
    <definedName name="Nope" hidden="1">{"'Sheet1'!$L$16"}</definedName>
    <definedName name="note1" localSheetId="1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1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13"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16"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2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1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19"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2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2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2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2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localSheetId="1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ote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Nq">#REF!</definedName>
    <definedName name="NRBFD" localSheetId="12" hidden="1">{"'Sheet1'!$L$16"}</definedName>
    <definedName name="NRBFD" localSheetId="11" hidden="1">{"'Sheet1'!$L$16"}</definedName>
    <definedName name="NRBFD" localSheetId="13" hidden="1">{"'Sheet1'!$L$16"}</definedName>
    <definedName name="NRBFD" localSheetId="16" hidden="1">{"'Sheet1'!$L$16"}</definedName>
    <definedName name="NRBFD" localSheetId="21" hidden="1">{"'Sheet1'!$L$16"}</definedName>
    <definedName name="NRBFD" localSheetId="18" hidden="1">{"'Sheet1'!$L$16"}</definedName>
    <definedName name="NRBFD" localSheetId="19" hidden="1">{"'Sheet1'!$L$16"}</definedName>
    <definedName name="NRBFD" localSheetId="20" hidden="1">{"'Sheet1'!$L$16"}</definedName>
    <definedName name="NRBFD" localSheetId="22" hidden="1">{"'Sheet1'!$L$16"}</definedName>
    <definedName name="NRBFD" localSheetId="24" hidden="1">{"'Sheet1'!$L$16"}</definedName>
    <definedName name="NRBFD" localSheetId="28" hidden="1">{"'Sheet1'!$L$16"}</definedName>
    <definedName name="NRBFD" localSheetId="14" hidden="1">{"'Sheet1'!$L$16"}</definedName>
    <definedName name="NRBFD" hidden="1">{"'Sheet1'!$L$16"}</definedName>
    <definedName name="NRMTYM" localSheetId="12" hidden="1">{"NGUYEN QUI THIEP - Personal View",#N/A,FALSE,"XDCB.HT.FUR."}</definedName>
    <definedName name="NRMTYM" localSheetId="11" hidden="1">{"NGUYEN QUI THIEP - Personal View",#N/A,FALSE,"XDCB.HT.FUR."}</definedName>
    <definedName name="NRMTYM" localSheetId="13" hidden="1">{"NGUYEN QUI THIEP - Personal View",#N/A,FALSE,"XDCB.HT.FUR."}</definedName>
    <definedName name="NRMTYM" localSheetId="16" hidden="1">{"NGUYEN QUI THIEP - Personal View",#N/A,FALSE,"XDCB.HT.FUR."}</definedName>
    <definedName name="NRMTYM" localSheetId="21" hidden="1">{"NGUYEN QUI THIEP - Personal View",#N/A,FALSE,"XDCB.HT.FUR."}</definedName>
    <definedName name="NRMTYM" localSheetId="18" hidden="1">{"NGUYEN QUI THIEP - Personal View",#N/A,FALSE,"XDCB.HT.FUR."}</definedName>
    <definedName name="NRMTYM" localSheetId="19" hidden="1">{"NGUYEN QUI THIEP - Personal View",#N/A,FALSE,"XDCB.HT.FUR."}</definedName>
    <definedName name="NRMTYM" localSheetId="20" hidden="1">{"NGUYEN QUI THIEP - Personal View",#N/A,FALSE,"XDCB.HT.FUR."}</definedName>
    <definedName name="NRMTYM" localSheetId="22" hidden="1">{"NGUYEN QUI THIEP - Personal View",#N/A,FALSE,"XDCB.HT.FUR."}</definedName>
    <definedName name="NRMTYM" localSheetId="24" hidden="1">{"NGUYEN QUI THIEP - Personal View",#N/A,FALSE,"XDCB.HT.FUR."}</definedName>
    <definedName name="NRMTYM" localSheetId="28" hidden="1">{"NGUYEN QUI THIEP - Personal View",#N/A,FALSE,"XDCB.HT.FUR."}</definedName>
    <definedName name="NRMTYM" localSheetId="14" hidden="1">{"NGUYEN QUI THIEP - Personal View",#N/A,FALSE,"XDCB.HT.FUR."}</definedName>
    <definedName name="NRMTYM" hidden="1">{"NGUYEN QUI THIEP - Personal View",#N/A,FALSE,"XDCB.HT.FUR."}</definedName>
    <definedName name="NRNCG" localSheetId="12" hidden="1">{#N/A,#N/A,FALSE,"2~8번"}</definedName>
    <definedName name="NRNCG" localSheetId="11" hidden="1">{#N/A,#N/A,FALSE,"2~8번"}</definedName>
    <definedName name="NRNCG" localSheetId="13" hidden="1">{#N/A,#N/A,FALSE,"2~8번"}</definedName>
    <definedName name="NRNCG" localSheetId="16" hidden="1">{#N/A,#N/A,FALSE,"2~8번"}</definedName>
    <definedName name="NRNCG" localSheetId="21" hidden="1">{#N/A,#N/A,FALSE,"2~8번"}</definedName>
    <definedName name="NRNCG" localSheetId="18" hidden="1">{#N/A,#N/A,FALSE,"2~8번"}</definedName>
    <definedName name="NRNCG" localSheetId="19" hidden="1">{#N/A,#N/A,FALSE,"2~8번"}</definedName>
    <definedName name="NRNCG" localSheetId="20" hidden="1">{#N/A,#N/A,FALSE,"2~8번"}</definedName>
    <definedName name="NRNCG" localSheetId="22" hidden="1">{#N/A,#N/A,FALSE,"2~8번"}</definedName>
    <definedName name="NRNCG" localSheetId="24" hidden="1">{#N/A,#N/A,FALSE,"2~8번"}</definedName>
    <definedName name="NRNCG" localSheetId="28" hidden="1">{#N/A,#N/A,FALSE,"2~8번"}</definedName>
    <definedName name="NRNCG" localSheetId="14" hidden="1">{#N/A,#N/A,FALSE,"2~8번"}</definedName>
    <definedName name="NRNCG" hidden="1">{#N/A,#N/A,FALSE,"2~8번"}</definedName>
    <definedName name="NRNRD" localSheetId="12" hidden="1">{"'Sheet1'!$L$16"}</definedName>
    <definedName name="NRNRD" localSheetId="11" hidden="1">{"'Sheet1'!$L$16"}</definedName>
    <definedName name="NRNRD" localSheetId="13" hidden="1">{"'Sheet1'!$L$16"}</definedName>
    <definedName name="NRNRD" localSheetId="16" hidden="1">{"'Sheet1'!$L$16"}</definedName>
    <definedName name="NRNRD" localSheetId="21" hidden="1">{"'Sheet1'!$L$16"}</definedName>
    <definedName name="NRNRD" localSheetId="18" hidden="1">{"'Sheet1'!$L$16"}</definedName>
    <definedName name="NRNRD" localSheetId="19" hidden="1">{"'Sheet1'!$L$16"}</definedName>
    <definedName name="NRNRD" localSheetId="20" hidden="1">{"'Sheet1'!$L$16"}</definedName>
    <definedName name="NRNRD" localSheetId="22" hidden="1">{"'Sheet1'!$L$16"}</definedName>
    <definedName name="NRNRD" localSheetId="24" hidden="1">{"'Sheet1'!$L$16"}</definedName>
    <definedName name="NRNRD" localSheetId="28" hidden="1">{"'Sheet1'!$L$16"}</definedName>
    <definedName name="NRNRD" localSheetId="14" hidden="1">{"'Sheet1'!$L$16"}</definedName>
    <definedName name="NRNRD" hidden="1">{"'Sheet1'!$L$16"}</definedName>
    <definedName name="nrwe2"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rwe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_ChonThauTB">#REF!</definedName>
    <definedName name="NS_ChonThauXL">#REF!</definedName>
    <definedName name="NS_CPQLDA">#REF!</definedName>
    <definedName name="NS_GiamSatTB">#REF!</definedName>
    <definedName name="NS_GiamSatXL">#REF!</definedName>
    <definedName name="NS_KiemToan">#REF!</definedName>
    <definedName name="NS_QToan">#REF!</definedName>
    <definedName name="NS_ThamTraDT">#REF!</definedName>
    <definedName name="NS_ThamTraTK">#REF!</definedName>
    <definedName name="nsbt">90*10*20*0.7</definedName>
    <definedName name="NSC" localSheetId="12" hidden="1">{#N/A,#N/A,TRUE,"ERECTION";#N/A,#N/A,TRUE,"A";#N/A,#N/A,TRUE,"B";#N/A,#N/A,TRUE,"C";#N/A,#N/A,TRUE,"D";#N/A,#N/A,TRUE,"E";#N/A,#N/A,TRUE,"F";#N/A,#N/A,TRUE,"G";#N/A,#N/A,TRUE,"H";#N/A,#N/A,TRUE,"I";#N/A,#N/A,TRUE,"J";#N/A,#N/A,TRUE,"K";#N/A,#N/A,TRUE,"L";#N/A,#N/A,TRUE,"M";#N/A,#N/A,TRUE,"N"}</definedName>
    <definedName name="NSC" localSheetId="11" hidden="1">{#N/A,#N/A,TRUE,"ERECTION";#N/A,#N/A,TRUE,"A";#N/A,#N/A,TRUE,"B";#N/A,#N/A,TRUE,"C";#N/A,#N/A,TRUE,"D";#N/A,#N/A,TRUE,"E";#N/A,#N/A,TRUE,"F";#N/A,#N/A,TRUE,"G";#N/A,#N/A,TRUE,"H";#N/A,#N/A,TRUE,"I";#N/A,#N/A,TRUE,"J";#N/A,#N/A,TRUE,"K";#N/A,#N/A,TRUE,"L";#N/A,#N/A,TRUE,"M";#N/A,#N/A,TRUE,"N"}</definedName>
    <definedName name="NSC" localSheetId="13" hidden="1">{#N/A,#N/A,TRUE,"ERECTION";#N/A,#N/A,TRUE,"A";#N/A,#N/A,TRUE,"B";#N/A,#N/A,TRUE,"C";#N/A,#N/A,TRUE,"D";#N/A,#N/A,TRUE,"E";#N/A,#N/A,TRUE,"F";#N/A,#N/A,TRUE,"G";#N/A,#N/A,TRUE,"H";#N/A,#N/A,TRUE,"I";#N/A,#N/A,TRUE,"J";#N/A,#N/A,TRUE,"K";#N/A,#N/A,TRUE,"L";#N/A,#N/A,TRUE,"M";#N/A,#N/A,TRUE,"N"}</definedName>
    <definedName name="NSC" localSheetId="16" hidden="1">{#N/A,#N/A,TRUE,"ERECTION";#N/A,#N/A,TRUE,"A";#N/A,#N/A,TRUE,"B";#N/A,#N/A,TRUE,"C";#N/A,#N/A,TRUE,"D";#N/A,#N/A,TRUE,"E";#N/A,#N/A,TRUE,"F";#N/A,#N/A,TRUE,"G";#N/A,#N/A,TRUE,"H";#N/A,#N/A,TRUE,"I";#N/A,#N/A,TRUE,"J";#N/A,#N/A,TRUE,"K";#N/A,#N/A,TRUE,"L";#N/A,#N/A,TRUE,"M";#N/A,#N/A,TRUE,"N"}</definedName>
    <definedName name="NSC" localSheetId="21" hidden="1">{#N/A,#N/A,TRUE,"ERECTION";#N/A,#N/A,TRUE,"A";#N/A,#N/A,TRUE,"B";#N/A,#N/A,TRUE,"C";#N/A,#N/A,TRUE,"D";#N/A,#N/A,TRUE,"E";#N/A,#N/A,TRUE,"F";#N/A,#N/A,TRUE,"G";#N/A,#N/A,TRUE,"H";#N/A,#N/A,TRUE,"I";#N/A,#N/A,TRUE,"J";#N/A,#N/A,TRUE,"K";#N/A,#N/A,TRUE,"L";#N/A,#N/A,TRUE,"M";#N/A,#N/A,TRUE,"N"}</definedName>
    <definedName name="NSC" localSheetId="18" hidden="1">{#N/A,#N/A,TRUE,"ERECTION";#N/A,#N/A,TRUE,"A";#N/A,#N/A,TRUE,"B";#N/A,#N/A,TRUE,"C";#N/A,#N/A,TRUE,"D";#N/A,#N/A,TRUE,"E";#N/A,#N/A,TRUE,"F";#N/A,#N/A,TRUE,"G";#N/A,#N/A,TRUE,"H";#N/A,#N/A,TRUE,"I";#N/A,#N/A,TRUE,"J";#N/A,#N/A,TRUE,"K";#N/A,#N/A,TRUE,"L";#N/A,#N/A,TRUE,"M";#N/A,#N/A,TRUE,"N"}</definedName>
    <definedName name="NSC" localSheetId="19" hidden="1">{#N/A,#N/A,TRUE,"ERECTION";#N/A,#N/A,TRUE,"A";#N/A,#N/A,TRUE,"B";#N/A,#N/A,TRUE,"C";#N/A,#N/A,TRUE,"D";#N/A,#N/A,TRUE,"E";#N/A,#N/A,TRUE,"F";#N/A,#N/A,TRUE,"G";#N/A,#N/A,TRUE,"H";#N/A,#N/A,TRUE,"I";#N/A,#N/A,TRUE,"J";#N/A,#N/A,TRUE,"K";#N/A,#N/A,TRUE,"L";#N/A,#N/A,TRUE,"M";#N/A,#N/A,TRUE,"N"}</definedName>
    <definedName name="NSC" localSheetId="20" hidden="1">{#N/A,#N/A,TRUE,"ERECTION";#N/A,#N/A,TRUE,"A";#N/A,#N/A,TRUE,"B";#N/A,#N/A,TRUE,"C";#N/A,#N/A,TRUE,"D";#N/A,#N/A,TRUE,"E";#N/A,#N/A,TRUE,"F";#N/A,#N/A,TRUE,"G";#N/A,#N/A,TRUE,"H";#N/A,#N/A,TRUE,"I";#N/A,#N/A,TRUE,"J";#N/A,#N/A,TRUE,"K";#N/A,#N/A,TRUE,"L";#N/A,#N/A,TRUE,"M";#N/A,#N/A,TRUE,"N"}</definedName>
    <definedName name="NSC" localSheetId="22" hidden="1">{#N/A,#N/A,TRUE,"ERECTION";#N/A,#N/A,TRUE,"A";#N/A,#N/A,TRUE,"B";#N/A,#N/A,TRUE,"C";#N/A,#N/A,TRUE,"D";#N/A,#N/A,TRUE,"E";#N/A,#N/A,TRUE,"F";#N/A,#N/A,TRUE,"G";#N/A,#N/A,TRUE,"H";#N/A,#N/A,TRUE,"I";#N/A,#N/A,TRUE,"J";#N/A,#N/A,TRUE,"K";#N/A,#N/A,TRUE,"L";#N/A,#N/A,TRUE,"M";#N/A,#N/A,TRUE,"N"}</definedName>
    <definedName name="NSC" localSheetId="24" hidden="1">{#N/A,#N/A,TRUE,"ERECTION";#N/A,#N/A,TRUE,"A";#N/A,#N/A,TRUE,"B";#N/A,#N/A,TRUE,"C";#N/A,#N/A,TRUE,"D";#N/A,#N/A,TRUE,"E";#N/A,#N/A,TRUE,"F";#N/A,#N/A,TRUE,"G";#N/A,#N/A,TRUE,"H";#N/A,#N/A,TRUE,"I";#N/A,#N/A,TRUE,"J";#N/A,#N/A,TRUE,"K";#N/A,#N/A,TRUE,"L";#N/A,#N/A,TRUE,"M";#N/A,#N/A,TRUE,"N"}</definedName>
    <definedName name="NSC" localSheetId="28" hidden="1">{#N/A,#N/A,TRUE,"ERECTION";#N/A,#N/A,TRUE,"A";#N/A,#N/A,TRUE,"B";#N/A,#N/A,TRUE,"C";#N/A,#N/A,TRUE,"D";#N/A,#N/A,TRUE,"E";#N/A,#N/A,TRUE,"F";#N/A,#N/A,TRUE,"G";#N/A,#N/A,TRUE,"H";#N/A,#N/A,TRUE,"I";#N/A,#N/A,TRUE,"J";#N/A,#N/A,TRUE,"K";#N/A,#N/A,TRUE,"L";#N/A,#N/A,TRUE,"M";#N/A,#N/A,TRUE,"N"}</definedName>
    <definedName name="NSC" localSheetId="14" hidden="1">{#N/A,#N/A,TRUE,"ERECTION";#N/A,#N/A,TRUE,"A";#N/A,#N/A,TRUE,"B";#N/A,#N/A,TRUE,"C";#N/A,#N/A,TRUE,"D";#N/A,#N/A,TRUE,"E";#N/A,#N/A,TRUE,"F";#N/A,#N/A,TRUE,"G";#N/A,#N/A,TRUE,"H";#N/A,#N/A,TRUE,"I";#N/A,#N/A,TRUE,"J";#N/A,#N/A,TRUE,"K";#N/A,#N/A,TRUE,"L";#N/A,#N/A,TRUE,"M";#N/A,#N/A,TRUE,"N"}</definedName>
    <definedName name="NSC" hidden="1">{#N/A,#N/A,TRUE,"ERECTION";#N/A,#N/A,TRUE,"A";#N/A,#N/A,TRUE,"B";#N/A,#N/A,TRUE,"C";#N/A,#N/A,TRUE,"D";#N/A,#N/A,TRUE,"E";#N/A,#N/A,TRUE,"F";#N/A,#N/A,TRUE,"G";#N/A,#N/A,TRUE,"H";#N/A,#N/A,TRUE,"I";#N/A,#N/A,TRUE,"J";#N/A,#N/A,TRUE,"K";#N/A,#N/A,TRUE,"L";#N/A,#N/A,TRUE,"M";#N/A,#N/A,TRUE,"N"}</definedName>
    <definedName name="nsct" localSheetId="12" hidden="1">{"'Sheet1'!$L$16"}</definedName>
    <definedName name="nsct" localSheetId="11" hidden="1">{"'Sheet1'!$L$16"}</definedName>
    <definedName name="nsct" localSheetId="13" hidden="1">{"'Sheet1'!$L$16"}</definedName>
    <definedName name="nsct" localSheetId="16" hidden="1">{"'Sheet1'!$L$16"}</definedName>
    <definedName name="nsct" localSheetId="21" hidden="1">{"'Sheet1'!$L$16"}</definedName>
    <definedName name="nsct" localSheetId="18" hidden="1">{"'Sheet1'!$L$16"}</definedName>
    <definedName name="nsct" localSheetId="19" hidden="1">{"'Sheet1'!$L$16"}</definedName>
    <definedName name="nsct" localSheetId="20" hidden="1">{"'Sheet1'!$L$16"}</definedName>
    <definedName name="nsct" localSheetId="22" hidden="1">{"'Sheet1'!$L$16"}</definedName>
    <definedName name="nsct" localSheetId="24" hidden="1">{"'Sheet1'!$L$16"}</definedName>
    <definedName name="nsct" localSheetId="28" hidden="1">{"'Sheet1'!$L$16"}</definedName>
    <definedName name="nsct" localSheetId="14" hidden="1">{"'Sheet1'!$L$16"}</definedName>
    <definedName name="nsct" hidden="1">{"'Sheet1'!$L$16"}</definedName>
    <definedName name="nsss" localSheetId="12" hidden="1">{#N/A,#N/A,TRUE,"Krycí list"}</definedName>
    <definedName name="nsss" localSheetId="11" hidden="1">{#N/A,#N/A,TRUE,"Krycí list"}</definedName>
    <definedName name="nsss" localSheetId="13" hidden="1">{#N/A,#N/A,TRUE,"Krycí list"}</definedName>
    <definedName name="nsss" localSheetId="16" hidden="1">{#N/A,#N/A,TRUE,"Krycí list"}</definedName>
    <definedName name="nsss" localSheetId="21" hidden="1">{#N/A,#N/A,TRUE,"Krycí list"}</definedName>
    <definedName name="nsss" localSheetId="18" hidden="1">{#N/A,#N/A,TRUE,"Krycí list"}</definedName>
    <definedName name="nsss" localSheetId="19" hidden="1">{#N/A,#N/A,TRUE,"Krycí list"}</definedName>
    <definedName name="nsss" localSheetId="20" hidden="1">{#N/A,#N/A,TRUE,"Krycí list"}</definedName>
    <definedName name="nsss" localSheetId="22" hidden="1">{#N/A,#N/A,TRUE,"Krycí list"}</definedName>
    <definedName name="nsss" localSheetId="24" hidden="1">{#N/A,#N/A,TRUE,"Krycí list"}</definedName>
    <definedName name="nsss" localSheetId="28" hidden="1">{#N/A,#N/A,TRUE,"Krycí list"}</definedName>
    <definedName name="nsss" localSheetId="14" hidden="1">{#N/A,#N/A,TRUE,"Krycí list"}</definedName>
    <definedName name="nsss" hidden="1">{#N/A,#N/A,TRUE,"Krycí list"}</definedName>
    <definedName name="NT" localSheetId="12" hidden="1">{"'Sheet1'!$L$16"}</definedName>
    <definedName name="NT" localSheetId="11" hidden="1">{"'Sheet1'!$L$16"}</definedName>
    <definedName name="NT" localSheetId="13" hidden="1">{"'Sheet1'!$L$16"}</definedName>
    <definedName name="NT" localSheetId="16" hidden="1">{"'Sheet1'!$L$16"}</definedName>
    <definedName name="NT" localSheetId="21" hidden="1">{"'Sheet1'!$L$16"}</definedName>
    <definedName name="NT" localSheetId="18" hidden="1">{"'Sheet1'!$L$16"}</definedName>
    <definedName name="NT" localSheetId="19" hidden="1">{"'Sheet1'!$L$16"}</definedName>
    <definedName name="NT" localSheetId="20" hidden="1">{"'Sheet1'!$L$16"}</definedName>
    <definedName name="NT" localSheetId="22" hidden="1">{"'Sheet1'!$L$16"}</definedName>
    <definedName name="NT" localSheetId="24" hidden="1">{"'Sheet1'!$L$16"}</definedName>
    <definedName name="NT" localSheetId="28" hidden="1">{"'Sheet1'!$L$16"}</definedName>
    <definedName name="NT" localSheetId="14" hidden="1">{"'Sheet1'!$L$16"}</definedName>
    <definedName name="NT" hidden="1">{"'Sheet1'!$L$16"}</definedName>
    <definedName name="NTCV" localSheetId="12" hidden="1">{"'Sheet1'!$L$16"}</definedName>
    <definedName name="NTCV" localSheetId="11" hidden="1">{"'Sheet1'!$L$16"}</definedName>
    <definedName name="NTCV" localSheetId="13" hidden="1">{"'Sheet1'!$L$16"}</definedName>
    <definedName name="NTCV" localSheetId="16" hidden="1">{"'Sheet1'!$L$16"}</definedName>
    <definedName name="NTCV" localSheetId="21" hidden="1">{"'Sheet1'!$L$16"}</definedName>
    <definedName name="NTCV" localSheetId="18" hidden="1">{"'Sheet1'!$L$16"}</definedName>
    <definedName name="NTCV" localSheetId="19" hidden="1">{"'Sheet1'!$L$16"}</definedName>
    <definedName name="NTCV" localSheetId="20" hidden="1">{"'Sheet1'!$L$16"}</definedName>
    <definedName name="NTCV" localSheetId="22" hidden="1">{"'Sheet1'!$L$16"}</definedName>
    <definedName name="NTCV" localSheetId="24" hidden="1">{"'Sheet1'!$L$16"}</definedName>
    <definedName name="NTCV" localSheetId="28" hidden="1">{"'Sheet1'!$L$16"}</definedName>
    <definedName name="NTCV" localSheetId="14" hidden="1">{"'Sheet1'!$L$16"}</definedName>
    <definedName name="NTCV" hidden="1">{"'Sheet1'!$L$16"}</definedName>
    <definedName name="ÑTHH">#REF!</definedName>
    <definedName name="NToS">#N/A</definedName>
    <definedName name="NToS_10">#N/A</definedName>
    <definedName name="NToS_6">#N/A</definedName>
    <definedName name="NToS_6_10">#N/A</definedName>
    <definedName name="NToS_7">#N/A</definedName>
    <definedName name="NToS_8">#N/A</definedName>
    <definedName name="NToS_9">#N/A</definedName>
    <definedName name="NTRD" localSheetId="12" hidden="1">{#N/A,#N/A,FALSE,"배수1"}</definedName>
    <definedName name="NTRD" localSheetId="11" hidden="1">{#N/A,#N/A,FALSE,"배수1"}</definedName>
    <definedName name="NTRD" localSheetId="13" hidden="1">{#N/A,#N/A,FALSE,"배수1"}</definedName>
    <definedName name="NTRD" localSheetId="16" hidden="1">{#N/A,#N/A,FALSE,"배수1"}</definedName>
    <definedName name="NTRD" localSheetId="21" hidden="1">{#N/A,#N/A,FALSE,"배수1"}</definedName>
    <definedName name="NTRD" localSheetId="18" hidden="1">{#N/A,#N/A,FALSE,"배수1"}</definedName>
    <definedName name="NTRD" localSheetId="19" hidden="1">{#N/A,#N/A,FALSE,"배수1"}</definedName>
    <definedName name="NTRD" localSheetId="20" hidden="1">{#N/A,#N/A,FALSE,"배수1"}</definedName>
    <definedName name="NTRD" localSheetId="22" hidden="1">{#N/A,#N/A,FALSE,"배수1"}</definedName>
    <definedName name="NTRD" localSheetId="24" hidden="1">{#N/A,#N/A,FALSE,"배수1"}</definedName>
    <definedName name="NTRD" localSheetId="28" hidden="1">{#N/A,#N/A,FALSE,"배수1"}</definedName>
    <definedName name="NTRD" localSheetId="14" hidden="1">{#N/A,#N/A,FALSE,"배수1"}</definedName>
    <definedName name="NTRD" hidden="1">{#N/A,#N/A,FALSE,"배수1"}</definedName>
    <definedName name="nttn" localSheetId="12" hidden="1">{"'Sheet1'!$L$16"}</definedName>
    <definedName name="nttn" localSheetId="11" hidden="1">{"'Sheet1'!$L$16"}</definedName>
    <definedName name="nttn" localSheetId="13" hidden="1">{"'Sheet1'!$L$16"}</definedName>
    <definedName name="nttn" localSheetId="16" hidden="1">{"'Sheet1'!$L$16"}</definedName>
    <definedName name="nttn" localSheetId="21" hidden="1">{"'Sheet1'!$L$16"}</definedName>
    <definedName name="nttn" localSheetId="18" hidden="1">{"'Sheet1'!$L$16"}</definedName>
    <definedName name="nttn" localSheetId="19" hidden="1">{"'Sheet1'!$L$16"}</definedName>
    <definedName name="nttn" localSheetId="20" hidden="1">{"'Sheet1'!$L$16"}</definedName>
    <definedName name="nttn" localSheetId="22" hidden="1">{"'Sheet1'!$L$16"}</definedName>
    <definedName name="nttn" localSheetId="24" hidden="1">{"'Sheet1'!$L$16"}</definedName>
    <definedName name="nttn" localSheetId="28" hidden="1">{"'Sheet1'!$L$16"}</definedName>
    <definedName name="nttn" localSheetId="14" hidden="1">{"'Sheet1'!$L$16"}</definedName>
    <definedName name="nttn" hidden="1">{"'Sheet1'!$L$16"}</definedName>
    <definedName name="ntwrt" hidden="1">#REF!</definedName>
    <definedName name="NUF" localSheetId="12" hidden="1">{#N/A,#N/A,FALSE,"운반시간"}</definedName>
    <definedName name="NUF" localSheetId="11" hidden="1">{#N/A,#N/A,FALSE,"운반시간"}</definedName>
    <definedName name="NUF" localSheetId="13" hidden="1">{#N/A,#N/A,FALSE,"운반시간"}</definedName>
    <definedName name="NUF" localSheetId="16" hidden="1">{#N/A,#N/A,FALSE,"운반시간"}</definedName>
    <definedName name="NUF" localSheetId="21" hidden="1">{#N/A,#N/A,FALSE,"운반시간"}</definedName>
    <definedName name="NUF" localSheetId="18" hidden="1">{#N/A,#N/A,FALSE,"운반시간"}</definedName>
    <definedName name="NUF" localSheetId="19" hidden="1">{#N/A,#N/A,FALSE,"운반시간"}</definedName>
    <definedName name="NUF" localSheetId="20" hidden="1">{#N/A,#N/A,FALSE,"운반시간"}</definedName>
    <definedName name="NUF" localSheetId="22" hidden="1">{#N/A,#N/A,FALSE,"운반시간"}</definedName>
    <definedName name="NUF" localSheetId="24" hidden="1">{#N/A,#N/A,FALSE,"운반시간"}</definedName>
    <definedName name="NUF" localSheetId="28" hidden="1">{#N/A,#N/A,FALSE,"운반시간"}</definedName>
    <definedName name="NUF" localSheetId="14" hidden="1">{#N/A,#N/A,FALSE,"운반시간"}</definedName>
    <definedName name="NUF" hidden="1">{#N/A,#N/A,FALSE,"운반시간"}</definedName>
    <definedName name="Number_of_Payments">#N/A</definedName>
    <definedName name="NUOC" localSheetId="12" hidden="1">{"'Sheet1'!$L$16"}</definedName>
    <definedName name="NUOC" localSheetId="11" hidden="1">{"'Sheet1'!$L$16"}</definedName>
    <definedName name="NUOC" localSheetId="13" hidden="1">{"'Sheet1'!$L$16"}</definedName>
    <definedName name="NUOC" localSheetId="16" hidden="1">{"'Sheet1'!$L$16"}</definedName>
    <definedName name="NUOC" localSheetId="21" hidden="1">{"'Sheet1'!$L$16"}</definedName>
    <definedName name="NUOC" localSheetId="18" hidden="1">{"'Sheet1'!$L$16"}</definedName>
    <definedName name="NUOC" localSheetId="19" hidden="1">{"'Sheet1'!$L$16"}</definedName>
    <definedName name="NUOC" localSheetId="20" hidden="1">{"'Sheet1'!$L$16"}</definedName>
    <definedName name="NUOC" localSheetId="22" hidden="1">{"'Sheet1'!$L$16"}</definedName>
    <definedName name="NUOC" localSheetId="24" hidden="1">{"'Sheet1'!$L$16"}</definedName>
    <definedName name="NUOC" localSheetId="28" hidden="1">{"'Sheet1'!$L$16"}</definedName>
    <definedName name="NUOC" localSheetId="14" hidden="1">{"'Sheet1'!$L$16"}</definedName>
    <definedName name="NUOC" hidden="1">{"'Sheet1'!$L$16"}</definedName>
    <definedName name="nuoc2" localSheetId="12" hidden="1">{"'Sheet1'!$L$16"}</definedName>
    <definedName name="nuoc2" localSheetId="11" hidden="1">{"'Sheet1'!$L$16"}</definedName>
    <definedName name="nuoc2" localSheetId="13" hidden="1">{"'Sheet1'!$L$16"}</definedName>
    <definedName name="nuoc2" localSheetId="16" hidden="1">{"'Sheet1'!$L$16"}</definedName>
    <definedName name="nuoc2" localSheetId="21" hidden="1">{"'Sheet1'!$L$16"}</definedName>
    <definedName name="nuoc2" localSheetId="18" hidden="1">{"'Sheet1'!$L$16"}</definedName>
    <definedName name="nuoc2" localSheetId="19" hidden="1">{"'Sheet1'!$L$16"}</definedName>
    <definedName name="nuoc2" localSheetId="20" hidden="1">{"'Sheet1'!$L$16"}</definedName>
    <definedName name="nuoc2" localSheetId="22" hidden="1">{"'Sheet1'!$L$16"}</definedName>
    <definedName name="nuoc2" localSheetId="24" hidden="1">{"'Sheet1'!$L$16"}</definedName>
    <definedName name="nuoc2" localSheetId="28" hidden="1">{"'Sheet1'!$L$16"}</definedName>
    <definedName name="nuoc2" localSheetId="14" hidden="1">{"'Sheet1'!$L$16"}</definedName>
    <definedName name="nuoc2" hidden="1">{"'Sheet1'!$L$16"}</definedName>
    <definedName name="NUOCHKHOAN" localSheetId="12" hidden="1">{"'Sheet1'!$L$16"}</definedName>
    <definedName name="NUOCHKHOAN" localSheetId="11" hidden="1">{"'Sheet1'!$L$16"}</definedName>
    <definedName name="NUOCHKHOAN" localSheetId="13" hidden="1">{"'Sheet1'!$L$16"}</definedName>
    <definedName name="NUOCHKHOAN" localSheetId="16" hidden="1">{"'Sheet1'!$L$16"}</definedName>
    <definedName name="NUOCHKHOAN" localSheetId="21" hidden="1">{"'Sheet1'!$L$16"}</definedName>
    <definedName name="NUOCHKHOAN" localSheetId="18" hidden="1">{"'Sheet1'!$L$16"}</definedName>
    <definedName name="NUOCHKHOAN" localSheetId="19" hidden="1">{"'Sheet1'!$L$16"}</definedName>
    <definedName name="NUOCHKHOAN" localSheetId="20" hidden="1">{"'Sheet1'!$L$16"}</definedName>
    <definedName name="NUOCHKHOAN" localSheetId="22" hidden="1">{"'Sheet1'!$L$16"}</definedName>
    <definedName name="NUOCHKHOAN" localSheetId="24" hidden="1">{"'Sheet1'!$L$16"}</definedName>
    <definedName name="NUOCHKHOAN" localSheetId="28" hidden="1">{"'Sheet1'!$L$16"}</definedName>
    <definedName name="NUOCHKHOAN" localSheetId="14" hidden="1">{"'Sheet1'!$L$16"}</definedName>
    <definedName name="NUOCHKHOAN" hidden="1">{"'Sheet1'!$L$16"}</definedName>
    <definedName name="NUOCHKHOANMOI" localSheetId="12" hidden="1">{"'Sheet1'!$L$16"}</definedName>
    <definedName name="NUOCHKHOANMOI" localSheetId="11" hidden="1">{"'Sheet1'!$L$16"}</definedName>
    <definedName name="NUOCHKHOANMOI" localSheetId="13" hidden="1">{"'Sheet1'!$L$16"}</definedName>
    <definedName name="NUOCHKHOANMOI" localSheetId="16" hidden="1">{"'Sheet1'!$L$16"}</definedName>
    <definedName name="NUOCHKHOANMOI" localSheetId="21" hidden="1">{"'Sheet1'!$L$16"}</definedName>
    <definedName name="NUOCHKHOANMOI" localSheetId="18" hidden="1">{"'Sheet1'!$L$16"}</definedName>
    <definedName name="NUOCHKHOANMOI" localSheetId="19" hidden="1">{"'Sheet1'!$L$16"}</definedName>
    <definedName name="NUOCHKHOANMOI" localSheetId="20" hidden="1">{"'Sheet1'!$L$16"}</definedName>
    <definedName name="NUOCHKHOANMOI" localSheetId="22" hidden="1">{"'Sheet1'!$L$16"}</definedName>
    <definedName name="NUOCHKHOANMOI" localSheetId="24" hidden="1">{"'Sheet1'!$L$16"}</definedName>
    <definedName name="NUOCHKHOANMOI" localSheetId="28" hidden="1">{"'Sheet1'!$L$16"}</definedName>
    <definedName name="NUOCHKHOANMOI" localSheetId="14" hidden="1">{"'Sheet1'!$L$16"}</definedName>
    <definedName name="NUOCHKHOANMOI" hidden="1">{"'Sheet1'!$L$16"}</definedName>
    <definedName name="nuocnoiloc">#REF!</definedName>
    <definedName name="nuocnoilocEH">#REF!</definedName>
    <definedName name="nuoùc" localSheetId="12" hidden="1">{"'Sheet1'!$L$16"}</definedName>
    <definedName name="nuoùc" localSheetId="11" hidden="1">{"'Sheet1'!$L$16"}</definedName>
    <definedName name="nuoùc" localSheetId="13" hidden="1">{"'Sheet1'!$L$16"}</definedName>
    <definedName name="nuoùc" localSheetId="16" hidden="1">{"'Sheet1'!$L$16"}</definedName>
    <definedName name="nuoùc" localSheetId="21" hidden="1">{"'Sheet1'!$L$16"}</definedName>
    <definedName name="nuoùc" localSheetId="18" hidden="1">{"'Sheet1'!$L$16"}</definedName>
    <definedName name="nuoùc" localSheetId="19" hidden="1">{"'Sheet1'!$L$16"}</definedName>
    <definedName name="nuoùc" localSheetId="20" hidden="1">{"'Sheet1'!$L$16"}</definedName>
    <definedName name="nuoùc" localSheetId="22" hidden="1">{"'Sheet1'!$L$16"}</definedName>
    <definedName name="nuoùc" localSheetId="24" hidden="1">{"'Sheet1'!$L$16"}</definedName>
    <definedName name="nuoùc" localSheetId="28" hidden="1">{"'Sheet1'!$L$16"}</definedName>
    <definedName name="nuoùc" localSheetId="14" hidden="1">{"'Sheet1'!$L$16"}</definedName>
    <definedName name="nuoùc" hidden="1">{"'Sheet1'!$L$16"}</definedName>
    <definedName name="Nur">#REF!</definedName>
    <definedName name="nvbbn" hidden="1">#REF!</definedName>
    <definedName name="NVBNBNV" localSheetId="12" hidden="1">{#N/A,#N/A,FALSE,"Chi tiÆt"}</definedName>
    <definedName name="NVBNBNV" localSheetId="11" hidden="1">{#N/A,#N/A,FALSE,"Chi tiÆt"}</definedName>
    <definedName name="NVBNBNV" localSheetId="13" hidden="1">{#N/A,#N/A,FALSE,"Chi tiÆt"}</definedName>
    <definedName name="NVBNBNV" localSheetId="16" hidden="1">{#N/A,#N/A,FALSE,"Chi tiÆt"}</definedName>
    <definedName name="NVBNBNV" localSheetId="21" hidden="1">{#N/A,#N/A,FALSE,"Chi tiÆt"}</definedName>
    <definedName name="NVBNBNV" localSheetId="18" hidden="1">{#N/A,#N/A,FALSE,"Chi tiÆt"}</definedName>
    <definedName name="NVBNBNV" localSheetId="19" hidden="1">{#N/A,#N/A,FALSE,"Chi tiÆt"}</definedName>
    <definedName name="NVBNBNV" localSheetId="20" hidden="1">{#N/A,#N/A,FALSE,"Chi tiÆt"}</definedName>
    <definedName name="NVBNBNV" localSheetId="22" hidden="1">{#N/A,#N/A,FALSE,"Chi tiÆt"}</definedName>
    <definedName name="NVBNBNV" localSheetId="24" hidden="1">{#N/A,#N/A,FALSE,"Chi tiÆt"}</definedName>
    <definedName name="NVBNBNV" localSheetId="28" hidden="1">{#N/A,#N/A,FALSE,"Chi tiÆt"}</definedName>
    <definedName name="NVBNBNV" localSheetId="14" hidden="1">{#N/A,#N/A,FALSE,"Chi tiÆt"}</definedName>
    <definedName name="NVBNBNV" hidden="1">{#N/A,#N/A,FALSE,"Chi tiÆt"}</definedName>
    <definedName name="nvbnnbvbn" hidden="1">#REF!</definedName>
    <definedName name="nvbvbn" hidden="1">#REF!</definedName>
    <definedName name="nvbvbnbv" hidden="1">#REF!</definedName>
    <definedName name="NVCB" localSheetId="12" hidden="1">{"'Sheet1'!$L$16"}</definedName>
    <definedName name="NVCB" localSheetId="11" hidden="1">{"'Sheet1'!$L$16"}</definedName>
    <definedName name="NVCB" localSheetId="13" hidden="1">{"'Sheet1'!$L$16"}</definedName>
    <definedName name="NVCB" localSheetId="16" hidden="1">{"'Sheet1'!$L$16"}</definedName>
    <definedName name="NVCB" localSheetId="21" hidden="1">{"'Sheet1'!$L$16"}</definedName>
    <definedName name="NVCB" localSheetId="18" hidden="1">{"'Sheet1'!$L$16"}</definedName>
    <definedName name="NVCB" localSheetId="19" hidden="1">{"'Sheet1'!$L$16"}</definedName>
    <definedName name="NVCB" localSheetId="20" hidden="1">{"'Sheet1'!$L$16"}</definedName>
    <definedName name="NVCB" localSheetId="22" hidden="1">{"'Sheet1'!$L$16"}</definedName>
    <definedName name="NVCB" localSheetId="24" hidden="1">{"'Sheet1'!$L$16"}</definedName>
    <definedName name="NVCB" localSheetId="28" hidden="1">{"'Sheet1'!$L$16"}</definedName>
    <definedName name="NVCB" localSheetId="14" hidden="1">{"'Sheet1'!$L$16"}</definedName>
    <definedName name="NVCB" hidden="1">{"'Sheet1'!$L$16"}</definedName>
    <definedName name="nvcnccv" hidden="1">#REF!</definedName>
    <definedName name="nvcvbvcn" hidden="1">#REF!</definedName>
    <definedName name="nvkjnfvf"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nn" hidden="1">#REF!</definedName>
    <definedName name="nvnncncc" hidden="1">#REF!</definedName>
    <definedName name="nvnvb" hidden="1">#REF!</definedName>
    <definedName name="nx">#REF!</definedName>
    <definedName name="nxmtc">#REF!</definedName>
    <definedName name="ny" localSheetId="12" hidden="1">{"'Sheet1'!$L$16"}</definedName>
    <definedName name="ny" localSheetId="11" hidden="1">{"'Sheet1'!$L$16"}</definedName>
    <definedName name="ny" localSheetId="13" hidden="1">{"'Sheet1'!$L$16"}</definedName>
    <definedName name="ny" localSheetId="16" hidden="1">{"'Sheet1'!$L$16"}</definedName>
    <definedName name="ny" localSheetId="21" hidden="1">{"'Sheet1'!$L$16"}</definedName>
    <definedName name="ny" localSheetId="18" hidden="1">{"'Sheet1'!$L$16"}</definedName>
    <definedName name="ny" localSheetId="19" hidden="1">{"'Sheet1'!$L$16"}</definedName>
    <definedName name="ny" localSheetId="20" hidden="1">{"'Sheet1'!$L$16"}</definedName>
    <definedName name="ny" localSheetId="22" hidden="1">{"'Sheet1'!$L$16"}</definedName>
    <definedName name="ny" localSheetId="24" hidden="1">{"'Sheet1'!$L$16"}</definedName>
    <definedName name="ny" localSheetId="28" hidden="1">{"'Sheet1'!$L$16"}</definedName>
    <definedName name="ny" localSheetId="14" hidden="1">{"'Sheet1'!$L$16"}</definedName>
    <definedName name="ny" hidden="1">{"'Sheet1'!$L$16"}</definedName>
    <definedName name="NYDDFG" localSheetId="12" hidden="1">{#N/A,#N/A,FALSE,"조골재"}</definedName>
    <definedName name="NYDDFG" localSheetId="11" hidden="1">{#N/A,#N/A,FALSE,"조골재"}</definedName>
    <definedName name="NYDDFG" localSheetId="13" hidden="1">{#N/A,#N/A,FALSE,"조골재"}</definedName>
    <definedName name="NYDDFG" localSheetId="16" hidden="1">{#N/A,#N/A,FALSE,"조골재"}</definedName>
    <definedName name="NYDDFG" localSheetId="21" hidden="1">{#N/A,#N/A,FALSE,"조골재"}</definedName>
    <definedName name="NYDDFG" localSheetId="18" hidden="1">{#N/A,#N/A,FALSE,"조골재"}</definedName>
    <definedName name="NYDDFG" localSheetId="19" hidden="1">{#N/A,#N/A,FALSE,"조골재"}</definedName>
    <definedName name="NYDDFG" localSheetId="20" hidden="1">{#N/A,#N/A,FALSE,"조골재"}</definedName>
    <definedName name="NYDDFG" localSheetId="22" hidden="1">{#N/A,#N/A,FALSE,"조골재"}</definedName>
    <definedName name="NYDDFG" localSheetId="24" hidden="1">{#N/A,#N/A,FALSE,"조골재"}</definedName>
    <definedName name="NYDDFG" localSheetId="28" hidden="1">{#N/A,#N/A,FALSE,"조골재"}</definedName>
    <definedName name="NYDDFG" localSheetId="14" hidden="1">{#N/A,#N/A,FALSE,"조골재"}</definedName>
    <definedName name="NYDDFG" hidden="1">{#N/A,#N/A,FALSE,"조골재"}</definedName>
    <definedName name="NYDTDS" localSheetId="12" hidden="1">{#N/A,#N/A,FALSE,"구조2"}</definedName>
    <definedName name="NYDTDS" localSheetId="11" hidden="1">{#N/A,#N/A,FALSE,"구조2"}</definedName>
    <definedName name="NYDTDS" localSheetId="13" hidden="1">{#N/A,#N/A,FALSE,"구조2"}</definedName>
    <definedName name="NYDTDS" localSheetId="16" hidden="1">{#N/A,#N/A,FALSE,"구조2"}</definedName>
    <definedName name="NYDTDS" localSheetId="21" hidden="1">{#N/A,#N/A,FALSE,"구조2"}</definedName>
    <definedName name="NYDTDS" localSheetId="18" hidden="1">{#N/A,#N/A,FALSE,"구조2"}</definedName>
    <definedName name="NYDTDS" localSheetId="19" hidden="1">{#N/A,#N/A,FALSE,"구조2"}</definedName>
    <definedName name="NYDTDS" localSheetId="20" hidden="1">{#N/A,#N/A,FALSE,"구조2"}</definedName>
    <definedName name="NYDTDS" localSheetId="22" hidden="1">{#N/A,#N/A,FALSE,"구조2"}</definedName>
    <definedName name="NYDTDS" localSheetId="24" hidden="1">{#N/A,#N/A,FALSE,"구조2"}</definedName>
    <definedName name="NYDTDS" localSheetId="28" hidden="1">{#N/A,#N/A,FALSE,"구조2"}</definedName>
    <definedName name="NYDTDS" localSheetId="14" hidden="1">{#N/A,#N/A,FALSE,"구조2"}</definedName>
    <definedName name="NYDTDS" hidden="1">{#N/A,#N/A,FALSE,"구조2"}</definedName>
    <definedName name="NYFD" localSheetId="12" hidden="1">{#N/A,#N/A,FALSE,"골재소요량";#N/A,#N/A,FALSE,"골재소요량"}</definedName>
    <definedName name="NYFD" localSheetId="11" hidden="1">{#N/A,#N/A,FALSE,"골재소요량";#N/A,#N/A,FALSE,"골재소요량"}</definedName>
    <definedName name="NYFD" localSheetId="13" hidden="1">{#N/A,#N/A,FALSE,"골재소요량";#N/A,#N/A,FALSE,"골재소요량"}</definedName>
    <definedName name="NYFD" localSheetId="16" hidden="1">{#N/A,#N/A,FALSE,"골재소요량";#N/A,#N/A,FALSE,"골재소요량"}</definedName>
    <definedName name="NYFD" localSheetId="21" hidden="1">{#N/A,#N/A,FALSE,"골재소요량";#N/A,#N/A,FALSE,"골재소요량"}</definedName>
    <definedName name="NYFD" localSheetId="18" hidden="1">{#N/A,#N/A,FALSE,"골재소요량";#N/A,#N/A,FALSE,"골재소요량"}</definedName>
    <definedName name="NYFD" localSheetId="19" hidden="1">{#N/A,#N/A,FALSE,"골재소요량";#N/A,#N/A,FALSE,"골재소요량"}</definedName>
    <definedName name="NYFD" localSheetId="20" hidden="1">{#N/A,#N/A,FALSE,"골재소요량";#N/A,#N/A,FALSE,"골재소요량"}</definedName>
    <definedName name="NYFD" localSheetId="22" hidden="1">{#N/A,#N/A,FALSE,"골재소요량";#N/A,#N/A,FALSE,"골재소요량"}</definedName>
    <definedName name="NYFD" localSheetId="24" hidden="1">{#N/A,#N/A,FALSE,"골재소요량";#N/A,#N/A,FALSE,"골재소요량"}</definedName>
    <definedName name="NYFD" localSheetId="28" hidden="1">{#N/A,#N/A,FALSE,"골재소요량";#N/A,#N/A,FALSE,"골재소요량"}</definedName>
    <definedName name="NYFD" localSheetId="14" hidden="1">{#N/A,#N/A,FALSE,"골재소요량";#N/A,#N/A,FALSE,"골재소요량"}</definedName>
    <definedName name="NYFD" hidden="1">{#N/A,#N/A,FALSE,"골재소요량";#N/A,#N/A,FALSE,"골재소요량"}</definedName>
    <definedName name="nymyuu" hidden="1">#REF!</definedName>
    <definedName name="NYTDY" localSheetId="12" hidden="1">{#N/A,#N/A,FALSE,"단가표지"}</definedName>
    <definedName name="NYTDY" localSheetId="11" hidden="1">{#N/A,#N/A,FALSE,"단가표지"}</definedName>
    <definedName name="NYTDY" localSheetId="13" hidden="1">{#N/A,#N/A,FALSE,"단가표지"}</definedName>
    <definedName name="NYTDY" localSheetId="16" hidden="1">{#N/A,#N/A,FALSE,"단가표지"}</definedName>
    <definedName name="NYTDY" localSheetId="21" hidden="1">{#N/A,#N/A,FALSE,"단가표지"}</definedName>
    <definedName name="NYTDY" localSheetId="18" hidden="1">{#N/A,#N/A,FALSE,"단가표지"}</definedName>
    <definedName name="NYTDY" localSheetId="19" hidden="1">{#N/A,#N/A,FALSE,"단가표지"}</definedName>
    <definedName name="NYTDY" localSheetId="20" hidden="1">{#N/A,#N/A,FALSE,"단가표지"}</definedName>
    <definedName name="NYTDY" localSheetId="22" hidden="1">{#N/A,#N/A,FALSE,"단가표지"}</definedName>
    <definedName name="NYTDY" localSheetId="24" hidden="1">{#N/A,#N/A,FALSE,"단가표지"}</definedName>
    <definedName name="NYTDY" localSheetId="28" hidden="1">{#N/A,#N/A,FALSE,"단가표지"}</definedName>
    <definedName name="NYTDY" localSheetId="14" hidden="1">{#N/A,#N/A,FALSE,"단가표지"}</definedName>
    <definedName name="NYTDY" hidden="1">{#N/A,#N/A,FALSE,"단가표지"}</definedName>
    <definedName name="NYTND" localSheetId="12" hidden="1">{#N/A,#N/A,FALSE,"구조1"}</definedName>
    <definedName name="NYTND" localSheetId="11" hidden="1">{#N/A,#N/A,FALSE,"구조1"}</definedName>
    <definedName name="NYTND" localSheetId="13" hidden="1">{#N/A,#N/A,FALSE,"구조1"}</definedName>
    <definedName name="NYTND" localSheetId="16" hidden="1">{#N/A,#N/A,FALSE,"구조1"}</definedName>
    <definedName name="NYTND" localSheetId="21" hidden="1">{#N/A,#N/A,FALSE,"구조1"}</definedName>
    <definedName name="NYTND" localSheetId="18" hidden="1">{#N/A,#N/A,FALSE,"구조1"}</definedName>
    <definedName name="NYTND" localSheetId="19" hidden="1">{#N/A,#N/A,FALSE,"구조1"}</definedName>
    <definedName name="NYTND" localSheetId="20" hidden="1">{#N/A,#N/A,FALSE,"구조1"}</definedName>
    <definedName name="NYTND" localSheetId="22" hidden="1">{#N/A,#N/A,FALSE,"구조1"}</definedName>
    <definedName name="NYTND" localSheetId="24" hidden="1">{#N/A,#N/A,FALSE,"구조1"}</definedName>
    <definedName name="NYTND" localSheetId="28" hidden="1">{#N/A,#N/A,FALSE,"구조1"}</definedName>
    <definedName name="NYTND" localSheetId="14" hidden="1">{#N/A,#N/A,FALSE,"구조1"}</definedName>
    <definedName name="NYTND" hidden="1">{#N/A,#N/A,FALSE,"구조1"}</definedName>
    <definedName name="o" localSheetId="12" hidden="1">{"'Sheet1'!$L$16"}</definedName>
    <definedName name="o" localSheetId="11" hidden="1">{"'Sheet1'!$L$16"}</definedName>
    <definedName name="o" localSheetId="13" hidden="1">{"'Sheet1'!$L$16"}</definedName>
    <definedName name="o" localSheetId="16" hidden="1">{"'Sheet1'!$L$16"}</definedName>
    <definedName name="o" localSheetId="21" hidden="1">{"'Sheet1'!$L$16"}</definedName>
    <definedName name="o" localSheetId="18" hidden="1">{"'Sheet1'!$L$16"}</definedName>
    <definedName name="o" localSheetId="19" hidden="1">{"'Sheet1'!$L$16"}</definedName>
    <definedName name="o" localSheetId="20" hidden="1">{"'Sheet1'!$L$16"}</definedName>
    <definedName name="o" localSheetId="22" hidden="1">{"'Sheet1'!$L$16"}</definedName>
    <definedName name="o" localSheetId="24" hidden="1">{"'Sheet1'!$L$16"}</definedName>
    <definedName name="o" localSheetId="28" hidden="1">{"'Sheet1'!$L$16"}</definedName>
    <definedName name="o" localSheetId="14" hidden="1">{"'Sheet1'!$L$16"}</definedName>
    <definedName name="o" hidden="1">{"'Sheet1'!$L$16"}</definedName>
    <definedName name="ø" localSheetId="12" hidden="1">{"'Sheet1'!$L$16"}</definedName>
    <definedName name="ø" localSheetId="11" hidden="1">{"'Sheet1'!$L$16"}</definedName>
    <definedName name="ø" localSheetId="13" hidden="1">{"'Sheet1'!$L$16"}</definedName>
    <definedName name="ø" localSheetId="16" hidden="1">{"'Sheet1'!$L$16"}</definedName>
    <definedName name="ø" localSheetId="21" hidden="1">{"'Sheet1'!$L$16"}</definedName>
    <definedName name="ø" localSheetId="18" hidden="1">{"'Sheet1'!$L$16"}</definedName>
    <definedName name="ø" localSheetId="19" hidden="1">{"'Sheet1'!$L$16"}</definedName>
    <definedName name="ø" localSheetId="20" hidden="1">{"'Sheet1'!$L$16"}</definedName>
    <definedName name="ø" localSheetId="22" hidden="1">{"'Sheet1'!$L$16"}</definedName>
    <definedName name="ø" localSheetId="24" hidden="1">{"'Sheet1'!$L$16"}</definedName>
    <definedName name="ø" localSheetId="28" hidden="1">{"'Sheet1'!$L$16"}</definedName>
    <definedName name="ø" localSheetId="14" hidden="1">{"'Sheet1'!$L$16"}</definedName>
    <definedName name="ø" hidden="1">{"'Sheet1'!$L$16"}</definedName>
    <definedName name="oa" hidden="1">#REF!</definedName>
    <definedName name="õadfgdfgdf" localSheetId="12" hidden="1">{"'Sheet1'!$L$16"}</definedName>
    <definedName name="õadfgdfgdf" localSheetId="11" hidden="1">{"'Sheet1'!$L$16"}</definedName>
    <definedName name="õadfgdfgdf" localSheetId="13" hidden="1">{"'Sheet1'!$L$16"}</definedName>
    <definedName name="õadfgdfgdf" localSheetId="16" hidden="1">{"'Sheet1'!$L$16"}</definedName>
    <definedName name="õadfgdfgdf" localSheetId="21" hidden="1">{"'Sheet1'!$L$16"}</definedName>
    <definedName name="õadfgdfgdf" localSheetId="18" hidden="1">{"'Sheet1'!$L$16"}</definedName>
    <definedName name="õadfgdfgdf" localSheetId="19" hidden="1">{"'Sheet1'!$L$16"}</definedName>
    <definedName name="õadfgdfgdf" localSheetId="20" hidden="1">{"'Sheet1'!$L$16"}</definedName>
    <definedName name="õadfgdfgdf" localSheetId="22" hidden="1">{"'Sheet1'!$L$16"}</definedName>
    <definedName name="õadfgdfgdf" localSheetId="24" hidden="1">{"'Sheet1'!$L$16"}</definedName>
    <definedName name="õadfgdfgdf" localSheetId="28" hidden="1">{"'Sheet1'!$L$16"}</definedName>
    <definedName name="õadfgdfgdf" localSheetId="14" hidden="1">{"'Sheet1'!$L$16"}</definedName>
    <definedName name="õadfgdfgdf" hidden="1">{"'Sheet1'!$L$16"}</definedName>
    <definedName name="oanh" localSheetId="12" hidden="1">{"'Sheet1'!$L$16"}</definedName>
    <definedName name="oanh" localSheetId="11" hidden="1">{"'Sheet1'!$L$16"}</definedName>
    <definedName name="oanh" localSheetId="13" hidden="1">{"'Sheet1'!$L$16"}</definedName>
    <definedName name="oanh" localSheetId="16" hidden="1">{"'Sheet1'!$L$16"}</definedName>
    <definedName name="oanh" localSheetId="21" hidden="1">{"'Sheet1'!$L$16"}</definedName>
    <definedName name="oanh" localSheetId="18" hidden="1">{"'Sheet1'!$L$16"}</definedName>
    <definedName name="oanh" localSheetId="19" hidden="1">{"'Sheet1'!$L$16"}</definedName>
    <definedName name="oanh" localSheetId="20" hidden="1">{"'Sheet1'!$L$16"}</definedName>
    <definedName name="oanh" localSheetId="22" hidden="1">{"'Sheet1'!$L$16"}</definedName>
    <definedName name="oanh" localSheetId="24" hidden="1">{"'Sheet1'!$L$16"}</definedName>
    <definedName name="oanh" localSheetId="28" hidden="1">{"'Sheet1'!$L$16"}</definedName>
    <definedName name="oanh" localSheetId="14" hidden="1">{"'Sheet1'!$L$16"}</definedName>
    <definedName name="oanh" hidden="1">{"'Sheet1'!$L$16"}</definedName>
    <definedName name="OC" localSheetId="12" hidden="1">{"'Sheet1'!$L$16"}</definedName>
    <definedName name="OC" localSheetId="11" hidden="1">{"'Sheet1'!$L$16"}</definedName>
    <definedName name="OC" localSheetId="13" hidden="1">{"'Sheet1'!$L$16"}</definedName>
    <definedName name="OC" localSheetId="16" hidden="1">{"'Sheet1'!$L$16"}</definedName>
    <definedName name="OC" localSheetId="21" hidden="1">{"'Sheet1'!$L$16"}</definedName>
    <definedName name="OC" localSheetId="18" hidden="1">{"'Sheet1'!$L$16"}</definedName>
    <definedName name="OC" localSheetId="19" hidden="1">{"'Sheet1'!$L$16"}</definedName>
    <definedName name="OC" localSheetId="20" hidden="1">{"'Sheet1'!$L$16"}</definedName>
    <definedName name="OC" localSheetId="22" hidden="1">{"'Sheet1'!$L$16"}</definedName>
    <definedName name="OC" localSheetId="24" hidden="1">{"'Sheet1'!$L$16"}</definedName>
    <definedName name="OC" localSheetId="28" hidden="1">{"'Sheet1'!$L$16"}</definedName>
    <definedName name="OC" localSheetId="14" hidden="1">{"'Sheet1'!$L$16"}</definedName>
    <definedName name="OC" hidden="1">{"'Sheet1'!$L$16"}</definedName>
    <definedName name="OcamTu">#REF!</definedName>
    <definedName name="ocf" hidden="1">#REF!</definedName>
    <definedName name="ôclsaclnmc" localSheetId="12" hidden="1">{"'Sheet1'!$L$16"}</definedName>
    <definedName name="ôclsaclnmc" localSheetId="11" hidden="1">{"'Sheet1'!$L$16"}</definedName>
    <definedName name="ôclsaclnmc" localSheetId="13" hidden="1">{"'Sheet1'!$L$16"}</definedName>
    <definedName name="ôclsaclnmc" localSheetId="16" hidden="1">{"'Sheet1'!$L$16"}</definedName>
    <definedName name="ôclsaclnmc" localSheetId="21" hidden="1">{"'Sheet1'!$L$16"}</definedName>
    <definedName name="ôclsaclnmc" localSheetId="18" hidden="1">{"'Sheet1'!$L$16"}</definedName>
    <definedName name="ôclsaclnmc" localSheetId="19" hidden="1">{"'Sheet1'!$L$16"}</definedName>
    <definedName name="ôclsaclnmc" localSheetId="20" hidden="1">{"'Sheet1'!$L$16"}</definedName>
    <definedName name="ôclsaclnmc" localSheetId="22" hidden="1">{"'Sheet1'!$L$16"}</definedName>
    <definedName name="ôclsaclnmc" localSheetId="24" hidden="1">{"'Sheet1'!$L$16"}</definedName>
    <definedName name="ôclsaclnmc" localSheetId="28" hidden="1">{"'Sheet1'!$L$16"}</definedName>
    <definedName name="ôclsaclnmc" localSheetId="14" hidden="1">{"'Sheet1'!$L$16"}</definedName>
    <definedName name="ôclsaclnmc" hidden="1">{"'Sheet1'!$L$16"}</definedName>
    <definedName name="ODH" hidden="1">#REF!</definedName>
    <definedName name="öe" localSheetId="12" hidden="1">{"'Sheet1'!$L$16"}</definedName>
    <definedName name="öe" localSheetId="11" hidden="1">{"'Sheet1'!$L$16"}</definedName>
    <definedName name="öe" localSheetId="13" hidden="1">{"'Sheet1'!$L$16"}</definedName>
    <definedName name="öe" localSheetId="16" hidden="1">{"'Sheet1'!$L$16"}</definedName>
    <definedName name="öe" localSheetId="21" hidden="1">{"'Sheet1'!$L$16"}</definedName>
    <definedName name="öe" localSheetId="18" hidden="1">{"'Sheet1'!$L$16"}</definedName>
    <definedName name="öe" localSheetId="19" hidden="1">{"'Sheet1'!$L$16"}</definedName>
    <definedName name="öe" localSheetId="20" hidden="1">{"'Sheet1'!$L$16"}</definedName>
    <definedName name="öe" localSheetId="22" hidden="1">{"'Sheet1'!$L$16"}</definedName>
    <definedName name="öe" localSheetId="24" hidden="1">{"'Sheet1'!$L$16"}</definedName>
    <definedName name="öe" localSheetId="28" hidden="1">{"'Sheet1'!$L$16"}</definedName>
    <definedName name="öe" localSheetId="14" hidden="1">{"'Sheet1'!$L$16"}</definedName>
    <definedName name="öe" hidden="1">{"'Sheet1'!$L$16"}</definedName>
    <definedName name="Off">#REF!</definedName>
    <definedName name="office" localSheetId="12" hidden="1">{"'Sheet1'!$L$16"}</definedName>
    <definedName name="office" localSheetId="11" hidden="1">{"'Sheet1'!$L$16"}</definedName>
    <definedName name="office" localSheetId="13" hidden="1">{"'Sheet1'!$L$16"}</definedName>
    <definedName name="office" localSheetId="16" hidden="1">{"'Sheet1'!$L$16"}</definedName>
    <definedName name="office" localSheetId="21" hidden="1">{"'Sheet1'!$L$16"}</definedName>
    <definedName name="office" localSheetId="18" hidden="1">{"'Sheet1'!$L$16"}</definedName>
    <definedName name="office" localSheetId="19" hidden="1">{"'Sheet1'!$L$16"}</definedName>
    <definedName name="office" localSheetId="20" hidden="1">{"'Sheet1'!$L$16"}</definedName>
    <definedName name="office" localSheetId="22" hidden="1">{"'Sheet1'!$L$16"}</definedName>
    <definedName name="office" localSheetId="24" hidden="1">{"'Sheet1'!$L$16"}</definedName>
    <definedName name="office" localSheetId="28" hidden="1">{"'Sheet1'!$L$16"}</definedName>
    <definedName name="office" localSheetId="14" hidden="1">{"'Sheet1'!$L$16"}</definedName>
    <definedName name="office" hidden="1">{"'Sheet1'!$L$16"}</definedName>
    <definedName name="office4">#N/A</definedName>
    <definedName name="office5">#N/A</definedName>
    <definedName name="oi" localSheetId="12" hidden="1">{#N/A,#N/A,FALSE,"CCTV"}</definedName>
    <definedName name="oi" localSheetId="11" hidden="1">{#N/A,#N/A,FALSE,"CCTV"}</definedName>
    <definedName name="oi" localSheetId="13" hidden="1">{#N/A,#N/A,FALSE,"CCTV"}</definedName>
    <definedName name="oi" localSheetId="16" hidden="1">{#N/A,#N/A,FALSE,"CCTV"}</definedName>
    <definedName name="oi" localSheetId="21" hidden="1">{#N/A,#N/A,FALSE,"CCTV"}</definedName>
    <definedName name="oi" localSheetId="18" hidden="1">{#N/A,#N/A,FALSE,"CCTV"}</definedName>
    <definedName name="oi" localSheetId="19" hidden="1">{#N/A,#N/A,FALSE,"CCTV"}</definedName>
    <definedName name="oi" localSheetId="20" hidden="1">{#N/A,#N/A,FALSE,"CCTV"}</definedName>
    <definedName name="oi" localSheetId="22" hidden="1">{#N/A,#N/A,FALSE,"CCTV"}</definedName>
    <definedName name="oi" localSheetId="24" hidden="1">{#N/A,#N/A,FALSE,"CCTV"}</definedName>
    <definedName name="oi" localSheetId="28" hidden="1">{#N/A,#N/A,FALSE,"CCTV"}</definedName>
    <definedName name="oi" localSheetId="14" hidden="1">{#N/A,#N/A,FALSE,"CCTV"}</definedName>
    <definedName name="oi" hidden="1">{#N/A,#N/A,FALSE,"CCTV"}</definedName>
    <definedName name="OI316L15">#REF!</definedName>
    <definedName name="OI316L40">#REF!</definedName>
    <definedName name="OICH100">#REF!</definedName>
    <definedName name="OICH15">#REF!</definedName>
    <definedName name="OICH150">#REF!</definedName>
    <definedName name="OICH25">#REF!</definedName>
    <definedName name="OICH40">#REF!</definedName>
    <definedName name="OICH80">#REF!</definedName>
    <definedName name="OIchannoi200">#REF!</definedName>
    <definedName name="OIJYED" localSheetId="12" hidden="1">{"'Sheet1'!$L$16"}</definedName>
    <definedName name="OIJYED" localSheetId="11" hidden="1">{"'Sheet1'!$L$16"}</definedName>
    <definedName name="OIJYED" localSheetId="13" hidden="1">{"'Sheet1'!$L$16"}</definedName>
    <definedName name="OIJYED" localSheetId="16" hidden="1">{"'Sheet1'!$L$16"}</definedName>
    <definedName name="OIJYED" localSheetId="21" hidden="1">{"'Sheet1'!$L$16"}</definedName>
    <definedName name="OIJYED" localSheetId="18" hidden="1">{"'Sheet1'!$L$16"}</definedName>
    <definedName name="OIJYED" localSheetId="19" hidden="1">{"'Sheet1'!$L$16"}</definedName>
    <definedName name="OIJYED" localSheetId="20" hidden="1">{"'Sheet1'!$L$16"}</definedName>
    <definedName name="OIJYED" localSheetId="22" hidden="1">{"'Sheet1'!$L$16"}</definedName>
    <definedName name="OIJYED" localSheetId="24" hidden="1">{"'Sheet1'!$L$16"}</definedName>
    <definedName name="OIJYED" localSheetId="28" hidden="1">{"'Sheet1'!$L$16"}</definedName>
    <definedName name="OIJYED" localSheetId="14" hidden="1">{"'Sheet1'!$L$16"}</definedName>
    <definedName name="OIJYED" hidden="1">{"'Sheet1'!$L$16"}</definedName>
    <definedName name="OIL" localSheetId="12" hidden="1">{"'용역비'!$A$4:$C$8"}</definedName>
    <definedName name="OIL" localSheetId="11" hidden="1">{"'용역비'!$A$4:$C$8"}</definedName>
    <definedName name="OIL" localSheetId="13" hidden="1">{"'용역비'!$A$4:$C$8"}</definedName>
    <definedName name="OIL" localSheetId="16" hidden="1">{"'용역비'!$A$4:$C$8"}</definedName>
    <definedName name="OIL" localSheetId="21" hidden="1">{"'용역비'!$A$4:$C$8"}</definedName>
    <definedName name="OIL" localSheetId="18" hidden="1">{"'용역비'!$A$4:$C$8"}</definedName>
    <definedName name="OIL" localSheetId="19" hidden="1">{"'용역비'!$A$4:$C$8"}</definedName>
    <definedName name="OIL" localSheetId="20" hidden="1">{"'용역비'!$A$4:$C$8"}</definedName>
    <definedName name="OIL" localSheetId="22" hidden="1">{"'용역비'!$A$4:$C$8"}</definedName>
    <definedName name="OIL" localSheetId="24" hidden="1">{"'용역비'!$A$4:$C$8"}</definedName>
    <definedName name="OIL" localSheetId="28" hidden="1">{"'용역비'!$A$4:$C$8"}</definedName>
    <definedName name="OIL" localSheetId="14" hidden="1">{"'용역비'!$A$4:$C$8"}</definedName>
    <definedName name="OIL" hidden="1">{"'용역비'!$A$4:$C$8"}</definedName>
    <definedName name="OIL_1" localSheetId="12" hidden="1">{"'용역비'!$A$4:$C$8"}</definedName>
    <definedName name="OIL_1" localSheetId="11" hidden="1">{"'용역비'!$A$4:$C$8"}</definedName>
    <definedName name="OIL_1" localSheetId="13" hidden="1">{"'용역비'!$A$4:$C$8"}</definedName>
    <definedName name="OIL_1" localSheetId="16" hidden="1">{"'용역비'!$A$4:$C$8"}</definedName>
    <definedName name="OIL_1" localSheetId="21" hidden="1">{"'용역비'!$A$4:$C$8"}</definedName>
    <definedName name="OIL_1" localSheetId="18" hidden="1">{"'용역비'!$A$4:$C$8"}</definedName>
    <definedName name="OIL_1" localSheetId="19" hidden="1">{"'용역비'!$A$4:$C$8"}</definedName>
    <definedName name="OIL_1" localSheetId="20" hidden="1">{"'용역비'!$A$4:$C$8"}</definedName>
    <definedName name="OIL_1" localSheetId="22" hidden="1">{"'용역비'!$A$4:$C$8"}</definedName>
    <definedName name="OIL_1" localSheetId="24" hidden="1">{"'용역비'!$A$4:$C$8"}</definedName>
    <definedName name="OIL_1" localSheetId="28" hidden="1">{"'용역비'!$A$4:$C$8"}</definedName>
    <definedName name="OIL_1" localSheetId="14" hidden="1">{"'용역비'!$A$4:$C$8"}</definedName>
    <definedName name="OIL_1" hidden="1">{"'용역비'!$A$4:$C$8"}</definedName>
    <definedName name="OIL_2" localSheetId="12" hidden="1">{"'용역비'!$A$4:$C$8"}</definedName>
    <definedName name="OIL_2" localSheetId="11" hidden="1">{"'용역비'!$A$4:$C$8"}</definedName>
    <definedName name="OIL_2" localSheetId="13" hidden="1">{"'용역비'!$A$4:$C$8"}</definedName>
    <definedName name="OIL_2" localSheetId="16" hidden="1">{"'용역비'!$A$4:$C$8"}</definedName>
    <definedName name="OIL_2" localSheetId="21" hidden="1">{"'용역비'!$A$4:$C$8"}</definedName>
    <definedName name="OIL_2" localSheetId="18" hidden="1">{"'용역비'!$A$4:$C$8"}</definedName>
    <definedName name="OIL_2" localSheetId="19" hidden="1">{"'용역비'!$A$4:$C$8"}</definedName>
    <definedName name="OIL_2" localSheetId="20" hidden="1">{"'용역비'!$A$4:$C$8"}</definedName>
    <definedName name="OIL_2" localSheetId="22" hidden="1">{"'용역비'!$A$4:$C$8"}</definedName>
    <definedName name="OIL_2" localSheetId="24" hidden="1">{"'용역비'!$A$4:$C$8"}</definedName>
    <definedName name="OIL_2" localSheetId="28" hidden="1">{"'용역비'!$A$4:$C$8"}</definedName>
    <definedName name="OIL_2" localSheetId="14" hidden="1">{"'용역비'!$A$4:$C$8"}</definedName>
    <definedName name="OIL_2" hidden="1">{"'용역비'!$A$4:$C$8"}</definedName>
    <definedName name="OIL_3" localSheetId="12" hidden="1">{"'용역비'!$A$4:$C$8"}</definedName>
    <definedName name="OIL_3" localSheetId="11" hidden="1">{"'용역비'!$A$4:$C$8"}</definedName>
    <definedName name="OIL_3" localSheetId="13" hidden="1">{"'용역비'!$A$4:$C$8"}</definedName>
    <definedName name="OIL_3" localSheetId="16" hidden="1">{"'용역비'!$A$4:$C$8"}</definedName>
    <definedName name="OIL_3" localSheetId="21" hidden="1">{"'용역비'!$A$4:$C$8"}</definedName>
    <definedName name="OIL_3" localSheetId="18" hidden="1">{"'용역비'!$A$4:$C$8"}</definedName>
    <definedName name="OIL_3" localSheetId="19" hidden="1">{"'용역비'!$A$4:$C$8"}</definedName>
    <definedName name="OIL_3" localSheetId="20" hidden="1">{"'용역비'!$A$4:$C$8"}</definedName>
    <definedName name="OIL_3" localSheetId="22" hidden="1">{"'용역비'!$A$4:$C$8"}</definedName>
    <definedName name="OIL_3" localSheetId="24" hidden="1">{"'용역비'!$A$4:$C$8"}</definedName>
    <definedName name="OIL_3" localSheetId="28" hidden="1">{"'용역비'!$A$4:$C$8"}</definedName>
    <definedName name="OIL_3" localSheetId="14" hidden="1">{"'용역비'!$A$4:$C$8"}</definedName>
    <definedName name="OIL_3" hidden="1">{"'용역비'!$A$4:$C$8"}</definedName>
    <definedName name="OIL_4" localSheetId="12" hidden="1">{"'용역비'!$A$4:$C$8"}</definedName>
    <definedName name="OIL_4" localSheetId="11" hidden="1">{"'용역비'!$A$4:$C$8"}</definedName>
    <definedName name="OIL_4" localSheetId="13" hidden="1">{"'용역비'!$A$4:$C$8"}</definedName>
    <definedName name="OIL_4" localSheetId="16" hidden="1">{"'용역비'!$A$4:$C$8"}</definedName>
    <definedName name="OIL_4" localSheetId="21" hidden="1">{"'용역비'!$A$4:$C$8"}</definedName>
    <definedName name="OIL_4" localSheetId="18" hidden="1">{"'용역비'!$A$4:$C$8"}</definedName>
    <definedName name="OIL_4" localSheetId="19" hidden="1">{"'용역비'!$A$4:$C$8"}</definedName>
    <definedName name="OIL_4" localSheetId="20" hidden="1">{"'용역비'!$A$4:$C$8"}</definedName>
    <definedName name="OIL_4" localSheetId="22" hidden="1">{"'용역비'!$A$4:$C$8"}</definedName>
    <definedName name="OIL_4" localSheetId="24" hidden="1">{"'용역비'!$A$4:$C$8"}</definedName>
    <definedName name="OIL_4" localSheetId="28" hidden="1">{"'용역비'!$A$4:$C$8"}</definedName>
    <definedName name="OIL_4" localSheetId="14" hidden="1">{"'용역비'!$A$4:$C$8"}</definedName>
    <definedName name="OIL_4" hidden="1">{"'용역비'!$A$4:$C$8"}</definedName>
    <definedName name="OIL_5" localSheetId="12" hidden="1">{"'용역비'!$A$4:$C$8"}</definedName>
    <definedName name="OIL_5" localSheetId="11" hidden="1">{"'용역비'!$A$4:$C$8"}</definedName>
    <definedName name="OIL_5" localSheetId="13" hidden="1">{"'용역비'!$A$4:$C$8"}</definedName>
    <definedName name="OIL_5" localSheetId="16" hidden="1">{"'용역비'!$A$4:$C$8"}</definedName>
    <definedName name="OIL_5" localSheetId="21" hidden="1">{"'용역비'!$A$4:$C$8"}</definedName>
    <definedName name="OIL_5" localSheetId="18" hidden="1">{"'용역비'!$A$4:$C$8"}</definedName>
    <definedName name="OIL_5" localSheetId="19" hidden="1">{"'용역비'!$A$4:$C$8"}</definedName>
    <definedName name="OIL_5" localSheetId="20" hidden="1">{"'용역비'!$A$4:$C$8"}</definedName>
    <definedName name="OIL_5" localSheetId="22" hidden="1">{"'용역비'!$A$4:$C$8"}</definedName>
    <definedName name="OIL_5" localSheetId="24" hidden="1">{"'용역비'!$A$4:$C$8"}</definedName>
    <definedName name="OIL_5" localSheetId="28" hidden="1">{"'용역비'!$A$4:$C$8"}</definedName>
    <definedName name="OIL_5" localSheetId="14" hidden="1">{"'용역비'!$A$4:$C$8"}</definedName>
    <definedName name="OIL_5" hidden="1">{"'용역비'!$A$4:$C$8"}</definedName>
    <definedName name="oililui" localSheetId="12" hidden="1">{#N/A,#N/A,FALSE,"CCTV"}</definedName>
    <definedName name="oililui" localSheetId="11" hidden="1">{#N/A,#N/A,FALSE,"CCTV"}</definedName>
    <definedName name="oililui" localSheetId="13" hidden="1">{#N/A,#N/A,FALSE,"CCTV"}</definedName>
    <definedName name="oililui" localSheetId="16" hidden="1">{#N/A,#N/A,FALSE,"CCTV"}</definedName>
    <definedName name="oililui" localSheetId="21" hidden="1">{#N/A,#N/A,FALSE,"CCTV"}</definedName>
    <definedName name="oililui" localSheetId="18" hidden="1">{#N/A,#N/A,FALSE,"CCTV"}</definedName>
    <definedName name="oililui" localSheetId="19" hidden="1">{#N/A,#N/A,FALSE,"CCTV"}</definedName>
    <definedName name="oililui" localSheetId="20" hidden="1">{#N/A,#N/A,FALSE,"CCTV"}</definedName>
    <definedName name="oililui" localSheetId="22" hidden="1">{#N/A,#N/A,FALSE,"CCTV"}</definedName>
    <definedName name="oililui" localSheetId="24" hidden="1">{#N/A,#N/A,FALSE,"CCTV"}</definedName>
    <definedName name="oililui" localSheetId="28" hidden="1">{#N/A,#N/A,FALSE,"CCTV"}</definedName>
    <definedName name="oililui" localSheetId="14" hidden="1">{#N/A,#N/A,FALSE,"CCTV"}</definedName>
    <definedName name="oililui" hidden="1">{#N/A,#N/A,FALSE,"CCTV"}</definedName>
    <definedName name="OINB27">#REF!</definedName>
    <definedName name="OINB42">#REF!</definedName>
    <definedName name="oip" localSheetId="12" hidden="1">{"'Break down'!$A$4"}</definedName>
    <definedName name="oip" localSheetId="11" hidden="1">{"'Break down'!$A$4"}</definedName>
    <definedName name="oip" localSheetId="13" hidden="1">{"'Break down'!$A$4"}</definedName>
    <definedName name="oip" localSheetId="16" hidden="1">{"'Break down'!$A$4"}</definedName>
    <definedName name="oip" localSheetId="21" hidden="1">{"'Break down'!$A$4"}</definedName>
    <definedName name="oip" localSheetId="18" hidden="1">{"'Break down'!$A$4"}</definedName>
    <definedName name="oip" localSheetId="19" hidden="1">{"'Break down'!$A$4"}</definedName>
    <definedName name="oip" localSheetId="20" hidden="1">{"'Break down'!$A$4"}</definedName>
    <definedName name="oip" localSheetId="22" hidden="1">{"'Break down'!$A$4"}</definedName>
    <definedName name="oip" localSheetId="24" hidden="1">{"'Break down'!$A$4"}</definedName>
    <definedName name="oip" localSheetId="28" hidden="1">{"'Break down'!$A$4"}</definedName>
    <definedName name="oip" localSheetId="14" hidden="1">{"'Break down'!$A$4"}</definedName>
    <definedName name="oip" hidden="1">{"'Break down'!$A$4"}</definedName>
    <definedName name="oiuy" localSheetId="12" hidden="1">{#N/A,#N/A,FALSE,"Chi tiÆt"}</definedName>
    <definedName name="oiuy" localSheetId="11" hidden="1">{#N/A,#N/A,FALSE,"Chi tiÆt"}</definedName>
    <definedName name="oiuy" localSheetId="13" hidden="1">{#N/A,#N/A,FALSE,"Chi tiÆt"}</definedName>
    <definedName name="oiuy" localSheetId="16" hidden="1">{#N/A,#N/A,FALSE,"Chi tiÆt"}</definedName>
    <definedName name="oiuy" localSheetId="21" hidden="1">{#N/A,#N/A,FALSE,"Chi tiÆt"}</definedName>
    <definedName name="oiuy" localSheetId="18" hidden="1">{#N/A,#N/A,FALSE,"Chi tiÆt"}</definedName>
    <definedName name="oiuy" localSheetId="19" hidden="1">{#N/A,#N/A,FALSE,"Chi tiÆt"}</definedName>
    <definedName name="oiuy" localSheetId="20" hidden="1">{#N/A,#N/A,FALSE,"Chi tiÆt"}</definedName>
    <definedName name="oiuy" localSheetId="22" hidden="1">{#N/A,#N/A,FALSE,"Chi tiÆt"}</definedName>
    <definedName name="oiuy" localSheetId="24" hidden="1">{#N/A,#N/A,FALSE,"Chi tiÆt"}</definedName>
    <definedName name="oiuy" localSheetId="28" hidden="1">{#N/A,#N/A,FALSE,"Chi tiÆt"}</definedName>
    <definedName name="oiuy" localSheetId="14" hidden="1">{#N/A,#N/A,FALSE,"Chi tiÆt"}</definedName>
    <definedName name="oiuy" hidden="1">{#N/A,#N/A,FALSE,"Chi tiÆt"}</definedName>
    <definedName name="oiy" localSheetId="12" hidden="1">{#N/A,#N/A,FALSE,"포장2"}</definedName>
    <definedName name="oiy" localSheetId="11" hidden="1">{#N/A,#N/A,FALSE,"포장2"}</definedName>
    <definedName name="oiy" localSheetId="13" hidden="1">{#N/A,#N/A,FALSE,"포장2"}</definedName>
    <definedName name="oiy" localSheetId="16" hidden="1">{#N/A,#N/A,FALSE,"포장2"}</definedName>
    <definedName name="oiy" localSheetId="21" hidden="1">{#N/A,#N/A,FALSE,"포장2"}</definedName>
    <definedName name="oiy" localSheetId="18" hidden="1">{#N/A,#N/A,FALSE,"포장2"}</definedName>
    <definedName name="oiy" localSheetId="19" hidden="1">{#N/A,#N/A,FALSE,"포장2"}</definedName>
    <definedName name="oiy" localSheetId="20" hidden="1">{#N/A,#N/A,FALSE,"포장2"}</definedName>
    <definedName name="oiy" localSheetId="22" hidden="1">{#N/A,#N/A,FALSE,"포장2"}</definedName>
    <definedName name="oiy" localSheetId="24" hidden="1">{#N/A,#N/A,FALSE,"포장2"}</definedName>
    <definedName name="oiy" localSheetId="28" hidden="1">{#N/A,#N/A,FALSE,"포장2"}</definedName>
    <definedName name="oiy" localSheetId="14" hidden="1">{#N/A,#N/A,FALSE,"포장2"}</definedName>
    <definedName name="oiy" hidden="1">{#N/A,#N/A,FALSE,"포장2"}</definedName>
    <definedName name="ok" localSheetId="12" hidden="1">{"'Liquid'!$A$1:$U$57"}</definedName>
    <definedName name="ok" localSheetId="11" hidden="1">{"'Liquid'!$A$1:$U$57"}</definedName>
    <definedName name="ok" localSheetId="13" hidden="1">{"'Liquid'!$A$1:$U$57"}</definedName>
    <definedName name="ok" localSheetId="16" hidden="1">{"'Liquid'!$A$1:$U$57"}</definedName>
    <definedName name="ok" localSheetId="21" hidden="1">{"'Liquid'!$A$1:$U$57"}</definedName>
    <definedName name="ok" localSheetId="18" hidden="1">{"'Liquid'!$A$1:$U$57"}</definedName>
    <definedName name="ok" localSheetId="19" hidden="1">{"'Liquid'!$A$1:$U$57"}</definedName>
    <definedName name="ok" localSheetId="20" hidden="1">{"'Liquid'!$A$1:$U$57"}</definedName>
    <definedName name="ok" localSheetId="22" hidden="1">{"'Liquid'!$A$1:$U$57"}</definedName>
    <definedName name="ok" localSheetId="24" hidden="1">{"'Liquid'!$A$1:$U$57"}</definedName>
    <definedName name="ok" localSheetId="28" hidden="1">{"'Liquid'!$A$1:$U$57"}</definedName>
    <definedName name="ok" localSheetId="14" hidden="1">{"'Liquid'!$A$1:$U$57"}</definedName>
    <definedName name="ok" hidden="1">{"'Liquid'!$A$1:$U$57"}</definedName>
    <definedName name="okay" localSheetId="12" hidden="1">{#N/A,#N/A,FALSE,"mgtsum.XLS";#N/A,#N/A,FALSE,"CAPONE";#N/A,#N/A,FALSE,"CAPTWO";#N/A,#N/A,FALSE,"CAPTHREE"}</definedName>
    <definedName name="okay" localSheetId="11" hidden="1">{#N/A,#N/A,FALSE,"mgtsum.XLS";#N/A,#N/A,FALSE,"CAPONE";#N/A,#N/A,FALSE,"CAPTWO";#N/A,#N/A,FALSE,"CAPTHREE"}</definedName>
    <definedName name="okay" localSheetId="13" hidden="1">{#N/A,#N/A,FALSE,"mgtsum.XLS";#N/A,#N/A,FALSE,"CAPONE";#N/A,#N/A,FALSE,"CAPTWO";#N/A,#N/A,FALSE,"CAPTHREE"}</definedName>
    <definedName name="okay" localSheetId="16" hidden="1">{#N/A,#N/A,FALSE,"mgtsum.XLS";#N/A,#N/A,FALSE,"CAPONE";#N/A,#N/A,FALSE,"CAPTWO";#N/A,#N/A,FALSE,"CAPTHREE"}</definedName>
    <definedName name="okay" localSheetId="21" hidden="1">{#N/A,#N/A,FALSE,"mgtsum.XLS";#N/A,#N/A,FALSE,"CAPONE";#N/A,#N/A,FALSE,"CAPTWO";#N/A,#N/A,FALSE,"CAPTHREE"}</definedName>
    <definedName name="okay" localSheetId="18" hidden="1">{#N/A,#N/A,FALSE,"mgtsum.XLS";#N/A,#N/A,FALSE,"CAPONE";#N/A,#N/A,FALSE,"CAPTWO";#N/A,#N/A,FALSE,"CAPTHREE"}</definedName>
    <definedName name="okay" localSheetId="19" hidden="1">{#N/A,#N/A,FALSE,"mgtsum.XLS";#N/A,#N/A,FALSE,"CAPONE";#N/A,#N/A,FALSE,"CAPTWO";#N/A,#N/A,FALSE,"CAPTHREE"}</definedName>
    <definedName name="okay" localSheetId="20" hidden="1">{#N/A,#N/A,FALSE,"mgtsum.XLS";#N/A,#N/A,FALSE,"CAPONE";#N/A,#N/A,FALSE,"CAPTWO";#N/A,#N/A,FALSE,"CAPTHREE"}</definedName>
    <definedName name="okay" localSheetId="22" hidden="1">{#N/A,#N/A,FALSE,"mgtsum.XLS";#N/A,#N/A,FALSE,"CAPONE";#N/A,#N/A,FALSE,"CAPTWO";#N/A,#N/A,FALSE,"CAPTHREE"}</definedName>
    <definedName name="okay" localSheetId="24" hidden="1">{#N/A,#N/A,FALSE,"mgtsum.XLS";#N/A,#N/A,FALSE,"CAPONE";#N/A,#N/A,FALSE,"CAPTWO";#N/A,#N/A,FALSE,"CAPTHREE"}</definedName>
    <definedName name="okay" localSheetId="28" hidden="1">{#N/A,#N/A,FALSE,"mgtsum.XLS";#N/A,#N/A,FALSE,"CAPONE";#N/A,#N/A,FALSE,"CAPTWO";#N/A,#N/A,FALSE,"CAPTHREE"}</definedName>
    <definedName name="okay" localSheetId="14" hidden="1">{#N/A,#N/A,FALSE,"mgtsum.XLS";#N/A,#N/A,FALSE,"CAPONE";#N/A,#N/A,FALSE,"CAPTWO";#N/A,#N/A,FALSE,"CAPTHREE"}</definedName>
    <definedName name="okay" hidden="1">{#N/A,#N/A,FALSE,"mgtsum.XLS";#N/A,#N/A,FALSE,"CAPONE";#N/A,#N/A,FALSE,"CAPTWO";#N/A,#N/A,FALSE,"CAPTHREE"}</definedName>
    <definedName name="okk" localSheetId="12" hidden="1">{"'Sheet1'!$L$16"}</definedName>
    <definedName name="okk" localSheetId="11" hidden="1">{"'Sheet1'!$L$16"}</definedName>
    <definedName name="okk" localSheetId="13" hidden="1">{"'Sheet1'!$L$16"}</definedName>
    <definedName name="okk" localSheetId="16" hidden="1">{"'Sheet1'!$L$16"}</definedName>
    <definedName name="okk" localSheetId="21" hidden="1">{"'Sheet1'!$L$16"}</definedName>
    <definedName name="okk" localSheetId="18" hidden="1">{"'Sheet1'!$L$16"}</definedName>
    <definedName name="okk" localSheetId="19" hidden="1">{"'Sheet1'!$L$16"}</definedName>
    <definedName name="okk" localSheetId="20" hidden="1">{"'Sheet1'!$L$16"}</definedName>
    <definedName name="okk" localSheetId="22" hidden="1">{"'Sheet1'!$L$16"}</definedName>
    <definedName name="okk" localSheetId="24" hidden="1">{"'Sheet1'!$L$16"}</definedName>
    <definedName name="okk" localSheetId="28" hidden="1">{"'Sheet1'!$L$16"}</definedName>
    <definedName name="okk" localSheetId="14" hidden="1">{"'Sheet1'!$L$16"}</definedName>
    <definedName name="okk" hidden="1">{"'Sheet1'!$L$16"}</definedName>
    <definedName name="okp" localSheetId="12" hidden="1">{"'Sheet1'!$L$16"}</definedName>
    <definedName name="okp" localSheetId="11" hidden="1">{"'Sheet1'!$L$16"}</definedName>
    <definedName name="okp" localSheetId="13" hidden="1">{"'Sheet1'!$L$16"}</definedName>
    <definedName name="okp" localSheetId="16" hidden="1">{"'Sheet1'!$L$16"}</definedName>
    <definedName name="okp" localSheetId="21" hidden="1">{"'Sheet1'!$L$16"}</definedName>
    <definedName name="okp" localSheetId="18" hidden="1">{"'Sheet1'!$L$16"}</definedName>
    <definedName name="okp" localSheetId="19" hidden="1">{"'Sheet1'!$L$16"}</definedName>
    <definedName name="okp" localSheetId="20" hidden="1">{"'Sheet1'!$L$16"}</definedName>
    <definedName name="okp" localSheetId="22" hidden="1">{"'Sheet1'!$L$16"}</definedName>
    <definedName name="okp" localSheetId="24" hidden="1">{"'Sheet1'!$L$16"}</definedName>
    <definedName name="okp" localSheetId="28" hidden="1">{"'Sheet1'!$L$16"}</definedName>
    <definedName name="okp" localSheetId="14" hidden="1">{"'Sheet1'!$L$16"}</definedName>
    <definedName name="okp" hidden="1">{"'Sheet1'!$L$16"}</definedName>
    <definedName name="old" hidden="1">#REF!</definedName>
    <definedName name="oldban" hidden="1">#REF!</definedName>
    <definedName name="olk" localSheetId="12" hidden="1">{#N/A,#N/A,FALSE,"特殊室（ＢＱ表）"}</definedName>
    <definedName name="olk" localSheetId="11" hidden="1">{#N/A,#N/A,FALSE,"特殊室（ＢＱ表）"}</definedName>
    <definedName name="olk" localSheetId="13" hidden="1">{#N/A,#N/A,FALSE,"特殊室（ＢＱ表）"}</definedName>
    <definedName name="olk" localSheetId="16" hidden="1">{#N/A,#N/A,FALSE,"特殊室（ＢＱ表）"}</definedName>
    <definedName name="olk" localSheetId="21" hidden="1">{#N/A,#N/A,FALSE,"特殊室（ＢＱ表）"}</definedName>
    <definedName name="olk" localSheetId="18" hidden="1">{#N/A,#N/A,FALSE,"特殊室（ＢＱ表）"}</definedName>
    <definedName name="olk" localSheetId="19" hidden="1">{#N/A,#N/A,FALSE,"特殊室（ＢＱ表）"}</definedName>
    <definedName name="olk" localSheetId="20" hidden="1">{#N/A,#N/A,FALSE,"特殊室（ＢＱ表）"}</definedName>
    <definedName name="olk" localSheetId="22" hidden="1">{#N/A,#N/A,FALSE,"特殊室（ＢＱ表）"}</definedName>
    <definedName name="olk" localSheetId="24" hidden="1">{#N/A,#N/A,FALSE,"特殊室（ＢＱ表）"}</definedName>
    <definedName name="olk" localSheetId="28" hidden="1">{#N/A,#N/A,FALSE,"特殊室（ＢＱ表）"}</definedName>
    <definedName name="olk" localSheetId="14" hidden="1">{#N/A,#N/A,FALSE,"特殊室（ＢＱ表）"}</definedName>
    <definedName name="olk" hidden="1">{#N/A,#N/A,FALSE,"特殊室（ＢＱ表）"}</definedName>
    <definedName name="olox" hidden="1">#N/A</definedName>
    <definedName name="onda">#REF!</definedName>
    <definedName name="ong" hidden="1">#REF!</definedName>
    <definedName name="Ống" hidden="1">#REF!</definedName>
    <definedName name="ongchani219">#REF!</definedName>
    <definedName name="ongdn10">#REF!</definedName>
    <definedName name="ongdn100">#REF!</definedName>
    <definedName name="ongdn125">#REF!</definedName>
    <definedName name="ongdn15">#REF!</definedName>
    <definedName name="ongdn150">#REF!</definedName>
    <definedName name="ongdn20">#REF!</definedName>
    <definedName name="ongdn200">#REF!</definedName>
    <definedName name="ongdn25">#REF!</definedName>
    <definedName name="ongdn250">#REF!</definedName>
    <definedName name="ongdn32">#REF!</definedName>
    <definedName name="ongdn40">#REF!</definedName>
    <definedName name="ongdn50">#REF!</definedName>
    <definedName name="ongdn65">#REF!</definedName>
    <definedName name="ongdn80">#REF!</definedName>
    <definedName name="ongi10">#REF!</definedName>
    <definedName name="ongi100">#REF!</definedName>
    <definedName name="ongi125">#REF!</definedName>
    <definedName name="ongi15">#REF!</definedName>
    <definedName name="ongi150">#REF!</definedName>
    <definedName name="ongi20">#REF!</definedName>
    <definedName name="ongi200">#REF!</definedName>
    <definedName name="ongi25">#REF!</definedName>
    <definedName name="ongi250">#REF!</definedName>
    <definedName name="ongi32">#REF!</definedName>
    <definedName name="ongi40">#REF!</definedName>
    <definedName name="ongi50">#REF!</definedName>
    <definedName name="ongi65">#REF!</definedName>
    <definedName name="ongi80">#REF!</definedName>
    <definedName name="ongt114">#REF!</definedName>
    <definedName name="ongt133">#REF!</definedName>
    <definedName name="ongt15">#REF!</definedName>
    <definedName name="ongt156">#REF!</definedName>
    <definedName name="ongt21">#REF!</definedName>
    <definedName name="ongt219">#REF!</definedName>
    <definedName name="ongt27">#REF!</definedName>
    <definedName name="ongt32">#REF!</definedName>
    <definedName name="ongt40">#REF!</definedName>
    <definedName name="ongt65">#REF!</definedName>
    <definedName name="ongt76">#REF!</definedName>
    <definedName name="ongt89">#REF!</definedName>
    <definedName name="ongth100">#REF!</definedName>
    <definedName name="ongth125">#REF!</definedName>
    <definedName name="ongth15">#REF!</definedName>
    <definedName name="ongth150">#REF!</definedName>
    <definedName name="ongth20">#REF!</definedName>
    <definedName name="ongth200">#REF!</definedName>
    <definedName name="ongth25">#REF!</definedName>
    <definedName name="ongth32">#REF!</definedName>
    <definedName name="ongth40">#REF!</definedName>
    <definedName name="ongth50">#REF!</definedName>
    <definedName name="ongth65">#REF!</definedName>
    <definedName name="ongth80">#REF!</definedName>
    <definedName name="ONP" hidden="1">#REF!</definedName>
    <definedName name="OO" hidden="1">#REF!</definedName>
    <definedName name="ooi" hidden="1">#REF!</definedName>
    <definedName name="ooo" localSheetId="12" hidden="1">{#N/A,#N/A,FALSE,"特殊室（ＢＱ表）"}</definedName>
    <definedName name="ooo" localSheetId="11" hidden="1">{#N/A,#N/A,FALSE,"特殊室（ＢＱ表）"}</definedName>
    <definedName name="ooo" localSheetId="13" hidden="1">{#N/A,#N/A,FALSE,"特殊室（ＢＱ表）"}</definedName>
    <definedName name="ooo" localSheetId="16" hidden="1">{#N/A,#N/A,FALSE,"特殊室（ＢＱ表）"}</definedName>
    <definedName name="ooo" localSheetId="21" hidden="1">{#N/A,#N/A,FALSE,"特殊室（ＢＱ表）"}</definedName>
    <definedName name="ooo" localSheetId="18" hidden="1">{#N/A,#N/A,FALSE,"特殊室（ＢＱ表）"}</definedName>
    <definedName name="ooo" localSheetId="19" hidden="1">{#N/A,#N/A,FALSE,"特殊室（ＢＱ表）"}</definedName>
    <definedName name="ooo" localSheetId="20" hidden="1">{#N/A,#N/A,FALSE,"特殊室（ＢＱ表）"}</definedName>
    <definedName name="ooo" localSheetId="22" hidden="1">{#N/A,#N/A,FALSE,"特殊室（ＢＱ表）"}</definedName>
    <definedName name="ooo" localSheetId="24" hidden="1">{#N/A,#N/A,FALSE,"特殊室（ＢＱ表）"}</definedName>
    <definedName name="ooo" localSheetId="28" hidden="1">{#N/A,#N/A,FALSE,"特殊室（ＢＱ表）"}</definedName>
    <definedName name="ooo" localSheetId="14" hidden="1">{#N/A,#N/A,FALSE,"特殊室（ＢＱ表）"}</definedName>
    <definedName name="ooo" hidden="1">{#N/A,#N/A,FALSE,"特殊室（ＢＱ表）"}</definedName>
    <definedName name="OOO2CIVIL" hidden="1">#REF!</definedName>
    <definedName name="oooo" localSheetId="12" hidden="1">{#N/A,#N/A,TRUE,"Cover sheet";#N/A,#N/A,TRUE,"Summary";#N/A,#N/A,TRUE,"Key Assumptions";#N/A,#N/A,TRUE,"Profit &amp; Loss";#N/A,#N/A,TRUE,"Balance Sheet";#N/A,#N/A,TRUE,"Cashflow";#N/A,#N/A,TRUE,"IRR";#N/A,#N/A,TRUE,"Ratios";#N/A,#N/A,TRUE,"Debt analysis"}</definedName>
    <definedName name="oooo" localSheetId="11" hidden="1">{#N/A,#N/A,TRUE,"Cover sheet";#N/A,#N/A,TRUE,"Summary";#N/A,#N/A,TRUE,"Key Assumptions";#N/A,#N/A,TRUE,"Profit &amp; Loss";#N/A,#N/A,TRUE,"Balance Sheet";#N/A,#N/A,TRUE,"Cashflow";#N/A,#N/A,TRUE,"IRR";#N/A,#N/A,TRUE,"Ratios";#N/A,#N/A,TRUE,"Debt analysis"}</definedName>
    <definedName name="oooo" localSheetId="13" hidden="1">{#N/A,#N/A,TRUE,"Cover sheet";#N/A,#N/A,TRUE,"Summary";#N/A,#N/A,TRUE,"Key Assumptions";#N/A,#N/A,TRUE,"Profit &amp; Loss";#N/A,#N/A,TRUE,"Balance Sheet";#N/A,#N/A,TRUE,"Cashflow";#N/A,#N/A,TRUE,"IRR";#N/A,#N/A,TRUE,"Ratios";#N/A,#N/A,TRUE,"Debt analysis"}</definedName>
    <definedName name="oooo" localSheetId="16" hidden="1">{#N/A,#N/A,TRUE,"Cover sheet";#N/A,#N/A,TRUE,"Summary";#N/A,#N/A,TRUE,"Key Assumptions";#N/A,#N/A,TRUE,"Profit &amp; Loss";#N/A,#N/A,TRUE,"Balance Sheet";#N/A,#N/A,TRUE,"Cashflow";#N/A,#N/A,TRUE,"IRR";#N/A,#N/A,TRUE,"Ratios";#N/A,#N/A,TRUE,"Debt analysis"}</definedName>
    <definedName name="oooo" localSheetId="21" hidden="1">{#N/A,#N/A,TRUE,"Cover sheet";#N/A,#N/A,TRUE,"Summary";#N/A,#N/A,TRUE,"Key Assumptions";#N/A,#N/A,TRUE,"Profit &amp; Loss";#N/A,#N/A,TRUE,"Balance Sheet";#N/A,#N/A,TRUE,"Cashflow";#N/A,#N/A,TRUE,"IRR";#N/A,#N/A,TRUE,"Ratios";#N/A,#N/A,TRUE,"Debt analysis"}</definedName>
    <definedName name="oooo" localSheetId="18" hidden="1">{#N/A,#N/A,TRUE,"Cover sheet";#N/A,#N/A,TRUE,"Summary";#N/A,#N/A,TRUE,"Key Assumptions";#N/A,#N/A,TRUE,"Profit &amp; Loss";#N/A,#N/A,TRUE,"Balance Sheet";#N/A,#N/A,TRUE,"Cashflow";#N/A,#N/A,TRUE,"IRR";#N/A,#N/A,TRUE,"Ratios";#N/A,#N/A,TRUE,"Debt analysis"}</definedName>
    <definedName name="oooo" localSheetId="19" hidden="1">{#N/A,#N/A,TRUE,"Cover sheet";#N/A,#N/A,TRUE,"Summary";#N/A,#N/A,TRUE,"Key Assumptions";#N/A,#N/A,TRUE,"Profit &amp; Loss";#N/A,#N/A,TRUE,"Balance Sheet";#N/A,#N/A,TRUE,"Cashflow";#N/A,#N/A,TRUE,"IRR";#N/A,#N/A,TRUE,"Ratios";#N/A,#N/A,TRUE,"Debt analysis"}</definedName>
    <definedName name="oooo" localSheetId="20" hidden="1">{#N/A,#N/A,TRUE,"Cover sheet";#N/A,#N/A,TRUE,"Summary";#N/A,#N/A,TRUE,"Key Assumptions";#N/A,#N/A,TRUE,"Profit &amp; Loss";#N/A,#N/A,TRUE,"Balance Sheet";#N/A,#N/A,TRUE,"Cashflow";#N/A,#N/A,TRUE,"IRR";#N/A,#N/A,TRUE,"Ratios";#N/A,#N/A,TRUE,"Debt analysis"}</definedName>
    <definedName name="oooo" localSheetId="22" hidden="1">{#N/A,#N/A,TRUE,"Cover sheet";#N/A,#N/A,TRUE,"Summary";#N/A,#N/A,TRUE,"Key Assumptions";#N/A,#N/A,TRUE,"Profit &amp; Loss";#N/A,#N/A,TRUE,"Balance Sheet";#N/A,#N/A,TRUE,"Cashflow";#N/A,#N/A,TRUE,"IRR";#N/A,#N/A,TRUE,"Ratios";#N/A,#N/A,TRUE,"Debt analysis"}</definedName>
    <definedName name="oooo" localSheetId="24" hidden="1">{#N/A,#N/A,TRUE,"Cover sheet";#N/A,#N/A,TRUE,"Summary";#N/A,#N/A,TRUE,"Key Assumptions";#N/A,#N/A,TRUE,"Profit &amp; Loss";#N/A,#N/A,TRUE,"Balance Sheet";#N/A,#N/A,TRUE,"Cashflow";#N/A,#N/A,TRUE,"IRR";#N/A,#N/A,TRUE,"Ratios";#N/A,#N/A,TRUE,"Debt analysis"}</definedName>
    <definedName name="oooo" localSheetId="28" hidden="1">{#N/A,#N/A,TRUE,"Cover sheet";#N/A,#N/A,TRUE,"Summary";#N/A,#N/A,TRUE,"Key Assumptions";#N/A,#N/A,TRUE,"Profit &amp; Loss";#N/A,#N/A,TRUE,"Balance Sheet";#N/A,#N/A,TRUE,"Cashflow";#N/A,#N/A,TRUE,"IRR";#N/A,#N/A,TRUE,"Ratios";#N/A,#N/A,TRUE,"Debt analysis"}</definedName>
    <definedName name="oooo" localSheetId="14" hidden="1">{#N/A,#N/A,TRUE,"Cover sheet";#N/A,#N/A,TRUE,"Summary";#N/A,#N/A,TRUE,"Key Assumptions";#N/A,#N/A,TRUE,"Profit &amp; Loss";#N/A,#N/A,TRUE,"Balance Sheet";#N/A,#N/A,TRUE,"Cashflow";#N/A,#N/A,TRUE,"IRR";#N/A,#N/A,TRUE,"Ratios";#N/A,#N/A,TRUE,"Debt analysis"}</definedName>
    <definedName name="oooo" hidden="1">{#N/A,#N/A,TRUE,"Cover sheet";#N/A,#N/A,TRUE,"Summary";#N/A,#N/A,TRUE,"Key Assumptions";#N/A,#N/A,TRUE,"Profit &amp; Loss";#N/A,#N/A,TRUE,"Balance Sheet";#N/A,#N/A,TRUE,"Cashflow";#N/A,#N/A,TRUE,"IRR";#N/A,#N/A,TRUE,"Ratios";#N/A,#N/A,TRUE,"Debt analysis"}</definedName>
    <definedName name="oooooooooooo" localSheetId="12" hidden="1">{#N/A,#N/A,TRUE,"Cover sheet";#N/A,#N/A,TRUE,"Summary";#N/A,#N/A,TRUE,"Key Assumptions";#N/A,#N/A,TRUE,"Profit &amp; Loss";#N/A,#N/A,TRUE,"Balance Sheet";#N/A,#N/A,TRUE,"Cashflow";#N/A,#N/A,TRUE,"IRR";#N/A,#N/A,TRUE,"Ratios";#N/A,#N/A,TRUE,"Debt analysis"}</definedName>
    <definedName name="oooooooooooo" localSheetId="11" hidden="1">{#N/A,#N/A,TRUE,"Cover sheet";#N/A,#N/A,TRUE,"Summary";#N/A,#N/A,TRUE,"Key Assumptions";#N/A,#N/A,TRUE,"Profit &amp; Loss";#N/A,#N/A,TRUE,"Balance Sheet";#N/A,#N/A,TRUE,"Cashflow";#N/A,#N/A,TRUE,"IRR";#N/A,#N/A,TRUE,"Ratios";#N/A,#N/A,TRUE,"Debt analysis"}</definedName>
    <definedName name="oooooooooooo" localSheetId="13" hidden="1">{#N/A,#N/A,TRUE,"Cover sheet";#N/A,#N/A,TRUE,"Summary";#N/A,#N/A,TRUE,"Key Assumptions";#N/A,#N/A,TRUE,"Profit &amp; Loss";#N/A,#N/A,TRUE,"Balance Sheet";#N/A,#N/A,TRUE,"Cashflow";#N/A,#N/A,TRUE,"IRR";#N/A,#N/A,TRUE,"Ratios";#N/A,#N/A,TRUE,"Debt analysis"}</definedName>
    <definedName name="oooooooooooo" localSheetId="16" hidden="1">{#N/A,#N/A,TRUE,"Cover sheet";#N/A,#N/A,TRUE,"Summary";#N/A,#N/A,TRUE,"Key Assumptions";#N/A,#N/A,TRUE,"Profit &amp; Loss";#N/A,#N/A,TRUE,"Balance Sheet";#N/A,#N/A,TRUE,"Cashflow";#N/A,#N/A,TRUE,"IRR";#N/A,#N/A,TRUE,"Ratios";#N/A,#N/A,TRUE,"Debt analysis"}</definedName>
    <definedName name="oooooooooooo" localSheetId="21" hidden="1">{#N/A,#N/A,TRUE,"Cover sheet";#N/A,#N/A,TRUE,"Summary";#N/A,#N/A,TRUE,"Key Assumptions";#N/A,#N/A,TRUE,"Profit &amp; Loss";#N/A,#N/A,TRUE,"Balance Sheet";#N/A,#N/A,TRUE,"Cashflow";#N/A,#N/A,TRUE,"IRR";#N/A,#N/A,TRUE,"Ratios";#N/A,#N/A,TRUE,"Debt analysis"}</definedName>
    <definedName name="oooooooooooo" localSheetId="18" hidden="1">{#N/A,#N/A,TRUE,"Cover sheet";#N/A,#N/A,TRUE,"Summary";#N/A,#N/A,TRUE,"Key Assumptions";#N/A,#N/A,TRUE,"Profit &amp; Loss";#N/A,#N/A,TRUE,"Balance Sheet";#N/A,#N/A,TRUE,"Cashflow";#N/A,#N/A,TRUE,"IRR";#N/A,#N/A,TRUE,"Ratios";#N/A,#N/A,TRUE,"Debt analysis"}</definedName>
    <definedName name="oooooooooooo" localSheetId="19" hidden="1">{#N/A,#N/A,TRUE,"Cover sheet";#N/A,#N/A,TRUE,"Summary";#N/A,#N/A,TRUE,"Key Assumptions";#N/A,#N/A,TRUE,"Profit &amp; Loss";#N/A,#N/A,TRUE,"Balance Sheet";#N/A,#N/A,TRUE,"Cashflow";#N/A,#N/A,TRUE,"IRR";#N/A,#N/A,TRUE,"Ratios";#N/A,#N/A,TRUE,"Debt analysis"}</definedName>
    <definedName name="oooooooooooo" localSheetId="20" hidden="1">{#N/A,#N/A,TRUE,"Cover sheet";#N/A,#N/A,TRUE,"Summary";#N/A,#N/A,TRUE,"Key Assumptions";#N/A,#N/A,TRUE,"Profit &amp; Loss";#N/A,#N/A,TRUE,"Balance Sheet";#N/A,#N/A,TRUE,"Cashflow";#N/A,#N/A,TRUE,"IRR";#N/A,#N/A,TRUE,"Ratios";#N/A,#N/A,TRUE,"Debt analysis"}</definedName>
    <definedName name="oooooooooooo" localSheetId="22" hidden="1">{#N/A,#N/A,TRUE,"Cover sheet";#N/A,#N/A,TRUE,"Summary";#N/A,#N/A,TRUE,"Key Assumptions";#N/A,#N/A,TRUE,"Profit &amp; Loss";#N/A,#N/A,TRUE,"Balance Sheet";#N/A,#N/A,TRUE,"Cashflow";#N/A,#N/A,TRUE,"IRR";#N/A,#N/A,TRUE,"Ratios";#N/A,#N/A,TRUE,"Debt analysis"}</definedName>
    <definedName name="oooooooooooo" localSheetId="24" hidden="1">{#N/A,#N/A,TRUE,"Cover sheet";#N/A,#N/A,TRUE,"Summary";#N/A,#N/A,TRUE,"Key Assumptions";#N/A,#N/A,TRUE,"Profit &amp; Loss";#N/A,#N/A,TRUE,"Balance Sheet";#N/A,#N/A,TRUE,"Cashflow";#N/A,#N/A,TRUE,"IRR";#N/A,#N/A,TRUE,"Ratios";#N/A,#N/A,TRUE,"Debt analysis"}</definedName>
    <definedName name="oooooooooooo" localSheetId="28" hidden="1">{#N/A,#N/A,TRUE,"Cover sheet";#N/A,#N/A,TRUE,"Summary";#N/A,#N/A,TRUE,"Key Assumptions";#N/A,#N/A,TRUE,"Profit &amp; Loss";#N/A,#N/A,TRUE,"Balance Sheet";#N/A,#N/A,TRUE,"Cashflow";#N/A,#N/A,TRUE,"IRR";#N/A,#N/A,TRUE,"Ratios";#N/A,#N/A,TRUE,"Debt analysis"}</definedName>
    <definedName name="oooooooooooo" localSheetId="14" hidden="1">{#N/A,#N/A,TRUE,"Cover sheet";#N/A,#N/A,TRUE,"Summary";#N/A,#N/A,TRUE,"Key Assumptions";#N/A,#N/A,TRUE,"Profit &amp; Loss";#N/A,#N/A,TRUE,"Balance Sheet";#N/A,#N/A,TRUE,"Cashflow";#N/A,#N/A,TRUE,"IRR";#N/A,#N/A,TRUE,"Ratios";#N/A,#N/A,TRUE,"Debt analysis"}</definedName>
    <definedName name="oooooooooooo" hidden="1">{#N/A,#N/A,TRUE,"Cover sheet";#N/A,#N/A,TRUE,"Summary";#N/A,#N/A,TRUE,"Key Assumptions";#N/A,#N/A,TRUE,"Profit &amp; Loss";#N/A,#N/A,TRUE,"Balance Sheet";#N/A,#N/A,TRUE,"Cashflow";#N/A,#N/A,TRUE,"IRR";#N/A,#N/A,TRUE,"Ratios";#N/A,#N/A,TRUE,"Debt analysis"}</definedName>
    <definedName name="ooop" hidden="1">#REF!</definedName>
    <definedName name="oouoppu" hidden="1">#REF!</definedName>
    <definedName name="op" localSheetId="12" hidden="1">{#N/A,#N/A,FALSE,"特殊室（ＢＱ表）"}</definedName>
    <definedName name="op" localSheetId="11" hidden="1">{#N/A,#N/A,FALSE,"特殊室（ＢＱ表）"}</definedName>
    <definedName name="op" localSheetId="13" hidden="1">{#N/A,#N/A,FALSE,"特殊室（ＢＱ表）"}</definedName>
    <definedName name="op" localSheetId="16" hidden="1">{#N/A,#N/A,FALSE,"特殊室（ＢＱ表）"}</definedName>
    <definedName name="op" localSheetId="21" hidden="1">{#N/A,#N/A,FALSE,"特殊室（ＢＱ表）"}</definedName>
    <definedName name="op" localSheetId="18" hidden="1">{#N/A,#N/A,FALSE,"特殊室（ＢＱ表）"}</definedName>
    <definedName name="op" localSheetId="19" hidden="1">{#N/A,#N/A,FALSE,"特殊室（ＢＱ表）"}</definedName>
    <definedName name="op" localSheetId="20" hidden="1">{#N/A,#N/A,FALSE,"特殊室（ＢＱ表）"}</definedName>
    <definedName name="op" localSheetId="22" hidden="1">{#N/A,#N/A,FALSE,"特殊室（ＢＱ表）"}</definedName>
    <definedName name="op" localSheetId="24" hidden="1">{#N/A,#N/A,FALSE,"特殊室（ＢＱ表）"}</definedName>
    <definedName name="op" localSheetId="28" hidden="1">{#N/A,#N/A,FALSE,"特殊室（ＢＱ表）"}</definedName>
    <definedName name="op" localSheetId="14" hidden="1">{#N/A,#N/A,FALSE,"特殊室（ＢＱ表）"}</definedName>
    <definedName name="op" hidden="1">{#N/A,#N/A,FALSE,"特殊室（ＢＱ表）"}</definedName>
    <definedName name="opiuy" localSheetId="12" hidden="1">{"'Sheet1'!$L$16"}</definedName>
    <definedName name="opiuy" localSheetId="11" hidden="1">{"'Sheet1'!$L$16"}</definedName>
    <definedName name="opiuy" localSheetId="13" hidden="1">{"'Sheet1'!$L$16"}</definedName>
    <definedName name="opiuy" localSheetId="16" hidden="1">{"'Sheet1'!$L$16"}</definedName>
    <definedName name="opiuy" localSheetId="21" hidden="1">{"'Sheet1'!$L$16"}</definedName>
    <definedName name="opiuy" localSheetId="18" hidden="1">{"'Sheet1'!$L$16"}</definedName>
    <definedName name="opiuy" localSheetId="19" hidden="1">{"'Sheet1'!$L$16"}</definedName>
    <definedName name="opiuy" localSheetId="20" hidden="1">{"'Sheet1'!$L$16"}</definedName>
    <definedName name="opiuy" localSheetId="22" hidden="1">{"'Sheet1'!$L$16"}</definedName>
    <definedName name="opiuy" localSheetId="24" hidden="1">{"'Sheet1'!$L$16"}</definedName>
    <definedName name="opiuy" localSheetId="28" hidden="1">{"'Sheet1'!$L$16"}</definedName>
    <definedName name="opiuy" localSheetId="14" hidden="1">{"'Sheet1'!$L$16"}</definedName>
    <definedName name="opiuy" hidden="1">{"'Sheet1'!$L$16"}</definedName>
    <definedName name="opo" localSheetId="12" hidden="1">{#N/A,#N/A,FALSE,"지침";#N/A,#N/A,FALSE,"환경분석";#N/A,#N/A,FALSE,"Sheet16"}</definedName>
    <definedName name="opo" localSheetId="11" hidden="1">{#N/A,#N/A,FALSE,"지침";#N/A,#N/A,FALSE,"환경분석";#N/A,#N/A,FALSE,"Sheet16"}</definedName>
    <definedName name="opo" localSheetId="13" hidden="1">{#N/A,#N/A,FALSE,"지침";#N/A,#N/A,FALSE,"환경분석";#N/A,#N/A,FALSE,"Sheet16"}</definedName>
    <definedName name="opo" localSheetId="16" hidden="1">{#N/A,#N/A,FALSE,"지침";#N/A,#N/A,FALSE,"환경분석";#N/A,#N/A,FALSE,"Sheet16"}</definedName>
    <definedName name="opo" localSheetId="21" hidden="1">{#N/A,#N/A,FALSE,"지침";#N/A,#N/A,FALSE,"환경분석";#N/A,#N/A,FALSE,"Sheet16"}</definedName>
    <definedName name="opo" localSheetId="18" hidden="1">{#N/A,#N/A,FALSE,"지침";#N/A,#N/A,FALSE,"환경분석";#N/A,#N/A,FALSE,"Sheet16"}</definedName>
    <definedName name="opo" localSheetId="19" hidden="1">{#N/A,#N/A,FALSE,"지침";#N/A,#N/A,FALSE,"환경분석";#N/A,#N/A,FALSE,"Sheet16"}</definedName>
    <definedName name="opo" localSheetId="20" hidden="1">{#N/A,#N/A,FALSE,"지침";#N/A,#N/A,FALSE,"환경분석";#N/A,#N/A,FALSE,"Sheet16"}</definedName>
    <definedName name="opo" localSheetId="22" hidden="1">{#N/A,#N/A,FALSE,"지침";#N/A,#N/A,FALSE,"환경분석";#N/A,#N/A,FALSE,"Sheet16"}</definedName>
    <definedName name="opo" localSheetId="24" hidden="1">{#N/A,#N/A,FALSE,"지침";#N/A,#N/A,FALSE,"환경분석";#N/A,#N/A,FALSE,"Sheet16"}</definedName>
    <definedName name="opo" localSheetId="28" hidden="1">{#N/A,#N/A,FALSE,"지침";#N/A,#N/A,FALSE,"환경분석";#N/A,#N/A,FALSE,"Sheet16"}</definedName>
    <definedName name="opo" localSheetId="14" hidden="1">{#N/A,#N/A,FALSE,"지침";#N/A,#N/A,FALSE,"환경분석";#N/A,#N/A,FALSE,"Sheet16"}</definedName>
    <definedName name="opo" hidden="1">{#N/A,#N/A,FALSE,"지침";#N/A,#N/A,FALSE,"환경분석";#N/A,#N/A,FALSE,"Sheet16"}</definedName>
    <definedName name="opop" localSheetId="12" hidden="1">{#N/A,#N/A,FALSE,"COVER";#N/A,#N/A,FALSE,"0";#N/A,#N/A,FALSE,"1";#N/A,#N/A,FALSE,"2";#N/A,#N/A,FALSE,"3";#N/A,#N/A,FALSE,"4";#N/A,#N/A,FALSE,"5";#N/A,#N/A,FALSE,"6";#N/A,#N/A,FALSE,"7";#N/A,#N/A,FALSE,"8";#N/A,#N/A,FALSE,"9";#N/A,#N/A,FALSE,"10";#N/A,#N/A,FALSE,"11"}</definedName>
    <definedName name="opop" localSheetId="11" hidden="1">{#N/A,#N/A,FALSE,"COVER";#N/A,#N/A,FALSE,"0";#N/A,#N/A,FALSE,"1";#N/A,#N/A,FALSE,"2";#N/A,#N/A,FALSE,"3";#N/A,#N/A,FALSE,"4";#N/A,#N/A,FALSE,"5";#N/A,#N/A,FALSE,"6";#N/A,#N/A,FALSE,"7";#N/A,#N/A,FALSE,"8";#N/A,#N/A,FALSE,"9";#N/A,#N/A,FALSE,"10";#N/A,#N/A,FALSE,"11"}</definedName>
    <definedName name="opop" localSheetId="13" hidden="1">{#N/A,#N/A,FALSE,"COVER";#N/A,#N/A,FALSE,"0";#N/A,#N/A,FALSE,"1";#N/A,#N/A,FALSE,"2";#N/A,#N/A,FALSE,"3";#N/A,#N/A,FALSE,"4";#N/A,#N/A,FALSE,"5";#N/A,#N/A,FALSE,"6";#N/A,#N/A,FALSE,"7";#N/A,#N/A,FALSE,"8";#N/A,#N/A,FALSE,"9";#N/A,#N/A,FALSE,"10";#N/A,#N/A,FALSE,"11"}</definedName>
    <definedName name="opop" localSheetId="16" hidden="1">{#N/A,#N/A,FALSE,"COVER";#N/A,#N/A,FALSE,"0";#N/A,#N/A,FALSE,"1";#N/A,#N/A,FALSE,"2";#N/A,#N/A,FALSE,"3";#N/A,#N/A,FALSE,"4";#N/A,#N/A,FALSE,"5";#N/A,#N/A,FALSE,"6";#N/A,#N/A,FALSE,"7";#N/A,#N/A,FALSE,"8";#N/A,#N/A,FALSE,"9";#N/A,#N/A,FALSE,"10";#N/A,#N/A,FALSE,"11"}</definedName>
    <definedName name="opop" localSheetId="21" hidden="1">{#N/A,#N/A,FALSE,"COVER";#N/A,#N/A,FALSE,"0";#N/A,#N/A,FALSE,"1";#N/A,#N/A,FALSE,"2";#N/A,#N/A,FALSE,"3";#N/A,#N/A,FALSE,"4";#N/A,#N/A,FALSE,"5";#N/A,#N/A,FALSE,"6";#N/A,#N/A,FALSE,"7";#N/A,#N/A,FALSE,"8";#N/A,#N/A,FALSE,"9";#N/A,#N/A,FALSE,"10";#N/A,#N/A,FALSE,"11"}</definedName>
    <definedName name="opop" localSheetId="18" hidden="1">{#N/A,#N/A,FALSE,"COVER";#N/A,#N/A,FALSE,"0";#N/A,#N/A,FALSE,"1";#N/A,#N/A,FALSE,"2";#N/A,#N/A,FALSE,"3";#N/A,#N/A,FALSE,"4";#N/A,#N/A,FALSE,"5";#N/A,#N/A,FALSE,"6";#N/A,#N/A,FALSE,"7";#N/A,#N/A,FALSE,"8";#N/A,#N/A,FALSE,"9";#N/A,#N/A,FALSE,"10";#N/A,#N/A,FALSE,"11"}</definedName>
    <definedName name="opop" localSheetId="19" hidden="1">{#N/A,#N/A,FALSE,"COVER";#N/A,#N/A,FALSE,"0";#N/A,#N/A,FALSE,"1";#N/A,#N/A,FALSE,"2";#N/A,#N/A,FALSE,"3";#N/A,#N/A,FALSE,"4";#N/A,#N/A,FALSE,"5";#N/A,#N/A,FALSE,"6";#N/A,#N/A,FALSE,"7";#N/A,#N/A,FALSE,"8";#N/A,#N/A,FALSE,"9";#N/A,#N/A,FALSE,"10";#N/A,#N/A,FALSE,"11"}</definedName>
    <definedName name="opop" localSheetId="20" hidden="1">{#N/A,#N/A,FALSE,"COVER";#N/A,#N/A,FALSE,"0";#N/A,#N/A,FALSE,"1";#N/A,#N/A,FALSE,"2";#N/A,#N/A,FALSE,"3";#N/A,#N/A,FALSE,"4";#N/A,#N/A,FALSE,"5";#N/A,#N/A,FALSE,"6";#N/A,#N/A,FALSE,"7";#N/A,#N/A,FALSE,"8";#N/A,#N/A,FALSE,"9";#N/A,#N/A,FALSE,"10";#N/A,#N/A,FALSE,"11"}</definedName>
    <definedName name="opop" localSheetId="22" hidden="1">{#N/A,#N/A,FALSE,"COVER";#N/A,#N/A,FALSE,"0";#N/A,#N/A,FALSE,"1";#N/A,#N/A,FALSE,"2";#N/A,#N/A,FALSE,"3";#N/A,#N/A,FALSE,"4";#N/A,#N/A,FALSE,"5";#N/A,#N/A,FALSE,"6";#N/A,#N/A,FALSE,"7";#N/A,#N/A,FALSE,"8";#N/A,#N/A,FALSE,"9";#N/A,#N/A,FALSE,"10";#N/A,#N/A,FALSE,"11"}</definedName>
    <definedName name="opop" localSheetId="24" hidden="1">{#N/A,#N/A,FALSE,"COVER";#N/A,#N/A,FALSE,"0";#N/A,#N/A,FALSE,"1";#N/A,#N/A,FALSE,"2";#N/A,#N/A,FALSE,"3";#N/A,#N/A,FALSE,"4";#N/A,#N/A,FALSE,"5";#N/A,#N/A,FALSE,"6";#N/A,#N/A,FALSE,"7";#N/A,#N/A,FALSE,"8";#N/A,#N/A,FALSE,"9";#N/A,#N/A,FALSE,"10";#N/A,#N/A,FALSE,"11"}</definedName>
    <definedName name="opop" localSheetId="28" hidden="1">{#N/A,#N/A,FALSE,"COVER";#N/A,#N/A,FALSE,"0";#N/A,#N/A,FALSE,"1";#N/A,#N/A,FALSE,"2";#N/A,#N/A,FALSE,"3";#N/A,#N/A,FALSE,"4";#N/A,#N/A,FALSE,"5";#N/A,#N/A,FALSE,"6";#N/A,#N/A,FALSE,"7";#N/A,#N/A,FALSE,"8";#N/A,#N/A,FALSE,"9";#N/A,#N/A,FALSE,"10";#N/A,#N/A,FALSE,"11"}</definedName>
    <definedName name="opop" localSheetId="14" hidden="1">{#N/A,#N/A,FALSE,"COVER";#N/A,#N/A,FALSE,"0";#N/A,#N/A,FALSE,"1";#N/A,#N/A,FALSE,"2";#N/A,#N/A,FALSE,"3";#N/A,#N/A,FALSE,"4";#N/A,#N/A,FALSE,"5";#N/A,#N/A,FALSE,"6";#N/A,#N/A,FALSE,"7";#N/A,#N/A,FALSE,"8";#N/A,#N/A,FALSE,"9";#N/A,#N/A,FALSE,"10";#N/A,#N/A,FALSE,"11"}</definedName>
    <definedName name="opop" hidden="1">{#N/A,#N/A,FALSE,"COVER";#N/A,#N/A,FALSE,"0";#N/A,#N/A,FALSE,"1";#N/A,#N/A,FALSE,"2";#N/A,#N/A,FALSE,"3";#N/A,#N/A,FALSE,"4";#N/A,#N/A,FALSE,"5";#N/A,#N/A,FALSE,"6";#N/A,#N/A,FALSE,"7";#N/A,#N/A,FALSE,"8";#N/A,#N/A,FALSE,"9";#N/A,#N/A,FALSE,"10";#N/A,#N/A,FALSE,"11"}</definedName>
    <definedName name="Option" localSheetId="12" hidden="1">{"'Sheet1'!$L$16"}</definedName>
    <definedName name="Option" localSheetId="11" hidden="1">{"'Sheet1'!$L$16"}</definedName>
    <definedName name="Option" localSheetId="13" hidden="1">{"'Sheet1'!$L$16"}</definedName>
    <definedName name="Option" localSheetId="16" hidden="1">{"'Sheet1'!$L$16"}</definedName>
    <definedName name="Option" localSheetId="21" hidden="1">{"'Sheet1'!$L$16"}</definedName>
    <definedName name="Option" localSheetId="18" hidden="1">{"'Sheet1'!$L$16"}</definedName>
    <definedName name="Option" localSheetId="19" hidden="1">{"'Sheet1'!$L$16"}</definedName>
    <definedName name="Option" localSheetId="20" hidden="1">{"'Sheet1'!$L$16"}</definedName>
    <definedName name="Option" localSheetId="22" hidden="1">{"'Sheet1'!$L$16"}</definedName>
    <definedName name="Option" localSheetId="24" hidden="1">{"'Sheet1'!$L$16"}</definedName>
    <definedName name="Option" localSheetId="28" hidden="1">{"'Sheet1'!$L$16"}</definedName>
    <definedName name="Option" localSheetId="14" hidden="1">{"'Sheet1'!$L$16"}</definedName>
    <definedName name="Option" hidden="1">{"'Sheet1'!$L$16"}</definedName>
    <definedName name="order2" hidden="1">0</definedName>
    <definedName name="OrderTable" hidden="1">#REF!</definedName>
    <definedName name="os" localSheetId="12" hidden="1">{#N/A,#N/A,FALSE,"TABLE"}</definedName>
    <definedName name="os" localSheetId="11" hidden="1">{#N/A,#N/A,FALSE,"TABLE"}</definedName>
    <definedName name="os" localSheetId="13" hidden="1">{#N/A,#N/A,FALSE,"TABLE"}</definedName>
    <definedName name="os" localSheetId="16" hidden="1">{#N/A,#N/A,FALSE,"TABLE"}</definedName>
    <definedName name="os" localSheetId="21" hidden="1">{#N/A,#N/A,FALSE,"TABLE"}</definedName>
    <definedName name="os" localSheetId="18" hidden="1">{#N/A,#N/A,FALSE,"TABLE"}</definedName>
    <definedName name="os" localSheetId="19" hidden="1">{#N/A,#N/A,FALSE,"TABLE"}</definedName>
    <definedName name="os" localSheetId="20" hidden="1">{#N/A,#N/A,FALSE,"TABLE"}</definedName>
    <definedName name="os" localSheetId="22" hidden="1">{#N/A,#N/A,FALSE,"TABLE"}</definedName>
    <definedName name="os" localSheetId="24" hidden="1">{#N/A,#N/A,FALSE,"TABLE"}</definedName>
    <definedName name="os" localSheetId="28" hidden="1">{#N/A,#N/A,FALSE,"TABLE"}</definedName>
    <definedName name="os" localSheetId="14" hidden="1">{#N/A,#N/A,FALSE,"TABLE"}</definedName>
    <definedName name="os" hidden="1">{#N/A,#N/A,FALSE,"TABLE"}</definedName>
    <definedName name="OSBL" localSheetId="12" hidden="1">{#N/A,#N/A,FALSE,"CCTV"}</definedName>
    <definedName name="OSBL" localSheetId="11" hidden="1">{#N/A,#N/A,FALSE,"CCTV"}</definedName>
    <definedName name="OSBL" localSheetId="13" hidden="1">{#N/A,#N/A,FALSE,"CCTV"}</definedName>
    <definedName name="OSBL" localSheetId="16" hidden="1">{#N/A,#N/A,FALSE,"CCTV"}</definedName>
    <definedName name="OSBL" localSheetId="21" hidden="1">{#N/A,#N/A,FALSE,"CCTV"}</definedName>
    <definedName name="OSBL" localSheetId="18" hidden="1">{#N/A,#N/A,FALSE,"CCTV"}</definedName>
    <definedName name="OSBL" localSheetId="19" hidden="1">{#N/A,#N/A,FALSE,"CCTV"}</definedName>
    <definedName name="OSBL" localSheetId="20" hidden="1">{#N/A,#N/A,FALSE,"CCTV"}</definedName>
    <definedName name="OSBL" localSheetId="22" hidden="1">{#N/A,#N/A,FALSE,"CCTV"}</definedName>
    <definedName name="OSBL" localSheetId="24" hidden="1">{#N/A,#N/A,FALSE,"CCTV"}</definedName>
    <definedName name="OSBL" localSheetId="28" hidden="1">{#N/A,#N/A,FALSE,"CCTV"}</definedName>
    <definedName name="OSBL" localSheetId="14" hidden="1">{#N/A,#N/A,FALSE,"CCTV"}</definedName>
    <definedName name="OSBL" hidden="1">{#N/A,#N/A,FALSE,"CCTV"}</definedName>
    <definedName name="osc">#REF!</definedName>
    <definedName name="Összesítés" localSheetId="12" hidden="1">{#N/A,#N/A,TRUE,"Krycí list"}</definedName>
    <definedName name="Összesítés" localSheetId="11" hidden="1">{#N/A,#N/A,TRUE,"Krycí list"}</definedName>
    <definedName name="Összesítés" localSheetId="13" hidden="1">{#N/A,#N/A,TRUE,"Krycí list"}</definedName>
    <definedName name="Összesítés" localSheetId="16" hidden="1">{#N/A,#N/A,TRUE,"Krycí list"}</definedName>
    <definedName name="Összesítés" localSheetId="21" hidden="1">{#N/A,#N/A,TRUE,"Krycí list"}</definedName>
    <definedName name="Összesítés" localSheetId="18" hidden="1">{#N/A,#N/A,TRUE,"Krycí list"}</definedName>
    <definedName name="Összesítés" localSheetId="19" hidden="1">{#N/A,#N/A,TRUE,"Krycí list"}</definedName>
    <definedName name="Összesítés" localSheetId="20" hidden="1">{#N/A,#N/A,TRUE,"Krycí list"}</definedName>
    <definedName name="Összesítés" localSheetId="22" hidden="1">{#N/A,#N/A,TRUE,"Krycí list"}</definedName>
    <definedName name="Összesítés" localSheetId="24" hidden="1">{#N/A,#N/A,TRUE,"Krycí list"}</definedName>
    <definedName name="Összesítés" localSheetId="28" hidden="1">{#N/A,#N/A,TRUE,"Krycí list"}</definedName>
    <definedName name="Összesítés" localSheetId="14" hidden="1">{#N/A,#N/A,TRUE,"Krycí list"}</definedName>
    <definedName name="Összesítés" hidden="1">{#N/A,#N/A,TRUE,"Krycí list"}</definedName>
    <definedName name="OTCH100">#REF!</definedName>
    <definedName name="OTCH125">#REF!</definedName>
    <definedName name="OTCH15">#REF!</definedName>
    <definedName name="OTCH150">#REF!</definedName>
    <definedName name="OTCH200">#REF!</definedName>
    <definedName name="OTCH25">#REF!</definedName>
    <definedName name="OTCH250">#REF!</definedName>
    <definedName name="OTCH300">#REF!</definedName>
    <definedName name="OTCH350">#REF!</definedName>
    <definedName name="OTCH40">#REF!</definedName>
    <definedName name="OTCH50">#REF!</definedName>
    <definedName name="OTCH65">#REF!</definedName>
    <definedName name="OTCH80">#REF!</definedName>
    <definedName name="Other_1">#REF!</definedName>
    <definedName name="OTHER_COST">#REF!</definedName>
    <definedName name="OTHER_PANEL">#REF!</definedName>
    <definedName name="othuyl">#REF!</definedName>
    <definedName name="othuyl6">#REF!</definedName>
    <definedName name="OTMK27">#REF!</definedName>
    <definedName name="OTMK42">#REF!</definedName>
    <definedName name="ots" localSheetId="12" hidden="1">{#VALUE!,#N/A,FALSE,0}</definedName>
    <definedName name="ots" localSheetId="11" hidden="1">{#VALUE!,#N/A,FALSE,0}</definedName>
    <definedName name="ots" localSheetId="13" hidden="1">{#VALUE!,#N/A,FALSE,0}</definedName>
    <definedName name="ots" localSheetId="16" hidden="1">{#VALUE!,#N/A,FALSE,0}</definedName>
    <definedName name="ots" localSheetId="21" hidden="1">{#VALUE!,#N/A,FALSE,0}</definedName>
    <definedName name="ots" localSheetId="18" hidden="1">{#VALUE!,#N/A,FALSE,0}</definedName>
    <definedName name="ots" localSheetId="19" hidden="1">{#VALUE!,#N/A,FALSE,0}</definedName>
    <definedName name="ots" localSheetId="20" hidden="1">{#VALUE!,#N/A,FALSE,0}</definedName>
    <definedName name="ots" localSheetId="22" hidden="1">{#VALUE!,#N/A,FALSE,0}</definedName>
    <definedName name="ots" localSheetId="24" hidden="1">{#VALUE!,#N/A,FALSE,0}</definedName>
    <definedName name="ots" localSheetId="28" hidden="1">{#VALUE!,#N/A,FALSE,0}</definedName>
    <definedName name="ots" localSheetId="14" hidden="1">{#VALUE!,#N/A,FALSE,0}</definedName>
    <definedName name="ots" hidden="1">{#VALUE!,#N/A,FALSE,0}</definedName>
    <definedName name="Óu75">#REF!</definedName>
    <definedName name="oudom" localSheetId="12" hidden="1">{"'Sheet1'!$L$16"}</definedName>
    <definedName name="oudom" localSheetId="11" hidden="1">{"'Sheet1'!$L$16"}</definedName>
    <definedName name="oudom" localSheetId="13" hidden="1">{"'Sheet1'!$L$16"}</definedName>
    <definedName name="oudom" localSheetId="16" hidden="1">{"'Sheet1'!$L$16"}</definedName>
    <definedName name="oudom" localSheetId="21" hidden="1">{"'Sheet1'!$L$16"}</definedName>
    <definedName name="oudom" localSheetId="18" hidden="1">{"'Sheet1'!$L$16"}</definedName>
    <definedName name="oudom" localSheetId="19" hidden="1">{"'Sheet1'!$L$16"}</definedName>
    <definedName name="oudom" localSheetId="20" hidden="1">{"'Sheet1'!$L$16"}</definedName>
    <definedName name="oudom" localSheetId="22" hidden="1">{"'Sheet1'!$L$16"}</definedName>
    <definedName name="oudom" localSheetId="24" hidden="1">{"'Sheet1'!$L$16"}</definedName>
    <definedName name="oudom" localSheetId="28" hidden="1">{"'Sheet1'!$L$16"}</definedName>
    <definedName name="oudom" localSheetId="14" hidden="1">{"'Sheet1'!$L$16"}</definedName>
    <definedName name="oudom" hidden="1">{"'Sheet1'!$L$16"}</definedName>
    <definedName name="ouioyoigoigyiyugi" hidden="1">#REF!</definedName>
    <definedName name="ououiu" hidden="1">#REF!</definedName>
    <definedName name="OUT" localSheetId="12" hidden="1">{#N/A,#N/A,FALSE,"Chi tiÆt"}</definedName>
    <definedName name="OUT" localSheetId="11" hidden="1">{#N/A,#N/A,FALSE,"Chi tiÆt"}</definedName>
    <definedName name="OUT" localSheetId="13" hidden="1">{#N/A,#N/A,FALSE,"Chi tiÆt"}</definedName>
    <definedName name="OUT" localSheetId="16" hidden="1">{#N/A,#N/A,FALSE,"Chi tiÆt"}</definedName>
    <definedName name="OUT" localSheetId="21" hidden="1">{#N/A,#N/A,FALSE,"Chi tiÆt"}</definedName>
    <definedName name="OUT" localSheetId="18" hidden="1">{#N/A,#N/A,FALSE,"Chi tiÆt"}</definedName>
    <definedName name="OUT" localSheetId="19" hidden="1">{#N/A,#N/A,FALSE,"Chi tiÆt"}</definedName>
    <definedName name="OUT" localSheetId="20" hidden="1">{#N/A,#N/A,FALSE,"Chi tiÆt"}</definedName>
    <definedName name="OUT" localSheetId="22" hidden="1">{#N/A,#N/A,FALSE,"Chi tiÆt"}</definedName>
    <definedName name="OUT" localSheetId="24" hidden="1">{#N/A,#N/A,FALSE,"Chi tiÆt"}</definedName>
    <definedName name="OUT" localSheetId="28" hidden="1">{#N/A,#N/A,FALSE,"Chi tiÆt"}</definedName>
    <definedName name="OUT" localSheetId="14" hidden="1">{#N/A,#N/A,FALSE,"Chi tiÆt"}</definedName>
    <definedName name="OUT" hidden="1">{#N/A,#N/A,FALSE,"Chi tiÆt"}</definedName>
    <definedName name="outbuiding">#N/A</definedName>
    <definedName name="Outside" localSheetId="12" hidden="1">{#N/A,#N/A,TRUE,"Krycí list"}</definedName>
    <definedName name="Outside" localSheetId="11" hidden="1">{#N/A,#N/A,TRUE,"Krycí list"}</definedName>
    <definedName name="Outside" localSheetId="13" hidden="1">{#N/A,#N/A,TRUE,"Krycí list"}</definedName>
    <definedName name="Outside" localSheetId="16" hidden="1">{#N/A,#N/A,TRUE,"Krycí list"}</definedName>
    <definedName name="Outside" localSheetId="21" hidden="1">{#N/A,#N/A,TRUE,"Krycí list"}</definedName>
    <definedName name="Outside" localSheetId="18" hidden="1">{#N/A,#N/A,TRUE,"Krycí list"}</definedName>
    <definedName name="Outside" localSheetId="19" hidden="1">{#N/A,#N/A,TRUE,"Krycí list"}</definedName>
    <definedName name="Outside" localSheetId="20" hidden="1">{#N/A,#N/A,TRUE,"Krycí list"}</definedName>
    <definedName name="Outside" localSheetId="22" hidden="1">{#N/A,#N/A,TRUE,"Krycí list"}</definedName>
    <definedName name="Outside" localSheetId="24" hidden="1">{#N/A,#N/A,TRUE,"Krycí list"}</definedName>
    <definedName name="Outside" localSheetId="28" hidden="1">{#N/A,#N/A,TRUE,"Krycí list"}</definedName>
    <definedName name="Outside" localSheetId="14" hidden="1">{#N/A,#N/A,TRUE,"Krycí list"}</definedName>
    <definedName name="Outside" hidden="1">{#N/A,#N/A,TRUE,"Krycí list"}</definedName>
    <definedName name="OWARI" hidden="1">#REF!</definedName>
    <definedName name="ÕytÐy" localSheetId="12" hidden="1">{"'Sheet1'!$L$16"}</definedName>
    <definedName name="ÕytÐy" localSheetId="11" hidden="1">{"'Sheet1'!$L$16"}</definedName>
    <definedName name="ÕytÐy" localSheetId="13" hidden="1">{"'Sheet1'!$L$16"}</definedName>
    <definedName name="ÕytÐy" localSheetId="16" hidden="1">{"'Sheet1'!$L$16"}</definedName>
    <definedName name="ÕytÐy" localSheetId="21" hidden="1">{"'Sheet1'!$L$16"}</definedName>
    <definedName name="ÕytÐy" localSheetId="18" hidden="1">{"'Sheet1'!$L$16"}</definedName>
    <definedName name="ÕytÐy" localSheetId="19" hidden="1">{"'Sheet1'!$L$16"}</definedName>
    <definedName name="ÕytÐy" localSheetId="20" hidden="1">{"'Sheet1'!$L$16"}</definedName>
    <definedName name="ÕytÐy" localSheetId="22" hidden="1">{"'Sheet1'!$L$16"}</definedName>
    <definedName name="ÕytÐy" localSheetId="24" hidden="1">{"'Sheet1'!$L$16"}</definedName>
    <definedName name="ÕytÐy" localSheetId="28" hidden="1">{"'Sheet1'!$L$16"}</definedName>
    <definedName name="ÕytÐy" localSheetId="14" hidden="1">{"'Sheet1'!$L$16"}</definedName>
    <definedName name="ÕytÐy" hidden="1">{"'Sheet1'!$L$16"}</definedName>
    <definedName name="p" localSheetId="12" hidden="1">{"'Sheet1'!$L$16"}</definedName>
    <definedName name="p" localSheetId="11" hidden="1">{"'Sheet1'!$L$16"}</definedName>
    <definedName name="p" localSheetId="13" hidden="1">{"'Sheet1'!$L$16"}</definedName>
    <definedName name="p" localSheetId="16" hidden="1">{"'Sheet1'!$L$16"}</definedName>
    <definedName name="p" localSheetId="21" hidden="1">{"'Sheet1'!$L$16"}</definedName>
    <definedName name="p" localSheetId="18" hidden="1">{"'Sheet1'!$L$16"}</definedName>
    <definedName name="p" localSheetId="19" hidden="1">{"'Sheet1'!$L$16"}</definedName>
    <definedName name="p" localSheetId="20" hidden="1">{"'Sheet1'!$L$16"}</definedName>
    <definedName name="p" localSheetId="22" hidden="1">{"'Sheet1'!$L$16"}</definedName>
    <definedName name="p" localSheetId="24" hidden="1">{"'Sheet1'!$L$16"}</definedName>
    <definedName name="p" localSheetId="28" hidden="1">{"'Sheet1'!$L$16"}</definedName>
    <definedName name="p" localSheetId="14" hidden="1">{"'Sheet1'!$L$16"}</definedName>
    <definedName name="p" hidden="1">{"'Sheet1'!$L$16"}</definedName>
    <definedName name="P.R.D공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T.Xuan" localSheetId="12" hidden="1">{"'Sheet1'!$L$16"}</definedName>
    <definedName name="P.T.Xuan" localSheetId="11" hidden="1">{"'Sheet1'!$L$16"}</definedName>
    <definedName name="P.T.Xuan" localSheetId="13" hidden="1">{"'Sheet1'!$L$16"}</definedName>
    <definedName name="P.T.Xuan" localSheetId="16" hidden="1">{"'Sheet1'!$L$16"}</definedName>
    <definedName name="P.T.Xuan" localSheetId="21" hidden="1">{"'Sheet1'!$L$16"}</definedName>
    <definedName name="P.T.Xuan" localSheetId="18" hidden="1">{"'Sheet1'!$L$16"}</definedName>
    <definedName name="P.T.Xuan" localSheetId="19" hidden="1">{"'Sheet1'!$L$16"}</definedName>
    <definedName name="P.T.Xuan" localSheetId="20" hidden="1">{"'Sheet1'!$L$16"}</definedName>
    <definedName name="P.T.Xuan" localSheetId="22" hidden="1">{"'Sheet1'!$L$16"}</definedName>
    <definedName name="P.T.Xuan" localSheetId="24" hidden="1">{"'Sheet1'!$L$16"}</definedName>
    <definedName name="P.T.Xuan" localSheetId="28" hidden="1">{"'Sheet1'!$L$16"}</definedName>
    <definedName name="P.T.Xuan" localSheetId="14" hidden="1">{"'Sheet1'!$L$16"}</definedName>
    <definedName name="P.T.Xuan" hidden="1">{"'Sheet1'!$L$16"}</definedName>
    <definedName name="PA">#REF!</definedName>
    <definedName name="PÁ" localSheetId="12" hidden="1">{"'Sheet1'!$L$16"}</definedName>
    <definedName name="PÁ" localSheetId="11" hidden="1">{"'Sheet1'!$L$16"}</definedName>
    <definedName name="PÁ" localSheetId="13" hidden="1">{"'Sheet1'!$L$16"}</definedName>
    <definedName name="PÁ" localSheetId="16" hidden="1">{"'Sheet1'!$L$16"}</definedName>
    <definedName name="PÁ" localSheetId="21" hidden="1">{"'Sheet1'!$L$16"}</definedName>
    <definedName name="PÁ" localSheetId="18" hidden="1">{"'Sheet1'!$L$16"}</definedName>
    <definedName name="PÁ" localSheetId="19" hidden="1">{"'Sheet1'!$L$16"}</definedName>
    <definedName name="PÁ" localSheetId="20" hidden="1">{"'Sheet1'!$L$16"}</definedName>
    <definedName name="PÁ" localSheetId="22" hidden="1">{"'Sheet1'!$L$16"}</definedName>
    <definedName name="PÁ" localSheetId="24" hidden="1">{"'Sheet1'!$L$16"}</definedName>
    <definedName name="PÁ" localSheetId="28" hidden="1">{"'Sheet1'!$L$16"}</definedName>
    <definedName name="PÁ" localSheetId="14" hidden="1">{"'Sheet1'!$L$16"}</definedName>
    <definedName name="PÁ" hidden="1">{"'Sheet1'!$L$16"}</definedName>
    <definedName name="pà" localSheetId="12" hidden="1">{"'Sheet1'!$L$16"}</definedName>
    <definedName name="pà" localSheetId="11" hidden="1">{"'Sheet1'!$L$16"}</definedName>
    <definedName name="pà" localSheetId="13" hidden="1">{"'Sheet1'!$L$16"}</definedName>
    <definedName name="pà" localSheetId="16" hidden="1">{"'Sheet1'!$L$16"}</definedName>
    <definedName name="pà" localSheetId="21" hidden="1">{"'Sheet1'!$L$16"}</definedName>
    <definedName name="pà" localSheetId="18" hidden="1">{"'Sheet1'!$L$16"}</definedName>
    <definedName name="pà" localSheetId="19" hidden="1">{"'Sheet1'!$L$16"}</definedName>
    <definedName name="pà" localSheetId="20" hidden="1">{"'Sheet1'!$L$16"}</definedName>
    <definedName name="pà" localSheetId="22" hidden="1">{"'Sheet1'!$L$16"}</definedName>
    <definedName name="pà" localSheetId="24" hidden="1">{"'Sheet1'!$L$16"}</definedName>
    <definedName name="pà" localSheetId="28" hidden="1">{"'Sheet1'!$L$16"}</definedName>
    <definedName name="pà" localSheetId="14" hidden="1">{"'Sheet1'!$L$16"}</definedName>
    <definedName name="pà" hidden="1">{"'Sheet1'!$L$16"}</definedName>
    <definedName name="pả" localSheetId="12" hidden="1">{"'Sheet1'!$L$16"}</definedName>
    <definedName name="pả" localSheetId="11" hidden="1">{"'Sheet1'!$L$16"}</definedName>
    <definedName name="pả" localSheetId="13" hidden="1">{"'Sheet1'!$L$16"}</definedName>
    <definedName name="pả" localSheetId="16" hidden="1">{"'Sheet1'!$L$16"}</definedName>
    <definedName name="pả" localSheetId="21" hidden="1">{"'Sheet1'!$L$16"}</definedName>
    <definedName name="pả" localSheetId="18" hidden="1">{"'Sheet1'!$L$16"}</definedName>
    <definedName name="pả" localSheetId="19" hidden="1">{"'Sheet1'!$L$16"}</definedName>
    <definedName name="pả" localSheetId="20" hidden="1">{"'Sheet1'!$L$16"}</definedName>
    <definedName name="pả" localSheetId="22" hidden="1">{"'Sheet1'!$L$16"}</definedName>
    <definedName name="pả" localSheetId="24" hidden="1">{"'Sheet1'!$L$16"}</definedName>
    <definedName name="pả" localSheetId="28" hidden="1">{"'Sheet1'!$L$16"}</definedName>
    <definedName name="pả" localSheetId="14" hidden="1">{"'Sheet1'!$L$16"}</definedName>
    <definedName name="pả" hidden="1">{"'Sheet1'!$L$16"}</definedName>
    <definedName name="PA1.2" localSheetId="12" hidden="1">{"'Sheet1'!$L$16"}</definedName>
    <definedName name="PA1.2" localSheetId="11" hidden="1">{"'Sheet1'!$L$16"}</definedName>
    <definedName name="PA1.2" localSheetId="13" hidden="1">{"'Sheet1'!$L$16"}</definedName>
    <definedName name="PA1.2" localSheetId="16" hidden="1">{"'Sheet1'!$L$16"}</definedName>
    <definedName name="PA1.2" localSheetId="21" hidden="1">{"'Sheet1'!$L$16"}</definedName>
    <definedName name="PA1.2" localSheetId="18" hidden="1">{"'Sheet1'!$L$16"}</definedName>
    <definedName name="PA1.2" localSheetId="19" hidden="1">{"'Sheet1'!$L$16"}</definedName>
    <definedName name="PA1.2" localSheetId="20" hidden="1">{"'Sheet1'!$L$16"}</definedName>
    <definedName name="PA1.2" localSheetId="22" hidden="1">{"'Sheet1'!$L$16"}</definedName>
    <definedName name="PA1.2" localSheetId="24" hidden="1">{"'Sheet1'!$L$16"}</definedName>
    <definedName name="PA1.2" localSheetId="28" hidden="1">{"'Sheet1'!$L$16"}</definedName>
    <definedName name="PA1.2" localSheetId="14" hidden="1">{"'Sheet1'!$L$16"}</definedName>
    <definedName name="PA1.2" hidden="1">{"'Sheet1'!$L$16"}</definedName>
    <definedName name="PA2CAU39M" localSheetId="12" hidden="1">{"'Sheet1'!$L$16"}</definedName>
    <definedName name="PA2CAU39M" localSheetId="11" hidden="1">{"'Sheet1'!$L$16"}</definedName>
    <definedName name="PA2CAU39M" localSheetId="13" hidden="1">{"'Sheet1'!$L$16"}</definedName>
    <definedName name="PA2CAU39M" localSheetId="16" hidden="1">{"'Sheet1'!$L$16"}</definedName>
    <definedName name="PA2CAU39M" localSheetId="21" hidden="1">{"'Sheet1'!$L$16"}</definedName>
    <definedName name="PA2CAU39M" localSheetId="18" hidden="1">{"'Sheet1'!$L$16"}</definedName>
    <definedName name="PA2CAU39M" localSheetId="19" hidden="1">{"'Sheet1'!$L$16"}</definedName>
    <definedName name="PA2CAU39M" localSheetId="20" hidden="1">{"'Sheet1'!$L$16"}</definedName>
    <definedName name="PA2CAU39M" localSheetId="22" hidden="1">{"'Sheet1'!$L$16"}</definedName>
    <definedName name="PA2CAU39M" localSheetId="24" hidden="1">{"'Sheet1'!$L$16"}</definedName>
    <definedName name="PA2CAU39M" localSheetId="28" hidden="1">{"'Sheet1'!$L$16"}</definedName>
    <definedName name="PA2CAU39M" localSheetId="14" hidden="1">{"'Sheet1'!$L$16"}</definedName>
    <definedName name="PA2CAU39M" hidden="1">{"'Sheet1'!$L$16"}</definedName>
    <definedName name="PA3" localSheetId="12" hidden="1">{"'Sheet1'!$L$16"}</definedName>
    <definedName name="PA3" localSheetId="11" hidden="1">{"'Sheet1'!$L$16"}</definedName>
    <definedName name="PA3" localSheetId="13" hidden="1">{"'Sheet1'!$L$16"}</definedName>
    <definedName name="PA3" localSheetId="16" hidden="1">{"'Sheet1'!$L$16"}</definedName>
    <definedName name="PA3" localSheetId="21" hidden="1">{"'Sheet1'!$L$16"}</definedName>
    <definedName name="PA3" localSheetId="18" hidden="1">{"'Sheet1'!$L$16"}</definedName>
    <definedName name="PA3" localSheetId="19" hidden="1">{"'Sheet1'!$L$16"}</definedName>
    <definedName name="PA3" localSheetId="20" hidden="1">{"'Sheet1'!$L$16"}</definedName>
    <definedName name="PA3" localSheetId="22" hidden="1">{"'Sheet1'!$L$16"}</definedName>
    <definedName name="PA3" localSheetId="24" hidden="1">{"'Sheet1'!$L$16"}</definedName>
    <definedName name="PA3" localSheetId="28" hidden="1">{"'Sheet1'!$L$16"}</definedName>
    <definedName name="PA3" localSheetId="14" hidden="1">{"'Sheet1'!$L$16"}</definedName>
    <definedName name="PA3" hidden="1">{"'Sheet1'!$L$16"}</definedName>
    <definedName name="Pac">#REF!</definedName>
    <definedName name="padma" localSheetId="12" hidden="1">{"'Break down'!$A$4"}</definedName>
    <definedName name="padma" localSheetId="11" hidden="1">{"'Break down'!$A$4"}</definedName>
    <definedName name="padma" localSheetId="13" hidden="1">{"'Break down'!$A$4"}</definedName>
    <definedName name="padma" localSheetId="16" hidden="1">{"'Break down'!$A$4"}</definedName>
    <definedName name="padma" localSheetId="21" hidden="1">{"'Break down'!$A$4"}</definedName>
    <definedName name="padma" localSheetId="18" hidden="1">{"'Break down'!$A$4"}</definedName>
    <definedName name="padma" localSheetId="19" hidden="1">{"'Break down'!$A$4"}</definedName>
    <definedName name="padma" localSheetId="20" hidden="1">{"'Break down'!$A$4"}</definedName>
    <definedName name="padma" localSheetId="22" hidden="1">{"'Break down'!$A$4"}</definedName>
    <definedName name="padma" localSheetId="24" hidden="1">{"'Break down'!$A$4"}</definedName>
    <definedName name="padma" localSheetId="28" hidden="1">{"'Break down'!$A$4"}</definedName>
    <definedName name="padma" localSheetId="14" hidden="1">{"'Break down'!$A$4"}</definedName>
    <definedName name="padma" hidden="1">{"'Break down'!$A$4"}</definedName>
    <definedName name="PAIII_" localSheetId="12" hidden="1">{"'Sheet1'!$L$16"}</definedName>
    <definedName name="PAIII_" localSheetId="11" hidden="1">{"'Sheet1'!$L$16"}</definedName>
    <definedName name="PAIII_" localSheetId="13" hidden="1">{"'Sheet1'!$L$16"}</definedName>
    <definedName name="PAIII_" localSheetId="16" hidden="1">{"'Sheet1'!$L$16"}</definedName>
    <definedName name="PAIII_" localSheetId="21" hidden="1">{"'Sheet1'!$L$16"}</definedName>
    <definedName name="PAIII_" localSheetId="18" hidden="1">{"'Sheet1'!$L$16"}</definedName>
    <definedName name="PAIII_" localSheetId="19" hidden="1">{"'Sheet1'!$L$16"}</definedName>
    <definedName name="PAIII_" localSheetId="20" hidden="1">{"'Sheet1'!$L$16"}</definedName>
    <definedName name="PAIII_" localSheetId="22" hidden="1">{"'Sheet1'!$L$16"}</definedName>
    <definedName name="PAIII_" localSheetId="24" hidden="1">{"'Sheet1'!$L$16"}</definedName>
    <definedName name="PAIII_" localSheetId="28" hidden="1">{"'Sheet1'!$L$16"}</definedName>
    <definedName name="PAIII_" localSheetId="14" hidden="1">{"'Sheet1'!$L$16"}</definedName>
    <definedName name="PAIII_" hidden="1">{"'Sheet1'!$L$16"}</definedName>
    <definedName name="Paint">#REF!</definedName>
    <definedName name="painting" localSheetId="12" hidden="1">{#N/A,#N/A,TRUE,"Krycí list"}</definedName>
    <definedName name="painting" localSheetId="11" hidden="1">{#N/A,#N/A,TRUE,"Krycí list"}</definedName>
    <definedName name="painting" localSheetId="13" hidden="1">{#N/A,#N/A,TRUE,"Krycí list"}</definedName>
    <definedName name="painting" localSheetId="16" hidden="1">{#N/A,#N/A,TRUE,"Krycí list"}</definedName>
    <definedName name="painting" localSheetId="21" hidden="1">{#N/A,#N/A,TRUE,"Krycí list"}</definedName>
    <definedName name="painting" localSheetId="18" hidden="1">{#N/A,#N/A,TRUE,"Krycí list"}</definedName>
    <definedName name="painting" localSheetId="19" hidden="1">{#N/A,#N/A,TRUE,"Krycí list"}</definedName>
    <definedName name="painting" localSheetId="20" hidden="1">{#N/A,#N/A,TRUE,"Krycí list"}</definedName>
    <definedName name="painting" localSheetId="22" hidden="1">{#N/A,#N/A,TRUE,"Krycí list"}</definedName>
    <definedName name="painting" localSheetId="24" hidden="1">{#N/A,#N/A,TRUE,"Krycí list"}</definedName>
    <definedName name="painting" localSheetId="28" hidden="1">{#N/A,#N/A,TRUE,"Krycí list"}</definedName>
    <definedName name="painting" localSheetId="14" hidden="1">{#N/A,#N/A,TRUE,"Krycí list"}</definedName>
    <definedName name="painting" hidden="1">{#N/A,#N/A,TRUE,"Krycí list"}</definedName>
    <definedName name="PAK" localSheetId="12" hidden="1">{#N/A,#N/A,FALSE,"제목"}</definedName>
    <definedName name="PAK" localSheetId="11" hidden="1">{#N/A,#N/A,FALSE,"제목"}</definedName>
    <definedName name="PAK" localSheetId="13" hidden="1">{#N/A,#N/A,FALSE,"제목"}</definedName>
    <definedName name="PAK" localSheetId="16" hidden="1">{#N/A,#N/A,FALSE,"제목"}</definedName>
    <definedName name="PAK" localSheetId="21" hidden="1">{#N/A,#N/A,FALSE,"제목"}</definedName>
    <definedName name="PAK" localSheetId="18" hidden="1">{#N/A,#N/A,FALSE,"제목"}</definedName>
    <definedName name="PAK" localSheetId="19" hidden="1">{#N/A,#N/A,FALSE,"제목"}</definedName>
    <definedName name="PAK" localSheetId="20" hidden="1">{#N/A,#N/A,FALSE,"제목"}</definedName>
    <definedName name="PAK" localSheetId="22" hidden="1">{#N/A,#N/A,FALSE,"제목"}</definedName>
    <definedName name="PAK" localSheetId="24" hidden="1">{#N/A,#N/A,FALSE,"제목"}</definedName>
    <definedName name="PAK" localSheetId="28" hidden="1">{#N/A,#N/A,FALSE,"제목"}</definedName>
    <definedName name="PAK" localSheetId="14" hidden="1">{#N/A,#N/A,FALSE,"제목"}</definedName>
    <definedName name="PAK" hidden="1">{#N/A,#N/A,FALSE,"제목"}</definedName>
    <definedName name="paks38">#REF!</definedName>
    <definedName name="paks4100">#REF!</definedName>
    <definedName name="Pal_Workbook_GUID" hidden="1">"LGGMH5N3WMPJAAAEW6ZB4PZ8"</definedName>
    <definedName name="Panel" localSheetId="12" hidden="1">{#N/A,#N/A,TRUE,"SUM";#N/A,#N/A,TRUE,"EE";#N/A,#N/A,TRUE,"AC";#N/A,#N/A,TRUE,"SN"}</definedName>
    <definedName name="Panel" localSheetId="11" hidden="1">{#N/A,#N/A,TRUE,"SUM";#N/A,#N/A,TRUE,"EE";#N/A,#N/A,TRUE,"AC";#N/A,#N/A,TRUE,"SN"}</definedName>
    <definedName name="Panel" localSheetId="13" hidden="1">{#N/A,#N/A,TRUE,"SUM";#N/A,#N/A,TRUE,"EE";#N/A,#N/A,TRUE,"AC";#N/A,#N/A,TRUE,"SN"}</definedName>
    <definedName name="Panel" localSheetId="16" hidden="1">{#N/A,#N/A,TRUE,"SUM";#N/A,#N/A,TRUE,"EE";#N/A,#N/A,TRUE,"AC";#N/A,#N/A,TRUE,"SN"}</definedName>
    <definedName name="Panel" localSheetId="21" hidden="1">{#N/A,#N/A,TRUE,"SUM";#N/A,#N/A,TRUE,"EE";#N/A,#N/A,TRUE,"AC";#N/A,#N/A,TRUE,"SN"}</definedName>
    <definedName name="Panel" localSheetId="18" hidden="1">{#N/A,#N/A,TRUE,"SUM";#N/A,#N/A,TRUE,"EE";#N/A,#N/A,TRUE,"AC";#N/A,#N/A,TRUE,"SN"}</definedName>
    <definedName name="Panel" localSheetId="19" hidden="1">{#N/A,#N/A,TRUE,"SUM";#N/A,#N/A,TRUE,"EE";#N/A,#N/A,TRUE,"AC";#N/A,#N/A,TRUE,"SN"}</definedName>
    <definedName name="Panel" localSheetId="20" hidden="1">{#N/A,#N/A,TRUE,"SUM";#N/A,#N/A,TRUE,"EE";#N/A,#N/A,TRUE,"AC";#N/A,#N/A,TRUE,"SN"}</definedName>
    <definedName name="Panel" localSheetId="22" hidden="1">{#N/A,#N/A,TRUE,"SUM";#N/A,#N/A,TRUE,"EE";#N/A,#N/A,TRUE,"AC";#N/A,#N/A,TRUE,"SN"}</definedName>
    <definedName name="Panel" localSheetId="24" hidden="1">{#N/A,#N/A,TRUE,"SUM";#N/A,#N/A,TRUE,"EE";#N/A,#N/A,TRUE,"AC";#N/A,#N/A,TRUE,"SN"}</definedName>
    <definedName name="Panel" localSheetId="28" hidden="1">{#N/A,#N/A,TRUE,"SUM";#N/A,#N/A,TRUE,"EE";#N/A,#N/A,TRUE,"AC";#N/A,#N/A,TRUE,"SN"}</definedName>
    <definedName name="Panel" localSheetId="14" hidden="1">{#N/A,#N/A,TRUE,"SUM";#N/A,#N/A,TRUE,"EE";#N/A,#N/A,TRUE,"AC";#N/A,#N/A,TRUE,"SN"}</definedName>
    <definedName name="Panel" hidden="1">{#N/A,#N/A,TRUE,"SUM";#N/A,#N/A,TRUE,"EE";#N/A,#N/A,TRUE,"AC";#N/A,#N/A,TRUE,"SN"}</definedName>
    <definedName name="panen">#REF!</definedName>
    <definedName name="park" localSheetId="12" hidden="1">{#N/A,#N/A,FALSE,"제목"}</definedName>
    <definedName name="park" localSheetId="11" hidden="1">{#N/A,#N/A,FALSE,"제목"}</definedName>
    <definedName name="park" localSheetId="13" hidden="1">{#N/A,#N/A,FALSE,"제목"}</definedName>
    <definedName name="park" localSheetId="16" hidden="1">{#N/A,#N/A,FALSE,"제목"}</definedName>
    <definedName name="park" localSheetId="21" hidden="1">{#N/A,#N/A,FALSE,"제목"}</definedName>
    <definedName name="park" localSheetId="18" hidden="1">{#N/A,#N/A,FALSE,"제목"}</definedName>
    <definedName name="park" localSheetId="19" hidden="1">{#N/A,#N/A,FALSE,"제목"}</definedName>
    <definedName name="park" localSheetId="20" hidden="1">{#N/A,#N/A,FALSE,"제목"}</definedName>
    <definedName name="park" localSheetId="22" hidden="1">{#N/A,#N/A,FALSE,"제목"}</definedName>
    <definedName name="park" localSheetId="24" hidden="1">{#N/A,#N/A,FALSE,"제목"}</definedName>
    <definedName name="park" localSheetId="28" hidden="1">{#N/A,#N/A,FALSE,"제목"}</definedName>
    <definedName name="park" localSheetId="14" hidden="1">{#N/A,#N/A,FALSE,"제목"}</definedName>
    <definedName name="park" hidden="1">{#N/A,#N/A,FALSE,"제목"}</definedName>
    <definedName name="PARKIN" localSheetId="12" hidden="1">{#N/A,#N/A,FALSE,"제목"}</definedName>
    <definedName name="PARKIN" localSheetId="11" hidden="1">{#N/A,#N/A,FALSE,"제목"}</definedName>
    <definedName name="PARKIN" localSheetId="13" hidden="1">{#N/A,#N/A,FALSE,"제목"}</definedName>
    <definedName name="PARKIN" localSheetId="16" hidden="1">{#N/A,#N/A,FALSE,"제목"}</definedName>
    <definedName name="PARKIN" localSheetId="21" hidden="1">{#N/A,#N/A,FALSE,"제목"}</definedName>
    <definedName name="PARKIN" localSheetId="18" hidden="1">{#N/A,#N/A,FALSE,"제목"}</definedName>
    <definedName name="PARKIN" localSheetId="19" hidden="1">{#N/A,#N/A,FALSE,"제목"}</definedName>
    <definedName name="PARKIN" localSheetId="20" hidden="1">{#N/A,#N/A,FALSE,"제목"}</definedName>
    <definedName name="PARKIN" localSheetId="22" hidden="1">{#N/A,#N/A,FALSE,"제목"}</definedName>
    <definedName name="PARKIN" localSheetId="24" hidden="1">{#N/A,#N/A,FALSE,"제목"}</definedName>
    <definedName name="PARKIN" localSheetId="28" hidden="1">{#N/A,#N/A,FALSE,"제목"}</definedName>
    <definedName name="PARKIN" localSheetId="14" hidden="1">{#N/A,#N/A,FALSE,"제목"}</definedName>
    <definedName name="PARKIN" hidden="1">{#N/A,#N/A,FALSE,"제목"}</definedName>
    <definedName name="patrickk" localSheetId="12"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11"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13"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16"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21"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18"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19"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20"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22"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24"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28" hidden="1">{#N/A,#N/A,FALSE,"récap";#N/A,#N/A,FALSE,"hypothèses";#N/A,#N/A,FALSE,"Serv Génér";#N/A,#N/A,FALSE,"A-R paroi";#N/A,#N/A,FALSE,"paroi moulée";#N/A,#N/A,FALSE,"préfondés";#N/A,#N/A,FALSE,"A-R injection";#N/A,#N/A,FALSE,"forages";#N/A,#N/A,FALSE,"injection";#N/A,#N/A,FALSE,"pompage";#N/A,#N/A,FALSE,"comparatif";#N/A,#N/A,FALSE,"échéancier"}</definedName>
    <definedName name="patrickk" localSheetId="14" hidden="1">{#N/A,#N/A,FALSE,"récap";#N/A,#N/A,FALSE,"hypothèses";#N/A,#N/A,FALSE,"Serv Génér";#N/A,#N/A,FALSE,"A-R paroi";#N/A,#N/A,FALSE,"paroi moulée";#N/A,#N/A,FALSE,"préfondés";#N/A,#N/A,FALSE,"A-R injection";#N/A,#N/A,FALSE,"forages";#N/A,#N/A,FALSE,"injection";#N/A,#N/A,FALSE,"pompage";#N/A,#N/A,FALSE,"comparatif";#N/A,#N/A,FALSE,"échéancier"}</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av">#REF!</definedName>
    <definedName name="PAVE">#REF!</definedName>
    <definedName name="payable"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ayabl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bm">#REF!</definedName>
    <definedName name="PC" localSheetId="12" hidden="1">{"'Sheet1'!$L$16"}</definedName>
    <definedName name="PC" localSheetId="11" hidden="1">{"'Sheet1'!$L$16"}</definedName>
    <definedName name="PC" localSheetId="13" hidden="1">{"'Sheet1'!$L$16"}</definedName>
    <definedName name="PC" localSheetId="16" hidden="1">{"'Sheet1'!$L$16"}</definedName>
    <definedName name="PC" localSheetId="21" hidden="1">{"'Sheet1'!$L$16"}</definedName>
    <definedName name="PC" localSheetId="18" hidden="1">{"'Sheet1'!$L$16"}</definedName>
    <definedName name="PC" localSheetId="19" hidden="1">{"'Sheet1'!$L$16"}</definedName>
    <definedName name="PC" localSheetId="20" hidden="1">{"'Sheet1'!$L$16"}</definedName>
    <definedName name="PC" localSheetId="22" hidden="1">{"'Sheet1'!$L$16"}</definedName>
    <definedName name="PC" localSheetId="24" hidden="1">{"'Sheet1'!$L$16"}</definedName>
    <definedName name="PC" localSheetId="28" hidden="1">{"'Sheet1'!$L$16"}</definedName>
    <definedName name="PC" localSheetId="14" hidden="1">{"'Sheet1'!$L$16"}</definedName>
    <definedName name="PC" hidden="1">{"'Sheet1'!$L$16"}</definedName>
    <definedName name="PCCC2" localSheetId="12">{"Book1","BoQ2.XLS"}</definedName>
    <definedName name="PCCC2" localSheetId="11">{"Book1","BoQ2.XLS"}</definedName>
    <definedName name="PCCC2" localSheetId="13">{"Book1","BoQ2.XLS"}</definedName>
    <definedName name="PCCC2" localSheetId="16">{"Book1","BoQ2.XLS"}</definedName>
    <definedName name="PCCC2" localSheetId="21">{"Book1","BoQ2.XLS"}</definedName>
    <definedName name="PCCC2" localSheetId="18">{"Book1","BoQ2.XLS"}</definedName>
    <definedName name="PCCC2" localSheetId="19">{"Book1","BoQ2.XLS"}</definedName>
    <definedName name="PCCC2" localSheetId="20">{"Book1","BoQ2.XLS"}</definedName>
    <definedName name="PCCC2" localSheetId="22">{"Book1","BoQ2.XLS"}</definedName>
    <definedName name="PCCC2" localSheetId="24">{"Book1","BoQ2.XLS"}</definedName>
    <definedName name="PCCC2" localSheetId="28">{"Book1","BoQ2.XLS"}</definedName>
    <definedName name="PCCC2" localSheetId="14">{"Book1","BoQ2.XLS"}</definedName>
    <definedName name="PCCC2">{"Book1","BoQ2.XLS"}</definedName>
    <definedName name="PCCC2_3" localSheetId="12">{"Book1","BoQ2.XLS"}</definedName>
    <definedName name="PCCC2_3" localSheetId="11">{"Book1","BoQ2.XLS"}</definedName>
    <definedName name="PCCC2_3" localSheetId="13">{"Book1","BoQ2.XLS"}</definedName>
    <definedName name="PCCC2_3" localSheetId="16">{"Book1","BoQ2.XLS"}</definedName>
    <definedName name="PCCC2_3" localSheetId="21">{"Book1","BoQ2.XLS"}</definedName>
    <definedName name="PCCC2_3" localSheetId="18">{"Book1","BoQ2.XLS"}</definedName>
    <definedName name="PCCC2_3" localSheetId="19">{"Book1","BoQ2.XLS"}</definedName>
    <definedName name="PCCC2_3" localSheetId="20">{"Book1","BoQ2.XLS"}</definedName>
    <definedName name="PCCC2_3" localSheetId="22">{"Book1","BoQ2.XLS"}</definedName>
    <definedName name="PCCC2_3" localSheetId="24">{"Book1","BoQ2.XLS"}</definedName>
    <definedName name="PCCC2_3" localSheetId="28">{"Book1","BoQ2.XLS"}</definedName>
    <definedName name="PCCC2_3" localSheetId="14">{"Book1","BoQ2.XLS"}</definedName>
    <definedName name="PCCC2_3">{"Book1","BoQ2.XLS"}</definedName>
    <definedName name="PCCC2_7" localSheetId="12">{"Book1","BoQ2.XLS"}</definedName>
    <definedName name="PCCC2_7" localSheetId="11">{"Book1","BoQ2.XLS"}</definedName>
    <definedName name="PCCC2_7" localSheetId="13">{"Book1","BoQ2.XLS"}</definedName>
    <definedName name="PCCC2_7" localSheetId="16">{"Book1","BoQ2.XLS"}</definedName>
    <definedName name="PCCC2_7" localSheetId="21">{"Book1","BoQ2.XLS"}</definedName>
    <definedName name="PCCC2_7" localSheetId="18">{"Book1","BoQ2.XLS"}</definedName>
    <definedName name="PCCC2_7" localSheetId="19">{"Book1","BoQ2.XLS"}</definedName>
    <definedName name="PCCC2_7" localSheetId="20">{"Book1","BoQ2.XLS"}</definedName>
    <definedName name="PCCC2_7" localSheetId="22">{"Book1","BoQ2.XLS"}</definedName>
    <definedName name="PCCC2_7" localSheetId="24">{"Book1","BoQ2.XLS"}</definedName>
    <definedName name="PCCC2_7" localSheetId="28">{"Book1","BoQ2.XLS"}</definedName>
    <definedName name="PCCC2_7" localSheetId="14">{"Book1","BoQ2.XLS"}</definedName>
    <definedName name="PCCC2_7">{"Book1","BoQ2.XLS"}</definedName>
    <definedName name="Pch">#REF!</definedName>
    <definedName name="Pd">#REF!</definedName>
    <definedName name="pddo" hidden="1">#REF!</definedName>
    <definedName name="PD점검구관련" localSheetId="12" hidden="1">{#N/A,#N/A,FALSE,"물량산출"}</definedName>
    <definedName name="PD점검구관련" localSheetId="11" hidden="1">{#N/A,#N/A,FALSE,"물량산출"}</definedName>
    <definedName name="PD점검구관련" localSheetId="13" hidden="1">{#N/A,#N/A,FALSE,"물량산출"}</definedName>
    <definedName name="PD점검구관련" localSheetId="16" hidden="1">{#N/A,#N/A,FALSE,"물량산출"}</definedName>
    <definedName name="PD점검구관련" localSheetId="21" hidden="1">{#N/A,#N/A,FALSE,"물량산출"}</definedName>
    <definedName name="PD점검구관련" localSheetId="18" hidden="1">{#N/A,#N/A,FALSE,"물량산출"}</definedName>
    <definedName name="PD점검구관련" localSheetId="19" hidden="1">{#N/A,#N/A,FALSE,"물량산출"}</definedName>
    <definedName name="PD점검구관련" localSheetId="20" hidden="1">{#N/A,#N/A,FALSE,"물량산출"}</definedName>
    <definedName name="PD점검구관련" localSheetId="22" hidden="1">{#N/A,#N/A,FALSE,"물량산출"}</definedName>
    <definedName name="PD점검구관련" localSheetId="24" hidden="1">{#N/A,#N/A,FALSE,"물량산출"}</definedName>
    <definedName name="PD점검구관련" localSheetId="28" hidden="1">{#N/A,#N/A,FALSE,"물량산출"}</definedName>
    <definedName name="PD점검구관련" localSheetId="14" hidden="1">{#N/A,#N/A,FALSE,"물량산출"}</definedName>
    <definedName name="PD점검구관련" hidden="1">{#N/A,#N/A,FALSE,"물량산출"}</definedName>
    <definedName name="pe">1.12*1.15</definedName>
    <definedName name="pẻgtmaegnahr" localSheetId="12" hidden="1">{"'Sheet1'!$L$16"}</definedName>
    <definedName name="pẻgtmaegnahr" localSheetId="11" hidden="1">{"'Sheet1'!$L$16"}</definedName>
    <definedName name="pẻgtmaegnahr" localSheetId="13" hidden="1">{"'Sheet1'!$L$16"}</definedName>
    <definedName name="pẻgtmaegnahr" localSheetId="16" hidden="1">{"'Sheet1'!$L$16"}</definedName>
    <definedName name="pẻgtmaegnahr" localSheetId="21" hidden="1">{"'Sheet1'!$L$16"}</definedName>
    <definedName name="pẻgtmaegnahr" localSheetId="18" hidden="1">{"'Sheet1'!$L$16"}</definedName>
    <definedName name="pẻgtmaegnahr" localSheetId="19" hidden="1">{"'Sheet1'!$L$16"}</definedName>
    <definedName name="pẻgtmaegnahr" localSheetId="20" hidden="1">{"'Sheet1'!$L$16"}</definedName>
    <definedName name="pẻgtmaegnahr" localSheetId="22" hidden="1">{"'Sheet1'!$L$16"}</definedName>
    <definedName name="pẻgtmaegnahr" localSheetId="24" hidden="1">{"'Sheet1'!$L$16"}</definedName>
    <definedName name="pẻgtmaegnahr" localSheetId="28" hidden="1">{"'Sheet1'!$L$16"}</definedName>
    <definedName name="pẻgtmaegnahr" localSheetId="14" hidden="1">{"'Sheet1'!$L$16"}</definedName>
    <definedName name="pẻgtmaegnahr" hidden="1">{"'Sheet1'!$L$16"}</definedName>
    <definedName name="PEJM">#REF!</definedName>
    <definedName name="peroxide" localSheetId="12" hidden="1">{#N/A,#N/A,FALSE,"CCTV"}</definedName>
    <definedName name="peroxide" localSheetId="11" hidden="1">{#N/A,#N/A,FALSE,"CCTV"}</definedName>
    <definedName name="peroxide" localSheetId="13" hidden="1">{#N/A,#N/A,FALSE,"CCTV"}</definedName>
    <definedName name="peroxide" localSheetId="16" hidden="1">{#N/A,#N/A,FALSE,"CCTV"}</definedName>
    <definedName name="peroxide" localSheetId="21" hidden="1">{#N/A,#N/A,FALSE,"CCTV"}</definedName>
    <definedName name="peroxide" localSheetId="18" hidden="1">{#N/A,#N/A,FALSE,"CCTV"}</definedName>
    <definedName name="peroxide" localSheetId="19" hidden="1">{#N/A,#N/A,FALSE,"CCTV"}</definedName>
    <definedName name="peroxide" localSheetId="20" hidden="1">{#N/A,#N/A,FALSE,"CCTV"}</definedName>
    <definedName name="peroxide" localSheetId="22" hidden="1">{#N/A,#N/A,FALSE,"CCTV"}</definedName>
    <definedName name="peroxide" localSheetId="24" hidden="1">{#N/A,#N/A,FALSE,"CCTV"}</definedName>
    <definedName name="peroxide" localSheetId="28" hidden="1">{#N/A,#N/A,FALSE,"CCTV"}</definedName>
    <definedName name="peroxide" localSheetId="14" hidden="1">{#N/A,#N/A,FALSE,"CCTV"}</definedName>
    <definedName name="peroxide" hidden="1">{#N/A,#N/A,FALSE,"CCTV"}</definedName>
    <definedName name="petro2" hidden="1">#REF!</definedName>
    <definedName name="PF">#REF!</definedName>
    <definedName name="pff" localSheetId="12" hidden="1">{#N/A,#N/A,TRUE,"SUM";#N/A,#N/A,TRUE,"EE";#N/A,#N/A,TRUE,"AC";#N/A,#N/A,TRUE,"SN"}</definedName>
    <definedName name="pff" localSheetId="11" hidden="1">{#N/A,#N/A,TRUE,"SUM";#N/A,#N/A,TRUE,"EE";#N/A,#N/A,TRUE,"AC";#N/A,#N/A,TRUE,"SN"}</definedName>
    <definedName name="pff" localSheetId="13" hidden="1">{#N/A,#N/A,TRUE,"SUM";#N/A,#N/A,TRUE,"EE";#N/A,#N/A,TRUE,"AC";#N/A,#N/A,TRUE,"SN"}</definedName>
    <definedName name="pff" localSheetId="16" hidden="1">{#N/A,#N/A,TRUE,"SUM";#N/A,#N/A,TRUE,"EE";#N/A,#N/A,TRUE,"AC";#N/A,#N/A,TRUE,"SN"}</definedName>
    <definedName name="pff" localSheetId="21" hidden="1">{#N/A,#N/A,TRUE,"SUM";#N/A,#N/A,TRUE,"EE";#N/A,#N/A,TRUE,"AC";#N/A,#N/A,TRUE,"SN"}</definedName>
    <definedName name="pff" localSheetId="18" hidden="1">{#N/A,#N/A,TRUE,"SUM";#N/A,#N/A,TRUE,"EE";#N/A,#N/A,TRUE,"AC";#N/A,#N/A,TRUE,"SN"}</definedName>
    <definedName name="pff" localSheetId="19" hidden="1">{#N/A,#N/A,TRUE,"SUM";#N/A,#N/A,TRUE,"EE";#N/A,#N/A,TRUE,"AC";#N/A,#N/A,TRUE,"SN"}</definedName>
    <definedName name="pff" localSheetId="20" hidden="1">{#N/A,#N/A,TRUE,"SUM";#N/A,#N/A,TRUE,"EE";#N/A,#N/A,TRUE,"AC";#N/A,#N/A,TRUE,"SN"}</definedName>
    <definedName name="pff" localSheetId="22" hidden="1">{#N/A,#N/A,TRUE,"SUM";#N/A,#N/A,TRUE,"EE";#N/A,#N/A,TRUE,"AC";#N/A,#N/A,TRUE,"SN"}</definedName>
    <definedName name="pff" localSheetId="24" hidden="1">{#N/A,#N/A,TRUE,"SUM";#N/A,#N/A,TRUE,"EE";#N/A,#N/A,TRUE,"AC";#N/A,#N/A,TRUE,"SN"}</definedName>
    <definedName name="pff" localSheetId="28" hidden="1">{#N/A,#N/A,TRUE,"SUM";#N/A,#N/A,TRUE,"EE";#N/A,#N/A,TRUE,"AC";#N/A,#N/A,TRUE,"SN"}</definedName>
    <definedName name="pff" localSheetId="14" hidden="1">{#N/A,#N/A,TRUE,"SUM";#N/A,#N/A,TRUE,"EE";#N/A,#N/A,TRUE,"AC";#N/A,#N/A,TRUE,"SN"}</definedName>
    <definedName name="pff" hidden="1">{#N/A,#N/A,TRUE,"SUM";#N/A,#N/A,TRUE,"EE";#N/A,#N/A,TRUE,"AC";#N/A,#N/A,TRUE,"SN"}</definedName>
    <definedName name="pg">#REF!</definedName>
    <definedName name="pgq" hidden="1">#REF!</definedName>
    <definedName name="PGV" hidden="1">#REF!</definedName>
    <definedName name="ph" localSheetId="12" hidden="1">{"'Sheet1'!$L$16"}</definedName>
    <definedName name="ph" localSheetId="11" hidden="1">{"'Sheet1'!$L$16"}</definedName>
    <definedName name="ph" localSheetId="13" hidden="1">{"'Sheet1'!$L$16"}</definedName>
    <definedName name="ph" localSheetId="16" hidden="1">{"'Sheet1'!$L$16"}</definedName>
    <definedName name="ph" localSheetId="21" hidden="1">{"'Sheet1'!$L$16"}</definedName>
    <definedName name="ph" localSheetId="18" hidden="1">{"'Sheet1'!$L$16"}</definedName>
    <definedName name="ph" localSheetId="19" hidden="1">{"'Sheet1'!$L$16"}</definedName>
    <definedName name="ph" localSheetId="20" hidden="1">{"'Sheet1'!$L$16"}</definedName>
    <definedName name="ph" localSheetId="22" hidden="1">{"'Sheet1'!$L$16"}</definedName>
    <definedName name="ph" localSheetId="24" hidden="1">{"'Sheet1'!$L$16"}</definedName>
    <definedName name="ph" localSheetId="28" hidden="1">{"'Sheet1'!$L$16"}</definedName>
    <definedName name="ph" localSheetId="14" hidden="1">{"'Sheet1'!$L$16"}</definedName>
    <definedName name="ph" hidden="1">{"'Sheet1'!$L$16"}</definedName>
    <definedName name="phai" localSheetId="12" hidden="1">{"'Sheet1'!$L$16"}</definedName>
    <definedName name="phai" localSheetId="11" hidden="1">{"'Sheet1'!$L$16"}</definedName>
    <definedName name="phai" localSheetId="13" hidden="1">{"'Sheet1'!$L$16"}</definedName>
    <definedName name="phai" localSheetId="16" hidden="1">{"'Sheet1'!$L$16"}</definedName>
    <definedName name="phai" localSheetId="21" hidden="1">{"'Sheet1'!$L$16"}</definedName>
    <definedName name="phai" localSheetId="18" hidden="1">{"'Sheet1'!$L$16"}</definedName>
    <definedName name="phai" localSheetId="19" hidden="1">{"'Sheet1'!$L$16"}</definedName>
    <definedName name="phai" localSheetId="20" hidden="1">{"'Sheet1'!$L$16"}</definedName>
    <definedName name="phai" localSheetId="22" hidden="1">{"'Sheet1'!$L$16"}</definedName>
    <definedName name="phai" localSheetId="24" hidden="1">{"'Sheet1'!$L$16"}</definedName>
    <definedName name="phai" localSheetId="28" hidden="1">{"'Sheet1'!$L$16"}</definedName>
    <definedName name="phai" localSheetId="14" hidden="1">{"'Sheet1'!$L$16"}</definedName>
    <definedName name="phai" hidden="1">{"'Sheet1'!$L$16"}</definedName>
    <definedName name="PHAN" localSheetId="12" hidden="1">{#N/A,#N/A,FALSE,"CCTV"}</definedName>
    <definedName name="PHAN" localSheetId="11" hidden="1">{#N/A,#N/A,FALSE,"CCTV"}</definedName>
    <definedName name="PHAN" localSheetId="13" hidden="1">{#N/A,#N/A,FALSE,"CCTV"}</definedName>
    <definedName name="PHAN" localSheetId="16" hidden="1">{#N/A,#N/A,FALSE,"CCTV"}</definedName>
    <definedName name="PHAN" localSheetId="21" hidden="1">{#N/A,#N/A,FALSE,"CCTV"}</definedName>
    <definedName name="PHAN" localSheetId="18" hidden="1">{#N/A,#N/A,FALSE,"CCTV"}</definedName>
    <definedName name="PHAN" localSheetId="19" hidden="1">{#N/A,#N/A,FALSE,"CCTV"}</definedName>
    <definedName name="PHAN" localSheetId="20" hidden="1">{#N/A,#N/A,FALSE,"CCTV"}</definedName>
    <definedName name="PHAN" localSheetId="22" hidden="1">{#N/A,#N/A,FALSE,"CCTV"}</definedName>
    <definedName name="PHAN" localSheetId="24" hidden="1">{#N/A,#N/A,FALSE,"CCTV"}</definedName>
    <definedName name="PHAN" localSheetId="28" hidden="1">{#N/A,#N/A,FALSE,"CCTV"}</definedName>
    <definedName name="PHAN" localSheetId="14" hidden="1">{#N/A,#N/A,FALSE,"CCTV"}</definedName>
    <definedName name="PHAN" hidden="1">{#N/A,#N/A,FALSE,"CCTV"}</definedName>
    <definedName name="phanchia" localSheetId="12" hidden="1">{#N/A,#N/A,FALSE,"Chi tiÆt"}</definedName>
    <definedName name="phanchia" localSheetId="11" hidden="1">{#N/A,#N/A,FALSE,"Chi tiÆt"}</definedName>
    <definedName name="phanchia" localSheetId="13" hidden="1">{#N/A,#N/A,FALSE,"Chi tiÆt"}</definedName>
    <definedName name="phanchia" localSheetId="16" hidden="1">{#N/A,#N/A,FALSE,"Chi tiÆt"}</definedName>
    <definedName name="phanchia" localSheetId="21" hidden="1">{#N/A,#N/A,FALSE,"Chi tiÆt"}</definedName>
    <definedName name="phanchia" localSheetId="18" hidden="1">{#N/A,#N/A,FALSE,"Chi tiÆt"}</definedName>
    <definedName name="phanchia" localSheetId="19" hidden="1">{#N/A,#N/A,FALSE,"Chi tiÆt"}</definedName>
    <definedName name="phanchia" localSheetId="20" hidden="1">{#N/A,#N/A,FALSE,"Chi tiÆt"}</definedName>
    <definedName name="phanchia" localSheetId="22" hidden="1">{#N/A,#N/A,FALSE,"Chi tiÆt"}</definedName>
    <definedName name="phanchia" localSheetId="24" hidden="1">{#N/A,#N/A,FALSE,"Chi tiÆt"}</definedName>
    <definedName name="phanchia" localSheetId="28" hidden="1">{#N/A,#N/A,FALSE,"Chi tiÆt"}</definedName>
    <definedName name="phanchia" localSheetId="14" hidden="1">{#N/A,#N/A,FALSE,"Chi tiÆt"}</definedName>
    <definedName name="phanchia" hidden="1">{#N/A,#N/A,FALSE,"Chi tiÆt"}</definedName>
    <definedName name="phantich3" localSheetId="12" hidden="1">{"'Sheet1'!$L$16"}</definedName>
    <definedName name="phantich3" localSheetId="11" hidden="1">{"'Sheet1'!$L$16"}</definedName>
    <definedName name="phantich3" localSheetId="13" hidden="1">{"'Sheet1'!$L$16"}</definedName>
    <definedName name="phantich3" localSheetId="16" hidden="1">{"'Sheet1'!$L$16"}</definedName>
    <definedName name="phantich3" localSheetId="21" hidden="1">{"'Sheet1'!$L$16"}</definedName>
    <definedName name="phantich3" localSheetId="18" hidden="1">{"'Sheet1'!$L$16"}</definedName>
    <definedName name="phantich3" localSheetId="19" hidden="1">{"'Sheet1'!$L$16"}</definedName>
    <definedName name="phantich3" localSheetId="20" hidden="1">{"'Sheet1'!$L$16"}</definedName>
    <definedName name="phantich3" localSheetId="22" hidden="1">{"'Sheet1'!$L$16"}</definedName>
    <definedName name="phantich3" localSheetId="24" hidden="1">{"'Sheet1'!$L$16"}</definedName>
    <definedName name="phantich3" localSheetId="28" hidden="1">{"'Sheet1'!$L$16"}</definedName>
    <definedName name="phantich3" localSheetId="14" hidden="1">{"'Sheet1'!$L$16"}</definedName>
    <definedName name="phantich3" hidden="1">{"'Sheet1'!$L$16"}</definedName>
    <definedName name="PHASE" localSheetId="12" hidden="1">{#N/A,#N/A,TRUE,"Basic";#N/A,#N/A,TRUE,"EXT-TABLE";#N/A,#N/A,TRUE,"STEEL";#N/A,#N/A,TRUE,"INT-Table";#N/A,#N/A,TRUE,"STEEL";#N/A,#N/A,TRUE,"Door"}</definedName>
    <definedName name="PHASE" localSheetId="11" hidden="1">{#N/A,#N/A,TRUE,"Basic";#N/A,#N/A,TRUE,"EXT-TABLE";#N/A,#N/A,TRUE,"STEEL";#N/A,#N/A,TRUE,"INT-Table";#N/A,#N/A,TRUE,"STEEL";#N/A,#N/A,TRUE,"Door"}</definedName>
    <definedName name="PHASE" localSheetId="13" hidden="1">{#N/A,#N/A,TRUE,"Basic";#N/A,#N/A,TRUE,"EXT-TABLE";#N/A,#N/A,TRUE,"STEEL";#N/A,#N/A,TRUE,"INT-Table";#N/A,#N/A,TRUE,"STEEL";#N/A,#N/A,TRUE,"Door"}</definedName>
    <definedName name="PHASE" localSheetId="16" hidden="1">{#N/A,#N/A,TRUE,"Basic";#N/A,#N/A,TRUE,"EXT-TABLE";#N/A,#N/A,TRUE,"STEEL";#N/A,#N/A,TRUE,"INT-Table";#N/A,#N/A,TRUE,"STEEL";#N/A,#N/A,TRUE,"Door"}</definedName>
    <definedName name="PHASE" localSheetId="21" hidden="1">{#N/A,#N/A,TRUE,"Basic";#N/A,#N/A,TRUE,"EXT-TABLE";#N/A,#N/A,TRUE,"STEEL";#N/A,#N/A,TRUE,"INT-Table";#N/A,#N/A,TRUE,"STEEL";#N/A,#N/A,TRUE,"Door"}</definedName>
    <definedName name="PHASE" localSheetId="18" hidden="1">{#N/A,#N/A,TRUE,"Basic";#N/A,#N/A,TRUE,"EXT-TABLE";#N/A,#N/A,TRUE,"STEEL";#N/A,#N/A,TRUE,"INT-Table";#N/A,#N/A,TRUE,"STEEL";#N/A,#N/A,TRUE,"Door"}</definedName>
    <definedName name="PHASE" localSheetId="19" hidden="1">{#N/A,#N/A,TRUE,"Basic";#N/A,#N/A,TRUE,"EXT-TABLE";#N/A,#N/A,TRUE,"STEEL";#N/A,#N/A,TRUE,"INT-Table";#N/A,#N/A,TRUE,"STEEL";#N/A,#N/A,TRUE,"Door"}</definedName>
    <definedName name="PHASE" localSheetId="20" hidden="1">{#N/A,#N/A,TRUE,"Basic";#N/A,#N/A,TRUE,"EXT-TABLE";#N/A,#N/A,TRUE,"STEEL";#N/A,#N/A,TRUE,"INT-Table";#N/A,#N/A,TRUE,"STEEL";#N/A,#N/A,TRUE,"Door"}</definedName>
    <definedName name="PHASE" localSheetId="22" hidden="1">{#N/A,#N/A,TRUE,"Basic";#N/A,#N/A,TRUE,"EXT-TABLE";#N/A,#N/A,TRUE,"STEEL";#N/A,#N/A,TRUE,"INT-Table";#N/A,#N/A,TRUE,"STEEL";#N/A,#N/A,TRUE,"Door"}</definedName>
    <definedName name="PHASE" localSheetId="24" hidden="1">{#N/A,#N/A,TRUE,"Basic";#N/A,#N/A,TRUE,"EXT-TABLE";#N/A,#N/A,TRUE,"STEEL";#N/A,#N/A,TRUE,"INT-Table";#N/A,#N/A,TRUE,"STEEL";#N/A,#N/A,TRUE,"Door"}</definedName>
    <definedName name="PHASE" localSheetId="28" hidden="1">{#N/A,#N/A,TRUE,"Basic";#N/A,#N/A,TRUE,"EXT-TABLE";#N/A,#N/A,TRUE,"STEEL";#N/A,#N/A,TRUE,"INT-Table";#N/A,#N/A,TRUE,"STEEL";#N/A,#N/A,TRUE,"Door"}</definedName>
    <definedName name="PHASE" localSheetId="14" hidden="1">{#N/A,#N/A,TRUE,"Basic";#N/A,#N/A,TRUE,"EXT-TABLE";#N/A,#N/A,TRUE,"STEEL";#N/A,#N/A,TRUE,"INT-Table";#N/A,#N/A,TRUE,"STEEL";#N/A,#N/A,TRUE,"Door"}</definedName>
    <definedName name="PHASE" hidden="1">{#N/A,#N/A,TRUE,"Basic";#N/A,#N/A,TRUE,"EXT-TABLE";#N/A,#N/A,TRUE,"STEEL";#N/A,#N/A,TRUE,"INT-Table";#N/A,#N/A,TRUE,"STEEL";#N/A,#N/A,TRUE,"Door"}</definedName>
    <definedName name="PHAT" localSheetId="12" hidden="1">{#N/A,#N/A,FALSE,"CCTV"}</definedName>
    <definedName name="PHAT" localSheetId="11" hidden="1">{#N/A,#N/A,FALSE,"CCTV"}</definedName>
    <definedName name="PHAT" localSheetId="13" hidden="1">{#N/A,#N/A,FALSE,"CCTV"}</definedName>
    <definedName name="PHAT" localSheetId="16" hidden="1">{#N/A,#N/A,FALSE,"CCTV"}</definedName>
    <definedName name="PHAT" localSheetId="21" hidden="1">{#N/A,#N/A,FALSE,"CCTV"}</definedName>
    <definedName name="PHAT" localSheetId="18" hidden="1">{#N/A,#N/A,FALSE,"CCTV"}</definedName>
    <definedName name="PHAT" localSheetId="19" hidden="1">{#N/A,#N/A,FALSE,"CCTV"}</definedName>
    <definedName name="PHAT" localSheetId="20" hidden="1">{#N/A,#N/A,FALSE,"CCTV"}</definedName>
    <definedName name="PHAT" localSheetId="22" hidden="1">{#N/A,#N/A,FALSE,"CCTV"}</definedName>
    <definedName name="PHAT" localSheetId="24" hidden="1">{#N/A,#N/A,FALSE,"CCTV"}</definedName>
    <definedName name="PHAT" localSheetId="28" hidden="1">{#N/A,#N/A,FALSE,"CCTV"}</definedName>
    <definedName name="PHAT" localSheetId="14" hidden="1">{#N/A,#N/A,FALSE,"CCTV"}</definedName>
    <definedName name="PHAT" hidden="1">{#N/A,#N/A,FALSE,"CCTV"}</definedName>
    <definedName name="Phil" localSheetId="12" hidden="1">{#N/A,#N/A,FALSE,"DCF Summary";#N/A,#N/A,FALSE,"Casema";#N/A,#N/A,FALSE,"Casema NoTel";#N/A,#N/A,FALSE,"UK";#N/A,#N/A,FALSE,"RCF";#N/A,#N/A,FALSE,"Intercable CZ";#N/A,#N/A,FALSE,"Interkabel P"}</definedName>
    <definedName name="Phil" localSheetId="11" hidden="1">{#N/A,#N/A,FALSE,"DCF Summary";#N/A,#N/A,FALSE,"Casema";#N/A,#N/A,FALSE,"Casema NoTel";#N/A,#N/A,FALSE,"UK";#N/A,#N/A,FALSE,"RCF";#N/A,#N/A,FALSE,"Intercable CZ";#N/A,#N/A,FALSE,"Interkabel P"}</definedName>
    <definedName name="Phil" localSheetId="13" hidden="1">{#N/A,#N/A,FALSE,"DCF Summary";#N/A,#N/A,FALSE,"Casema";#N/A,#N/A,FALSE,"Casema NoTel";#N/A,#N/A,FALSE,"UK";#N/A,#N/A,FALSE,"RCF";#N/A,#N/A,FALSE,"Intercable CZ";#N/A,#N/A,FALSE,"Interkabel P"}</definedName>
    <definedName name="Phil" localSheetId="16" hidden="1">{#N/A,#N/A,FALSE,"DCF Summary";#N/A,#N/A,FALSE,"Casema";#N/A,#N/A,FALSE,"Casema NoTel";#N/A,#N/A,FALSE,"UK";#N/A,#N/A,FALSE,"RCF";#N/A,#N/A,FALSE,"Intercable CZ";#N/A,#N/A,FALSE,"Interkabel P"}</definedName>
    <definedName name="Phil" localSheetId="21" hidden="1">{#N/A,#N/A,FALSE,"DCF Summary";#N/A,#N/A,FALSE,"Casema";#N/A,#N/A,FALSE,"Casema NoTel";#N/A,#N/A,FALSE,"UK";#N/A,#N/A,FALSE,"RCF";#N/A,#N/A,FALSE,"Intercable CZ";#N/A,#N/A,FALSE,"Interkabel P"}</definedName>
    <definedName name="Phil" localSheetId="18" hidden="1">{#N/A,#N/A,FALSE,"DCF Summary";#N/A,#N/A,FALSE,"Casema";#N/A,#N/A,FALSE,"Casema NoTel";#N/A,#N/A,FALSE,"UK";#N/A,#N/A,FALSE,"RCF";#N/A,#N/A,FALSE,"Intercable CZ";#N/A,#N/A,FALSE,"Interkabel P"}</definedName>
    <definedName name="Phil" localSheetId="19" hidden="1">{#N/A,#N/A,FALSE,"DCF Summary";#N/A,#N/A,FALSE,"Casema";#N/A,#N/A,FALSE,"Casema NoTel";#N/A,#N/A,FALSE,"UK";#N/A,#N/A,FALSE,"RCF";#N/A,#N/A,FALSE,"Intercable CZ";#N/A,#N/A,FALSE,"Interkabel P"}</definedName>
    <definedName name="Phil" localSheetId="20" hidden="1">{#N/A,#N/A,FALSE,"DCF Summary";#N/A,#N/A,FALSE,"Casema";#N/A,#N/A,FALSE,"Casema NoTel";#N/A,#N/A,FALSE,"UK";#N/A,#N/A,FALSE,"RCF";#N/A,#N/A,FALSE,"Intercable CZ";#N/A,#N/A,FALSE,"Interkabel P"}</definedName>
    <definedName name="Phil" localSheetId="22" hidden="1">{#N/A,#N/A,FALSE,"DCF Summary";#N/A,#N/A,FALSE,"Casema";#N/A,#N/A,FALSE,"Casema NoTel";#N/A,#N/A,FALSE,"UK";#N/A,#N/A,FALSE,"RCF";#N/A,#N/A,FALSE,"Intercable CZ";#N/A,#N/A,FALSE,"Interkabel P"}</definedName>
    <definedName name="Phil" localSheetId="24" hidden="1">{#N/A,#N/A,FALSE,"DCF Summary";#N/A,#N/A,FALSE,"Casema";#N/A,#N/A,FALSE,"Casema NoTel";#N/A,#N/A,FALSE,"UK";#N/A,#N/A,FALSE,"RCF";#N/A,#N/A,FALSE,"Intercable CZ";#N/A,#N/A,FALSE,"Interkabel P"}</definedName>
    <definedName name="Phil" localSheetId="28" hidden="1">{#N/A,#N/A,FALSE,"DCF Summary";#N/A,#N/A,FALSE,"Casema";#N/A,#N/A,FALSE,"Casema NoTel";#N/A,#N/A,FALSE,"UK";#N/A,#N/A,FALSE,"RCF";#N/A,#N/A,FALSE,"Intercable CZ";#N/A,#N/A,FALSE,"Interkabel P"}</definedName>
    <definedName name="Phil" localSheetId="14" hidden="1">{#N/A,#N/A,FALSE,"DCF Summary";#N/A,#N/A,FALSE,"Casema";#N/A,#N/A,FALSE,"Casema NoTel";#N/A,#N/A,FALSE,"UK";#N/A,#N/A,FALSE,"RCF";#N/A,#N/A,FALSE,"Intercable CZ";#N/A,#N/A,FALSE,"Interkabel P"}</definedName>
    <definedName name="Phil" hidden="1">{#N/A,#N/A,FALSE,"DCF Summary";#N/A,#N/A,FALSE,"Casema";#N/A,#N/A,FALSE,"Casema NoTel";#N/A,#N/A,FALSE,"UK";#N/A,#N/A,FALSE,"RCF";#N/A,#N/A,FALSE,"Intercable CZ";#N/A,#N/A,FALSE,"Interkabel P"}</definedName>
    <definedName name="phñto2" localSheetId="12" hidden="1">{"'Sheet1'!$L$16"}</definedName>
    <definedName name="phñto2" localSheetId="11" hidden="1">{"'Sheet1'!$L$16"}</definedName>
    <definedName name="phñto2" localSheetId="13" hidden="1">{"'Sheet1'!$L$16"}</definedName>
    <definedName name="phñto2" localSheetId="16" hidden="1">{"'Sheet1'!$L$16"}</definedName>
    <definedName name="phñto2" localSheetId="21" hidden="1">{"'Sheet1'!$L$16"}</definedName>
    <definedName name="phñto2" localSheetId="18" hidden="1">{"'Sheet1'!$L$16"}</definedName>
    <definedName name="phñto2" localSheetId="19" hidden="1">{"'Sheet1'!$L$16"}</definedName>
    <definedName name="phñto2" localSheetId="20" hidden="1">{"'Sheet1'!$L$16"}</definedName>
    <definedName name="phñto2" localSheetId="22" hidden="1">{"'Sheet1'!$L$16"}</definedName>
    <definedName name="phñto2" localSheetId="24" hidden="1">{"'Sheet1'!$L$16"}</definedName>
    <definedName name="phñto2" localSheetId="28" hidden="1">{"'Sheet1'!$L$16"}</definedName>
    <definedName name="phñto2" localSheetId="14" hidden="1">{"'Sheet1'!$L$16"}</definedName>
    <definedName name="phñto2" hidden="1">{"'Sheet1'!$L$16"}</definedName>
    <definedName name="phong" localSheetId="12" hidden="1">{"'Sheet1'!$L$16"}</definedName>
    <definedName name="phong" localSheetId="11" hidden="1">{"'Sheet1'!$L$16"}</definedName>
    <definedName name="phong" localSheetId="13" hidden="1">{"'Sheet1'!$L$16"}</definedName>
    <definedName name="phong" localSheetId="16" hidden="1">{"'Sheet1'!$L$16"}</definedName>
    <definedName name="phong" localSheetId="21" hidden="1">{"'Sheet1'!$L$16"}</definedName>
    <definedName name="phong" localSheetId="18" hidden="1">{"'Sheet1'!$L$16"}</definedName>
    <definedName name="phong" localSheetId="19" hidden="1">{"'Sheet1'!$L$16"}</definedName>
    <definedName name="phong" localSheetId="20" hidden="1">{"'Sheet1'!$L$16"}</definedName>
    <definedName name="phong" localSheetId="22" hidden="1">{"'Sheet1'!$L$16"}</definedName>
    <definedName name="phong" localSheetId="24" hidden="1">{"'Sheet1'!$L$16"}</definedName>
    <definedName name="phong" localSheetId="28" hidden="1">{"'Sheet1'!$L$16"}</definedName>
    <definedName name="phong" localSheetId="14" hidden="1">{"'Sheet1'!$L$16"}</definedName>
    <definedName name="phong" hidden="1">{"'Sheet1'!$L$16"}</definedName>
    <definedName name="phongve12KmTN" localSheetId="12" hidden="1">{"'Sheet1'!$L$16"}</definedName>
    <definedName name="phongve12KmTN" localSheetId="11" hidden="1">{"'Sheet1'!$L$16"}</definedName>
    <definedName name="phongve12KmTN" localSheetId="13" hidden="1">{"'Sheet1'!$L$16"}</definedName>
    <definedName name="phongve12KmTN" localSheetId="16" hidden="1">{"'Sheet1'!$L$16"}</definedName>
    <definedName name="phongve12KmTN" localSheetId="21" hidden="1">{"'Sheet1'!$L$16"}</definedName>
    <definedName name="phongve12KmTN" localSheetId="18" hidden="1">{"'Sheet1'!$L$16"}</definedName>
    <definedName name="phongve12KmTN" localSheetId="19" hidden="1">{"'Sheet1'!$L$16"}</definedName>
    <definedName name="phongve12KmTN" localSheetId="20" hidden="1">{"'Sheet1'!$L$16"}</definedName>
    <definedName name="phongve12KmTN" localSheetId="22" hidden="1">{"'Sheet1'!$L$16"}</definedName>
    <definedName name="phongve12KmTN" localSheetId="24" hidden="1">{"'Sheet1'!$L$16"}</definedName>
    <definedName name="phongve12KmTN" localSheetId="28" hidden="1">{"'Sheet1'!$L$16"}</definedName>
    <definedName name="phongve12KmTN" localSheetId="14" hidden="1">{"'Sheet1'!$L$16"}</definedName>
    <definedName name="phongve12KmTN" hidden="1">{"'Sheet1'!$L$16"}</definedName>
    <definedName name="phongve12KmTN1" localSheetId="12" hidden="1">{"'Sheet1'!$L$16"}</definedName>
    <definedName name="phongve12KmTN1" localSheetId="11" hidden="1">{"'Sheet1'!$L$16"}</definedName>
    <definedName name="phongve12KmTN1" localSheetId="13" hidden="1">{"'Sheet1'!$L$16"}</definedName>
    <definedName name="phongve12KmTN1" localSheetId="16" hidden="1">{"'Sheet1'!$L$16"}</definedName>
    <definedName name="phongve12KmTN1" localSheetId="21" hidden="1">{"'Sheet1'!$L$16"}</definedName>
    <definedName name="phongve12KmTN1" localSheetId="18" hidden="1">{"'Sheet1'!$L$16"}</definedName>
    <definedName name="phongve12KmTN1" localSheetId="19" hidden="1">{"'Sheet1'!$L$16"}</definedName>
    <definedName name="phongve12KmTN1" localSheetId="20" hidden="1">{"'Sheet1'!$L$16"}</definedName>
    <definedName name="phongve12KmTN1" localSheetId="22" hidden="1">{"'Sheet1'!$L$16"}</definedName>
    <definedName name="phongve12KmTN1" localSheetId="24" hidden="1">{"'Sheet1'!$L$16"}</definedName>
    <definedName name="phongve12KmTN1" localSheetId="28" hidden="1">{"'Sheet1'!$L$16"}</definedName>
    <definedName name="phongve12KmTN1" localSheetId="14" hidden="1">{"'Sheet1'!$L$16"}</definedName>
    <definedName name="phongve12KmTN1" hidden="1">{"'Sheet1'!$L$16"}</definedName>
    <definedName name="PHOTO" hidden="1">#REF!</definedName>
    <definedName name="phu" localSheetId="12" hidden="1">{"'Sheet1'!$L$16"}</definedName>
    <definedName name="phu" localSheetId="11" hidden="1">{"'Sheet1'!$L$16"}</definedName>
    <definedName name="phu" localSheetId="13" hidden="1">{"'Sheet1'!$L$16"}</definedName>
    <definedName name="phu" localSheetId="16" hidden="1">{"'Sheet1'!$L$16"}</definedName>
    <definedName name="phu" localSheetId="21" hidden="1">{"'Sheet1'!$L$16"}</definedName>
    <definedName name="phu" localSheetId="18" hidden="1">{"'Sheet1'!$L$16"}</definedName>
    <definedName name="phu" localSheetId="19" hidden="1">{"'Sheet1'!$L$16"}</definedName>
    <definedName name="phu" localSheetId="20" hidden="1">{"'Sheet1'!$L$16"}</definedName>
    <definedName name="phu" localSheetId="22" hidden="1">{"'Sheet1'!$L$16"}</definedName>
    <definedName name="phu" localSheetId="24" hidden="1">{"'Sheet1'!$L$16"}</definedName>
    <definedName name="phu" localSheetId="28" hidden="1">{"'Sheet1'!$L$16"}</definedName>
    <definedName name="phu" localSheetId="14" hidden="1">{"'Sheet1'!$L$16"}</definedName>
    <definedName name="phu" hidden="1">{"'Sheet1'!$L$16"}</definedName>
    <definedName name="Phukien2" localSheetId="12" hidden="1">{"'Sheet1'!$L$16"}</definedName>
    <definedName name="Phukien2" localSheetId="11" hidden="1">{"'Sheet1'!$L$16"}</definedName>
    <definedName name="Phukien2" localSheetId="13" hidden="1">{"'Sheet1'!$L$16"}</definedName>
    <definedName name="Phukien2" localSheetId="16" hidden="1">{"'Sheet1'!$L$16"}</definedName>
    <definedName name="Phukien2" localSheetId="21" hidden="1">{"'Sheet1'!$L$16"}</definedName>
    <definedName name="Phukien2" localSheetId="18" hidden="1">{"'Sheet1'!$L$16"}</definedName>
    <definedName name="Phukien2" localSheetId="19" hidden="1">{"'Sheet1'!$L$16"}</definedName>
    <definedName name="Phukien2" localSheetId="20" hidden="1">{"'Sheet1'!$L$16"}</definedName>
    <definedName name="Phukien2" localSheetId="22" hidden="1">{"'Sheet1'!$L$16"}</definedName>
    <definedName name="Phukien2" localSheetId="24" hidden="1">{"'Sheet1'!$L$16"}</definedName>
    <definedName name="Phukien2" localSheetId="28" hidden="1">{"'Sheet1'!$L$16"}</definedName>
    <definedName name="Phukien2" localSheetId="14" hidden="1">{"'Sheet1'!$L$16"}</definedName>
    <definedName name="Phukien2" hidden="1">{"'Sheet1'!$L$16"}</definedName>
    <definedName name="phuoc" localSheetId="12" hidden="1">{"'Sheet1'!$L$16"}</definedName>
    <definedName name="phuoc" localSheetId="11" hidden="1">{"'Sheet1'!$L$16"}</definedName>
    <definedName name="phuoc" localSheetId="13" hidden="1">{"'Sheet1'!$L$16"}</definedName>
    <definedName name="phuoc" localSheetId="16" hidden="1">{"'Sheet1'!$L$16"}</definedName>
    <definedName name="phuoc" localSheetId="21" hidden="1">{"'Sheet1'!$L$16"}</definedName>
    <definedName name="phuoc" localSheetId="18" hidden="1">{"'Sheet1'!$L$16"}</definedName>
    <definedName name="phuoc" localSheetId="19" hidden="1">{"'Sheet1'!$L$16"}</definedName>
    <definedName name="phuoc" localSheetId="20" hidden="1">{"'Sheet1'!$L$16"}</definedName>
    <definedName name="phuoc" localSheetId="22" hidden="1">{"'Sheet1'!$L$16"}</definedName>
    <definedName name="phuoc" localSheetId="24" hidden="1">{"'Sheet1'!$L$16"}</definedName>
    <definedName name="phuoc" localSheetId="28" hidden="1">{"'Sheet1'!$L$16"}</definedName>
    <definedName name="phuoc" localSheetId="14" hidden="1">{"'Sheet1'!$L$16"}</definedName>
    <definedName name="phuoc" hidden="1">{"'Sheet1'!$L$16"}</definedName>
    <definedName name="Phuong" localSheetId="12" hidden="1">{"'Sheet1'!$L$16"}</definedName>
    <definedName name="Phuong" localSheetId="11" hidden="1">{"'Sheet1'!$L$16"}</definedName>
    <definedName name="Phuong" localSheetId="13" hidden="1">{"'Sheet1'!$L$16"}</definedName>
    <definedName name="Phuong" localSheetId="16" hidden="1">{"'Sheet1'!$L$16"}</definedName>
    <definedName name="Phuong" localSheetId="21" hidden="1">{"'Sheet1'!$L$16"}</definedName>
    <definedName name="Phuong" localSheetId="18" hidden="1">{"'Sheet1'!$L$16"}</definedName>
    <definedName name="Phuong" localSheetId="19" hidden="1">{"'Sheet1'!$L$16"}</definedName>
    <definedName name="Phuong" localSheetId="20" hidden="1">{"'Sheet1'!$L$16"}</definedName>
    <definedName name="Phuong" localSheetId="22" hidden="1">{"'Sheet1'!$L$16"}</definedName>
    <definedName name="Phuong" localSheetId="24" hidden="1">{"'Sheet1'!$L$16"}</definedName>
    <definedName name="Phuong" localSheetId="28" hidden="1">{"'Sheet1'!$L$16"}</definedName>
    <definedName name="Phuong" localSheetId="14" hidden="1">{"'Sheet1'!$L$16"}</definedName>
    <definedName name="Phuong" hidden="1">{"'Sheet1'!$L$16"}</definedName>
    <definedName name="PhuongTiens">#REF!</definedName>
    <definedName name="pidea100">#REF!</definedName>
    <definedName name="pidea32">#REF!</definedName>
    <definedName name="pidea50">#REF!</definedName>
    <definedName name="pidea65">#REF!</definedName>
    <definedName name="pidea80">#REF!</definedName>
    <definedName name="pig" localSheetId="12" hidden="1">{#N/A,#N/A,FALSE,"제목"}</definedName>
    <definedName name="pig" localSheetId="11" hidden="1">{#N/A,#N/A,FALSE,"제목"}</definedName>
    <definedName name="pig" localSheetId="13" hidden="1">{#N/A,#N/A,FALSE,"제목"}</definedName>
    <definedName name="pig" localSheetId="16" hidden="1">{#N/A,#N/A,FALSE,"제목"}</definedName>
    <definedName name="pig" localSheetId="21" hidden="1">{#N/A,#N/A,FALSE,"제목"}</definedName>
    <definedName name="pig" localSheetId="18" hidden="1">{#N/A,#N/A,FALSE,"제목"}</definedName>
    <definedName name="pig" localSheetId="19" hidden="1">{#N/A,#N/A,FALSE,"제목"}</definedName>
    <definedName name="pig" localSheetId="20" hidden="1">{#N/A,#N/A,FALSE,"제목"}</definedName>
    <definedName name="pig" localSheetId="22" hidden="1">{#N/A,#N/A,FALSE,"제목"}</definedName>
    <definedName name="pig" localSheetId="24" hidden="1">{#N/A,#N/A,FALSE,"제목"}</definedName>
    <definedName name="pig" localSheetId="28" hidden="1">{#N/A,#N/A,FALSE,"제목"}</definedName>
    <definedName name="pig" localSheetId="14" hidden="1">{#N/A,#N/A,FALSE,"제목"}</definedName>
    <definedName name="pig" hidden="1">{#N/A,#N/A,FALSE,"제목"}</definedName>
    <definedName name="piiiil" hidden="1">#REF!</definedName>
    <definedName name="PileSize">#REF!</definedName>
    <definedName name="PileType">#REF!</definedName>
    <definedName name="Piling" localSheetId="12" hidden="1">{#N/A,#N/A,FALSE,"CCTV"}</definedName>
    <definedName name="Piling" localSheetId="11" hidden="1">{#N/A,#N/A,FALSE,"CCTV"}</definedName>
    <definedName name="Piling" localSheetId="13" hidden="1">{#N/A,#N/A,FALSE,"CCTV"}</definedName>
    <definedName name="Piling" localSheetId="16" hidden="1">{#N/A,#N/A,FALSE,"CCTV"}</definedName>
    <definedName name="Piling" localSheetId="21" hidden="1">{#N/A,#N/A,FALSE,"CCTV"}</definedName>
    <definedName name="Piling" localSheetId="18" hidden="1">{#N/A,#N/A,FALSE,"CCTV"}</definedName>
    <definedName name="Piling" localSheetId="19" hidden="1">{#N/A,#N/A,FALSE,"CCTV"}</definedName>
    <definedName name="Piling" localSheetId="20" hidden="1">{#N/A,#N/A,FALSE,"CCTV"}</definedName>
    <definedName name="Piling" localSheetId="22" hidden="1">{#N/A,#N/A,FALSE,"CCTV"}</definedName>
    <definedName name="Piling" localSheetId="24" hidden="1">{#N/A,#N/A,FALSE,"CCTV"}</definedName>
    <definedName name="Piling" localSheetId="28" hidden="1">{#N/A,#N/A,FALSE,"CCTV"}</definedName>
    <definedName name="Piling" localSheetId="14" hidden="1">{#N/A,#N/A,FALSE,"CCTV"}</definedName>
    <definedName name="Piling" hidden="1">{#N/A,#N/A,FALSE,"CCTV"}</definedName>
    <definedName name="PIP">#N/A</definedName>
    <definedName name="PIP_3">#N/A</definedName>
    <definedName name="PIP_7">#N/A</definedName>
    <definedName name="Pipe" localSheetId="12" hidden="1">{#N/A,#N/A,FALSE,"CCTV"}</definedName>
    <definedName name="Pipe" localSheetId="11" hidden="1">{#N/A,#N/A,FALSE,"CCTV"}</definedName>
    <definedName name="Pipe" localSheetId="13" hidden="1">{#N/A,#N/A,FALSE,"CCTV"}</definedName>
    <definedName name="Pipe" localSheetId="16" hidden="1">{#N/A,#N/A,FALSE,"CCTV"}</definedName>
    <definedName name="Pipe" localSheetId="21" hidden="1">{#N/A,#N/A,FALSE,"CCTV"}</definedName>
    <definedName name="Pipe" localSheetId="18" hidden="1">{#N/A,#N/A,FALSE,"CCTV"}</definedName>
    <definedName name="Pipe" localSheetId="19" hidden="1">{#N/A,#N/A,FALSE,"CCTV"}</definedName>
    <definedName name="Pipe" localSheetId="20" hidden="1">{#N/A,#N/A,FALSE,"CCTV"}</definedName>
    <definedName name="Pipe" localSheetId="22" hidden="1">{#N/A,#N/A,FALSE,"CCTV"}</definedName>
    <definedName name="Pipe" localSheetId="24" hidden="1">{#N/A,#N/A,FALSE,"CCTV"}</definedName>
    <definedName name="Pipe" localSheetId="28" hidden="1">{#N/A,#N/A,FALSE,"CCTV"}</definedName>
    <definedName name="Pipe" localSheetId="14" hidden="1">{#N/A,#N/A,FALSE,"CCTV"}</definedName>
    <definedName name="Pipe" hidden="1">{#N/A,#N/A,FALSE,"CCTV"}</definedName>
    <definedName name="PIPE2">#N/A</definedName>
    <definedName name="PIPE2_3">#N/A</definedName>
    <definedName name="PIPE2_7">#N/A</definedName>
    <definedName name="pitch" localSheetId="12" hidden="1">{#N/A,#N/A,TRUE,"Cover sheet";#N/A,#N/A,TRUE,"INPUTS";#N/A,#N/A,TRUE,"OUTPUTS";#N/A,#N/A,TRUE,"VALUATION"}</definedName>
    <definedName name="pitch" localSheetId="11" hidden="1">{#N/A,#N/A,TRUE,"Cover sheet";#N/A,#N/A,TRUE,"INPUTS";#N/A,#N/A,TRUE,"OUTPUTS";#N/A,#N/A,TRUE,"VALUATION"}</definedName>
    <definedName name="pitch" localSheetId="13" hidden="1">{#N/A,#N/A,TRUE,"Cover sheet";#N/A,#N/A,TRUE,"INPUTS";#N/A,#N/A,TRUE,"OUTPUTS";#N/A,#N/A,TRUE,"VALUATION"}</definedName>
    <definedName name="pitch" localSheetId="16" hidden="1">{#N/A,#N/A,TRUE,"Cover sheet";#N/A,#N/A,TRUE,"INPUTS";#N/A,#N/A,TRUE,"OUTPUTS";#N/A,#N/A,TRUE,"VALUATION"}</definedName>
    <definedName name="pitch" localSheetId="21" hidden="1">{#N/A,#N/A,TRUE,"Cover sheet";#N/A,#N/A,TRUE,"INPUTS";#N/A,#N/A,TRUE,"OUTPUTS";#N/A,#N/A,TRUE,"VALUATION"}</definedName>
    <definedName name="pitch" localSheetId="18" hidden="1">{#N/A,#N/A,TRUE,"Cover sheet";#N/A,#N/A,TRUE,"INPUTS";#N/A,#N/A,TRUE,"OUTPUTS";#N/A,#N/A,TRUE,"VALUATION"}</definedName>
    <definedName name="pitch" localSheetId="19" hidden="1">{#N/A,#N/A,TRUE,"Cover sheet";#N/A,#N/A,TRUE,"INPUTS";#N/A,#N/A,TRUE,"OUTPUTS";#N/A,#N/A,TRUE,"VALUATION"}</definedName>
    <definedName name="pitch" localSheetId="20" hidden="1">{#N/A,#N/A,TRUE,"Cover sheet";#N/A,#N/A,TRUE,"INPUTS";#N/A,#N/A,TRUE,"OUTPUTS";#N/A,#N/A,TRUE,"VALUATION"}</definedName>
    <definedName name="pitch" localSheetId="22" hidden="1">{#N/A,#N/A,TRUE,"Cover sheet";#N/A,#N/A,TRUE,"INPUTS";#N/A,#N/A,TRUE,"OUTPUTS";#N/A,#N/A,TRUE,"VALUATION"}</definedName>
    <definedName name="pitch" localSheetId="24" hidden="1">{#N/A,#N/A,TRUE,"Cover sheet";#N/A,#N/A,TRUE,"INPUTS";#N/A,#N/A,TRUE,"OUTPUTS";#N/A,#N/A,TRUE,"VALUATION"}</definedName>
    <definedName name="pitch" localSheetId="28" hidden="1">{#N/A,#N/A,TRUE,"Cover sheet";#N/A,#N/A,TRUE,"INPUTS";#N/A,#N/A,TRUE,"OUTPUTS";#N/A,#N/A,TRUE,"VALUATION"}</definedName>
    <definedName name="pitch" localSheetId="14" hidden="1">{#N/A,#N/A,TRUE,"Cover sheet";#N/A,#N/A,TRUE,"INPUTS";#N/A,#N/A,TRUE,"OUTPUTS";#N/A,#N/A,TRUE,"VALUATION"}</definedName>
    <definedName name="pitch" hidden="1">{#N/A,#N/A,TRUE,"Cover sheet";#N/A,#N/A,TRUE,"INPUTS";#N/A,#N/A,TRUE,"OUTPUTS";#N/A,#N/A,TRUE,"VALUATION"}</definedName>
    <definedName name="pjkljlkjkl" hidden="1">#REF!</definedName>
    <definedName name="PK">#REF!</definedName>
    <definedName name="pkik" localSheetId="12" hidden="1">{"'Sheet1'!$L$16"}</definedName>
    <definedName name="pkik" localSheetId="11" hidden="1">{"'Sheet1'!$L$16"}</definedName>
    <definedName name="pkik" localSheetId="13" hidden="1">{"'Sheet1'!$L$16"}</definedName>
    <definedName name="pkik" localSheetId="16" hidden="1">{"'Sheet1'!$L$16"}</definedName>
    <definedName name="pkik" localSheetId="21" hidden="1">{"'Sheet1'!$L$16"}</definedName>
    <definedName name="pkik" localSheetId="18" hidden="1">{"'Sheet1'!$L$16"}</definedName>
    <definedName name="pkik" localSheetId="19" hidden="1">{"'Sheet1'!$L$16"}</definedName>
    <definedName name="pkik" localSheetId="20" hidden="1">{"'Sheet1'!$L$16"}</definedName>
    <definedName name="pkik" localSheetId="22" hidden="1">{"'Sheet1'!$L$16"}</definedName>
    <definedName name="pkik" localSheetId="24" hidden="1">{"'Sheet1'!$L$16"}</definedName>
    <definedName name="pkik" localSheetId="28" hidden="1">{"'Sheet1'!$L$16"}</definedName>
    <definedName name="pkik" localSheetId="14" hidden="1">{"'Sheet1'!$L$16"}</definedName>
    <definedName name="pkik" hidden="1">{"'Sheet1'!$L$16"}</definedName>
    <definedName name="pkj\" localSheetId="12" hidden="1">{"'Sheet1'!$L$16"}</definedName>
    <definedName name="pkj\" localSheetId="11" hidden="1">{"'Sheet1'!$L$16"}</definedName>
    <definedName name="pkj\" localSheetId="13" hidden="1">{"'Sheet1'!$L$16"}</definedName>
    <definedName name="pkj\" localSheetId="16" hidden="1">{"'Sheet1'!$L$16"}</definedName>
    <definedName name="pkj\" localSheetId="21" hidden="1">{"'Sheet1'!$L$16"}</definedName>
    <definedName name="pkj\" localSheetId="18" hidden="1">{"'Sheet1'!$L$16"}</definedName>
    <definedName name="pkj\" localSheetId="19" hidden="1">{"'Sheet1'!$L$16"}</definedName>
    <definedName name="pkj\" localSheetId="20" hidden="1">{"'Sheet1'!$L$16"}</definedName>
    <definedName name="pkj\" localSheetId="22" hidden="1">{"'Sheet1'!$L$16"}</definedName>
    <definedName name="pkj\" localSheetId="24" hidden="1">{"'Sheet1'!$L$16"}</definedName>
    <definedName name="pkj\" localSheetId="28" hidden="1">{"'Sheet1'!$L$16"}</definedName>
    <definedName name="pkj\" localSheetId="14" hidden="1">{"'Sheet1'!$L$16"}</definedName>
    <definedName name="pkj\" hidden="1">{"'Sheet1'!$L$16"}</definedName>
    <definedName name="PKTN." localSheetId="12" hidden="1">{"'Sheet1'!$L$16"}</definedName>
    <definedName name="PKTN." localSheetId="11" hidden="1">{"'Sheet1'!$L$16"}</definedName>
    <definedName name="PKTN." localSheetId="13" hidden="1">{"'Sheet1'!$L$16"}</definedName>
    <definedName name="PKTN." localSheetId="16" hidden="1">{"'Sheet1'!$L$16"}</definedName>
    <definedName name="PKTN." localSheetId="21" hidden="1">{"'Sheet1'!$L$16"}</definedName>
    <definedName name="PKTN." localSheetId="18" hidden="1">{"'Sheet1'!$L$16"}</definedName>
    <definedName name="PKTN." localSheetId="19" hidden="1">{"'Sheet1'!$L$16"}</definedName>
    <definedName name="PKTN." localSheetId="20" hidden="1">{"'Sheet1'!$L$16"}</definedName>
    <definedName name="PKTN." localSheetId="22" hidden="1">{"'Sheet1'!$L$16"}</definedName>
    <definedName name="PKTN." localSheetId="24" hidden="1">{"'Sheet1'!$L$16"}</definedName>
    <definedName name="PKTN." localSheetId="28" hidden="1">{"'Sheet1'!$L$16"}</definedName>
    <definedName name="PKTN." localSheetId="14" hidden="1">{"'Sheet1'!$L$16"}</definedName>
    <definedName name="PKTN." hidden="1">{"'Sheet1'!$L$16"}</definedName>
    <definedName name="pl">1.12*1.15</definedName>
    <definedName name="PL_指示燈___P.B.___REST_P.B._壓扣開關">#REF!</definedName>
    <definedName name="pl5." localSheetId="12" hidden="1">{"'Sheet1'!$L$16"}</definedName>
    <definedName name="pl5." localSheetId="11" hidden="1">{"'Sheet1'!$L$16"}</definedName>
    <definedName name="pl5." localSheetId="13" hidden="1">{"'Sheet1'!$L$16"}</definedName>
    <definedName name="pl5." localSheetId="16" hidden="1">{"'Sheet1'!$L$16"}</definedName>
    <definedName name="pl5." localSheetId="21" hidden="1">{"'Sheet1'!$L$16"}</definedName>
    <definedName name="pl5." localSheetId="18" hidden="1">{"'Sheet1'!$L$16"}</definedName>
    <definedName name="pl5." localSheetId="19" hidden="1">{"'Sheet1'!$L$16"}</definedName>
    <definedName name="pl5." localSheetId="20" hidden="1">{"'Sheet1'!$L$16"}</definedName>
    <definedName name="pl5." localSheetId="22" hidden="1">{"'Sheet1'!$L$16"}</definedName>
    <definedName name="pl5." localSheetId="24" hidden="1">{"'Sheet1'!$L$16"}</definedName>
    <definedName name="pl5." localSheetId="28" hidden="1">{"'Sheet1'!$L$16"}</definedName>
    <definedName name="pl5." localSheetId="14" hidden="1">{"'Sheet1'!$L$16"}</definedName>
    <definedName name="pl5." hidden="1">{"'Sheet1'!$L$16"}</definedName>
    <definedName name="PLAST">#REF!</definedName>
    <definedName name="PLK" localSheetId="12" hidden="1">{#N/A,#N/A,FALSE,"CCTV"}</definedName>
    <definedName name="PLK" localSheetId="11" hidden="1">{#N/A,#N/A,FALSE,"CCTV"}</definedName>
    <definedName name="PLK" localSheetId="13" hidden="1">{#N/A,#N/A,FALSE,"CCTV"}</definedName>
    <definedName name="PLK" localSheetId="16" hidden="1">{#N/A,#N/A,FALSE,"CCTV"}</definedName>
    <definedName name="PLK" localSheetId="21" hidden="1">{#N/A,#N/A,FALSE,"CCTV"}</definedName>
    <definedName name="PLK" localSheetId="18" hidden="1">{#N/A,#N/A,FALSE,"CCTV"}</definedName>
    <definedName name="PLK" localSheetId="19" hidden="1">{#N/A,#N/A,FALSE,"CCTV"}</definedName>
    <definedName name="PLK" localSheetId="20" hidden="1">{#N/A,#N/A,FALSE,"CCTV"}</definedName>
    <definedName name="PLK" localSheetId="22" hidden="1">{#N/A,#N/A,FALSE,"CCTV"}</definedName>
    <definedName name="PLK" localSheetId="24" hidden="1">{#N/A,#N/A,FALSE,"CCTV"}</definedName>
    <definedName name="PLK" localSheetId="28" hidden="1">{#N/A,#N/A,FALSE,"CCTV"}</definedName>
    <definedName name="PLK" localSheetId="14" hidden="1">{#N/A,#N/A,FALSE,"CCTV"}</definedName>
    <definedName name="PLK" hidden="1">{#N/A,#N/A,FALSE,"CCTV"}</definedName>
    <definedName name="plkl" localSheetId="12" hidden="1">{"'Sheet1'!$L$16"}</definedName>
    <definedName name="plkl" localSheetId="11" hidden="1">{"'Sheet1'!$L$16"}</definedName>
    <definedName name="plkl" localSheetId="13" hidden="1">{"'Sheet1'!$L$16"}</definedName>
    <definedName name="plkl" localSheetId="16" hidden="1">{"'Sheet1'!$L$16"}</definedName>
    <definedName name="plkl" localSheetId="21" hidden="1">{"'Sheet1'!$L$16"}</definedName>
    <definedName name="plkl" localSheetId="18" hidden="1">{"'Sheet1'!$L$16"}</definedName>
    <definedName name="plkl" localSheetId="19" hidden="1">{"'Sheet1'!$L$16"}</definedName>
    <definedName name="plkl" localSheetId="20" hidden="1">{"'Sheet1'!$L$16"}</definedName>
    <definedName name="plkl" localSheetId="22" hidden="1">{"'Sheet1'!$L$16"}</definedName>
    <definedName name="plkl" localSheetId="24" hidden="1">{"'Sheet1'!$L$16"}</definedName>
    <definedName name="plkl" localSheetId="28" hidden="1">{"'Sheet1'!$L$16"}</definedName>
    <definedName name="plkl" localSheetId="14" hidden="1">{"'Sheet1'!$L$16"}</definedName>
    <definedName name="plkl" hidden="1">{"'Sheet1'!$L$16"}</definedName>
    <definedName name="pln">#REF!</definedName>
    <definedName name="plochoiA100">#REF!</definedName>
    <definedName name="plochoiA125">#REF!</definedName>
    <definedName name="plochoiA150">#REF!</definedName>
    <definedName name="plochoiA20">#REF!</definedName>
    <definedName name="plochoiA25">#REF!</definedName>
    <definedName name="plochoiA50">#REF!</definedName>
    <definedName name="plochoiA65">#REF!</definedName>
    <definedName name="plochoiA80">#REF!</definedName>
    <definedName name="PlucBcaoTD" localSheetId="12" hidden="1">{"'Sheet1'!$L$16"}</definedName>
    <definedName name="PlucBcaoTD" localSheetId="11" hidden="1">{"'Sheet1'!$L$16"}</definedName>
    <definedName name="PlucBcaoTD" localSheetId="13" hidden="1">{"'Sheet1'!$L$16"}</definedName>
    <definedName name="PlucBcaoTD" localSheetId="16" hidden="1">{"'Sheet1'!$L$16"}</definedName>
    <definedName name="PlucBcaoTD" localSheetId="21" hidden="1">{"'Sheet1'!$L$16"}</definedName>
    <definedName name="PlucBcaoTD" localSheetId="18" hidden="1">{"'Sheet1'!$L$16"}</definedName>
    <definedName name="PlucBcaoTD" localSheetId="19" hidden="1">{"'Sheet1'!$L$16"}</definedName>
    <definedName name="PlucBcaoTD" localSheetId="20" hidden="1">{"'Sheet1'!$L$16"}</definedName>
    <definedName name="PlucBcaoTD" localSheetId="22" hidden="1">{"'Sheet1'!$L$16"}</definedName>
    <definedName name="PlucBcaoTD" localSheetId="24" hidden="1">{"'Sheet1'!$L$16"}</definedName>
    <definedName name="PlucBcaoTD" localSheetId="28" hidden="1">{"'Sheet1'!$L$16"}</definedName>
    <definedName name="PlucBcaoTD" localSheetId="14" hidden="1">{"'Sheet1'!$L$16"}</definedName>
    <definedName name="PlucBcaoTD" hidden="1">{"'Sheet1'!$L$16"}</definedName>
    <definedName name="plx">#REF!</definedName>
    <definedName name="PM" localSheetId="12" hidden="1">{#N/A,#N/A,TRUE,"Cover Memo";"Complete Sys. Estimate",#N/A,TRUE,"Change Summary";"Complete Sys. Estimate",#N/A,TRUE,"Estimate Summary";"Complete Sys. Estimate",#N/A,TRUE,"Dept. Summary";"Complete Sys. Estimate",#N/A,TRUE,"DOW Detail"}</definedName>
    <definedName name="PM" localSheetId="11" hidden="1">{#N/A,#N/A,TRUE,"Cover Memo";"Complete Sys. Estimate",#N/A,TRUE,"Change Summary";"Complete Sys. Estimate",#N/A,TRUE,"Estimate Summary";"Complete Sys. Estimate",#N/A,TRUE,"Dept. Summary";"Complete Sys. Estimate",#N/A,TRUE,"DOW Detail"}</definedName>
    <definedName name="PM" localSheetId="13" hidden="1">{#N/A,#N/A,TRUE,"Cover Memo";"Complete Sys. Estimate",#N/A,TRUE,"Change Summary";"Complete Sys. Estimate",#N/A,TRUE,"Estimate Summary";"Complete Sys. Estimate",#N/A,TRUE,"Dept. Summary";"Complete Sys. Estimate",#N/A,TRUE,"DOW Detail"}</definedName>
    <definedName name="PM" localSheetId="16" hidden="1">{#N/A,#N/A,TRUE,"Cover Memo";"Complete Sys. Estimate",#N/A,TRUE,"Change Summary";"Complete Sys. Estimate",#N/A,TRUE,"Estimate Summary";"Complete Sys. Estimate",#N/A,TRUE,"Dept. Summary";"Complete Sys. Estimate",#N/A,TRUE,"DOW Detail"}</definedName>
    <definedName name="PM" localSheetId="21" hidden="1">{#N/A,#N/A,TRUE,"Cover Memo";"Complete Sys. Estimate",#N/A,TRUE,"Change Summary";"Complete Sys. Estimate",#N/A,TRUE,"Estimate Summary";"Complete Sys. Estimate",#N/A,TRUE,"Dept. Summary";"Complete Sys. Estimate",#N/A,TRUE,"DOW Detail"}</definedName>
    <definedName name="PM" localSheetId="18" hidden="1">{#N/A,#N/A,TRUE,"Cover Memo";"Complete Sys. Estimate",#N/A,TRUE,"Change Summary";"Complete Sys. Estimate",#N/A,TRUE,"Estimate Summary";"Complete Sys. Estimate",#N/A,TRUE,"Dept. Summary";"Complete Sys. Estimate",#N/A,TRUE,"DOW Detail"}</definedName>
    <definedName name="PM" localSheetId="19" hidden="1">{#N/A,#N/A,TRUE,"Cover Memo";"Complete Sys. Estimate",#N/A,TRUE,"Change Summary";"Complete Sys. Estimate",#N/A,TRUE,"Estimate Summary";"Complete Sys. Estimate",#N/A,TRUE,"Dept. Summary";"Complete Sys. Estimate",#N/A,TRUE,"DOW Detail"}</definedName>
    <definedName name="PM" localSheetId="20" hidden="1">{#N/A,#N/A,TRUE,"Cover Memo";"Complete Sys. Estimate",#N/A,TRUE,"Change Summary";"Complete Sys. Estimate",#N/A,TRUE,"Estimate Summary";"Complete Sys. Estimate",#N/A,TRUE,"Dept. Summary";"Complete Sys. Estimate",#N/A,TRUE,"DOW Detail"}</definedName>
    <definedName name="PM" localSheetId="22" hidden="1">{#N/A,#N/A,TRUE,"Cover Memo";"Complete Sys. Estimate",#N/A,TRUE,"Change Summary";"Complete Sys. Estimate",#N/A,TRUE,"Estimate Summary";"Complete Sys. Estimate",#N/A,TRUE,"Dept. Summary";"Complete Sys. Estimate",#N/A,TRUE,"DOW Detail"}</definedName>
    <definedName name="PM" localSheetId="24" hidden="1">{#N/A,#N/A,TRUE,"Cover Memo";"Complete Sys. Estimate",#N/A,TRUE,"Change Summary";"Complete Sys. Estimate",#N/A,TRUE,"Estimate Summary";"Complete Sys. Estimate",#N/A,TRUE,"Dept. Summary";"Complete Sys. Estimate",#N/A,TRUE,"DOW Detail"}</definedName>
    <definedName name="PM" localSheetId="28" hidden="1">{#N/A,#N/A,TRUE,"Cover Memo";"Complete Sys. Estimate",#N/A,TRUE,"Change Summary";"Complete Sys. Estimate",#N/A,TRUE,"Estimate Summary";"Complete Sys. Estimate",#N/A,TRUE,"Dept. Summary";"Complete Sys. Estimate",#N/A,TRUE,"DOW Detail"}</definedName>
    <definedName name="PM" localSheetId="14" hidden="1">{#N/A,#N/A,TRUE,"Cover Memo";"Complete Sys. Estimate",#N/A,TRUE,"Change Summary";"Complete Sys. Estimate",#N/A,TRUE,"Estimate Summary";"Complete Sys. Estimate",#N/A,TRUE,"Dept. Summary";"Complete Sys. Estimate",#N/A,TRUE,"DOW Detail"}</definedName>
    <definedName name="PM" hidden="1">{#N/A,#N/A,TRUE,"Cover Memo";"Complete Sys. Estimate",#N/A,TRUE,"Change Summary";"Complete Sys. Estimate",#N/A,TRUE,"Estimate Summary";"Complete Sys. Estimate",#N/A,TRUE,"Dept. Summary";"Complete Sys. Estimate",#N/A,TRUE,"DOW Detail"}</definedName>
    <definedName name="pmalt">#REF!</definedName>
    <definedName name="pml">#REF!</definedName>
    <definedName name="PMS" localSheetId="12" hidden="1">{"'Sheet1'!$L$16"}</definedName>
    <definedName name="PMS" localSheetId="11" hidden="1">{"'Sheet1'!$L$16"}</definedName>
    <definedName name="PMS" localSheetId="13" hidden="1">{"'Sheet1'!$L$16"}</definedName>
    <definedName name="PMS" localSheetId="16" hidden="1">{"'Sheet1'!$L$16"}</definedName>
    <definedName name="PMS" localSheetId="21" hidden="1">{"'Sheet1'!$L$16"}</definedName>
    <definedName name="PMS" localSheetId="18" hidden="1">{"'Sheet1'!$L$16"}</definedName>
    <definedName name="PMS" localSheetId="19" hidden="1">{"'Sheet1'!$L$16"}</definedName>
    <definedName name="PMS" localSheetId="20" hidden="1">{"'Sheet1'!$L$16"}</definedName>
    <definedName name="PMS" localSheetId="22" hidden="1">{"'Sheet1'!$L$16"}</definedName>
    <definedName name="PMS" localSheetId="24" hidden="1">{"'Sheet1'!$L$16"}</definedName>
    <definedName name="PMS" localSheetId="28" hidden="1">{"'Sheet1'!$L$16"}</definedName>
    <definedName name="PMS" localSheetId="14" hidden="1">{"'Sheet1'!$L$16"}</definedName>
    <definedName name="PMS" hidden="1">{"'Sheet1'!$L$16"}</definedName>
    <definedName name="PMUX">#REF!</definedName>
    <definedName name="po" localSheetId="12" hidden="1">{#N/A,#N/A,FALSE,"CCTV"}</definedName>
    <definedName name="po" localSheetId="11" hidden="1">{#N/A,#N/A,FALSE,"CCTV"}</definedName>
    <definedName name="po" localSheetId="13" hidden="1">{#N/A,#N/A,FALSE,"CCTV"}</definedName>
    <definedName name="po" localSheetId="16" hidden="1">{#N/A,#N/A,FALSE,"CCTV"}</definedName>
    <definedName name="po" localSheetId="21" hidden="1">{#N/A,#N/A,FALSE,"CCTV"}</definedName>
    <definedName name="po" localSheetId="18" hidden="1">{#N/A,#N/A,FALSE,"CCTV"}</definedName>
    <definedName name="po" localSheetId="19" hidden="1">{#N/A,#N/A,FALSE,"CCTV"}</definedName>
    <definedName name="po" localSheetId="20" hidden="1">{#N/A,#N/A,FALSE,"CCTV"}</definedName>
    <definedName name="po" localSheetId="22" hidden="1">{#N/A,#N/A,FALSE,"CCTV"}</definedName>
    <definedName name="po" localSheetId="24" hidden="1">{#N/A,#N/A,FALSE,"CCTV"}</definedName>
    <definedName name="po" localSheetId="28" hidden="1">{#N/A,#N/A,FALSE,"CCTV"}</definedName>
    <definedName name="po" localSheetId="14" hidden="1">{#N/A,#N/A,FALSE,"CCTV"}</definedName>
    <definedName name="po" hidden="1">{#N/A,#N/A,FALSE,"CCTV"}</definedName>
    <definedName name="POI" hidden="1">#REF!</definedName>
    <definedName name="pol" localSheetId="12" hidden="1">{#N/A,#N/A,FALSE,"Chi tiÆt"}</definedName>
    <definedName name="pol" localSheetId="11" hidden="1">{#N/A,#N/A,FALSE,"Chi tiÆt"}</definedName>
    <definedName name="pol" localSheetId="13" hidden="1">{#N/A,#N/A,FALSE,"Chi tiÆt"}</definedName>
    <definedName name="pol" localSheetId="16" hidden="1">{#N/A,#N/A,FALSE,"Chi tiÆt"}</definedName>
    <definedName name="pol" localSheetId="21" hidden="1">{#N/A,#N/A,FALSE,"Chi tiÆt"}</definedName>
    <definedName name="pol" localSheetId="18" hidden="1">{#N/A,#N/A,FALSE,"Chi tiÆt"}</definedName>
    <definedName name="pol" localSheetId="19" hidden="1">{#N/A,#N/A,FALSE,"Chi tiÆt"}</definedName>
    <definedName name="pol" localSheetId="20" hidden="1">{#N/A,#N/A,FALSE,"Chi tiÆt"}</definedName>
    <definedName name="pol" localSheetId="22" hidden="1">{#N/A,#N/A,FALSE,"Chi tiÆt"}</definedName>
    <definedName name="pol" localSheetId="24" hidden="1">{#N/A,#N/A,FALSE,"Chi tiÆt"}</definedName>
    <definedName name="pol" localSheetId="28" hidden="1">{#N/A,#N/A,FALSE,"Chi tiÆt"}</definedName>
    <definedName name="pol" localSheetId="14" hidden="1">{#N/A,#N/A,FALSE,"Chi tiÆt"}</definedName>
    <definedName name="pol" hidden="1">{#N/A,#N/A,FALSE,"Chi tiÆt"}</definedName>
    <definedName name="Pon">#REF!</definedName>
    <definedName name="PONL" localSheetId="12" hidden="1">{#N/A,#N/A,TRUE,"Cover sheet";#N/A,#N/A,TRUE,"INPUTS";#N/A,#N/A,TRUE,"OUTPUTS";#N/A,#N/A,TRUE,"VALUATION"}</definedName>
    <definedName name="PONL" localSheetId="11" hidden="1">{#N/A,#N/A,TRUE,"Cover sheet";#N/A,#N/A,TRUE,"INPUTS";#N/A,#N/A,TRUE,"OUTPUTS";#N/A,#N/A,TRUE,"VALUATION"}</definedName>
    <definedName name="PONL" localSheetId="13" hidden="1">{#N/A,#N/A,TRUE,"Cover sheet";#N/A,#N/A,TRUE,"INPUTS";#N/A,#N/A,TRUE,"OUTPUTS";#N/A,#N/A,TRUE,"VALUATION"}</definedName>
    <definedName name="PONL" localSheetId="16" hidden="1">{#N/A,#N/A,TRUE,"Cover sheet";#N/A,#N/A,TRUE,"INPUTS";#N/A,#N/A,TRUE,"OUTPUTS";#N/A,#N/A,TRUE,"VALUATION"}</definedName>
    <definedName name="PONL" localSheetId="21" hidden="1">{#N/A,#N/A,TRUE,"Cover sheet";#N/A,#N/A,TRUE,"INPUTS";#N/A,#N/A,TRUE,"OUTPUTS";#N/A,#N/A,TRUE,"VALUATION"}</definedName>
    <definedName name="PONL" localSheetId="18" hidden="1">{#N/A,#N/A,TRUE,"Cover sheet";#N/A,#N/A,TRUE,"INPUTS";#N/A,#N/A,TRUE,"OUTPUTS";#N/A,#N/A,TRUE,"VALUATION"}</definedName>
    <definedName name="PONL" localSheetId="19" hidden="1">{#N/A,#N/A,TRUE,"Cover sheet";#N/A,#N/A,TRUE,"INPUTS";#N/A,#N/A,TRUE,"OUTPUTS";#N/A,#N/A,TRUE,"VALUATION"}</definedName>
    <definedName name="PONL" localSheetId="20" hidden="1">{#N/A,#N/A,TRUE,"Cover sheet";#N/A,#N/A,TRUE,"INPUTS";#N/A,#N/A,TRUE,"OUTPUTS";#N/A,#N/A,TRUE,"VALUATION"}</definedName>
    <definedName name="PONL" localSheetId="22" hidden="1">{#N/A,#N/A,TRUE,"Cover sheet";#N/A,#N/A,TRUE,"INPUTS";#N/A,#N/A,TRUE,"OUTPUTS";#N/A,#N/A,TRUE,"VALUATION"}</definedName>
    <definedName name="PONL" localSheetId="24" hidden="1">{#N/A,#N/A,TRUE,"Cover sheet";#N/A,#N/A,TRUE,"INPUTS";#N/A,#N/A,TRUE,"OUTPUTS";#N/A,#N/A,TRUE,"VALUATION"}</definedName>
    <definedName name="PONL" localSheetId="28" hidden="1">{#N/A,#N/A,TRUE,"Cover sheet";#N/A,#N/A,TRUE,"INPUTS";#N/A,#N/A,TRUE,"OUTPUTS";#N/A,#N/A,TRUE,"VALUATION"}</definedName>
    <definedName name="PONL" localSheetId="14" hidden="1">{#N/A,#N/A,TRUE,"Cover sheet";#N/A,#N/A,TRUE,"INPUTS";#N/A,#N/A,TRUE,"OUTPUTS";#N/A,#N/A,TRUE,"VALUATION"}</definedName>
    <definedName name="PONL" hidden="1">{#N/A,#N/A,TRUE,"Cover sheet";#N/A,#N/A,TRUE,"INPUTS";#N/A,#N/A,TRUE,"OUTPUTS";#N/A,#N/A,TRUE,"VALUATION"}</definedName>
    <definedName name="pope" localSheetId="12" hidden="1">{"'Sheet1'!$L$16"}</definedName>
    <definedName name="pope" localSheetId="11" hidden="1">{"'Sheet1'!$L$16"}</definedName>
    <definedName name="pope" localSheetId="13" hidden="1">{"'Sheet1'!$L$16"}</definedName>
    <definedName name="pope" localSheetId="16" hidden="1">{"'Sheet1'!$L$16"}</definedName>
    <definedName name="pope" localSheetId="21" hidden="1">{"'Sheet1'!$L$16"}</definedName>
    <definedName name="pope" localSheetId="18" hidden="1">{"'Sheet1'!$L$16"}</definedName>
    <definedName name="pope" localSheetId="19" hidden="1">{"'Sheet1'!$L$16"}</definedName>
    <definedName name="pope" localSheetId="20" hidden="1">{"'Sheet1'!$L$16"}</definedName>
    <definedName name="pope" localSheetId="22" hidden="1">{"'Sheet1'!$L$16"}</definedName>
    <definedName name="pope" localSheetId="24" hidden="1">{"'Sheet1'!$L$16"}</definedName>
    <definedName name="pope" localSheetId="28" hidden="1">{"'Sheet1'!$L$16"}</definedName>
    <definedName name="pope" localSheetId="14" hidden="1">{"'Sheet1'!$L$16"}</definedName>
    <definedName name="pope" hidden="1">{"'Sheet1'!$L$16"}</definedName>
    <definedName name="Popn" localSheetId="12" hidden="1">{"'Sheet1'!$L$16"}</definedName>
    <definedName name="Popn" localSheetId="11" hidden="1">{"'Sheet1'!$L$16"}</definedName>
    <definedName name="Popn" localSheetId="13" hidden="1">{"'Sheet1'!$L$16"}</definedName>
    <definedName name="Popn" localSheetId="16" hidden="1">{"'Sheet1'!$L$16"}</definedName>
    <definedName name="Popn" localSheetId="21" hidden="1">{"'Sheet1'!$L$16"}</definedName>
    <definedName name="Popn" localSheetId="18" hidden="1">{"'Sheet1'!$L$16"}</definedName>
    <definedName name="Popn" localSheetId="19" hidden="1">{"'Sheet1'!$L$16"}</definedName>
    <definedName name="Popn" localSheetId="20" hidden="1">{"'Sheet1'!$L$16"}</definedName>
    <definedName name="Popn" localSheetId="22" hidden="1">{"'Sheet1'!$L$16"}</definedName>
    <definedName name="Popn" localSheetId="24" hidden="1">{"'Sheet1'!$L$16"}</definedName>
    <definedName name="Popn" localSheetId="28" hidden="1">{"'Sheet1'!$L$16"}</definedName>
    <definedName name="Popn" localSheetId="14" hidden="1">{"'Sheet1'!$L$16"}</definedName>
    <definedName name="Popn" hidden="1">{"'Sheet1'!$L$16"}</definedName>
    <definedName name="Port1" localSheetId="12" hidden="1">{#N/A,#N/A,FALSE,"特殊室（ＢＱ表）"}</definedName>
    <definedName name="Port1" localSheetId="11" hidden="1">{#N/A,#N/A,FALSE,"特殊室（ＢＱ表）"}</definedName>
    <definedName name="Port1" localSheetId="13" hidden="1">{#N/A,#N/A,FALSE,"特殊室（ＢＱ表）"}</definedName>
    <definedName name="Port1" localSheetId="16" hidden="1">{#N/A,#N/A,FALSE,"特殊室（ＢＱ表）"}</definedName>
    <definedName name="Port1" localSheetId="21" hidden="1">{#N/A,#N/A,FALSE,"特殊室（ＢＱ表）"}</definedName>
    <definedName name="Port1" localSheetId="18" hidden="1">{#N/A,#N/A,FALSE,"特殊室（ＢＱ表）"}</definedName>
    <definedName name="Port1" localSheetId="19" hidden="1">{#N/A,#N/A,FALSE,"特殊室（ＢＱ表）"}</definedName>
    <definedName name="Port1" localSheetId="20" hidden="1">{#N/A,#N/A,FALSE,"特殊室（ＢＱ表）"}</definedName>
    <definedName name="Port1" localSheetId="22" hidden="1">{#N/A,#N/A,FALSE,"特殊室（ＢＱ表）"}</definedName>
    <definedName name="Port1" localSheetId="24" hidden="1">{#N/A,#N/A,FALSE,"特殊室（ＢＱ表）"}</definedName>
    <definedName name="Port1" localSheetId="28" hidden="1">{#N/A,#N/A,FALSE,"特殊室（ＢＱ表）"}</definedName>
    <definedName name="Port1" localSheetId="14" hidden="1">{#N/A,#N/A,FALSE,"特殊室（ＢＱ表）"}</definedName>
    <definedName name="Port1" hidden="1">{#N/A,#N/A,FALSE,"特殊室（ＢＱ表）"}</definedName>
    <definedName name="port11" localSheetId="12" hidden="1">{#N/A,#N/A,FALSE,"特殊室（ＢＱ表）"}</definedName>
    <definedName name="port11" localSheetId="11" hidden="1">{#N/A,#N/A,FALSE,"特殊室（ＢＱ表）"}</definedName>
    <definedName name="port11" localSheetId="13" hidden="1">{#N/A,#N/A,FALSE,"特殊室（ＢＱ表）"}</definedName>
    <definedName name="port11" localSheetId="16" hidden="1">{#N/A,#N/A,FALSE,"特殊室（ＢＱ表）"}</definedName>
    <definedName name="port11" localSheetId="21" hidden="1">{#N/A,#N/A,FALSE,"特殊室（ＢＱ表）"}</definedName>
    <definedName name="port11" localSheetId="18" hidden="1">{#N/A,#N/A,FALSE,"特殊室（ＢＱ表）"}</definedName>
    <definedName name="port11" localSheetId="19" hidden="1">{#N/A,#N/A,FALSE,"特殊室（ＢＱ表）"}</definedName>
    <definedName name="port11" localSheetId="20" hidden="1">{#N/A,#N/A,FALSE,"特殊室（ＢＱ表）"}</definedName>
    <definedName name="port11" localSheetId="22" hidden="1">{#N/A,#N/A,FALSE,"特殊室（ＢＱ表）"}</definedName>
    <definedName name="port11" localSheetId="24" hidden="1">{#N/A,#N/A,FALSE,"特殊室（ＢＱ表）"}</definedName>
    <definedName name="port11" localSheetId="28" hidden="1">{#N/A,#N/A,FALSE,"特殊室（ＢＱ表）"}</definedName>
    <definedName name="port11" localSheetId="14" hidden="1">{#N/A,#N/A,FALSE,"特殊室（ＢＱ表）"}</definedName>
    <definedName name="port11" hidden="1">{#N/A,#N/A,FALSE,"特殊室（ＢＱ表）"}</definedName>
    <definedName name="port12" localSheetId="12" hidden="1">{#N/A,#N/A,FALSE,"特殊室（ＢＱ表）"}</definedName>
    <definedName name="port12" localSheetId="11" hidden="1">{#N/A,#N/A,FALSE,"特殊室（ＢＱ表）"}</definedName>
    <definedName name="port12" localSheetId="13" hidden="1">{#N/A,#N/A,FALSE,"特殊室（ＢＱ表）"}</definedName>
    <definedName name="port12" localSheetId="16" hidden="1">{#N/A,#N/A,FALSE,"特殊室（ＢＱ表）"}</definedName>
    <definedName name="port12" localSheetId="21" hidden="1">{#N/A,#N/A,FALSE,"特殊室（ＢＱ表）"}</definedName>
    <definedName name="port12" localSheetId="18" hidden="1">{#N/A,#N/A,FALSE,"特殊室（ＢＱ表）"}</definedName>
    <definedName name="port12" localSheetId="19" hidden="1">{#N/A,#N/A,FALSE,"特殊室（ＢＱ表）"}</definedName>
    <definedName name="port12" localSheetId="20" hidden="1">{#N/A,#N/A,FALSE,"特殊室（ＢＱ表）"}</definedName>
    <definedName name="port12" localSheetId="22" hidden="1">{#N/A,#N/A,FALSE,"特殊室（ＢＱ表）"}</definedName>
    <definedName name="port12" localSheetId="24" hidden="1">{#N/A,#N/A,FALSE,"特殊室（ＢＱ表）"}</definedName>
    <definedName name="port12" localSheetId="28" hidden="1">{#N/A,#N/A,FALSE,"特殊室（ＢＱ表）"}</definedName>
    <definedName name="port12" localSheetId="14" hidden="1">{#N/A,#N/A,FALSE,"特殊室（ＢＱ表）"}</definedName>
    <definedName name="port12" hidden="1">{#N/A,#N/A,FALSE,"特殊室（ＢＱ表）"}</definedName>
    <definedName name="port2" localSheetId="12" hidden="1">{#N/A,#N/A,FALSE,"特殊室（ＢＱ表）"}</definedName>
    <definedName name="port2" localSheetId="11" hidden="1">{#N/A,#N/A,FALSE,"特殊室（ＢＱ表）"}</definedName>
    <definedName name="port2" localSheetId="13" hidden="1">{#N/A,#N/A,FALSE,"特殊室（ＢＱ表）"}</definedName>
    <definedName name="port2" localSheetId="16" hidden="1">{#N/A,#N/A,FALSE,"特殊室（ＢＱ表）"}</definedName>
    <definedName name="port2" localSheetId="21" hidden="1">{#N/A,#N/A,FALSE,"特殊室（ＢＱ表）"}</definedName>
    <definedName name="port2" localSheetId="18" hidden="1">{#N/A,#N/A,FALSE,"特殊室（ＢＱ表）"}</definedName>
    <definedName name="port2" localSheetId="19" hidden="1">{#N/A,#N/A,FALSE,"特殊室（ＢＱ表）"}</definedName>
    <definedName name="port2" localSheetId="20" hidden="1">{#N/A,#N/A,FALSE,"特殊室（ＢＱ表）"}</definedName>
    <definedName name="port2" localSheetId="22" hidden="1">{#N/A,#N/A,FALSE,"特殊室（ＢＱ表）"}</definedName>
    <definedName name="port2" localSheetId="24" hidden="1">{#N/A,#N/A,FALSE,"特殊室（ＢＱ表）"}</definedName>
    <definedName name="port2" localSheetId="28" hidden="1">{#N/A,#N/A,FALSE,"特殊室（ＢＱ表）"}</definedName>
    <definedName name="port2" localSheetId="14" hidden="1">{#N/A,#N/A,FALSE,"特殊室（ＢＱ表）"}</definedName>
    <definedName name="port2" hidden="1">{#N/A,#N/A,FALSE,"特殊室（ＢＱ表）"}</definedName>
    <definedName name="powersock" localSheetId="12" hidden="1">{#N/A,#N/A,TRUE,"Krycí list"}</definedName>
    <definedName name="powersock" localSheetId="11" hidden="1">{#N/A,#N/A,TRUE,"Krycí list"}</definedName>
    <definedName name="powersock" localSheetId="13" hidden="1">{#N/A,#N/A,TRUE,"Krycí list"}</definedName>
    <definedName name="powersock" localSheetId="16" hidden="1">{#N/A,#N/A,TRUE,"Krycí list"}</definedName>
    <definedName name="powersock" localSheetId="21" hidden="1">{#N/A,#N/A,TRUE,"Krycí list"}</definedName>
    <definedName name="powersock" localSheetId="18" hidden="1">{#N/A,#N/A,TRUE,"Krycí list"}</definedName>
    <definedName name="powersock" localSheetId="19" hidden="1">{#N/A,#N/A,TRUE,"Krycí list"}</definedName>
    <definedName name="powersock" localSheetId="20" hidden="1">{#N/A,#N/A,TRUE,"Krycí list"}</definedName>
    <definedName name="powersock" localSheetId="22" hidden="1">{#N/A,#N/A,TRUE,"Krycí list"}</definedName>
    <definedName name="powersock" localSheetId="24" hidden="1">{#N/A,#N/A,TRUE,"Krycí list"}</definedName>
    <definedName name="powersock" localSheetId="28" hidden="1">{#N/A,#N/A,TRUE,"Krycí list"}</definedName>
    <definedName name="powersock" localSheetId="14" hidden="1">{#N/A,#N/A,TRUE,"Krycí list"}</definedName>
    <definedName name="powersock" hidden="1">{#N/A,#N/A,TRUE,"Krycí list"}</definedName>
    <definedName name="PowerSocket" localSheetId="12" hidden="1">{#N/A,#N/A,TRUE,"Krycí list"}</definedName>
    <definedName name="PowerSocket" localSheetId="11" hidden="1">{#N/A,#N/A,TRUE,"Krycí list"}</definedName>
    <definedName name="PowerSocket" localSheetId="13" hidden="1">{#N/A,#N/A,TRUE,"Krycí list"}</definedName>
    <definedName name="PowerSocket" localSheetId="16" hidden="1">{#N/A,#N/A,TRUE,"Krycí list"}</definedName>
    <definedName name="PowerSocket" localSheetId="21" hidden="1">{#N/A,#N/A,TRUE,"Krycí list"}</definedName>
    <definedName name="PowerSocket" localSheetId="18" hidden="1">{#N/A,#N/A,TRUE,"Krycí list"}</definedName>
    <definedName name="PowerSocket" localSheetId="19" hidden="1">{#N/A,#N/A,TRUE,"Krycí list"}</definedName>
    <definedName name="PowerSocket" localSheetId="20" hidden="1">{#N/A,#N/A,TRUE,"Krycí list"}</definedName>
    <definedName name="PowerSocket" localSheetId="22" hidden="1">{#N/A,#N/A,TRUE,"Krycí list"}</definedName>
    <definedName name="PowerSocket" localSheetId="24" hidden="1">{#N/A,#N/A,TRUE,"Krycí list"}</definedName>
    <definedName name="PowerSocket" localSheetId="28" hidden="1">{#N/A,#N/A,TRUE,"Krycí list"}</definedName>
    <definedName name="PowerSocket" localSheetId="14" hidden="1">{#N/A,#N/A,TRUE,"Krycí list"}</definedName>
    <definedName name="PowerSocket" hidden="1">{#N/A,#N/A,TRUE,"Krycí list"}</definedName>
    <definedName name="PowerUser" hidden="1">"SuperAdmin"</definedName>
    <definedName name="POY" localSheetId="12" hidden="1">{#N/A,#N/A,FALSE,"WBS 1.06";#N/A,#N/A,FALSE,"WBS 1.14";#N/A,#N/A,FALSE,"WBS 1.17";#N/A,#N/A,FALSE,"WBS 1.18"}</definedName>
    <definedName name="POY" localSheetId="11" hidden="1">{#N/A,#N/A,FALSE,"WBS 1.06";#N/A,#N/A,FALSE,"WBS 1.14";#N/A,#N/A,FALSE,"WBS 1.17";#N/A,#N/A,FALSE,"WBS 1.18"}</definedName>
    <definedName name="POY" localSheetId="13" hidden="1">{#N/A,#N/A,FALSE,"WBS 1.06";#N/A,#N/A,FALSE,"WBS 1.14";#N/A,#N/A,FALSE,"WBS 1.17";#N/A,#N/A,FALSE,"WBS 1.18"}</definedName>
    <definedName name="POY" localSheetId="16" hidden="1">{#N/A,#N/A,FALSE,"WBS 1.06";#N/A,#N/A,FALSE,"WBS 1.14";#N/A,#N/A,FALSE,"WBS 1.17";#N/A,#N/A,FALSE,"WBS 1.18"}</definedName>
    <definedName name="POY" localSheetId="21" hidden="1">{#N/A,#N/A,FALSE,"WBS 1.06";#N/A,#N/A,FALSE,"WBS 1.14";#N/A,#N/A,FALSE,"WBS 1.17";#N/A,#N/A,FALSE,"WBS 1.18"}</definedName>
    <definedName name="POY" localSheetId="18" hidden="1">{#N/A,#N/A,FALSE,"WBS 1.06";#N/A,#N/A,FALSE,"WBS 1.14";#N/A,#N/A,FALSE,"WBS 1.17";#N/A,#N/A,FALSE,"WBS 1.18"}</definedName>
    <definedName name="POY" localSheetId="19" hidden="1">{#N/A,#N/A,FALSE,"WBS 1.06";#N/A,#N/A,FALSE,"WBS 1.14";#N/A,#N/A,FALSE,"WBS 1.17";#N/A,#N/A,FALSE,"WBS 1.18"}</definedName>
    <definedName name="POY" localSheetId="20" hidden="1">{#N/A,#N/A,FALSE,"WBS 1.06";#N/A,#N/A,FALSE,"WBS 1.14";#N/A,#N/A,FALSE,"WBS 1.17";#N/A,#N/A,FALSE,"WBS 1.18"}</definedName>
    <definedName name="POY" localSheetId="22" hidden="1">{#N/A,#N/A,FALSE,"WBS 1.06";#N/A,#N/A,FALSE,"WBS 1.14";#N/A,#N/A,FALSE,"WBS 1.17";#N/A,#N/A,FALSE,"WBS 1.18"}</definedName>
    <definedName name="POY" localSheetId="24" hidden="1">{#N/A,#N/A,FALSE,"WBS 1.06";#N/A,#N/A,FALSE,"WBS 1.14";#N/A,#N/A,FALSE,"WBS 1.17";#N/A,#N/A,FALSE,"WBS 1.18"}</definedName>
    <definedName name="POY" localSheetId="28" hidden="1">{#N/A,#N/A,FALSE,"WBS 1.06";#N/A,#N/A,FALSE,"WBS 1.14";#N/A,#N/A,FALSE,"WBS 1.17";#N/A,#N/A,FALSE,"WBS 1.18"}</definedName>
    <definedName name="POY" localSheetId="14" hidden="1">{#N/A,#N/A,FALSE,"WBS 1.06";#N/A,#N/A,FALSE,"WBS 1.14";#N/A,#N/A,FALSE,"WBS 1.17";#N/A,#N/A,FALSE,"WBS 1.18"}</definedName>
    <definedName name="POY" hidden="1">{#N/A,#N/A,FALSE,"WBS 1.06";#N/A,#N/A,FALSE,"WBS 1.14";#N/A,#N/A,FALSE,"WBS 1.17";#N/A,#N/A,FALSE,"WBS 1.18"}</definedName>
    <definedName name="pp" localSheetId="12" hidden="1">{#N/A,#N/A,FALSE,"OUTPUT SHEET "}</definedName>
    <definedName name="pp" localSheetId="11" hidden="1">{#N/A,#N/A,FALSE,"OUTPUT SHEET "}</definedName>
    <definedName name="pp" localSheetId="13" hidden="1">{#N/A,#N/A,FALSE,"OUTPUT SHEET "}</definedName>
    <definedName name="pp" localSheetId="16" hidden="1">{#N/A,#N/A,FALSE,"OUTPUT SHEET "}</definedName>
    <definedName name="pp" localSheetId="21" hidden="1">{#N/A,#N/A,FALSE,"OUTPUT SHEET "}</definedName>
    <definedName name="pp" localSheetId="18" hidden="1">{#N/A,#N/A,FALSE,"OUTPUT SHEET "}</definedName>
    <definedName name="pp" localSheetId="19" hidden="1">{#N/A,#N/A,FALSE,"OUTPUT SHEET "}</definedName>
    <definedName name="pp" localSheetId="20" hidden="1">{#N/A,#N/A,FALSE,"OUTPUT SHEET "}</definedName>
    <definedName name="pp" localSheetId="22" hidden="1">{#N/A,#N/A,FALSE,"OUTPUT SHEET "}</definedName>
    <definedName name="pp" localSheetId="24" hidden="1">{#N/A,#N/A,FALSE,"OUTPUT SHEET "}</definedName>
    <definedName name="pp" localSheetId="28" hidden="1">{#N/A,#N/A,FALSE,"OUTPUT SHEET "}</definedName>
    <definedName name="pp" localSheetId="14" hidden="1">{#N/A,#N/A,FALSE,"OUTPUT SHEET "}</definedName>
    <definedName name="pp" hidden="1">{#N/A,#N/A,FALSE,"OUTPUT SHEET "}</definedName>
    <definedName name="PPC" localSheetId="12" hidden="1">{"'Sheet1'!$L$16"}</definedName>
    <definedName name="PPC" localSheetId="11" hidden="1">{"'Sheet1'!$L$16"}</definedName>
    <definedName name="PPC" localSheetId="13" hidden="1">{"'Sheet1'!$L$16"}</definedName>
    <definedName name="PPC" localSheetId="16" hidden="1">{"'Sheet1'!$L$16"}</definedName>
    <definedName name="PPC" localSheetId="21" hidden="1">{"'Sheet1'!$L$16"}</definedName>
    <definedName name="PPC" localSheetId="18" hidden="1">{"'Sheet1'!$L$16"}</definedName>
    <definedName name="PPC" localSheetId="19" hidden="1">{"'Sheet1'!$L$16"}</definedName>
    <definedName name="PPC" localSheetId="20" hidden="1">{"'Sheet1'!$L$16"}</definedName>
    <definedName name="PPC" localSheetId="22" hidden="1">{"'Sheet1'!$L$16"}</definedName>
    <definedName name="PPC" localSheetId="24" hidden="1">{"'Sheet1'!$L$16"}</definedName>
    <definedName name="PPC" localSheetId="28" hidden="1">{"'Sheet1'!$L$16"}</definedName>
    <definedName name="PPC" localSheetId="14" hidden="1">{"'Sheet1'!$L$16"}</definedName>
    <definedName name="PPC" hidden="1">{"'Sheet1'!$L$16"}</definedName>
    <definedName name="PPLSP403" localSheetId="12" hidden="1">{"'Sheet1'!$L$16"}</definedName>
    <definedName name="PPLSP403" localSheetId="11" hidden="1">{"'Sheet1'!$L$16"}</definedName>
    <definedName name="PPLSP403" localSheetId="13" hidden="1">{"'Sheet1'!$L$16"}</definedName>
    <definedName name="PPLSP403" localSheetId="16" hidden="1">{"'Sheet1'!$L$16"}</definedName>
    <definedName name="PPLSP403" localSheetId="21" hidden="1">{"'Sheet1'!$L$16"}</definedName>
    <definedName name="PPLSP403" localSheetId="18" hidden="1">{"'Sheet1'!$L$16"}</definedName>
    <definedName name="PPLSP403" localSheetId="19" hidden="1">{"'Sheet1'!$L$16"}</definedName>
    <definedName name="PPLSP403" localSheetId="20" hidden="1">{"'Sheet1'!$L$16"}</definedName>
    <definedName name="PPLSP403" localSheetId="22" hidden="1">{"'Sheet1'!$L$16"}</definedName>
    <definedName name="PPLSP403" localSheetId="24" hidden="1">{"'Sheet1'!$L$16"}</definedName>
    <definedName name="PPLSP403" localSheetId="28" hidden="1">{"'Sheet1'!$L$16"}</definedName>
    <definedName name="PPLSP403" localSheetId="14" hidden="1">{"'Sheet1'!$L$16"}</definedName>
    <definedName name="PPLSP403" hidden="1">{"'Sheet1'!$L$16"}</definedName>
    <definedName name="PPLSP403_1" localSheetId="12" hidden="1">{"'Sheet1'!$L$16"}</definedName>
    <definedName name="PPLSP403_1" localSheetId="11" hidden="1">{"'Sheet1'!$L$16"}</definedName>
    <definedName name="PPLSP403_1" localSheetId="13" hidden="1">{"'Sheet1'!$L$16"}</definedName>
    <definedName name="PPLSP403_1" localSheetId="16" hidden="1">{"'Sheet1'!$L$16"}</definedName>
    <definedName name="PPLSP403_1" localSheetId="21" hidden="1">{"'Sheet1'!$L$16"}</definedName>
    <definedName name="PPLSP403_1" localSheetId="18" hidden="1">{"'Sheet1'!$L$16"}</definedName>
    <definedName name="PPLSP403_1" localSheetId="19" hidden="1">{"'Sheet1'!$L$16"}</definedName>
    <definedName name="PPLSP403_1" localSheetId="20" hidden="1">{"'Sheet1'!$L$16"}</definedName>
    <definedName name="PPLSP403_1" localSheetId="22" hidden="1">{"'Sheet1'!$L$16"}</definedName>
    <definedName name="PPLSP403_1" localSheetId="24" hidden="1">{"'Sheet1'!$L$16"}</definedName>
    <definedName name="PPLSP403_1" localSheetId="28" hidden="1">{"'Sheet1'!$L$16"}</definedName>
    <definedName name="PPLSP403_1" localSheetId="14" hidden="1">{"'Sheet1'!$L$16"}</definedName>
    <definedName name="PPLSP403_1" hidden="1">{"'Sheet1'!$L$16"}</definedName>
    <definedName name="PPLSP403_2" localSheetId="12" hidden="1">{"'Sheet1'!$L$16"}</definedName>
    <definedName name="PPLSP403_2" localSheetId="11" hidden="1">{"'Sheet1'!$L$16"}</definedName>
    <definedName name="PPLSP403_2" localSheetId="13" hidden="1">{"'Sheet1'!$L$16"}</definedName>
    <definedName name="PPLSP403_2" localSheetId="16" hidden="1">{"'Sheet1'!$L$16"}</definedName>
    <definedName name="PPLSP403_2" localSheetId="21" hidden="1">{"'Sheet1'!$L$16"}</definedName>
    <definedName name="PPLSP403_2" localSheetId="18" hidden="1">{"'Sheet1'!$L$16"}</definedName>
    <definedName name="PPLSP403_2" localSheetId="19" hidden="1">{"'Sheet1'!$L$16"}</definedName>
    <definedName name="PPLSP403_2" localSheetId="20" hidden="1">{"'Sheet1'!$L$16"}</definedName>
    <definedName name="PPLSP403_2" localSheetId="22" hidden="1">{"'Sheet1'!$L$16"}</definedName>
    <definedName name="PPLSP403_2" localSheetId="24" hidden="1">{"'Sheet1'!$L$16"}</definedName>
    <definedName name="PPLSP403_2" localSheetId="28" hidden="1">{"'Sheet1'!$L$16"}</definedName>
    <definedName name="PPLSP403_2" localSheetId="14" hidden="1">{"'Sheet1'!$L$16"}</definedName>
    <definedName name="PPLSP403_2" hidden="1">{"'Sheet1'!$L$16"}</definedName>
    <definedName name="ppo" localSheetId="12" hidden="1">{"'Break down'!$A$4"}</definedName>
    <definedName name="ppo" localSheetId="11" hidden="1">{"'Break down'!$A$4"}</definedName>
    <definedName name="ppo" localSheetId="13" hidden="1">{"'Break down'!$A$4"}</definedName>
    <definedName name="ppo" localSheetId="16" hidden="1">{"'Break down'!$A$4"}</definedName>
    <definedName name="ppo" localSheetId="21" hidden="1">{"'Break down'!$A$4"}</definedName>
    <definedName name="ppo" localSheetId="18" hidden="1">{"'Break down'!$A$4"}</definedName>
    <definedName name="ppo" localSheetId="19" hidden="1">{"'Break down'!$A$4"}</definedName>
    <definedName name="ppo" localSheetId="20" hidden="1">{"'Break down'!$A$4"}</definedName>
    <definedName name="ppo" localSheetId="22" hidden="1">{"'Break down'!$A$4"}</definedName>
    <definedName name="ppo" localSheetId="24" hidden="1">{"'Break down'!$A$4"}</definedName>
    <definedName name="ppo" localSheetId="28" hidden="1">{"'Break down'!$A$4"}</definedName>
    <definedName name="ppo" localSheetId="14" hidden="1">{"'Break down'!$A$4"}</definedName>
    <definedName name="ppo" hidden="1">{"'Break down'!$A$4"}</definedName>
    <definedName name="ppp" localSheetId="12" hidden="1">{#N/A,#N/A,FALSE,"特殊室（ＢＱ表）"}</definedName>
    <definedName name="ppp" localSheetId="11" hidden="1">{#N/A,#N/A,FALSE,"特殊室（ＢＱ表）"}</definedName>
    <definedName name="ppp" localSheetId="13" hidden="1">{#N/A,#N/A,FALSE,"特殊室（ＢＱ表）"}</definedName>
    <definedName name="ppp" localSheetId="16" hidden="1">{#N/A,#N/A,FALSE,"特殊室（ＢＱ表）"}</definedName>
    <definedName name="ppp" localSheetId="21" hidden="1">{#N/A,#N/A,FALSE,"特殊室（ＢＱ表）"}</definedName>
    <definedName name="ppp" localSheetId="18" hidden="1">{#N/A,#N/A,FALSE,"特殊室（ＢＱ表）"}</definedName>
    <definedName name="ppp" localSheetId="19" hidden="1">{#N/A,#N/A,FALSE,"特殊室（ＢＱ表）"}</definedName>
    <definedName name="ppp" localSheetId="20" hidden="1">{#N/A,#N/A,FALSE,"特殊室（ＢＱ表）"}</definedName>
    <definedName name="ppp" localSheetId="22" hidden="1">{#N/A,#N/A,FALSE,"特殊室（ＢＱ表）"}</definedName>
    <definedName name="ppp" localSheetId="24" hidden="1">{#N/A,#N/A,FALSE,"特殊室（ＢＱ表）"}</definedName>
    <definedName name="ppp" localSheetId="28" hidden="1">{#N/A,#N/A,FALSE,"特殊室（ＢＱ表）"}</definedName>
    <definedName name="ppp" localSheetId="14" hidden="1">{#N/A,#N/A,FALSE,"特殊室（ＢＱ表）"}</definedName>
    <definedName name="ppp" hidden="1">{#N/A,#N/A,FALSE,"特殊室（ＢＱ表）"}</definedName>
    <definedName name="PPP_3">#N/A</definedName>
    <definedName name="PPP_7">#N/A</definedName>
    <definedName name="PPPP" localSheetId="12" hidden="1">{"'Sheet1'!$L$16"}</definedName>
    <definedName name="PPPP" localSheetId="11" hidden="1">{"'Sheet1'!$L$16"}</definedName>
    <definedName name="PPPP" localSheetId="13" hidden="1">{"'Sheet1'!$L$16"}</definedName>
    <definedName name="PPPP" localSheetId="16" hidden="1">{"'Sheet1'!$L$16"}</definedName>
    <definedName name="PPPP" localSheetId="21" hidden="1">{"'Sheet1'!$L$16"}</definedName>
    <definedName name="PPPP" localSheetId="18" hidden="1">{"'Sheet1'!$L$16"}</definedName>
    <definedName name="PPPP" localSheetId="19" hidden="1">{"'Sheet1'!$L$16"}</definedName>
    <definedName name="PPPP" localSheetId="20" hidden="1">{"'Sheet1'!$L$16"}</definedName>
    <definedName name="PPPP" localSheetId="22" hidden="1">{"'Sheet1'!$L$16"}</definedName>
    <definedName name="PPPP" localSheetId="24" hidden="1">{"'Sheet1'!$L$16"}</definedName>
    <definedName name="PPPP" localSheetId="28" hidden="1">{"'Sheet1'!$L$16"}</definedName>
    <definedName name="PPPP" localSheetId="14" hidden="1">{"'Sheet1'!$L$16"}</definedName>
    <definedName name="PPPP" hidden="1">{"'Sheet1'!$L$16"}</definedName>
    <definedName name="ｐｐｐｐ" localSheetId="12" hidden="1">{"'Sheet1'!$L$16"}</definedName>
    <definedName name="ｐｐｐｐ" localSheetId="11" hidden="1">{"'Sheet1'!$L$16"}</definedName>
    <definedName name="ｐｐｐｐ" localSheetId="13" hidden="1">{"'Sheet1'!$L$16"}</definedName>
    <definedName name="ｐｐｐｐ" localSheetId="16" hidden="1">{"'Sheet1'!$L$16"}</definedName>
    <definedName name="ｐｐｐｐ" localSheetId="21" hidden="1">{"'Sheet1'!$L$16"}</definedName>
    <definedName name="ｐｐｐｐ" localSheetId="18" hidden="1">{"'Sheet1'!$L$16"}</definedName>
    <definedName name="ｐｐｐｐ" localSheetId="19" hidden="1">{"'Sheet1'!$L$16"}</definedName>
    <definedName name="ｐｐｐｐ" localSheetId="20" hidden="1">{"'Sheet1'!$L$16"}</definedName>
    <definedName name="ｐｐｐｐ" localSheetId="22" hidden="1">{"'Sheet1'!$L$16"}</definedName>
    <definedName name="ｐｐｐｐ" localSheetId="24" hidden="1">{"'Sheet1'!$L$16"}</definedName>
    <definedName name="ｐｐｐｐ" localSheetId="28" hidden="1">{"'Sheet1'!$L$16"}</definedName>
    <definedName name="ｐｐｐｐ" localSheetId="14" hidden="1">{"'Sheet1'!$L$16"}</definedName>
    <definedName name="ｐｐｐｐ" hidden="1">{"'Sheet1'!$L$16"}</definedName>
    <definedName name="ppppp" localSheetId="12" hidden="1">{#N/A,#N/A,FALSE,"지침";#N/A,#N/A,FALSE,"환경분석";#N/A,#N/A,FALSE,"Sheet16"}</definedName>
    <definedName name="ppppp" localSheetId="11" hidden="1">{#N/A,#N/A,FALSE,"지침";#N/A,#N/A,FALSE,"환경분석";#N/A,#N/A,FALSE,"Sheet16"}</definedName>
    <definedName name="ppppp" localSheetId="13" hidden="1">{#N/A,#N/A,FALSE,"지침";#N/A,#N/A,FALSE,"환경분석";#N/A,#N/A,FALSE,"Sheet16"}</definedName>
    <definedName name="ppppp" localSheetId="16" hidden="1">{#N/A,#N/A,FALSE,"지침";#N/A,#N/A,FALSE,"환경분석";#N/A,#N/A,FALSE,"Sheet16"}</definedName>
    <definedName name="ppppp" localSheetId="21" hidden="1">{#N/A,#N/A,FALSE,"지침";#N/A,#N/A,FALSE,"환경분석";#N/A,#N/A,FALSE,"Sheet16"}</definedName>
    <definedName name="ppppp" localSheetId="18" hidden="1">{#N/A,#N/A,FALSE,"지침";#N/A,#N/A,FALSE,"환경분석";#N/A,#N/A,FALSE,"Sheet16"}</definedName>
    <definedName name="ppppp" localSheetId="19" hidden="1">{#N/A,#N/A,FALSE,"지침";#N/A,#N/A,FALSE,"환경분석";#N/A,#N/A,FALSE,"Sheet16"}</definedName>
    <definedName name="ppppp" localSheetId="20" hidden="1">{#N/A,#N/A,FALSE,"지침";#N/A,#N/A,FALSE,"환경분석";#N/A,#N/A,FALSE,"Sheet16"}</definedName>
    <definedName name="ppppp" localSheetId="22" hidden="1">{#N/A,#N/A,FALSE,"지침";#N/A,#N/A,FALSE,"환경분석";#N/A,#N/A,FALSE,"Sheet16"}</definedName>
    <definedName name="ppppp" localSheetId="24" hidden="1">{#N/A,#N/A,FALSE,"지침";#N/A,#N/A,FALSE,"환경분석";#N/A,#N/A,FALSE,"Sheet16"}</definedName>
    <definedName name="ppppp" localSheetId="28" hidden="1">{#N/A,#N/A,FALSE,"지침";#N/A,#N/A,FALSE,"환경분석";#N/A,#N/A,FALSE,"Sheet16"}</definedName>
    <definedName name="ppppp" localSheetId="14" hidden="1">{#N/A,#N/A,FALSE,"지침";#N/A,#N/A,FALSE,"환경분석";#N/A,#N/A,FALSE,"Sheet16"}</definedName>
    <definedName name="ppppp" hidden="1">{#N/A,#N/A,FALSE,"지침";#N/A,#N/A,FALSE,"환경분석";#N/A,#N/A,FALSE,"Sheet16"}</definedName>
    <definedName name="ppyy" hidden="1">#REF!</definedName>
    <definedName name="PQ점수">"Dialog Frame 1"</definedName>
    <definedName name="PR" localSheetId="12" hidden="1">{#N/A,#N/A,FALSE,"CCTV"}</definedName>
    <definedName name="PR" localSheetId="11" hidden="1">{#N/A,#N/A,FALSE,"CCTV"}</definedName>
    <definedName name="PR" localSheetId="13" hidden="1">{#N/A,#N/A,FALSE,"CCTV"}</definedName>
    <definedName name="PR" localSheetId="16" hidden="1">{#N/A,#N/A,FALSE,"CCTV"}</definedName>
    <definedName name="PR" localSheetId="21" hidden="1">{#N/A,#N/A,FALSE,"CCTV"}</definedName>
    <definedName name="PR" localSheetId="18" hidden="1">{#N/A,#N/A,FALSE,"CCTV"}</definedName>
    <definedName name="PR" localSheetId="19" hidden="1">{#N/A,#N/A,FALSE,"CCTV"}</definedName>
    <definedName name="PR" localSheetId="20" hidden="1">{#N/A,#N/A,FALSE,"CCTV"}</definedName>
    <definedName name="PR" localSheetId="22" hidden="1">{#N/A,#N/A,FALSE,"CCTV"}</definedName>
    <definedName name="PR" localSheetId="24" hidden="1">{#N/A,#N/A,FALSE,"CCTV"}</definedName>
    <definedName name="PR" localSheetId="28" hidden="1">{#N/A,#N/A,FALSE,"CCTV"}</definedName>
    <definedName name="PR" localSheetId="14" hidden="1">{#N/A,#N/A,FALSE,"CCTV"}</definedName>
    <definedName name="PR" hidden="1">{#N/A,#N/A,FALSE,"CCTV"}</definedName>
    <definedName name="PRAYER" localSheetId="12" hidden="1">{#N/A,#N/A,FALSE,"CCTV"}</definedName>
    <definedName name="PRAYER" localSheetId="11" hidden="1">{#N/A,#N/A,FALSE,"CCTV"}</definedName>
    <definedName name="PRAYER" localSheetId="13" hidden="1">{#N/A,#N/A,FALSE,"CCTV"}</definedName>
    <definedName name="PRAYER" localSheetId="16" hidden="1">{#N/A,#N/A,FALSE,"CCTV"}</definedName>
    <definedName name="PRAYER" localSheetId="21" hidden="1">{#N/A,#N/A,FALSE,"CCTV"}</definedName>
    <definedName name="PRAYER" localSheetId="18" hidden="1">{#N/A,#N/A,FALSE,"CCTV"}</definedName>
    <definedName name="PRAYER" localSheetId="19" hidden="1">{#N/A,#N/A,FALSE,"CCTV"}</definedName>
    <definedName name="PRAYER" localSheetId="20" hidden="1">{#N/A,#N/A,FALSE,"CCTV"}</definedName>
    <definedName name="PRAYER" localSheetId="22" hidden="1">{#N/A,#N/A,FALSE,"CCTV"}</definedName>
    <definedName name="PRAYER" localSheetId="24" hidden="1">{#N/A,#N/A,FALSE,"CCTV"}</definedName>
    <definedName name="PRAYER" localSheetId="28" hidden="1">{#N/A,#N/A,FALSE,"CCTV"}</definedName>
    <definedName name="PRAYER" localSheetId="14" hidden="1">{#N/A,#N/A,FALSE,"CCTV"}</definedName>
    <definedName name="PRAYER" hidden="1">{#N/A,#N/A,FALSE,"CCTV"}</definedName>
    <definedName name="Precast">#REF!</definedName>
    <definedName name="preparation" localSheetId="12" hidden="1">{"'Sheet1'!$L$16"}</definedName>
    <definedName name="preparation" localSheetId="11" hidden="1">{"'Sheet1'!$L$16"}</definedName>
    <definedName name="preparation" localSheetId="13" hidden="1">{"'Sheet1'!$L$16"}</definedName>
    <definedName name="preparation" localSheetId="16" hidden="1">{"'Sheet1'!$L$16"}</definedName>
    <definedName name="preparation" localSheetId="21" hidden="1">{"'Sheet1'!$L$16"}</definedName>
    <definedName name="preparation" localSheetId="18" hidden="1">{"'Sheet1'!$L$16"}</definedName>
    <definedName name="preparation" localSheetId="19" hidden="1">{"'Sheet1'!$L$16"}</definedName>
    <definedName name="preparation" localSheetId="20" hidden="1">{"'Sheet1'!$L$16"}</definedName>
    <definedName name="preparation" localSheetId="22" hidden="1">{"'Sheet1'!$L$16"}</definedName>
    <definedName name="preparation" localSheetId="24" hidden="1">{"'Sheet1'!$L$16"}</definedName>
    <definedName name="preparation" localSheetId="28" hidden="1">{"'Sheet1'!$L$16"}</definedName>
    <definedName name="preparation" localSheetId="14" hidden="1">{"'Sheet1'!$L$16"}</definedName>
    <definedName name="preparation" hidden="1">{"'Sheet1'!$L$16"}</definedName>
    <definedName name="Pres" localSheetId="12" hidden="1">{#N/A,#N/A,TRUE,"Cover sheet";#N/A,#N/A,TRUE,"Summary";#N/A,#N/A,TRUE,"Key Assumptions";#N/A,#N/A,TRUE,"Profit &amp; Loss";#N/A,#N/A,TRUE,"Balance Sheet";#N/A,#N/A,TRUE,"Cashflow";#N/A,#N/A,TRUE,"IRR";#N/A,#N/A,TRUE,"Ratios";#N/A,#N/A,TRUE,"Debt analysis"}</definedName>
    <definedName name="Pres" localSheetId="11" hidden="1">{#N/A,#N/A,TRUE,"Cover sheet";#N/A,#N/A,TRUE,"Summary";#N/A,#N/A,TRUE,"Key Assumptions";#N/A,#N/A,TRUE,"Profit &amp; Loss";#N/A,#N/A,TRUE,"Balance Sheet";#N/A,#N/A,TRUE,"Cashflow";#N/A,#N/A,TRUE,"IRR";#N/A,#N/A,TRUE,"Ratios";#N/A,#N/A,TRUE,"Debt analysis"}</definedName>
    <definedName name="Pres" localSheetId="13" hidden="1">{#N/A,#N/A,TRUE,"Cover sheet";#N/A,#N/A,TRUE,"Summary";#N/A,#N/A,TRUE,"Key Assumptions";#N/A,#N/A,TRUE,"Profit &amp; Loss";#N/A,#N/A,TRUE,"Balance Sheet";#N/A,#N/A,TRUE,"Cashflow";#N/A,#N/A,TRUE,"IRR";#N/A,#N/A,TRUE,"Ratios";#N/A,#N/A,TRUE,"Debt analysis"}</definedName>
    <definedName name="Pres" localSheetId="16" hidden="1">{#N/A,#N/A,TRUE,"Cover sheet";#N/A,#N/A,TRUE,"Summary";#N/A,#N/A,TRUE,"Key Assumptions";#N/A,#N/A,TRUE,"Profit &amp; Loss";#N/A,#N/A,TRUE,"Balance Sheet";#N/A,#N/A,TRUE,"Cashflow";#N/A,#N/A,TRUE,"IRR";#N/A,#N/A,TRUE,"Ratios";#N/A,#N/A,TRUE,"Debt analysis"}</definedName>
    <definedName name="Pres" localSheetId="21" hidden="1">{#N/A,#N/A,TRUE,"Cover sheet";#N/A,#N/A,TRUE,"Summary";#N/A,#N/A,TRUE,"Key Assumptions";#N/A,#N/A,TRUE,"Profit &amp; Loss";#N/A,#N/A,TRUE,"Balance Sheet";#N/A,#N/A,TRUE,"Cashflow";#N/A,#N/A,TRUE,"IRR";#N/A,#N/A,TRUE,"Ratios";#N/A,#N/A,TRUE,"Debt analysis"}</definedName>
    <definedName name="Pres" localSheetId="18" hidden="1">{#N/A,#N/A,TRUE,"Cover sheet";#N/A,#N/A,TRUE,"Summary";#N/A,#N/A,TRUE,"Key Assumptions";#N/A,#N/A,TRUE,"Profit &amp; Loss";#N/A,#N/A,TRUE,"Balance Sheet";#N/A,#N/A,TRUE,"Cashflow";#N/A,#N/A,TRUE,"IRR";#N/A,#N/A,TRUE,"Ratios";#N/A,#N/A,TRUE,"Debt analysis"}</definedName>
    <definedName name="Pres" localSheetId="19" hidden="1">{#N/A,#N/A,TRUE,"Cover sheet";#N/A,#N/A,TRUE,"Summary";#N/A,#N/A,TRUE,"Key Assumptions";#N/A,#N/A,TRUE,"Profit &amp; Loss";#N/A,#N/A,TRUE,"Balance Sheet";#N/A,#N/A,TRUE,"Cashflow";#N/A,#N/A,TRUE,"IRR";#N/A,#N/A,TRUE,"Ratios";#N/A,#N/A,TRUE,"Debt analysis"}</definedName>
    <definedName name="Pres" localSheetId="20" hidden="1">{#N/A,#N/A,TRUE,"Cover sheet";#N/A,#N/A,TRUE,"Summary";#N/A,#N/A,TRUE,"Key Assumptions";#N/A,#N/A,TRUE,"Profit &amp; Loss";#N/A,#N/A,TRUE,"Balance Sheet";#N/A,#N/A,TRUE,"Cashflow";#N/A,#N/A,TRUE,"IRR";#N/A,#N/A,TRUE,"Ratios";#N/A,#N/A,TRUE,"Debt analysis"}</definedName>
    <definedName name="Pres" localSheetId="22" hidden="1">{#N/A,#N/A,TRUE,"Cover sheet";#N/A,#N/A,TRUE,"Summary";#N/A,#N/A,TRUE,"Key Assumptions";#N/A,#N/A,TRUE,"Profit &amp; Loss";#N/A,#N/A,TRUE,"Balance Sheet";#N/A,#N/A,TRUE,"Cashflow";#N/A,#N/A,TRUE,"IRR";#N/A,#N/A,TRUE,"Ratios";#N/A,#N/A,TRUE,"Debt analysis"}</definedName>
    <definedName name="Pres" localSheetId="24" hidden="1">{#N/A,#N/A,TRUE,"Cover sheet";#N/A,#N/A,TRUE,"Summary";#N/A,#N/A,TRUE,"Key Assumptions";#N/A,#N/A,TRUE,"Profit &amp; Loss";#N/A,#N/A,TRUE,"Balance Sheet";#N/A,#N/A,TRUE,"Cashflow";#N/A,#N/A,TRUE,"IRR";#N/A,#N/A,TRUE,"Ratios";#N/A,#N/A,TRUE,"Debt analysis"}</definedName>
    <definedName name="Pres" localSheetId="28" hidden="1">{#N/A,#N/A,TRUE,"Cover sheet";#N/A,#N/A,TRUE,"Summary";#N/A,#N/A,TRUE,"Key Assumptions";#N/A,#N/A,TRUE,"Profit &amp; Loss";#N/A,#N/A,TRUE,"Balance Sheet";#N/A,#N/A,TRUE,"Cashflow";#N/A,#N/A,TRUE,"IRR";#N/A,#N/A,TRUE,"Ratios";#N/A,#N/A,TRUE,"Debt analysis"}</definedName>
    <definedName name="Pres" localSheetId="14"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SA" localSheetId="12" hidden="1">{#N/A,#N/A,TRUE,"Cover sheet";#N/A,#N/A,TRUE,"Summary";#N/A,#N/A,TRUE,"Key Assumptions";#N/A,#N/A,TRUE,"Profit &amp; Loss";#N/A,#N/A,TRUE,"Balance Sheet";#N/A,#N/A,TRUE,"Cashflow";#N/A,#N/A,TRUE,"IRR";#N/A,#N/A,TRUE,"Ratios";#N/A,#N/A,TRUE,"Debt analysis"}</definedName>
    <definedName name="PRESA" localSheetId="11" hidden="1">{#N/A,#N/A,TRUE,"Cover sheet";#N/A,#N/A,TRUE,"Summary";#N/A,#N/A,TRUE,"Key Assumptions";#N/A,#N/A,TRUE,"Profit &amp; Loss";#N/A,#N/A,TRUE,"Balance Sheet";#N/A,#N/A,TRUE,"Cashflow";#N/A,#N/A,TRUE,"IRR";#N/A,#N/A,TRUE,"Ratios";#N/A,#N/A,TRUE,"Debt analysis"}</definedName>
    <definedName name="PRESA" localSheetId="13" hidden="1">{#N/A,#N/A,TRUE,"Cover sheet";#N/A,#N/A,TRUE,"Summary";#N/A,#N/A,TRUE,"Key Assumptions";#N/A,#N/A,TRUE,"Profit &amp; Loss";#N/A,#N/A,TRUE,"Balance Sheet";#N/A,#N/A,TRUE,"Cashflow";#N/A,#N/A,TRUE,"IRR";#N/A,#N/A,TRUE,"Ratios";#N/A,#N/A,TRUE,"Debt analysis"}</definedName>
    <definedName name="PRESA" localSheetId="16" hidden="1">{#N/A,#N/A,TRUE,"Cover sheet";#N/A,#N/A,TRUE,"Summary";#N/A,#N/A,TRUE,"Key Assumptions";#N/A,#N/A,TRUE,"Profit &amp; Loss";#N/A,#N/A,TRUE,"Balance Sheet";#N/A,#N/A,TRUE,"Cashflow";#N/A,#N/A,TRUE,"IRR";#N/A,#N/A,TRUE,"Ratios";#N/A,#N/A,TRUE,"Debt analysis"}</definedName>
    <definedName name="PRESA" localSheetId="21" hidden="1">{#N/A,#N/A,TRUE,"Cover sheet";#N/A,#N/A,TRUE,"Summary";#N/A,#N/A,TRUE,"Key Assumptions";#N/A,#N/A,TRUE,"Profit &amp; Loss";#N/A,#N/A,TRUE,"Balance Sheet";#N/A,#N/A,TRUE,"Cashflow";#N/A,#N/A,TRUE,"IRR";#N/A,#N/A,TRUE,"Ratios";#N/A,#N/A,TRUE,"Debt analysis"}</definedName>
    <definedName name="PRESA" localSheetId="18" hidden="1">{#N/A,#N/A,TRUE,"Cover sheet";#N/A,#N/A,TRUE,"Summary";#N/A,#N/A,TRUE,"Key Assumptions";#N/A,#N/A,TRUE,"Profit &amp; Loss";#N/A,#N/A,TRUE,"Balance Sheet";#N/A,#N/A,TRUE,"Cashflow";#N/A,#N/A,TRUE,"IRR";#N/A,#N/A,TRUE,"Ratios";#N/A,#N/A,TRUE,"Debt analysis"}</definedName>
    <definedName name="PRESA" localSheetId="19" hidden="1">{#N/A,#N/A,TRUE,"Cover sheet";#N/A,#N/A,TRUE,"Summary";#N/A,#N/A,TRUE,"Key Assumptions";#N/A,#N/A,TRUE,"Profit &amp; Loss";#N/A,#N/A,TRUE,"Balance Sheet";#N/A,#N/A,TRUE,"Cashflow";#N/A,#N/A,TRUE,"IRR";#N/A,#N/A,TRUE,"Ratios";#N/A,#N/A,TRUE,"Debt analysis"}</definedName>
    <definedName name="PRESA" localSheetId="20" hidden="1">{#N/A,#N/A,TRUE,"Cover sheet";#N/A,#N/A,TRUE,"Summary";#N/A,#N/A,TRUE,"Key Assumptions";#N/A,#N/A,TRUE,"Profit &amp; Loss";#N/A,#N/A,TRUE,"Balance Sheet";#N/A,#N/A,TRUE,"Cashflow";#N/A,#N/A,TRUE,"IRR";#N/A,#N/A,TRUE,"Ratios";#N/A,#N/A,TRUE,"Debt analysis"}</definedName>
    <definedName name="PRESA" localSheetId="22" hidden="1">{#N/A,#N/A,TRUE,"Cover sheet";#N/A,#N/A,TRUE,"Summary";#N/A,#N/A,TRUE,"Key Assumptions";#N/A,#N/A,TRUE,"Profit &amp; Loss";#N/A,#N/A,TRUE,"Balance Sheet";#N/A,#N/A,TRUE,"Cashflow";#N/A,#N/A,TRUE,"IRR";#N/A,#N/A,TRUE,"Ratios";#N/A,#N/A,TRUE,"Debt analysis"}</definedName>
    <definedName name="PRESA" localSheetId="24" hidden="1">{#N/A,#N/A,TRUE,"Cover sheet";#N/A,#N/A,TRUE,"Summary";#N/A,#N/A,TRUE,"Key Assumptions";#N/A,#N/A,TRUE,"Profit &amp; Loss";#N/A,#N/A,TRUE,"Balance Sheet";#N/A,#N/A,TRUE,"Cashflow";#N/A,#N/A,TRUE,"IRR";#N/A,#N/A,TRUE,"Ratios";#N/A,#N/A,TRUE,"Debt analysis"}</definedName>
    <definedName name="PRESA" localSheetId="28" hidden="1">{#N/A,#N/A,TRUE,"Cover sheet";#N/A,#N/A,TRUE,"Summary";#N/A,#N/A,TRUE,"Key Assumptions";#N/A,#N/A,TRUE,"Profit &amp; Loss";#N/A,#N/A,TRUE,"Balance Sheet";#N/A,#N/A,TRUE,"Cashflow";#N/A,#N/A,TRUE,"IRR";#N/A,#N/A,TRUE,"Ratios";#N/A,#N/A,TRUE,"Debt analysis"}</definedName>
    <definedName name="PRESA" localSheetId="14" hidden="1">{#N/A,#N/A,TRUE,"Cover sheet";#N/A,#N/A,TRUE,"Summary";#N/A,#N/A,TRUE,"Key Assumptions";#N/A,#N/A,TRUE,"Profit &amp; Loss";#N/A,#N/A,TRUE,"Balance Sheet";#N/A,#N/A,TRUE,"Cashflow";#N/A,#N/A,TRUE,"IRR";#N/A,#N/A,TRUE,"Ratios";#N/A,#N/A,TRUE,"Debt analysis"}</definedName>
    <definedName name="PRESA" hidden="1">{#N/A,#N/A,TRUE,"Cover sheet";#N/A,#N/A,TRUE,"Summary";#N/A,#N/A,TRUE,"Key Assumptions";#N/A,#N/A,TRUE,"Profit &amp; Loss";#N/A,#N/A,TRUE,"Balance Sheet";#N/A,#N/A,TRUE,"Cashflow";#N/A,#N/A,TRUE,"IRR";#N/A,#N/A,TRUE,"Ratios";#N/A,#N/A,TRUE,"Debt analysis"}</definedName>
    <definedName name="Present" localSheetId="12" hidden="1">{#N/A,#N/A,TRUE,"Cover sheet";#N/A,#N/A,TRUE,"Summary";#N/A,#N/A,TRUE,"Key Assumptions";#N/A,#N/A,TRUE,"Profit &amp; Loss";#N/A,#N/A,TRUE,"Balance Sheet";#N/A,#N/A,TRUE,"Cashflow";#N/A,#N/A,TRUE,"IRR";#N/A,#N/A,TRUE,"Ratios";#N/A,#N/A,TRUE,"Debt analysis"}</definedName>
    <definedName name="Present" localSheetId="11" hidden="1">{#N/A,#N/A,TRUE,"Cover sheet";#N/A,#N/A,TRUE,"Summary";#N/A,#N/A,TRUE,"Key Assumptions";#N/A,#N/A,TRUE,"Profit &amp; Loss";#N/A,#N/A,TRUE,"Balance Sheet";#N/A,#N/A,TRUE,"Cashflow";#N/A,#N/A,TRUE,"IRR";#N/A,#N/A,TRUE,"Ratios";#N/A,#N/A,TRUE,"Debt analysis"}</definedName>
    <definedName name="Present" localSheetId="13" hidden="1">{#N/A,#N/A,TRUE,"Cover sheet";#N/A,#N/A,TRUE,"Summary";#N/A,#N/A,TRUE,"Key Assumptions";#N/A,#N/A,TRUE,"Profit &amp; Loss";#N/A,#N/A,TRUE,"Balance Sheet";#N/A,#N/A,TRUE,"Cashflow";#N/A,#N/A,TRUE,"IRR";#N/A,#N/A,TRUE,"Ratios";#N/A,#N/A,TRUE,"Debt analysis"}</definedName>
    <definedName name="Present" localSheetId="16" hidden="1">{#N/A,#N/A,TRUE,"Cover sheet";#N/A,#N/A,TRUE,"Summary";#N/A,#N/A,TRUE,"Key Assumptions";#N/A,#N/A,TRUE,"Profit &amp; Loss";#N/A,#N/A,TRUE,"Balance Sheet";#N/A,#N/A,TRUE,"Cashflow";#N/A,#N/A,TRUE,"IRR";#N/A,#N/A,TRUE,"Ratios";#N/A,#N/A,TRUE,"Debt analysis"}</definedName>
    <definedName name="Present" localSheetId="21" hidden="1">{#N/A,#N/A,TRUE,"Cover sheet";#N/A,#N/A,TRUE,"Summary";#N/A,#N/A,TRUE,"Key Assumptions";#N/A,#N/A,TRUE,"Profit &amp; Loss";#N/A,#N/A,TRUE,"Balance Sheet";#N/A,#N/A,TRUE,"Cashflow";#N/A,#N/A,TRUE,"IRR";#N/A,#N/A,TRUE,"Ratios";#N/A,#N/A,TRUE,"Debt analysis"}</definedName>
    <definedName name="Present" localSheetId="18" hidden="1">{#N/A,#N/A,TRUE,"Cover sheet";#N/A,#N/A,TRUE,"Summary";#N/A,#N/A,TRUE,"Key Assumptions";#N/A,#N/A,TRUE,"Profit &amp; Loss";#N/A,#N/A,TRUE,"Balance Sheet";#N/A,#N/A,TRUE,"Cashflow";#N/A,#N/A,TRUE,"IRR";#N/A,#N/A,TRUE,"Ratios";#N/A,#N/A,TRUE,"Debt analysis"}</definedName>
    <definedName name="Present" localSheetId="19" hidden="1">{#N/A,#N/A,TRUE,"Cover sheet";#N/A,#N/A,TRUE,"Summary";#N/A,#N/A,TRUE,"Key Assumptions";#N/A,#N/A,TRUE,"Profit &amp; Loss";#N/A,#N/A,TRUE,"Balance Sheet";#N/A,#N/A,TRUE,"Cashflow";#N/A,#N/A,TRUE,"IRR";#N/A,#N/A,TRUE,"Ratios";#N/A,#N/A,TRUE,"Debt analysis"}</definedName>
    <definedName name="Present" localSheetId="20" hidden="1">{#N/A,#N/A,TRUE,"Cover sheet";#N/A,#N/A,TRUE,"Summary";#N/A,#N/A,TRUE,"Key Assumptions";#N/A,#N/A,TRUE,"Profit &amp; Loss";#N/A,#N/A,TRUE,"Balance Sheet";#N/A,#N/A,TRUE,"Cashflow";#N/A,#N/A,TRUE,"IRR";#N/A,#N/A,TRUE,"Ratios";#N/A,#N/A,TRUE,"Debt analysis"}</definedName>
    <definedName name="Present" localSheetId="22" hidden="1">{#N/A,#N/A,TRUE,"Cover sheet";#N/A,#N/A,TRUE,"Summary";#N/A,#N/A,TRUE,"Key Assumptions";#N/A,#N/A,TRUE,"Profit &amp; Loss";#N/A,#N/A,TRUE,"Balance Sheet";#N/A,#N/A,TRUE,"Cashflow";#N/A,#N/A,TRUE,"IRR";#N/A,#N/A,TRUE,"Ratios";#N/A,#N/A,TRUE,"Debt analysis"}</definedName>
    <definedName name="Present" localSheetId="24" hidden="1">{#N/A,#N/A,TRUE,"Cover sheet";#N/A,#N/A,TRUE,"Summary";#N/A,#N/A,TRUE,"Key Assumptions";#N/A,#N/A,TRUE,"Profit &amp; Loss";#N/A,#N/A,TRUE,"Balance Sheet";#N/A,#N/A,TRUE,"Cashflow";#N/A,#N/A,TRUE,"IRR";#N/A,#N/A,TRUE,"Ratios";#N/A,#N/A,TRUE,"Debt analysis"}</definedName>
    <definedName name="Present" localSheetId="28" hidden="1">{#N/A,#N/A,TRUE,"Cover sheet";#N/A,#N/A,TRUE,"Summary";#N/A,#N/A,TRUE,"Key Assumptions";#N/A,#N/A,TRUE,"Profit &amp; Loss";#N/A,#N/A,TRUE,"Balance Sheet";#N/A,#N/A,TRUE,"Cashflow";#N/A,#N/A,TRUE,"IRR";#N/A,#N/A,TRUE,"Ratios";#N/A,#N/A,TRUE,"Debt analysis"}</definedName>
    <definedName name="Present" localSheetId="14" hidden="1">{#N/A,#N/A,TRUE,"Cover sheet";#N/A,#N/A,TRUE,"Summary";#N/A,#N/A,TRUE,"Key Assumptions";#N/A,#N/A,TRUE,"Profit &amp; Loss";#N/A,#N/A,TRUE,"Balance Sheet";#N/A,#N/A,TRUE,"Cashflow";#N/A,#N/A,TRUE,"IRR";#N/A,#N/A,TRUE,"Ratios";#N/A,#N/A,TRUE,"Debt analysis"}</definedName>
    <definedName name="Present" hidden="1">{#N/A,#N/A,TRUE,"Cover sheet";#N/A,#N/A,TRUE,"Summary";#N/A,#N/A,TRUE,"Key Assumptions";#N/A,#N/A,TRUE,"Profit &amp; Loss";#N/A,#N/A,TRUE,"Balance Sheet";#N/A,#N/A,TRUE,"Cashflow";#N/A,#N/A,TRUE,"IRR";#N/A,#N/A,TRUE,"Ratios";#N/A,#N/A,TRUE,"Debt analysis"}</definedName>
    <definedName name="pri" localSheetId="12" hidden="1">{#N/A,#N/A,TRUE,"Str.";#N/A,#N/A,TRUE,"Steel &amp; Roof";#N/A,#N/A,TRUE,"Arc.";#N/A,#N/A,TRUE,"Preliminary";#N/A,#N/A,TRUE,"Sum_Prelim"}</definedName>
    <definedName name="pri" localSheetId="11" hidden="1">{#N/A,#N/A,TRUE,"Str.";#N/A,#N/A,TRUE,"Steel &amp; Roof";#N/A,#N/A,TRUE,"Arc.";#N/A,#N/A,TRUE,"Preliminary";#N/A,#N/A,TRUE,"Sum_Prelim"}</definedName>
    <definedName name="pri" localSheetId="13" hidden="1">{#N/A,#N/A,TRUE,"Str.";#N/A,#N/A,TRUE,"Steel &amp; Roof";#N/A,#N/A,TRUE,"Arc.";#N/A,#N/A,TRUE,"Preliminary";#N/A,#N/A,TRUE,"Sum_Prelim"}</definedName>
    <definedName name="pri" localSheetId="16" hidden="1">{#N/A,#N/A,TRUE,"Str.";#N/A,#N/A,TRUE,"Steel &amp; Roof";#N/A,#N/A,TRUE,"Arc.";#N/A,#N/A,TRUE,"Preliminary";#N/A,#N/A,TRUE,"Sum_Prelim"}</definedName>
    <definedName name="pri" localSheetId="21" hidden="1">{#N/A,#N/A,TRUE,"Str.";#N/A,#N/A,TRUE,"Steel &amp; Roof";#N/A,#N/A,TRUE,"Arc.";#N/A,#N/A,TRUE,"Preliminary";#N/A,#N/A,TRUE,"Sum_Prelim"}</definedName>
    <definedName name="pri" localSheetId="18" hidden="1">{#N/A,#N/A,TRUE,"Str.";#N/A,#N/A,TRUE,"Steel &amp; Roof";#N/A,#N/A,TRUE,"Arc.";#N/A,#N/A,TRUE,"Preliminary";#N/A,#N/A,TRUE,"Sum_Prelim"}</definedName>
    <definedName name="pri" localSheetId="19" hidden="1">{#N/A,#N/A,TRUE,"Str.";#N/A,#N/A,TRUE,"Steel &amp; Roof";#N/A,#N/A,TRUE,"Arc.";#N/A,#N/A,TRUE,"Preliminary";#N/A,#N/A,TRUE,"Sum_Prelim"}</definedName>
    <definedName name="pri" localSheetId="20" hidden="1">{#N/A,#N/A,TRUE,"Str.";#N/A,#N/A,TRUE,"Steel &amp; Roof";#N/A,#N/A,TRUE,"Arc.";#N/A,#N/A,TRUE,"Preliminary";#N/A,#N/A,TRUE,"Sum_Prelim"}</definedName>
    <definedName name="pri" localSheetId="22" hidden="1">{#N/A,#N/A,TRUE,"Str.";#N/A,#N/A,TRUE,"Steel &amp; Roof";#N/A,#N/A,TRUE,"Arc.";#N/A,#N/A,TRUE,"Preliminary";#N/A,#N/A,TRUE,"Sum_Prelim"}</definedName>
    <definedName name="pri" localSheetId="24" hidden="1">{#N/A,#N/A,TRUE,"Str.";#N/A,#N/A,TRUE,"Steel &amp; Roof";#N/A,#N/A,TRUE,"Arc.";#N/A,#N/A,TRUE,"Preliminary";#N/A,#N/A,TRUE,"Sum_Prelim"}</definedName>
    <definedName name="pri" localSheetId="28" hidden="1">{#N/A,#N/A,TRUE,"Str.";#N/A,#N/A,TRUE,"Steel &amp; Roof";#N/A,#N/A,TRUE,"Arc.";#N/A,#N/A,TRUE,"Preliminary";#N/A,#N/A,TRUE,"Sum_Prelim"}</definedName>
    <definedName name="pri" localSheetId="14" hidden="1">{#N/A,#N/A,TRUE,"Str.";#N/A,#N/A,TRUE,"Steel &amp; Roof";#N/A,#N/A,TRUE,"Arc.";#N/A,#N/A,TRUE,"Preliminary";#N/A,#N/A,TRUE,"Sum_Prelim"}</definedName>
    <definedName name="pri" hidden="1">{#N/A,#N/A,TRUE,"Str.";#N/A,#N/A,TRUE,"Steel &amp; Roof";#N/A,#N/A,TRUE,"Arc.";#N/A,#N/A,TRUE,"Preliminary";#N/A,#N/A,TRUE,"Sum_Prelim"}</definedName>
    <definedName name="PRICE">#REF!</definedName>
    <definedName name="PRICE1">#REF!</definedName>
    <definedName name="print" localSheetId="1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1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13"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16"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2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1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19"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2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2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2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2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localSheetId="1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prin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_xlnm.Print_Area" localSheetId="8">' 02 Văn Phòng 01+02'!$A$1:$Q$443</definedName>
    <definedName name="_xlnm.Print_Area" localSheetId="12">' TRẠM BƠM'!$A$1:$L$108</definedName>
    <definedName name="_xlnm.Print_Area" localSheetId="7">'01 Nhà Xưởng 01+02'!$A$1:$Q$327</definedName>
    <definedName name="_xlnm.Print_Area" localSheetId="9">'02 Nhà Bảo Vệ_&amp; P. Y TẾ'!$A$1:$Q$172</definedName>
    <definedName name="_xlnm.Print_Area" localSheetId="10">'03 NHÀ BẢO VỆ 01 &amp;02'!$A$1:$Q$19</definedName>
    <definedName name="_xlnm.Print_Area" localSheetId="11">'04 NHÀ XE'!$A$1:$Q$94</definedName>
    <definedName name="_xlnm.Print_Area" localSheetId="13">'05 BỂ PCCC &amp; NHÀ BƠM'!$A$1:$L$100</definedName>
    <definedName name="_xlnm.Print_Area" localSheetId="15">'05 Nhà Ăn'!$A$1:$Q$220</definedName>
    <definedName name="_xlnm.Print_Area" localSheetId="16">'06 WC,Bảo Trì, Chứa Rác '!$A$1:$L$103</definedName>
    <definedName name="_xlnm.Print_Area" localSheetId="21">'07 BẢNG HIỆU+ CỔNG '!$A$1:$L$60</definedName>
    <definedName name="_xlnm.Print_Area" localSheetId="17">'07 Trạm Điện'!$A$1:$L$74</definedName>
    <definedName name="_xlnm.Print_Area" localSheetId="18">'08 BỂ PCCC-'!$A$1:$L$77</definedName>
    <definedName name="_xlnm.Print_Area" localSheetId="23">'08 GIAOTHONG'!$A$1:$Q$29</definedName>
    <definedName name="_xlnm.Print_Area" localSheetId="19">'09 BE_XLNT+NHA DIEU HANH'!$A$1:$L$80</definedName>
    <definedName name="_xlnm.Print_Area" localSheetId="26">'09 Hàng Rào '!$A$1:$L$65</definedName>
    <definedName name="_xlnm.Print_Area" localSheetId="5">'1. San lấp'!$A$1:$L$16</definedName>
    <definedName name="_xlnm.Print_Area" localSheetId="27">'10 THOÁT NƯỚC MƯA'!$A$1:$L$39</definedName>
    <definedName name="_xlnm.Print_Area" localSheetId="20">'10_TRAM GAS'!$A$1:$L$64</definedName>
    <definedName name="_xlnm.Print_Area" localSheetId="22">'11 BẢNG HIỆU+ CỔNG'!$A$1:$L$76</definedName>
    <definedName name="_xlnm.Print_Area" localSheetId="24">'13 COT_CO'!$A$1:$L$55</definedName>
    <definedName name="_xlnm.Print_Area" localSheetId="25">'14 Hàng Rào'!$A$1:$L$67</definedName>
    <definedName name="_xlnm.Print_Area" localSheetId="6">'Cọc BTCT D300'!$A$1:$Q$63</definedName>
    <definedName name="_xlnm.Print_Area" localSheetId="32">'CTN '!$A$1:$M$62</definedName>
    <definedName name="_xlnm.Print_Area" localSheetId="3">'Design and permit'!$A$1:$I$35</definedName>
    <definedName name="_xlnm.Print_Area" localSheetId="29">'Electric X1'!$A$1:$K$245</definedName>
    <definedName name="_xlnm.Print_Area" localSheetId="30">'Electric X2'!$A$1:$K$160</definedName>
    <definedName name="_xlnm.Print_Area" localSheetId="28">'Fire Fighting '!$A$1:$K$147</definedName>
    <definedName name="_xlnm.Print_Area" localSheetId="31">'HVAC '!$A$1:$K$71</definedName>
    <definedName name="_xlnm.Print_Area" localSheetId="14">'PHÒNG MÁY PHÁT ĐIỆN'!$A$1:$L$108</definedName>
    <definedName name="_xlnm.Print_Area" localSheetId="4">Prelim!$A$1:$H$42</definedName>
    <definedName name="_xlnm.Print_Area" localSheetId="2">'Summary '!$A$1:$H$45</definedName>
    <definedName name="_xlnm.Print_Area" localSheetId="1">'Total '!$A$1:$D$17</definedName>
    <definedName name="_xlnm.Print_Area">#REF!</definedName>
    <definedName name="Print_Area_MI" localSheetId="28">#REF!</definedName>
    <definedName name="Print_Area_MI">#REF!</definedName>
    <definedName name="Print_Area_Reset">#N/A</definedName>
    <definedName name="_xlnm.Print_Titles" localSheetId="8">' 02 Văn Phòng 01+02'!$6:$7</definedName>
    <definedName name="_xlnm.Print_Titles" localSheetId="12">' TRẠM BƠM'!$6:$7</definedName>
    <definedName name="_xlnm.Print_Titles" localSheetId="7">'01 Nhà Xưởng 01+02'!$6:$7</definedName>
    <definedName name="_xlnm.Print_Titles" localSheetId="9">'02 Nhà Bảo Vệ_&amp; P. Y TẾ'!$6:$7</definedName>
    <definedName name="_xlnm.Print_Titles" localSheetId="10">'03 NHÀ BẢO VỆ 01 &amp;02'!$6:$7</definedName>
    <definedName name="_xlnm.Print_Titles" localSheetId="11">'04 NHÀ XE'!$6:$7</definedName>
    <definedName name="_xlnm.Print_Titles" localSheetId="13">'05 BỂ PCCC &amp; NHÀ BƠM'!$6:$7</definedName>
    <definedName name="_xlnm.Print_Titles" localSheetId="15">'05 Nhà Ăn'!$6:$7</definedName>
    <definedName name="_xlnm.Print_Titles" localSheetId="17">'07 Trạm Điện'!$6:$7</definedName>
    <definedName name="_xlnm.Print_Titles" localSheetId="18">'08 BỂ PCCC-'!$6:$7</definedName>
    <definedName name="_xlnm.Print_Titles" localSheetId="23">'08 GIAOTHONG'!$6:$7</definedName>
    <definedName name="_xlnm.Print_Titles" localSheetId="19">'09 BE_XLNT+NHA DIEU HANH'!$6:$7</definedName>
    <definedName name="_xlnm.Print_Titles" localSheetId="26">'09 Hàng Rào '!$6:$7</definedName>
    <definedName name="_xlnm.Print_Titles" localSheetId="5">'1. San lấp'!$6:$7</definedName>
    <definedName name="_xlnm.Print_Titles" localSheetId="20">'10_TRAM GAS'!$6:$7</definedName>
    <definedName name="_xlnm.Print_Titles" localSheetId="24">'13 COT_CO'!$6:$7</definedName>
    <definedName name="_xlnm.Print_Titles" localSheetId="25">'14 Hàng Rào'!$6:$7</definedName>
    <definedName name="_xlnm.Print_Titles" localSheetId="6">'Cọc BTCT D300'!$6:$7</definedName>
    <definedName name="_xlnm.Print_Titles" localSheetId="28">'Fire Fighting '!#REF!</definedName>
    <definedName name="_xlnm.Print_Titles" localSheetId="14">'PHÒNG MÁY PHÁT ĐIỆN'!$6:$7</definedName>
    <definedName name="_xlnm.Print_Titles" localSheetId="2">'Summary '!$6:$6</definedName>
    <definedName name="_xlnm.Print_Titles">#REF!</definedName>
    <definedName name="Print_Titles_MI" localSheetId="28">#REF!</definedName>
    <definedName name="Print_Titles_MI">#REF!</definedName>
    <definedName name="PRINTA" localSheetId="28">#REF!</definedName>
    <definedName name="PRINTA">#REF!</definedName>
    <definedName name="PRINTB">#REF!</definedName>
    <definedName name="PRINTC">#REF!</definedName>
    <definedName name="Prj_1">#REF!</definedName>
    <definedName name="Prj_name">#REF!</definedName>
    <definedName name="Prj_Office">#REF!</definedName>
    <definedName name="prjName">#REF!</definedName>
    <definedName name="prjNo">#REF!</definedName>
    <definedName name="ProdForm" hidden="1">#REF!</definedName>
    <definedName name="Product" hidden="1">#REF!</definedName>
    <definedName name="PRODUCTION" localSheetId="12" hidden="1">{"'Sheet1'!$L$16"}</definedName>
    <definedName name="PRODUCTION" localSheetId="11" hidden="1">{"'Sheet1'!$L$16"}</definedName>
    <definedName name="PRODUCTION" localSheetId="13" hidden="1">{"'Sheet1'!$L$16"}</definedName>
    <definedName name="PRODUCTION" localSheetId="16" hidden="1">{"'Sheet1'!$L$16"}</definedName>
    <definedName name="PRODUCTION" localSheetId="21" hidden="1">{"'Sheet1'!$L$16"}</definedName>
    <definedName name="PRODUCTION" localSheetId="18" hidden="1">{"'Sheet1'!$L$16"}</definedName>
    <definedName name="PRODUCTION" localSheetId="19" hidden="1">{"'Sheet1'!$L$16"}</definedName>
    <definedName name="PRODUCTION" localSheetId="20" hidden="1">{"'Sheet1'!$L$16"}</definedName>
    <definedName name="PRODUCTION" localSheetId="22" hidden="1">{"'Sheet1'!$L$16"}</definedName>
    <definedName name="PRODUCTION" localSheetId="24" hidden="1">{"'Sheet1'!$L$16"}</definedName>
    <definedName name="PRODUCTION" localSheetId="28" hidden="1">{"'Sheet1'!$L$16"}</definedName>
    <definedName name="PRODUCTION" localSheetId="14" hidden="1">{"'Sheet1'!$L$16"}</definedName>
    <definedName name="PRODUCTION" hidden="1">{"'Sheet1'!$L$16"}</definedName>
    <definedName name="PROJ">#REF!</definedName>
    <definedName name="PROOF">#REF!</definedName>
    <definedName name="PROPOSAL">#REF!</definedName>
    <definedName name="Propylen">#REF!</definedName>
    <definedName name="proximityN">#REF!</definedName>
    <definedName name="proximityS">#REF!</definedName>
    <definedName name="pst" localSheetId="12" hidden="1">{"'Sheet1'!$L$16"}</definedName>
    <definedName name="pst" localSheetId="11" hidden="1">{"'Sheet1'!$L$16"}</definedName>
    <definedName name="pst" localSheetId="13" hidden="1">{"'Sheet1'!$L$16"}</definedName>
    <definedName name="pst" localSheetId="16" hidden="1">{"'Sheet1'!$L$16"}</definedName>
    <definedName name="pst" localSheetId="21" hidden="1">{"'Sheet1'!$L$16"}</definedName>
    <definedName name="pst" localSheetId="18" hidden="1">{"'Sheet1'!$L$16"}</definedName>
    <definedName name="pst" localSheetId="19" hidden="1">{"'Sheet1'!$L$16"}</definedName>
    <definedName name="pst" localSheetId="20" hidden="1">{"'Sheet1'!$L$16"}</definedName>
    <definedName name="pst" localSheetId="22" hidden="1">{"'Sheet1'!$L$16"}</definedName>
    <definedName name="pst" localSheetId="24" hidden="1">{"'Sheet1'!$L$16"}</definedName>
    <definedName name="pst" localSheetId="28" hidden="1">{"'Sheet1'!$L$16"}</definedName>
    <definedName name="pst" localSheetId="14" hidden="1">{"'Sheet1'!$L$16"}</definedName>
    <definedName name="pst" hidden="1">{"'Sheet1'!$L$16"}</definedName>
    <definedName name="PT">#N/A</definedName>
    <definedName name="PT_3">#N/A</definedName>
    <definedName name="PT_7">#N/A</definedName>
    <definedName name="pt100n">#REF!</definedName>
    <definedName name="ptdg" hidden="1">#REF!</definedName>
    <definedName name="PTDG_DCV">#REF!</definedName>
    <definedName name="ptdm1" localSheetId="12" hidden="1">{#N/A,#N/A,FALSE,"CCTV"}</definedName>
    <definedName name="ptdm1" localSheetId="11" hidden="1">{#N/A,#N/A,FALSE,"CCTV"}</definedName>
    <definedName name="ptdm1" localSheetId="13" hidden="1">{#N/A,#N/A,FALSE,"CCTV"}</definedName>
    <definedName name="ptdm1" localSheetId="16" hidden="1">{#N/A,#N/A,FALSE,"CCTV"}</definedName>
    <definedName name="ptdm1" localSheetId="21" hidden="1">{#N/A,#N/A,FALSE,"CCTV"}</definedName>
    <definedName name="ptdm1" localSheetId="18" hidden="1">{#N/A,#N/A,FALSE,"CCTV"}</definedName>
    <definedName name="ptdm1" localSheetId="19" hidden="1">{#N/A,#N/A,FALSE,"CCTV"}</definedName>
    <definedName name="ptdm1" localSheetId="20" hidden="1">{#N/A,#N/A,FALSE,"CCTV"}</definedName>
    <definedName name="ptdm1" localSheetId="22" hidden="1">{#N/A,#N/A,FALSE,"CCTV"}</definedName>
    <definedName name="ptdm1" localSheetId="24" hidden="1">{#N/A,#N/A,FALSE,"CCTV"}</definedName>
    <definedName name="ptdm1" localSheetId="28" hidden="1">{#N/A,#N/A,FALSE,"CCTV"}</definedName>
    <definedName name="ptdm1" localSheetId="14" hidden="1">{#N/A,#N/A,FALSE,"CCTV"}</definedName>
    <definedName name="ptdm1" hidden="1">{#N/A,#N/A,FALSE,"CCTV"}</definedName>
    <definedName name="PTE">#REF!</definedName>
    <definedName name="pthu" localSheetId="12" hidden="1">{"'Sheet1'!$L$16"}</definedName>
    <definedName name="pthu" localSheetId="11" hidden="1">{"'Sheet1'!$L$16"}</definedName>
    <definedName name="pthu" localSheetId="13" hidden="1">{"'Sheet1'!$L$16"}</definedName>
    <definedName name="pthu" localSheetId="16" hidden="1">{"'Sheet1'!$L$16"}</definedName>
    <definedName name="pthu" localSheetId="21" hidden="1">{"'Sheet1'!$L$16"}</definedName>
    <definedName name="pthu" localSheetId="18" hidden="1">{"'Sheet1'!$L$16"}</definedName>
    <definedName name="pthu" localSheetId="19" hidden="1">{"'Sheet1'!$L$16"}</definedName>
    <definedName name="pthu" localSheetId="20" hidden="1">{"'Sheet1'!$L$16"}</definedName>
    <definedName name="pthu" localSheetId="22" hidden="1">{"'Sheet1'!$L$16"}</definedName>
    <definedName name="pthu" localSheetId="24" hidden="1">{"'Sheet1'!$L$16"}</definedName>
    <definedName name="pthu" localSheetId="28" hidden="1">{"'Sheet1'!$L$16"}</definedName>
    <definedName name="pthu" localSheetId="14" hidden="1">{"'Sheet1'!$L$16"}</definedName>
    <definedName name="pthu" hidden="1">{"'Sheet1'!$L$16"}</definedName>
    <definedName name="ptich" localSheetId="12" hidden="1">{#N/A,#N/A,TRUE,"Cover sheet";#N/A,#N/A,TRUE,"INPUTS";#N/A,#N/A,TRUE,"OUTPUTS";#N/A,#N/A,TRUE,"VALUATION"}</definedName>
    <definedName name="ptich" localSheetId="11" hidden="1">{#N/A,#N/A,TRUE,"Cover sheet";#N/A,#N/A,TRUE,"INPUTS";#N/A,#N/A,TRUE,"OUTPUTS";#N/A,#N/A,TRUE,"VALUATION"}</definedName>
    <definedName name="ptich" localSheetId="13" hidden="1">{#N/A,#N/A,TRUE,"Cover sheet";#N/A,#N/A,TRUE,"INPUTS";#N/A,#N/A,TRUE,"OUTPUTS";#N/A,#N/A,TRUE,"VALUATION"}</definedName>
    <definedName name="ptich" localSheetId="16" hidden="1">{#N/A,#N/A,TRUE,"Cover sheet";#N/A,#N/A,TRUE,"INPUTS";#N/A,#N/A,TRUE,"OUTPUTS";#N/A,#N/A,TRUE,"VALUATION"}</definedName>
    <definedName name="ptich" localSheetId="21" hidden="1">{#N/A,#N/A,TRUE,"Cover sheet";#N/A,#N/A,TRUE,"INPUTS";#N/A,#N/A,TRUE,"OUTPUTS";#N/A,#N/A,TRUE,"VALUATION"}</definedName>
    <definedName name="ptich" localSheetId="18" hidden="1">{#N/A,#N/A,TRUE,"Cover sheet";#N/A,#N/A,TRUE,"INPUTS";#N/A,#N/A,TRUE,"OUTPUTS";#N/A,#N/A,TRUE,"VALUATION"}</definedName>
    <definedName name="ptich" localSheetId="19" hidden="1">{#N/A,#N/A,TRUE,"Cover sheet";#N/A,#N/A,TRUE,"INPUTS";#N/A,#N/A,TRUE,"OUTPUTS";#N/A,#N/A,TRUE,"VALUATION"}</definedName>
    <definedName name="ptich" localSheetId="20" hidden="1">{#N/A,#N/A,TRUE,"Cover sheet";#N/A,#N/A,TRUE,"INPUTS";#N/A,#N/A,TRUE,"OUTPUTS";#N/A,#N/A,TRUE,"VALUATION"}</definedName>
    <definedName name="ptich" localSheetId="22" hidden="1">{#N/A,#N/A,TRUE,"Cover sheet";#N/A,#N/A,TRUE,"INPUTS";#N/A,#N/A,TRUE,"OUTPUTS";#N/A,#N/A,TRUE,"VALUATION"}</definedName>
    <definedName name="ptich" localSheetId="24" hidden="1">{#N/A,#N/A,TRUE,"Cover sheet";#N/A,#N/A,TRUE,"INPUTS";#N/A,#N/A,TRUE,"OUTPUTS";#N/A,#N/A,TRUE,"VALUATION"}</definedName>
    <definedName name="ptich" localSheetId="28" hidden="1">{#N/A,#N/A,TRUE,"Cover sheet";#N/A,#N/A,TRUE,"INPUTS";#N/A,#N/A,TRUE,"OUTPUTS";#N/A,#N/A,TRUE,"VALUATION"}</definedName>
    <definedName name="ptich" localSheetId="14" hidden="1">{#N/A,#N/A,TRUE,"Cover sheet";#N/A,#N/A,TRUE,"INPUTS";#N/A,#N/A,TRUE,"OUTPUTS";#N/A,#N/A,TRUE,"VALUATION"}</definedName>
    <definedName name="ptich" hidden="1">{#N/A,#N/A,TRUE,"Cover sheet";#N/A,#N/A,TRUE,"INPUTS";#N/A,#N/A,TRUE,"OUTPUTS";#N/A,#N/A,TRUE,"VALUATION"}</definedName>
    <definedName name="ptich3" localSheetId="12" hidden="1">{"'Sheet1'!$L$16"}</definedName>
    <definedName name="ptich3" localSheetId="11" hidden="1">{"'Sheet1'!$L$16"}</definedName>
    <definedName name="ptich3" localSheetId="13" hidden="1">{"'Sheet1'!$L$16"}</definedName>
    <definedName name="ptich3" localSheetId="16" hidden="1">{"'Sheet1'!$L$16"}</definedName>
    <definedName name="ptich3" localSheetId="21" hidden="1">{"'Sheet1'!$L$16"}</definedName>
    <definedName name="ptich3" localSheetId="18" hidden="1">{"'Sheet1'!$L$16"}</definedName>
    <definedName name="ptich3" localSheetId="19" hidden="1">{"'Sheet1'!$L$16"}</definedName>
    <definedName name="ptich3" localSheetId="20" hidden="1">{"'Sheet1'!$L$16"}</definedName>
    <definedName name="ptich3" localSheetId="22" hidden="1">{"'Sheet1'!$L$16"}</definedName>
    <definedName name="ptich3" localSheetId="24" hidden="1">{"'Sheet1'!$L$16"}</definedName>
    <definedName name="ptich3" localSheetId="28" hidden="1">{"'Sheet1'!$L$16"}</definedName>
    <definedName name="ptich3" localSheetId="14" hidden="1">{"'Sheet1'!$L$16"}</definedName>
    <definedName name="ptich3" hidden="1">{"'Sheet1'!$L$16"}</definedName>
    <definedName name="PtichDTL">#N/A</definedName>
    <definedName name="PTLV" localSheetId="12" hidden="1">{"'Sheet1'!$L$16"}</definedName>
    <definedName name="PTLV" localSheetId="11" hidden="1">{"'Sheet1'!$L$16"}</definedName>
    <definedName name="PTLV" localSheetId="13" hidden="1">{"'Sheet1'!$L$16"}</definedName>
    <definedName name="PTLV" localSheetId="16" hidden="1">{"'Sheet1'!$L$16"}</definedName>
    <definedName name="PTLV" localSheetId="21" hidden="1">{"'Sheet1'!$L$16"}</definedName>
    <definedName name="PTLV" localSheetId="18" hidden="1">{"'Sheet1'!$L$16"}</definedName>
    <definedName name="PTLV" localSheetId="19" hidden="1">{"'Sheet1'!$L$16"}</definedName>
    <definedName name="PTLV" localSheetId="20" hidden="1">{"'Sheet1'!$L$16"}</definedName>
    <definedName name="PTLV" localSheetId="22" hidden="1">{"'Sheet1'!$L$16"}</definedName>
    <definedName name="PTLV" localSheetId="24" hidden="1">{"'Sheet1'!$L$16"}</definedName>
    <definedName name="PTLV" localSheetId="28" hidden="1">{"'Sheet1'!$L$16"}</definedName>
    <definedName name="PTLV" localSheetId="14" hidden="1">{"'Sheet1'!$L$16"}</definedName>
    <definedName name="PTLV" hidden="1">{"'Sheet1'!$L$16"}</definedName>
    <definedName name="PTNC">#REF!</definedName>
    <definedName name="ptvtgiam" localSheetId="12" hidden="1">{"'Sheet1'!$L$16"}</definedName>
    <definedName name="ptvtgiam" localSheetId="11" hidden="1">{"'Sheet1'!$L$16"}</definedName>
    <definedName name="ptvtgiam" localSheetId="13" hidden="1">{"'Sheet1'!$L$16"}</definedName>
    <definedName name="ptvtgiam" localSheetId="16" hidden="1">{"'Sheet1'!$L$16"}</definedName>
    <definedName name="ptvtgiam" localSheetId="21" hidden="1">{"'Sheet1'!$L$16"}</definedName>
    <definedName name="ptvtgiam" localSheetId="18" hidden="1">{"'Sheet1'!$L$16"}</definedName>
    <definedName name="ptvtgiam" localSheetId="19" hidden="1">{"'Sheet1'!$L$16"}</definedName>
    <definedName name="ptvtgiam" localSheetId="20" hidden="1">{"'Sheet1'!$L$16"}</definedName>
    <definedName name="ptvtgiam" localSheetId="22" hidden="1">{"'Sheet1'!$L$16"}</definedName>
    <definedName name="ptvtgiam" localSheetId="24" hidden="1">{"'Sheet1'!$L$16"}</definedName>
    <definedName name="ptvtgiam" localSheetId="28" hidden="1">{"'Sheet1'!$L$16"}</definedName>
    <definedName name="ptvtgiam" localSheetId="14" hidden="1">{"'Sheet1'!$L$16"}</definedName>
    <definedName name="ptvtgiam" hidden="1">{"'Sheet1'!$L$16"}</definedName>
    <definedName name="Pu">#REF!</definedName>
    <definedName name="PUB_FileID" hidden="1">"L10003363.xls"</definedName>
    <definedName name="PUB_UserID" hidden="1">"MAYERX"</definedName>
    <definedName name="PUBLIC" localSheetId="12" hidden="1">{"'Sheet1'!$L$16"}</definedName>
    <definedName name="PUBLIC" localSheetId="11" hidden="1">{"'Sheet1'!$L$16"}</definedName>
    <definedName name="PUBLIC" localSheetId="13" hidden="1">{"'Sheet1'!$L$16"}</definedName>
    <definedName name="PUBLIC" localSheetId="16" hidden="1">{"'Sheet1'!$L$16"}</definedName>
    <definedName name="PUBLIC" localSheetId="21" hidden="1">{"'Sheet1'!$L$16"}</definedName>
    <definedName name="PUBLIC" localSheetId="18" hidden="1">{"'Sheet1'!$L$16"}</definedName>
    <definedName name="PUBLIC" localSheetId="19" hidden="1">{"'Sheet1'!$L$16"}</definedName>
    <definedName name="PUBLIC" localSheetId="20" hidden="1">{"'Sheet1'!$L$16"}</definedName>
    <definedName name="PUBLIC" localSheetId="22" hidden="1">{"'Sheet1'!$L$16"}</definedName>
    <definedName name="PUBLIC" localSheetId="24" hidden="1">{"'Sheet1'!$L$16"}</definedName>
    <definedName name="PUBLIC" localSheetId="28" hidden="1">{"'Sheet1'!$L$16"}</definedName>
    <definedName name="PUBLIC" localSheetId="14" hidden="1">{"'Sheet1'!$L$16"}</definedName>
    <definedName name="PUBLIC" hidden="1">{"'Sheet1'!$L$16"}</definedName>
    <definedName name="pump" localSheetId="12" hidden="1">{"'장비'!$A$3:$M$12"}</definedName>
    <definedName name="pump" localSheetId="11" hidden="1">{"'장비'!$A$3:$M$12"}</definedName>
    <definedName name="pump" localSheetId="13" hidden="1">{"'장비'!$A$3:$M$12"}</definedName>
    <definedName name="pump" localSheetId="16" hidden="1">{"'장비'!$A$3:$M$12"}</definedName>
    <definedName name="pump" localSheetId="21" hidden="1">{"'장비'!$A$3:$M$12"}</definedName>
    <definedName name="pump" localSheetId="18" hidden="1">{"'장비'!$A$3:$M$12"}</definedName>
    <definedName name="pump" localSheetId="19" hidden="1">{"'장비'!$A$3:$M$12"}</definedName>
    <definedName name="pump" localSheetId="20" hidden="1">{"'장비'!$A$3:$M$12"}</definedName>
    <definedName name="pump" localSheetId="22" hidden="1">{"'장비'!$A$3:$M$12"}</definedName>
    <definedName name="pump" localSheetId="24" hidden="1">{"'장비'!$A$3:$M$12"}</definedName>
    <definedName name="pump" localSheetId="28" hidden="1">{"'장비'!$A$3:$M$12"}</definedName>
    <definedName name="pump" localSheetId="14" hidden="1">{"'장비'!$A$3:$M$12"}</definedName>
    <definedName name="pump" hidden="1">{"'장비'!$A$3:$M$12"}</definedName>
    <definedName name="pump1">#REF!</definedName>
    <definedName name="pump10">#REF!</definedName>
    <definedName name="pump11">#REF!</definedName>
    <definedName name="pump12">#REF!</definedName>
    <definedName name="pump13">#REF!</definedName>
    <definedName name="pump14">#REF!</definedName>
    <definedName name="pump15">#REF!</definedName>
    <definedName name="pump16">#REF!</definedName>
    <definedName name="pump17">#REF!</definedName>
    <definedName name="pump18">#REF!</definedName>
    <definedName name="pump19">#REF!</definedName>
    <definedName name="pump2">#REF!</definedName>
    <definedName name="pump20">#REF!</definedName>
    <definedName name="pump21">#REF!</definedName>
    <definedName name="pump22">#REF!</definedName>
    <definedName name="pump23">#REF!</definedName>
    <definedName name="pump24">#REF!</definedName>
    <definedName name="pump25">#REF!</definedName>
    <definedName name="pump26">#REF!</definedName>
    <definedName name="pump27">#REF!</definedName>
    <definedName name="pump28">#REF!</definedName>
    <definedName name="pump29">#REF!</definedName>
    <definedName name="pump3">#REF!</definedName>
    <definedName name="pump30">#REF!</definedName>
    <definedName name="pump31">#REF!</definedName>
    <definedName name="pump32">#REF!</definedName>
    <definedName name="pump33">#REF!</definedName>
    <definedName name="pump34">#REF!</definedName>
    <definedName name="pump35">#REF!</definedName>
    <definedName name="pump36">#REF!</definedName>
    <definedName name="pump37">#REF!</definedName>
    <definedName name="pump38">#REF!</definedName>
    <definedName name="pump39">#REF!</definedName>
    <definedName name="pump4">#REF!</definedName>
    <definedName name="pump40">#REF!</definedName>
    <definedName name="pump41">#REF!</definedName>
    <definedName name="pump42">#REF!</definedName>
    <definedName name="pump43">#REF!</definedName>
    <definedName name="pump44">#REF!</definedName>
    <definedName name="pump45">#REF!</definedName>
    <definedName name="pump46">#REF!</definedName>
    <definedName name="pump47">#REF!</definedName>
    <definedName name="pump48">#REF!</definedName>
    <definedName name="pump49">#REF!</definedName>
    <definedName name="pump5">#REF!</definedName>
    <definedName name="pump50">#REF!</definedName>
    <definedName name="pump51">#REF!</definedName>
    <definedName name="pump52">#REF!</definedName>
    <definedName name="pump53">#REF!</definedName>
    <definedName name="pump54">#REF!</definedName>
    <definedName name="pump55">#REF!</definedName>
    <definedName name="pump56">#REF!</definedName>
    <definedName name="pump57">#REF!</definedName>
    <definedName name="pump6">#REF!</definedName>
    <definedName name="pump7">#REF!</definedName>
    <definedName name="pump8">#REF!</definedName>
    <definedName name="pump9">#REF!</definedName>
    <definedName name="Pur">#REF!</definedName>
    <definedName name="puteri" hidden="1">#N/A</definedName>
    <definedName name="puteri2" hidden="1">0</definedName>
    <definedName name="putro" localSheetId="12">{"Book1","BoQ2.XLS"}</definedName>
    <definedName name="putro" localSheetId="11">{"Book1","BoQ2.XLS"}</definedName>
    <definedName name="putro" localSheetId="13">{"Book1","BoQ2.XLS"}</definedName>
    <definedName name="putro" localSheetId="16">{"Book1","BoQ2.XLS"}</definedName>
    <definedName name="putro" localSheetId="21">{"Book1","BoQ2.XLS"}</definedName>
    <definedName name="putro" localSheetId="18">{"Book1","BoQ2.XLS"}</definedName>
    <definedName name="putro" localSheetId="19">{"Book1","BoQ2.XLS"}</definedName>
    <definedName name="putro" localSheetId="20">{"Book1","BoQ2.XLS"}</definedName>
    <definedName name="putro" localSheetId="22">{"Book1","BoQ2.XLS"}</definedName>
    <definedName name="putro" localSheetId="24">{"Book1","BoQ2.XLS"}</definedName>
    <definedName name="putro" localSheetId="28">{"Book1","BoQ2.XLS"}</definedName>
    <definedName name="putro" localSheetId="14">{"Book1","BoQ2.XLS"}</definedName>
    <definedName name="putro">{"Book1","BoQ2.XLS"}</definedName>
    <definedName name="putro_7" localSheetId="12">{"Book1","BoQ2.XLS"}</definedName>
    <definedName name="putro_7" localSheetId="11">{"Book1","BoQ2.XLS"}</definedName>
    <definedName name="putro_7" localSheetId="13">{"Book1","BoQ2.XLS"}</definedName>
    <definedName name="putro_7" localSheetId="16">{"Book1","BoQ2.XLS"}</definedName>
    <definedName name="putro_7" localSheetId="21">{"Book1","BoQ2.XLS"}</definedName>
    <definedName name="putro_7" localSheetId="18">{"Book1","BoQ2.XLS"}</definedName>
    <definedName name="putro_7" localSheetId="19">{"Book1","BoQ2.XLS"}</definedName>
    <definedName name="putro_7" localSheetId="20">{"Book1","BoQ2.XLS"}</definedName>
    <definedName name="putro_7" localSheetId="22">{"Book1","BoQ2.XLS"}</definedName>
    <definedName name="putro_7" localSheetId="24">{"Book1","BoQ2.XLS"}</definedName>
    <definedName name="putro_7" localSheetId="28">{"Book1","BoQ2.XLS"}</definedName>
    <definedName name="putro_7" localSheetId="14">{"Book1","BoQ2.XLS"}</definedName>
    <definedName name="putro_7">{"Book1","BoQ2.XLS"}</definedName>
    <definedName name="PVC" localSheetId="12" hidden="1">{"'Sheet1'!$L$16"}</definedName>
    <definedName name="PVC" localSheetId="11" hidden="1">{"'Sheet1'!$L$16"}</definedName>
    <definedName name="PVC" localSheetId="13" hidden="1">{"'Sheet1'!$L$16"}</definedName>
    <definedName name="PVC" localSheetId="16" hidden="1">{"'Sheet1'!$L$16"}</definedName>
    <definedName name="PVC" localSheetId="21" hidden="1">{"'Sheet1'!$L$16"}</definedName>
    <definedName name="PVC" localSheetId="18" hidden="1">{"'Sheet1'!$L$16"}</definedName>
    <definedName name="PVC" localSheetId="19" hidden="1">{"'Sheet1'!$L$16"}</definedName>
    <definedName name="PVC" localSheetId="20" hidden="1">{"'Sheet1'!$L$16"}</definedName>
    <definedName name="PVC" localSheetId="22" hidden="1">{"'Sheet1'!$L$16"}</definedName>
    <definedName name="PVC" localSheetId="24" hidden="1">{"'Sheet1'!$L$16"}</definedName>
    <definedName name="PVC" localSheetId="28" hidden="1">{"'Sheet1'!$L$16"}</definedName>
    <definedName name="PVC" localSheetId="14" hidden="1">{"'Sheet1'!$L$16"}</definedName>
    <definedName name="PVC" hidden="1">{"'Sheet1'!$L$16"}</definedName>
    <definedName name="pw">#REF!</definedName>
    <definedName name="pyyuoui" hidden="1">#REF!</definedName>
    <definedName name="q" hidden="1">#REF!</definedName>
    <definedName name="Q_1" localSheetId="12" hidden="1">{#N/A,#N/A,TRUE,"Basic";#N/A,#N/A,TRUE,"EXT-TABLE";#N/A,#N/A,TRUE,"STEEL";#N/A,#N/A,TRUE,"INT-Table";#N/A,#N/A,TRUE,"STEEL";#N/A,#N/A,TRUE,"Door"}</definedName>
    <definedName name="Q_1" localSheetId="11" hidden="1">{#N/A,#N/A,TRUE,"Basic";#N/A,#N/A,TRUE,"EXT-TABLE";#N/A,#N/A,TRUE,"STEEL";#N/A,#N/A,TRUE,"INT-Table";#N/A,#N/A,TRUE,"STEEL";#N/A,#N/A,TRUE,"Door"}</definedName>
    <definedName name="Q_1" localSheetId="13" hidden="1">{#N/A,#N/A,TRUE,"Basic";#N/A,#N/A,TRUE,"EXT-TABLE";#N/A,#N/A,TRUE,"STEEL";#N/A,#N/A,TRUE,"INT-Table";#N/A,#N/A,TRUE,"STEEL";#N/A,#N/A,TRUE,"Door"}</definedName>
    <definedName name="Q_1" localSheetId="16" hidden="1">{#N/A,#N/A,TRUE,"Basic";#N/A,#N/A,TRUE,"EXT-TABLE";#N/A,#N/A,TRUE,"STEEL";#N/A,#N/A,TRUE,"INT-Table";#N/A,#N/A,TRUE,"STEEL";#N/A,#N/A,TRUE,"Door"}</definedName>
    <definedName name="Q_1" localSheetId="21" hidden="1">{#N/A,#N/A,TRUE,"Basic";#N/A,#N/A,TRUE,"EXT-TABLE";#N/A,#N/A,TRUE,"STEEL";#N/A,#N/A,TRUE,"INT-Table";#N/A,#N/A,TRUE,"STEEL";#N/A,#N/A,TRUE,"Door"}</definedName>
    <definedName name="Q_1" localSheetId="18" hidden="1">{#N/A,#N/A,TRUE,"Basic";#N/A,#N/A,TRUE,"EXT-TABLE";#N/A,#N/A,TRUE,"STEEL";#N/A,#N/A,TRUE,"INT-Table";#N/A,#N/A,TRUE,"STEEL";#N/A,#N/A,TRUE,"Door"}</definedName>
    <definedName name="Q_1" localSheetId="19" hidden="1">{#N/A,#N/A,TRUE,"Basic";#N/A,#N/A,TRUE,"EXT-TABLE";#N/A,#N/A,TRUE,"STEEL";#N/A,#N/A,TRUE,"INT-Table";#N/A,#N/A,TRUE,"STEEL";#N/A,#N/A,TRUE,"Door"}</definedName>
    <definedName name="Q_1" localSheetId="20" hidden="1">{#N/A,#N/A,TRUE,"Basic";#N/A,#N/A,TRUE,"EXT-TABLE";#N/A,#N/A,TRUE,"STEEL";#N/A,#N/A,TRUE,"INT-Table";#N/A,#N/A,TRUE,"STEEL";#N/A,#N/A,TRUE,"Door"}</definedName>
    <definedName name="Q_1" localSheetId="22" hidden="1">{#N/A,#N/A,TRUE,"Basic";#N/A,#N/A,TRUE,"EXT-TABLE";#N/A,#N/A,TRUE,"STEEL";#N/A,#N/A,TRUE,"INT-Table";#N/A,#N/A,TRUE,"STEEL";#N/A,#N/A,TRUE,"Door"}</definedName>
    <definedName name="Q_1" localSheetId="24" hidden="1">{#N/A,#N/A,TRUE,"Basic";#N/A,#N/A,TRUE,"EXT-TABLE";#N/A,#N/A,TRUE,"STEEL";#N/A,#N/A,TRUE,"INT-Table";#N/A,#N/A,TRUE,"STEEL";#N/A,#N/A,TRUE,"Door"}</definedName>
    <definedName name="Q_1" localSheetId="28" hidden="1">{#N/A,#N/A,TRUE,"Basic";#N/A,#N/A,TRUE,"EXT-TABLE";#N/A,#N/A,TRUE,"STEEL";#N/A,#N/A,TRUE,"INT-Table";#N/A,#N/A,TRUE,"STEEL";#N/A,#N/A,TRUE,"Door"}</definedName>
    <definedName name="Q_1" localSheetId="14" hidden="1">{#N/A,#N/A,TRUE,"Basic";#N/A,#N/A,TRUE,"EXT-TABLE";#N/A,#N/A,TRUE,"STEEL";#N/A,#N/A,TRUE,"INT-Table";#N/A,#N/A,TRUE,"STEEL";#N/A,#N/A,TRUE,"Door"}</definedName>
    <definedName name="Q_1" hidden="1">{#N/A,#N/A,TRUE,"Basic";#N/A,#N/A,TRUE,"EXT-TABLE";#N/A,#N/A,TRUE,"STEEL";#N/A,#N/A,TRUE,"INT-Table";#N/A,#N/A,TRUE,"STEEL";#N/A,#N/A,TRUE,"Door"}</definedName>
    <definedName name="q00" localSheetId="12" hidden="1">{#N/A,#N/A,FALSE,"운반시간"}</definedName>
    <definedName name="q00" localSheetId="11" hidden="1">{#N/A,#N/A,FALSE,"운반시간"}</definedName>
    <definedName name="q00" localSheetId="13" hidden="1">{#N/A,#N/A,FALSE,"운반시간"}</definedName>
    <definedName name="q00" localSheetId="16" hidden="1">{#N/A,#N/A,FALSE,"운반시간"}</definedName>
    <definedName name="q00" localSheetId="21" hidden="1">{#N/A,#N/A,FALSE,"운반시간"}</definedName>
    <definedName name="q00" localSheetId="18" hidden="1">{#N/A,#N/A,FALSE,"운반시간"}</definedName>
    <definedName name="q00" localSheetId="19" hidden="1">{#N/A,#N/A,FALSE,"운반시간"}</definedName>
    <definedName name="q00" localSheetId="20" hidden="1">{#N/A,#N/A,FALSE,"운반시간"}</definedName>
    <definedName name="q00" localSheetId="22" hidden="1">{#N/A,#N/A,FALSE,"운반시간"}</definedName>
    <definedName name="q00" localSheetId="24" hidden="1">{#N/A,#N/A,FALSE,"운반시간"}</definedName>
    <definedName name="q00" localSheetId="28" hidden="1">{#N/A,#N/A,FALSE,"운반시간"}</definedName>
    <definedName name="q00" localSheetId="14" hidden="1">{#N/A,#N/A,FALSE,"운반시간"}</definedName>
    <definedName name="q00" hidden="1">{#N/A,#N/A,FALSE,"운반시간"}</definedName>
    <definedName name="q10f2">#REF!</definedName>
    <definedName name="q10fl2">#REF!</definedName>
    <definedName name="q10fr2">#REF!</definedName>
    <definedName name="q10rs2">#REF!</definedName>
    <definedName name="q12f2">#REF!</definedName>
    <definedName name="q12fl2">#REF!</definedName>
    <definedName name="q12fr2">#REF!</definedName>
    <definedName name="q12rs2">#REF!</definedName>
    <definedName name="q234562456" localSheetId="12" hidden="1">{"'용역비'!$A$4:$C$8"}</definedName>
    <definedName name="q234562456" localSheetId="11" hidden="1">{"'용역비'!$A$4:$C$8"}</definedName>
    <definedName name="q234562456" localSheetId="13" hidden="1">{"'용역비'!$A$4:$C$8"}</definedName>
    <definedName name="q234562456" localSheetId="16" hidden="1">{"'용역비'!$A$4:$C$8"}</definedName>
    <definedName name="q234562456" localSheetId="21" hidden="1">{"'용역비'!$A$4:$C$8"}</definedName>
    <definedName name="q234562456" localSheetId="18" hidden="1">{"'용역비'!$A$4:$C$8"}</definedName>
    <definedName name="q234562456" localSheetId="19" hidden="1">{"'용역비'!$A$4:$C$8"}</definedName>
    <definedName name="q234562456" localSheetId="20" hidden="1">{"'용역비'!$A$4:$C$8"}</definedName>
    <definedName name="q234562456" localSheetId="22" hidden="1">{"'용역비'!$A$4:$C$8"}</definedName>
    <definedName name="q234562456" localSheetId="24" hidden="1">{"'용역비'!$A$4:$C$8"}</definedName>
    <definedName name="q234562456" localSheetId="28" hidden="1">{"'용역비'!$A$4:$C$8"}</definedName>
    <definedName name="q234562456" localSheetId="14" hidden="1">{"'용역비'!$A$4:$C$8"}</definedName>
    <definedName name="q234562456" hidden="1">{"'용역비'!$A$4:$C$8"}</definedName>
    <definedName name="q234562456_1" localSheetId="12" hidden="1">{"'용역비'!$A$4:$C$8"}</definedName>
    <definedName name="q234562456_1" localSheetId="11" hidden="1">{"'용역비'!$A$4:$C$8"}</definedName>
    <definedName name="q234562456_1" localSheetId="13" hidden="1">{"'용역비'!$A$4:$C$8"}</definedName>
    <definedName name="q234562456_1" localSheetId="16" hidden="1">{"'용역비'!$A$4:$C$8"}</definedName>
    <definedName name="q234562456_1" localSheetId="21" hidden="1">{"'용역비'!$A$4:$C$8"}</definedName>
    <definedName name="q234562456_1" localSheetId="18" hidden="1">{"'용역비'!$A$4:$C$8"}</definedName>
    <definedName name="q234562456_1" localSheetId="19" hidden="1">{"'용역비'!$A$4:$C$8"}</definedName>
    <definedName name="q234562456_1" localSheetId="20" hidden="1">{"'용역비'!$A$4:$C$8"}</definedName>
    <definedName name="q234562456_1" localSheetId="22" hidden="1">{"'용역비'!$A$4:$C$8"}</definedName>
    <definedName name="q234562456_1" localSheetId="24" hidden="1">{"'용역비'!$A$4:$C$8"}</definedName>
    <definedName name="q234562456_1" localSheetId="28" hidden="1">{"'용역비'!$A$4:$C$8"}</definedName>
    <definedName name="q234562456_1" localSheetId="14" hidden="1">{"'용역비'!$A$4:$C$8"}</definedName>
    <definedName name="q234562456_1" hidden="1">{"'용역비'!$A$4:$C$8"}</definedName>
    <definedName name="q234562456_2" localSheetId="12" hidden="1">{"'용역비'!$A$4:$C$8"}</definedName>
    <definedName name="q234562456_2" localSheetId="11" hidden="1">{"'용역비'!$A$4:$C$8"}</definedName>
    <definedName name="q234562456_2" localSheetId="13" hidden="1">{"'용역비'!$A$4:$C$8"}</definedName>
    <definedName name="q234562456_2" localSheetId="16" hidden="1">{"'용역비'!$A$4:$C$8"}</definedName>
    <definedName name="q234562456_2" localSheetId="21" hidden="1">{"'용역비'!$A$4:$C$8"}</definedName>
    <definedName name="q234562456_2" localSheetId="18" hidden="1">{"'용역비'!$A$4:$C$8"}</definedName>
    <definedName name="q234562456_2" localSheetId="19" hidden="1">{"'용역비'!$A$4:$C$8"}</definedName>
    <definedName name="q234562456_2" localSheetId="20" hidden="1">{"'용역비'!$A$4:$C$8"}</definedName>
    <definedName name="q234562456_2" localSheetId="22" hidden="1">{"'용역비'!$A$4:$C$8"}</definedName>
    <definedName name="q234562456_2" localSheetId="24" hidden="1">{"'용역비'!$A$4:$C$8"}</definedName>
    <definedName name="q234562456_2" localSheetId="28" hidden="1">{"'용역비'!$A$4:$C$8"}</definedName>
    <definedName name="q234562456_2" localSheetId="14" hidden="1">{"'용역비'!$A$4:$C$8"}</definedName>
    <definedName name="q234562456_2" hidden="1">{"'용역비'!$A$4:$C$8"}</definedName>
    <definedName name="q234562456_3" localSheetId="12" hidden="1">{"'용역비'!$A$4:$C$8"}</definedName>
    <definedName name="q234562456_3" localSheetId="11" hidden="1">{"'용역비'!$A$4:$C$8"}</definedName>
    <definedName name="q234562456_3" localSheetId="13" hidden="1">{"'용역비'!$A$4:$C$8"}</definedName>
    <definedName name="q234562456_3" localSheetId="16" hidden="1">{"'용역비'!$A$4:$C$8"}</definedName>
    <definedName name="q234562456_3" localSheetId="21" hidden="1">{"'용역비'!$A$4:$C$8"}</definedName>
    <definedName name="q234562456_3" localSheetId="18" hidden="1">{"'용역비'!$A$4:$C$8"}</definedName>
    <definedName name="q234562456_3" localSheetId="19" hidden="1">{"'용역비'!$A$4:$C$8"}</definedName>
    <definedName name="q234562456_3" localSheetId="20" hidden="1">{"'용역비'!$A$4:$C$8"}</definedName>
    <definedName name="q234562456_3" localSheetId="22" hidden="1">{"'용역비'!$A$4:$C$8"}</definedName>
    <definedName name="q234562456_3" localSheetId="24" hidden="1">{"'용역비'!$A$4:$C$8"}</definedName>
    <definedName name="q234562456_3" localSheetId="28" hidden="1">{"'용역비'!$A$4:$C$8"}</definedName>
    <definedName name="q234562456_3" localSheetId="14" hidden="1">{"'용역비'!$A$4:$C$8"}</definedName>
    <definedName name="q234562456_3" hidden="1">{"'용역비'!$A$4:$C$8"}</definedName>
    <definedName name="q234562456_4" localSheetId="12" hidden="1">{"'용역비'!$A$4:$C$8"}</definedName>
    <definedName name="q234562456_4" localSheetId="11" hidden="1">{"'용역비'!$A$4:$C$8"}</definedName>
    <definedName name="q234562456_4" localSheetId="13" hidden="1">{"'용역비'!$A$4:$C$8"}</definedName>
    <definedName name="q234562456_4" localSheetId="16" hidden="1">{"'용역비'!$A$4:$C$8"}</definedName>
    <definedName name="q234562456_4" localSheetId="21" hidden="1">{"'용역비'!$A$4:$C$8"}</definedName>
    <definedName name="q234562456_4" localSheetId="18" hidden="1">{"'용역비'!$A$4:$C$8"}</definedName>
    <definedName name="q234562456_4" localSheetId="19" hidden="1">{"'용역비'!$A$4:$C$8"}</definedName>
    <definedName name="q234562456_4" localSheetId="20" hidden="1">{"'용역비'!$A$4:$C$8"}</definedName>
    <definedName name="q234562456_4" localSheetId="22" hidden="1">{"'용역비'!$A$4:$C$8"}</definedName>
    <definedName name="q234562456_4" localSheetId="24" hidden="1">{"'용역비'!$A$4:$C$8"}</definedName>
    <definedName name="q234562456_4" localSheetId="28" hidden="1">{"'용역비'!$A$4:$C$8"}</definedName>
    <definedName name="q234562456_4" localSheetId="14" hidden="1">{"'용역비'!$A$4:$C$8"}</definedName>
    <definedName name="q234562456_4" hidden="1">{"'용역비'!$A$4:$C$8"}</definedName>
    <definedName name="q234562456_5" localSheetId="12" hidden="1">{"'용역비'!$A$4:$C$8"}</definedName>
    <definedName name="q234562456_5" localSheetId="11" hidden="1">{"'용역비'!$A$4:$C$8"}</definedName>
    <definedName name="q234562456_5" localSheetId="13" hidden="1">{"'용역비'!$A$4:$C$8"}</definedName>
    <definedName name="q234562456_5" localSheetId="16" hidden="1">{"'용역비'!$A$4:$C$8"}</definedName>
    <definedName name="q234562456_5" localSheetId="21" hidden="1">{"'용역비'!$A$4:$C$8"}</definedName>
    <definedName name="q234562456_5" localSheetId="18" hidden="1">{"'용역비'!$A$4:$C$8"}</definedName>
    <definedName name="q234562456_5" localSheetId="19" hidden="1">{"'용역비'!$A$4:$C$8"}</definedName>
    <definedName name="q234562456_5" localSheetId="20" hidden="1">{"'용역비'!$A$4:$C$8"}</definedName>
    <definedName name="q234562456_5" localSheetId="22" hidden="1">{"'용역비'!$A$4:$C$8"}</definedName>
    <definedName name="q234562456_5" localSheetId="24" hidden="1">{"'용역비'!$A$4:$C$8"}</definedName>
    <definedName name="q234562456_5" localSheetId="28" hidden="1">{"'용역비'!$A$4:$C$8"}</definedName>
    <definedName name="q234562456_5" localSheetId="14" hidden="1">{"'용역비'!$A$4:$C$8"}</definedName>
    <definedName name="q234562456_5" hidden="1">{"'용역비'!$A$4:$C$8"}</definedName>
    <definedName name="Q3WEE" localSheetId="12" hidden="1">{#N/A,#N/A,FALSE,"조골재"}</definedName>
    <definedName name="Q3WEE" localSheetId="11" hidden="1">{#N/A,#N/A,FALSE,"조골재"}</definedName>
    <definedName name="Q3WEE" localSheetId="13" hidden="1">{#N/A,#N/A,FALSE,"조골재"}</definedName>
    <definedName name="Q3WEE" localSheetId="16" hidden="1">{#N/A,#N/A,FALSE,"조골재"}</definedName>
    <definedName name="Q3WEE" localSheetId="21" hidden="1">{#N/A,#N/A,FALSE,"조골재"}</definedName>
    <definedName name="Q3WEE" localSheetId="18" hidden="1">{#N/A,#N/A,FALSE,"조골재"}</definedName>
    <definedName name="Q3WEE" localSheetId="19" hidden="1">{#N/A,#N/A,FALSE,"조골재"}</definedName>
    <definedName name="Q3WEE" localSheetId="20" hidden="1">{#N/A,#N/A,FALSE,"조골재"}</definedName>
    <definedName name="Q3WEE" localSheetId="22" hidden="1">{#N/A,#N/A,FALSE,"조골재"}</definedName>
    <definedName name="Q3WEE" localSheetId="24" hidden="1">{#N/A,#N/A,FALSE,"조골재"}</definedName>
    <definedName name="Q3WEE" localSheetId="28" hidden="1">{#N/A,#N/A,FALSE,"조골재"}</definedName>
    <definedName name="Q3WEE" localSheetId="14" hidden="1">{#N/A,#N/A,FALSE,"조골재"}</definedName>
    <definedName name="Q3WEE" hidden="1">{#N/A,#N/A,FALSE,"조골재"}</definedName>
    <definedName name="Q3WEE_1" localSheetId="12" hidden="1">{#N/A,#N/A,FALSE,"조골재"}</definedName>
    <definedName name="Q3WEE_1" localSheetId="11" hidden="1">{#N/A,#N/A,FALSE,"조골재"}</definedName>
    <definedName name="Q3WEE_1" localSheetId="13" hidden="1">{#N/A,#N/A,FALSE,"조골재"}</definedName>
    <definedName name="Q3WEE_1" localSheetId="16" hidden="1">{#N/A,#N/A,FALSE,"조골재"}</definedName>
    <definedName name="Q3WEE_1" localSheetId="21" hidden="1">{#N/A,#N/A,FALSE,"조골재"}</definedName>
    <definedName name="Q3WEE_1" localSheetId="18" hidden="1">{#N/A,#N/A,FALSE,"조골재"}</definedName>
    <definedName name="Q3WEE_1" localSheetId="19" hidden="1">{#N/A,#N/A,FALSE,"조골재"}</definedName>
    <definedName name="Q3WEE_1" localSheetId="20" hidden="1">{#N/A,#N/A,FALSE,"조골재"}</definedName>
    <definedName name="Q3WEE_1" localSheetId="22" hidden="1">{#N/A,#N/A,FALSE,"조골재"}</definedName>
    <definedName name="Q3WEE_1" localSheetId="24" hidden="1">{#N/A,#N/A,FALSE,"조골재"}</definedName>
    <definedName name="Q3WEE_1" localSheetId="28" hidden="1">{#N/A,#N/A,FALSE,"조골재"}</definedName>
    <definedName name="Q3WEE_1" localSheetId="14" hidden="1">{#N/A,#N/A,FALSE,"조골재"}</definedName>
    <definedName name="Q3WEE_1" hidden="1">{#N/A,#N/A,FALSE,"조골재"}</definedName>
    <definedName name="qa" localSheetId="12" hidden="1">{"'Sheet1'!$L$16"}</definedName>
    <definedName name="qa" localSheetId="11" hidden="1">{"'Sheet1'!$L$16"}</definedName>
    <definedName name="qa" localSheetId="13" hidden="1">{"'Sheet1'!$L$16"}</definedName>
    <definedName name="qa" localSheetId="16" hidden="1">{"'Sheet1'!$L$16"}</definedName>
    <definedName name="qa" localSheetId="21" hidden="1">{"'Sheet1'!$L$16"}</definedName>
    <definedName name="qa" localSheetId="18" hidden="1">{"'Sheet1'!$L$16"}</definedName>
    <definedName name="qa" localSheetId="19" hidden="1">{"'Sheet1'!$L$16"}</definedName>
    <definedName name="qa" localSheetId="20" hidden="1">{"'Sheet1'!$L$16"}</definedName>
    <definedName name="qa" localSheetId="22" hidden="1">{"'Sheet1'!$L$16"}</definedName>
    <definedName name="qa" localSheetId="24" hidden="1">{"'Sheet1'!$L$16"}</definedName>
    <definedName name="qa" localSheetId="28" hidden="1">{"'Sheet1'!$L$16"}</definedName>
    <definedName name="qa" localSheetId="14" hidden="1">{"'Sheet1'!$L$16"}</definedName>
    <definedName name="qa" hidden="1">{"'Sheet1'!$L$16"}</definedName>
    <definedName name="QAAA" hidden="1">#REF!</definedName>
    <definedName name="qaaaaxz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DASD" localSheetId="12" hidden="1">{"'Sheet1'!$L$16"}</definedName>
    <definedName name="QADASD" localSheetId="11" hidden="1">{"'Sheet1'!$L$16"}</definedName>
    <definedName name="QADASD" localSheetId="13" hidden="1">{"'Sheet1'!$L$16"}</definedName>
    <definedName name="QADASD" localSheetId="16" hidden="1">{"'Sheet1'!$L$16"}</definedName>
    <definedName name="QADASD" localSheetId="21" hidden="1">{"'Sheet1'!$L$16"}</definedName>
    <definedName name="QADASD" localSheetId="18" hidden="1">{"'Sheet1'!$L$16"}</definedName>
    <definedName name="QADASD" localSheetId="19" hidden="1">{"'Sheet1'!$L$16"}</definedName>
    <definedName name="QADASD" localSheetId="20" hidden="1">{"'Sheet1'!$L$16"}</definedName>
    <definedName name="QADASD" localSheetId="22" hidden="1">{"'Sheet1'!$L$16"}</definedName>
    <definedName name="QADASD" localSheetId="24" hidden="1">{"'Sheet1'!$L$16"}</definedName>
    <definedName name="QADASD" localSheetId="28" hidden="1">{"'Sheet1'!$L$16"}</definedName>
    <definedName name="QADASD" localSheetId="14" hidden="1">{"'Sheet1'!$L$16"}</definedName>
    <definedName name="QADASD" hidden="1">{"'Sheet1'!$L$16"}</definedName>
    <definedName name="qaewqrwf" localSheetId="12" hidden="1">{"M6Print",#N/A,FALSE,"M6";"M6_1Print",#N/A,FALSE,"M6_1";"M6_2Print",#N/A,FALSE,"M6_2"}</definedName>
    <definedName name="qaewqrwf" localSheetId="11" hidden="1">{"M6Print",#N/A,FALSE,"M6";"M6_1Print",#N/A,FALSE,"M6_1";"M6_2Print",#N/A,FALSE,"M6_2"}</definedName>
    <definedName name="qaewqrwf" localSheetId="13" hidden="1">{"M6Print",#N/A,FALSE,"M6";"M6_1Print",#N/A,FALSE,"M6_1";"M6_2Print",#N/A,FALSE,"M6_2"}</definedName>
    <definedName name="qaewqrwf" localSheetId="16" hidden="1">{"M6Print",#N/A,FALSE,"M6";"M6_1Print",#N/A,FALSE,"M6_1";"M6_2Print",#N/A,FALSE,"M6_2"}</definedName>
    <definedName name="qaewqrwf" localSheetId="21" hidden="1">{"M6Print",#N/A,FALSE,"M6";"M6_1Print",#N/A,FALSE,"M6_1";"M6_2Print",#N/A,FALSE,"M6_2"}</definedName>
    <definedName name="qaewqrwf" localSheetId="18" hidden="1">{"M6Print",#N/A,FALSE,"M6";"M6_1Print",#N/A,FALSE,"M6_1";"M6_2Print",#N/A,FALSE,"M6_2"}</definedName>
    <definedName name="qaewqrwf" localSheetId="19" hidden="1">{"M6Print",#N/A,FALSE,"M6";"M6_1Print",#N/A,FALSE,"M6_1";"M6_2Print",#N/A,FALSE,"M6_2"}</definedName>
    <definedName name="qaewqrwf" localSheetId="20" hidden="1">{"M6Print",#N/A,FALSE,"M6";"M6_1Print",#N/A,FALSE,"M6_1";"M6_2Print",#N/A,FALSE,"M6_2"}</definedName>
    <definedName name="qaewqrwf" localSheetId="22" hidden="1">{"M6Print",#N/A,FALSE,"M6";"M6_1Print",#N/A,FALSE,"M6_1";"M6_2Print",#N/A,FALSE,"M6_2"}</definedName>
    <definedName name="qaewqrwf" localSheetId="24" hidden="1">{"M6Print",#N/A,FALSE,"M6";"M6_1Print",#N/A,FALSE,"M6_1";"M6_2Print",#N/A,FALSE,"M6_2"}</definedName>
    <definedName name="qaewqrwf" localSheetId="28" hidden="1">{"M6Print",#N/A,FALSE,"M6";"M6_1Print",#N/A,FALSE,"M6_1";"M6_2Print",#N/A,FALSE,"M6_2"}</definedName>
    <definedName name="qaewqrwf" localSheetId="14" hidden="1">{"M6Print",#N/A,FALSE,"M6";"M6_1Print",#N/A,FALSE,"M6_1";"M6_2Print",#N/A,FALSE,"M6_2"}</definedName>
    <definedName name="qaewqrwf" hidden="1">{"M6Print",#N/A,FALSE,"M6";"M6_1Print",#N/A,FALSE,"M6_1";"M6_2Print",#N/A,FALSE,"M6_2"}</definedName>
    <definedName name="QANG" localSheetId="12" hidden="1">{"'Sheet1'!$L$16"}</definedName>
    <definedName name="QANG" localSheetId="11" hidden="1">{"'Sheet1'!$L$16"}</definedName>
    <definedName name="QANG" localSheetId="13" hidden="1">{"'Sheet1'!$L$16"}</definedName>
    <definedName name="QANG" localSheetId="16" hidden="1">{"'Sheet1'!$L$16"}</definedName>
    <definedName name="QANG" localSheetId="21" hidden="1">{"'Sheet1'!$L$16"}</definedName>
    <definedName name="QANG" localSheetId="18" hidden="1">{"'Sheet1'!$L$16"}</definedName>
    <definedName name="QANG" localSheetId="19" hidden="1">{"'Sheet1'!$L$16"}</definedName>
    <definedName name="QANG" localSheetId="20" hidden="1">{"'Sheet1'!$L$16"}</definedName>
    <definedName name="QANG" localSheetId="22" hidden="1">{"'Sheet1'!$L$16"}</definedName>
    <definedName name="QANG" localSheetId="24" hidden="1">{"'Sheet1'!$L$16"}</definedName>
    <definedName name="QANG" localSheetId="28" hidden="1">{"'Sheet1'!$L$16"}</definedName>
    <definedName name="QANG" localSheetId="14" hidden="1">{"'Sheet1'!$L$16"}</definedName>
    <definedName name="QANG" hidden="1">{"'Sheet1'!$L$16"}</definedName>
    <definedName name="QAS" localSheetId="12" hidden="1">{#N/A,#N/A,FALSE,"Chi tiÆt"}</definedName>
    <definedName name="QAS" localSheetId="11" hidden="1">{#N/A,#N/A,FALSE,"Chi tiÆt"}</definedName>
    <definedName name="QAS" localSheetId="13" hidden="1">{#N/A,#N/A,FALSE,"Chi tiÆt"}</definedName>
    <definedName name="QAS" localSheetId="16" hidden="1">{#N/A,#N/A,FALSE,"Chi tiÆt"}</definedName>
    <definedName name="QAS" localSheetId="21" hidden="1">{#N/A,#N/A,FALSE,"Chi tiÆt"}</definedName>
    <definedName name="QAS" localSheetId="18" hidden="1">{#N/A,#N/A,FALSE,"Chi tiÆt"}</definedName>
    <definedName name="QAS" localSheetId="19" hidden="1">{#N/A,#N/A,FALSE,"Chi tiÆt"}</definedName>
    <definedName name="QAS" localSheetId="20" hidden="1">{#N/A,#N/A,FALSE,"Chi tiÆt"}</definedName>
    <definedName name="QAS" localSheetId="22" hidden="1">{#N/A,#N/A,FALSE,"Chi tiÆt"}</definedName>
    <definedName name="QAS" localSheetId="24" hidden="1">{#N/A,#N/A,FALSE,"Chi tiÆt"}</definedName>
    <definedName name="QAS" localSheetId="28" hidden="1">{#N/A,#N/A,FALSE,"Chi tiÆt"}</definedName>
    <definedName name="QAS" localSheetId="14" hidden="1">{#N/A,#N/A,FALSE,"Chi tiÆt"}</definedName>
    <definedName name="QAS" hidden="1">{#N/A,#N/A,FALSE,"Chi tiÆt"}</definedName>
    <definedName name="qasd" localSheetId="12" hidden="1">{"'Sheet1'!$L$16"}</definedName>
    <definedName name="qasd" localSheetId="11" hidden="1">{"'Sheet1'!$L$16"}</definedName>
    <definedName name="qasd" localSheetId="13" hidden="1">{"'Sheet1'!$L$16"}</definedName>
    <definedName name="qasd" localSheetId="16" hidden="1">{"'Sheet1'!$L$16"}</definedName>
    <definedName name="qasd" localSheetId="21" hidden="1">{"'Sheet1'!$L$16"}</definedName>
    <definedName name="qasd" localSheetId="18" hidden="1">{"'Sheet1'!$L$16"}</definedName>
    <definedName name="qasd" localSheetId="19" hidden="1">{"'Sheet1'!$L$16"}</definedName>
    <definedName name="qasd" localSheetId="20" hidden="1">{"'Sheet1'!$L$16"}</definedName>
    <definedName name="qasd" localSheetId="22" hidden="1">{"'Sheet1'!$L$16"}</definedName>
    <definedName name="qasd" localSheetId="24" hidden="1">{"'Sheet1'!$L$16"}</definedName>
    <definedName name="qasd" localSheetId="28" hidden="1">{"'Sheet1'!$L$16"}</definedName>
    <definedName name="qasd" localSheetId="14" hidden="1">{"'Sheet1'!$L$16"}</definedName>
    <definedName name="qasd" hidden="1">{"'Sheet1'!$L$16"}</definedName>
    <definedName name="QAZ" localSheetId="12" hidden="1">{#N/A,#N/A,FALSE,"CCTV"}</definedName>
    <definedName name="QAZ" localSheetId="11" hidden="1">{#N/A,#N/A,FALSE,"CCTV"}</definedName>
    <definedName name="QAZ" localSheetId="13" hidden="1">{#N/A,#N/A,FALSE,"CCTV"}</definedName>
    <definedName name="QAZ" localSheetId="16" hidden="1">{#N/A,#N/A,FALSE,"CCTV"}</definedName>
    <definedName name="QAZ" localSheetId="21" hidden="1">{#N/A,#N/A,FALSE,"CCTV"}</definedName>
    <definedName name="QAZ" localSheetId="18" hidden="1">{#N/A,#N/A,FALSE,"CCTV"}</definedName>
    <definedName name="QAZ" localSheetId="19" hidden="1">{#N/A,#N/A,FALSE,"CCTV"}</definedName>
    <definedName name="QAZ" localSheetId="20" hidden="1">{#N/A,#N/A,FALSE,"CCTV"}</definedName>
    <definedName name="QAZ" localSheetId="22" hidden="1">{#N/A,#N/A,FALSE,"CCTV"}</definedName>
    <definedName name="QAZ" localSheetId="24" hidden="1">{#N/A,#N/A,FALSE,"CCTV"}</definedName>
    <definedName name="QAZ" localSheetId="28" hidden="1">{#N/A,#N/A,FALSE,"CCTV"}</definedName>
    <definedName name="QAZ" localSheetId="14" hidden="1">{#N/A,#N/A,FALSE,"CCTV"}</definedName>
    <definedName name="QAZ" hidden="1">{#N/A,#N/A,FALSE,"CCTV"}</definedName>
    <definedName name="qbeam21">#REF!</definedName>
    <definedName name="qbeam22">#REF!</definedName>
    <definedName name="Qbemass2">#REF!</definedName>
    <definedName name="qcdc" localSheetId="12" hidden="1">{"'Sheet1'!$L$16"}</definedName>
    <definedName name="qcdc" localSheetId="11" hidden="1">{"'Sheet1'!$L$16"}</definedName>
    <definedName name="qcdc" localSheetId="13" hidden="1">{"'Sheet1'!$L$16"}</definedName>
    <definedName name="qcdc" localSheetId="16" hidden="1">{"'Sheet1'!$L$16"}</definedName>
    <definedName name="qcdc" localSheetId="21" hidden="1">{"'Sheet1'!$L$16"}</definedName>
    <definedName name="qcdc" localSheetId="18" hidden="1">{"'Sheet1'!$L$16"}</definedName>
    <definedName name="qcdc" localSheetId="19" hidden="1">{"'Sheet1'!$L$16"}</definedName>
    <definedName name="qcdc" localSheetId="20" hidden="1">{"'Sheet1'!$L$16"}</definedName>
    <definedName name="qcdc" localSheetId="22" hidden="1">{"'Sheet1'!$L$16"}</definedName>
    <definedName name="qcdc" localSheetId="24" hidden="1">{"'Sheet1'!$L$16"}</definedName>
    <definedName name="qcdc" localSheetId="28" hidden="1">{"'Sheet1'!$L$16"}</definedName>
    <definedName name="qcdc" localSheetId="14" hidden="1">{"'Sheet1'!$L$16"}</definedName>
    <definedName name="qcdc" hidden="1">{"'Sheet1'!$L$16"}</definedName>
    <definedName name="qd" localSheetId="12" hidden="1">{"'Sheet1'!$L$16"}</definedName>
    <definedName name="qd" localSheetId="11" hidden="1">{"'Sheet1'!$L$16"}</definedName>
    <definedName name="qd" localSheetId="13" hidden="1">{"'Sheet1'!$L$16"}</definedName>
    <definedName name="qd" localSheetId="16" hidden="1">{"'Sheet1'!$L$16"}</definedName>
    <definedName name="qd" localSheetId="21" hidden="1">{"'Sheet1'!$L$16"}</definedName>
    <definedName name="qd" localSheetId="18" hidden="1">{"'Sheet1'!$L$16"}</definedName>
    <definedName name="qd" localSheetId="19" hidden="1">{"'Sheet1'!$L$16"}</definedName>
    <definedName name="qd" localSheetId="20" hidden="1">{"'Sheet1'!$L$16"}</definedName>
    <definedName name="qd" localSheetId="22" hidden="1">{"'Sheet1'!$L$16"}</definedName>
    <definedName name="qd" localSheetId="24" hidden="1">{"'Sheet1'!$L$16"}</definedName>
    <definedName name="qd" localSheetId="28" hidden="1">{"'Sheet1'!$L$16"}</definedName>
    <definedName name="qd" localSheetId="14" hidden="1">{"'Sheet1'!$L$16"}</definedName>
    <definedName name="qd" hidden="1">{"'Sheet1'!$L$16"}</definedName>
    <definedName name="qd10_gt" localSheetId="12" hidden="1">{"'Sheet1'!$L$16"}</definedName>
    <definedName name="qd10_gt" localSheetId="11" hidden="1">{"'Sheet1'!$L$16"}</definedName>
    <definedName name="qd10_gt" localSheetId="13" hidden="1">{"'Sheet1'!$L$16"}</definedName>
    <definedName name="qd10_gt" localSheetId="16" hidden="1">{"'Sheet1'!$L$16"}</definedName>
    <definedName name="qd10_gt" localSheetId="21" hidden="1">{"'Sheet1'!$L$16"}</definedName>
    <definedName name="qd10_gt" localSheetId="18" hidden="1">{"'Sheet1'!$L$16"}</definedName>
    <definedName name="qd10_gt" localSheetId="19" hidden="1">{"'Sheet1'!$L$16"}</definedName>
    <definedName name="qd10_gt" localSheetId="20" hidden="1">{"'Sheet1'!$L$16"}</definedName>
    <definedName name="qd10_gt" localSheetId="22" hidden="1">{"'Sheet1'!$L$16"}</definedName>
    <definedName name="qd10_gt" localSheetId="24" hidden="1">{"'Sheet1'!$L$16"}</definedName>
    <definedName name="qd10_gt" localSheetId="28" hidden="1">{"'Sheet1'!$L$16"}</definedName>
    <definedName name="qd10_gt" localSheetId="14" hidden="1">{"'Sheet1'!$L$16"}</definedName>
    <definedName name="qd10_gt" hidden="1">{"'Sheet1'!$L$16"}</definedName>
    <definedName name="qd10_gt_1" localSheetId="12" hidden="1">{"'Sheet1'!$L$16"}</definedName>
    <definedName name="qd10_gt_1" localSheetId="11" hidden="1">{"'Sheet1'!$L$16"}</definedName>
    <definedName name="qd10_gt_1" localSheetId="13" hidden="1">{"'Sheet1'!$L$16"}</definedName>
    <definedName name="qd10_gt_1" localSheetId="16" hidden="1">{"'Sheet1'!$L$16"}</definedName>
    <definedName name="qd10_gt_1" localSheetId="21" hidden="1">{"'Sheet1'!$L$16"}</definedName>
    <definedName name="qd10_gt_1" localSheetId="18" hidden="1">{"'Sheet1'!$L$16"}</definedName>
    <definedName name="qd10_gt_1" localSheetId="19" hidden="1">{"'Sheet1'!$L$16"}</definedName>
    <definedName name="qd10_gt_1" localSheetId="20" hidden="1">{"'Sheet1'!$L$16"}</definedName>
    <definedName name="qd10_gt_1" localSheetId="22" hidden="1">{"'Sheet1'!$L$16"}</definedName>
    <definedName name="qd10_gt_1" localSheetId="24" hidden="1">{"'Sheet1'!$L$16"}</definedName>
    <definedName name="qd10_gt_1" localSheetId="28" hidden="1">{"'Sheet1'!$L$16"}</definedName>
    <definedName name="qd10_gt_1" localSheetId="14" hidden="1">{"'Sheet1'!$L$16"}</definedName>
    <definedName name="qd10_gt_1" hidden="1">{"'Sheet1'!$L$16"}</definedName>
    <definedName name="qd10_gt1" localSheetId="12" hidden="1">{"'Sheet1'!$L$16"}</definedName>
    <definedName name="qd10_gt1" localSheetId="11" hidden="1">{"'Sheet1'!$L$16"}</definedName>
    <definedName name="qd10_gt1" localSheetId="13" hidden="1">{"'Sheet1'!$L$16"}</definedName>
    <definedName name="qd10_gt1" localSheetId="16" hidden="1">{"'Sheet1'!$L$16"}</definedName>
    <definedName name="qd10_gt1" localSheetId="21" hidden="1">{"'Sheet1'!$L$16"}</definedName>
    <definedName name="qd10_gt1" localSheetId="18" hidden="1">{"'Sheet1'!$L$16"}</definedName>
    <definedName name="qd10_gt1" localSheetId="19" hidden="1">{"'Sheet1'!$L$16"}</definedName>
    <definedName name="qd10_gt1" localSheetId="20" hidden="1">{"'Sheet1'!$L$16"}</definedName>
    <definedName name="qd10_gt1" localSheetId="22" hidden="1">{"'Sheet1'!$L$16"}</definedName>
    <definedName name="qd10_gt1" localSheetId="24" hidden="1">{"'Sheet1'!$L$16"}</definedName>
    <definedName name="qd10_gt1" localSheetId="28" hidden="1">{"'Sheet1'!$L$16"}</definedName>
    <definedName name="qd10_gt1" localSheetId="14" hidden="1">{"'Sheet1'!$L$16"}</definedName>
    <definedName name="qd10_gt1" hidden="1">{"'Sheet1'!$L$16"}</definedName>
    <definedName name="QDGF" localSheetId="12" hidden="1">{#N/A,#N/A,TRUE,"BT M200 da 10x20"}</definedName>
    <definedName name="QDGF" localSheetId="11" hidden="1">{#N/A,#N/A,TRUE,"BT M200 da 10x20"}</definedName>
    <definedName name="QDGF" localSheetId="13" hidden="1">{#N/A,#N/A,TRUE,"BT M200 da 10x20"}</definedName>
    <definedName name="QDGF" localSheetId="16" hidden="1">{#N/A,#N/A,TRUE,"BT M200 da 10x20"}</definedName>
    <definedName name="QDGF" localSheetId="21" hidden="1">{#N/A,#N/A,TRUE,"BT M200 da 10x20"}</definedName>
    <definedName name="QDGF" localSheetId="18" hidden="1">{#N/A,#N/A,TRUE,"BT M200 da 10x20"}</definedName>
    <definedName name="QDGF" localSheetId="19" hidden="1">{#N/A,#N/A,TRUE,"BT M200 da 10x20"}</definedName>
    <definedName name="QDGF" localSheetId="20" hidden="1">{#N/A,#N/A,TRUE,"BT M200 da 10x20"}</definedName>
    <definedName name="QDGF" localSheetId="22" hidden="1">{#N/A,#N/A,TRUE,"BT M200 da 10x20"}</definedName>
    <definedName name="QDGF" localSheetId="24" hidden="1">{#N/A,#N/A,TRUE,"BT M200 da 10x20"}</definedName>
    <definedName name="QDGF" localSheetId="28" hidden="1">{#N/A,#N/A,TRUE,"BT M200 da 10x20"}</definedName>
    <definedName name="QDGF" localSheetId="14" hidden="1">{#N/A,#N/A,TRUE,"BT M200 da 10x20"}</definedName>
    <definedName name="QDGF" hidden="1">{#N/A,#N/A,TRUE,"BT M200 da 10x20"}</definedName>
    <definedName name="qdqdwd" localSheetId="12" hidden="1">{"'Sheet1'!$L$16"}</definedName>
    <definedName name="qdqdwd" localSheetId="11" hidden="1">{"'Sheet1'!$L$16"}</definedName>
    <definedName name="qdqdwd" localSheetId="13" hidden="1">{"'Sheet1'!$L$16"}</definedName>
    <definedName name="qdqdwd" localSheetId="16" hidden="1">{"'Sheet1'!$L$16"}</definedName>
    <definedName name="qdqdwd" localSheetId="21" hidden="1">{"'Sheet1'!$L$16"}</definedName>
    <definedName name="qdqdwd" localSheetId="18" hidden="1">{"'Sheet1'!$L$16"}</definedName>
    <definedName name="qdqdwd" localSheetId="19" hidden="1">{"'Sheet1'!$L$16"}</definedName>
    <definedName name="qdqdwd" localSheetId="20" hidden="1">{"'Sheet1'!$L$16"}</definedName>
    <definedName name="qdqdwd" localSheetId="22" hidden="1">{"'Sheet1'!$L$16"}</definedName>
    <definedName name="qdqdwd" localSheetId="24" hidden="1">{"'Sheet1'!$L$16"}</definedName>
    <definedName name="qdqdwd" localSheetId="28" hidden="1">{"'Sheet1'!$L$16"}</definedName>
    <definedName name="qdqdwd" localSheetId="14" hidden="1">{"'Sheet1'!$L$16"}</definedName>
    <definedName name="qdqdwd" hidden="1">{"'Sheet1'!$L$16"}</definedName>
    <definedName name="qdwfwdfwfwe" hidden="1">#REF!</definedName>
    <definedName name="qe" localSheetId="12" hidden="1">{"'Break down'!$A$4"}</definedName>
    <definedName name="qe" localSheetId="11" hidden="1">{"'Break down'!$A$4"}</definedName>
    <definedName name="qe" localSheetId="13" hidden="1">{"'Break down'!$A$4"}</definedName>
    <definedName name="qe" localSheetId="16" hidden="1">{"'Break down'!$A$4"}</definedName>
    <definedName name="qe" localSheetId="21" hidden="1">{"'Break down'!$A$4"}</definedName>
    <definedName name="qe" localSheetId="18" hidden="1">{"'Break down'!$A$4"}</definedName>
    <definedName name="qe" localSheetId="19" hidden="1">{"'Break down'!$A$4"}</definedName>
    <definedName name="qe" localSheetId="20" hidden="1">{"'Break down'!$A$4"}</definedName>
    <definedName name="qe" localSheetId="22" hidden="1">{"'Break down'!$A$4"}</definedName>
    <definedName name="qe" localSheetId="24" hidden="1">{"'Break down'!$A$4"}</definedName>
    <definedName name="qe" localSheetId="28" hidden="1">{"'Break down'!$A$4"}</definedName>
    <definedName name="qe" localSheetId="14" hidden="1">{"'Break down'!$A$4"}</definedName>
    <definedName name="qe" hidden="1">{"'Break down'!$A$4"}</definedName>
    <definedName name="qedgagsd" hidden="1">#REF!</definedName>
    <definedName name="qee" localSheetId="12" hidden="1">{"M7_1Print",#N/A,TRUE,"M7_1";"M7_2Print",#N/A,TRUE,"M7_2"}</definedName>
    <definedName name="qee" localSheetId="11" hidden="1">{"M7_1Print",#N/A,TRUE,"M7_1";"M7_2Print",#N/A,TRUE,"M7_2"}</definedName>
    <definedName name="qee" localSheetId="13" hidden="1">{"M7_1Print",#N/A,TRUE,"M7_1";"M7_2Print",#N/A,TRUE,"M7_2"}</definedName>
    <definedName name="qee" localSheetId="16" hidden="1">{"M7_1Print",#N/A,TRUE,"M7_1";"M7_2Print",#N/A,TRUE,"M7_2"}</definedName>
    <definedName name="qee" localSheetId="21" hidden="1">{"M7_1Print",#N/A,TRUE,"M7_1";"M7_2Print",#N/A,TRUE,"M7_2"}</definedName>
    <definedName name="qee" localSheetId="18" hidden="1">{"M7_1Print",#N/A,TRUE,"M7_1";"M7_2Print",#N/A,TRUE,"M7_2"}</definedName>
    <definedName name="qee" localSheetId="19" hidden="1">{"M7_1Print",#N/A,TRUE,"M7_1";"M7_2Print",#N/A,TRUE,"M7_2"}</definedName>
    <definedName name="qee" localSheetId="20" hidden="1">{"M7_1Print",#N/A,TRUE,"M7_1";"M7_2Print",#N/A,TRUE,"M7_2"}</definedName>
    <definedName name="qee" localSheetId="22" hidden="1">{"M7_1Print",#N/A,TRUE,"M7_1";"M7_2Print",#N/A,TRUE,"M7_2"}</definedName>
    <definedName name="qee" localSheetId="24" hidden="1">{"M7_1Print",#N/A,TRUE,"M7_1";"M7_2Print",#N/A,TRUE,"M7_2"}</definedName>
    <definedName name="qee" localSheetId="28" hidden="1">{"M7_1Print",#N/A,TRUE,"M7_1";"M7_2Print",#N/A,TRUE,"M7_2"}</definedName>
    <definedName name="qee" localSheetId="14" hidden="1">{"M7_1Print",#N/A,TRUE,"M7_1";"M7_2Print",#N/A,TRUE,"M7_2"}</definedName>
    <definedName name="qee" hidden="1">{"M7_1Print",#N/A,TRUE,"M7_1";"M7_2Print",#N/A,TRUE,"M7_2"}</definedName>
    <definedName name="qềqg" localSheetId="12" hidden="1">{"'Sheet1'!$L$16"}</definedName>
    <definedName name="qềqg" localSheetId="11" hidden="1">{"'Sheet1'!$L$16"}</definedName>
    <definedName name="qềqg" localSheetId="13" hidden="1">{"'Sheet1'!$L$16"}</definedName>
    <definedName name="qềqg" localSheetId="16" hidden="1">{"'Sheet1'!$L$16"}</definedName>
    <definedName name="qềqg" localSheetId="21" hidden="1">{"'Sheet1'!$L$16"}</definedName>
    <definedName name="qềqg" localSheetId="18" hidden="1">{"'Sheet1'!$L$16"}</definedName>
    <definedName name="qềqg" localSheetId="19" hidden="1">{"'Sheet1'!$L$16"}</definedName>
    <definedName name="qềqg" localSheetId="20" hidden="1">{"'Sheet1'!$L$16"}</definedName>
    <definedName name="qềqg" localSheetId="22" hidden="1">{"'Sheet1'!$L$16"}</definedName>
    <definedName name="qềqg" localSheetId="24" hidden="1">{"'Sheet1'!$L$16"}</definedName>
    <definedName name="qềqg" localSheetId="28" hidden="1">{"'Sheet1'!$L$16"}</definedName>
    <definedName name="qềqg" localSheetId="14" hidden="1">{"'Sheet1'!$L$16"}</definedName>
    <definedName name="qềqg" hidden="1">{"'Sheet1'!$L$16"}</definedName>
    <definedName name="qeqwe" hidden="1">#REF!</definedName>
    <definedName name="qer" hidden="1">#REF!</definedName>
    <definedName name="qẽrwdsfdfwfwdfw" localSheetId="12" hidden="1">{"'Sheet1'!$L$16"}</definedName>
    <definedName name="qẽrwdsfdfwfwdfw" localSheetId="11" hidden="1">{"'Sheet1'!$L$16"}</definedName>
    <definedName name="qẽrwdsfdfwfwdfw" localSheetId="13" hidden="1">{"'Sheet1'!$L$16"}</definedName>
    <definedName name="qẽrwdsfdfwfwdfw" localSheetId="16" hidden="1">{"'Sheet1'!$L$16"}</definedName>
    <definedName name="qẽrwdsfdfwfwdfw" localSheetId="21" hidden="1">{"'Sheet1'!$L$16"}</definedName>
    <definedName name="qẽrwdsfdfwfwdfw" localSheetId="18" hidden="1">{"'Sheet1'!$L$16"}</definedName>
    <definedName name="qẽrwdsfdfwfwdfw" localSheetId="19" hidden="1">{"'Sheet1'!$L$16"}</definedName>
    <definedName name="qẽrwdsfdfwfwdfw" localSheetId="20" hidden="1">{"'Sheet1'!$L$16"}</definedName>
    <definedName name="qẽrwdsfdfwfwdfw" localSheetId="22" hidden="1">{"'Sheet1'!$L$16"}</definedName>
    <definedName name="qẽrwdsfdfwfwdfw" localSheetId="24" hidden="1">{"'Sheet1'!$L$16"}</definedName>
    <definedName name="qẽrwdsfdfwfwdfw" localSheetId="28" hidden="1">{"'Sheet1'!$L$16"}</definedName>
    <definedName name="qẽrwdsfdfwfwdfw" localSheetId="14" hidden="1">{"'Sheet1'!$L$16"}</definedName>
    <definedName name="qẽrwdsfdfwfwdfw" hidden="1">{"'Sheet1'!$L$16"}</definedName>
    <definedName name="qet" localSheetId="12" hidden="1">{"'Sheet1'!$L$16"}</definedName>
    <definedName name="qet" localSheetId="11" hidden="1">{"'Sheet1'!$L$16"}</definedName>
    <definedName name="qet" localSheetId="13" hidden="1">{"'Sheet1'!$L$16"}</definedName>
    <definedName name="qet" localSheetId="16" hidden="1">{"'Sheet1'!$L$16"}</definedName>
    <definedName name="qet" localSheetId="21" hidden="1">{"'Sheet1'!$L$16"}</definedName>
    <definedName name="qet" localSheetId="18" hidden="1">{"'Sheet1'!$L$16"}</definedName>
    <definedName name="qet" localSheetId="19" hidden="1">{"'Sheet1'!$L$16"}</definedName>
    <definedName name="qet" localSheetId="20" hidden="1">{"'Sheet1'!$L$16"}</definedName>
    <definedName name="qet" localSheetId="22" hidden="1">{"'Sheet1'!$L$16"}</definedName>
    <definedName name="qet" localSheetId="24" hidden="1">{"'Sheet1'!$L$16"}</definedName>
    <definedName name="qet" localSheetId="28" hidden="1">{"'Sheet1'!$L$16"}</definedName>
    <definedName name="qet" localSheetId="14" hidden="1">{"'Sheet1'!$L$16"}</definedName>
    <definedName name="qet" hidden="1">{"'Sheet1'!$L$16"}</definedName>
    <definedName name="QẺTTT" localSheetId="12" hidden="1">{"'Sheet1'!$L$16"}</definedName>
    <definedName name="QẺTTT" localSheetId="11" hidden="1">{"'Sheet1'!$L$16"}</definedName>
    <definedName name="QẺTTT" localSheetId="13" hidden="1">{"'Sheet1'!$L$16"}</definedName>
    <definedName name="QẺTTT" localSheetId="16" hidden="1">{"'Sheet1'!$L$16"}</definedName>
    <definedName name="QẺTTT" localSheetId="21" hidden="1">{"'Sheet1'!$L$16"}</definedName>
    <definedName name="QẺTTT" localSheetId="18" hidden="1">{"'Sheet1'!$L$16"}</definedName>
    <definedName name="QẺTTT" localSheetId="19" hidden="1">{"'Sheet1'!$L$16"}</definedName>
    <definedName name="QẺTTT" localSheetId="20" hidden="1">{"'Sheet1'!$L$16"}</definedName>
    <definedName name="QẺTTT" localSheetId="22" hidden="1">{"'Sheet1'!$L$16"}</definedName>
    <definedName name="QẺTTT" localSheetId="24" hidden="1">{"'Sheet1'!$L$16"}</definedName>
    <definedName name="QẺTTT" localSheetId="28" hidden="1">{"'Sheet1'!$L$16"}</definedName>
    <definedName name="QẺTTT" localSheetId="14" hidden="1">{"'Sheet1'!$L$16"}</definedName>
    <definedName name="QẺTTT" hidden="1">{"'Sheet1'!$L$16"}</definedName>
    <definedName name="qewewre" hidden="1">#REF!</definedName>
    <definedName name="qfnm21">#REF!</definedName>
    <definedName name="qfnm22">#REF!</definedName>
    <definedName name="qfnm23">#REF!</definedName>
    <definedName name="qfnm24">#REF!</definedName>
    <definedName name="qfwt21">#REF!</definedName>
    <definedName name="qfwt22">#REF!</definedName>
    <definedName name="qfwt23">#REF!</definedName>
    <definedName name="QFWW" hidden="1">#REF!</definedName>
    <definedName name="Qgbmass2">#REF!</definedName>
    <definedName name="QGFADB" localSheetId="12" hidden="1">{"'Sheet1'!$L$16"}</definedName>
    <definedName name="QGFADB" localSheetId="11" hidden="1">{"'Sheet1'!$L$16"}</definedName>
    <definedName name="QGFADB" localSheetId="13" hidden="1">{"'Sheet1'!$L$16"}</definedName>
    <definedName name="QGFADB" localSheetId="16" hidden="1">{"'Sheet1'!$L$16"}</definedName>
    <definedName name="QGFADB" localSheetId="21" hidden="1">{"'Sheet1'!$L$16"}</definedName>
    <definedName name="QGFADB" localSheetId="18" hidden="1">{"'Sheet1'!$L$16"}</definedName>
    <definedName name="QGFADB" localSheetId="19" hidden="1">{"'Sheet1'!$L$16"}</definedName>
    <definedName name="QGFADB" localSheetId="20" hidden="1">{"'Sheet1'!$L$16"}</definedName>
    <definedName name="QGFADB" localSheetId="22" hidden="1">{"'Sheet1'!$L$16"}</definedName>
    <definedName name="QGFADB" localSheetId="24" hidden="1">{"'Sheet1'!$L$16"}</definedName>
    <definedName name="QGFADB" localSheetId="28" hidden="1">{"'Sheet1'!$L$16"}</definedName>
    <definedName name="QGFADB" localSheetId="14" hidden="1">{"'Sheet1'!$L$16"}</definedName>
    <definedName name="QGFADB" hidden="1">{"'Sheet1'!$L$16"}</definedName>
    <definedName name="qgq" hidden="1">#N/A</definedName>
    <definedName name="qh">#REF!</definedName>
    <definedName name="qhandrail2">#REF!</definedName>
    <definedName name="qhinoc">#REF!</definedName>
    <definedName name="qhinox">#REF!</definedName>
    <definedName name="qht">#REF!</definedName>
    <definedName name="Qinsu1">#REF!</definedName>
    <definedName name="Qinsu2">#REF!</definedName>
    <definedName name="Qinsu3">#REF!</definedName>
    <definedName name="Qinsu4">#REF!</definedName>
    <definedName name="qkqh1" localSheetId="12" hidden="1">{#N/A,#N/A,FALSE,"명세표"}</definedName>
    <definedName name="qkqh1" localSheetId="11" hidden="1">{#N/A,#N/A,FALSE,"명세표"}</definedName>
    <definedName name="qkqh1" localSheetId="13" hidden="1">{#N/A,#N/A,FALSE,"명세표"}</definedName>
    <definedName name="qkqh1" localSheetId="16" hidden="1">{#N/A,#N/A,FALSE,"명세표"}</definedName>
    <definedName name="qkqh1" localSheetId="21" hidden="1">{#N/A,#N/A,FALSE,"명세표"}</definedName>
    <definedName name="qkqh1" localSheetId="18" hidden="1">{#N/A,#N/A,FALSE,"명세표"}</definedName>
    <definedName name="qkqh1" localSheetId="19" hidden="1">{#N/A,#N/A,FALSE,"명세표"}</definedName>
    <definedName name="qkqh1" localSheetId="20" hidden="1">{#N/A,#N/A,FALSE,"명세표"}</definedName>
    <definedName name="qkqh1" localSheetId="22" hidden="1">{#N/A,#N/A,FALSE,"명세표"}</definedName>
    <definedName name="qkqh1" localSheetId="24" hidden="1">{#N/A,#N/A,FALSE,"명세표"}</definedName>
    <definedName name="qkqh1" localSheetId="28" hidden="1">{#N/A,#N/A,FALSE,"명세표"}</definedName>
    <definedName name="qkqh1" localSheetId="14" hidden="1">{#N/A,#N/A,FALSE,"명세표"}</definedName>
    <definedName name="qkqh1" hidden="1">{#N/A,#N/A,FALSE,"명세표"}</definedName>
    <definedName name="qlda">#N/A</definedName>
    <definedName name="qlda_10">#N/A</definedName>
    <definedName name="qlda_6">#N/A</definedName>
    <definedName name="qlda_6_10">#N/A</definedName>
    <definedName name="qlda_7">#N/A</definedName>
    <definedName name="qlda_8">#N/A</definedName>
    <definedName name="qlda_9">#N/A</definedName>
    <definedName name="qncjstkdehdwhrud" localSheetId="12" hidden="1">{#N/A,#N/A,TRUE,"1";#N/A,#N/A,TRUE,"2";#N/A,#N/A,TRUE,"3";#N/A,#N/A,TRUE,"4";#N/A,#N/A,TRUE,"5";#N/A,#N/A,TRUE,"6";#N/A,#N/A,TRUE,"7"}</definedName>
    <definedName name="qncjstkdehdwhrud" localSheetId="11" hidden="1">{#N/A,#N/A,TRUE,"1";#N/A,#N/A,TRUE,"2";#N/A,#N/A,TRUE,"3";#N/A,#N/A,TRUE,"4";#N/A,#N/A,TRUE,"5";#N/A,#N/A,TRUE,"6";#N/A,#N/A,TRUE,"7"}</definedName>
    <definedName name="qncjstkdehdwhrud" localSheetId="13" hidden="1">{#N/A,#N/A,TRUE,"1";#N/A,#N/A,TRUE,"2";#N/A,#N/A,TRUE,"3";#N/A,#N/A,TRUE,"4";#N/A,#N/A,TRUE,"5";#N/A,#N/A,TRUE,"6";#N/A,#N/A,TRUE,"7"}</definedName>
    <definedName name="qncjstkdehdwhrud" localSheetId="16" hidden="1">{#N/A,#N/A,TRUE,"1";#N/A,#N/A,TRUE,"2";#N/A,#N/A,TRUE,"3";#N/A,#N/A,TRUE,"4";#N/A,#N/A,TRUE,"5";#N/A,#N/A,TRUE,"6";#N/A,#N/A,TRUE,"7"}</definedName>
    <definedName name="qncjstkdehdwhrud" localSheetId="21" hidden="1">{#N/A,#N/A,TRUE,"1";#N/A,#N/A,TRUE,"2";#N/A,#N/A,TRUE,"3";#N/A,#N/A,TRUE,"4";#N/A,#N/A,TRUE,"5";#N/A,#N/A,TRUE,"6";#N/A,#N/A,TRUE,"7"}</definedName>
    <definedName name="qncjstkdehdwhrud" localSheetId="18" hidden="1">{#N/A,#N/A,TRUE,"1";#N/A,#N/A,TRUE,"2";#N/A,#N/A,TRUE,"3";#N/A,#N/A,TRUE,"4";#N/A,#N/A,TRUE,"5";#N/A,#N/A,TRUE,"6";#N/A,#N/A,TRUE,"7"}</definedName>
    <definedName name="qncjstkdehdwhrud" localSheetId="19" hidden="1">{#N/A,#N/A,TRUE,"1";#N/A,#N/A,TRUE,"2";#N/A,#N/A,TRUE,"3";#N/A,#N/A,TRUE,"4";#N/A,#N/A,TRUE,"5";#N/A,#N/A,TRUE,"6";#N/A,#N/A,TRUE,"7"}</definedName>
    <definedName name="qncjstkdehdwhrud" localSheetId="20" hidden="1">{#N/A,#N/A,TRUE,"1";#N/A,#N/A,TRUE,"2";#N/A,#N/A,TRUE,"3";#N/A,#N/A,TRUE,"4";#N/A,#N/A,TRUE,"5";#N/A,#N/A,TRUE,"6";#N/A,#N/A,TRUE,"7"}</definedName>
    <definedName name="qncjstkdehdwhrud" localSheetId="22" hidden="1">{#N/A,#N/A,TRUE,"1";#N/A,#N/A,TRUE,"2";#N/A,#N/A,TRUE,"3";#N/A,#N/A,TRUE,"4";#N/A,#N/A,TRUE,"5";#N/A,#N/A,TRUE,"6";#N/A,#N/A,TRUE,"7"}</definedName>
    <definedName name="qncjstkdehdwhrud" localSheetId="24" hidden="1">{#N/A,#N/A,TRUE,"1";#N/A,#N/A,TRUE,"2";#N/A,#N/A,TRUE,"3";#N/A,#N/A,TRUE,"4";#N/A,#N/A,TRUE,"5";#N/A,#N/A,TRUE,"6";#N/A,#N/A,TRUE,"7"}</definedName>
    <definedName name="qncjstkdehdwhrud" localSheetId="28" hidden="1">{#N/A,#N/A,TRUE,"1";#N/A,#N/A,TRUE,"2";#N/A,#N/A,TRUE,"3";#N/A,#N/A,TRUE,"4";#N/A,#N/A,TRUE,"5";#N/A,#N/A,TRUE,"6";#N/A,#N/A,TRUE,"7"}</definedName>
    <definedName name="qncjstkdehdwhrud" localSheetId="14" hidden="1">{#N/A,#N/A,TRUE,"1";#N/A,#N/A,TRUE,"2";#N/A,#N/A,TRUE,"3";#N/A,#N/A,TRUE,"4";#N/A,#N/A,TRUE,"5";#N/A,#N/A,TRUE,"6";#N/A,#N/A,TRUE,"7"}</definedName>
    <definedName name="qncjstkdehdwhrud" hidden="1">{#N/A,#N/A,TRUE,"1";#N/A,#N/A,TRUE,"2";#N/A,#N/A,TRUE,"3";#N/A,#N/A,TRUE,"4";#N/A,#N/A,TRUE,"5";#N/A,#N/A,TRUE,"6";#N/A,#N/A,TRUE,"7"}</definedName>
    <definedName name="qöeqwerqwereq" hidden="1">#REF!</definedName>
    <definedName name="qor" hidden="1">#REF!</definedName>
    <definedName name="qplastceil2">#REF!</definedName>
    <definedName name="qq" localSheetId="12" hidden="1">{"'Sheet1'!$L$16"}</definedName>
    <definedName name="qq" localSheetId="11" hidden="1">{"'Sheet1'!$L$16"}</definedName>
    <definedName name="qq" localSheetId="13" hidden="1">{"'Sheet1'!$L$16"}</definedName>
    <definedName name="qq" localSheetId="16" hidden="1">{"'Sheet1'!$L$16"}</definedName>
    <definedName name="qq" localSheetId="21" hidden="1">{"'Sheet1'!$L$16"}</definedName>
    <definedName name="qq" localSheetId="18" hidden="1">{"'Sheet1'!$L$16"}</definedName>
    <definedName name="qq" localSheetId="19" hidden="1">{"'Sheet1'!$L$16"}</definedName>
    <definedName name="qq" localSheetId="20" hidden="1">{"'Sheet1'!$L$16"}</definedName>
    <definedName name="qq" localSheetId="22" hidden="1">{"'Sheet1'!$L$16"}</definedName>
    <definedName name="qq" localSheetId="24" hidden="1">{"'Sheet1'!$L$16"}</definedName>
    <definedName name="qq" localSheetId="28" hidden="1">{"'Sheet1'!$L$16"}</definedName>
    <definedName name="qq" localSheetId="14" hidden="1">{"'Sheet1'!$L$16"}</definedName>
    <definedName name="qq" hidden="1">{"'Sheet1'!$L$16"}</definedName>
    <definedName name="qq_3">#N/A</definedName>
    <definedName name="qq_7">#N/A</definedName>
    <definedName name="QQE" hidden="1">#REF!</definedName>
    <definedName name="qqgyyh.xls" localSheetId="12" hidden="1">{"'Sheet1'!$L$16"}</definedName>
    <definedName name="qqgyyh.xls" localSheetId="11" hidden="1">{"'Sheet1'!$L$16"}</definedName>
    <definedName name="qqgyyh.xls" localSheetId="13" hidden="1">{"'Sheet1'!$L$16"}</definedName>
    <definedName name="qqgyyh.xls" localSheetId="16" hidden="1">{"'Sheet1'!$L$16"}</definedName>
    <definedName name="qqgyyh.xls" localSheetId="21" hidden="1">{"'Sheet1'!$L$16"}</definedName>
    <definedName name="qqgyyh.xls" localSheetId="18" hidden="1">{"'Sheet1'!$L$16"}</definedName>
    <definedName name="qqgyyh.xls" localSheetId="19" hidden="1">{"'Sheet1'!$L$16"}</definedName>
    <definedName name="qqgyyh.xls" localSheetId="20" hidden="1">{"'Sheet1'!$L$16"}</definedName>
    <definedName name="qqgyyh.xls" localSheetId="22" hidden="1">{"'Sheet1'!$L$16"}</definedName>
    <definedName name="qqgyyh.xls" localSheetId="24" hidden="1">{"'Sheet1'!$L$16"}</definedName>
    <definedName name="qqgyyh.xls" localSheetId="28" hidden="1">{"'Sheet1'!$L$16"}</definedName>
    <definedName name="qqgyyh.xls" localSheetId="14" hidden="1">{"'Sheet1'!$L$16"}</definedName>
    <definedName name="qqgyyh.xls" hidden="1">{"'Sheet1'!$L$16"}</definedName>
    <definedName name="qqld" localSheetId="12" hidden="1">{#N/A,#N/A,FALSE,"COVER";#N/A,#N/A,FALSE,"0";#N/A,#N/A,FALSE,"1";#N/A,#N/A,FALSE,"2";#N/A,#N/A,FALSE,"3";#N/A,#N/A,FALSE,"4";#N/A,#N/A,FALSE,"5";#N/A,#N/A,FALSE,"6";#N/A,#N/A,FALSE,"7";#N/A,#N/A,FALSE,"8";#N/A,#N/A,FALSE,"9";#N/A,#N/A,FALSE,"10";#N/A,#N/A,FALSE,"11"}</definedName>
    <definedName name="qqld" localSheetId="11" hidden="1">{#N/A,#N/A,FALSE,"COVER";#N/A,#N/A,FALSE,"0";#N/A,#N/A,FALSE,"1";#N/A,#N/A,FALSE,"2";#N/A,#N/A,FALSE,"3";#N/A,#N/A,FALSE,"4";#N/A,#N/A,FALSE,"5";#N/A,#N/A,FALSE,"6";#N/A,#N/A,FALSE,"7";#N/A,#N/A,FALSE,"8";#N/A,#N/A,FALSE,"9";#N/A,#N/A,FALSE,"10";#N/A,#N/A,FALSE,"11"}</definedName>
    <definedName name="qqld" localSheetId="13" hidden="1">{#N/A,#N/A,FALSE,"COVER";#N/A,#N/A,FALSE,"0";#N/A,#N/A,FALSE,"1";#N/A,#N/A,FALSE,"2";#N/A,#N/A,FALSE,"3";#N/A,#N/A,FALSE,"4";#N/A,#N/A,FALSE,"5";#N/A,#N/A,FALSE,"6";#N/A,#N/A,FALSE,"7";#N/A,#N/A,FALSE,"8";#N/A,#N/A,FALSE,"9";#N/A,#N/A,FALSE,"10";#N/A,#N/A,FALSE,"11"}</definedName>
    <definedName name="qqld" localSheetId="16" hidden="1">{#N/A,#N/A,FALSE,"COVER";#N/A,#N/A,FALSE,"0";#N/A,#N/A,FALSE,"1";#N/A,#N/A,FALSE,"2";#N/A,#N/A,FALSE,"3";#N/A,#N/A,FALSE,"4";#N/A,#N/A,FALSE,"5";#N/A,#N/A,FALSE,"6";#N/A,#N/A,FALSE,"7";#N/A,#N/A,FALSE,"8";#N/A,#N/A,FALSE,"9";#N/A,#N/A,FALSE,"10";#N/A,#N/A,FALSE,"11"}</definedName>
    <definedName name="qqld" localSheetId="21" hidden="1">{#N/A,#N/A,FALSE,"COVER";#N/A,#N/A,FALSE,"0";#N/A,#N/A,FALSE,"1";#N/A,#N/A,FALSE,"2";#N/A,#N/A,FALSE,"3";#N/A,#N/A,FALSE,"4";#N/A,#N/A,FALSE,"5";#N/A,#N/A,FALSE,"6";#N/A,#N/A,FALSE,"7";#N/A,#N/A,FALSE,"8";#N/A,#N/A,FALSE,"9";#N/A,#N/A,FALSE,"10";#N/A,#N/A,FALSE,"11"}</definedName>
    <definedName name="qqld" localSheetId="18" hidden="1">{#N/A,#N/A,FALSE,"COVER";#N/A,#N/A,FALSE,"0";#N/A,#N/A,FALSE,"1";#N/A,#N/A,FALSE,"2";#N/A,#N/A,FALSE,"3";#N/A,#N/A,FALSE,"4";#N/A,#N/A,FALSE,"5";#N/A,#N/A,FALSE,"6";#N/A,#N/A,FALSE,"7";#N/A,#N/A,FALSE,"8";#N/A,#N/A,FALSE,"9";#N/A,#N/A,FALSE,"10";#N/A,#N/A,FALSE,"11"}</definedName>
    <definedName name="qqld" localSheetId="19" hidden="1">{#N/A,#N/A,FALSE,"COVER";#N/A,#N/A,FALSE,"0";#N/A,#N/A,FALSE,"1";#N/A,#N/A,FALSE,"2";#N/A,#N/A,FALSE,"3";#N/A,#N/A,FALSE,"4";#N/A,#N/A,FALSE,"5";#N/A,#N/A,FALSE,"6";#N/A,#N/A,FALSE,"7";#N/A,#N/A,FALSE,"8";#N/A,#N/A,FALSE,"9";#N/A,#N/A,FALSE,"10";#N/A,#N/A,FALSE,"11"}</definedName>
    <definedName name="qqld" localSheetId="20" hidden="1">{#N/A,#N/A,FALSE,"COVER";#N/A,#N/A,FALSE,"0";#N/A,#N/A,FALSE,"1";#N/A,#N/A,FALSE,"2";#N/A,#N/A,FALSE,"3";#N/A,#N/A,FALSE,"4";#N/A,#N/A,FALSE,"5";#N/A,#N/A,FALSE,"6";#N/A,#N/A,FALSE,"7";#N/A,#N/A,FALSE,"8";#N/A,#N/A,FALSE,"9";#N/A,#N/A,FALSE,"10";#N/A,#N/A,FALSE,"11"}</definedName>
    <definedName name="qqld" localSheetId="22" hidden="1">{#N/A,#N/A,FALSE,"COVER";#N/A,#N/A,FALSE,"0";#N/A,#N/A,FALSE,"1";#N/A,#N/A,FALSE,"2";#N/A,#N/A,FALSE,"3";#N/A,#N/A,FALSE,"4";#N/A,#N/A,FALSE,"5";#N/A,#N/A,FALSE,"6";#N/A,#N/A,FALSE,"7";#N/A,#N/A,FALSE,"8";#N/A,#N/A,FALSE,"9";#N/A,#N/A,FALSE,"10";#N/A,#N/A,FALSE,"11"}</definedName>
    <definedName name="qqld" localSheetId="24" hidden="1">{#N/A,#N/A,FALSE,"COVER";#N/A,#N/A,FALSE,"0";#N/A,#N/A,FALSE,"1";#N/A,#N/A,FALSE,"2";#N/A,#N/A,FALSE,"3";#N/A,#N/A,FALSE,"4";#N/A,#N/A,FALSE,"5";#N/A,#N/A,FALSE,"6";#N/A,#N/A,FALSE,"7";#N/A,#N/A,FALSE,"8";#N/A,#N/A,FALSE,"9";#N/A,#N/A,FALSE,"10";#N/A,#N/A,FALSE,"11"}</definedName>
    <definedName name="qqld" localSheetId="28" hidden="1">{#N/A,#N/A,FALSE,"COVER";#N/A,#N/A,FALSE,"0";#N/A,#N/A,FALSE,"1";#N/A,#N/A,FALSE,"2";#N/A,#N/A,FALSE,"3";#N/A,#N/A,FALSE,"4";#N/A,#N/A,FALSE,"5";#N/A,#N/A,FALSE,"6";#N/A,#N/A,FALSE,"7";#N/A,#N/A,FALSE,"8";#N/A,#N/A,FALSE,"9";#N/A,#N/A,FALSE,"10";#N/A,#N/A,FALSE,"11"}</definedName>
    <definedName name="qqld" localSheetId="14" hidden="1">{#N/A,#N/A,FALSE,"COVER";#N/A,#N/A,FALSE,"0";#N/A,#N/A,FALSE,"1";#N/A,#N/A,FALSE,"2";#N/A,#N/A,FALSE,"3";#N/A,#N/A,FALSE,"4";#N/A,#N/A,FALSE,"5";#N/A,#N/A,FALSE,"6";#N/A,#N/A,FALSE,"7";#N/A,#N/A,FALSE,"8";#N/A,#N/A,FALSE,"9";#N/A,#N/A,FALSE,"10";#N/A,#N/A,FALSE,"11"}</definedName>
    <definedName name="qqld" hidden="1">{#N/A,#N/A,FALSE,"COVER";#N/A,#N/A,FALSE,"0";#N/A,#N/A,FALSE,"1";#N/A,#N/A,FALSE,"2";#N/A,#N/A,FALSE,"3";#N/A,#N/A,FALSE,"4";#N/A,#N/A,FALSE,"5";#N/A,#N/A,FALSE,"6";#N/A,#N/A,FALSE,"7";#N/A,#N/A,FALSE,"8";#N/A,#N/A,FALSE,"9";#N/A,#N/A,FALSE,"10";#N/A,#N/A,FALSE,"11"}</definedName>
    <definedName name="QQQ" localSheetId="12" hidden="1">{"'Sheet1'!$L$16"}</definedName>
    <definedName name="QQQ" localSheetId="11" hidden="1">{"'Sheet1'!$L$16"}</definedName>
    <definedName name="QQQ" localSheetId="13" hidden="1">{"'Sheet1'!$L$16"}</definedName>
    <definedName name="QQQ" localSheetId="16" hidden="1">{"'Sheet1'!$L$16"}</definedName>
    <definedName name="QQQ" localSheetId="21" hidden="1">{"'Sheet1'!$L$16"}</definedName>
    <definedName name="QQQ" localSheetId="18" hidden="1">{"'Sheet1'!$L$16"}</definedName>
    <definedName name="QQQ" localSheetId="19" hidden="1">{"'Sheet1'!$L$16"}</definedName>
    <definedName name="QQQ" localSheetId="20" hidden="1">{"'Sheet1'!$L$16"}</definedName>
    <definedName name="QQQ" localSheetId="22" hidden="1">{"'Sheet1'!$L$16"}</definedName>
    <definedName name="QQQ" localSheetId="24" hidden="1">{"'Sheet1'!$L$16"}</definedName>
    <definedName name="QQQ" localSheetId="28" hidden="1">{"'Sheet1'!$L$16"}</definedName>
    <definedName name="QQQ" localSheetId="14" hidden="1">{"'Sheet1'!$L$16"}</definedName>
    <definedName name="QQQ" hidden="1">{"'Sheet1'!$L$16"}</definedName>
    <definedName name="ｑｑｑ" localSheetId="12" hidden="1">{"'Sheet1'!$L$16"}</definedName>
    <definedName name="ｑｑｑ" localSheetId="11" hidden="1">{"'Sheet1'!$L$16"}</definedName>
    <definedName name="ｑｑｑ" localSheetId="13" hidden="1">{"'Sheet1'!$L$16"}</definedName>
    <definedName name="ｑｑｑ" localSheetId="16" hidden="1">{"'Sheet1'!$L$16"}</definedName>
    <definedName name="ｑｑｑ" localSheetId="21" hidden="1">{"'Sheet1'!$L$16"}</definedName>
    <definedName name="ｑｑｑ" localSheetId="18" hidden="1">{"'Sheet1'!$L$16"}</definedName>
    <definedName name="ｑｑｑ" localSheetId="19" hidden="1">{"'Sheet1'!$L$16"}</definedName>
    <definedName name="ｑｑｑ" localSheetId="20" hidden="1">{"'Sheet1'!$L$16"}</definedName>
    <definedName name="ｑｑｑ" localSheetId="22" hidden="1">{"'Sheet1'!$L$16"}</definedName>
    <definedName name="ｑｑｑ" localSheetId="24" hidden="1">{"'Sheet1'!$L$16"}</definedName>
    <definedName name="ｑｑｑ" localSheetId="28" hidden="1">{"'Sheet1'!$L$16"}</definedName>
    <definedName name="ｑｑｑ" localSheetId="14" hidden="1">{"'Sheet1'!$L$16"}</definedName>
    <definedName name="ｑｑｑ" hidden="1">{"'Sheet1'!$L$16"}</definedName>
    <definedName name="qqq_1" localSheetId="12" hidden="1">{#N/A,#N/A,TRUE,"Basic";#N/A,#N/A,TRUE,"EXT-TABLE";#N/A,#N/A,TRUE,"STEEL";#N/A,#N/A,TRUE,"INT-Table";#N/A,#N/A,TRUE,"STEEL";#N/A,#N/A,TRUE,"Door"}</definedName>
    <definedName name="qqq_1" localSheetId="11" hidden="1">{#N/A,#N/A,TRUE,"Basic";#N/A,#N/A,TRUE,"EXT-TABLE";#N/A,#N/A,TRUE,"STEEL";#N/A,#N/A,TRUE,"INT-Table";#N/A,#N/A,TRUE,"STEEL";#N/A,#N/A,TRUE,"Door"}</definedName>
    <definedName name="qqq_1" localSheetId="13" hidden="1">{#N/A,#N/A,TRUE,"Basic";#N/A,#N/A,TRUE,"EXT-TABLE";#N/A,#N/A,TRUE,"STEEL";#N/A,#N/A,TRUE,"INT-Table";#N/A,#N/A,TRUE,"STEEL";#N/A,#N/A,TRUE,"Door"}</definedName>
    <definedName name="qqq_1" localSheetId="16" hidden="1">{#N/A,#N/A,TRUE,"Basic";#N/A,#N/A,TRUE,"EXT-TABLE";#N/A,#N/A,TRUE,"STEEL";#N/A,#N/A,TRUE,"INT-Table";#N/A,#N/A,TRUE,"STEEL";#N/A,#N/A,TRUE,"Door"}</definedName>
    <definedName name="qqq_1" localSheetId="21" hidden="1">{#N/A,#N/A,TRUE,"Basic";#N/A,#N/A,TRUE,"EXT-TABLE";#N/A,#N/A,TRUE,"STEEL";#N/A,#N/A,TRUE,"INT-Table";#N/A,#N/A,TRUE,"STEEL";#N/A,#N/A,TRUE,"Door"}</definedName>
    <definedName name="qqq_1" localSheetId="18" hidden="1">{#N/A,#N/A,TRUE,"Basic";#N/A,#N/A,TRUE,"EXT-TABLE";#N/A,#N/A,TRUE,"STEEL";#N/A,#N/A,TRUE,"INT-Table";#N/A,#N/A,TRUE,"STEEL";#N/A,#N/A,TRUE,"Door"}</definedName>
    <definedName name="qqq_1" localSheetId="19" hidden="1">{#N/A,#N/A,TRUE,"Basic";#N/A,#N/A,TRUE,"EXT-TABLE";#N/A,#N/A,TRUE,"STEEL";#N/A,#N/A,TRUE,"INT-Table";#N/A,#N/A,TRUE,"STEEL";#N/A,#N/A,TRUE,"Door"}</definedName>
    <definedName name="qqq_1" localSheetId="20" hidden="1">{#N/A,#N/A,TRUE,"Basic";#N/A,#N/A,TRUE,"EXT-TABLE";#N/A,#N/A,TRUE,"STEEL";#N/A,#N/A,TRUE,"INT-Table";#N/A,#N/A,TRUE,"STEEL";#N/A,#N/A,TRUE,"Door"}</definedName>
    <definedName name="qqq_1" localSheetId="22" hidden="1">{#N/A,#N/A,TRUE,"Basic";#N/A,#N/A,TRUE,"EXT-TABLE";#N/A,#N/A,TRUE,"STEEL";#N/A,#N/A,TRUE,"INT-Table";#N/A,#N/A,TRUE,"STEEL";#N/A,#N/A,TRUE,"Door"}</definedName>
    <definedName name="qqq_1" localSheetId="24" hidden="1">{#N/A,#N/A,TRUE,"Basic";#N/A,#N/A,TRUE,"EXT-TABLE";#N/A,#N/A,TRUE,"STEEL";#N/A,#N/A,TRUE,"INT-Table";#N/A,#N/A,TRUE,"STEEL";#N/A,#N/A,TRUE,"Door"}</definedName>
    <definedName name="qqq_1" localSheetId="28" hidden="1">{#N/A,#N/A,TRUE,"Basic";#N/A,#N/A,TRUE,"EXT-TABLE";#N/A,#N/A,TRUE,"STEEL";#N/A,#N/A,TRUE,"INT-Table";#N/A,#N/A,TRUE,"STEEL";#N/A,#N/A,TRUE,"Door"}</definedName>
    <definedName name="qqq_1" localSheetId="14" hidden="1">{#N/A,#N/A,TRUE,"Basic";#N/A,#N/A,TRUE,"EXT-TABLE";#N/A,#N/A,TRUE,"STEEL";#N/A,#N/A,TRUE,"INT-Table";#N/A,#N/A,TRUE,"STEEL";#N/A,#N/A,TRUE,"Door"}</definedName>
    <definedName name="qqq_1" hidden="1">{#N/A,#N/A,TRUE,"Basic";#N/A,#N/A,TRUE,"EXT-TABLE";#N/A,#N/A,TRUE,"STEEL";#N/A,#N/A,TRUE,"INT-Table";#N/A,#N/A,TRUE,"STEEL";#N/A,#N/A,TRUE,"Door"}</definedName>
    <definedName name="qqqq" localSheetId="12" hidden="1">{"'Sheet1'!$L$16"}</definedName>
    <definedName name="qqqq" localSheetId="11" hidden="1">{"'Sheet1'!$L$16"}</definedName>
    <definedName name="qqqq" localSheetId="13" hidden="1">{"'Sheet1'!$L$16"}</definedName>
    <definedName name="qqqq" localSheetId="16" hidden="1">{"'Sheet1'!$L$16"}</definedName>
    <definedName name="qqqq" localSheetId="21" hidden="1">{"'Sheet1'!$L$16"}</definedName>
    <definedName name="qqqq" localSheetId="18" hidden="1">{"'Sheet1'!$L$16"}</definedName>
    <definedName name="qqqq" localSheetId="19" hidden="1">{"'Sheet1'!$L$16"}</definedName>
    <definedName name="qqqq" localSheetId="20" hidden="1">{"'Sheet1'!$L$16"}</definedName>
    <definedName name="qqqq" localSheetId="22" hidden="1">{"'Sheet1'!$L$16"}</definedName>
    <definedName name="qqqq" localSheetId="24" hidden="1">{"'Sheet1'!$L$16"}</definedName>
    <definedName name="qqqq" localSheetId="28" hidden="1">{"'Sheet1'!$L$16"}</definedName>
    <definedName name="qqqq" localSheetId="14" hidden="1">{"'Sheet1'!$L$16"}</definedName>
    <definedName name="qqqq" hidden="1">{"'Sheet1'!$L$16"}</definedName>
    <definedName name="ｑｑｑｑ" localSheetId="12" hidden="1">{"'Sheet1'!$L$16"}</definedName>
    <definedName name="ｑｑｑｑ" localSheetId="11" hidden="1">{"'Sheet1'!$L$16"}</definedName>
    <definedName name="ｑｑｑｑ" localSheetId="13" hidden="1">{"'Sheet1'!$L$16"}</definedName>
    <definedName name="ｑｑｑｑ" localSheetId="16" hidden="1">{"'Sheet1'!$L$16"}</definedName>
    <definedName name="ｑｑｑｑ" localSheetId="21" hidden="1">{"'Sheet1'!$L$16"}</definedName>
    <definedName name="ｑｑｑｑ" localSheetId="18" hidden="1">{"'Sheet1'!$L$16"}</definedName>
    <definedName name="ｑｑｑｑ" localSheetId="19" hidden="1">{"'Sheet1'!$L$16"}</definedName>
    <definedName name="ｑｑｑｑ" localSheetId="20" hidden="1">{"'Sheet1'!$L$16"}</definedName>
    <definedName name="ｑｑｑｑ" localSheetId="22" hidden="1">{"'Sheet1'!$L$16"}</definedName>
    <definedName name="ｑｑｑｑ" localSheetId="24" hidden="1">{"'Sheet1'!$L$16"}</definedName>
    <definedName name="ｑｑｑｑ" localSheetId="28" hidden="1">{"'Sheet1'!$L$16"}</definedName>
    <definedName name="ｑｑｑｑ" localSheetId="14" hidden="1">{"'Sheet1'!$L$16"}</definedName>
    <definedName name="ｑｑｑｑ" hidden="1">{"'Sheet1'!$L$16"}</definedName>
    <definedName name="qqqq_1" localSheetId="12">{"'Sheet1'!$L$16"}</definedName>
    <definedName name="qqqq_1" localSheetId="11">{"'Sheet1'!$L$16"}</definedName>
    <definedName name="qqqq_1" localSheetId="13">{"'Sheet1'!$L$16"}</definedName>
    <definedName name="qqqq_1" localSheetId="16">{"'Sheet1'!$L$16"}</definedName>
    <definedName name="qqqq_1" localSheetId="21">{"'Sheet1'!$L$16"}</definedName>
    <definedName name="qqqq_1" localSheetId="18">{"'Sheet1'!$L$16"}</definedName>
    <definedName name="qqqq_1" localSheetId="19">{"'Sheet1'!$L$16"}</definedName>
    <definedName name="qqqq_1" localSheetId="20">{"'Sheet1'!$L$16"}</definedName>
    <definedName name="qqqq_1" localSheetId="22">{"'Sheet1'!$L$16"}</definedName>
    <definedName name="qqqq_1" localSheetId="24">{"'Sheet1'!$L$16"}</definedName>
    <definedName name="qqqq_1" localSheetId="28">{"'Sheet1'!$L$16"}</definedName>
    <definedName name="qqqq_1" localSheetId="14">{"'Sheet1'!$L$16"}</definedName>
    <definedName name="qqqq_1">{"'Sheet1'!$L$16"}</definedName>
    <definedName name="qqqqq" localSheetId="12" hidden="1">{"'Sheet1'!$L$16"}</definedName>
    <definedName name="qqqqq" localSheetId="11" hidden="1">{"'Sheet1'!$L$16"}</definedName>
    <definedName name="qqqqq" localSheetId="13" hidden="1">{"'Sheet1'!$L$16"}</definedName>
    <definedName name="qqqqq" localSheetId="16" hidden="1">{"'Sheet1'!$L$16"}</definedName>
    <definedName name="qqqqq" localSheetId="21" hidden="1">{"'Sheet1'!$L$16"}</definedName>
    <definedName name="qqqqq" localSheetId="18" hidden="1">{"'Sheet1'!$L$16"}</definedName>
    <definedName name="qqqqq" localSheetId="19" hidden="1">{"'Sheet1'!$L$16"}</definedName>
    <definedName name="qqqqq" localSheetId="20" hidden="1">{"'Sheet1'!$L$16"}</definedName>
    <definedName name="qqqqq" localSheetId="22" hidden="1">{"'Sheet1'!$L$16"}</definedName>
    <definedName name="qqqqq" localSheetId="24" hidden="1">{"'Sheet1'!$L$16"}</definedName>
    <definedName name="qqqqq" localSheetId="28" hidden="1">{"'Sheet1'!$L$16"}</definedName>
    <definedName name="qqqqq" localSheetId="14" hidden="1">{"'Sheet1'!$L$16"}</definedName>
    <definedName name="qqqqq" hidden="1">{"'Sheet1'!$L$16"}</definedName>
    <definedName name="qqqqq_1" localSheetId="12" hidden="1">{#N/A,#N/A,TRUE,"Basic";#N/A,#N/A,TRUE,"EXT-TABLE";#N/A,#N/A,TRUE,"STEEL";#N/A,#N/A,TRUE,"INT-Table";#N/A,#N/A,TRUE,"STEEL";#N/A,#N/A,TRUE,"Door"}</definedName>
    <definedName name="qqqqq_1" localSheetId="11" hidden="1">{#N/A,#N/A,TRUE,"Basic";#N/A,#N/A,TRUE,"EXT-TABLE";#N/A,#N/A,TRUE,"STEEL";#N/A,#N/A,TRUE,"INT-Table";#N/A,#N/A,TRUE,"STEEL";#N/A,#N/A,TRUE,"Door"}</definedName>
    <definedName name="qqqqq_1" localSheetId="13" hidden="1">{#N/A,#N/A,TRUE,"Basic";#N/A,#N/A,TRUE,"EXT-TABLE";#N/A,#N/A,TRUE,"STEEL";#N/A,#N/A,TRUE,"INT-Table";#N/A,#N/A,TRUE,"STEEL";#N/A,#N/A,TRUE,"Door"}</definedName>
    <definedName name="qqqqq_1" localSheetId="16" hidden="1">{#N/A,#N/A,TRUE,"Basic";#N/A,#N/A,TRUE,"EXT-TABLE";#N/A,#N/A,TRUE,"STEEL";#N/A,#N/A,TRUE,"INT-Table";#N/A,#N/A,TRUE,"STEEL";#N/A,#N/A,TRUE,"Door"}</definedName>
    <definedName name="qqqqq_1" localSheetId="21" hidden="1">{#N/A,#N/A,TRUE,"Basic";#N/A,#N/A,TRUE,"EXT-TABLE";#N/A,#N/A,TRUE,"STEEL";#N/A,#N/A,TRUE,"INT-Table";#N/A,#N/A,TRUE,"STEEL";#N/A,#N/A,TRUE,"Door"}</definedName>
    <definedName name="qqqqq_1" localSheetId="18" hidden="1">{#N/A,#N/A,TRUE,"Basic";#N/A,#N/A,TRUE,"EXT-TABLE";#N/A,#N/A,TRUE,"STEEL";#N/A,#N/A,TRUE,"INT-Table";#N/A,#N/A,TRUE,"STEEL";#N/A,#N/A,TRUE,"Door"}</definedName>
    <definedName name="qqqqq_1" localSheetId="19" hidden="1">{#N/A,#N/A,TRUE,"Basic";#N/A,#N/A,TRUE,"EXT-TABLE";#N/A,#N/A,TRUE,"STEEL";#N/A,#N/A,TRUE,"INT-Table";#N/A,#N/A,TRUE,"STEEL";#N/A,#N/A,TRUE,"Door"}</definedName>
    <definedName name="qqqqq_1" localSheetId="20" hidden="1">{#N/A,#N/A,TRUE,"Basic";#N/A,#N/A,TRUE,"EXT-TABLE";#N/A,#N/A,TRUE,"STEEL";#N/A,#N/A,TRUE,"INT-Table";#N/A,#N/A,TRUE,"STEEL";#N/A,#N/A,TRUE,"Door"}</definedName>
    <definedName name="qqqqq_1" localSheetId="22" hidden="1">{#N/A,#N/A,TRUE,"Basic";#N/A,#N/A,TRUE,"EXT-TABLE";#N/A,#N/A,TRUE,"STEEL";#N/A,#N/A,TRUE,"INT-Table";#N/A,#N/A,TRUE,"STEEL";#N/A,#N/A,TRUE,"Door"}</definedName>
    <definedName name="qqqqq_1" localSheetId="24" hidden="1">{#N/A,#N/A,TRUE,"Basic";#N/A,#N/A,TRUE,"EXT-TABLE";#N/A,#N/A,TRUE,"STEEL";#N/A,#N/A,TRUE,"INT-Table";#N/A,#N/A,TRUE,"STEEL";#N/A,#N/A,TRUE,"Door"}</definedName>
    <definedName name="qqqqq_1" localSheetId="28" hidden="1">{#N/A,#N/A,TRUE,"Basic";#N/A,#N/A,TRUE,"EXT-TABLE";#N/A,#N/A,TRUE,"STEEL";#N/A,#N/A,TRUE,"INT-Table";#N/A,#N/A,TRUE,"STEEL";#N/A,#N/A,TRUE,"Door"}</definedName>
    <definedName name="qqqqq_1" localSheetId="14" hidden="1">{#N/A,#N/A,TRUE,"Basic";#N/A,#N/A,TRUE,"EXT-TABLE";#N/A,#N/A,TRUE,"STEEL";#N/A,#N/A,TRUE,"INT-Table";#N/A,#N/A,TRUE,"STEEL";#N/A,#N/A,TRUE,"Door"}</definedName>
    <definedName name="qqqqq_1" hidden="1">{#N/A,#N/A,TRUE,"Basic";#N/A,#N/A,TRUE,"EXT-TABLE";#N/A,#N/A,TRUE,"STEEL";#N/A,#N/A,TRUE,"INT-Table";#N/A,#N/A,TRUE,"STEEL";#N/A,#N/A,TRUE,"Door"}</definedName>
    <definedName name="qqqqqq" localSheetId="12" hidden="1">{#N/A,#N/A,TRUE,"Krycí list"}</definedName>
    <definedName name="qqqqqq" localSheetId="11" hidden="1">{#N/A,#N/A,TRUE,"Krycí list"}</definedName>
    <definedName name="qqqqqq" localSheetId="13" hidden="1">{#N/A,#N/A,TRUE,"Krycí list"}</definedName>
    <definedName name="qqqqqq" localSheetId="16" hidden="1">{#N/A,#N/A,TRUE,"Krycí list"}</definedName>
    <definedName name="qqqqqq" localSheetId="21" hidden="1">{#N/A,#N/A,TRUE,"Krycí list"}</definedName>
    <definedName name="qqqqqq" localSheetId="18" hidden="1">{#N/A,#N/A,TRUE,"Krycí list"}</definedName>
    <definedName name="qqqqqq" localSheetId="19" hidden="1">{#N/A,#N/A,TRUE,"Krycí list"}</definedName>
    <definedName name="qqqqqq" localSheetId="20" hidden="1">{#N/A,#N/A,TRUE,"Krycí list"}</definedName>
    <definedName name="qqqqqq" localSheetId="22" hidden="1">{#N/A,#N/A,TRUE,"Krycí list"}</definedName>
    <definedName name="qqqqqq" localSheetId="24" hidden="1">{#N/A,#N/A,TRUE,"Krycí list"}</definedName>
    <definedName name="qqqqqq" localSheetId="28" hidden="1">{#N/A,#N/A,TRUE,"Krycí list"}</definedName>
    <definedName name="qqqqqq" localSheetId="14" hidden="1">{#N/A,#N/A,TRUE,"Krycí list"}</definedName>
    <definedName name="qqqqqq" hidden="1">{#N/A,#N/A,TRUE,"Krycí list"}</definedName>
    <definedName name="qqqqqqq" localSheetId="12" hidden="1">{"'Sheet1'!$L$16"}</definedName>
    <definedName name="qqqqqqq" localSheetId="11" hidden="1">{"'Sheet1'!$L$16"}</definedName>
    <definedName name="qqqqqqq" localSheetId="13" hidden="1">{"'Sheet1'!$L$16"}</definedName>
    <definedName name="qqqqqqq" localSheetId="16" hidden="1">{"'Sheet1'!$L$16"}</definedName>
    <definedName name="qqqqqqq" localSheetId="21" hidden="1">{"'Sheet1'!$L$16"}</definedName>
    <definedName name="qqqqqqq" localSheetId="18" hidden="1">{"'Sheet1'!$L$16"}</definedName>
    <definedName name="qqqqqqq" localSheetId="19" hidden="1">{"'Sheet1'!$L$16"}</definedName>
    <definedName name="qqqqqqq" localSheetId="20" hidden="1">{"'Sheet1'!$L$16"}</definedName>
    <definedName name="qqqqqqq" localSheetId="22" hidden="1">{"'Sheet1'!$L$16"}</definedName>
    <definedName name="qqqqqqq" localSheetId="24" hidden="1">{"'Sheet1'!$L$16"}</definedName>
    <definedName name="qqqqqqq" localSheetId="28" hidden="1">{"'Sheet1'!$L$16"}</definedName>
    <definedName name="qqqqqqq" localSheetId="14" hidden="1">{"'Sheet1'!$L$16"}</definedName>
    <definedName name="qqqqqqq" hidden="1">{"'Sheet1'!$L$16"}</definedName>
    <definedName name="qqqqqqqq" hidden="1">#REF!</definedName>
    <definedName name="qqqqqqqqqqqqqq" localSheetId="12">{"Book1"}</definedName>
    <definedName name="qqqqqqqqqqqqqq" localSheetId="11">{"Book1"}</definedName>
    <definedName name="qqqqqqqqqqqqqq" localSheetId="13">{"Book1"}</definedName>
    <definedName name="qqqqqqqqqqqqqq" localSheetId="16">{"Book1"}</definedName>
    <definedName name="qqqqqqqqqqqqqq" localSheetId="21">{"Book1"}</definedName>
    <definedName name="qqqqqqqqqqqqqq" localSheetId="18">{"Book1"}</definedName>
    <definedName name="qqqqqqqqqqqqqq" localSheetId="19">{"Book1"}</definedName>
    <definedName name="qqqqqqqqqqqqqq" localSheetId="20">{"Book1"}</definedName>
    <definedName name="qqqqqqqqqqqqqq" localSheetId="22">{"Book1"}</definedName>
    <definedName name="qqqqqqqqqqqqqq" localSheetId="24">{"Book1"}</definedName>
    <definedName name="qqqqqqqqqqqqqq" localSheetId="28">{"Book1"}</definedName>
    <definedName name="qqqqqqqqqqqqqq" localSheetId="14">{"Book1"}</definedName>
    <definedName name="qqqqqqqqqqqqqq">{"Book1"}</definedName>
    <definedName name="qqqqqqqqqqqqqqqqqqq" localSheetId="12" hidden="1">{#N/A,#N/A,TRUE,"Krycí list"}</definedName>
    <definedName name="qqqqqqqqqqqqqqqqqqq" localSheetId="11" hidden="1">{#N/A,#N/A,TRUE,"Krycí list"}</definedName>
    <definedName name="qqqqqqqqqqqqqqqqqqq" localSheetId="13" hidden="1">{#N/A,#N/A,TRUE,"Krycí list"}</definedName>
    <definedName name="qqqqqqqqqqqqqqqqqqq" localSheetId="16" hidden="1">{#N/A,#N/A,TRUE,"Krycí list"}</definedName>
    <definedName name="qqqqqqqqqqqqqqqqqqq" localSheetId="21" hidden="1">{#N/A,#N/A,TRUE,"Krycí list"}</definedName>
    <definedName name="qqqqqqqqqqqqqqqqqqq" localSheetId="18" hidden="1">{#N/A,#N/A,TRUE,"Krycí list"}</definedName>
    <definedName name="qqqqqqqqqqqqqqqqqqq" localSheetId="19" hidden="1">{#N/A,#N/A,TRUE,"Krycí list"}</definedName>
    <definedName name="qqqqqqqqqqqqqqqqqqq" localSheetId="20" hidden="1">{#N/A,#N/A,TRUE,"Krycí list"}</definedName>
    <definedName name="qqqqqqqqqqqqqqqqqqq" localSheetId="22" hidden="1">{#N/A,#N/A,TRUE,"Krycí list"}</definedName>
    <definedName name="qqqqqqqqqqqqqqqqqqq" localSheetId="24" hidden="1">{#N/A,#N/A,TRUE,"Krycí list"}</definedName>
    <definedName name="qqqqqqqqqqqqqqqqqqq" localSheetId="28" hidden="1">{#N/A,#N/A,TRUE,"Krycí list"}</definedName>
    <definedName name="qqqqqqqqqqqqqqqqqqq" localSheetId="14" hidden="1">{#N/A,#N/A,TRUE,"Krycí list"}</definedName>
    <definedName name="qqqqqqqqqqqqqqqqqqq" hidden="1">{#N/A,#N/A,TRUE,"Krycí list"}</definedName>
    <definedName name="qqqqqqqqqqqqqqqqqqqqqq" localSheetId="12" hidden="1">{"'Sheet1'!$L$16"}</definedName>
    <definedName name="qqqqqqqqqqqqqqqqqqqqqq" localSheetId="11" hidden="1">{"'Sheet1'!$L$16"}</definedName>
    <definedName name="qqqqqqqqqqqqqqqqqqqqqq" localSheetId="13" hidden="1">{"'Sheet1'!$L$16"}</definedName>
    <definedName name="qqqqqqqqqqqqqqqqqqqqqq" localSheetId="16" hidden="1">{"'Sheet1'!$L$16"}</definedName>
    <definedName name="qqqqqqqqqqqqqqqqqqqqqq" localSheetId="21" hidden="1">{"'Sheet1'!$L$16"}</definedName>
    <definedName name="qqqqqqqqqqqqqqqqqqqqqq" localSheetId="18" hidden="1">{"'Sheet1'!$L$16"}</definedName>
    <definedName name="qqqqqqqqqqqqqqqqqqqqqq" localSheetId="19" hidden="1">{"'Sheet1'!$L$16"}</definedName>
    <definedName name="qqqqqqqqqqqqqqqqqqqqqq" localSheetId="20" hidden="1">{"'Sheet1'!$L$16"}</definedName>
    <definedName name="qqqqqqqqqqqqqqqqqqqqqq" localSheetId="22" hidden="1">{"'Sheet1'!$L$16"}</definedName>
    <definedName name="qqqqqqqqqqqqqqqqqqqqqq" localSheetId="24" hidden="1">{"'Sheet1'!$L$16"}</definedName>
    <definedName name="qqqqqqqqqqqqqqqqqqqqqq" localSheetId="28" hidden="1">{"'Sheet1'!$L$16"}</definedName>
    <definedName name="qqqqqqqqqqqqqqqqqqqqqq" localSheetId="14" hidden="1">{"'Sheet1'!$L$16"}</definedName>
    <definedName name="qqqqqqqqqqqqqqqqqqqqqq" hidden="1">{"'Sheet1'!$L$16"}</definedName>
    <definedName name="qqqqqqqqqqqqqqqqqqqqqq_1" localSheetId="12">{"'Sheet1'!$L$16"}</definedName>
    <definedName name="qqqqqqqqqqqqqqqqqqqqqq_1" localSheetId="11">{"'Sheet1'!$L$16"}</definedName>
    <definedName name="qqqqqqqqqqqqqqqqqqqqqq_1" localSheetId="13">{"'Sheet1'!$L$16"}</definedName>
    <definedName name="qqqqqqqqqqqqqqqqqqqqqq_1" localSheetId="16">{"'Sheet1'!$L$16"}</definedName>
    <definedName name="qqqqqqqqqqqqqqqqqqqqqq_1" localSheetId="21">{"'Sheet1'!$L$16"}</definedName>
    <definedName name="qqqqqqqqqqqqqqqqqqqqqq_1" localSheetId="18">{"'Sheet1'!$L$16"}</definedName>
    <definedName name="qqqqqqqqqqqqqqqqqqqqqq_1" localSheetId="19">{"'Sheet1'!$L$16"}</definedName>
    <definedName name="qqqqqqqqqqqqqqqqqqqqqq_1" localSheetId="20">{"'Sheet1'!$L$16"}</definedName>
    <definedName name="qqqqqqqqqqqqqqqqqqqqqq_1" localSheetId="22">{"'Sheet1'!$L$16"}</definedName>
    <definedName name="qqqqqqqqqqqqqqqqqqqqqq_1" localSheetId="24">{"'Sheet1'!$L$16"}</definedName>
    <definedName name="qqqqqqqqqqqqqqqqqqqqqq_1" localSheetId="28">{"'Sheet1'!$L$16"}</definedName>
    <definedName name="qqqqqqqqqqqqqqqqqqqqqq_1" localSheetId="14">{"'Sheet1'!$L$16"}</definedName>
    <definedName name="qqqqqqqqqqqqqqqqqqqqqq_1">{"'Sheet1'!$L$16"}</definedName>
    <definedName name="qqssssss" localSheetId="12" hidden="1">{"'Sheet1'!$L$16"}</definedName>
    <definedName name="qqssssss" localSheetId="11" hidden="1">{"'Sheet1'!$L$16"}</definedName>
    <definedName name="qqssssss" localSheetId="13" hidden="1">{"'Sheet1'!$L$16"}</definedName>
    <definedName name="qqssssss" localSheetId="16" hidden="1">{"'Sheet1'!$L$16"}</definedName>
    <definedName name="qqssssss" localSheetId="21" hidden="1">{"'Sheet1'!$L$16"}</definedName>
    <definedName name="qqssssss" localSheetId="18" hidden="1">{"'Sheet1'!$L$16"}</definedName>
    <definedName name="qqssssss" localSheetId="19" hidden="1">{"'Sheet1'!$L$16"}</definedName>
    <definedName name="qqssssss" localSheetId="20" hidden="1">{"'Sheet1'!$L$16"}</definedName>
    <definedName name="qqssssss" localSheetId="22" hidden="1">{"'Sheet1'!$L$16"}</definedName>
    <definedName name="qqssssss" localSheetId="24" hidden="1">{"'Sheet1'!$L$16"}</definedName>
    <definedName name="qqssssss" localSheetId="28" hidden="1">{"'Sheet1'!$L$16"}</definedName>
    <definedName name="qqssssss" localSheetId="14" hidden="1">{"'Sheet1'!$L$16"}</definedName>
    <definedName name="qqssssss" hidden="1">{"'Sheet1'!$L$16"}</definedName>
    <definedName name="qqưq" localSheetId="12" hidden="1">{"'Sheet1'!$L$16"}</definedName>
    <definedName name="qqưq" localSheetId="11" hidden="1">{"'Sheet1'!$L$16"}</definedName>
    <definedName name="qqưq" localSheetId="13" hidden="1">{"'Sheet1'!$L$16"}</definedName>
    <definedName name="qqưq" localSheetId="16" hidden="1">{"'Sheet1'!$L$16"}</definedName>
    <definedName name="qqưq" localSheetId="21" hidden="1">{"'Sheet1'!$L$16"}</definedName>
    <definedName name="qqưq" localSheetId="18" hidden="1">{"'Sheet1'!$L$16"}</definedName>
    <definedName name="qqưq" localSheetId="19" hidden="1">{"'Sheet1'!$L$16"}</definedName>
    <definedName name="qqưq" localSheetId="20" hidden="1">{"'Sheet1'!$L$16"}</definedName>
    <definedName name="qqưq" localSheetId="22" hidden="1">{"'Sheet1'!$L$16"}</definedName>
    <definedName name="qqưq" localSheetId="24" hidden="1">{"'Sheet1'!$L$16"}</definedName>
    <definedName name="qqưq" localSheetId="28" hidden="1">{"'Sheet1'!$L$16"}</definedName>
    <definedName name="qqưq" localSheetId="14" hidden="1">{"'Sheet1'!$L$16"}</definedName>
    <definedName name="qqưq" hidden="1">{"'Sheet1'!$L$16"}</definedName>
    <definedName name="QQW" localSheetId="12" hidden="1">{#N/A,#N/A,FALSE,"CCTV"}</definedName>
    <definedName name="QQW" localSheetId="11" hidden="1">{#N/A,#N/A,FALSE,"CCTV"}</definedName>
    <definedName name="QQW" localSheetId="13" hidden="1">{#N/A,#N/A,FALSE,"CCTV"}</definedName>
    <definedName name="QQW" localSheetId="16" hidden="1">{#N/A,#N/A,FALSE,"CCTV"}</definedName>
    <definedName name="QQW" localSheetId="21" hidden="1">{#N/A,#N/A,FALSE,"CCTV"}</definedName>
    <definedName name="QQW" localSheetId="18" hidden="1">{#N/A,#N/A,FALSE,"CCTV"}</definedName>
    <definedName name="QQW" localSheetId="19" hidden="1">{#N/A,#N/A,FALSE,"CCTV"}</definedName>
    <definedName name="QQW" localSheetId="20" hidden="1">{#N/A,#N/A,FALSE,"CCTV"}</definedName>
    <definedName name="QQW" localSheetId="22" hidden="1">{#N/A,#N/A,FALSE,"CCTV"}</definedName>
    <definedName name="QQW" localSheetId="24" hidden="1">{#N/A,#N/A,FALSE,"CCTV"}</definedName>
    <definedName name="QQW" localSheetId="28" hidden="1">{#N/A,#N/A,FALSE,"CCTV"}</definedName>
    <definedName name="QQW" localSheetId="14" hidden="1">{#N/A,#N/A,FALSE,"CCTV"}</definedName>
    <definedName name="QQW" hidden="1">{#N/A,#N/A,FALSE,"CCTV"}</definedName>
    <definedName name="qqwww" hidden="1">#REF!</definedName>
    <definedName name="qqwwww"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awer" localSheetId="12" hidden="1">{"'Sheet1'!$L$16"}</definedName>
    <definedName name="qrawer" localSheetId="11" hidden="1">{"'Sheet1'!$L$16"}</definedName>
    <definedName name="qrawer" localSheetId="13" hidden="1">{"'Sheet1'!$L$16"}</definedName>
    <definedName name="qrawer" localSheetId="16" hidden="1">{"'Sheet1'!$L$16"}</definedName>
    <definedName name="qrawer" localSheetId="21" hidden="1">{"'Sheet1'!$L$16"}</definedName>
    <definedName name="qrawer" localSheetId="18" hidden="1">{"'Sheet1'!$L$16"}</definedName>
    <definedName name="qrawer" localSheetId="19" hidden="1">{"'Sheet1'!$L$16"}</definedName>
    <definedName name="qrawer" localSheetId="20" hidden="1">{"'Sheet1'!$L$16"}</definedName>
    <definedName name="qrawer" localSheetId="22" hidden="1">{"'Sheet1'!$L$16"}</definedName>
    <definedName name="qrawer" localSheetId="24" hidden="1">{"'Sheet1'!$L$16"}</definedName>
    <definedName name="qrawer" localSheetId="28" hidden="1">{"'Sheet1'!$L$16"}</definedName>
    <definedName name="qrawer" localSheetId="14" hidden="1">{"'Sheet1'!$L$16"}</definedName>
    <definedName name="qrawer" hidden="1">{"'Sheet1'!$L$16"}</definedName>
    <definedName name="qrqer" hidden="1">#REF!</definedName>
    <definedName name="qrqrqrqrqr" hidden="1">#REF!</definedName>
    <definedName name="qrt" localSheetId="12" hidden="1">{"'Sheet1'!$L$16"}</definedName>
    <definedName name="qrt" localSheetId="11" hidden="1">{"'Sheet1'!$L$16"}</definedName>
    <definedName name="qrt" localSheetId="13" hidden="1">{"'Sheet1'!$L$16"}</definedName>
    <definedName name="qrt" localSheetId="16" hidden="1">{"'Sheet1'!$L$16"}</definedName>
    <definedName name="qrt" localSheetId="21" hidden="1">{"'Sheet1'!$L$16"}</definedName>
    <definedName name="qrt" localSheetId="18" hidden="1">{"'Sheet1'!$L$16"}</definedName>
    <definedName name="qrt" localSheetId="19" hidden="1">{"'Sheet1'!$L$16"}</definedName>
    <definedName name="qrt" localSheetId="20" hidden="1">{"'Sheet1'!$L$16"}</definedName>
    <definedName name="qrt" localSheetId="22" hidden="1">{"'Sheet1'!$L$16"}</definedName>
    <definedName name="qrt" localSheetId="24" hidden="1">{"'Sheet1'!$L$16"}</definedName>
    <definedName name="qrt" localSheetId="28" hidden="1">{"'Sheet1'!$L$16"}</definedName>
    <definedName name="qrt" localSheetId="14" hidden="1">{"'Sheet1'!$L$16"}</definedName>
    <definedName name="qrt" hidden="1">{"'Sheet1'!$L$16"}</definedName>
    <definedName name="qrw" localSheetId="12" hidden="1">{#N/A,#N/A,FALSE,"Sheet2";#N/A,#N/A,FALSE,"Sheet4";#N/A,#N/A,FALSE,"Sheet6"}</definedName>
    <definedName name="qrw" localSheetId="11" hidden="1">{#N/A,#N/A,FALSE,"Sheet2";#N/A,#N/A,FALSE,"Sheet4";#N/A,#N/A,FALSE,"Sheet6"}</definedName>
    <definedName name="qrw" localSheetId="13" hidden="1">{#N/A,#N/A,FALSE,"Sheet2";#N/A,#N/A,FALSE,"Sheet4";#N/A,#N/A,FALSE,"Sheet6"}</definedName>
    <definedName name="qrw" localSheetId="16" hidden="1">{#N/A,#N/A,FALSE,"Sheet2";#N/A,#N/A,FALSE,"Sheet4";#N/A,#N/A,FALSE,"Sheet6"}</definedName>
    <definedName name="qrw" localSheetId="21" hidden="1">{#N/A,#N/A,FALSE,"Sheet2";#N/A,#N/A,FALSE,"Sheet4";#N/A,#N/A,FALSE,"Sheet6"}</definedName>
    <definedName name="qrw" localSheetId="18" hidden="1">{#N/A,#N/A,FALSE,"Sheet2";#N/A,#N/A,FALSE,"Sheet4";#N/A,#N/A,FALSE,"Sheet6"}</definedName>
    <definedName name="qrw" localSheetId="19" hidden="1">{#N/A,#N/A,FALSE,"Sheet2";#N/A,#N/A,FALSE,"Sheet4";#N/A,#N/A,FALSE,"Sheet6"}</definedName>
    <definedName name="qrw" localSheetId="20" hidden="1">{#N/A,#N/A,FALSE,"Sheet2";#N/A,#N/A,FALSE,"Sheet4";#N/A,#N/A,FALSE,"Sheet6"}</definedName>
    <definedName name="qrw" localSheetId="22" hidden="1">{#N/A,#N/A,FALSE,"Sheet2";#N/A,#N/A,FALSE,"Sheet4";#N/A,#N/A,FALSE,"Sheet6"}</definedName>
    <definedName name="qrw" localSheetId="24" hidden="1">{#N/A,#N/A,FALSE,"Sheet2";#N/A,#N/A,FALSE,"Sheet4";#N/A,#N/A,FALSE,"Sheet6"}</definedName>
    <definedName name="qrw" localSheetId="28" hidden="1">{#N/A,#N/A,FALSE,"Sheet2";#N/A,#N/A,FALSE,"Sheet4";#N/A,#N/A,FALSE,"Sheet6"}</definedName>
    <definedName name="qrw" localSheetId="14" hidden="1">{#N/A,#N/A,FALSE,"Sheet2";#N/A,#N/A,FALSE,"Sheet4";#N/A,#N/A,FALSE,"Sheet6"}</definedName>
    <definedName name="qrw" hidden="1">{#N/A,#N/A,FALSE,"Sheet2";#N/A,#N/A,FALSE,"Sheet4";#N/A,#N/A,FALSE,"Sheet6"}</definedName>
    <definedName name="QS" localSheetId="12" hidden="1">{"'Firr(선)'!$AS$1:$AY$62","'Firr(사)'!$AS$1:$AY$62","'Firr(회)'!$AS$1:$AY$62","'Firr(선)'!$L$1:$V$62","'Firr(사)'!$L$1:$V$62","'Firr(회)'!$L$1:$V$62"}</definedName>
    <definedName name="QS" localSheetId="11" hidden="1">{"'Firr(선)'!$AS$1:$AY$62","'Firr(사)'!$AS$1:$AY$62","'Firr(회)'!$AS$1:$AY$62","'Firr(선)'!$L$1:$V$62","'Firr(사)'!$L$1:$V$62","'Firr(회)'!$L$1:$V$62"}</definedName>
    <definedName name="QS" localSheetId="13" hidden="1">{"'Firr(선)'!$AS$1:$AY$62","'Firr(사)'!$AS$1:$AY$62","'Firr(회)'!$AS$1:$AY$62","'Firr(선)'!$L$1:$V$62","'Firr(사)'!$L$1:$V$62","'Firr(회)'!$L$1:$V$62"}</definedName>
    <definedName name="QS" localSheetId="16" hidden="1">{"'Firr(선)'!$AS$1:$AY$62","'Firr(사)'!$AS$1:$AY$62","'Firr(회)'!$AS$1:$AY$62","'Firr(선)'!$L$1:$V$62","'Firr(사)'!$L$1:$V$62","'Firr(회)'!$L$1:$V$62"}</definedName>
    <definedName name="QS" localSheetId="21" hidden="1">{"'Firr(선)'!$AS$1:$AY$62","'Firr(사)'!$AS$1:$AY$62","'Firr(회)'!$AS$1:$AY$62","'Firr(선)'!$L$1:$V$62","'Firr(사)'!$L$1:$V$62","'Firr(회)'!$L$1:$V$62"}</definedName>
    <definedName name="QS" localSheetId="18" hidden="1">{"'Firr(선)'!$AS$1:$AY$62","'Firr(사)'!$AS$1:$AY$62","'Firr(회)'!$AS$1:$AY$62","'Firr(선)'!$L$1:$V$62","'Firr(사)'!$L$1:$V$62","'Firr(회)'!$L$1:$V$62"}</definedName>
    <definedName name="QS" localSheetId="19" hidden="1">{"'Firr(선)'!$AS$1:$AY$62","'Firr(사)'!$AS$1:$AY$62","'Firr(회)'!$AS$1:$AY$62","'Firr(선)'!$L$1:$V$62","'Firr(사)'!$L$1:$V$62","'Firr(회)'!$L$1:$V$62"}</definedName>
    <definedName name="QS" localSheetId="20" hidden="1">{"'Firr(선)'!$AS$1:$AY$62","'Firr(사)'!$AS$1:$AY$62","'Firr(회)'!$AS$1:$AY$62","'Firr(선)'!$L$1:$V$62","'Firr(사)'!$L$1:$V$62","'Firr(회)'!$L$1:$V$62"}</definedName>
    <definedName name="QS" localSheetId="22" hidden="1">{"'Firr(선)'!$AS$1:$AY$62","'Firr(사)'!$AS$1:$AY$62","'Firr(회)'!$AS$1:$AY$62","'Firr(선)'!$L$1:$V$62","'Firr(사)'!$L$1:$V$62","'Firr(회)'!$L$1:$V$62"}</definedName>
    <definedName name="QS" localSheetId="24" hidden="1">{"'Firr(선)'!$AS$1:$AY$62","'Firr(사)'!$AS$1:$AY$62","'Firr(회)'!$AS$1:$AY$62","'Firr(선)'!$L$1:$V$62","'Firr(사)'!$L$1:$V$62","'Firr(회)'!$L$1:$V$62"}</definedName>
    <definedName name="QS" localSheetId="28" hidden="1">{"'Firr(선)'!$AS$1:$AY$62","'Firr(사)'!$AS$1:$AY$62","'Firr(회)'!$AS$1:$AY$62","'Firr(선)'!$L$1:$V$62","'Firr(사)'!$L$1:$V$62","'Firr(회)'!$L$1:$V$62"}</definedName>
    <definedName name="QS" localSheetId="14" hidden="1">{"'Firr(선)'!$AS$1:$AY$62","'Firr(사)'!$AS$1:$AY$62","'Firr(회)'!$AS$1:$AY$62","'Firr(선)'!$L$1:$V$62","'Firr(사)'!$L$1:$V$62","'Firr(회)'!$L$1:$V$62"}</definedName>
    <definedName name="QS" hidden="1">{"'Firr(선)'!$AS$1:$AY$62","'Firr(사)'!$AS$1:$AY$62","'Firr(회)'!$AS$1:$AY$62","'Firr(선)'!$L$1:$V$62","'Firr(사)'!$L$1:$V$62","'Firr(회)'!$L$1:$V$62"}</definedName>
    <definedName name="qshutter2">#REF!</definedName>
    <definedName name="qslab21">#REF!</definedName>
    <definedName name="qslab22">#REF!</definedName>
    <definedName name="QSQSASASAS" localSheetId="12" hidden="1">{"'Sheet1'!$L$16"}</definedName>
    <definedName name="QSQSASASAS" localSheetId="11" hidden="1">{"'Sheet1'!$L$16"}</definedName>
    <definedName name="QSQSASASAS" localSheetId="13" hidden="1">{"'Sheet1'!$L$16"}</definedName>
    <definedName name="QSQSASASAS" localSheetId="16" hidden="1">{"'Sheet1'!$L$16"}</definedName>
    <definedName name="QSQSASASAS" localSheetId="21" hidden="1">{"'Sheet1'!$L$16"}</definedName>
    <definedName name="QSQSASASAS" localSheetId="18" hidden="1">{"'Sheet1'!$L$16"}</definedName>
    <definedName name="QSQSASASAS" localSheetId="19" hidden="1">{"'Sheet1'!$L$16"}</definedName>
    <definedName name="QSQSASASAS" localSheetId="20" hidden="1">{"'Sheet1'!$L$16"}</definedName>
    <definedName name="QSQSASASAS" localSheetId="22" hidden="1">{"'Sheet1'!$L$16"}</definedName>
    <definedName name="QSQSASASAS" localSheetId="24" hidden="1">{"'Sheet1'!$L$16"}</definedName>
    <definedName name="QSQSASASAS" localSheetId="28" hidden="1">{"'Sheet1'!$L$16"}</definedName>
    <definedName name="QSQSASASAS" localSheetId="14" hidden="1">{"'Sheet1'!$L$16"}</definedName>
    <definedName name="QSQSASASAS" hidden="1">{"'Sheet1'!$L$16"}</definedName>
    <definedName name="qtẻt" hidden="1">#REF!</definedName>
    <definedName name="Qtgat">#REF!</definedName>
    <definedName name="Qtgua">#REF!</definedName>
    <definedName name="qthoan" localSheetId="12" hidden="1">{#N/A,#N/A,FALSE,"Chi tiÆt"}</definedName>
    <definedName name="qthoan" localSheetId="11" hidden="1">{#N/A,#N/A,FALSE,"Chi tiÆt"}</definedName>
    <definedName name="qthoan" localSheetId="13" hidden="1">{#N/A,#N/A,FALSE,"Chi tiÆt"}</definedName>
    <definedName name="qthoan" localSheetId="16" hidden="1">{#N/A,#N/A,FALSE,"Chi tiÆt"}</definedName>
    <definedName name="qthoan" localSheetId="21" hidden="1">{#N/A,#N/A,FALSE,"Chi tiÆt"}</definedName>
    <definedName name="qthoan" localSheetId="18" hidden="1">{#N/A,#N/A,FALSE,"Chi tiÆt"}</definedName>
    <definedName name="qthoan" localSheetId="19" hidden="1">{#N/A,#N/A,FALSE,"Chi tiÆt"}</definedName>
    <definedName name="qthoan" localSheetId="20" hidden="1">{#N/A,#N/A,FALSE,"Chi tiÆt"}</definedName>
    <definedName name="qthoan" localSheetId="22" hidden="1">{#N/A,#N/A,FALSE,"Chi tiÆt"}</definedName>
    <definedName name="qthoan" localSheetId="24" hidden="1">{#N/A,#N/A,FALSE,"Chi tiÆt"}</definedName>
    <definedName name="qthoan" localSheetId="28" hidden="1">{#N/A,#N/A,FALSE,"Chi tiÆt"}</definedName>
    <definedName name="qthoan" localSheetId="14" hidden="1">{#N/A,#N/A,FALSE,"Chi tiÆt"}</definedName>
    <definedName name="qthoan" hidden="1">{#N/A,#N/A,FALSE,"Chi tiÆt"}</definedName>
    <definedName name="qtrwey" localSheetId="12" hidden="1">{"'Sheet1'!$L$16"}</definedName>
    <definedName name="qtrwey" localSheetId="11" hidden="1">{"'Sheet1'!$L$16"}</definedName>
    <definedName name="qtrwey" localSheetId="13" hidden="1">{"'Sheet1'!$L$16"}</definedName>
    <definedName name="qtrwey" localSheetId="16" hidden="1">{"'Sheet1'!$L$16"}</definedName>
    <definedName name="qtrwey" localSheetId="21" hidden="1">{"'Sheet1'!$L$16"}</definedName>
    <definedName name="qtrwey" localSheetId="18" hidden="1">{"'Sheet1'!$L$16"}</definedName>
    <definedName name="qtrwey" localSheetId="19" hidden="1">{"'Sheet1'!$L$16"}</definedName>
    <definedName name="qtrwey" localSheetId="20" hidden="1">{"'Sheet1'!$L$16"}</definedName>
    <definedName name="qtrwey" localSheetId="22" hidden="1">{"'Sheet1'!$L$16"}</definedName>
    <definedName name="qtrwey" localSheetId="24" hidden="1">{"'Sheet1'!$L$16"}</definedName>
    <definedName name="qtrwey" localSheetId="28" hidden="1">{"'Sheet1'!$L$16"}</definedName>
    <definedName name="qtrwey" localSheetId="14" hidden="1">{"'Sheet1'!$L$16"}</definedName>
    <definedName name="qtrwey" hidden="1">{"'Sheet1'!$L$16"}</definedName>
    <definedName name="Qtxpi_m">PI()*7850*10^-6</definedName>
    <definedName name="Qtxpi4_m">PI()*7850*10^-6/4</definedName>
    <definedName name="qu">#REF!</definedName>
    <definedName name="quan" localSheetId="12" hidden="1">{"'Sheet1'!$L$16"}</definedName>
    <definedName name="quan" localSheetId="11" hidden="1">{"'Sheet1'!$L$16"}</definedName>
    <definedName name="quan" localSheetId="13" hidden="1">{"'Sheet1'!$L$16"}</definedName>
    <definedName name="quan" localSheetId="16" hidden="1">{"'Sheet1'!$L$16"}</definedName>
    <definedName name="quan" localSheetId="21" hidden="1">{"'Sheet1'!$L$16"}</definedName>
    <definedName name="quan" localSheetId="18" hidden="1">{"'Sheet1'!$L$16"}</definedName>
    <definedName name="quan" localSheetId="19" hidden="1">{"'Sheet1'!$L$16"}</definedName>
    <definedName name="quan" localSheetId="20" hidden="1">{"'Sheet1'!$L$16"}</definedName>
    <definedName name="quan" localSheetId="22" hidden="1">{"'Sheet1'!$L$16"}</definedName>
    <definedName name="quan" localSheetId="24" hidden="1">{"'Sheet1'!$L$16"}</definedName>
    <definedName name="quan" localSheetId="28" hidden="1">{"'Sheet1'!$L$16"}</definedName>
    <definedName name="quan" localSheetId="14" hidden="1">{"'Sheet1'!$L$16"}</definedName>
    <definedName name="quan" hidden="1">{"'Sheet1'!$L$16"}</definedName>
    <definedName name="quan.P12" localSheetId="12" hidden="1">{"'Sheet1'!$L$16"}</definedName>
    <definedName name="quan.P12" localSheetId="11" hidden="1">{"'Sheet1'!$L$16"}</definedName>
    <definedName name="quan.P12" localSheetId="13" hidden="1">{"'Sheet1'!$L$16"}</definedName>
    <definedName name="quan.P12" localSheetId="16" hidden="1">{"'Sheet1'!$L$16"}</definedName>
    <definedName name="quan.P12" localSheetId="21" hidden="1">{"'Sheet1'!$L$16"}</definedName>
    <definedName name="quan.P12" localSheetId="18" hidden="1">{"'Sheet1'!$L$16"}</definedName>
    <definedName name="quan.P12" localSheetId="19" hidden="1">{"'Sheet1'!$L$16"}</definedName>
    <definedName name="quan.P12" localSheetId="20" hidden="1">{"'Sheet1'!$L$16"}</definedName>
    <definedName name="quan.P12" localSheetId="22" hidden="1">{"'Sheet1'!$L$16"}</definedName>
    <definedName name="quan.P12" localSheetId="24" hidden="1">{"'Sheet1'!$L$16"}</definedName>
    <definedName name="quan.P12" localSheetId="28" hidden="1">{"'Sheet1'!$L$16"}</definedName>
    <definedName name="quan.P12" localSheetId="14" hidden="1">{"'Sheet1'!$L$16"}</definedName>
    <definedName name="quan.P12" hidden="1">{"'Sheet1'!$L$16"}</definedName>
    <definedName name="quang" hidden="1">#REF!</definedName>
    <definedName name="quang03" localSheetId="12" hidden="1">{"'Sheet1'!$L$16"}</definedName>
    <definedName name="quang03" localSheetId="11" hidden="1">{"'Sheet1'!$L$16"}</definedName>
    <definedName name="quang03" localSheetId="13" hidden="1">{"'Sheet1'!$L$16"}</definedName>
    <definedName name="quang03" localSheetId="16" hidden="1">{"'Sheet1'!$L$16"}</definedName>
    <definedName name="quang03" localSheetId="21" hidden="1">{"'Sheet1'!$L$16"}</definedName>
    <definedName name="quang03" localSheetId="18" hidden="1">{"'Sheet1'!$L$16"}</definedName>
    <definedName name="quang03" localSheetId="19" hidden="1">{"'Sheet1'!$L$16"}</definedName>
    <definedName name="quang03" localSheetId="20" hidden="1">{"'Sheet1'!$L$16"}</definedName>
    <definedName name="quang03" localSheetId="22" hidden="1">{"'Sheet1'!$L$16"}</definedName>
    <definedName name="quang03" localSheetId="24" hidden="1">{"'Sheet1'!$L$16"}</definedName>
    <definedName name="quang03" localSheetId="28" hidden="1">{"'Sheet1'!$L$16"}</definedName>
    <definedName name="quang03" localSheetId="14" hidden="1">{"'Sheet1'!$L$16"}</definedName>
    <definedName name="quang03" hidden="1">{"'Sheet1'!$L$16"}</definedName>
    <definedName name="quang1" hidden="1">#REF!</definedName>
    <definedName name="quantity"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ntity"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quat">#REF!</definedName>
    <definedName name="qưe" localSheetId="12" hidden="1">{"'Sheet1'!$L$16"}</definedName>
    <definedName name="qưe" localSheetId="11" hidden="1">{"'Sheet1'!$L$16"}</definedName>
    <definedName name="qưe" localSheetId="13" hidden="1">{"'Sheet1'!$L$16"}</definedName>
    <definedName name="qưe" localSheetId="16" hidden="1">{"'Sheet1'!$L$16"}</definedName>
    <definedName name="qưe" localSheetId="21" hidden="1">{"'Sheet1'!$L$16"}</definedName>
    <definedName name="qưe" localSheetId="18" hidden="1">{"'Sheet1'!$L$16"}</definedName>
    <definedName name="qưe" localSheetId="19" hidden="1">{"'Sheet1'!$L$16"}</definedName>
    <definedName name="qưe" localSheetId="20" hidden="1">{"'Sheet1'!$L$16"}</definedName>
    <definedName name="qưe" localSheetId="22" hidden="1">{"'Sheet1'!$L$16"}</definedName>
    <definedName name="qưe" localSheetId="24" hidden="1">{"'Sheet1'!$L$16"}</definedName>
    <definedName name="qưe" localSheetId="28" hidden="1">{"'Sheet1'!$L$16"}</definedName>
    <definedName name="qưe" localSheetId="14" hidden="1">{"'Sheet1'!$L$16"}</definedName>
    <definedName name="qưe" hidden="1">{"'Sheet1'!$L$16"}</definedName>
    <definedName name="qưeasdfasdfasd" localSheetId="12" hidden="1">{"ECA Qtrs C",#N/A,TRUE,"ECA_Qtrs_C";"ECA Qtrs D",#N/A,TRUE,"ECA_Qtrs_D";"ECA Qtrs F",#N/A,TRUE,"ECA_Qtrs_F";"ECA Qtrs G",#N/A,TRUE,"ECA_Qtrs_G";"ECA SisterApt",#N/A,TRUE,"ECA_SisterApt";"ECA Nurses",#N/A,TRUE,"ECA_NursesHostel"}</definedName>
    <definedName name="qưeasdfasdfasd" localSheetId="11" hidden="1">{"ECA Qtrs C",#N/A,TRUE,"ECA_Qtrs_C";"ECA Qtrs D",#N/A,TRUE,"ECA_Qtrs_D";"ECA Qtrs F",#N/A,TRUE,"ECA_Qtrs_F";"ECA Qtrs G",#N/A,TRUE,"ECA_Qtrs_G";"ECA SisterApt",#N/A,TRUE,"ECA_SisterApt";"ECA Nurses",#N/A,TRUE,"ECA_NursesHostel"}</definedName>
    <definedName name="qưeasdfasdfasd" localSheetId="13" hidden="1">{"ECA Qtrs C",#N/A,TRUE,"ECA_Qtrs_C";"ECA Qtrs D",#N/A,TRUE,"ECA_Qtrs_D";"ECA Qtrs F",#N/A,TRUE,"ECA_Qtrs_F";"ECA Qtrs G",#N/A,TRUE,"ECA_Qtrs_G";"ECA SisterApt",#N/A,TRUE,"ECA_SisterApt";"ECA Nurses",#N/A,TRUE,"ECA_NursesHostel"}</definedName>
    <definedName name="qưeasdfasdfasd" localSheetId="16" hidden="1">{"ECA Qtrs C",#N/A,TRUE,"ECA_Qtrs_C";"ECA Qtrs D",#N/A,TRUE,"ECA_Qtrs_D";"ECA Qtrs F",#N/A,TRUE,"ECA_Qtrs_F";"ECA Qtrs G",#N/A,TRUE,"ECA_Qtrs_G";"ECA SisterApt",#N/A,TRUE,"ECA_SisterApt";"ECA Nurses",#N/A,TRUE,"ECA_NursesHostel"}</definedName>
    <definedName name="qưeasdfasdfasd" localSheetId="21" hidden="1">{"ECA Qtrs C",#N/A,TRUE,"ECA_Qtrs_C";"ECA Qtrs D",#N/A,TRUE,"ECA_Qtrs_D";"ECA Qtrs F",#N/A,TRUE,"ECA_Qtrs_F";"ECA Qtrs G",#N/A,TRUE,"ECA_Qtrs_G";"ECA SisterApt",#N/A,TRUE,"ECA_SisterApt";"ECA Nurses",#N/A,TRUE,"ECA_NursesHostel"}</definedName>
    <definedName name="qưeasdfasdfasd" localSheetId="18" hidden="1">{"ECA Qtrs C",#N/A,TRUE,"ECA_Qtrs_C";"ECA Qtrs D",#N/A,TRUE,"ECA_Qtrs_D";"ECA Qtrs F",#N/A,TRUE,"ECA_Qtrs_F";"ECA Qtrs G",#N/A,TRUE,"ECA_Qtrs_G";"ECA SisterApt",#N/A,TRUE,"ECA_SisterApt";"ECA Nurses",#N/A,TRUE,"ECA_NursesHostel"}</definedName>
    <definedName name="qưeasdfasdfasd" localSheetId="19" hidden="1">{"ECA Qtrs C",#N/A,TRUE,"ECA_Qtrs_C";"ECA Qtrs D",#N/A,TRUE,"ECA_Qtrs_D";"ECA Qtrs F",#N/A,TRUE,"ECA_Qtrs_F";"ECA Qtrs G",#N/A,TRUE,"ECA_Qtrs_G";"ECA SisterApt",#N/A,TRUE,"ECA_SisterApt";"ECA Nurses",#N/A,TRUE,"ECA_NursesHostel"}</definedName>
    <definedName name="qưeasdfasdfasd" localSheetId="20" hidden="1">{"ECA Qtrs C",#N/A,TRUE,"ECA_Qtrs_C";"ECA Qtrs D",#N/A,TRUE,"ECA_Qtrs_D";"ECA Qtrs F",#N/A,TRUE,"ECA_Qtrs_F";"ECA Qtrs G",#N/A,TRUE,"ECA_Qtrs_G";"ECA SisterApt",#N/A,TRUE,"ECA_SisterApt";"ECA Nurses",#N/A,TRUE,"ECA_NursesHostel"}</definedName>
    <definedName name="qưeasdfasdfasd" localSheetId="22" hidden="1">{"ECA Qtrs C",#N/A,TRUE,"ECA_Qtrs_C";"ECA Qtrs D",#N/A,TRUE,"ECA_Qtrs_D";"ECA Qtrs F",#N/A,TRUE,"ECA_Qtrs_F";"ECA Qtrs G",#N/A,TRUE,"ECA_Qtrs_G";"ECA SisterApt",#N/A,TRUE,"ECA_SisterApt";"ECA Nurses",#N/A,TRUE,"ECA_NursesHostel"}</definedName>
    <definedName name="qưeasdfasdfasd" localSheetId="24" hidden="1">{"ECA Qtrs C",#N/A,TRUE,"ECA_Qtrs_C";"ECA Qtrs D",#N/A,TRUE,"ECA_Qtrs_D";"ECA Qtrs F",#N/A,TRUE,"ECA_Qtrs_F";"ECA Qtrs G",#N/A,TRUE,"ECA_Qtrs_G";"ECA SisterApt",#N/A,TRUE,"ECA_SisterApt";"ECA Nurses",#N/A,TRUE,"ECA_NursesHostel"}</definedName>
    <definedName name="qưeasdfasdfasd" localSheetId="28" hidden="1">{"ECA Qtrs C",#N/A,TRUE,"ECA_Qtrs_C";"ECA Qtrs D",#N/A,TRUE,"ECA_Qtrs_D";"ECA Qtrs F",#N/A,TRUE,"ECA_Qtrs_F";"ECA Qtrs G",#N/A,TRUE,"ECA_Qtrs_G";"ECA SisterApt",#N/A,TRUE,"ECA_SisterApt";"ECA Nurses",#N/A,TRUE,"ECA_NursesHostel"}</definedName>
    <definedName name="qưeasdfasdfasd" localSheetId="14" hidden="1">{"ECA Qtrs C",#N/A,TRUE,"ECA_Qtrs_C";"ECA Qtrs D",#N/A,TRUE,"ECA_Qtrs_D";"ECA Qtrs F",#N/A,TRUE,"ECA_Qtrs_F";"ECA Qtrs G",#N/A,TRUE,"ECA_Qtrs_G";"ECA SisterApt",#N/A,TRUE,"ECA_SisterApt";"ECA Nurses",#N/A,TRUE,"ECA_NursesHostel"}</definedName>
    <definedName name="qưeasdfasdfasd" hidden="1">{"ECA Qtrs C",#N/A,TRUE,"ECA_Qtrs_C";"ECA Qtrs D",#N/A,TRUE,"ECA_Qtrs_D";"ECA Qtrs F",#N/A,TRUE,"ECA_Qtrs_F";"ECA Qtrs G",#N/A,TRUE,"ECA_Qtrs_G";"ECA SisterApt",#N/A,TRUE,"ECA_SisterApt";"ECA Nurses",#N/A,TRUE,"ECA_NursesHostel"}</definedName>
    <definedName name="quoan" localSheetId="12" hidden="1">{"'Sheet1'!$L$16"}</definedName>
    <definedName name="quoan" localSheetId="11" hidden="1">{"'Sheet1'!$L$16"}</definedName>
    <definedName name="quoan" localSheetId="13" hidden="1">{"'Sheet1'!$L$16"}</definedName>
    <definedName name="quoan" localSheetId="16" hidden="1">{"'Sheet1'!$L$16"}</definedName>
    <definedName name="quoan" localSheetId="21" hidden="1">{"'Sheet1'!$L$16"}</definedName>
    <definedName name="quoan" localSheetId="18" hidden="1">{"'Sheet1'!$L$16"}</definedName>
    <definedName name="quoan" localSheetId="19" hidden="1">{"'Sheet1'!$L$16"}</definedName>
    <definedName name="quoan" localSheetId="20" hidden="1">{"'Sheet1'!$L$16"}</definedName>
    <definedName name="quoan" localSheetId="22" hidden="1">{"'Sheet1'!$L$16"}</definedName>
    <definedName name="quoan" localSheetId="24" hidden="1">{"'Sheet1'!$L$16"}</definedName>
    <definedName name="quoan" localSheetId="28" hidden="1">{"'Sheet1'!$L$16"}</definedName>
    <definedName name="quoan" localSheetId="14" hidden="1">{"'Sheet1'!$L$16"}</definedName>
    <definedName name="quoan" hidden="1">{"'Sheet1'!$L$16"}</definedName>
    <definedName name="QUOC" hidden="1">#REF!</definedName>
    <definedName name="qừq" localSheetId="12" hidden="1">{#N/A,#N/A,FALSE,"Chi tiÆt"}</definedName>
    <definedName name="qừq" localSheetId="11" hidden="1">{#N/A,#N/A,FALSE,"Chi tiÆt"}</definedName>
    <definedName name="qừq" localSheetId="13" hidden="1">{#N/A,#N/A,FALSE,"Chi tiÆt"}</definedName>
    <definedName name="qừq" localSheetId="16" hidden="1">{#N/A,#N/A,FALSE,"Chi tiÆt"}</definedName>
    <definedName name="qừq" localSheetId="21" hidden="1">{#N/A,#N/A,FALSE,"Chi tiÆt"}</definedName>
    <definedName name="qừq" localSheetId="18" hidden="1">{#N/A,#N/A,FALSE,"Chi tiÆt"}</definedName>
    <definedName name="qừq" localSheetId="19" hidden="1">{#N/A,#N/A,FALSE,"Chi tiÆt"}</definedName>
    <definedName name="qừq" localSheetId="20" hidden="1">{#N/A,#N/A,FALSE,"Chi tiÆt"}</definedName>
    <definedName name="qừq" localSheetId="22" hidden="1">{#N/A,#N/A,FALSE,"Chi tiÆt"}</definedName>
    <definedName name="qừq" localSheetId="24" hidden="1">{#N/A,#N/A,FALSE,"Chi tiÆt"}</definedName>
    <definedName name="qừq" localSheetId="28" hidden="1">{#N/A,#N/A,FALSE,"Chi tiÆt"}</definedName>
    <definedName name="qừq" localSheetId="14" hidden="1">{#N/A,#N/A,FALSE,"Chi tiÆt"}</definedName>
    <definedName name="qừq" hidden="1">{#N/A,#N/A,FALSE,"Chi tiÆt"}</definedName>
    <definedName name="qưqq" localSheetId="12" hidden="1">{"'Sheet1'!$L$16"}</definedName>
    <definedName name="qưqq" localSheetId="11" hidden="1">{"'Sheet1'!$L$16"}</definedName>
    <definedName name="qưqq" localSheetId="13" hidden="1">{"'Sheet1'!$L$16"}</definedName>
    <definedName name="qưqq" localSheetId="16" hidden="1">{"'Sheet1'!$L$16"}</definedName>
    <definedName name="qưqq" localSheetId="21" hidden="1">{"'Sheet1'!$L$16"}</definedName>
    <definedName name="qưqq" localSheetId="18" hidden="1">{"'Sheet1'!$L$16"}</definedName>
    <definedName name="qưqq" localSheetId="19" hidden="1">{"'Sheet1'!$L$16"}</definedName>
    <definedName name="qưqq" localSheetId="20" hidden="1">{"'Sheet1'!$L$16"}</definedName>
    <definedName name="qưqq" localSheetId="22" hidden="1">{"'Sheet1'!$L$16"}</definedName>
    <definedName name="qưqq" localSheetId="24" hidden="1">{"'Sheet1'!$L$16"}</definedName>
    <definedName name="qưqq" localSheetId="28" hidden="1">{"'Sheet1'!$L$16"}</definedName>
    <definedName name="qưqq" localSheetId="14" hidden="1">{"'Sheet1'!$L$16"}</definedName>
    <definedName name="qưqq" hidden="1">{"'Sheet1'!$L$16"}</definedName>
    <definedName name="qưqw" localSheetId="12" hidden="1">{"'Sheet1'!$L$16"}</definedName>
    <definedName name="qưqw" localSheetId="11" hidden="1">{"'Sheet1'!$L$16"}</definedName>
    <definedName name="qưqw" localSheetId="13" hidden="1">{"'Sheet1'!$L$16"}</definedName>
    <definedName name="qưqw" localSheetId="16" hidden="1">{"'Sheet1'!$L$16"}</definedName>
    <definedName name="qưqw" localSheetId="21" hidden="1">{"'Sheet1'!$L$16"}</definedName>
    <definedName name="qưqw" localSheetId="18" hidden="1">{"'Sheet1'!$L$16"}</definedName>
    <definedName name="qưqw" localSheetId="19" hidden="1">{"'Sheet1'!$L$16"}</definedName>
    <definedName name="qưqw" localSheetId="20" hidden="1">{"'Sheet1'!$L$16"}</definedName>
    <definedName name="qưqw" localSheetId="22" hidden="1">{"'Sheet1'!$L$16"}</definedName>
    <definedName name="qưqw" localSheetId="24" hidden="1">{"'Sheet1'!$L$16"}</definedName>
    <definedName name="qưqw" localSheetId="28" hidden="1">{"'Sheet1'!$L$16"}</definedName>
    <definedName name="qưqw" localSheetId="14" hidden="1">{"'Sheet1'!$L$16"}</definedName>
    <definedName name="qưqw" hidden="1">{"'Sheet1'!$L$16"}</definedName>
    <definedName name="QUY" localSheetId="12" hidden="1">{"'Sheet1'!$L$16"}</definedName>
    <definedName name="QUY" localSheetId="11" hidden="1">{"'Sheet1'!$L$16"}</definedName>
    <definedName name="QUY" localSheetId="13" hidden="1">{"'Sheet1'!$L$16"}</definedName>
    <definedName name="QUY" localSheetId="16" hidden="1">{"'Sheet1'!$L$16"}</definedName>
    <definedName name="QUY" localSheetId="21" hidden="1">{"'Sheet1'!$L$16"}</definedName>
    <definedName name="QUY" localSheetId="18" hidden="1">{"'Sheet1'!$L$16"}</definedName>
    <definedName name="QUY" localSheetId="19" hidden="1">{"'Sheet1'!$L$16"}</definedName>
    <definedName name="QUY" localSheetId="20" hidden="1">{"'Sheet1'!$L$16"}</definedName>
    <definedName name="QUY" localSheetId="22" hidden="1">{"'Sheet1'!$L$16"}</definedName>
    <definedName name="QUY" localSheetId="24" hidden="1">{"'Sheet1'!$L$16"}</definedName>
    <definedName name="QUY" localSheetId="28" hidden="1">{"'Sheet1'!$L$16"}</definedName>
    <definedName name="QUY" localSheetId="14" hidden="1">{"'Sheet1'!$L$16"}</definedName>
    <definedName name="QUY" hidden="1">{"'Sheet1'!$L$16"}</definedName>
    <definedName name="quyen" localSheetId="12" hidden="1">{"'Sheet1'!$L$16"}</definedName>
    <definedName name="quyen" localSheetId="11" hidden="1">{"'Sheet1'!$L$16"}</definedName>
    <definedName name="quyen" localSheetId="13" hidden="1">{"'Sheet1'!$L$16"}</definedName>
    <definedName name="quyen" localSheetId="16" hidden="1">{"'Sheet1'!$L$16"}</definedName>
    <definedName name="quyen" localSheetId="21" hidden="1">{"'Sheet1'!$L$16"}</definedName>
    <definedName name="quyen" localSheetId="18" hidden="1">{"'Sheet1'!$L$16"}</definedName>
    <definedName name="quyen" localSheetId="19" hidden="1">{"'Sheet1'!$L$16"}</definedName>
    <definedName name="quyen" localSheetId="20" hidden="1">{"'Sheet1'!$L$16"}</definedName>
    <definedName name="quyen" localSheetId="22" hidden="1">{"'Sheet1'!$L$16"}</definedName>
    <definedName name="quyen" localSheetId="24" hidden="1">{"'Sheet1'!$L$16"}</definedName>
    <definedName name="quyen" localSheetId="28" hidden="1">{"'Sheet1'!$L$16"}</definedName>
    <definedName name="quyen" localSheetId="14" hidden="1">{"'Sheet1'!$L$16"}</definedName>
    <definedName name="quyen" hidden="1">{"'Sheet1'!$L$16"}</definedName>
    <definedName name="quyet" localSheetId="12" hidden="1">{"'Sheet1'!$L$16"}</definedName>
    <definedName name="quyet" localSheetId="11" hidden="1">{"'Sheet1'!$L$16"}</definedName>
    <definedName name="quyet" localSheetId="13" hidden="1">{"'Sheet1'!$L$16"}</definedName>
    <definedName name="quyet" localSheetId="16" hidden="1">{"'Sheet1'!$L$16"}</definedName>
    <definedName name="quyet" localSheetId="21" hidden="1">{"'Sheet1'!$L$16"}</definedName>
    <definedName name="quyet" localSheetId="18" hidden="1">{"'Sheet1'!$L$16"}</definedName>
    <definedName name="quyet" localSheetId="19" hidden="1">{"'Sheet1'!$L$16"}</definedName>
    <definedName name="quyet" localSheetId="20" hidden="1">{"'Sheet1'!$L$16"}</definedName>
    <definedName name="quyet" localSheetId="22" hidden="1">{"'Sheet1'!$L$16"}</definedName>
    <definedName name="quyet" localSheetId="24" hidden="1">{"'Sheet1'!$L$16"}</definedName>
    <definedName name="quyet" localSheetId="28" hidden="1">{"'Sheet1'!$L$16"}</definedName>
    <definedName name="quyet" localSheetId="14" hidden="1">{"'Sheet1'!$L$16"}</definedName>
    <definedName name="quyet" hidden="1">{"'Sheet1'!$L$16"}</definedName>
    <definedName name="quynh" localSheetId="12" hidden="1">{"'Sheet1'!$L$16"}</definedName>
    <definedName name="quynh" localSheetId="11" hidden="1">{"'Sheet1'!$L$16"}</definedName>
    <definedName name="quynh" localSheetId="13" hidden="1">{"'Sheet1'!$L$16"}</definedName>
    <definedName name="quynh" localSheetId="16" hidden="1">{"'Sheet1'!$L$16"}</definedName>
    <definedName name="quynh" localSheetId="21" hidden="1">{"'Sheet1'!$L$16"}</definedName>
    <definedName name="quynh" localSheetId="18" hidden="1">{"'Sheet1'!$L$16"}</definedName>
    <definedName name="quynh" localSheetId="19" hidden="1">{"'Sheet1'!$L$16"}</definedName>
    <definedName name="quynh" localSheetId="20" hidden="1">{"'Sheet1'!$L$16"}</definedName>
    <definedName name="quynh" localSheetId="22" hidden="1">{"'Sheet1'!$L$16"}</definedName>
    <definedName name="quynh" localSheetId="24" hidden="1">{"'Sheet1'!$L$16"}</definedName>
    <definedName name="quynh" localSheetId="28" hidden="1">{"'Sheet1'!$L$16"}</definedName>
    <definedName name="quynh" localSheetId="14" hidden="1">{"'Sheet1'!$L$16"}</definedName>
    <definedName name="quynh" hidden="1">{"'Sheet1'!$L$16"}</definedName>
    <definedName name="qvv" localSheetId="12" hidden="1">{"'Sheet1'!$L$16"}</definedName>
    <definedName name="qvv" localSheetId="11" hidden="1">{"'Sheet1'!$L$16"}</definedName>
    <definedName name="qvv" localSheetId="13" hidden="1">{"'Sheet1'!$L$16"}</definedName>
    <definedName name="qvv" localSheetId="16" hidden="1">{"'Sheet1'!$L$16"}</definedName>
    <definedName name="qvv" localSheetId="21" hidden="1">{"'Sheet1'!$L$16"}</definedName>
    <definedName name="qvv" localSheetId="18" hidden="1">{"'Sheet1'!$L$16"}</definedName>
    <definedName name="qvv" localSheetId="19" hidden="1">{"'Sheet1'!$L$16"}</definedName>
    <definedName name="qvv" localSheetId="20" hidden="1">{"'Sheet1'!$L$16"}</definedName>
    <definedName name="qvv" localSheetId="22" hidden="1">{"'Sheet1'!$L$16"}</definedName>
    <definedName name="qvv" localSheetId="24" hidden="1">{"'Sheet1'!$L$16"}</definedName>
    <definedName name="qvv" localSheetId="28" hidden="1">{"'Sheet1'!$L$16"}</definedName>
    <definedName name="qvv" localSheetId="14" hidden="1">{"'Sheet1'!$L$16"}</definedName>
    <definedName name="qvv" hidden="1">{"'Sheet1'!$L$16"}</definedName>
    <definedName name="qvv_1" localSheetId="12">{"'Sheet1'!$L$16"}</definedName>
    <definedName name="qvv_1" localSheetId="11">{"'Sheet1'!$L$16"}</definedName>
    <definedName name="qvv_1" localSheetId="13">{"'Sheet1'!$L$16"}</definedName>
    <definedName name="qvv_1" localSheetId="16">{"'Sheet1'!$L$16"}</definedName>
    <definedName name="qvv_1" localSheetId="21">{"'Sheet1'!$L$16"}</definedName>
    <definedName name="qvv_1" localSheetId="18">{"'Sheet1'!$L$16"}</definedName>
    <definedName name="qvv_1" localSheetId="19">{"'Sheet1'!$L$16"}</definedName>
    <definedName name="qvv_1" localSheetId="20">{"'Sheet1'!$L$16"}</definedName>
    <definedName name="qvv_1" localSheetId="22">{"'Sheet1'!$L$16"}</definedName>
    <definedName name="qvv_1" localSheetId="24">{"'Sheet1'!$L$16"}</definedName>
    <definedName name="qvv_1" localSheetId="28">{"'Sheet1'!$L$16"}</definedName>
    <definedName name="qvv_1" localSheetId="14">{"'Sheet1'!$L$16"}</definedName>
    <definedName name="qvv_1">{"'Sheet1'!$L$16"}</definedName>
    <definedName name="qw" localSheetId="12" hidden="1">{#N/A,#N/A,FALSE,"단가표지"}</definedName>
    <definedName name="qw" localSheetId="11" hidden="1">{#N/A,#N/A,FALSE,"단가표지"}</definedName>
    <definedName name="qw" localSheetId="13" hidden="1">{#N/A,#N/A,FALSE,"단가표지"}</definedName>
    <definedName name="qw" localSheetId="16" hidden="1">{#N/A,#N/A,FALSE,"단가표지"}</definedName>
    <definedName name="qw" localSheetId="21" hidden="1">{#N/A,#N/A,FALSE,"단가표지"}</definedName>
    <definedName name="qw" localSheetId="18" hidden="1">{#N/A,#N/A,FALSE,"단가표지"}</definedName>
    <definedName name="qw" localSheetId="19" hidden="1">{#N/A,#N/A,FALSE,"단가표지"}</definedName>
    <definedName name="qw" localSheetId="20" hidden="1">{#N/A,#N/A,FALSE,"단가표지"}</definedName>
    <definedName name="qw" localSheetId="22" hidden="1">{#N/A,#N/A,FALSE,"단가표지"}</definedName>
    <definedName name="qw" localSheetId="24" hidden="1">{#N/A,#N/A,FALSE,"단가표지"}</definedName>
    <definedName name="qw" localSheetId="28" hidden="1">{#N/A,#N/A,FALSE,"단가표지"}</definedName>
    <definedName name="qw" localSheetId="14" hidden="1">{#N/A,#N/A,FALSE,"단가표지"}</definedName>
    <definedName name="qw" hidden="1">{#N/A,#N/A,FALSE,"단가표지"}</definedName>
    <definedName name="qwall21">#REF!</definedName>
    <definedName name="qwall22">#REF!</definedName>
    <definedName name="QWE">#N/A</definedName>
    <definedName name="qweq" localSheetId="12" hidden="1">{"'Sheet1'!$L$16"}</definedName>
    <definedName name="qweq" localSheetId="11" hidden="1">{"'Sheet1'!$L$16"}</definedName>
    <definedName name="qweq" localSheetId="13" hidden="1">{"'Sheet1'!$L$16"}</definedName>
    <definedName name="qweq" localSheetId="16" hidden="1">{"'Sheet1'!$L$16"}</definedName>
    <definedName name="qweq" localSheetId="21" hidden="1">{"'Sheet1'!$L$16"}</definedName>
    <definedName name="qweq" localSheetId="18" hidden="1">{"'Sheet1'!$L$16"}</definedName>
    <definedName name="qweq" localSheetId="19" hidden="1">{"'Sheet1'!$L$16"}</definedName>
    <definedName name="qweq" localSheetId="20" hidden="1">{"'Sheet1'!$L$16"}</definedName>
    <definedName name="qweq" localSheetId="22" hidden="1">{"'Sheet1'!$L$16"}</definedName>
    <definedName name="qweq" localSheetId="24" hidden="1">{"'Sheet1'!$L$16"}</definedName>
    <definedName name="qweq" localSheetId="28" hidden="1">{"'Sheet1'!$L$16"}</definedName>
    <definedName name="qweq" localSheetId="14" hidden="1">{"'Sheet1'!$L$16"}</definedName>
    <definedName name="qweq" hidden="1">{"'Sheet1'!$L$16"}</definedName>
    <definedName name="QWEQW" hidden="1">#REF!</definedName>
    <definedName name="qweqweqwe" localSheetId="12" hidden="1">{"'Sheet1'!$L$16"}</definedName>
    <definedName name="qweqweqwe" localSheetId="11" hidden="1">{"'Sheet1'!$L$16"}</definedName>
    <definedName name="qweqweqwe" localSheetId="13" hidden="1">{"'Sheet1'!$L$16"}</definedName>
    <definedName name="qweqweqwe" localSheetId="16" hidden="1">{"'Sheet1'!$L$16"}</definedName>
    <definedName name="qweqweqwe" localSheetId="21" hidden="1">{"'Sheet1'!$L$16"}</definedName>
    <definedName name="qweqweqwe" localSheetId="18" hidden="1">{"'Sheet1'!$L$16"}</definedName>
    <definedName name="qweqweqwe" localSheetId="19" hidden="1">{"'Sheet1'!$L$16"}</definedName>
    <definedName name="qweqweqwe" localSheetId="20" hidden="1">{"'Sheet1'!$L$16"}</definedName>
    <definedName name="qweqweqwe" localSheetId="22" hidden="1">{"'Sheet1'!$L$16"}</definedName>
    <definedName name="qweqweqwe" localSheetId="24" hidden="1">{"'Sheet1'!$L$16"}</definedName>
    <definedName name="qweqweqwe" localSheetId="28" hidden="1">{"'Sheet1'!$L$16"}</definedName>
    <definedName name="qweqweqwe" localSheetId="14" hidden="1">{"'Sheet1'!$L$16"}</definedName>
    <definedName name="qweqweqwe" hidden="1">{"'Sheet1'!$L$16"}</definedName>
    <definedName name="QWEQWR" localSheetId="12" hidden="1">{#N/A,#N/A,TRUE,"Krycí list"}</definedName>
    <definedName name="QWEQWR" localSheetId="11" hidden="1">{#N/A,#N/A,TRUE,"Krycí list"}</definedName>
    <definedName name="QWEQWR" localSheetId="13" hidden="1">{#N/A,#N/A,TRUE,"Krycí list"}</definedName>
    <definedName name="QWEQWR" localSheetId="16" hidden="1">{#N/A,#N/A,TRUE,"Krycí list"}</definedName>
    <definedName name="QWEQWR" localSheetId="21" hidden="1">{#N/A,#N/A,TRUE,"Krycí list"}</definedName>
    <definedName name="QWEQWR" localSheetId="18" hidden="1">{#N/A,#N/A,TRUE,"Krycí list"}</definedName>
    <definedName name="QWEQWR" localSheetId="19" hidden="1">{#N/A,#N/A,TRUE,"Krycí list"}</definedName>
    <definedName name="QWEQWR" localSheetId="20" hidden="1">{#N/A,#N/A,TRUE,"Krycí list"}</definedName>
    <definedName name="QWEQWR" localSheetId="22" hidden="1">{#N/A,#N/A,TRUE,"Krycí list"}</definedName>
    <definedName name="QWEQWR" localSheetId="24" hidden="1">{#N/A,#N/A,TRUE,"Krycí list"}</definedName>
    <definedName name="QWEQWR" localSheetId="28" hidden="1">{#N/A,#N/A,TRUE,"Krycí list"}</definedName>
    <definedName name="QWEQWR" localSheetId="14" hidden="1">{#N/A,#N/A,TRUE,"Krycí list"}</definedName>
    <definedName name="QWEQWR" hidden="1">{#N/A,#N/A,TRUE,"Krycí list"}</definedName>
    <definedName name="qweqwsd" localSheetId="12" hidden="1">{#N/A,#N/A,FALSE,"M1s Board";#N/A,#N/A,FALSE,"M3 Board";#N/A,#N/A,FALSE,"M6 Board";#N/A,#N/A,FALSE,"M7";#N/A,#N/A,FALSE,"M7B";#N/A,#N/A,FALSE,"M8";#N/A,#N/A,FALSE,"M8A Board";#N/A,#N/A,FALSE,"AF1 Board"}</definedName>
    <definedName name="qweqwsd" localSheetId="11" hidden="1">{#N/A,#N/A,FALSE,"M1s Board";#N/A,#N/A,FALSE,"M3 Board";#N/A,#N/A,FALSE,"M6 Board";#N/A,#N/A,FALSE,"M7";#N/A,#N/A,FALSE,"M7B";#N/A,#N/A,FALSE,"M8";#N/A,#N/A,FALSE,"M8A Board";#N/A,#N/A,FALSE,"AF1 Board"}</definedName>
    <definedName name="qweqwsd" localSheetId="13" hidden="1">{#N/A,#N/A,FALSE,"M1s Board";#N/A,#N/A,FALSE,"M3 Board";#N/A,#N/A,FALSE,"M6 Board";#N/A,#N/A,FALSE,"M7";#N/A,#N/A,FALSE,"M7B";#N/A,#N/A,FALSE,"M8";#N/A,#N/A,FALSE,"M8A Board";#N/A,#N/A,FALSE,"AF1 Board"}</definedName>
    <definedName name="qweqwsd" localSheetId="16" hidden="1">{#N/A,#N/A,FALSE,"M1s Board";#N/A,#N/A,FALSE,"M3 Board";#N/A,#N/A,FALSE,"M6 Board";#N/A,#N/A,FALSE,"M7";#N/A,#N/A,FALSE,"M7B";#N/A,#N/A,FALSE,"M8";#N/A,#N/A,FALSE,"M8A Board";#N/A,#N/A,FALSE,"AF1 Board"}</definedName>
    <definedName name="qweqwsd" localSheetId="21" hidden="1">{#N/A,#N/A,FALSE,"M1s Board";#N/A,#N/A,FALSE,"M3 Board";#N/A,#N/A,FALSE,"M6 Board";#N/A,#N/A,FALSE,"M7";#N/A,#N/A,FALSE,"M7B";#N/A,#N/A,FALSE,"M8";#N/A,#N/A,FALSE,"M8A Board";#N/A,#N/A,FALSE,"AF1 Board"}</definedName>
    <definedName name="qweqwsd" localSheetId="18" hidden="1">{#N/A,#N/A,FALSE,"M1s Board";#N/A,#N/A,FALSE,"M3 Board";#N/A,#N/A,FALSE,"M6 Board";#N/A,#N/A,FALSE,"M7";#N/A,#N/A,FALSE,"M7B";#N/A,#N/A,FALSE,"M8";#N/A,#N/A,FALSE,"M8A Board";#N/A,#N/A,FALSE,"AF1 Board"}</definedName>
    <definedName name="qweqwsd" localSheetId="19" hidden="1">{#N/A,#N/A,FALSE,"M1s Board";#N/A,#N/A,FALSE,"M3 Board";#N/A,#N/A,FALSE,"M6 Board";#N/A,#N/A,FALSE,"M7";#N/A,#N/A,FALSE,"M7B";#N/A,#N/A,FALSE,"M8";#N/A,#N/A,FALSE,"M8A Board";#N/A,#N/A,FALSE,"AF1 Board"}</definedName>
    <definedName name="qweqwsd" localSheetId="20" hidden="1">{#N/A,#N/A,FALSE,"M1s Board";#N/A,#N/A,FALSE,"M3 Board";#N/A,#N/A,FALSE,"M6 Board";#N/A,#N/A,FALSE,"M7";#N/A,#N/A,FALSE,"M7B";#N/A,#N/A,FALSE,"M8";#N/A,#N/A,FALSE,"M8A Board";#N/A,#N/A,FALSE,"AF1 Board"}</definedName>
    <definedName name="qweqwsd" localSheetId="22" hidden="1">{#N/A,#N/A,FALSE,"M1s Board";#N/A,#N/A,FALSE,"M3 Board";#N/A,#N/A,FALSE,"M6 Board";#N/A,#N/A,FALSE,"M7";#N/A,#N/A,FALSE,"M7B";#N/A,#N/A,FALSE,"M8";#N/A,#N/A,FALSE,"M8A Board";#N/A,#N/A,FALSE,"AF1 Board"}</definedName>
    <definedName name="qweqwsd" localSheetId="24" hidden="1">{#N/A,#N/A,FALSE,"M1s Board";#N/A,#N/A,FALSE,"M3 Board";#N/A,#N/A,FALSE,"M6 Board";#N/A,#N/A,FALSE,"M7";#N/A,#N/A,FALSE,"M7B";#N/A,#N/A,FALSE,"M8";#N/A,#N/A,FALSE,"M8A Board";#N/A,#N/A,FALSE,"AF1 Board"}</definedName>
    <definedName name="qweqwsd" localSheetId="28" hidden="1">{#N/A,#N/A,FALSE,"M1s Board";#N/A,#N/A,FALSE,"M3 Board";#N/A,#N/A,FALSE,"M6 Board";#N/A,#N/A,FALSE,"M7";#N/A,#N/A,FALSE,"M7B";#N/A,#N/A,FALSE,"M8";#N/A,#N/A,FALSE,"M8A Board";#N/A,#N/A,FALSE,"AF1 Board"}</definedName>
    <definedName name="qweqwsd" localSheetId="14" hidden="1">{#N/A,#N/A,FALSE,"M1s Board";#N/A,#N/A,FALSE,"M3 Board";#N/A,#N/A,FALSE,"M6 Board";#N/A,#N/A,FALSE,"M7";#N/A,#N/A,FALSE,"M7B";#N/A,#N/A,FALSE,"M8";#N/A,#N/A,FALSE,"M8A Board";#N/A,#N/A,FALSE,"AF1 Board"}</definedName>
    <definedName name="qweqwsd" hidden="1">{#N/A,#N/A,FALSE,"M1s Board";#N/A,#N/A,FALSE,"M3 Board";#N/A,#N/A,FALSE,"M6 Board";#N/A,#N/A,FALSE,"M7";#N/A,#N/A,FALSE,"M7B";#N/A,#N/A,FALSE,"M8";#N/A,#N/A,FALSE,"M8A Board";#N/A,#N/A,FALSE,"AF1 Board"}</definedName>
    <definedName name="qwer" localSheetId="12" hidden="1">{"'Sheet1'!$L$16"}</definedName>
    <definedName name="qwer" localSheetId="11" hidden="1">{"'Sheet1'!$L$16"}</definedName>
    <definedName name="qwer" localSheetId="13" hidden="1">{"'Sheet1'!$L$16"}</definedName>
    <definedName name="qwer" localSheetId="16" hidden="1">{"'Sheet1'!$L$16"}</definedName>
    <definedName name="qwer" localSheetId="21" hidden="1">{"'Sheet1'!$L$16"}</definedName>
    <definedName name="qwer" localSheetId="18" hidden="1">{"'Sheet1'!$L$16"}</definedName>
    <definedName name="qwer" localSheetId="19" hidden="1">{"'Sheet1'!$L$16"}</definedName>
    <definedName name="qwer" localSheetId="20" hidden="1">{"'Sheet1'!$L$16"}</definedName>
    <definedName name="qwer" localSheetId="22" hidden="1">{"'Sheet1'!$L$16"}</definedName>
    <definedName name="qwer" localSheetId="24" hidden="1">{"'Sheet1'!$L$16"}</definedName>
    <definedName name="qwer" localSheetId="28" hidden="1">{"'Sheet1'!$L$16"}</definedName>
    <definedName name="qwer" localSheetId="14" hidden="1">{"'Sheet1'!$L$16"}</definedName>
    <definedName name="qwer" hidden="1">{"'Sheet1'!$L$16"}</definedName>
    <definedName name="QWERCDFGV" hidden="1">#REF!</definedName>
    <definedName name="qwerdg" hidden="1">#REF!</definedName>
    <definedName name="qwerqwe" hidden="1">#REF!</definedName>
    <definedName name="qwertet" localSheetId="12" hidden="1">{"'Sheet1'!$L$16"}</definedName>
    <definedName name="qwertet" localSheetId="11" hidden="1">{"'Sheet1'!$L$16"}</definedName>
    <definedName name="qwertet" localSheetId="13" hidden="1">{"'Sheet1'!$L$16"}</definedName>
    <definedName name="qwertet" localSheetId="16" hidden="1">{"'Sheet1'!$L$16"}</definedName>
    <definedName name="qwertet" localSheetId="21" hidden="1">{"'Sheet1'!$L$16"}</definedName>
    <definedName name="qwertet" localSheetId="18" hidden="1">{"'Sheet1'!$L$16"}</definedName>
    <definedName name="qwertet" localSheetId="19" hidden="1">{"'Sheet1'!$L$16"}</definedName>
    <definedName name="qwertet" localSheetId="20" hidden="1">{"'Sheet1'!$L$16"}</definedName>
    <definedName name="qwertet" localSheetId="22" hidden="1">{"'Sheet1'!$L$16"}</definedName>
    <definedName name="qwertet" localSheetId="24" hidden="1">{"'Sheet1'!$L$16"}</definedName>
    <definedName name="qwertet" localSheetId="28" hidden="1">{"'Sheet1'!$L$16"}</definedName>
    <definedName name="qwertet" localSheetId="14" hidden="1">{"'Sheet1'!$L$16"}</definedName>
    <definedName name="qwertet" hidden="1">{"'Sheet1'!$L$16"}</definedName>
    <definedName name="QWEW" localSheetId="12" hidden="1">{#N/A,#N/A,FALSE,"이태원철근"}</definedName>
    <definedName name="QWEW" localSheetId="11" hidden="1">{#N/A,#N/A,FALSE,"이태원철근"}</definedName>
    <definedName name="QWEW" localSheetId="13" hidden="1">{#N/A,#N/A,FALSE,"이태원철근"}</definedName>
    <definedName name="QWEW" localSheetId="16" hidden="1">{#N/A,#N/A,FALSE,"이태원철근"}</definedName>
    <definedName name="QWEW" localSheetId="21" hidden="1">{#N/A,#N/A,FALSE,"이태원철근"}</definedName>
    <definedName name="QWEW" localSheetId="18" hidden="1">{#N/A,#N/A,FALSE,"이태원철근"}</definedName>
    <definedName name="QWEW" localSheetId="19" hidden="1">{#N/A,#N/A,FALSE,"이태원철근"}</definedName>
    <definedName name="QWEW" localSheetId="20" hidden="1">{#N/A,#N/A,FALSE,"이태원철근"}</definedName>
    <definedName name="QWEW" localSheetId="22" hidden="1">{#N/A,#N/A,FALSE,"이태원철근"}</definedName>
    <definedName name="QWEW" localSheetId="24" hidden="1">{#N/A,#N/A,FALSE,"이태원철근"}</definedName>
    <definedName name="QWEW" localSheetId="28" hidden="1">{#N/A,#N/A,FALSE,"이태원철근"}</definedName>
    <definedName name="QWEW" localSheetId="14" hidden="1">{#N/A,#N/A,FALSE,"이태원철근"}</definedName>
    <definedName name="QWEW" hidden="1">{#N/A,#N/A,FALSE,"이태원철근"}</definedName>
    <definedName name="qwfq" localSheetId="12" hidden="1">{"'Sheet1'!$L$16"}</definedName>
    <definedName name="qwfq" localSheetId="11" hidden="1">{"'Sheet1'!$L$16"}</definedName>
    <definedName name="qwfq" localSheetId="13" hidden="1">{"'Sheet1'!$L$16"}</definedName>
    <definedName name="qwfq" localSheetId="16" hidden="1">{"'Sheet1'!$L$16"}</definedName>
    <definedName name="qwfq" localSheetId="21" hidden="1">{"'Sheet1'!$L$16"}</definedName>
    <definedName name="qwfq" localSheetId="18" hidden="1">{"'Sheet1'!$L$16"}</definedName>
    <definedName name="qwfq" localSheetId="19" hidden="1">{"'Sheet1'!$L$16"}</definedName>
    <definedName name="qwfq" localSheetId="20" hidden="1">{"'Sheet1'!$L$16"}</definedName>
    <definedName name="qwfq" localSheetId="22" hidden="1">{"'Sheet1'!$L$16"}</definedName>
    <definedName name="qwfq" localSheetId="24" hidden="1">{"'Sheet1'!$L$16"}</definedName>
    <definedName name="qwfq" localSheetId="28" hidden="1">{"'Sheet1'!$L$16"}</definedName>
    <definedName name="qwfq" localSheetId="14" hidden="1">{"'Sheet1'!$L$16"}</definedName>
    <definedName name="qwfq" hidden="1">{"'Sheet1'!$L$16"}</definedName>
    <definedName name="QWQ" localSheetId="12" hidden="1">{#N/A,#N/A,FALSE,"배수2"}</definedName>
    <definedName name="QWQ" localSheetId="11" hidden="1">{#N/A,#N/A,FALSE,"배수2"}</definedName>
    <definedName name="QWQ" localSheetId="13" hidden="1">{#N/A,#N/A,FALSE,"배수2"}</definedName>
    <definedName name="QWQ" localSheetId="16" hidden="1">{#N/A,#N/A,FALSE,"배수2"}</definedName>
    <definedName name="QWQ" localSheetId="21" hidden="1">{#N/A,#N/A,FALSE,"배수2"}</definedName>
    <definedName name="QWQ" localSheetId="18" hidden="1">{#N/A,#N/A,FALSE,"배수2"}</definedName>
    <definedName name="QWQ" localSheetId="19" hidden="1">{#N/A,#N/A,FALSE,"배수2"}</definedName>
    <definedName name="QWQ" localSheetId="20" hidden="1">{#N/A,#N/A,FALSE,"배수2"}</definedName>
    <definedName name="QWQ" localSheetId="22" hidden="1">{#N/A,#N/A,FALSE,"배수2"}</definedName>
    <definedName name="QWQ" localSheetId="24" hidden="1">{#N/A,#N/A,FALSE,"배수2"}</definedName>
    <definedName name="QWQ" localSheetId="28" hidden="1">{#N/A,#N/A,FALSE,"배수2"}</definedName>
    <definedName name="QWQ" localSheetId="14" hidden="1">{#N/A,#N/A,FALSE,"배수2"}</definedName>
    <definedName name="QWQ" hidden="1">{#N/A,#N/A,FALSE,"배수2"}</definedName>
    <definedName name="qwr" hidden="1">#REF!</definedName>
    <definedName name="qws" hidden="1">#REF!</definedName>
    <definedName name="qwtjzxdc" hidden="1">#REF!</definedName>
    <definedName name="qwwe" localSheetId="12" hidden="1">{#N/A,#N/A,FALSE,"CCTV"}</definedName>
    <definedName name="qwwe" localSheetId="11" hidden="1">{#N/A,#N/A,FALSE,"CCTV"}</definedName>
    <definedName name="qwwe" localSheetId="13" hidden="1">{#N/A,#N/A,FALSE,"CCTV"}</definedName>
    <definedName name="qwwe" localSheetId="16" hidden="1">{#N/A,#N/A,FALSE,"CCTV"}</definedName>
    <definedName name="qwwe" localSheetId="21" hidden="1">{#N/A,#N/A,FALSE,"CCTV"}</definedName>
    <definedName name="qwwe" localSheetId="18" hidden="1">{#N/A,#N/A,FALSE,"CCTV"}</definedName>
    <definedName name="qwwe" localSheetId="19" hidden="1">{#N/A,#N/A,FALSE,"CCTV"}</definedName>
    <definedName name="qwwe" localSheetId="20" hidden="1">{#N/A,#N/A,FALSE,"CCTV"}</definedName>
    <definedName name="qwwe" localSheetId="22" hidden="1">{#N/A,#N/A,FALSE,"CCTV"}</definedName>
    <definedName name="qwwe" localSheetId="24" hidden="1">{#N/A,#N/A,FALSE,"CCTV"}</definedName>
    <definedName name="qwwe" localSheetId="28" hidden="1">{#N/A,#N/A,FALSE,"CCTV"}</definedName>
    <definedName name="qwwe" localSheetId="14" hidden="1">{#N/A,#N/A,FALSE,"CCTV"}</definedName>
    <definedName name="qwwe" hidden="1">{#N/A,#N/A,FALSE,"CCTV"}</definedName>
    <definedName name="qwwqe" localSheetId="12" hidden="1">{"'Sheet1'!$L$16"}</definedName>
    <definedName name="qwwqe" localSheetId="11" hidden="1">{"'Sheet1'!$L$16"}</definedName>
    <definedName name="qwwqe" localSheetId="13" hidden="1">{"'Sheet1'!$L$16"}</definedName>
    <definedName name="qwwqe" localSheetId="16" hidden="1">{"'Sheet1'!$L$16"}</definedName>
    <definedName name="qwwqe" localSheetId="21" hidden="1">{"'Sheet1'!$L$16"}</definedName>
    <definedName name="qwwqe" localSheetId="18" hidden="1">{"'Sheet1'!$L$16"}</definedName>
    <definedName name="qwwqe" localSheetId="19" hidden="1">{"'Sheet1'!$L$16"}</definedName>
    <definedName name="qwwqe" localSheetId="20" hidden="1">{"'Sheet1'!$L$16"}</definedName>
    <definedName name="qwwqe" localSheetId="22" hidden="1">{"'Sheet1'!$L$16"}</definedName>
    <definedName name="qwwqe" localSheetId="24" hidden="1">{"'Sheet1'!$L$16"}</definedName>
    <definedName name="qwwqe" localSheetId="28" hidden="1">{"'Sheet1'!$L$16"}</definedName>
    <definedName name="qwwqe" localSheetId="14" hidden="1">{"'Sheet1'!$L$16"}</definedName>
    <definedName name="qwwqe" hidden="1">{"'Sheet1'!$L$16"}</definedName>
    <definedName name="qwwre" localSheetId="12" hidden="1">{"M4Print",#N/A,FALSE,"M4"}</definedName>
    <definedName name="qwwre" localSheetId="11" hidden="1">{"M4Print",#N/A,FALSE,"M4"}</definedName>
    <definedName name="qwwre" localSheetId="13" hidden="1">{"M4Print",#N/A,FALSE,"M4"}</definedName>
    <definedName name="qwwre" localSheetId="16" hidden="1">{"M4Print",#N/A,FALSE,"M4"}</definedName>
    <definedName name="qwwre" localSheetId="21" hidden="1">{"M4Print",#N/A,FALSE,"M4"}</definedName>
    <definedName name="qwwre" localSheetId="18" hidden="1">{"M4Print",#N/A,FALSE,"M4"}</definedName>
    <definedName name="qwwre" localSheetId="19" hidden="1">{"M4Print",#N/A,FALSE,"M4"}</definedName>
    <definedName name="qwwre" localSheetId="20" hidden="1">{"M4Print",#N/A,FALSE,"M4"}</definedName>
    <definedName name="qwwre" localSheetId="22" hidden="1">{"M4Print",#N/A,FALSE,"M4"}</definedName>
    <definedName name="qwwre" localSheetId="24" hidden="1">{"M4Print",#N/A,FALSE,"M4"}</definedName>
    <definedName name="qwwre" localSheetId="28" hidden="1">{"M4Print",#N/A,FALSE,"M4"}</definedName>
    <definedName name="qwwre" localSheetId="14" hidden="1">{"M4Print",#N/A,FALSE,"M4"}</definedName>
    <definedName name="qwwre" hidden="1">{"M4Print",#N/A,FALSE,"M4"}</definedName>
    <definedName name="qwwwwwwwwww" localSheetId="12">{"'Sheet1'!$L$16"}</definedName>
    <definedName name="qwwwwwwwwww" localSheetId="11">{"'Sheet1'!$L$16"}</definedName>
    <definedName name="qwwwwwwwwww" localSheetId="13">{"'Sheet1'!$L$16"}</definedName>
    <definedName name="qwwwwwwwwww" localSheetId="16">{"'Sheet1'!$L$16"}</definedName>
    <definedName name="qwwwwwwwwww" localSheetId="21">{"'Sheet1'!$L$16"}</definedName>
    <definedName name="qwwwwwwwwww" localSheetId="18">{"'Sheet1'!$L$16"}</definedName>
    <definedName name="qwwwwwwwwww" localSheetId="19">{"'Sheet1'!$L$16"}</definedName>
    <definedName name="qwwwwwwwwww" localSheetId="20">{"'Sheet1'!$L$16"}</definedName>
    <definedName name="qwwwwwwwwww" localSheetId="22">{"'Sheet1'!$L$16"}</definedName>
    <definedName name="qwwwwwwwwww" localSheetId="24">{"'Sheet1'!$L$16"}</definedName>
    <definedName name="qwwwwwwwwww" localSheetId="28">{"'Sheet1'!$L$16"}</definedName>
    <definedName name="qwwwwwwwwww" localSheetId="14">{"'Sheet1'!$L$16"}</definedName>
    <definedName name="qwwwwwwwwww">{"'Sheet1'!$L$16"}</definedName>
    <definedName name="qyk" localSheetId="12" hidden="1">{"'용역비'!$A$4:$C$8"}</definedName>
    <definedName name="qyk" localSheetId="11" hidden="1">{"'용역비'!$A$4:$C$8"}</definedName>
    <definedName name="qyk" localSheetId="13" hidden="1">{"'용역비'!$A$4:$C$8"}</definedName>
    <definedName name="qyk" localSheetId="16" hidden="1">{"'용역비'!$A$4:$C$8"}</definedName>
    <definedName name="qyk" localSheetId="21" hidden="1">{"'용역비'!$A$4:$C$8"}</definedName>
    <definedName name="qyk" localSheetId="18" hidden="1">{"'용역비'!$A$4:$C$8"}</definedName>
    <definedName name="qyk" localSheetId="19" hidden="1">{"'용역비'!$A$4:$C$8"}</definedName>
    <definedName name="qyk" localSheetId="20" hidden="1">{"'용역비'!$A$4:$C$8"}</definedName>
    <definedName name="qyk" localSheetId="22" hidden="1">{"'용역비'!$A$4:$C$8"}</definedName>
    <definedName name="qyk" localSheetId="24" hidden="1">{"'용역비'!$A$4:$C$8"}</definedName>
    <definedName name="qyk" localSheetId="28" hidden="1">{"'용역비'!$A$4:$C$8"}</definedName>
    <definedName name="qyk" localSheetId="14" hidden="1">{"'용역비'!$A$4:$C$8"}</definedName>
    <definedName name="qyk" hidden="1">{"'용역비'!$A$4:$C$8"}</definedName>
    <definedName name="qyk_1" localSheetId="12" hidden="1">{"'용역비'!$A$4:$C$8"}</definedName>
    <definedName name="qyk_1" localSheetId="11" hidden="1">{"'용역비'!$A$4:$C$8"}</definedName>
    <definedName name="qyk_1" localSheetId="13" hidden="1">{"'용역비'!$A$4:$C$8"}</definedName>
    <definedName name="qyk_1" localSheetId="16" hidden="1">{"'용역비'!$A$4:$C$8"}</definedName>
    <definedName name="qyk_1" localSheetId="21" hidden="1">{"'용역비'!$A$4:$C$8"}</definedName>
    <definedName name="qyk_1" localSheetId="18" hidden="1">{"'용역비'!$A$4:$C$8"}</definedName>
    <definedName name="qyk_1" localSheetId="19" hidden="1">{"'용역비'!$A$4:$C$8"}</definedName>
    <definedName name="qyk_1" localSheetId="20" hidden="1">{"'용역비'!$A$4:$C$8"}</definedName>
    <definedName name="qyk_1" localSheetId="22" hidden="1">{"'용역비'!$A$4:$C$8"}</definedName>
    <definedName name="qyk_1" localSheetId="24" hidden="1">{"'용역비'!$A$4:$C$8"}</definedName>
    <definedName name="qyk_1" localSheetId="28" hidden="1">{"'용역비'!$A$4:$C$8"}</definedName>
    <definedName name="qyk_1" localSheetId="14" hidden="1">{"'용역비'!$A$4:$C$8"}</definedName>
    <definedName name="qyk_1" hidden="1">{"'용역비'!$A$4:$C$8"}</definedName>
    <definedName name="qyk_2" localSheetId="12" hidden="1">{"'용역비'!$A$4:$C$8"}</definedName>
    <definedName name="qyk_2" localSheetId="11" hidden="1">{"'용역비'!$A$4:$C$8"}</definedName>
    <definedName name="qyk_2" localSheetId="13" hidden="1">{"'용역비'!$A$4:$C$8"}</definedName>
    <definedName name="qyk_2" localSheetId="16" hidden="1">{"'용역비'!$A$4:$C$8"}</definedName>
    <definedName name="qyk_2" localSheetId="21" hidden="1">{"'용역비'!$A$4:$C$8"}</definedName>
    <definedName name="qyk_2" localSheetId="18" hidden="1">{"'용역비'!$A$4:$C$8"}</definedName>
    <definedName name="qyk_2" localSheetId="19" hidden="1">{"'용역비'!$A$4:$C$8"}</definedName>
    <definedName name="qyk_2" localSheetId="20" hidden="1">{"'용역비'!$A$4:$C$8"}</definedName>
    <definedName name="qyk_2" localSheetId="22" hidden="1">{"'용역비'!$A$4:$C$8"}</definedName>
    <definedName name="qyk_2" localSheetId="24" hidden="1">{"'용역비'!$A$4:$C$8"}</definedName>
    <definedName name="qyk_2" localSheetId="28" hidden="1">{"'용역비'!$A$4:$C$8"}</definedName>
    <definedName name="qyk_2" localSheetId="14" hidden="1">{"'용역비'!$A$4:$C$8"}</definedName>
    <definedName name="qyk_2" hidden="1">{"'용역비'!$A$4:$C$8"}</definedName>
    <definedName name="qyk_3" localSheetId="12" hidden="1">{"'용역비'!$A$4:$C$8"}</definedName>
    <definedName name="qyk_3" localSheetId="11" hidden="1">{"'용역비'!$A$4:$C$8"}</definedName>
    <definedName name="qyk_3" localSheetId="13" hidden="1">{"'용역비'!$A$4:$C$8"}</definedName>
    <definedName name="qyk_3" localSheetId="16" hidden="1">{"'용역비'!$A$4:$C$8"}</definedName>
    <definedName name="qyk_3" localSheetId="21" hidden="1">{"'용역비'!$A$4:$C$8"}</definedName>
    <definedName name="qyk_3" localSheetId="18" hidden="1">{"'용역비'!$A$4:$C$8"}</definedName>
    <definedName name="qyk_3" localSheetId="19" hidden="1">{"'용역비'!$A$4:$C$8"}</definedName>
    <definedName name="qyk_3" localSheetId="20" hidden="1">{"'용역비'!$A$4:$C$8"}</definedName>
    <definedName name="qyk_3" localSheetId="22" hidden="1">{"'용역비'!$A$4:$C$8"}</definedName>
    <definedName name="qyk_3" localSheetId="24" hidden="1">{"'용역비'!$A$4:$C$8"}</definedName>
    <definedName name="qyk_3" localSheetId="28" hidden="1">{"'용역비'!$A$4:$C$8"}</definedName>
    <definedName name="qyk_3" localSheetId="14" hidden="1">{"'용역비'!$A$4:$C$8"}</definedName>
    <definedName name="qyk_3" hidden="1">{"'용역비'!$A$4:$C$8"}</definedName>
    <definedName name="qyk_4" localSheetId="12" hidden="1">{"'용역비'!$A$4:$C$8"}</definedName>
    <definedName name="qyk_4" localSheetId="11" hidden="1">{"'용역비'!$A$4:$C$8"}</definedName>
    <definedName name="qyk_4" localSheetId="13" hidden="1">{"'용역비'!$A$4:$C$8"}</definedName>
    <definedName name="qyk_4" localSheetId="16" hidden="1">{"'용역비'!$A$4:$C$8"}</definedName>
    <definedName name="qyk_4" localSheetId="21" hidden="1">{"'용역비'!$A$4:$C$8"}</definedName>
    <definedName name="qyk_4" localSheetId="18" hidden="1">{"'용역비'!$A$4:$C$8"}</definedName>
    <definedName name="qyk_4" localSheetId="19" hidden="1">{"'용역비'!$A$4:$C$8"}</definedName>
    <definedName name="qyk_4" localSheetId="20" hidden="1">{"'용역비'!$A$4:$C$8"}</definedName>
    <definedName name="qyk_4" localSheetId="22" hidden="1">{"'용역비'!$A$4:$C$8"}</definedName>
    <definedName name="qyk_4" localSheetId="24" hidden="1">{"'용역비'!$A$4:$C$8"}</definedName>
    <definedName name="qyk_4" localSheetId="28" hidden="1">{"'용역비'!$A$4:$C$8"}</definedName>
    <definedName name="qyk_4" localSheetId="14" hidden="1">{"'용역비'!$A$4:$C$8"}</definedName>
    <definedName name="qyk_4" hidden="1">{"'용역비'!$A$4:$C$8"}</definedName>
    <definedName name="qyk_5" localSheetId="12" hidden="1">{"'용역비'!$A$4:$C$8"}</definedName>
    <definedName name="qyk_5" localSheetId="11" hidden="1">{"'용역비'!$A$4:$C$8"}</definedName>
    <definedName name="qyk_5" localSheetId="13" hidden="1">{"'용역비'!$A$4:$C$8"}</definedName>
    <definedName name="qyk_5" localSheetId="16" hidden="1">{"'용역비'!$A$4:$C$8"}</definedName>
    <definedName name="qyk_5" localSheetId="21" hidden="1">{"'용역비'!$A$4:$C$8"}</definedName>
    <definedName name="qyk_5" localSheetId="18" hidden="1">{"'용역비'!$A$4:$C$8"}</definedName>
    <definedName name="qyk_5" localSheetId="19" hidden="1">{"'용역비'!$A$4:$C$8"}</definedName>
    <definedName name="qyk_5" localSheetId="20" hidden="1">{"'용역비'!$A$4:$C$8"}</definedName>
    <definedName name="qyk_5" localSheetId="22" hidden="1">{"'용역비'!$A$4:$C$8"}</definedName>
    <definedName name="qyk_5" localSheetId="24" hidden="1">{"'용역비'!$A$4:$C$8"}</definedName>
    <definedName name="qyk_5" localSheetId="28" hidden="1">{"'용역비'!$A$4:$C$8"}</definedName>
    <definedName name="qyk_5" localSheetId="14" hidden="1">{"'용역비'!$A$4:$C$8"}</definedName>
    <definedName name="qyk_5" hidden="1">{"'용역비'!$A$4:$C$8"}</definedName>
    <definedName name="Ra">#REF!</definedName>
    <definedName name="ra11p">#REF!</definedName>
    <definedName name="ra13p">#REF!</definedName>
    <definedName name="racco15">#REF!</definedName>
    <definedName name="racco20">#REF!</definedName>
    <definedName name="racco25">#REF!</definedName>
    <definedName name="racco32">#REF!</definedName>
    <definedName name="racco40">#REF!</definedName>
    <definedName name="racco50">#REF!</definedName>
    <definedName name="racco80">#REF!</definedName>
    <definedName name="rack1">#REF!</definedName>
    <definedName name="rack2">#REF!</definedName>
    <definedName name="rack3">#REF!</definedName>
    <definedName name="rack4">#REF!</definedName>
    <definedName name="Rad">#REF!</definedName>
    <definedName name="Rail">#REF!</definedName>
    <definedName name="raker"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MSET" localSheetId="12" hidden="1">{"'Sheet1'!$L$16"}</definedName>
    <definedName name="RAMSET" localSheetId="11" hidden="1">{"'Sheet1'!$L$16"}</definedName>
    <definedName name="RAMSET" localSheetId="13" hidden="1">{"'Sheet1'!$L$16"}</definedName>
    <definedName name="RAMSET" localSheetId="16" hidden="1">{"'Sheet1'!$L$16"}</definedName>
    <definedName name="RAMSET" localSheetId="21" hidden="1">{"'Sheet1'!$L$16"}</definedName>
    <definedName name="RAMSET" localSheetId="18" hidden="1">{"'Sheet1'!$L$16"}</definedName>
    <definedName name="RAMSET" localSheetId="19" hidden="1">{"'Sheet1'!$L$16"}</definedName>
    <definedName name="RAMSET" localSheetId="20" hidden="1">{"'Sheet1'!$L$16"}</definedName>
    <definedName name="RAMSET" localSheetId="22" hidden="1">{"'Sheet1'!$L$16"}</definedName>
    <definedName name="RAMSET" localSheetId="24" hidden="1">{"'Sheet1'!$L$16"}</definedName>
    <definedName name="RAMSET" localSheetId="28" hidden="1">{"'Sheet1'!$L$16"}</definedName>
    <definedName name="RAMSET" localSheetId="14" hidden="1">{"'Sheet1'!$L$16"}</definedName>
    <definedName name="RAMSET" hidden="1">{"'Sheet1'!$L$16"}</definedName>
    <definedName name="RANH" localSheetId="12" hidden="1">{"'Sheet1'!$L$16"}</definedName>
    <definedName name="RANH" localSheetId="11" hidden="1">{"'Sheet1'!$L$16"}</definedName>
    <definedName name="RANH" localSheetId="13" hidden="1">{"'Sheet1'!$L$16"}</definedName>
    <definedName name="RANH" localSheetId="16" hidden="1">{"'Sheet1'!$L$16"}</definedName>
    <definedName name="RANH" localSheetId="21" hidden="1">{"'Sheet1'!$L$16"}</definedName>
    <definedName name="RANH" localSheetId="18" hidden="1">{"'Sheet1'!$L$16"}</definedName>
    <definedName name="RANH" localSheetId="19" hidden="1">{"'Sheet1'!$L$16"}</definedName>
    <definedName name="RANH" localSheetId="20" hidden="1">{"'Sheet1'!$L$16"}</definedName>
    <definedName name="RANH" localSheetId="22" hidden="1">{"'Sheet1'!$L$16"}</definedName>
    <definedName name="RANH" localSheetId="24" hidden="1">{"'Sheet1'!$L$16"}</definedName>
    <definedName name="RANH" localSheetId="28" hidden="1">{"'Sheet1'!$L$16"}</definedName>
    <definedName name="RANH" localSheetId="14" hidden="1">{"'Sheet1'!$L$16"}</definedName>
    <definedName name="RANH" hidden="1">{"'Sheet1'!$L$16"}</definedName>
    <definedName name="RANH2" localSheetId="12" hidden="1">{"'Sheet1'!$L$16"}</definedName>
    <definedName name="RANH2" localSheetId="11" hidden="1">{"'Sheet1'!$L$16"}</definedName>
    <definedName name="RANH2" localSheetId="13" hidden="1">{"'Sheet1'!$L$16"}</definedName>
    <definedName name="RANH2" localSheetId="16" hidden="1">{"'Sheet1'!$L$16"}</definedName>
    <definedName name="RANH2" localSheetId="21" hidden="1">{"'Sheet1'!$L$16"}</definedName>
    <definedName name="RANH2" localSheetId="18" hidden="1">{"'Sheet1'!$L$16"}</definedName>
    <definedName name="RANH2" localSheetId="19" hidden="1">{"'Sheet1'!$L$16"}</definedName>
    <definedName name="RANH2" localSheetId="20" hidden="1">{"'Sheet1'!$L$16"}</definedName>
    <definedName name="RANH2" localSheetId="22" hidden="1">{"'Sheet1'!$L$16"}</definedName>
    <definedName name="RANH2" localSheetId="24" hidden="1">{"'Sheet1'!$L$16"}</definedName>
    <definedName name="RANH2" localSheetId="28" hidden="1">{"'Sheet1'!$L$16"}</definedName>
    <definedName name="RANH2" localSheetId="14" hidden="1">{"'Sheet1'!$L$16"}</definedName>
    <definedName name="RANH2" hidden="1">{"'Sheet1'!$L$16"}</definedName>
    <definedName name="RANH222222" localSheetId="12" hidden="1">{"'Sheet1'!$L$16"}</definedName>
    <definedName name="RANH222222" localSheetId="11" hidden="1">{"'Sheet1'!$L$16"}</definedName>
    <definedName name="RANH222222" localSheetId="13" hidden="1">{"'Sheet1'!$L$16"}</definedName>
    <definedName name="RANH222222" localSheetId="16" hidden="1">{"'Sheet1'!$L$16"}</definedName>
    <definedName name="RANH222222" localSheetId="21" hidden="1">{"'Sheet1'!$L$16"}</definedName>
    <definedName name="RANH222222" localSheetId="18" hidden="1">{"'Sheet1'!$L$16"}</definedName>
    <definedName name="RANH222222" localSheetId="19" hidden="1">{"'Sheet1'!$L$16"}</definedName>
    <definedName name="RANH222222" localSheetId="20" hidden="1">{"'Sheet1'!$L$16"}</definedName>
    <definedName name="RANH222222" localSheetId="22" hidden="1">{"'Sheet1'!$L$16"}</definedName>
    <definedName name="RANH222222" localSheetId="24" hidden="1">{"'Sheet1'!$L$16"}</definedName>
    <definedName name="RANH222222" localSheetId="28" hidden="1">{"'Sheet1'!$L$16"}</definedName>
    <definedName name="RANH222222" localSheetId="14" hidden="1">{"'Sheet1'!$L$16"}</definedName>
    <definedName name="RANH222222" hidden="1">{"'Sheet1'!$L$16"}</definedName>
    <definedName name="Ranhxay" localSheetId="12" hidden="1">{"'Sheet1'!$L$16"}</definedName>
    <definedName name="Ranhxay" localSheetId="11" hidden="1">{"'Sheet1'!$L$16"}</definedName>
    <definedName name="Ranhxay" localSheetId="13" hidden="1">{"'Sheet1'!$L$16"}</definedName>
    <definedName name="Ranhxay" localSheetId="16" hidden="1">{"'Sheet1'!$L$16"}</definedName>
    <definedName name="Ranhxay" localSheetId="21" hidden="1">{"'Sheet1'!$L$16"}</definedName>
    <definedName name="Ranhxay" localSheetId="18" hidden="1">{"'Sheet1'!$L$16"}</definedName>
    <definedName name="Ranhxay" localSheetId="19" hidden="1">{"'Sheet1'!$L$16"}</definedName>
    <definedName name="Ranhxay" localSheetId="20" hidden="1">{"'Sheet1'!$L$16"}</definedName>
    <definedName name="Ranhxay" localSheetId="22" hidden="1">{"'Sheet1'!$L$16"}</definedName>
    <definedName name="Ranhxay" localSheetId="24" hidden="1">{"'Sheet1'!$L$16"}</definedName>
    <definedName name="Ranhxay" localSheetId="28" hidden="1">{"'Sheet1'!$L$16"}</definedName>
    <definedName name="Ranhxay" localSheetId="14" hidden="1">{"'Sheet1'!$L$16"}</definedName>
    <definedName name="Ranhxay" hidden="1">{"'Sheet1'!$L$16"}</definedName>
    <definedName name="rarewt" localSheetId="12" hidden="1">{#N/A,#N/A,FALSE,"CCTV"}</definedName>
    <definedName name="rarewt" localSheetId="11" hidden="1">{#N/A,#N/A,FALSE,"CCTV"}</definedName>
    <definedName name="rarewt" localSheetId="13" hidden="1">{#N/A,#N/A,FALSE,"CCTV"}</definedName>
    <definedName name="rarewt" localSheetId="16" hidden="1">{#N/A,#N/A,FALSE,"CCTV"}</definedName>
    <definedName name="rarewt" localSheetId="21" hidden="1">{#N/A,#N/A,FALSE,"CCTV"}</definedName>
    <definedName name="rarewt" localSheetId="18" hidden="1">{#N/A,#N/A,FALSE,"CCTV"}</definedName>
    <definedName name="rarewt" localSheetId="19" hidden="1">{#N/A,#N/A,FALSE,"CCTV"}</definedName>
    <definedName name="rarewt" localSheetId="20" hidden="1">{#N/A,#N/A,FALSE,"CCTV"}</definedName>
    <definedName name="rarewt" localSheetId="22" hidden="1">{#N/A,#N/A,FALSE,"CCTV"}</definedName>
    <definedName name="rarewt" localSheetId="24" hidden="1">{#N/A,#N/A,FALSE,"CCTV"}</definedName>
    <definedName name="rarewt" localSheetId="28" hidden="1">{#N/A,#N/A,FALSE,"CCTV"}</definedName>
    <definedName name="rarewt" localSheetId="14" hidden="1">{#N/A,#N/A,FALSE,"CCTV"}</definedName>
    <definedName name="rarewt" hidden="1">{#N/A,#N/A,FALSE,"CCTV"}</definedName>
    <definedName name="rate">14000</definedName>
    <definedName name="Raûi_pheân_tre">#REF!</definedName>
    <definedName name="rawe" localSheetId="12" hidden="1">{"'Sheet1'!$L$16"}</definedName>
    <definedName name="rawe" localSheetId="11" hidden="1">{"'Sheet1'!$L$16"}</definedName>
    <definedName name="rawe" localSheetId="13" hidden="1">{"'Sheet1'!$L$16"}</definedName>
    <definedName name="rawe" localSheetId="16" hidden="1">{"'Sheet1'!$L$16"}</definedName>
    <definedName name="rawe" localSheetId="21" hidden="1">{"'Sheet1'!$L$16"}</definedName>
    <definedName name="rawe" localSheetId="18" hidden="1">{"'Sheet1'!$L$16"}</definedName>
    <definedName name="rawe" localSheetId="19" hidden="1">{"'Sheet1'!$L$16"}</definedName>
    <definedName name="rawe" localSheetId="20" hidden="1">{"'Sheet1'!$L$16"}</definedName>
    <definedName name="rawe" localSheetId="22" hidden="1">{"'Sheet1'!$L$16"}</definedName>
    <definedName name="rawe" localSheetId="24" hidden="1">{"'Sheet1'!$L$16"}</definedName>
    <definedName name="rawe" localSheetId="28" hidden="1">{"'Sheet1'!$L$16"}</definedName>
    <definedName name="rawe" localSheetId="14" hidden="1">{"'Sheet1'!$L$16"}</definedName>
    <definedName name="rawe" hidden="1">{"'Sheet1'!$L$16"}</definedName>
    <definedName name="rawer" localSheetId="12" hidden="1">{"'Sheet1'!$L$16"}</definedName>
    <definedName name="rawer" localSheetId="11" hidden="1">{"'Sheet1'!$L$16"}</definedName>
    <definedName name="rawer" localSheetId="13" hidden="1">{"'Sheet1'!$L$16"}</definedName>
    <definedName name="rawer" localSheetId="16" hidden="1">{"'Sheet1'!$L$16"}</definedName>
    <definedName name="rawer" localSheetId="21" hidden="1">{"'Sheet1'!$L$16"}</definedName>
    <definedName name="rawer" localSheetId="18" hidden="1">{"'Sheet1'!$L$16"}</definedName>
    <definedName name="rawer" localSheetId="19" hidden="1">{"'Sheet1'!$L$16"}</definedName>
    <definedName name="rawer" localSheetId="20" hidden="1">{"'Sheet1'!$L$16"}</definedName>
    <definedName name="rawer" localSheetId="22" hidden="1">{"'Sheet1'!$L$16"}</definedName>
    <definedName name="rawer" localSheetId="24" hidden="1">{"'Sheet1'!$L$16"}</definedName>
    <definedName name="rawer" localSheetId="28" hidden="1">{"'Sheet1'!$L$16"}</definedName>
    <definedName name="rawer" localSheetId="14" hidden="1">{"'Sheet1'!$L$16"}</definedName>
    <definedName name="rawer" hidden="1">{"'Sheet1'!$L$16"}</definedName>
    <definedName name="ray" hidden="1">#REF!</definedName>
    <definedName name="rbsr" localSheetId="12" hidden="1">{"'Sheet1'!$L$16"}</definedName>
    <definedName name="rbsr" localSheetId="11" hidden="1">{"'Sheet1'!$L$16"}</definedName>
    <definedName name="rbsr" localSheetId="13" hidden="1">{"'Sheet1'!$L$16"}</definedName>
    <definedName name="rbsr" localSheetId="16" hidden="1">{"'Sheet1'!$L$16"}</definedName>
    <definedName name="rbsr" localSheetId="21" hidden="1">{"'Sheet1'!$L$16"}</definedName>
    <definedName name="rbsr" localSheetId="18" hidden="1">{"'Sheet1'!$L$16"}</definedName>
    <definedName name="rbsr" localSheetId="19" hidden="1">{"'Sheet1'!$L$16"}</definedName>
    <definedName name="rbsr" localSheetId="20" hidden="1">{"'Sheet1'!$L$16"}</definedName>
    <definedName name="rbsr" localSheetId="22" hidden="1">{"'Sheet1'!$L$16"}</definedName>
    <definedName name="rbsr" localSheetId="24" hidden="1">{"'Sheet1'!$L$16"}</definedName>
    <definedName name="rbsr" localSheetId="28" hidden="1">{"'Sheet1'!$L$16"}</definedName>
    <definedName name="rbsr" localSheetId="14" hidden="1">{"'Sheet1'!$L$16"}</definedName>
    <definedName name="rbsr" hidden="1">{"'Sheet1'!$L$16"}</definedName>
    <definedName name="RCArea" hidden="1">#REF!</definedName>
    <definedName name="RCArea1" hidden="1">#REF!</definedName>
    <definedName name="rd" localSheetId="12" hidden="1">{"'Sheet1'!$L$16"}</definedName>
    <definedName name="rd" localSheetId="11" hidden="1">{"'Sheet1'!$L$16"}</definedName>
    <definedName name="rd" localSheetId="13" hidden="1">{"'Sheet1'!$L$16"}</definedName>
    <definedName name="rd" localSheetId="16" hidden="1">{"'Sheet1'!$L$16"}</definedName>
    <definedName name="rd" localSheetId="21" hidden="1">{"'Sheet1'!$L$16"}</definedName>
    <definedName name="rd" localSheetId="18" hidden="1">{"'Sheet1'!$L$16"}</definedName>
    <definedName name="rd" localSheetId="19" hidden="1">{"'Sheet1'!$L$16"}</definedName>
    <definedName name="rd" localSheetId="20" hidden="1">{"'Sheet1'!$L$16"}</definedName>
    <definedName name="rd" localSheetId="22" hidden="1">{"'Sheet1'!$L$16"}</definedName>
    <definedName name="rd" localSheetId="24" hidden="1">{"'Sheet1'!$L$16"}</definedName>
    <definedName name="rd" localSheetId="28" hidden="1">{"'Sheet1'!$L$16"}</definedName>
    <definedName name="rd" localSheetId="14" hidden="1">{"'Sheet1'!$L$16"}</definedName>
    <definedName name="rd" hidden="1">{"'Sheet1'!$L$16"}</definedName>
    <definedName name="rddrer" hidden="1">#REF!</definedName>
    <definedName name="rdetgéhýdy" localSheetId="12" hidden="1">{#N/A,#N/A,FALSE,"Chi tiÆt"}</definedName>
    <definedName name="rdetgéhýdy" localSheetId="11" hidden="1">{#N/A,#N/A,FALSE,"Chi tiÆt"}</definedName>
    <definedName name="rdetgéhýdy" localSheetId="13" hidden="1">{#N/A,#N/A,FALSE,"Chi tiÆt"}</definedName>
    <definedName name="rdetgéhýdy" localSheetId="16" hidden="1">{#N/A,#N/A,FALSE,"Chi tiÆt"}</definedName>
    <definedName name="rdetgéhýdy" localSheetId="21" hidden="1">{#N/A,#N/A,FALSE,"Chi tiÆt"}</definedName>
    <definedName name="rdetgéhýdy" localSheetId="18" hidden="1">{#N/A,#N/A,FALSE,"Chi tiÆt"}</definedName>
    <definedName name="rdetgéhýdy" localSheetId="19" hidden="1">{#N/A,#N/A,FALSE,"Chi tiÆt"}</definedName>
    <definedName name="rdetgéhýdy" localSheetId="20" hidden="1">{#N/A,#N/A,FALSE,"Chi tiÆt"}</definedName>
    <definedName name="rdetgéhýdy" localSheetId="22" hidden="1">{#N/A,#N/A,FALSE,"Chi tiÆt"}</definedName>
    <definedName name="rdetgéhýdy" localSheetId="24" hidden="1">{#N/A,#N/A,FALSE,"Chi tiÆt"}</definedName>
    <definedName name="rdetgéhýdy" localSheetId="28" hidden="1">{#N/A,#N/A,FALSE,"Chi tiÆt"}</definedName>
    <definedName name="rdetgéhýdy" localSheetId="14" hidden="1">{#N/A,#N/A,FALSE,"Chi tiÆt"}</definedName>
    <definedName name="rdetgéhýdy" hidden="1">{#N/A,#N/A,FALSE,"Chi tiÆt"}</definedName>
    <definedName name="rdrdd" localSheetId="12" hidden="1">{#N/A,#N/A,FALSE,"Chi tiÆt"}</definedName>
    <definedName name="rdrdd" localSheetId="11" hidden="1">{#N/A,#N/A,FALSE,"Chi tiÆt"}</definedName>
    <definedName name="rdrdd" localSheetId="13" hidden="1">{#N/A,#N/A,FALSE,"Chi tiÆt"}</definedName>
    <definedName name="rdrdd" localSheetId="16" hidden="1">{#N/A,#N/A,FALSE,"Chi tiÆt"}</definedName>
    <definedName name="rdrdd" localSheetId="21" hidden="1">{#N/A,#N/A,FALSE,"Chi tiÆt"}</definedName>
    <definedName name="rdrdd" localSheetId="18" hidden="1">{#N/A,#N/A,FALSE,"Chi tiÆt"}</definedName>
    <definedName name="rdrdd" localSheetId="19" hidden="1">{#N/A,#N/A,FALSE,"Chi tiÆt"}</definedName>
    <definedName name="rdrdd" localSheetId="20" hidden="1">{#N/A,#N/A,FALSE,"Chi tiÆt"}</definedName>
    <definedName name="rdrdd" localSheetId="22" hidden="1">{#N/A,#N/A,FALSE,"Chi tiÆt"}</definedName>
    <definedName name="rdrdd" localSheetId="24" hidden="1">{#N/A,#N/A,FALSE,"Chi tiÆt"}</definedName>
    <definedName name="rdrdd" localSheetId="28" hidden="1">{#N/A,#N/A,FALSE,"Chi tiÆt"}</definedName>
    <definedName name="rdrdd" localSheetId="14" hidden="1">{#N/A,#N/A,FALSE,"Chi tiÆt"}</definedName>
    <definedName name="rdrdd" hidden="1">{#N/A,#N/A,FALSE,"Chi tiÆt"}</definedName>
    <definedName name="re">#REF!</definedName>
    <definedName name="re4e4" localSheetId="12" hidden="1">{"'Sheet1'!$L$16"}</definedName>
    <definedName name="re4e4" localSheetId="11" hidden="1">{"'Sheet1'!$L$16"}</definedName>
    <definedName name="re4e4" localSheetId="13" hidden="1">{"'Sheet1'!$L$16"}</definedName>
    <definedName name="re4e4" localSheetId="16" hidden="1">{"'Sheet1'!$L$16"}</definedName>
    <definedName name="re4e4" localSheetId="21" hidden="1">{"'Sheet1'!$L$16"}</definedName>
    <definedName name="re4e4" localSheetId="18" hidden="1">{"'Sheet1'!$L$16"}</definedName>
    <definedName name="re4e4" localSheetId="19" hidden="1">{"'Sheet1'!$L$16"}</definedName>
    <definedName name="re4e4" localSheetId="20" hidden="1">{"'Sheet1'!$L$16"}</definedName>
    <definedName name="re4e4" localSheetId="22" hidden="1">{"'Sheet1'!$L$16"}</definedName>
    <definedName name="re4e4" localSheetId="24" hidden="1">{"'Sheet1'!$L$16"}</definedName>
    <definedName name="re4e4" localSheetId="28" hidden="1">{"'Sheet1'!$L$16"}</definedName>
    <definedName name="re4e4" localSheetId="14" hidden="1">{"'Sheet1'!$L$16"}</definedName>
    <definedName name="re4e4" hidden="1">{"'Sheet1'!$L$16"}</definedName>
    <definedName name="Reasonableness"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sonablene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eawrew" localSheetId="12" hidden="1">{"'Sheet1'!$L$16"}</definedName>
    <definedName name="reawrew" localSheetId="11" hidden="1">{"'Sheet1'!$L$16"}</definedName>
    <definedName name="reawrew" localSheetId="13" hidden="1">{"'Sheet1'!$L$16"}</definedName>
    <definedName name="reawrew" localSheetId="16" hidden="1">{"'Sheet1'!$L$16"}</definedName>
    <definedName name="reawrew" localSheetId="21" hidden="1">{"'Sheet1'!$L$16"}</definedName>
    <definedName name="reawrew" localSheetId="18" hidden="1">{"'Sheet1'!$L$16"}</definedName>
    <definedName name="reawrew" localSheetId="19" hidden="1">{"'Sheet1'!$L$16"}</definedName>
    <definedName name="reawrew" localSheetId="20" hidden="1">{"'Sheet1'!$L$16"}</definedName>
    <definedName name="reawrew" localSheetId="22" hidden="1">{"'Sheet1'!$L$16"}</definedName>
    <definedName name="reawrew" localSheetId="24" hidden="1">{"'Sheet1'!$L$16"}</definedName>
    <definedName name="reawrew" localSheetId="28" hidden="1">{"'Sheet1'!$L$16"}</definedName>
    <definedName name="reawrew" localSheetId="14" hidden="1">{"'Sheet1'!$L$16"}</definedName>
    <definedName name="reawrew" hidden="1">{"'Sheet1'!$L$16"}</definedName>
    <definedName name="reay" localSheetId="12" hidden="1">{"'Sheet1'!$L$16"}</definedName>
    <definedName name="reay" localSheetId="11" hidden="1">{"'Sheet1'!$L$16"}</definedName>
    <definedName name="reay" localSheetId="13" hidden="1">{"'Sheet1'!$L$16"}</definedName>
    <definedName name="reay" localSheetId="16" hidden="1">{"'Sheet1'!$L$16"}</definedName>
    <definedName name="reay" localSheetId="21" hidden="1">{"'Sheet1'!$L$16"}</definedName>
    <definedName name="reay" localSheetId="18" hidden="1">{"'Sheet1'!$L$16"}</definedName>
    <definedName name="reay" localSheetId="19" hidden="1">{"'Sheet1'!$L$16"}</definedName>
    <definedName name="reay" localSheetId="20" hidden="1">{"'Sheet1'!$L$16"}</definedName>
    <definedName name="reay" localSheetId="22" hidden="1">{"'Sheet1'!$L$16"}</definedName>
    <definedName name="reay" localSheetId="24" hidden="1">{"'Sheet1'!$L$16"}</definedName>
    <definedName name="reay" localSheetId="28" hidden="1">{"'Sheet1'!$L$16"}</definedName>
    <definedName name="reay" localSheetId="14" hidden="1">{"'Sheet1'!$L$16"}</definedName>
    <definedName name="reay" hidden="1">{"'Sheet1'!$L$16"}</definedName>
    <definedName name="rebbb" hidden="1">#REF!</definedName>
    <definedName name="rec">#REF!</definedName>
    <definedName name="Recom" localSheetId="12" hidden="1">{"'Break down'!$A$4"}</definedName>
    <definedName name="Recom" localSheetId="11" hidden="1">{"'Break down'!$A$4"}</definedName>
    <definedName name="Recom" localSheetId="13" hidden="1">{"'Break down'!$A$4"}</definedName>
    <definedName name="Recom" localSheetId="16" hidden="1">{"'Break down'!$A$4"}</definedName>
    <definedName name="Recom" localSheetId="21" hidden="1">{"'Break down'!$A$4"}</definedName>
    <definedName name="Recom" localSheetId="18" hidden="1">{"'Break down'!$A$4"}</definedName>
    <definedName name="Recom" localSheetId="19" hidden="1">{"'Break down'!$A$4"}</definedName>
    <definedName name="Recom" localSheetId="20" hidden="1">{"'Break down'!$A$4"}</definedName>
    <definedName name="Recom" localSheetId="22" hidden="1">{"'Break down'!$A$4"}</definedName>
    <definedName name="Recom" localSheetId="24" hidden="1">{"'Break down'!$A$4"}</definedName>
    <definedName name="Recom" localSheetId="28" hidden="1">{"'Break down'!$A$4"}</definedName>
    <definedName name="Recom" localSheetId="14" hidden="1">{"'Break down'!$A$4"}</definedName>
    <definedName name="Recom" hidden="1">{"'Break down'!$A$4"}</definedName>
    <definedName name="_xlnm.Recorder" hidden="1">#REF!</definedName>
    <definedName name="RECOUT">#N/A</definedName>
    <definedName name="RedefinePrintTableRange" hidden="1">#N/A</definedName>
    <definedName name="redo" localSheetId="12" hidden="1">{#N/A,#N/A,FALSE,"ACQ_GRAPHS";#N/A,#N/A,FALSE,"T_1 GRAPHS";#N/A,#N/A,FALSE,"T_2 GRAPHS";#N/A,#N/A,FALSE,"COMB_GRAPHS"}</definedName>
    <definedName name="redo" localSheetId="11" hidden="1">{#N/A,#N/A,FALSE,"ACQ_GRAPHS";#N/A,#N/A,FALSE,"T_1 GRAPHS";#N/A,#N/A,FALSE,"T_2 GRAPHS";#N/A,#N/A,FALSE,"COMB_GRAPHS"}</definedName>
    <definedName name="redo" localSheetId="13" hidden="1">{#N/A,#N/A,FALSE,"ACQ_GRAPHS";#N/A,#N/A,FALSE,"T_1 GRAPHS";#N/A,#N/A,FALSE,"T_2 GRAPHS";#N/A,#N/A,FALSE,"COMB_GRAPHS"}</definedName>
    <definedName name="redo" localSheetId="16" hidden="1">{#N/A,#N/A,FALSE,"ACQ_GRAPHS";#N/A,#N/A,FALSE,"T_1 GRAPHS";#N/A,#N/A,FALSE,"T_2 GRAPHS";#N/A,#N/A,FALSE,"COMB_GRAPHS"}</definedName>
    <definedName name="redo" localSheetId="21" hidden="1">{#N/A,#N/A,FALSE,"ACQ_GRAPHS";#N/A,#N/A,FALSE,"T_1 GRAPHS";#N/A,#N/A,FALSE,"T_2 GRAPHS";#N/A,#N/A,FALSE,"COMB_GRAPHS"}</definedName>
    <definedName name="redo" localSheetId="18" hidden="1">{#N/A,#N/A,FALSE,"ACQ_GRAPHS";#N/A,#N/A,FALSE,"T_1 GRAPHS";#N/A,#N/A,FALSE,"T_2 GRAPHS";#N/A,#N/A,FALSE,"COMB_GRAPHS"}</definedName>
    <definedName name="redo" localSheetId="19" hidden="1">{#N/A,#N/A,FALSE,"ACQ_GRAPHS";#N/A,#N/A,FALSE,"T_1 GRAPHS";#N/A,#N/A,FALSE,"T_2 GRAPHS";#N/A,#N/A,FALSE,"COMB_GRAPHS"}</definedName>
    <definedName name="redo" localSheetId="20" hidden="1">{#N/A,#N/A,FALSE,"ACQ_GRAPHS";#N/A,#N/A,FALSE,"T_1 GRAPHS";#N/A,#N/A,FALSE,"T_2 GRAPHS";#N/A,#N/A,FALSE,"COMB_GRAPHS"}</definedName>
    <definedName name="redo" localSheetId="22" hidden="1">{#N/A,#N/A,FALSE,"ACQ_GRAPHS";#N/A,#N/A,FALSE,"T_1 GRAPHS";#N/A,#N/A,FALSE,"T_2 GRAPHS";#N/A,#N/A,FALSE,"COMB_GRAPHS"}</definedName>
    <definedName name="redo" localSheetId="24" hidden="1">{#N/A,#N/A,FALSE,"ACQ_GRAPHS";#N/A,#N/A,FALSE,"T_1 GRAPHS";#N/A,#N/A,FALSE,"T_2 GRAPHS";#N/A,#N/A,FALSE,"COMB_GRAPHS"}</definedName>
    <definedName name="redo" localSheetId="28" hidden="1">{#N/A,#N/A,FALSE,"ACQ_GRAPHS";#N/A,#N/A,FALSE,"T_1 GRAPHS";#N/A,#N/A,FALSE,"T_2 GRAPHS";#N/A,#N/A,FALSE,"COMB_GRAPHS"}</definedName>
    <definedName name="redo" localSheetId="14" hidden="1">{#N/A,#N/A,FALSE,"ACQ_GRAPHS";#N/A,#N/A,FALSE,"T_1 GRAPHS";#N/A,#N/A,FALSE,"T_2 GRAPHS";#N/A,#N/A,FALSE,"COMB_GRAPHS"}</definedName>
    <definedName name="redo" hidden="1">{#N/A,#N/A,FALSE,"ACQ_GRAPHS";#N/A,#N/A,FALSE,"T_1 GRAPHS";#N/A,#N/A,FALSE,"T_2 GRAPHS";#N/A,#N/A,FALSE,"COMB_GRAPHS"}</definedName>
    <definedName name="reere" hidden="1">#REF!</definedName>
    <definedName name="Ref" localSheetId="12" hidden="1">{"'Sheet1'!$L$16"}</definedName>
    <definedName name="Ref" localSheetId="11" hidden="1">{"'Sheet1'!$L$16"}</definedName>
    <definedName name="Ref" localSheetId="13" hidden="1">{"'Sheet1'!$L$16"}</definedName>
    <definedName name="Ref" localSheetId="16" hidden="1">{"'Sheet1'!$L$16"}</definedName>
    <definedName name="Ref" localSheetId="21" hidden="1">{"'Sheet1'!$L$16"}</definedName>
    <definedName name="Ref" localSheetId="18" hidden="1">{"'Sheet1'!$L$16"}</definedName>
    <definedName name="Ref" localSheetId="19" hidden="1">{"'Sheet1'!$L$16"}</definedName>
    <definedName name="Ref" localSheetId="20" hidden="1">{"'Sheet1'!$L$16"}</definedName>
    <definedName name="Ref" localSheetId="22" hidden="1">{"'Sheet1'!$L$16"}</definedName>
    <definedName name="Ref" localSheetId="24" hidden="1">{"'Sheet1'!$L$16"}</definedName>
    <definedName name="Ref" localSheetId="28" hidden="1">{"'Sheet1'!$L$16"}</definedName>
    <definedName name="Ref" localSheetId="14" hidden="1">{"'Sheet1'!$L$16"}</definedName>
    <definedName name="Ref" hidden="1">{"'Sheet1'!$L$16"}</definedName>
    <definedName name="refg" localSheetId="12" hidden="1">{#N/A,#N/A,TRUE,"Cover sheet";#N/A,#N/A,TRUE,"INPUTS";#N/A,#N/A,TRUE,"OUTPUTS";#N/A,#N/A,TRUE,"VALUATION"}</definedName>
    <definedName name="refg" localSheetId="11" hidden="1">{#N/A,#N/A,TRUE,"Cover sheet";#N/A,#N/A,TRUE,"INPUTS";#N/A,#N/A,TRUE,"OUTPUTS";#N/A,#N/A,TRUE,"VALUATION"}</definedName>
    <definedName name="refg" localSheetId="13" hidden="1">{#N/A,#N/A,TRUE,"Cover sheet";#N/A,#N/A,TRUE,"INPUTS";#N/A,#N/A,TRUE,"OUTPUTS";#N/A,#N/A,TRUE,"VALUATION"}</definedName>
    <definedName name="refg" localSheetId="16" hidden="1">{#N/A,#N/A,TRUE,"Cover sheet";#N/A,#N/A,TRUE,"INPUTS";#N/A,#N/A,TRUE,"OUTPUTS";#N/A,#N/A,TRUE,"VALUATION"}</definedName>
    <definedName name="refg" localSheetId="21" hidden="1">{#N/A,#N/A,TRUE,"Cover sheet";#N/A,#N/A,TRUE,"INPUTS";#N/A,#N/A,TRUE,"OUTPUTS";#N/A,#N/A,TRUE,"VALUATION"}</definedName>
    <definedName name="refg" localSheetId="18" hidden="1">{#N/A,#N/A,TRUE,"Cover sheet";#N/A,#N/A,TRUE,"INPUTS";#N/A,#N/A,TRUE,"OUTPUTS";#N/A,#N/A,TRUE,"VALUATION"}</definedName>
    <definedName name="refg" localSheetId="19" hidden="1">{#N/A,#N/A,TRUE,"Cover sheet";#N/A,#N/A,TRUE,"INPUTS";#N/A,#N/A,TRUE,"OUTPUTS";#N/A,#N/A,TRUE,"VALUATION"}</definedName>
    <definedName name="refg" localSheetId="20" hidden="1">{#N/A,#N/A,TRUE,"Cover sheet";#N/A,#N/A,TRUE,"INPUTS";#N/A,#N/A,TRUE,"OUTPUTS";#N/A,#N/A,TRUE,"VALUATION"}</definedName>
    <definedName name="refg" localSheetId="22" hidden="1">{#N/A,#N/A,TRUE,"Cover sheet";#N/A,#N/A,TRUE,"INPUTS";#N/A,#N/A,TRUE,"OUTPUTS";#N/A,#N/A,TRUE,"VALUATION"}</definedName>
    <definedName name="refg" localSheetId="24" hidden="1">{#N/A,#N/A,TRUE,"Cover sheet";#N/A,#N/A,TRUE,"INPUTS";#N/A,#N/A,TRUE,"OUTPUTS";#N/A,#N/A,TRUE,"VALUATION"}</definedName>
    <definedName name="refg" localSheetId="28" hidden="1">{#N/A,#N/A,TRUE,"Cover sheet";#N/A,#N/A,TRUE,"INPUTS";#N/A,#N/A,TRUE,"OUTPUTS";#N/A,#N/A,TRUE,"VALUATION"}</definedName>
    <definedName name="refg" localSheetId="14" hidden="1">{#N/A,#N/A,TRUE,"Cover sheet";#N/A,#N/A,TRUE,"INPUTS";#N/A,#N/A,TRUE,"OUTPUTS";#N/A,#N/A,TRUE,"VALUATION"}</definedName>
    <definedName name="refg" hidden="1">{#N/A,#N/A,TRUE,"Cover sheet";#N/A,#N/A,TRUE,"INPUTS";#N/A,#N/A,TRUE,"OUTPUTS";#N/A,#N/A,TRUE,"VALUATION"}</definedName>
    <definedName name="reg" localSheetId="12" hidden="1">{"'Sheet1'!$L$16"}</definedName>
    <definedName name="reg" localSheetId="11" hidden="1">{"'Sheet1'!$L$16"}</definedName>
    <definedName name="reg" localSheetId="13" hidden="1">{"'Sheet1'!$L$16"}</definedName>
    <definedName name="reg" localSheetId="16" hidden="1">{"'Sheet1'!$L$16"}</definedName>
    <definedName name="reg" localSheetId="21" hidden="1">{"'Sheet1'!$L$16"}</definedName>
    <definedName name="reg" localSheetId="18" hidden="1">{"'Sheet1'!$L$16"}</definedName>
    <definedName name="reg" localSheetId="19" hidden="1">{"'Sheet1'!$L$16"}</definedName>
    <definedName name="reg" localSheetId="20" hidden="1">{"'Sheet1'!$L$16"}</definedName>
    <definedName name="reg" localSheetId="22" hidden="1">{"'Sheet1'!$L$16"}</definedName>
    <definedName name="reg" localSheetId="24" hidden="1">{"'Sheet1'!$L$16"}</definedName>
    <definedName name="reg" localSheetId="28" hidden="1">{"'Sheet1'!$L$16"}</definedName>
    <definedName name="reg" localSheetId="14" hidden="1">{"'Sheet1'!$L$16"}</definedName>
    <definedName name="reg" hidden="1">{"'Sheet1'!$L$16"}</definedName>
    <definedName name="regf" localSheetId="12" hidden="1">{"'Sheet1'!$L$16"}</definedName>
    <definedName name="regf" localSheetId="11" hidden="1">{"'Sheet1'!$L$16"}</definedName>
    <definedName name="regf" localSheetId="13" hidden="1">{"'Sheet1'!$L$16"}</definedName>
    <definedName name="regf" localSheetId="16" hidden="1">{"'Sheet1'!$L$16"}</definedName>
    <definedName name="regf" localSheetId="21" hidden="1">{"'Sheet1'!$L$16"}</definedName>
    <definedName name="regf" localSheetId="18" hidden="1">{"'Sheet1'!$L$16"}</definedName>
    <definedName name="regf" localSheetId="19" hidden="1">{"'Sheet1'!$L$16"}</definedName>
    <definedName name="regf" localSheetId="20" hidden="1">{"'Sheet1'!$L$16"}</definedName>
    <definedName name="regf" localSheetId="22" hidden="1">{"'Sheet1'!$L$16"}</definedName>
    <definedName name="regf" localSheetId="24" hidden="1">{"'Sheet1'!$L$16"}</definedName>
    <definedName name="regf" localSheetId="28" hidden="1">{"'Sheet1'!$L$16"}</definedName>
    <definedName name="regf" localSheetId="14" hidden="1">{"'Sheet1'!$L$16"}</definedName>
    <definedName name="regf" hidden="1">{"'Sheet1'!$L$16"}</definedName>
    <definedName name="Regional" localSheetId="12" hidden="1">{#N/A,#N/A,FALSE,"mgtsum.XLS";#N/A,#N/A,FALSE,"CAPONE";#N/A,#N/A,FALSE,"CAPTWO";#N/A,#N/A,FALSE,"CAPTHREE"}</definedName>
    <definedName name="Regional" localSheetId="11" hidden="1">{#N/A,#N/A,FALSE,"mgtsum.XLS";#N/A,#N/A,FALSE,"CAPONE";#N/A,#N/A,FALSE,"CAPTWO";#N/A,#N/A,FALSE,"CAPTHREE"}</definedName>
    <definedName name="Regional" localSheetId="13" hidden="1">{#N/A,#N/A,FALSE,"mgtsum.XLS";#N/A,#N/A,FALSE,"CAPONE";#N/A,#N/A,FALSE,"CAPTWO";#N/A,#N/A,FALSE,"CAPTHREE"}</definedName>
    <definedName name="Regional" localSheetId="16" hidden="1">{#N/A,#N/A,FALSE,"mgtsum.XLS";#N/A,#N/A,FALSE,"CAPONE";#N/A,#N/A,FALSE,"CAPTWO";#N/A,#N/A,FALSE,"CAPTHREE"}</definedName>
    <definedName name="Regional" localSheetId="21" hidden="1">{#N/A,#N/A,FALSE,"mgtsum.XLS";#N/A,#N/A,FALSE,"CAPONE";#N/A,#N/A,FALSE,"CAPTWO";#N/A,#N/A,FALSE,"CAPTHREE"}</definedName>
    <definedName name="Regional" localSheetId="18" hidden="1">{#N/A,#N/A,FALSE,"mgtsum.XLS";#N/A,#N/A,FALSE,"CAPONE";#N/A,#N/A,FALSE,"CAPTWO";#N/A,#N/A,FALSE,"CAPTHREE"}</definedName>
    <definedName name="Regional" localSheetId="19" hidden="1">{#N/A,#N/A,FALSE,"mgtsum.XLS";#N/A,#N/A,FALSE,"CAPONE";#N/A,#N/A,FALSE,"CAPTWO";#N/A,#N/A,FALSE,"CAPTHREE"}</definedName>
    <definedName name="Regional" localSheetId="20" hidden="1">{#N/A,#N/A,FALSE,"mgtsum.XLS";#N/A,#N/A,FALSE,"CAPONE";#N/A,#N/A,FALSE,"CAPTWO";#N/A,#N/A,FALSE,"CAPTHREE"}</definedName>
    <definedName name="Regional" localSheetId="22" hidden="1">{#N/A,#N/A,FALSE,"mgtsum.XLS";#N/A,#N/A,FALSE,"CAPONE";#N/A,#N/A,FALSE,"CAPTWO";#N/A,#N/A,FALSE,"CAPTHREE"}</definedName>
    <definedName name="Regional" localSheetId="24" hidden="1">{#N/A,#N/A,FALSE,"mgtsum.XLS";#N/A,#N/A,FALSE,"CAPONE";#N/A,#N/A,FALSE,"CAPTWO";#N/A,#N/A,FALSE,"CAPTHREE"}</definedName>
    <definedName name="Regional" localSheetId="28" hidden="1">{#N/A,#N/A,FALSE,"mgtsum.XLS";#N/A,#N/A,FALSE,"CAPONE";#N/A,#N/A,FALSE,"CAPTWO";#N/A,#N/A,FALSE,"CAPTHREE"}</definedName>
    <definedName name="Regional" localSheetId="14" hidden="1">{#N/A,#N/A,FALSE,"mgtsum.XLS";#N/A,#N/A,FALSE,"CAPONE";#N/A,#N/A,FALSE,"CAPTWO";#N/A,#N/A,FALSE,"CAPTHREE"}</definedName>
    <definedName name="Regional" hidden="1">{#N/A,#N/A,FALSE,"mgtsum.XLS";#N/A,#N/A,FALSE,"CAPONE";#N/A,#N/A,FALSE,"CAPTWO";#N/A,#N/A,FALSE,"CAPTHREE"}</definedName>
    <definedName name="REGREGTERGT" hidden="1">#REF!</definedName>
    <definedName name="reh" localSheetId="12" hidden="1">{"'Sheet1'!$L$16"}</definedName>
    <definedName name="reh" localSheetId="11" hidden="1">{"'Sheet1'!$L$16"}</definedName>
    <definedName name="reh" localSheetId="13" hidden="1">{"'Sheet1'!$L$16"}</definedName>
    <definedName name="reh" localSheetId="16" hidden="1">{"'Sheet1'!$L$16"}</definedName>
    <definedName name="reh" localSheetId="21" hidden="1">{"'Sheet1'!$L$16"}</definedName>
    <definedName name="reh" localSheetId="18" hidden="1">{"'Sheet1'!$L$16"}</definedName>
    <definedName name="reh" localSheetId="19" hidden="1">{"'Sheet1'!$L$16"}</definedName>
    <definedName name="reh" localSheetId="20" hidden="1">{"'Sheet1'!$L$16"}</definedName>
    <definedName name="reh" localSheetId="22" hidden="1">{"'Sheet1'!$L$16"}</definedName>
    <definedName name="reh" localSheetId="24" hidden="1">{"'Sheet1'!$L$16"}</definedName>
    <definedName name="reh" localSheetId="28" hidden="1">{"'Sheet1'!$L$16"}</definedName>
    <definedName name="reh" localSheetId="14" hidden="1">{"'Sheet1'!$L$16"}</definedName>
    <definedName name="reh" hidden="1">{"'Sheet1'!$L$16"}</definedName>
    <definedName name="REN" localSheetId="12" hidden="1">{"'Break down'!$A$4"}</definedName>
    <definedName name="REN" localSheetId="11" hidden="1">{"'Break down'!$A$4"}</definedName>
    <definedName name="REN" localSheetId="13" hidden="1">{"'Break down'!$A$4"}</definedName>
    <definedName name="REN" localSheetId="16" hidden="1">{"'Break down'!$A$4"}</definedName>
    <definedName name="REN" localSheetId="21" hidden="1">{"'Break down'!$A$4"}</definedName>
    <definedName name="REN" localSheetId="18" hidden="1">{"'Break down'!$A$4"}</definedName>
    <definedName name="REN" localSheetId="19" hidden="1">{"'Break down'!$A$4"}</definedName>
    <definedName name="REN" localSheetId="20" hidden="1">{"'Break down'!$A$4"}</definedName>
    <definedName name="REN" localSheetId="22" hidden="1">{"'Break down'!$A$4"}</definedName>
    <definedName name="REN" localSheetId="24" hidden="1">{"'Break down'!$A$4"}</definedName>
    <definedName name="REN" localSheetId="28" hidden="1">{"'Break down'!$A$4"}</definedName>
    <definedName name="REN" localSheetId="14" hidden="1">{"'Break down'!$A$4"}</definedName>
    <definedName name="REN" hidden="1">{"'Break down'!$A$4"}</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localSheetId="12" hidden="1">{#N/A,#N/A,FALSE,"特殊室（ＢＱ表）"}</definedName>
    <definedName name="report1" localSheetId="11" hidden="1">{#N/A,#N/A,FALSE,"特殊室（ＢＱ表）"}</definedName>
    <definedName name="report1" localSheetId="13" hidden="1">{#N/A,#N/A,FALSE,"特殊室（ＢＱ表）"}</definedName>
    <definedName name="report1" localSheetId="16" hidden="1">{#N/A,#N/A,FALSE,"特殊室（ＢＱ表）"}</definedName>
    <definedName name="report1" localSheetId="21" hidden="1">{#N/A,#N/A,FALSE,"特殊室（ＢＱ表）"}</definedName>
    <definedName name="report1" localSheetId="18" hidden="1">{#N/A,#N/A,FALSE,"特殊室（ＢＱ表）"}</definedName>
    <definedName name="report1" localSheetId="19" hidden="1">{#N/A,#N/A,FALSE,"特殊室（ＢＱ表）"}</definedName>
    <definedName name="report1" localSheetId="20" hidden="1">{#N/A,#N/A,FALSE,"特殊室（ＢＱ表）"}</definedName>
    <definedName name="report1" localSheetId="22" hidden="1">{#N/A,#N/A,FALSE,"特殊室（ＢＱ表）"}</definedName>
    <definedName name="report1" localSheetId="24" hidden="1">{#N/A,#N/A,FALSE,"特殊室（ＢＱ表）"}</definedName>
    <definedName name="report1" localSheetId="28" hidden="1">{#N/A,#N/A,FALSE,"特殊室（ＢＱ表）"}</definedName>
    <definedName name="report1" localSheetId="14" hidden="1">{#N/A,#N/A,FALSE,"特殊室（ＢＱ表）"}</definedName>
    <definedName name="report1" hidden="1">{#N/A,#N/A,FALSE,"特殊室（ＢＱ表）"}</definedName>
    <definedName name="report2" localSheetId="12" hidden="1">{#N/A,#N/A,FALSE,"特殊室（ＢＱ表）"}</definedName>
    <definedName name="report2" localSheetId="11" hidden="1">{#N/A,#N/A,FALSE,"特殊室（ＢＱ表）"}</definedName>
    <definedName name="report2" localSheetId="13" hidden="1">{#N/A,#N/A,FALSE,"特殊室（ＢＱ表）"}</definedName>
    <definedName name="report2" localSheetId="16" hidden="1">{#N/A,#N/A,FALSE,"特殊室（ＢＱ表）"}</definedName>
    <definedName name="report2" localSheetId="21" hidden="1">{#N/A,#N/A,FALSE,"特殊室（ＢＱ表）"}</definedName>
    <definedName name="report2" localSheetId="18" hidden="1">{#N/A,#N/A,FALSE,"特殊室（ＢＱ表）"}</definedName>
    <definedName name="report2" localSheetId="19" hidden="1">{#N/A,#N/A,FALSE,"特殊室（ＢＱ表）"}</definedName>
    <definedName name="report2" localSheetId="20" hidden="1">{#N/A,#N/A,FALSE,"特殊室（ＢＱ表）"}</definedName>
    <definedName name="report2" localSheetId="22" hidden="1">{#N/A,#N/A,FALSE,"特殊室（ＢＱ表）"}</definedName>
    <definedName name="report2" localSheetId="24" hidden="1">{#N/A,#N/A,FALSE,"特殊室（ＢＱ表）"}</definedName>
    <definedName name="report2" localSheetId="28" hidden="1">{#N/A,#N/A,FALSE,"特殊室（ＢＱ表）"}</definedName>
    <definedName name="report2" localSheetId="14" hidden="1">{#N/A,#N/A,FALSE,"特殊室（ＢＱ表）"}</definedName>
    <definedName name="report2" hidden="1">{#N/A,#N/A,FALSE,"特殊室（ＢＱ表）"}</definedName>
    <definedName name="rẻr34rwer" localSheetId="12" hidden="1">{"HK PR",#N/A,FALSE,"HK";"SUMMARY",#N/A,FALSE,"PAYROLL";"SUMMARY",#N/A,FALSE,"PAYROLL";"HK PR",#N/A,FALSE,"HK"}</definedName>
    <definedName name="rẻr34rwer" localSheetId="11" hidden="1">{"HK PR",#N/A,FALSE,"HK";"SUMMARY",#N/A,FALSE,"PAYROLL";"SUMMARY",#N/A,FALSE,"PAYROLL";"HK PR",#N/A,FALSE,"HK"}</definedName>
    <definedName name="rẻr34rwer" localSheetId="13" hidden="1">{"HK PR",#N/A,FALSE,"HK";"SUMMARY",#N/A,FALSE,"PAYROLL";"SUMMARY",#N/A,FALSE,"PAYROLL";"HK PR",#N/A,FALSE,"HK"}</definedName>
    <definedName name="rẻr34rwer" localSheetId="16" hidden="1">{"HK PR",#N/A,FALSE,"HK";"SUMMARY",#N/A,FALSE,"PAYROLL";"SUMMARY",#N/A,FALSE,"PAYROLL";"HK PR",#N/A,FALSE,"HK"}</definedName>
    <definedName name="rẻr34rwer" localSheetId="21" hidden="1">{"HK PR",#N/A,FALSE,"HK";"SUMMARY",#N/A,FALSE,"PAYROLL";"SUMMARY",#N/A,FALSE,"PAYROLL";"HK PR",#N/A,FALSE,"HK"}</definedName>
    <definedName name="rẻr34rwer" localSheetId="18" hidden="1">{"HK PR",#N/A,FALSE,"HK";"SUMMARY",#N/A,FALSE,"PAYROLL";"SUMMARY",#N/A,FALSE,"PAYROLL";"HK PR",#N/A,FALSE,"HK"}</definedName>
    <definedName name="rẻr34rwer" localSheetId="19" hidden="1">{"HK PR",#N/A,FALSE,"HK";"SUMMARY",#N/A,FALSE,"PAYROLL";"SUMMARY",#N/A,FALSE,"PAYROLL";"HK PR",#N/A,FALSE,"HK"}</definedName>
    <definedName name="rẻr34rwer" localSheetId="20" hidden="1">{"HK PR",#N/A,FALSE,"HK";"SUMMARY",#N/A,FALSE,"PAYROLL";"SUMMARY",#N/A,FALSE,"PAYROLL";"HK PR",#N/A,FALSE,"HK"}</definedName>
    <definedName name="rẻr34rwer" localSheetId="22" hidden="1">{"HK PR",#N/A,FALSE,"HK";"SUMMARY",#N/A,FALSE,"PAYROLL";"SUMMARY",#N/A,FALSE,"PAYROLL";"HK PR",#N/A,FALSE,"HK"}</definedName>
    <definedName name="rẻr34rwer" localSheetId="24" hidden="1">{"HK PR",#N/A,FALSE,"HK";"SUMMARY",#N/A,FALSE,"PAYROLL";"SUMMARY",#N/A,FALSE,"PAYROLL";"HK PR",#N/A,FALSE,"HK"}</definedName>
    <definedName name="rẻr34rwer" localSheetId="28" hidden="1">{"HK PR",#N/A,FALSE,"HK";"SUMMARY",#N/A,FALSE,"PAYROLL";"SUMMARY",#N/A,FALSE,"PAYROLL";"HK PR",#N/A,FALSE,"HK"}</definedName>
    <definedName name="rẻr34rwer" localSheetId="14" hidden="1">{"HK PR",#N/A,FALSE,"HK";"SUMMARY",#N/A,FALSE,"PAYROLL";"SUMMARY",#N/A,FALSE,"PAYROLL";"HK PR",#N/A,FALSE,"HK"}</definedName>
    <definedName name="rẻr34rwer" hidden="1">{"HK PR",#N/A,FALSE,"HK";"SUMMARY",#N/A,FALSE,"PAYROLL";"SUMMARY",#N/A,FALSE,"PAYROLL";"HK PR",#N/A,FALSE,"HK"}</definedName>
    <definedName name="reree" localSheetId="12" hidden="1">{#N/A,#N/A,TRUE,"Krycí list"}</definedName>
    <definedName name="reree" localSheetId="11" hidden="1">{#N/A,#N/A,TRUE,"Krycí list"}</definedName>
    <definedName name="reree" localSheetId="13" hidden="1">{#N/A,#N/A,TRUE,"Krycí list"}</definedName>
    <definedName name="reree" localSheetId="16" hidden="1">{#N/A,#N/A,TRUE,"Krycí list"}</definedName>
    <definedName name="reree" localSheetId="21" hidden="1">{#N/A,#N/A,TRUE,"Krycí list"}</definedName>
    <definedName name="reree" localSheetId="18" hidden="1">{#N/A,#N/A,TRUE,"Krycí list"}</definedName>
    <definedName name="reree" localSheetId="19" hidden="1">{#N/A,#N/A,TRUE,"Krycí list"}</definedName>
    <definedName name="reree" localSheetId="20" hidden="1">{#N/A,#N/A,TRUE,"Krycí list"}</definedName>
    <definedName name="reree" localSheetId="22" hidden="1">{#N/A,#N/A,TRUE,"Krycí list"}</definedName>
    <definedName name="reree" localSheetId="24" hidden="1">{#N/A,#N/A,TRUE,"Krycí list"}</definedName>
    <definedName name="reree" localSheetId="28" hidden="1">{#N/A,#N/A,TRUE,"Krycí list"}</definedName>
    <definedName name="reree" localSheetId="14" hidden="1">{#N/A,#N/A,TRUE,"Krycí list"}</definedName>
    <definedName name="reree" hidden="1">{#N/A,#N/A,TRUE,"Krycí list"}</definedName>
    <definedName name="rêreeyre" localSheetId="12" hidden="1">{"'Sheet1'!$L$16"}</definedName>
    <definedName name="rêreeyre" localSheetId="11" hidden="1">{"'Sheet1'!$L$16"}</definedName>
    <definedName name="rêreeyre" localSheetId="13" hidden="1">{"'Sheet1'!$L$16"}</definedName>
    <definedName name="rêreeyre" localSheetId="16" hidden="1">{"'Sheet1'!$L$16"}</definedName>
    <definedName name="rêreeyre" localSheetId="21" hidden="1">{"'Sheet1'!$L$16"}</definedName>
    <definedName name="rêreeyre" localSheetId="18" hidden="1">{"'Sheet1'!$L$16"}</definedName>
    <definedName name="rêreeyre" localSheetId="19" hidden="1">{"'Sheet1'!$L$16"}</definedName>
    <definedName name="rêreeyre" localSheetId="20" hidden="1">{"'Sheet1'!$L$16"}</definedName>
    <definedName name="rêreeyre" localSheetId="22" hidden="1">{"'Sheet1'!$L$16"}</definedName>
    <definedName name="rêreeyre" localSheetId="24" hidden="1">{"'Sheet1'!$L$16"}</definedName>
    <definedName name="rêreeyre" localSheetId="28" hidden="1">{"'Sheet1'!$L$16"}</definedName>
    <definedName name="rêreeyre" localSheetId="14" hidden="1">{"'Sheet1'!$L$16"}</definedName>
    <definedName name="rêreeyre" hidden="1">{"'Sheet1'!$L$16"}</definedName>
    <definedName name="rereyry" hidden="1">#REF!</definedName>
    <definedName name="rergdf" hidden="1">#REF!</definedName>
    <definedName name="reshs" localSheetId="12" hidden="1">{#N/A,#N/A,FALSE,"WBS 1.06";#N/A,#N/A,FALSE,"WBS 1.14";#N/A,#N/A,FALSE,"WBS 1.17";#N/A,#N/A,FALSE,"WBS 1.18"}</definedName>
    <definedName name="reshs" localSheetId="11" hidden="1">{#N/A,#N/A,FALSE,"WBS 1.06";#N/A,#N/A,FALSE,"WBS 1.14";#N/A,#N/A,FALSE,"WBS 1.17";#N/A,#N/A,FALSE,"WBS 1.18"}</definedName>
    <definedName name="reshs" localSheetId="13" hidden="1">{#N/A,#N/A,FALSE,"WBS 1.06";#N/A,#N/A,FALSE,"WBS 1.14";#N/A,#N/A,FALSE,"WBS 1.17";#N/A,#N/A,FALSE,"WBS 1.18"}</definedName>
    <definedName name="reshs" localSheetId="16" hidden="1">{#N/A,#N/A,FALSE,"WBS 1.06";#N/A,#N/A,FALSE,"WBS 1.14";#N/A,#N/A,FALSE,"WBS 1.17";#N/A,#N/A,FALSE,"WBS 1.18"}</definedName>
    <definedName name="reshs" localSheetId="21" hidden="1">{#N/A,#N/A,FALSE,"WBS 1.06";#N/A,#N/A,FALSE,"WBS 1.14";#N/A,#N/A,FALSE,"WBS 1.17";#N/A,#N/A,FALSE,"WBS 1.18"}</definedName>
    <definedName name="reshs" localSheetId="18" hidden="1">{#N/A,#N/A,FALSE,"WBS 1.06";#N/A,#N/A,FALSE,"WBS 1.14";#N/A,#N/A,FALSE,"WBS 1.17";#N/A,#N/A,FALSE,"WBS 1.18"}</definedName>
    <definedName name="reshs" localSheetId="19" hidden="1">{#N/A,#N/A,FALSE,"WBS 1.06";#N/A,#N/A,FALSE,"WBS 1.14";#N/A,#N/A,FALSE,"WBS 1.17";#N/A,#N/A,FALSE,"WBS 1.18"}</definedName>
    <definedName name="reshs" localSheetId="20" hidden="1">{#N/A,#N/A,FALSE,"WBS 1.06";#N/A,#N/A,FALSE,"WBS 1.14";#N/A,#N/A,FALSE,"WBS 1.17";#N/A,#N/A,FALSE,"WBS 1.18"}</definedName>
    <definedName name="reshs" localSheetId="22" hidden="1">{#N/A,#N/A,FALSE,"WBS 1.06";#N/A,#N/A,FALSE,"WBS 1.14";#N/A,#N/A,FALSE,"WBS 1.17";#N/A,#N/A,FALSE,"WBS 1.18"}</definedName>
    <definedName name="reshs" localSheetId="24" hidden="1">{#N/A,#N/A,FALSE,"WBS 1.06";#N/A,#N/A,FALSE,"WBS 1.14";#N/A,#N/A,FALSE,"WBS 1.17";#N/A,#N/A,FALSE,"WBS 1.18"}</definedName>
    <definedName name="reshs" localSheetId="28" hidden="1">{#N/A,#N/A,FALSE,"WBS 1.06";#N/A,#N/A,FALSE,"WBS 1.14";#N/A,#N/A,FALSE,"WBS 1.17";#N/A,#N/A,FALSE,"WBS 1.18"}</definedName>
    <definedName name="reshs" localSheetId="14" hidden="1">{#N/A,#N/A,FALSE,"WBS 1.06";#N/A,#N/A,FALSE,"WBS 1.14";#N/A,#N/A,FALSE,"WBS 1.17";#N/A,#N/A,FALSE,"WBS 1.18"}</definedName>
    <definedName name="reshs" hidden="1">{#N/A,#N/A,FALSE,"WBS 1.06";#N/A,#N/A,FALSE,"WBS 1.14";#N/A,#N/A,FALSE,"WBS 1.17";#N/A,#N/A,FALSE,"WBS 1.18"}</definedName>
    <definedName name="Result21" localSheetId="12" hidden="1">{"'Sheet1'!$L$16"}</definedName>
    <definedName name="Result21" localSheetId="11" hidden="1">{"'Sheet1'!$L$16"}</definedName>
    <definedName name="Result21" localSheetId="13" hidden="1">{"'Sheet1'!$L$16"}</definedName>
    <definedName name="Result21" localSheetId="16" hidden="1">{"'Sheet1'!$L$16"}</definedName>
    <definedName name="Result21" localSheetId="21" hidden="1">{"'Sheet1'!$L$16"}</definedName>
    <definedName name="Result21" localSheetId="18" hidden="1">{"'Sheet1'!$L$16"}</definedName>
    <definedName name="Result21" localSheetId="19" hidden="1">{"'Sheet1'!$L$16"}</definedName>
    <definedName name="Result21" localSheetId="20" hidden="1">{"'Sheet1'!$L$16"}</definedName>
    <definedName name="Result21" localSheetId="22" hidden="1">{"'Sheet1'!$L$16"}</definedName>
    <definedName name="Result21" localSheetId="24" hidden="1">{"'Sheet1'!$L$16"}</definedName>
    <definedName name="Result21" localSheetId="28" hidden="1">{"'Sheet1'!$L$16"}</definedName>
    <definedName name="Result21" localSheetId="14" hidden="1">{"'Sheet1'!$L$16"}</definedName>
    <definedName name="Result21" hidden="1">{"'Sheet1'!$L$16"}</definedName>
    <definedName name="RET" localSheetId="12" hidden="1">{#N/A,#N/A,FALSE,"조골재"}</definedName>
    <definedName name="RET" localSheetId="11" hidden="1">{#N/A,#N/A,FALSE,"조골재"}</definedName>
    <definedName name="RET" localSheetId="13" hidden="1">{#N/A,#N/A,FALSE,"조골재"}</definedName>
    <definedName name="RET" localSheetId="16" hidden="1">{#N/A,#N/A,FALSE,"조골재"}</definedName>
    <definedName name="RET" localSheetId="21" hidden="1">{#N/A,#N/A,FALSE,"조골재"}</definedName>
    <definedName name="RET" localSheetId="18" hidden="1">{#N/A,#N/A,FALSE,"조골재"}</definedName>
    <definedName name="RET" localSheetId="19" hidden="1">{#N/A,#N/A,FALSE,"조골재"}</definedName>
    <definedName name="RET" localSheetId="20" hidden="1">{#N/A,#N/A,FALSE,"조골재"}</definedName>
    <definedName name="RET" localSheetId="22" hidden="1">{#N/A,#N/A,FALSE,"조골재"}</definedName>
    <definedName name="RET" localSheetId="24" hidden="1">{#N/A,#N/A,FALSE,"조골재"}</definedName>
    <definedName name="RET" localSheetId="28" hidden="1">{#N/A,#N/A,FALSE,"조골재"}</definedName>
    <definedName name="RET" localSheetId="14" hidden="1">{#N/A,#N/A,FALSE,"조골재"}</definedName>
    <definedName name="RET" hidden="1">{#N/A,#N/A,FALSE,"조골재"}</definedName>
    <definedName name="rety" localSheetId="12" hidden="1">{#N/A,#N/A,FALSE,"CCTV"}</definedName>
    <definedName name="rety" localSheetId="11" hidden="1">{#N/A,#N/A,FALSE,"CCTV"}</definedName>
    <definedName name="rety" localSheetId="13" hidden="1">{#N/A,#N/A,FALSE,"CCTV"}</definedName>
    <definedName name="rety" localSheetId="16" hidden="1">{#N/A,#N/A,FALSE,"CCTV"}</definedName>
    <definedName name="rety" localSheetId="21" hidden="1">{#N/A,#N/A,FALSE,"CCTV"}</definedName>
    <definedName name="rety" localSheetId="18" hidden="1">{#N/A,#N/A,FALSE,"CCTV"}</definedName>
    <definedName name="rety" localSheetId="19" hidden="1">{#N/A,#N/A,FALSE,"CCTV"}</definedName>
    <definedName name="rety" localSheetId="20" hidden="1">{#N/A,#N/A,FALSE,"CCTV"}</definedName>
    <definedName name="rety" localSheetId="22" hidden="1">{#N/A,#N/A,FALSE,"CCTV"}</definedName>
    <definedName name="rety" localSheetId="24" hidden="1">{#N/A,#N/A,FALSE,"CCTV"}</definedName>
    <definedName name="rety" localSheetId="28" hidden="1">{#N/A,#N/A,FALSE,"CCTV"}</definedName>
    <definedName name="rety" localSheetId="14" hidden="1">{#N/A,#N/A,FALSE,"CCTV"}</definedName>
    <definedName name="rety" hidden="1">{#N/A,#N/A,FALSE,"CCTV"}</definedName>
    <definedName name="RETYRE" localSheetId="12" hidden="1">{#N/A,#N/A,FALSE,"골재소요량";#N/A,#N/A,FALSE,"골재소요량"}</definedName>
    <definedName name="RETYRE" localSheetId="11" hidden="1">{#N/A,#N/A,FALSE,"골재소요량";#N/A,#N/A,FALSE,"골재소요량"}</definedName>
    <definedName name="RETYRE" localSheetId="13" hidden="1">{#N/A,#N/A,FALSE,"골재소요량";#N/A,#N/A,FALSE,"골재소요량"}</definedName>
    <definedName name="RETYRE" localSheetId="16" hidden="1">{#N/A,#N/A,FALSE,"골재소요량";#N/A,#N/A,FALSE,"골재소요량"}</definedName>
    <definedName name="RETYRE" localSheetId="21" hidden="1">{#N/A,#N/A,FALSE,"골재소요량";#N/A,#N/A,FALSE,"골재소요량"}</definedName>
    <definedName name="RETYRE" localSheetId="18" hidden="1">{#N/A,#N/A,FALSE,"골재소요량";#N/A,#N/A,FALSE,"골재소요량"}</definedName>
    <definedName name="RETYRE" localSheetId="19" hidden="1">{#N/A,#N/A,FALSE,"골재소요량";#N/A,#N/A,FALSE,"골재소요량"}</definedName>
    <definedName name="RETYRE" localSheetId="20" hidden="1">{#N/A,#N/A,FALSE,"골재소요량";#N/A,#N/A,FALSE,"골재소요량"}</definedName>
    <definedName name="RETYRE" localSheetId="22" hidden="1">{#N/A,#N/A,FALSE,"골재소요량";#N/A,#N/A,FALSE,"골재소요량"}</definedName>
    <definedName name="RETYRE" localSheetId="24" hidden="1">{#N/A,#N/A,FALSE,"골재소요량";#N/A,#N/A,FALSE,"골재소요량"}</definedName>
    <definedName name="RETYRE" localSheetId="28" hidden="1">{#N/A,#N/A,FALSE,"골재소요량";#N/A,#N/A,FALSE,"골재소요량"}</definedName>
    <definedName name="RETYRE" localSheetId="14" hidden="1">{#N/A,#N/A,FALSE,"골재소요량";#N/A,#N/A,FALSE,"골재소요량"}</definedName>
    <definedName name="RETYRE" hidden="1">{#N/A,#N/A,FALSE,"골재소요량";#N/A,#N/A,FALSE,"골재소요량"}</definedName>
    <definedName name="reuse" localSheetId="12" hidden="1">{#N/A,#N/A,FALSE,"mgtsum.XLS";#N/A,#N/A,FALSE,"CAPONE";#N/A,#N/A,FALSE,"CAPTWO";#N/A,#N/A,FALSE,"CAPTHREE"}</definedName>
    <definedName name="reuse" localSheetId="11" hidden="1">{#N/A,#N/A,FALSE,"mgtsum.XLS";#N/A,#N/A,FALSE,"CAPONE";#N/A,#N/A,FALSE,"CAPTWO";#N/A,#N/A,FALSE,"CAPTHREE"}</definedName>
    <definedName name="reuse" localSheetId="13" hidden="1">{#N/A,#N/A,FALSE,"mgtsum.XLS";#N/A,#N/A,FALSE,"CAPONE";#N/A,#N/A,FALSE,"CAPTWO";#N/A,#N/A,FALSE,"CAPTHREE"}</definedName>
    <definedName name="reuse" localSheetId="16" hidden="1">{#N/A,#N/A,FALSE,"mgtsum.XLS";#N/A,#N/A,FALSE,"CAPONE";#N/A,#N/A,FALSE,"CAPTWO";#N/A,#N/A,FALSE,"CAPTHREE"}</definedName>
    <definedName name="reuse" localSheetId="21" hidden="1">{#N/A,#N/A,FALSE,"mgtsum.XLS";#N/A,#N/A,FALSE,"CAPONE";#N/A,#N/A,FALSE,"CAPTWO";#N/A,#N/A,FALSE,"CAPTHREE"}</definedName>
    <definedName name="reuse" localSheetId="18" hidden="1">{#N/A,#N/A,FALSE,"mgtsum.XLS";#N/A,#N/A,FALSE,"CAPONE";#N/A,#N/A,FALSE,"CAPTWO";#N/A,#N/A,FALSE,"CAPTHREE"}</definedName>
    <definedName name="reuse" localSheetId="19" hidden="1">{#N/A,#N/A,FALSE,"mgtsum.XLS";#N/A,#N/A,FALSE,"CAPONE";#N/A,#N/A,FALSE,"CAPTWO";#N/A,#N/A,FALSE,"CAPTHREE"}</definedName>
    <definedName name="reuse" localSheetId="20" hidden="1">{#N/A,#N/A,FALSE,"mgtsum.XLS";#N/A,#N/A,FALSE,"CAPONE";#N/A,#N/A,FALSE,"CAPTWO";#N/A,#N/A,FALSE,"CAPTHREE"}</definedName>
    <definedName name="reuse" localSheetId="22" hidden="1">{#N/A,#N/A,FALSE,"mgtsum.XLS";#N/A,#N/A,FALSE,"CAPONE";#N/A,#N/A,FALSE,"CAPTWO";#N/A,#N/A,FALSE,"CAPTHREE"}</definedName>
    <definedName name="reuse" localSheetId="24" hidden="1">{#N/A,#N/A,FALSE,"mgtsum.XLS";#N/A,#N/A,FALSE,"CAPONE";#N/A,#N/A,FALSE,"CAPTWO";#N/A,#N/A,FALSE,"CAPTHREE"}</definedName>
    <definedName name="reuse" localSheetId="28" hidden="1">{#N/A,#N/A,FALSE,"mgtsum.XLS";#N/A,#N/A,FALSE,"CAPONE";#N/A,#N/A,FALSE,"CAPTWO";#N/A,#N/A,FALSE,"CAPTHREE"}</definedName>
    <definedName name="reuse" localSheetId="14" hidden="1">{#N/A,#N/A,FALSE,"mgtsum.XLS";#N/A,#N/A,FALSE,"CAPONE";#N/A,#N/A,FALSE,"CAPTWO";#N/A,#N/A,FALSE,"CAPTHREE"}</definedName>
    <definedName name="reuse" hidden="1">{#N/A,#N/A,FALSE,"mgtsum.XLS";#N/A,#N/A,FALSE,"CAPONE";#N/A,#N/A,FALSE,"CAPTWO";#N/A,#N/A,FALSE,"CAPTHREE"}</definedName>
    <definedName name="reûtht" localSheetId="12" hidden="1">{"'Sheet1'!$L$16"}</definedName>
    <definedName name="reûtht" localSheetId="11" hidden="1">{"'Sheet1'!$L$16"}</definedName>
    <definedName name="reûtht" localSheetId="13" hidden="1">{"'Sheet1'!$L$16"}</definedName>
    <definedName name="reûtht" localSheetId="16" hidden="1">{"'Sheet1'!$L$16"}</definedName>
    <definedName name="reûtht" localSheetId="21" hidden="1">{"'Sheet1'!$L$16"}</definedName>
    <definedName name="reûtht" localSheetId="18" hidden="1">{"'Sheet1'!$L$16"}</definedName>
    <definedName name="reûtht" localSheetId="19" hidden="1">{"'Sheet1'!$L$16"}</definedName>
    <definedName name="reûtht" localSheetId="20" hidden="1">{"'Sheet1'!$L$16"}</definedName>
    <definedName name="reûtht" localSheetId="22" hidden="1">{"'Sheet1'!$L$16"}</definedName>
    <definedName name="reûtht" localSheetId="24" hidden="1">{"'Sheet1'!$L$16"}</definedName>
    <definedName name="reûtht" localSheetId="28" hidden="1">{"'Sheet1'!$L$16"}</definedName>
    <definedName name="reûtht" localSheetId="14" hidden="1">{"'Sheet1'!$L$16"}</definedName>
    <definedName name="reûtht" hidden="1">{"'Sheet1'!$L$16"}</definedName>
    <definedName name="REV" hidden="1">#REF!</definedName>
    <definedName name="Revised" hidden="1">#REF!</definedName>
    <definedName name="rew" localSheetId="12" hidden="1">{#N/A,#N/A,TRUE,"Krycí list"}</definedName>
    <definedName name="rew" localSheetId="11" hidden="1">{#N/A,#N/A,TRUE,"Krycí list"}</definedName>
    <definedName name="rew" localSheetId="13" hidden="1">{#N/A,#N/A,TRUE,"Krycí list"}</definedName>
    <definedName name="rew" localSheetId="16" hidden="1">{#N/A,#N/A,TRUE,"Krycí list"}</definedName>
    <definedName name="rew" localSheetId="21" hidden="1">{#N/A,#N/A,TRUE,"Krycí list"}</definedName>
    <definedName name="rew" localSheetId="18" hidden="1">{#N/A,#N/A,TRUE,"Krycí list"}</definedName>
    <definedName name="rew" localSheetId="19" hidden="1">{#N/A,#N/A,TRUE,"Krycí list"}</definedName>
    <definedName name="rew" localSheetId="20" hidden="1">{#N/A,#N/A,TRUE,"Krycí list"}</definedName>
    <definedName name="rew" localSheetId="22" hidden="1">{#N/A,#N/A,TRUE,"Krycí list"}</definedName>
    <definedName name="rew" localSheetId="24" hidden="1">{#N/A,#N/A,TRUE,"Krycí list"}</definedName>
    <definedName name="rew" localSheetId="28" hidden="1">{#N/A,#N/A,TRUE,"Krycí list"}</definedName>
    <definedName name="rew" localSheetId="14" hidden="1">{#N/A,#N/A,TRUE,"Krycí list"}</definedName>
    <definedName name="rew" hidden="1">{#N/A,#N/A,TRUE,"Krycí list"}</definedName>
    <definedName name="rewgwegn" localSheetId="12" hidden="1">{"'Sheet1'!$L$16"}</definedName>
    <definedName name="rewgwegn" localSheetId="11" hidden="1">{"'Sheet1'!$L$16"}</definedName>
    <definedName name="rewgwegn" localSheetId="13" hidden="1">{"'Sheet1'!$L$16"}</definedName>
    <definedName name="rewgwegn" localSheetId="16" hidden="1">{"'Sheet1'!$L$16"}</definedName>
    <definedName name="rewgwegn" localSheetId="21" hidden="1">{"'Sheet1'!$L$16"}</definedName>
    <definedName name="rewgwegn" localSheetId="18" hidden="1">{"'Sheet1'!$L$16"}</definedName>
    <definedName name="rewgwegn" localSheetId="19" hidden="1">{"'Sheet1'!$L$16"}</definedName>
    <definedName name="rewgwegn" localSheetId="20" hidden="1">{"'Sheet1'!$L$16"}</definedName>
    <definedName name="rewgwegn" localSheetId="22" hidden="1">{"'Sheet1'!$L$16"}</definedName>
    <definedName name="rewgwegn" localSheetId="24" hidden="1">{"'Sheet1'!$L$16"}</definedName>
    <definedName name="rewgwegn" localSheetId="28" hidden="1">{"'Sheet1'!$L$16"}</definedName>
    <definedName name="rewgwegn" localSheetId="14" hidden="1">{"'Sheet1'!$L$16"}</definedName>
    <definedName name="rewgwegn" hidden="1">{"'Sheet1'!$L$16"}</definedName>
    <definedName name="rewr" localSheetId="12" hidden="1">{"'Sheet1'!$L$16"}</definedName>
    <definedName name="rewr" localSheetId="11" hidden="1">{"'Sheet1'!$L$16"}</definedName>
    <definedName name="rewr" localSheetId="13" hidden="1">{"'Sheet1'!$L$16"}</definedName>
    <definedName name="rewr" localSheetId="16" hidden="1">{"'Sheet1'!$L$16"}</definedName>
    <definedName name="rewr" localSheetId="21" hidden="1">{"'Sheet1'!$L$16"}</definedName>
    <definedName name="rewr" localSheetId="18" hidden="1">{"'Sheet1'!$L$16"}</definedName>
    <definedName name="rewr" localSheetId="19" hidden="1">{"'Sheet1'!$L$16"}</definedName>
    <definedName name="rewr" localSheetId="20" hidden="1">{"'Sheet1'!$L$16"}</definedName>
    <definedName name="rewr" localSheetId="22" hidden="1">{"'Sheet1'!$L$16"}</definedName>
    <definedName name="rewr" localSheetId="24" hidden="1">{"'Sheet1'!$L$16"}</definedName>
    <definedName name="rewr" localSheetId="28" hidden="1">{"'Sheet1'!$L$16"}</definedName>
    <definedName name="rewr" localSheetId="14" hidden="1">{"'Sheet1'!$L$16"}</definedName>
    <definedName name="rewr" hidden="1">{"'Sheet1'!$L$16"}</definedName>
    <definedName name="rewrer" localSheetId="12" hidden="1">{"'Sheet1'!$L$16"}</definedName>
    <definedName name="rewrer" localSheetId="11" hidden="1">{"'Sheet1'!$L$16"}</definedName>
    <definedName name="rewrer" localSheetId="13" hidden="1">{"'Sheet1'!$L$16"}</definedName>
    <definedName name="rewrer" localSheetId="16" hidden="1">{"'Sheet1'!$L$16"}</definedName>
    <definedName name="rewrer" localSheetId="21" hidden="1">{"'Sheet1'!$L$16"}</definedName>
    <definedName name="rewrer" localSheetId="18" hidden="1">{"'Sheet1'!$L$16"}</definedName>
    <definedName name="rewrer" localSheetId="19" hidden="1">{"'Sheet1'!$L$16"}</definedName>
    <definedName name="rewrer" localSheetId="20" hidden="1">{"'Sheet1'!$L$16"}</definedName>
    <definedName name="rewrer" localSheetId="22" hidden="1">{"'Sheet1'!$L$16"}</definedName>
    <definedName name="rewrer" localSheetId="24" hidden="1">{"'Sheet1'!$L$16"}</definedName>
    <definedName name="rewrer" localSheetId="28" hidden="1">{"'Sheet1'!$L$16"}</definedName>
    <definedName name="rewrer" localSheetId="14" hidden="1">{"'Sheet1'!$L$16"}</definedName>
    <definedName name="rewrer" hidden="1">{"'Sheet1'!$L$16"}</definedName>
    <definedName name="rewrewr" localSheetId="12" hidden="1">{"'Sheet1'!$L$16"}</definedName>
    <definedName name="rewrewr" localSheetId="11" hidden="1">{"'Sheet1'!$L$16"}</definedName>
    <definedName name="rewrewr" localSheetId="13" hidden="1">{"'Sheet1'!$L$16"}</definedName>
    <definedName name="rewrewr" localSheetId="16" hidden="1">{"'Sheet1'!$L$16"}</definedName>
    <definedName name="rewrewr" localSheetId="21" hidden="1">{"'Sheet1'!$L$16"}</definedName>
    <definedName name="rewrewr" localSheetId="18" hidden="1">{"'Sheet1'!$L$16"}</definedName>
    <definedName name="rewrewr" localSheetId="19" hidden="1">{"'Sheet1'!$L$16"}</definedName>
    <definedName name="rewrewr" localSheetId="20" hidden="1">{"'Sheet1'!$L$16"}</definedName>
    <definedName name="rewrewr" localSheetId="22" hidden="1">{"'Sheet1'!$L$16"}</definedName>
    <definedName name="rewrewr" localSheetId="24" hidden="1">{"'Sheet1'!$L$16"}</definedName>
    <definedName name="rewrewr" localSheetId="28" hidden="1">{"'Sheet1'!$L$16"}</definedName>
    <definedName name="rewrewr" localSheetId="14" hidden="1">{"'Sheet1'!$L$16"}</definedName>
    <definedName name="rewrewr" hidden="1">{"'Sheet1'!$L$16"}</definedName>
    <definedName name="reww" localSheetId="12" hidden="1">{#N/A,#N/A,TRUE,"Krycí list"}</definedName>
    <definedName name="reww" localSheetId="11" hidden="1">{#N/A,#N/A,TRUE,"Krycí list"}</definedName>
    <definedName name="reww" localSheetId="13" hidden="1">{#N/A,#N/A,TRUE,"Krycí list"}</definedName>
    <definedName name="reww" localSheetId="16" hidden="1">{#N/A,#N/A,TRUE,"Krycí list"}</definedName>
    <definedName name="reww" localSheetId="21" hidden="1">{#N/A,#N/A,TRUE,"Krycí list"}</definedName>
    <definedName name="reww" localSheetId="18" hidden="1">{#N/A,#N/A,TRUE,"Krycí list"}</definedName>
    <definedName name="reww" localSheetId="19" hidden="1">{#N/A,#N/A,TRUE,"Krycí list"}</definedName>
    <definedName name="reww" localSheetId="20" hidden="1">{#N/A,#N/A,TRUE,"Krycí list"}</definedName>
    <definedName name="reww" localSheetId="22" hidden="1">{#N/A,#N/A,TRUE,"Krycí list"}</definedName>
    <definedName name="reww" localSheetId="24" hidden="1">{#N/A,#N/A,TRUE,"Krycí list"}</definedName>
    <definedName name="reww" localSheetId="28" hidden="1">{#N/A,#N/A,TRUE,"Krycí list"}</definedName>
    <definedName name="reww" localSheetId="14" hidden="1">{#N/A,#N/A,TRUE,"Krycí list"}</definedName>
    <definedName name="reww" hidden="1">{#N/A,#N/A,TRUE,"Krycí list"}</definedName>
    <definedName name="REYT" localSheetId="12" hidden="1">{#N/A,#N/A,FALSE,"CCTV"}</definedName>
    <definedName name="REYT" localSheetId="11" hidden="1">{#N/A,#N/A,FALSE,"CCTV"}</definedName>
    <definedName name="REYT" localSheetId="13" hidden="1">{#N/A,#N/A,FALSE,"CCTV"}</definedName>
    <definedName name="REYT" localSheetId="16" hidden="1">{#N/A,#N/A,FALSE,"CCTV"}</definedName>
    <definedName name="REYT" localSheetId="21" hidden="1">{#N/A,#N/A,FALSE,"CCTV"}</definedName>
    <definedName name="REYT" localSheetId="18" hidden="1">{#N/A,#N/A,FALSE,"CCTV"}</definedName>
    <definedName name="REYT" localSheetId="19" hidden="1">{#N/A,#N/A,FALSE,"CCTV"}</definedName>
    <definedName name="REYT" localSheetId="20" hidden="1">{#N/A,#N/A,FALSE,"CCTV"}</definedName>
    <definedName name="REYT" localSheetId="22" hidden="1">{#N/A,#N/A,FALSE,"CCTV"}</definedName>
    <definedName name="REYT" localSheetId="24" hidden="1">{#N/A,#N/A,FALSE,"CCTV"}</definedName>
    <definedName name="REYT" localSheetId="28" hidden="1">{#N/A,#N/A,FALSE,"CCTV"}</definedName>
    <definedName name="REYT" localSheetId="14" hidden="1">{#N/A,#N/A,FALSE,"CCTV"}</definedName>
    <definedName name="REYT" hidden="1">{#N/A,#N/A,FALSE,"CCTV"}</definedName>
    <definedName name="rf" localSheetId="12" hidden="1">{"'Sheet1'!$L$16"}</definedName>
    <definedName name="rf" localSheetId="11" hidden="1">{"'Sheet1'!$L$16"}</definedName>
    <definedName name="rf" localSheetId="13" hidden="1">{"'Sheet1'!$L$16"}</definedName>
    <definedName name="rf" localSheetId="16" hidden="1">{"'Sheet1'!$L$16"}</definedName>
    <definedName name="rf" localSheetId="21" hidden="1">{"'Sheet1'!$L$16"}</definedName>
    <definedName name="rf" localSheetId="18" hidden="1">{"'Sheet1'!$L$16"}</definedName>
    <definedName name="rf" localSheetId="19" hidden="1">{"'Sheet1'!$L$16"}</definedName>
    <definedName name="rf" localSheetId="20" hidden="1">{"'Sheet1'!$L$16"}</definedName>
    <definedName name="rf" localSheetId="22" hidden="1">{"'Sheet1'!$L$16"}</definedName>
    <definedName name="rf" localSheetId="24" hidden="1">{"'Sheet1'!$L$16"}</definedName>
    <definedName name="rf" localSheetId="28" hidden="1">{"'Sheet1'!$L$16"}</definedName>
    <definedName name="rf" localSheetId="14" hidden="1">{"'Sheet1'!$L$16"}</definedName>
    <definedName name="rf" hidden="1">{"'Sheet1'!$L$16"}</definedName>
    <definedName name="rferfg" localSheetId="12" hidden="1">{"'Sheet1'!$L$16"}</definedName>
    <definedName name="rferfg" localSheetId="11" hidden="1">{"'Sheet1'!$L$16"}</definedName>
    <definedName name="rferfg" localSheetId="13" hidden="1">{"'Sheet1'!$L$16"}</definedName>
    <definedName name="rferfg" localSheetId="16" hidden="1">{"'Sheet1'!$L$16"}</definedName>
    <definedName name="rferfg" localSheetId="21" hidden="1">{"'Sheet1'!$L$16"}</definedName>
    <definedName name="rferfg" localSheetId="18" hidden="1">{"'Sheet1'!$L$16"}</definedName>
    <definedName name="rferfg" localSheetId="19" hidden="1">{"'Sheet1'!$L$16"}</definedName>
    <definedName name="rferfg" localSheetId="20" hidden="1">{"'Sheet1'!$L$16"}</definedName>
    <definedName name="rferfg" localSheetId="22" hidden="1">{"'Sheet1'!$L$16"}</definedName>
    <definedName name="rferfg" localSheetId="24" hidden="1">{"'Sheet1'!$L$16"}</definedName>
    <definedName name="rferfg" localSheetId="28" hidden="1">{"'Sheet1'!$L$16"}</definedName>
    <definedName name="rferfg" localSheetId="14" hidden="1">{"'Sheet1'!$L$16"}</definedName>
    <definedName name="rferfg" hidden="1">{"'Sheet1'!$L$16"}</definedName>
    <definedName name="rffdf" hidden="1">#REF!</definedName>
    <definedName name="rfgsd" localSheetId="12" hidden="1">{"'Sheet1'!$L$16"}</definedName>
    <definedName name="rfgsd" localSheetId="11" hidden="1">{"'Sheet1'!$L$16"}</definedName>
    <definedName name="rfgsd" localSheetId="13" hidden="1">{"'Sheet1'!$L$16"}</definedName>
    <definedName name="rfgsd" localSheetId="16" hidden="1">{"'Sheet1'!$L$16"}</definedName>
    <definedName name="rfgsd" localSheetId="21" hidden="1">{"'Sheet1'!$L$16"}</definedName>
    <definedName name="rfgsd" localSheetId="18" hidden="1">{"'Sheet1'!$L$16"}</definedName>
    <definedName name="rfgsd" localSheetId="19" hidden="1">{"'Sheet1'!$L$16"}</definedName>
    <definedName name="rfgsd" localSheetId="20" hidden="1">{"'Sheet1'!$L$16"}</definedName>
    <definedName name="rfgsd" localSheetId="22" hidden="1">{"'Sheet1'!$L$16"}</definedName>
    <definedName name="rfgsd" localSheetId="24" hidden="1">{"'Sheet1'!$L$16"}</definedName>
    <definedName name="rfgsd" localSheetId="28" hidden="1">{"'Sheet1'!$L$16"}</definedName>
    <definedName name="rfgsd" localSheetId="14" hidden="1">{"'Sheet1'!$L$16"}</definedName>
    <definedName name="rfgsd" hidden="1">{"'Sheet1'!$L$16"}</definedName>
    <definedName name="RFP003A">#REF!</definedName>
    <definedName name="RFP003B">#REF!</definedName>
    <definedName name="RFP003C">#REF!</definedName>
    <definedName name="RFP003D">#REF!</definedName>
    <definedName name="RFP003E">#REF!</definedName>
    <definedName name="RFP003F">#REF!</definedName>
    <definedName name="rfrzd31" localSheetId="12" hidden="1">{"'Sheet1'!$L$16"}</definedName>
    <definedName name="rfrzd31" localSheetId="11" hidden="1">{"'Sheet1'!$L$16"}</definedName>
    <definedName name="rfrzd31" localSheetId="13" hidden="1">{"'Sheet1'!$L$16"}</definedName>
    <definedName name="rfrzd31" localSheetId="16" hidden="1">{"'Sheet1'!$L$16"}</definedName>
    <definedName name="rfrzd31" localSheetId="21" hidden="1">{"'Sheet1'!$L$16"}</definedName>
    <definedName name="rfrzd31" localSheetId="18" hidden="1">{"'Sheet1'!$L$16"}</definedName>
    <definedName name="rfrzd31" localSheetId="19" hidden="1">{"'Sheet1'!$L$16"}</definedName>
    <definedName name="rfrzd31" localSheetId="20" hidden="1">{"'Sheet1'!$L$16"}</definedName>
    <definedName name="rfrzd31" localSheetId="22" hidden="1">{"'Sheet1'!$L$16"}</definedName>
    <definedName name="rfrzd31" localSheetId="24" hidden="1">{"'Sheet1'!$L$16"}</definedName>
    <definedName name="rfrzd31" localSheetId="28" hidden="1">{"'Sheet1'!$L$16"}</definedName>
    <definedName name="rfrzd31" localSheetId="14" hidden="1">{"'Sheet1'!$L$16"}</definedName>
    <definedName name="rfrzd31" hidden="1">{"'Sheet1'!$L$16"}</definedName>
    <definedName name="RFV" localSheetId="12" hidden="1">{#N/A,#N/A,FALSE,"CCTV"}</definedName>
    <definedName name="RFV" localSheetId="11" hidden="1">{#N/A,#N/A,FALSE,"CCTV"}</definedName>
    <definedName name="RFV" localSheetId="13" hidden="1">{#N/A,#N/A,FALSE,"CCTV"}</definedName>
    <definedName name="RFV" localSheetId="16" hidden="1">{#N/A,#N/A,FALSE,"CCTV"}</definedName>
    <definedName name="RFV" localSheetId="21" hidden="1">{#N/A,#N/A,FALSE,"CCTV"}</definedName>
    <definedName name="RFV" localSheetId="18" hidden="1">{#N/A,#N/A,FALSE,"CCTV"}</definedName>
    <definedName name="RFV" localSheetId="19" hidden="1">{#N/A,#N/A,FALSE,"CCTV"}</definedName>
    <definedName name="RFV" localSheetId="20" hidden="1">{#N/A,#N/A,FALSE,"CCTV"}</definedName>
    <definedName name="RFV" localSheetId="22" hidden="1">{#N/A,#N/A,FALSE,"CCTV"}</definedName>
    <definedName name="RFV" localSheetId="24" hidden="1">{#N/A,#N/A,FALSE,"CCTV"}</definedName>
    <definedName name="RFV" localSheetId="28" hidden="1">{#N/A,#N/A,FALSE,"CCTV"}</definedName>
    <definedName name="RFV" localSheetId="14" hidden="1">{#N/A,#N/A,FALSE,"CCTV"}</definedName>
    <definedName name="RFV" hidden="1">{#N/A,#N/A,FALSE,"CCTV"}</definedName>
    <definedName name="rfwetet" localSheetId="12" hidden="1">{"'Sheet1'!$L$16"}</definedName>
    <definedName name="rfwetet" localSheetId="11" hidden="1">{"'Sheet1'!$L$16"}</definedName>
    <definedName name="rfwetet" localSheetId="13" hidden="1">{"'Sheet1'!$L$16"}</definedName>
    <definedName name="rfwetet" localSheetId="16" hidden="1">{"'Sheet1'!$L$16"}</definedName>
    <definedName name="rfwetet" localSheetId="21" hidden="1">{"'Sheet1'!$L$16"}</definedName>
    <definedName name="rfwetet" localSheetId="18" hidden="1">{"'Sheet1'!$L$16"}</definedName>
    <definedName name="rfwetet" localSheetId="19" hidden="1">{"'Sheet1'!$L$16"}</definedName>
    <definedName name="rfwetet" localSheetId="20" hidden="1">{"'Sheet1'!$L$16"}</definedName>
    <definedName name="rfwetet" localSheetId="22" hidden="1">{"'Sheet1'!$L$16"}</definedName>
    <definedName name="rfwetet" localSheetId="24" hidden="1">{"'Sheet1'!$L$16"}</definedName>
    <definedName name="rfwetet" localSheetId="28" hidden="1">{"'Sheet1'!$L$16"}</definedName>
    <definedName name="rfwetet" localSheetId="14" hidden="1">{"'Sheet1'!$L$16"}</definedName>
    <definedName name="rfwetet" hidden="1">{"'Sheet1'!$L$16"}</definedName>
    <definedName name="rgargfgf" hidden="1">#REF!</definedName>
    <definedName name="RGD" localSheetId="12" hidden="1">{#N/A,#N/A,FALSE,"CCTV"}</definedName>
    <definedName name="RGD" localSheetId="11" hidden="1">{#N/A,#N/A,FALSE,"CCTV"}</definedName>
    <definedName name="RGD" localSheetId="13" hidden="1">{#N/A,#N/A,FALSE,"CCTV"}</definedName>
    <definedName name="RGD" localSheetId="16" hidden="1">{#N/A,#N/A,FALSE,"CCTV"}</definedName>
    <definedName name="RGD" localSheetId="21" hidden="1">{#N/A,#N/A,FALSE,"CCTV"}</definedName>
    <definedName name="RGD" localSheetId="18" hidden="1">{#N/A,#N/A,FALSE,"CCTV"}</definedName>
    <definedName name="RGD" localSheetId="19" hidden="1">{#N/A,#N/A,FALSE,"CCTV"}</definedName>
    <definedName name="RGD" localSheetId="20" hidden="1">{#N/A,#N/A,FALSE,"CCTV"}</definedName>
    <definedName name="RGD" localSheetId="22" hidden="1">{#N/A,#N/A,FALSE,"CCTV"}</definedName>
    <definedName name="RGD" localSheetId="24" hidden="1">{#N/A,#N/A,FALSE,"CCTV"}</definedName>
    <definedName name="RGD" localSheetId="28" hidden="1">{#N/A,#N/A,FALSE,"CCTV"}</definedName>
    <definedName name="RGD" localSheetId="14" hidden="1">{#N/A,#N/A,FALSE,"CCTV"}</definedName>
    <definedName name="RGD" hidden="1">{#N/A,#N/A,FALSE,"CCTV"}</definedName>
    <definedName name="rgdf" localSheetId="12" hidden="1">{"'Sheet1'!$L$16"}</definedName>
    <definedName name="rgdf" localSheetId="11" hidden="1">{"'Sheet1'!$L$16"}</definedName>
    <definedName name="rgdf" localSheetId="13" hidden="1">{"'Sheet1'!$L$16"}</definedName>
    <definedName name="rgdf" localSheetId="16" hidden="1">{"'Sheet1'!$L$16"}</definedName>
    <definedName name="rgdf" localSheetId="21" hidden="1">{"'Sheet1'!$L$16"}</definedName>
    <definedName name="rgdf" localSheetId="18" hidden="1">{"'Sheet1'!$L$16"}</definedName>
    <definedName name="rgdf" localSheetId="19" hidden="1">{"'Sheet1'!$L$16"}</definedName>
    <definedName name="rgdf" localSheetId="20" hidden="1">{"'Sheet1'!$L$16"}</definedName>
    <definedName name="rgdf" localSheetId="22" hidden="1">{"'Sheet1'!$L$16"}</definedName>
    <definedName name="rgdf" localSheetId="24" hidden="1">{"'Sheet1'!$L$16"}</definedName>
    <definedName name="rgdf" localSheetId="28" hidden="1">{"'Sheet1'!$L$16"}</definedName>
    <definedName name="rgdf" localSheetId="14" hidden="1">{"'Sheet1'!$L$16"}</definedName>
    <definedName name="rgdf" hidden="1">{"'Sheet1'!$L$16"}</definedName>
    <definedName name="rgeger" hidden="1">#REF!</definedName>
    <definedName name="rger" hidden="1">#REF!</definedName>
    <definedName name="rggsg" localSheetId="12" hidden="1">{"'Sheet1'!$L$16"}</definedName>
    <definedName name="rggsg" localSheetId="11" hidden="1">{"'Sheet1'!$L$16"}</definedName>
    <definedName name="rggsg" localSheetId="13" hidden="1">{"'Sheet1'!$L$16"}</definedName>
    <definedName name="rggsg" localSheetId="16" hidden="1">{"'Sheet1'!$L$16"}</definedName>
    <definedName name="rggsg" localSheetId="21" hidden="1">{"'Sheet1'!$L$16"}</definedName>
    <definedName name="rggsg" localSheetId="18" hidden="1">{"'Sheet1'!$L$16"}</definedName>
    <definedName name="rggsg" localSheetId="19" hidden="1">{"'Sheet1'!$L$16"}</definedName>
    <definedName name="rggsg" localSheetId="20" hidden="1">{"'Sheet1'!$L$16"}</definedName>
    <definedName name="rggsg" localSheetId="22" hidden="1">{"'Sheet1'!$L$16"}</definedName>
    <definedName name="rggsg" localSheetId="24" hidden="1">{"'Sheet1'!$L$16"}</definedName>
    <definedName name="rggsg" localSheetId="28" hidden="1">{"'Sheet1'!$L$16"}</definedName>
    <definedName name="rggsg" localSheetId="14" hidden="1">{"'Sheet1'!$L$16"}</definedName>
    <definedName name="rggsg" hidden="1">{"'Sheet1'!$L$16"}</definedName>
    <definedName name="rgrgr" hidden="1">#REF!</definedName>
    <definedName name="rgrtgt" localSheetId="12" hidden="1">{"'Break down'!$A$4"}</definedName>
    <definedName name="rgrtgt" localSheetId="11" hidden="1">{"'Break down'!$A$4"}</definedName>
    <definedName name="rgrtgt" localSheetId="13" hidden="1">{"'Break down'!$A$4"}</definedName>
    <definedName name="rgrtgt" localSheetId="16" hidden="1">{"'Break down'!$A$4"}</definedName>
    <definedName name="rgrtgt" localSheetId="21" hidden="1">{"'Break down'!$A$4"}</definedName>
    <definedName name="rgrtgt" localSheetId="18" hidden="1">{"'Break down'!$A$4"}</definedName>
    <definedName name="rgrtgt" localSheetId="19" hidden="1">{"'Break down'!$A$4"}</definedName>
    <definedName name="rgrtgt" localSheetId="20" hidden="1">{"'Break down'!$A$4"}</definedName>
    <definedName name="rgrtgt" localSheetId="22" hidden="1">{"'Break down'!$A$4"}</definedName>
    <definedName name="rgrtgt" localSheetId="24" hidden="1">{"'Break down'!$A$4"}</definedName>
    <definedName name="rgrtgt" localSheetId="28" hidden="1">{"'Break down'!$A$4"}</definedName>
    <definedName name="rgrtgt" localSheetId="14" hidden="1">{"'Break down'!$A$4"}</definedName>
    <definedName name="rgrtgt" hidden="1">{"'Break down'!$A$4"}</definedName>
    <definedName name="rgshds" localSheetId="12" hidden="1">{"'Sheet1'!$L$16"}</definedName>
    <definedName name="rgshds" localSheetId="11" hidden="1">{"'Sheet1'!$L$16"}</definedName>
    <definedName name="rgshds" localSheetId="13" hidden="1">{"'Sheet1'!$L$16"}</definedName>
    <definedName name="rgshds" localSheetId="16" hidden="1">{"'Sheet1'!$L$16"}</definedName>
    <definedName name="rgshds" localSheetId="21" hidden="1">{"'Sheet1'!$L$16"}</definedName>
    <definedName name="rgshds" localSheetId="18" hidden="1">{"'Sheet1'!$L$16"}</definedName>
    <definedName name="rgshds" localSheetId="19" hidden="1">{"'Sheet1'!$L$16"}</definedName>
    <definedName name="rgshds" localSheetId="20" hidden="1">{"'Sheet1'!$L$16"}</definedName>
    <definedName name="rgshds" localSheetId="22" hidden="1">{"'Sheet1'!$L$16"}</definedName>
    <definedName name="rgshds" localSheetId="24" hidden="1">{"'Sheet1'!$L$16"}</definedName>
    <definedName name="rgshds" localSheetId="28" hidden="1">{"'Sheet1'!$L$16"}</definedName>
    <definedName name="rgshds" localSheetId="14" hidden="1">{"'Sheet1'!$L$16"}</definedName>
    <definedName name="rgshds" hidden="1">{"'Sheet1'!$L$16"}</definedName>
    <definedName name="rgt"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gth" localSheetId="12" hidden="1">{"'Sheet1'!$L$16"}</definedName>
    <definedName name="rgth" localSheetId="11" hidden="1">{"'Sheet1'!$L$16"}</definedName>
    <definedName name="rgth" localSheetId="13" hidden="1">{"'Sheet1'!$L$16"}</definedName>
    <definedName name="rgth" localSheetId="16" hidden="1">{"'Sheet1'!$L$16"}</definedName>
    <definedName name="rgth" localSheetId="21" hidden="1">{"'Sheet1'!$L$16"}</definedName>
    <definedName name="rgth" localSheetId="18" hidden="1">{"'Sheet1'!$L$16"}</definedName>
    <definedName name="rgth" localSheetId="19" hidden="1">{"'Sheet1'!$L$16"}</definedName>
    <definedName name="rgth" localSheetId="20" hidden="1">{"'Sheet1'!$L$16"}</definedName>
    <definedName name="rgth" localSheetId="22" hidden="1">{"'Sheet1'!$L$16"}</definedName>
    <definedName name="rgth" localSheetId="24" hidden="1">{"'Sheet1'!$L$16"}</definedName>
    <definedName name="rgth" localSheetId="28" hidden="1">{"'Sheet1'!$L$16"}</definedName>
    <definedName name="rgth" localSheetId="14" hidden="1">{"'Sheet1'!$L$16"}</definedName>
    <definedName name="rgth" hidden="1">{"'Sheet1'!$L$16"}</definedName>
    <definedName name="rgwerg" localSheetId="12" hidden="1">{#N/A,#N/A,FALSE,"Chi tiÆt"}</definedName>
    <definedName name="rgwerg" localSheetId="11" hidden="1">{#N/A,#N/A,FALSE,"Chi tiÆt"}</definedName>
    <definedName name="rgwerg" localSheetId="13" hidden="1">{#N/A,#N/A,FALSE,"Chi tiÆt"}</definedName>
    <definedName name="rgwerg" localSheetId="16" hidden="1">{#N/A,#N/A,FALSE,"Chi tiÆt"}</definedName>
    <definedName name="rgwerg" localSheetId="21" hidden="1">{#N/A,#N/A,FALSE,"Chi tiÆt"}</definedName>
    <definedName name="rgwerg" localSheetId="18" hidden="1">{#N/A,#N/A,FALSE,"Chi tiÆt"}</definedName>
    <definedName name="rgwerg" localSheetId="19" hidden="1">{#N/A,#N/A,FALSE,"Chi tiÆt"}</definedName>
    <definedName name="rgwerg" localSheetId="20" hidden="1">{#N/A,#N/A,FALSE,"Chi tiÆt"}</definedName>
    <definedName name="rgwerg" localSheetId="22" hidden="1">{#N/A,#N/A,FALSE,"Chi tiÆt"}</definedName>
    <definedName name="rgwerg" localSheetId="24" hidden="1">{#N/A,#N/A,FALSE,"Chi tiÆt"}</definedName>
    <definedName name="rgwerg" localSheetId="28" hidden="1">{#N/A,#N/A,FALSE,"Chi tiÆt"}</definedName>
    <definedName name="rgwerg" localSheetId="14" hidden="1">{#N/A,#N/A,FALSE,"Chi tiÆt"}</definedName>
    <definedName name="rgwerg" hidden="1">{#N/A,#N/A,FALSE,"Chi tiÆt"}</definedName>
    <definedName name="rgwergfwe" localSheetId="12" hidden="1">{"'Sheet1'!$L$16"}</definedName>
    <definedName name="rgwergfwe" localSheetId="11" hidden="1">{"'Sheet1'!$L$16"}</definedName>
    <definedName name="rgwergfwe" localSheetId="13" hidden="1">{"'Sheet1'!$L$16"}</definedName>
    <definedName name="rgwergfwe" localSheetId="16" hidden="1">{"'Sheet1'!$L$16"}</definedName>
    <definedName name="rgwergfwe" localSheetId="21" hidden="1">{"'Sheet1'!$L$16"}</definedName>
    <definedName name="rgwergfwe" localSheetId="18" hidden="1">{"'Sheet1'!$L$16"}</definedName>
    <definedName name="rgwergfwe" localSheetId="19" hidden="1">{"'Sheet1'!$L$16"}</definedName>
    <definedName name="rgwergfwe" localSheetId="20" hidden="1">{"'Sheet1'!$L$16"}</definedName>
    <definedName name="rgwergfwe" localSheetId="22" hidden="1">{"'Sheet1'!$L$16"}</definedName>
    <definedName name="rgwergfwe" localSheetId="24" hidden="1">{"'Sheet1'!$L$16"}</definedName>
    <definedName name="rgwergfwe" localSheetId="28" hidden="1">{"'Sheet1'!$L$16"}</definedName>
    <definedName name="rgwergfwe" localSheetId="14" hidden="1">{"'Sheet1'!$L$16"}</definedName>
    <definedName name="rgwergfwe" hidden="1">{"'Sheet1'!$L$16"}</definedName>
    <definedName name="RH" localSheetId="12" hidden="1">{#N/A,#N/A,FALSE,"주간공정";#N/A,#N/A,FALSE,"주간보고";#N/A,#N/A,FALSE,"주간공정표"}</definedName>
    <definedName name="RH" localSheetId="11" hidden="1">{#N/A,#N/A,FALSE,"주간공정";#N/A,#N/A,FALSE,"주간보고";#N/A,#N/A,FALSE,"주간공정표"}</definedName>
    <definedName name="RH" localSheetId="13" hidden="1">{#N/A,#N/A,FALSE,"주간공정";#N/A,#N/A,FALSE,"주간보고";#N/A,#N/A,FALSE,"주간공정표"}</definedName>
    <definedName name="RH" localSheetId="16" hidden="1">{#N/A,#N/A,FALSE,"주간공정";#N/A,#N/A,FALSE,"주간보고";#N/A,#N/A,FALSE,"주간공정표"}</definedName>
    <definedName name="RH" localSheetId="21" hidden="1">{#N/A,#N/A,FALSE,"주간공정";#N/A,#N/A,FALSE,"주간보고";#N/A,#N/A,FALSE,"주간공정표"}</definedName>
    <definedName name="RH" localSheetId="18" hidden="1">{#N/A,#N/A,FALSE,"주간공정";#N/A,#N/A,FALSE,"주간보고";#N/A,#N/A,FALSE,"주간공정표"}</definedName>
    <definedName name="RH" localSheetId="19" hidden="1">{#N/A,#N/A,FALSE,"주간공정";#N/A,#N/A,FALSE,"주간보고";#N/A,#N/A,FALSE,"주간공정표"}</definedName>
    <definedName name="RH" localSheetId="20" hidden="1">{#N/A,#N/A,FALSE,"주간공정";#N/A,#N/A,FALSE,"주간보고";#N/A,#N/A,FALSE,"주간공정표"}</definedName>
    <definedName name="RH" localSheetId="22" hidden="1">{#N/A,#N/A,FALSE,"주간공정";#N/A,#N/A,FALSE,"주간보고";#N/A,#N/A,FALSE,"주간공정표"}</definedName>
    <definedName name="RH" localSheetId="24" hidden="1">{#N/A,#N/A,FALSE,"주간공정";#N/A,#N/A,FALSE,"주간보고";#N/A,#N/A,FALSE,"주간공정표"}</definedName>
    <definedName name="RH" localSheetId="28" hidden="1">{#N/A,#N/A,FALSE,"주간공정";#N/A,#N/A,FALSE,"주간보고";#N/A,#N/A,FALSE,"주간공정표"}</definedName>
    <definedName name="RH" localSheetId="14" hidden="1">{#N/A,#N/A,FALSE,"주간공정";#N/A,#N/A,FALSE,"주간보고";#N/A,#N/A,FALSE,"주간공정표"}</definedName>
    <definedName name="RH" hidden="1">{#N/A,#N/A,FALSE,"주간공정";#N/A,#N/A,FALSE,"주간보고";#N/A,#N/A,FALSE,"주간공정표"}</definedName>
    <definedName name="RH_1" localSheetId="12" hidden="1">{"'용역비'!$A$4:$C$8"}</definedName>
    <definedName name="RH_1" localSheetId="11" hidden="1">{"'용역비'!$A$4:$C$8"}</definedName>
    <definedName name="RH_1" localSheetId="13" hidden="1">{"'용역비'!$A$4:$C$8"}</definedName>
    <definedName name="RH_1" localSheetId="16" hidden="1">{"'용역비'!$A$4:$C$8"}</definedName>
    <definedName name="RH_1" localSheetId="21" hidden="1">{"'용역비'!$A$4:$C$8"}</definedName>
    <definedName name="RH_1" localSheetId="18" hidden="1">{"'용역비'!$A$4:$C$8"}</definedName>
    <definedName name="RH_1" localSheetId="19" hidden="1">{"'용역비'!$A$4:$C$8"}</definedName>
    <definedName name="RH_1" localSheetId="20" hidden="1">{"'용역비'!$A$4:$C$8"}</definedName>
    <definedName name="RH_1" localSheetId="22" hidden="1">{"'용역비'!$A$4:$C$8"}</definedName>
    <definedName name="RH_1" localSheetId="24" hidden="1">{"'용역비'!$A$4:$C$8"}</definedName>
    <definedName name="RH_1" localSheetId="28" hidden="1">{"'용역비'!$A$4:$C$8"}</definedName>
    <definedName name="RH_1" localSheetId="14" hidden="1">{"'용역비'!$A$4:$C$8"}</definedName>
    <definedName name="RH_1" hidden="1">{"'용역비'!$A$4:$C$8"}</definedName>
    <definedName name="RH_2" localSheetId="12" hidden="1">{"'용역비'!$A$4:$C$8"}</definedName>
    <definedName name="RH_2" localSheetId="11" hidden="1">{"'용역비'!$A$4:$C$8"}</definedName>
    <definedName name="RH_2" localSheetId="13" hidden="1">{"'용역비'!$A$4:$C$8"}</definedName>
    <definedName name="RH_2" localSheetId="16" hidden="1">{"'용역비'!$A$4:$C$8"}</definedName>
    <definedName name="RH_2" localSheetId="21" hidden="1">{"'용역비'!$A$4:$C$8"}</definedName>
    <definedName name="RH_2" localSheetId="18" hidden="1">{"'용역비'!$A$4:$C$8"}</definedName>
    <definedName name="RH_2" localSheetId="19" hidden="1">{"'용역비'!$A$4:$C$8"}</definedName>
    <definedName name="RH_2" localSheetId="20" hidden="1">{"'용역비'!$A$4:$C$8"}</definedName>
    <definedName name="RH_2" localSheetId="22" hidden="1">{"'용역비'!$A$4:$C$8"}</definedName>
    <definedName name="RH_2" localSheetId="24" hidden="1">{"'용역비'!$A$4:$C$8"}</definedName>
    <definedName name="RH_2" localSheetId="28" hidden="1">{"'용역비'!$A$4:$C$8"}</definedName>
    <definedName name="RH_2" localSheetId="14" hidden="1">{"'용역비'!$A$4:$C$8"}</definedName>
    <definedName name="RH_2" hidden="1">{"'용역비'!$A$4:$C$8"}</definedName>
    <definedName name="RH_3" localSheetId="12" hidden="1">{"'용역비'!$A$4:$C$8"}</definedName>
    <definedName name="RH_3" localSheetId="11" hidden="1">{"'용역비'!$A$4:$C$8"}</definedName>
    <definedName name="RH_3" localSheetId="13" hidden="1">{"'용역비'!$A$4:$C$8"}</definedName>
    <definedName name="RH_3" localSheetId="16" hidden="1">{"'용역비'!$A$4:$C$8"}</definedName>
    <definedName name="RH_3" localSheetId="21" hidden="1">{"'용역비'!$A$4:$C$8"}</definedName>
    <definedName name="RH_3" localSheetId="18" hidden="1">{"'용역비'!$A$4:$C$8"}</definedName>
    <definedName name="RH_3" localSheetId="19" hidden="1">{"'용역비'!$A$4:$C$8"}</definedName>
    <definedName name="RH_3" localSheetId="20" hidden="1">{"'용역비'!$A$4:$C$8"}</definedName>
    <definedName name="RH_3" localSheetId="22" hidden="1">{"'용역비'!$A$4:$C$8"}</definedName>
    <definedName name="RH_3" localSheetId="24" hidden="1">{"'용역비'!$A$4:$C$8"}</definedName>
    <definedName name="RH_3" localSheetId="28" hidden="1">{"'용역비'!$A$4:$C$8"}</definedName>
    <definedName name="RH_3" localSheetId="14" hidden="1">{"'용역비'!$A$4:$C$8"}</definedName>
    <definedName name="RH_3" hidden="1">{"'용역비'!$A$4:$C$8"}</definedName>
    <definedName name="RH_4" localSheetId="12" hidden="1">{"'용역비'!$A$4:$C$8"}</definedName>
    <definedName name="RH_4" localSheetId="11" hidden="1">{"'용역비'!$A$4:$C$8"}</definedName>
    <definedName name="RH_4" localSheetId="13" hidden="1">{"'용역비'!$A$4:$C$8"}</definedName>
    <definedName name="RH_4" localSheetId="16" hidden="1">{"'용역비'!$A$4:$C$8"}</definedName>
    <definedName name="RH_4" localSheetId="21" hidden="1">{"'용역비'!$A$4:$C$8"}</definedName>
    <definedName name="RH_4" localSheetId="18" hidden="1">{"'용역비'!$A$4:$C$8"}</definedName>
    <definedName name="RH_4" localSheetId="19" hidden="1">{"'용역비'!$A$4:$C$8"}</definedName>
    <definedName name="RH_4" localSheetId="20" hidden="1">{"'용역비'!$A$4:$C$8"}</definedName>
    <definedName name="RH_4" localSheetId="22" hidden="1">{"'용역비'!$A$4:$C$8"}</definedName>
    <definedName name="RH_4" localSheetId="24" hidden="1">{"'용역비'!$A$4:$C$8"}</definedName>
    <definedName name="RH_4" localSheetId="28" hidden="1">{"'용역비'!$A$4:$C$8"}</definedName>
    <definedName name="RH_4" localSheetId="14" hidden="1">{"'용역비'!$A$4:$C$8"}</definedName>
    <definedName name="RH_4" hidden="1">{"'용역비'!$A$4:$C$8"}</definedName>
    <definedName name="RH_5" localSheetId="12" hidden="1">{"'용역비'!$A$4:$C$8"}</definedName>
    <definedName name="RH_5" localSheetId="11" hidden="1">{"'용역비'!$A$4:$C$8"}</definedName>
    <definedName name="RH_5" localSheetId="13" hidden="1">{"'용역비'!$A$4:$C$8"}</definedName>
    <definedName name="RH_5" localSheetId="16" hidden="1">{"'용역비'!$A$4:$C$8"}</definedName>
    <definedName name="RH_5" localSheetId="21" hidden="1">{"'용역비'!$A$4:$C$8"}</definedName>
    <definedName name="RH_5" localSheetId="18" hidden="1">{"'용역비'!$A$4:$C$8"}</definedName>
    <definedName name="RH_5" localSheetId="19" hidden="1">{"'용역비'!$A$4:$C$8"}</definedName>
    <definedName name="RH_5" localSheetId="20" hidden="1">{"'용역비'!$A$4:$C$8"}</definedName>
    <definedName name="RH_5" localSheetId="22" hidden="1">{"'용역비'!$A$4:$C$8"}</definedName>
    <definedName name="RH_5" localSheetId="24" hidden="1">{"'용역비'!$A$4:$C$8"}</definedName>
    <definedName name="RH_5" localSheetId="28" hidden="1">{"'용역비'!$A$4:$C$8"}</definedName>
    <definedName name="RH_5" localSheetId="14" hidden="1">{"'용역비'!$A$4:$C$8"}</definedName>
    <definedName name="RH_5" hidden="1">{"'용역비'!$A$4:$C$8"}</definedName>
    <definedName name="rhdhd" hidden="1">#REF!</definedName>
    <definedName name="rhgrs" localSheetId="12" hidden="1">{"'Sheet1'!$L$16"}</definedName>
    <definedName name="rhgrs" localSheetId="11" hidden="1">{"'Sheet1'!$L$16"}</definedName>
    <definedName name="rhgrs" localSheetId="13" hidden="1">{"'Sheet1'!$L$16"}</definedName>
    <definedName name="rhgrs" localSheetId="16" hidden="1">{"'Sheet1'!$L$16"}</definedName>
    <definedName name="rhgrs" localSheetId="21" hidden="1">{"'Sheet1'!$L$16"}</definedName>
    <definedName name="rhgrs" localSheetId="18" hidden="1">{"'Sheet1'!$L$16"}</definedName>
    <definedName name="rhgrs" localSheetId="19" hidden="1">{"'Sheet1'!$L$16"}</definedName>
    <definedName name="rhgrs" localSheetId="20" hidden="1">{"'Sheet1'!$L$16"}</definedName>
    <definedName name="rhgrs" localSheetId="22" hidden="1">{"'Sheet1'!$L$16"}</definedName>
    <definedName name="rhgrs" localSheetId="24" hidden="1">{"'Sheet1'!$L$16"}</definedName>
    <definedName name="rhgrs" localSheetId="28" hidden="1">{"'Sheet1'!$L$16"}</definedName>
    <definedName name="rhgrs" localSheetId="14" hidden="1">{"'Sheet1'!$L$16"}</definedName>
    <definedName name="rhgrs" hidden="1">{"'Sheet1'!$L$16"}</definedName>
    <definedName name="rhjfgh" localSheetId="12" hidden="1">{"'Sheet1'!$L$16"}</definedName>
    <definedName name="rhjfgh" localSheetId="11" hidden="1">{"'Sheet1'!$L$16"}</definedName>
    <definedName name="rhjfgh" localSheetId="13" hidden="1">{"'Sheet1'!$L$16"}</definedName>
    <definedName name="rhjfgh" localSheetId="16" hidden="1">{"'Sheet1'!$L$16"}</definedName>
    <definedName name="rhjfgh" localSheetId="21" hidden="1">{"'Sheet1'!$L$16"}</definedName>
    <definedName name="rhjfgh" localSheetId="18" hidden="1">{"'Sheet1'!$L$16"}</definedName>
    <definedName name="rhjfgh" localSheetId="19" hidden="1">{"'Sheet1'!$L$16"}</definedName>
    <definedName name="rhjfgh" localSheetId="20" hidden="1">{"'Sheet1'!$L$16"}</definedName>
    <definedName name="rhjfgh" localSheetId="22" hidden="1">{"'Sheet1'!$L$16"}</definedName>
    <definedName name="rhjfgh" localSheetId="24" hidden="1">{"'Sheet1'!$L$16"}</definedName>
    <definedName name="rhjfgh" localSheetId="28" hidden="1">{"'Sheet1'!$L$16"}</definedName>
    <definedName name="rhjfgh" localSheetId="14" hidden="1">{"'Sheet1'!$L$16"}</definedName>
    <definedName name="rhjfgh" hidden="1">{"'Sheet1'!$L$16"}</definedName>
    <definedName name="RHODIA" localSheetId="12" hidden="1">{"'DocTypeCode'!$A$142:$A$226"}</definedName>
    <definedName name="RHODIA" localSheetId="11" hidden="1">{"'DocTypeCode'!$A$142:$A$226"}</definedName>
    <definedName name="RHODIA" localSheetId="13" hidden="1">{"'DocTypeCode'!$A$142:$A$226"}</definedName>
    <definedName name="RHODIA" localSheetId="16" hidden="1">{"'DocTypeCode'!$A$142:$A$226"}</definedName>
    <definedName name="RHODIA" localSheetId="21" hidden="1">{"'DocTypeCode'!$A$142:$A$226"}</definedName>
    <definedName name="RHODIA" localSheetId="18" hidden="1">{"'DocTypeCode'!$A$142:$A$226"}</definedName>
    <definedName name="RHODIA" localSheetId="19" hidden="1">{"'DocTypeCode'!$A$142:$A$226"}</definedName>
    <definedName name="RHODIA" localSheetId="20" hidden="1">{"'DocTypeCode'!$A$142:$A$226"}</definedName>
    <definedName name="RHODIA" localSheetId="22" hidden="1">{"'DocTypeCode'!$A$142:$A$226"}</definedName>
    <definedName name="RHODIA" localSheetId="24" hidden="1">{"'DocTypeCode'!$A$142:$A$226"}</definedName>
    <definedName name="RHODIA" localSheetId="28" hidden="1">{"'DocTypeCode'!$A$142:$A$226"}</definedName>
    <definedName name="RHODIA" localSheetId="14" hidden="1">{"'DocTypeCode'!$A$142:$A$226"}</definedName>
    <definedName name="RHODIA" hidden="1">{"'DocTypeCode'!$A$142:$A$226"}</definedName>
    <definedName name="rhq" localSheetId="12">{"Book1"}</definedName>
    <definedName name="rhq" localSheetId="11">{"Book1"}</definedName>
    <definedName name="rhq" localSheetId="13">{"Book1"}</definedName>
    <definedName name="rhq" localSheetId="16">{"Book1"}</definedName>
    <definedName name="rhq" localSheetId="21">{"Book1"}</definedName>
    <definedName name="rhq" localSheetId="18">{"Book1"}</definedName>
    <definedName name="rhq" localSheetId="19">{"Book1"}</definedName>
    <definedName name="rhq" localSheetId="20">{"Book1"}</definedName>
    <definedName name="rhq" localSheetId="22">{"Book1"}</definedName>
    <definedName name="rhq" localSheetId="24">{"Book1"}</definedName>
    <definedName name="rhq" localSheetId="28">{"Book1"}</definedName>
    <definedName name="rhq" localSheetId="14">{"Book1"}</definedName>
    <definedName name="rhq">{"Book1"}</definedName>
    <definedName name="rhrdttdrr" hidden="1">#REF!</definedName>
    <definedName name="rhrewhehe" localSheetId="12" hidden="1">{#N/A,#N/A,FALSE,"Chi tiÆt"}</definedName>
    <definedName name="rhrewhehe" localSheetId="11" hidden="1">{#N/A,#N/A,FALSE,"Chi tiÆt"}</definedName>
    <definedName name="rhrewhehe" localSheetId="13" hidden="1">{#N/A,#N/A,FALSE,"Chi tiÆt"}</definedName>
    <definedName name="rhrewhehe" localSheetId="16" hidden="1">{#N/A,#N/A,FALSE,"Chi tiÆt"}</definedName>
    <definedName name="rhrewhehe" localSheetId="21" hidden="1">{#N/A,#N/A,FALSE,"Chi tiÆt"}</definedName>
    <definedName name="rhrewhehe" localSheetId="18" hidden="1">{#N/A,#N/A,FALSE,"Chi tiÆt"}</definedName>
    <definedName name="rhrewhehe" localSheetId="19" hidden="1">{#N/A,#N/A,FALSE,"Chi tiÆt"}</definedName>
    <definedName name="rhrewhehe" localSheetId="20" hidden="1">{#N/A,#N/A,FALSE,"Chi tiÆt"}</definedName>
    <definedName name="rhrewhehe" localSheetId="22" hidden="1">{#N/A,#N/A,FALSE,"Chi tiÆt"}</definedName>
    <definedName name="rhrewhehe" localSheetId="24" hidden="1">{#N/A,#N/A,FALSE,"Chi tiÆt"}</definedName>
    <definedName name="rhrewhehe" localSheetId="28" hidden="1">{#N/A,#N/A,FALSE,"Chi tiÆt"}</definedName>
    <definedName name="rhrewhehe" localSheetId="14" hidden="1">{#N/A,#N/A,FALSE,"Chi tiÆt"}</definedName>
    <definedName name="rhrewhehe" hidden="1">{#N/A,#N/A,FALSE,"Chi tiÆt"}</definedName>
    <definedName name="rid" localSheetId="12" hidden="1">{"'Sheet1'!$L$16"}</definedName>
    <definedName name="rid" localSheetId="11" hidden="1">{"'Sheet1'!$L$16"}</definedName>
    <definedName name="rid" localSheetId="13" hidden="1">{"'Sheet1'!$L$16"}</definedName>
    <definedName name="rid" localSheetId="16" hidden="1">{"'Sheet1'!$L$16"}</definedName>
    <definedName name="rid" localSheetId="21" hidden="1">{"'Sheet1'!$L$16"}</definedName>
    <definedName name="rid" localSheetId="18" hidden="1">{"'Sheet1'!$L$16"}</definedName>
    <definedName name="rid" localSheetId="19" hidden="1">{"'Sheet1'!$L$16"}</definedName>
    <definedName name="rid" localSheetId="20" hidden="1">{"'Sheet1'!$L$16"}</definedName>
    <definedName name="rid" localSheetId="22" hidden="1">{"'Sheet1'!$L$16"}</definedName>
    <definedName name="rid" localSheetId="24" hidden="1">{"'Sheet1'!$L$16"}</definedName>
    <definedName name="rid" localSheetId="28" hidden="1">{"'Sheet1'!$L$16"}</definedName>
    <definedName name="rid" localSheetId="14" hidden="1">{"'Sheet1'!$L$16"}</definedName>
    <definedName name="rid" hidden="1">{"'Sheet1'!$L$16"}</definedName>
    <definedName name="RiskAfterSimMacro" hidden="1">""</definedName>
    <definedName name="RiskBeforeRecalcMacro" hidden="1">""</definedName>
    <definedName name="RiskMultipleCPUSupportEnabled" hidden="1">TRUE</definedName>
    <definedName name="ritkghk" localSheetId="12" hidden="1">{"'용역비'!$A$4:$C$8"}</definedName>
    <definedName name="ritkghk" localSheetId="11" hidden="1">{"'용역비'!$A$4:$C$8"}</definedName>
    <definedName name="ritkghk" localSheetId="13" hidden="1">{"'용역비'!$A$4:$C$8"}</definedName>
    <definedName name="ritkghk" localSheetId="16" hidden="1">{"'용역비'!$A$4:$C$8"}</definedName>
    <definedName name="ritkghk" localSheetId="21" hidden="1">{"'용역비'!$A$4:$C$8"}</definedName>
    <definedName name="ritkghk" localSheetId="18" hidden="1">{"'용역비'!$A$4:$C$8"}</definedName>
    <definedName name="ritkghk" localSheetId="19" hidden="1">{"'용역비'!$A$4:$C$8"}</definedName>
    <definedName name="ritkghk" localSheetId="20" hidden="1">{"'용역비'!$A$4:$C$8"}</definedName>
    <definedName name="ritkghk" localSheetId="22" hidden="1">{"'용역비'!$A$4:$C$8"}</definedName>
    <definedName name="ritkghk" localSheetId="24" hidden="1">{"'용역비'!$A$4:$C$8"}</definedName>
    <definedName name="ritkghk" localSheetId="28" hidden="1">{"'용역비'!$A$4:$C$8"}</definedName>
    <definedName name="ritkghk" localSheetId="14" hidden="1">{"'용역비'!$A$4:$C$8"}</definedName>
    <definedName name="ritkghk" hidden="1">{"'용역비'!$A$4:$C$8"}</definedName>
    <definedName name="rits" localSheetId="12" hidden="1">{"'Sheet1'!$L$16"}</definedName>
    <definedName name="rits" localSheetId="11" hidden="1">{"'Sheet1'!$L$16"}</definedName>
    <definedName name="rits" localSheetId="13" hidden="1">{"'Sheet1'!$L$16"}</definedName>
    <definedName name="rits" localSheetId="16" hidden="1">{"'Sheet1'!$L$16"}</definedName>
    <definedName name="rits" localSheetId="21" hidden="1">{"'Sheet1'!$L$16"}</definedName>
    <definedName name="rits" localSheetId="18" hidden="1">{"'Sheet1'!$L$16"}</definedName>
    <definedName name="rits" localSheetId="19" hidden="1">{"'Sheet1'!$L$16"}</definedName>
    <definedName name="rits" localSheetId="20" hidden="1">{"'Sheet1'!$L$16"}</definedName>
    <definedName name="rits" localSheetId="22" hidden="1">{"'Sheet1'!$L$16"}</definedName>
    <definedName name="rits" localSheetId="24" hidden="1">{"'Sheet1'!$L$16"}</definedName>
    <definedName name="rits" localSheetId="28" hidden="1">{"'Sheet1'!$L$16"}</definedName>
    <definedName name="rits" localSheetId="14" hidden="1">{"'Sheet1'!$L$16"}</definedName>
    <definedName name="rits" hidden="1">{"'Sheet1'!$L$16"}</definedName>
    <definedName name="rjf" localSheetId="12" hidden="1">{"Offgrid",#N/A,FALSE,"OFFGRID";"Region",#N/A,FALSE,"REGION";"Offgrid -2",#N/A,FALSE,"OFFGRID";"WTP",#N/A,FALSE,"WTP";"WTP -2",#N/A,FALSE,"WTP";"Project",#N/A,FALSE,"PROJECT";"Summary -2",#N/A,FALSE,"SUMMARY"}</definedName>
    <definedName name="rjf" localSheetId="11" hidden="1">{"Offgrid",#N/A,FALSE,"OFFGRID";"Region",#N/A,FALSE,"REGION";"Offgrid -2",#N/A,FALSE,"OFFGRID";"WTP",#N/A,FALSE,"WTP";"WTP -2",#N/A,FALSE,"WTP";"Project",#N/A,FALSE,"PROJECT";"Summary -2",#N/A,FALSE,"SUMMARY"}</definedName>
    <definedName name="rjf" localSheetId="13" hidden="1">{"Offgrid",#N/A,FALSE,"OFFGRID";"Region",#N/A,FALSE,"REGION";"Offgrid -2",#N/A,FALSE,"OFFGRID";"WTP",#N/A,FALSE,"WTP";"WTP -2",#N/A,FALSE,"WTP";"Project",#N/A,FALSE,"PROJECT";"Summary -2",#N/A,FALSE,"SUMMARY"}</definedName>
    <definedName name="rjf" localSheetId="16" hidden="1">{"Offgrid",#N/A,FALSE,"OFFGRID";"Region",#N/A,FALSE,"REGION";"Offgrid -2",#N/A,FALSE,"OFFGRID";"WTP",#N/A,FALSE,"WTP";"WTP -2",#N/A,FALSE,"WTP";"Project",#N/A,FALSE,"PROJECT";"Summary -2",#N/A,FALSE,"SUMMARY"}</definedName>
    <definedName name="rjf" localSheetId="21" hidden="1">{"Offgrid",#N/A,FALSE,"OFFGRID";"Region",#N/A,FALSE,"REGION";"Offgrid -2",#N/A,FALSE,"OFFGRID";"WTP",#N/A,FALSE,"WTP";"WTP -2",#N/A,FALSE,"WTP";"Project",#N/A,FALSE,"PROJECT";"Summary -2",#N/A,FALSE,"SUMMARY"}</definedName>
    <definedName name="rjf" localSheetId="18" hidden="1">{"Offgrid",#N/A,FALSE,"OFFGRID";"Region",#N/A,FALSE,"REGION";"Offgrid -2",#N/A,FALSE,"OFFGRID";"WTP",#N/A,FALSE,"WTP";"WTP -2",#N/A,FALSE,"WTP";"Project",#N/A,FALSE,"PROJECT";"Summary -2",#N/A,FALSE,"SUMMARY"}</definedName>
    <definedName name="rjf" localSheetId="19" hidden="1">{"Offgrid",#N/A,FALSE,"OFFGRID";"Region",#N/A,FALSE,"REGION";"Offgrid -2",#N/A,FALSE,"OFFGRID";"WTP",#N/A,FALSE,"WTP";"WTP -2",#N/A,FALSE,"WTP";"Project",#N/A,FALSE,"PROJECT";"Summary -2",#N/A,FALSE,"SUMMARY"}</definedName>
    <definedName name="rjf" localSheetId="20" hidden="1">{"Offgrid",#N/A,FALSE,"OFFGRID";"Region",#N/A,FALSE,"REGION";"Offgrid -2",#N/A,FALSE,"OFFGRID";"WTP",#N/A,FALSE,"WTP";"WTP -2",#N/A,FALSE,"WTP";"Project",#N/A,FALSE,"PROJECT";"Summary -2",#N/A,FALSE,"SUMMARY"}</definedName>
    <definedName name="rjf" localSheetId="22" hidden="1">{"Offgrid",#N/A,FALSE,"OFFGRID";"Region",#N/A,FALSE,"REGION";"Offgrid -2",#N/A,FALSE,"OFFGRID";"WTP",#N/A,FALSE,"WTP";"WTP -2",#N/A,FALSE,"WTP";"Project",#N/A,FALSE,"PROJECT";"Summary -2",#N/A,FALSE,"SUMMARY"}</definedName>
    <definedName name="rjf" localSheetId="24" hidden="1">{"Offgrid",#N/A,FALSE,"OFFGRID";"Region",#N/A,FALSE,"REGION";"Offgrid -2",#N/A,FALSE,"OFFGRID";"WTP",#N/A,FALSE,"WTP";"WTP -2",#N/A,FALSE,"WTP";"Project",#N/A,FALSE,"PROJECT";"Summary -2",#N/A,FALSE,"SUMMARY"}</definedName>
    <definedName name="rjf" localSheetId="28" hidden="1">{"Offgrid",#N/A,FALSE,"OFFGRID";"Region",#N/A,FALSE,"REGION";"Offgrid -2",#N/A,FALSE,"OFFGRID";"WTP",#N/A,FALSE,"WTP";"WTP -2",#N/A,FALSE,"WTP";"Project",#N/A,FALSE,"PROJECT";"Summary -2",#N/A,FALSE,"SUMMARY"}</definedName>
    <definedName name="rjf" localSheetId="14" hidden="1">{"Offgrid",#N/A,FALSE,"OFFGRID";"Region",#N/A,FALSE,"REGION";"Offgrid -2",#N/A,FALSE,"OFFGRID";"WTP",#N/A,FALSE,"WTP";"WTP -2",#N/A,FALSE,"WTP";"Project",#N/A,FALSE,"PROJECT";"Summary -2",#N/A,FALSE,"SUMMARY"}</definedName>
    <definedName name="rjf" hidden="1">{"Offgrid",#N/A,FALSE,"OFFGRID";"Region",#N/A,FALSE,"REGION";"Offgrid -2",#N/A,FALSE,"OFFGRID";"WTP",#N/A,FALSE,"WTP";"WTP -2",#N/A,FALSE,"WTP";"Project",#N/A,FALSE,"PROJECT";"Summary -2",#N/A,FALSE,"SUMMARY"}</definedName>
    <definedName name="rjhrdy" hidden="1">#REF!</definedName>
    <definedName name="RJJRJR" localSheetId="12" hidden="1">{#N/A,#N/A,FALSE,"주간공정";#N/A,#N/A,FALSE,"주간보고";#N/A,#N/A,FALSE,"주간공정표"}</definedName>
    <definedName name="RJJRJR" localSheetId="11" hidden="1">{#N/A,#N/A,FALSE,"주간공정";#N/A,#N/A,FALSE,"주간보고";#N/A,#N/A,FALSE,"주간공정표"}</definedName>
    <definedName name="RJJRJR" localSheetId="13" hidden="1">{#N/A,#N/A,FALSE,"주간공정";#N/A,#N/A,FALSE,"주간보고";#N/A,#N/A,FALSE,"주간공정표"}</definedName>
    <definedName name="RJJRJR" localSheetId="16" hidden="1">{#N/A,#N/A,FALSE,"주간공정";#N/A,#N/A,FALSE,"주간보고";#N/A,#N/A,FALSE,"주간공정표"}</definedName>
    <definedName name="RJJRJR" localSheetId="21" hidden="1">{#N/A,#N/A,FALSE,"주간공정";#N/A,#N/A,FALSE,"주간보고";#N/A,#N/A,FALSE,"주간공정표"}</definedName>
    <definedName name="RJJRJR" localSheetId="18" hidden="1">{#N/A,#N/A,FALSE,"주간공정";#N/A,#N/A,FALSE,"주간보고";#N/A,#N/A,FALSE,"주간공정표"}</definedName>
    <definedName name="RJJRJR" localSheetId="19" hidden="1">{#N/A,#N/A,FALSE,"주간공정";#N/A,#N/A,FALSE,"주간보고";#N/A,#N/A,FALSE,"주간공정표"}</definedName>
    <definedName name="RJJRJR" localSheetId="20" hidden="1">{#N/A,#N/A,FALSE,"주간공정";#N/A,#N/A,FALSE,"주간보고";#N/A,#N/A,FALSE,"주간공정표"}</definedName>
    <definedName name="RJJRJR" localSheetId="22" hidden="1">{#N/A,#N/A,FALSE,"주간공정";#N/A,#N/A,FALSE,"주간보고";#N/A,#N/A,FALSE,"주간공정표"}</definedName>
    <definedName name="RJJRJR" localSheetId="24" hidden="1">{#N/A,#N/A,FALSE,"주간공정";#N/A,#N/A,FALSE,"주간보고";#N/A,#N/A,FALSE,"주간공정표"}</definedName>
    <definedName name="RJJRJR" localSheetId="28" hidden="1">{#N/A,#N/A,FALSE,"주간공정";#N/A,#N/A,FALSE,"주간보고";#N/A,#N/A,FALSE,"주간공정표"}</definedName>
    <definedName name="RJJRJR" localSheetId="14" hidden="1">{#N/A,#N/A,FALSE,"주간공정";#N/A,#N/A,FALSE,"주간보고";#N/A,#N/A,FALSE,"주간공정표"}</definedName>
    <definedName name="RJJRJR" hidden="1">{#N/A,#N/A,FALSE,"주간공정";#N/A,#N/A,FALSE,"주간보고";#N/A,#N/A,FALSE,"주간공정표"}</definedName>
    <definedName name="rjs" localSheetId="12" hidden="1">{#N/A,#N/A,FALSE,"포장2"}</definedName>
    <definedName name="rjs" localSheetId="11" hidden="1">{#N/A,#N/A,FALSE,"포장2"}</definedName>
    <definedName name="rjs" localSheetId="13" hidden="1">{#N/A,#N/A,FALSE,"포장2"}</definedName>
    <definedName name="rjs" localSheetId="16" hidden="1">{#N/A,#N/A,FALSE,"포장2"}</definedName>
    <definedName name="rjs" localSheetId="21" hidden="1">{#N/A,#N/A,FALSE,"포장2"}</definedName>
    <definedName name="rjs" localSheetId="18" hidden="1">{#N/A,#N/A,FALSE,"포장2"}</definedName>
    <definedName name="rjs" localSheetId="19" hidden="1">{#N/A,#N/A,FALSE,"포장2"}</definedName>
    <definedName name="rjs" localSheetId="20" hidden="1">{#N/A,#N/A,FALSE,"포장2"}</definedName>
    <definedName name="rjs" localSheetId="22" hidden="1">{#N/A,#N/A,FALSE,"포장2"}</definedName>
    <definedName name="rjs" localSheetId="24" hidden="1">{#N/A,#N/A,FALSE,"포장2"}</definedName>
    <definedName name="rjs" localSheetId="28" hidden="1">{#N/A,#N/A,FALSE,"포장2"}</definedName>
    <definedName name="rjs" localSheetId="14" hidden="1">{#N/A,#N/A,FALSE,"포장2"}</definedName>
    <definedName name="rjs" hidden="1">{#N/A,#N/A,FALSE,"포장2"}</definedName>
    <definedName name="Rk">#REF!</definedName>
    <definedName name="rkd" localSheetId="12" hidden="1">{#N/A,#N/A,FALSE,"CCTV"}</definedName>
    <definedName name="rkd" localSheetId="11" hidden="1">{#N/A,#N/A,FALSE,"CCTV"}</definedName>
    <definedName name="rkd" localSheetId="13" hidden="1">{#N/A,#N/A,FALSE,"CCTV"}</definedName>
    <definedName name="rkd" localSheetId="16" hidden="1">{#N/A,#N/A,FALSE,"CCTV"}</definedName>
    <definedName name="rkd" localSheetId="21" hidden="1">{#N/A,#N/A,FALSE,"CCTV"}</definedName>
    <definedName name="rkd" localSheetId="18" hidden="1">{#N/A,#N/A,FALSE,"CCTV"}</definedName>
    <definedName name="rkd" localSheetId="19" hidden="1">{#N/A,#N/A,FALSE,"CCTV"}</definedName>
    <definedName name="rkd" localSheetId="20" hidden="1">{#N/A,#N/A,FALSE,"CCTV"}</definedName>
    <definedName name="rkd" localSheetId="22" hidden="1">{#N/A,#N/A,FALSE,"CCTV"}</definedName>
    <definedName name="rkd" localSheetId="24" hidden="1">{#N/A,#N/A,FALSE,"CCTV"}</definedName>
    <definedName name="rkd" localSheetId="28" hidden="1">{#N/A,#N/A,FALSE,"CCTV"}</definedName>
    <definedName name="rkd" localSheetId="14" hidden="1">{#N/A,#N/A,FALSE,"CCTV"}</definedName>
    <definedName name="rkd" hidden="1">{#N/A,#N/A,FALSE,"CCTV"}</definedName>
    <definedName name="rkdkd" localSheetId="12" hidden="1">{#N/A,#N/A,FALSE,"2~8번"}</definedName>
    <definedName name="rkdkd" localSheetId="11" hidden="1">{#N/A,#N/A,FALSE,"2~8번"}</definedName>
    <definedName name="rkdkd" localSheetId="13" hidden="1">{#N/A,#N/A,FALSE,"2~8번"}</definedName>
    <definedName name="rkdkd" localSheetId="16" hidden="1">{#N/A,#N/A,FALSE,"2~8번"}</definedName>
    <definedName name="rkdkd" localSheetId="21" hidden="1">{#N/A,#N/A,FALSE,"2~8번"}</definedName>
    <definedName name="rkdkd" localSheetId="18" hidden="1">{#N/A,#N/A,FALSE,"2~8번"}</definedName>
    <definedName name="rkdkd" localSheetId="19" hidden="1">{#N/A,#N/A,FALSE,"2~8번"}</definedName>
    <definedName name="rkdkd" localSheetId="20" hidden="1">{#N/A,#N/A,FALSE,"2~8번"}</definedName>
    <definedName name="rkdkd" localSheetId="22" hidden="1">{#N/A,#N/A,FALSE,"2~8번"}</definedName>
    <definedName name="rkdkd" localSheetId="24" hidden="1">{#N/A,#N/A,FALSE,"2~8번"}</definedName>
    <definedName name="rkdkd" localSheetId="28" hidden="1">{#N/A,#N/A,FALSE,"2~8번"}</definedName>
    <definedName name="rkdkd" localSheetId="14" hidden="1">{#N/A,#N/A,FALSE,"2~8번"}</definedName>
    <definedName name="rkdkd" hidden="1">{#N/A,#N/A,FALSE,"2~8번"}</definedName>
    <definedName name="RKDLKS" localSheetId="12" hidden="1">{#N/A,#N/A,TRUE,"1";#N/A,#N/A,TRUE,"2";#N/A,#N/A,TRUE,"3";#N/A,#N/A,TRUE,"4";#N/A,#N/A,TRUE,"5";#N/A,#N/A,TRUE,"6";#N/A,#N/A,TRUE,"7"}</definedName>
    <definedName name="RKDLKS" localSheetId="11" hidden="1">{#N/A,#N/A,TRUE,"1";#N/A,#N/A,TRUE,"2";#N/A,#N/A,TRUE,"3";#N/A,#N/A,TRUE,"4";#N/A,#N/A,TRUE,"5";#N/A,#N/A,TRUE,"6";#N/A,#N/A,TRUE,"7"}</definedName>
    <definedName name="RKDLKS" localSheetId="13" hidden="1">{#N/A,#N/A,TRUE,"1";#N/A,#N/A,TRUE,"2";#N/A,#N/A,TRUE,"3";#N/A,#N/A,TRUE,"4";#N/A,#N/A,TRUE,"5";#N/A,#N/A,TRUE,"6";#N/A,#N/A,TRUE,"7"}</definedName>
    <definedName name="RKDLKS" localSheetId="16" hidden="1">{#N/A,#N/A,TRUE,"1";#N/A,#N/A,TRUE,"2";#N/A,#N/A,TRUE,"3";#N/A,#N/A,TRUE,"4";#N/A,#N/A,TRUE,"5";#N/A,#N/A,TRUE,"6";#N/A,#N/A,TRUE,"7"}</definedName>
    <definedName name="RKDLKS" localSheetId="21" hidden="1">{#N/A,#N/A,TRUE,"1";#N/A,#N/A,TRUE,"2";#N/A,#N/A,TRUE,"3";#N/A,#N/A,TRUE,"4";#N/A,#N/A,TRUE,"5";#N/A,#N/A,TRUE,"6";#N/A,#N/A,TRUE,"7"}</definedName>
    <definedName name="RKDLKS" localSheetId="18" hidden="1">{#N/A,#N/A,TRUE,"1";#N/A,#N/A,TRUE,"2";#N/A,#N/A,TRUE,"3";#N/A,#N/A,TRUE,"4";#N/A,#N/A,TRUE,"5";#N/A,#N/A,TRUE,"6";#N/A,#N/A,TRUE,"7"}</definedName>
    <definedName name="RKDLKS" localSheetId="19" hidden="1">{#N/A,#N/A,TRUE,"1";#N/A,#N/A,TRUE,"2";#N/A,#N/A,TRUE,"3";#N/A,#N/A,TRUE,"4";#N/A,#N/A,TRUE,"5";#N/A,#N/A,TRUE,"6";#N/A,#N/A,TRUE,"7"}</definedName>
    <definedName name="RKDLKS" localSheetId="20" hidden="1">{#N/A,#N/A,TRUE,"1";#N/A,#N/A,TRUE,"2";#N/A,#N/A,TRUE,"3";#N/A,#N/A,TRUE,"4";#N/A,#N/A,TRUE,"5";#N/A,#N/A,TRUE,"6";#N/A,#N/A,TRUE,"7"}</definedName>
    <definedName name="RKDLKS" localSheetId="22" hidden="1">{#N/A,#N/A,TRUE,"1";#N/A,#N/A,TRUE,"2";#N/A,#N/A,TRUE,"3";#N/A,#N/A,TRUE,"4";#N/A,#N/A,TRUE,"5";#N/A,#N/A,TRUE,"6";#N/A,#N/A,TRUE,"7"}</definedName>
    <definedName name="RKDLKS" localSheetId="24" hidden="1">{#N/A,#N/A,TRUE,"1";#N/A,#N/A,TRUE,"2";#N/A,#N/A,TRUE,"3";#N/A,#N/A,TRUE,"4";#N/A,#N/A,TRUE,"5";#N/A,#N/A,TRUE,"6";#N/A,#N/A,TRUE,"7"}</definedName>
    <definedName name="RKDLKS" localSheetId="28" hidden="1">{#N/A,#N/A,TRUE,"1";#N/A,#N/A,TRUE,"2";#N/A,#N/A,TRUE,"3";#N/A,#N/A,TRUE,"4";#N/A,#N/A,TRUE,"5";#N/A,#N/A,TRUE,"6";#N/A,#N/A,TRUE,"7"}</definedName>
    <definedName name="RKDLKS" localSheetId="14" hidden="1">{#N/A,#N/A,TRUE,"1";#N/A,#N/A,TRUE,"2";#N/A,#N/A,TRUE,"3";#N/A,#N/A,TRUE,"4";#N/A,#N/A,TRUE,"5";#N/A,#N/A,TRUE,"6";#N/A,#N/A,TRUE,"7"}</definedName>
    <definedName name="RKDLKS" hidden="1">{#N/A,#N/A,TRUE,"1";#N/A,#N/A,TRUE,"2";#N/A,#N/A,TRUE,"3";#N/A,#N/A,TRUE,"4";#N/A,#N/A,TRUE,"5";#N/A,#N/A,TRUE,"6";#N/A,#N/A,TRUE,"7"}</definedName>
    <definedName name="RKRKRKRK" localSheetId="12" hidden="1">{#N/A,#N/A,FALSE,"주간공정";#N/A,#N/A,FALSE,"주간보고";#N/A,#N/A,FALSE,"주간공정표"}</definedName>
    <definedName name="RKRKRKRK" localSheetId="11" hidden="1">{#N/A,#N/A,FALSE,"주간공정";#N/A,#N/A,FALSE,"주간보고";#N/A,#N/A,FALSE,"주간공정표"}</definedName>
    <definedName name="RKRKRKRK" localSheetId="13" hidden="1">{#N/A,#N/A,FALSE,"주간공정";#N/A,#N/A,FALSE,"주간보고";#N/A,#N/A,FALSE,"주간공정표"}</definedName>
    <definedName name="RKRKRKRK" localSheetId="16" hidden="1">{#N/A,#N/A,FALSE,"주간공정";#N/A,#N/A,FALSE,"주간보고";#N/A,#N/A,FALSE,"주간공정표"}</definedName>
    <definedName name="RKRKRKRK" localSheetId="21" hidden="1">{#N/A,#N/A,FALSE,"주간공정";#N/A,#N/A,FALSE,"주간보고";#N/A,#N/A,FALSE,"주간공정표"}</definedName>
    <definedName name="RKRKRKRK" localSheetId="18" hidden="1">{#N/A,#N/A,FALSE,"주간공정";#N/A,#N/A,FALSE,"주간보고";#N/A,#N/A,FALSE,"주간공정표"}</definedName>
    <definedName name="RKRKRKRK" localSheetId="19" hidden="1">{#N/A,#N/A,FALSE,"주간공정";#N/A,#N/A,FALSE,"주간보고";#N/A,#N/A,FALSE,"주간공정표"}</definedName>
    <definedName name="RKRKRKRK" localSheetId="20" hidden="1">{#N/A,#N/A,FALSE,"주간공정";#N/A,#N/A,FALSE,"주간보고";#N/A,#N/A,FALSE,"주간공정표"}</definedName>
    <definedName name="RKRKRKRK" localSheetId="22" hidden="1">{#N/A,#N/A,FALSE,"주간공정";#N/A,#N/A,FALSE,"주간보고";#N/A,#N/A,FALSE,"주간공정표"}</definedName>
    <definedName name="RKRKRKRK" localSheetId="24" hidden="1">{#N/A,#N/A,FALSE,"주간공정";#N/A,#N/A,FALSE,"주간보고";#N/A,#N/A,FALSE,"주간공정표"}</definedName>
    <definedName name="RKRKRKRK" localSheetId="28" hidden="1">{#N/A,#N/A,FALSE,"주간공정";#N/A,#N/A,FALSE,"주간보고";#N/A,#N/A,FALSE,"주간공정표"}</definedName>
    <definedName name="RKRKRKRK" localSheetId="14" hidden="1">{#N/A,#N/A,FALSE,"주간공정";#N/A,#N/A,FALSE,"주간보고";#N/A,#N/A,FALSE,"주간공정표"}</definedName>
    <definedName name="RKRKRKRK" hidden="1">{#N/A,#N/A,FALSE,"주간공정";#N/A,#N/A,FALSE,"주간보고";#N/A,#N/A,FALSE,"주간공정표"}</definedName>
    <definedName name="RKSK" localSheetId="1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2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2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2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n">#REF!</definedName>
    <definedName name="RNAO" localSheetId="12" hidden="1">{"'장비'!$A$3:$M$12"}</definedName>
    <definedName name="RNAO" localSheetId="11" hidden="1">{"'장비'!$A$3:$M$12"}</definedName>
    <definedName name="RNAO" localSheetId="13" hidden="1">{"'장비'!$A$3:$M$12"}</definedName>
    <definedName name="RNAO" localSheetId="16" hidden="1">{"'장비'!$A$3:$M$12"}</definedName>
    <definedName name="RNAO" localSheetId="21" hidden="1">{"'장비'!$A$3:$M$12"}</definedName>
    <definedName name="RNAO" localSheetId="18" hidden="1">{"'장비'!$A$3:$M$12"}</definedName>
    <definedName name="RNAO" localSheetId="19" hidden="1">{"'장비'!$A$3:$M$12"}</definedName>
    <definedName name="RNAO" localSheetId="20" hidden="1">{"'장비'!$A$3:$M$12"}</definedName>
    <definedName name="RNAO" localSheetId="22" hidden="1">{"'장비'!$A$3:$M$12"}</definedName>
    <definedName name="RNAO" localSheetId="24" hidden="1">{"'장비'!$A$3:$M$12"}</definedName>
    <definedName name="RNAO" localSheetId="28" hidden="1">{"'장비'!$A$3:$M$12"}</definedName>
    <definedName name="RNAO" localSheetId="14" hidden="1">{"'장비'!$A$3:$M$12"}</definedName>
    <definedName name="RNAO" hidden="1">{"'장비'!$A$3:$M$12"}</definedName>
    <definedName name="rnhum" localSheetId="12" hidden="1">{"'Sheet1'!$L$16"}</definedName>
    <definedName name="rnhum" localSheetId="11" hidden="1">{"'Sheet1'!$L$16"}</definedName>
    <definedName name="rnhum" localSheetId="13" hidden="1">{"'Sheet1'!$L$16"}</definedName>
    <definedName name="rnhum" localSheetId="16" hidden="1">{"'Sheet1'!$L$16"}</definedName>
    <definedName name="rnhum" localSheetId="21" hidden="1">{"'Sheet1'!$L$16"}</definedName>
    <definedName name="rnhum" localSheetId="18" hidden="1">{"'Sheet1'!$L$16"}</definedName>
    <definedName name="rnhum" localSheetId="19" hidden="1">{"'Sheet1'!$L$16"}</definedName>
    <definedName name="rnhum" localSheetId="20" hidden="1">{"'Sheet1'!$L$16"}</definedName>
    <definedName name="rnhum" localSheetId="22" hidden="1">{"'Sheet1'!$L$16"}</definedName>
    <definedName name="rnhum" localSheetId="24" hidden="1">{"'Sheet1'!$L$16"}</definedName>
    <definedName name="rnhum" localSheetId="28" hidden="1">{"'Sheet1'!$L$16"}</definedName>
    <definedName name="rnhum" localSheetId="14" hidden="1">{"'Sheet1'!$L$16"}</definedName>
    <definedName name="rnhum" hidden="1">{"'Sheet1'!$L$16"}</definedName>
    <definedName name="RNWH" localSheetId="12" hidden="1">{#N/A,#N/A,TRUE,"LOADCOVE";#N/A,#N/A,TRUE,"PAGE001";#N/A,#N/A,TRUE,"PAGE002";#N/A,#N/A,TRUE,"PAGE003";#N/A,#N/A,TRUE,"PAGE004";#N/A,#N/A,TRUE,"PAGE005";#N/A,#N/A,TRUE,"PAGE006";#N/A,#N/A,TRUE,"PAGE007";#N/A,#N/A,TRUE,"PAGE008";#N/A,#N/A,TRUE,"PAGE009";#N/A,#N/A,TRUE,"PAGE010";#N/A,#N/A,TRUE,"PAGE011";#N/A,#N/A,TRUE,"PAGE012";#N/A,#N/A,TRUE,"PAGE013"}</definedName>
    <definedName name="RNWH" localSheetId="11" hidden="1">{#N/A,#N/A,TRUE,"LOADCOVE";#N/A,#N/A,TRUE,"PAGE001";#N/A,#N/A,TRUE,"PAGE002";#N/A,#N/A,TRUE,"PAGE003";#N/A,#N/A,TRUE,"PAGE004";#N/A,#N/A,TRUE,"PAGE005";#N/A,#N/A,TRUE,"PAGE006";#N/A,#N/A,TRUE,"PAGE007";#N/A,#N/A,TRUE,"PAGE008";#N/A,#N/A,TRUE,"PAGE009";#N/A,#N/A,TRUE,"PAGE010";#N/A,#N/A,TRUE,"PAGE011";#N/A,#N/A,TRUE,"PAGE012";#N/A,#N/A,TRUE,"PAGE013"}</definedName>
    <definedName name="RNWH" localSheetId="13" hidden="1">{#N/A,#N/A,TRUE,"LOADCOVE";#N/A,#N/A,TRUE,"PAGE001";#N/A,#N/A,TRUE,"PAGE002";#N/A,#N/A,TRUE,"PAGE003";#N/A,#N/A,TRUE,"PAGE004";#N/A,#N/A,TRUE,"PAGE005";#N/A,#N/A,TRUE,"PAGE006";#N/A,#N/A,TRUE,"PAGE007";#N/A,#N/A,TRUE,"PAGE008";#N/A,#N/A,TRUE,"PAGE009";#N/A,#N/A,TRUE,"PAGE010";#N/A,#N/A,TRUE,"PAGE011";#N/A,#N/A,TRUE,"PAGE012";#N/A,#N/A,TRUE,"PAGE013"}</definedName>
    <definedName name="RNWH" localSheetId="16" hidden="1">{#N/A,#N/A,TRUE,"LOADCOVE";#N/A,#N/A,TRUE,"PAGE001";#N/A,#N/A,TRUE,"PAGE002";#N/A,#N/A,TRUE,"PAGE003";#N/A,#N/A,TRUE,"PAGE004";#N/A,#N/A,TRUE,"PAGE005";#N/A,#N/A,TRUE,"PAGE006";#N/A,#N/A,TRUE,"PAGE007";#N/A,#N/A,TRUE,"PAGE008";#N/A,#N/A,TRUE,"PAGE009";#N/A,#N/A,TRUE,"PAGE010";#N/A,#N/A,TRUE,"PAGE011";#N/A,#N/A,TRUE,"PAGE012";#N/A,#N/A,TRUE,"PAGE013"}</definedName>
    <definedName name="RNWH" localSheetId="21" hidden="1">{#N/A,#N/A,TRUE,"LOADCOVE";#N/A,#N/A,TRUE,"PAGE001";#N/A,#N/A,TRUE,"PAGE002";#N/A,#N/A,TRUE,"PAGE003";#N/A,#N/A,TRUE,"PAGE004";#N/A,#N/A,TRUE,"PAGE005";#N/A,#N/A,TRUE,"PAGE006";#N/A,#N/A,TRUE,"PAGE007";#N/A,#N/A,TRUE,"PAGE008";#N/A,#N/A,TRUE,"PAGE009";#N/A,#N/A,TRUE,"PAGE010";#N/A,#N/A,TRUE,"PAGE011";#N/A,#N/A,TRUE,"PAGE012";#N/A,#N/A,TRUE,"PAGE013"}</definedName>
    <definedName name="RNWH" localSheetId="18" hidden="1">{#N/A,#N/A,TRUE,"LOADCOVE";#N/A,#N/A,TRUE,"PAGE001";#N/A,#N/A,TRUE,"PAGE002";#N/A,#N/A,TRUE,"PAGE003";#N/A,#N/A,TRUE,"PAGE004";#N/A,#N/A,TRUE,"PAGE005";#N/A,#N/A,TRUE,"PAGE006";#N/A,#N/A,TRUE,"PAGE007";#N/A,#N/A,TRUE,"PAGE008";#N/A,#N/A,TRUE,"PAGE009";#N/A,#N/A,TRUE,"PAGE010";#N/A,#N/A,TRUE,"PAGE011";#N/A,#N/A,TRUE,"PAGE012";#N/A,#N/A,TRUE,"PAGE013"}</definedName>
    <definedName name="RNWH" localSheetId="19" hidden="1">{#N/A,#N/A,TRUE,"LOADCOVE";#N/A,#N/A,TRUE,"PAGE001";#N/A,#N/A,TRUE,"PAGE002";#N/A,#N/A,TRUE,"PAGE003";#N/A,#N/A,TRUE,"PAGE004";#N/A,#N/A,TRUE,"PAGE005";#N/A,#N/A,TRUE,"PAGE006";#N/A,#N/A,TRUE,"PAGE007";#N/A,#N/A,TRUE,"PAGE008";#N/A,#N/A,TRUE,"PAGE009";#N/A,#N/A,TRUE,"PAGE010";#N/A,#N/A,TRUE,"PAGE011";#N/A,#N/A,TRUE,"PAGE012";#N/A,#N/A,TRUE,"PAGE013"}</definedName>
    <definedName name="RNWH" localSheetId="20" hidden="1">{#N/A,#N/A,TRUE,"LOADCOVE";#N/A,#N/A,TRUE,"PAGE001";#N/A,#N/A,TRUE,"PAGE002";#N/A,#N/A,TRUE,"PAGE003";#N/A,#N/A,TRUE,"PAGE004";#N/A,#N/A,TRUE,"PAGE005";#N/A,#N/A,TRUE,"PAGE006";#N/A,#N/A,TRUE,"PAGE007";#N/A,#N/A,TRUE,"PAGE008";#N/A,#N/A,TRUE,"PAGE009";#N/A,#N/A,TRUE,"PAGE010";#N/A,#N/A,TRUE,"PAGE011";#N/A,#N/A,TRUE,"PAGE012";#N/A,#N/A,TRUE,"PAGE013"}</definedName>
    <definedName name="RNWH" localSheetId="22" hidden="1">{#N/A,#N/A,TRUE,"LOADCOVE";#N/A,#N/A,TRUE,"PAGE001";#N/A,#N/A,TRUE,"PAGE002";#N/A,#N/A,TRUE,"PAGE003";#N/A,#N/A,TRUE,"PAGE004";#N/A,#N/A,TRUE,"PAGE005";#N/A,#N/A,TRUE,"PAGE006";#N/A,#N/A,TRUE,"PAGE007";#N/A,#N/A,TRUE,"PAGE008";#N/A,#N/A,TRUE,"PAGE009";#N/A,#N/A,TRUE,"PAGE010";#N/A,#N/A,TRUE,"PAGE011";#N/A,#N/A,TRUE,"PAGE012";#N/A,#N/A,TRUE,"PAGE013"}</definedName>
    <definedName name="RNWH" localSheetId="24" hidden="1">{#N/A,#N/A,TRUE,"LOADCOVE";#N/A,#N/A,TRUE,"PAGE001";#N/A,#N/A,TRUE,"PAGE002";#N/A,#N/A,TRUE,"PAGE003";#N/A,#N/A,TRUE,"PAGE004";#N/A,#N/A,TRUE,"PAGE005";#N/A,#N/A,TRUE,"PAGE006";#N/A,#N/A,TRUE,"PAGE007";#N/A,#N/A,TRUE,"PAGE008";#N/A,#N/A,TRUE,"PAGE009";#N/A,#N/A,TRUE,"PAGE010";#N/A,#N/A,TRUE,"PAGE011";#N/A,#N/A,TRUE,"PAGE012";#N/A,#N/A,TRUE,"PAGE013"}</definedName>
    <definedName name="RNWH" localSheetId="28" hidden="1">{#N/A,#N/A,TRUE,"LOADCOVE";#N/A,#N/A,TRUE,"PAGE001";#N/A,#N/A,TRUE,"PAGE002";#N/A,#N/A,TRUE,"PAGE003";#N/A,#N/A,TRUE,"PAGE004";#N/A,#N/A,TRUE,"PAGE005";#N/A,#N/A,TRUE,"PAGE006";#N/A,#N/A,TRUE,"PAGE007";#N/A,#N/A,TRUE,"PAGE008";#N/A,#N/A,TRUE,"PAGE009";#N/A,#N/A,TRUE,"PAGE010";#N/A,#N/A,TRUE,"PAGE011";#N/A,#N/A,TRUE,"PAGE012";#N/A,#N/A,TRUE,"PAGE013"}</definedName>
    <definedName name="RNWH" localSheetId="14" hidden="1">{#N/A,#N/A,TRUE,"LOADCOVE";#N/A,#N/A,TRUE,"PAGE001";#N/A,#N/A,TRUE,"PAGE002";#N/A,#N/A,TRUE,"PAGE003";#N/A,#N/A,TRUE,"PAGE004";#N/A,#N/A,TRUE,"PAGE005";#N/A,#N/A,TRUE,"PAGE006";#N/A,#N/A,TRUE,"PAGE007";#N/A,#N/A,TRUE,"PAGE008";#N/A,#N/A,TRUE,"PAGE009";#N/A,#N/A,TRUE,"PAGE010";#N/A,#N/A,TRUE,"PAGE011";#N/A,#N/A,TRUE,"PAGE012";#N/A,#N/A,TRUE,"PAGE013"}</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O" hidden="1">#REF!</definedName>
    <definedName name="rÓ" localSheetId="12" hidden="1">{"'Sheet1'!$L$16"}</definedName>
    <definedName name="rÓ" localSheetId="11" hidden="1">{"'Sheet1'!$L$16"}</definedName>
    <definedName name="rÓ" localSheetId="13" hidden="1">{"'Sheet1'!$L$16"}</definedName>
    <definedName name="rÓ" localSheetId="16" hidden="1">{"'Sheet1'!$L$16"}</definedName>
    <definedName name="rÓ" localSheetId="21" hidden="1">{"'Sheet1'!$L$16"}</definedName>
    <definedName name="rÓ" localSheetId="18" hidden="1">{"'Sheet1'!$L$16"}</definedName>
    <definedName name="rÓ" localSheetId="19" hidden="1">{"'Sheet1'!$L$16"}</definedName>
    <definedName name="rÓ" localSheetId="20" hidden="1">{"'Sheet1'!$L$16"}</definedName>
    <definedName name="rÓ" localSheetId="22" hidden="1">{"'Sheet1'!$L$16"}</definedName>
    <definedName name="rÓ" localSheetId="24" hidden="1">{"'Sheet1'!$L$16"}</definedName>
    <definedName name="rÓ" localSheetId="28" hidden="1">{"'Sheet1'!$L$16"}</definedName>
    <definedName name="rÓ" localSheetId="14" hidden="1">{"'Sheet1'!$L$16"}</definedName>
    <definedName name="rÓ" hidden="1">{"'Sheet1'!$L$16"}</definedName>
    <definedName name="Road" localSheetId="12" hidden="1">{"'Sheet1'!$L$16"}</definedName>
    <definedName name="Road" localSheetId="11" hidden="1">{"'Sheet1'!$L$16"}</definedName>
    <definedName name="Road" localSheetId="13" hidden="1">{"'Sheet1'!$L$16"}</definedName>
    <definedName name="Road" localSheetId="16" hidden="1">{"'Sheet1'!$L$16"}</definedName>
    <definedName name="Road" localSheetId="21" hidden="1">{"'Sheet1'!$L$16"}</definedName>
    <definedName name="Road" localSheetId="18" hidden="1">{"'Sheet1'!$L$16"}</definedName>
    <definedName name="Road" localSheetId="19" hidden="1">{"'Sheet1'!$L$16"}</definedName>
    <definedName name="Road" localSheetId="20" hidden="1">{"'Sheet1'!$L$16"}</definedName>
    <definedName name="Road" localSheetId="22" hidden="1">{"'Sheet1'!$L$16"}</definedName>
    <definedName name="Road" localSheetId="24" hidden="1">{"'Sheet1'!$L$16"}</definedName>
    <definedName name="Road" localSheetId="28" hidden="1">{"'Sheet1'!$L$16"}</definedName>
    <definedName name="Road" localSheetId="14" hidden="1">{"'Sheet1'!$L$16"}</definedName>
    <definedName name="Road" hidden="1">{"'Sheet1'!$L$16"}</definedName>
    <definedName name="Rock">#REF!</definedName>
    <definedName name="rohutanauG">#REF!</definedName>
    <definedName name="rohutxnauG">#REF!</definedName>
    <definedName name="Role24">#REF!</definedName>
    <definedName name="rong1">#REF!</definedName>
    <definedName name="rong2">#REF!</definedName>
    <definedName name="rong3">#REF!</definedName>
    <definedName name="rong4">#REF!</definedName>
    <definedName name="rong5">#REF!</definedName>
    <definedName name="rong6">#REF!</definedName>
    <definedName name="ROO" hidden="1">#REF!</definedName>
    <definedName name="rou" localSheetId="12" hidden="1">{"'Break down'!$A$4"}</definedName>
    <definedName name="rou" localSheetId="11" hidden="1">{"'Break down'!$A$4"}</definedName>
    <definedName name="rou" localSheetId="13" hidden="1">{"'Break down'!$A$4"}</definedName>
    <definedName name="rou" localSheetId="16" hidden="1">{"'Break down'!$A$4"}</definedName>
    <definedName name="rou" localSheetId="21" hidden="1">{"'Break down'!$A$4"}</definedName>
    <definedName name="rou" localSheetId="18" hidden="1">{"'Break down'!$A$4"}</definedName>
    <definedName name="rou" localSheetId="19" hidden="1">{"'Break down'!$A$4"}</definedName>
    <definedName name="rou" localSheetId="20" hidden="1">{"'Break down'!$A$4"}</definedName>
    <definedName name="rou" localSheetId="22" hidden="1">{"'Break down'!$A$4"}</definedName>
    <definedName name="rou" localSheetId="24" hidden="1">{"'Break down'!$A$4"}</definedName>
    <definedName name="rou" localSheetId="28" hidden="1">{"'Break down'!$A$4"}</definedName>
    <definedName name="rou" localSheetId="14" hidden="1">{"'Break down'!$A$4"}</definedName>
    <definedName name="rou" hidden="1">{"'Break down'!$A$4"}</definedName>
    <definedName name="row" hidden="1">#REF!</definedName>
    <definedName name="rozp" localSheetId="12" hidden="1">{#N/A,#N/A,TRUE,"Krycí list"}</definedName>
    <definedName name="rozp" localSheetId="11" hidden="1">{#N/A,#N/A,TRUE,"Krycí list"}</definedName>
    <definedName name="rozp" localSheetId="13" hidden="1">{#N/A,#N/A,TRUE,"Krycí list"}</definedName>
    <definedName name="rozp" localSheetId="16" hidden="1">{#N/A,#N/A,TRUE,"Krycí list"}</definedName>
    <definedName name="rozp" localSheetId="21" hidden="1">{#N/A,#N/A,TRUE,"Krycí list"}</definedName>
    <definedName name="rozp" localSheetId="18" hidden="1">{#N/A,#N/A,TRUE,"Krycí list"}</definedName>
    <definedName name="rozp" localSheetId="19" hidden="1">{#N/A,#N/A,TRUE,"Krycí list"}</definedName>
    <definedName name="rozp" localSheetId="20" hidden="1">{#N/A,#N/A,TRUE,"Krycí list"}</definedName>
    <definedName name="rozp" localSheetId="22" hidden="1">{#N/A,#N/A,TRUE,"Krycí list"}</definedName>
    <definedName name="rozp" localSheetId="24" hidden="1">{#N/A,#N/A,TRUE,"Krycí list"}</definedName>
    <definedName name="rozp" localSheetId="28" hidden="1">{#N/A,#N/A,TRUE,"Krycí list"}</definedName>
    <definedName name="rozp" localSheetId="14" hidden="1">{#N/A,#N/A,TRUE,"Krycí list"}</definedName>
    <definedName name="rozp" hidden="1">{#N/A,#N/A,TRUE,"Krycí list"}</definedName>
    <definedName name="rozpp" localSheetId="12" hidden="1">{#N/A,#N/A,TRUE,"Krycí list"}</definedName>
    <definedName name="rozpp" localSheetId="11" hidden="1">{#N/A,#N/A,TRUE,"Krycí list"}</definedName>
    <definedName name="rozpp" localSheetId="13" hidden="1">{#N/A,#N/A,TRUE,"Krycí list"}</definedName>
    <definedName name="rozpp" localSheetId="16" hidden="1">{#N/A,#N/A,TRUE,"Krycí list"}</definedName>
    <definedName name="rozpp" localSheetId="21" hidden="1">{#N/A,#N/A,TRUE,"Krycí list"}</definedName>
    <definedName name="rozpp" localSheetId="18" hidden="1">{#N/A,#N/A,TRUE,"Krycí list"}</definedName>
    <definedName name="rozpp" localSheetId="19" hidden="1">{#N/A,#N/A,TRUE,"Krycí list"}</definedName>
    <definedName name="rozpp" localSheetId="20" hidden="1">{#N/A,#N/A,TRUE,"Krycí list"}</definedName>
    <definedName name="rozpp" localSheetId="22" hidden="1">{#N/A,#N/A,TRUE,"Krycí list"}</definedName>
    <definedName name="rozpp" localSheetId="24" hidden="1">{#N/A,#N/A,TRUE,"Krycí list"}</definedName>
    <definedName name="rozpp" localSheetId="28" hidden="1">{#N/A,#N/A,TRUE,"Krycí list"}</definedName>
    <definedName name="rozpp" localSheetId="14" hidden="1">{#N/A,#N/A,TRUE,"Krycí list"}</definedName>
    <definedName name="rozpp" hidden="1">{#N/A,#N/A,TRUE,"Krycí list"}</definedName>
    <definedName name="RPLA" localSheetId="12" hidden="1">{"'Sheet1'!$L$16"}</definedName>
    <definedName name="RPLA" localSheetId="11" hidden="1">{"'Sheet1'!$L$16"}</definedName>
    <definedName name="RPLA" localSheetId="13" hidden="1">{"'Sheet1'!$L$16"}</definedName>
    <definedName name="RPLA" localSheetId="16" hidden="1">{"'Sheet1'!$L$16"}</definedName>
    <definedName name="RPLA" localSheetId="21" hidden="1">{"'Sheet1'!$L$16"}</definedName>
    <definedName name="RPLA" localSheetId="18" hidden="1">{"'Sheet1'!$L$16"}</definedName>
    <definedName name="RPLA" localSheetId="19" hidden="1">{"'Sheet1'!$L$16"}</definedName>
    <definedName name="RPLA" localSheetId="20" hidden="1">{"'Sheet1'!$L$16"}</definedName>
    <definedName name="RPLA" localSheetId="22" hidden="1">{"'Sheet1'!$L$16"}</definedName>
    <definedName name="RPLA" localSheetId="24" hidden="1">{"'Sheet1'!$L$16"}</definedName>
    <definedName name="RPLA" localSheetId="28" hidden="1">{"'Sheet1'!$L$16"}</definedName>
    <definedName name="RPLA" localSheetId="14" hidden="1">{"'Sheet1'!$L$16"}</definedName>
    <definedName name="RPLA" hidden="1">{"'Sheet1'!$L$16"}</definedName>
    <definedName name="rpppp" localSheetId="12" hidden="1">{"'Break down'!$A$4"}</definedName>
    <definedName name="rpppp" localSheetId="11" hidden="1">{"'Break down'!$A$4"}</definedName>
    <definedName name="rpppp" localSheetId="13" hidden="1">{"'Break down'!$A$4"}</definedName>
    <definedName name="rpppp" localSheetId="16" hidden="1">{"'Break down'!$A$4"}</definedName>
    <definedName name="rpppp" localSheetId="21" hidden="1">{"'Break down'!$A$4"}</definedName>
    <definedName name="rpppp" localSheetId="18" hidden="1">{"'Break down'!$A$4"}</definedName>
    <definedName name="rpppp" localSheetId="19" hidden="1">{"'Break down'!$A$4"}</definedName>
    <definedName name="rpppp" localSheetId="20" hidden="1">{"'Break down'!$A$4"}</definedName>
    <definedName name="rpppp" localSheetId="22" hidden="1">{"'Break down'!$A$4"}</definedName>
    <definedName name="rpppp" localSheetId="24" hidden="1">{"'Break down'!$A$4"}</definedName>
    <definedName name="rpppp" localSheetId="28" hidden="1">{"'Break down'!$A$4"}</definedName>
    <definedName name="rpppp" localSheetId="14" hidden="1">{"'Break down'!$A$4"}</definedName>
    <definedName name="rpppp" hidden="1">{"'Break down'!$A$4"}</definedName>
    <definedName name="RPTs1" localSheetId="12" hidden="1">{#N/A,#N/A,FALSE,"Title";#N/A,#N/A,FALSE,"Bal.sheet";#N/A,#N/A,FALSE,"Income";#N/A,#N/A,FALSE,"sale";#N/A,#N/A,FALSE,"cash";#N/A,#N/A,FALSE,"AR";#N/A,#N/A,FALSE,"AR-other";#N/A,#N/A,FALSE,"asset";#N/A,#N/A,FALSE,"Pre-Op";#N/A,#N/A,FALSE,"AP";#N/A,#N/A,FALSE,"Parent";#N/A,#N/A,FALSE,"Qty";#N/A,#N/A,FALSE,"COGS";#N/A,#N/A,FALSE,"GOH-Sell";#N/A,#N/A,FALSE,"Interest"}</definedName>
    <definedName name="RPTs1" localSheetId="11" hidden="1">{#N/A,#N/A,FALSE,"Title";#N/A,#N/A,FALSE,"Bal.sheet";#N/A,#N/A,FALSE,"Income";#N/A,#N/A,FALSE,"sale";#N/A,#N/A,FALSE,"cash";#N/A,#N/A,FALSE,"AR";#N/A,#N/A,FALSE,"AR-other";#N/A,#N/A,FALSE,"asset";#N/A,#N/A,FALSE,"Pre-Op";#N/A,#N/A,FALSE,"AP";#N/A,#N/A,FALSE,"Parent";#N/A,#N/A,FALSE,"Qty";#N/A,#N/A,FALSE,"COGS";#N/A,#N/A,FALSE,"GOH-Sell";#N/A,#N/A,FALSE,"Interest"}</definedName>
    <definedName name="RPTs1" localSheetId="13" hidden="1">{#N/A,#N/A,FALSE,"Title";#N/A,#N/A,FALSE,"Bal.sheet";#N/A,#N/A,FALSE,"Income";#N/A,#N/A,FALSE,"sale";#N/A,#N/A,FALSE,"cash";#N/A,#N/A,FALSE,"AR";#N/A,#N/A,FALSE,"AR-other";#N/A,#N/A,FALSE,"asset";#N/A,#N/A,FALSE,"Pre-Op";#N/A,#N/A,FALSE,"AP";#N/A,#N/A,FALSE,"Parent";#N/A,#N/A,FALSE,"Qty";#N/A,#N/A,FALSE,"COGS";#N/A,#N/A,FALSE,"GOH-Sell";#N/A,#N/A,FALSE,"Interest"}</definedName>
    <definedName name="RPTs1" localSheetId="16" hidden="1">{#N/A,#N/A,FALSE,"Title";#N/A,#N/A,FALSE,"Bal.sheet";#N/A,#N/A,FALSE,"Income";#N/A,#N/A,FALSE,"sale";#N/A,#N/A,FALSE,"cash";#N/A,#N/A,FALSE,"AR";#N/A,#N/A,FALSE,"AR-other";#N/A,#N/A,FALSE,"asset";#N/A,#N/A,FALSE,"Pre-Op";#N/A,#N/A,FALSE,"AP";#N/A,#N/A,FALSE,"Parent";#N/A,#N/A,FALSE,"Qty";#N/A,#N/A,FALSE,"COGS";#N/A,#N/A,FALSE,"GOH-Sell";#N/A,#N/A,FALSE,"Interest"}</definedName>
    <definedName name="RPTs1" localSheetId="21" hidden="1">{#N/A,#N/A,FALSE,"Title";#N/A,#N/A,FALSE,"Bal.sheet";#N/A,#N/A,FALSE,"Income";#N/A,#N/A,FALSE,"sale";#N/A,#N/A,FALSE,"cash";#N/A,#N/A,FALSE,"AR";#N/A,#N/A,FALSE,"AR-other";#N/A,#N/A,FALSE,"asset";#N/A,#N/A,FALSE,"Pre-Op";#N/A,#N/A,FALSE,"AP";#N/A,#N/A,FALSE,"Parent";#N/A,#N/A,FALSE,"Qty";#N/A,#N/A,FALSE,"COGS";#N/A,#N/A,FALSE,"GOH-Sell";#N/A,#N/A,FALSE,"Interest"}</definedName>
    <definedName name="RPTs1" localSheetId="18" hidden="1">{#N/A,#N/A,FALSE,"Title";#N/A,#N/A,FALSE,"Bal.sheet";#N/A,#N/A,FALSE,"Income";#N/A,#N/A,FALSE,"sale";#N/A,#N/A,FALSE,"cash";#N/A,#N/A,FALSE,"AR";#N/A,#N/A,FALSE,"AR-other";#N/A,#N/A,FALSE,"asset";#N/A,#N/A,FALSE,"Pre-Op";#N/A,#N/A,FALSE,"AP";#N/A,#N/A,FALSE,"Parent";#N/A,#N/A,FALSE,"Qty";#N/A,#N/A,FALSE,"COGS";#N/A,#N/A,FALSE,"GOH-Sell";#N/A,#N/A,FALSE,"Interest"}</definedName>
    <definedName name="RPTs1" localSheetId="19" hidden="1">{#N/A,#N/A,FALSE,"Title";#N/A,#N/A,FALSE,"Bal.sheet";#N/A,#N/A,FALSE,"Income";#N/A,#N/A,FALSE,"sale";#N/A,#N/A,FALSE,"cash";#N/A,#N/A,FALSE,"AR";#N/A,#N/A,FALSE,"AR-other";#N/A,#N/A,FALSE,"asset";#N/A,#N/A,FALSE,"Pre-Op";#N/A,#N/A,FALSE,"AP";#N/A,#N/A,FALSE,"Parent";#N/A,#N/A,FALSE,"Qty";#N/A,#N/A,FALSE,"COGS";#N/A,#N/A,FALSE,"GOH-Sell";#N/A,#N/A,FALSE,"Interest"}</definedName>
    <definedName name="RPTs1" localSheetId="20" hidden="1">{#N/A,#N/A,FALSE,"Title";#N/A,#N/A,FALSE,"Bal.sheet";#N/A,#N/A,FALSE,"Income";#N/A,#N/A,FALSE,"sale";#N/A,#N/A,FALSE,"cash";#N/A,#N/A,FALSE,"AR";#N/A,#N/A,FALSE,"AR-other";#N/A,#N/A,FALSE,"asset";#N/A,#N/A,FALSE,"Pre-Op";#N/A,#N/A,FALSE,"AP";#N/A,#N/A,FALSE,"Parent";#N/A,#N/A,FALSE,"Qty";#N/A,#N/A,FALSE,"COGS";#N/A,#N/A,FALSE,"GOH-Sell";#N/A,#N/A,FALSE,"Interest"}</definedName>
    <definedName name="RPTs1" localSheetId="22" hidden="1">{#N/A,#N/A,FALSE,"Title";#N/A,#N/A,FALSE,"Bal.sheet";#N/A,#N/A,FALSE,"Income";#N/A,#N/A,FALSE,"sale";#N/A,#N/A,FALSE,"cash";#N/A,#N/A,FALSE,"AR";#N/A,#N/A,FALSE,"AR-other";#N/A,#N/A,FALSE,"asset";#N/A,#N/A,FALSE,"Pre-Op";#N/A,#N/A,FALSE,"AP";#N/A,#N/A,FALSE,"Parent";#N/A,#N/A,FALSE,"Qty";#N/A,#N/A,FALSE,"COGS";#N/A,#N/A,FALSE,"GOH-Sell";#N/A,#N/A,FALSE,"Interest"}</definedName>
    <definedName name="RPTs1" localSheetId="24" hidden="1">{#N/A,#N/A,FALSE,"Title";#N/A,#N/A,FALSE,"Bal.sheet";#N/A,#N/A,FALSE,"Income";#N/A,#N/A,FALSE,"sale";#N/A,#N/A,FALSE,"cash";#N/A,#N/A,FALSE,"AR";#N/A,#N/A,FALSE,"AR-other";#N/A,#N/A,FALSE,"asset";#N/A,#N/A,FALSE,"Pre-Op";#N/A,#N/A,FALSE,"AP";#N/A,#N/A,FALSE,"Parent";#N/A,#N/A,FALSE,"Qty";#N/A,#N/A,FALSE,"COGS";#N/A,#N/A,FALSE,"GOH-Sell";#N/A,#N/A,FALSE,"Interest"}</definedName>
    <definedName name="RPTs1" localSheetId="28" hidden="1">{#N/A,#N/A,FALSE,"Title";#N/A,#N/A,FALSE,"Bal.sheet";#N/A,#N/A,FALSE,"Income";#N/A,#N/A,FALSE,"sale";#N/A,#N/A,FALSE,"cash";#N/A,#N/A,FALSE,"AR";#N/A,#N/A,FALSE,"AR-other";#N/A,#N/A,FALSE,"asset";#N/A,#N/A,FALSE,"Pre-Op";#N/A,#N/A,FALSE,"AP";#N/A,#N/A,FALSE,"Parent";#N/A,#N/A,FALSE,"Qty";#N/A,#N/A,FALSE,"COGS";#N/A,#N/A,FALSE,"GOH-Sell";#N/A,#N/A,FALSE,"Interest"}</definedName>
    <definedName name="RPTs1" localSheetId="14" hidden="1">{#N/A,#N/A,FALSE,"Title";#N/A,#N/A,FALSE,"Bal.sheet";#N/A,#N/A,FALSE,"Income";#N/A,#N/A,FALSE,"sale";#N/A,#N/A,FALSE,"cash";#N/A,#N/A,FALSE,"AR";#N/A,#N/A,FALSE,"AR-other";#N/A,#N/A,FALSE,"asset";#N/A,#N/A,FALSE,"Pre-Op";#N/A,#N/A,FALSE,"AP";#N/A,#N/A,FALSE,"Parent";#N/A,#N/A,FALSE,"Qty";#N/A,#N/A,FALSE,"COGS";#N/A,#N/A,FALSE,"GOH-Sell";#N/A,#N/A,FALSE,"Interest"}</definedName>
    <definedName name="RPTs1" hidden="1">{#N/A,#N/A,FALSE,"Title";#N/A,#N/A,FALSE,"Bal.sheet";#N/A,#N/A,FALSE,"Income";#N/A,#N/A,FALSE,"sale";#N/A,#N/A,FALSE,"cash";#N/A,#N/A,FALSE,"AR";#N/A,#N/A,FALSE,"AR-other";#N/A,#N/A,FALSE,"asset";#N/A,#N/A,FALSE,"Pre-Op";#N/A,#N/A,FALSE,"AP";#N/A,#N/A,FALSE,"Parent";#N/A,#N/A,FALSE,"Qty";#N/A,#N/A,FALSE,"COGS";#N/A,#N/A,FALSE,"GOH-Sell";#N/A,#N/A,FALSE,"Interest"}</definedName>
    <definedName name="rq" localSheetId="12" hidden="1">{"'Sheet1'!$L$16"}</definedName>
    <definedName name="rq" localSheetId="11" hidden="1">{"'Sheet1'!$L$16"}</definedName>
    <definedName name="rq" localSheetId="13" hidden="1">{"'Sheet1'!$L$16"}</definedName>
    <definedName name="rq" localSheetId="16" hidden="1">{"'Sheet1'!$L$16"}</definedName>
    <definedName name="rq" localSheetId="21" hidden="1">{"'Sheet1'!$L$16"}</definedName>
    <definedName name="rq" localSheetId="18" hidden="1">{"'Sheet1'!$L$16"}</definedName>
    <definedName name="rq" localSheetId="19" hidden="1">{"'Sheet1'!$L$16"}</definedName>
    <definedName name="rq" localSheetId="20" hidden="1">{"'Sheet1'!$L$16"}</definedName>
    <definedName name="rq" localSheetId="22" hidden="1">{"'Sheet1'!$L$16"}</definedName>
    <definedName name="rq" localSheetId="24" hidden="1">{"'Sheet1'!$L$16"}</definedName>
    <definedName name="rq" localSheetId="28" hidden="1">{"'Sheet1'!$L$16"}</definedName>
    <definedName name="rq" localSheetId="14" hidden="1">{"'Sheet1'!$L$16"}</definedName>
    <definedName name="rq" hidden="1">{"'Sheet1'!$L$16"}</definedName>
    <definedName name="rqbbqngr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rqrqr" hidden="1">#REF!</definedName>
    <definedName name="rqrqrqr1212" hidden="1">#REF!</definedName>
    <definedName name="rqwr" localSheetId="12" hidden="1">{"'Sheet1'!$L$16"}</definedName>
    <definedName name="rqwr" localSheetId="11" hidden="1">{"'Sheet1'!$L$16"}</definedName>
    <definedName name="rqwr" localSheetId="13" hidden="1">{"'Sheet1'!$L$16"}</definedName>
    <definedName name="rqwr" localSheetId="16" hidden="1">{"'Sheet1'!$L$16"}</definedName>
    <definedName name="rqwr" localSheetId="21" hidden="1">{"'Sheet1'!$L$16"}</definedName>
    <definedName name="rqwr" localSheetId="18" hidden="1">{"'Sheet1'!$L$16"}</definedName>
    <definedName name="rqwr" localSheetId="19" hidden="1">{"'Sheet1'!$L$16"}</definedName>
    <definedName name="rqwr" localSheetId="20" hidden="1">{"'Sheet1'!$L$16"}</definedName>
    <definedName name="rqwr" localSheetId="22" hidden="1">{"'Sheet1'!$L$16"}</definedName>
    <definedName name="rqwr" localSheetId="24" hidden="1">{"'Sheet1'!$L$16"}</definedName>
    <definedName name="rqwr" localSheetId="28" hidden="1">{"'Sheet1'!$L$16"}</definedName>
    <definedName name="rqwr" localSheetId="14" hidden="1">{"'Sheet1'!$L$16"}</definedName>
    <definedName name="rqwr" hidden="1">{"'Sheet1'!$L$16"}</definedName>
    <definedName name="rr" localSheetId="12" hidden="1">{#N/A,#N/A,FALSE,"단가표지"}</definedName>
    <definedName name="rr" localSheetId="11" hidden="1">{#N/A,#N/A,FALSE,"단가표지"}</definedName>
    <definedName name="rr" localSheetId="13" hidden="1">{#N/A,#N/A,FALSE,"단가표지"}</definedName>
    <definedName name="rr" localSheetId="16" hidden="1">{#N/A,#N/A,FALSE,"단가표지"}</definedName>
    <definedName name="rr" localSheetId="21" hidden="1">{#N/A,#N/A,FALSE,"단가표지"}</definedName>
    <definedName name="rr" localSheetId="18" hidden="1">{#N/A,#N/A,FALSE,"단가표지"}</definedName>
    <definedName name="rr" localSheetId="19" hidden="1">{#N/A,#N/A,FALSE,"단가표지"}</definedName>
    <definedName name="rr" localSheetId="20" hidden="1">{#N/A,#N/A,FALSE,"단가표지"}</definedName>
    <definedName name="rr" localSheetId="22" hidden="1">{#N/A,#N/A,FALSE,"단가표지"}</definedName>
    <definedName name="rr" localSheetId="24" hidden="1">{#N/A,#N/A,FALSE,"단가표지"}</definedName>
    <definedName name="rr" localSheetId="28" hidden="1">{#N/A,#N/A,FALSE,"단가표지"}</definedName>
    <definedName name="rr" localSheetId="14" hidden="1">{#N/A,#N/A,FALSE,"단가표지"}</definedName>
    <definedName name="rr" hidden="1">{#N/A,#N/A,FALSE,"단가표지"}</definedName>
    <definedName name="rr_1" localSheetId="12" hidden="1">{#N/A,#N/A,TRUE,"Basic";#N/A,#N/A,TRUE,"EXT-TABLE";#N/A,#N/A,TRUE,"STEEL";#N/A,#N/A,TRUE,"INT-Table";#N/A,#N/A,TRUE,"STEEL";#N/A,#N/A,TRUE,"Door"}</definedName>
    <definedName name="rr_1" localSheetId="11" hidden="1">{#N/A,#N/A,TRUE,"Basic";#N/A,#N/A,TRUE,"EXT-TABLE";#N/A,#N/A,TRUE,"STEEL";#N/A,#N/A,TRUE,"INT-Table";#N/A,#N/A,TRUE,"STEEL";#N/A,#N/A,TRUE,"Door"}</definedName>
    <definedName name="rr_1" localSheetId="13" hidden="1">{#N/A,#N/A,TRUE,"Basic";#N/A,#N/A,TRUE,"EXT-TABLE";#N/A,#N/A,TRUE,"STEEL";#N/A,#N/A,TRUE,"INT-Table";#N/A,#N/A,TRUE,"STEEL";#N/A,#N/A,TRUE,"Door"}</definedName>
    <definedName name="rr_1" localSheetId="16" hidden="1">{#N/A,#N/A,TRUE,"Basic";#N/A,#N/A,TRUE,"EXT-TABLE";#N/A,#N/A,TRUE,"STEEL";#N/A,#N/A,TRUE,"INT-Table";#N/A,#N/A,TRUE,"STEEL";#N/A,#N/A,TRUE,"Door"}</definedName>
    <definedName name="rr_1" localSheetId="21" hidden="1">{#N/A,#N/A,TRUE,"Basic";#N/A,#N/A,TRUE,"EXT-TABLE";#N/A,#N/A,TRUE,"STEEL";#N/A,#N/A,TRUE,"INT-Table";#N/A,#N/A,TRUE,"STEEL";#N/A,#N/A,TRUE,"Door"}</definedName>
    <definedName name="rr_1" localSheetId="18" hidden="1">{#N/A,#N/A,TRUE,"Basic";#N/A,#N/A,TRUE,"EXT-TABLE";#N/A,#N/A,TRUE,"STEEL";#N/A,#N/A,TRUE,"INT-Table";#N/A,#N/A,TRUE,"STEEL";#N/A,#N/A,TRUE,"Door"}</definedName>
    <definedName name="rr_1" localSheetId="19" hidden="1">{#N/A,#N/A,TRUE,"Basic";#N/A,#N/A,TRUE,"EXT-TABLE";#N/A,#N/A,TRUE,"STEEL";#N/A,#N/A,TRUE,"INT-Table";#N/A,#N/A,TRUE,"STEEL";#N/A,#N/A,TRUE,"Door"}</definedName>
    <definedName name="rr_1" localSheetId="20" hidden="1">{#N/A,#N/A,TRUE,"Basic";#N/A,#N/A,TRUE,"EXT-TABLE";#N/A,#N/A,TRUE,"STEEL";#N/A,#N/A,TRUE,"INT-Table";#N/A,#N/A,TRUE,"STEEL";#N/A,#N/A,TRUE,"Door"}</definedName>
    <definedName name="rr_1" localSheetId="22" hidden="1">{#N/A,#N/A,TRUE,"Basic";#N/A,#N/A,TRUE,"EXT-TABLE";#N/A,#N/A,TRUE,"STEEL";#N/A,#N/A,TRUE,"INT-Table";#N/A,#N/A,TRUE,"STEEL";#N/A,#N/A,TRUE,"Door"}</definedName>
    <definedName name="rr_1" localSheetId="24" hidden="1">{#N/A,#N/A,TRUE,"Basic";#N/A,#N/A,TRUE,"EXT-TABLE";#N/A,#N/A,TRUE,"STEEL";#N/A,#N/A,TRUE,"INT-Table";#N/A,#N/A,TRUE,"STEEL";#N/A,#N/A,TRUE,"Door"}</definedName>
    <definedName name="rr_1" localSheetId="28" hidden="1">{#N/A,#N/A,TRUE,"Basic";#N/A,#N/A,TRUE,"EXT-TABLE";#N/A,#N/A,TRUE,"STEEL";#N/A,#N/A,TRUE,"INT-Table";#N/A,#N/A,TRUE,"STEEL";#N/A,#N/A,TRUE,"Door"}</definedName>
    <definedName name="rr_1" localSheetId="14" hidden="1">{#N/A,#N/A,TRUE,"Basic";#N/A,#N/A,TRUE,"EXT-TABLE";#N/A,#N/A,TRUE,"STEEL";#N/A,#N/A,TRUE,"INT-Table";#N/A,#N/A,TRUE,"STEEL";#N/A,#N/A,TRUE,"Door"}</definedName>
    <definedName name="rr_1" hidden="1">{#N/A,#N/A,TRUE,"Basic";#N/A,#N/A,TRUE,"EXT-TABLE";#N/A,#N/A,TRUE,"STEEL";#N/A,#N/A,TRUE,"INT-Table";#N/A,#N/A,TRUE,"STEEL";#N/A,#N/A,TRUE,"Door"}</definedName>
    <definedName name="RR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localSheetId="12" hidden="1">{#N/A,#N/A,FALSE,"CCTV"}</definedName>
    <definedName name="RRERW" localSheetId="11" hidden="1">{#N/A,#N/A,FALSE,"CCTV"}</definedName>
    <definedName name="RRERW" localSheetId="13" hidden="1">{#N/A,#N/A,FALSE,"CCTV"}</definedName>
    <definedName name="RRERW" localSheetId="16" hidden="1">{#N/A,#N/A,FALSE,"CCTV"}</definedName>
    <definedName name="RRERW" localSheetId="21" hidden="1">{#N/A,#N/A,FALSE,"CCTV"}</definedName>
    <definedName name="RRERW" localSheetId="18" hidden="1">{#N/A,#N/A,FALSE,"CCTV"}</definedName>
    <definedName name="RRERW" localSheetId="19" hidden="1">{#N/A,#N/A,FALSE,"CCTV"}</definedName>
    <definedName name="RRERW" localSheetId="20" hidden="1">{#N/A,#N/A,FALSE,"CCTV"}</definedName>
    <definedName name="RRERW" localSheetId="22" hidden="1">{#N/A,#N/A,FALSE,"CCTV"}</definedName>
    <definedName name="RRERW" localSheetId="24" hidden="1">{#N/A,#N/A,FALSE,"CCTV"}</definedName>
    <definedName name="RRERW" localSheetId="28" hidden="1">{#N/A,#N/A,FALSE,"CCTV"}</definedName>
    <definedName name="RRERW" localSheetId="14" hidden="1">{#N/A,#N/A,FALSE,"CCTV"}</definedName>
    <definedName name="RRERW" hidden="1">{#N/A,#N/A,FALSE,"CCTV"}</definedName>
    <definedName name="rrew" localSheetId="12" hidden="1">{#N/A,#N/A,TRUE,"Krycí list"}</definedName>
    <definedName name="rrew" localSheetId="11" hidden="1">{#N/A,#N/A,TRUE,"Krycí list"}</definedName>
    <definedName name="rrew" localSheetId="13" hidden="1">{#N/A,#N/A,TRUE,"Krycí list"}</definedName>
    <definedName name="rrew" localSheetId="16" hidden="1">{#N/A,#N/A,TRUE,"Krycí list"}</definedName>
    <definedName name="rrew" localSheetId="21" hidden="1">{#N/A,#N/A,TRUE,"Krycí list"}</definedName>
    <definedName name="rrew" localSheetId="18" hidden="1">{#N/A,#N/A,TRUE,"Krycí list"}</definedName>
    <definedName name="rrew" localSheetId="19" hidden="1">{#N/A,#N/A,TRUE,"Krycí list"}</definedName>
    <definedName name="rrew" localSheetId="20" hidden="1">{#N/A,#N/A,TRUE,"Krycí list"}</definedName>
    <definedName name="rrew" localSheetId="22" hidden="1">{#N/A,#N/A,TRUE,"Krycí list"}</definedName>
    <definedName name="rrew" localSheetId="24" hidden="1">{#N/A,#N/A,TRUE,"Krycí list"}</definedName>
    <definedName name="rrew" localSheetId="28" hidden="1">{#N/A,#N/A,TRUE,"Krycí list"}</definedName>
    <definedName name="rrew" localSheetId="14" hidden="1">{#N/A,#N/A,TRUE,"Krycí list"}</definedName>
    <definedName name="rrew" hidden="1">{#N/A,#N/A,TRUE,"Krycí list"}</definedName>
    <definedName name="rrhrerr" hidden="1">#REF!</definedName>
    <definedName name="rrr" localSheetId="12" hidden="1">{"'Sheet1'!$L$16"}</definedName>
    <definedName name="rrr" localSheetId="11" hidden="1">{"'Sheet1'!$L$16"}</definedName>
    <definedName name="rrr" localSheetId="13" hidden="1">{"'Sheet1'!$L$16"}</definedName>
    <definedName name="rrr" localSheetId="16" hidden="1">{"'Sheet1'!$L$16"}</definedName>
    <definedName name="rrr" localSheetId="21" hidden="1">{"'Sheet1'!$L$16"}</definedName>
    <definedName name="rrr" localSheetId="18" hidden="1">{"'Sheet1'!$L$16"}</definedName>
    <definedName name="rrr" localSheetId="19" hidden="1">{"'Sheet1'!$L$16"}</definedName>
    <definedName name="rrr" localSheetId="20" hidden="1">{"'Sheet1'!$L$16"}</definedName>
    <definedName name="rrr" localSheetId="22" hidden="1">{"'Sheet1'!$L$16"}</definedName>
    <definedName name="rrr" localSheetId="24" hidden="1">{"'Sheet1'!$L$16"}</definedName>
    <definedName name="rrr" localSheetId="28" hidden="1">{"'Sheet1'!$L$16"}</definedName>
    <definedName name="rrr" localSheetId="14" hidden="1">{"'Sheet1'!$L$16"}</definedName>
    <definedName name="rrr" hidden="1">{"'Sheet1'!$L$16"}</definedName>
    <definedName name="rrrdg" hidden="1">#REF!</definedName>
    <definedName name="rrrr" hidden="1">#REF!</definedName>
    <definedName name="ｒｒｒｒ" localSheetId="12" hidden="1">{"'Sheet1'!$L$16"}</definedName>
    <definedName name="ｒｒｒｒ" localSheetId="11" hidden="1">{"'Sheet1'!$L$16"}</definedName>
    <definedName name="ｒｒｒｒ" localSheetId="13" hidden="1">{"'Sheet1'!$L$16"}</definedName>
    <definedName name="ｒｒｒｒ" localSheetId="16" hidden="1">{"'Sheet1'!$L$16"}</definedName>
    <definedName name="ｒｒｒｒ" localSheetId="21" hidden="1">{"'Sheet1'!$L$16"}</definedName>
    <definedName name="ｒｒｒｒ" localSheetId="18" hidden="1">{"'Sheet1'!$L$16"}</definedName>
    <definedName name="ｒｒｒｒ" localSheetId="19" hidden="1">{"'Sheet1'!$L$16"}</definedName>
    <definedName name="ｒｒｒｒ" localSheetId="20" hidden="1">{"'Sheet1'!$L$16"}</definedName>
    <definedName name="ｒｒｒｒ" localSheetId="22" hidden="1">{"'Sheet1'!$L$16"}</definedName>
    <definedName name="ｒｒｒｒ" localSheetId="24" hidden="1">{"'Sheet1'!$L$16"}</definedName>
    <definedName name="ｒｒｒｒ" localSheetId="28" hidden="1">{"'Sheet1'!$L$16"}</definedName>
    <definedName name="ｒｒｒｒ" localSheetId="14" hidden="1">{"'Sheet1'!$L$16"}</definedName>
    <definedName name="ｒｒｒｒ" hidden="1">{"'Sheet1'!$L$16"}</definedName>
    <definedName name="rrrrfr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 localSheetId="12" hidden="1">{#N/A,#N/A,TRUE,"Krycí list"}</definedName>
    <definedName name="rrrrr" localSheetId="11" hidden="1">{#N/A,#N/A,TRUE,"Krycí list"}</definedName>
    <definedName name="rrrrr" localSheetId="13" hidden="1">{#N/A,#N/A,TRUE,"Krycí list"}</definedName>
    <definedName name="rrrrr" localSheetId="16" hidden="1">{#N/A,#N/A,TRUE,"Krycí list"}</definedName>
    <definedName name="rrrrr" localSheetId="21" hidden="1">{#N/A,#N/A,TRUE,"Krycí list"}</definedName>
    <definedName name="rrrrr" localSheetId="18" hidden="1">{#N/A,#N/A,TRUE,"Krycí list"}</definedName>
    <definedName name="rrrrr" localSheetId="19" hidden="1">{#N/A,#N/A,TRUE,"Krycí list"}</definedName>
    <definedName name="rrrrr" localSheetId="20" hidden="1">{#N/A,#N/A,TRUE,"Krycí list"}</definedName>
    <definedName name="rrrrr" localSheetId="22" hidden="1">{#N/A,#N/A,TRUE,"Krycí list"}</definedName>
    <definedName name="rrrrr" localSheetId="24" hidden="1">{#N/A,#N/A,TRUE,"Krycí list"}</definedName>
    <definedName name="rrrrr" localSheetId="28" hidden="1">{#N/A,#N/A,TRUE,"Krycí list"}</definedName>
    <definedName name="rrrrr" localSheetId="14" hidden="1">{#N/A,#N/A,TRUE,"Krycí list"}</definedName>
    <definedName name="rrrrr" hidden="1">{#N/A,#N/A,TRUE,"Krycí list"}</definedName>
    <definedName name="rrrrrbrbrete" hidden="1">#REF!</definedName>
    <definedName name="rrrrrr" hidden="1">#REF!</definedName>
    <definedName name="rrrrrrrr" localSheetId="12" hidden="1">{"'장비'!$A$3:$M$12"}</definedName>
    <definedName name="rrrrrrrr" localSheetId="11" hidden="1">{"'장비'!$A$3:$M$12"}</definedName>
    <definedName name="rrrrrrrr" localSheetId="13" hidden="1">{"'장비'!$A$3:$M$12"}</definedName>
    <definedName name="rrrrrrrr" localSheetId="16" hidden="1">{"'장비'!$A$3:$M$12"}</definedName>
    <definedName name="rrrrrrrr" localSheetId="21" hidden="1">{"'장비'!$A$3:$M$12"}</definedName>
    <definedName name="rrrrrrrr" localSheetId="18" hidden="1">{"'장비'!$A$3:$M$12"}</definedName>
    <definedName name="rrrrrrrr" localSheetId="19" hidden="1">{"'장비'!$A$3:$M$12"}</definedName>
    <definedName name="rrrrrrrr" localSheetId="20" hidden="1">{"'장비'!$A$3:$M$12"}</definedName>
    <definedName name="rrrrrrrr" localSheetId="22" hidden="1">{"'장비'!$A$3:$M$12"}</definedName>
    <definedName name="rrrrrrrr" localSheetId="24" hidden="1">{"'장비'!$A$3:$M$12"}</definedName>
    <definedName name="rrrrrrrr" localSheetId="28" hidden="1">{"'장비'!$A$3:$M$12"}</definedName>
    <definedName name="rrrrrrrr" localSheetId="14" hidden="1">{"'장비'!$A$3:$M$12"}</definedName>
    <definedName name="rrrrrrrr" hidden="1">{"'장비'!$A$3:$M$12"}</definedName>
    <definedName name="rrrrrrrrrr" localSheetId="12" hidden="1">{"'Sheet1'!$L$16"}</definedName>
    <definedName name="rrrrrrrrrr" localSheetId="11" hidden="1">{"'Sheet1'!$L$16"}</definedName>
    <definedName name="rrrrrrrrrr" localSheetId="13" hidden="1">{"'Sheet1'!$L$16"}</definedName>
    <definedName name="rrrrrrrrrr" localSheetId="16" hidden="1">{"'Sheet1'!$L$16"}</definedName>
    <definedName name="rrrrrrrrrr" localSheetId="21" hidden="1">{"'Sheet1'!$L$16"}</definedName>
    <definedName name="rrrrrrrrrr" localSheetId="18" hidden="1">{"'Sheet1'!$L$16"}</definedName>
    <definedName name="rrrrrrrrrr" localSheetId="19" hidden="1">{"'Sheet1'!$L$16"}</definedName>
    <definedName name="rrrrrrrrrr" localSheetId="20" hidden="1">{"'Sheet1'!$L$16"}</definedName>
    <definedName name="rrrrrrrrrr" localSheetId="22" hidden="1">{"'Sheet1'!$L$16"}</definedName>
    <definedName name="rrrrrrrrrr" localSheetId="24" hidden="1">{"'Sheet1'!$L$16"}</definedName>
    <definedName name="rrrrrrrrrr" localSheetId="28" hidden="1">{"'Sheet1'!$L$16"}</definedName>
    <definedName name="rrrrrrrrrr" localSheetId="14" hidden="1">{"'Sheet1'!$L$16"}</definedName>
    <definedName name="rrrrrrrrrr" hidden="1">{"'Sheet1'!$L$16"}</definedName>
    <definedName name="rrrrrrrttt"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r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rt" hidden="1">#REF!</definedName>
    <definedName name="rrrrrrturrrr" hidden="1">#REF!</definedName>
    <definedName name="rrt" localSheetId="12" hidden="1">{"'Sheet1'!$L$16"}</definedName>
    <definedName name="rrt" localSheetId="11" hidden="1">{"'Sheet1'!$L$16"}</definedName>
    <definedName name="rrt" localSheetId="13" hidden="1">{"'Sheet1'!$L$16"}</definedName>
    <definedName name="rrt" localSheetId="16" hidden="1">{"'Sheet1'!$L$16"}</definedName>
    <definedName name="rrt" localSheetId="21" hidden="1">{"'Sheet1'!$L$16"}</definedName>
    <definedName name="rrt" localSheetId="18" hidden="1">{"'Sheet1'!$L$16"}</definedName>
    <definedName name="rrt" localSheetId="19" hidden="1">{"'Sheet1'!$L$16"}</definedName>
    <definedName name="rrt" localSheetId="20" hidden="1">{"'Sheet1'!$L$16"}</definedName>
    <definedName name="rrt" localSheetId="22" hidden="1">{"'Sheet1'!$L$16"}</definedName>
    <definedName name="rrt" localSheetId="24" hidden="1">{"'Sheet1'!$L$16"}</definedName>
    <definedName name="rrt" localSheetId="28" hidden="1">{"'Sheet1'!$L$16"}</definedName>
    <definedName name="rrt" localSheetId="14" hidden="1">{"'Sheet1'!$L$16"}</definedName>
    <definedName name="rrt" hidden="1">{"'Sheet1'!$L$16"}</definedName>
    <definedName name="rrtrtrt" hidden="1">#REF!</definedName>
    <definedName name="rrttt" localSheetId="12" hidden="1">{#N/A,#N/A,FALSE,"Chi tiÆt"}</definedName>
    <definedName name="rrttt" localSheetId="11" hidden="1">{#N/A,#N/A,FALSE,"Chi tiÆt"}</definedName>
    <definedName name="rrttt" localSheetId="13" hidden="1">{#N/A,#N/A,FALSE,"Chi tiÆt"}</definedName>
    <definedName name="rrttt" localSheetId="16" hidden="1">{#N/A,#N/A,FALSE,"Chi tiÆt"}</definedName>
    <definedName name="rrttt" localSheetId="21" hidden="1">{#N/A,#N/A,FALSE,"Chi tiÆt"}</definedName>
    <definedName name="rrttt" localSheetId="18" hidden="1">{#N/A,#N/A,FALSE,"Chi tiÆt"}</definedName>
    <definedName name="rrttt" localSheetId="19" hidden="1">{#N/A,#N/A,FALSE,"Chi tiÆt"}</definedName>
    <definedName name="rrttt" localSheetId="20" hidden="1">{#N/A,#N/A,FALSE,"Chi tiÆt"}</definedName>
    <definedName name="rrttt" localSheetId="22" hidden="1">{#N/A,#N/A,FALSE,"Chi tiÆt"}</definedName>
    <definedName name="rrttt" localSheetId="24" hidden="1">{#N/A,#N/A,FALSE,"Chi tiÆt"}</definedName>
    <definedName name="rrttt" localSheetId="28" hidden="1">{#N/A,#N/A,FALSE,"Chi tiÆt"}</definedName>
    <definedName name="rrttt" localSheetId="14" hidden="1">{#N/A,#N/A,FALSE,"Chi tiÆt"}</definedName>
    <definedName name="rrttt" hidden="1">{#N/A,#N/A,FALSE,"Chi tiÆt"}</definedName>
    <definedName name="RSD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ls" localSheetId="12" hidden="1">{"'Sheet1'!$L$16"}</definedName>
    <definedName name="rsls" localSheetId="11" hidden="1">{"'Sheet1'!$L$16"}</definedName>
    <definedName name="rsls" localSheetId="13" hidden="1">{"'Sheet1'!$L$16"}</definedName>
    <definedName name="rsls" localSheetId="16" hidden="1">{"'Sheet1'!$L$16"}</definedName>
    <definedName name="rsls" localSheetId="21" hidden="1">{"'Sheet1'!$L$16"}</definedName>
    <definedName name="rsls" localSheetId="18" hidden="1">{"'Sheet1'!$L$16"}</definedName>
    <definedName name="rsls" localSheetId="19" hidden="1">{"'Sheet1'!$L$16"}</definedName>
    <definedName name="rsls" localSheetId="20" hidden="1">{"'Sheet1'!$L$16"}</definedName>
    <definedName name="rsls" localSheetId="22" hidden="1">{"'Sheet1'!$L$16"}</definedName>
    <definedName name="rsls" localSheetId="24" hidden="1">{"'Sheet1'!$L$16"}</definedName>
    <definedName name="rsls" localSheetId="28" hidden="1">{"'Sheet1'!$L$16"}</definedName>
    <definedName name="rsls" localSheetId="14" hidden="1">{"'Sheet1'!$L$16"}</definedName>
    <definedName name="rsls" hidden="1">{"'Sheet1'!$L$16"}</definedName>
    <definedName name="rss" hidden="1">#REF!</definedName>
    <definedName name="rt" localSheetId="12" hidden="1">{#N/A,#N/A,TRUE,"Cover sheet";#N/A,#N/A,TRUE,"Summary";#N/A,#N/A,TRUE,"Key Assumptions";#N/A,#N/A,TRUE,"Profit &amp; Loss";#N/A,#N/A,TRUE,"Balance Sheet";#N/A,#N/A,TRUE,"Cashflow";#N/A,#N/A,TRUE,"IRR";#N/A,#N/A,TRUE,"Ratios";#N/A,#N/A,TRUE,"Debt analysis"}</definedName>
    <definedName name="rt" localSheetId="11" hidden="1">{#N/A,#N/A,TRUE,"Cover sheet";#N/A,#N/A,TRUE,"Summary";#N/A,#N/A,TRUE,"Key Assumptions";#N/A,#N/A,TRUE,"Profit &amp; Loss";#N/A,#N/A,TRUE,"Balance Sheet";#N/A,#N/A,TRUE,"Cashflow";#N/A,#N/A,TRUE,"IRR";#N/A,#N/A,TRUE,"Ratios";#N/A,#N/A,TRUE,"Debt analysis"}</definedName>
    <definedName name="rt" localSheetId="13" hidden="1">{#N/A,#N/A,TRUE,"Cover sheet";#N/A,#N/A,TRUE,"Summary";#N/A,#N/A,TRUE,"Key Assumptions";#N/A,#N/A,TRUE,"Profit &amp; Loss";#N/A,#N/A,TRUE,"Balance Sheet";#N/A,#N/A,TRUE,"Cashflow";#N/A,#N/A,TRUE,"IRR";#N/A,#N/A,TRUE,"Ratios";#N/A,#N/A,TRUE,"Debt analysis"}</definedName>
    <definedName name="rt" localSheetId="16" hidden="1">{#N/A,#N/A,TRUE,"Cover sheet";#N/A,#N/A,TRUE,"Summary";#N/A,#N/A,TRUE,"Key Assumptions";#N/A,#N/A,TRUE,"Profit &amp; Loss";#N/A,#N/A,TRUE,"Balance Sheet";#N/A,#N/A,TRUE,"Cashflow";#N/A,#N/A,TRUE,"IRR";#N/A,#N/A,TRUE,"Ratios";#N/A,#N/A,TRUE,"Debt analysis"}</definedName>
    <definedName name="rt" localSheetId="21" hidden="1">{#N/A,#N/A,TRUE,"Cover sheet";#N/A,#N/A,TRUE,"Summary";#N/A,#N/A,TRUE,"Key Assumptions";#N/A,#N/A,TRUE,"Profit &amp; Loss";#N/A,#N/A,TRUE,"Balance Sheet";#N/A,#N/A,TRUE,"Cashflow";#N/A,#N/A,TRUE,"IRR";#N/A,#N/A,TRUE,"Ratios";#N/A,#N/A,TRUE,"Debt analysis"}</definedName>
    <definedName name="rt" localSheetId="18" hidden="1">{#N/A,#N/A,TRUE,"Cover sheet";#N/A,#N/A,TRUE,"Summary";#N/A,#N/A,TRUE,"Key Assumptions";#N/A,#N/A,TRUE,"Profit &amp; Loss";#N/A,#N/A,TRUE,"Balance Sheet";#N/A,#N/A,TRUE,"Cashflow";#N/A,#N/A,TRUE,"IRR";#N/A,#N/A,TRUE,"Ratios";#N/A,#N/A,TRUE,"Debt analysis"}</definedName>
    <definedName name="rt" localSheetId="19" hidden="1">{#N/A,#N/A,TRUE,"Cover sheet";#N/A,#N/A,TRUE,"Summary";#N/A,#N/A,TRUE,"Key Assumptions";#N/A,#N/A,TRUE,"Profit &amp; Loss";#N/A,#N/A,TRUE,"Balance Sheet";#N/A,#N/A,TRUE,"Cashflow";#N/A,#N/A,TRUE,"IRR";#N/A,#N/A,TRUE,"Ratios";#N/A,#N/A,TRUE,"Debt analysis"}</definedName>
    <definedName name="rt" localSheetId="20" hidden="1">{#N/A,#N/A,TRUE,"Cover sheet";#N/A,#N/A,TRUE,"Summary";#N/A,#N/A,TRUE,"Key Assumptions";#N/A,#N/A,TRUE,"Profit &amp; Loss";#N/A,#N/A,TRUE,"Balance Sheet";#N/A,#N/A,TRUE,"Cashflow";#N/A,#N/A,TRUE,"IRR";#N/A,#N/A,TRUE,"Ratios";#N/A,#N/A,TRUE,"Debt analysis"}</definedName>
    <definedName name="rt" localSheetId="22" hidden="1">{#N/A,#N/A,TRUE,"Cover sheet";#N/A,#N/A,TRUE,"Summary";#N/A,#N/A,TRUE,"Key Assumptions";#N/A,#N/A,TRUE,"Profit &amp; Loss";#N/A,#N/A,TRUE,"Balance Sheet";#N/A,#N/A,TRUE,"Cashflow";#N/A,#N/A,TRUE,"IRR";#N/A,#N/A,TRUE,"Ratios";#N/A,#N/A,TRUE,"Debt analysis"}</definedName>
    <definedName name="rt" localSheetId="24" hidden="1">{#N/A,#N/A,TRUE,"Cover sheet";#N/A,#N/A,TRUE,"Summary";#N/A,#N/A,TRUE,"Key Assumptions";#N/A,#N/A,TRUE,"Profit &amp; Loss";#N/A,#N/A,TRUE,"Balance Sheet";#N/A,#N/A,TRUE,"Cashflow";#N/A,#N/A,TRUE,"IRR";#N/A,#N/A,TRUE,"Ratios";#N/A,#N/A,TRUE,"Debt analysis"}</definedName>
    <definedName name="rt" localSheetId="28" hidden="1">{#N/A,#N/A,TRUE,"Cover sheet";#N/A,#N/A,TRUE,"Summary";#N/A,#N/A,TRUE,"Key Assumptions";#N/A,#N/A,TRUE,"Profit &amp; Loss";#N/A,#N/A,TRUE,"Balance Sheet";#N/A,#N/A,TRUE,"Cashflow";#N/A,#N/A,TRUE,"IRR";#N/A,#N/A,TRUE,"Ratios";#N/A,#N/A,TRUE,"Debt analysis"}</definedName>
    <definedName name="rt" localSheetId="14" hidden="1">{#N/A,#N/A,TRUE,"Cover sheet";#N/A,#N/A,TRUE,"Summary";#N/A,#N/A,TRUE,"Key Assumptions";#N/A,#N/A,TRUE,"Profit &amp; Loss";#N/A,#N/A,TRUE,"Balance Sheet";#N/A,#N/A,TRUE,"Cashflow";#N/A,#N/A,TRUE,"IRR";#N/A,#N/A,TRUE,"Ratios";#N/A,#N/A,TRUE,"Debt analysis"}</definedName>
    <definedName name="rt" hidden="1">{#N/A,#N/A,TRUE,"Cover sheet";#N/A,#N/A,TRUE,"Summary";#N/A,#N/A,TRUE,"Key Assumptions";#N/A,#N/A,TRUE,"Profit &amp; Loss";#N/A,#N/A,TRUE,"Balance Sheet";#N/A,#N/A,TRUE,"Cashflow";#N/A,#N/A,TRUE,"IRR";#N/A,#N/A,TRUE,"Ratios";#N/A,#N/A,TRUE,"Debt analysis"}</definedName>
    <definedName name="RT_2" localSheetId="12" hidden="1">{"'용역비'!$A$4:$C$8"}</definedName>
    <definedName name="RT_2" localSheetId="11" hidden="1">{"'용역비'!$A$4:$C$8"}</definedName>
    <definedName name="RT_2" localSheetId="13" hidden="1">{"'용역비'!$A$4:$C$8"}</definedName>
    <definedName name="RT_2" localSheetId="16" hidden="1">{"'용역비'!$A$4:$C$8"}</definedName>
    <definedName name="RT_2" localSheetId="21" hidden="1">{"'용역비'!$A$4:$C$8"}</definedName>
    <definedName name="RT_2" localSheetId="18" hidden="1">{"'용역비'!$A$4:$C$8"}</definedName>
    <definedName name="RT_2" localSheetId="19" hidden="1">{"'용역비'!$A$4:$C$8"}</definedName>
    <definedName name="RT_2" localSheetId="20" hidden="1">{"'용역비'!$A$4:$C$8"}</definedName>
    <definedName name="RT_2" localSheetId="22" hidden="1">{"'용역비'!$A$4:$C$8"}</definedName>
    <definedName name="RT_2" localSheetId="24" hidden="1">{"'용역비'!$A$4:$C$8"}</definedName>
    <definedName name="RT_2" localSheetId="28" hidden="1">{"'용역비'!$A$4:$C$8"}</definedName>
    <definedName name="RT_2" localSheetId="14" hidden="1">{"'용역비'!$A$4:$C$8"}</definedName>
    <definedName name="RT_2" hidden="1">{"'용역비'!$A$4:$C$8"}</definedName>
    <definedName name="RT_3" localSheetId="12" hidden="1">{"'용역비'!$A$4:$C$8"}</definedName>
    <definedName name="RT_3" localSheetId="11" hidden="1">{"'용역비'!$A$4:$C$8"}</definedName>
    <definedName name="RT_3" localSheetId="13" hidden="1">{"'용역비'!$A$4:$C$8"}</definedName>
    <definedName name="RT_3" localSheetId="16" hidden="1">{"'용역비'!$A$4:$C$8"}</definedName>
    <definedName name="RT_3" localSheetId="21" hidden="1">{"'용역비'!$A$4:$C$8"}</definedName>
    <definedName name="RT_3" localSheetId="18" hidden="1">{"'용역비'!$A$4:$C$8"}</definedName>
    <definedName name="RT_3" localSheetId="19" hidden="1">{"'용역비'!$A$4:$C$8"}</definedName>
    <definedName name="RT_3" localSheetId="20" hidden="1">{"'용역비'!$A$4:$C$8"}</definedName>
    <definedName name="RT_3" localSheetId="22" hidden="1">{"'용역비'!$A$4:$C$8"}</definedName>
    <definedName name="RT_3" localSheetId="24" hidden="1">{"'용역비'!$A$4:$C$8"}</definedName>
    <definedName name="RT_3" localSheetId="28" hidden="1">{"'용역비'!$A$4:$C$8"}</definedName>
    <definedName name="RT_3" localSheetId="14" hidden="1">{"'용역비'!$A$4:$C$8"}</definedName>
    <definedName name="RT_3" hidden="1">{"'용역비'!$A$4:$C$8"}</definedName>
    <definedName name="RT_4" localSheetId="12" hidden="1">{"'용역비'!$A$4:$C$8"}</definedName>
    <definedName name="RT_4" localSheetId="11" hidden="1">{"'용역비'!$A$4:$C$8"}</definedName>
    <definedName name="RT_4" localSheetId="13" hidden="1">{"'용역비'!$A$4:$C$8"}</definedName>
    <definedName name="RT_4" localSheetId="16" hidden="1">{"'용역비'!$A$4:$C$8"}</definedName>
    <definedName name="RT_4" localSheetId="21" hidden="1">{"'용역비'!$A$4:$C$8"}</definedName>
    <definedName name="RT_4" localSheetId="18" hidden="1">{"'용역비'!$A$4:$C$8"}</definedName>
    <definedName name="RT_4" localSheetId="19" hidden="1">{"'용역비'!$A$4:$C$8"}</definedName>
    <definedName name="RT_4" localSheetId="20" hidden="1">{"'용역비'!$A$4:$C$8"}</definedName>
    <definedName name="RT_4" localSheetId="22" hidden="1">{"'용역비'!$A$4:$C$8"}</definedName>
    <definedName name="RT_4" localSheetId="24" hidden="1">{"'용역비'!$A$4:$C$8"}</definedName>
    <definedName name="RT_4" localSheetId="28" hidden="1">{"'용역비'!$A$4:$C$8"}</definedName>
    <definedName name="RT_4" localSheetId="14" hidden="1">{"'용역비'!$A$4:$C$8"}</definedName>
    <definedName name="RT_4" hidden="1">{"'용역비'!$A$4:$C$8"}</definedName>
    <definedName name="RT_5" localSheetId="12" hidden="1">{"'용역비'!$A$4:$C$8"}</definedName>
    <definedName name="RT_5" localSheetId="11" hidden="1">{"'용역비'!$A$4:$C$8"}</definedName>
    <definedName name="RT_5" localSheetId="13" hidden="1">{"'용역비'!$A$4:$C$8"}</definedName>
    <definedName name="RT_5" localSheetId="16" hidden="1">{"'용역비'!$A$4:$C$8"}</definedName>
    <definedName name="RT_5" localSheetId="21" hidden="1">{"'용역비'!$A$4:$C$8"}</definedName>
    <definedName name="RT_5" localSheetId="18" hidden="1">{"'용역비'!$A$4:$C$8"}</definedName>
    <definedName name="RT_5" localSheetId="19" hidden="1">{"'용역비'!$A$4:$C$8"}</definedName>
    <definedName name="RT_5" localSheetId="20" hidden="1">{"'용역비'!$A$4:$C$8"}</definedName>
    <definedName name="RT_5" localSheetId="22" hidden="1">{"'용역비'!$A$4:$C$8"}</definedName>
    <definedName name="RT_5" localSheetId="24" hidden="1">{"'용역비'!$A$4:$C$8"}</definedName>
    <definedName name="RT_5" localSheetId="28" hidden="1">{"'용역비'!$A$4:$C$8"}</definedName>
    <definedName name="RT_5" localSheetId="14" hidden="1">{"'용역비'!$A$4:$C$8"}</definedName>
    <definedName name="RT_5" hidden="1">{"'용역비'!$A$4:$C$8"}</definedName>
    <definedName name="RT281A">#REF!</definedName>
    <definedName name="rtesrtsert" localSheetId="12" hidden="1">{"'Sheet1'!$L$16"}</definedName>
    <definedName name="rtesrtsert" localSheetId="11" hidden="1">{"'Sheet1'!$L$16"}</definedName>
    <definedName name="rtesrtsert" localSheetId="13" hidden="1">{"'Sheet1'!$L$16"}</definedName>
    <definedName name="rtesrtsert" localSheetId="16" hidden="1">{"'Sheet1'!$L$16"}</definedName>
    <definedName name="rtesrtsert" localSheetId="21" hidden="1">{"'Sheet1'!$L$16"}</definedName>
    <definedName name="rtesrtsert" localSheetId="18" hidden="1">{"'Sheet1'!$L$16"}</definedName>
    <definedName name="rtesrtsert" localSheetId="19" hidden="1">{"'Sheet1'!$L$16"}</definedName>
    <definedName name="rtesrtsert" localSheetId="20" hidden="1">{"'Sheet1'!$L$16"}</definedName>
    <definedName name="rtesrtsert" localSheetId="22" hidden="1">{"'Sheet1'!$L$16"}</definedName>
    <definedName name="rtesrtsert" localSheetId="24" hidden="1">{"'Sheet1'!$L$16"}</definedName>
    <definedName name="rtesrtsert" localSheetId="28" hidden="1">{"'Sheet1'!$L$16"}</definedName>
    <definedName name="rtesrtsert" localSheetId="14" hidden="1">{"'Sheet1'!$L$16"}</definedName>
    <definedName name="rtesrtsert" hidden="1">{"'Sheet1'!$L$16"}</definedName>
    <definedName name="rtfg" localSheetId="12" hidden="1">{"'Sheet1'!$L$16"}</definedName>
    <definedName name="rtfg" localSheetId="11" hidden="1">{"'Sheet1'!$L$16"}</definedName>
    <definedName name="rtfg" localSheetId="13" hidden="1">{"'Sheet1'!$L$16"}</definedName>
    <definedName name="rtfg" localSheetId="16" hidden="1">{"'Sheet1'!$L$16"}</definedName>
    <definedName name="rtfg" localSheetId="21" hidden="1">{"'Sheet1'!$L$16"}</definedName>
    <definedName name="rtfg" localSheetId="18" hidden="1">{"'Sheet1'!$L$16"}</definedName>
    <definedName name="rtfg" localSheetId="19" hidden="1">{"'Sheet1'!$L$16"}</definedName>
    <definedName name="rtfg" localSheetId="20" hidden="1">{"'Sheet1'!$L$16"}</definedName>
    <definedName name="rtfg" localSheetId="22" hidden="1">{"'Sheet1'!$L$16"}</definedName>
    <definedName name="rtfg" localSheetId="24" hidden="1">{"'Sheet1'!$L$16"}</definedName>
    <definedName name="rtfg" localSheetId="28" hidden="1">{"'Sheet1'!$L$16"}</definedName>
    <definedName name="rtfg" localSheetId="14" hidden="1">{"'Sheet1'!$L$16"}</definedName>
    <definedName name="rtfg" hidden="1">{"'Sheet1'!$L$16"}</definedName>
    <definedName name="RTGH" localSheetId="12" hidden="1">{"'용역비'!$A$4:$C$8"}</definedName>
    <definedName name="RTGH" localSheetId="11" hidden="1">{"'용역비'!$A$4:$C$8"}</definedName>
    <definedName name="RTGH" localSheetId="13" hidden="1">{"'용역비'!$A$4:$C$8"}</definedName>
    <definedName name="RTGH" localSheetId="16" hidden="1">{"'용역비'!$A$4:$C$8"}</definedName>
    <definedName name="RTGH" localSheetId="21" hidden="1">{"'용역비'!$A$4:$C$8"}</definedName>
    <definedName name="RTGH" localSheetId="18" hidden="1">{"'용역비'!$A$4:$C$8"}</definedName>
    <definedName name="RTGH" localSheetId="19" hidden="1">{"'용역비'!$A$4:$C$8"}</definedName>
    <definedName name="RTGH" localSheetId="20" hidden="1">{"'용역비'!$A$4:$C$8"}</definedName>
    <definedName name="RTGH" localSheetId="22" hidden="1">{"'용역비'!$A$4:$C$8"}</definedName>
    <definedName name="RTGH" localSheetId="24" hidden="1">{"'용역비'!$A$4:$C$8"}</definedName>
    <definedName name="RTGH" localSheetId="28" hidden="1">{"'용역비'!$A$4:$C$8"}</definedName>
    <definedName name="RTGH" localSheetId="14" hidden="1">{"'용역비'!$A$4:$C$8"}</definedName>
    <definedName name="RTGH" hidden="1">{"'용역비'!$A$4:$C$8"}</definedName>
    <definedName name="RTGH_1" localSheetId="12" hidden="1">{"'용역비'!$A$4:$C$8"}</definedName>
    <definedName name="RTGH_1" localSheetId="11" hidden="1">{"'용역비'!$A$4:$C$8"}</definedName>
    <definedName name="RTGH_1" localSheetId="13" hidden="1">{"'용역비'!$A$4:$C$8"}</definedName>
    <definedName name="RTGH_1" localSheetId="16" hidden="1">{"'용역비'!$A$4:$C$8"}</definedName>
    <definedName name="RTGH_1" localSheetId="21" hidden="1">{"'용역비'!$A$4:$C$8"}</definedName>
    <definedName name="RTGH_1" localSheetId="18" hidden="1">{"'용역비'!$A$4:$C$8"}</definedName>
    <definedName name="RTGH_1" localSheetId="19" hidden="1">{"'용역비'!$A$4:$C$8"}</definedName>
    <definedName name="RTGH_1" localSheetId="20" hidden="1">{"'용역비'!$A$4:$C$8"}</definedName>
    <definedName name="RTGH_1" localSheetId="22" hidden="1">{"'용역비'!$A$4:$C$8"}</definedName>
    <definedName name="RTGH_1" localSheetId="24" hidden="1">{"'용역비'!$A$4:$C$8"}</definedName>
    <definedName name="RTGH_1" localSheetId="28" hidden="1">{"'용역비'!$A$4:$C$8"}</definedName>
    <definedName name="RTGH_1" localSheetId="14" hidden="1">{"'용역비'!$A$4:$C$8"}</definedName>
    <definedName name="RTGH_1" hidden="1">{"'용역비'!$A$4:$C$8"}</definedName>
    <definedName name="RTGH_2" localSheetId="12" hidden="1">{"'용역비'!$A$4:$C$8"}</definedName>
    <definedName name="RTGH_2" localSheetId="11" hidden="1">{"'용역비'!$A$4:$C$8"}</definedName>
    <definedName name="RTGH_2" localSheetId="13" hidden="1">{"'용역비'!$A$4:$C$8"}</definedName>
    <definedName name="RTGH_2" localSheetId="16" hidden="1">{"'용역비'!$A$4:$C$8"}</definedName>
    <definedName name="RTGH_2" localSheetId="21" hidden="1">{"'용역비'!$A$4:$C$8"}</definedName>
    <definedName name="RTGH_2" localSheetId="18" hidden="1">{"'용역비'!$A$4:$C$8"}</definedName>
    <definedName name="RTGH_2" localSheetId="19" hidden="1">{"'용역비'!$A$4:$C$8"}</definedName>
    <definedName name="RTGH_2" localSheetId="20" hidden="1">{"'용역비'!$A$4:$C$8"}</definedName>
    <definedName name="RTGH_2" localSheetId="22" hidden="1">{"'용역비'!$A$4:$C$8"}</definedName>
    <definedName name="RTGH_2" localSheetId="24" hidden="1">{"'용역비'!$A$4:$C$8"}</definedName>
    <definedName name="RTGH_2" localSheetId="28" hidden="1">{"'용역비'!$A$4:$C$8"}</definedName>
    <definedName name="RTGH_2" localSheetId="14" hidden="1">{"'용역비'!$A$4:$C$8"}</definedName>
    <definedName name="RTGH_2" hidden="1">{"'용역비'!$A$4:$C$8"}</definedName>
    <definedName name="RTGH_3" localSheetId="12" hidden="1">{"'용역비'!$A$4:$C$8"}</definedName>
    <definedName name="RTGH_3" localSheetId="11" hidden="1">{"'용역비'!$A$4:$C$8"}</definedName>
    <definedName name="RTGH_3" localSheetId="13" hidden="1">{"'용역비'!$A$4:$C$8"}</definedName>
    <definedName name="RTGH_3" localSheetId="16" hidden="1">{"'용역비'!$A$4:$C$8"}</definedName>
    <definedName name="RTGH_3" localSheetId="21" hidden="1">{"'용역비'!$A$4:$C$8"}</definedName>
    <definedName name="RTGH_3" localSheetId="18" hidden="1">{"'용역비'!$A$4:$C$8"}</definedName>
    <definedName name="RTGH_3" localSheetId="19" hidden="1">{"'용역비'!$A$4:$C$8"}</definedName>
    <definedName name="RTGH_3" localSheetId="20" hidden="1">{"'용역비'!$A$4:$C$8"}</definedName>
    <definedName name="RTGH_3" localSheetId="22" hidden="1">{"'용역비'!$A$4:$C$8"}</definedName>
    <definedName name="RTGH_3" localSheetId="24" hidden="1">{"'용역비'!$A$4:$C$8"}</definedName>
    <definedName name="RTGH_3" localSheetId="28" hidden="1">{"'용역비'!$A$4:$C$8"}</definedName>
    <definedName name="RTGH_3" localSheetId="14" hidden="1">{"'용역비'!$A$4:$C$8"}</definedName>
    <definedName name="RTGH_3" hidden="1">{"'용역비'!$A$4:$C$8"}</definedName>
    <definedName name="RTGH_4" localSheetId="12" hidden="1">{"'용역비'!$A$4:$C$8"}</definedName>
    <definedName name="RTGH_4" localSheetId="11" hidden="1">{"'용역비'!$A$4:$C$8"}</definedName>
    <definedName name="RTGH_4" localSheetId="13" hidden="1">{"'용역비'!$A$4:$C$8"}</definedName>
    <definedName name="RTGH_4" localSheetId="16" hidden="1">{"'용역비'!$A$4:$C$8"}</definedName>
    <definedName name="RTGH_4" localSheetId="21" hidden="1">{"'용역비'!$A$4:$C$8"}</definedName>
    <definedName name="RTGH_4" localSheetId="18" hidden="1">{"'용역비'!$A$4:$C$8"}</definedName>
    <definedName name="RTGH_4" localSheetId="19" hidden="1">{"'용역비'!$A$4:$C$8"}</definedName>
    <definedName name="RTGH_4" localSheetId="20" hidden="1">{"'용역비'!$A$4:$C$8"}</definedName>
    <definedName name="RTGH_4" localSheetId="22" hidden="1">{"'용역비'!$A$4:$C$8"}</definedName>
    <definedName name="RTGH_4" localSheetId="24" hidden="1">{"'용역비'!$A$4:$C$8"}</definedName>
    <definedName name="RTGH_4" localSheetId="28" hidden="1">{"'용역비'!$A$4:$C$8"}</definedName>
    <definedName name="RTGH_4" localSheetId="14" hidden="1">{"'용역비'!$A$4:$C$8"}</definedName>
    <definedName name="RTGH_4" hidden="1">{"'용역비'!$A$4:$C$8"}</definedName>
    <definedName name="RTGH_5" localSheetId="12" hidden="1">{"'용역비'!$A$4:$C$8"}</definedName>
    <definedName name="RTGH_5" localSheetId="11" hidden="1">{"'용역비'!$A$4:$C$8"}</definedName>
    <definedName name="RTGH_5" localSheetId="13" hidden="1">{"'용역비'!$A$4:$C$8"}</definedName>
    <definedName name="RTGH_5" localSheetId="16" hidden="1">{"'용역비'!$A$4:$C$8"}</definedName>
    <definedName name="RTGH_5" localSheetId="21" hidden="1">{"'용역비'!$A$4:$C$8"}</definedName>
    <definedName name="RTGH_5" localSheetId="18" hidden="1">{"'용역비'!$A$4:$C$8"}</definedName>
    <definedName name="RTGH_5" localSheetId="19" hidden="1">{"'용역비'!$A$4:$C$8"}</definedName>
    <definedName name="RTGH_5" localSheetId="20" hidden="1">{"'용역비'!$A$4:$C$8"}</definedName>
    <definedName name="RTGH_5" localSheetId="22" hidden="1">{"'용역비'!$A$4:$C$8"}</definedName>
    <definedName name="RTGH_5" localSheetId="24" hidden="1">{"'용역비'!$A$4:$C$8"}</definedName>
    <definedName name="RTGH_5" localSheetId="28" hidden="1">{"'용역비'!$A$4:$C$8"}</definedName>
    <definedName name="RTGH_5" localSheetId="14" hidden="1">{"'용역비'!$A$4:$C$8"}</definedName>
    <definedName name="RTGH_5" hidden="1">{"'용역비'!$A$4:$C$8"}</definedName>
    <definedName name="rth" localSheetId="12" hidden="1">{0}</definedName>
    <definedName name="rth" localSheetId="11" hidden="1">{0}</definedName>
    <definedName name="rth" localSheetId="13" hidden="1">{0}</definedName>
    <definedName name="rth" localSheetId="16" hidden="1">{0}</definedName>
    <definedName name="rth" localSheetId="21" hidden="1">{0}</definedName>
    <definedName name="rth" localSheetId="18" hidden="1">{0}</definedName>
    <definedName name="rth" localSheetId="19" hidden="1">{0}</definedName>
    <definedName name="rth" localSheetId="20" hidden="1">{0}</definedName>
    <definedName name="rth" localSheetId="22" hidden="1">{0}</definedName>
    <definedName name="rth" localSheetId="24" hidden="1">{0}</definedName>
    <definedName name="rth" localSheetId="28" hidden="1">{0}</definedName>
    <definedName name="rth" localSheetId="14" hidden="1">{0}</definedName>
    <definedName name="rth" hidden="1">{0}</definedName>
    <definedName name="rth_1" localSheetId="12" hidden="1">{"'용역비'!$A$4:$C$8"}</definedName>
    <definedName name="rth_1" localSheetId="11" hidden="1">{"'용역비'!$A$4:$C$8"}</definedName>
    <definedName name="rth_1" localSheetId="13" hidden="1">{"'용역비'!$A$4:$C$8"}</definedName>
    <definedName name="rth_1" localSheetId="16" hidden="1">{"'용역비'!$A$4:$C$8"}</definedName>
    <definedName name="rth_1" localSheetId="21" hidden="1">{"'용역비'!$A$4:$C$8"}</definedName>
    <definedName name="rth_1" localSheetId="18" hidden="1">{"'용역비'!$A$4:$C$8"}</definedName>
    <definedName name="rth_1" localSheetId="19" hidden="1">{"'용역비'!$A$4:$C$8"}</definedName>
    <definedName name="rth_1" localSheetId="20" hidden="1">{"'용역비'!$A$4:$C$8"}</definedName>
    <definedName name="rth_1" localSheetId="22" hidden="1">{"'용역비'!$A$4:$C$8"}</definedName>
    <definedName name="rth_1" localSheetId="24" hidden="1">{"'용역비'!$A$4:$C$8"}</definedName>
    <definedName name="rth_1" localSheetId="28" hidden="1">{"'용역비'!$A$4:$C$8"}</definedName>
    <definedName name="rth_1" localSheetId="14" hidden="1">{"'용역비'!$A$4:$C$8"}</definedName>
    <definedName name="rth_1" hidden="1">{"'용역비'!$A$4:$C$8"}</definedName>
    <definedName name="rth_2" localSheetId="12" hidden="1">{"'용역비'!$A$4:$C$8"}</definedName>
    <definedName name="rth_2" localSheetId="11" hidden="1">{"'용역비'!$A$4:$C$8"}</definedName>
    <definedName name="rth_2" localSheetId="13" hidden="1">{"'용역비'!$A$4:$C$8"}</definedName>
    <definedName name="rth_2" localSheetId="16" hidden="1">{"'용역비'!$A$4:$C$8"}</definedName>
    <definedName name="rth_2" localSheetId="21" hidden="1">{"'용역비'!$A$4:$C$8"}</definedName>
    <definedName name="rth_2" localSheetId="18" hidden="1">{"'용역비'!$A$4:$C$8"}</definedName>
    <definedName name="rth_2" localSheetId="19" hidden="1">{"'용역비'!$A$4:$C$8"}</definedName>
    <definedName name="rth_2" localSheetId="20" hidden="1">{"'용역비'!$A$4:$C$8"}</definedName>
    <definedName name="rth_2" localSheetId="22" hidden="1">{"'용역비'!$A$4:$C$8"}</definedName>
    <definedName name="rth_2" localSheetId="24" hidden="1">{"'용역비'!$A$4:$C$8"}</definedName>
    <definedName name="rth_2" localSheetId="28" hidden="1">{"'용역비'!$A$4:$C$8"}</definedName>
    <definedName name="rth_2" localSheetId="14" hidden="1">{"'용역비'!$A$4:$C$8"}</definedName>
    <definedName name="rth_2" hidden="1">{"'용역비'!$A$4:$C$8"}</definedName>
    <definedName name="rth_3" localSheetId="12" hidden="1">{"'용역비'!$A$4:$C$8"}</definedName>
    <definedName name="rth_3" localSheetId="11" hidden="1">{"'용역비'!$A$4:$C$8"}</definedName>
    <definedName name="rth_3" localSheetId="13" hidden="1">{"'용역비'!$A$4:$C$8"}</definedName>
    <definedName name="rth_3" localSheetId="16" hidden="1">{"'용역비'!$A$4:$C$8"}</definedName>
    <definedName name="rth_3" localSheetId="21" hidden="1">{"'용역비'!$A$4:$C$8"}</definedName>
    <definedName name="rth_3" localSheetId="18" hidden="1">{"'용역비'!$A$4:$C$8"}</definedName>
    <definedName name="rth_3" localSheetId="19" hidden="1">{"'용역비'!$A$4:$C$8"}</definedName>
    <definedName name="rth_3" localSheetId="20" hidden="1">{"'용역비'!$A$4:$C$8"}</definedName>
    <definedName name="rth_3" localSheetId="22" hidden="1">{"'용역비'!$A$4:$C$8"}</definedName>
    <definedName name="rth_3" localSheetId="24" hidden="1">{"'용역비'!$A$4:$C$8"}</definedName>
    <definedName name="rth_3" localSheetId="28" hidden="1">{"'용역비'!$A$4:$C$8"}</definedName>
    <definedName name="rth_3" localSheetId="14" hidden="1">{"'용역비'!$A$4:$C$8"}</definedName>
    <definedName name="rth_3" hidden="1">{"'용역비'!$A$4:$C$8"}</definedName>
    <definedName name="rth_4" localSheetId="12" hidden="1">{"'용역비'!$A$4:$C$8"}</definedName>
    <definedName name="rth_4" localSheetId="11" hidden="1">{"'용역비'!$A$4:$C$8"}</definedName>
    <definedName name="rth_4" localSheetId="13" hidden="1">{"'용역비'!$A$4:$C$8"}</definedName>
    <definedName name="rth_4" localSheetId="16" hidden="1">{"'용역비'!$A$4:$C$8"}</definedName>
    <definedName name="rth_4" localSheetId="21" hidden="1">{"'용역비'!$A$4:$C$8"}</definedName>
    <definedName name="rth_4" localSheetId="18" hidden="1">{"'용역비'!$A$4:$C$8"}</definedName>
    <definedName name="rth_4" localSheetId="19" hidden="1">{"'용역비'!$A$4:$C$8"}</definedName>
    <definedName name="rth_4" localSheetId="20" hidden="1">{"'용역비'!$A$4:$C$8"}</definedName>
    <definedName name="rth_4" localSheetId="22" hidden="1">{"'용역비'!$A$4:$C$8"}</definedName>
    <definedName name="rth_4" localSheetId="24" hidden="1">{"'용역비'!$A$4:$C$8"}</definedName>
    <definedName name="rth_4" localSheetId="28" hidden="1">{"'용역비'!$A$4:$C$8"}</definedName>
    <definedName name="rth_4" localSheetId="14" hidden="1">{"'용역비'!$A$4:$C$8"}</definedName>
    <definedName name="rth_4" hidden="1">{"'용역비'!$A$4:$C$8"}</definedName>
    <definedName name="rth_5" localSheetId="12" hidden="1">{"'용역비'!$A$4:$C$8"}</definedName>
    <definedName name="rth_5" localSheetId="11" hidden="1">{"'용역비'!$A$4:$C$8"}</definedName>
    <definedName name="rth_5" localSheetId="13" hidden="1">{"'용역비'!$A$4:$C$8"}</definedName>
    <definedName name="rth_5" localSheetId="16" hidden="1">{"'용역비'!$A$4:$C$8"}</definedName>
    <definedName name="rth_5" localSheetId="21" hidden="1">{"'용역비'!$A$4:$C$8"}</definedName>
    <definedName name="rth_5" localSheetId="18" hidden="1">{"'용역비'!$A$4:$C$8"}</definedName>
    <definedName name="rth_5" localSheetId="19" hidden="1">{"'용역비'!$A$4:$C$8"}</definedName>
    <definedName name="rth_5" localSheetId="20" hidden="1">{"'용역비'!$A$4:$C$8"}</definedName>
    <definedName name="rth_5" localSheetId="22" hidden="1">{"'용역비'!$A$4:$C$8"}</definedName>
    <definedName name="rth_5" localSheetId="24" hidden="1">{"'용역비'!$A$4:$C$8"}</definedName>
    <definedName name="rth_5" localSheetId="28" hidden="1">{"'용역비'!$A$4:$C$8"}</definedName>
    <definedName name="rth_5" localSheetId="14" hidden="1">{"'용역비'!$A$4:$C$8"}</definedName>
    <definedName name="rth_5" hidden="1">{"'용역비'!$A$4:$C$8"}</definedName>
    <definedName name="rtjhgjgh" hidden="1">#REF!</definedName>
    <definedName name="RTJR" localSheetId="12" hidden="1">{"'Sheet1'!$L$16"}</definedName>
    <definedName name="RTJR" localSheetId="11" hidden="1">{"'Sheet1'!$L$16"}</definedName>
    <definedName name="RTJR" localSheetId="13" hidden="1">{"'Sheet1'!$L$16"}</definedName>
    <definedName name="RTJR" localSheetId="16" hidden="1">{"'Sheet1'!$L$16"}</definedName>
    <definedName name="RTJR" localSheetId="21" hidden="1">{"'Sheet1'!$L$16"}</definedName>
    <definedName name="RTJR" localSheetId="18" hidden="1">{"'Sheet1'!$L$16"}</definedName>
    <definedName name="RTJR" localSheetId="19" hidden="1">{"'Sheet1'!$L$16"}</definedName>
    <definedName name="RTJR" localSheetId="20" hidden="1">{"'Sheet1'!$L$16"}</definedName>
    <definedName name="RTJR" localSheetId="22" hidden="1">{"'Sheet1'!$L$16"}</definedName>
    <definedName name="RTJR" localSheetId="24" hidden="1">{"'Sheet1'!$L$16"}</definedName>
    <definedName name="RTJR" localSheetId="28" hidden="1">{"'Sheet1'!$L$16"}</definedName>
    <definedName name="RTJR" localSheetId="14" hidden="1">{"'Sheet1'!$L$16"}</definedName>
    <definedName name="RTJR" hidden="1">{"'Sheet1'!$L$16"}</definedName>
    <definedName name="rtosdkafcxn" localSheetId="12" hidden="1">{"'용역비'!$A$4:$C$8"}</definedName>
    <definedName name="rtosdkafcxn" localSheetId="11" hidden="1">{"'용역비'!$A$4:$C$8"}</definedName>
    <definedName name="rtosdkafcxn" localSheetId="13" hidden="1">{"'용역비'!$A$4:$C$8"}</definedName>
    <definedName name="rtosdkafcxn" localSheetId="16" hidden="1">{"'용역비'!$A$4:$C$8"}</definedName>
    <definedName name="rtosdkafcxn" localSheetId="21" hidden="1">{"'용역비'!$A$4:$C$8"}</definedName>
    <definedName name="rtosdkafcxn" localSheetId="18" hidden="1">{"'용역비'!$A$4:$C$8"}</definedName>
    <definedName name="rtosdkafcxn" localSheetId="19" hidden="1">{"'용역비'!$A$4:$C$8"}</definedName>
    <definedName name="rtosdkafcxn" localSheetId="20" hidden="1">{"'용역비'!$A$4:$C$8"}</definedName>
    <definedName name="rtosdkafcxn" localSheetId="22" hidden="1">{"'용역비'!$A$4:$C$8"}</definedName>
    <definedName name="rtosdkafcxn" localSheetId="24" hidden="1">{"'용역비'!$A$4:$C$8"}</definedName>
    <definedName name="rtosdkafcxn" localSheetId="28" hidden="1">{"'용역비'!$A$4:$C$8"}</definedName>
    <definedName name="rtosdkafcxn" localSheetId="14" hidden="1">{"'용역비'!$A$4:$C$8"}</definedName>
    <definedName name="rtosdkafcxn" hidden="1">{"'용역비'!$A$4:$C$8"}</definedName>
    <definedName name="rtpqwp" localSheetId="12" hidden="1">{"'Break down'!$A$4"}</definedName>
    <definedName name="rtpqwp" localSheetId="11" hidden="1">{"'Break down'!$A$4"}</definedName>
    <definedName name="rtpqwp" localSheetId="13" hidden="1">{"'Break down'!$A$4"}</definedName>
    <definedName name="rtpqwp" localSheetId="16" hidden="1">{"'Break down'!$A$4"}</definedName>
    <definedName name="rtpqwp" localSheetId="21" hidden="1">{"'Break down'!$A$4"}</definedName>
    <definedName name="rtpqwp" localSheetId="18" hidden="1">{"'Break down'!$A$4"}</definedName>
    <definedName name="rtpqwp" localSheetId="19" hidden="1">{"'Break down'!$A$4"}</definedName>
    <definedName name="rtpqwp" localSheetId="20" hidden="1">{"'Break down'!$A$4"}</definedName>
    <definedName name="rtpqwp" localSheetId="22" hidden="1">{"'Break down'!$A$4"}</definedName>
    <definedName name="rtpqwp" localSheetId="24" hidden="1">{"'Break down'!$A$4"}</definedName>
    <definedName name="rtpqwp" localSheetId="28" hidden="1">{"'Break down'!$A$4"}</definedName>
    <definedName name="rtpqwp" localSheetId="14" hidden="1">{"'Break down'!$A$4"}</definedName>
    <definedName name="rtpqwp" hidden="1">{"'Break down'!$A$4"}</definedName>
    <definedName name="rtr" localSheetId="12" hidden="1">{"'Break down'!$A$4"}</definedName>
    <definedName name="rtr" localSheetId="11" hidden="1">{"'Break down'!$A$4"}</definedName>
    <definedName name="rtr" localSheetId="13" hidden="1">{"'Break down'!$A$4"}</definedName>
    <definedName name="rtr" localSheetId="16" hidden="1">{"'Break down'!$A$4"}</definedName>
    <definedName name="rtr" localSheetId="21" hidden="1">{"'Break down'!$A$4"}</definedName>
    <definedName name="rtr" localSheetId="18" hidden="1">{"'Break down'!$A$4"}</definedName>
    <definedName name="rtr" localSheetId="19" hidden="1">{"'Break down'!$A$4"}</definedName>
    <definedName name="rtr" localSheetId="20" hidden="1">{"'Break down'!$A$4"}</definedName>
    <definedName name="rtr" localSheetId="22" hidden="1">{"'Break down'!$A$4"}</definedName>
    <definedName name="rtr" localSheetId="24" hidden="1">{"'Break down'!$A$4"}</definedName>
    <definedName name="rtr" localSheetId="28" hidden="1">{"'Break down'!$A$4"}</definedName>
    <definedName name="rtr" localSheetId="14" hidden="1">{"'Break down'!$A$4"}</definedName>
    <definedName name="rtr" hidden="1">{"'Break down'!$A$4"}</definedName>
    <definedName name="rtrđhjkl" localSheetId="12" hidden="1">{#N/A,#N/A,FALSE,"Chi tiÆt"}</definedName>
    <definedName name="rtrđhjkl" localSheetId="11" hidden="1">{#N/A,#N/A,FALSE,"Chi tiÆt"}</definedName>
    <definedName name="rtrđhjkl" localSheetId="13" hidden="1">{#N/A,#N/A,FALSE,"Chi tiÆt"}</definedName>
    <definedName name="rtrđhjkl" localSheetId="16" hidden="1">{#N/A,#N/A,FALSE,"Chi tiÆt"}</definedName>
    <definedName name="rtrđhjkl" localSheetId="21" hidden="1">{#N/A,#N/A,FALSE,"Chi tiÆt"}</definedName>
    <definedName name="rtrđhjkl" localSheetId="18" hidden="1">{#N/A,#N/A,FALSE,"Chi tiÆt"}</definedName>
    <definedName name="rtrđhjkl" localSheetId="19" hidden="1">{#N/A,#N/A,FALSE,"Chi tiÆt"}</definedName>
    <definedName name="rtrđhjkl" localSheetId="20" hidden="1">{#N/A,#N/A,FALSE,"Chi tiÆt"}</definedName>
    <definedName name="rtrđhjkl" localSheetId="22" hidden="1">{#N/A,#N/A,FALSE,"Chi tiÆt"}</definedName>
    <definedName name="rtrđhjkl" localSheetId="24" hidden="1">{#N/A,#N/A,FALSE,"Chi tiÆt"}</definedName>
    <definedName name="rtrđhjkl" localSheetId="28" hidden="1">{#N/A,#N/A,FALSE,"Chi tiÆt"}</definedName>
    <definedName name="rtrđhjkl" localSheetId="14" hidden="1">{#N/A,#N/A,FALSE,"Chi tiÆt"}</definedName>
    <definedName name="rtrđhjkl" hidden="1">{#N/A,#N/A,FALSE,"Chi tiÆt"}</definedName>
    <definedName name="rtretr" hidden="1">#REF!</definedName>
    <definedName name="rtrt" localSheetId="12" hidden="1">{"'Sheet1'!$L$16"}</definedName>
    <definedName name="rtrt" localSheetId="11" hidden="1">{"'Sheet1'!$L$16"}</definedName>
    <definedName name="rtrt" localSheetId="13" hidden="1">{"'Sheet1'!$L$16"}</definedName>
    <definedName name="rtrt" localSheetId="16" hidden="1">{"'Sheet1'!$L$16"}</definedName>
    <definedName name="rtrt" localSheetId="21" hidden="1">{"'Sheet1'!$L$16"}</definedName>
    <definedName name="rtrt" localSheetId="18" hidden="1">{"'Sheet1'!$L$16"}</definedName>
    <definedName name="rtrt" localSheetId="19" hidden="1">{"'Sheet1'!$L$16"}</definedName>
    <definedName name="rtrt" localSheetId="20" hidden="1">{"'Sheet1'!$L$16"}</definedName>
    <definedName name="rtrt" localSheetId="22" hidden="1">{"'Sheet1'!$L$16"}</definedName>
    <definedName name="rtrt" localSheetId="24" hidden="1">{"'Sheet1'!$L$16"}</definedName>
    <definedName name="rtrt" localSheetId="28" hidden="1">{"'Sheet1'!$L$16"}</definedName>
    <definedName name="rtrt" localSheetId="14" hidden="1">{"'Sheet1'!$L$16"}</definedName>
    <definedName name="rtrt" hidden="1">{"'Sheet1'!$L$16"}</definedName>
    <definedName name="rtrtr" hidden="1">#REF!</definedName>
    <definedName name="rtrtryryyy" hidden="1">#REF!</definedName>
    <definedName name="RTRYHTRYRT" hidden="1">#REF!</definedName>
    <definedName name="rts" localSheetId="12" hidden="1">{"'Sheet1'!$L$16"}</definedName>
    <definedName name="rts" localSheetId="11" hidden="1">{"'Sheet1'!$L$16"}</definedName>
    <definedName name="rts" localSheetId="13" hidden="1">{"'Sheet1'!$L$16"}</definedName>
    <definedName name="rts" localSheetId="16" hidden="1">{"'Sheet1'!$L$16"}</definedName>
    <definedName name="rts" localSheetId="21" hidden="1">{"'Sheet1'!$L$16"}</definedName>
    <definedName name="rts" localSheetId="18" hidden="1">{"'Sheet1'!$L$16"}</definedName>
    <definedName name="rts" localSheetId="19" hidden="1">{"'Sheet1'!$L$16"}</definedName>
    <definedName name="rts" localSheetId="20" hidden="1">{"'Sheet1'!$L$16"}</definedName>
    <definedName name="rts" localSheetId="22" hidden="1">{"'Sheet1'!$L$16"}</definedName>
    <definedName name="rts" localSheetId="24" hidden="1">{"'Sheet1'!$L$16"}</definedName>
    <definedName name="rts" localSheetId="28" hidden="1">{"'Sheet1'!$L$16"}</definedName>
    <definedName name="rts" localSheetId="14" hidden="1">{"'Sheet1'!$L$16"}</definedName>
    <definedName name="rts" hidden="1">{"'Sheet1'!$L$16"}</definedName>
    <definedName name="rtse" localSheetId="12" hidden="1">{"'Sheet1'!$L$16"}</definedName>
    <definedName name="rtse" localSheetId="11" hidden="1">{"'Sheet1'!$L$16"}</definedName>
    <definedName name="rtse" localSheetId="13" hidden="1">{"'Sheet1'!$L$16"}</definedName>
    <definedName name="rtse" localSheetId="16" hidden="1">{"'Sheet1'!$L$16"}</definedName>
    <definedName name="rtse" localSheetId="21" hidden="1">{"'Sheet1'!$L$16"}</definedName>
    <definedName name="rtse" localSheetId="18" hidden="1">{"'Sheet1'!$L$16"}</definedName>
    <definedName name="rtse" localSheetId="19" hidden="1">{"'Sheet1'!$L$16"}</definedName>
    <definedName name="rtse" localSheetId="20" hidden="1">{"'Sheet1'!$L$16"}</definedName>
    <definedName name="rtse" localSheetId="22" hidden="1">{"'Sheet1'!$L$16"}</definedName>
    <definedName name="rtse" localSheetId="24" hidden="1">{"'Sheet1'!$L$16"}</definedName>
    <definedName name="rtse" localSheetId="28" hidden="1">{"'Sheet1'!$L$16"}</definedName>
    <definedName name="rtse" localSheetId="14" hidden="1">{"'Sheet1'!$L$16"}</definedName>
    <definedName name="rtse" hidden="1">{"'Sheet1'!$L$16"}</definedName>
    <definedName name="rtser" localSheetId="12" hidden="1">{"'Sheet1'!$L$16"}</definedName>
    <definedName name="rtser" localSheetId="11" hidden="1">{"'Sheet1'!$L$16"}</definedName>
    <definedName name="rtser" localSheetId="13" hidden="1">{"'Sheet1'!$L$16"}</definedName>
    <definedName name="rtser" localSheetId="16" hidden="1">{"'Sheet1'!$L$16"}</definedName>
    <definedName name="rtser" localSheetId="21" hidden="1">{"'Sheet1'!$L$16"}</definedName>
    <definedName name="rtser" localSheetId="18" hidden="1">{"'Sheet1'!$L$16"}</definedName>
    <definedName name="rtser" localSheetId="19" hidden="1">{"'Sheet1'!$L$16"}</definedName>
    <definedName name="rtser" localSheetId="20" hidden="1">{"'Sheet1'!$L$16"}</definedName>
    <definedName name="rtser" localSheetId="22" hidden="1">{"'Sheet1'!$L$16"}</definedName>
    <definedName name="rtser" localSheetId="24" hidden="1">{"'Sheet1'!$L$16"}</definedName>
    <definedName name="rtser" localSheetId="28" hidden="1">{"'Sheet1'!$L$16"}</definedName>
    <definedName name="rtser" localSheetId="14" hidden="1">{"'Sheet1'!$L$16"}</definedName>
    <definedName name="rtser" hidden="1">{"'Sheet1'!$L$16"}</definedName>
    <definedName name="rtsertsgg" localSheetId="12" hidden="1">{0}</definedName>
    <definedName name="rtsertsgg" localSheetId="11" hidden="1">{0}</definedName>
    <definedName name="rtsertsgg" localSheetId="13" hidden="1">{0}</definedName>
    <definedName name="rtsertsgg" localSheetId="16" hidden="1">{0}</definedName>
    <definedName name="rtsertsgg" localSheetId="21" hidden="1">{0}</definedName>
    <definedName name="rtsertsgg" localSheetId="18" hidden="1">{0}</definedName>
    <definedName name="rtsertsgg" localSheetId="19" hidden="1">{0}</definedName>
    <definedName name="rtsertsgg" localSheetId="20" hidden="1">{0}</definedName>
    <definedName name="rtsertsgg" localSheetId="22" hidden="1">{0}</definedName>
    <definedName name="rtsertsgg" localSheetId="24" hidden="1">{0}</definedName>
    <definedName name="rtsertsgg" localSheetId="28" hidden="1">{0}</definedName>
    <definedName name="rtsertsgg" localSheetId="14" hidden="1">{0}</definedName>
    <definedName name="rtsertsgg" hidden="1">{0}</definedName>
    <definedName name="rtttyyy" localSheetId="12" hidden="1">{"'Sheet1'!$L$16"}</definedName>
    <definedName name="rtttyyy" localSheetId="11" hidden="1">{"'Sheet1'!$L$16"}</definedName>
    <definedName name="rtttyyy" localSheetId="13" hidden="1">{"'Sheet1'!$L$16"}</definedName>
    <definedName name="rtttyyy" localSheetId="16" hidden="1">{"'Sheet1'!$L$16"}</definedName>
    <definedName name="rtttyyy" localSheetId="21" hidden="1">{"'Sheet1'!$L$16"}</definedName>
    <definedName name="rtttyyy" localSheetId="18" hidden="1">{"'Sheet1'!$L$16"}</definedName>
    <definedName name="rtttyyy" localSheetId="19" hidden="1">{"'Sheet1'!$L$16"}</definedName>
    <definedName name="rtttyyy" localSheetId="20" hidden="1">{"'Sheet1'!$L$16"}</definedName>
    <definedName name="rtttyyy" localSheetId="22" hidden="1">{"'Sheet1'!$L$16"}</definedName>
    <definedName name="rtttyyy" localSheetId="24" hidden="1">{"'Sheet1'!$L$16"}</definedName>
    <definedName name="rtttyyy" localSheetId="28" hidden="1">{"'Sheet1'!$L$16"}</definedName>
    <definedName name="rtttyyy" localSheetId="14" hidden="1">{"'Sheet1'!$L$16"}</definedName>
    <definedName name="rtttyyy" hidden="1">{"'Sheet1'!$L$16"}</definedName>
    <definedName name="RTWR" localSheetId="12" hidden="1">{"'Sheet1'!$L$16"}</definedName>
    <definedName name="RTWR" localSheetId="11" hidden="1">{"'Sheet1'!$L$16"}</definedName>
    <definedName name="RTWR" localSheetId="13" hidden="1">{"'Sheet1'!$L$16"}</definedName>
    <definedName name="RTWR" localSheetId="16" hidden="1">{"'Sheet1'!$L$16"}</definedName>
    <definedName name="RTWR" localSheetId="21" hidden="1">{"'Sheet1'!$L$16"}</definedName>
    <definedName name="RTWR" localSheetId="18" hidden="1">{"'Sheet1'!$L$16"}</definedName>
    <definedName name="RTWR" localSheetId="19" hidden="1">{"'Sheet1'!$L$16"}</definedName>
    <definedName name="RTWR" localSheetId="20" hidden="1">{"'Sheet1'!$L$16"}</definedName>
    <definedName name="RTWR" localSheetId="22" hidden="1">{"'Sheet1'!$L$16"}</definedName>
    <definedName name="RTWR" localSheetId="24" hidden="1">{"'Sheet1'!$L$16"}</definedName>
    <definedName name="RTWR" localSheetId="28" hidden="1">{"'Sheet1'!$L$16"}</definedName>
    <definedName name="RTWR" localSheetId="14" hidden="1">{"'Sheet1'!$L$16"}</definedName>
    <definedName name="RTWR" hidden="1">{"'Sheet1'!$L$16"}</definedName>
    <definedName name="rty" localSheetId="12" hidden="1">{"'용역비'!$A$4:$C$8"}</definedName>
    <definedName name="rty" localSheetId="11" hidden="1">{"'용역비'!$A$4:$C$8"}</definedName>
    <definedName name="rty" localSheetId="13" hidden="1">{"'용역비'!$A$4:$C$8"}</definedName>
    <definedName name="rty" localSheetId="16" hidden="1">{"'용역비'!$A$4:$C$8"}</definedName>
    <definedName name="rty" localSheetId="21" hidden="1">{"'용역비'!$A$4:$C$8"}</definedName>
    <definedName name="rty" localSheetId="18" hidden="1">{"'용역비'!$A$4:$C$8"}</definedName>
    <definedName name="rty" localSheetId="19" hidden="1">{"'용역비'!$A$4:$C$8"}</definedName>
    <definedName name="rty" localSheetId="20" hidden="1">{"'용역비'!$A$4:$C$8"}</definedName>
    <definedName name="rty" localSheetId="22" hidden="1">{"'용역비'!$A$4:$C$8"}</definedName>
    <definedName name="rty" localSheetId="24" hidden="1">{"'용역비'!$A$4:$C$8"}</definedName>
    <definedName name="rty" localSheetId="28" hidden="1">{"'용역비'!$A$4:$C$8"}</definedName>
    <definedName name="rty" localSheetId="14" hidden="1">{"'용역비'!$A$4:$C$8"}</definedName>
    <definedName name="rty" hidden="1">{"'용역비'!$A$4:$C$8"}</definedName>
    <definedName name="rty_1" localSheetId="12" hidden="1">{"'용역비'!$A$4:$C$8"}</definedName>
    <definedName name="rty_1" localSheetId="11" hidden="1">{"'용역비'!$A$4:$C$8"}</definedName>
    <definedName name="rty_1" localSheetId="13" hidden="1">{"'용역비'!$A$4:$C$8"}</definedName>
    <definedName name="rty_1" localSheetId="16" hidden="1">{"'용역비'!$A$4:$C$8"}</definedName>
    <definedName name="rty_1" localSheetId="21" hidden="1">{"'용역비'!$A$4:$C$8"}</definedName>
    <definedName name="rty_1" localSheetId="18" hidden="1">{"'용역비'!$A$4:$C$8"}</definedName>
    <definedName name="rty_1" localSheetId="19" hidden="1">{"'용역비'!$A$4:$C$8"}</definedName>
    <definedName name="rty_1" localSheetId="20" hidden="1">{"'용역비'!$A$4:$C$8"}</definedName>
    <definedName name="rty_1" localSheetId="22" hidden="1">{"'용역비'!$A$4:$C$8"}</definedName>
    <definedName name="rty_1" localSheetId="24" hidden="1">{"'용역비'!$A$4:$C$8"}</definedName>
    <definedName name="rty_1" localSheetId="28" hidden="1">{"'용역비'!$A$4:$C$8"}</definedName>
    <definedName name="rty_1" localSheetId="14" hidden="1">{"'용역비'!$A$4:$C$8"}</definedName>
    <definedName name="rty_1" hidden="1">{"'용역비'!$A$4:$C$8"}</definedName>
    <definedName name="rty_2" localSheetId="12" hidden="1">{"'용역비'!$A$4:$C$8"}</definedName>
    <definedName name="rty_2" localSheetId="11" hidden="1">{"'용역비'!$A$4:$C$8"}</definedName>
    <definedName name="rty_2" localSheetId="13" hidden="1">{"'용역비'!$A$4:$C$8"}</definedName>
    <definedName name="rty_2" localSheetId="16" hidden="1">{"'용역비'!$A$4:$C$8"}</definedName>
    <definedName name="rty_2" localSheetId="21" hidden="1">{"'용역비'!$A$4:$C$8"}</definedName>
    <definedName name="rty_2" localSheetId="18" hidden="1">{"'용역비'!$A$4:$C$8"}</definedName>
    <definedName name="rty_2" localSheetId="19" hidden="1">{"'용역비'!$A$4:$C$8"}</definedName>
    <definedName name="rty_2" localSheetId="20" hidden="1">{"'용역비'!$A$4:$C$8"}</definedName>
    <definedName name="rty_2" localSheetId="22" hidden="1">{"'용역비'!$A$4:$C$8"}</definedName>
    <definedName name="rty_2" localSheetId="24" hidden="1">{"'용역비'!$A$4:$C$8"}</definedName>
    <definedName name="rty_2" localSheetId="28" hidden="1">{"'용역비'!$A$4:$C$8"}</definedName>
    <definedName name="rty_2" localSheetId="14" hidden="1">{"'용역비'!$A$4:$C$8"}</definedName>
    <definedName name="rty_2" hidden="1">{"'용역비'!$A$4:$C$8"}</definedName>
    <definedName name="rty_3" localSheetId="12" hidden="1">{"'용역비'!$A$4:$C$8"}</definedName>
    <definedName name="rty_3" localSheetId="11" hidden="1">{"'용역비'!$A$4:$C$8"}</definedName>
    <definedName name="rty_3" localSheetId="13" hidden="1">{"'용역비'!$A$4:$C$8"}</definedName>
    <definedName name="rty_3" localSheetId="16" hidden="1">{"'용역비'!$A$4:$C$8"}</definedName>
    <definedName name="rty_3" localSheetId="21" hidden="1">{"'용역비'!$A$4:$C$8"}</definedName>
    <definedName name="rty_3" localSheetId="18" hidden="1">{"'용역비'!$A$4:$C$8"}</definedName>
    <definedName name="rty_3" localSheetId="19" hidden="1">{"'용역비'!$A$4:$C$8"}</definedName>
    <definedName name="rty_3" localSheetId="20" hidden="1">{"'용역비'!$A$4:$C$8"}</definedName>
    <definedName name="rty_3" localSheetId="22" hidden="1">{"'용역비'!$A$4:$C$8"}</definedName>
    <definedName name="rty_3" localSheetId="24" hidden="1">{"'용역비'!$A$4:$C$8"}</definedName>
    <definedName name="rty_3" localSheetId="28" hidden="1">{"'용역비'!$A$4:$C$8"}</definedName>
    <definedName name="rty_3" localSheetId="14" hidden="1">{"'용역비'!$A$4:$C$8"}</definedName>
    <definedName name="rty_3" hidden="1">{"'용역비'!$A$4:$C$8"}</definedName>
    <definedName name="rty_4" localSheetId="12" hidden="1">{"'용역비'!$A$4:$C$8"}</definedName>
    <definedName name="rty_4" localSheetId="11" hidden="1">{"'용역비'!$A$4:$C$8"}</definedName>
    <definedName name="rty_4" localSheetId="13" hidden="1">{"'용역비'!$A$4:$C$8"}</definedName>
    <definedName name="rty_4" localSheetId="16" hidden="1">{"'용역비'!$A$4:$C$8"}</definedName>
    <definedName name="rty_4" localSheetId="21" hidden="1">{"'용역비'!$A$4:$C$8"}</definedName>
    <definedName name="rty_4" localSheetId="18" hidden="1">{"'용역비'!$A$4:$C$8"}</definedName>
    <definedName name="rty_4" localSheetId="19" hidden="1">{"'용역비'!$A$4:$C$8"}</definedName>
    <definedName name="rty_4" localSheetId="20" hidden="1">{"'용역비'!$A$4:$C$8"}</definedName>
    <definedName name="rty_4" localSheetId="22" hidden="1">{"'용역비'!$A$4:$C$8"}</definedName>
    <definedName name="rty_4" localSheetId="24" hidden="1">{"'용역비'!$A$4:$C$8"}</definedName>
    <definedName name="rty_4" localSheetId="28" hidden="1">{"'용역비'!$A$4:$C$8"}</definedName>
    <definedName name="rty_4" localSheetId="14" hidden="1">{"'용역비'!$A$4:$C$8"}</definedName>
    <definedName name="rty_4" hidden="1">{"'용역비'!$A$4:$C$8"}</definedName>
    <definedName name="rty_5" localSheetId="12" hidden="1">{"'용역비'!$A$4:$C$8"}</definedName>
    <definedName name="rty_5" localSheetId="11" hidden="1">{"'용역비'!$A$4:$C$8"}</definedName>
    <definedName name="rty_5" localSheetId="13" hidden="1">{"'용역비'!$A$4:$C$8"}</definedName>
    <definedName name="rty_5" localSheetId="16" hidden="1">{"'용역비'!$A$4:$C$8"}</definedName>
    <definedName name="rty_5" localSheetId="21" hidden="1">{"'용역비'!$A$4:$C$8"}</definedName>
    <definedName name="rty_5" localSheetId="18" hidden="1">{"'용역비'!$A$4:$C$8"}</definedName>
    <definedName name="rty_5" localSheetId="19" hidden="1">{"'용역비'!$A$4:$C$8"}</definedName>
    <definedName name="rty_5" localSheetId="20" hidden="1">{"'용역비'!$A$4:$C$8"}</definedName>
    <definedName name="rty_5" localSheetId="22" hidden="1">{"'용역비'!$A$4:$C$8"}</definedName>
    <definedName name="rty_5" localSheetId="24" hidden="1">{"'용역비'!$A$4:$C$8"}</definedName>
    <definedName name="rty_5" localSheetId="28" hidden="1">{"'용역비'!$A$4:$C$8"}</definedName>
    <definedName name="rty_5" localSheetId="14" hidden="1">{"'용역비'!$A$4:$C$8"}</definedName>
    <definedName name="rty_5" hidden="1">{"'용역비'!$A$4:$C$8"}</definedName>
    <definedName name="RTYE" localSheetId="12" hidden="1">{"'장비'!$A$3:$M$12"}</definedName>
    <definedName name="RTYE" localSheetId="11" hidden="1">{"'장비'!$A$3:$M$12"}</definedName>
    <definedName name="RTYE" localSheetId="13" hidden="1">{"'장비'!$A$3:$M$12"}</definedName>
    <definedName name="RTYE" localSheetId="16" hidden="1">{"'장비'!$A$3:$M$12"}</definedName>
    <definedName name="RTYE" localSheetId="21" hidden="1">{"'장비'!$A$3:$M$12"}</definedName>
    <definedName name="RTYE" localSheetId="18" hidden="1">{"'장비'!$A$3:$M$12"}</definedName>
    <definedName name="RTYE" localSheetId="19" hidden="1">{"'장비'!$A$3:$M$12"}</definedName>
    <definedName name="RTYE" localSheetId="20" hidden="1">{"'장비'!$A$3:$M$12"}</definedName>
    <definedName name="RTYE" localSheetId="22" hidden="1">{"'장비'!$A$3:$M$12"}</definedName>
    <definedName name="RTYE" localSheetId="24" hidden="1">{"'장비'!$A$3:$M$12"}</definedName>
    <definedName name="RTYE" localSheetId="28" hidden="1">{"'장비'!$A$3:$M$12"}</definedName>
    <definedName name="RTYE" localSheetId="14" hidden="1">{"'장비'!$A$3:$M$12"}</definedName>
    <definedName name="RTYE" hidden="1">{"'장비'!$A$3:$M$12"}</definedName>
    <definedName name="rtyreyey" localSheetId="12" hidden="1">{"'Sheet1'!$L$16"}</definedName>
    <definedName name="rtyreyey" localSheetId="11" hidden="1">{"'Sheet1'!$L$16"}</definedName>
    <definedName name="rtyreyey" localSheetId="13" hidden="1">{"'Sheet1'!$L$16"}</definedName>
    <definedName name="rtyreyey" localSheetId="16" hidden="1">{"'Sheet1'!$L$16"}</definedName>
    <definedName name="rtyreyey" localSheetId="21" hidden="1">{"'Sheet1'!$L$16"}</definedName>
    <definedName name="rtyreyey" localSheetId="18" hidden="1">{"'Sheet1'!$L$16"}</definedName>
    <definedName name="rtyreyey" localSheetId="19" hidden="1">{"'Sheet1'!$L$16"}</definedName>
    <definedName name="rtyreyey" localSheetId="20" hidden="1">{"'Sheet1'!$L$16"}</definedName>
    <definedName name="rtyreyey" localSheetId="22" hidden="1">{"'Sheet1'!$L$16"}</definedName>
    <definedName name="rtyreyey" localSheetId="24" hidden="1">{"'Sheet1'!$L$16"}</definedName>
    <definedName name="rtyreyey" localSheetId="28" hidden="1">{"'Sheet1'!$L$16"}</definedName>
    <definedName name="rtyreyey" localSheetId="14" hidden="1">{"'Sheet1'!$L$16"}</definedName>
    <definedName name="rtyreyey" hidden="1">{"'Sheet1'!$L$16"}</definedName>
    <definedName name="rtyrtyt" hidden="1">#REF!</definedName>
    <definedName name="rtytry" hidden="1">#REF!</definedName>
    <definedName name="Ru">#REF!</definedName>
    <definedName name="rưerew" localSheetId="12" hidden="1">{"'Sheet1'!$L$16"}</definedName>
    <definedName name="rưerew" localSheetId="11" hidden="1">{"'Sheet1'!$L$16"}</definedName>
    <definedName name="rưerew" localSheetId="13" hidden="1">{"'Sheet1'!$L$16"}</definedName>
    <definedName name="rưerew" localSheetId="16" hidden="1">{"'Sheet1'!$L$16"}</definedName>
    <definedName name="rưerew" localSheetId="21" hidden="1">{"'Sheet1'!$L$16"}</definedName>
    <definedName name="rưerew" localSheetId="18" hidden="1">{"'Sheet1'!$L$16"}</definedName>
    <definedName name="rưerew" localSheetId="19" hidden="1">{"'Sheet1'!$L$16"}</definedName>
    <definedName name="rưerew" localSheetId="20" hidden="1">{"'Sheet1'!$L$16"}</definedName>
    <definedName name="rưerew" localSheetId="22" hidden="1">{"'Sheet1'!$L$16"}</definedName>
    <definedName name="rưerew" localSheetId="24" hidden="1">{"'Sheet1'!$L$16"}</definedName>
    <definedName name="rưerew" localSheetId="28" hidden="1">{"'Sheet1'!$L$16"}</definedName>
    <definedName name="rưerew" localSheetId="14" hidden="1">{"'Sheet1'!$L$16"}</definedName>
    <definedName name="rưerew" hidden="1">{"'Sheet1'!$L$16"}</definedName>
    <definedName name="RƯET" localSheetId="12" hidden="1">{"'Sheet1'!$L$16"}</definedName>
    <definedName name="RƯET" localSheetId="11" hidden="1">{"'Sheet1'!$L$16"}</definedName>
    <definedName name="RƯET" localSheetId="13" hidden="1">{"'Sheet1'!$L$16"}</definedName>
    <definedName name="RƯET" localSheetId="16" hidden="1">{"'Sheet1'!$L$16"}</definedName>
    <definedName name="RƯET" localSheetId="21" hidden="1">{"'Sheet1'!$L$16"}</definedName>
    <definedName name="RƯET" localSheetId="18" hidden="1">{"'Sheet1'!$L$16"}</definedName>
    <definedName name="RƯET" localSheetId="19" hidden="1">{"'Sheet1'!$L$16"}</definedName>
    <definedName name="RƯET" localSheetId="20" hidden="1">{"'Sheet1'!$L$16"}</definedName>
    <definedName name="RƯET" localSheetId="22" hidden="1">{"'Sheet1'!$L$16"}</definedName>
    <definedName name="RƯET" localSheetId="24" hidden="1">{"'Sheet1'!$L$16"}</definedName>
    <definedName name="RƯET" localSheetId="28" hidden="1">{"'Sheet1'!$L$16"}</definedName>
    <definedName name="RƯET" localSheetId="14" hidden="1">{"'Sheet1'!$L$16"}</definedName>
    <definedName name="RƯET" hidden="1">{"'Sheet1'!$L$16"}</definedName>
    <definedName name="RƯT4WTW" localSheetId="12" hidden="1">{"'Sheet1'!$L$16"}</definedName>
    <definedName name="RƯT4WTW" localSheetId="11" hidden="1">{"'Sheet1'!$L$16"}</definedName>
    <definedName name="RƯT4WTW" localSheetId="13" hidden="1">{"'Sheet1'!$L$16"}</definedName>
    <definedName name="RƯT4WTW" localSheetId="16" hidden="1">{"'Sheet1'!$L$16"}</definedName>
    <definedName name="RƯT4WTW" localSheetId="21" hidden="1">{"'Sheet1'!$L$16"}</definedName>
    <definedName name="RƯT4WTW" localSheetId="18" hidden="1">{"'Sheet1'!$L$16"}</definedName>
    <definedName name="RƯT4WTW" localSheetId="19" hidden="1">{"'Sheet1'!$L$16"}</definedName>
    <definedName name="RƯT4WTW" localSheetId="20" hidden="1">{"'Sheet1'!$L$16"}</definedName>
    <definedName name="RƯT4WTW" localSheetId="22" hidden="1">{"'Sheet1'!$L$16"}</definedName>
    <definedName name="RƯT4WTW" localSheetId="24" hidden="1">{"'Sheet1'!$L$16"}</definedName>
    <definedName name="RƯT4WTW" localSheetId="28" hidden="1">{"'Sheet1'!$L$16"}</definedName>
    <definedName name="RƯT4WTW" localSheetId="14" hidden="1">{"'Sheet1'!$L$16"}</definedName>
    <definedName name="RƯT4WTW" hidden="1">{"'Sheet1'!$L$16"}</definedName>
    <definedName name="rvfgbh" localSheetId="12" hidden="1">{#VALUE!,#N/A,FALSE,0}</definedName>
    <definedName name="rvfgbh" localSheetId="11" hidden="1">{#VALUE!,#N/A,FALSE,0}</definedName>
    <definedName name="rvfgbh" localSheetId="13" hidden="1">{#VALUE!,#N/A,FALSE,0}</definedName>
    <definedName name="rvfgbh" localSheetId="16" hidden="1">{#VALUE!,#N/A,FALSE,0}</definedName>
    <definedName name="rvfgbh" localSheetId="21" hidden="1">{#VALUE!,#N/A,FALSE,0}</definedName>
    <definedName name="rvfgbh" localSheetId="18" hidden="1">{#VALUE!,#N/A,FALSE,0}</definedName>
    <definedName name="rvfgbh" localSheetId="19" hidden="1">{#VALUE!,#N/A,FALSE,0}</definedName>
    <definedName name="rvfgbh" localSheetId="20" hidden="1">{#VALUE!,#N/A,FALSE,0}</definedName>
    <definedName name="rvfgbh" localSheetId="22" hidden="1">{#VALUE!,#N/A,FALSE,0}</definedName>
    <definedName name="rvfgbh" localSheetId="24" hidden="1">{#VALUE!,#N/A,FALSE,0}</definedName>
    <definedName name="rvfgbh" localSheetId="28" hidden="1">{#VALUE!,#N/A,FALSE,0}</definedName>
    <definedName name="rvfgbh" localSheetId="14" hidden="1">{#VALUE!,#N/A,FALSE,0}</definedName>
    <definedName name="rvfgbh" hidden="1">{#VALUE!,#N/A,FALSE,0}</definedName>
    <definedName name="RVVRRRR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eqrwe" localSheetId="12" hidden="1">{"'Sheet1'!$L$16"}</definedName>
    <definedName name="rweqrwe" localSheetId="11" hidden="1">{"'Sheet1'!$L$16"}</definedName>
    <definedName name="rweqrwe" localSheetId="13" hidden="1">{"'Sheet1'!$L$16"}</definedName>
    <definedName name="rweqrwe" localSheetId="16" hidden="1">{"'Sheet1'!$L$16"}</definedName>
    <definedName name="rweqrwe" localSheetId="21" hidden="1">{"'Sheet1'!$L$16"}</definedName>
    <definedName name="rweqrwe" localSheetId="18" hidden="1">{"'Sheet1'!$L$16"}</definedName>
    <definedName name="rweqrwe" localSheetId="19" hidden="1">{"'Sheet1'!$L$16"}</definedName>
    <definedName name="rweqrwe" localSheetId="20" hidden="1">{"'Sheet1'!$L$16"}</definedName>
    <definedName name="rweqrwe" localSheetId="22" hidden="1">{"'Sheet1'!$L$16"}</definedName>
    <definedName name="rweqrwe" localSheetId="24" hidden="1">{"'Sheet1'!$L$16"}</definedName>
    <definedName name="rweqrwe" localSheetId="28" hidden="1">{"'Sheet1'!$L$16"}</definedName>
    <definedName name="rweqrwe" localSheetId="14" hidden="1">{"'Sheet1'!$L$16"}</definedName>
    <definedName name="rweqrwe" hidden="1">{"'Sheet1'!$L$16"}</definedName>
    <definedName name="rwer" localSheetId="12" hidden="1">{"'Sheet1'!$L$16"}</definedName>
    <definedName name="rwer" localSheetId="11" hidden="1">{"'Sheet1'!$L$16"}</definedName>
    <definedName name="rwer" localSheetId="13" hidden="1">{"'Sheet1'!$L$16"}</definedName>
    <definedName name="rwer" localSheetId="16" hidden="1">{"'Sheet1'!$L$16"}</definedName>
    <definedName name="rwer" localSheetId="21" hidden="1">{"'Sheet1'!$L$16"}</definedName>
    <definedName name="rwer" localSheetId="18" hidden="1">{"'Sheet1'!$L$16"}</definedName>
    <definedName name="rwer" localSheetId="19" hidden="1">{"'Sheet1'!$L$16"}</definedName>
    <definedName name="rwer" localSheetId="20" hidden="1">{"'Sheet1'!$L$16"}</definedName>
    <definedName name="rwer" localSheetId="22" hidden="1">{"'Sheet1'!$L$16"}</definedName>
    <definedName name="rwer" localSheetId="24" hidden="1">{"'Sheet1'!$L$16"}</definedName>
    <definedName name="rwer" localSheetId="28" hidden="1">{"'Sheet1'!$L$16"}</definedName>
    <definedName name="rwer" localSheetId="14" hidden="1">{"'Sheet1'!$L$16"}</definedName>
    <definedName name="rwer" hidden="1">{"'Sheet1'!$L$16"}</definedName>
    <definedName name="rwes" localSheetId="12" hidden="1">{#N/A,#N/A,FALSE,"제목"}</definedName>
    <definedName name="rwes" localSheetId="11" hidden="1">{#N/A,#N/A,FALSE,"제목"}</definedName>
    <definedName name="rwes" localSheetId="13" hidden="1">{#N/A,#N/A,FALSE,"제목"}</definedName>
    <definedName name="rwes" localSheetId="16" hidden="1">{#N/A,#N/A,FALSE,"제목"}</definedName>
    <definedName name="rwes" localSheetId="21" hidden="1">{#N/A,#N/A,FALSE,"제목"}</definedName>
    <definedName name="rwes" localSheetId="18" hidden="1">{#N/A,#N/A,FALSE,"제목"}</definedName>
    <definedName name="rwes" localSheetId="19" hidden="1">{#N/A,#N/A,FALSE,"제목"}</definedName>
    <definedName name="rwes" localSheetId="20" hidden="1">{#N/A,#N/A,FALSE,"제목"}</definedName>
    <definedName name="rwes" localSheetId="22" hidden="1">{#N/A,#N/A,FALSE,"제목"}</definedName>
    <definedName name="rwes" localSheetId="24" hidden="1">{#N/A,#N/A,FALSE,"제목"}</definedName>
    <definedName name="rwes" localSheetId="28" hidden="1">{#N/A,#N/A,FALSE,"제목"}</definedName>
    <definedName name="rwes" localSheetId="14" hidden="1">{#N/A,#N/A,FALSE,"제목"}</definedName>
    <definedName name="rwes" hidden="1">{#N/A,#N/A,FALSE,"제목"}</definedName>
    <definedName name="rwqtw" localSheetId="12" hidden="1">{#N/A,#N/A,FALSE,"FORM A";#N/A,#N/A,FALSE,"FORM D";#N/A,#N/A,FALSE,"FORM E-1";#N/A,#N/A,FALSE,"FORM E-2";#N/A,#N/A,FALSE,"FORM F";#N/A,#N/A,FALSE,"FORM G";#N/A,#N/A,FALSE,"FORM H-1";#N/A,#N/A,FALSE,"FORM H-2";#N/A,#N/A,FALSE,"FORM H-3";#N/A,#N/A,FALSE,"FORM H-4";#N/A,#N/A,FALSE,"FORM H-5";#N/A,#N/A,FALSE,"FORM I";#N/A,#N/A,FALSE,"FORM J"}</definedName>
    <definedName name="rwqtw" localSheetId="11" hidden="1">{#N/A,#N/A,FALSE,"FORM A";#N/A,#N/A,FALSE,"FORM D";#N/A,#N/A,FALSE,"FORM E-1";#N/A,#N/A,FALSE,"FORM E-2";#N/A,#N/A,FALSE,"FORM F";#N/A,#N/A,FALSE,"FORM G";#N/A,#N/A,FALSE,"FORM H-1";#N/A,#N/A,FALSE,"FORM H-2";#N/A,#N/A,FALSE,"FORM H-3";#N/A,#N/A,FALSE,"FORM H-4";#N/A,#N/A,FALSE,"FORM H-5";#N/A,#N/A,FALSE,"FORM I";#N/A,#N/A,FALSE,"FORM J"}</definedName>
    <definedName name="rwqtw" localSheetId="13" hidden="1">{#N/A,#N/A,FALSE,"FORM A";#N/A,#N/A,FALSE,"FORM D";#N/A,#N/A,FALSE,"FORM E-1";#N/A,#N/A,FALSE,"FORM E-2";#N/A,#N/A,FALSE,"FORM F";#N/A,#N/A,FALSE,"FORM G";#N/A,#N/A,FALSE,"FORM H-1";#N/A,#N/A,FALSE,"FORM H-2";#N/A,#N/A,FALSE,"FORM H-3";#N/A,#N/A,FALSE,"FORM H-4";#N/A,#N/A,FALSE,"FORM H-5";#N/A,#N/A,FALSE,"FORM I";#N/A,#N/A,FALSE,"FORM J"}</definedName>
    <definedName name="rwqtw" localSheetId="16" hidden="1">{#N/A,#N/A,FALSE,"FORM A";#N/A,#N/A,FALSE,"FORM D";#N/A,#N/A,FALSE,"FORM E-1";#N/A,#N/A,FALSE,"FORM E-2";#N/A,#N/A,FALSE,"FORM F";#N/A,#N/A,FALSE,"FORM G";#N/A,#N/A,FALSE,"FORM H-1";#N/A,#N/A,FALSE,"FORM H-2";#N/A,#N/A,FALSE,"FORM H-3";#N/A,#N/A,FALSE,"FORM H-4";#N/A,#N/A,FALSE,"FORM H-5";#N/A,#N/A,FALSE,"FORM I";#N/A,#N/A,FALSE,"FORM J"}</definedName>
    <definedName name="rwqtw" localSheetId="21" hidden="1">{#N/A,#N/A,FALSE,"FORM A";#N/A,#N/A,FALSE,"FORM D";#N/A,#N/A,FALSE,"FORM E-1";#N/A,#N/A,FALSE,"FORM E-2";#N/A,#N/A,FALSE,"FORM F";#N/A,#N/A,FALSE,"FORM G";#N/A,#N/A,FALSE,"FORM H-1";#N/A,#N/A,FALSE,"FORM H-2";#N/A,#N/A,FALSE,"FORM H-3";#N/A,#N/A,FALSE,"FORM H-4";#N/A,#N/A,FALSE,"FORM H-5";#N/A,#N/A,FALSE,"FORM I";#N/A,#N/A,FALSE,"FORM J"}</definedName>
    <definedName name="rwqtw" localSheetId="18" hidden="1">{#N/A,#N/A,FALSE,"FORM A";#N/A,#N/A,FALSE,"FORM D";#N/A,#N/A,FALSE,"FORM E-1";#N/A,#N/A,FALSE,"FORM E-2";#N/A,#N/A,FALSE,"FORM F";#N/A,#N/A,FALSE,"FORM G";#N/A,#N/A,FALSE,"FORM H-1";#N/A,#N/A,FALSE,"FORM H-2";#N/A,#N/A,FALSE,"FORM H-3";#N/A,#N/A,FALSE,"FORM H-4";#N/A,#N/A,FALSE,"FORM H-5";#N/A,#N/A,FALSE,"FORM I";#N/A,#N/A,FALSE,"FORM J"}</definedName>
    <definedName name="rwqtw" localSheetId="19" hidden="1">{#N/A,#N/A,FALSE,"FORM A";#N/A,#N/A,FALSE,"FORM D";#N/A,#N/A,FALSE,"FORM E-1";#N/A,#N/A,FALSE,"FORM E-2";#N/A,#N/A,FALSE,"FORM F";#N/A,#N/A,FALSE,"FORM G";#N/A,#N/A,FALSE,"FORM H-1";#N/A,#N/A,FALSE,"FORM H-2";#N/A,#N/A,FALSE,"FORM H-3";#N/A,#N/A,FALSE,"FORM H-4";#N/A,#N/A,FALSE,"FORM H-5";#N/A,#N/A,FALSE,"FORM I";#N/A,#N/A,FALSE,"FORM J"}</definedName>
    <definedName name="rwqtw" localSheetId="20" hidden="1">{#N/A,#N/A,FALSE,"FORM A";#N/A,#N/A,FALSE,"FORM D";#N/A,#N/A,FALSE,"FORM E-1";#N/A,#N/A,FALSE,"FORM E-2";#N/A,#N/A,FALSE,"FORM F";#N/A,#N/A,FALSE,"FORM G";#N/A,#N/A,FALSE,"FORM H-1";#N/A,#N/A,FALSE,"FORM H-2";#N/A,#N/A,FALSE,"FORM H-3";#N/A,#N/A,FALSE,"FORM H-4";#N/A,#N/A,FALSE,"FORM H-5";#N/A,#N/A,FALSE,"FORM I";#N/A,#N/A,FALSE,"FORM J"}</definedName>
    <definedName name="rwqtw" localSheetId="22" hidden="1">{#N/A,#N/A,FALSE,"FORM A";#N/A,#N/A,FALSE,"FORM D";#N/A,#N/A,FALSE,"FORM E-1";#N/A,#N/A,FALSE,"FORM E-2";#N/A,#N/A,FALSE,"FORM F";#N/A,#N/A,FALSE,"FORM G";#N/A,#N/A,FALSE,"FORM H-1";#N/A,#N/A,FALSE,"FORM H-2";#N/A,#N/A,FALSE,"FORM H-3";#N/A,#N/A,FALSE,"FORM H-4";#N/A,#N/A,FALSE,"FORM H-5";#N/A,#N/A,FALSE,"FORM I";#N/A,#N/A,FALSE,"FORM J"}</definedName>
    <definedName name="rwqtw" localSheetId="24" hidden="1">{#N/A,#N/A,FALSE,"FORM A";#N/A,#N/A,FALSE,"FORM D";#N/A,#N/A,FALSE,"FORM E-1";#N/A,#N/A,FALSE,"FORM E-2";#N/A,#N/A,FALSE,"FORM F";#N/A,#N/A,FALSE,"FORM G";#N/A,#N/A,FALSE,"FORM H-1";#N/A,#N/A,FALSE,"FORM H-2";#N/A,#N/A,FALSE,"FORM H-3";#N/A,#N/A,FALSE,"FORM H-4";#N/A,#N/A,FALSE,"FORM H-5";#N/A,#N/A,FALSE,"FORM I";#N/A,#N/A,FALSE,"FORM J"}</definedName>
    <definedName name="rwqtw" localSheetId="28" hidden="1">{#N/A,#N/A,FALSE,"FORM A";#N/A,#N/A,FALSE,"FORM D";#N/A,#N/A,FALSE,"FORM E-1";#N/A,#N/A,FALSE,"FORM E-2";#N/A,#N/A,FALSE,"FORM F";#N/A,#N/A,FALSE,"FORM G";#N/A,#N/A,FALSE,"FORM H-1";#N/A,#N/A,FALSE,"FORM H-2";#N/A,#N/A,FALSE,"FORM H-3";#N/A,#N/A,FALSE,"FORM H-4";#N/A,#N/A,FALSE,"FORM H-5";#N/A,#N/A,FALSE,"FORM I";#N/A,#N/A,FALSE,"FORM J"}</definedName>
    <definedName name="rwqtw" localSheetId="14" hidden="1">{#N/A,#N/A,FALSE,"FORM A";#N/A,#N/A,FALSE,"FORM D";#N/A,#N/A,FALSE,"FORM E-1";#N/A,#N/A,FALSE,"FORM E-2";#N/A,#N/A,FALSE,"FORM F";#N/A,#N/A,FALSE,"FORM G";#N/A,#N/A,FALSE,"FORM H-1";#N/A,#N/A,FALSE,"FORM H-2";#N/A,#N/A,FALSE,"FORM H-3";#N/A,#N/A,FALSE,"FORM H-4";#N/A,#N/A,FALSE,"FORM H-5";#N/A,#N/A,FALSE,"FORM I";#N/A,#N/A,FALSE,"FORM J"}</definedName>
    <definedName name="rwqtw" hidden="1">{#N/A,#N/A,FALSE,"FORM A";#N/A,#N/A,FALSE,"FORM D";#N/A,#N/A,FALSE,"FORM E-1";#N/A,#N/A,FALSE,"FORM E-2";#N/A,#N/A,FALSE,"FORM F";#N/A,#N/A,FALSE,"FORM G";#N/A,#N/A,FALSE,"FORM H-1";#N/A,#N/A,FALSE,"FORM H-2";#N/A,#N/A,FALSE,"FORM H-3";#N/A,#N/A,FALSE,"FORM H-4";#N/A,#N/A,FALSE,"FORM H-5";#N/A,#N/A,FALSE,"FORM I";#N/A,#N/A,FALSE,"FORM J"}</definedName>
    <definedName name="RWQW" localSheetId="12" hidden="1">{"'Sheet1'!$L$16"}</definedName>
    <definedName name="RWQW" localSheetId="11" hidden="1">{"'Sheet1'!$L$16"}</definedName>
    <definedName name="RWQW" localSheetId="13" hidden="1">{"'Sheet1'!$L$16"}</definedName>
    <definedName name="RWQW" localSheetId="16" hidden="1">{"'Sheet1'!$L$16"}</definedName>
    <definedName name="RWQW" localSheetId="21" hidden="1">{"'Sheet1'!$L$16"}</definedName>
    <definedName name="RWQW" localSheetId="18" hidden="1">{"'Sheet1'!$L$16"}</definedName>
    <definedName name="RWQW" localSheetId="19" hidden="1">{"'Sheet1'!$L$16"}</definedName>
    <definedName name="RWQW" localSheetId="20" hidden="1">{"'Sheet1'!$L$16"}</definedName>
    <definedName name="RWQW" localSheetId="22" hidden="1">{"'Sheet1'!$L$16"}</definedName>
    <definedName name="RWQW" localSheetId="24" hidden="1">{"'Sheet1'!$L$16"}</definedName>
    <definedName name="RWQW" localSheetId="28" hidden="1">{"'Sheet1'!$L$16"}</definedName>
    <definedName name="RWQW" localSheetId="14" hidden="1">{"'Sheet1'!$L$16"}</definedName>
    <definedName name="RWQW" hidden="1">{"'Sheet1'!$L$16"}</definedName>
    <definedName name="rwrwaertet" localSheetId="12" hidden="1">{"'Sheet1'!$L$16"}</definedName>
    <definedName name="rwrwaertet" localSheetId="11" hidden="1">{"'Sheet1'!$L$16"}</definedName>
    <definedName name="rwrwaertet" localSheetId="13" hidden="1">{"'Sheet1'!$L$16"}</definedName>
    <definedName name="rwrwaertet" localSheetId="16" hidden="1">{"'Sheet1'!$L$16"}</definedName>
    <definedName name="rwrwaertet" localSheetId="21" hidden="1">{"'Sheet1'!$L$16"}</definedName>
    <definedName name="rwrwaertet" localSheetId="18" hidden="1">{"'Sheet1'!$L$16"}</definedName>
    <definedName name="rwrwaertet" localSheetId="19" hidden="1">{"'Sheet1'!$L$16"}</definedName>
    <definedName name="rwrwaertet" localSheetId="20" hidden="1">{"'Sheet1'!$L$16"}</definedName>
    <definedName name="rwrwaertet" localSheetId="22" hidden="1">{"'Sheet1'!$L$16"}</definedName>
    <definedName name="rwrwaertet" localSheetId="24" hidden="1">{"'Sheet1'!$L$16"}</definedName>
    <definedName name="rwrwaertet" localSheetId="28" hidden="1">{"'Sheet1'!$L$16"}</definedName>
    <definedName name="rwrwaertet" localSheetId="14" hidden="1">{"'Sheet1'!$L$16"}</definedName>
    <definedName name="rwrwaertet" hidden="1">{"'Sheet1'!$L$16"}</definedName>
    <definedName name="rwwrrwwr"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wwrrw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y" localSheetId="12" hidden="1">{"'Sheet1'!$L$16"}</definedName>
    <definedName name="ry" localSheetId="11" hidden="1">{"'Sheet1'!$L$16"}</definedName>
    <definedName name="ry" localSheetId="13" hidden="1">{"'Sheet1'!$L$16"}</definedName>
    <definedName name="ry" localSheetId="16" hidden="1">{"'Sheet1'!$L$16"}</definedName>
    <definedName name="ry" localSheetId="21" hidden="1">{"'Sheet1'!$L$16"}</definedName>
    <definedName name="ry" localSheetId="18" hidden="1">{"'Sheet1'!$L$16"}</definedName>
    <definedName name="ry" localSheetId="19" hidden="1">{"'Sheet1'!$L$16"}</definedName>
    <definedName name="ry" localSheetId="20" hidden="1">{"'Sheet1'!$L$16"}</definedName>
    <definedName name="ry" localSheetId="22" hidden="1">{"'Sheet1'!$L$16"}</definedName>
    <definedName name="ry" localSheetId="24" hidden="1">{"'Sheet1'!$L$16"}</definedName>
    <definedName name="ry" localSheetId="28" hidden="1">{"'Sheet1'!$L$16"}</definedName>
    <definedName name="ry" localSheetId="14" hidden="1">{"'Sheet1'!$L$16"}</definedName>
    <definedName name="ry" hidden="1">{"'Sheet1'!$L$16"}</definedName>
    <definedName name="ryedfg" localSheetId="12" hidden="1">{#N/A,#N/A,FALSE,"CCTV"}</definedName>
    <definedName name="ryedfg" localSheetId="11" hidden="1">{#N/A,#N/A,FALSE,"CCTV"}</definedName>
    <definedName name="ryedfg" localSheetId="13" hidden="1">{#N/A,#N/A,FALSE,"CCTV"}</definedName>
    <definedName name="ryedfg" localSheetId="16" hidden="1">{#N/A,#N/A,FALSE,"CCTV"}</definedName>
    <definedName name="ryedfg" localSheetId="21" hidden="1">{#N/A,#N/A,FALSE,"CCTV"}</definedName>
    <definedName name="ryedfg" localSheetId="18" hidden="1">{#N/A,#N/A,FALSE,"CCTV"}</definedName>
    <definedName name="ryedfg" localSheetId="19" hidden="1">{#N/A,#N/A,FALSE,"CCTV"}</definedName>
    <definedName name="ryedfg" localSheetId="20" hidden="1">{#N/A,#N/A,FALSE,"CCTV"}</definedName>
    <definedName name="ryedfg" localSheetId="22" hidden="1">{#N/A,#N/A,FALSE,"CCTV"}</definedName>
    <definedName name="ryedfg" localSheetId="24" hidden="1">{#N/A,#N/A,FALSE,"CCTV"}</definedName>
    <definedName name="ryedfg" localSheetId="28" hidden="1">{#N/A,#N/A,FALSE,"CCTV"}</definedName>
    <definedName name="ryedfg" localSheetId="14" hidden="1">{#N/A,#N/A,FALSE,"CCTV"}</definedName>
    <definedName name="ryedfg" hidden="1">{#N/A,#N/A,FALSE,"CCTV"}</definedName>
    <definedName name="ryhtrd" localSheetId="12" hidden="1">{#N/A,#N/A,FALSE,"Chi tiÆt"}</definedName>
    <definedName name="ryhtrd" localSheetId="11" hidden="1">{#N/A,#N/A,FALSE,"Chi tiÆt"}</definedName>
    <definedName name="ryhtrd" localSheetId="13" hidden="1">{#N/A,#N/A,FALSE,"Chi tiÆt"}</definedName>
    <definedName name="ryhtrd" localSheetId="16" hidden="1">{#N/A,#N/A,FALSE,"Chi tiÆt"}</definedName>
    <definedName name="ryhtrd" localSheetId="21" hidden="1">{#N/A,#N/A,FALSE,"Chi tiÆt"}</definedName>
    <definedName name="ryhtrd" localSheetId="18" hidden="1">{#N/A,#N/A,FALSE,"Chi tiÆt"}</definedName>
    <definedName name="ryhtrd" localSheetId="19" hidden="1">{#N/A,#N/A,FALSE,"Chi tiÆt"}</definedName>
    <definedName name="ryhtrd" localSheetId="20" hidden="1">{#N/A,#N/A,FALSE,"Chi tiÆt"}</definedName>
    <definedName name="ryhtrd" localSheetId="22" hidden="1">{#N/A,#N/A,FALSE,"Chi tiÆt"}</definedName>
    <definedName name="ryhtrd" localSheetId="24" hidden="1">{#N/A,#N/A,FALSE,"Chi tiÆt"}</definedName>
    <definedName name="ryhtrd" localSheetId="28" hidden="1">{#N/A,#N/A,FALSE,"Chi tiÆt"}</definedName>
    <definedName name="ryhtrd" localSheetId="14" hidden="1">{#N/A,#N/A,FALSE,"Chi tiÆt"}</definedName>
    <definedName name="ryhtrd" hidden="1">{#N/A,#N/A,FALSE,"Chi tiÆt"}</definedName>
    <definedName name="RYTRYTR" hidden="1">#REF!</definedName>
    <definedName name="RYU" localSheetId="12" hidden="1">{#N/A,#N/A,FALSE,"현장 NCR 분석";#N/A,#N/A,FALSE,"현장품질감사";#N/A,#N/A,FALSE,"현장품질감사"}</definedName>
    <definedName name="RYU" localSheetId="11" hidden="1">{#N/A,#N/A,FALSE,"현장 NCR 분석";#N/A,#N/A,FALSE,"현장품질감사";#N/A,#N/A,FALSE,"현장품질감사"}</definedName>
    <definedName name="RYU" localSheetId="13" hidden="1">{#N/A,#N/A,FALSE,"현장 NCR 분석";#N/A,#N/A,FALSE,"현장품질감사";#N/A,#N/A,FALSE,"현장품질감사"}</definedName>
    <definedName name="RYU" localSheetId="16" hidden="1">{#N/A,#N/A,FALSE,"현장 NCR 분석";#N/A,#N/A,FALSE,"현장품질감사";#N/A,#N/A,FALSE,"현장품질감사"}</definedName>
    <definedName name="RYU" localSheetId="21" hidden="1">{#N/A,#N/A,FALSE,"현장 NCR 분석";#N/A,#N/A,FALSE,"현장품질감사";#N/A,#N/A,FALSE,"현장품질감사"}</definedName>
    <definedName name="RYU" localSheetId="18" hidden="1">{#N/A,#N/A,FALSE,"현장 NCR 분석";#N/A,#N/A,FALSE,"현장품질감사";#N/A,#N/A,FALSE,"현장품질감사"}</definedName>
    <definedName name="RYU" localSheetId="19" hidden="1">{#N/A,#N/A,FALSE,"현장 NCR 분석";#N/A,#N/A,FALSE,"현장품질감사";#N/A,#N/A,FALSE,"현장품질감사"}</definedName>
    <definedName name="RYU" localSheetId="20" hidden="1">{#N/A,#N/A,FALSE,"현장 NCR 분석";#N/A,#N/A,FALSE,"현장품질감사";#N/A,#N/A,FALSE,"현장품질감사"}</definedName>
    <definedName name="RYU" localSheetId="22" hidden="1">{#N/A,#N/A,FALSE,"현장 NCR 분석";#N/A,#N/A,FALSE,"현장품질감사";#N/A,#N/A,FALSE,"현장품질감사"}</definedName>
    <definedName name="RYU" localSheetId="24" hidden="1">{#N/A,#N/A,FALSE,"현장 NCR 분석";#N/A,#N/A,FALSE,"현장품질감사";#N/A,#N/A,FALSE,"현장품질감사"}</definedName>
    <definedName name="RYU" localSheetId="28" hidden="1">{#N/A,#N/A,FALSE,"현장 NCR 분석";#N/A,#N/A,FALSE,"현장품질감사";#N/A,#N/A,FALSE,"현장품질감사"}</definedName>
    <definedName name="RYU" localSheetId="14" hidden="1">{#N/A,#N/A,FALSE,"현장 NCR 분석";#N/A,#N/A,FALSE,"현장품질감사";#N/A,#N/A,FALSE,"현장품질감사"}</definedName>
    <definedName name="RYU" hidden="1">{#N/A,#N/A,FALSE,"현장 NCR 분석";#N/A,#N/A,FALSE,"현장품질감사";#N/A,#N/A,FALSE,"현장품질감사"}</definedName>
    <definedName name="RYUIRYU" localSheetId="12" hidden="1">{"'용역비'!$A$4:$C$8"}</definedName>
    <definedName name="RYUIRYU" localSheetId="11" hidden="1">{"'용역비'!$A$4:$C$8"}</definedName>
    <definedName name="RYUIRYU" localSheetId="13" hidden="1">{"'용역비'!$A$4:$C$8"}</definedName>
    <definedName name="RYUIRYU" localSheetId="16" hidden="1">{"'용역비'!$A$4:$C$8"}</definedName>
    <definedName name="RYUIRYU" localSheetId="21" hidden="1">{"'용역비'!$A$4:$C$8"}</definedName>
    <definedName name="RYUIRYU" localSheetId="18" hidden="1">{"'용역비'!$A$4:$C$8"}</definedName>
    <definedName name="RYUIRYU" localSheetId="19" hidden="1">{"'용역비'!$A$4:$C$8"}</definedName>
    <definedName name="RYUIRYU" localSheetId="20" hidden="1">{"'용역비'!$A$4:$C$8"}</definedName>
    <definedName name="RYUIRYU" localSheetId="22" hidden="1">{"'용역비'!$A$4:$C$8"}</definedName>
    <definedName name="RYUIRYU" localSheetId="24" hidden="1">{"'용역비'!$A$4:$C$8"}</definedName>
    <definedName name="RYUIRYU" localSheetId="28" hidden="1">{"'용역비'!$A$4:$C$8"}</definedName>
    <definedName name="RYUIRYU" localSheetId="14" hidden="1">{"'용역비'!$A$4:$C$8"}</definedName>
    <definedName name="RYUIRYU" hidden="1">{"'용역비'!$A$4:$C$8"}</definedName>
    <definedName name="RYUIRYU_1" localSheetId="12" hidden="1">{"'용역비'!$A$4:$C$8"}</definedName>
    <definedName name="RYUIRYU_1" localSheetId="11" hidden="1">{"'용역비'!$A$4:$C$8"}</definedName>
    <definedName name="RYUIRYU_1" localSheetId="13" hidden="1">{"'용역비'!$A$4:$C$8"}</definedName>
    <definedName name="RYUIRYU_1" localSheetId="16" hidden="1">{"'용역비'!$A$4:$C$8"}</definedName>
    <definedName name="RYUIRYU_1" localSheetId="21" hidden="1">{"'용역비'!$A$4:$C$8"}</definedName>
    <definedName name="RYUIRYU_1" localSheetId="18" hidden="1">{"'용역비'!$A$4:$C$8"}</definedName>
    <definedName name="RYUIRYU_1" localSheetId="19" hidden="1">{"'용역비'!$A$4:$C$8"}</definedName>
    <definedName name="RYUIRYU_1" localSheetId="20" hidden="1">{"'용역비'!$A$4:$C$8"}</definedName>
    <definedName name="RYUIRYU_1" localSheetId="22" hidden="1">{"'용역비'!$A$4:$C$8"}</definedName>
    <definedName name="RYUIRYU_1" localSheetId="24" hidden="1">{"'용역비'!$A$4:$C$8"}</definedName>
    <definedName name="RYUIRYU_1" localSheetId="28" hidden="1">{"'용역비'!$A$4:$C$8"}</definedName>
    <definedName name="RYUIRYU_1" localSheetId="14" hidden="1">{"'용역비'!$A$4:$C$8"}</definedName>
    <definedName name="RYUIRYU_1" hidden="1">{"'용역비'!$A$4:$C$8"}</definedName>
    <definedName name="RYUIRYU_2" localSheetId="12" hidden="1">{"'용역비'!$A$4:$C$8"}</definedName>
    <definedName name="RYUIRYU_2" localSheetId="11" hidden="1">{"'용역비'!$A$4:$C$8"}</definedName>
    <definedName name="RYUIRYU_2" localSheetId="13" hidden="1">{"'용역비'!$A$4:$C$8"}</definedName>
    <definedName name="RYUIRYU_2" localSheetId="16" hidden="1">{"'용역비'!$A$4:$C$8"}</definedName>
    <definedName name="RYUIRYU_2" localSheetId="21" hidden="1">{"'용역비'!$A$4:$C$8"}</definedName>
    <definedName name="RYUIRYU_2" localSheetId="18" hidden="1">{"'용역비'!$A$4:$C$8"}</definedName>
    <definedName name="RYUIRYU_2" localSheetId="19" hidden="1">{"'용역비'!$A$4:$C$8"}</definedName>
    <definedName name="RYUIRYU_2" localSheetId="20" hidden="1">{"'용역비'!$A$4:$C$8"}</definedName>
    <definedName name="RYUIRYU_2" localSheetId="22" hidden="1">{"'용역비'!$A$4:$C$8"}</definedName>
    <definedName name="RYUIRYU_2" localSheetId="24" hidden="1">{"'용역비'!$A$4:$C$8"}</definedName>
    <definedName name="RYUIRYU_2" localSheetId="28" hidden="1">{"'용역비'!$A$4:$C$8"}</definedName>
    <definedName name="RYUIRYU_2" localSheetId="14" hidden="1">{"'용역비'!$A$4:$C$8"}</definedName>
    <definedName name="RYUIRYU_2" hidden="1">{"'용역비'!$A$4:$C$8"}</definedName>
    <definedName name="RYUIRYU_3" localSheetId="12" hidden="1">{"'용역비'!$A$4:$C$8"}</definedName>
    <definedName name="RYUIRYU_3" localSheetId="11" hidden="1">{"'용역비'!$A$4:$C$8"}</definedName>
    <definedName name="RYUIRYU_3" localSheetId="13" hidden="1">{"'용역비'!$A$4:$C$8"}</definedName>
    <definedName name="RYUIRYU_3" localSheetId="16" hidden="1">{"'용역비'!$A$4:$C$8"}</definedName>
    <definedName name="RYUIRYU_3" localSheetId="21" hidden="1">{"'용역비'!$A$4:$C$8"}</definedName>
    <definedName name="RYUIRYU_3" localSheetId="18" hidden="1">{"'용역비'!$A$4:$C$8"}</definedName>
    <definedName name="RYUIRYU_3" localSheetId="19" hidden="1">{"'용역비'!$A$4:$C$8"}</definedName>
    <definedName name="RYUIRYU_3" localSheetId="20" hidden="1">{"'용역비'!$A$4:$C$8"}</definedName>
    <definedName name="RYUIRYU_3" localSheetId="22" hidden="1">{"'용역비'!$A$4:$C$8"}</definedName>
    <definedName name="RYUIRYU_3" localSheetId="24" hidden="1">{"'용역비'!$A$4:$C$8"}</definedName>
    <definedName name="RYUIRYU_3" localSheetId="28" hidden="1">{"'용역비'!$A$4:$C$8"}</definedName>
    <definedName name="RYUIRYU_3" localSheetId="14" hidden="1">{"'용역비'!$A$4:$C$8"}</definedName>
    <definedName name="RYUIRYU_3" hidden="1">{"'용역비'!$A$4:$C$8"}</definedName>
    <definedName name="RYUIRYU_4" localSheetId="12" hidden="1">{"'용역비'!$A$4:$C$8"}</definedName>
    <definedName name="RYUIRYU_4" localSheetId="11" hidden="1">{"'용역비'!$A$4:$C$8"}</definedName>
    <definedName name="RYUIRYU_4" localSheetId="13" hidden="1">{"'용역비'!$A$4:$C$8"}</definedName>
    <definedName name="RYUIRYU_4" localSheetId="16" hidden="1">{"'용역비'!$A$4:$C$8"}</definedName>
    <definedName name="RYUIRYU_4" localSheetId="21" hidden="1">{"'용역비'!$A$4:$C$8"}</definedName>
    <definedName name="RYUIRYU_4" localSheetId="18" hidden="1">{"'용역비'!$A$4:$C$8"}</definedName>
    <definedName name="RYUIRYU_4" localSheetId="19" hidden="1">{"'용역비'!$A$4:$C$8"}</definedName>
    <definedName name="RYUIRYU_4" localSheetId="20" hidden="1">{"'용역비'!$A$4:$C$8"}</definedName>
    <definedName name="RYUIRYU_4" localSheetId="22" hidden="1">{"'용역비'!$A$4:$C$8"}</definedName>
    <definedName name="RYUIRYU_4" localSheetId="24" hidden="1">{"'용역비'!$A$4:$C$8"}</definedName>
    <definedName name="RYUIRYU_4" localSheetId="28" hidden="1">{"'용역비'!$A$4:$C$8"}</definedName>
    <definedName name="RYUIRYU_4" localSheetId="14" hidden="1">{"'용역비'!$A$4:$C$8"}</definedName>
    <definedName name="RYUIRYU_4" hidden="1">{"'용역비'!$A$4:$C$8"}</definedName>
    <definedName name="RYUIRYU_5" localSheetId="12" hidden="1">{"'용역비'!$A$4:$C$8"}</definedName>
    <definedName name="RYUIRYU_5" localSheetId="11" hidden="1">{"'용역비'!$A$4:$C$8"}</definedName>
    <definedName name="RYUIRYU_5" localSheetId="13" hidden="1">{"'용역비'!$A$4:$C$8"}</definedName>
    <definedName name="RYUIRYU_5" localSheetId="16" hidden="1">{"'용역비'!$A$4:$C$8"}</definedName>
    <definedName name="RYUIRYU_5" localSheetId="21" hidden="1">{"'용역비'!$A$4:$C$8"}</definedName>
    <definedName name="RYUIRYU_5" localSheetId="18" hidden="1">{"'용역비'!$A$4:$C$8"}</definedName>
    <definedName name="RYUIRYU_5" localSheetId="19" hidden="1">{"'용역비'!$A$4:$C$8"}</definedName>
    <definedName name="RYUIRYU_5" localSheetId="20" hidden="1">{"'용역비'!$A$4:$C$8"}</definedName>
    <definedName name="RYUIRYU_5" localSheetId="22" hidden="1">{"'용역비'!$A$4:$C$8"}</definedName>
    <definedName name="RYUIRYU_5" localSheetId="24" hidden="1">{"'용역비'!$A$4:$C$8"}</definedName>
    <definedName name="RYUIRYU_5" localSheetId="28" hidden="1">{"'용역비'!$A$4:$C$8"}</definedName>
    <definedName name="RYUIRYU_5" localSheetId="14" hidden="1">{"'용역비'!$A$4:$C$8"}</definedName>
    <definedName name="RYUIRYU_5" hidden="1">{"'용역비'!$A$4:$C$8"}</definedName>
    <definedName name="ryuk" localSheetId="12" hidden="1">{"'용역비'!$A$4:$C$8"}</definedName>
    <definedName name="ryuk" localSheetId="11" hidden="1">{"'용역비'!$A$4:$C$8"}</definedName>
    <definedName name="ryuk" localSheetId="13" hidden="1">{"'용역비'!$A$4:$C$8"}</definedName>
    <definedName name="ryuk" localSheetId="16" hidden="1">{"'용역비'!$A$4:$C$8"}</definedName>
    <definedName name="ryuk" localSheetId="21" hidden="1">{"'용역비'!$A$4:$C$8"}</definedName>
    <definedName name="ryuk" localSheetId="18" hidden="1">{"'용역비'!$A$4:$C$8"}</definedName>
    <definedName name="ryuk" localSheetId="19" hidden="1">{"'용역비'!$A$4:$C$8"}</definedName>
    <definedName name="ryuk" localSheetId="20" hidden="1">{"'용역비'!$A$4:$C$8"}</definedName>
    <definedName name="ryuk" localSheetId="22" hidden="1">{"'용역비'!$A$4:$C$8"}</definedName>
    <definedName name="ryuk" localSheetId="24" hidden="1">{"'용역비'!$A$4:$C$8"}</definedName>
    <definedName name="ryuk" localSheetId="28" hidden="1">{"'용역비'!$A$4:$C$8"}</definedName>
    <definedName name="ryuk" localSheetId="14" hidden="1">{"'용역비'!$A$4:$C$8"}</definedName>
    <definedName name="ryuk" hidden="1">{"'용역비'!$A$4:$C$8"}</definedName>
    <definedName name="ryuk_1" localSheetId="12" hidden="1">{"'용역비'!$A$4:$C$8"}</definedName>
    <definedName name="ryuk_1" localSheetId="11" hidden="1">{"'용역비'!$A$4:$C$8"}</definedName>
    <definedName name="ryuk_1" localSheetId="13" hidden="1">{"'용역비'!$A$4:$C$8"}</definedName>
    <definedName name="ryuk_1" localSheetId="16" hidden="1">{"'용역비'!$A$4:$C$8"}</definedName>
    <definedName name="ryuk_1" localSheetId="21" hidden="1">{"'용역비'!$A$4:$C$8"}</definedName>
    <definedName name="ryuk_1" localSheetId="18" hidden="1">{"'용역비'!$A$4:$C$8"}</definedName>
    <definedName name="ryuk_1" localSheetId="19" hidden="1">{"'용역비'!$A$4:$C$8"}</definedName>
    <definedName name="ryuk_1" localSheetId="20" hidden="1">{"'용역비'!$A$4:$C$8"}</definedName>
    <definedName name="ryuk_1" localSheetId="22" hidden="1">{"'용역비'!$A$4:$C$8"}</definedName>
    <definedName name="ryuk_1" localSheetId="24" hidden="1">{"'용역비'!$A$4:$C$8"}</definedName>
    <definedName name="ryuk_1" localSheetId="28" hidden="1">{"'용역비'!$A$4:$C$8"}</definedName>
    <definedName name="ryuk_1" localSheetId="14" hidden="1">{"'용역비'!$A$4:$C$8"}</definedName>
    <definedName name="ryuk_1" hidden="1">{"'용역비'!$A$4:$C$8"}</definedName>
    <definedName name="ryuk_2" localSheetId="12" hidden="1">{"'용역비'!$A$4:$C$8"}</definedName>
    <definedName name="ryuk_2" localSheetId="11" hidden="1">{"'용역비'!$A$4:$C$8"}</definedName>
    <definedName name="ryuk_2" localSheetId="13" hidden="1">{"'용역비'!$A$4:$C$8"}</definedName>
    <definedName name="ryuk_2" localSheetId="16" hidden="1">{"'용역비'!$A$4:$C$8"}</definedName>
    <definedName name="ryuk_2" localSheetId="21" hidden="1">{"'용역비'!$A$4:$C$8"}</definedName>
    <definedName name="ryuk_2" localSheetId="18" hidden="1">{"'용역비'!$A$4:$C$8"}</definedName>
    <definedName name="ryuk_2" localSheetId="19" hidden="1">{"'용역비'!$A$4:$C$8"}</definedName>
    <definedName name="ryuk_2" localSheetId="20" hidden="1">{"'용역비'!$A$4:$C$8"}</definedName>
    <definedName name="ryuk_2" localSheetId="22" hidden="1">{"'용역비'!$A$4:$C$8"}</definedName>
    <definedName name="ryuk_2" localSheetId="24" hidden="1">{"'용역비'!$A$4:$C$8"}</definedName>
    <definedName name="ryuk_2" localSheetId="28" hidden="1">{"'용역비'!$A$4:$C$8"}</definedName>
    <definedName name="ryuk_2" localSheetId="14" hidden="1">{"'용역비'!$A$4:$C$8"}</definedName>
    <definedName name="ryuk_2" hidden="1">{"'용역비'!$A$4:$C$8"}</definedName>
    <definedName name="ryuk_3" localSheetId="12" hidden="1">{"'용역비'!$A$4:$C$8"}</definedName>
    <definedName name="ryuk_3" localSheetId="11" hidden="1">{"'용역비'!$A$4:$C$8"}</definedName>
    <definedName name="ryuk_3" localSheetId="13" hidden="1">{"'용역비'!$A$4:$C$8"}</definedName>
    <definedName name="ryuk_3" localSheetId="16" hidden="1">{"'용역비'!$A$4:$C$8"}</definedName>
    <definedName name="ryuk_3" localSheetId="21" hidden="1">{"'용역비'!$A$4:$C$8"}</definedName>
    <definedName name="ryuk_3" localSheetId="18" hidden="1">{"'용역비'!$A$4:$C$8"}</definedName>
    <definedName name="ryuk_3" localSheetId="19" hidden="1">{"'용역비'!$A$4:$C$8"}</definedName>
    <definedName name="ryuk_3" localSheetId="20" hidden="1">{"'용역비'!$A$4:$C$8"}</definedName>
    <definedName name="ryuk_3" localSheetId="22" hidden="1">{"'용역비'!$A$4:$C$8"}</definedName>
    <definedName name="ryuk_3" localSheetId="24" hidden="1">{"'용역비'!$A$4:$C$8"}</definedName>
    <definedName name="ryuk_3" localSheetId="28" hidden="1">{"'용역비'!$A$4:$C$8"}</definedName>
    <definedName name="ryuk_3" localSheetId="14" hidden="1">{"'용역비'!$A$4:$C$8"}</definedName>
    <definedName name="ryuk_3" hidden="1">{"'용역비'!$A$4:$C$8"}</definedName>
    <definedName name="ryuk_4" localSheetId="12" hidden="1">{"'용역비'!$A$4:$C$8"}</definedName>
    <definedName name="ryuk_4" localSheetId="11" hidden="1">{"'용역비'!$A$4:$C$8"}</definedName>
    <definedName name="ryuk_4" localSheetId="13" hidden="1">{"'용역비'!$A$4:$C$8"}</definedName>
    <definedName name="ryuk_4" localSheetId="16" hidden="1">{"'용역비'!$A$4:$C$8"}</definedName>
    <definedName name="ryuk_4" localSheetId="21" hidden="1">{"'용역비'!$A$4:$C$8"}</definedName>
    <definedName name="ryuk_4" localSheetId="18" hidden="1">{"'용역비'!$A$4:$C$8"}</definedName>
    <definedName name="ryuk_4" localSheetId="19" hidden="1">{"'용역비'!$A$4:$C$8"}</definedName>
    <definedName name="ryuk_4" localSheetId="20" hidden="1">{"'용역비'!$A$4:$C$8"}</definedName>
    <definedName name="ryuk_4" localSheetId="22" hidden="1">{"'용역비'!$A$4:$C$8"}</definedName>
    <definedName name="ryuk_4" localSheetId="24" hidden="1">{"'용역비'!$A$4:$C$8"}</definedName>
    <definedName name="ryuk_4" localSheetId="28" hidden="1">{"'용역비'!$A$4:$C$8"}</definedName>
    <definedName name="ryuk_4" localSheetId="14" hidden="1">{"'용역비'!$A$4:$C$8"}</definedName>
    <definedName name="ryuk_4" hidden="1">{"'용역비'!$A$4:$C$8"}</definedName>
    <definedName name="ryuk_5" localSheetId="12" hidden="1">{"'용역비'!$A$4:$C$8"}</definedName>
    <definedName name="ryuk_5" localSheetId="11" hidden="1">{"'용역비'!$A$4:$C$8"}</definedName>
    <definedName name="ryuk_5" localSheetId="13" hidden="1">{"'용역비'!$A$4:$C$8"}</definedName>
    <definedName name="ryuk_5" localSheetId="16" hidden="1">{"'용역비'!$A$4:$C$8"}</definedName>
    <definedName name="ryuk_5" localSheetId="21" hidden="1">{"'용역비'!$A$4:$C$8"}</definedName>
    <definedName name="ryuk_5" localSheetId="18" hidden="1">{"'용역비'!$A$4:$C$8"}</definedName>
    <definedName name="ryuk_5" localSheetId="19" hidden="1">{"'용역비'!$A$4:$C$8"}</definedName>
    <definedName name="ryuk_5" localSheetId="20" hidden="1">{"'용역비'!$A$4:$C$8"}</definedName>
    <definedName name="ryuk_5" localSheetId="22" hidden="1">{"'용역비'!$A$4:$C$8"}</definedName>
    <definedName name="ryuk_5" localSheetId="24" hidden="1">{"'용역비'!$A$4:$C$8"}</definedName>
    <definedName name="ryuk_5" localSheetId="28" hidden="1">{"'용역비'!$A$4:$C$8"}</definedName>
    <definedName name="ryuk_5" localSheetId="14" hidden="1">{"'용역비'!$A$4:$C$8"}</definedName>
    <definedName name="ryuk_5" hidden="1">{"'용역비'!$A$4:$C$8"}</definedName>
    <definedName name="Ｒちゅ" localSheetId="12" hidden="1">{#N/A,#N/A,FALSE,"Sheet6 (24)"}</definedName>
    <definedName name="Ｒちゅ" localSheetId="11" hidden="1">{#N/A,#N/A,FALSE,"Sheet6 (24)"}</definedName>
    <definedName name="Ｒちゅ" localSheetId="13" hidden="1">{#N/A,#N/A,FALSE,"Sheet6 (24)"}</definedName>
    <definedName name="Ｒちゅ" localSheetId="16" hidden="1">{#N/A,#N/A,FALSE,"Sheet6 (24)"}</definedName>
    <definedName name="Ｒちゅ" localSheetId="21" hidden="1">{#N/A,#N/A,FALSE,"Sheet6 (24)"}</definedName>
    <definedName name="Ｒちゅ" localSheetId="18" hidden="1">{#N/A,#N/A,FALSE,"Sheet6 (24)"}</definedName>
    <definedName name="Ｒちゅ" localSheetId="19" hidden="1">{#N/A,#N/A,FALSE,"Sheet6 (24)"}</definedName>
    <definedName name="Ｒちゅ" localSheetId="20" hidden="1">{#N/A,#N/A,FALSE,"Sheet6 (24)"}</definedName>
    <definedName name="Ｒちゅ" localSheetId="22" hidden="1">{#N/A,#N/A,FALSE,"Sheet6 (24)"}</definedName>
    <definedName name="Ｒちゅ" localSheetId="24" hidden="1">{#N/A,#N/A,FALSE,"Sheet6 (24)"}</definedName>
    <definedName name="Ｒちゅ" localSheetId="28" hidden="1">{#N/A,#N/A,FALSE,"Sheet6 (24)"}</definedName>
    <definedName name="Ｒちゅ" localSheetId="14" hidden="1">{#N/A,#N/A,FALSE,"Sheet6 (24)"}</definedName>
    <definedName name="Ｒちゅ" hidden="1">{#N/A,#N/A,FALSE,"Sheet6 (24)"}</definedName>
    <definedName name="S" localSheetId="12" hidden="1">{#N/A,#N/A,FALSE,"CCTV"}</definedName>
    <definedName name="S" localSheetId="11" hidden="1">{#N/A,#N/A,FALSE,"CCTV"}</definedName>
    <definedName name="S" localSheetId="13" hidden="1">{#N/A,#N/A,FALSE,"CCTV"}</definedName>
    <definedName name="S" localSheetId="16" hidden="1">{#N/A,#N/A,FALSE,"CCTV"}</definedName>
    <definedName name="S" localSheetId="21" hidden="1">{#N/A,#N/A,FALSE,"CCTV"}</definedName>
    <definedName name="S" localSheetId="18" hidden="1">{#N/A,#N/A,FALSE,"CCTV"}</definedName>
    <definedName name="S" localSheetId="19" hidden="1">{#N/A,#N/A,FALSE,"CCTV"}</definedName>
    <definedName name="S" localSheetId="20" hidden="1">{#N/A,#N/A,FALSE,"CCTV"}</definedName>
    <definedName name="S" localSheetId="22" hidden="1">{#N/A,#N/A,FALSE,"CCTV"}</definedName>
    <definedName name="S" localSheetId="24" hidden="1">{#N/A,#N/A,FALSE,"CCTV"}</definedName>
    <definedName name="S" localSheetId="28" hidden="1">{#N/A,#N/A,FALSE,"CCTV"}</definedName>
    <definedName name="S" localSheetId="14" hidden="1">{#N/A,#N/A,FALSE,"CCTV"}</definedName>
    <definedName name="S" hidden="1">{#N/A,#N/A,FALSE,"CCTV"}</definedName>
    <definedName name="s.">#REF!</definedName>
    <definedName name="s75F29">#REF!</definedName>
    <definedName name="sa" localSheetId="12" hidden="1">{"'Sheet1'!$L$16"}</definedName>
    <definedName name="sa" localSheetId="11" hidden="1">{"'Sheet1'!$L$16"}</definedName>
    <definedName name="sa" localSheetId="13" hidden="1">{"'Sheet1'!$L$16"}</definedName>
    <definedName name="sa" localSheetId="16" hidden="1">{"'Sheet1'!$L$16"}</definedName>
    <definedName name="sa" localSheetId="21" hidden="1">{"'Sheet1'!$L$16"}</definedName>
    <definedName name="sa" localSheetId="18" hidden="1">{"'Sheet1'!$L$16"}</definedName>
    <definedName name="sa" localSheetId="19" hidden="1">{"'Sheet1'!$L$16"}</definedName>
    <definedName name="sa" localSheetId="20" hidden="1">{"'Sheet1'!$L$16"}</definedName>
    <definedName name="sa" localSheetId="22" hidden="1">{"'Sheet1'!$L$16"}</definedName>
    <definedName name="sa" localSheetId="24" hidden="1">{"'Sheet1'!$L$16"}</definedName>
    <definedName name="sa" localSheetId="28" hidden="1">{"'Sheet1'!$L$16"}</definedName>
    <definedName name="sa" localSheetId="14" hidden="1">{"'Sheet1'!$L$16"}</definedName>
    <definedName name="sa" hidden="1">{"'Sheet1'!$L$16"}</definedName>
    <definedName name="sà" hidden="1">#REF!</definedName>
    <definedName name="saa" localSheetId="12" hidden="1">{#N/A,#N/A,FALSE,"Sheet2";#N/A,#N/A,FALSE,"Sheet4";#N/A,#N/A,FALSE,"Sheet6"}</definedName>
    <definedName name="saa" localSheetId="11" hidden="1">{#N/A,#N/A,FALSE,"Sheet2";#N/A,#N/A,FALSE,"Sheet4";#N/A,#N/A,FALSE,"Sheet6"}</definedName>
    <definedName name="saa" localSheetId="13" hidden="1">{#N/A,#N/A,FALSE,"Sheet2";#N/A,#N/A,FALSE,"Sheet4";#N/A,#N/A,FALSE,"Sheet6"}</definedName>
    <definedName name="saa" localSheetId="16" hidden="1">{#N/A,#N/A,FALSE,"Sheet2";#N/A,#N/A,FALSE,"Sheet4";#N/A,#N/A,FALSE,"Sheet6"}</definedName>
    <definedName name="saa" localSheetId="21" hidden="1">{#N/A,#N/A,FALSE,"Sheet2";#N/A,#N/A,FALSE,"Sheet4";#N/A,#N/A,FALSE,"Sheet6"}</definedName>
    <definedName name="saa" localSheetId="18" hidden="1">{#N/A,#N/A,FALSE,"Sheet2";#N/A,#N/A,FALSE,"Sheet4";#N/A,#N/A,FALSE,"Sheet6"}</definedName>
    <definedName name="saa" localSheetId="19" hidden="1">{#N/A,#N/A,FALSE,"Sheet2";#N/A,#N/A,FALSE,"Sheet4";#N/A,#N/A,FALSE,"Sheet6"}</definedName>
    <definedName name="saa" localSheetId="20" hidden="1">{#N/A,#N/A,FALSE,"Sheet2";#N/A,#N/A,FALSE,"Sheet4";#N/A,#N/A,FALSE,"Sheet6"}</definedName>
    <definedName name="saa" localSheetId="22" hidden="1">{#N/A,#N/A,FALSE,"Sheet2";#N/A,#N/A,FALSE,"Sheet4";#N/A,#N/A,FALSE,"Sheet6"}</definedName>
    <definedName name="saa" localSheetId="24" hidden="1">{#N/A,#N/A,FALSE,"Sheet2";#N/A,#N/A,FALSE,"Sheet4";#N/A,#N/A,FALSE,"Sheet6"}</definedName>
    <definedName name="saa" localSheetId="28" hidden="1">{#N/A,#N/A,FALSE,"Sheet2";#N/A,#N/A,FALSE,"Sheet4";#N/A,#N/A,FALSE,"Sheet6"}</definedName>
    <definedName name="saa" localSheetId="14" hidden="1">{#N/A,#N/A,FALSE,"Sheet2";#N/A,#N/A,FALSE,"Sheet4";#N/A,#N/A,FALSE,"Sheet6"}</definedName>
    <definedName name="saa" hidden="1">{#N/A,#N/A,FALSE,"Sheet2";#N/A,#N/A,FALSE,"Sheet4";#N/A,#N/A,FALSE,"Sheet6"}</definedName>
    <definedName name="saada" localSheetId="12" hidden="1">{#N/A,#N/A,FALSE,"特殊室（ＢＱ表）"}</definedName>
    <definedName name="saada" localSheetId="11" hidden="1">{#N/A,#N/A,FALSE,"特殊室（ＢＱ表）"}</definedName>
    <definedName name="saada" localSheetId="13" hidden="1">{#N/A,#N/A,FALSE,"特殊室（ＢＱ表）"}</definedName>
    <definedName name="saada" localSheetId="16" hidden="1">{#N/A,#N/A,FALSE,"特殊室（ＢＱ表）"}</definedName>
    <definedName name="saada" localSheetId="21" hidden="1">{#N/A,#N/A,FALSE,"特殊室（ＢＱ表）"}</definedName>
    <definedName name="saada" localSheetId="18" hidden="1">{#N/A,#N/A,FALSE,"特殊室（ＢＱ表）"}</definedName>
    <definedName name="saada" localSheetId="19" hidden="1">{#N/A,#N/A,FALSE,"特殊室（ＢＱ表）"}</definedName>
    <definedName name="saada" localSheetId="20" hidden="1">{#N/A,#N/A,FALSE,"特殊室（ＢＱ表）"}</definedName>
    <definedName name="saada" localSheetId="22" hidden="1">{#N/A,#N/A,FALSE,"特殊室（ＢＱ表）"}</definedName>
    <definedName name="saada" localSheetId="24" hidden="1">{#N/A,#N/A,FALSE,"特殊室（ＢＱ表）"}</definedName>
    <definedName name="saada" localSheetId="28" hidden="1">{#N/A,#N/A,FALSE,"特殊室（ＢＱ表）"}</definedName>
    <definedName name="saada" localSheetId="14" hidden="1">{#N/A,#N/A,FALSE,"特殊室（ＢＱ表）"}</definedName>
    <definedName name="saada" hidden="1">{#N/A,#N/A,FALSE,"特殊室（ＢＱ表）"}</definedName>
    <definedName name="saboproud" localSheetId="12" hidden="1">{#N/A,#N/A,TRUE,"Krycí list"}</definedName>
    <definedName name="saboproud" localSheetId="11" hidden="1">{#N/A,#N/A,TRUE,"Krycí list"}</definedName>
    <definedName name="saboproud" localSheetId="13" hidden="1">{#N/A,#N/A,TRUE,"Krycí list"}</definedName>
    <definedName name="saboproud" localSheetId="16" hidden="1">{#N/A,#N/A,TRUE,"Krycí list"}</definedName>
    <definedName name="saboproud" localSheetId="21" hidden="1">{#N/A,#N/A,TRUE,"Krycí list"}</definedName>
    <definedName name="saboproud" localSheetId="18" hidden="1">{#N/A,#N/A,TRUE,"Krycí list"}</definedName>
    <definedName name="saboproud" localSheetId="19" hidden="1">{#N/A,#N/A,TRUE,"Krycí list"}</definedName>
    <definedName name="saboproud" localSheetId="20" hidden="1">{#N/A,#N/A,TRUE,"Krycí list"}</definedName>
    <definedName name="saboproud" localSheetId="22" hidden="1">{#N/A,#N/A,TRUE,"Krycí list"}</definedName>
    <definedName name="saboproud" localSheetId="24" hidden="1">{#N/A,#N/A,TRUE,"Krycí list"}</definedName>
    <definedName name="saboproud" localSheetId="28" hidden="1">{#N/A,#N/A,TRUE,"Krycí list"}</definedName>
    <definedName name="saboproud" localSheetId="14" hidden="1">{#N/A,#N/A,TRUE,"Krycí list"}</definedName>
    <definedName name="saboproud" hidden="1">{#N/A,#N/A,TRUE,"Krycí list"}</definedName>
    <definedName name="sach" localSheetId="12" hidden="1">{"'Sheet1'!$L$16"}</definedName>
    <definedName name="sach" localSheetId="11" hidden="1">{"'Sheet1'!$L$16"}</definedName>
    <definedName name="sach" localSheetId="13" hidden="1">{"'Sheet1'!$L$16"}</definedName>
    <definedName name="sach" localSheetId="16" hidden="1">{"'Sheet1'!$L$16"}</definedName>
    <definedName name="sach" localSheetId="21" hidden="1">{"'Sheet1'!$L$16"}</definedName>
    <definedName name="sach" localSheetId="18" hidden="1">{"'Sheet1'!$L$16"}</definedName>
    <definedName name="sach" localSheetId="19" hidden="1">{"'Sheet1'!$L$16"}</definedName>
    <definedName name="sach" localSheetId="20" hidden="1">{"'Sheet1'!$L$16"}</definedName>
    <definedName name="sach" localSheetId="22" hidden="1">{"'Sheet1'!$L$16"}</definedName>
    <definedName name="sach" localSheetId="24" hidden="1">{"'Sheet1'!$L$16"}</definedName>
    <definedName name="sach" localSheetId="28" hidden="1">{"'Sheet1'!$L$16"}</definedName>
    <definedName name="sach" localSheetId="14" hidden="1">{"'Sheet1'!$L$16"}</definedName>
    <definedName name="sach" hidden="1">{"'Sheet1'!$L$16"}</definedName>
    <definedName name="SAD" localSheetId="12" hidden="1">{#N/A,#N/A,FALSE,"조골재"}</definedName>
    <definedName name="SAD" localSheetId="11" hidden="1">{#N/A,#N/A,FALSE,"조골재"}</definedName>
    <definedName name="SAD" localSheetId="13" hidden="1">{#N/A,#N/A,FALSE,"조골재"}</definedName>
    <definedName name="SAD" localSheetId="16" hidden="1">{#N/A,#N/A,FALSE,"조골재"}</definedName>
    <definedName name="SAD" localSheetId="21" hidden="1">{#N/A,#N/A,FALSE,"조골재"}</definedName>
    <definedName name="SAD" localSheetId="18" hidden="1">{#N/A,#N/A,FALSE,"조골재"}</definedName>
    <definedName name="SAD" localSheetId="19" hidden="1">{#N/A,#N/A,FALSE,"조골재"}</definedName>
    <definedName name="SAD" localSheetId="20" hidden="1">{#N/A,#N/A,FALSE,"조골재"}</definedName>
    <definedName name="SAD" localSheetId="22" hidden="1">{#N/A,#N/A,FALSE,"조골재"}</definedName>
    <definedName name="SAD" localSheetId="24" hidden="1">{#N/A,#N/A,FALSE,"조골재"}</definedName>
    <definedName name="SAD" localSheetId="28" hidden="1">{#N/A,#N/A,FALSE,"조골재"}</definedName>
    <definedName name="SAD" localSheetId="14" hidden="1">{#N/A,#N/A,FALSE,"조골재"}</definedName>
    <definedName name="SAD" hidden="1">{#N/A,#N/A,FALSE,"조골재"}</definedName>
    <definedName name="SADA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 hidden="1">#REF!</definedName>
    <definedName name="SADASC" localSheetId="12" hidden="1">{"'Sheet1'!$L$16"}</definedName>
    <definedName name="SADASC" localSheetId="11" hidden="1">{"'Sheet1'!$L$16"}</definedName>
    <definedName name="SADASC" localSheetId="13" hidden="1">{"'Sheet1'!$L$16"}</definedName>
    <definedName name="SADASC" localSheetId="16" hidden="1">{"'Sheet1'!$L$16"}</definedName>
    <definedName name="SADASC" localSheetId="21" hidden="1">{"'Sheet1'!$L$16"}</definedName>
    <definedName name="SADASC" localSheetId="18" hidden="1">{"'Sheet1'!$L$16"}</definedName>
    <definedName name="SADASC" localSheetId="19" hidden="1">{"'Sheet1'!$L$16"}</definedName>
    <definedName name="SADASC" localSheetId="20" hidden="1">{"'Sheet1'!$L$16"}</definedName>
    <definedName name="SADASC" localSheetId="22" hidden="1">{"'Sheet1'!$L$16"}</definedName>
    <definedName name="SADASC" localSheetId="24" hidden="1">{"'Sheet1'!$L$16"}</definedName>
    <definedName name="SADASC" localSheetId="28" hidden="1">{"'Sheet1'!$L$16"}</definedName>
    <definedName name="SADASC" localSheetId="14" hidden="1">{"'Sheet1'!$L$16"}</definedName>
    <definedName name="SADASC" hidden="1">{"'Sheet1'!$L$16"}</definedName>
    <definedName name="SADASD" hidden="1">#REF!</definedName>
    <definedName name="sadasdasasd" hidden="1">#REF!</definedName>
    <definedName name="sáđâsdsd" localSheetId="12" hidden="1">{"'Sheet1'!$L$16"}</definedName>
    <definedName name="sáđâsdsd" localSheetId="11" hidden="1">{"'Sheet1'!$L$16"}</definedName>
    <definedName name="sáđâsdsd" localSheetId="13" hidden="1">{"'Sheet1'!$L$16"}</definedName>
    <definedName name="sáđâsdsd" localSheetId="16" hidden="1">{"'Sheet1'!$L$16"}</definedName>
    <definedName name="sáđâsdsd" localSheetId="21" hidden="1">{"'Sheet1'!$L$16"}</definedName>
    <definedName name="sáđâsdsd" localSheetId="18" hidden="1">{"'Sheet1'!$L$16"}</definedName>
    <definedName name="sáđâsdsd" localSheetId="19" hidden="1">{"'Sheet1'!$L$16"}</definedName>
    <definedName name="sáđâsdsd" localSheetId="20" hidden="1">{"'Sheet1'!$L$16"}</definedName>
    <definedName name="sáđâsdsd" localSheetId="22" hidden="1">{"'Sheet1'!$L$16"}</definedName>
    <definedName name="sáđâsdsd" localSheetId="24" hidden="1">{"'Sheet1'!$L$16"}</definedName>
    <definedName name="sáđâsdsd" localSheetId="28" hidden="1">{"'Sheet1'!$L$16"}</definedName>
    <definedName name="sáđâsdsd" localSheetId="14" hidden="1">{"'Sheet1'!$L$16"}</definedName>
    <definedName name="sáđâsdsd" hidden="1">{"'Sheet1'!$L$16"}</definedName>
    <definedName name="sadcs" localSheetId="12" hidden="1">{"'Sheet1'!$L$16"}</definedName>
    <definedName name="sadcs" localSheetId="11" hidden="1">{"'Sheet1'!$L$16"}</definedName>
    <definedName name="sadcs" localSheetId="13" hidden="1">{"'Sheet1'!$L$16"}</definedName>
    <definedName name="sadcs" localSheetId="16" hidden="1">{"'Sheet1'!$L$16"}</definedName>
    <definedName name="sadcs" localSheetId="21" hidden="1">{"'Sheet1'!$L$16"}</definedName>
    <definedName name="sadcs" localSheetId="18" hidden="1">{"'Sheet1'!$L$16"}</definedName>
    <definedName name="sadcs" localSheetId="19" hidden="1">{"'Sheet1'!$L$16"}</definedName>
    <definedName name="sadcs" localSheetId="20" hidden="1">{"'Sheet1'!$L$16"}</definedName>
    <definedName name="sadcs" localSheetId="22" hidden="1">{"'Sheet1'!$L$16"}</definedName>
    <definedName name="sadcs" localSheetId="24" hidden="1">{"'Sheet1'!$L$16"}</definedName>
    <definedName name="sadcs" localSheetId="28" hidden="1">{"'Sheet1'!$L$16"}</definedName>
    <definedName name="sadcs" localSheetId="14" hidden="1">{"'Sheet1'!$L$16"}</definedName>
    <definedName name="sadcs" hidden="1">{"'Sheet1'!$L$16"}</definedName>
    <definedName name="sadddad" hidden="1">#REF!</definedName>
    <definedName name="sadf"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a" localSheetId="12" hidden="1">{"'Sheet1'!$L$16"}</definedName>
    <definedName name="sadf¸a" localSheetId="11" hidden="1">{"'Sheet1'!$L$16"}</definedName>
    <definedName name="sadf¸a" localSheetId="13" hidden="1">{"'Sheet1'!$L$16"}</definedName>
    <definedName name="sadf¸a" localSheetId="16" hidden="1">{"'Sheet1'!$L$16"}</definedName>
    <definedName name="sadf¸a" localSheetId="21" hidden="1">{"'Sheet1'!$L$16"}</definedName>
    <definedName name="sadf¸a" localSheetId="18" hidden="1">{"'Sheet1'!$L$16"}</definedName>
    <definedName name="sadf¸a" localSheetId="19" hidden="1">{"'Sheet1'!$L$16"}</definedName>
    <definedName name="sadf¸a" localSheetId="20" hidden="1">{"'Sheet1'!$L$16"}</definedName>
    <definedName name="sadf¸a" localSheetId="22" hidden="1">{"'Sheet1'!$L$16"}</definedName>
    <definedName name="sadf¸a" localSheetId="24" hidden="1">{"'Sheet1'!$L$16"}</definedName>
    <definedName name="sadf¸a" localSheetId="28" hidden="1">{"'Sheet1'!$L$16"}</definedName>
    <definedName name="sadf¸a" localSheetId="14" hidden="1">{"'Sheet1'!$L$16"}</definedName>
    <definedName name="sadf¸a" hidden="1">{"'Sheet1'!$L$16"}</definedName>
    <definedName name="sadfasfdasf" hidden="1">#REF!</definedName>
    <definedName name="sadfsadf" localSheetId="12" hidden="1">{"'Sheet1'!$L$16"}</definedName>
    <definedName name="sadfsadf" localSheetId="11" hidden="1">{"'Sheet1'!$L$16"}</definedName>
    <definedName name="sadfsadf" localSheetId="13" hidden="1">{"'Sheet1'!$L$16"}</definedName>
    <definedName name="sadfsadf" localSheetId="16" hidden="1">{"'Sheet1'!$L$16"}</definedName>
    <definedName name="sadfsadf" localSheetId="21" hidden="1">{"'Sheet1'!$L$16"}</definedName>
    <definedName name="sadfsadf" localSheetId="18" hidden="1">{"'Sheet1'!$L$16"}</definedName>
    <definedName name="sadfsadf" localSheetId="19" hidden="1">{"'Sheet1'!$L$16"}</definedName>
    <definedName name="sadfsadf" localSheetId="20" hidden="1">{"'Sheet1'!$L$16"}</definedName>
    <definedName name="sadfsadf" localSheetId="22" hidden="1">{"'Sheet1'!$L$16"}</definedName>
    <definedName name="sadfsadf" localSheetId="24" hidden="1">{"'Sheet1'!$L$16"}</definedName>
    <definedName name="sadfsadf" localSheetId="28" hidden="1">{"'Sheet1'!$L$16"}</definedName>
    <definedName name="sadfsadf" localSheetId="14" hidden="1">{"'Sheet1'!$L$16"}</definedName>
    <definedName name="sadfsadf" hidden="1">{"'Sheet1'!$L$16"}</definedName>
    <definedName name="SÁDFSDFDSF" hidden="1">#REF!</definedName>
    <definedName name="sadSa" localSheetId="12" hidden="1">{#N/A,#N/A,FALSE,"Chi tiÆt"}</definedName>
    <definedName name="sadSa" localSheetId="11" hidden="1">{#N/A,#N/A,FALSE,"Chi tiÆt"}</definedName>
    <definedName name="sadSa" localSheetId="13" hidden="1">{#N/A,#N/A,FALSE,"Chi tiÆt"}</definedName>
    <definedName name="sadSa" localSheetId="16" hidden="1">{#N/A,#N/A,FALSE,"Chi tiÆt"}</definedName>
    <definedName name="sadSa" localSheetId="21" hidden="1">{#N/A,#N/A,FALSE,"Chi tiÆt"}</definedName>
    <definedName name="sadSa" localSheetId="18" hidden="1">{#N/A,#N/A,FALSE,"Chi tiÆt"}</definedName>
    <definedName name="sadSa" localSheetId="19" hidden="1">{#N/A,#N/A,FALSE,"Chi tiÆt"}</definedName>
    <definedName name="sadSa" localSheetId="20" hidden="1">{#N/A,#N/A,FALSE,"Chi tiÆt"}</definedName>
    <definedName name="sadSa" localSheetId="22" hidden="1">{#N/A,#N/A,FALSE,"Chi tiÆt"}</definedName>
    <definedName name="sadSa" localSheetId="24" hidden="1">{#N/A,#N/A,FALSE,"Chi tiÆt"}</definedName>
    <definedName name="sadSa" localSheetId="28" hidden="1">{#N/A,#N/A,FALSE,"Chi tiÆt"}</definedName>
    <definedName name="sadSa" localSheetId="14" hidden="1">{#N/A,#N/A,FALSE,"Chi tiÆt"}</definedName>
    <definedName name="sadSa" hidden="1">{#N/A,#N/A,FALSE,"Chi tiÆt"}</definedName>
    <definedName name="SADSAD" hidden="1">#REF!</definedName>
    <definedName name="sadsgfjhkhluiluil" hidden="1">#REF!</definedName>
    <definedName name="saf" localSheetId="12" hidden="1">{#N/A,#N/A,FALSE,"CCTV"}</definedName>
    <definedName name="saf" localSheetId="11" hidden="1">{#N/A,#N/A,FALSE,"CCTV"}</definedName>
    <definedName name="saf" localSheetId="13" hidden="1">{#N/A,#N/A,FALSE,"CCTV"}</definedName>
    <definedName name="saf" localSheetId="16" hidden="1">{#N/A,#N/A,FALSE,"CCTV"}</definedName>
    <definedName name="saf" localSheetId="21" hidden="1">{#N/A,#N/A,FALSE,"CCTV"}</definedName>
    <definedName name="saf" localSheetId="18" hidden="1">{#N/A,#N/A,FALSE,"CCTV"}</definedName>
    <definedName name="saf" localSheetId="19" hidden="1">{#N/A,#N/A,FALSE,"CCTV"}</definedName>
    <definedName name="saf" localSheetId="20" hidden="1">{#N/A,#N/A,FALSE,"CCTV"}</definedName>
    <definedName name="saf" localSheetId="22" hidden="1">{#N/A,#N/A,FALSE,"CCTV"}</definedName>
    <definedName name="saf" localSheetId="24" hidden="1">{#N/A,#N/A,FALSE,"CCTV"}</definedName>
    <definedName name="saf" localSheetId="28" hidden="1">{#N/A,#N/A,FALSE,"CCTV"}</definedName>
    <definedName name="saf" localSheetId="14" hidden="1">{#N/A,#N/A,FALSE,"CCTV"}</definedName>
    <definedName name="saf" hidden="1">{#N/A,#N/A,FALSE,"CCTV"}</definedName>
    <definedName name="SAFCS" hidden="1">#REF!</definedName>
    <definedName name="safdaf" hidden="1">#REF!</definedName>
    <definedName name="safe" localSheetId="12" hidden="1">{#N/A,#N/A,TRUE,"Krycí list"}</definedName>
    <definedName name="safe" localSheetId="11" hidden="1">{#N/A,#N/A,TRUE,"Krycí list"}</definedName>
    <definedName name="safe" localSheetId="13" hidden="1">{#N/A,#N/A,TRUE,"Krycí list"}</definedName>
    <definedName name="safe" localSheetId="16" hidden="1">{#N/A,#N/A,TRUE,"Krycí list"}</definedName>
    <definedName name="safe" localSheetId="21" hidden="1">{#N/A,#N/A,TRUE,"Krycí list"}</definedName>
    <definedName name="safe" localSheetId="18" hidden="1">{#N/A,#N/A,TRUE,"Krycí list"}</definedName>
    <definedName name="safe" localSheetId="19" hidden="1">{#N/A,#N/A,TRUE,"Krycí list"}</definedName>
    <definedName name="safe" localSheetId="20" hidden="1">{#N/A,#N/A,TRUE,"Krycí list"}</definedName>
    <definedName name="safe" localSheetId="22" hidden="1">{#N/A,#N/A,TRUE,"Krycí list"}</definedName>
    <definedName name="safe" localSheetId="24" hidden="1">{#N/A,#N/A,TRUE,"Krycí list"}</definedName>
    <definedName name="safe" localSheetId="28" hidden="1">{#N/A,#N/A,TRUE,"Krycí list"}</definedName>
    <definedName name="safe" localSheetId="14" hidden="1">{#N/A,#N/A,TRUE,"Krycí list"}</definedName>
    <definedName name="safe" hidden="1">{#N/A,#N/A,TRUE,"Krycí list"}</definedName>
    <definedName name="SAFSAFSAD" localSheetId="12" hidden="1">{#N/A,#N/A,FALSE,"속도"}</definedName>
    <definedName name="SAFSAFSAD" localSheetId="11" hidden="1">{#N/A,#N/A,FALSE,"속도"}</definedName>
    <definedName name="SAFSAFSAD" localSheetId="13" hidden="1">{#N/A,#N/A,FALSE,"속도"}</definedName>
    <definedName name="SAFSAFSAD" localSheetId="16" hidden="1">{#N/A,#N/A,FALSE,"속도"}</definedName>
    <definedName name="SAFSAFSAD" localSheetId="21" hidden="1">{#N/A,#N/A,FALSE,"속도"}</definedName>
    <definedName name="SAFSAFSAD" localSheetId="18" hidden="1">{#N/A,#N/A,FALSE,"속도"}</definedName>
    <definedName name="SAFSAFSAD" localSheetId="19" hidden="1">{#N/A,#N/A,FALSE,"속도"}</definedName>
    <definedName name="SAFSAFSAD" localSheetId="20" hidden="1">{#N/A,#N/A,FALSE,"속도"}</definedName>
    <definedName name="SAFSAFSAD" localSheetId="22" hidden="1">{#N/A,#N/A,FALSE,"속도"}</definedName>
    <definedName name="SAFSAFSAD" localSheetId="24" hidden="1">{#N/A,#N/A,FALSE,"속도"}</definedName>
    <definedName name="SAFSAFSAD" localSheetId="28" hidden="1">{#N/A,#N/A,FALSE,"속도"}</definedName>
    <definedName name="SAFSAFSAD" localSheetId="14" hidden="1">{#N/A,#N/A,FALSE,"속도"}</definedName>
    <definedName name="SAFSAFSAD" hidden="1">{#N/A,#N/A,FALSE,"속도"}</definedName>
    <definedName name="safsdg" hidden="1">#REF!</definedName>
    <definedName name="sagawa" hidden="1">#REF!</definedName>
    <definedName name="SAGD" localSheetId="12" hidden="1">{"'Sheet1'!$L$16"}</definedName>
    <definedName name="SAGD" localSheetId="11" hidden="1">{"'Sheet1'!$L$16"}</definedName>
    <definedName name="SAGD" localSheetId="13" hidden="1">{"'Sheet1'!$L$16"}</definedName>
    <definedName name="SAGD" localSheetId="16" hidden="1">{"'Sheet1'!$L$16"}</definedName>
    <definedName name="SAGD" localSheetId="21" hidden="1">{"'Sheet1'!$L$16"}</definedName>
    <definedName name="SAGD" localSheetId="18" hidden="1">{"'Sheet1'!$L$16"}</definedName>
    <definedName name="SAGD" localSheetId="19" hidden="1">{"'Sheet1'!$L$16"}</definedName>
    <definedName name="SAGD" localSheetId="20" hidden="1">{"'Sheet1'!$L$16"}</definedName>
    <definedName name="SAGD" localSheetId="22" hidden="1">{"'Sheet1'!$L$16"}</definedName>
    <definedName name="SAGD" localSheetId="24" hidden="1">{"'Sheet1'!$L$16"}</definedName>
    <definedName name="SAGD" localSheetId="28" hidden="1">{"'Sheet1'!$L$16"}</definedName>
    <definedName name="SAGD" localSheetId="14" hidden="1">{"'Sheet1'!$L$16"}</definedName>
    <definedName name="SAGD" hidden="1">{"'Sheet1'!$L$16"}</definedName>
    <definedName name="sahdfjdgjds" localSheetId="12" hidden="1">{"'Sheet1'!$L$16"}</definedName>
    <definedName name="sahdfjdgjds" localSheetId="11" hidden="1">{"'Sheet1'!$L$16"}</definedName>
    <definedName name="sahdfjdgjds" localSheetId="13" hidden="1">{"'Sheet1'!$L$16"}</definedName>
    <definedName name="sahdfjdgjds" localSheetId="16" hidden="1">{"'Sheet1'!$L$16"}</definedName>
    <definedName name="sahdfjdgjds" localSheetId="21" hidden="1">{"'Sheet1'!$L$16"}</definedName>
    <definedName name="sahdfjdgjds" localSheetId="18" hidden="1">{"'Sheet1'!$L$16"}</definedName>
    <definedName name="sahdfjdgjds" localSheetId="19" hidden="1">{"'Sheet1'!$L$16"}</definedName>
    <definedName name="sahdfjdgjds" localSheetId="20" hidden="1">{"'Sheet1'!$L$16"}</definedName>
    <definedName name="sahdfjdgjds" localSheetId="22" hidden="1">{"'Sheet1'!$L$16"}</definedName>
    <definedName name="sahdfjdgjds" localSheetId="24" hidden="1">{"'Sheet1'!$L$16"}</definedName>
    <definedName name="sahdfjdgjds" localSheetId="28" hidden="1">{"'Sheet1'!$L$16"}</definedName>
    <definedName name="sahdfjdgjds" localSheetId="14" hidden="1">{"'Sheet1'!$L$16"}</definedName>
    <definedName name="sahdfjdgjds" hidden="1">{"'Sheet1'!$L$16"}</definedName>
    <definedName name="sailech" localSheetId="12" hidden="1">{"Offgrid",#N/A,FALSE,"OFFGRID";"Region",#N/A,FALSE,"REGION";"Offgrid -2",#N/A,FALSE,"OFFGRID";"WTP",#N/A,FALSE,"WTP";"WTP -2",#N/A,FALSE,"WTP";"Project",#N/A,FALSE,"PROJECT";"Summary -2",#N/A,FALSE,"SUMMARY"}</definedName>
    <definedName name="sailech" localSheetId="11" hidden="1">{"Offgrid",#N/A,FALSE,"OFFGRID";"Region",#N/A,FALSE,"REGION";"Offgrid -2",#N/A,FALSE,"OFFGRID";"WTP",#N/A,FALSE,"WTP";"WTP -2",#N/A,FALSE,"WTP";"Project",#N/A,FALSE,"PROJECT";"Summary -2",#N/A,FALSE,"SUMMARY"}</definedName>
    <definedName name="sailech" localSheetId="13" hidden="1">{"Offgrid",#N/A,FALSE,"OFFGRID";"Region",#N/A,FALSE,"REGION";"Offgrid -2",#N/A,FALSE,"OFFGRID";"WTP",#N/A,FALSE,"WTP";"WTP -2",#N/A,FALSE,"WTP";"Project",#N/A,FALSE,"PROJECT";"Summary -2",#N/A,FALSE,"SUMMARY"}</definedName>
    <definedName name="sailech" localSheetId="16" hidden="1">{"Offgrid",#N/A,FALSE,"OFFGRID";"Region",#N/A,FALSE,"REGION";"Offgrid -2",#N/A,FALSE,"OFFGRID";"WTP",#N/A,FALSE,"WTP";"WTP -2",#N/A,FALSE,"WTP";"Project",#N/A,FALSE,"PROJECT";"Summary -2",#N/A,FALSE,"SUMMARY"}</definedName>
    <definedName name="sailech" localSheetId="21" hidden="1">{"Offgrid",#N/A,FALSE,"OFFGRID";"Region",#N/A,FALSE,"REGION";"Offgrid -2",#N/A,FALSE,"OFFGRID";"WTP",#N/A,FALSE,"WTP";"WTP -2",#N/A,FALSE,"WTP";"Project",#N/A,FALSE,"PROJECT";"Summary -2",#N/A,FALSE,"SUMMARY"}</definedName>
    <definedName name="sailech" localSheetId="18" hidden="1">{"Offgrid",#N/A,FALSE,"OFFGRID";"Region",#N/A,FALSE,"REGION";"Offgrid -2",#N/A,FALSE,"OFFGRID";"WTP",#N/A,FALSE,"WTP";"WTP -2",#N/A,FALSE,"WTP";"Project",#N/A,FALSE,"PROJECT";"Summary -2",#N/A,FALSE,"SUMMARY"}</definedName>
    <definedName name="sailech" localSheetId="19" hidden="1">{"Offgrid",#N/A,FALSE,"OFFGRID";"Region",#N/A,FALSE,"REGION";"Offgrid -2",#N/A,FALSE,"OFFGRID";"WTP",#N/A,FALSE,"WTP";"WTP -2",#N/A,FALSE,"WTP";"Project",#N/A,FALSE,"PROJECT";"Summary -2",#N/A,FALSE,"SUMMARY"}</definedName>
    <definedName name="sailech" localSheetId="20" hidden="1">{"Offgrid",#N/A,FALSE,"OFFGRID";"Region",#N/A,FALSE,"REGION";"Offgrid -2",#N/A,FALSE,"OFFGRID";"WTP",#N/A,FALSE,"WTP";"WTP -2",#N/A,FALSE,"WTP";"Project",#N/A,FALSE,"PROJECT";"Summary -2",#N/A,FALSE,"SUMMARY"}</definedName>
    <definedName name="sailech" localSheetId="22" hidden="1">{"Offgrid",#N/A,FALSE,"OFFGRID";"Region",#N/A,FALSE,"REGION";"Offgrid -2",#N/A,FALSE,"OFFGRID";"WTP",#N/A,FALSE,"WTP";"WTP -2",#N/A,FALSE,"WTP";"Project",#N/A,FALSE,"PROJECT";"Summary -2",#N/A,FALSE,"SUMMARY"}</definedName>
    <definedName name="sailech" localSheetId="24" hidden="1">{"Offgrid",#N/A,FALSE,"OFFGRID";"Region",#N/A,FALSE,"REGION";"Offgrid -2",#N/A,FALSE,"OFFGRID";"WTP",#N/A,FALSE,"WTP";"WTP -2",#N/A,FALSE,"WTP";"Project",#N/A,FALSE,"PROJECT";"Summary -2",#N/A,FALSE,"SUMMARY"}</definedName>
    <definedName name="sailech" localSheetId="28" hidden="1">{"Offgrid",#N/A,FALSE,"OFFGRID";"Region",#N/A,FALSE,"REGION";"Offgrid -2",#N/A,FALSE,"OFFGRID";"WTP",#N/A,FALSE,"WTP";"WTP -2",#N/A,FALSE,"WTP";"Project",#N/A,FALSE,"PROJECT";"Summary -2",#N/A,FALSE,"SUMMARY"}</definedName>
    <definedName name="sailech" localSheetId="14" hidden="1">{"Offgrid",#N/A,FALSE,"OFFGRID";"Region",#N/A,FALSE,"REGION";"Offgrid -2",#N/A,FALSE,"OFFGRID";"WTP",#N/A,FALSE,"WTP";"WTP -2",#N/A,FALSE,"WTP";"Project",#N/A,FALSE,"PROJECT";"Summary -2",#N/A,FALSE,"SUMMARY"}</definedName>
    <definedName name="sailech" hidden="1">{"Offgrid",#N/A,FALSE,"OFFGRID";"Region",#N/A,FALSE,"REGION";"Offgrid -2",#N/A,FALSE,"OFFGRID";"WTP",#N/A,FALSE,"WTP";"WTP -2",#N/A,FALSE,"WTP";"Project",#N/A,FALSE,"PROJECT";"Summary -2",#N/A,FALSE,"SUMMARY"}</definedName>
    <definedName name="SAM" localSheetId="12" hidden="1">{#N/A,#N/A,TRUE,"Basic";#N/A,#N/A,TRUE,"EXT-TABLE";#N/A,#N/A,TRUE,"STEEL";#N/A,#N/A,TRUE,"INT-Table";#N/A,#N/A,TRUE,"STEEL";#N/A,#N/A,TRUE,"Door"}</definedName>
    <definedName name="SAM" localSheetId="11" hidden="1">{#N/A,#N/A,TRUE,"Basic";#N/A,#N/A,TRUE,"EXT-TABLE";#N/A,#N/A,TRUE,"STEEL";#N/A,#N/A,TRUE,"INT-Table";#N/A,#N/A,TRUE,"STEEL";#N/A,#N/A,TRUE,"Door"}</definedName>
    <definedName name="SAM" localSheetId="13" hidden="1">{#N/A,#N/A,TRUE,"Basic";#N/A,#N/A,TRUE,"EXT-TABLE";#N/A,#N/A,TRUE,"STEEL";#N/A,#N/A,TRUE,"INT-Table";#N/A,#N/A,TRUE,"STEEL";#N/A,#N/A,TRUE,"Door"}</definedName>
    <definedName name="SAM" localSheetId="16" hidden="1">{#N/A,#N/A,TRUE,"Basic";#N/A,#N/A,TRUE,"EXT-TABLE";#N/A,#N/A,TRUE,"STEEL";#N/A,#N/A,TRUE,"INT-Table";#N/A,#N/A,TRUE,"STEEL";#N/A,#N/A,TRUE,"Door"}</definedName>
    <definedName name="SAM" localSheetId="21" hidden="1">{#N/A,#N/A,TRUE,"Basic";#N/A,#N/A,TRUE,"EXT-TABLE";#N/A,#N/A,TRUE,"STEEL";#N/A,#N/A,TRUE,"INT-Table";#N/A,#N/A,TRUE,"STEEL";#N/A,#N/A,TRUE,"Door"}</definedName>
    <definedName name="SAM" localSheetId="18" hidden="1">{#N/A,#N/A,TRUE,"Basic";#N/A,#N/A,TRUE,"EXT-TABLE";#N/A,#N/A,TRUE,"STEEL";#N/A,#N/A,TRUE,"INT-Table";#N/A,#N/A,TRUE,"STEEL";#N/A,#N/A,TRUE,"Door"}</definedName>
    <definedName name="SAM" localSheetId="19" hidden="1">{#N/A,#N/A,TRUE,"Basic";#N/A,#N/A,TRUE,"EXT-TABLE";#N/A,#N/A,TRUE,"STEEL";#N/A,#N/A,TRUE,"INT-Table";#N/A,#N/A,TRUE,"STEEL";#N/A,#N/A,TRUE,"Door"}</definedName>
    <definedName name="SAM" localSheetId="20" hidden="1">{#N/A,#N/A,TRUE,"Basic";#N/A,#N/A,TRUE,"EXT-TABLE";#N/A,#N/A,TRUE,"STEEL";#N/A,#N/A,TRUE,"INT-Table";#N/A,#N/A,TRUE,"STEEL";#N/A,#N/A,TRUE,"Door"}</definedName>
    <definedName name="SAM" localSheetId="22" hidden="1">{#N/A,#N/A,TRUE,"Basic";#N/A,#N/A,TRUE,"EXT-TABLE";#N/A,#N/A,TRUE,"STEEL";#N/A,#N/A,TRUE,"INT-Table";#N/A,#N/A,TRUE,"STEEL";#N/A,#N/A,TRUE,"Door"}</definedName>
    <definedName name="SAM" localSheetId="24" hidden="1">{#N/A,#N/A,TRUE,"Basic";#N/A,#N/A,TRUE,"EXT-TABLE";#N/A,#N/A,TRUE,"STEEL";#N/A,#N/A,TRUE,"INT-Table";#N/A,#N/A,TRUE,"STEEL";#N/A,#N/A,TRUE,"Door"}</definedName>
    <definedName name="SAM" localSheetId="28" hidden="1">{#N/A,#N/A,TRUE,"Basic";#N/A,#N/A,TRUE,"EXT-TABLE";#N/A,#N/A,TRUE,"STEEL";#N/A,#N/A,TRUE,"INT-Table";#N/A,#N/A,TRUE,"STEEL";#N/A,#N/A,TRUE,"Door"}</definedName>
    <definedName name="SAM" localSheetId="14" hidden="1">{#N/A,#N/A,TRUE,"Basic";#N/A,#N/A,TRUE,"EXT-TABLE";#N/A,#N/A,TRUE,"STEEL";#N/A,#N/A,TRUE,"INT-Table";#N/A,#N/A,TRUE,"STEEL";#N/A,#N/A,TRUE,"Door"}</definedName>
    <definedName name="SAM" hidden="1">{#N/A,#N/A,TRUE,"Basic";#N/A,#N/A,TRUE,"EXT-TABLE";#N/A,#N/A,TRUE,"STEEL";#N/A,#N/A,TRUE,"INT-Table";#N/A,#N/A,TRUE,"STEEL";#N/A,#N/A,TRUE,"Door"}</definedName>
    <definedName name="SAM_1" localSheetId="12" hidden="1">{#N/A,#N/A,TRUE,"Basic";#N/A,#N/A,TRUE,"EXT-TABLE";#N/A,#N/A,TRUE,"STEEL";#N/A,#N/A,TRUE,"INT-Table";#N/A,#N/A,TRUE,"STEEL";#N/A,#N/A,TRUE,"Door"}</definedName>
    <definedName name="SAM_1" localSheetId="11" hidden="1">{#N/A,#N/A,TRUE,"Basic";#N/A,#N/A,TRUE,"EXT-TABLE";#N/A,#N/A,TRUE,"STEEL";#N/A,#N/A,TRUE,"INT-Table";#N/A,#N/A,TRUE,"STEEL";#N/A,#N/A,TRUE,"Door"}</definedName>
    <definedName name="SAM_1" localSheetId="13" hidden="1">{#N/A,#N/A,TRUE,"Basic";#N/A,#N/A,TRUE,"EXT-TABLE";#N/A,#N/A,TRUE,"STEEL";#N/A,#N/A,TRUE,"INT-Table";#N/A,#N/A,TRUE,"STEEL";#N/A,#N/A,TRUE,"Door"}</definedName>
    <definedName name="SAM_1" localSheetId="16" hidden="1">{#N/A,#N/A,TRUE,"Basic";#N/A,#N/A,TRUE,"EXT-TABLE";#N/A,#N/A,TRUE,"STEEL";#N/A,#N/A,TRUE,"INT-Table";#N/A,#N/A,TRUE,"STEEL";#N/A,#N/A,TRUE,"Door"}</definedName>
    <definedName name="SAM_1" localSheetId="21" hidden="1">{#N/A,#N/A,TRUE,"Basic";#N/A,#N/A,TRUE,"EXT-TABLE";#N/A,#N/A,TRUE,"STEEL";#N/A,#N/A,TRUE,"INT-Table";#N/A,#N/A,TRUE,"STEEL";#N/A,#N/A,TRUE,"Door"}</definedName>
    <definedName name="SAM_1" localSheetId="18" hidden="1">{#N/A,#N/A,TRUE,"Basic";#N/A,#N/A,TRUE,"EXT-TABLE";#N/A,#N/A,TRUE,"STEEL";#N/A,#N/A,TRUE,"INT-Table";#N/A,#N/A,TRUE,"STEEL";#N/A,#N/A,TRUE,"Door"}</definedName>
    <definedName name="SAM_1" localSheetId="19" hidden="1">{#N/A,#N/A,TRUE,"Basic";#N/A,#N/A,TRUE,"EXT-TABLE";#N/A,#N/A,TRUE,"STEEL";#N/A,#N/A,TRUE,"INT-Table";#N/A,#N/A,TRUE,"STEEL";#N/A,#N/A,TRUE,"Door"}</definedName>
    <definedName name="SAM_1" localSheetId="20" hidden="1">{#N/A,#N/A,TRUE,"Basic";#N/A,#N/A,TRUE,"EXT-TABLE";#N/A,#N/A,TRUE,"STEEL";#N/A,#N/A,TRUE,"INT-Table";#N/A,#N/A,TRUE,"STEEL";#N/A,#N/A,TRUE,"Door"}</definedName>
    <definedName name="SAM_1" localSheetId="22" hidden="1">{#N/A,#N/A,TRUE,"Basic";#N/A,#N/A,TRUE,"EXT-TABLE";#N/A,#N/A,TRUE,"STEEL";#N/A,#N/A,TRUE,"INT-Table";#N/A,#N/A,TRUE,"STEEL";#N/A,#N/A,TRUE,"Door"}</definedName>
    <definedName name="SAM_1" localSheetId="24" hidden="1">{#N/A,#N/A,TRUE,"Basic";#N/A,#N/A,TRUE,"EXT-TABLE";#N/A,#N/A,TRUE,"STEEL";#N/A,#N/A,TRUE,"INT-Table";#N/A,#N/A,TRUE,"STEEL";#N/A,#N/A,TRUE,"Door"}</definedName>
    <definedName name="SAM_1" localSheetId="28" hidden="1">{#N/A,#N/A,TRUE,"Basic";#N/A,#N/A,TRUE,"EXT-TABLE";#N/A,#N/A,TRUE,"STEEL";#N/A,#N/A,TRUE,"INT-Table";#N/A,#N/A,TRUE,"STEEL";#N/A,#N/A,TRUE,"Door"}</definedName>
    <definedName name="SAM_1" localSheetId="14" hidden="1">{#N/A,#N/A,TRUE,"Basic";#N/A,#N/A,TRUE,"EXT-TABLE";#N/A,#N/A,TRUE,"STEEL";#N/A,#N/A,TRUE,"INT-Table";#N/A,#N/A,TRUE,"STEEL";#N/A,#N/A,TRUE,"Door"}</definedName>
    <definedName name="SAM_1" hidden="1">{#N/A,#N/A,TRUE,"Basic";#N/A,#N/A,TRUE,"EXT-TABLE";#N/A,#N/A,TRUE,"STEEL";#N/A,#N/A,TRUE,"INT-Table";#N/A,#N/A,TRUE,"STEEL";#N/A,#N/A,TRUE,"Door"}</definedName>
    <definedName name="SAMA" hidden="1">#REF!</definedName>
    <definedName name="SAMAKAN" hidden="1">#REF!</definedName>
    <definedName name="san" localSheetId="12" hidden="1">{"'Sheet1'!$L$16"}</definedName>
    <definedName name="san" localSheetId="11" hidden="1">{"'Sheet1'!$L$16"}</definedName>
    <definedName name="san" localSheetId="13" hidden="1">{"'Sheet1'!$L$16"}</definedName>
    <definedName name="san" localSheetId="16" hidden="1">{"'Sheet1'!$L$16"}</definedName>
    <definedName name="san" localSheetId="21" hidden="1">{"'Sheet1'!$L$16"}</definedName>
    <definedName name="san" localSheetId="18" hidden="1">{"'Sheet1'!$L$16"}</definedName>
    <definedName name="san" localSheetId="19" hidden="1">{"'Sheet1'!$L$16"}</definedName>
    <definedName name="san" localSheetId="20" hidden="1">{"'Sheet1'!$L$16"}</definedName>
    <definedName name="san" localSheetId="22" hidden="1">{"'Sheet1'!$L$16"}</definedName>
    <definedName name="san" localSheetId="24" hidden="1">{"'Sheet1'!$L$16"}</definedName>
    <definedName name="san" localSheetId="28" hidden="1">{"'Sheet1'!$L$16"}</definedName>
    <definedName name="san" localSheetId="14" hidden="1">{"'Sheet1'!$L$16"}</definedName>
    <definedName name="san" hidden="1">{"'Sheet1'!$L$16"}</definedName>
    <definedName name="sang" localSheetId="12" hidden="1">{"'Sheet1'!$L$16"}</definedName>
    <definedName name="sang" localSheetId="11" hidden="1">{"'Sheet1'!$L$16"}</definedName>
    <definedName name="sang" localSheetId="13" hidden="1">{"'Sheet1'!$L$16"}</definedName>
    <definedName name="sang" localSheetId="16" hidden="1">{"'Sheet1'!$L$16"}</definedName>
    <definedName name="sang" localSheetId="21" hidden="1">{"'Sheet1'!$L$16"}</definedName>
    <definedName name="sang" localSheetId="18" hidden="1">{"'Sheet1'!$L$16"}</definedName>
    <definedName name="sang" localSheetId="19" hidden="1">{"'Sheet1'!$L$16"}</definedName>
    <definedName name="sang" localSheetId="20" hidden="1">{"'Sheet1'!$L$16"}</definedName>
    <definedName name="sang" localSheetId="22" hidden="1">{"'Sheet1'!$L$16"}</definedName>
    <definedName name="sang" localSheetId="24" hidden="1">{"'Sheet1'!$L$16"}</definedName>
    <definedName name="sang" localSheetId="28" hidden="1">{"'Sheet1'!$L$16"}</definedName>
    <definedName name="sang" localSheetId="14" hidden="1">{"'Sheet1'!$L$16"}</definedName>
    <definedName name="sang" hidden="1">{"'Sheet1'!$L$16"}</definedName>
    <definedName name="sang_1" localSheetId="12">{"'Sheet1'!$L$16"}</definedName>
    <definedName name="sang_1" localSheetId="11">{"'Sheet1'!$L$16"}</definedName>
    <definedName name="sang_1" localSheetId="13">{"'Sheet1'!$L$16"}</definedName>
    <definedName name="sang_1" localSheetId="16">{"'Sheet1'!$L$16"}</definedName>
    <definedName name="sang_1" localSheetId="21">{"'Sheet1'!$L$16"}</definedName>
    <definedName name="sang_1" localSheetId="18">{"'Sheet1'!$L$16"}</definedName>
    <definedName name="sang_1" localSheetId="19">{"'Sheet1'!$L$16"}</definedName>
    <definedName name="sang_1" localSheetId="20">{"'Sheet1'!$L$16"}</definedName>
    <definedName name="sang_1" localSheetId="22">{"'Sheet1'!$L$16"}</definedName>
    <definedName name="sang_1" localSheetId="24">{"'Sheet1'!$L$16"}</definedName>
    <definedName name="sang_1" localSheetId="28">{"'Sheet1'!$L$16"}</definedName>
    <definedName name="sang_1" localSheetId="14">{"'Sheet1'!$L$16"}</definedName>
    <definedName name="sang_1">{"'Sheet1'!$L$16"}</definedName>
    <definedName name="sangmalt">#REF!</definedName>
    <definedName name="sani">#REF!</definedName>
    <definedName name="Sanitary">#REF!</definedName>
    <definedName name="sanjay" localSheetId="12" hidden="1">{#N/A,#N/A,FALSE,"TABLE"}</definedName>
    <definedName name="sanjay" localSheetId="11" hidden="1">{#N/A,#N/A,FALSE,"TABLE"}</definedName>
    <definedName name="sanjay" localSheetId="13" hidden="1">{#N/A,#N/A,FALSE,"TABLE"}</definedName>
    <definedName name="sanjay" localSheetId="16" hidden="1">{#N/A,#N/A,FALSE,"TABLE"}</definedName>
    <definedName name="sanjay" localSheetId="21" hidden="1">{#N/A,#N/A,FALSE,"TABLE"}</definedName>
    <definedName name="sanjay" localSheetId="18" hidden="1">{#N/A,#N/A,FALSE,"TABLE"}</definedName>
    <definedName name="sanjay" localSheetId="19" hidden="1">{#N/A,#N/A,FALSE,"TABLE"}</definedName>
    <definedName name="sanjay" localSheetId="20" hidden="1">{#N/A,#N/A,FALSE,"TABLE"}</definedName>
    <definedName name="sanjay" localSheetId="22" hidden="1">{#N/A,#N/A,FALSE,"TABLE"}</definedName>
    <definedName name="sanjay" localSheetId="24" hidden="1">{#N/A,#N/A,FALSE,"TABLE"}</definedName>
    <definedName name="sanjay" localSheetId="28" hidden="1">{#N/A,#N/A,FALSE,"TABLE"}</definedName>
    <definedName name="sanjay" localSheetId="14" hidden="1">{#N/A,#N/A,FALSE,"TABLE"}</definedName>
    <definedName name="sanjay" hidden="1">{#N/A,#N/A,FALSE,"TABLE"}</definedName>
    <definedName name="sanlap">#REF!</definedName>
    <definedName name="sany">#REF!</definedName>
    <definedName name="saø" localSheetId="12" hidden="1">{"'Sheet1'!$L$16"}</definedName>
    <definedName name="saø" localSheetId="11" hidden="1">{"'Sheet1'!$L$16"}</definedName>
    <definedName name="saø" localSheetId="13" hidden="1">{"'Sheet1'!$L$16"}</definedName>
    <definedName name="saø" localSheetId="16" hidden="1">{"'Sheet1'!$L$16"}</definedName>
    <definedName name="saø" localSheetId="21" hidden="1">{"'Sheet1'!$L$16"}</definedName>
    <definedName name="saø" localSheetId="18" hidden="1">{"'Sheet1'!$L$16"}</definedName>
    <definedName name="saø" localSheetId="19" hidden="1">{"'Sheet1'!$L$16"}</definedName>
    <definedName name="saø" localSheetId="20" hidden="1">{"'Sheet1'!$L$16"}</definedName>
    <definedName name="saø" localSheetId="22" hidden="1">{"'Sheet1'!$L$16"}</definedName>
    <definedName name="saø" localSheetId="24" hidden="1">{"'Sheet1'!$L$16"}</definedName>
    <definedName name="saø" localSheetId="28" hidden="1">{"'Sheet1'!$L$16"}</definedName>
    <definedName name="saø" localSheetId="14" hidden="1">{"'Sheet1'!$L$16"}</definedName>
    <definedName name="saø" hidden="1">{"'Sheet1'!$L$16"}</definedName>
    <definedName name="SAPBEXdnldView" hidden="1">"3TQJ5PWZQ85MUZZ9HFMZG8QFM"</definedName>
    <definedName name="SAPBEXhrIndnt" hidden="1">1</definedName>
    <definedName name="SAPBEXrevision" hidden="1">1</definedName>
    <definedName name="SAPBEXsysID" hidden="1">"TA2"</definedName>
    <definedName name="SAPBEXwbID" hidden="1">"E9Q3LCWW911VAJ39BASH84PBR"</definedName>
    <definedName name="SAPFuncF4Help" localSheetId="12" hidden="1">' TRẠM BƠM'!__________________hu5()</definedName>
    <definedName name="SAPFuncF4Help" localSheetId="11" hidden="1">'04 NHÀ XE'!__________________hu5()</definedName>
    <definedName name="SAPFuncF4Help" localSheetId="13" hidden="1">'05 BỂ PCCC &amp; NHÀ BƠM'!__________________hu5()</definedName>
    <definedName name="SAPFuncF4Help" localSheetId="16" hidden="1">'06 WC,Bảo Trì, Chứa Rác '!__________________hu5()</definedName>
    <definedName name="SAPFuncF4Help" localSheetId="21" hidden="1">'07 BẢNG HIỆU+ CỔNG '!__________________hu5()</definedName>
    <definedName name="SAPFuncF4Help" localSheetId="18" hidden="1">'08 BỂ PCCC-'!__________________hu5()</definedName>
    <definedName name="SAPFuncF4Help" localSheetId="19" hidden="1">'09 BE_XLNT+NHA DIEU HANH'!__________________hu5()</definedName>
    <definedName name="SAPFuncF4Help" localSheetId="20" hidden="1">'10_TRAM GAS'!__________________hu5()</definedName>
    <definedName name="SAPFuncF4Help" localSheetId="22" hidden="1">'11 BẢNG HIỆU+ CỔNG'!__________________hu5()</definedName>
    <definedName name="SAPFuncF4Help" localSheetId="24" hidden="1">'13 COT_CO'!__________________hu5()</definedName>
    <definedName name="SAPFuncF4Help" localSheetId="28" hidden="1">'Fire Fighting '!__________________hu5()</definedName>
    <definedName name="SAPFuncF4Help" localSheetId="14" hidden="1">'PHÒNG MÁY PHÁT ĐIỆN'!__________________hu5()</definedName>
    <definedName name="SAPFuncF4Help" hidden="1">[0]!__________________hu5()</definedName>
    <definedName name="SAPsysID" hidden="1">"708C5W7SBKP804JT78WJ0JNKI"</definedName>
    <definedName name="SAPwbID" hidden="1">"ARS"</definedName>
    <definedName name="sas" localSheetId="12" hidden="1">{"'Sheet1'!$L$16"}</definedName>
    <definedName name="sas" localSheetId="11" hidden="1">{"'Sheet1'!$L$16"}</definedName>
    <definedName name="sas" localSheetId="13" hidden="1">{"'Sheet1'!$L$16"}</definedName>
    <definedName name="sas" localSheetId="16" hidden="1">{"'Sheet1'!$L$16"}</definedName>
    <definedName name="sas" localSheetId="21" hidden="1">{"'Sheet1'!$L$16"}</definedName>
    <definedName name="sas" localSheetId="18" hidden="1">{"'Sheet1'!$L$16"}</definedName>
    <definedName name="sas" localSheetId="19" hidden="1">{"'Sheet1'!$L$16"}</definedName>
    <definedName name="sas" localSheetId="20" hidden="1">{"'Sheet1'!$L$16"}</definedName>
    <definedName name="sas" localSheetId="22" hidden="1">{"'Sheet1'!$L$16"}</definedName>
    <definedName name="sas" localSheetId="24" hidden="1">{"'Sheet1'!$L$16"}</definedName>
    <definedName name="sas" localSheetId="28" hidden="1">{"'Sheet1'!$L$16"}</definedName>
    <definedName name="sas" localSheetId="14" hidden="1">{"'Sheet1'!$L$16"}</definedName>
    <definedName name="sas" hidden="1">{"'Sheet1'!$L$16"}</definedName>
    <definedName name="sasa" localSheetId="12" hidden="1">{#N/A,#N/A,FALSE,"Sheet1";#N/A,#N/A,FALSE,"Sheet3";#N/A,#N/A,FALSE,"Sheet5"}</definedName>
    <definedName name="sasa" localSheetId="11" hidden="1">{#N/A,#N/A,FALSE,"Sheet1";#N/A,#N/A,FALSE,"Sheet3";#N/A,#N/A,FALSE,"Sheet5"}</definedName>
    <definedName name="sasa" localSheetId="13" hidden="1">{#N/A,#N/A,FALSE,"Sheet1";#N/A,#N/A,FALSE,"Sheet3";#N/A,#N/A,FALSE,"Sheet5"}</definedName>
    <definedName name="sasa" localSheetId="16" hidden="1">{#N/A,#N/A,FALSE,"Sheet1";#N/A,#N/A,FALSE,"Sheet3";#N/A,#N/A,FALSE,"Sheet5"}</definedName>
    <definedName name="sasa" localSheetId="21" hidden="1">{#N/A,#N/A,FALSE,"Sheet1";#N/A,#N/A,FALSE,"Sheet3";#N/A,#N/A,FALSE,"Sheet5"}</definedName>
    <definedName name="sasa" localSheetId="18" hidden="1">{#N/A,#N/A,FALSE,"Sheet1";#N/A,#N/A,FALSE,"Sheet3";#N/A,#N/A,FALSE,"Sheet5"}</definedName>
    <definedName name="sasa" localSheetId="19" hidden="1">{#N/A,#N/A,FALSE,"Sheet1";#N/A,#N/A,FALSE,"Sheet3";#N/A,#N/A,FALSE,"Sheet5"}</definedName>
    <definedName name="sasa" localSheetId="20" hidden="1">{#N/A,#N/A,FALSE,"Sheet1";#N/A,#N/A,FALSE,"Sheet3";#N/A,#N/A,FALSE,"Sheet5"}</definedName>
    <definedName name="sasa" localSheetId="22" hidden="1">{#N/A,#N/A,FALSE,"Sheet1";#N/A,#N/A,FALSE,"Sheet3";#N/A,#N/A,FALSE,"Sheet5"}</definedName>
    <definedName name="sasa" localSheetId="24" hidden="1">{#N/A,#N/A,FALSE,"Sheet1";#N/A,#N/A,FALSE,"Sheet3";#N/A,#N/A,FALSE,"Sheet5"}</definedName>
    <definedName name="sasa" localSheetId="28" hidden="1">{#N/A,#N/A,FALSE,"Sheet1";#N/A,#N/A,FALSE,"Sheet3";#N/A,#N/A,FALSE,"Sheet5"}</definedName>
    <definedName name="sasa" localSheetId="14" hidden="1">{#N/A,#N/A,FALSE,"Sheet1";#N/A,#N/A,FALSE,"Sheet3";#N/A,#N/A,FALSE,"Sheet5"}</definedName>
    <definedName name="sasa" hidden="1">{#N/A,#N/A,FALSE,"Sheet1";#N/A,#N/A,FALSE,"Sheet3";#N/A,#N/A,FALSE,"Sheet5"}</definedName>
    <definedName name="SASAAAA" localSheetId="12" hidden="1">{#N/A,#N/A,FALSE,"전체집계표";#N/A,#N/A,FALSE,"안벽30000";#N/A,#N/A,FALSE,"안벽20000";#N/A,#N/A,FALSE,"내호안";#N/A,#N/A,FALSE,"외호안";#N/A,#N/A,FALSE,"준설토A";#N/A,#N/A,FALSE,"준설토B";#N/A,#N/A,FALSE,"적출장"}</definedName>
    <definedName name="SASAAAA" localSheetId="11" hidden="1">{#N/A,#N/A,FALSE,"전체집계표";#N/A,#N/A,FALSE,"안벽30000";#N/A,#N/A,FALSE,"안벽20000";#N/A,#N/A,FALSE,"내호안";#N/A,#N/A,FALSE,"외호안";#N/A,#N/A,FALSE,"준설토A";#N/A,#N/A,FALSE,"준설토B";#N/A,#N/A,FALSE,"적출장"}</definedName>
    <definedName name="SASAAAA" localSheetId="13" hidden="1">{#N/A,#N/A,FALSE,"전체집계표";#N/A,#N/A,FALSE,"안벽30000";#N/A,#N/A,FALSE,"안벽20000";#N/A,#N/A,FALSE,"내호안";#N/A,#N/A,FALSE,"외호안";#N/A,#N/A,FALSE,"준설토A";#N/A,#N/A,FALSE,"준설토B";#N/A,#N/A,FALSE,"적출장"}</definedName>
    <definedName name="SASAAAA" localSheetId="16" hidden="1">{#N/A,#N/A,FALSE,"전체집계표";#N/A,#N/A,FALSE,"안벽30000";#N/A,#N/A,FALSE,"안벽20000";#N/A,#N/A,FALSE,"내호안";#N/A,#N/A,FALSE,"외호안";#N/A,#N/A,FALSE,"준설토A";#N/A,#N/A,FALSE,"준설토B";#N/A,#N/A,FALSE,"적출장"}</definedName>
    <definedName name="SASAAAA" localSheetId="21" hidden="1">{#N/A,#N/A,FALSE,"전체집계표";#N/A,#N/A,FALSE,"안벽30000";#N/A,#N/A,FALSE,"안벽20000";#N/A,#N/A,FALSE,"내호안";#N/A,#N/A,FALSE,"외호안";#N/A,#N/A,FALSE,"준설토A";#N/A,#N/A,FALSE,"준설토B";#N/A,#N/A,FALSE,"적출장"}</definedName>
    <definedName name="SASAAAA" localSheetId="18" hidden="1">{#N/A,#N/A,FALSE,"전체집계표";#N/A,#N/A,FALSE,"안벽30000";#N/A,#N/A,FALSE,"안벽20000";#N/A,#N/A,FALSE,"내호안";#N/A,#N/A,FALSE,"외호안";#N/A,#N/A,FALSE,"준설토A";#N/A,#N/A,FALSE,"준설토B";#N/A,#N/A,FALSE,"적출장"}</definedName>
    <definedName name="SASAAAA" localSheetId="19" hidden="1">{#N/A,#N/A,FALSE,"전체집계표";#N/A,#N/A,FALSE,"안벽30000";#N/A,#N/A,FALSE,"안벽20000";#N/A,#N/A,FALSE,"내호안";#N/A,#N/A,FALSE,"외호안";#N/A,#N/A,FALSE,"준설토A";#N/A,#N/A,FALSE,"준설토B";#N/A,#N/A,FALSE,"적출장"}</definedName>
    <definedName name="SASAAAA" localSheetId="20" hidden="1">{#N/A,#N/A,FALSE,"전체집계표";#N/A,#N/A,FALSE,"안벽30000";#N/A,#N/A,FALSE,"안벽20000";#N/A,#N/A,FALSE,"내호안";#N/A,#N/A,FALSE,"외호안";#N/A,#N/A,FALSE,"준설토A";#N/A,#N/A,FALSE,"준설토B";#N/A,#N/A,FALSE,"적출장"}</definedName>
    <definedName name="SASAAAA" localSheetId="22" hidden="1">{#N/A,#N/A,FALSE,"전체집계표";#N/A,#N/A,FALSE,"안벽30000";#N/A,#N/A,FALSE,"안벽20000";#N/A,#N/A,FALSE,"내호안";#N/A,#N/A,FALSE,"외호안";#N/A,#N/A,FALSE,"준설토A";#N/A,#N/A,FALSE,"준설토B";#N/A,#N/A,FALSE,"적출장"}</definedName>
    <definedName name="SASAAAA" localSheetId="24" hidden="1">{#N/A,#N/A,FALSE,"전체집계표";#N/A,#N/A,FALSE,"안벽30000";#N/A,#N/A,FALSE,"안벽20000";#N/A,#N/A,FALSE,"내호안";#N/A,#N/A,FALSE,"외호안";#N/A,#N/A,FALSE,"준설토A";#N/A,#N/A,FALSE,"준설토B";#N/A,#N/A,FALSE,"적출장"}</definedName>
    <definedName name="SASAAAA" localSheetId="28" hidden="1">{#N/A,#N/A,FALSE,"전체집계표";#N/A,#N/A,FALSE,"안벽30000";#N/A,#N/A,FALSE,"안벽20000";#N/A,#N/A,FALSE,"내호안";#N/A,#N/A,FALSE,"외호안";#N/A,#N/A,FALSE,"준설토A";#N/A,#N/A,FALSE,"준설토B";#N/A,#N/A,FALSE,"적출장"}</definedName>
    <definedName name="SASAAAA" localSheetId="14" hidden="1">{#N/A,#N/A,FALSE,"전체집계표";#N/A,#N/A,FALSE,"안벽30000";#N/A,#N/A,FALSE,"안벽20000";#N/A,#N/A,FALSE,"내호안";#N/A,#N/A,FALSE,"외호안";#N/A,#N/A,FALSE,"준설토A";#N/A,#N/A,FALSE,"준설토B";#N/A,#N/A,FALSE,"적출장"}</definedName>
    <definedName name="SASAAAA" hidden="1">{#N/A,#N/A,FALSE,"전체집계표";#N/A,#N/A,FALSE,"안벽30000";#N/A,#N/A,FALSE,"안벽20000";#N/A,#N/A,FALSE,"내호안";#N/A,#N/A,FALSE,"외호안";#N/A,#N/A,FALSE,"준설토A";#N/A,#N/A,FALSE,"준설토B";#N/A,#N/A,FALSE,"적출장"}</definedName>
    <definedName name="sasasasa" localSheetId="12" hidden="1">{"'Sheet1'!$L$16"}</definedName>
    <definedName name="sasasasa" localSheetId="11" hidden="1">{"'Sheet1'!$L$16"}</definedName>
    <definedName name="sasasasa" localSheetId="13" hidden="1">{"'Sheet1'!$L$16"}</definedName>
    <definedName name="sasasasa" localSheetId="16" hidden="1">{"'Sheet1'!$L$16"}</definedName>
    <definedName name="sasasasa" localSheetId="21" hidden="1">{"'Sheet1'!$L$16"}</definedName>
    <definedName name="sasasasa" localSheetId="18" hidden="1">{"'Sheet1'!$L$16"}</definedName>
    <definedName name="sasasasa" localSheetId="19" hidden="1">{"'Sheet1'!$L$16"}</definedName>
    <definedName name="sasasasa" localSheetId="20" hidden="1">{"'Sheet1'!$L$16"}</definedName>
    <definedName name="sasasasa" localSheetId="22" hidden="1">{"'Sheet1'!$L$16"}</definedName>
    <definedName name="sasasasa" localSheetId="24" hidden="1">{"'Sheet1'!$L$16"}</definedName>
    <definedName name="sasasasa" localSheetId="28" hidden="1">{"'Sheet1'!$L$16"}</definedName>
    <definedName name="sasasasa" localSheetId="14" hidden="1">{"'Sheet1'!$L$16"}</definedName>
    <definedName name="sasasasa" hidden="1">{"'Sheet1'!$L$16"}</definedName>
    <definedName name="SASCACA" hidden="1">#REF!</definedName>
    <definedName name="sASSSAS" hidden="1">#REF!</definedName>
    <definedName name="sau">#REF!</definedName>
    <definedName name="sav" localSheetId="12" hidden="1">{"'Sheet1'!$L$16"}</definedName>
    <definedName name="sav" localSheetId="11" hidden="1">{"'Sheet1'!$L$16"}</definedName>
    <definedName name="sav" localSheetId="13" hidden="1">{"'Sheet1'!$L$16"}</definedName>
    <definedName name="sav" localSheetId="16" hidden="1">{"'Sheet1'!$L$16"}</definedName>
    <definedName name="sav" localSheetId="21" hidden="1">{"'Sheet1'!$L$16"}</definedName>
    <definedName name="sav" localSheetId="18" hidden="1">{"'Sheet1'!$L$16"}</definedName>
    <definedName name="sav" localSheetId="19" hidden="1">{"'Sheet1'!$L$16"}</definedName>
    <definedName name="sav" localSheetId="20" hidden="1">{"'Sheet1'!$L$16"}</definedName>
    <definedName name="sav" localSheetId="22" hidden="1">{"'Sheet1'!$L$16"}</definedName>
    <definedName name="sav" localSheetId="24" hidden="1">{"'Sheet1'!$L$16"}</definedName>
    <definedName name="sav" localSheetId="28" hidden="1">{"'Sheet1'!$L$16"}</definedName>
    <definedName name="sav" localSheetId="14" hidden="1">{"'Sheet1'!$L$16"}</definedName>
    <definedName name="sav" hidden="1">{"'Sheet1'!$L$16"}</definedName>
    <definedName name="SAVDSVVAV" localSheetId="12" hidden="1">{"'Sheet1'!$L$16"}</definedName>
    <definedName name="SAVDSVVAV" localSheetId="11" hidden="1">{"'Sheet1'!$L$16"}</definedName>
    <definedName name="SAVDSVVAV" localSheetId="13" hidden="1">{"'Sheet1'!$L$16"}</definedName>
    <definedName name="SAVDSVVAV" localSheetId="16" hidden="1">{"'Sheet1'!$L$16"}</definedName>
    <definedName name="SAVDSVVAV" localSheetId="21" hidden="1">{"'Sheet1'!$L$16"}</definedName>
    <definedName name="SAVDSVVAV" localSheetId="18" hidden="1">{"'Sheet1'!$L$16"}</definedName>
    <definedName name="SAVDSVVAV" localSheetId="19" hidden="1">{"'Sheet1'!$L$16"}</definedName>
    <definedName name="SAVDSVVAV" localSheetId="20" hidden="1">{"'Sheet1'!$L$16"}</definedName>
    <definedName name="SAVDSVVAV" localSheetId="22" hidden="1">{"'Sheet1'!$L$16"}</definedName>
    <definedName name="SAVDSVVAV" localSheetId="24" hidden="1">{"'Sheet1'!$L$16"}</definedName>
    <definedName name="SAVDSVVAV" localSheetId="28" hidden="1">{"'Sheet1'!$L$16"}</definedName>
    <definedName name="SAVDSVVAV" localSheetId="14" hidden="1">{"'Sheet1'!$L$16"}</definedName>
    <definedName name="SAVDSVVAV" hidden="1">{"'Sheet1'!$L$16"}</definedName>
    <definedName name="SAVFDVG" localSheetId="12" hidden="1">{"'Sheet1'!$L$16"}</definedName>
    <definedName name="SAVFDVG" localSheetId="11" hidden="1">{"'Sheet1'!$L$16"}</definedName>
    <definedName name="SAVFDVG" localSheetId="13" hidden="1">{"'Sheet1'!$L$16"}</definedName>
    <definedName name="SAVFDVG" localSheetId="16" hidden="1">{"'Sheet1'!$L$16"}</definedName>
    <definedName name="SAVFDVG" localSheetId="21" hidden="1">{"'Sheet1'!$L$16"}</definedName>
    <definedName name="SAVFDVG" localSheetId="18" hidden="1">{"'Sheet1'!$L$16"}</definedName>
    <definedName name="SAVFDVG" localSheetId="19" hidden="1">{"'Sheet1'!$L$16"}</definedName>
    <definedName name="SAVFDVG" localSheetId="20" hidden="1">{"'Sheet1'!$L$16"}</definedName>
    <definedName name="SAVFDVG" localSheetId="22" hidden="1">{"'Sheet1'!$L$16"}</definedName>
    <definedName name="SAVFDVG" localSheetId="24" hidden="1">{"'Sheet1'!$L$16"}</definedName>
    <definedName name="SAVFDVG" localSheetId="28" hidden="1">{"'Sheet1'!$L$16"}</definedName>
    <definedName name="SAVFDVG" localSheetId="14" hidden="1">{"'Sheet1'!$L$16"}</definedName>
    <definedName name="SAVFDVG" hidden="1">{"'Sheet1'!$L$16"}</definedName>
    <definedName name="saxsa" hidden="1">#REF!</definedName>
    <definedName name="SB">#REF!</definedName>
    <definedName name="sbcxdnnd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SDGBRS" localSheetId="12" hidden="1">{"'Sheet1'!$L$16"}</definedName>
    <definedName name="SBSDGBRS" localSheetId="11" hidden="1">{"'Sheet1'!$L$16"}</definedName>
    <definedName name="SBSDGBRS" localSheetId="13" hidden="1">{"'Sheet1'!$L$16"}</definedName>
    <definedName name="SBSDGBRS" localSheetId="16" hidden="1">{"'Sheet1'!$L$16"}</definedName>
    <definedName name="SBSDGBRS" localSheetId="21" hidden="1">{"'Sheet1'!$L$16"}</definedName>
    <definedName name="SBSDGBRS" localSheetId="18" hidden="1">{"'Sheet1'!$L$16"}</definedName>
    <definedName name="SBSDGBRS" localSheetId="19" hidden="1">{"'Sheet1'!$L$16"}</definedName>
    <definedName name="SBSDGBRS" localSheetId="20" hidden="1">{"'Sheet1'!$L$16"}</definedName>
    <definedName name="SBSDGBRS" localSheetId="22" hidden="1">{"'Sheet1'!$L$16"}</definedName>
    <definedName name="SBSDGBRS" localSheetId="24" hidden="1">{"'Sheet1'!$L$16"}</definedName>
    <definedName name="SBSDGBRS" localSheetId="28" hidden="1">{"'Sheet1'!$L$16"}</definedName>
    <definedName name="SBSDGBRS" localSheetId="14" hidden="1">{"'Sheet1'!$L$16"}</definedName>
    <definedName name="SBSDGBRS" hidden="1">{"'Sheet1'!$L$16"}</definedName>
    <definedName name="sc" localSheetId="12" hidden="1">{"'Sheet1'!$L$16"}</definedName>
    <definedName name="sc" localSheetId="11" hidden="1">{"'Sheet1'!$L$16"}</definedName>
    <definedName name="sc" localSheetId="13" hidden="1">{"'Sheet1'!$L$16"}</definedName>
    <definedName name="sc" localSheetId="16" hidden="1">{"'Sheet1'!$L$16"}</definedName>
    <definedName name="sc" localSheetId="21" hidden="1">{"'Sheet1'!$L$16"}</definedName>
    <definedName name="sc" localSheetId="18" hidden="1">{"'Sheet1'!$L$16"}</definedName>
    <definedName name="sc" localSheetId="19" hidden="1">{"'Sheet1'!$L$16"}</definedName>
    <definedName name="sc" localSheetId="20" hidden="1">{"'Sheet1'!$L$16"}</definedName>
    <definedName name="sc" localSheetId="22" hidden="1">{"'Sheet1'!$L$16"}</definedName>
    <definedName name="sc" localSheetId="24" hidden="1">{"'Sheet1'!$L$16"}</definedName>
    <definedName name="sc" localSheetId="28" hidden="1">{"'Sheet1'!$L$16"}</definedName>
    <definedName name="sc" localSheetId="14" hidden="1">{"'Sheet1'!$L$16"}</definedName>
    <definedName name="sc" hidden="1">{"'Sheet1'!$L$16"}</definedName>
    <definedName name="scẪ" localSheetId="12" hidden="1">{"'Sheet1'!$L$16"}</definedName>
    <definedName name="scẪ" localSheetId="11" hidden="1">{"'Sheet1'!$L$16"}</definedName>
    <definedName name="scẪ" localSheetId="13" hidden="1">{"'Sheet1'!$L$16"}</definedName>
    <definedName name="scẪ" localSheetId="16" hidden="1">{"'Sheet1'!$L$16"}</definedName>
    <definedName name="scẪ" localSheetId="21" hidden="1">{"'Sheet1'!$L$16"}</definedName>
    <definedName name="scẪ" localSheetId="18" hidden="1">{"'Sheet1'!$L$16"}</definedName>
    <definedName name="scẪ" localSheetId="19" hidden="1">{"'Sheet1'!$L$16"}</definedName>
    <definedName name="scẪ" localSheetId="20" hidden="1">{"'Sheet1'!$L$16"}</definedName>
    <definedName name="scẪ" localSheetId="22" hidden="1">{"'Sheet1'!$L$16"}</definedName>
    <definedName name="scẪ" localSheetId="24" hidden="1">{"'Sheet1'!$L$16"}</definedName>
    <definedName name="scẪ" localSheetId="28" hidden="1">{"'Sheet1'!$L$16"}</definedName>
    <definedName name="scẪ" localSheetId="14" hidden="1">{"'Sheet1'!$L$16"}</definedName>
    <definedName name="scẪ" hidden="1">{"'Sheet1'!$L$16"}</definedName>
    <definedName name="SCAAAAX"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ÂC" localSheetId="12" hidden="1">{"'Sheet1'!$L$16"}</definedName>
    <definedName name="scÂC" localSheetId="11" hidden="1">{"'Sheet1'!$L$16"}</definedName>
    <definedName name="scÂC" localSheetId="13" hidden="1">{"'Sheet1'!$L$16"}</definedName>
    <definedName name="scÂC" localSheetId="16" hidden="1">{"'Sheet1'!$L$16"}</definedName>
    <definedName name="scÂC" localSheetId="21" hidden="1">{"'Sheet1'!$L$16"}</definedName>
    <definedName name="scÂC" localSheetId="18" hidden="1">{"'Sheet1'!$L$16"}</definedName>
    <definedName name="scÂC" localSheetId="19" hidden="1">{"'Sheet1'!$L$16"}</definedName>
    <definedName name="scÂC" localSheetId="20" hidden="1">{"'Sheet1'!$L$16"}</definedName>
    <definedName name="scÂC" localSheetId="22" hidden="1">{"'Sheet1'!$L$16"}</definedName>
    <definedName name="scÂC" localSheetId="24" hidden="1">{"'Sheet1'!$L$16"}</definedName>
    <definedName name="scÂC" localSheetId="28" hidden="1">{"'Sheet1'!$L$16"}</definedName>
    <definedName name="scÂC" localSheetId="14" hidden="1">{"'Sheet1'!$L$16"}</definedName>
    <definedName name="scÂC" hidden="1">{"'Sheet1'!$L$16"}</definedName>
    <definedName name="SCAF" localSheetId="12" hidden="1">{"'Break down'!$A$4"}</definedName>
    <definedName name="SCAF" localSheetId="11" hidden="1">{"'Break down'!$A$4"}</definedName>
    <definedName name="SCAF" localSheetId="13" hidden="1">{"'Break down'!$A$4"}</definedName>
    <definedName name="SCAF" localSheetId="16" hidden="1">{"'Break down'!$A$4"}</definedName>
    <definedName name="SCAF" localSheetId="21" hidden="1">{"'Break down'!$A$4"}</definedName>
    <definedName name="SCAF" localSheetId="18" hidden="1">{"'Break down'!$A$4"}</definedName>
    <definedName name="SCAF" localSheetId="19" hidden="1">{"'Break down'!$A$4"}</definedName>
    <definedName name="SCAF" localSheetId="20" hidden="1">{"'Break down'!$A$4"}</definedName>
    <definedName name="SCAF" localSheetId="22" hidden="1">{"'Break down'!$A$4"}</definedName>
    <definedName name="SCAF" localSheetId="24" hidden="1">{"'Break down'!$A$4"}</definedName>
    <definedName name="SCAF" localSheetId="28" hidden="1">{"'Break down'!$A$4"}</definedName>
    <definedName name="SCAF" localSheetId="14" hidden="1">{"'Break down'!$A$4"}</definedName>
    <definedName name="SCAF" hidden="1">{"'Break down'!$A$4"}</definedName>
    <definedName name="Scaffolding" localSheetId="12" hidden="1">{"'Break down'!$A$4"}</definedName>
    <definedName name="Scaffolding" localSheetId="11" hidden="1">{"'Break down'!$A$4"}</definedName>
    <definedName name="Scaffolding" localSheetId="13" hidden="1">{"'Break down'!$A$4"}</definedName>
    <definedName name="Scaffolding" localSheetId="16" hidden="1">{"'Break down'!$A$4"}</definedName>
    <definedName name="Scaffolding" localSheetId="21" hidden="1">{"'Break down'!$A$4"}</definedName>
    <definedName name="Scaffolding" localSheetId="18" hidden="1">{"'Break down'!$A$4"}</definedName>
    <definedName name="Scaffolding" localSheetId="19" hidden="1">{"'Break down'!$A$4"}</definedName>
    <definedName name="Scaffolding" localSheetId="20" hidden="1">{"'Break down'!$A$4"}</definedName>
    <definedName name="Scaffolding" localSheetId="22" hidden="1">{"'Break down'!$A$4"}</definedName>
    <definedName name="Scaffolding" localSheetId="24" hidden="1">{"'Break down'!$A$4"}</definedName>
    <definedName name="Scaffolding" localSheetId="28" hidden="1">{"'Break down'!$A$4"}</definedName>
    <definedName name="Scaffolding" localSheetId="14" hidden="1">{"'Break down'!$A$4"}</definedName>
    <definedName name="Scaffolding" hidden="1">{"'Break down'!$A$4"}</definedName>
    <definedName name="SCCR">#REF!</definedName>
    <definedName name="scddddd"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DT">#REF!</definedName>
    <definedName name="SCH">#REF!</definedName>
    <definedName name="schedule" localSheetId="12" hidden="1">{"'Sheet1'!$L$16"}</definedName>
    <definedName name="schedule" localSheetId="11" hidden="1">{"'Sheet1'!$L$16"}</definedName>
    <definedName name="schedule" localSheetId="13" hidden="1">{"'Sheet1'!$L$16"}</definedName>
    <definedName name="schedule" localSheetId="16" hidden="1">{"'Sheet1'!$L$16"}</definedName>
    <definedName name="schedule" localSheetId="21" hidden="1">{"'Sheet1'!$L$16"}</definedName>
    <definedName name="schedule" localSheetId="18" hidden="1">{"'Sheet1'!$L$16"}</definedName>
    <definedName name="schedule" localSheetId="19" hidden="1">{"'Sheet1'!$L$16"}</definedName>
    <definedName name="schedule" localSheetId="20" hidden="1">{"'Sheet1'!$L$16"}</definedName>
    <definedName name="schedule" localSheetId="22" hidden="1">{"'Sheet1'!$L$16"}</definedName>
    <definedName name="schedule" localSheetId="24" hidden="1">{"'Sheet1'!$L$16"}</definedName>
    <definedName name="schedule" localSheetId="28" hidden="1">{"'Sheet1'!$L$16"}</definedName>
    <definedName name="schedule" localSheetId="14" hidden="1">{"'Sheet1'!$L$16"}</definedName>
    <definedName name="schedule" hidden="1">{"'Sheet1'!$L$16"}</definedName>
    <definedName name="sCol" localSheetId="12" hidden="1">' TRẠM BƠM'!________________________ppp34*2+3</definedName>
    <definedName name="sCol" localSheetId="11" hidden="1">'04 NHÀ XE'!________________________ppp34*2+3</definedName>
    <definedName name="sCol" localSheetId="13" hidden="1">'05 BỂ PCCC &amp; NHÀ BƠM'!________________________ppp34*2+3</definedName>
    <definedName name="sCol" localSheetId="16" hidden="1">'06 WC,Bảo Trì, Chứa Rác '!________________________ppp34*2+3</definedName>
    <definedName name="sCol" localSheetId="21" hidden="1">'07 BẢNG HIỆU+ CỔNG '!________________________ppp34*2+3</definedName>
    <definedName name="sCol" localSheetId="18" hidden="1">'08 BỂ PCCC-'!________________________ppp34*2+3</definedName>
    <definedName name="sCol" localSheetId="19" hidden="1">'09 BE_XLNT+NHA DIEU HANH'!________________________ppp34*2+3</definedName>
    <definedName name="sCol" localSheetId="20" hidden="1">'10_TRAM GAS'!________________________ppp34*2+3</definedName>
    <definedName name="sCol" localSheetId="22" hidden="1">'11 BẢNG HIỆU+ CỔNG'!________________________ppp34*2+3</definedName>
    <definedName name="sCol" localSheetId="24" hidden="1">'13 COT_CO'!________________________ppp34*2+3</definedName>
    <definedName name="sCol" localSheetId="28" hidden="1">'Fire Fighting '!________________________ppp34*2+3</definedName>
    <definedName name="sCol" localSheetId="14" hidden="1">'PHÒNG MÁY PHÁT ĐIỆN'!________________________ppp34*2+3</definedName>
    <definedName name="sCol" hidden="1">[0]!________________________ppp34*2+3</definedName>
    <definedName name="SCTai" localSheetId="12" hidden="1">{"'Sheet1'!$L$16"}</definedName>
    <definedName name="SCTai" localSheetId="11" hidden="1">{"'Sheet1'!$L$16"}</definedName>
    <definedName name="SCTai" localSheetId="13" hidden="1">{"'Sheet1'!$L$16"}</definedName>
    <definedName name="SCTai" localSheetId="16" hidden="1">{"'Sheet1'!$L$16"}</definedName>
    <definedName name="SCTai" localSheetId="21" hidden="1">{"'Sheet1'!$L$16"}</definedName>
    <definedName name="SCTai" localSheetId="18" hidden="1">{"'Sheet1'!$L$16"}</definedName>
    <definedName name="SCTai" localSheetId="19" hidden="1">{"'Sheet1'!$L$16"}</definedName>
    <definedName name="SCTai" localSheetId="20" hidden="1">{"'Sheet1'!$L$16"}</definedName>
    <definedName name="SCTai" localSheetId="22" hidden="1">{"'Sheet1'!$L$16"}</definedName>
    <definedName name="SCTai" localSheetId="24" hidden="1">{"'Sheet1'!$L$16"}</definedName>
    <definedName name="SCTai" localSheetId="28" hidden="1">{"'Sheet1'!$L$16"}</definedName>
    <definedName name="SCTai" localSheetId="14" hidden="1">{"'Sheet1'!$L$16"}</definedName>
    <definedName name="SCTai" hidden="1">{"'Sheet1'!$L$16"}</definedName>
    <definedName name="sctcn" localSheetId="12" hidden="1">{"'Sheet1'!$L$16"}</definedName>
    <definedName name="sctcn" localSheetId="11" hidden="1">{"'Sheet1'!$L$16"}</definedName>
    <definedName name="sctcn" localSheetId="13" hidden="1">{"'Sheet1'!$L$16"}</definedName>
    <definedName name="sctcn" localSheetId="16" hidden="1">{"'Sheet1'!$L$16"}</definedName>
    <definedName name="sctcn" localSheetId="21" hidden="1">{"'Sheet1'!$L$16"}</definedName>
    <definedName name="sctcn" localSheetId="18" hidden="1">{"'Sheet1'!$L$16"}</definedName>
    <definedName name="sctcn" localSheetId="19" hidden="1">{"'Sheet1'!$L$16"}</definedName>
    <definedName name="sctcn" localSheetId="20" hidden="1">{"'Sheet1'!$L$16"}</definedName>
    <definedName name="sctcn" localSheetId="22" hidden="1">{"'Sheet1'!$L$16"}</definedName>
    <definedName name="sctcn" localSheetId="24" hidden="1">{"'Sheet1'!$L$16"}</definedName>
    <definedName name="sctcn" localSheetId="28" hidden="1">{"'Sheet1'!$L$16"}</definedName>
    <definedName name="sctcn" localSheetId="14" hidden="1">{"'Sheet1'!$L$16"}</definedName>
    <definedName name="sctcn" hidden="1">{"'Sheet1'!$L$16"}</definedName>
    <definedName name="SCTX" localSheetId="12" hidden="1">{"'Sheet1'!$L$16"}</definedName>
    <definedName name="SCTX" localSheetId="11" hidden="1">{"'Sheet1'!$L$16"}</definedName>
    <definedName name="SCTX" localSheetId="13" hidden="1">{"'Sheet1'!$L$16"}</definedName>
    <definedName name="SCTX" localSheetId="16" hidden="1">{"'Sheet1'!$L$16"}</definedName>
    <definedName name="SCTX" localSheetId="21" hidden="1">{"'Sheet1'!$L$16"}</definedName>
    <definedName name="SCTX" localSheetId="18" hidden="1">{"'Sheet1'!$L$16"}</definedName>
    <definedName name="SCTX" localSheetId="19" hidden="1">{"'Sheet1'!$L$16"}</definedName>
    <definedName name="SCTX" localSheetId="20" hidden="1">{"'Sheet1'!$L$16"}</definedName>
    <definedName name="SCTX" localSheetId="22" hidden="1">{"'Sheet1'!$L$16"}</definedName>
    <definedName name="SCTX" localSheetId="24" hidden="1">{"'Sheet1'!$L$16"}</definedName>
    <definedName name="SCTX" localSheetId="28" hidden="1">{"'Sheet1'!$L$16"}</definedName>
    <definedName name="SCTX" localSheetId="14" hidden="1">{"'Sheet1'!$L$16"}</definedName>
    <definedName name="SCTX" hidden="1">{"'Sheet1'!$L$16"}</definedName>
    <definedName name="SCURVE" hidden="1">#REF!</definedName>
    <definedName name="scx" localSheetId="12" hidden="1">{"'Break down'!$A$4"}</definedName>
    <definedName name="scx" localSheetId="11" hidden="1">{"'Break down'!$A$4"}</definedName>
    <definedName name="scx" localSheetId="13" hidden="1">{"'Break down'!$A$4"}</definedName>
    <definedName name="scx" localSheetId="16" hidden="1">{"'Break down'!$A$4"}</definedName>
    <definedName name="scx" localSheetId="21" hidden="1">{"'Break down'!$A$4"}</definedName>
    <definedName name="scx" localSheetId="18" hidden="1">{"'Break down'!$A$4"}</definedName>
    <definedName name="scx" localSheetId="19" hidden="1">{"'Break down'!$A$4"}</definedName>
    <definedName name="scx" localSheetId="20" hidden="1">{"'Break down'!$A$4"}</definedName>
    <definedName name="scx" localSheetId="22" hidden="1">{"'Break down'!$A$4"}</definedName>
    <definedName name="scx" localSheetId="24" hidden="1">{"'Break down'!$A$4"}</definedName>
    <definedName name="scx" localSheetId="28" hidden="1">{"'Break down'!$A$4"}</definedName>
    <definedName name="scx" localSheetId="14" hidden="1">{"'Break down'!$A$4"}</definedName>
    <definedName name="scx" hidden="1">{"'Break down'!$A$4"}</definedName>
    <definedName name="scxca" localSheetId="12" hidden="1">{"'Sheet1'!$L$16"}</definedName>
    <definedName name="scxca" localSheetId="11" hidden="1">{"'Sheet1'!$L$16"}</definedName>
    <definedName name="scxca" localSheetId="13" hidden="1">{"'Sheet1'!$L$16"}</definedName>
    <definedName name="scxca" localSheetId="16" hidden="1">{"'Sheet1'!$L$16"}</definedName>
    <definedName name="scxca" localSheetId="21" hidden="1">{"'Sheet1'!$L$16"}</definedName>
    <definedName name="scxca" localSheetId="18" hidden="1">{"'Sheet1'!$L$16"}</definedName>
    <definedName name="scxca" localSheetId="19" hidden="1">{"'Sheet1'!$L$16"}</definedName>
    <definedName name="scxca" localSheetId="20" hidden="1">{"'Sheet1'!$L$16"}</definedName>
    <definedName name="scxca" localSheetId="22" hidden="1">{"'Sheet1'!$L$16"}</definedName>
    <definedName name="scxca" localSheetId="24" hidden="1">{"'Sheet1'!$L$16"}</definedName>
    <definedName name="scxca" localSheetId="28" hidden="1">{"'Sheet1'!$L$16"}</definedName>
    <definedName name="scxca" localSheetId="14" hidden="1">{"'Sheet1'!$L$16"}</definedName>
    <definedName name="scxca" hidden="1">{"'Sheet1'!$L$16"}</definedName>
    <definedName name="SD" localSheetId="12" hidden="1">{"'ELEC'!$A$2:$H$216","'ELEC'!$C$2:$D$2"}</definedName>
    <definedName name="SD" localSheetId="11" hidden="1">{"'ELEC'!$A$2:$H$216","'ELEC'!$C$2:$D$2"}</definedName>
    <definedName name="SD" localSheetId="13" hidden="1">{"'ELEC'!$A$2:$H$216","'ELEC'!$C$2:$D$2"}</definedName>
    <definedName name="SD" localSheetId="16" hidden="1">{"'ELEC'!$A$2:$H$216","'ELEC'!$C$2:$D$2"}</definedName>
    <definedName name="SD" localSheetId="21" hidden="1">{"'ELEC'!$A$2:$H$216","'ELEC'!$C$2:$D$2"}</definedName>
    <definedName name="SD" localSheetId="18" hidden="1">{"'ELEC'!$A$2:$H$216","'ELEC'!$C$2:$D$2"}</definedName>
    <definedName name="SD" localSheetId="19" hidden="1">{"'ELEC'!$A$2:$H$216","'ELEC'!$C$2:$D$2"}</definedName>
    <definedName name="SD" localSheetId="20" hidden="1">{"'ELEC'!$A$2:$H$216","'ELEC'!$C$2:$D$2"}</definedName>
    <definedName name="SD" localSheetId="22" hidden="1">{"'ELEC'!$A$2:$H$216","'ELEC'!$C$2:$D$2"}</definedName>
    <definedName name="SD" localSheetId="24" hidden="1">{"'ELEC'!$A$2:$H$216","'ELEC'!$C$2:$D$2"}</definedName>
    <definedName name="SD" localSheetId="28" hidden="1">{"'ELEC'!$A$2:$H$216","'ELEC'!$C$2:$D$2"}</definedName>
    <definedName name="SD" localSheetId="14" hidden="1">{"'ELEC'!$A$2:$H$216","'ELEC'!$C$2:$D$2"}</definedName>
    <definedName name="SD" hidden="1">{"'ELEC'!$A$2:$H$216","'ELEC'!$C$2:$D$2"}</definedName>
    <definedName name="sđ" localSheetId="12" hidden="1">{"'Sheet1'!$L$16"}</definedName>
    <definedName name="sđ" localSheetId="11" hidden="1">{"'Sheet1'!$L$16"}</definedName>
    <definedName name="sđ" localSheetId="13" hidden="1">{"'Sheet1'!$L$16"}</definedName>
    <definedName name="sđ" localSheetId="16" hidden="1">{"'Sheet1'!$L$16"}</definedName>
    <definedName name="sđ" localSheetId="21" hidden="1">{"'Sheet1'!$L$16"}</definedName>
    <definedName name="sđ" localSheetId="18" hidden="1">{"'Sheet1'!$L$16"}</definedName>
    <definedName name="sđ" localSheetId="19" hidden="1">{"'Sheet1'!$L$16"}</definedName>
    <definedName name="sđ" localSheetId="20" hidden="1">{"'Sheet1'!$L$16"}</definedName>
    <definedName name="sđ" localSheetId="22" hidden="1">{"'Sheet1'!$L$16"}</definedName>
    <definedName name="sđ" localSheetId="24" hidden="1">{"'Sheet1'!$L$16"}</definedName>
    <definedName name="sđ" localSheetId="28" hidden="1">{"'Sheet1'!$L$16"}</definedName>
    <definedName name="sđ" localSheetId="14" hidden="1">{"'Sheet1'!$L$16"}</definedName>
    <definedName name="sđ" hidden="1">{"'Sheet1'!$L$16"}</definedName>
    <definedName name="SD_2" localSheetId="12" hidden="1">{"'용역비'!$A$4:$C$8"}</definedName>
    <definedName name="SD_2" localSheetId="11" hidden="1">{"'용역비'!$A$4:$C$8"}</definedName>
    <definedName name="SD_2" localSheetId="13" hidden="1">{"'용역비'!$A$4:$C$8"}</definedName>
    <definedName name="SD_2" localSheetId="16" hidden="1">{"'용역비'!$A$4:$C$8"}</definedName>
    <definedName name="SD_2" localSheetId="21" hidden="1">{"'용역비'!$A$4:$C$8"}</definedName>
    <definedName name="SD_2" localSheetId="18" hidden="1">{"'용역비'!$A$4:$C$8"}</definedName>
    <definedName name="SD_2" localSheetId="19" hidden="1">{"'용역비'!$A$4:$C$8"}</definedName>
    <definedName name="SD_2" localSheetId="20" hidden="1">{"'용역비'!$A$4:$C$8"}</definedName>
    <definedName name="SD_2" localSheetId="22" hidden="1">{"'용역비'!$A$4:$C$8"}</definedName>
    <definedName name="SD_2" localSheetId="24" hidden="1">{"'용역비'!$A$4:$C$8"}</definedName>
    <definedName name="SD_2" localSheetId="28" hidden="1">{"'용역비'!$A$4:$C$8"}</definedName>
    <definedName name="SD_2" localSheetId="14" hidden="1">{"'용역비'!$A$4:$C$8"}</definedName>
    <definedName name="SD_2" hidden="1">{"'용역비'!$A$4:$C$8"}</definedName>
    <definedName name="SD_3" localSheetId="12" hidden="1">{"'용역비'!$A$4:$C$8"}</definedName>
    <definedName name="SD_3" localSheetId="11" hidden="1">{"'용역비'!$A$4:$C$8"}</definedName>
    <definedName name="SD_3" localSheetId="13" hidden="1">{"'용역비'!$A$4:$C$8"}</definedName>
    <definedName name="SD_3" localSheetId="16" hidden="1">{"'용역비'!$A$4:$C$8"}</definedName>
    <definedName name="SD_3" localSheetId="21" hidden="1">{"'용역비'!$A$4:$C$8"}</definedName>
    <definedName name="SD_3" localSheetId="18" hidden="1">{"'용역비'!$A$4:$C$8"}</definedName>
    <definedName name="SD_3" localSheetId="19" hidden="1">{"'용역비'!$A$4:$C$8"}</definedName>
    <definedName name="SD_3" localSheetId="20" hidden="1">{"'용역비'!$A$4:$C$8"}</definedName>
    <definedName name="SD_3" localSheetId="22" hidden="1">{"'용역비'!$A$4:$C$8"}</definedName>
    <definedName name="SD_3" localSheetId="24" hidden="1">{"'용역비'!$A$4:$C$8"}</definedName>
    <definedName name="SD_3" localSheetId="28" hidden="1">{"'용역비'!$A$4:$C$8"}</definedName>
    <definedName name="SD_3" localSheetId="14" hidden="1">{"'용역비'!$A$4:$C$8"}</definedName>
    <definedName name="SD_3" hidden="1">{"'용역비'!$A$4:$C$8"}</definedName>
    <definedName name="SD_4" localSheetId="12" hidden="1">{"'용역비'!$A$4:$C$8"}</definedName>
    <definedName name="SD_4" localSheetId="11" hidden="1">{"'용역비'!$A$4:$C$8"}</definedName>
    <definedName name="SD_4" localSheetId="13" hidden="1">{"'용역비'!$A$4:$C$8"}</definedName>
    <definedName name="SD_4" localSheetId="16" hidden="1">{"'용역비'!$A$4:$C$8"}</definedName>
    <definedName name="SD_4" localSheetId="21" hidden="1">{"'용역비'!$A$4:$C$8"}</definedName>
    <definedName name="SD_4" localSheetId="18" hidden="1">{"'용역비'!$A$4:$C$8"}</definedName>
    <definedName name="SD_4" localSheetId="19" hidden="1">{"'용역비'!$A$4:$C$8"}</definedName>
    <definedName name="SD_4" localSheetId="20" hidden="1">{"'용역비'!$A$4:$C$8"}</definedName>
    <definedName name="SD_4" localSheetId="22" hidden="1">{"'용역비'!$A$4:$C$8"}</definedName>
    <definedName name="SD_4" localSheetId="24" hidden="1">{"'용역비'!$A$4:$C$8"}</definedName>
    <definedName name="SD_4" localSheetId="28" hidden="1">{"'용역비'!$A$4:$C$8"}</definedName>
    <definedName name="SD_4" localSheetId="14" hidden="1">{"'용역비'!$A$4:$C$8"}</definedName>
    <definedName name="SD_4" hidden="1">{"'용역비'!$A$4:$C$8"}</definedName>
    <definedName name="SD_5" localSheetId="12" hidden="1">{"'용역비'!$A$4:$C$8"}</definedName>
    <definedName name="SD_5" localSheetId="11" hidden="1">{"'용역비'!$A$4:$C$8"}</definedName>
    <definedName name="SD_5" localSheetId="13" hidden="1">{"'용역비'!$A$4:$C$8"}</definedName>
    <definedName name="SD_5" localSheetId="16" hidden="1">{"'용역비'!$A$4:$C$8"}</definedName>
    <definedName name="SD_5" localSheetId="21" hidden="1">{"'용역비'!$A$4:$C$8"}</definedName>
    <definedName name="SD_5" localSheetId="18" hidden="1">{"'용역비'!$A$4:$C$8"}</definedName>
    <definedName name="SD_5" localSheetId="19" hidden="1">{"'용역비'!$A$4:$C$8"}</definedName>
    <definedName name="SD_5" localSheetId="20" hidden="1">{"'용역비'!$A$4:$C$8"}</definedName>
    <definedName name="SD_5" localSheetId="22" hidden="1">{"'용역비'!$A$4:$C$8"}</definedName>
    <definedName name="SD_5" localSheetId="24" hidden="1">{"'용역비'!$A$4:$C$8"}</definedName>
    <definedName name="SD_5" localSheetId="28" hidden="1">{"'용역비'!$A$4:$C$8"}</definedName>
    <definedName name="SD_5" localSheetId="14" hidden="1">{"'용역비'!$A$4:$C$8"}</definedName>
    <definedName name="SD_5" hidden="1">{"'용역비'!$A$4:$C$8"}</definedName>
    <definedName name="sd¸d" localSheetId="12" hidden="1">{"'Sheet1'!$L$16"}</definedName>
    <definedName name="sd¸d" localSheetId="11" hidden="1">{"'Sheet1'!$L$16"}</definedName>
    <definedName name="sd¸d" localSheetId="13" hidden="1">{"'Sheet1'!$L$16"}</definedName>
    <definedName name="sd¸d" localSheetId="16" hidden="1">{"'Sheet1'!$L$16"}</definedName>
    <definedName name="sd¸d" localSheetId="21" hidden="1">{"'Sheet1'!$L$16"}</definedName>
    <definedName name="sd¸d" localSheetId="18" hidden="1">{"'Sheet1'!$L$16"}</definedName>
    <definedName name="sd¸d" localSheetId="19" hidden="1">{"'Sheet1'!$L$16"}</definedName>
    <definedName name="sd¸d" localSheetId="20" hidden="1">{"'Sheet1'!$L$16"}</definedName>
    <definedName name="sd¸d" localSheetId="22" hidden="1">{"'Sheet1'!$L$16"}</definedName>
    <definedName name="sd¸d" localSheetId="24" hidden="1">{"'Sheet1'!$L$16"}</definedName>
    <definedName name="sd¸d" localSheetId="28" hidden="1">{"'Sheet1'!$L$16"}</definedName>
    <definedName name="sd¸d" localSheetId="14" hidden="1">{"'Sheet1'!$L$16"}</definedName>
    <definedName name="sd¸d" hidden="1">{"'Sheet1'!$L$16"}</definedName>
    <definedName name="sd1p">#REF!</definedName>
    <definedName name="sd3p">#REF!</definedName>
    <definedName name="sda" localSheetId="12">{"Book1"}</definedName>
    <definedName name="sda" localSheetId="11">{"Book1"}</definedName>
    <definedName name="sda" localSheetId="13">{"Book1"}</definedName>
    <definedName name="sda" localSheetId="16">{"Book1"}</definedName>
    <definedName name="sda" localSheetId="21">{"Book1"}</definedName>
    <definedName name="sda" localSheetId="18">{"Book1"}</definedName>
    <definedName name="sda" localSheetId="19">{"Book1"}</definedName>
    <definedName name="sda" localSheetId="20">{"Book1"}</definedName>
    <definedName name="sda" localSheetId="22">{"Book1"}</definedName>
    <definedName name="sda" localSheetId="24">{"Book1"}</definedName>
    <definedName name="sda" localSheetId="28">{"Book1"}</definedName>
    <definedName name="sda" localSheetId="14">{"Book1"}</definedName>
    <definedName name="sda">{"Book1"}</definedName>
    <definedName name="sdad" localSheetId="12" hidden="1">{"'Sheet1'!$L$16"}</definedName>
    <definedName name="sdad" localSheetId="11" hidden="1">{"'Sheet1'!$L$16"}</definedName>
    <definedName name="sdad" localSheetId="13" hidden="1">{"'Sheet1'!$L$16"}</definedName>
    <definedName name="sdad" localSheetId="16" hidden="1">{"'Sheet1'!$L$16"}</definedName>
    <definedName name="sdad" localSheetId="21" hidden="1">{"'Sheet1'!$L$16"}</definedName>
    <definedName name="sdad" localSheetId="18" hidden="1">{"'Sheet1'!$L$16"}</definedName>
    <definedName name="sdad" localSheetId="19" hidden="1">{"'Sheet1'!$L$16"}</definedName>
    <definedName name="sdad" localSheetId="20" hidden="1">{"'Sheet1'!$L$16"}</definedName>
    <definedName name="sdad" localSheetId="22" hidden="1">{"'Sheet1'!$L$16"}</definedName>
    <definedName name="sdad" localSheetId="24" hidden="1">{"'Sheet1'!$L$16"}</definedName>
    <definedName name="sdad" localSheetId="28" hidden="1">{"'Sheet1'!$L$16"}</definedName>
    <definedName name="sdad" localSheetId="14" hidden="1">{"'Sheet1'!$L$16"}</definedName>
    <definedName name="sdad" hidden="1">{"'Sheet1'!$L$16"}</definedName>
    <definedName name="sdadf"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dadss" localSheetId="12" hidden="1">{"HK PR",#N/A,FALSE,"HK";"SUMMARY",#N/A,FALSE,"PAYROLL";"SUMMARY",#N/A,FALSE,"PAYROLL";"HK PR",#N/A,FALSE,"HK"}</definedName>
    <definedName name="sdadss" localSheetId="11" hidden="1">{"HK PR",#N/A,FALSE,"HK";"SUMMARY",#N/A,FALSE,"PAYROLL";"SUMMARY",#N/A,FALSE,"PAYROLL";"HK PR",#N/A,FALSE,"HK"}</definedName>
    <definedName name="sdadss" localSheetId="13" hidden="1">{"HK PR",#N/A,FALSE,"HK";"SUMMARY",#N/A,FALSE,"PAYROLL";"SUMMARY",#N/A,FALSE,"PAYROLL";"HK PR",#N/A,FALSE,"HK"}</definedName>
    <definedName name="sdadss" localSheetId="16" hidden="1">{"HK PR",#N/A,FALSE,"HK";"SUMMARY",#N/A,FALSE,"PAYROLL";"SUMMARY",#N/A,FALSE,"PAYROLL";"HK PR",#N/A,FALSE,"HK"}</definedName>
    <definedName name="sdadss" localSheetId="21" hidden="1">{"HK PR",#N/A,FALSE,"HK";"SUMMARY",#N/A,FALSE,"PAYROLL";"SUMMARY",#N/A,FALSE,"PAYROLL";"HK PR",#N/A,FALSE,"HK"}</definedName>
    <definedName name="sdadss" localSheetId="18" hidden="1">{"HK PR",#N/A,FALSE,"HK";"SUMMARY",#N/A,FALSE,"PAYROLL";"SUMMARY",#N/A,FALSE,"PAYROLL";"HK PR",#N/A,FALSE,"HK"}</definedName>
    <definedName name="sdadss" localSheetId="19" hidden="1">{"HK PR",#N/A,FALSE,"HK";"SUMMARY",#N/A,FALSE,"PAYROLL";"SUMMARY",#N/A,FALSE,"PAYROLL";"HK PR",#N/A,FALSE,"HK"}</definedName>
    <definedName name="sdadss" localSheetId="20" hidden="1">{"HK PR",#N/A,FALSE,"HK";"SUMMARY",#N/A,FALSE,"PAYROLL";"SUMMARY",#N/A,FALSE,"PAYROLL";"HK PR",#N/A,FALSE,"HK"}</definedName>
    <definedName name="sdadss" localSheetId="22" hidden="1">{"HK PR",#N/A,FALSE,"HK";"SUMMARY",#N/A,FALSE,"PAYROLL";"SUMMARY",#N/A,FALSE,"PAYROLL";"HK PR",#N/A,FALSE,"HK"}</definedName>
    <definedName name="sdadss" localSheetId="24" hidden="1">{"HK PR",#N/A,FALSE,"HK";"SUMMARY",#N/A,FALSE,"PAYROLL";"SUMMARY",#N/A,FALSE,"PAYROLL";"HK PR",#N/A,FALSE,"HK"}</definedName>
    <definedName name="sdadss" localSheetId="28" hidden="1">{"HK PR",#N/A,FALSE,"HK";"SUMMARY",#N/A,FALSE,"PAYROLL";"SUMMARY",#N/A,FALSE,"PAYROLL";"HK PR",#N/A,FALSE,"HK"}</definedName>
    <definedName name="sdadss" localSheetId="14" hidden="1">{"HK PR",#N/A,FALSE,"HK";"SUMMARY",#N/A,FALSE,"PAYROLL";"SUMMARY",#N/A,FALSE,"PAYROLL";"HK PR",#N/A,FALSE,"HK"}</definedName>
    <definedName name="sdadss" hidden="1">{"HK PR",#N/A,FALSE,"HK";"SUMMARY",#N/A,FALSE,"PAYROLL";"SUMMARY",#N/A,FALSE,"PAYROLL";"HK PR",#N/A,FALSE,"HK"}</definedName>
    <definedName name="sdaf" localSheetId="12" hidden="1">{"'Sheet1'!$L$16"}</definedName>
    <definedName name="sdaf" localSheetId="11" hidden="1">{"'Sheet1'!$L$16"}</definedName>
    <definedName name="sdaf" localSheetId="13" hidden="1">{"'Sheet1'!$L$16"}</definedName>
    <definedName name="sdaf" localSheetId="16" hidden="1">{"'Sheet1'!$L$16"}</definedName>
    <definedName name="sdaf" localSheetId="21" hidden="1">{"'Sheet1'!$L$16"}</definedName>
    <definedName name="sdaf" localSheetId="18" hidden="1">{"'Sheet1'!$L$16"}</definedName>
    <definedName name="sdaf" localSheetId="19" hidden="1">{"'Sheet1'!$L$16"}</definedName>
    <definedName name="sdaf" localSheetId="20" hidden="1">{"'Sheet1'!$L$16"}</definedName>
    <definedName name="sdaf" localSheetId="22" hidden="1">{"'Sheet1'!$L$16"}</definedName>
    <definedName name="sdaf" localSheetId="24" hidden="1">{"'Sheet1'!$L$16"}</definedName>
    <definedName name="sdaf" localSheetId="28" hidden="1">{"'Sheet1'!$L$16"}</definedName>
    <definedName name="sdaf" localSheetId="14" hidden="1">{"'Sheet1'!$L$16"}</definedName>
    <definedName name="sdaf" hidden="1">{"'Sheet1'!$L$16"}</definedName>
    <definedName name="SDAFASF" localSheetId="12" hidden="1">{"'Sheet1'!$L$16"}</definedName>
    <definedName name="SDAFASF" localSheetId="11" hidden="1">{"'Sheet1'!$L$16"}</definedName>
    <definedName name="SDAFASF" localSheetId="13" hidden="1">{"'Sheet1'!$L$16"}</definedName>
    <definedName name="SDAFASF" localSheetId="16" hidden="1">{"'Sheet1'!$L$16"}</definedName>
    <definedName name="SDAFASF" localSheetId="21" hidden="1">{"'Sheet1'!$L$16"}</definedName>
    <definedName name="SDAFASF" localSheetId="18" hidden="1">{"'Sheet1'!$L$16"}</definedName>
    <definedName name="SDAFASF" localSheetId="19" hidden="1">{"'Sheet1'!$L$16"}</definedName>
    <definedName name="SDAFASF" localSheetId="20" hidden="1">{"'Sheet1'!$L$16"}</definedName>
    <definedName name="SDAFASF" localSheetId="22" hidden="1">{"'Sheet1'!$L$16"}</definedName>
    <definedName name="SDAFASF" localSheetId="24" hidden="1">{"'Sheet1'!$L$16"}</definedName>
    <definedName name="SDAFASF" localSheetId="28" hidden="1">{"'Sheet1'!$L$16"}</definedName>
    <definedName name="SDAFASF" localSheetId="14" hidden="1">{"'Sheet1'!$L$16"}</definedName>
    <definedName name="SDAFASF" hidden="1">{"'Sheet1'!$L$16"}</definedName>
    <definedName name="SDAS" localSheetId="12" hidden="1">{"'Firr(선)'!$AS$1:$AY$62","'Firr(사)'!$AS$1:$AY$62","'Firr(회)'!$AS$1:$AY$62","'Firr(선)'!$L$1:$V$62","'Firr(사)'!$L$1:$V$62","'Firr(회)'!$L$1:$V$62"}</definedName>
    <definedName name="SDAS" localSheetId="11" hidden="1">{"'Firr(선)'!$AS$1:$AY$62","'Firr(사)'!$AS$1:$AY$62","'Firr(회)'!$AS$1:$AY$62","'Firr(선)'!$L$1:$V$62","'Firr(사)'!$L$1:$V$62","'Firr(회)'!$L$1:$V$62"}</definedName>
    <definedName name="SDAS" localSheetId="13" hidden="1">{"'Firr(선)'!$AS$1:$AY$62","'Firr(사)'!$AS$1:$AY$62","'Firr(회)'!$AS$1:$AY$62","'Firr(선)'!$L$1:$V$62","'Firr(사)'!$L$1:$V$62","'Firr(회)'!$L$1:$V$62"}</definedName>
    <definedName name="SDAS" localSheetId="16" hidden="1">{"'Firr(선)'!$AS$1:$AY$62","'Firr(사)'!$AS$1:$AY$62","'Firr(회)'!$AS$1:$AY$62","'Firr(선)'!$L$1:$V$62","'Firr(사)'!$L$1:$V$62","'Firr(회)'!$L$1:$V$62"}</definedName>
    <definedName name="SDAS" localSheetId="21" hidden="1">{"'Firr(선)'!$AS$1:$AY$62","'Firr(사)'!$AS$1:$AY$62","'Firr(회)'!$AS$1:$AY$62","'Firr(선)'!$L$1:$V$62","'Firr(사)'!$L$1:$V$62","'Firr(회)'!$L$1:$V$62"}</definedName>
    <definedName name="SDAS" localSheetId="18" hidden="1">{"'Firr(선)'!$AS$1:$AY$62","'Firr(사)'!$AS$1:$AY$62","'Firr(회)'!$AS$1:$AY$62","'Firr(선)'!$L$1:$V$62","'Firr(사)'!$L$1:$V$62","'Firr(회)'!$L$1:$V$62"}</definedName>
    <definedName name="SDAS" localSheetId="19" hidden="1">{"'Firr(선)'!$AS$1:$AY$62","'Firr(사)'!$AS$1:$AY$62","'Firr(회)'!$AS$1:$AY$62","'Firr(선)'!$L$1:$V$62","'Firr(사)'!$L$1:$V$62","'Firr(회)'!$L$1:$V$62"}</definedName>
    <definedName name="SDAS" localSheetId="20" hidden="1">{"'Firr(선)'!$AS$1:$AY$62","'Firr(사)'!$AS$1:$AY$62","'Firr(회)'!$AS$1:$AY$62","'Firr(선)'!$L$1:$V$62","'Firr(사)'!$L$1:$V$62","'Firr(회)'!$L$1:$V$62"}</definedName>
    <definedName name="SDAS" localSheetId="22" hidden="1">{"'Firr(선)'!$AS$1:$AY$62","'Firr(사)'!$AS$1:$AY$62","'Firr(회)'!$AS$1:$AY$62","'Firr(선)'!$L$1:$V$62","'Firr(사)'!$L$1:$V$62","'Firr(회)'!$L$1:$V$62"}</definedName>
    <definedName name="SDAS" localSheetId="24" hidden="1">{"'Firr(선)'!$AS$1:$AY$62","'Firr(사)'!$AS$1:$AY$62","'Firr(회)'!$AS$1:$AY$62","'Firr(선)'!$L$1:$V$62","'Firr(사)'!$L$1:$V$62","'Firr(회)'!$L$1:$V$62"}</definedName>
    <definedName name="SDAS" localSheetId="28" hidden="1">{"'Firr(선)'!$AS$1:$AY$62","'Firr(사)'!$AS$1:$AY$62","'Firr(회)'!$AS$1:$AY$62","'Firr(선)'!$L$1:$V$62","'Firr(사)'!$L$1:$V$62","'Firr(회)'!$L$1:$V$62"}</definedName>
    <definedName name="SDAS" localSheetId="14" hidden="1">{"'Firr(선)'!$AS$1:$AY$62","'Firr(사)'!$AS$1:$AY$62","'Firr(회)'!$AS$1:$AY$62","'Firr(선)'!$L$1:$V$62","'Firr(사)'!$L$1:$V$62","'Firr(회)'!$L$1:$V$62"}</definedName>
    <definedName name="SDAS" hidden="1">{"'Firr(선)'!$AS$1:$AY$62","'Firr(사)'!$AS$1:$AY$62","'Firr(회)'!$AS$1:$AY$62","'Firr(선)'!$L$1:$V$62","'Firr(사)'!$L$1:$V$62","'Firr(회)'!$L$1:$V$62"}</definedName>
    <definedName name="sdasa" localSheetId="12" hidden="1">{#N/A,#N/A,TRUE,"SUM";#N/A,#N/A,TRUE,"EE";#N/A,#N/A,TRUE,"AC";#N/A,#N/A,TRUE,"SN"}</definedName>
    <definedName name="sdasa" localSheetId="11" hidden="1">{#N/A,#N/A,TRUE,"SUM";#N/A,#N/A,TRUE,"EE";#N/A,#N/A,TRUE,"AC";#N/A,#N/A,TRUE,"SN"}</definedName>
    <definedName name="sdasa" localSheetId="13" hidden="1">{#N/A,#N/A,TRUE,"SUM";#N/A,#N/A,TRUE,"EE";#N/A,#N/A,TRUE,"AC";#N/A,#N/A,TRUE,"SN"}</definedName>
    <definedName name="sdasa" localSheetId="16" hidden="1">{#N/A,#N/A,TRUE,"SUM";#N/A,#N/A,TRUE,"EE";#N/A,#N/A,TRUE,"AC";#N/A,#N/A,TRUE,"SN"}</definedName>
    <definedName name="sdasa" localSheetId="21" hidden="1">{#N/A,#N/A,TRUE,"SUM";#N/A,#N/A,TRUE,"EE";#N/A,#N/A,TRUE,"AC";#N/A,#N/A,TRUE,"SN"}</definedName>
    <definedName name="sdasa" localSheetId="18" hidden="1">{#N/A,#N/A,TRUE,"SUM";#N/A,#N/A,TRUE,"EE";#N/A,#N/A,TRUE,"AC";#N/A,#N/A,TRUE,"SN"}</definedName>
    <definedName name="sdasa" localSheetId="19" hidden="1">{#N/A,#N/A,TRUE,"SUM";#N/A,#N/A,TRUE,"EE";#N/A,#N/A,TRUE,"AC";#N/A,#N/A,TRUE,"SN"}</definedName>
    <definedName name="sdasa" localSheetId="20" hidden="1">{#N/A,#N/A,TRUE,"SUM";#N/A,#N/A,TRUE,"EE";#N/A,#N/A,TRUE,"AC";#N/A,#N/A,TRUE,"SN"}</definedName>
    <definedName name="sdasa" localSheetId="22" hidden="1">{#N/A,#N/A,TRUE,"SUM";#N/A,#N/A,TRUE,"EE";#N/A,#N/A,TRUE,"AC";#N/A,#N/A,TRUE,"SN"}</definedName>
    <definedName name="sdasa" localSheetId="24" hidden="1">{#N/A,#N/A,TRUE,"SUM";#N/A,#N/A,TRUE,"EE";#N/A,#N/A,TRUE,"AC";#N/A,#N/A,TRUE,"SN"}</definedName>
    <definedName name="sdasa" localSheetId="28" hidden="1">{#N/A,#N/A,TRUE,"SUM";#N/A,#N/A,TRUE,"EE";#N/A,#N/A,TRUE,"AC";#N/A,#N/A,TRUE,"SN"}</definedName>
    <definedName name="sdasa" localSheetId="14" hidden="1">{#N/A,#N/A,TRUE,"SUM";#N/A,#N/A,TRUE,"EE";#N/A,#N/A,TRUE,"AC";#N/A,#N/A,TRUE,"SN"}</definedName>
    <definedName name="sdasa" hidden="1">{#N/A,#N/A,TRUE,"SUM";#N/A,#N/A,TRUE,"EE";#N/A,#N/A,TRUE,"AC";#N/A,#N/A,TRUE,"SN"}</definedName>
    <definedName name="sdasd" localSheetId="12" hidden="1">{"'Sheet1'!$L$16"}</definedName>
    <definedName name="sdasd" localSheetId="11" hidden="1">{"'Sheet1'!$L$16"}</definedName>
    <definedName name="sdasd" localSheetId="13" hidden="1">{"'Sheet1'!$L$16"}</definedName>
    <definedName name="sdasd" localSheetId="16" hidden="1">{"'Sheet1'!$L$16"}</definedName>
    <definedName name="sdasd" localSheetId="21" hidden="1">{"'Sheet1'!$L$16"}</definedName>
    <definedName name="sdasd" localSheetId="18" hidden="1">{"'Sheet1'!$L$16"}</definedName>
    <definedName name="sdasd" localSheetId="19" hidden="1">{"'Sheet1'!$L$16"}</definedName>
    <definedName name="sdasd" localSheetId="20" hidden="1">{"'Sheet1'!$L$16"}</definedName>
    <definedName name="sdasd" localSheetId="22" hidden="1">{"'Sheet1'!$L$16"}</definedName>
    <definedName name="sdasd" localSheetId="24" hidden="1">{"'Sheet1'!$L$16"}</definedName>
    <definedName name="sdasd" localSheetId="28" hidden="1">{"'Sheet1'!$L$16"}</definedName>
    <definedName name="sdasd" localSheetId="14" hidden="1">{"'Sheet1'!$L$16"}</definedName>
    <definedName name="sdasd" hidden="1">{"'Sheet1'!$L$16"}</definedName>
    <definedName name="sdasdasd" localSheetId="12" hidden="1">{"'Sheet1'!$L$16"}</definedName>
    <definedName name="sdasdasd" localSheetId="11" hidden="1">{"'Sheet1'!$L$16"}</definedName>
    <definedName name="sdasdasd" localSheetId="13" hidden="1">{"'Sheet1'!$L$16"}</definedName>
    <definedName name="sdasdasd" localSheetId="16" hidden="1">{"'Sheet1'!$L$16"}</definedName>
    <definedName name="sdasdasd" localSheetId="21" hidden="1">{"'Sheet1'!$L$16"}</definedName>
    <definedName name="sdasdasd" localSheetId="18" hidden="1">{"'Sheet1'!$L$16"}</definedName>
    <definedName name="sdasdasd" localSheetId="19" hidden="1">{"'Sheet1'!$L$16"}</definedName>
    <definedName name="sdasdasd" localSheetId="20" hidden="1">{"'Sheet1'!$L$16"}</definedName>
    <definedName name="sdasdasd" localSheetId="22" hidden="1">{"'Sheet1'!$L$16"}</definedName>
    <definedName name="sdasdasd" localSheetId="24" hidden="1">{"'Sheet1'!$L$16"}</definedName>
    <definedName name="sdasdasd" localSheetId="28" hidden="1">{"'Sheet1'!$L$16"}</definedName>
    <definedName name="sdasdasd" localSheetId="14" hidden="1">{"'Sheet1'!$L$16"}</definedName>
    <definedName name="sdasdasd" hidden="1">{"'Sheet1'!$L$16"}</definedName>
    <definedName name="SDASDASDA" hidden="1">#REF!</definedName>
    <definedName name="sdbv" localSheetId="12" hidden="1">{"'Sheet1'!$L$16"}</definedName>
    <definedName name="sdbv" localSheetId="11" hidden="1">{"'Sheet1'!$L$16"}</definedName>
    <definedName name="sdbv" localSheetId="13" hidden="1">{"'Sheet1'!$L$16"}</definedName>
    <definedName name="sdbv" localSheetId="16" hidden="1">{"'Sheet1'!$L$16"}</definedName>
    <definedName name="sdbv" localSheetId="21" hidden="1">{"'Sheet1'!$L$16"}</definedName>
    <definedName name="sdbv" localSheetId="18" hidden="1">{"'Sheet1'!$L$16"}</definedName>
    <definedName name="sdbv" localSheetId="19" hidden="1">{"'Sheet1'!$L$16"}</definedName>
    <definedName name="sdbv" localSheetId="20" hidden="1">{"'Sheet1'!$L$16"}</definedName>
    <definedName name="sdbv" localSheetId="22" hidden="1">{"'Sheet1'!$L$16"}</definedName>
    <definedName name="sdbv" localSheetId="24" hidden="1">{"'Sheet1'!$L$16"}</definedName>
    <definedName name="sdbv" localSheetId="28" hidden="1">{"'Sheet1'!$L$16"}</definedName>
    <definedName name="sdbv" localSheetId="14" hidden="1">{"'Sheet1'!$L$16"}</definedName>
    <definedName name="sdbv" hidden="1">{"'Sheet1'!$L$16"}</definedName>
    <definedName name="SDCDFVQQW"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localSheetId="12" hidden="1">{#N/A,#N/A,FALSE,"운반시간"}</definedName>
    <definedName name="SDCFG\" localSheetId="11" hidden="1">{#N/A,#N/A,FALSE,"운반시간"}</definedName>
    <definedName name="SDCFG\" localSheetId="13" hidden="1">{#N/A,#N/A,FALSE,"운반시간"}</definedName>
    <definedName name="SDCFG\" localSheetId="16" hidden="1">{#N/A,#N/A,FALSE,"운반시간"}</definedName>
    <definedName name="SDCFG\" localSheetId="21" hidden="1">{#N/A,#N/A,FALSE,"운반시간"}</definedName>
    <definedName name="SDCFG\" localSheetId="18" hidden="1">{#N/A,#N/A,FALSE,"운반시간"}</definedName>
    <definedName name="SDCFG\" localSheetId="19" hidden="1">{#N/A,#N/A,FALSE,"운반시간"}</definedName>
    <definedName name="SDCFG\" localSheetId="20" hidden="1">{#N/A,#N/A,FALSE,"운반시간"}</definedName>
    <definedName name="SDCFG\" localSheetId="22" hidden="1">{#N/A,#N/A,FALSE,"운반시간"}</definedName>
    <definedName name="SDCFG\" localSheetId="24" hidden="1">{#N/A,#N/A,FALSE,"운반시간"}</definedName>
    <definedName name="SDCFG\" localSheetId="28" hidden="1">{#N/A,#N/A,FALSE,"운반시간"}</definedName>
    <definedName name="SDCFG\" localSheetId="14" hidden="1">{#N/A,#N/A,FALSE,"운반시간"}</definedName>
    <definedName name="SDCFG\" hidden="1">{#N/A,#N/A,FALSE,"운반시간"}</definedName>
    <definedName name="sdcfgggrt" hidden="1">#REF!</definedName>
    <definedName name="sdcsd" localSheetId="12" hidden="1">{"'Sheet1'!$L$16"}</definedName>
    <definedName name="sdcsd" localSheetId="11" hidden="1">{"'Sheet1'!$L$16"}</definedName>
    <definedName name="sdcsd" localSheetId="13" hidden="1">{"'Sheet1'!$L$16"}</definedName>
    <definedName name="sdcsd" localSheetId="16" hidden="1">{"'Sheet1'!$L$16"}</definedName>
    <definedName name="sdcsd" localSheetId="21" hidden="1">{"'Sheet1'!$L$16"}</definedName>
    <definedName name="sdcsd" localSheetId="18" hidden="1">{"'Sheet1'!$L$16"}</definedName>
    <definedName name="sdcsd" localSheetId="19" hidden="1">{"'Sheet1'!$L$16"}</definedName>
    <definedName name="sdcsd" localSheetId="20" hidden="1">{"'Sheet1'!$L$16"}</definedName>
    <definedName name="sdcsd" localSheetId="22" hidden="1">{"'Sheet1'!$L$16"}</definedName>
    <definedName name="sdcsd" localSheetId="24" hidden="1">{"'Sheet1'!$L$16"}</definedName>
    <definedName name="sdcsd" localSheetId="28" hidden="1">{"'Sheet1'!$L$16"}</definedName>
    <definedName name="sdcsd" localSheetId="14" hidden="1">{"'Sheet1'!$L$16"}</definedName>
    <definedName name="sdcsd" hidden="1">{"'Sheet1'!$L$16"}</definedName>
    <definedName name="sdd" localSheetId="12" hidden="1">{"'Sheet1'!$L$16"}</definedName>
    <definedName name="sdd" localSheetId="11" hidden="1">{"'Sheet1'!$L$16"}</definedName>
    <definedName name="sdd" localSheetId="13" hidden="1">{"'Sheet1'!$L$16"}</definedName>
    <definedName name="sdd" localSheetId="16" hidden="1">{"'Sheet1'!$L$16"}</definedName>
    <definedName name="sdd" localSheetId="21" hidden="1">{"'Sheet1'!$L$16"}</definedName>
    <definedName name="sdd" localSheetId="18" hidden="1">{"'Sheet1'!$L$16"}</definedName>
    <definedName name="sdd" localSheetId="19" hidden="1">{"'Sheet1'!$L$16"}</definedName>
    <definedName name="sdd" localSheetId="20" hidden="1">{"'Sheet1'!$L$16"}</definedName>
    <definedName name="sdd" localSheetId="22" hidden="1">{"'Sheet1'!$L$16"}</definedName>
    <definedName name="sdd" localSheetId="24" hidden="1">{"'Sheet1'!$L$16"}</definedName>
    <definedName name="sdd" localSheetId="28" hidden="1">{"'Sheet1'!$L$16"}</definedName>
    <definedName name="sdd" localSheetId="14" hidden="1">{"'Sheet1'!$L$16"}</definedName>
    <definedName name="sdd" hidden="1">{"'Sheet1'!$L$16"}</definedName>
    <definedName name="sddddds" hidden="1">#REF!</definedName>
    <definedName name="SDDFD" localSheetId="12" hidden="1">{#N/A,#N/A,FALSE,"배수1"}</definedName>
    <definedName name="SDDFD" localSheetId="11" hidden="1">{#N/A,#N/A,FALSE,"배수1"}</definedName>
    <definedName name="SDDFD" localSheetId="13" hidden="1">{#N/A,#N/A,FALSE,"배수1"}</definedName>
    <definedName name="SDDFD" localSheetId="16" hidden="1">{#N/A,#N/A,FALSE,"배수1"}</definedName>
    <definedName name="SDDFD" localSheetId="21" hidden="1">{#N/A,#N/A,FALSE,"배수1"}</definedName>
    <definedName name="SDDFD" localSheetId="18" hidden="1">{#N/A,#N/A,FALSE,"배수1"}</definedName>
    <definedName name="SDDFD" localSheetId="19" hidden="1">{#N/A,#N/A,FALSE,"배수1"}</definedName>
    <definedName name="SDDFD" localSheetId="20" hidden="1">{#N/A,#N/A,FALSE,"배수1"}</definedName>
    <definedName name="SDDFD" localSheetId="22" hidden="1">{#N/A,#N/A,FALSE,"배수1"}</definedName>
    <definedName name="SDDFD" localSheetId="24" hidden="1">{#N/A,#N/A,FALSE,"배수1"}</definedName>
    <definedName name="SDDFD" localSheetId="28" hidden="1">{#N/A,#N/A,FALSE,"배수1"}</definedName>
    <definedName name="SDDFD" localSheetId="14" hidden="1">{#N/A,#N/A,FALSE,"배수1"}</definedName>
    <definedName name="SDDFD" hidden="1">{#N/A,#N/A,FALSE,"배수1"}</definedName>
    <definedName name="SDDL">#REF!</definedName>
    <definedName name="sddsd" localSheetId="12" hidden="1">{"'Break down'!$A$4"}</definedName>
    <definedName name="sddsd" localSheetId="11" hidden="1">{"'Break down'!$A$4"}</definedName>
    <definedName name="sddsd" localSheetId="13" hidden="1">{"'Break down'!$A$4"}</definedName>
    <definedName name="sddsd" localSheetId="16" hidden="1">{"'Break down'!$A$4"}</definedName>
    <definedName name="sddsd" localSheetId="21" hidden="1">{"'Break down'!$A$4"}</definedName>
    <definedName name="sddsd" localSheetId="18" hidden="1">{"'Break down'!$A$4"}</definedName>
    <definedName name="sddsd" localSheetId="19" hidden="1">{"'Break down'!$A$4"}</definedName>
    <definedName name="sddsd" localSheetId="20" hidden="1">{"'Break down'!$A$4"}</definedName>
    <definedName name="sddsd" localSheetId="22" hidden="1">{"'Break down'!$A$4"}</definedName>
    <definedName name="sddsd" localSheetId="24" hidden="1">{"'Break down'!$A$4"}</definedName>
    <definedName name="sddsd" localSheetId="28" hidden="1">{"'Break down'!$A$4"}</definedName>
    <definedName name="sddsd" localSheetId="14" hidden="1">{"'Break down'!$A$4"}</definedName>
    <definedName name="sddsd" hidden="1">{"'Break down'!$A$4"}</definedName>
    <definedName name="sderftg" hidden="1">#REF!</definedName>
    <definedName name="sdf" localSheetId="12" hidden="1">{"'Sheet1'!$L$16"}</definedName>
    <definedName name="sdf" localSheetId="11" hidden="1">{"'Sheet1'!$L$16"}</definedName>
    <definedName name="sdf" localSheetId="13" hidden="1">{"'Sheet1'!$L$16"}</definedName>
    <definedName name="sdf" localSheetId="16" hidden="1">{"'Sheet1'!$L$16"}</definedName>
    <definedName name="sdf" localSheetId="21" hidden="1">{"'Sheet1'!$L$16"}</definedName>
    <definedName name="sdf" localSheetId="18" hidden="1">{"'Sheet1'!$L$16"}</definedName>
    <definedName name="sdf" localSheetId="19" hidden="1">{"'Sheet1'!$L$16"}</definedName>
    <definedName name="sdf" localSheetId="20" hidden="1">{"'Sheet1'!$L$16"}</definedName>
    <definedName name="sdf" localSheetId="22" hidden="1">{"'Sheet1'!$L$16"}</definedName>
    <definedName name="sdf" localSheetId="24" hidden="1">{"'Sheet1'!$L$16"}</definedName>
    <definedName name="sdf" localSheetId="28" hidden="1">{"'Sheet1'!$L$16"}</definedName>
    <definedName name="sdf" localSheetId="14" hidden="1">{"'Sheet1'!$L$16"}</definedName>
    <definedName name="sdf" hidden="1">{"'Sheet1'!$L$16"}</definedName>
    <definedName name="SDFA" hidden="1">#REF!</definedName>
    <definedName name="sdfadad" hidden="1">#REF!</definedName>
    <definedName name="sdfas" localSheetId="12" hidden="1">{0}</definedName>
    <definedName name="sdfas" localSheetId="11" hidden="1">{0}</definedName>
    <definedName name="sdfas" localSheetId="13" hidden="1">{0}</definedName>
    <definedName name="sdfas" localSheetId="16" hidden="1">{0}</definedName>
    <definedName name="sdfas" localSheetId="21" hidden="1">{0}</definedName>
    <definedName name="sdfas" localSheetId="18" hidden="1">{0}</definedName>
    <definedName name="sdfas" localSheetId="19" hidden="1">{0}</definedName>
    <definedName name="sdfas" localSheetId="20" hidden="1">{0}</definedName>
    <definedName name="sdfas" localSheetId="22" hidden="1">{0}</definedName>
    <definedName name="sdfas" localSheetId="24" hidden="1">{0}</definedName>
    <definedName name="sdfas" localSheetId="28" hidden="1">{0}</definedName>
    <definedName name="sdfas" localSheetId="14" hidden="1">{0}</definedName>
    <definedName name="sdfas" hidden="1">{0}</definedName>
    <definedName name="sdfasdffsdf" hidden="1">#REF!</definedName>
    <definedName name="SDFASFSA" localSheetId="12" hidden="1">{"'Sheet1'!$L$16"}</definedName>
    <definedName name="SDFASFSA" localSheetId="11" hidden="1">{"'Sheet1'!$L$16"}</definedName>
    <definedName name="SDFASFSA" localSheetId="13" hidden="1">{"'Sheet1'!$L$16"}</definedName>
    <definedName name="SDFASFSA" localSheetId="16" hidden="1">{"'Sheet1'!$L$16"}</definedName>
    <definedName name="SDFASFSA" localSheetId="21" hidden="1">{"'Sheet1'!$L$16"}</definedName>
    <definedName name="SDFASFSA" localSheetId="18" hidden="1">{"'Sheet1'!$L$16"}</definedName>
    <definedName name="SDFASFSA" localSheetId="19" hidden="1">{"'Sheet1'!$L$16"}</definedName>
    <definedName name="SDFASFSA" localSheetId="20" hidden="1">{"'Sheet1'!$L$16"}</definedName>
    <definedName name="SDFASFSA" localSheetId="22" hidden="1">{"'Sheet1'!$L$16"}</definedName>
    <definedName name="SDFASFSA" localSheetId="24" hidden="1">{"'Sheet1'!$L$16"}</definedName>
    <definedName name="SDFASFSA" localSheetId="28" hidden="1">{"'Sheet1'!$L$16"}</definedName>
    <definedName name="SDFASFSA" localSheetId="14" hidden="1">{"'Sheet1'!$L$16"}</definedName>
    <definedName name="SDFASFSA" hidden="1">{"'Sheet1'!$L$16"}</definedName>
    <definedName name="sdfastgawtwqetr" hidden="1">#REF!</definedName>
    <definedName name="sdfd" localSheetId="12" hidden="1">{"'Sheet1'!$L$16"}</definedName>
    <definedName name="sdfd" localSheetId="11" hidden="1">{"'Sheet1'!$L$16"}</definedName>
    <definedName name="sdfd" localSheetId="13" hidden="1">{"'Sheet1'!$L$16"}</definedName>
    <definedName name="sdfd" localSheetId="16" hidden="1">{"'Sheet1'!$L$16"}</definedName>
    <definedName name="sdfd" localSheetId="21" hidden="1">{"'Sheet1'!$L$16"}</definedName>
    <definedName name="sdfd" localSheetId="18" hidden="1">{"'Sheet1'!$L$16"}</definedName>
    <definedName name="sdfd" localSheetId="19" hidden="1">{"'Sheet1'!$L$16"}</definedName>
    <definedName name="sdfd" localSheetId="20" hidden="1">{"'Sheet1'!$L$16"}</definedName>
    <definedName name="sdfd" localSheetId="22" hidden="1">{"'Sheet1'!$L$16"}</definedName>
    <definedName name="sdfd" localSheetId="24" hidden="1">{"'Sheet1'!$L$16"}</definedName>
    <definedName name="sdfd" localSheetId="28" hidden="1">{"'Sheet1'!$L$16"}</definedName>
    <definedName name="sdfd" localSheetId="14" hidden="1">{"'Sheet1'!$L$16"}</definedName>
    <definedName name="sdfd" hidden="1">{"'Sheet1'!$L$16"}</definedName>
    <definedName name="sdfda" localSheetId="12" hidden="1">{"'Sheet1'!$L$16"}</definedName>
    <definedName name="sdfda" localSheetId="11" hidden="1">{"'Sheet1'!$L$16"}</definedName>
    <definedName name="sdfda" localSheetId="13" hidden="1">{"'Sheet1'!$L$16"}</definedName>
    <definedName name="sdfda" localSheetId="16" hidden="1">{"'Sheet1'!$L$16"}</definedName>
    <definedName name="sdfda" localSheetId="21" hidden="1">{"'Sheet1'!$L$16"}</definedName>
    <definedName name="sdfda" localSheetId="18" hidden="1">{"'Sheet1'!$L$16"}</definedName>
    <definedName name="sdfda" localSheetId="19" hidden="1">{"'Sheet1'!$L$16"}</definedName>
    <definedName name="sdfda" localSheetId="20" hidden="1">{"'Sheet1'!$L$16"}</definedName>
    <definedName name="sdfda" localSheetId="22" hidden="1">{"'Sheet1'!$L$16"}</definedName>
    <definedName name="sdfda" localSheetId="24" hidden="1">{"'Sheet1'!$L$16"}</definedName>
    <definedName name="sdfda" localSheetId="28" hidden="1">{"'Sheet1'!$L$16"}</definedName>
    <definedName name="sdfda" localSheetId="14" hidden="1">{"'Sheet1'!$L$16"}</definedName>
    <definedName name="sdfda" hidden="1">{"'Sheet1'!$L$16"}</definedName>
    <definedName name="sdfdf" hidden="1">#REF!</definedName>
    <definedName name="sđfdf" localSheetId="12" hidden="1">{#N/A,#N/A,FALSE,"Tabelle2";#N/A,#N/A,FALSE,"Tabelle1"}</definedName>
    <definedName name="sđfdf" localSheetId="11" hidden="1">{#N/A,#N/A,FALSE,"Tabelle2";#N/A,#N/A,FALSE,"Tabelle1"}</definedName>
    <definedName name="sđfdf" localSheetId="13" hidden="1">{#N/A,#N/A,FALSE,"Tabelle2";#N/A,#N/A,FALSE,"Tabelle1"}</definedName>
    <definedName name="sđfdf" localSheetId="16" hidden="1">{#N/A,#N/A,FALSE,"Tabelle2";#N/A,#N/A,FALSE,"Tabelle1"}</definedName>
    <definedName name="sđfdf" localSheetId="21" hidden="1">{#N/A,#N/A,FALSE,"Tabelle2";#N/A,#N/A,FALSE,"Tabelle1"}</definedName>
    <definedName name="sđfdf" localSheetId="18" hidden="1">{#N/A,#N/A,FALSE,"Tabelle2";#N/A,#N/A,FALSE,"Tabelle1"}</definedName>
    <definedName name="sđfdf" localSheetId="19" hidden="1">{#N/A,#N/A,FALSE,"Tabelle2";#N/A,#N/A,FALSE,"Tabelle1"}</definedName>
    <definedName name="sđfdf" localSheetId="20" hidden="1">{#N/A,#N/A,FALSE,"Tabelle2";#N/A,#N/A,FALSE,"Tabelle1"}</definedName>
    <definedName name="sđfdf" localSheetId="22" hidden="1">{#N/A,#N/A,FALSE,"Tabelle2";#N/A,#N/A,FALSE,"Tabelle1"}</definedName>
    <definedName name="sđfdf" localSheetId="24" hidden="1">{#N/A,#N/A,FALSE,"Tabelle2";#N/A,#N/A,FALSE,"Tabelle1"}</definedName>
    <definedName name="sđfdf" localSheetId="28" hidden="1">{#N/A,#N/A,FALSE,"Tabelle2";#N/A,#N/A,FALSE,"Tabelle1"}</definedName>
    <definedName name="sđfdf" localSheetId="14" hidden="1">{#N/A,#N/A,FALSE,"Tabelle2";#N/A,#N/A,FALSE,"Tabelle1"}</definedName>
    <definedName name="sđfdf" hidden="1">{#N/A,#N/A,FALSE,"Tabelle2";#N/A,#N/A,FALSE,"Tabelle1"}</definedName>
    <definedName name="SDFDFD" localSheetId="12" hidden="1">{#N/A,#N/A,FALSE,"운반시간"}</definedName>
    <definedName name="SDFDFD" localSheetId="11" hidden="1">{#N/A,#N/A,FALSE,"운반시간"}</definedName>
    <definedName name="SDFDFD" localSheetId="13" hidden="1">{#N/A,#N/A,FALSE,"운반시간"}</definedName>
    <definedName name="SDFDFD" localSheetId="16" hidden="1">{#N/A,#N/A,FALSE,"운반시간"}</definedName>
    <definedName name="SDFDFD" localSheetId="21" hidden="1">{#N/A,#N/A,FALSE,"운반시간"}</definedName>
    <definedName name="SDFDFD" localSheetId="18" hidden="1">{#N/A,#N/A,FALSE,"운반시간"}</definedName>
    <definedName name="SDFDFD" localSheetId="19" hidden="1">{#N/A,#N/A,FALSE,"운반시간"}</definedName>
    <definedName name="SDFDFD" localSheetId="20" hidden="1">{#N/A,#N/A,FALSE,"운반시간"}</definedName>
    <definedName name="SDFDFD" localSheetId="22" hidden="1">{#N/A,#N/A,FALSE,"운반시간"}</definedName>
    <definedName name="SDFDFD" localSheetId="24" hidden="1">{#N/A,#N/A,FALSE,"운반시간"}</definedName>
    <definedName name="SDFDFD" localSheetId="28" hidden="1">{#N/A,#N/A,FALSE,"운반시간"}</definedName>
    <definedName name="SDFDFD" localSheetId="14" hidden="1">{#N/A,#N/A,FALSE,"운반시간"}</definedName>
    <definedName name="SDFDFD" hidden="1">{#N/A,#N/A,FALSE,"운반시간"}</definedName>
    <definedName name="SDFDS" localSheetId="12" hidden="1">{"'Sheet1'!$L$16"}</definedName>
    <definedName name="SDFDS" localSheetId="11" hidden="1">{"'Sheet1'!$L$16"}</definedName>
    <definedName name="SDFDS" localSheetId="13" hidden="1">{"'Sheet1'!$L$16"}</definedName>
    <definedName name="SDFDS" localSheetId="16" hidden="1">{"'Sheet1'!$L$16"}</definedName>
    <definedName name="SDFDS" localSheetId="21" hidden="1">{"'Sheet1'!$L$16"}</definedName>
    <definedName name="SDFDS" localSheetId="18" hidden="1">{"'Sheet1'!$L$16"}</definedName>
    <definedName name="SDFDS" localSheetId="19" hidden="1">{"'Sheet1'!$L$16"}</definedName>
    <definedName name="SDFDS" localSheetId="20" hidden="1">{"'Sheet1'!$L$16"}</definedName>
    <definedName name="SDFDS" localSheetId="22" hidden="1">{"'Sheet1'!$L$16"}</definedName>
    <definedName name="SDFDS" localSheetId="24" hidden="1">{"'Sheet1'!$L$16"}</definedName>
    <definedName name="SDFDS" localSheetId="28" hidden="1">{"'Sheet1'!$L$16"}</definedName>
    <definedName name="SDFDS" localSheetId="14" hidden="1">{"'Sheet1'!$L$16"}</definedName>
    <definedName name="SDFDS" hidden="1">{"'Sheet1'!$L$16"}</definedName>
    <definedName name="sdfdsf" localSheetId="12" hidden="1">{#N/A,#N/A,FALSE,"Chi tiÆt"}</definedName>
    <definedName name="sdfdsf" localSheetId="11" hidden="1">{#N/A,#N/A,FALSE,"Chi tiÆt"}</definedName>
    <definedName name="sdfdsf" localSheetId="13" hidden="1">{#N/A,#N/A,FALSE,"Chi tiÆt"}</definedName>
    <definedName name="sdfdsf" localSheetId="16" hidden="1">{#N/A,#N/A,FALSE,"Chi tiÆt"}</definedName>
    <definedName name="sdfdsf" localSheetId="21" hidden="1">{#N/A,#N/A,FALSE,"Chi tiÆt"}</definedName>
    <definedName name="sdfdsf" localSheetId="18" hidden="1">{#N/A,#N/A,FALSE,"Chi tiÆt"}</definedName>
    <definedName name="sdfdsf" localSheetId="19" hidden="1">{#N/A,#N/A,FALSE,"Chi tiÆt"}</definedName>
    <definedName name="sdfdsf" localSheetId="20" hidden="1">{#N/A,#N/A,FALSE,"Chi tiÆt"}</definedName>
    <definedName name="sdfdsf" localSheetId="22" hidden="1">{#N/A,#N/A,FALSE,"Chi tiÆt"}</definedName>
    <definedName name="sdfdsf" localSheetId="24" hidden="1">{#N/A,#N/A,FALSE,"Chi tiÆt"}</definedName>
    <definedName name="sdfdsf" localSheetId="28" hidden="1">{#N/A,#N/A,FALSE,"Chi tiÆt"}</definedName>
    <definedName name="sdfdsf" localSheetId="14" hidden="1">{#N/A,#N/A,FALSE,"Chi tiÆt"}</definedName>
    <definedName name="sdfdsf" hidden="1">{#N/A,#N/A,FALSE,"Chi tiÆt"}</definedName>
    <definedName name="sdfdsfdsf" hidden="1">#REF!</definedName>
    <definedName name="sdff" localSheetId="12" hidden="1">{"'Sheet1'!$L$16"}</definedName>
    <definedName name="sdff" localSheetId="11" hidden="1">{"'Sheet1'!$L$16"}</definedName>
    <definedName name="sdff" localSheetId="13" hidden="1">{"'Sheet1'!$L$16"}</definedName>
    <definedName name="sdff" localSheetId="16" hidden="1">{"'Sheet1'!$L$16"}</definedName>
    <definedName name="sdff" localSheetId="21" hidden="1">{"'Sheet1'!$L$16"}</definedName>
    <definedName name="sdff" localSheetId="18" hidden="1">{"'Sheet1'!$L$16"}</definedName>
    <definedName name="sdff" localSheetId="19" hidden="1">{"'Sheet1'!$L$16"}</definedName>
    <definedName name="sdff" localSheetId="20" hidden="1">{"'Sheet1'!$L$16"}</definedName>
    <definedName name="sdff" localSheetId="22" hidden="1">{"'Sheet1'!$L$16"}</definedName>
    <definedName name="sdff" localSheetId="24" hidden="1">{"'Sheet1'!$L$16"}</definedName>
    <definedName name="sdff" localSheetId="28" hidden="1">{"'Sheet1'!$L$16"}</definedName>
    <definedName name="sdff" localSheetId="14" hidden="1">{"'Sheet1'!$L$16"}</definedName>
    <definedName name="sdff" hidden="1">{"'Sheet1'!$L$16"}</definedName>
    <definedName name="sdfg" localSheetId="12" hidden="1">{#N/A,#N/A,FALSE,"CCTV"}</definedName>
    <definedName name="sdfg" localSheetId="11" hidden="1">{#N/A,#N/A,FALSE,"CCTV"}</definedName>
    <definedName name="sdfg" localSheetId="13" hidden="1">{#N/A,#N/A,FALSE,"CCTV"}</definedName>
    <definedName name="sdfg" localSheetId="16" hidden="1">{#N/A,#N/A,FALSE,"CCTV"}</definedName>
    <definedName name="sdfg" localSheetId="21" hidden="1">{#N/A,#N/A,FALSE,"CCTV"}</definedName>
    <definedName name="sdfg" localSheetId="18" hidden="1">{#N/A,#N/A,FALSE,"CCTV"}</definedName>
    <definedName name="sdfg" localSheetId="19" hidden="1">{#N/A,#N/A,FALSE,"CCTV"}</definedName>
    <definedName name="sdfg" localSheetId="20" hidden="1">{#N/A,#N/A,FALSE,"CCTV"}</definedName>
    <definedName name="sdfg" localSheetId="22" hidden="1">{#N/A,#N/A,FALSE,"CCTV"}</definedName>
    <definedName name="sdfg" localSheetId="24" hidden="1">{#N/A,#N/A,FALSE,"CCTV"}</definedName>
    <definedName name="sdfg" localSheetId="28" hidden="1">{#N/A,#N/A,FALSE,"CCTV"}</definedName>
    <definedName name="sdfg" localSheetId="14" hidden="1">{#N/A,#N/A,FALSE,"CCTV"}</definedName>
    <definedName name="sdfg" hidden="1">{#N/A,#N/A,FALSE,"CCTV"}</definedName>
    <definedName name="sdfgdfg" hidden="1">#REF!</definedName>
    <definedName name="SDFGFH" localSheetId="12" hidden="1">{#N/A,#N/A,FALSE,"부대2"}</definedName>
    <definedName name="SDFGFH" localSheetId="11" hidden="1">{#N/A,#N/A,FALSE,"부대2"}</definedName>
    <definedName name="SDFGFH" localSheetId="13" hidden="1">{#N/A,#N/A,FALSE,"부대2"}</definedName>
    <definedName name="SDFGFH" localSheetId="16" hidden="1">{#N/A,#N/A,FALSE,"부대2"}</definedName>
    <definedName name="SDFGFH" localSheetId="21" hidden="1">{#N/A,#N/A,FALSE,"부대2"}</definedName>
    <definedName name="SDFGFH" localSheetId="18" hidden="1">{#N/A,#N/A,FALSE,"부대2"}</definedName>
    <definedName name="SDFGFH" localSheetId="19" hidden="1">{#N/A,#N/A,FALSE,"부대2"}</definedName>
    <definedName name="SDFGFH" localSheetId="20" hidden="1">{#N/A,#N/A,FALSE,"부대2"}</definedName>
    <definedName name="SDFGFH" localSheetId="22" hidden="1">{#N/A,#N/A,FALSE,"부대2"}</definedName>
    <definedName name="SDFGFH" localSheetId="24" hidden="1">{#N/A,#N/A,FALSE,"부대2"}</definedName>
    <definedName name="SDFGFH" localSheetId="28" hidden="1">{#N/A,#N/A,FALSE,"부대2"}</definedName>
    <definedName name="SDFGFH" localSheetId="14" hidden="1">{#N/A,#N/A,FALSE,"부대2"}</definedName>
    <definedName name="SDFGFH" hidden="1">{#N/A,#N/A,FALSE,"부대2"}</definedName>
    <definedName name="sdfgsdfg" hidden="1">#REF!</definedName>
    <definedName name="sdfgsdfrg" hidden="1">#REF!</definedName>
    <definedName name="sdfgwg" localSheetId="12" hidden="1">{#N/A,#N/A,TRUE,"Krycí list"}</definedName>
    <definedName name="sdfgwg" localSheetId="11" hidden="1">{#N/A,#N/A,TRUE,"Krycí list"}</definedName>
    <definedName name="sdfgwg" localSheetId="13" hidden="1">{#N/A,#N/A,TRUE,"Krycí list"}</definedName>
    <definedName name="sdfgwg" localSheetId="16" hidden="1">{#N/A,#N/A,TRUE,"Krycí list"}</definedName>
    <definedName name="sdfgwg" localSheetId="21" hidden="1">{#N/A,#N/A,TRUE,"Krycí list"}</definedName>
    <definedName name="sdfgwg" localSheetId="18" hidden="1">{#N/A,#N/A,TRUE,"Krycí list"}</definedName>
    <definedName name="sdfgwg" localSheetId="19" hidden="1">{#N/A,#N/A,TRUE,"Krycí list"}</definedName>
    <definedName name="sdfgwg" localSheetId="20" hidden="1">{#N/A,#N/A,TRUE,"Krycí list"}</definedName>
    <definedName name="sdfgwg" localSheetId="22" hidden="1">{#N/A,#N/A,TRUE,"Krycí list"}</definedName>
    <definedName name="sdfgwg" localSheetId="24" hidden="1">{#N/A,#N/A,TRUE,"Krycí list"}</definedName>
    <definedName name="sdfgwg" localSheetId="28" hidden="1">{#N/A,#N/A,TRUE,"Krycí list"}</definedName>
    <definedName name="sdfgwg" localSheetId="14" hidden="1">{#N/A,#N/A,TRUE,"Krycí list"}</definedName>
    <definedName name="sdfgwg" hidden="1">{#N/A,#N/A,TRUE,"Krycí list"}</definedName>
    <definedName name="sdfh" localSheetId="12" hidden="1">{"'Sheet1'!$L$16"}</definedName>
    <definedName name="sdfh" localSheetId="11" hidden="1">{"'Sheet1'!$L$16"}</definedName>
    <definedName name="sdfh" localSheetId="13" hidden="1">{"'Sheet1'!$L$16"}</definedName>
    <definedName name="sdfh" localSheetId="16" hidden="1">{"'Sheet1'!$L$16"}</definedName>
    <definedName name="sdfh" localSheetId="21" hidden="1">{"'Sheet1'!$L$16"}</definedName>
    <definedName name="sdfh" localSheetId="18" hidden="1">{"'Sheet1'!$L$16"}</definedName>
    <definedName name="sdfh" localSheetId="19" hidden="1">{"'Sheet1'!$L$16"}</definedName>
    <definedName name="sdfh" localSheetId="20" hidden="1">{"'Sheet1'!$L$16"}</definedName>
    <definedName name="sdfh" localSheetId="22" hidden="1">{"'Sheet1'!$L$16"}</definedName>
    <definedName name="sdfh" localSheetId="24" hidden="1">{"'Sheet1'!$L$16"}</definedName>
    <definedName name="sdfh" localSheetId="28" hidden="1">{"'Sheet1'!$L$16"}</definedName>
    <definedName name="sdfh" localSheetId="14" hidden="1">{"'Sheet1'!$L$16"}</definedName>
    <definedName name="sdfh" hidden="1">{"'Sheet1'!$L$16"}</definedName>
    <definedName name="sdfhgs" localSheetId="12" hidden="1">{"'Sheet1'!$L$16"}</definedName>
    <definedName name="sdfhgs" localSheetId="11" hidden="1">{"'Sheet1'!$L$16"}</definedName>
    <definedName name="sdfhgs" localSheetId="13" hidden="1">{"'Sheet1'!$L$16"}</definedName>
    <definedName name="sdfhgs" localSheetId="16" hidden="1">{"'Sheet1'!$L$16"}</definedName>
    <definedName name="sdfhgs" localSheetId="21" hidden="1">{"'Sheet1'!$L$16"}</definedName>
    <definedName name="sdfhgs" localSheetId="18" hidden="1">{"'Sheet1'!$L$16"}</definedName>
    <definedName name="sdfhgs" localSheetId="19" hidden="1">{"'Sheet1'!$L$16"}</definedName>
    <definedName name="sdfhgs" localSheetId="20" hidden="1">{"'Sheet1'!$L$16"}</definedName>
    <definedName name="sdfhgs" localSheetId="22" hidden="1">{"'Sheet1'!$L$16"}</definedName>
    <definedName name="sdfhgs" localSheetId="24" hidden="1">{"'Sheet1'!$L$16"}</definedName>
    <definedName name="sdfhgs" localSheetId="28" hidden="1">{"'Sheet1'!$L$16"}</definedName>
    <definedName name="sdfhgs" localSheetId="14" hidden="1">{"'Sheet1'!$L$16"}</definedName>
    <definedName name="sdfhgs" hidden="1">{"'Sheet1'!$L$16"}</definedName>
    <definedName name="sdfhsf" hidden="1">#REF!</definedName>
    <definedName name="sdfs" hidden="1">#REF!</definedName>
    <definedName name="SDFSAFSADFS" localSheetId="12" hidden="1">{#N/A,#N/A,FALSE,"혼합골재"}</definedName>
    <definedName name="SDFSAFSADFS" localSheetId="11" hidden="1">{#N/A,#N/A,FALSE,"혼합골재"}</definedName>
    <definedName name="SDFSAFSADFS" localSheetId="13" hidden="1">{#N/A,#N/A,FALSE,"혼합골재"}</definedName>
    <definedName name="SDFSAFSADFS" localSheetId="16" hidden="1">{#N/A,#N/A,FALSE,"혼합골재"}</definedName>
    <definedName name="SDFSAFSADFS" localSheetId="21" hidden="1">{#N/A,#N/A,FALSE,"혼합골재"}</definedName>
    <definedName name="SDFSAFSADFS" localSheetId="18" hidden="1">{#N/A,#N/A,FALSE,"혼합골재"}</definedName>
    <definedName name="SDFSAFSADFS" localSheetId="19" hidden="1">{#N/A,#N/A,FALSE,"혼합골재"}</definedName>
    <definedName name="SDFSAFSADFS" localSheetId="20" hidden="1">{#N/A,#N/A,FALSE,"혼합골재"}</definedName>
    <definedName name="SDFSAFSADFS" localSheetId="22" hidden="1">{#N/A,#N/A,FALSE,"혼합골재"}</definedName>
    <definedName name="SDFSAFSADFS" localSheetId="24" hidden="1">{#N/A,#N/A,FALSE,"혼합골재"}</definedName>
    <definedName name="SDFSAFSADFS" localSheetId="28" hidden="1">{#N/A,#N/A,FALSE,"혼합골재"}</definedName>
    <definedName name="SDFSAFSADFS" localSheetId="14" hidden="1">{#N/A,#N/A,FALSE,"혼합골재"}</definedName>
    <definedName name="SDFSAFSADFS" hidden="1">{#N/A,#N/A,FALSE,"혼합골재"}</definedName>
    <definedName name="sdfsd" hidden="1">#REF!</definedName>
    <definedName name="sdfsdf" hidden="1">#REF!</definedName>
    <definedName name="SDFSDFS" localSheetId="12" hidden="1">{"'Sheet1'!$L$16"}</definedName>
    <definedName name="SDFSDFS" localSheetId="11" hidden="1">{"'Sheet1'!$L$16"}</definedName>
    <definedName name="SDFSDFS" localSheetId="13" hidden="1">{"'Sheet1'!$L$16"}</definedName>
    <definedName name="SDFSDFS" localSheetId="16" hidden="1">{"'Sheet1'!$L$16"}</definedName>
    <definedName name="SDFSDFS" localSheetId="21" hidden="1">{"'Sheet1'!$L$16"}</definedName>
    <definedName name="SDFSDFS" localSheetId="18" hidden="1">{"'Sheet1'!$L$16"}</definedName>
    <definedName name="SDFSDFS" localSheetId="19" hidden="1">{"'Sheet1'!$L$16"}</definedName>
    <definedName name="SDFSDFS" localSheetId="20" hidden="1">{"'Sheet1'!$L$16"}</definedName>
    <definedName name="SDFSDFS" localSheetId="22" hidden="1">{"'Sheet1'!$L$16"}</definedName>
    <definedName name="SDFSDFS" localSheetId="24" hidden="1">{"'Sheet1'!$L$16"}</definedName>
    <definedName name="SDFSDFS" localSheetId="28" hidden="1">{"'Sheet1'!$L$16"}</definedName>
    <definedName name="SDFSDFS" localSheetId="14" hidden="1">{"'Sheet1'!$L$16"}</definedName>
    <definedName name="SDFSDFS" hidden="1">{"'Sheet1'!$L$16"}</definedName>
    <definedName name="sdfsdfsd" localSheetId="12" hidden="1">{"'Sheet1'!$L$16"}</definedName>
    <definedName name="sdfsdfsd" localSheetId="11" hidden="1">{"'Sheet1'!$L$16"}</definedName>
    <definedName name="sdfsdfsd" localSheetId="13" hidden="1">{"'Sheet1'!$L$16"}</definedName>
    <definedName name="sdfsdfsd" localSheetId="16" hidden="1">{"'Sheet1'!$L$16"}</definedName>
    <definedName name="sdfsdfsd" localSheetId="21" hidden="1">{"'Sheet1'!$L$16"}</definedName>
    <definedName name="sdfsdfsd" localSheetId="18" hidden="1">{"'Sheet1'!$L$16"}</definedName>
    <definedName name="sdfsdfsd" localSheetId="19" hidden="1">{"'Sheet1'!$L$16"}</definedName>
    <definedName name="sdfsdfsd" localSheetId="20" hidden="1">{"'Sheet1'!$L$16"}</definedName>
    <definedName name="sdfsdfsd" localSheetId="22" hidden="1">{"'Sheet1'!$L$16"}</definedName>
    <definedName name="sdfsdfsd" localSheetId="24" hidden="1">{"'Sheet1'!$L$16"}</definedName>
    <definedName name="sdfsdfsd" localSheetId="28" hidden="1">{"'Sheet1'!$L$16"}</definedName>
    <definedName name="sdfsdfsd" localSheetId="14" hidden="1">{"'Sheet1'!$L$16"}</definedName>
    <definedName name="sdfsdfsd" hidden="1">{"'Sheet1'!$L$16"}</definedName>
    <definedName name="SDFSDFSDF" hidden="1">#REF!</definedName>
    <definedName name="sdfsdfsdfs" hidden="1">#REF!</definedName>
    <definedName name="SDFSDGD" localSheetId="12" hidden="1">{"'Sheet1'!$L$16"}</definedName>
    <definedName name="SDFSDGD" localSheetId="11" hidden="1">{"'Sheet1'!$L$16"}</definedName>
    <definedName name="SDFSDGD" localSheetId="13" hidden="1">{"'Sheet1'!$L$16"}</definedName>
    <definedName name="SDFSDGD" localSheetId="16" hidden="1">{"'Sheet1'!$L$16"}</definedName>
    <definedName name="SDFSDGD" localSheetId="21" hidden="1">{"'Sheet1'!$L$16"}</definedName>
    <definedName name="SDFSDGD" localSheetId="18" hidden="1">{"'Sheet1'!$L$16"}</definedName>
    <definedName name="SDFSDGD" localSheetId="19" hidden="1">{"'Sheet1'!$L$16"}</definedName>
    <definedName name="SDFSDGD" localSheetId="20" hidden="1">{"'Sheet1'!$L$16"}</definedName>
    <definedName name="SDFSDGD" localSheetId="22" hidden="1">{"'Sheet1'!$L$16"}</definedName>
    <definedName name="SDFSDGD" localSheetId="24" hidden="1">{"'Sheet1'!$L$16"}</definedName>
    <definedName name="SDFSDGD" localSheetId="28" hidden="1">{"'Sheet1'!$L$16"}</definedName>
    <definedName name="SDFSDGD" localSheetId="14" hidden="1">{"'Sheet1'!$L$16"}</definedName>
    <definedName name="SDFSDGD" hidden="1">{"'Sheet1'!$L$16"}</definedName>
    <definedName name="SDFSDGF" localSheetId="12" hidden="1">{"'Sheet1'!$L$16"}</definedName>
    <definedName name="SDFSDGF" localSheetId="11" hidden="1">{"'Sheet1'!$L$16"}</definedName>
    <definedName name="SDFSDGF" localSheetId="13" hidden="1">{"'Sheet1'!$L$16"}</definedName>
    <definedName name="SDFSDGF" localSheetId="16" hidden="1">{"'Sheet1'!$L$16"}</definedName>
    <definedName name="SDFSDGF" localSheetId="21" hidden="1">{"'Sheet1'!$L$16"}</definedName>
    <definedName name="SDFSDGF" localSheetId="18" hidden="1">{"'Sheet1'!$L$16"}</definedName>
    <definedName name="SDFSDGF" localSheetId="19" hidden="1">{"'Sheet1'!$L$16"}</definedName>
    <definedName name="SDFSDGF" localSheetId="20" hidden="1">{"'Sheet1'!$L$16"}</definedName>
    <definedName name="SDFSDGF" localSheetId="22" hidden="1">{"'Sheet1'!$L$16"}</definedName>
    <definedName name="SDFSDGF" localSheetId="24" hidden="1">{"'Sheet1'!$L$16"}</definedName>
    <definedName name="SDFSDGF" localSheetId="28" hidden="1">{"'Sheet1'!$L$16"}</definedName>
    <definedName name="SDFSDGF" localSheetId="14" hidden="1">{"'Sheet1'!$L$16"}</definedName>
    <definedName name="SDFSDGF" hidden="1">{"'Sheet1'!$L$16"}</definedName>
    <definedName name="sdfsdgfdg" hidden="1">#REF!</definedName>
    <definedName name="SDFSE" localSheetId="12" hidden="1">{"'Sheet1'!$L$16"}</definedName>
    <definedName name="SDFSE" localSheetId="11" hidden="1">{"'Sheet1'!$L$16"}</definedName>
    <definedName name="SDFSE" localSheetId="13" hidden="1">{"'Sheet1'!$L$16"}</definedName>
    <definedName name="SDFSE" localSheetId="16" hidden="1">{"'Sheet1'!$L$16"}</definedName>
    <definedName name="SDFSE" localSheetId="21" hidden="1">{"'Sheet1'!$L$16"}</definedName>
    <definedName name="SDFSE" localSheetId="18" hidden="1">{"'Sheet1'!$L$16"}</definedName>
    <definedName name="SDFSE" localSheetId="19" hidden="1">{"'Sheet1'!$L$16"}</definedName>
    <definedName name="SDFSE" localSheetId="20" hidden="1">{"'Sheet1'!$L$16"}</definedName>
    <definedName name="SDFSE" localSheetId="22" hidden="1">{"'Sheet1'!$L$16"}</definedName>
    <definedName name="SDFSE" localSheetId="24" hidden="1">{"'Sheet1'!$L$16"}</definedName>
    <definedName name="SDFSE" localSheetId="28" hidden="1">{"'Sheet1'!$L$16"}</definedName>
    <definedName name="SDFSE" localSheetId="14" hidden="1">{"'Sheet1'!$L$16"}</definedName>
    <definedName name="SDFSE" hidden="1">{"'Sheet1'!$L$16"}</definedName>
    <definedName name="sdfsfd" localSheetId="12" hidden="1">{"'Sheet1'!$L$16"}</definedName>
    <definedName name="sdfsfd" localSheetId="11" hidden="1">{"'Sheet1'!$L$16"}</definedName>
    <definedName name="sdfsfd" localSheetId="13" hidden="1">{"'Sheet1'!$L$16"}</definedName>
    <definedName name="sdfsfd" localSheetId="16" hidden="1">{"'Sheet1'!$L$16"}</definedName>
    <definedName name="sdfsfd" localSheetId="21" hidden="1">{"'Sheet1'!$L$16"}</definedName>
    <definedName name="sdfsfd" localSheetId="18" hidden="1">{"'Sheet1'!$L$16"}</definedName>
    <definedName name="sdfsfd" localSheetId="19" hidden="1">{"'Sheet1'!$L$16"}</definedName>
    <definedName name="sdfsfd" localSheetId="20" hidden="1">{"'Sheet1'!$L$16"}</definedName>
    <definedName name="sdfsfd" localSheetId="22" hidden="1">{"'Sheet1'!$L$16"}</definedName>
    <definedName name="sdfsfd" localSheetId="24" hidden="1">{"'Sheet1'!$L$16"}</definedName>
    <definedName name="sdfsfd" localSheetId="28" hidden="1">{"'Sheet1'!$L$16"}</definedName>
    <definedName name="sdfsfd" localSheetId="14" hidden="1">{"'Sheet1'!$L$16"}</definedName>
    <definedName name="sdfsfd" hidden="1">{"'Sheet1'!$L$16"}</definedName>
    <definedName name="sdfsfg" hidden="1">#REF!</definedName>
    <definedName name="sđfsj" localSheetId="12" hidden="1">{"'Sheet1'!$L$16"}</definedName>
    <definedName name="sđfsj" localSheetId="11" hidden="1">{"'Sheet1'!$L$16"}</definedName>
    <definedName name="sđfsj" localSheetId="13" hidden="1">{"'Sheet1'!$L$16"}</definedName>
    <definedName name="sđfsj" localSheetId="16" hidden="1">{"'Sheet1'!$L$16"}</definedName>
    <definedName name="sđfsj" localSheetId="21" hidden="1">{"'Sheet1'!$L$16"}</definedName>
    <definedName name="sđfsj" localSheetId="18" hidden="1">{"'Sheet1'!$L$16"}</definedName>
    <definedName name="sđfsj" localSheetId="19" hidden="1">{"'Sheet1'!$L$16"}</definedName>
    <definedName name="sđfsj" localSheetId="20" hidden="1">{"'Sheet1'!$L$16"}</definedName>
    <definedName name="sđfsj" localSheetId="22" hidden="1">{"'Sheet1'!$L$16"}</definedName>
    <definedName name="sđfsj" localSheetId="24" hidden="1">{"'Sheet1'!$L$16"}</definedName>
    <definedName name="sđfsj" localSheetId="28" hidden="1">{"'Sheet1'!$L$16"}</definedName>
    <definedName name="sđfsj" localSheetId="14" hidden="1">{"'Sheet1'!$L$16"}</definedName>
    <definedName name="sđfsj" hidden="1">{"'Sheet1'!$L$16"}</definedName>
    <definedName name="sdfswf" localSheetId="12" hidden="1">{#N/A,#N/A,TRUE,"Krycí list"}</definedName>
    <definedName name="sdfswf" localSheetId="11" hidden="1">{#N/A,#N/A,TRUE,"Krycí list"}</definedName>
    <definedName name="sdfswf" localSheetId="13" hidden="1">{#N/A,#N/A,TRUE,"Krycí list"}</definedName>
    <definedName name="sdfswf" localSheetId="16" hidden="1">{#N/A,#N/A,TRUE,"Krycí list"}</definedName>
    <definedName name="sdfswf" localSheetId="21" hidden="1">{#N/A,#N/A,TRUE,"Krycí list"}</definedName>
    <definedName name="sdfswf" localSheetId="18" hidden="1">{#N/A,#N/A,TRUE,"Krycí list"}</definedName>
    <definedName name="sdfswf" localSheetId="19" hidden="1">{#N/A,#N/A,TRUE,"Krycí list"}</definedName>
    <definedName name="sdfswf" localSheetId="20" hidden="1">{#N/A,#N/A,TRUE,"Krycí list"}</definedName>
    <definedName name="sdfswf" localSheetId="22" hidden="1">{#N/A,#N/A,TRUE,"Krycí list"}</definedName>
    <definedName name="sdfswf" localSheetId="24" hidden="1">{#N/A,#N/A,TRUE,"Krycí list"}</definedName>
    <definedName name="sdfswf" localSheetId="28" hidden="1">{#N/A,#N/A,TRUE,"Krycí list"}</definedName>
    <definedName name="sdfswf" localSheetId="14" hidden="1">{#N/A,#N/A,TRUE,"Krycí list"}</definedName>
    <definedName name="sdfswf" hidden="1">{#N/A,#N/A,TRUE,"Krycí list"}</definedName>
    <definedName name="sdfw" localSheetId="12" hidden="1">{"'Sheet1'!$L$16"}</definedName>
    <definedName name="sdfw" localSheetId="11" hidden="1">{"'Sheet1'!$L$16"}</definedName>
    <definedName name="sdfw" localSheetId="13" hidden="1">{"'Sheet1'!$L$16"}</definedName>
    <definedName name="sdfw" localSheetId="16" hidden="1">{"'Sheet1'!$L$16"}</definedName>
    <definedName name="sdfw" localSheetId="21" hidden="1">{"'Sheet1'!$L$16"}</definedName>
    <definedName name="sdfw" localSheetId="18" hidden="1">{"'Sheet1'!$L$16"}</definedName>
    <definedName name="sdfw" localSheetId="19" hidden="1">{"'Sheet1'!$L$16"}</definedName>
    <definedName name="sdfw" localSheetId="20" hidden="1">{"'Sheet1'!$L$16"}</definedName>
    <definedName name="sdfw" localSheetId="22" hidden="1">{"'Sheet1'!$L$16"}</definedName>
    <definedName name="sdfw" localSheetId="24" hidden="1">{"'Sheet1'!$L$16"}</definedName>
    <definedName name="sdfw" localSheetId="28" hidden="1">{"'Sheet1'!$L$16"}</definedName>
    <definedName name="sdfw" localSheetId="14" hidden="1">{"'Sheet1'!$L$16"}</definedName>
    <definedName name="sdfw" hidden="1">{"'Sheet1'!$L$16"}</definedName>
    <definedName name="sdfzsfzsf" hidden="1">#REF!</definedName>
    <definedName name="sdg" hidden="1">#REF!</definedName>
    <definedName name="SDGA" localSheetId="12" hidden="1">{#N/A,#N/A,FALSE,"조골재"}</definedName>
    <definedName name="SDGA" localSheetId="11" hidden="1">{#N/A,#N/A,FALSE,"조골재"}</definedName>
    <definedName name="SDGA" localSheetId="13" hidden="1">{#N/A,#N/A,FALSE,"조골재"}</definedName>
    <definedName name="SDGA" localSheetId="16" hidden="1">{#N/A,#N/A,FALSE,"조골재"}</definedName>
    <definedName name="SDGA" localSheetId="21" hidden="1">{#N/A,#N/A,FALSE,"조골재"}</definedName>
    <definedName name="SDGA" localSheetId="18" hidden="1">{#N/A,#N/A,FALSE,"조골재"}</definedName>
    <definedName name="SDGA" localSheetId="19" hidden="1">{#N/A,#N/A,FALSE,"조골재"}</definedName>
    <definedName name="SDGA" localSheetId="20" hidden="1">{#N/A,#N/A,FALSE,"조골재"}</definedName>
    <definedName name="SDGA" localSheetId="22" hidden="1">{#N/A,#N/A,FALSE,"조골재"}</definedName>
    <definedName name="SDGA" localSheetId="24" hidden="1">{#N/A,#N/A,FALSE,"조골재"}</definedName>
    <definedName name="SDGA" localSheetId="28" hidden="1">{#N/A,#N/A,FALSE,"조골재"}</definedName>
    <definedName name="SDGA" localSheetId="14" hidden="1">{#N/A,#N/A,FALSE,"조골재"}</definedName>
    <definedName name="SDGA" hidden="1">{#N/A,#N/A,FALSE,"조골재"}</definedName>
    <definedName name="SDGASG" localSheetId="12" hidden="1">{#N/A,#N/A,TRUE,"Krycí list"}</definedName>
    <definedName name="SDGASG" localSheetId="11" hidden="1">{#N/A,#N/A,TRUE,"Krycí list"}</definedName>
    <definedName name="SDGASG" localSheetId="13" hidden="1">{#N/A,#N/A,TRUE,"Krycí list"}</definedName>
    <definedName name="SDGASG" localSheetId="16" hidden="1">{#N/A,#N/A,TRUE,"Krycí list"}</definedName>
    <definedName name="SDGASG" localSheetId="21" hidden="1">{#N/A,#N/A,TRUE,"Krycí list"}</definedName>
    <definedName name="SDGASG" localSheetId="18" hidden="1">{#N/A,#N/A,TRUE,"Krycí list"}</definedName>
    <definedName name="SDGASG" localSheetId="19" hidden="1">{#N/A,#N/A,TRUE,"Krycí list"}</definedName>
    <definedName name="SDGASG" localSheetId="20" hidden="1">{#N/A,#N/A,TRUE,"Krycí list"}</definedName>
    <definedName name="SDGASG" localSheetId="22" hidden="1">{#N/A,#N/A,TRUE,"Krycí list"}</definedName>
    <definedName name="SDGASG" localSheetId="24" hidden="1">{#N/A,#N/A,TRUE,"Krycí list"}</definedName>
    <definedName name="SDGASG" localSheetId="28" hidden="1">{#N/A,#N/A,TRUE,"Krycí list"}</definedName>
    <definedName name="SDGASG" localSheetId="14" hidden="1">{#N/A,#N/A,TRUE,"Krycí list"}</definedName>
    <definedName name="SDGASG" hidden="1">{#N/A,#N/A,TRUE,"Krycí list"}</definedName>
    <definedName name="sdgdsg" localSheetId="12" hidden="1">{"'Sheet1'!$L$16"}</definedName>
    <definedName name="sdgdsg" localSheetId="11" hidden="1">{"'Sheet1'!$L$16"}</definedName>
    <definedName name="sdgdsg" localSheetId="13" hidden="1">{"'Sheet1'!$L$16"}</definedName>
    <definedName name="sdgdsg" localSheetId="16" hidden="1">{"'Sheet1'!$L$16"}</definedName>
    <definedName name="sdgdsg" localSheetId="21" hidden="1">{"'Sheet1'!$L$16"}</definedName>
    <definedName name="sdgdsg" localSheetId="18" hidden="1">{"'Sheet1'!$L$16"}</definedName>
    <definedName name="sdgdsg" localSheetId="19" hidden="1">{"'Sheet1'!$L$16"}</definedName>
    <definedName name="sdgdsg" localSheetId="20" hidden="1">{"'Sheet1'!$L$16"}</definedName>
    <definedName name="sdgdsg" localSheetId="22" hidden="1">{"'Sheet1'!$L$16"}</definedName>
    <definedName name="sdgdsg" localSheetId="24" hidden="1">{"'Sheet1'!$L$16"}</definedName>
    <definedName name="sdgdsg" localSheetId="28" hidden="1">{"'Sheet1'!$L$16"}</definedName>
    <definedName name="sdgdsg" localSheetId="14" hidden="1">{"'Sheet1'!$L$16"}</definedName>
    <definedName name="sdgdsg" hidden="1">{"'Sheet1'!$L$16"}</definedName>
    <definedName name="sdgf" localSheetId="12" hidden="1">{"'Sheet1'!$L$16"}</definedName>
    <definedName name="sdgf" localSheetId="11" hidden="1">{"'Sheet1'!$L$16"}</definedName>
    <definedName name="sdgf" localSheetId="13" hidden="1">{"'Sheet1'!$L$16"}</definedName>
    <definedName name="sdgf" localSheetId="16" hidden="1">{"'Sheet1'!$L$16"}</definedName>
    <definedName name="sdgf" localSheetId="21" hidden="1">{"'Sheet1'!$L$16"}</definedName>
    <definedName name="sdgf" localSheetId="18" hidden="1">{"'Sheet1'!$L$16"}</definedName>
    <definedName name="sdgf" localSheetId="19" hidden="1">{"'Sheet1'!$L$16"}</definedName>
    <definedName name="sdgf" localSheetId="20" hidden="1">{"'Sheet1'!$L$16"}</definedName>
    <definedName name="sdgf" localSheetId="22" hidden="1">{"'Sheet1'!$L$16"}</definedName>
    <definedName name="sdgf" localSheetId="24" hidden="1">{"'Sheet1'!$L$16"}</definedName>
    <definedName name="sdgf" localSheetId="28" hidden="1">{"'Sheet1'!$L$16"}</definedName>
    <definedName name="sdgf" localSheetId="14" hidden="1">{"'Sheet1'!$L$16"}</definedName>
    <definedName name="sdgf" hidden="1">{"'Sheet1'!$L$16"}</definedName>
    <definedName name="sdgfeg" localSheetId="12" hidden="1">{#N/A,#N/A,TRUE,"Krycí list"}</definedName>
    <definedName name="sdgfeg" localSheetId="11" hidden="1">{#N/A,#N/A,TRUE,"Krycí list"}</definedName>
    <definedName name="sdgfeg" localSheetId="13" hidden="1">{#N/A,#N/A,TRUE,"Krycí list"}</definedName>
    <definedName name="sdgfeg" localSheetId="16" hidden="1">{#N/A,#N/A,TRUE,"Krycí list"}</definedName>
    <definedName name="sdgfeg" localSheetId="21" hidden="1">{#N/A,#N/A,TRUE,"Krycí list"}</definedName>
    <definedName name="sdgfeg" localSheetId="18" hidden="1">{#N/A,#N/A,TRUE,"Krycí list"}</definedName>
    <definedName name="sdgfeg" localSheetId="19" hidden="1">{#N/A,#N/A,TRUE,"Krycí list"}</definedName>
    <definedName name="sdgfeg" localSheetId="20" hidden="1">{#N/A,#N/A,TRUE,"Krycí list"}</definedName>
    <definedName name="sdgfeg" localSheetId="22" hidden="1">{#N/A,#N/A,TRUE,"Krycí list"}</definedName>
    <definedName name="sdgfeg" localSheetId="24" hidden="1">{#N/A,#N/A,TRUE,"Krycí list"}</definedName>
    <definedName name="sdgfeg" localSheetId="28" hidden="1">{#N/A,#N/A,TRUE,"Krycí list"}</definedName>
    <definedName name="sdgfeg" localSheetId="14" hidden="1">{#N/A,#N/A,TRUE,"Krycí list"}</definedName>
    <definedName name="sdgfeg" hidden="1">{#N/A,#N/A,TRUE,"Krycí list"}</definedName>
    <definedName name="sdgfjhfj" localSheetId="12" hidden="1">{"'Sheet1'!$L$16"}</definedName>
    <definedName name="sdgfjhfj" localSheetId="11" hidden="1">{"'Sheet1'!$L$16"}</definedName>
    <definedName name="sdgfjhfj" localSheetId="13" hidden="1">{"'Sheet1'!$L$16"}</definedName>
    <definedName name="sdgfjhfj" localSheetId="16" hidden="1">{"'Sheet1'!$L$16"}</definedName>
    <definedName name="sdgfjhfj" localSheetId="21" hidden="1">{"'Sheet1'!$L$16"}</definedName>
    <definedName name="sdgfjhfj" localSheetId="18" hidden="1">{"'Sheet1'!$L$16"}</definedName>
    <definedName name="sdgfjhfj" localSheetId="19" hidden="1">{"'Sheet1'!$L$16"}</definedName>
    <definedName name="sdgfjhfj" localSheetId="20" hidden="1">{"'Sheet1'!$L$16"}</definedName>
    <definedName name="sdgfjhfj" localSheetId="22" hidden="1">{"'Sheet1'!$L$16"}</definedName>
    <definedName name="sdgfjhfj" localSheetId="24" hidden="1">{"'Sheet1'!$L$16"}</definedName>
    <definedName name="sdgfjhfj" localSheetId="28" hidden="1">{"'Sheet1'!$L$16"}</definedName>
    <definedName name="sdgfjhfj" localSheetId="14" hidden="1">{"'Sheet1'!$L$16"}</definedName>
    <definedName name="sdgfjhfj" hidden="1">{"'Sheet1'!$L$16"}</definedName>
    <definedName name="SDGHDF" localSheetId="12" hidden="1">{#N/A,#N/A,FALSE,"Chi tiÆt"}</definedName>
    <definedName name="SDGHDF" localSheetId="11" hidden="1">{#N/A,#N/A,FALSE,"Chi tiÆt"}</definedName>
    <definedName name="SDGHDF" localSheetId="13" hidden="1">{#N/A,#N/A,FALSE,"Chi tiÆt"}</definedName>
    <definedName name="SDGHDF" localSheetId="16" hidden="1">{#N/A,#N/A,FALSE,"Chi tiÆt"}</definedName>
    <definedName name="SDGHDF" localSheetId="21" hidden="1">{#N/A,#N/A,FALSE,"Chi tiÆt"}</definedName>
    <definedName name="SDGHDF" localSheetId="18" hidden="1">{#N/A,#N/A,FALSE,"Chi tiÆt"}</definedName>
    <definedName name="SDGHDF" localSheetId="19" hidden="1">{#N/A,#N/A,FALSE,"Chi tiÆt"}</definedName>
    <definedName name="SDGHDF" localSheetId="20" hidden="1">{#N/A,#N/A,FALSE,"Chi tiÆt"}</definedName>
    <definedName name="SDGHDF" localSheetId="22" hidden="1">{#N/A,#N/A,FALSE,"Chi tiÆt"}</definedName>
    <definedName name="SDGHDF" localSheetId="24" hidden="1">{#N/A,#N/A,FALSE,"Chi tiÆt"}</definedName>
    <definedName name="SDGHDF" localSheetId="28" hidden="1">{#N/A,#N/A,FALSE,"Chi tiÆt"}</definedName>
    <definedName name="SDGHDF" localSheetId="14" hidden="1">{#N/A,#N/A,FALSE,"Chi tiÆt"}</definedName>
    <definedName name="SDGHDF" hidden="1">{#N/A,#N/A,FALSE,"Chi tiÆt"}</definedName>
    <definedName name="SDGSDFHFDJDG" localSheetId="12" hidden="1">{#N/A,#N/A,FALSE,"속도"}</definedName>
    <definedName name="SDGSDFHFDJDG" localSheetId="11" hidden="1">{#N/A,#N/A,FALSE,"속도"}</definedName>
    <definedName name="SDGSDFHFDJDG" localSheetId="13" hidden="1">{#N/A,#N/A,FALSE,"속도"}</definedName>
    <definedName name="SDGSDFHFDJDG" localSheetId="16" hidden="1">{#N/A,#N/A,FALSE,"속도"}</definedName>
    <definedName name="SDGSDFHFDJDG" localSheetId="21" hidden="1">{#N/A,#N/A,FALSE,"속도"}</definedName>
    <definedName name="SDGSDFHFDJDG" localSheetId="18" hidden="1">{#N/A,#N/A,FALSE,"속도"}</definedName>
    <definedName name="SDGSDFHFDJDG" localSheetId="19" hidden="1">{#N/A,#N/A,FALSE,"속도"}</definedName>
    <definedName name="SDGSDFHFDJDG" localSheetId="20" hidden="1">{#N/A,#N/A,FALSE,"속도"}</definedName>
    <definedName name="SDGSDFHFDJDG" localSheetId="22" hidden="1">{#N/A,#N/A,FALSE,"속도"}</definedName>
    <definedName name="SDGSDFHFDJDG" localSheetId="24" hidden="1">{#N/A,#N/A,FALSE,"속도"}</definedName>
    <definedName name="SDGSDFHFDJDG" localSheetId="28" hidden="1">{#N/A,#N/A,FALSE,"속도"}</definedName>
    <definedName name="SDGSDFHFDJDG" localSheetId="14" hidden="1">{#N/A,#N/A,FALSE,"속도"}</definedName>
    <definedName name="SDGSDFHFDJDG" hidden="1">{#N/A,#N/A,FALSE,"속도"}</definedName>
    <definedName name="SDGSDG" localSheetId="12" hidden="1">{"'Sheet1'!$L$16"}</definedName>
    <definedName name="SDGSDG" localSheetId="11" hidden="1">{"'Sheet1'!$L$16"}</definedName>
    <definedName name="SDGSDG" localSheetId="13" hidden="1">{"'Sheet1'!$L$16"}</definedName>
    <definedName name="SDGSDG" localSheetId="16" hidden="1">{"'Sheet1'!$L$16"}</definedName>
    <definedName name="SDGSDG" localSheetId="21" hidden="1">{"'Sheet1'!$L$16"}</definedName>
    <definedName name="SDGSDG" localSheetId="18" hidden="1">{"'Sheet1'!$L$16"}</definedName>
    <definedName name="SDGSDG" localSheetId="19" hidden="1">{"'Sheet1'!$L$16"}</definedName>
    <definedName name="SDGSDG" localSheetId="20" hidden="1">{"'Sheet1'!$L$16"}</definedName>
    <definedName name="SDGSDG" localSheetId="22" hidden="1">{"'Sheet1'!$L$16"}</definedName>
    <definedName name="SDGSDG" localSheetId="24" hidden="1">{"'Sheet1'!$L$16"}</definedName>
    <definedName name="SDGSDG" localSheetId="28" hidden="1">{"'Sheet1'!$L$16"}</definedName>
    <definedName name="SDGSDG" localSheetId="14" hidden="1">{"'Sheet1'!$L$16"}</definedName>
    <definedName name="SDGSDG" hidden="1">{"'Sheet1'!$L$16"}</definedName>
    <definedName name="SDGSDGDHDFHGF" localSheetId="12" hidden="1">{#N/A,#N/A,FALSE,"운반시간"}</definedName>
    <definedName name="SDGSDGDHDFHGF" localSheetId="11" hidden="1">{#N/A,#N/A,FALSE,"운반시간"}</definedName>
    <definedName name="SDGSDGDHDFHGF" localSheetId="13" hidden="1">{#N/A,#N/A,FALSE,"운반시간"}</definedName>
    <definedName name="SDGSDGDHDFHGF" localSheetId="16" hidden="1">{#N/A,#N/A,FALSE,"운반시간"}</definedName>
    <definedName name="SDGSDGDHDFHGF" localSheetId="21" hidden="1">{#N/A,#N/A,FALSE,"운반시간"}</definedName>
    <definedName name="SDGSDGDHDFHGF" localSheetId="18" hidden="1">{#N/A,#N/A,FALSE,"운반시간"}</definedName>
    <definedName name="SDGSDGDHDFHGF" localSheetId="19" hidden="1">{#N/A,#N/A,FALSE,"운반시간"}</definedName>
    <definedName name="SDGSDGDHDFHGF" localSheetId="20" hidden="1">{#N/A,#N/A,FALSE,"운반시간"}</definedName>
    <definedName name="SDGSDGDHDFHGF" localSheetId="22" hidden="1">{#N/A,#N/A,FALSE,"운반시간"}</definedName>
    <definedName name="SDGSDGDHDFHGF" localSheetId="24" hidden="1">{#N/A,#N/A,FALSE,"운반시간"}</definedName>
    <definedName name="SDGSDGDHDFHGF" localSheetId="28" hidden="1">{#N/A,#N/A,FALSE,"운반시간"}</definedName>
    <definedName name="SDGSDGDHDFHGF" localSheetId="14" hidden="1">{#N/A,#N/A,FALSE,"운반시간"}</definedName>
    <definedName name="SDGSDGDHDFHGF" hidden="1">{#N/A,#N/A,FALSE,"운반시간"}</definedName>
    <definedName name="SDGSDHET" localSheetId="12" hidden="1">{"'Sheet1'!$L$16"}</definedName>
    <definedName name="SDGSDHET" localSheetId="11" hidden="1">{"'Sheet1'!$L$16"}</definedName>
    <definedName name="SDGSDHET" localSheetId="13" hidden="1">{"'Sheet1'!$L$16"}</definedName>
    <definedName name="SDGSDHET" localSheetId="16" hidden="1">{"'Sheet1'!$L$16"}</definedName>
    <definedName name="SDGSDHET" localSheetId="21" hidden="1">{"'Sheet1'!$L$16"}</definedName>
    <definedName name="SDGSDHET" localSheetId="18" hidden="1">{"'Sheet1'!$L$16"}</definedName>
    <definedName name="SDGSDHET" localSheetId="19" hidden="1">{"'Sheet1'!$L$16"}</definedName>
    <definedName name="SDGSDHET" localSheetId="20" hidden="1">{"'Sheet1'!$L$16"}</definedName>
    <definedName name="SDGSDHET" localSheetId="22" hidden="1">{"'Sheet1'!$L$16"}</definedName>
    <definedName name="SDGSDHET" localSheetId="24" hidden="1">{"'Sheet1'!$L$16"}</definedName>
    <definedName name="SDGSDHET" localSheetId="28" hidden="1">{"'Sheet1'!$L$16"}</definedName>
    <definedName name="SDGSDHET" localSheetId="14" hidden="1">{"'Sheet1'!$L$16"}</definedName>
    <definedName name="SDGSDHET" hidden="1">{"'Sheet1'!$L$16"}</definedName>
    <definedName name="SDGWRSRWG" localSheetId="12" hidden="1">{"'Sheet1'!$L$16"}</definedName>
    <definedName name="SDGWRSRWG" localSheetId="11" hidden="1">{"'Sheet1'!$L$16"}</definedName>
    <definedName name="SDGWRSRWG" localSheetId="13" hidden="1">{"'Sheet1'!$L$16"}</definedName>
    <definedName name="SDGWRSRWG" localSheetId="16" hidden="1">{"'Sheet1'!$L$16"}</definedName>
    <definedName name="SDGWRSRWG" localSheetId="21" hidden="1">{"'Sheet1'!$L$16"}</definedName>
    <definedName name="SDGWRSRWG" localSheetId="18" hidden="1">{"'Sheet1'!$L$16"}</definedName>
    <definedName name="SDGWRSRWG" localSheetId="19" hidden="1">{"'Sheet1'!$L$16"}</definedName>
    <definedName name="SDGWRSRWG" localSheetId="20" hidden="1">{"'Sheet1'!$L$16"}</definedName>
    <definedName name="SDGWRSRWG" localSheetId="22" hidden="1">{"'Sheet1'!$L$16"}</definedName>
    <definedName name="SDGWRSRWG" localSheetId="24" hidden="1">{"'Sheet1'!$L$16"}</definedName>
    <definedName name="SDGWRSRWG" localSheetId="28" hidden="1">{"'Sheet1'!$L$16"}</definedName>
    <definedName name="SDGWRSRWG" localSheetId="14" hidden="1">{"'Sheet1'!$L$16"}</definedName>
    <definedName name="SDGWRSRWG" hidden="1">{"'Sheet1'!$L$16"}</definedName>
    <definedName name="sdjfngggng"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h0et" localSheetId="12" hidden="1">{"'Sheet1'!$L$16"}</definedName>
    <definedName name="sdjh0et" localSheetId="11" hidden="1">{"'Sheet1'!$L$16"}</definedName>
    <definedName name="sdjh0et" localSheetId="13" hidden="1">{"'Sheet1'!$L$16"}</definedName>
    <definedName name="sdjh0et" localSheetId="16" hidden="1">{"'Sheet1'!$L$16"}</definedName>
    <definedName name="sdjh0et" localSheetId="21" hidden="1">{"'Sheet1'!$L$16"}</definedName>
    <definedName name="sdjh0et" localSheetId="18" hidden="1">{"'Sheet1'!$L$16"}</definedName>
    <definedName name="sdjh0et" localSheetId="19" hidden="1">{"'Sheet1'!$L$16"}</definedName>
    <definedName name="sdjh0et" localSheetId="20" hidden="1">{"'Sheet1'!$L$16"}</definedName>
    <definedName name="sdjh0et" localSheetId="22" hidden="1">{"'Sheet1'!$L$16"}</definedName>
    <definedName name="sdjh0et" localSheetId="24" hidden="1">{"'Sheet1'!$L$16"}</definedName>
    <definedName name="sdjh0et" localSheetId="28" hidden="1">{"'Sheet1'!$L$16"}</definedName>
    <definedName name="sdjh0et" localSheetId="14" hidden="1">{"'Sheet1'!$L$16"}</definedName>
    <definedName name="sdjh0et" hidden="1">{"'Sheet1'!$L$16"}</definedName>
    <definedName name="sdlfkdklsf" localSheetId="12" hidden="1">{"'Sheet1'!$L$16"}</definedName>
    <definedName name="sdlfkdklsf" localSheetId="11" hidden="1">{"'Sheet1'!$L$16"}</definedName>
    <definedName name="sdlfkdklsf" localSheetId="13" hidden="1">{"'Sheet1'!$L$16"}</definedName>
    <definedName name="sdlfkdklsf" localSheetId="16" hidden="1">{"'Sheet1'!$L$16"}</definedName>
    <definedName name="sdlfkdklsf" localSheetId="21" hidden="1">{"'Sheet1'!$L$16"}</definedName>
    <definedName name="sdlfkdklsf" localSheetId="18" hidden="1">{"'Sheet1'!$L$16"}</definedName>
    <definedName name="sdlfkdklsf" localSheetId="19" hidden="1">{"'Sheet1'!$L$16"}</definedName>
    <definedName name="sdlfkdklsf" localSheetId="20" hidden="1">{"'Sheet1'!$L$16"}</definedName>
    <definedName name="sdlfkdklsf" localSheetId="22" hidden="1">{"'Sheet1'!$L$16"}</definedName>
    <definedName name="sdlfkdklsf" localSheetId="24" hidden="1">{"'Sheet1'!$L$16"}</definedName>
    <definedName name="sdlfkdklsf" localSheetId="28" hidden="1">{"'Sheet1'!$L$16"}</definedName>
    <definedName name="sdlfkdklsf" localSheetId="14" hidden="1">{"'Sheet1'!$L$16"}</definedName>
    <definedName name="sdlfkdklsf" hidden="1">{"'Sheet1'!$L$16"}</definedName>
    <definedName name="SDMONG">#REF!</definedName>
    <definedName name="sdrd" localSheetId="12" hidden="1">{#N/A,#N/A,FALSE,"Chi tiÆt"}</definedName>
    <definedName name="sdrd" localSheetId="11" hidden="1">{#N/A,#N/A,FALSE,"Chi tiÆt"}</definedName>
    <definedName name="sdrd" localSheetId="13" hidden="1">{#N/A,#N/A,FALSE,"Chi tiÆt"}</definedName>
    <definedName name="sdrd" localSheetId="16" hidden="1">{#N/A,#N/A,FALSE,"Chi tiÆt"}</definedName>
    <definedName name="sdrd" localSheetId="21" hidden="1">{#N/A,#N/A,FALSE,"Chi tiÆt"}</definedName>
    <definedName name="sdrd" localSheetId="18" hidden="1">{#N/A,#N/A,FALSE,"Chi tiÆt"}</definedName>
    <definedName name="sdrd" localSheetId="19" hidden="1">{#N/A,#N/A,FALSE,"Chi tiÆt"}</definedName>
    <definedName name="sdrd" localSheetId="20" hidden="1">{#N/A,#N/A,FALSE,"Chi tiÆt"}</definedName>
    <definedName name="sdrd" localSheetId="22" hidden="1">{#N/A,#N/A,FALSE,"Chi tiÆt"}</definedName>
    <definedName name="sdrd" localSheetId="24" hidden="1">{#N/A,#N/A,FALSE,"Chi tiÆt"}</definedName>
    <definedName name="sdrd" localSheetId="28" hidden="1">{#N/A,#N/A,FALSE,"Chi tiÆt"}</definedName>
    <definedName name="sdrd" localSheetId="14" hidden="1">{#N/A,#N/A,FALSE,"Chi tiÆt"}</definedName>
    <definedName name="sdrd" hidden="1">{#N/A,#N/A,FALSE,"Chi tiÆt"}</definedName>
    <definedName name="sdryhj" localSheetId="12" hidden="1">{"'용역비'!$A$4:$C$8"}</definedName>
    <definedName name="sdryhj" localSheetId="11" hidden="1">{"'용역비'!$A$4:$C$8"}</definedName>
    <definedName name="sdryhj" localSheetId="13" hidden="1">{"'용역비'!$A$4:$C$8"}</definedName>
    <definedName name="sdryhj" localSheetId="16" hidden="1">{"'용역비'!$A$4:$C$8"}</definedName>
    <definedName name="sdryhj" localSheetId="21" hidden="1">{"'용역비'!$A$4:$C$8"}</definedName>
    <definedName name="sdryhj" localSheetId="18" hidden="1">{"'용역비'!$A$4:$C$8"}</definedName>
    <definedName name="sdryhj" localSheetId="19" hidden="1">{"'용역비'!$A$4:$C$8"}</definedName>
    <definedName name="sdryhj" localSheetId="20" hidden="1">{"'용역비'!$A$4:$C$8"}</definedName>
    <definedName name="sdryhj" localSheetId="22" hidden="1">{"'용역비'!$A$4:$C$8"}</definedName>
    <definedName name="sdryhj" localSheetId="24" hidden="1">{"'용역비'!$A$4:$C$8"}</definedName>
    <definedName name="sdryhj" localSheetId="28" hidden="1">{"'용역비'!$A$4:$C$8"}</definedName>
    <definedName name="sdryhj" localSheetId="14" hidden="1">{"'용역비'!$A$4:$C$8"}</definedName>
    <definedName name="sdryhj" hidden="1">{"'용역비'!$A$4:$C$8"}</definedName>
    <definedName name="sdryhj_1" localSheetId="12" hidden="1">{"'용역비'!$A$4:$C$8"}</definedName>
    <definedName name="sdryhj_1" localSheetId="11" hidden="1">{"'용역비'!$A$4:$C$8"}</definedName>
    <definedName name="sdryhj_1" localSheetId="13" hidden="1">{"'용역비'!$A$4:$C$8"}</definedName>
    <definedName name="sdryhj_1" localSheetId="16" hidden="1">{"'용역비'!$A$4:$C$8"}</definedName>
    <definedName name="sdryhj_1" localSheetId="21" hidden="1">{"'용역비'!$A$4:$C$8"}</definedName>
    <definedName name="sdryhj_1" localSheetId="18" hidden="1">{"'용역비'!$A$4:$C$8"}</definedName>
    <definedName name="sdryhj_1" localSheetId="19" hidden="1">{"'용역비'!$A$4:$C$8"}</definedName>
    <definedName name="sdryhj_1" localSheetId="20" hidden="1">{"'용역비'!$A$4:$C$8"}</definedName>
    <definedName name="sdryhj_1" localSheetId="22" hidden="1">{"'용역비'!$A$4:$C$8"}</definedName>
    <definedName name="sdryhj_1" localSheetId="24" hidden="1">{"'용역비'!$A$4:$C$8"}</definedName>
    <definedName name="sdryhj_1" localSheetId="28" hidden="1">{"'용역비'!$A$4:$C$8"}</definedName>
    <definedName name="sdryhj_1" localSheetId="14" hidden="1">{"'용역비'!$A$4:$C$8"}</definedName>
    <definedName name="sdryhj_1" hidden="1">{"'용역비'!$A$4:$C$8"}</definedName>
    <definedName name="sdryhj_2" localSheetId="12" hidden="1">{"'용역비'!$A$4:$C$8"}</definedName>
    <definedName name="sdryhj_2" localSheetId="11" hidden="1">{"'용역비'!$A$4:$C$8"}</definedName>
    <definedName name="sdryhj_2" localSheetId="13" hidden="1">{"'용역비'!$A$4:$C$8"}</definedName>
    <definedName name="sdryhj_2" localSheetId="16" hidden="1">{"'용역비'!$A$4:$C$8"}</definedName>
    <definedName name="sdryhj_2" localSheetId="21" hidden="1">{"'용역비'!$A$4:$C$8"}</definedName>
    <definedName name="sdryhj_2" localSheetId="18" hidden="1">{"'용역비'!$A$4:$C$8"}</definedName>
    <definedName name="sdryhj_2" localSheetId="19" hidden="1">{"'용역비'!$A$4:$C$8"}</definedName>
    <definedName name="sdryhj_2" localSheetId="20" hidden="1">{"'용역비'!$A$4:$C$8"}</definedName>
    <definedName name="sdryhj_2" localSheetId="22" hidden="1">{"'용역비'!$A$4:$C$8"}</definedName>
    <definedName name="sdryhj_2" localSheetId="24" hidden="1">{"'용역비'!$A$4:$C$8"}</definedName>
    <definedName name="sdryhj_2" localSheetId="28" hidden="1">{"'용역비'!$A$4:$C$8"}</definedName>
    <definedName name="sdryhj_2" localSheetId="14" hidden="1">{"'용역비'!$A$4:$C$8"}</definedName>
    <definedName name="sdryhj_2" hidden="1">{"'용역비'!$A$4:$C$8"}</definedName>
    <definedName name="sdryhj_3" localSheetId="12" hidden="1">{"'용역비'!$A$4:$C$8"}</definedName>
    <definedName name="sdryhj_3" localSheetId="11" hidden="1">{"'용역비'!$A$4:$C$8"}</definedName>
    <definedName name="sdryhj_3" localSheetId="13" hidden="1">{"'용역비'!$A$4:$C$8"}</definedName>
    <definedName name="sdryhj_3" localSheetId="16" hidden="1">{"'용역비'!$A$4:$C$8"}</definedName>
    <definedName name="sdryhj_3" localSheetId="21" hidden="1">{"'용역비'!$A$4:$C$8"}</definedName>
    <definedName name="sdryhj_3" localSheetId="18" hidden="1">{"'용역비'!$A$4:$C$8"}</definedName>
    <definedName name="sdryhj_3" localSheetId="19" hidden="1">{"'용역비'!$A$4:$C$8"}</definedName>
    <definedName name="sdryhj_3" localSheetId="20" hidden="1">{"'용역비'!$A$4:$C$8"}</definedName>
    <definedName name="sdryhj_3" localSheetId="22" hidden="1">{"'용역비'!$A$4:$C$8"}</definedName>
    <definedName name="sdryhj_3" localSheetId="24" hidden="1">{"'용역비'!$A$4:$C$8"}</definedName>
    <definedName name="sdryhj_3" localSheetId="28" hidden="1">{"'용역비'!$A$4:$C$8"}</definedName>
    <definedName name="sdryhj_3" localSheetId="14" hidden="1">{"'용역비'!$A$4:$C$8"}</definedName>
    <definedName name="sdryhj_3" hidden="1">{"'용역비'!$A$4:$C$8"}</definedName>
    <definedName name="sdryhj_4" localSheetId="12" hidden="1">{"'용역비'!$A$4:$C$8"}</definedName>
    <definedName name="sdryhj_4" localSheetId="11" hidden="1">{"'용역비'!$A$4:$C$8"}</definedName>
    <definedName name="sdryhj_4" localSheetId="13" hidden="1">{"'용역비'!$A$4:$C$8"}</definedName>
    <definedName name="sdryhj_4" localSheetId="16" hidden="1">{"'용역비'!$A$4:$C$8"}</definedName>
    <definedName name="sdryhj_4" localSheetId="21" hidden="1">{"'용역비'!$A$4:$C$8"}</definedName>
    <definedName name="sdryhj_4" localSheetId="18" hidden="1">{"'용역비'!$A$4:$C$8"}</definedName>
    <definedName name="sdryhj_4" localSheetId="19" hidden="1">{"'용역비'!$A$4:$C$8"}</definedName>
    <definedName name="sdryhj_4" localSheetId="20" hidden="1">{"'용역비'!$A$4:$C$8"}</definedName>
    <definedName name="sdryhj_4" localSheetId="22" hidden="1">{"'용역비'!$A$4:$C$8"}</definedName>
    <definedName name="sdryhj_4" localSheetId="24" hidden="1">{"'용역비'!$A$4:$C$8"}</definedName>
    <definedName name="sdryhj_4" localSheetId="28" hidden="1">{"'용역비'!$A$4:$C$8"}</definedName>
    <definedName name="sdryhj_4" localSheetId="14" hidden="1">{"'용역비'!$A$4:$C$8"}</definedName>
    <definedName name="sdryhj_4" hidden="1">{"'용역비'!$A$4:$C$8"}</definedName>
    <definedName name="sdryhj_5" localSheetId="12" hidden="1">{"'용역비'!$A$4:$C$8"}</definedName>
    <definedName name="sdryhj_5" localSheetId="11" hidden="1">{"'용역비'!$A$4:$C$8"}</definedName>
    <definedName name="sdryhj_5" localSheetId="13" hidden="1">{"'용역비'!$A$4:$C$8"}</definedName>
    <definedName name="sdryhj_5" localSheetId="16" hidden="1">{"'용역비'!$A$4:$C$8"}</definedName>
    <definedName name="sdryhj_5" localSheetId="21" hidden="1">{"'용역비'!$A$4:$C$8"}</definedName>
    <definedName name="sdryhj_5" localSheetId="18" hidden="1">{"'용역비'!$A$4:$C$8"}</definedName>
    <definedName name="sdryhj_5" localSheetId="19" hidden="1">{"'용역비'!$A$4:$C$8"}</definedName>
    <definedName name="sdryhj_5" localSheetId="20" hidden="1">{"'용역비'!$A$4:$C$8"}</definedName>
    <definedName name="sdryhj_5" localSheetId="22" hidden="1">{"'용역비'!$A$4:$C$8"}</definedName>
    <definedName name="sdryhj_5" localSheetId="24" hidden="1">{"'용역비'!$A$4:$C$8"}</definedName>
    <definedName name="sdryhj_5" localSheetId="28" hidden="1">{"'용역비'!$A$4:$C$8"}</definedName>
    <definedName name="sdryhj_5" localSheetId="14" hidden="1">{"'용역비'!$A$4:$C$8"}</definedName>
    <definedName name="sdryhj_5" hidden="1">{"'용역비'!$A$4:$C$8"}</definedName>
    <definedName name="sds" localSheetId="12" hidden="1">{"'Sheet1'!$L$16"}</definedName>
    <definedName name="sds" localSheetId="11" hidden="1">{"'Sheet1'!$L$16"}</definedName>
    <definedName name="sds" localSheetId="13" hidden="1">{"'Sheet1'!$L$16"}</definedName>
    <definedName name="sds" localSheetId="16" hidden="1">{"'Sheet1'!$L$16"}</definedName>
    <definedName name="sds" localSheetId="21" hidden="1">{"'Sheet1'!$L$16"}</definedName>
    <definedName name="sds" localSheetId="18" hidden="1">{"'Sheet1'!$L$16"}</definedName>
    <definedName name="sds" localSheetId="19" hidden="1">{"'Sheet1'!$L$16"}</definedName>
    <definedName name="sds" localSheetId="20" hidden="1">{"'Sheet1'!$L$16"}</definedName>
    <definedName name="sds" localSheetId="22" hidden="1">{"'Sheet1'!$L$16"}</definedName>
    <definedName name="sds" localSheetId="24" hidden="1">{"'Sheet1'!$L$16"}</definedName>
    <definedName name="sds" localSheetId="28" hidden="1">{"'Sheet1'!$L$16"}</definedName>
    <definedName name="sds" localSheetId="14" hidden="1">{"'Sheet1'!$L$16"}</definedName>
    <definedName name="sds" hidden="1">{"'Sheet1'!$L$16"}</definedName>
    <definedName name="SDS_1" localSheetId="12" hidden="1">{#N/A,#N/A,FALSE,"2~8번"}</definedName>
    <definedName name="SDS_1" localSheetId="11" hidden="1">{#N/A,#N/A,FALSE,"2~8번"}</definedName>
    <definedName name="SDS_1" localSheetId="13" hidden="1">{#N/A,#N/A,FALSE,"2~8번"}</definedName>
    <definedName name="SDS_1" localSheetId="16" hidden="1">{#N/A,#N/A,FALSE,"2~8번"}</definedName>
    <definedName name="SDS_1" localSheetId="21" hidden="1">{#N/A,#N/A,FALSE,"2~8번"}</definedName>
    <definedName name="SDS_1" localSheetId="18" hidden="1">{#N/A,#N/A,FALSE,"2~8번"}</definedName>
    <definedName name="SDS_1" localSheetId="19" hidden="1">{#N/A,#N/A,FALSE,"2~8번"}</definedName>
    <definedName name="SDS_1" localSheetId="20" hidden="1">{#N/A,#N/A,FALSE,"2~8번"}</definedName>
    <definedName name="SDS_1" localSheetId="22" hidden="1">{#N/A,#N/A,FALSE,"2~8번"}</definedName>
    <definedName name="SDS_1" localSheetId="24" hidden="1">{#N/A,#N/A,FALSE,"2~8번"}</definedName>
    <definedName name="SDS_1" localSheetId="28" hidden="1">{#N/A,#N/A,FALSE,"2~8번"}</definedName>
    <definedName name="SDS_1" localSheetId="14" hidden="1">{#N/A,#N/A,FALSE,"2~8번"}</definedName>
    <definedName name="SDS_1" hidden="1">{#N/A,#N/A,FALSE,"2~8번"}</definedName>
    <definedName name="SDSAD" localSheetId="12" hidden="1">{"ECA Qtrs C",#N/A,TRUE,"ECA_Qtrs_C";"ECA Qtrs D",#N/A,TRUE,"ECA_Qtrs_D";"ECA Qtrs F",#N/A,TRUE,"ECA_Qtrs_F";"ECA Qtrs G",#N/A,TRUE,"ECA_Qtrs_G";"ECA SisterApt",#N/A,TRUE,"ECA_SisterApt";"ECA Nurses",#N/A,TRUE,"ECA_NursesHostel"}</definedName>
    <definedName name="SDSAD" localSheetId="11" hidden="1">{"ECA Qtrs C",#N/A,TRUE,"ECA_Qtrs_C";"ECA Qtrs D",#N/A,TRUE,"ECA_Qtrs_D";"ECA Qtrs F",#N/A,TRUE,"ECA_Qtrs_F";"ECA Qtrs G",#N/A,TRUE,"ECA_Qtrs_G";"ECA SisterApt",#N/A,TRUE,"ECA_SisterApt";"ECA Nurses",#N/A,TRUE,"ECA_NursesHostel"}</definedName>
    <definedName name="SDSAD" localSheetId="13" hidden="1">{"ECA Qtrs C",#N/A,TRUE,"ECA_Qtrs_C";"ECA Qtrs D",#N/A,TRUE,"ECA_Qtrs_D";"ECA Qtrs F",#N/A,TRUE,"ECA_Qtrs_F";"ECA Qtrs G",#N/A,TRUE,"ECA_Qtrs_G";"ECA SisterApt",#N/A,TRUE,"ECA_SisterApt";"ECA Nurses",#N/A,TRUE,"ECA_NursesHostel"}</definedName>
    <definedName name="SDSAD" localSheetId="16" hidden="1">{"ECA Qtrs C",#N/A,TRUE,"ECA_Qtrs_C";"ECA Qtrs D",#N/A,TRUE,"ECA_Qtrs_D";"ECA Qtrs F",#N/A,TRUE,"ECA_Qtrs_F";"ECA Qtrs G",#N/A,TRUE,"ECA_Qtrs_G";"ECA SisterApt",#N/A,TRUE,"ECA_SisterApt";"ECA Nurses",#N/A,TRUE,"ECA_NursesHostel"}</definedName>
    <definedName name="SDSAD" localSheetId="21" hidden="1">{"ECA Qtrs C",#N/A,TRUE,"ECA_Qtrs_C";"ECA Qtrs D",#N/A,TRUE,"ECA_Qtrs_D";"ECA Qtrs F",#N/A,TRUE,"ECA_Qtrs_F";"ECA Qtrs G",#N/A,TRUE,"ECA_Qtrs_G";"ECA SisterApt",#N/A,TRUE,"ECA_SisterApt";"ECA Nurses",#N/A,TRUE,"ECA_NursesHostel"}</definedName>
    <definedName name="SDSAD" localSheetId="18" hidden="1">{"ECA Qtrs C",#N/A,TRUE,"ECA_Qtrs_C";"ECA Qtrs D",#N/A,TRUE,"ECA_Qtrs_D";"ECA Qtrs F",#N/A,TRUE,"ECA_Qtrs_F";"ECA Qtrs G",#N/A,TRUE,"ECA_Qtrs_G";"ECA SisterApt",#N/A,TRUE,"ECA_SisterApt";"ECA Nurses",#N/A,TRUE,"ECA_NursesHostel"}</definedName>
    <definedName name="SDSAD" localSheetId="19" hidden="1">{"ECA Qtrs C",#N/A,TRUE,"ECA_Qtrs_C";"ECA Qtrs D",#N/A,TRUE,"ECA_Qtrs_D";"ECA Qtrs F",#N/A,TRUE,"ECA_Qtrs_F";"ECA Qtrs G",#N/A,TRUE,"ECA_Qtrs_G";"ECA SisterApt",#N/A,TRUE,"ECA_SisterApt";"ECA Nurses",#N/A,TRUE,"ECA_NursesHostel"}</definedName>
    <definedName name="SDSAD" localSheetId="20" hidden="1">{"ECA Qtrs C",#N/A,TRUE,"ECA_Qtrs_C";"ECA Qtrs D",#N/A,TRUE,"ECA_Qtrs_D";"ECA Qtrs F",#N/A,TRUE,"ECA_Qtrs_F";"ECA Qtrs G",#N/A,TRUE,"ECA_Qtrs_G";"ECA SisterApt",#N/A,TRUE,"ECA_SisterApt";"ECA Nurses",#N/A,TRUE,"ECA_NursesHostel"}</definedName>
    <definedName name="SDSAD" localSheetId="22" hidden="1">{"ECA Qtrs C",#N/A,TRUE,"ECA_Qtrs_C";"ECA Qtrs D",#N/A,TRUE,"ECA_Qtrs_D";"ECA Qtrs F",#N/A,TRUE,"ECA_Qtrs_F";"ECA Qtrs G",#N/A,TRUE,"ECA_Qtrs_G";"ECA SisterApt",#N/A,TRUE,"ECA_SisterApt";"ECA Nurses",#N/A,TRUE,"ECA_NursesHostel"}</definedName>
    <definedName name="SDSAD" localSheetId="24" hidden="1">{"ECA Qtrs C",#N/A,TRUE,"ECA_Qtrs_C";"ECA Qtrs D",#N/A,TRUE,"ECA_Qtrs_D";"ECA Qtrs F",#N/A,TRUE,"ECA_Qtrs_F";"ECA Qtrs G",#N/A,TRUE,"ECA_Qtrs_G";"ECA SisterApt",#N/A,TRUE,"ECA_SisterApt";"ECA Nurses",#N/A,TRUE,"ECA_NursesHostel"}</definedName>
    <definedName name="SDSAD" localSheetId="28" hidden="1">{"ECA Qtrs C",#N/A,TRUE,"ECA_Qtrs_C";"ECA Qtrs D",#N/A,TRUE,"ECA_Qtrs_D";"ECA Qtrs F",#N/A,TRUE,"ECA_Qtrs_F";"ECA Qtrs G",#N/A,TRUE,"ECA_Qtrs_G";"ECA SisterApt",#N/A,TRUE,"ECA_SisterApt";"ECA Nurses",#N/A,TRUE,"ECA_NursesHostel"}</definedName>
    <definedName name="SDSAD" localSheetId="14" hidden="1">{"ECA Qtrs C",#N/A,TRUE,"ECA_Qtrs_C";"ECA Qtrs D",#N/A,TRUE,"ECA_Qtrs_D";"ECA Qtrs F",#N/A,TRUE,"ECA_Qtrs_F";"ECA Qtrs G",#N/A,TRUE,"ECA_Qtrs_G";"ECA SisterApt",#N/A,TRUE,"ECA_SisterApt";"ECA Nurses",#N/A,TRUE,"ECA_NursesHostel"}</definedName>
    <definedName name="SDSAD" hidden="1">{"ECA Qtrs C",#N/A,TRUE,"ECA_Qtrs_C";"ECA Qtrs D",#N/A,TRUE,"ECA_Qtrs_D";"ECA Qtrs F",#N/A,TRUE,"ECA_Qtrs_F";"ECA Qtrs G",#N/A,TRUE,"ECA_Qtrs_G";"ECA SisterApt",#N/A,TRUE,"ECA_SisterApt";"ECA Nurses",#N/A,TRUE,"ECA_NursesHostel"}</definedName>
    <definedName name="sdsd" localSheetId="12" hidden="1">{"'Sheet1'!$L$16"}</definedName>
    <definedName name="sdsd" localSheetId="11" hidden="1">{"'Sheet1'!$L$16"}</definedName>
    <definedName name="sdsd" localSheetId="13" hidden="1">{"'Sheet1'!$L$16"}</definedName>
    <definedName name="sdsd" localSheetId="16" hidden="1">{"'Sheet1'!$L$16"}</definedName>
    <definedName name="sdsd" localSheetId="21" hidden="1">{"'Sheet1'!$L$16"}</definedName>
    <definedName name="sdsd" localSheetId="18" hidden="1">{"'Sheet1'!$L$16"}</definedName>
    <definedName name="sdsd" localSheetId="19" hidden="1">{"'Sheet1'!$L$16"}</definedName>
    <definedName name="sdsd" localSheetId="20" hidden="1">{"'Sheet1'!$L$16"}</definedName>
    <definedName name="sdsd" localSheetId="22" hidden="1">{"'Sheet1'!$L$16"}</definedName>
    <definedName name="sdsd" localSheetId="24" hidden="1">{"'Sheet1'!$L$16"}</definedName>
    <definedName name="sdsd" localSheetId="28" hidden="1">{"'Sheet1'!$L$16"}</definedName>
    <definedName name="sdsd" localSheetId="14" hidden="1">{"'Sheet1'!$L$16"}</definedName>
    <definedName name="sdsd" hidden="1">{"'Sheet1'!$L$16"}</definedName>
    <definedName name="sdsdasd" localSheetId="12" hidden="1">{"HK PR",#N/A,FALSE,"HK";"SUMMARY",#N/A,FALSE,"PAYROLL";"SUMMARY",#N/A,FALSE,"PAYROLL";"HK PR",#N/A,FALSE,"HK"}</definedName>
    <definedName name="sdsdasd" localSheetId="11" hidden="1">{"HK PR",#N/A,FALSE,"HK";"SUMMARY",#N/A,FALSE,"PAYROLL";"SUMMARY",#N/A,FALSE,"PAYROLL";"HK PR",#N/A,FALSE,"HK"}</definedName>
    <definedName name="sdsdasd" localSheetId="13" hidden="1">{"HK PR",#N/A,FALSE,"HK";"SUMMARY",#N/A,FALSE,"PAYROLL";"SUMMARY",#N/A,FALSE,"PAYROLL";"HK PR",#N/A,FALSE,"HK"}</definedName>
    <definedName name="sdsdasd" localSheetId="16" hidden="1">{"HK PR",#N/A,FALSE,"HK";"SUMMARY",#N/A,FALSE,"PAYROLL";"SUMMARY",#N/A,FALSE,"PAYROLL";"HK PR",#N/A,FALSE,"HK"}</definedName>
    <definedName name="sdsdasd" localSheetId="21" hidden="1">{"HK PR",#N/A,FALSE,"HK";"SUMMARY",#N/A,FALSE,"PAYROLL";"SUMMARY",#N/A,FALSE,"PAYROLL";"HK PR",#N/A,FALSE,"HK"}</definedName>
    <definedName name="sdsdasd" localSheetId="18" hidden="1">{"HK PR",#N/A,FALSE,"HK";"SUMMARY",#N/A,FALSE,"PAYROLL";"SUMMARY",#N/A,FALSE,"PAYROLL";"HK PR",#N/A,FALSE,"HK"}</definedName>
    <definedName name="sdsdasd" localSheetId="19" hidden="1">{"HK PR",#N/A,FALSE,"HK";"SUMMARY",#N/A,FALSE,"PAYROLL";"SUMMARY",#N/A,FALSE,"PAYROLL";"HK PR",#N/A,FALSE,"HK"}</definedName>
    <definedName name="sdsdasd" localSheetId="20" hidden="1">{"HK PR",#N/A,FALSE,"HK";"SUMMARY",#N/A,FALSE,"PAYROLL";"SUMMARY",#N/A,FALSE,"PAYROLL";"HK PR",#N/A,FALSE,"HK"}</definedName>
    <definedName name="sdsdasd" localSheetId="22" hidden="1">{"HK PR",#N/A,FALSE,"HK";"SUMMARY",#N/A,FALSE,"PAYROLL";"SUMMARY",#N/A,FALSE,"PAYROLL";"HK PR",#N/A,FALSE,"HK"}</definedName>
    <definedName name="sdsdasd" localSheetId="24" hidden="1">{"HK PR",#N/A,FALSE,"HK";"SUMMARY",#N/A,FALSE,"PAYROLL";"SUMMARY",#N/A,FALSE,"PAYROLL";"HK PR",#N/A,FALSE,"HK"}</definedName>
    <definedName name="sdsdasd" localSheetId="28" hidden="1">{"HK PR",#N/A,FALSE,"HK";"SUMMARY",#N/A,FALSE,"PAYROLL";"SUMMARY",#N/A,FALSE,"PAYROLL";"HK PR",#N/A,FALSE,"HK"}</definedName>
    <definedName name="sdsdasd" localSheetId="14" hidden="1">{"HK PR",#N/A,FALSE,"HK";"SUMMARY",#N/A,FALSE,"PAYROLL";"SUMMARY",#N/A,FALSE,"PAYROLL";"HK PR",#N/A,FALSE,"HK"}</definedName>
    <definedName name="sdsdasd" hidden="1">{"HK PR",#N/A,FALSE,"HK";"SUMMARY",#N/A,FALSE,"PAYROLL";"SUMMARY",#N/A,FALSE,"PAYROLL";"HK PR",#N/A,FALSE,"HK"}</definedName>
    <definedName name="sdsddd" localSheetId="12" hidden="1">{#N/A,#N/A,FALSE,"Chi tiÆt"}</definedName>
    <definedName name="sdsddd" localSheetId="11" hidden="1">{#N/A,#N/A,FALSE,"Chi tiÆt"}</definedName>
    <definedName name="sdsddd" localSheetId="13" hidden="1">{#N/A,#N/A,FALSE,"Chi tiÆt"}</definedName>
    <definedName name="sdsddd" localSheetId="16" hidden="1">{#N/A,#N/A,FALSE,"Chi tiÆt"}</definedName>
    <definedName name="sdsddd" localSheetId="21" hidden="1">{#N/A,#N/A,FALSE,"Chi tiÆt"}</definedName>
    <definedName name="sdsddd" localSheetId="18" hidden="1">{#N/A,#N/A,FALSE,"Chi tiÆt"}</definedName>
    <definedName name="sdsddd" localSheetId="19" hidden="1">{#N/A,#N/A,FALSE,"Chi tiÆt"}</definedName>
    <definedName name="sdsddd" localSheetId="20" hidden="1">{#N/A,#N/A,FALSE,"Chi tiÆt"}</definedName>
    <definedName name="sdsddd" localSheetId="22" hidden="1">{#N/A,#N/A,FALSE,"Chi tiÆt"}</definedName>
    <definedName name="sdsddd" localSheetId="24" hidden="1">{#N/A,#N/A,FALSE,"Chi tiÆt"}</definedName>
    <definedName name="sdsddd" localSheetId="28" hidden="1">{#N/A,#N/A,FALSE,"Chi tiÆt"}</definedName>
    <definedName name="sdsddd" localSheetId="14" hidden="1">{#N/A,#N/A,FALSE,"Chi tiÆt"}</definedName>
    <definedName name="sdsddd" hidden="1">{#N/A,#N/A,FALSE,"Chi tiÆt"}</definedName>
    <definedName name="sdsdddd" localSheetId="12" hidden="1">{#N/A,#N/A,FALSE,"토공2"}</definedName>
    <definedName name="sdsdddd" localSheetId="11" hidden="1">{#N/A,#N/A,FALSE,"토공2"}</definedName>
    <definedName name="sdsdddd" localSheetId="13" hidden="1">{#N/A,#N/A,FALSE,"토공2"}</definedName>
    <definedName name="sdsdddd" localSheetId="16" hidden="1">{#N/A,#N/A,FALSE,"토공2"}</definedName>
    <definedName name="sdsdddd" localSheetId="21" hidden="1">{#N/A,#N/A,FALSE,"토공2"}</definedName>
    <definedName name="sdsdddd" localSheetId="18" hidden="1">{#N/A,#N/A,FALSE,"토공2"}</definedName>
    <definedName name="sdsdddd" localSheetId="19" hidden="1">{#N/A,#N/A,FALSE,"토공2"}</definedName>
    <definedName name="sdsdddd" localSheetId="20" hidden="1">{#N/A,#N/A,FALSE,"토공2"}</definedName>
    <definedName name="sdsdddd" localSheetId="22" hidden="1">{#N/A,#N/A,FALSE,"토공2"}</definedName>
    <definedName name="sdsdddd" localSheetId="24" hidden="1">{#N/A,#N/A,FALSE,"토공2"}</definedName>
    <definedName name="sdsdddd" localSheetId="28" hidden="1">{#N/A,#N/A,FALSE,"토공2"}</definedName>
    <definedName name="sdsdddd" localSheetId="14" hidden="1">{#N/A,#N/A,FALSE,"토공2"}</definedName>
    <definedName name="sdsdddd" hidden="1">{#N/A,#N/A,FALSE,"토공2"}</definedName>
    <definedName name="sdsdds" localSheetId="12" hidden="1">{"'Sheet1'!$L$16"}</definedName>
    <definedName name="sdsdds" localSheetId="11" hidden="1">{"'Sheet1'!$L$16"}</definedName>
    <definedName name="sdsdds" localSheetId="13" hidden="1">{"'Sheet1'!$L$16"}</definedName>
    <definedName name="sdsdds" localSheetId="16" hidden="1">{"'Sheet1'!$L$16"}</definedName>
    <definedName name="sdsdds" localSheetId="21" hidden="1">{"'Sheet1'!$L$16"}</definedName>
    <definedName name="sdsdds" localSheetId="18" hidden="1">{"'Sheet1'!$L$16"}</definedName>
    <definedName name="sdsdds" localSheetId="19" hidden="1">{"'Sheet1'!$L$16"}</definedName>
    <definedName name="sdsdds" localSheetId="20" hidden="1">{"'Sheet1'!$L$16"}</definedName>
    <definedName name="sdsdds" localSheetId="22" hidden="1">{"'Sheet1'!$L$16"}</definedName>
    <definedName name="sdsdds" localSheetId="24" hidden="1">{"'Sheet1'!$L$16"}</definedName>
    <definedName name="sdsdds" localSheetId="28" hidden="1">{"'Sheet1'!$L$16"}</definedName>
    <definedName name="sdsdds" localSheetId="14" hidden="1">{"'Sheet1'!$L$16"}</definedName>
    <definedName name="sdsdds" hidden="1">{"'Sheet1'!$L$16"}</definedName>
    <definedName name="sdsds" localSheetId="12" hidden="1">{"HK PR",#N/A,FALSE,"HK";"SUMMARY",#N/A,FALSE,"PAYROLL";"SUMMARY",#N/A,FALSE,"PAYROLL";"HK PR",#N/A,FALSE,"HK"}</definedName>
    <definedName name="sdsds" localSheetId="11" hidden="1">{"HK PR",#N/A,FALSE,"HK";"SUMMARY",#N/A,FALSE,"PAYROLL";"SUMMARY",#N/A,FALSE,"PAYROLL";"HK PR",#N/A,FALSE,"HK"}</definedName>
    <definedName name="sdsds" localSheetId="13" hidden="1">{"HK PR",#N/A,FALSE,"HK";"SUMMARY",#N/A,FALSE,"PAYROLL";"SUMMARY",#N/A,FALSE,"PAYROLL";"HK PR",#N/A,FALSE,"HK"}</definedName>
    <definedName name="sdsds" localSheetId="16" hidden="1">{"HK PR",#N/A,FALSE,"HK";"SUMMARY",#N/A,FALSE,"PAYROLL";"SUMMARY",#N/A,FALSE,"PAYROLL";"HK PR",#N/A,FALSE,"HK"}</definedName>
    <definedName name="sdsds" localSheetId="21" hidden="1">{"HK PR",#N/A,FALSE,"HK";"SUMMARY",#N/A,FALSE,"PAYROLL";"SUMMARY",#N/A,FALSE,"PAYROLL";"HK PR",#N/A,FALSE,"HK"}</definedName>
    <definedName name="sdsds" localSheetId="18" hidden="1">{"HK PR",#N/A,FALSE,"HK";"SUMMARY",#N/A,FALSE,"PAYROLL";"SUMMARY",#N/A,FALSE,"PAYROLL";"HK PR",#N/A,FALSE,"HK"}</definedName>
    <definedName name="sdsds" localSheetId="19" hidden="1">{"HK PR",#N/A,FALSE,"HK";"SUMMARY",#N/A,FALSE,"PAYROLL";"SUMMARY",#N/A,FALSE,"PAYROLL";"HK PR",#N/A,FALSE,"HK"}</definedName>
    <definedName name="sdsds" localSheetId="20" hidden="1">{"HK PR",#N/A,FALSE,"HK";"SUMMARY",#N/A,FALSE,"PAYROLL";"SUMMARY",#N/A,FALSE,"PAYROLL";"HK PR",#N/A,FALSE,"HK"}</definedName>
    <definedName name="sdsds" localSheetId="22" hidden="1">{"HK PR",#N/A,FALSE,"HK";"SUMMARY",#N/A,FALSE,"PAYROLL";"SUMMARY",#N/A,FALSE,"PAYROLL";"HK PR",#N/A,FALSE,"HK"}</definedName>
    <definedName name="sdsds" localSheetId="24" hidden="1">{"HK PR",#N/A,FALSE,"HK";"SUMMARY",#N/A,FALSE,"PAYROLL";"SUMMARY",#N/A,FALSE,"PAYROLL";"HK PR",#N/A,FALSE,"HK"}</definedName>
    <definedName name="sdsds" localSheetId="28" hidden="1">{"HK PR",#N/A,FALSE,"HK";"SUMMARY",#N/A,FALSE,"PAYROLL";"SUMMARY",#N/A,FALSE,"PAYROLL";"HK PR",#N/A,FALSE,"HK"}</definedName>
    <definedName name="sdsds" localSheetId="14" hidden="1">{"HK PR",#N/A,FALSE,"HK";"SUMMARY",#N/A,FALSE,"PAYROLL";"SUMMARY",#N/A,FALSE,"PAYROLL";"HK PR",#N/A,FALSE,"HK"}</definedName>
    <definedName name="sdsds" hidden="1">{"HK PR",#N/A,FALSE,"HK";"SUMMARY",#N/A,FALSE,"PAYROLL";"SUMMARY",#N/A,FALSE,"PAYROLL";"HK PR",#N/A,FALSE,"HK"}</definedName>
    <definedName name="SDSDSD" localSheetId="12" hidden="1">{#N/A,#N/A,FALSE,"CCTV"}</definedName>
    <definedName name="SDSDSD" localSheetId="11" hidden="1">{#N/A,#N/A,FALSE,"CCTV"}</definedName>
    <definedName name="SDSDSD" localSheetId="13" hidden="1">{#N/A,#N/A,FALSE,"CCTV"}</definedName>
    <definedName name="SDSDSD" localSheetId="16" hidden="1">{#N/A,#N/A,FALSE,"CCTV"}</definedName>
    <definedName name="SDSDSD" localSheetId="21" hidden="1">{#N/A,#N/A,FALSE,"CCTV"}</definedName>
    <definedName name="SDSDSD" localSheetId="18" hidden="1">{#N/A,#N/A,FALSE,"CCTV"}</definedName>
    <definedName name="SDSDSD" localSheetId="19" hidden="1">{#N/A,#N/A,FALSE,"CCTV"}</definedName>
    <definedName name="SDSDSD" localSheetId="20" hidden="1">{#N/A,#N/A,FALSE,"CCTV"}</definedName>
    <definedName name="SDSDSD" localSheetId="22" hidden="1">{#N/A,#N/A,FALSE,"CCTV"}</definedName>
    <definedName name="SDSDSD" localSheetId="24" hidden="1">{#N/A,#N/A,FALSE,"CCTV"}</definedName>
    <definedName name="SDSDSD" localSheetId="28" hidden="1">{#N/A,#N/A,FALSE,"CCTV"}</definedName>
    <definedName name="SDSDSD" localSheetId="14" hidden="1">{#N/A,#N/A,FALSE,"CCTV"}</definedName>
    <definedName name="SDSDSD" hidden="1">{#N/A,#N/A,FALSE,"CCTV"}</definedName>
    <definedName name="sdsdsdsd" localSheetId="12" hidden="1">{#N/A,#N/A,TRUE,"SUM";#N/A,#N/A,TRUE,"EE";#N/A,#N/A,TRUE,"AC";#N/A,#N/A,TRUE,"SN"}</definedName>
    <definedName name="sdsdsdsd" localSheetId="11" hidden="1">{#N/A,#N/A,TRUE,"SUM";#N/A,#N/A,TRUE,"EE";#N/A,#N/A,TRUE,"AC";#N/A,#N/A,TRUE,"SN"}</definedName>
    <definedName name="sdsdsdsd" localSheetId="13" hidden="1">{#N/A,#N/A,TRUE,"SUM";#N/A,#N/A,TRUE,"EE";#N/A,#N/A,TRUE,"AC";#N/A,#N/A,TRUE,"SN"}</definedName>
    <definedName name="sdsdsdsd" localSheetId="16" hidden="1">{#N/A,#N/A,TRUE,"SUM";#N/A,#N/A,TRUE,"EE";#N/A,#N/A,TRUE,"AC";#N/A,#N/A,TRUE,"SN"}</definedName>
    <definedName name="sdsdsdsd" localSheetId="21" hidden="1">{#N/A,#N/A,TRUE,"SUM";#N/A,#N/A,TRUE,"EE";#N/A,#N/A,TRUE,"AC";#N/A,#N/A,TRUE,"SN"}</definedName>
    <definedName name="sdsdsdsd" localSheetId="18" hidden="1">{#N/A,#N/A,TRUE,"SUM";#N/A,#N/A,TRUE,"EE";#N/A,#N/A,TRUE,"AC";#N/A,#N/A,TRUE,"SN"}</definedName>
    <definedName name="sdsdsdsd" localSheetId="19" hidden="1">{#N/A,#N/A,TRUE,"SUM";#N/A,#N/A,TRUE,"EE";#N/A,#N/A,TRUE,"AC";#N/A,#N/A,TRUE,"SN"}</definedName>
    <definedName name="sdsdsdsd" localSheetId="20" hidden="1">{#N/A,#N/A,TRUE,"SUM";#N/A,#N/A,TRUE,"EE";#N/A,#N/A,TRUE,"AC";#N/A,#N/A,TRUE,"SN"}</definedName>
    <definedName name="sdsdsdsd" localSheetId="22" hidden="1">{#N/A,#N/A,TRUE,"SUM";#N/A,#N/A,TRUE,"EE";#N/A,#N/A,TRUE,"AC";#N/A,#N/A,TRUE,"SN"}</definedName>
    <definedName name="sdsdsdsd" localSheetId="24" hidden="1">{#N/A,#N/A,TRUE,"SUM";#N/A,#N/A,TRUE,"EE";#N/A,#N/A,TRUE,"AC";#N/A,#N/A,TRUE,"SN"}</definedName>
    <definedName name="sdsdsdsd" localSheetId="28" hidden="1">{#N/A,#N/A,TRUE,"SUM";#N/A,#N/A,TRUE,"EE";#N/A,#N/A,TRUE,"AC";#N/A,#N/A,TRUE,"SN"}</definedName>
    <definedName name="sdsdsdsd" localSheetId="14" hidden="1">{#N/A,#N/A,TRUE,"SUM";#N/A,#N/A,TRUE,"EE";#N/A,#N/A,TRUE,"AC";#N/A,#N/A,TRUE,"SN"}</definedName>
    <definedName name="sdsdsdsd" hidden="1">{#N/A,#N/A,TRUE,"SUM";#N/A,#N/A,TRUE,"EE";#N/A,#N/A,TRUE,"AC";#N/A,#N/A,TRUE,"SN"}</definedName>
    <definedName name="SDSDVSDSDF" localSheetId="12">[0]!__</definedName>
    <definedName name="SDSDVSDSDF" localSheetId="11">[0]!__</definedName>
    <definedName name="SDSDVSDSDF" localSheetId="13">[0]!__</definedName>
    <definedName name="SDSDVSDSDF" localSheetId="16">[0]!__</definedName>
    <definedName name="SDSDVSDSDF" localSheetId="21">[0]!__</definedName>
    <definedName name="SDSDVSDSDF" localSheetId="18">[0]!__</definedName>
    <definedName name="SDSDVSDSDF" localSheetId="19">[0]!__</definedName>
    <definedName name="SDSDVSDSDF" localSheetId="20">[0]!__</definedName>
    <definedName name="SDSDVSDSDF" localSheetId="22">[0]!__</definedName>
    <definedName name="SDSDVSDSDF" localSheetId="24">[0]!__</definedName>
    <definedName name="SDSDVSDSDF" localSheetId="28">[0]!__</definedName>
    <definedName name="SDSDVSDSDF" localSheetId="14">[0]!__</definedName>
    <definedName name="SDSDVSDSDF">[0]!__</definedName>
    <definedName name="sdsdwdwdd" localSheetId="28" hidden="1">#REF!</definedName>
    <definedName name="sdsdwdwdd" hidden="1">#REF!</definedName>
    <definedName name="SDSFDS" localSheetId="12" hidden="1">{#N/A,#N/A,FALSE,"Sheet2";#N/A,#N/A,FALSE,"Sheet4";#N/A,#N/A,FALSE,"Sheet6"}</definedName>
    <definedName name="SDSFDS" localSheetId="11" hidden="1">{#N/A,#N/A,FALSE,"Sheet2";#N/A,#N/A,FALSE,"Sheet4";#N/A,#N/A,FALSE,"Sheet6"}</definedName>
    <definedName name="SDSFDS" localSheetId="13" hidden="1">{#N/A,#N/A,FALSE,"Sheet2";#N/A,#N/A,FALSE,"Sheet4";#N/A,#N/A,FALSE,"Sheet6"}</definedName>
    <definedName name="SDSFDS" localSheetId="16" hidden="1">{#N/A,#N/A,FALSE,"Sheet2";#N/A,#N/A,FALSE,"Sheet4";#N/A,#N/A,FALSE,"Sheet6"}</definedName>
    <definedName name="SDSFDS" localSheetId="21" hidden="1">{#N/A,#N/A,FALSE,"Sheet2";#N/A,#N/A,FALSE,"Sheet4";#N/A,#N/A,FALSE,"Sheet6"}</definedName>
    <definedName name="SDSFDS" localSheetId="18" hidden="1">{#N/A,#N/A,FALSE,"Sheet2";#N/A,#N/A,FALSE,"Sheet4";#N/A,#N/A,FALSE,"Sheet6"}</definedName>
    <definedName name="SDSFDS" localSheetId="19" hidden="1">{#N/A,#N/A,FALSE,"Sheet2";#N/A,#N/A,FALSE,"Sheet4";#N/A,#N/A,FALSE,"Sheet6"}</definedName>
    <definedName name="SDSFDS" localSheetId="20" hidden="1">{#N/A,#N/A,FALSE,"Sheet2";#N/A,#N/A,FALSE,"Sheet4";#N/A,#N/A,FALSE,"Sheet6"}</definedName>
    <definedName name="SDSFDS" localSheetId="22" hidden="1">{#N/A,#N/A,FALSE,"Sheet2";#N/A,#N/A,FALSE,"Sheet4";#N/A,#N/A,FALSE,"Sheet6"}</definedName>
    <definedName name="SDSFDS" localSheetId="24" hidden="1">{#N/A,#N/A,FALSE,"Sheet2";#N/A,#N/A,FALSE,"Sheet4";#N/A,#N/A,FALSE,"Sheet6"}</definedName>
    <definedName name="SDSFDS" localSheetId="28" hidden="1">{#N/A,#N/A,FALSE,"Sheet2";#N/A,#N/A,FALSE,"Sheet4";#N/A,#N/A,FALSE,"Sheet6"}</definedName>
    <definedName name="SDSFDS" localSheetId="14" hidden="1">{#N/A,#N/A,FALSE,"Sheet2";#N/A,#N/A,FALSE,"Sheet4";#N/A,#N/A,FALSE,"Sheet6"}</definedName>
    <definedName name="SDSFDS" hidden="1">{#N/A,#N/A,FALSE,"Sheet2";#N/A,#N/A,FALSE,"Sheet4";#N/A,#N/A,FALSE,"Sheet6"}</definedName>
    <definedName name="sdssd" hidden="1">#REF!</definedName>
    <definedName name="sdv" localSheetId="12" hidden="1">{"'Sheet1'!$L$16"}</definedName>
    <definedName name="sdv" localSheetId="11" hidden="1">{"'Sheet1'!$L$16"}</definedName>
    <definedName name="sdv" localSheetId="13" hidden="1">{"'Sheet1'!$L$16"}</definedName>
    <definedName name="sdv" localSheetId="16" hidden="1">{"'Sheet1'!$L$16"}</definedName>
    <definedName name="sdv" localSheetId="21" hidden="1">{"'Sheet1'!$L$16"}</definedName>
    <definedName name="sdv" localSheetId="18" hidden="1">{"'Sheet1'!$L$16"}</definedName>
    <definedName name="sdv" localSheetId="19" hidden="1">{"'Sheet1'!$L$16"}</definedName>
    <definedName name="sdv" localSheetId="20" hidden="1">{"'Sheet1'!$L$16"}</definedName>
    <definedName name="sdv" localSheetId="22" hidden="1">{"'Sheet1'!$L$16"}</definedName>
    <definedName name="sdv" localSheetId="24" hidden="1">{"'Sheet1'!$L$16"}</definedName>
    <definedName name="sdv" localSheetId="28" hidden="1">{"'Sheet1'!$L$16"}</definedName>
    <definedName name="sdv" localSheetId="14" hidden="1">{"'Sheet1'!$L$16"}</definedName>
    <definedName name="sdv" hidden="1">{"'Sheet1'!$L$16"}</definedName>
    <definedName name="SDVVSD" localSheetId="12" hidden="1">{#N/A,#N/A,FALSE,"Chi tiÆt"}</definedName>
    <definedName name="SDVVSD" localSheetId="11" hidden="1">{#N/A,#N/A,FALSE,"Chi tiÆt"}</definedName>
    <definedName name="SDVVSD" localSheetId="13" hidden="1">{#N/A,#N/A,FALSE,"Chi tiÆt"}</definedName>
    <definedName name="SDVVSD" localSheetId="16" hidden="1">{#N/A,#N/A,FALSE,"Chi tiÆt"}</definedName>
    <definedName name="SDVVSD" localSheetId="21" hidden="1">{#N/A,#N/A,FALSE,"Chi tiÆt"}</definedName>
    <definedName name="SDVVSD" localSheetId="18" hidden="1">{#N/A,#N/A,FALSE,"Chi tiÆt"}</definedName>
    <definedName name="SDVVSD" localSheetId="19" hidden="1">{#N/A,#N/A,FALSE,"Chi tiÆt"}</definedName>
    <definedName name="SDVVSD" localSheetId="20" hidden="1">{#N/A,#N/A,FALSE,"Chi tiÆt"}</definedName>
    <definedName name="SDVVSD" localSheetId="22" hidden="1">{#N/A,#N/A,FALSE,"Chi tiÆt"}</definedName>
    <definedName name="SDVVSD" localSheetId="24" hidden="1">{#N/A,#N/A,FALSE,"Chi tiÆt"}</definedName>
    <definedName name="SDVVSD" localSheetId="28" hidden="1">{#N/A,#N/A,FALSE,"Chi tiÆt"}</definedName>
    <definedName name="SDVVSD" localSheetId="14" hidden="1">{#N/A,#N/A,FALSE,"Chi tiÆt"}</definedName>
    <definedName name="SDVVSD" hidden="1">{#N/A,#N/A,FALSE,"Chi tiÆt"}</definedName>
    <definedName name="sdz" localSheetId="12" hidden="1">{"'Sheet1'!$L$16"}</definedName>
    <definedName name="sdz" localSheetId="11" hidden="1">{"'Sheet1'!$L$16"}</definedName>
    <definedName name="sdz" localSheetId="13" hidden="1">{"'Sheet1'!$L$16"}</definedName>
    <definedName name="sdz" localSheetId="16" hidden="1">{"'Sheet1'!$L$16"}</definedName>
    <definedName name="sdz" localSheetId="21" hidden="1">{"'Sheet1'!$L$16"}</definedName>
    <definedName name="sdz" localSheetId="18" hidden="1">{"'Sheet1'!$L$16"}</definedName>
    <definedName name="sdz" localSheetId="19" hidden="1">{"'Sheet1'!$L$16"}</definedName>
    <definedName name="sdz" localSheetId="20" hidden="1">{"'Sheet1'!$L$16"}</definedName>
    <definedName name="sdz" localSheetId="22" hidden="1">{"'Sheet1'!$L$16"}</definedName>
    <definedName name="sdz" localSheetId="24" hidden="1">{"'Sheet1'!$L$16"}</definedName>
    <definedName name="sdz" localSheetId="28" hidden="1">{"'Sheet1'!$L$16"}</definedName>
    <definedName name="sdz" localSheetId="14" hidden="1">{"'Sheet1'!$L$16"}</definedName>
    <definedName name="sdz" hidden="1">{"'Sheet1'!$L$16"}</definedName>
    <definedName name="se" localSheetId="12" hidden="1">{"'Sheet1'!$L$16"}</definedName>
    <definedName name="se" localSheetId="11" hidden="1">{"'Sheet1'!$L$16"}</definedName>
    <definedName name="se" localSheetId="13" hidden="1">{"'Sheet1'!$L$16"}</definedName>
    <definedName name="se" localSheetId="16" hidden="1">{"'Sheet1'!$L$16"}</definedName>
    <definedName name="se" localSheetId="21" hidden="1">{"'Sheet1'!$L$16"}</definedName>
    <definedName name="se" localSheetId="18" hidden="1">{"'Sheet1'!$L$16"}</definedName>
    <definedName name="se" localSheetId="19" hidden="1">{"'Sheet1'!$L$16"}</definedName>
    <definedName name="se" localSheetId="20" hidden="1">{"'Sheet1'!$L$16"}</definedName>
    <definedName name="se" localSheetId="22" hidden="1">{"'Sheet1'!$L$16"}</definedName>
    <definedName name="se" localSheetId="24" hidden="1">{"'Sheet1'!$L$16"}</definedName>
    <definedName name="se" localSheetId="28" hidden="1">{"'Sheet1'!$L$16"}</definedName>
    <definedName name="se" localSheetId="14" hidden="1">{"'Sheet1'!$L$16"}</definedName>
    <definedName name="se" hidden="1">{"'Sheet1'!$L$16"}</definedName>
    <definedName name="SE_1" localSheetId="12" hidden="1">{"'용역비'!$A$4:$C$8"}</definedName>
    <definedName name="SE_1" localSheetId="11" hidden="1">{"'용역비'!$A$4:$C$8"}</definedName>
    <definedName name="SE_1" localSheetId="13" hidden="1">{"'용역비'!$A$4:$C$8"}</definedName>
    <definedName name="SE_1" localSheetId="16" hidden="1">{"'용역비'!$A$4:$C$8"}</definedName>
    <definedName name="SE_1" localSheetId="21" hidden="1">{"'용역비'!$A$4:$C$8"}</definedName>
    <definedName name="SE_1" localSheetId="18" hidden="1">{"'용역비'!$A$4:$C$8"}</definedName>
    <definedName name="SE_1" localSheetId="19" hidden="1">{"'용역비'!$A$4:$C$8"}</definedName>
    <definedName name="SE_1" localSheetId="20" hidden="1">{"'용역비'!$A$4:$C$8"}</definedName>
    <definedName name="SE_1" localSheetId="22" hidden="1">{"'용역비'!$A$4:$C$8"}</definedName>
    <definedName name="SE_1" localSheetId="24" hidden="1">{"'용역비'!$A$4:$C$8"}</definedName>
    <definedName name="SE_1" localSheetId="28" hidden="1">{"'용역비'!$A$4:$C$8"}</definedName>
    <definedName name="SE_1" localSheetId="14" hidden="1">{"'용역비'!$A$4:$C$8"}</definedName>
    <definedName name="SE_1" hidden="1">{"'용역비'!$A$4:$C$8"}</definedName>
    <definedName name="SE_2" localSheetId="12" hidden="1">{"'용역비'!$A$4:$C$8"}</definedName>
    <definedName name="SE_2" localSheetId="11" hidden="1">{"'용역비'!$A$4:$C$8"}</definedName>
    <definedName name="SE_2" localSheetId="13" hidden="1">{"'용역비'!$A$4:$C$8"}</definedName>
    <definedName name="SE_2" localSheetId="16" hidden="1">{"'용역비'!$A$4:$C$8"}</definedName>
    <definedName name="SE_2" localSheetId="21" hidden="1">{"'용역비'!$A$4:$C$8"}</definedName>
    <definedName name="SE_2" localSheetId="18" hidden="1">{"'용역비'!$A$4:$C$8"}</definedName>
    <definedName name="SE_2" localSheetId="19" hidden="1">{"'용역비'!$A$4:$C$8"}</definedName>
    <definedName name="SE_2" localSheetId="20" hidden="1">{"'용역비'!$A$4:$C$8"}</definedName>
    <definedName name="SE_2" localSheetId="22" hidden="1">{"'용역비'!$A$4:$C$8"}</definedName>
    <definedName name="SE_2" localSheetId="24" hidden="1">{"'용역비'!$A$4:$C$8"}</definedName>
    <definedName name="SE_2" localSheetId="28" hidden="1">{"'용역비'!$A$4:$C$8"}</definedName>
    <definedName name="SE_2" localSheetId="14" hidden="1">{"'용역비'!$A$4:$C$8"}</definedName>
    <definedName name="SE_2" hidden="1">{"'용역비'!$A$4:$C$8"}</definedName>
    <definedName name="SE_3" localSheetId="12" hidden="1">{"'용역비'!$A$4:$C$8"}</definedName>
    <definedName name="SE_3" localSheetId="11" hidden="1">{"'용역비'!$A$4:$C$8"}</definedName>
    <definedName name="SE_3" localSheetId="13" hidden="1">{"'용역비'!$A$4:$C$8"}</definedName>
    <definedName name="SE_3" localSheetId="16" hidden="1">{"'용역비'!$A$4:$C$8"}</definedName>
    <definedName name="SE_3" localSheetId="21" hidden="1">{"'용역비'!$A$4:$C$8"}</definedName>
    <definedName name="SE_3" localSheetId="18" hidden="1">{"'용역비'!$A$4:$C$8"}</definedName>
    <definedName name="SE_3" localSheetId="19" hidden="1">{"'용역비'!$A$4:$C$8"}</definedName>
    <definedName name="SE_3" localSheetId="20" hidden="1">{"'용역비'!$A$4:$C$8"}</definedName>
    <definedName name="SE_3" localSheetId="22" hidden="1">{"'용역비'!$A$4:$C$8"}</definedName>
    <definedName name="SE_3" localSheetId="24" hidden="1">{"'용역비'!$A$4:$C$8"}</definedName>
    <definedName name="SE_3" localSheetId="28" hidden="1">{"'용역비'!$A$4:$C$8"}</definedName>
    <definedName name="SE_3" localSheetId="14" hidden="1">{"'용역비'!$A$4:$C$8"}</definedName>
    <definedName name="SE_3" hidden="1">{"'용역비'!$A$4:$C$8"}</definedName>
    <definedName name="SE_4" localSheetId="12" hidden="1">{"'용역비'!$A$4:$C$8"}</definedName>
    <definedName name="SE_4" localSheetId="11" hidden="1">{"'용역비'!$A$4:$C$8"}</definedName>
    <definedName name="SE_4" localSheetId="13" hidden="1">{"'용역비'!$A$4:$C$8"}</definedName>
    <definedName name="SE_4" localSheetId="16" hidden="1">{"'용역비'!$A$4:$C$8"}</definedName>
    <definedName name="SE_4" localSheetId="21" hidden="1">{"'용역비'!$A$4:$C$8"}</definedName>
    <definedName name="SE_4" localSheetId="18" hidden="1">{"'용역비'!$A$4:$C$8"}</definedName>
    <definedName name="SE_4" localSheetId="19" hidden="1">{"'용역비'!$A$4:$C$8"}</definedName>
    <definedName name="SE_4" localSheetId="20" hidden="1">{"'용역비'!$A$4:$C$8"}</definedName>
    <definedName name="SE_4" localSheetId="22" hidden="1">{"'용역비'!$A$4:$C$8"}</definedName>
    <definedName name="SE_4" localSheetId="24" hidden="1">{"'용역비'!$A$4:$C$8"}</definedName>
    <definedName name="SE_4" localSheetId="28" hidden="1">{"'용역비'!$A$4:$C$8"}</definedName>
    <definedName name="SE_4" localSheetId="14" hidden="1">{"'용역비'!$A$4:$C$8"}</definedName>
    <definedName name="SE_4" hidden="1">{"'용역비'!$A$4:$C$8"}</definedName>
    <definedName name="SE_5" localSheetId="12" hidden="1">{"'용역비'!$A$4:$C$8"}</definedName>
    <definedName name="SE_5" localSheetId="11" hidden="1">{"'용역비'!$A$4:$C$8"}</definedName>
    <definedName name="SE_5" localSheetId="13" hidden="1">{"'용역비'!$A$4:$C$8"}</definedName>
    <definedName name="SE_5" localSheetId="16" hidden="1">{"'용역비'!$A$4:$C$8"}</definedName>
    <definedName name="SE_5" localSheetId="21" hidden="1">{"'용역비'!$A$4:$C$8"}</definedName>
    <definedName name="SE_5" localSheetId="18" hidden="1">{"'용역비'!$A$4:$C$8"}</definedName>
    <definedName name="SE_5" localSheetId="19" hidden="1">{"'용역비'!$A$4:$C$8"}</definedName>
    <definedName name="SE_5" localSheetId="20" hidden="1">{"'용역비'!$A$4:$C$8"}</definedName>
    <definedName name="SE_5" localSheetId="22" hidden="1">{"'용역비'!$A$4:$C$8"}</definedName>
    <definedName name="SE_5" localSheetId="24" hidden="1">{"'용역비'!$A$4:$C$8"}</definedName>
    <definedName name="SE_5" localSheetId="28" hidden="1">{"'용역비'!$A$4:$C$8"}</definedName>
    <definedName name="SE_5" localSheetId="14" hidden="1">{"'용역비'!$A$4:$C$8"}</definedName>
    <definedName name="SE_5" hidden="1">{"'용역비'!$A$4:$C$8"}</definedName>
    <definedName name="Sea">#REF!</definedName>
    <definedName name="SEC.C1" hidden="1">#REF!</definedName>
    <definedName name="seet2" localSheetId="12" hidden="1">{"'Sheet1'!$L$16"}</definedName>
    <definedName name="seet2" localSheetId="11" hidden="1">{"'Sheet1'!$L$16"}</definedName>
    <definedName name="seet2" localSheetId="13" hidden="1">{"'Sheet1'!$L$16"}</definedName>
    <definedName name="seet2" localSheetId="16" hidden="1">{"'Sheet1'!$L$16"}</definedName>
    <definedName name="seet2" localSheetId="21" hidden="1">{"'Sheet1'!$L$16"}</definedName>
    <definedName name="seet2" localSheetId="18" hidden="1">{"'Sheet1'!$L$16"}</definedName>
    <definedName name="seet2" localSheetId="19" hidden="1">{"'Sheet1'!$L$16"}</definedName>
    <definedName name="seet2" localSheetId="20" hidden="1">{"'Sheet1'!$L$16"}</definedName>
    <definedName name="seet2" localSheetId="22" hidden="1">{"'Sheet1'!$L$16"}</definedName>
    <definedName name="seet2" localSheetId="24" hidden="1">{"'Sheet1'!$L$16"}</definedName>
    <definedName name="seet2" localSheetId="28" hidden="1">{"'Sheet1'!$L$16"}</definedName>
    <definedName name="seet2" localSheetId="14" hidden="1">{"'Sheet1'!$L$16"}</definedName>
    <definedName name="seet2" hidden="1">{"'Sheet1'!$L$16"}</definedName>
    <definedName name="sefse" localSheetId="12" hidden="1">{"'장비'!$A$3:$M$12"}</definedName>
    <definedName name="sefse" localSheetId="11" hidden="1">{"'장비'!$A$3:$M$12"}</definedName>
    <definedName name="sefse" localSheetId="13" hidden="1">{"'장비'!$A$3:$M$12"}</definedName>
    <definedName name="sefse" localSheetId="16" hidden="1">{"'장비'!$A$3:$M$12"}</definedName>
    <definedName name="sefse" localSheetId="21" hidden="1">{"'장비'!$A$3:$M$12"}</definedName>
    <definedName name="sefse" localSheetId="18" hidden="1">{"'장비'!$A$3:$M$12"}</definedName>
    <definedName name="sefse" localSheetId="19" hidden="1">{"'장비'!$A$3:$M$12"}</definedName>
    <definedName name="sefse" localSheetId="20" hidden="1">{"'장비'!$A$3:$M$12"}</definedName>
    <definedName name="sefse" localSheetId="22" hidden="1">{"'장비'!$A$3:$M$12"}</definedName>
    <definedName name="sefse" localSheetId="24" hidden="1">{"'장비'!$A$3:$M$12"}</definedName>
    <definedName name="sefse" localSheetId="28" hidden="1">{"'장비'!$A$3:$M$12"}</definedName>
    <definedName name="sefse" localSheetId="14" hidden="1">{"'장비'!$A$3:$M$12"}</definedName>
    <definedName name="sefse" hidden="1">{"'장비'!$A$3:$M$12"}</definedName>
    <definedName name="seg" localSheetId="12" hidden="1">{"'Sheet1'!$L$16"}</definedName>
    <definedName name="seg" localSheetId="11" hidden="1">{"'Sheet1'!$L$16"}</definedName>
    <definedName name="seg" localSheetId="13" hidden="1">{"'Sheet1'!$L$16"}</definedName>
    <definedName name="seg" localSheetId="16" hidden="1">{"'Sheet1'!$L$16"}</definedName>
    <definedName name="seg" localSheetId="21" hidden="1">{"'Sheet1'!$L$16"}</definedName>
    <definedName name="seg" localSheetId="18" hidden="1">{"'Sheet1'!$L$16"}</definedName>
    <definedName name="seg" localSheetId="19" hidden="1">{"'Sheet1'!$L$16"}</definedName>
    <definedName name="seg" localSheetId="20" hidden="1">{"'Sheet1'!$L$16"}</definedName>
    <definedName name="seg" localSheetId="22" hidden="1">{"'Sheet1'!$L$16"}</definedName>
    <definedName name="seg" localSheetId="24" hidden="1">{"'Sheet1'!$L$16"}</definedName>
    <definedName name="seg" localSheetId="28" hidden="1">{"'Sheet1'!$L$16"}</definedName>
    <definedName name="seg" localSheetId="14" hidden="1">{"'Sheet1'!$L$16"}</definedName>
    <definedName name="seg" hidden="1">{"'Sheet1'!$L$16"}</definedName>
    <definedName name="sẻgẻ" localSheetId="12" hidden="1">{"'Sheet1'!$L$16"}</definedName>
    <definedName name="sẻgẻ" localSheetId="11" hidden="1">{"'Sheet1'!$L$16"}</definedName>
    <definedName name="sẻgẻ" localSheetId="13" hidden="1">{"'Sheet1'!$L$16"}</definedName>
    <definedName name="sẻgẻ" localSheetId="16" hidden="1">{"'Sheet1'!$L$16"}</definedName>
    <definedName name="sẻgẻ" localSheetId="21" hidden="1">{"'Sheet1'!$L$16"}</definedName>
    <definedName name="sẻgẻ" localSheetId="18" hidden="1">{"'Sheet1'!$L$16"}</definedName>
    <definedName name="sẻgẻ" localSheetId="19" hidden="1">{"'Sheet1'!$L$16"}</definedName>
    <definedName name="sẻgẻ" localSheetId="20" hidden="1">{"'Sheet1'!$L$16"}</definedName>
    <definedName name="sẻgẻ" localSheetId="22" hidden="1">{"'Sheet1'!$L$16"}</definedName>
    <definedName name="sẻgẻ" localSheetId="24" hidden="1">{"'Sheet1'!$L$16"}</definedName>
    <definedName name="sẻgẻ" localSheetId="28" hidden="1">{"'Sheet1'!$L$16"}</definedName>
    <definedName name="sẻgẻ" localSheetId="14" hidden="1">{"'Sheet1'!$L$16"}</definedName>
    <definedName name="sẻgẻ" hidden="1">{"'Sheet1'!$L$16"}</definedName>
    <definedName name="SEGSD" localSheetId="12" hidden="1">{"NGUYEN QUI THIEP - Personal View",#N/A,FALSE,"XDCB.HT.FUR."}</definedName>
    <definedName name="SEGSD" localSheetId="11" hidden="1">{"NGUYEN QUI THIEP - Personal View",#N/A,FALSE,"XDCB.HT.FUR."}</definedName>
    <definedName name="SEGSD" localSheetId="13" hidden="1">{"NGUYEN QUI THIEP - Personal View",#N/A,FALSE,"XDCB.HT.FUR."}</definedName>
    <definedName name="SEGSD" localSheetId="16" hidden="1">{"NGUYEN QUI THIEP - Personal View",#N/A,FALSE,"XDCB.HT.FUR."}</definedName>
    <definedName name="SEGSD" localSheetId="21" hidden="1">{"NGUYEN QUI THIEP - Personal View",#N/A,FALSE,"XDCB.HT.FUR."}</definedName>
    <definedName name="SEGSD" localSheetId="18" hidden="1">{"NGUYEN QUI THIEP - Personal View",#N/A,FALSE,"XDCB.HT.FUR."}</definedName>
    <definedName name="SEGSD" localSheetId="19" hidden="1">{"NGUYEN QUI THIEP - Personal View",#N/A,FALSE,"XDCB.HT.FUR."}</definedName>
    <definedName name="SEGSD" localSheetId="20" hidden="1">{"NGUYEN QUI THIEP - Personal View",#N/A,FALSE,"XDCB.HT.FUR."}</definedName>
    <definedName name="SEGSD" localSheetId="22" hidden="1">{"NGUYEN QUI THIEP - Personal View",#N/A,FALSE,"XDCB.HT.FUR."}</definedName>
    <definedName name="SEGSD" localSheetId="24" hidden="1">{"NGUYEN QUI THIEP - Personal View",#N/A,FALSE,"XDCB.HT.FUR."}</definedName>
    <definedName name="SEGSD" localSheetId="28" hidden="1">{"NGUYEN QUI THIEP - Personal View",#N/A,FALSE,"XDCB.HT.FUR."}</definedName>
    <definedName name="SEGSD" localSheetId="14" hidden="1">{"NGUYEN QUI THIEP - Personal View",#N/A,FALSE,"XDCB.HT.FUR."}</definedName>
    <definedName name="SEGSD" hidden="1">{"NGUYEN QUI THIEP - Personal View",#N/A,FALSE,"XDCB.HT.FUR."}</definedName>
    <definedName name="segserg" localSheetId="12" hidden="1">{"'Sheet1'!$L$16"}</definedName>
    <definedName name="segserg" localSheetId="11" hidden="1">{"'Sheet1'!$L$16"}</definedName>
    <definedName name="segserg" localSheetId="13" hidden="1">{"'Sheet1'!$L$16"}</definedName>
    <definedName name="segserg" localSheetId="16" hidden="1">{"'Sheet1'!$L$16"}</definedName>
    <definedName name="segserg" localSheetId="21" hidden="1">{"'Sheet1'!$L$16"}</definedName>
    <definedName name="segserg" localSheetId="18" hidden="1">{"'Sheet1'!$L$16"}</definedName>
    <definedName name="segserg" localSheetId="19" hidden="1">{"'Sheet1'!$L$16"}</definedName>
    <definedName name="segserg" localSheetId="20" hidden="1">{"'Sheet1'!$L$16"}</definedName>
    <definedName name="segserg" localSheetId="22" hidden="1">{"'Sheet1'!$L$16"}</definedName>
    <definedName name="segserg" localSheetId="24" hidden="1">{"'Sheet1'!$L$16"}</definedName>
    <definedName name="segserg" localSheetId="28" hidden="1">{"'Sheet1'!$L$16"}</definedName>
    <definedName name="segserg" localSheetId="14" hidden="1">{"'Sheet1'!$L$16"}</definedName>
    <definedName name="segserg" hidden="1">{"'Sheet1'!$L$16"}</definedName>
    <definedName name="SELECT">#REF!</definedName>
    <definedName name="Selection" localSheetId="1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1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13"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16"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2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1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19"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2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2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2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2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localSheetId="1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ection"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sell" localSheetId="12" hidden="1">{#N/A,#N/A,FALSE,"Gesamt";#N/A,#N/A,FALSE,"Ree KG";#N/A,#N/A,FALSE,"Ree Inter";#N/A,#N/A,FALSE,"BTM";#N/A,#N/A,FALSE,"GmbH";#N/A,#N/A,FALSE,"Sonstige"}</definedName>
    <definedName name="sell" localSheetId="11" hidden="1">{#N/A,#N/A,FALSE,"Gesamt";#N/A,#N/A,FALSE,"Ree KG";#N/A,#N/A,FALSE,"Ree Inter";#N/A,#N/A,FALSE,"BTM";#N/A,#N/A,FALSE,"GmbH";#N/A,#N/A,FALSE,"Sonstige"}</definedName>
    <definedName name="sell" localSheetId="13" hidden="1">{#N/A,#N/A,FALSE,"Gesamt";#N/A,#N/A,FALSE,"Ree KG";#N/A,#N/A,FALSE,"Ree Inter";#N/A,#N/A,FALSE,"BTM";#N/A,#N/A,FALSE,"GmbH";#N/A,#N/A,FALSE,"Sonstige"}</definedName>
    <definedName name="sell" localSheetId="16" hidden="1">{#N/A,#N/A,FALSE,"Gesamt";#N/A,#N/A,FALSE,"Ree KG";#N/A,#N/A,FALSE,"Ree Inter";#N/A,#N/A,FALSE,"BTM";#N/A,#N/A,FALSE,"GmbH";#N/A,#N/A,FALSE,"Sonstige"}</definedName>
    <definedName name="sell" localSheetId="21" hidden="1">{#N/A,#N/A,FALSE,"Gesamt";#N/A,#N/A,FALSE,"Ree KG";#N/A,#N/A,FALSE,"Ree Inter";#N/A,#N/A,FALSE,"BTM";#N/A,#N/A,FALSE,"GmbH";#N/A,#N/A,FALSE,"Sonstige"}</definedName>
    <definedName name="sell" localSheetId="18" hidden="1">{#N/A,#N/A,FALSE,"Gesamt";#N/A,#N/A,FALSE,"Ree KG";#N/A,#N/A,FALSE,"Ree Inter";#N/A,#N/A,FALSE,"BTM";#N/A,#N/A,FALSE,"GmbH";#N/A,#N/A,FALSE,"Sonstige"}</definedName>
    <definedName name="sell" localSheetId="19" hidden="1">{#N/A,#N/A,FALSE,"Gesamt";#N/A,#N/A,FALSE,"Ree KG";#N/A,#N/A,FALSE,"Ree Inter";#N/A,#N/A,FALSE,"BTM";#N/A,#N/A,FALSE,"GmbH";#N/A,#N/A,FALSE,"Sonstige"}</definedName>
    <definedName name="sell" localSheetId="20" hidden="1">{#N/A,#N/A,FALSE,"Gesamt";#N/A,#N/A,FALSE,"Ree KG";#N/A,#N/A,FALSE,"Ree Inter";#N/A,#N/A,FALSE,"BTM";#N/A,#N/A,FALSE,"GmbH";#N/A,#N/A,FALSE,"Sonstige"}</definedName>
    <definedName name="sell" localSheetId="22" hidden="1">{#N/A,#N/A,FALSE,"Gesamt";#N/A,#N/A,FALSE,"Ree KG";#N/A,#N/A,FALSE,"Ree Inter";#N/A,#N/A,FALSE,"BTM";#N/A,#N/A,FALSE,"GmbH";#N/A,#N/A,FALSE,"Sonstige"}</definedName>
    <definedName name="sell" localSheetId="24" hidden="1">{#N/A,#N/A,FALSE,"Gesamt";#N/A,#N/A,FALSE,"Ree KG";#N/A,#N/A,FALSE,"Ree Inter";#N/A,#N/A,FALSE,"BTM";#N/A,#N/A,FALSE,"GmbH";#N/A,#N/A,FALSE,"Sonstige"}</definedName>
    <definedName name="sell" localSheetId="28" hidden="1">{#N/A,#N/A,FALSE,"Gesamt";#N/A,#N/A,FALSE,"Ree KG";#N/A,#N/A,FALSE,"Ree Inter";#N/A,#N/A,FALSE,"BTM";#N/A,#N/A,FALSE,"GmbH";#N/A,#N/A,FALSE,"Sonstige"}</definedName>
    <definedName name="sell" localSheetId="14" hidden="1">{#N/A,#N/A,FALSE,"Gesamt";#N/A,#N/A,FALSE,"Ree KG";#N/A,#N/A,FALSE,"Ree Inter";#N/A,#N/A,FALSE,"BTM";#N/A,#N/A,FALSE,"GmbH";#N/A,#N/A,FALSE,"Sonstige"}</definedName>
    <definedName name="sell" hidden="1">{#N/A,#N/A,FALSE,"Gesamt";#N/A,#N/A,FALSE,"Ree KG";#N/A,#N/A,FALSE,"Ree Inter";#N/A,#N/A,FALSE,"BTM";#N/A,#N/A,FALSE,"GmbH";#N/A,#N/A,FALSE,"Sonstige"}</definedName>
    <definedName name="Selling"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llin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en" localSheetId="12" hidden="1">{"'Sheet1'!$L$16"}</definedName>
    <definedName name="sen" localSheetId="11" hidden="1">{"'Sheet1'!$L$16"}</definedName>
    <definedName name="sen" localSheetId="13" hidden="1">{"'Sheet1'!$L$16"}</definedName>
    <definedName name="sen" localSheetId="16" hidden="1">{"'Sheet1'!$L$16"}</definedName>
    <definedName name="sen" localSheetId="21" hidden="1">{"'Sheet1'!$L$16"}</definedName>
    <definedName name="sen" localSheetId="18" hidden="1">{"'Sheet1'!$L$16"}</definedName>
    <definedName name="sen" localSheetId="19" hidden="1">{"'Sheet1'!$L$16"}</definedName>
    <definedName name="sen" localSheetId="20" hidden="1">{"'Sheet1'!$L$16"}</definedName>
    <definedName name="sen" localSheetId="22" hidden="1">{"'Sheet1'!$L$16"}</definedName>
    <definedName name="sen" localSheetId="24" hidden="1">{"'Sheet1'!$L$16"}</definedName>
    <definedName name="sen" localSheetId="28" hidden="1">{"'Sheet1'!$L$16"}</definedName>
    <definedName name="sen" localSheetId="14" hidden="1">{"'Sheet1'!$L$16"}</definedName>
    <definedName name="sen" hidden="1">{"'Sheet1'!$L$16"}</definedName>
    <definedName name="sencount" hidden="1">2</definedName>
    <definedName name="Sep">#REF!</definedName>
    <definedName name="ser" localSheetId="12" hidden="1">{"'Break down'!$A$4"}</definedName>
    <definedName name="ser" localSheetId="11" hidden="1">{"'Break down'!$A$4"}</definedName>
    <definedName name="ser" localSheetId="13" hidden="1">{"'Break down'!$A$4"}</definedName>
    <definedName name="ser" localSheetId="16" hidden="1">{"'Break down'!$A$4"}</definedName>
    <definedName name="ser" localSheetId="21" hidden="1">{"'Break down'!$A$4"}</definedName>
    <definedName name="ser" localSheetId="18" hidden="1">{"'Break down'!$A$4"}</definedName>
    <definedName name="ser" localSheetId="19" hidden="1">{"'Break down'!$A$4"}</definedName>
    <definedName name="ser" localSheetId="20" hidden="1">{"'Break down'!$A$4"}</definedName>
    <definedName name="ser" localSheetId="22" hidden="1">{"'Break down'!$A$4"}</definedName>
    <definedName name="ser" localSheetId="24" hidden="1">{"'Break down'!$A$4"}</definedName>
    <definedName name="ser" localSheetId="28" hidden="1">{"'Break down'!$A$4"}</definedName>
    <definedName name="ser" localSheetId="14" hidden="1">{"'Break down'!$A$4"}</definedName>
    <definedName name="ser" hidden="1">{"'Break down'!$A$4"}</definedName>
    <definedName name="serg" localSheetId="12" hidden="1">{"'Sheet1'!$L$16"}</definedName>
    <definedName name="serg" localSheetId="11" hidden="1">{"'Sheet1'!$L$16"}</definedName>
    <definedName name="serg" localSheetId="13" hidden="1">{"'Sheet1'!$L$16"}</definedName>
    <definedName name="serg" localSheetId="16" hidden="1">{"'Sheet1'!$L$16"}</definedName>
    <definedName name="serg" localSheetId="21" hidden="1">{"'Sheet1'!$L$16"}</definedName>
    <definedName name="serg" localSheetId="18" hidden="1">{"'Sheet1'!$L$16"}</definedName>
    <definedName name="serg" localSheetId="19" hidden="1">{"'Sheet1'!$L$16"}</definedName>
    <definedName name="serg" localSheetId="20" hidden="1">{"'Sheet1'!$L$16"}</definedName>
    <definedName name="serg" localSheetId="22" hidden="1">{"'Sheet1'!$L$16"}</definedName>
    <definedName name="serg" localSheetId="24" hidden="1">{"'Sheet1'!$L$16"}</definedName>
    <definedName name="serg" localSheetId="28" hidden="1">{"'Sheet1'!$L$16"}</definedName>
    <definedName name="serg" localSheetId="14" hidden="1">{"'Sheet1'!$L$16"}</definedName>
    <definedName name="serg" hidden="1">{"'Sheet1'!$L$16"}</definedName>
    <definedName name="sergẻ" localSheetId="12" hidden="1">{"'Sheet1'!$L$16"}</definedName>
    <definedName name="sergẻ" localSheetId="11" hidden="1">{"'Sheet1'!$L$16"}</definedName>
    <definedName name="sergẻ" localSheetId="13" hidden="1">{"'Sheet1'!$L$16"}</definedName>
    <definedName name="sergẻ" localSheetId="16" hidden="1">{"'Sheet1'!$L$16"}</definedName>
    <definedName name="sergẻ" localSheetId="21" hidden="1">{"'Sheet1'!$L$16"}</definedName>
    <definedName name="sergẻ" localSheetId="18" hidden="1">{"'Sheet1'!$L$16"}</definedName>
    <definedName name="sergẻ" localSheetId="19" hidden="1">{"'Sheet1'!$L$16"}</definedName>
    <definedName name="sergẻ" localSheetId="20" hidden="1">{"'Sheet1'!$L$16"}</definedName>
    <definedName name="sergẻ" localSheetId="22" hidden="1">{"'Sheet1'!$L$16"}</definedName>
    <definedName name="sergẻ" localSheetId="24" hidden="1">{"'Sheet1'!$L$16"}</definedName>
    <definedName name="sergẻ" localSheetId="28" hidden="1">{"'Sheet1'!$L$16"}</definedName>
    <definedName name="sergẻ" localSheetId="14" hidden="1">{"'Sheet1'!$L$16"}</definedName>
    <definedName name="sergẻ" hidden="1">{"'Sheet1'!$L$16"}</definedName>
    <definedName name="sergh" localSheetId="12" hidden="1">{"'Sheet1'!$L$16"}</definedName>
    <definedName name="sergh" localSheetId="11" hidden="1">{"'Sheet1'!$L$16"}</definedName>
    <definedName name="sergh" localSheetId="13" hidden="1">{"'Sheet1'!$L$16"}</definedName>
    <definedName name="sergh" localSheetId="16" hidden="1">{"'Sheet1'!$L$16"}</definedName>
    <definedName name="sergh" localSheetId="21" hidden="1">{"'Sheet1'!$L$16"}</definedName>
    <definedName name="sergh" localSheetId="18" hidden="1">{"'Sheet1'!$L$16"}</definedName>
    <definedName name="sergh" localSheetId="19" hidden="1">{"'Sheet1'!$L$16"}</definedName>
    <definedName name="sergh" localSheetId="20" hidden="1">{"'Sheet1'!$L$16"}</definedName>
    <definedName name="sergh" localSheetId="22" hidden="1">{"'Sheet1'!$L$16"}</definedName>
    <definedName name="sergh" localSheetId="24" hidden="1">{"'Sheet1'!$L$16"}</definedName>
    <definedName name="sergh" localSheetId="28" hidden="1">{"'Sheet1'!$L$16"}</definedName>
    <definedName name="sergh" localSheetId="14" hidden="1">{"'Sheet1'!$L$16"}</definedName>
    <definedName name="sergh" hidden="1">{"'Sheet1'!$L$16"}</definedName>
    <definedName name="serhgh" localSheetId="12" hidden="1">{"'Sheet1'!$L$16"}</definedName>
    <definedName name="serhgh" localSheetId="11" hidden="1">{"'Sheet1'!$L$16"}</definedName>
    <definedName name="serhgh" localSheetId="13" hidden="1">{"'Sheet1'!$L$16"}</definedName>
    <definedName name="serhgh" localSheetId="16" hidden="1">{"'Sheet1'!$L$16"}</definedName>
    <definedName name="serhgh" localSheetId="21" hidden="1">{"'Sheet1'!$L$16"}</definedName>
    <definedName name="serhgh" localSheetId="18" hidden="1">{"'Sheet1'!$L$16"}</definedName>
    <definedName name="serhgh" localSheetId="19" hidden="1">{"'Sheet1'!$L$16"}</definedName>
    <definedName name="serhgh" localSheetId="20" hidden="1">{"'Sheet1'!$L$16"}</definedName>
    <definedName name="serhgh" localSheetId="22" hidden="1">{"'Sheet1'!$L$16"}</definedName>
    <definedName name="serhgh" localSheetId="24" hidden="1">{"'Sheet1'!$L$16"}</definedName>
    <definedName name="serhgh" localSheetId="28" hidden="1">{"'Sheet1'!$L$16"}</definedName>
    <definedName name="serhgh" localSheetId="14" hidden="1">{"'Sheet1'!$L$16"}</definedName>
    <definedName name="serhgh" hidden="1">{"'Sheet1'!$L$16"}</definedName>
    <definedName name="serhset" localSheetId="12" hidden="1">{"'Sheet1'!$L$16"}</definedName>
    <definedName name="serhset" localSheetId="11" hidden="1">{"'Sheet1'!$L$16"}</definedName>
    <definedName name="serhset" localSheetId="13" hidden="1">{"'Sheet1'!$L$16"}</definedName>
    <definedName name="serhset" localSheetId="16" hidden="1">{"'Sheet1'!$L$16"}</definedName>
    <definedName name="serhset" localSheetId="21" hidden="1">{"'Sheet1'!$L$16"}</definedName>
    <definedName name="serhset" localSheetId="18" hidden="1">{"'Sheet1'!$L$16"}</definedName>
    <definedName name="serhset" localSheetId="19" hidden="1">{"'Sheet1'!$L$16"}</definedName>
    <definedName name="serhset" localSheetId="20" hidden="1">{"'Sheet1'!$L$16"}</definedName>
    <definedName name="serhset" localSheetId="22" hidden="1">{"'Sheet1'!$L$16"}</definedName>
    <definedName name="serhset" localSheetId="24" hidden="1">{"'Sheet1'!$L$16"}</definedName>
    <definedName name="serhset" localSheetId="28" hidden="1">{"'Sheet1'!$L$16"}</definedName>
    <definedName name="serhset" localSheetId="14" hidden="1">{"'Sheet1'!$L$16"}</definedName>
    <definedName name="serhset" hidden="1">{"'Sheet1'!$L$16"}</definedName>
    <definedName name="SERQ" localSheetId="12" hidden="1">{"'Sheet1'!$L$16"}</definedName>
    <definedName name="SERQ" localSheetId="11" hidden="1">{"'Sheet1'!$L$16"}</definedName>
    <definedName name="SERQ" localSheetId="13" hidden="1">{"'Sheet1'!$L$16"}</definedName>
    <definedName name="SERQ" localSheetId="16" hidden="1">{"'Sheet1'!$L$16"}</definedName>
    <definedName name="SERQ" localSheetId="21" hidden="1">{"'Sheet1'!$L$16"}</definedName>
    <definedName name="SERQ" localSheetId="18" hidden="1">{"'Sheet1'!$L$16"}</definedName>
    <definedName name="SERQ" localSheetId="19" hidden="1">{"'Sheet1'!$L$16"}</definedName>
    <definedName name="SERQ" localSheetId="20" hidden="1">{"'Sheet1'!$L$16"}</definedName>
    <definedName name="SERQ" localSheetId="22" hidden="1">{"'Sheet1'!$L$16"}</definedName>
    <definedName name="SERQ" localSheetId="24" hidden="1">{"'Sheet1'!$L$16"}</definedName>
    <definedName name="SERQ" localSheetId="28" hidden="1">{"'Sheet1'!$L$16"}</definedName>
    <definedName name="SERQ" localSheetId="14" hidden="1">{"'Sheet1'!$L$16"}</definedName>
    <definedName name="SERQ" hidden="1">{"'Sheet1'!$L$16"}</definedName>
    <definedName name="sert" localSheetId="12" hidden="1">{"'Sheet1'!$L$16"}</definedName>
    <definedName name="sert" localSheetId="11" hidden="1">{"'Sheet1'!$L$16"}</definedName>
    <definedName name="sert" localSheetId="13" hidden="1">{"'Sheet1'!$L$16"}</definedName>
    <definedName name="sert" localSheetId="16" hidden="1">{"'Sheet1'!$L$16"}</definedName>
    <definedName name="sert" localSheetId="21" hidden="1">{"'Sheet1'!$L$16"}</definedName>
    <definedName name="sert" localSheetId="18" hidden="1">{"'Sheet1'!$L$16"}</definedName>
    <definedName name="sert" localSheetId="19" hidden="1">{"'Sheet1'!$L$16"}</definedName>
    <definedName name="sert" localSheetId="20" hidden="1">{"'Sheet1'!$L$16"}</definedName>
    <definedName name="sert" localSheetId="22" hidden="1">{"'Sheet1'!$L$16"}</definedName>
    <definedName name="sert" localSheetId="24" hidden="1">{"'Sheet1'!$L$16"}</definedName>
    <definedName name="sert" localSheetId="28" hidden="1">{"'Sheet1'!$L$16"}</definedName>
    <definedName name="sert" localSheetId="14" hidden="1">{"'Sheet1'!$L$16"}</definedName>
    <definedName name="sert" hidden="1">{"'Sheet1'!$L$16"}</definedName>
    <definedName name="sertsertrest" localSheetId="12" hidden="1">{"'Sheet1'!$L$16"}</definedName>
    <definedName name="sertsertrest" localSheetId="11" hidden="1">{"'Sheet1'!$L$16"}</definedName>
    <definedName name="sertsertrest" localSheetId="13" hidden="1">{"'Sheet1'!$L$16"}</definedName>
    <definedName name="sertsertrest" localSheetId="16" hidden="1">{"'Sheet1'!$L$16"}</definedName>
    <definedName name="sertsertrest" localSheetId="21" hidden="1">{"'Sheet1'!$L$16"}</definedName>
    <definedName name="sertsertrest" localSheetId="18" hidden="1">{"'Sheet1'!$L$16"}</definedName>
    <definedName name="sertsertrest" localSheetId="19" hidden="1">{"'Sheet1'!$L$16"}</definedName>
    <definedName name="sertsertrest" localSheetId="20" hidden="1">{"'Sheet1'!$L$16"}</definedName>
    <definedName name="sertsertrest" localSheetId="22" hidden="1">{"'Sheet1'!$L$16"}</definedName>
    <definedName name="sertsertrest" localSheetId="24" hidden="1">{"'Sheet1'!$L$16"}</definedName>
    <definedName name="sertsertrest" localSheetId="28" hidden="1">{"'Sheet1'!$L$16"}</definedName>
    <definedName name="sertsertrest" localSheetId="14" hidden="1">{"'Sheet1'!$L$16"}</definedName>
    <definedName name="sertsertrest" hidden="1">{"'Sheet1'!$L$16"}</definedName>
    <definedName name="sertseyghrth" localSheetId="12" hidden="1">{"'Sheet1'!$L$16"}</definedName>
    <definedName name="sertseyghrth" localSheetId="11" hidden="1">{"'Sheet1'!$L$16"}</definedName>
    <definedName name="sertseyghrth" localSheetId="13" hidden="1">{"'Sheet1'!$L$16"}</definedName>
    <definedName name="sertseyghrth" localSheetId="16" hidden="1">{"'Sheet1'!$L$16"}</definedName>
    <definedName name="sertseyghrth" localSheetId="21" hidden="1">{"'Sheet1'!$L$16"}</definedName>
    <definedName name="sertseyghrth" localSheetId="18" hidden="1">{"'Sheet1'!$L$16"}</definedName>
    <definedName name="sertseyghrth" localSheetId="19" hidden="1">{"'Sheet1'!$L$16"}</definedName>
    <definedName name="sertseyghrth" localSheetId="20" hidden="1">{"'Sheet1'!$L$16"}</definedName>
    <definedName name="sertseyghrth" localSheetId="22" hidden="1">{"'Sheet1'!$L$16"}</definedName>
    <definedName name="sertseyghrth" localSheetId="24" hidden="1">{"'Sheet1'!$L$16"}</definedName>
    <definedName name="sertseyghrth" localSheetId="28" hidden="1">{"'Sheet1'!$L$16"}</definedName>
    <definedName name="sertseyghrth" localSheetId="14" hidden="1">{"'Sheet1'!$L$16"}</definedName>
    <definedName name="sertseyghrth" hidden="1">{"'Sheet1'!$L$16"}</definedName>
    <definedName name="SERVICE" localSheetId="12" hidden="1">{#N/A,#N/A,FALSE,"이태원철근"}</definedName>
    <definedName name="SERVICE" localSheetId="11" hidden="1">{#N/A,#N/A,FALSE,"이태원철근"}</definedName>
    <definedName name="SERVICE" localSheetId="13" hidden="1">{#N/A,#N/A,FALSE,"이태원철근"}</definedName>
    <definedName name="SERVICE" localSheetId="16" hidden="1">{#N/A,#N/A,FALSE,"이태원철근"}</definedName>
    <definedName name="SERVICE" localSheetId="21" hidden="1">{#N/A,#N/A,FALSE,"이태원철근"}</definedName>
    <definedName name="SERVICE" localSheetId="18" hidden="1">{#N/A,#N/A,FALSE,"이태원철근"}</definedName>
    <definedName name="SERVICE" localSheetId="19" hidden="1">{#N/A,#N/A,FALSE,"이태원철근"}</definedName>
    <definedName name="SERVICE" localSheetId="20" hidden="1">{#N/A,#N/A,FALSE,"이태원철근"}</definedName>
    <definedName name="SERVICE" localSheetId="22" hidden="1">{#N/A,#N/A,FALSE,"이태원철근"}</definedName>
    <definedName name="SERVICE" localSheetId="24" hidden="1">{#N/A,#N/A,FALSE,"이태원철근"}</definedName>
    <definedName name="SERVICE" localSheetId="28" hidden="1">{#N/A,#N/A,FALSE,"이태원철근"}</definedName>
    <definedName name="SERVICE" localSheetId="14" hidden="1">{#N/A,#N/A,FALSE,"이태원철근"}</definedName>
    <definedName name="SERVICE" hidden="1">{#N/A,#N/A,FALSE,"이태원철근"}</definedName>
    <definedName name="serwe">#N/A</definedName>
    <definedName name="serwe_3">#N/A</definedName>
    <definedName name="serwe_7">#N/A</definedName>
    <definedName name="serygfg" localSheetId="12" hidden="1">{"'Sheet1'!$L$16"}</definedName>
    <definedName name="serygfg" localSheetId="11" hidden="1">{"'Sheet1'!$L$16"}</definedName>
    <definedName name="serygfg" localSheetId="13" hidden="1">{"'Sheet1'!$L$16"}</definedName>
    <definedName name="serygfg" localSheetId="16" hidden="1">{"'Sheet1'!$L$16"}</definedName>
    <definedName name="serygfg" localSheetId="21" hidden="1">{"'Sheet1'!$L$16"}</definedName>
    <definedName name="serygfg" localSheetId="18" hidden="1">{"'Sheet1'!$L$16"}</definedName>
    <definedName name="serygfg" localSheetId="19" hidden="1">{"'Sheet1'!$L$16"}</definedName>
    <definedName name="serygfg" localSheetId="20" hidden="1">{"'Sheet1'!$L$16"}</definedName>
    <definedName name="serygfg" localSheetId="22" hidden="1">{"'Sheet1'!$L$16"}</definedName>
    <definedName name="serygfg" localSheetId="24" hidden="1">{"'Sheet1'!$L$16"}</definedName>
    <definedName name="serygfg" localSheetId="28" hidden="1">{"'Sheet1'!$L$16"}</definedName>
    <definedName name="serygfg" localSheetId="14" hidden="1">{"'Sheet1'!$L$16"}</definedName>
    <definedName name="serygfg" hidden="1">{"'Sheet1'!$L$16"}</definedName>
    <definedName name="sétbs" hidden="1">#REF!</definedName>
    <definedName name="sexeax" localSheetId="12" hidden="1">{#N/A,#N/A,FALSE,"TABLE"}</definedName>
    <definedName name="sexeax" localSheetId="11" hidden="1">{#N/A,#N/A,FALSE,"TABLE"}</definedName>
    <definedName name="sexeax" localSheetId="13" hidden="1">{#N/A,#N/A,FALSE,"TABLE"}</definedName>
    <definedName name="sexeax" localSheetId="16" hidden="1">{#N/A,#N/A,FALSE,"TABLE"}</definedName>
    <definedName name="sexeax" localSheetId="21" hidden="1">{#N/A,#N/A,FALSE,"TABLE"}</definedName>
    <definedName name="sexeax" localSheetId="18" hidden="1">{#N/A,#N/A,FALSE,"TABLE"}</definedName>
    <definedName name="sexeax" localSheetId="19" hidden="1">{#N/A,#N/A,FALSE,"TABLE"}</definedName>
    <definedName name="sexeax" localSheetId="20" hidden="1">{#N/A,#N/A,FALSE,"TABLE"}</definedName>
    <definedName name="sexeax" localSheetId="22" hidden="1">{#N/A,#N/A,FALSE,"TABLE"}</definedName>
    <definedName name="sexeax" localSheetId="24" hidden="1">{#N/A,#N/A,FALSE,"TABLE"}</definedName>
    <definedName name="sexeax" localSheetId="28" hidden="1">{#N/A,#N/A,FALSE,"TABLE"}</definedName>
    <definedName name="sexeax" localSheetId="14" hidden="1">{#N/A,#N/A,FALSE,"TABLE"}</definedName>
    <definedName name="sexeax" hidden="1">{#N/A,#N/A,FALSE,"TABLE"}</definedName>
    <definedName name="seysety" localSheetId="12" hidden="1">{"'Sheet1'!$L$16"}</definedName>
    <definedName name="seysety" localSheetId="11" hidden="1">{"'Sheet1'!$L$16"}</definedName>
    <definedName name="seysety" localSheetId="13" hidden="1">{"'Sheet1'!$L$16"}</definedName>
    <definedName name="seysety" localSheetId="16" hidden="1">{"'Sheet1'!$L$16"}</definedName>
    <definedName name="seysety" localSheetId="21" hidden="1">{"'Sheet1'!$L$16"}</definedName>
    <definedName name="seysety" localSheetId="18" hidden="1">{"'Sheet1'!$L$16"}</definedName>
    <definedName name="seysety" localSheetId="19" hidden="1">{"'Sheet1'!$L$16"}</definedName>
    <definedName name="seysety" localSheetId="20" hidden="1">{"'Sheet1'!$L$16"}</definedName>
    <definedName name="seysety" localSheetId="22" hidden="1">{"'Sheet1'!$L$16"}</definedName>
    <definedName name="seysety" localSheetId="24" hidden="1">{"'Sheet1'!$L$16"}</definedName>
    <definedName name="seysety" localSheetId="28" hidden="1">{"'Sheet1'!$L$16"}</definedName>
    <definedName name="seysety" localSheetId="14" hidden="1">{"'Sheet1'!$L$16"}</definedName>
    <definedName name="seysety" hidden="1">{"'Sheet1'!$L$16"}</definedName>
    <definedName name="sf" localSheetId="12" hidden="1">{#N/A,#N/A,FALSE,"特殊室（ＢＱ表）"}</definedName>
    <definedName name="sf" localSheetId="11" hidden="1">{#N/A,#N/A,FALSE,"特殊室（ＢＱ表）"}</definedName>
    <definedName name="sf" localSheetId="13" hidden="1">{#N/A,#N/A,FALSE,"特殊室（ＢＱ表）"}</definedName>
    <definedName name="sf" localSheetId="16" hidden="1">{#N/A,#N/A,FALSE,"特殊室（ＢＱ表）"}</definedName>
    <definedName name="sf" localSheetId="21" hidden="1">{#N/A,#N/A,FALSE,"特殊室（ＢＱ表）"}</definedName>
    <definedName name="sf" localSheetId="18" hidden="1">{#N/A,#N/A,FALSE,"特殊室（ＢＱ表）"}</definedName>
    <definedName name="sf" localSheetId="19" hidden="1">{#N/A,#N/A,FALSE,"特殊室（ＢＱ表）"}</definedName>
    <definedName name="sf" localSheetId="20" hidden="1">{#N/A,#N/A,FALSE,"特殊室（ＢＱ表）"}</definedName>
    <definedName name="sf" localSheetId="22" hidden="1">{#N/A,#N/A,FALSE,"特殊室（ＢＱ表）"}</definedName>
    <definedName name="sf" localSheetId="24" hidden="1">{#N/A,#N/A,FALSE,"特殊室（ＢＱ表）"}</definedName>
    <definedName name="sf" localSheetId="28" hidden="1">{#N/A,#N/A,FALSE,"特殊室（ＢＱ表）"}</definedName>
    <definedName name="sf" localSheetId="14" hidden="1">{#N/A,#N/A,FALSE,"特殊室（ＢＱ表）"}</definedName>
    <definedName name="sf" hidden="1">{#N/A,#N/A,FALSE,"特殊室（ＢＱ表）"}</definedName>
    <definedName name="SFA" hidden="1">#REF!</definedName>
    <definedName name="SFADGFA" localSheetId="12" hidden="1">{#N/A,#N/A,TRUE,"Basic";#N/A,#N/A,TRUE,"EXT-TABLE";#N/A,#N/A,TRUE,"STEEL";#N/A,#N/A,TRUE,"INT-Table";#N/A,#N/A,TRUE,"STEEL";#N/A,#N/A,TRUE,"Door"}</definedName>
    <definedName name="SFADGFA" localSheetId="11" hidden="1">{#N/A,#N/A,TRUE,"Basic";#N/A,#N/A,TRUE,"EXT-TABLE";#N/A,#N/A,TRUE,"STEEL";#N/A,#N/A,TRUE,"INT-Table";#N/A,#N/A,TRUE,"STEEL";#N/A,#N/A,TRUE,"Door"}</definedName>
    <definedName name="SFADGFA" localSheetId="13" hidden="1">{#N/A,#N/A,TRUE,"Basic";#N/A,#N/A,TRUE,"EXT-TABLE";#N/A,#N/A,TRUE,"STEEL";#N/A,#N/A,TRUE,"INT-Table";#N/A,#N/A,TRUE,"STEEL";#N/A,#N/A,TRUE,"Door"}</definedName>
    <definedName name="SFADGFA" localSheetId="16" hidden="1">{#N/A,#N/A,TRUE,"Basic";#N/A,#N/A,TRUE,"EXT-TABLE";#N/A,#N/A,TRUE,"STEEL";#N/A,#N/A,TRUE,"INT-Table";#N/A,#N/A,TRUE,"STEEL";#N/A,#N/A,TRUE,"Door"}</definedName>
    <definedName name="SFADGFA" localSheetId="21" hidden="1">{#N/A,#N/A,TRUE,"Basic";#N/A,#N/A,TRUE,"EXT-TABLE";#N/A,#N/A,TRUE,"STEEL";#N/A,#N/A,TRUE,"INT-Table";#N/A,#N/A,TRUE,"STEEL";#N/A,#N/A,TRUE,"Door"}</definedName>
    <definedName name="SFADGFA" localSheetId="18" hidden="1">{#N/A,#N/A,TRUE,"Basic";#N/A,#N/A,TRUE,"EXT-TABLE";#N/A,#N/A,TRUE,"STEEL";#N/A,#N/A,TRUE,"INT-Table";#N/A,#N/A,TRUE,"STEEL";#N/A,#N/A,TRUE,"Door"}</definedName>
    <definedName name="SFADGFA" localSheetId="19" hidden="1">{#N/A,#N/A,TRUE,"Basic";#N/A,#N/A,TRUE,"EXT-TABLE";#N/A,#N/A,TRUE,"STEEL";#N/A,#N/A,TRUE,"INT-Table";#N/A,#N/A,TRUE,"STEEL";#N/A,#N/A,TRUE,"Door"}</definedName>
    <definedName name="SFADGFA" localSheetId="20" hidden="1">{#N/A,#N/A,TRUE,"Basic";#N/A,#N/A,TRUE,"EXT-TABLE";#N/A,#N/A,TRUE,"STEEL";#N/A,#N/A,TRUE,"INT-Table";#N/A,#N/A,TRUE,"STEEL";#N/A,#N/A,TRUE,"Door"}</definedName>
    <definedName name="SFADGFA" localSheetId="22" hidden="1">{#N/A,#N/A,TRUE,"Basic";#N/A,#N/A,TRUE,"EXT-TABLE";#N/A,#N/A,TRUE,"STEEL";#N/A,#N/A,TRUE,"INT-Table";#N/A,#N/A,TRUE,"STEEL";#N/A,#N/A,TRUE,"Door"}</definedName>
    <definedName name="SFADGFA" localSheetId="24" hidden="1">{#N/A,#N/A,TRUE,"Basic";#N/A,#N/A,TRUE,"EXT-TABLE";#N/A,#N/A,TRUE,"STEEL";#N/A,#N/A,TRUE,"INT-Table";#N/A,#N/A,TRUE,"STEEL";#N/A,#N/A,TRUE,"Door"}</definedName>
    <definedName name="SFADGFA" localSheetId="28" hidden="1">{#N/A,#N/A,TRUE,"Basic";#N/A,#N/A,TRUE,"EXT-TABLE";#N/A,#N/A,TRUE,"STEEL";#N/A,#N/A,TRUE,"INT-Table";#N/A,#N/A,TRUE,"STEEL";#N/A,#N/A,TRUE,"Door"}</definedName>
    <definedName name="SFADGFA" localSheetId="14" hidden="1">{#N/A,#N/A,TRUE,"Basic";#N/A,#N/A,TRUE,"EXT-TABLE";#N/A,#N/A,TRUE,"STEEL";#N/A,#N/A,TRUE,"INT-Table";#N/A,#N/A,TRUE,"STEEL";#N/A,#N/A,TRUE,"Door"}</definedName>
    <definedName name="SFADGFA" hidden="1">{#N/A,#N/A,TRUE,"Basic";#N/A,#N/A,TRUE,"EXT-TABLE";#N/A,#N/A,TRUE,"STEEL";#N/A,#N/A,TRUE,"INT-Table";#N/A,#N/A,TRUE,"STEEL";#N/A,#N/A,TRUE,"Door"}</definedName>
    <definedName name="SFADHGFD" localSheetId="12" hidden="1">{"'Sheet1'!$L$16"}</definedName>
    <definedName name="SFADHGFD" localSheetId="11" hidden="1">{"'Sheet1'!$L$16"}</definedName>
    <definedName name="SFADHGFD" localSheetId="13" hidden="1">{"'Sheet1'!$L$16"}</definedName>
    <definedName name="SFADHGFD" localSheetId="16" hidden="1">{"'Sheet1'!$L$16"}</definedName>
    <definedName name="SFADHGFD" localSheetId="21" hidden="1">{"'Sheet1'!$L$16"}</definedName>
    <definedName name="SFADHGFD" localSheetId="18" hidden="1">{"'Sheet1'!$L$16"}</definedName>
    <definedName name="SFADHGFD" localSheetId="19" hidden="1">{"'Sheet1'!$L$16"}</definedName>
    <definedName name="SFADHGFD" localSheetId="20" hidden="1">{"'Sheet1'!$L$16"}</definedName>
    <definedName name="SFADHGFD" localSheetId="22" hidden="1">{"'Sheet1'!$L$16"}</definedName>
    <definedName name="SFADHGFD" localSheetId="24" hidden="1">{"'Sheet1'!$L$16"}</definedName>
    <definedName name="SFADHGFD" localSheetId="28" hidden="1">{"'Sheet1'!$L$16"}</definedName>
    <definedName name="SFADHGFD" localSheetId="14" hidden="1">{"'Sheet1'!$L$16"}</definedName>
    <definedName name="SFADHGFD" hidden="1">{"'Sheet1'!$L$16"}</definedName>
    <definedName name="SFAFE" localSheetId="12" hidden="1">{"'Sheet1'!$L$16"}</definedName>
    <definedName name="SFAFE" localSheetId="11" hidden="1">{"'Sheet1'!$L$16"}</definedName>
    <definedName name="SFAFE" localSheetId="13" hidden="1">{"'Sheet1'!$L$16"}</definedName>
    <definedName name="SFAFE" localSheetId="16" hidden="1">{"'Sheet1'!$L$16"}</definedName>
    <definedName name="SFAFE" localSheetId="21" hidden="1">{"'Sheet1'!$L$16"}</definedName>
    <definedName name="SFAFE" localSheetId="18" hidden="1">{"'Sheet1'!$L$16"}</definedName>
    <definedName name="SFAFE" localSheetId="19" hidden="1">{"'Sheet1'!$L$16"}</definedName>
    <definedName name="SFAFE" localSheetId="20" hidden="1">{"'Sheet1'!$L$16"}</definedName>
    <definedName name="SFAFE" localSheetId="22" hidden="1">{"'Sheet1'!$L$16"}</definedName>
    <definedName name="SFAFE" localSheetId="24" hidden="1">{"'Sheet1'!$L$16"}</definedName>
    <definedName name="SFAFE" localSheetId="28" hidden="1">{"'Sheet1'!$L$16"}</definedName>
    <definedName name="SFAFE" localSheetId="14" hidden="1">{"'Sheet1'!$L$16"}</definedName>
    <definedName name="SFAFE" hidden="1">{"'Sheet1'!$L$16"}</definedName>
    <definedName name="SFasfa" localSheetId="12" hidden="1">{"'Sheet1'!$L$16"}</definedName>
    <definedName name="SFasfa" localSheetId="11" hidden="1">{"'Sheet1'!$L$16"}</definedName>
    <definedName name="SFasfa" localSheetId="13" hidden="1">{"'Sheet1'!$L$16"}</definedName>
    <definedName name="SFasfa" localSheetId="16" hidden="1">{"'Sheet1'!$L$16"}</definedName>
    <definedName name="SFasfa" localSheetId="21" hidden="1">{"'Sheet1'!$L$16"}</definedName>
    <definedName name="SFasfa" localSheetId="18" hidden="1">{"'Sheet1'!$L$16"}</definedName>
    <definedName name="SFasfa" localSheetId="19" hidden="1">{"'Sheet1'!$L$16"}</definedName>
    <definedName name="SFasfa" localSheetId="20" hidden="1">{"'Sheet1'!$L$16"}</definedName>
    <definedName name="SFasfa" localSheetId="22" hidden="1">{"'Sheet1'!$L$16"}</definedName>
    <definedName name="SFasfa" localSheetId="24" hidden="1">{"'Sheet1'!$L$16"}</definedName>
    <definedName name="SFasfa" localSheetId="28" hidden="1">{"'Sheet1'!$L$16"}</definedName>
    <definedName name="SFasfa" localSheetId="14" hidden="1">{"'Sheet1'!$L$16"}</definedName>
    <definedName name="SFasfa" hidden="1">{"'Sheet1'!$L$16"}</definedName>
    <definedName name="SFBAS" localSheetId="12" hidden="1">{"'Sheet1'!$L$16"}</definedName>
    <definedName name="SFBAS" localSheetId="11" hidden="1">{"'Sheet1'!$L$16"}</definedName>
    <definedName name="SFBAS" localSheetId="13" hidden="1">{"'Sheet1'!$L$16"}</definedName>
    <definedName name="SFBAS" localSheetId="16" hidden="1">{"'Sheet1'!$L$16"}</definedName>
    <definedName name="SFBAS" localSheetId="21" hidden="1">{"'Sheet1'!$L$16"}</definedName>
    <definedName name="SFBAS" localSheetId="18" hidden="1">{"'Sheet1'!$L$16"}</definedName>
    <definedName name="SFBAS" localSheetId="19" hidden="1">{"'Sheet1'!$L$16"}</definedName>
    <definedName name="SFBAS" localSheetId="20" hidden="1">{"'Sheet1'!$L$16"}</definedName>
    <definedName name="SFBAS" localSheetId="22" hidden="1">{"'Sheet1'!$L$16"}</definedName>
    <definedName name="SFBAS" localSheetId="24" hidden="1">{"'Sheet1'!$L$16"}</definedName>
    <definedName name="SFBAS" localSheetId="28" hidden="1">{"'Sheet1'!$L$16"}</definedName>
    <definedName name="SFBAS" localSheetId="14" hidden="1">{"'Sheet1'!$L$16"}</definedName>
    <definedName name="SFBAS" hidden="1">{"'Sheet1'!$L$16"}</definedName>
    <definedName name="sfd" hidden="1">#REF!</definedName>
    <definedName name="sfdf" localSheetId="12" hidden="1">{"'Sheet1'!$L$16"}</definedName>
    <definedName name="sfdf" localSheetId="11" hidden="1">{"'Sheet1'!$L$16"}</definedName>
    <definedName name="sfdf" localSheetId="13" hidden="1">{"'Sheet1'!$L$16"}</definedName>
    <definedName name="sfdf" localSheetId="16" hidden="1">{"'Sheet1'!$L$16"}</definedName>
    <definedName name="sfdf" localSheetId="21" hidden="1">{"'Sheet1'!$L$16"}</definedName>
    <definedName name="sfdf" localSheetId="18" hidden="1">{"'Sheet1'!$L$16"}</definedName>
    <definedName name="sfdf" localSheetId="19" hidden="1">{"'Sheet1'!$L$16"}</definedName>
    <definedName name="sfdf" localSheetId="20" hidden="1">{"'Sheet1'!$L$16"}</definedName>
    <definedName name="sfdf" localSheetId="22" hidden="1">{"'Sheet1'!$L$16"}</definedName>
    <definedName name="sfdf" localSheetId="24" hidden="1">{"'Sheet1'!$L$16"}</definedName>
    <definedName name="sfdf" localSheetId="28" hidden="1">{"'Sheet1'!$L$16"}</definedName>
    <definedName name="sfdf" localSheetId="14" hidden="1">{"'Sheet1'!$L$16"}</definedName>
    <definedName name="sfdf" hidden="1">{"'Sheet1'!$L$16"}</definedName>
    <definedName name="sfdfds" hidden="1">#REF!</definedName>
    <definedName name="sfdgdfgfhgjgjgjghj" hidden="1">#REF!</definedName>
    <definedName name="sfdgnl"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dsfdsf" localSheetId="12" hidden="1">{#N/A,#N/A,FALSE,"Chi tiÆt"}</definedName>
    <definedName name="sfdsfdsf" localSheetId="11" hidden="1">{#N/A,#N/A,FALSE,"Chi tiÆt"}</definedName>
    <definedName name="sfdsfdsf" localSheetId="13" hidden="1">{#N/A,#N/A,FALSE,"Chi tiÆt"}</definedName>
    <definedName name="sfdsfdsf" localSheetId="16" hidden="1">{#N/A,#N/A,FALSE,"Chi tiÆt"}</definedName>
    <definedName name="sfdsfdsf" localSheetId="21" hidden="1">{#N/A,#N/A,FALSE,"Chi tiÆt"}</definedName>
    <definedName name="sfdsfdsf" localSheetId="18" hidden="1">{#N/A,#N/A,FALSE,"Chi tiÆt"}</definedName>
    <definedName name="sfdsfdsf" localSheetId="19" hidden="1">{#N/A,#N/A,FALSE,"Chi tiÆt"}</definedName>
    <definedName name="sfdsfdsf" localSheetId="20" hidden="1">{#N/A,#N/A,FALSE,"Chi tiÆt"}</definedName>
    <definedName name="sfdsfdsf" localSheetId="22" hidden="1">{#N/A,#N/A,FALSE,"Chi tiÆt"}</definedName>
    <definedName name="sfdsfdsf" localSheetId="24" hidden="1">{#N/A,#N/A,FALSE,"Chi tiÆt"}</definedName>
    <definedName name="sfdsfdsf" localSheetId="28" hidden="1">{#N/A,#N/A,FALSE,"Chi tiÆt"}</definedName>
    <definedName name="sfdsfdsf" localSheetId="14" hidden="1">{#N/A,#N/A,FALSE,"Chi tiÆt"}</definedName>
    <definedName name="sfdsfdsf" hidden="1">{#N/A,#N/A,FALSE,"Chi tiÆt"}</definedName>
    <definedName name="SFE" localSheetId="12" hidden="1">{#N/A,#N/A,TRUE,"ERECTION";#N/A,#N/A,TRUE,"A";#N/A,#N/A,TRUE,"B";#N/A,#N/A,TRUE,"C";#N/A,#N/A,TRUE,"D";#N/A,#N/A,TRUE,"E";#N/A,#N/A,TRUE,"F";#N/A,#N/A,TRUE,"G";#N/A,#N/A,TRUE,"H";#N/A,#N/A,TRUE,"I";#N/A,#N/A,TRUE,"J";#N/A,#N/A,TRUE,"K";#N/A,#N/A,TRUE,"L";#N/A,#N/A,TRUE,"M";#N/A,#N/A,TRUE,"N"}</definedName>
    <definedName name="SFE" localSheetId="11" hidden="1">{#N/A,#N/A,TRUE,"ERECTION";#N/A,#N/A,TRUE,"A";#N/A,#N/A,TRUE,"B";#N/A,#N/A,TRUE,"C";#N/A,#N/A,TRUE,"D";#N/A,#N/A,TRUE,"E";#N/A,#N/A,TRUE,"F";#N/A,#N/A,TRUE,"G";#N/A,#N/A,TRUE,"H";#N/A,#N/A,TRUE,"I";#N/A,#N/A,TRUE,"J";#N/A,#N/A,TRUE,"K";#N/A,#N/A,TRUE,"L";#N/A,#N/A,TRUE,"M";#N/A,#N/A,TRUE,"N"}</definedName>
    <definedName name="SFE" localSheetId="13" hidden="1">{#N/A,#N/A,TRUE,"ERECTION";#N/A,#N/A,TRUE,"A";#N/A,#N/A,TRUE,"B";#N/A,#N/A,TRUE,"C";#N/A,#N/A,TRUE,"D";#N/A,#N/A,TRUE,"E";#N/A,#N/A,TRUE,"F";#N/A,#N/A,TRUE,"G";#N/A,#N/A,TRUE,"H";#N/A,#N/A,TRUE,"I";#N/A,#N/A,TRUE,"J";#N/A,#N/A,TRUE,"K";#N/A,#N/A,TRUE,"L";#N/A,#N/A,TRUE,"M";#N/A,#N/A,TRUE,"N"}</definedName>
    <definedName name="SFE" localSheetId="16" hidden="1">{#N/A,#N/A,TRUE,"ERECTION";#N/A,#N/A,TRUE,"A";#N/A,#N/A,TRUE,"B";#N/A,#N/A,TRUE,"C";#N/A,#N/A,TRUE,"D";#N/A,#N/A,TRUE,"E";#N/A,#N/A,TRUE,"F";#N/A,#N/A,TRUE,"G";#N/A,#N/A,TRUE,"H";#N/A,#N/A,TRUE,"I";#N/A,#N/A,TRUE,"J";#N/A,#N/A,TRUE,"K";#N/A,#N/A,TRUE,"L";#N/A,#N/A,TRUE,"M";#N/A,#N/A,TRUE,"N"}</definedName>
    <definedName name="SFE" localSheetId="21" hidden="1">{#N/A,#N/A,TRUE,"ERECTION";#N/A,#N/A,TRUE,"A";#N/A,#N/A,TRUE,"B";#N/A,#N/A,TRUE,"C";#N/A,#N/A,TRUE,"D";#N/A,#N/A,TRUE,"E";#N/A,#N/A,TRUE,"F";#N/A,#N/A,TRUE,"G";#N/A,#N/A,TRUE,"H";#N/A,#N/A,TRUE,"I";#N/A,#N/A,TRUE,"J";#N/A,#N/A,TRUE,"K";#N/A,#N/A,TRUE,"L";#N/A,#N/A,TRUE,"M";#N/A,#N/A,TRUE,"N"}</definedName>
    <definedName name="SFE" localSheetId="18" hidden="1">{#N/A,#N/A,TRUE,"ERECTION";#N/A,#N/A,TRUE,"A";#N/A,#N/A,TRUE,"B";#N/A,#N/A,TRUE,"C";#N/A,#N/A,TRUE,"D";#N/A,#N/A,TRUE,"E";#N/A,#N/A,TRUE,"F";#N/A,#N/A,TRUE,"G";#N/A,#N/A,TRUE,"H";#N/A,#N/A,TRUE,"I";#N/A,#N/A,TRUE,"J";#N/A,#N/A,TRUE,"K";#N/A,#N/A,TRUE,"L";#N/A,#N/A,TRUE,"M";#N/A,#N/A,TRUE,"N"}</definedName>
    <definedName name="SFE" localSheetId="19" hidden="1">{#N/A,#N/A,TRUE,"ERECTION";#N/A,#N/A,TRUE,"A";#N/A,#N/A,TRUE,"B";#N/A,#N/A,TRUE,"C";#N/A,#N/A,TRUE,"D";#N/A,#N/A,TRUE,"E";#N/A,#N/A,TRUE,"F";#N/A,#N/A,TRUE,"G";#N/A,#N/A,TRUE,"H";#N/A,#N/A,TRUE,"I";#N/A,#N/A,TRUE,"J";#N/A,#N/A,TRUE,"K";#N/A,#N/A,TRUE,"L";#N/A,#N/A,TRUE,"M";#N/A,#N/A,TRUE,"N"}</definedName>
    <definedName name="SFE" localSheetId="20" hidden="1">{#N/A,#N/A,TRUE,"ERECTION";#N/A,#N/A,TRUE,"A";#N/A,#N/A,TRUE,"B";#N/A,#N/A,TRUE,"C";#N/A,#N/A,TRUE,"D";#N/A,#N/A,TRUE,"E";#N/A,#N/A,TRUE,"F";#N/A,#N/A,TRUE,"G";#N/A,#N/A,TRUE,"H";#N/A,#N/A,TRUE,"I";#N/A,#N/A,TRUE,"J";#N/A,#N/A,TRUE,"K";#N/A,#N/A,TRUE,"L";#N/A,#N/A,TRUE,"M";#N/A,#N/A,TRUE,"N"}</definedName>
    <definedName name="SFE" localSheetId="22" hidden="1">{#N/A,#N/A,TRUE,"ERECTION";#N/A,#N/A,TRUE,"A";#N/A,#N/A,TRUE,"B";#N/A,#N/A,TRUE,"C";#N/A,#N/A,TRUE,"D";#N/A,#N/A,TRUE,"E";#N/A,#N/A,TRUE,"F";#N/A,#N/A,TRUE,"G";#N/A,#N/A,TRUE,"H";#N/A,#N/A,TRUE,"I";#N/A,#N/A,TRUE,"J";#N/A,#N/A,TRUE,"K";#N/A,#N/A,TRUE,"L";#N/A,#N/A,TRUE,"M";#N/A,#N/A,TRUE,"N"}</definedName>
    <definedName name="SFE" localSheetId="24" hidden="1">{#N/A,#N/A,TRUE,"ERECTION";#N/A,#N/A,TRUE,"A";#N/A,#N/A,TRUE,"B";#N/A,#N/A,TRUE,"C";#N/A,#N/A,TRUE,"D";#N/A,#N/A,TRUE,"E";#N/A,#N/A,TRUE,"F";#N/A,#N/A,TRUE,"G";#N/A,#N/A,TRUE,"H";#N/A,#N/A,TRUE,"I";#N/A,#N/A,TRUE,"J";#N/A,#N/A,TRUE,"K";#N/A,#N/A,TRUE,"L";#N/A,#N/A,TRUE,"M";#N/A,#N/A,TRUE,"N"}</definedName>
    <definedName name="SFE" localSheetId="28" hidden="1">{#N/A,#N/A,TRUE,"ERECTION";#N/A,#N/A,TRUE,"A";#N/A,#N/A,TRUE,"B";#N/A,#N/A,TRUE,"C";#N/A,#N/A,TRUE,"D";#N/A,#N/A,TRUE,"E";#N/A,#N/A,TRUE,"F";#N/A,#N/A,TRUE,"G";#N/A,#N/A,TRUE,"H";#N/A,#N/A,TRUE,"I";#N/A,#N/A,TRUE,"J";#N/A,#N/A,TRUE,"K";#N/A,#N/A,TRUE,"L";#N/A,#N/A,TRUE,"M";#N/A,#N/A,TRUE,"N"}</definedName>
    <definedName name="SFE" localSheetId="14" hidden="1">{#N/A,#N/A,TRUE,"ERECTION";#N/A,#N/A,TRUE,"A";#N/A,#N/A,TRUE,"B";#N/A,#N/A,TRUE,"C";#N/A,#N/A,TRUE,"D";#N/A,#N/A,TRUE,"E";#N/A,#N/A,TRUE,"F";#N/A,#N/A,TRUE,"G";#N/A,#N/A,TRUE,"H";#N/A,#N/A,TRUE,"I";#N/A,#N/A,TRUE,"J";#N/A,#N/A,TRUE,"K";#N/A,#N/A,TRUE,"L";#N/A,#N/A,TRUE,"M";#N/A,#N/A,TRUE,"N"}</definedName>
    <definedName name="SFE" hidden="1">{#N/A,#N/A,TRUE,"ERECTION";#N/A,#N/A,TRUE,"A";#N/A,#N/A,TRUE,"B";#N/A,#N/A,TRUE,"C";#N/A,#N/A,TRUE,"D";#N/A,#N/A,TRUE,"E";#N/A,#N/A,TRUE,"F";#N/A,#N/A,TRUE,"G";#N/A,#N/A,TRUE,"H";#N/A,#N/A,TRUE,"I";#N/A,#N/A,TRUE,"J";#N/A,#N/A,TRUE,"K";#N/A,#N/A,TRUE,"L";#N/A,#N/A,TRUE,"M";#N/A,#N/A,TRUE,"N"}</definedName>
    <definedName name="SFEFSG" localSheetId="12" hidden="1">{"'Sheet1'!$L$16"}</definedName>
    <definedName name="SFEFSG" localSheetId="11" hidden="1">{"'Sheet1'!$L$16"}</definedName>
    <definedName name="SFEFSG" localSheetId="13" hidden="1">{"'Sheet1'!$L$16"}</definedName>
    <definedName name="SFEFSG" localSheetId="16" hidden="1">{"'Sheet1'!$L$16"}</definedName>
    <definedName name="SFEFSG" localSheetId="21" hidden="1">{"'Sheet1'!$L$16"}</definedName>
    <definedName name="SFEFSG" localSheetId="18" hidden="1">{"'Sheet1'!$L$16"}</definedName>
    <definedName name="SFEFSG" localSheetId="19" hidden="1">{"'Sheet1'!$L$16"}</definedName>
    <definedName name="SFEFSG" localSheetId="20" hidden="1">{"'Sheet1'!$L$16"}</definedName>
    <definedName name="SFEFSG" localSheetId="22" hidden="1">{"'Sheet1'!$L$16"}</definedName>
    <definedName name="SFEFSG" localSheetId="24" hidden="1">{"'Sheet1'!$L$16"}</definedName>
    <definedName name="SFEFSG" localSheetId="28" hidden="1">{"'Sheet1'!$L$16"}</definedName>
    <definedName name="SFEFSG" localSheetId="14" hidden="1">{"'Sheet1'!$L$16"}</definedName>
    <definedName name="SFEFSG" hidden="1">{"'Sheet1'!$L$16"}</definedName>
    <definedName name="sff" localSheetId="12" hidden="1">{"'Sheet1'!$L$16"}</definedName>
    <definedName name="sff" localSheetId="11" hidden="1">{"'Sheet1'!$L$16"}</definedName>
    <definedName name="sff" localSheetId="13" hidden="1">{"'Sheet1'!$L$16"}</definedName>
    <definedName name="sff" localSheetId="16" hidden="1">{"'Sheet1'!$L$16"}</definedName>
    <definedName name="sff" localSheetId="21" hidden="1">{"'Sheet1'!$L$16"}</definedName>
    <definedName name="sff" localSheetId="18" hidden="1">{"'Sheet1'!$L$16"}</definedName>
    <definedName name="sff" localSheetId="19" hidden="1">{"'Sheet1'!$L$16"}</definedName>
    <definedName name="sff" localSheetId="20" hidden="1">{"'Sheet1'!$L$16"}</definedName>
    <definedName name="sff" localSheetId="22" hidden="1">{"'Sheet1'!$L$16"}</definedName>
    <definedName name="sff" localSheetId="24" hidden="1">{"'Sheet1'!$L$16"}</definedName>
    <definedName name="sff" localSheetId="28" hidden="1">{"'Sheet1'!$L$16"}</definedName>
    <definedName name="sff" localSheetId="14" hidden="1">{"'Sheet1'!$L$16"}</definedName>
    <definedName name="sff" hidden="1">{"'Sheet1'!$L$16"}</definedName>
    <definedName name="sfg" localSheetId="12" hidden="1">{"'Sheet1'!$L$16"}</definedName>
    <definedName name="sfg" localSheetId="11" hidden="1">{"'Sheet1'!$L$16"}</definedName>
    <definedName name="sfg" localSheetId="13" hidden="1">{"'Sheet1'!$L$16"}</definedName>
    <definedName name="sfg" localSheetId="16" hidden="1">{"'Sheet1'!$L$16"}</definedName>
    <definedName name="sfg" localSheetId="21" hidden="1">{"'Sheet1'!$L$16"}</definedName>
    <definedName name="sfg" localSheetId="18" hidden="1">{"'Sheet1'!$L$16"}</definedName>
    <definedName name="sfg" localSheetId="19" hidden="1">{"'Sheet1'!$L$16"}</definedName>
    <definedName name="sfg" localSheetId="20" hidden="1">{"'Sheet1'!$L$16"}</definedName>
    <definedName name="sfg" localSheetId="22" hidden="1">{"'Sheet1'!$L$16"}</definedName>
    <definedName name="sfg" localSheetId="24" hidden="1">{"'Sheet1'!$L$16"}</definedName>
    <definedName name="sfg" localSheetId="28" hidden="1">{"'Sheet1'!$L$16"}</definedName>
    <definedName name="sfg" localSheetId="14" hidden="1">{"'Sheet1'!$L$16"}</definedName>
    <definedName name="sfg" hidden="1">{"'Sheet1'!$L$16"}</definedName>
    <definedName name="sfggf" localSheetId="12" hidden="1">{#N/A,#N/A,FALSE,"배수1"}</definedName>
    <definedName name="sfggf" localSheetId="11" hidden="1">{#N/A,#N/A,FALSE,"배수1"}</definedName>
    <definedName name="sfggf" localSheetId="13" hidden="1">{#N/A,#N/A,FALSE,"배수1"}</definedName>
    <definedName name="sfggf" localSheetId="16" hidden="1">{#N/A,#N/A,FALSE,"배수1"}</definedName>
    <definedName name="sfggf" localSheetId="21" hidden="1">{#N/A,#N/A,FALSE,"배수1"}</definedName>
    <definedName name="sfggf" localSheetId="18" hidden="1">{#N/A,#N/A,FALSE,"배수1"}</definedName>
    <definedName name="sfggf" localSheetId="19" hidden="1">{#N/A,#N/A,FALSE,"배수1"}</definedName>
    <definedName name="sfggf" localSheetId="20" hidden="1">{#N/A,#N/A,FALSE,"배수1"}</definedName>
    <definedName name="sfggf" localSheetId="22" hidden="1">{#N/A,#N/A,FALSE,"배수1"}</definedName>
    <definedName name="sfggf" localSheetId="24" hidden="1">{#N/A,#N/A,FALSE,"배수1"}</definedName>
    <definedName name="sfggf" localSheetId="28" hidden="1">{#N/A,#N/A,FALSE,"배수1"}</definedName>
    <definedName name="sfggf" localSheetId="14" hidden="1">{#N/A,#N/A,FALSE,"배수1"}</definedName>
    <definedName name="sfggf" hidden="1">{#N/A,#N/A,FALSE,"배수1"}</definedName>
    <definedName name="sfggg" localSheetId="12" hidden="1">{"'Sheet1'!$L$16"}</definedName>
    <definedName name="sfggg" localSheetId="11" hidden="1">{"'Sheet1'!$L$16"}</definedName>
    <definedName name="sfggg" localSheetId="13" hidden="1">{"'Sheet1'!$L$16"}</definedName>
    <definedName name="sfggg" localSheetId="16" hidden="1">{"'Sheet1'!$L$16"}</definedName>
    <definedName name="sfggg" localSheetId="21" hidden="1">{"'Sheet1'!$L$16"}</definedName>
    <definedName name="sfggg" localSheetId="18" hidden="1">{"'Sheet1'!$L$16"}</definedName>
    <definedName name="sfggg" localSheetId="19" hidden="1">{"'Sheet1'!$L$16"}</definedName>
    <definedName name="sfggg" localSheetId="20" hidden="1">{"'Sheet1'!$L$16"}</definedName>
    <definedName name="sfggg" localSheetId="22" hidden="1">{"'Sheet1'!$L$16"}</definedName>
    <definedName name="sfggg" localSheetId="24" hidden="1">{"'Sheet1'!$L$16"}</definedName>
    <definedName name="sfggg" localSheetId="28" hidden="1">{"'Sheet1'!$L$16"}</definedName>
    <definedName name="sfggg" localSheetId="14" hidden="1">{"'Sheet1'!$L$16"}</definedName>
    <definedName name="sfggg" hidden="1">{"'Sheet1'!$L$16"}</definedName>
    <definedName name="sfghj" localSheetId="12" hidden="1">{"'Sheet1'!$L$16"}</definedName>
    <definedName name="sfghj" localSheetId="11" hidden="1">{"'Sheet1'!$L$16"}</definedName>
    <definedName name="sfghj" localSheetId="13" hidden="1">{"'Sheet1'!$L$16"}</definedName>
    <definedName name="sfghj" localSheetId="16" hidden="1">{"'Sheet1'!$L$16"}</definedName>
    <definedName name="sfghj" localSheetId="21" hidden="1">{"'Sheet1'!$L$16"}</definedName>
    <definedName name="sfghj" localSheetId="18" hidden="1">{"'Sheet1'!$L$16"}</definedName>
    <definedName name="sfghj" localSheetId="19" hidden="1">{"'Sheet1'!$L$16"}</definedName>
    <definedName name="sfghj" localSheetId="20" hidden="1">{"'Sheet1'!$L$16"}</definedName>
    <definedName name="sfghj" localSheetId="22" hidden="1">{"'Sheet1'!$L$16"}</definedName>
    <definedName name="sfghj" localSheetId="24" hidden="1">{"'Sheet1'!$L$16"}</definedName>
    <definedName name="sfghj" localSheetId="28" hidden="1">{"'Sheet1'!$L$16"}</definedName>
    <definedName name="sfghj" localSheetId="14" hidden="1">{"'Sheet1'!$L$16"}</definedName>
    <definedName name="sfghj" hidden="1">{"'Sheet1'!$L$16"}</definedName>
    <definedName name="sfgs" hidden="1">#REF!</definedName>
    <definedName name="sfgsdf" hidden="1">#REF!</definedName>
    <definedName name="sfgsf" hidden="1">#REF!</definedName>
    <definedName name="sfhg" localSheetId="12" hidden="1">{"'Sheet1'!$L$16"}</definedName>
    <definedName name="sfhg" localSheetId="11" hidden="1">{"'Sheet1'!$L$16"}</definedName>
    <definedName name="sfhg" localSheetId="13" hidden="1">{"'Sheet1'!$L$16"}</definedName>
    <definedName name="sfhg" localSheetId="16" hidden="1">{"'Sheet1'!$L$16"}</definedName>
    <definedName name="sfhg" localSheetId="21" hidden="1">{"'Sheet1'!$L$16"}</definedName>
    <definedName name="sfhg" localSheetId="18" hidden="1">{"'Sheet1'!$L$16"}</definedName>
    <definedName name="sfhg" localSheetId="19" hidden="1">{"'Sheet1'!$L$16"}</definedName>
    <definedName name="sfhg" localSheetId="20" hidden="1">{"'Sheet1'!$L$16"}</definedName>
    <definedName name="sfhg" localSheetId="22" hidden="1">{"'Sheet1'!$L$16"}</definedName>
    <definedName name="sfhg" localSheetId="24" hidden="1">{"'Sheet1'!$L$16"}</definedName>
    <definedName name="sfhg" localSheetId="28" hidden="1">{"'Sheet1'!$L$16"}</definedName>
    <definedName name="sfhg" localSheetId="14" hidden="1">{"'Sheet1'!$L$16"}</definedName>
    <definedName name="sfhg" hidden="1">{"'Sheet1'!$L$16"}</definedName>
    <definedName name="sfr" localSheetId="12" hidden="1">{#N/A,#N/A,FALSE,"Gesamt";#N/A,#N/A,FALSE,"Ree KG";#N/A,#N/A,FALSE,"Ree Inter";#N/A,#N/A,FALSE,"BTM";#N/A,#N/A,FALSE,"GmbH";#N/A,#N/A,FALSE,"Sonstige"}</definedName>
    <definedName name="sfr" localSheetId="11" hidden="1">{#N/A,#N/A,FALSE,"Gesamt";#N/A,#N/A,FALSE,"Ree KG";#N/A,#N/A,FALSE,"Ree Inter";#N/A,#N/A,FALSE,"BTM";#N/A,#N/A,FALSE,"GmbH";#N/A,#N/A,FALSE,"Sonstige"}</definedName>
    <definedName name="sfr" localSheetId="13" hidden="1">{#N/A,#N/A,FALSE,"Gesamt";#N/A,#N/A,FALSE,"Ree KG";#N/A,#N/A,FALSE,"Ree Inter";#N/A,#N/A,FALSE,"BTM";#N/A,#N/A,FALSE,"GmbH";#N/A,#N/A,FALSE,"Sonstige"}</definedName>
    <definedName name="sfr" localSheetId="16" hidden="1">{#N/A,#N/A,FALSE,"Gesamt";#N/A,#N/A,FALSE,"Ree KG";#N/A,#N/A,FALSE,"Ree Inter";#N/A,#N/A,FALSE,"BTM";#N/A,#N/A,FALSE,"GmbH";#N/A,#N/A,FALSE,"Sonstige"}</definedName>
    <definedName name="sfr" localSheetId="21" hidden="1">{#N/A,#N/A,FALSE,"Gesamt";#N/A,#N/A,FALSE,"Ree KG";#N/A,#N/A,FALSE,"Ree Inter";#N/A,#N/A,FALSE,"BTM";#N/A,#N/A,FALSE,"GmbH";#N/A,#N/A,FALSE,"Sonstige"}</definedName>
    <definedName name="sfr" localSheetId="18" hidden="1">{#N/A,#N/A,FALSE,"Gesamt";#N/A,#N/A,FALSE,"Ree KG";#N/A,#N/A,FALSE,"Ree Inter";#N/A,#N/A,FALSE,"BTM";#N/A,#N/A,FALSE,"GmbH";#N/A,#N/A,FALSE,"Sonstige"}</definedName>
    <definedName name="sfr" localSheetId="19" hidden="1">{#N/A,#N/A,FALSE,"Gesamt";#N/A,#N/A,FALSE,"Ree KG";#N/A,#N/A,FALSE,"Ree Inter";#N/A,#N/A,FALSE,"BTM";#N/A,#N/A,FALSE,"GmbH";#N/A,#N/A,FALSE,"Sonstige"}</definedName>
    <definedName name="sfr" localSheetId="20" hidden="1">{#N/A,#N/A,FALSE,"Gesamt";#N/A,#N/A,FALSE,"Ree KG";#N/A,#N/A,FALSE,"Ree Inter";#N/A,#N/A,FALSE,"BTM";#N/A,#N/A,FALSE,"GmbH";#N/A,#N/A,FALSE,"Sonstige"}</definedName>
    <definedName name="sfr" localSheetId="22" hidden="1">{#N/A,#N/A,FALSE,"Gesamt";#N/A,#N/A,FALSE,"Ree KG";#N/A,#N/A,FALSE,"Ree Inter";#N/A,#N/A,FALSE,"BTM";#N/A,#N/A,FALSE,"GmbH";#N/A,#N/A,FALSE,"Sonstige"}</definedName>
    <definedName name="sfr" localSheetId="24" hidden="1">{#N/A,#N/A,FALSE,"Gesamt";#N/A,#N/A,FALSE,"Ree KG";#N/A,#N/A,FALSE,"Ree Inter";#N/A,#N/A,FALSE,"BTM";#N/A,#N/A,FALSE,"GmbH";#N/A,#N/A,FALSE,"Sonstige"}</definedName>
    <definedName name="sfr" localSheetId="28" hidden="1">{#N/A,#N/A,FALSE,"Gesamt";#N/A,#N/A,FALSE,"Ree KG";#N/A,#N/A,FALSE,"Ree Inter";#N/A,#N/A,FALSE,"BTM";#N/A,#N/A,FALSE,"GmbH";#N/A,#N/A,FALSE,"Sonstige"}</definedName>
    <definedName name="sfr" localSheetId="14" hidden="1">{#N/A,#N/A,FALSE,"Gesamt";#N/A,#N/A,FALSE,"Ree KG";#N/A,#N/A,FALSE,"Ree Inter";#N/A,#N/A,FALSE,"BTM";#N/A,#N/A,FALSE,"GmbH";#N/A,#N/A,FALSE,"Sonstige"}</definedName>
    <definedName name="sfr" hidden="1">{#N/A,#N/A,FALSE,"Gesamt";#N/A,#N/A,FALSE,"Ree KG";#N/A,#N/A,FALSE,"Ree Inter";#N/A,#N/A,FALSE,"BTM";#N/A,#N/A,FALSE,"GmbH";#N/A,#N/A,FALSE,"Sonstige"}</definedName>
    <definedName name="sfs" localSheetId="12" hidden="1">{"'Sheet1'!$L$16"}</definedName>
    <definedName name="sfs" localSheetId="11" hidden="1">{"'Sheet1'!$L$16"}</definedName>
    <definedName name="sfs" localSheetId="13" hidden="1">{"'Sheet1'!$L$16"}</definedName>
    <definedName name="sfs" localSheetId="16" hidden="1">{"'Sheet1'!$L$16"}</definedName>
    <definedName name="sfs" localSheetId="21" hidden="1">{"'Sheet1'!$L$16"}</definedName>
    <definedName name="sfs" localSheetId="18" hidden="1">{"'Sheet1'!$L$16"}</definedName>
    <definedName name="sfs" localSheetId="19" hidden="1">{"'Sheet1'!$L$16"}</definedName>
    <definedName name="sfs" localSheetId="20" hidden="1">{"'Sheet1'!$L$16"}</definedName>
    <definedName name="sfs" localSheetId="22" hidden="1">{"'Sheet1'!$L$16"}</definedName>
    <definedName name="sfs" localSheetId="24" hidden="1">{"'Sheet1'!$L$16"}</definedName>
    <definedName name="sfs" localSheetId="28" hidden="1">{"'Sheet1'!$L$16"}</definedName>
    <definedName name="sfs" localSheetId="14" hidden="1">{"'Sheet1'!$L$16"}</definedName>
    <definedName name="sfs" hidden="1">{"'Sheet1'!$L$16"}</definedName>
    <definedName name="sfsafsfds" localSheetId="12" hidden="1">{"'Sheet1'!$L$16"}</definedName>
    <definedName name="sfsafsfds" localSheetId="11" hidden="1">{"'Sheet1'!$L$16"}</definedName>
    <definedName name="sfsafsfds" localSheetId="13" hidden="1">{"'Sheet1'!$L$16"}</definedName>
    <definedName name="sfsafsfds" localSheetId="16" hidden="1">{"'Sheet1'!$L$16"}</definedName>
    <definedName name="sfsafsfds" localSheetId="21" hidden="1">{"'Sheet1'!$L$16"}</definedName>
    <definedName name="sfsafsfds" localSheetId="18" hidden="1">{"'Sheet1'!$L$16"}</definedName>
    <definedName name="sfsafsfds" localSheetId="19" hidden="1">{"'Sheet1'!$L$16"}</definedName>
    <definedName name="sfsafsfds" localSheetId="20" hidden="1">{"'Sheet1'!$L$16"}</definedName>
    <definedName name="sfsafsfds" localSheetId="22" hidden="1">{"'Sheet1'!$L$16"}</definedName>
    <definedName name="sfsafsfds" localSheetId="24" hidden="1">{"'Sheet1'!$L$16"}</definedName>
    <definedName name="sfsafsfds" localSheetId="28" hidden="1">{"'Sheet1'!$L$16"}</definedName>
    <definedName name="sfsafsfds" localSheetId="14" hidden="1">{"'Sheet1'!$L$16"}</definedName>
    <definedName name="sfsafsfds" hidden="1">{"'Sheet1'!$L$16"}</definedName>
    <definedName name="sfsd" localSheetId="12" hidden="1">{"'Sheet1'!$L$16"}</definedName>
    <definedName name="sfsd" localSheetId="11" hidden="1">{"'Sheet1'!$L$16"}</definedName>
    <definedName name="sfsd" localSheetId="13" hidden="1">{"'Sheet1'!$L$16"}</definedName>
    <definedName name="sfsd" localSheetId="16" hidden="1">{"'Sheet1'!$L$16"}</definedName>
    <definedName name="sfsd" localSheetId="21" hidden="1">{"'Sheet1'!$L$16"}</definedName>
    <definedName name="sfsd" localSheetId="18" hidden="1">{"'Sheet1'!$L$16"}</definedName>
    <definedName name="sfsd" localSheetId="19" hidden="1">{"'Sheet1'!$L$16"}</definedName>
    <definedName name="sfsd" localSheetId="20" hidden="1">{"'Sheet1'!$L$16"}</definedName>
    <definedName name="sfsd" localSheetId="22" hidden="1">{"'Sheet1'!$L$16"}</definedName>
    <definedName name="sfsd" localSheetId="24" hidden="1">{"'Sheet1'!$L$16"}</definedName>
    <definedName name="sfsd" localSheetId="28" hidden="1">{"'Sheet1'!$L$16"}</definedName>
    <definedName name="sfsd" localSheetId="14" hidden="1">{"'Sheet1'!$L$16"}</definedName>
    <definedName name="sfsd" hidden="1">{"'Sheet1'!$L$16"}</definedName>
    <definedName name="sfsdfds" localSheetId="12" hidden="1">' TRẠM BƠM'!__________Lan1</definedName>
    <definedName name="sfsdfds" localSheetId="11" hidden="1">'04 NHÀ XE'!__________Lan1</definedName>
    <definedName name="sfsdfds" localSheetId="13" hidden="1">'05 BỂ PCCC &amp; NHÀ BƠM'!__________Lan1</definedName>
    <definedName name="sfsdfds" localSheetId="16" hidden="1">'06 WC,Bảo Trì, Chứa Rác '!__________Lan1</definedName>
    <definedName name="sfsdfds" localSheetId="21" hidden="1">'07 BẢNG HIỆU+ CỔNG '!__________Lan1</definedName>
    <definedName name="sfsdfds" localSheetId="18" hidden="1">'08 BỂ PCCC-'!__________Lan1</definedName>
    <definedName name="sfsdfds" localSheetId="19" hidden="1">'09 BE_XLNT+NHA DIEU HANH'!__________Lan1</definedName>
    <definedName name="sfsdfds" localSheetId="20" hidden="1">'10_TRAM GAS'!__________Lan1</definedName>
    <definedName name="sfsdfds" localSheetId="22" hidden="1">'11 BẢNG HIỆU+ CỔNG'!__________Lan1</definedName>
    <definedName name="sfsdfds" localSheetId="24" hidden="1">'13 COT_CO'!__________Lan1</definedName>
    <definedName name="sfsdfds" localSheetId="28" hidden="1">'Fire Fighting '!__________Lan1</definedName>
    <definedName name="sfsdfds" localSheetId="14" hidden="1">'PHÒNG MÁY PHÁT ĐIỆN'!__________Lan1</definedName>
    <definedName name="sfsdfds" hidden="1">__________Lan1</definedName>
    <definedName name="SFSDFDSF" localSheetId="12" hidden="1">{#N/A,#N/A,FALSE,"운반시간"}</definedName>
    <definedName name="SFSDFDSF" localSheetId="11" hidden="1">{#N/A,#N/A,FALSE,"운반시간"}</definedName>
    <definedName name="SFSDFDSF" localSheetId="13" hidden="1">{#N/A,#N/A,FALSE,"운반시간"}</definedName>
    <definedName name="SFSDFDSF" localSheetId="16" hidden="1">{#N/A,#N/A,FALSE,"운반시간"}</definedName>
    <definedName name="SFSDFDSF" localSheetId="21" hidden="1">{#N/A,#N/A,FALSE,"운반시간"}</definedName>
    <definedName name="SFSDFDSF" localSheetId="18" hidden="1">{#N/A,#N/A,FALSE,"운반시간"}</definedName>
    <definedName name="SFSDFDSF" localSheetId="19" hidden="1">{#N/A,#N/A,FALSE,"운반시간"}</definedName>
    <definedName name="SFSDFDSF" localSheetId="20" hidden="1">{#N/A,#N/A,FALSE,"운반시간"}</definedName>
    <definedName name="SFSDFDSF" localSheetId="22" hidden="1">{#N/A,#N/A,FALSE,"운반시간"}</definedName>
    <definedName name="SFSDFDSF" localSheetId="24" hidden="1">{#N/A,#N/A,FALSE,"운반시간"}</definedName>
    <definedName name="SFSDFDSF" localSheetId="28" hidden="1">{#N/A,#N/A,FALSE,"운반시간"}</definedName>
    <definedName name="SFSDFDSF" localSheetId="14" hidden="1">{#N/A,#N/A,FALSE,"운반시간"}</definedName>
    <definedName name="SFSDFDSF" hidden="1">{#N/A,#N/A,FALSE,"운반시간"}</definedName>
    <definedName name="sfsdg" localSheetId="12" hidden="1">{"'Sheet1'!$L$16"}</definedName>
    <definedName name="sfsdg" localSheetId="11" hidden="1">{"'Sheet1'!$L$16"}</definedName>
    <definedName name="sfsdg" localSheetId="13" hidden="1">{"'Sheet1'!$L$16"}</definedName>
    <definedName name="sfsdg" localSheetId="16" hidden="1">{"'Sheet1'!$L$16"}</definedName>
    <definedName name="sfsdg" localSheetId="21" hidden="1">{"'Sheet1'!$L$16"}</definedName>
    <definedName name="sfsdg" localSheetId="18" hidden="1">{"'Sheet1'!$L$16"}</definedName>
    <definedName name="sfsdg" localSheetId="19" hidden="1">{"'Sheet1'!$L$16"}</definedName>
    <definedName name="sfsdg" localSheetId="20" hidden="1">{"'Sheet1'!$L$16"}</definedName>
    <definedName name="sfsdg" localSheetId="22" hidden="1">{"'Sheet1'!$L$16"}</definedName>
    <definedName name="sfsdg" localSheetId="24" hidden="1">{"'Sheet1'!$L$16"}</definedName>
    <definedName name="sfsdg" localSheetId="28" hidden="1">{"'Sheet1'!$L$16"}</definedName>
    <definedName name="sfsdg" localSheetId="14" hidden="1">{"'Sheet1'!$L$16"}</definedName>
    <definedName name="sfsdg" hidden="1">{"'Sheet1'!$L$16"}</definedName>
    <definedName name="sfse" hidden="1">#REF!</definedName>
    <definedName name="sfserftgre" localSheetId="12" hidden="1">{"'Sheet1'!$L$16"}</definedName>
    <definedName name="sfserftgre" localSheetId="11" hidden="1">{"'Sheet1'!$L$16"}</definedName>
    <definedName name="sfserftgre" localSheetId="13" hidden="1">{"'Sheet1'!$L$16"}</definedName>
    <definedName name="sfserftgre" localSheetId="16" hidden="1">{"'Sheet1'!$L$16"}</definedName>
    <definedName name="sfserftgre" localSheetId="21" hidden="1">{"'Sheet1'!$L$16"}</definedName>
    <definedName name="sfserftgre" localSheetId="18" hidden="1">{"'Sheet1'!$L$16"}</definedName>
    <definedName name="sfserftgre" localSheetId="19" hidden="1">{"'Sheet1'!$L$16"}</definedName>
    <definedName name="sfserftgre" localSheetId="20" hidden="1">{"'Sheet1'!$L$16"}</definedName>
    <definedName name="sfserftgre" localSheetId="22" hidden="1">{"'Sheet1'!$L$16"}</definedName>
    <definedName name="sfserftgre" localSheetId="24" hidden="1">{"'Sheet1'!$L$16"}</definedName>
    <definedName name="sfserftgre" localSheetId="28" hidden="1">{"'Sheet1'!$L$16"}</definedName>
    <definedName name="sfserftgre" localSheetId="14" hidden="1">{"'Sheet1'!$L$16"}</definedName>
    <definedName name="sfserftgre" hidden="1">{"'Sheet1'!$L$16"}</definedName>
    <definedName name="sfsfafafaf" localSheetId="12" hidden="1">{"'Sheet1'!$L$16"}</definedName>
    <definedName name="sfsfafafaf" localSheetId="11" hidden="1">{"'Sheet1'!$L$16"}</definedName>
    <definedName name="sfsfafafaf" localSheetId="13" hidden="1">{"'Sheet1'!$L$16"}</definedName>
    <definedName name="sfsfafafaf" localSheetId="16" hidden="1">{"'Sheet1'!$L$16"}</definedName>
    <definedName name="sfsfafafaf" localSheetId="21" hidden="1">{"'Sheet1'!$L$16"}</definedName>
    <definedName name="sfsfafafaf" localSheetId="18" hidden="1">{"'Sheet1'!$L$16"}</definedName>
    <definedName name="sfsfafafaf" localSheetId="19" hidden="1">{"'Sheet1'!$L$16"}</definedName>
    <definedName name="sfsfafafaf" localSheetId="20" hidden="1">{"'Sheet1'!$L$16"}</definedName>
    <definedName name="sfsfafafaf" localSheetId="22" hidden="1">{"'Sheet1'!$L$16"}</definedName>
    <definedName name="sfsfafafaf" localSheetId="24" hidden="1">{"'Sheet1'!$L$16"}</definedName>
    <definedName name="sfsfafafaf" localSheetId="28" hidden="1">{"'Sheet1'!$L$16"}</definedName>
    <definedName name="sfsfafafaf" localSheetId="14" hidden="1">{"'Sheet1'!$L$16"}</definedName>
    <definedName name="sfsfafafaf" hidden="1">{"'Sheet1'!$L$16"}</definedName>
    <definedName name="SFSFS" localSheetId="12" hidden="1">{"'Sheet1'!$L$16"}</definedName>
    <definedName name="SFSFS" localSheetId="11" hidden="1">{"'Sheet1'!$L$16"}</definedName>
    <definedName name="SFSFS" localSheetId="13" hidden="1">{"'Sheet1'!$L$16"}</definedName>
    <definedName name="SFSFS" localSheetId="16" hidden="1">{"'Sheet1'!$L$16"}</definedName>
    <definedName name="SFSFS" localSheetId="21" hidden="1">{"'Sheet1'!$L$16"}</definedName>
    <definedName name="SFSFS" localSheetId="18" hidden="1">{"'Sheet1'!$L$16"}</definedName>
    <definedName name="SFSFS" localSheetId="19" hidden="1">{"'Sheet1'!$L$16"}</definedName>
    <definedName name="SFSFS" localSheetId="20" hidden="1">{"'Sheet1'!$L$16"}</definedName>
    <definedName name="SFSFS" localSheetId="22" hidden="1">{"'Sheet1'!$L$16"}</definedName>
    <definedName name="SFSFS" localSheetId="24" hidden="1">{"'Sheet1'!$L$16"}</definedName>
    <definedName name="SFSFS" localSheetId="28" hidden="1">{"'Sheet1'!$L$16"}</definedName>
    <definedName name="SFSFS" localSheetId="14" hidden="1">{"'Sheet1'!$L$16"}</definedName>
    <definedName name="SFSFS" hidden="1">{"'Sheet1'!$L$16"}</definedName>
    <definedName name="sfsfsfas" localSheetId="12" hidden="1">{"'Sheet1'!$L$16"}</definedName>
    <definedName name="sfsfsfas" localSheetId="11" hidden="1">{"'Sheet1'!$L$16"}</definedName>
    <definedName name="sfsfsfas" localSheetId="13" hidden="1">{"'Sheet1'!$L$16"}</definedName>
    <definedName name="sfsfsfas" localSheetId="16" hidden="1">{"'Sheet1'!$L$16"}</definedName>
    <definedName name="sfsfsfas" localSheetId="21" hidden="1">{"'Sheet1'!$L$16"}</definedName>
    <definedName name="sfsfsfas" localSheetId="18" hidden="1">{"'Sheet1'!$L$16"}</definedName>
    <definedName name="sfsfsfas" localSheetId="19" hidden="1">{"'Sheet1'!$L$16"}</definedName>
    <definedName name="sfsfsfas" localSheetId="20" hidden="1">{"'Sheet1'!$L$16"}</definedName>
    <definedName name="sfsfsfas" localSheetId="22" hidden="1">{"'Sheet1'!$L$16"}</definedName>
    <definedName name="sfsfsfas" localSheetId="24" hidden="1">{"'Sheet1'!$L$16"}</definedName>
    <definedName name="sfsfsfas" localSheetId="28" hidden="1">{"'Sheet1'!$L$16"}</definedName>
    <definedName name="sfsfsfas" localSheetId="14" hidden="1">{"'Sheet1'!$L$16"}</definedName>
    <definedName name="sfsfsfas" hidden="1">{"'Sheet1'!$L$16"}</definedName>
    <definedName name="sfsfsfs" localSheetId="12" hidden="1">{"'Sheet1'!$L$16"}</definedName>
    <definedName name="sfsfsfs" localSheetId="11" hidden="1">{"'Sheet1'!$L$16"}</definedName>
    <definedName name="sfsfsfs" localSheetId="13" hidden="1">{"'Sheet1'!$L$16"}</definedName>
    <definedName name="sfsfsfs" localSheetId="16" hidden="1">{"'Sheet1'!$L$16"}</definedName>
    <definedName name="sfsfsfs" localSheetId="21" hidden="1">{"'Sheet1'!$L$16"}</definedName>
    <definedName name="sfsfsfs" localSheetId="18" hidden="1">{"'Sheet1'!$L$16"}</definedName>
    <definedName name="sfsfsfs" localSheetId="19" hidden="1">{"'Sheet1'!$L$16"}</definedName>
    <definedName name="sfsfsfs" localSheetId="20" hidden="1">{"'Sheet1'!$L$16"}</definedName>
    <definedName name="sfsfsfs" localSheetId="22" hidden="1">{"'Sheet1'!$L$16"}</definedName>
    <definedName name="sfsfsfs" localSheetId="24" hidden="1">{"'Sheet1'!$L$16"}</definedName>
    <definedName name="sfsfsfs" localSheetId="28" hidden="1">{"'Sheet1'!$L$16"}</definedName>
    <definedName name="sfsfsfs" localSheetId="14" hidden="1">{"'Sheet1'!$L$16"}</definedName>
    <definedName name="sfsfsfs" hidden="1">{"'Sheet1'!$L$16"}</definedName>
    <definedName name="sfsfsfsfd" hidden="1">#REF!</definedName>
    <definedName name="sfsgfete" localSheetId="12" hidden="1">{"'Sheet1'!$L$16"}</definedName>
    <definedName name="sfsgfete" localSheetId="11" hidden="1">{"'Sheet1'!$L$16"}</definedName>
    <definedName name="sfsgfete" localSheetId="13" hidden="1">{"'Sheet1'!$L$16"}</definedName>
    <definedName name="sfsgfete" localSheetId="16" hidden="1">{"'Sheet1'!$L$16"}</definedName>
    <definedName name="sfsgfete" localSheetId="21" hidden="1">{"'Sheet1'!$L$16"}</definedName>
    <definedName name="sfsgfete" localSheetId="18" hidden="1">{"'Sheet1'!$L$16"}</definedName>
    <definedName name="sfsgfete" localSheetId="19" hidden="1">{"'Sheet1'!$L$16"}</definedName>
    <definedName name="sfsgfete" localSheetId="20" hidden="1">{"'Sheet1'!$L$16"}</definedName>
    <definedName name="sfsgfete" localSheetId="22" hidden="1">{"'Sheet1'!$L$16"}</definedName>
    <definedName name="sfsgfete" localSheetId="24" hidden="1">{"'Sheet1'!$L$16"}</definedName>
    <definedName name="sfsgfete" localSheetId="28" hidden="1">{"'Sheet1'!$L$16"}</definedName>
    <definedName name="sfsgfete" localSheetId="14" hidden="1">{"'Sheet1'!$L$16"}</definedName>
    <definedName name="sfsgfete" hidden="1">{"'Sheet1'!$L$16"}</definedName>
    <definedName name="sfsgs" localSheetId="12" hidden="1">{"'Sheet1'!$L$16"}</definedName>
    <definedName name="sfsgs" localSheetId="11" hidden="1">{"'Sheet1'!$L$16"}</definedName>
    <definedName name="sfsgs" localSheetId="13" hidden="1">{"'Sheet1'!$L$16"}</definedName>
    <definedName name="sfsgs" localSheetId="16" hidden="1">{"'Sheet1'!$L$16"}</definedName>
    <definedName name="sfsgs" localSheetId="21" hidden="1">{"'Sheet1'!$L$16"}</definedName>
    <definedName name="sfsgs" localSheetId="18" hidden="1">{"'Sheet1'!$L$16"}</definedName>
    <definedName name="sfsgs" localSheetId="19" hidden="1">{"'Sheet1'!$L$16"}</definedName>
    <definedName name="sfsgs" localSheetId="20" hidden="1">{"'Sheet1'!$L$16"}</definedName>
    <definedName name="sfsgs" localSheetId="22" hidden="1">{"'Sheet1'!$L$16"}</definedName>
    <definedName name="sfsgs" localSheetId="24" hidden="1">{"'Sheet1'!$L$16"}</definedName>
    <definedName name="sfsgs" localSheetId="28" hidden="1">{"'Sheet1'!$L$16"}</definedName>
    <definedName name="sfsgs" localSheetId="14" hidden="1">{"'Sheet1'!$L$16"}</definedName>
    <definedName name="sfsgs" hidden="1">{"'Sheet1'!$L$16"}</definedName>
    <definedName name="sfsgsfhg" localSheetId="12" hidden="1">{"'Sheet1'!$L$16"}</definedName>
    <definedName name="sfsgsfhg" localSheetId="11" hidden="1">{"'Sheet1'!$L$16"}</definedName>
    <definedName name="sfsgsfhg" localSheetId="13" hidden="1">{"'Sheet1'!$L$16"}</definedName>
    <definedName name="sfsgsfhg" localSheetId="16" hidden="1">{"'Sheet1'!$L$16"}</definedName>
    <definedName name="sfsgsfhg" localSheetId="21" hidden="1">{"'Sheet1'!$L$16"}</definedName>
    <definedName name="sfsgsfhg" localSheetId="18" hidden="1">{"'Sheet1'!$L$16"}</definedName>
    <definedName name="sfsgsfhg" localSheetId="19" hidden="1">{"'Sheet1'!$L$16"}</definedName>
    <definedName name="sfsgsfhg" localSheetId="20" hidden="1">{"'Sheet1'!$L$16"}</definedName>
    <definedName name="sfsgsfhg" localSheetId="22" hidden="1">{"'Sheet1'!$L$16"}</definedName>
    <definedName name="sfsgsfhg" localSheetId="24" hidden="1">{"'Sheet1'!$L$16"}</definedName>
    <definedName name="sfsgsfhg" localSheetId="28" hidden="1">{"'Sheet1'!$L$16"}</definedName>
    <definedName name="sfsgsfhg" localSheetId="14" hidden="1">{"'Sheet1'!$L$16"}</definedName>
    <definedName name="sfsgsfhg" hidden="1">{"'Sheet1'!$L$16"}</definedName>
    <definedName name="SFリスト作成" hidden="1">#N/A</definedName>
    <definedName name="sg" localSheetId="12" hidden="1">{"'Sheet1'!$L$16"}</definedName>
    <definedName name="sg" localSheetId="11" hidden="1">{"'Sheet1'!$L$16"}</definedName>
    <definedName name="sg" localSheetId="13" hidden="1">{"'Sheet1'!$L$16"}</definedName>
    <definedName name="sg" localSheetId="16" hidden="1">{"'Sheet1'!$L$16"}</definedName>
    <definedName name="sg" localSheetId="21" hidden="1">{"'Sheet1'!$L$16"}</definedName>
    <definedName name="sg" localSheetId="18" hidden="1">{"'Sheet1'!$L$16"}</definedName>
    <definedName name="sg" localSheetId="19" hidden="1">{"'Sheet1'!$L$16"}</definedName>
    <definedName name="sg" localSheetId="20" hidden="1">{"'Sheet1'!$L$16"}</definedName>
    <definedName name="sg" localSheetId="22" hidden="1">{"'Sheet1'!$L$16"}</definedName>
    <definedName name="sg" localSheetId="24" hidden="1">{"'Sheet1'!$L$16"}</definedName>
    <definedName name="sg" localSheetId="28" hidden="1">{"'Sheet1'!$L$16"}</definedName>
    <definedName name="sg" localSheetId="14" hidden="1">{"'Sheet1'!$L$16"}</definedName>
    <definedName name="sg" hidden="1">{"'Sheet1'!$L$16"}</definedName>
    <definedName name="sgasgreg" hidden="1">#REF!</definedName>
    <definedName name="SGBR1200" hidden="1">#REF!</definedName>
    <definedName name="sgfdgdf" localSheetId="12" hidden="1">{"'Sheet1'!$L$16"}</definedName>
    <definedName name="sgfdgdf" localSheetId="11" hidden="1">{"'Sheet1'!$L$16"}</definedName>
    <definedName name="sgfdgdf" localSheetId="13" hidden="1">{"'Sheet1'!$L$16"}</definedName>
    <definedName name="sgfdgdf" localSheetId="16" hidden="1">{"'Sheet1'!$L$16"}</definedName>
    <definedName name="sgfdgdf" localSheetId="21" hidden="1">{"'Sheet1'!$L$16"}</definedName>
    <definedName name="sgfdgdf" localSheetId="18" hidden="1">{"'Sheet1'!$L$16"}</definedName>
    <definedName name="sgfdgdf" localSheetId="19" hidden="1">{"'Sheet1'!$L$16"}</definedName>
    <definedName name="sgfdgdf" localSheetId="20" hidden="1">{"'Sheet1'!$L$16"}</definedName>
    <definedName name="sgfdgdf" localSheetId="22" hidden="1">{"'Sheet1'!$L$16"}</definedName>
    <definedName name="sgfdgdf" localSheetId="24" hidden="1">{"'Sheet1'!$L$16"}</definedName>
    <definedName name="sgfdgdf" localSheetId="28" hidden="1">{"'Sheet1'!$L$16"}</definedName>
    <definedName name="sgfdgdf" localSheetId="14" hidden="1">{"'Sheet1'!$L$16"}</definedName>
    <definedName name="sgfdgdf" hidden="1">{"'Sheet1'!$L$16"}</definedName>
    <definedName name="sgfdgdg" hidden="1">#REF!</definedName>
    <definedName name="sgfg" localSheetId="12" hidden="1">{#N/A,#N/A,FALSE,"Chi tiÆt"}</definedName>
    <definedName name="sgfg" localSheetId="11" hidden="1">{#N/A,#N/A,FALSE,"Chi tiÆt"}</definedName>
    <definedName name="sgfg" localSheetId="13" hidden="1">{#N/A,#N/A,FALSE,"Chi tiÆt"}</definedName>
    <definedName name="sgfg" localSheetId="16" hidden="1">{#N/A,#N/A,FALSE,"Chi tiÆt"}</definedName>
    <definedName name="sgfg" localSheetId="21" hidden="1">{#N/A,#N/A,FALSE,"Chi tiÆt"}</definedName>
    <definedName name="sgfg" localSheetId="18" hidden="1">{#N/A,#N/A,FALSE,"Chi tiÆt"}</definedName>
    <definedName name="sgfg" localSheetId="19" hidden="1">{#N/A,#N/A,FALSE,"Chi tiÆt"}</definedName>
    <definedName name="sgfg" localSheetId="20" hidden="1">{#N/A,#N/A,FALSE,"Chi tiÆt"}</definedName>
    <definedName name="sgfg" localSheetId="22" hidden="1">{#N/A,#N/A,FALSE,"Chi tiÆt"}</definedName>
    <definedName name="sgfg" localSheetId="24" hidden="1">{#N/A,#N/A,FALSE,"Chi tiÆt"}</definedName>
    <definedName name="sgfg" localSheetId="28" hidden="1">{#N/A,#N/A,FALSE,"Chi tiÆt"}</definedName>
    <definedName name="sgfg" localSheetId="14" hidden="1">{#N/A,#N/A,FALSE,"Chi tiÆt"}</definedName>
    <definedName name="sgfg" hidden="1">{#N/A,#N/A,FALSE,"Chi tiÆt"}</definedName>
    <definedName name="sgfhsdhe" localSheetId="12" hidden="1">{"'Sheet1'!$L$16"}</definedName>
    <definedName name="sgfhsdhe" localSheetId="11" hidden="1">{"'Sheet1'!$L$16"}</definedName>
    <definedName name="sgfhsdhe" localSheetId="13" hidden="1">{"'Sheet1'!$L$16"}</definedName>
    <definedName name="sgfhsdhe" localSheetId="16" hidden="1">{"'Sheet1'!$L$16"}</definedName>
    <definedName name="sgfhsdhe" localSheetId="21" hidden="1">{"'Sheet1'!$L$16"}</definedName>
    <definedName name="sgfhsdhe" localSheetId="18" hidden="1">{"'Sheet1'!$L$16"}</definedName>
    <definedName name="sgfhsdhe" localSheetId="19" hidden="1">{"'Sheet1'!$L$16"}</definedName>
    <definedName name="sgfhsdhe" localSheetId="20" hidden="1">{"'Sheet1'!$L$16"}</definedName>
    <definedName name="sgfhsdhe" localSheetId="22" hidden="1">{"'Sheet1'!$L$16"}</definedName>
    <definedName name="sgfhsdhe" localSheetId="24" hidden="1">{"'Sheet1'!$L$16"}</definedName>
    <definedName name="sgfhsdhe" localSheetId="28" hidden="1">{"'Sheet1'!$L$16"}</definedName>
    <definedName name="sgfhsdhe" localSheetId="14" hidden="1">{"'Sheet1'!$L$16"}</definedName>
    <definedName name="sgfhsdhe" hidden="1">{"'Sheet1'!$L$16"}</definedName>
    <definedName name="SGG" localSheetId="12" hidden="1">{"'Sheet1'!$L$16"}</definedName>
    <definedName name="SGG" localSheetId="11" hidden="1">{"'Sheet1'!$L$16"}</definedName>
    <definedName name="SGG" localSheetId="13" hidden="1">{"'Sheet1'!$L$16"}</definedName>
    <definedName name="SGG" localSheetId="16" hidden="1">{"'Sheet1'!$L$16"}</definedName>
    <definedName name="SGG" localSheetId="21" hidden="1">{"'Sheet1'!$L$16"}</definedName>
    <definedName name="SGG" localSheetId="18" hidden="1">{"'Sheet1'!$L$16"}</definedName>
    <definedName name="SGG" localSheetId="19" hidden="1">{"'Sheet1'!$L$16"}</definedName>
    <definedName name="SGG" localSheetId="20" hidden="1">{"'Sheet1'!$L$16"}</definedName>
    <definedName name="SGG" localSheetId="22" hidden="1">{"'Sheet1'!$L$16"}</definedName>
    <definedName name="SGG" localSheetId="24" hidden="1">{"'Sheet1'!$L$16"}</definedName>
    <definedName name="SGG" localSheetId="28" hidden="1">{"'Sheet1'!$L$16"}</definedName>
    <definedName name="SGG" localSheetId="14" hidden="1">{"'Sheet1'!$L$16"}</definedName>
    <definedName name="SGG" hidden="1">{"'Sheet1'!$L$16"}</definedName>
    <definedName name="sggrsdyew">#N/A</definedName>
    <definedName name="sgjhk" localSheetId="12" hidden="1">{"'Sheet1'!$L$16"}</definedName>
    <definedName name="sgjhk" localSheetId="11" hidden="1">{"'Sheet1'!$L$16"}</definedName>
    <definedName name="sgjhk" localSheetId="13" hidden="1">{"'Sheet1'!$L$16"}</definedName>
    <definedName name="sgjhk" localSheetId="16" hidden="1">{"'Sheet1'!$L$16"}</definedName>
    <definedName name="sgjhk" localSheetId="21" hidden="1">{"'Sheet1'!$L$16"}</definedName>
    <definedName name="sgjhk" localSheetId="18" hidden="1">{"'Sheet1'!$L$16"}</definedName>
    <definedName name="sgjhk" localSheetId="19" hidden="1">{"'Sheet1'!$L$16"}</definedName>
    <definedName name="sgjhk" localSheetId="20" hidden="1">{"'Sheet1'!$L$16"}</definedName>
    <definedName name="sgjhk" localSheetId="22" hidden="1">{"'Sheet1'!$L$16"}</definedName>
    <definedName name="sgjhk" localSheetId="24" hidden="1">{"'Sheet1'!$L$16"}</definedName>
    <definedName name="sgjhk" localSheetId="28" hidden="1">{"'Sheet1'!$L$16"}</definedName>
    <definedName name="sgjhk" localSheetId="14" hidden="1">{"'Sheet1'!$L$16"}</definedName>
    <definedName name="sgjhk" hidden="1">{"'Sheet1'!$L$16"}</definedName>
    <definedName name="sgjyti" localSheetId="12" hidden="1">{"'Sheet1'!$L$16"}</definedName>
    <definedName name="sgjyti" localSheetId="11" hidden="1">{"'Sheet1'!$L$16"}</definedName>
    <definedName name="sgjyti" localSheetId="13" hidden="1">{"'Sheet1'!$L$16"}</definedName>
    <definedName name="sgjyti" localSheetId="16" hidden="1">{"'Sheet1'!$L$16"}</definedName>
    <definedName name="sgjyti" localSheetId="21" hidden="1">{"'Sheet1'!$L$16"}</definedName>
    <definedName name="sgjyti" localSheetId="18" hidden="1">{"'Sheet1'!$L$16"}</definedName>
    <definedName name="sgjyti" localSheetId="19" hidden="1">{"'Sheet1'!$L$16"}</definedName>
    <definedName name="sgjyti" localSheetId="20" hidden="1">{"'Sheet1'!$L$16"}</definedName>
    <definedName name="sgjyti" localSheetId="22" hidden="1">{"'Sheet1'!$L$16"}</definedName>
    <definedName name="sgjyti" localSheetId="24" hidden="1">{"'Sheet1'!$L$16"}</definedName>
    <definedName name="sgjyti" localSheetId="28" hidden="1">{"'Sheet1'!$L$16"}</definedName>
    <definedName name="sgjyti" localSheetId="14" hidden="1">{"'Sheet1'!$L$16"}</definedName>
    <definedName name="sgjyti" hidden="1">{"'Sheet1'!$L$16"}</definedName>
    <definedName name="sgkunzel2t">#REF!</definedName>
    <definedName name="sgnc">#REF!</definedName>
    <definedName name="SGP">#REF!</definedName>
    <definedName name="sgs" localSheetId="12" hidden="1">{"'Sheet1'!$L$16"}</definedName>
    <definedName name="sgs" localSheetId="11" hidden="1">{"'Sheet1'!$L$16"}</definedName>
    <definedName name="sgs" localSheetId="13" hidden="1">{"'Sheet1'!$L$16"}</definedName>
    <definedName name="sgs" localSheetId="16" hidden="1">{"'Sheet1'!$L$16"}</definedName>
    <definedName name="sgs" localSheetId="21" hidden="1">{"'Sheet1'!$L$16"}</definedName>
    <definedName name="sgs" localSheetId="18" hidden="1">{"'Sheet1'!$L$16"}</definedName>
    <definedName name="sgs" localSheetId="19" hidden="1">{"'Sheet1'!$L$16"}</definedName>
    <definedName name="sgs" localSheetId="20" hidden="1">{"'Sheet1'!$L$16"}</definedName>
    <definedName name="sgs" localSheetId="22" hidden="1">{"'Sheet1'!$L$16"}</definedName>
    <definedName name="sgs" localSheetId="24" hidden="1">{"'Sheet1'!$L$16"}</definedName>
    <definedName name="sgs" localSheetId="28" hidden="1">{"'Sheet1'!$L$16"}</definedName>
    <definedName name="sgs" localSheetId="14" hidden="1">{"'Sheet1'!$L$16"}</definedName>
    <definedName name="sgs" hidden="1">{"'Sheet1'!$L$16"}</definedName>
    <definedName name="sgsdg" localSheetId="12" hidden="1">{"'Sheet1'!$L$16"}</definedName>
    <definedName name="sgsdg" localSheetId="11" hidden="1">{"'Sheet1'!$L$16"}</definedName>
    <definedName name="sgsdg" localSheetId="13" hidden="1">{"'Sheet1'!$L$16"}</definedName>
    <definedName name="sgsdg" localSheetId="16" hidden="1">{"'Sheet1'!$L$16"}</definedName>
    <definedName name="sgsdg" localSheetId="21" hidden="1">{"'Sheet1'!$L$16"}</definedName>
    <definedName name="sgsdg" localSheetId="18" hidden="1">{"'Sheet1'!$L$16"}</definedName>
    <definedName name="sgsdg" localSheetId="19" hidden="1">{"'Sheet1'!$L$16"}</definedName>
    <definedName name="sgsdg" localSheetId="20" hidden="1">{"'Sheet1'!$L$16"}</definedName>
    <definedName name="sgsdg" localSheetId="22" hidden="1">{"'Sheet1'!$L$16"}</definedName>
    <definedName name="sgsdg" localSheetId="24" hidden="1">{"'Sheet1'!$L$16"}</definedName>
    <definedName name="sgsdg" localSheetId="28" hidden="1">{"'Sheet1'!$L$16"}</definedName>
    <definedName name="sgsdg" localSheetId="14" hidden="1">{"'Sheet1'!$L$16"}</definedName>
    <definedName name="sgsdg" hidden="1">{"'Sheet1'!$L$16"}</definedName>
    <definedName name="sgsr" localSheetId="12" hidden="1">{"'Sheet1'!$L$16"}</definedName>
    <definedName name="sgsr" localSheetId="11" hidden="1">{"'Sheet1'!$L$16"}</definedName>
    <definedName name="sgsr" localSheetId="13" hidden="1">{"'Sheet1'!$L$16"}</definedName>
    <definedName name="sgsr" localSheetId="16" hidden="1">{"'Sheet1'!$L$16"}</definedName>
    <definedName name="sgsr" localSheetId="21" hidden="1">{"'Sheet1'!$L$16"}</definedName>
    <definedName name="sgsr" localSheetId="18" hidden="1">{"'Sheet1'!$L$16"}</definedName>
    <definedName name="sgsr" localSheetId="19" hidden="1">{"'Sheet1'!$L$16"}</definedName>
    <definedName name="sgsr" localSheetId="20" hidden="1">{"'Sheet1'!$L$16"}</definedName>
    <definedName name="sgsr" localSheetId="22" hidden="1">{"'Sheet1'!$L$16"}</definedName>
    <definedName name="sgsr" localSheetId="24" hidden="1">{"'Sheet1'!$L$16"}</definedName>
    <definedName name="sgsr" localSheetId="28" hidden="1">{"'Sheet1'!$L$16"}</definedName>
    <definedName name="sgsr" localSheetId="14" hidden="1">{"'Sheet1'!$L$16"}</definedName>
    <definedName name="sgsr" hidden="1">{"'Sheet1'!$L$16"}</definedName>
    <definedName name="sgvl">#REF!</definedName>
    <definedName name="sh" localSheetId="12" hidden="1">{"'Sheet1'!$L$16"}</definedName>
    <definedName name="sh" localSheetId="11" hidden="1">{"'Sheet1'!$L$16"}</definedName>
    <definedName name="sh" localSheetId="13" hidden="1">{"'Sheet1'!$L$16"}</definedName>
    <definedName name="sh" localSheetId="16" hidden="1">{"'Sheet1'!$L$16"}</definedName>
    <definedName name="sh" localSheetId="21" hidden="1">{"'Sheet1'!$L$16"}</definedName>
    <definedName name="sh" localSheetId="18" hidden="1">{"'Sheet1'!$L$16"}</definedName>
    <definedName name="sh" localSheetId="19" hidden="1">{"'Sheet1'!$L$16"}</definedName>
    <definedName name="sh" localSheetId="20" hidden="1">{"'Sheet1'!$L$16"}</definedName>
    <definedName name="sh" localSheetId="22" hidden="1">{"'Sheet1'!$L$16"}</definedName>
    <definedName name="sh" localSheetId="24" hidden="1">{"'Sheet1'!$L$16"}</definedName>
    <definedName name="sh" localSheetId="28" hidden="1">{"'Sheet1'!$L$16"}</definedName>
    <definedName name="sh" localSheetId="14" hidden="1">{"'Sheet1'!$L$16"}</definedName>
    <definedName name="sh" hidden="1">{"'Sheet1'!$L$16"}</definedName>
    <definedName name="shd" localSheetId="12" hidden="1">{"'Sheet1'!$L$16"}</definedName>
    <definedName name="shd" localSheetId="11" hidden="1">{"'Sheet1'!$L$16"}</definedName>
    <definedName name="shd" localSheetId="13" hidden="1">{"'Sheet1'!$L$16"}</definedName>
    <definedName name="shd" localSheetId="16" hidden="1">{"'Sheet1'!$L$16"}</definedName>
    <definedName name="shd" localSheetId="21" hidden="1">{"'Sheet1'!$L$16"}</definedName>
    <definedName name="shd" localSheetId="18" hidden="1">{"'Sheet1'!$L$16"}</definedName>
    <definedName name="shd" localSheetId="19" hidden="1">{"'Sheet1'!$L$16"}</definedName>
    <definedName name="shd" localSheetId="20" hidden="1">{"'Sheet1'!$L$16"}</definedName>
    <definedName name="shd" localSheetId="22" hidden="1">{"'Sheet1'!$L$16"}</definedName>
    <definedName name="shd" localSheetId="24" hidden="1">{"'Sheet1'!$L$16"}</definedName>
    <definedName name="shd" localSheetId="28" hidden="1">{"'Sheet1'!$L$16"}</definedName>
    <definedName name="shd" localSheetId="14" hidden="1">{"'Sheet1'!$L$16"}</definedName>
    <definedName name="shd" hidden="1">{"'Sheet1'!$L$16"}</definedName>
    <definedName name="SHDFHH" localSheetId="12" hidden="1">{#N/A,#N/A,TRUE,"Krycí list"}</definedName>
    <definedName name="SHDFHH" localSheetId="11" hidden="1">{#N/A,#N/A,TRUE,"Krycí list"}</definedName>
    <definedName name="SHDFHH" localSheetId="13" hidden="1">{#N/A,#N/A,TRUE,"Krycí list"}</definedName>
    <definedName name="SHDFHH" localSheetId="16" hidden="1">{#N/A,#N/A,TRUE,"Krycí list"}</definedName>
    <definedName name="SHDFHH" localSheetId="21" hidden="1">{#N/A,#N/A,TRUE,"Krycí list"}</definedName>
    <definedName name="SHDFHH" localSheetId="18" hidden="1">{#N/A,#N/A,TRUE,"Krycí list"}</definedName>
    <definedName name="SHDFHH" localSheetId="19" hidden="1">{#N/A,#N/A,TRUE,"Krycí list"}</definedName>
    <definedName name="SHDFHH" localSheetId="20" hidden="1">{#N/A,#N/A,TRUE,"Krycí list"}</definedName>
    <definedName name="SHDFHH" localSheetId="22" hidden="1">{#N/A,#N/A,TRUE,"Krycí list"}</definedName>
    <definedName name="SHDFHH" localSheetId="24" hidden="1">{#N/A,#N/A,TRUE,"Krycí list"}</definedName>
    <definedName name="SHDFHH" localSheetId="28" hidden="1">{#N/A,#N/A,TRUE,"Krycí list"}</definedName>
    <definedName name="SHDFHH" localSheetId="14" hidden="1">{#N/A,#N/A,TRUE,"Krycí list"}</definedName>
    <definedName name="SHDFHH" hidden="1">{#N/A,#N/A,TRUE,"Krycí list"}</definedName>
    <definedName name="shee12" localSheetId="12" hidden="1">{"'Sheet1'!$L$16"}</definedName>
    <definedName name="shee12" localSheetId="11" hidden="1">{"'Sheet1'!$L$16"}</definedName>
    <definedName name="shee12" localSheetId="13" hidden="1">{"'Sheet1'!$L$16"}</definedName>
    <definedName name="shee12" localSheetId="16" hidden="1">{"'Sheet1'!$L$16"}</definedName>
    <definedName name="shee12" localSheetId="21" hidden="1">{"'Sheet1'!$L$16"}</definedName>
    <definedName name="shee12" localSheetId="18" hidden="1">{"'Sheet1'!$L$16"}</definedName>
    <definedName name="shee12" localSheetId="19" hidden="1">{"'Sheet1'!$L$16"}</definedName>
    <definedName name="shee12" localSheetId="20" hidden="1">{"'Sheet1'!$L$16"}</definedName>
    <definedName name="shee12" localSheetId="22" hidden="1">{"'Sheet1'!$L$16"}</definedName>
    <definedName name="shee12" localSheetId="24" hidden="1">{"'Sheet1'!$L$16"}</definedName>
    <definedName name="shee12" localSheetId="28" hidden="1">{"'Sheet1'!$L$16"}</definedName>
    <definedName name="shee12" localSheetId="14" hidden="1">{"'Sheet1'!$L$16"}</definedName>
    <definedName name="shee12" hidden="1">{"'Sheet1'!$L$16"}</definedName>
    <definedName name="sheet" localSheetId="12" hidden="1">{"'Sheet1'!$L$16"}</definedName>
    <definedName name="sheet" localSheetId="11" hidden="1">{"'Sheet1'!$L$16"}</definedName>
    <definedName name="sheet" localSheetId="13" hidden="1">{"'Sheet1'!$L$16"}</definedName>
    <definedName name="sheet" localSheetId="16" hidden="1">{"'Sheet1'!$L$16"}</definedName>
    <definedName name="sheet" localSheetId="21" hidden="1">{"'Sheet1'!$L$16"}</definedName>
    <definedName name="sheet" localSheetId="18" hidden="1">{"'Sheet1'!$L$16"}</definedName>
    <definedName name="sheet" localSheetId="19" hidden="1">{"'Sheet1'!$L$16"}</definedName>
    <definedName name="sheet" localSheetId="20" hidden="1">{"'Sheet1'!$L$16"}</definedName>
    <definedName name="sheet" localSheetId="22" hidden="1">{"'Sheet1'!$L$16"}</definedName>
    <definedName name="sheet" localSheetId="24" hidden="1">{"'Sheet1'!$L$16"}</definedName>
    <definedName name="sheet" localSheetId="28" hidden="1">{"'Sheet1'!$L$16"}</definedName>
    <definedName name="sheet" localSheetId="14" hidden="1">{"'Sheet1'!$L$16"}</definedName>
    <definedName name="sheet" hidden="1">{"'Sheet1'!$L$16"}</definedName>
    <definedName name="sheet1" localSheetId="12" hidden="1">{#N/A,#N/A,FALSE,"Chi tiÆt"}</definedName>
    <definedName name="sheet1" localSheetId="11" hidden="1">{#N/A,#N/A,FALSE,"Chi tiÆt"}</definedName>
    <definedName name="sheet1" localSheetId="13" hidden="1">{#N/A,#N/A,FALSE,"Chi tiÆt"}</definedName>
    <definedName name="sheet1" localSheetId="16" hidden="1">{#N/A,#N/A,FALSE,"Chi tiÆt"}</definedName>
    <definedName name="sheet1" localSheetId="21" hidden="1">{#N/A,#N/A,FALSE,"Chi tiÆt"}</definedName>
    <definedName name="sheet1" localSheetId="18" hidden="1">{#N/A,#N/A,FALSE,"Chi tiÆt"}</definedName>
    <definedName name="sheet1" localSheetId="19" hidden="1">{#N/A,#N/A,FALSE,"Chi tiÆt"}</definedName>
    <definedName name="sheet1" localSheetId="20" hidden="1">{#N/A,#N/A,FALSE,"Chi tiÆt"}</definedName>
    <definedName name="sheet1" localSheetId="22" hidden="1">{#N/A,#N/A,FALSE,"Chi tiÆt"}</definedName>
    <definedName name="sheet1" localSheetId="24" hidden="1">{#N/A,#N/A,FALSE,"Chi tiÆt"}</definedName>
    <definedName name="sheet1" localSheetId="28" hidden="1">{#N/A,#N/A,FALSE,"Chi tiÆt"}</definedName>
    <definedName name="sheet1" localSheetId="14" hidden="1">{#N/A,#N/A,FALSE,"Chi tiÆt"}</definedName>
    <definedName name="sheet1" hidden="1">{#N/A,#N/A,FALSE,"Chi tiÆt"}</definedName>
    <definedName name="SHEET100" hidden="1">#REF!</definedName>
    <definedName name="Sheet2" localSheetId="12" hidden="1">{#N/A,#N/A,FALSE,"CCTV"}</definedName>
    <definedName name="Sheet2" localSheetId="11" hidden="1">{#N/A,#N/A,FALSE,"CCTV"}</definedName>
    <definedName name="Sheet2" localSheetId="13" hidden="1">{#N/A,#N/A,FALSE,"CCTV"}</definedName>
    <definedName name="Sheet2" localSheetId="16" hidden="1">{#N/A,#N/A,FALSE,"CCTV"}</definedName>
    <definedName name="Sheet2" localSheetId="21" hidden="1">{#N/A,#N/A,FALSE,"CCTV"}</definedName>
    <definedName name="Sheet2" localSheetId="18" hidden="1">{#N/A,#N/A,FALSE,"CCTV"}</definedName>
    <definedName name="Sheet2" localSheetId="19" hidden="1">{#N/A,#N/A,FALSE,"CCTV"}</definedName>
    <definedName name="Sheet2" localSheetId="20" hidden="1">{#N/A,#N/A,FALSE,"CCTV"}</definedName>
    <definedName name="Sheet2" localSheetId="22" hidden="1">{#N/A,#N/A,FALSE,"CCTV"}</definedName>
    <definedName name="Sheet2" localSheetId="24" hidden="1">{#N/A,#N/A,FALSE,"CCTV"}</definedName>
    <definedName name="Sheet2" localSheetId="28" hidden="1">{#N/A,#N/A,FALSE,"CCTV"}</definedName>
    <definedName name="Sheet2" localSheetId="14" hidden="1">{#N/A,#N/A,FALSE,"CCTV"}</definedName>
    <definedName name="Sheet2" hidden="1">{#N/A,#N/A,FALSE,"CCTV"}</definedName>
    <definedName name="sheet3" localSheetId="12" hidden="1">{"NGUYEN QUI THIEP - Personal View",#N/A,FALSE,"XDCB.HT.FUR."}</definedName>
    <definedName name="sheet3" localSheetId="11" hidden="1">{"NGUYEN QUI THIEP - Personal View",#N/A,FALSE,"XDCB.HT.FUR."}</definedName>
    <definedName name="sheet3" localSheetId="13" hidden="1">{"NGUYEN QUI THIEP - Personal View",#N/A,FALSE,"XDCB.HT.FUR."}</definedName>
    <definedName name="sheet3" localSheetId="16" hidden="1">{"NGUYEN QUI THIEP - Personal View",#N/A,FALSE,"XDCB.HT.FUR."}</definedName>
    <definedName name="sheet3" localSheetId="21" hidden="1">{"NGUYEN QUI THIEP - Personal View",#N/A,FALSE,"XDCB.HT.FUR."}</definedName>
    <definedName name="sheet3" localSheetId="18" hidden="1">{"NGUYEN QUI THIEP - Personal View",#N/A,FALSE,"XDCB.HT.FUR."}</definedName>
    <definedName name="sheet3" localSheetId="19" hidden="1">{"NGUYEN QUI THIEP - Personal View",#N/A,FALSE,"XDCB.HT.FUR."}</definedName>
    <definedName name="sheet3" localSheetId="20" hidden="1">{"NGUYEN QUI THIEP - Personal View",#N/A,FALSE,"XDCB.HT.FUR."}</definedName>
    <definedName name="sheet3" localSheetId="22" hidden="1">{"NGUYEN QUI THIEP - Personal View",#N/A,FALSE,"XDCB.HT.FUR."}</definedName>
    <definedName name="sheet3" localSheetId="24" hidden="1">{"NGUYEN QUI THIEP - Personal View",#N/A,FALSE,"XDCB.HT.FUR."}</definedName>
    <definedName name="sheet3" localSheetId="28" hidden="1">{"NGUYEN QUI THIEP - Personal View",#N/A,FALSE,"XDCB.HT.FUR."}</definedName>
    <definedName name="sheet3" localSheetId="14" hidden="1">{"NGUYEN QUI THIEP - Personal View",#N/A,FALSE,"XDCB.HT.FUR."}</definedName>
    <definedName name="sheet3" hidden="1">{"NGUYEN QUI THIEP - Personal View",#N/A,FALSE,"XDCB.HT.FUR."}</definedName>
    <definedName name="Sheet4" localSheetId="12" hidden="1">{"'Sheet1'!$L$16"}</definedName>
    <definedName name="Sheet4" localSheetId="11" hidden="1">{"'Sheet1'!$L$16"}</definedName>
    <definedName name="Sheet4" localSheetId="13" hidden="1">{"'Sheet1'!$L$16"}</definedName>
    <definedName name="Sheet4" localSheetId="16" hidden="1">{"'Sheet1'!$L$16"}</definedName>
    <definedName name="Sheet4" localSheetId="21" hidden="1">{"'Sheet1'!$L$16"}</definedName>
    <definedName name="Sheet4" localSheetId="18" hidden="1">{"'Sheet1'!$L$16"}</definedName>
    <definedName name="Sheet4" localSheetId="19" hidden="1">{"'Sheet1'!$L$16"}</definedName>
    <definedName name="Sheet4" localSheetId="20" hidden="1">{"'Sheet1'!$L$16"}</definedName>
    <definedName name="Sheet4" localSheetId="22" hidden="1">{"'Sheet1'!$L$16"}</definedName>
    <definedName name="Sheet4" localSheetId="24" hidden="1">{"'Sheet1'!$L$16"}</definedName>
    <definedName name="Sheet4" localSheetId="28" hidden="1">{"'Sheet1'!$L$16"}</definedName>
    <definedName name="Sheet4" localSheetId="14" hidden="1">{"'Sheet1'!$L$16"}</definedName>
    <definedName name="Sheet4" hidden="1">{"'Sheet1'!$L$16"}</definedName>
    <definedName name="sheet5" localSheetId="12" hidden="1">{"'Sheet1'!$L$16"}</definedName>
    <definedName name="sheet5" localSheetId="11" hidden="1">{"'Sheet1'!$L$16"}</definedName>
    <definedName name="sheet5" localSheetId="13" hidden="1">{"'Sheet1'!$L$16"}</definedName>
    <definedName name="sheet5" localSheetId="16" hidden="1">{"'Sheet1'!$L$16"}</definedName>
    <definedName name="sheet5" localSheetId="21" hidden="1">{"'Sheet1'!$L$16"}</definedName>
    <definedName name="sheet5" localSheetId="18" hidden="1">{"'Sheet1'!$L$16"}</definedName>
    <definedName name="sheet5" localSheetId="19" hidden="1">{"'Sheet1'!$L$16"}</definedName>
    <definedName name="sheet5" localSheetId="20" hidden="1">{"'Sheet1'!$L$16"}</definedName>
    <definedName name="sheet5" localSheetId="22" hidden="1">{"'Sheet1'!$L$16"}</definedName>
    <definedName name="sheet5" localSheetId="24" hidden="1">{"'Sheet1'!$L$16"}</definedName>
    <definedName name="sheet5" localSheetId="28" hidden="1">{"'Sheet1'!$L$16"}</definedName>
    <definedName name="sheet5" localSheetId="14" hidden="1">{"'Sheet1'!$L$16"}</definedName>
    <definedName name="sheet5" hidden="1">{"'Sheet1'!$L$16"}</definedName>
    <definedName name="sheetformat">#REF!</definedName>
    <definedName name="sheetnew" localSheetId="12"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11"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13"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16"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21"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18"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19"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20"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22"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24"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28"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localSheetId="14"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etnew"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Shell">#REF!</definedName>
    <definedName name="SHELTER" localSheetId="12" hidden="1">{#N/A,#N/A,TRUE,"Basic";#N/A,#N/A,TRUE,"EXT-TABLE";#N/A,#N/A,TRUE,"STEEL";#N/A,#N/A,TRUE,"INT-Table";#N/A,#N/A,TRUE,"STEEL";#N/A,#N/A,TRUE,"Door"}</definedName>
    <definedName name="SHELTER" localSheetId="11" hidden="1">{#N/A,#N/A,TRUE,"Basic";#N/A,#N/A,TRUE,"EXT-TABLE";#N/A,#N/A,TRUE,"STEEL";#N/A,#N/A,TRUE,"INT-Table";#N/A,#N/A,TRUE,"STEEL";#N/A,#N/A,TRUE,"Door"}</definedName>
    <definedName name="SHELTER" localSheetId="13" hidden="1">{#N/A,#N/A,TRUE,"Basic";#N/A,#N/A,TRUE,"EXT-TABLE";#N/A,#N/A,TRUE,"STEEL";#N/A,#N/A,TRUE,"INT-Table";#N/A,#N/A,TRUE,"STEEL";#N/A,#N/A,TRUE,"Door"}</definedName>
    <definedName name="SHELTER" localSheetId="16" hidden="1">{#N/A,#N/A,TRUE,"Basic";#N/A,#N/A,TRUE,"EXT-TABLE";#N/A,#N/A,TRUE,"STEEL";#N/A,#N/A,TRUE,"INT-Table";#N/A,#N/A,TRUE,"STEEL";#N/A,#N/A,TRUE,"Door"}</definedName>
    <definedName name="SHELTER" localSheetId="21" hidden="1">{#N/A,#N/A,TRUE,"Basic";#N/A,#N/A,TRUE,"EXT-TABLE";#N/A,#N/A,TRUE,"STEEL";#N/A,#N/A,TRUE,"INT-Table";#N/A,#N/A,TRUE,"STEEL";#N/A,#N/A,TRUE,"Door"}</definedName>
    <definedName name="SHELTER" localSheetId="18" hidden="1">{#N/A,#N/A,TRUE,"Basic";#N/A,#N/A,TRUE,"EXT-TABLE";#N/A,#N/A,TRUE,"STEEL";#N/A,#N/A,TRUE,"INT-Table";#N/A,#N/A,TRUE,"STEEL";#N/A,#N/A,TRUE,"Door"}</definedName>
    <definedName name="SHELTER" localSheetId="19" hidden="1">{#N/A,#N/A,TRUE,"Basic";#N/A,#N/A,TRUE,"EXT-TABLE";#N/A,#N/A,TRUE,"STEEL";#N/A,#N/A,TRUE,"INT-Table";#N/A,#N/A,TRUE,"STEEL";#N/A,#N/A,TRUE,"Door"}</definedName>
    <definedName name="SHELTER" localSheetId="20" hidden="1">{#N/A,#N/A,TRUE,"Basic";#N/A,#N/A,TRUE,"EXT-TABLE";#N/A,#N/A,TRUE,"STEEL";#N/A,#N/A,TRUE,"INT-Table";#N/A,#N/A,TRUE,"STEEL";#N/A,#N/A,TRUE,"Door"}</definedName>
    <definedName name="SHELTER" localSheetId="22" hidden="1">{#N/A,#N/A,TRUE,"Basic";#N/A,#N/A,TRUE,"EXT-TABLE";#N/A,#N/A,TRUE,"STEEL";#N/A,#N/A,TRUE,"INT-Table";#N/A,#N/A,TRUE,"STEEL";#N/A,#N/A,TRUE,"Door"}</definedName>
    <definedName name="SHELTER" localSheetId="24" hidden="1">{#N/A,#N/A,TRUE,"Basic";#N/A,#N/A,TRUE,"EXT-TABLE";#N/A,#N/A,TRUE,"STEEL";#N/A,#N/A,TRUE,"INT-Table";#N/A,#N/A,TRUE,"STEEL";#N/A,#N/A,TRUE,"Door"}</definedName>
    <definedName name="SHELTER" localSheetId="28" hidden="1">{#N/A,#N/A,TRUE,"Basic";#N/A,#N/A,TRUE,"EXT-TABLE";#N/A,#N/A,TRUE,"STEEL";#N/A,#N/A,TRUE,"INT-Table";#N/A,#N/A,TRUE,"STEEL";#N/A,#N/A,TRUE,"Door"}</definedName>
    <definedName name="SHELTER" localSheetId="14" hidden="1">{#N/A,#N/A,TRUE,"Basic";#N/A,#N/A,TRUE,"EXT-TABLE";#N/A,#N/A,TRUE,"STEEL";#N/A,#N/A,TRUE,"INT-Table";#N/A,#N/A,TRUE,"STEEL";#N/A,#N/A,TRUE,"Door"}</definedName>
    <definedName name="SHELTER" hidden="1">{#N/A,#N/A,TRUE,"Basic";#N/A,#N/A,TRUE,"EXT-TABLE";#N/A,#N/A,TRUE,"STEEL";#N/A,#N/A,TRUE,"INT-Table";#N/A,#N/A,TRUE,"STEEL";#N/A,#N/A,TRUE,"Door"}</definedName>
    <definedName name="SHELTER_1" localSheetId="12" hidden="1">{#N/A,#N/A,TRUE,"Basic";#N/A,#N/A,TRUE,"EXT-TABLE";#N/A,#N/A,TRUE,"STEEL";#N/A,#N/A,TRUE,"INT-Table";#N/A,#N/A,TRUE,"STEEL";#N/A,#N/A,TRUE,"Door"}</definedName>
    <definedName name="SHELTER_1" localSheetId="11" hidden="1">{#N/A,#N/A,TRUE,"Basic";#N/A,#N/A,TRUE,"EXT-TABLE";#N/A,#N/A,TRUE,"STEEL";#N/A,#N/A,TRUE,"INT-Table";#N/A,#N/A,TRUE,"STEEL";#N/A,#N/A,TRUE,"Door"}</definedName>
    <definedName name="SHELTER_1" localSheetId="13" hidden="1">{#N/A,#N/A,TRUE,"Basic";#N/A,#N/A,TRUE,"EXT-TABLE";#N/A,#N/A,TRUE,"STEEL";#N/A,#N/A,TRUE,"INT-Table";#N/A,#N/A,TRUE,"STEEL";#N/A,#N/A,TRUE,"Door"}</definedName>
    <definedName name="SHELTER_1" localSheetId="16" hidden="1">{#N/A,#N/A,TRUE,"Basic";#N/A,#N/A,TRUE,"EXT-TABLE";#N/A,#N/A,TRUE,"STEEL";#N/A,#N/A,TRUE,"INT-Table";#N/A,#N/A,TRUE,"STEEL";#N/A,#N/A,TRUE,"Door"}</definedName>
    <definedName name="SHELTER_1" localSheetId="21" hidden="1">{#N/A,#N/A,TRUE,"Basic";#N/A,#N/A,TRUE,"EXT-TABLE";#N/A,#N/A,TRUE,"STEEL";#N/A,#N/A,TRUE,"INT-Table";#N/A,#N/A,TRUE,"STEEL";#N/A,#N/A,TRUE,"Door"}</definedName>
    <definedName name="SHELTER_1" localSheetId="18" hidden="1">{#N/A,#N/A,TRUE,"Basic";#N/A,#N/A,TRUE,"EXT-TABLE";#N/A,#N/A,TRUE,"STEEL";#N/A,#N/A,TRUE,"INT-Table";#N/A,#N/A,TRUE,"STEEL";#N/A,#N/A,TRUE,"Door"}</definedName>
    <definedName name="SHELTER_1" localSheetId="19" hidden="1">{#N/A,#N/A,TRUE,"Basic";#N/A,#N/A,TRUE,"EXT-TABLE";#N/A,#N/A,TRUE,"STEEL";#N/A,#N/A,TRUE,"INT-Table";#N/A,#N/A,TRUE,"STEEL";#N/A,#N/A,TRUE,"Door"}</definedName>
    <definedName name="SHELTER_1" localSheetId="20" hidden="1">{#N/A,#N/A,TRUE,"Basic";#N/A,#N/A,TRUE,"EXT-TABLE";#N/A,#N/A,TRUE,"STEEL";#N/A,#N/A,TRUE,"INT-Table";#N/A,#N/A,TRUE,"STEEL";#N/A,#N/A,TRUE,"Door"}</definedName>
    <definedName name="SHELTER_1" localSheetId="22" hidden="1">{#N/A,#N/A,TRUE,"Basic";#N/A,#N/A,TRUE,"EXT-TABLE";#N/A,#N/A,TRUE,"STEEL";#N/A,#N/A,TRUE,"INT-Table";#N/A,#N/A,TRUE,"STEEL";#N/A,#N/A,TRUE,"Door"}</definedName>
    <definedName name="SHELTER_1" localSheetId="24" hidden="1">{#N/A,#N/A,TRUE,"Basic";#N/A,#N/A,TRUE,"EXT-TABLE";#N/A,#N/A,TRUE,"STEEL";#N/A,#N/A,TRUE,"INT-Table";#N/A,#N/A,TRUE,"STEEL";#N/A,#N/A,TRUE,"Door"}</definedName>
    <definedName name="SHELTER_1" localSheetId="28" hidden="1">{#N/A,#N/A,TRUE,"Basic";#N/A,#N/A,TRUE,"EXT-TABLE";#N/A,#N/A,TRUE,"STEEL";#N/A,#N/A,TRUE,"INT-Table";#N/A,#N/A,TRUE,"STEEL";#N/A,#N/A,TRUE,"Door"}</definedName>
    <definedName name="SHELTER_1" localSheetId="14" hidden="1">{#N/A,#N/A,TRUE,"Basic";#N/A,#N/A,TRUE,"EXT-TABLE";#N/A,#N/A,TRUE,"STEEL";#N/A,#N/A,TRUE,"INT-Table";#N/A,#N/A,TRUE,"STEEL";#N/A,#N/A,TRUE,"Door"}</definedName>
    <definedName name="SHELTER_1" hidden="1">{#N/A,#N/A,TRUE,"Basic";#N/A,#N/A,TRUE,"EXT-TABLE";#N/A,#N/A,TRUE,"STEEL";#N/A,#N/A,TRUE,"INT-Table";#N/A,#N/A,TRUE,"STEEL";#N/A,#N/A,TRUE,"Door"}</definedName>
    <definedName name="sher" localSheetId="12" hidden="1">{"'Sheet1'!$L$16"}</definedName>
    <definedName name="sher" localSheetId="11" hidden="1">{"'Sheet1'!$L$16"}</definedName>
    <definedName name="sher" localSheetId="13" hidden="1">{"'Sheet1'!$L$16"}</definedName>
    <definedName name="sher" localSheetId="16" hidden="1">{"'Sheet1'!$L$16"}</definedName>
    <definedName name="sher" localSheetId="21" hidden="1">{"'Sheet1'!$L$16"}</definedName>
    <definedName name="sher" localSheetId="18" hidden="1">{"'Sheet1'!$L$16"}</definedName>
    <definedName name="sher" localSheetId="19" hidden="1">{"'Sheet1'!$L$16"}</definedName>
    <definedName name="sher" localSheetId="20" hidden="1">{"'Sheet1'!$L$16"}</definedName>
    <definedName name="sher" localSheetId="22" hidden="1">{"'Sheet1'!$L$16"}</definedName>
    <definedName name="sher" localSheetId="24" hidden="1">{"'Sheet1'!$L$16"}</definedName>
    <definedName name="sher" localSheetId="28" hidden="1">{"'Sheet1'!$L$16"}</definedName>
    <definedName name="sher" localSheetId="14" hidden="1">{"'Sheet1'!$L$16"}</definedName>
    <definedName name="sher" hidden="1">{"'Sheet1'!$L$16"}</definedName>
    <definedName name="Sheûet" localSheetId="12" hidden="1">{"'Sheet1'!$L$16"}</definedName>
    <definedName name="Sheûet" localSheetId="11" hidden="1">{"'Sheet1'!$L$16"}</definedName>
    <definedName name="Sheûet" localSheetId="13" hidden="1">{"'Sheet1'!$L$16"}</definedName>
    <definedName name="Sheûet" localSheetId="16" hidden="1">{"'Sheet1'!$L$16"}</definedName>
    <definedName name="Sheûet" localSheetId="21" hidden="1">{"'Sheet1'!$L$16"}</definedName>
    <definedName name="Sheûet" localSheetId="18" hidden="1">{"'Sheet1'!$L$16"}</definedName>
    <definedName name="Sheûet" localSheetId="19" hidden="1">{"'Sheet1'!$L$16"}</definedName>
    <definedName name="Sheûet" localSheetId="20" hidden="1">{"'Sheet1'!$L$16"}</definedName>
    <definedName name="Sheûet" localSheetId="22" hidden="1">{"'Sheet1'!$L$16"}</definedName>
    <definedName name="Sheûet" localSheetId="24" hidden="1">{"'Sheet1'!$L$16"}</definedName>
    <definedName name="Sheûet" localSheetId="28" hidden="1">{"'Sheet1'!$L$16"}</definedName>
    <definedName name="Sheûet" localSheetId="14" hidden="1">{"'Sheet1'!$L$16"}</definedName>
    <definedName name="Sheûet" hidden="1">{"'Sheet1'!$L$16"}</definedName>
    <definedName name="Sheûet_1" localSheetId="12" hidden="1">{"'Sheet1'!$L$16"}</definedName>
    <definedName name="Sheûet_1" localSheetId="11" hidden="1">{"'Sheet1'!$L$16"}</definedName>
    <definedName name="Sheûet_1" localSheetId="13" hidden="1">{"'Sheet1'!$L$16"}</definedName>
    <definedName name="Sheûet_1" localSheetId="16" hidden="1">{"'Sheet1'!$L$16"}</definedName>
    <definedName name="Sheûet_1" localSheetId="21" hidden="1">{"'Sheet1'!$L$16"}</definedName>
    <definedName name="Sheûet_1" localSheetId="18" hidden="1">{"'Sheet1'!$L$16"}</definedName>
    <definedName name="Sheûet_1" localSheetId="19" hidden="1">{"'Sheet1'!$L$16"}</definedName>
    <definedName name="Sheûet_1" localSheetId="20" hidden="1">{"'Sheet1'!$L$16"}</definedName>
    <definedName name="Sheûet_1" localSheetId="22" hidden="1">{"'Sheet1'!$L$16"}</definedName>
    <definedName name="Sheûet_1" localSheetId="24" hidden="1">{"'Sheet1'!$L$16"}</definedName>
    <definedName name="Sheûet_1" localSheetId="28" hidden="1">{"'Sheet1'!$L$16"}</definedName>
    <definedName name="Sheûet_1" localSheetId="14" hidden="1">{"'Sheet1'!$L$16"}</definedName>
    <definedName name="Sheûet_1" hidden="1">{"'Sheet1'!$L$16"}</definedName>
    <definedName name="shfgskfj" localSheetId="12" hidden="1">{"'Sheet1'!$L$16"}</definedName>
    <definedName name="shfgskfj" localSheetId="11" hidden="1">{"'Sheet1'!$L$16"}</definedName>
    <definedName name="shfgskfj" localSheetId="13" hidden="1">{"'Sheet1'!$L$16"}</definedName>
    <definedName name="shfgskfj" localSheetId="16" hidden="1">{"'Sheet1'!$L$16"}</definedName>
    <definedName name="shfgskfj" localSheetId="21" hidden="1">{"'Sheet1'!$L$16"}</definedName>
    <definedName name="shfgskfj" localSheetId="18" hidden="1">{"'Sheet1'!$L$16"}</definedName>
    <definedName name="shfgskfj" localSheetId="19" hidden="1">{"'Sheet1'!$L$16"}</definedName>
    <definedName name="shfgskfj" localSheetId="20" hidden="1">{"'Sheet1'!$L$16"}</definedName>
    <definedName name="shfgskfj" localSheetId="22" hidden="1">{"'Sheet1'!$L$16"}</definedName>
    <definedName name="shfgskfj" localSheetId="24" hidden="1">{"'Sheet1'!$L$16"}</definedName>
    <definedName name="shfgskfj" localSheetId="28" hidden="1">{"'Sheet1'!$L$16"}</definedName>
    <definedName name="shfgskfj" localSheetId="14" hidden="1">{"'Sheet1'!$L$16"}</definedName>
    <definedName name="shfgskfj" hidden="1">{"'Sheet1'!$L$16"}</definedName>
    <definedName name="SHGREGER" localSheetId="12" hidden="1">{"NGUYEN QUI THIEP - Personal View",#N/A,FALSE,"XDCB.HT.FUR."}</definedName>
    <definedName name="SHGREGER" localSheetId="11" hidden="1">{"NGUYEN QUI THIEP - Personal View",#N/A,FALSE,"XDCB.HT.FUR."}</definedName>
    <definedName name="SHGREGER" localSheetId="13" hidden="1">{"NGUYEN QUI THIEP - Personal View",#N/A,FALSE,"XDCB.HT.FUR."}</definedName>
    <definedName name="SHGREGER" localSheetId="16" hidden="1">{"NGUYEN QUI THIEP - Personal View",#N/A,FALSE,"XDCB.HT.FUR."}</definedName>
    <definedName name="SHGREGER" localSheetId="21" hidden="1">{"NGUYEN QUI THIEP - Personal View",#N/A,FALSE,"XDCB.HT.FUR."}</definedName>
    <definedName name="SHGREGER" localSheetId="18" hidden="1">{"NGUYEN QUI THIEP - Personal View",#N/A,FALSE,"XDCB.HT.FUR."}</definedName>
    <definedName name="SHGREGER" localSheetId="19" hidden="1">{"NGUYEN QUI THIEP - Personal View",#N/A,FALSE,"XDCB.HT.FUR."}</definedName>
    <definedName name="SHGREGER" localSheetId="20" hidden="1">{"NGUYEN QUI THIEP - Personal View",#N/A,FALSE,"XDCB.HT.FUR."}</definedName>
    <definedName name="SHGREGER" localSheetId="22" hidden="1">{"NGUYEN QUI THIEP - Personal View",#N/A,FALSE,"XDCB.HT.FUR."}</definedName>
    <definedName name="SHGREGER" localSheetId="24" hidden="1">{"NGUYEN QUI THIEP - Personal View",#N/A,FALSE,"XDCB.HT.FUR."}</definedName>
    <definedName name="SHGREGER" localSheetId="28" hidden="1">{"NGUYEN QUI THIEP - Personal View",#N/A,FALSE,"XDCB.HT.FUR."}</definedName>
    <definedName name="SHGREGER" localSheetId="14" hidden="1">{"NGUYEN QUI THIEP - Personal View",#N/A,FALSE,"XDCB.HT.FUR."}</definedName>
    <definedName name="SHGREGER" hidden="1">{"NGUYEN QUI THIEP - Personal View",#N/A,FALSE,"XDCB.HT.FUR."}</definedName>
    <definedName name="SHGSDFH" localSheetId="12" hidden="1">{"'Sheet1'!$L$16"}</definedName>
    <definedName name="SHGSDFH" localSheetId="11" hidden="1">{"'Sheet1'!$L$16"}</definedName>
    <definedName name="SHGSDFH" localSheetId="13" hidden="1">{"'Sheet1'!$L$16"}</definedName>
    <definedName name="SHGSDFH" localSheetId="16" hidden="1">{"'Sheet1'!$L$16"}</definedName>
    <definedName name="SHGSDFH" localSheetId="21" hidden="1">{"'Sheet1'!$L$16"}</definedName>
    <definedName name="SHGSDFH" localSheetId="18" hidden="1">{"'Sheet1'!$L$16"}</definedName>
    <definedName name="SHGSDFH" localSheetId="19" hidden="1">{"'Sheet1'!$L$16"}</definedName>
    <definedName name="SHGSDFH" localSheetId="20" hidden="1">{"'Sheet1'!$L$16"}</definedName>
    <definedName name="SHGSDFH" localSheetId="22" hidden="1">{"'Sheet1'!$L$16"}</definedName>
    <definedName name="SHGSDFH" localSheetId="24" hidden="1">{"'Sheet1'!$L$16"}</definedName>
    <definedName name="SHGSDFH" localSheetId="28" hidden="1">{"'Sheet1'!$L$16"}</definedName>
    <definedName name="SHGSDFH" localSheetId="14" hidden="1">{"'Sheet1'!$L$16"}</definedName>
    <definedName name="SHGSDFH" hidden="1">{"'Sheet1'!$L$16"}</definedName>
    <definedName name="shipment">1.3</definedName>
    <definedName name="shitttt" hidden="1">255</definedName>
    <definedName name="SHJS" localSheetId="12" hidden="1">' TRẠM BƠM'!__________Lan1</definedName>
    <definedName name="SHJS" localSheetId="11" hidden="1">'04 NHÀ XE'!__________Lan1</definedName>
    <definedName name="SHJS" localSheetId="13" hidden="1">'05 BỂ PCCC &amp; NHÀ BƠM'!__________Lan1</definedName>
    <definedName name="SHJS" localSheetId="16" hidden="1">'06 WC,Bảo Trì, Chứa Rác '!__________Lan1</definedName>
    <definedName name="SHJS" localSheetId="21" hidden="1">'07 BẢNG HIỆU+ CỔNG '!__________Lan1</definedName>
    <definedName name="SHJS" localSheetId="18" hidden="1">'08 BỂ PCCC-'!__________Lan1</definedName>
    <definedName name="SHJS" localSheetId="19" hidden="1">'09 BE_XLNT+NHA DIEU HANH'!__________Lan1</definedName>
    <definedName name="SHJS" localSheetId="20" hidden="1">'10_TRAM GAS'!__________Lan1</definedName>
    <definedName name="SHJS" localSheetId="22" hidden="1">'11 BẢNG HIỆU+ CỔNG'!__________Lan1</definedName>
    <definedName name="SHJS" localSheetId="24" hidden="1">'13 COT_CO'!__________Lan1</definedName>
    <definedName name="SHJS" localSheetId="28" hidden="1">'Fire Fighting '!__________Lan1</definedName>
    <definedName name="SHJS" localSheetId="14" hidden="1">'PHÒNG MÁY PHÁT ĐIỆN'!__________Lan1</definedName>
    <definedName name="SHJS" hidden="1">__________Lan1</definedName>
    <definedName name="shshryhasyhj" localSheetId="12" hidden="1">' TRẠM BƠM'!__ECS1</definedName>
    <definedName name="shshryhasyhj" localSheetId="11" hidden="1">'04 NHÀ XE'!__ECS1</definedName>
    <definedName name="shshryhasyhj" localSheetId="13" hidden="1">'05 BỂ PCCC &amp; NHÀ BƠM'!__ECS1</definedName>
    <definedName name="shshryhasyhj" localSheetId="16" hidden="1">'06 WC,Bảo Trì, Chứa Rác '!__ECS1</definedName>
    <definedName name="shshryhasyhj" localSheetId="21" hidden="1">'07 BẢNG HIỆU+ CỔNG '!__ECS1</definedName>
    <definedName name="shshryhasyhj" localSheetId="18" hidden="1">'08 BỂ PCCC-'!__ECS1</definedName>
    <definedName name="shshryhasyhj" localSheetId="19" hidden="1">'09 BE_XLNT+NHA DIEU HANH'!__ECS1</definedName>
    <definedName name="shshryhasyhj" localSheetId="20" hidden="1">'10_TRAM GAS'!__ECS1</definedName>
    <definedName name="shshryhasyhj" localSheetId="22" hidden="1">'11 BẢNG HIỆU+ CỔNG'!__ECS1</definedName>
    <definedName name="shshryhasyhj" localSheetId="24" hidden="1">'13 COT_CO'!__ECS1</definedName>
    <definedName name="shshryhasyhj" localSheetId="28" hidden="1">'Fire Fighting '!__ECS1</definedName>
    <definedName name="shshryhasyhj" localSheetId="14" hidden="1">'PHÒNG MÁY PHÁT ĐIỆN'!__ECS1</definedName>
    <definedName name="shshryhasyhj" hidden="1">__ECS1</definedName>
    <definedName name="shsrhtr" localSheetId="12" hidden="1">{"'Sheet1'!$L$16"}</definedName>
    <definedName name="shsrhtr" localSheetId="11" hidden="1">{"'Sheet1'!$L$16"}</definedName>
    <definedName name="shsrhtr" localSheetId="13" hidden="1">{"'Sheet1'!$L$16"}</definedName>
    <definedName name="shsrhtr" localSheetId="16" hidden="1">{"'Sheet1'!$L$16"}</definedName>
    <definedName name="shsrhtr" localSheetId="21" hidden="1">{"'Sheet1'!$L$16"}</definedName>
    <definedName name="shsrhtr" localSheetId="18" hidden="1">{"'Sheet1'!$L$16"}</definedName>
    <definedName name="shsrhtr" localSheetId="19" hidden="1">{"'Sheet1'!$L$16"}</definedName>
    <definedName name="shsrhtr" localSheetId="20" hidden="1">{"'Sheet1'!$L$16"}</definedName>
    <definedName name="shsrhtr" localSheetId="22" hidden="1">{"'Sheet1'!$L$16"}</definedName>
    <definedName name="shsrhtr" localSheetId="24" hidden="1">{"'Sheet1'!$L$16"}</definedName>
    <definedName name="shsrhtr" localSheetId="28" hidden="1">{"'Sheet1'!$L$16"}</definedName>
    <definedName name="shsrhtr" localSheetId="14" hidden="1">{"'Sheet1'!$L$16"}</definedName>
    <definedName name="shsrhtr" hidden="1">{"'Sheet1'!$L$16"}</definedName>
    <definedName name="shss" localSheetId="12" hidden="1">' TRẠM BƠM'!__F1</definedName>
    <definedName name="shss" localSheetId="11" hidden="1">'04 NHÀ XE'!__F1</definedName>
    <definedName name="shss" localSheetId="13" hidden="1">'05 BỂ PCCC &amp; NHÀ BƠM'!__F1</definedName>
    <definedName name="shss" localSheetId="16" hidden="1">'06 WC,Bảo Trì, Chứa Rác '!__F1</definedName>
    <definedName name="shss" localSheetId="21" hidden="1">'07 BẢNG HIỆU+ CỔNG '!__F1</definedName>
    <definedName name="shss" localSheetId="18" hidden="1">'08 BỂ PCCC-'!__F1</definedName>
    <definedName name="shss" localSheetId="19" hidden="1">'09 BE_XLNT+NHA DIEU HANH'!__F1</definedName>
    <definedName name="shss" localSheetId="20" hidden="1">'10_TRAM GAS'!__F1</definedName>
    <definedName name="shss" localSheetId="22" hidden="1">'11 BẢNG HIỆU+ CỔNG'!__F1</definedName>
    <definedName name="shss" localSheetId="24" hidden="1">'13 COT_CO'!__F1</definedName>
    <definedName name="shss" localSheetId="28" hidden="1">'Fire Fighting '!__F1</definedName>
    <definedName name="shss" localSheetId="14" hidden="1">'PHÒNG MÁY PHÁT ĐIỆN'!__F1</definedName>
    <definedName name="shss" hidden="1">[0]!__F1</definedName>
    <definedName name="sHsVlNcCm" localSheetId="8" hidden="1">VALUE(IF(LEFT(OFFSET([2]!___________________Goi8,0,-4),1)="A",[0]!___THT11,IF(LEFT(OFFSET([2]!___________________Goi8,0,-4),1)="B",[3]!___THT11,[0]!___tha1)))</definedName>
    <definedName name="sHsVlNcCm" localSheetId="12" hidden="1">VALUE(IF(LEFT(OFFSET([2]!___________________Goi8,0,-4),1)="A",' TRẠM BƠM'!___THT11,IF(LEFT(OFFSET([2]!___________________Goi8,0,-4),1)="B",[3]!___THT11,' TRẠM BƠM'!___tha1)))</definedName>
    <definedName name="sHsVlNcCm" localSheetId="10" hidden="1">VALUE(IF(LEFT(OFFSET([2]!___________________Goi8,0,-4),1)="A",[0]!___THT11,IF(LEFT(OFFSET([2]!___________________Goi8,0,-4),1)="B",[3]!___THT11,[0]!___tha1)))</definedName>
    <definedName name="sHsVlNcCm" localSheetId="11" hidden="1">VALUE(IF(LEFT(OFFSET([2]!___________________Goi8,0,-4),1)="A",'04 NHÀ XE'!___THT11,IF(LEFT(OFFSET([2]!___________________Goi8,0,-4),1)="B",[3]!___THT11,'04 NHÀ XE'!___tha1)))</definedName>
    <definedName name="sHsVlNcCm" localSheetId="13" hidden="1">VALUE(IF(LEFT(OFFSET([2]!___________________Goi8,0,-4),1)="A",'05 BỂ PCCC &amp; NHÀ BƠM'!___THT11,IF(LEFT(OFFSET([2]!___________________Goi8,0,-4),1)="B",[3]!___THT11,'05 BỂ PCCC &amp; NHÀ BƠM'!___tha1)))</definedName>
    <definedName name="sHsVlNcCm" localSheetId="16" hidden="1">VALUE(IF(LEFT(OFFSET([2]!___________________Goi8,0,-4),1)="A",'06 WC,Bảo Trì, Chứa Rác '!___THT11,IF(LEFT(OFFSET([2]!___________________Goi8,0,-4),1)="B",[3]!___THT11,'06 WC,Bảo Trì, Chứa Rác '!___tha1)))</definedName>
    <definedName name="sHsVlNcCm" localSheetId="21" hidden="1">VALUE(IF(LEFT(OFFSET([2]!___________________Goi8,0,-4),1)="A",'07 BẢNG HIỆU+ CỔNG '!___THT11,IF(LEFT(OFFSET([2]!___________________Goi8,0,-4),1)="B",[3]!___THT11,'07 BẢNG HIỆU+ CỔNG '!___tha1)))</definedName>
    <definedName name="sHsVlNcCm" localSheetId="18" hidden="1">VALUE(IF(LEFT(OFFSET([2]!___________________Goi8,0,-4),1)="A",'08 BỂ PCCC-'!___THT11,IF(LEFT(OFFSET([2]!___________________Goi8,0,-4),1)="B",[3]!___THT11,'08 BỂ PCCC-'!___tha1)))</definedName>
    <definedName name="sHsVlNcCm" localSheetId="19" hidden="1">VALUE(IF(LEFT(OFFSET([2]!___________________Goi8,0,-4),1)="A",'09 BE_XLNT+NHA DIEU HANH'!___THT11,IF(LEFT(OFFSET([2]!___________________Goi8,0,-4),1)="B",[3]!___THT11,'09 BE_XLNT+NHA DIEU HANH'!___tha1)))</definedName>
    <definedName name="sHsVlNcCm" localSheetId="26" hidden="1">VALUE(IF(LEFT(OFFSET([2]!___________________Goi8,0,-4),1)="A",[0]!___THT11,IF(LEFT(OFFSET([2]!___________________Goi8,0,-4),1)="B",[3]!___THT11,[0]!___tha1)))</definedName>
    <definedName name="sHsVlNcCm" localSheetId="5" hidden="1">VALUE(IF(LEFT(OFFSET([2]!___________________Goi8,0,-4),1)="A",[0]!___THT11,IF(LEFT(OFFSET([2]!___________________Goi8,0,-4),1)="B",[3]!___THT11,[0]!___tha1)))</definedName>
    <definedName name="sHsVlNcCm" localSheetId="20" hidden="1">VALUE(IF(LEFT(OFFSET([2]!___________________Goi8,0,-4),1)="A",'10_TRAM GAS'!___THT11,IF(LEFT(OFFSET([2]!___________________Goi8,0,-4),1)="B",[3]!___THT11,'10_TRAM GAS'!___tha1)))</definedName>
    <definedName name="sHsVlNcCm" localSheetId="22" hidden="1">VALUE(IF(LEFT(OFFSET([2]!___________________Goi8,0,-4),1)="A",'11 BẢNG HIỆU+ CỔNG'!___THT11,IF(LEFT(OFFSET([2]!___________________Goi8,0,-4),1)="B",[3]!___THT11,'11 BẢNG HIỆU+ CỔNG'!___tha1)))</definedName>
    <definedName name="sHsVlNcCm" localSheetId="24" hidden="1">VALUE(IF(LEFT(OFFSET([2]!___________________Goi8,0,-4),1)="A",'13 COT_CO'!___THT11,IF(LEFT(OFFSET([2]!___________________Goi8,0,-4),1)="B",[3]!___THT11,'13 COT_CO'!___tha1)))</definedName>
    <definedName name="sHsVlNcCm" localSheetId="6" hidden="1">VALUE(IF(LEFT(OFFSET([2]!___________________Goi8,0,-4),1)="A",[0]!___THT11,IF(LEFT(OFFSET([2]!___________________Goi8,0,-4),1)="B",[3]!___THT11,[0]!___tha1)))</definedName>
    <definedName name="sHsVlNcCm" localSheetId="28" hidden="1">VALUE(IF(LEFT(OFFSET([2]!___________________Goi8,0,-4),1)="A",'Fire Fighting '!___THT11,IF(LEFT(OFFSET([2]!___________________Goi8,0,-4),1)="B",[3]!___THT11,'Fire Fighting '!___tha1)))</definedName>
    <definedName name="sHsVlNcCm" localSheetId="14" hidden="1">VALUE(IF(LEFT(OFFSET([2]!___________________Goi8,0,-4),1)="A",'PHÒNG MÁY PHÁT ĐIỆN'!___THT11,IF(LEFT(OFFSET([2]!___________________Goi8,0,-4),1)="B",[3]!___THT11,'PHÒNG MÁY PHÁT ĐIỆN'!___tha1)))</definedName>
    <definedName name="sHsVlNcCm" hidden="1">VALUE(IF(LEFT(OFFSET([2]!___________________Goi8,0,-4),1)="A",___THT11,IF(LEFT(OFFSET([2]!___________________Goi8,0,-4),1)="B",[3]!___THT11,___tha1)))</definedName>
    <definedName name="sht" localSheetId="28">#REF!</definedName>
    <definedName name="sht">#REF!</definedName>
    <definedName name="sht1p">#REF!</definedName>
    <definedName name="sht3p">#REF!</definedName>
    <definedName name="shth" localSheetId="12" hidden="1">{"'Sheet1'!$L$16"}</definedName>
    <definedName name="shth" localSheetId="11" hidden="1">{"'Sheet1'!$L$16"}</definedName>
    <definedName name="shth" localSheetId="13" hidden="1">{"'Sheet1'!$L$16"}</definedName>
    <definedName name="shth" localSheetId="16" hidden="1">{"'Sheet1'!$L$16"}</definedName>
    <definedName name="shth" localSheetId="21" hidden="1">{"'Sheet1'!$L$16"}</definedName>
    <definedName name="shth" localSheetId="18" hidden="1">{"'Sheet1'!$L$16"}</definedName>
    <definedName name="shth" localSheetId="19" hidden="1">{"'Sheet1'!$L$16"}</definedName>
    <definedName name="shth" localSheetId="20" hidden="1">{"'Sheet1'!$L$16"}</definedName>
    <definedName name="shth" localSheetId="22" hidden="1">{"'Sheet1'!$L$16"}</definedName>
    <definedName name="shth" localSheetId="24" hidden="1">{"'Sheet1'!$L$16"}</definedName>
    <definedName name="shth" localSheetId="28" hidden="1">{"'Sheet1'!$L$16"}</definedName>
    <definedName name="shth" localSheetId="14" hidden="1">{"'Sheet1'!$L$16"}</definedName>
    <definedName name="shth" hidden="1">{"'Sheet1'!$L$16"}</definedName>
    <definedName name="sÎee" localSheetId="12" hidden="1">{"'Sheet1'!$L$16"}</definedName>
    <definedName name="sÎee" localSheetId="11" hidden="1">{"'Sheet1'!$L$16"}</definedName>
    <definedName name="sÎee" localSheetId="13" hidden="1">{"'Sheet1'!$L$16"}</definedName>
    <definedName name="sÎee" localSheetId="16" hidden="1">{"'Sheet1'!$L$16"}</definedName>
    <definedName name="sÎee" localSheetId="21" hidden="1">{"'Sheet1'!$L$16"}</definedName>
    <definedName name="sÎee" localSheetId="18" hidden="1">{"'Sheet1'!$L$16"}</definedName>
    <definedName name="sÎee" localSheetId="19" hidden="1">{"'Sheet1'!$L$16"}</definedName>
    <definedName name="sÎee" localSheetId="20" hidden="1">{"'Sheet1'!$L$16"}</definedName>
    <definedName name="sÎee" localSheetId="22" hidden="1">{"'Sheet1'!$L$16"}</definedName>
    <definedName name="sÎee" localSheetId="24" hidden="1">{"'Sheet1'!$L$16"}</definedName>
    <definedName name="sÎee" localSheetId="28" hidden="1">{"'Sheet1'!$L$16"}</definedName>
    <definedName name="sÎee" localSheetId="14" hidden="1">{"'Sheet1'!$L$16"}</definedName>
    <definedName name="sÎee" hidden="1">{"'Sheet1'!$L$16"}</definedName>
    <definedName name="silo4" localSheetId="12" hidden="1">{"'ELEC'!$A$2:$H$216","'ELEC'!$C$2:$D$2"}</definedName>
    <definedName name="silo4" localSheetId="11" hidden="1">{"'ELEC'!$A$2:$H$216","'ELEC'!$C$2:$D$2"}</definedName>
    <definedName name="silo4" localSheetId="13" hidden="1">{"'ELEC'!$A$2:$H$216","'ELEC'!$C$2:$D$2"}</definedName>
    <definedName name="silo4" localSheetId="16" hidden="1">{"'ELEC'!$A$2:$H$216","'ELEC'!$C$2:$D$2"}</definedName>
    <definedName name="silo4" localSheetId="21" hidden="1">{"'ELEC'!$A$2:$H$216","'ELEC'!$C$2:$D$2"}</definedName>
    <definedName name="silo4" localSheetId="18" hidden="1">{"'ELEC'!$A$2:$H$216","'ELEC'!$C$2:$D$2"}</definedName>
    <definedName name="silo4" localSheetId="19" hidden="1">{"'ELEC'!$A$2:$H$216","'ELEC'!$C$2:$D$2"}</definedName>
    <definedName name="silo4" localSheetId="20" hidden="1">{"'ELEC'!$A$2:$H$216","'ELEC'!$C$2:$D$2"}</definedName>
    <definedName name="silo4" localSheetId="22" hidden="1">{"'ELEC'!$A$2:$H$216","'ELEC'!$C$2:$D$2"}</definedName>
    <definedName name="silo4" localSheetId="24" hidden="1">{"'ELEC'!$A$2:$H$216","'ELEC'!$C$2:$D$2"}</definedName>
    <definedName name="silo4" localSheetId="28" hidden="1">{"'ELEC'!$A$2:$H$216","'ELEC'!$C$2:$D$2"}</definedName>
    <definedName name="silo4" localSheetId="14" hidden="1">{"'ELEC'!$A$2:$H$216","'ELEC'!$C$2:$D$2"}</definedName>
    <definedName name="silo4" hidden="1">{"'ELEC'!$A$2:$H$216","'ELEC'!$C$2:$D$2"}</definedName>
    <definedName name="sin" localSheetId="12" hidden="1">{#N/A,#N/A,TRUE,"Krycí list"}</definedName>
    <definedName name="sin" localSheetId="11" hidden="1">{#N/A,#N/A,TRUE,"Krycí list"}</definedName>
    <definedName name="sin" localSheetId="13" hidden="1">{#N/A,#N/A,TRUE,"Krycí list"}</definedName>
    <definedName name="sin" localSheetId="16" hidden="1">{#N/A,#N/A,TRUE,"Krycí list"}</definedName>
    <definedName name="sin" localSheetId="21" hidden="1">{#N/A,#N/A,TRUE,"Krycí list"}</definedName>
    <definedName name="sin" localSheetId="18" hidden="1">{#N/A,#N/A,TRUE,"Krycí list"}</definedName>
    <definedName name="sin" localSheetId="19" hidden="1">{#N/A,#N/A,TRUE,"Krycí list"}</definedName>
    <definedName name="sin" localSheetId="20" hidden="1">{#N/A,#N/A,TRUE,"Krycí list"}</definedName>
    <definedName name="sin" localSheetId="22" hidden="1">{#N/A,#N/A,TRUE,"Krycí list"}</definedName>
    <definedName name="sin" localSheetId="24" hidden="1">{#N/A,#N/A,TRUE,"Krycí list"}</definedName>
    <definedName name="sin" localSheetId="28" hidden="1">{#N/A,#N/A,TRUE,"Krycí list"}</definedName>
    <definedName name="sin" localSheetId="14" hidden="1">{#N/A,#N/A,TRUE,"Krycí list"}</definedName>
    <definedName name="sin" hidden="1">{#N/A,#N/A,TRUE,"Krycí list"}</definedName>
    <definedName name="SIN.bank"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ban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nh" localSheetId="12" hidden="1">{"'Sheet1'!$L$16"}</definedName>
    <definedName name="sinh" localSheetId="11" hidden="1">{"'Sheet1'!$L$16"}</definedName>
    <definedName name="sinh" localSheetId="13" hidden="1">{"'Sheet1'!$L$16"}</definedName>
    <definedName name="sinh" localSheetId="16" hidden="1">{"'Sheet1'!$L$16"}</definedName>
    <definedName name="sinh" localSheetId="21" hidden="1">{"'Sheet1'!$L$16"}</definedName>
    <definedName name="sinh" localSheetId="18" hidden="1">{"'Sheet1'!$L$16"}</definedName>
    <definedName name="sinh" localSheetId="19" hidden="1">{"'Sheet1'!$L$16"}</definedName>
    <definedName name="sinh" localSheetId="20" hidden="1">{"'Sheet1'!$L$16"}</definedName>
    <definedName name="sinh" localSheetId="22" hidden="1">{"'Sheet1'!$L$16"}</definedName>
    <definedName name="sinh" localSheetId="24" hidden="1">{"'Sheet1'!$L$16"}</definedName>
    <definedName name="sinh" localSheetId="28" hidden="1">{"'Sheet1'!$L$16"}</definedName>
    <definedName name="sinh" localSheetId="14" hidden="1">{"'Sheet1'!$L$16"}</definedName>
    <definedName name="sinh" hidden="1">{"'Sheet1'!$L$16"}</definedName>
    <definedName name="SISUSM" localSheetId="12" hidden="1">{"'Sheet1'!$L$16"}</definedName>
    <definedName name="SISUSM" localSheetId="11" hidden="1">{"'Sheet1'!$L$16"}</definedName>
    <definedName name="SISUSM" localSheetId="13" hidden="1">{"'Sheet1'!$L$16"}</definedName>
    <definedName name="SISUSM" localSheetId="16" hidden="1">{"'Sheet1'!$L$16"}</definedName>
    <definedName name="SISUSM" localSheetId="21" hidden="1">{"'Sheet1'!$L$16"}</definedName>
    <definedName name="SISUSM" localSheetId="18" hidden="1">{"'Sheet1'!$L$16"}</definedName>
    <definedName name="SISUSM" localSheetId="19" hidden="1">{"'Sheet1'!$L$16"}</definedName>
    <definedName name="SISUSM" localSheetId="20" hidden="1">{"'Sheet1'!$L$16"}</definedName>
    <definedName name="SISUSM" localSheetId="22" hidden="1">{"'Sheet1'!$L$16"}</definedName>
    <definedName name="SISUSM" localSheetId="24" hidden="1">{"'Sheet1'!$L$16"}</definedName>
    <definedName name="SISUSM" localSheetId="28" hidden="1">{"'Sheet1'!$L$16"}</definedName>
    <definedName name="SISUSM" localSheetId="14" hidden="1">{"'Sheet1'!$L$16"}</definedName>
    <definedName name="SISUSM" hidden="1">{"'Sheet1'!$L$16"}</definedName>
    <definedName name="SITE_EXPENSE" hidden="1">#REF!</definedName>
    <definedName name="site1" hidden="1">#REF!</definedName>
    <definedName name="SIZE">#REF!</definedName>
    <definedName name="sj" hidden="1">#REF!</definedName>
    <definedName name="sjdbhfrre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k" hidden="1">0</definedName>
    <definedName name="SK">0.1</definedName>
    <definedName name="SKBFAHUGHUR" hidden="1">#REF!</definedName>
    <definedName name="skd">#REF!</definedName>
    <definedName name="skdjhnffds"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skksksks" localSheetId="12" hidden="1">{#N/A,#N/A,FALSE,"주간공정";#N/A,#N/A,FALSE,"주간보고";#N/A,#N/A,FALSE,"주간공정표"}</definedName>
    <definedName name="skskksksks" localSheetId="11" hidden="1">{#N/A,#N/A,FALSE,"주간공정";#N/A,#N/A,FALSE,"주간보고";#N/A,#N/A,FALSE,"주간공정표"}</definedName>
    <definedName name="skskksksks" localSheetId="13" hidden="1">{#N/A,#N/A,FALSE,"주간공정";#N/A,#N/A,FALSE,"주간보고";#N/A,#N/A,FALSE,"주간공정표"}</definedName>
    <definedName name="skskksksks" localSheetId="16" hidden="1">{#N/A,#N/A,FALSE,"주간공정";#N/A,#N/A,FALSE,"주간보고";#N/A,#N/A,FALSE,"주간공정표"}</definedName>
    <definedName name="skskksksks" localSheetId="21" hidden="1">{#N/A,#N/A,FALSE,"주간공정";#N/A,#N/A,FALSE,"주간보고";#N/A,#N/A,FALSE,"주간공정표"}</definedName>
    <definedName name="skskksksks" localSheetId="18" hidden="1">{#N/A,#N/A,FALSE,"주간공정";#N/A,#N/A,FALSE,"주간보고";#N/A,#N/A,FALSE,"주간공정표"}</definedName>
    <definedName name="skskksksks" localSheetId="19" hidden="1">{#N/A,#N/A,FALSE,"주간공정";#N/A,#N/A,FALSE,"주간보고";#N/A,#N/A,FALSE,"주간공정표"}</definedName>
    <definedName name="skskksksks" localSheetId="20" hidden="1">{#N/A,#N/A,FALSE,"주간공정";#N/A,#N/A,FALSE,"주간보고";#N/A,#N/A,FALSE,"주간공정표"}</definedName>
    <definedName name="skskksksks" localSheetId="22" hidden="1">{#N/A,#N/A,FALSE,"주간공정";#N/A,#N/A,FALSE,"주간보고";#N/A,#N/A,FALSE,"주간공정표"}</definedName>
    <definedName name="skskksksks" localSheetId="24" hidden="1">{#N/A,#N/A,FALSE,"주간공정";#N/A,#N/A,FALSE,"주간보고";#N/A,#N/A,FALSE,"주간공정표"}</definedName>
    <definedName name="skskksksks" localSheetId="28" hidden="1">{#N/A,#N/A,FALSE,"주간공정";#N/A,#N/A,FALSE,"주간보고";#N/A,#N/A,FALSE,"주간공정표"}</definedName>
    <definedName name="skskksksks" localSheetId="14" hidden="1">{#N/A,#N/A,FALSE,"주간공정";#N/A,#N/A,FALSE,"주간보고";#N/A,#N/A,FALSE,"주간공정표"}</definedName>
    <definedName name="skskksksks" hidden="1">{#N/A,#N/A,FALSE,"주간공정";#N/A,#N/A,FALSE,"주간보고";#N/A,#N/A,FALSE,"주간공정표"}</definedName>
    <definedName name="sl">#REF!</definedName>
    <definedName name="SL_CRD">#REF!</definedName>
    <definedName name="SL_CRS">#REF!</definedName>
    <definedName name="SL_CS">#REF!</definedName>
    <definedName name="SL_DD">#REF!</definedName>
    <definedName name="SL_T">#REF!</definedName>
    <definedName name="slab3" hidden="1">#REF!</definedName>
    <definedName name="Slabplus1">#REF!</definedName>
    <definedName name="SLDKFJSLKDF" localSheetId="12" hidden="1">{#N/A,#N/A,FALSE,"기안지";#N/A,#N/A,FALSE,"통신지"}</definedName>
    <definedName name="SLDKFJSLKDF" localSheetId="11" hidden="1">{#N/A,#N/A,FALSE,"기안지";#N/A,#N/A,FALSE,"통신지"}</definedName>
    <definedName name="SLDKFJSLKDF" localSheetId="13" hidden="1">{#N/A,#N/A,FALSE,"기안지";#N/A,#N/A,FALSE,"통신지"}</definedName>
    <definedName name="SLDKFJSLKDF" localSheetId="16" hidden="1">{#N/A,#N/A,FALSE,"기안지";#N/A,#N/A,FALSE,"통신지"}</definedName>
    <definedName name="SLDKFJSLKDF" localSheetId="21" hidden="1">{#N/A,#N/A,FALSE,"기안지";#N/A,#N/A,FALSE,"통신지"}</definedName>
    <definedName name="SLDKFJSLKDF" localSheetId="18" hidden="1">{#N/A,#N/A,FALSE,"기안지";#N/A,#N/A,FALSE,"통신지"}</definedName>
    <definedName name="SLDKFJSLKDF" localSheetId="19" hidden="1">{#N/A,#N/A,FALSE,"기안지";#N/A,#N/A,FALSE,"통신지"}</definedName>
    <definedName name="SLDKFJSLKDF" localSheetId="20" hidden="1">{#N/A,#N/A,FALSE,"기안지";#N/A,#N/A,FALSE,"통신지"}</definedName>
    <definedName name="SLDKFJSLKDF" localSheetId="22" hidden="1">{#N/A,#N/A,FALSE,"기안지";#N/A,#N/A,FALSE,"통신지"}</definedName>
    <definedName name="SLDKFJSLKDF" localSheetId="24" hidden="1">{#N/A,#N/A,FALSE,"기안지";#N/A,#N/A,FALSE,"통신지"}</definedName>
    <definedName name="SLDKFJSLKDF" localSheetId="28" hidden="1">{#N/A,#N/A,FALSE,"기안지";#N/A,#N/A,FALSE,"통신지"}</definedName>
    <definedName name="SLDKFJSLKDF" localSheetId="14" hidden="1">{#N/A,#N/A,FALSE,"기안지";#N/A,#N/A,FALSE,"통신지"}</definedName>
    <definedName name="SLDKFJSLKDF" hidden="1">{#N/A,#N/A,FALSE,"기안지";#N/A,#N/A,FALSE,"통신지"}</definedName>
    <definedName name="slg">#REF!</definedName>
    <definedName name="sma" localSheetId="12" hidden="1">{"'Break down'!$A$4"}</definedName>
    <definedName name="sma" localSheetId="11" hidden="1">{"'Break down'!$A$4"}</definedName>
    <definedName name="sma" localSheetId="13" hidden="1">{"'Break down'!$A$4"}</definedName>
    <definedName name="sma" localSheetId="16" hidden="1">{"'Break down'!$A$4"}</definedName>
    <definedName name="sma" localSheetId="21" hidden="1">{"'Break down'!$A$4"}</definedName>
    <definedName name="sma" localSheetId="18" hidden="1">{"'Break down'!$A$4"}</definedName>
    <definedName name="sma" localSheetId="19" hidden="1">{"'Break down'!$A$4"}</definedName>
    <definedName name="sma" localSheetId="20" hidden="1">{"'Break down'!$A$4"}</definedName>
    <definedName name="sma" localSheetId="22" hidden="1">{"'Break down'!$A$4"}</definedName>
    <definedName name="sma" localSheetId="24" hidden="1">{"'Break down'!$A$4"}</definedName>
    <definedName name="sma" localSheetId="28" hidden="1">{"'Break down'!$A$4"}</definedName>
    <definedName name="sma" localSheetId="14" hidden="1">{"'Break down'!$A$4"}</definedName>
    <definedName name="sma" hidden="1">{"'Break down'!$A$4"}</definedName>
    <definedName name="sMh" localSheetId="8" hidden="1">IF(LEFT(OFFSET([2]!___________________Goi8,0,-6),1)="1",[0]!__10__123Graph_Aｸﾞﾗﾌ_5,IF(LEFT(OFFSET([2]!___________________Goi8,0,-6),1)="2",[0]!___dap2,[0]!_____kr2))</definedName>
    <definedName name="sMh" localSheetId="12" hidden="1">IF(LEFT(OFFSET([2]!___________________Goi8,0,-6),1)="1",[0]!__10__123Graph_Aｸﾞﾗﾌ_5,IF(LEFT(OFFSET([2]!___________________Goi8,0,-6),1)="2",[0]!___dap2,' TRẠM BƠM'!_____kr2))</definedName>
    <definedName name="sMh" localSheetId="10" hidden="1">IF(LEFT(OFFSET([2]!___________________Goi8,0,-6),1)="1",[0]!__10__123Graph_Aｸﾞﾗﾌ_5,IF(LEFT(OFFSET([2]!___________________Goi8,0,-6),1)="2",[0]!___dap2,[0]!_____kr2))</definedName>
    <definedName name="sMh" localSheetId="11" hidden="1">IF(LEFT(OFFSET([2]!___________________Goi8,0,-6),1)="1",__10__123Graph_Aｸﾞﾗﾌ_5,IF(LEFT(OFFSET([2]!___________________Goi8,0,-6),1)="2",___dap2,'04 NHÀ XE'!_____kr2))</definedName>
    <definedName name="sMh" localSheetId="13" hidden="1">IF(LEFT(OFFSET([2]!___________________Goi8,0,-6),1)="1",[0]!__10__123Graph_Aｸﾞﾗﾌ_5,IF(LEFT(OFFSET([2]!___________________Goi8,0,-6),1)="2",[0]!___dap2,'05 BỂ PCCC &amp; NHÀ BƠM'!_____kr2))</definedName>
    <definedName name="sMh" localSheetId="16" hidden="1">IF(LEFT(OFFSET([2]!___________________Goi8,0,-6),1)="1",__10__123Graph_Aｸﾞﾗﾌ_5,IF(LEFT(OFFSET([2]!___________________Goi8,0,-6),1)="2",___dap2,'06 WC,Bảo Trì, Chứa Rác '!_____kr2))</definedName>
    <definedName name="sMh" localSheetId="21" hidden="1">IF(LEFT(OFFSET([2]!___________________Goi8,0,-6),1)="1",[0]!__10__123Graph_Aｸﾞﾗﾌ_5,IF(LEFT(OFFSET([2]!___________________Goi8,0,-6),1)="2",[0]!___dap2,'07 BẢNG HIỆU+ CỔNG '!_____kr2))</definedName>
    <definedName name="sMh" localSheetId="18" hidden="1">IF(LEFT(OFFSET([2]!___________________Goi8,0,-6),1)="1",__10__123Graph_Aｸﾞﾗﾌ_5,IF(LEFT(OFFSET([2]!___________________Goi8,0,-6),1)="2",___dap2,'08 BỂ PCCC-'!_____kr2))</definedName>
    <definedName name="sMh" localSheetId="19" hidden="1">IF(LEFT(OFFSET([2]!___________________Goi8,0,-6),1)="1",__10__123Graph_Aｸﾞﾗﾌ_5,IF(LEFT(OFFSET([2]!___________________Goi8,0,-6),1)="2",___dap2,'09 BE_XLNT+NHA DIEU HANH'!_____kr2))</definedName>
    <definedName name="sMh" localSheetId="26" hidden="1">IF(LEFT(OFFSET([2]!___________________Goi8,0,-6),1)="1",[0]!__10__123Graph_Aｸﾞﾗﾌ_5,IF(LEFT(OFFSET([2]!___________________Goi8,0,-6),1)="2",[0]!___dap2,[0]!_____kr2))</definedName>
    <definedName name="sMh" localSheetId="5" hidden="1">IF(LEFT(OFFSET([2]!___________________Goi8,0,-6),1)="1",[0]!__10__123Graph_Aｸﾞﾗﾌ_5,IF(LEFT(OFFSET([2]!___________________Goi8,0,-6),1)="2",[0]!___dap2,[0]!_____kr2))</definedName>
    <definedName name="sMh" localSheetId="20" hidden="1">IF(LEFT(OFFSET([2]!___________________Goi8,0,-6),1)="1",__10__123Graph_Aｸﾞﾗﾌ_5,IF(LEFT(OFFSET([2]!___________________Goi8,0,-6),1)="2",___dap2,'10_TRAM GAS'!_____kr2))</definedName>
    <definedName name="sMh" localSheetId="22" hidden="1">IF(LEFT(OFFSET([2]!___________________Goi8,0,-6),1)="1",__10__123Graph_Aｸﾞﾗﾌ_5,IF(LEFT(OFFSET([2]!___________________Goi8,0,-6),1)="2",___dap2,'11 BẢNG HIỆU+ CỔNG'!_____kr2))</definedName>
    <definedName name="sMh" localSheetId="24" hidden="1">IF(LEFT(OFFSET([2]!___________________Goi8,0,-6),1)="1",__10__123Graph_Aｸﾞﾗﾌ_5,IF(LEFT(OFFSET([2]!___________________Goi8,0,-6),1)="2",___dap2,'13 COT_CO'!_____kr2))</definedName>
    <definedName name="sMh" localSheetId="6" hidden="1">IF(LEFT(OFFSET([2]!___________________Goi8,0,-6),1)="1",[0]!__10__123Graph_Aｸﾞﾗﾌ_5,IF(LEFT(OFFSET([2]!___________________Goi8,0,-6),1)="2",[0]!___dap2,[0]!_____kr2))</definedName>
    <definedName name="sMh" localSheetId="28" hidden="1">IF(LEFT(OFFSET([2]!___________________Goi8,0,-6),1)="1",__10__123Graph_Aｸﾞﾗﾌ_5,IF(LEFT(OFFSET([2]!___________________Goi8,0,-6),1)="2",___dap2,'Fire Fighting '!_____kr2))</definedName>
    <definedName name="sMh" localSheetId="14" hidden="1">IF(LEFT(OFFSET([2]!___________________Goi8,0,-6),1)="1",[0]!__10__123Graph_Aｸﾞﾗﾌ_5,IF(LEFT(OFFSET([2]!___________________Goi8,0,-6),1)="2",[0]!___dap2,'PHÒNG MÁY PHÁT ĐIỆN'!_____kr2))</definedName>
    <definedName name="sMh" hidden="1">IF(LEFT(OFFSET([2]!___________________Goi8,0,-6),1)="1",__10__123Graph_Aｸﾞﾗﾌ_5,IF(LEFT(OFFSET([2]!___________________Goi8,0,-6),1)="2",___dap2,_____kr2))</definedName>
    <definedName name="smkunzel5t" localSheetId="28">#REF!</definedName>
    <definedName name="smkunzel5t">#REF!</definedName>
    <definedName name="smo" localSheetId="12" hidden="1">{"'Break down'!$A$4"}</definedName>
    <definedName name="smo" localSheetId="11" hidden="1">{"'Break down'!$A$4"}</definedName>
    <definedName name="smo" localSheetId="13" hidden="1">{"'Break down'!$A$4"}</definedName>
    <definedName name="smo" localSheetId="16" hidden="1">{"'Break down'!$A$4"}</definedName>
    <definedName name="smo" localSheetId="21" hidden="1">{"'Break down'!$A$4"}</definedName>
    <definedName name="smo" localSheetId="18" hidden="1">{"'Break down'!$A$4"}</definedName>
    <definedName name="smo" localSheetId="19" hidden="1">{"'Break down'!$A$4"}</definedName>
    <definedName name="smo" localSheetId="20" hidden="1">{"'Break down'!$A$4"}</definedName>
    <definedName name="smo" localSheetId="22" hidden="1">{"'Break down'!$A$4"}</definedName>
    <definedName name="smo" localSheetId="24" hidden="1">{"'Break down'!$A$4"}</definedName>
    <definedName name="smo" localSheetId="28" hidden="1">{"'Break down'!$A$4"}</definedName>
    <definedName name="smo" localSheetId="14" hidden="1">{"'Break down'!$A$4"}</definedName>
    <definedName name="smo" hidden="1">{"'Break down'!$A$4"}</definedName>
    <definedName name="sn">#REF!</definedName>
    <definedName name="sName" localSheetId="8" hidden="1">IF(LEFT(OFFSET([2]!___________________Goi8,0,-6),1)="1",[0]!__10__123Graph_Aｸﾞﾗﾌ_5,IF(LEFT(OFFSET([2]!___________________Goi8,0,-6),1)="2",[0]!___dap2,[0]!_____kr2))</definedName>
    <definedName name="sName" localSheetId="12" hidden="1">IF(LEFT(OFFSET([2]!___________________Goi8,0,-6),1)="1",[0]!__10__123Graph_Aｸﾞﾗﾌ_5,IF(LEFT(OFFSET([2]!___________________Goi8,0,-6),1)="2",[0]!___dap2,' TRẠM BƠM'!_____kr2))</definedName>
    <definedName name="sName" localSheetId="10" hidden="1">IF(LEFT(OFFSET([2]!___________________Goi8,0,-6),1)="1",[0]!__10__123Graph_Aｸﾞﾗﾌ_5,IF(LEFT(OFFSET([2]!___________________Goi8,0,-6),1)="2",[0]!___dap2,[0]!_____kr2))</definedName>
    <definedName name="sName" localSheetId="11" hidden="1">IF(LEFT(OFFSET([2]!___________________Goi8,0,-6),1)="1",__10__123Graph_Aｸﾞﾗﾌ_5,IF(LEFT(OFFSET([2]!___________________Goi8,0,-6),1)="2",___dap2,'04 NHÀ XE'!_____kr2))</definedName>
    <definedName name="sName" localSheetId="13" hidden="1">IF(LEFT(OFFSET([2]!___________________Goi8,0,-6),1)="1",[0]!__10__123Graph_Aｸﾞﾗﾌ_5,IF(LEFT(OFFSET([2]!___________________Goi8,0,-6),1)="2",[0]!___dap2,'05 BỂ PCCC &amp; NHÀ BƠM'!_____kr2))</definedName>
    <definedName name="sName" localSheetId="16" hidden="1">IF(LEFT(OFFSET([2]!___________________Goi8,0,-6),1)="1",__10__123Graph_Aｸﾞﾗﾌ_5,IF(LEFT(OFFSET([2]!___________________Goi8,0,-6),1)="2",___dap2,'06 WC,Bảo Trì, Chứa Rác '!_____kr2))</definedName>
    <definedName name="sName" localSheetId="21" hidden="1">IF(LEFT(OFFSET([2]!___________________Goi8,0,-6),1)="1",[0]!__10__123Graph_Aｸﾞﾗﾌ_5,IF(LEFT(OFFSET([2]!___________________Goi8,0,-6),1)="2",[0]!___dap2,'07 BẢNG HIỆU+ CỔNG '!_____kr2))</definedName>
    <definedName name="sName" localSheetId="18" hidden="1">IF(LEFT(OFFSET([2]!___________________Goi8,0,-6),1)="1",__10__123Graph_Aｸﾞﾗﾌ_5,IF(LEFT(OFFSET([2]!___________________Goi8,0,-6),1)="2",___dap2,'08 BỂ PCCC-'!_____kr2))</definedName>
    <definedName name="sName" localSheetId="19" hidden="1">IF(LEFT(OFFSET([2]!___________________Goi8,0,-6),1)="1",__10__123Graph_Aｸﾞﾗﾌ_5,IF(LEFT(OFFSET([2]!___________________Goi8,0,-6),1)="2",___dap2,'09 BE_XLNT+NHA DIEU HANH'!_____kr2))</definedName>
    <definedName name="sName" localSheetId="26" hidden="1">IF(LEFT(OFFSET([2]!___________________Goi8,0,-6),1)="1",[0]!__10__123Graph_Aｸﾞﾗﾌ_5,IF(LEFT(OFFSET([2]!___________________Goi8,0,-6),1)="2",[0]!___dap2,[0]!_____kr2))</definedName>
    <definedName name="sName" localSheetId="5" hidden="1">IF(LEFT(OFFSET([2]!___________________Goi8,0,-6),1)="1",[0]!__10__123Graph_Aｸﾞﾗﾌ_5,IF(LEFT(OFFSET([2]!___________________Goi8,0,-6),1)="2",[0]!___dap2,[0]!_____kr2))</definedName>
    <definedName name="sName" localSheetId="20" hidden="1">IF(LEFT(OFFSET([2]!___________________Goi8,0,-6),1)="1",__10__123Graph_Aｸﾞﾗﾌ_5,IF(LEFT(OFFSET([2]!___________________Goi8,0,-6),1)="2",___dap2,'10_TRAM GAS'!_____kr2))</definedName>
    <definedName name="sName" localSheetId="22" hidden="1">IF(LEFT(OFFSET([2]!___________________Goi8,0,-6),1)="1",__10__123Graph_Aｸﾞﾗﾌ_5,IF(LEFT(OFFSET([2]!___________________Goi8,0,-6),1)="2",___dap2,'11 BẢNG HIỆU+ CỔNG'!_____kr2))</definedName>
    <definedName name="sName" localSheetId="24" hidden="1">IF(LEFT(OFFSET([2]!___________________Goi8,0,-6),1)="1",__10__123Graph_Aｸﾞﾗﾌ_5,IF(LEFT(OFFSET([2]!___________________Goi8,0,-6),1)="2",___dap2,'13 COT_CO'!_____kr2))</definedName>
    <definedName name="sName" localSheetId="6" hidden="1">IF(LEFT(OFFSET([2]!___________________Goi8,0,-6),1)="1",[0]!__10__123Graph_Aｸﾞﾗﾌ_5,IF(LEFT(OFFSET([2]!___________________Goi8,0,-6),1)="2",[0]!___dap2,[0]!_____kr2))</definedName>
    <definedName name="sName" localSheetId="28" hidden="1">IF(LEFT(OFFSET([2]!___________________Goi8,0,-6),1)="1",__10__123Graph_Aｸﾞﾗﾌ_5,IF(LEFT(OFFSET([2]!___________________Goi8,0,-6),1)="2",___dap2,'Fire Fighting '!_____kr2))</definedName>
    <definedName name="sName" localSheetId="14" hidden="1">IF(LEFT(OFFSET([2]!___________________Goi8,0,-6),1)="1",[0]!__10__123Graph_Aｸﾞﾗﾌ_5,IF(LEFT(OFFSET([2]!___________________Goi8,0,-6),1)="2",[0]!___dap2,'PHÒNG MÁY PHÁT ĐIỆN'!_____kr2))</definedName>
    <definedName name="sName" hidden="1">IF(LEFT(OFFSET([2]!___________________Goi8,0,-6),1)="1",__10__123Graph_Aｸﾞﾗﾌ_5,IF(LEFT(OFFSET([2]!___________________Goi8,0,-6),1)="2",___dap2,_____kr2))</definedName>
    <definedName name="snohdtsp" localSheetId="12" hidden="1">{"'Sheet1'!$L$16"}</definedName>
    <definedName name="snohdtsp" localSheetId="11" hidden="1">{"'Sheet1'!$L$16"}</definedName>
    <definedName name="snohdtsp" localSheetId="13" hidden="1">{"'Sheet1'!$L$16"}</definedName>
    <definedName name="snohdtsp" localSheetId="16" hidden="1">{"'Sheet1'!$L$16"}</definedName>
    <definedName name="snohdtsp" localSheetId="21" hidden="1">{"'Sheet1'!$L$16"}</definedName>
    <definedName name="snohdtsp" localSheetId="18" hidden="1">{"'Sheet1'!$L$16"}</definedName>
    <definedName name="snohdtsp" localSheetId="19" hidden="1">{"'Sheet1'!$L$16"}</definedName>
    <definedName name="snohdtsp" localSheetId="20" hidden="1">{"'Sheet1'!$L$16"}</definedName>
    <definedName name="snohdtsp" localSheetId="22" hidden="1">{"'Sheet1'!$L$16"}</definedName>
    <definedName name="snohdtsp" localSheetId="24" hidden="1">{"'Sheet1'!$L$16"}</definedName>
    <definedName name="snohdtsp" localSheetId="28" hidden="1">{"'Sheet1'!$L$16"}</definedName>
    <definedName name="snohdtsp" localSheetId="14" hidden="1">{"'Sheet1'!$L$16"}</definedName>
    <definedName name="snohdtsp" hidden="1">{"'Sheet1'!$L$16"}</definedName>
    <definedName name="soc3p">#REF!</definedName>
    <definedName name="Sodomka" localSheetId="12" hidden="1">{#N/A,#N/A,TRUE,"Krycí list"}</definedName>
    <definedName name="Sodomka" localSheetId="11" hidden="1">{#N/A,#N/A,TRUE,"Krycí list"}</definedName>
    <definedName name="Sodomka" localSheetId="13" hidden="1">{#N/A,#N/A,TRUE,"Krycí list"}</definedName>
    <definedName name="Sodomka" localSheetId="16" hidden="1">{#N/A,#N/A,TRUE,"Krycí list"}</definedName>
    <definedName name="Sodomka" localSheetId="21" hidden="1">{#N/A,#N/A,TRUE,"Krycí list"}</definedName>
    <definedName name="Sodomka" localSheetId="18" hidden="1">{#N/A,#N/A,TRUE,"Krycí list"}</definedName>
    <definedName name="Sodomka" localSheetId="19" hidden="1">{#N/A,#N/A,TRUE,"Krycí list"}</definedName>
    <definedName name="Sodomka" localSheetId="20" hidden="1">{#N/A,#N/A,TRUE,"Krycí list"}</definedName>
    <definedName name="Sodomka" localSheetId="22" hidden="1">{#N/A,#N/A,TRUE,"Krycí list"}</definedName>
    <definedName name="Sodomka" localSheetId="24" hidden="1">{#N/A,#N/A,TRUE,"Krycí list"}</definedName>
    <definedName name="Sodomka" localSheetId="28" hidden="1">{#N/A,#N/A,TRUE,"Krycí list"}</definedName>
    <definedName name="Sodomka" localSheetId="14" hidden="1">{#N/A,#N/A,TRUE,"Krycí list"}</definedName>
    <definedName name="Sodomka" hidden="1">{#N/A,#N/A,TRUE,"Krycí list"}</definedName>
    <definedName name="sodu" localSheetId="12" hidden="1">{"'Sheet1'!$L$16"}</definedName>
    <definedName name="sodu" localSheetId="11" hidden="1">{"'Sheet1'!$L$16"}</definedName>
    <definedName name="sodu" localSheetId="13" hidden="1">{"'Sheet1'!$L$16"}</definedName>
    <definedName name="sodu" localSheetId="16" hidden="1">{"'Sheet1'!$L$16"}</definedName>
    <definedName name="sodu" localSheetId="21" hidden="1">{"'Sheet1'!$L$16"}</definedName>
    <definedName name="sodu" localSheetId="18" hidden="1">{"'Sheet1'!$L$16"}</definedName>
    <definedName name="sodu" localSheetId="19" hidden="1">{"'Sheet1'!$L$16"}</definedName>
    <definedName name="sodu" localSheetId="20" hidden="1">{"'Sheet1'!$L$16"}</definedName>
    <definedName name="sodu" localSheetId="22" hidden="1">{"'Sheet1'!$L$16"}</definedName>
    <definedName name="sodu" localSheetId="24" hidden="1">{"'Sheet1'!$L$16"}</definedName>
    <definedName name="sodu" localSheetId="28" hidden="1">{"'Sheet1'!$L$16"}</definedName>
    <definedName name="sodu" localSheetId="14" hidden="1">{"'Sheet1'!$L$16"}</definedName>
    <definedName name="sodu" hidden="1">{"'Sheet1'!$L$16"}</definedName>
    <definedName name="SoilType">#REF!</definedName>
    <definedName name="solieu">#REF!</definedName>
    <definedName name="SOLUONG">#REF!</definedName>
    <definedName name="SOLUONGPS">#REF!</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1" hidden="1">0.15</definedName>
    <definedName name="solver_rhs5" localSheetId="12" hidden="1">' TRẠM BƠM'!__________Lan1</definedName>
    <definedName name="solver_rhs5" localSheetId="11" hidden="1">'04 NHÀ XE'!__________Lan1</definedName>
    <definedName name="solver_rhs5" localSheetId="13" hidden="1">'05 BỂ PCCC &amp; NHÀ BƠM'!__________Lan1</definedName>
    <definedName name="solver_rhs5" localSheetId="16" hidden="1">'06 WC,Bảo Trì, Chứa Rác '!__________Lan1</definedName>
    <definedName name="solver_rhs5" localSheetId="21" hidden="1">'07 BẢNG HIỆU+ CỔNG '!__________Lan1</definedName>
    <definedName name="solver_rhs5" localSheetId="18" hidden="1">'08 BỂ PCCC-'!__________Lan1</definedName>
    <definedName name="solver_rhs5" localSheetId="19" hidden="1">'09 BE_XLNT+NHA DIEU HANH'!__________Lan1</definedName>
    <definedName name="solver_rhs5" localSheetId="20" hidden="1">'10_TRAM GAS'!__________Lan1</definedName>
    <definedName name="solver_rhs5" localSheetId="22" hidden="1">'11 BẢNG HIỆU+ CỔNG'!__________Lan1</definedName>
    <definedName name="solver_rhs5" localSheetId="24" hidden="1">'13 COT_CO'!__________Lan1</definedName>
    <definedName name="solver_rhs5" localSheetId="28" hidden="1">'Fire Fighting '!__________Lan1</definedName>
    <definedName name="solver_rhs5" localSheetId="14" hidden="1">'PHÒNG MÁY PHÁT ĐIỆN'!__________Lan1</definedName>
    <definedName name="solver_rhs5" hidden="1">__________Lan1</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231184</definedName>
    <definedName name="son" localSheetId="12" hidden="1">{"'Sheet1'!$L$16"}</definedName>
    <definedName name="son" localSheetId="11" hidden="1">{"'Sheet1'!$L$16"}</definedName>
    <definedName name="son" localSheetId="13" hidden="1">{"'Sheet1'!$L$16"}</definedName>
    <definedName name="son" localSheetId="16" hidden="1">{"'Sheet1'!$L$16"}</definedName>
    <definedName name="son" localSheetId="21" hidden="1">{"'Sheet1'!$L$16"}</definedName>
    <definedName name="son" localSheetId="18" hidden="1">{"'Sheet1'!$L$16"}</definedName>
    <definedName name="son" localSheetId="19" hidden="1">{"'Sheet1'!$L$16"}</definedName>
    <definedName name="son" localSheetId="20" hidden="1">{"'Sheet1'!$L$16"}</definedName>
    <definedName name="son" localSheetId="22" hidden="1">{"'Sheet1'!$L$16"}</definedName>
    <definedName name="son" localSheetId="24" hidden="1">{"'Sheet1'!$L$16"}</definedName>
    <definedName name="son" localSheetId="28" hidden="1">{"'Sheet1'!$L$16"}</definedName>
    <definedName name="son" localSheetId="14" hidden="1">{"'Sheet1'!$L$16"}</definedName>
    <definedName name="son" hidden="1">{"'Sheet1'!$L$16"}</definedName>
    <definedName name="sonjotun">#REF!</definedName>
    <definedName name="SORT">#REF!</definedName>
    <definedName name="SORT_AREA">#REF!</definedName>
    <definedName name="sort2" hidden="1">#REF!</definedName>
    <definedName name="Sosanh2" localSheetId="12" hidden="1">{"'Sheet1'!$L$16"}</definedName>
    <definedName name="Sosanh2" localSheetId="11" hidden="1">{"'Sheet1'!$L$16"}</definedName>
    <definedName name="Sosanh2" localSheetId="13" hidden="1">{"'Sheet1'!$L$16"}</definedName>
    <definedName name="Sosanh2" localSheetId="16" hidden="1">{"'Sheet1'!$L$16"}</definedName>
    <definedName name="Sosanh2" localSheetId="21" hidden="1">{"'Sheet1'!$L$16"}</definedName>
    <definedName name="Sosanh2" localSheetId="18" hidden="1">{"'Sheet1'!$L$16"}</definedName>
    <definedName name="Sosanh2" localSheetId="19" hidden="1">{"'Sheet1'!$L$16"}</definedName>
    <definedName name="Sosanh2" localSheetId="20" hidden="1">{"'Sheet1'!$L$16"}</definedName>
    <definedName name="Sosanh2" localSheetId="22" hidden="1">{"'Sheet1'!$L$16"}</definedName>
    <definedName name="Sosanh2" localSheetId="24" hidden="1">{"'Sheet1'!$L$16"}</definedName>
    <definedName name="Sosanh2" localSheetId="28" hidden="1">{"'Sheet1'!$L$16"}</definedName>
    <definedName name="Sosanh2" localSheetId="14" hidden="1">{"'Sheet1'!$L$16"}</definedName>
    <definedName name="Sosanh2" hidden="1">{"'Sheet1'!$L$16"}</definedName>
    <definedName name="SOTIENPS">#REF!</definedName>
    <definedName name="soupis" localSheetId="12" hidden="1">{#N/A,#N/A,TRUE,"Krycí list"}</definedName>
    <definedName name="soupis" localSheetId="11" hidden="1">{#N/A,#N/A,TRUE,"Krycí list"}</definedName>
    <definedName name="soupis" localSheetId="13" hidden="1">{#N/A,#N/A,TRUE,"Krycí list"}</definedName>
    <definedName name="soupis" localSheetId="16" hidden="1">{#N/A,#N/A,TRUE,"Krycí list"}</definedName>
    <definedName name="soupis" localSheetId="21" hidden="1">{#N/A,#N/A,TRUE,"Krycí list"}</definedName>
    <definedName name="soupis" localSheetId="18" hidden="1">{#N/A,#N/A,TRUE,"Krycí list"}</definedName>
    <definedName name="soupis" localSheetId="19" hidden="1">{#N/A,#N/A,TRUE,"Krycí list"}</definedName>
    <definedName name="soupis" localSheetId="20" hidden="1">{#N/A,#N/A,TRUE,"Krycí list"}</definedName>
    <definedName name="soupis" localSheetId="22" hidden="1">{#N/A,#N/A,TRUE,"Krycí list"}</definedName>
    <definedName name="soupis" localSheetId="24" hidden="1">{#N/A,#N/A,TRUE,"Krycí list"}</definedName>
    <definedName name="soupis" localSheetId="28" hidden="1">{#N/A,#N/A,TRUE,"Krycí list"}</definedName>
    <definedName name="soupis" localSheetId="14" hidden="1">{#N/A,#N/A,TRUE,"Krycí list"}</definedName>
    <definedName name="soupis" hidden="1">{#N/A,#N/A,TRUE,"Krycí list"}</definedName>
    <definedName name="SOURCE">#REF!</definedName>
    <definedName name="SP">#REF!</definedName>
    <definedName name="sp_slot" hidden="1">#REF!</definedName>
    <definedName name="SpacingSlab">#REF!</definedName>
    <definedName name="Spample" localSheetId="12" hidden="1">{"'Sheet1'!$L$16"}</definedName>
    <definedName name="Spample" localSheetId="11" hidden="1">{"'Sheet1'!$L$16"}</definedName>
    <definedName name="Spample" localSheetId="13" hidden="1">{"'Sheet1'!$L$16"}</definedName>
    <definedName name="Spample" localSheetId="16" hidden="1">{"'Sheet1'!$L$16"}</definedName>
    <definedName name="Spample" localSheetId="21" hidden="1">{"'Sheet1'!$L$16"}</definedName>
    <definedName name="Spample" localSheetId="18" hidden="1">{"'Sheet1'!$L$16"}</definedName>
    <definedName name="Spample" localSheetId="19" hidden="1">{"'Sheet1'!$L$16"}</definedName>
    <definedName name="Spample" localSheetId="20" hidden="1">{"'Sheet1'!$L$16"}</definedName>
    <definedName name="Spample" localSheetId="22" hidden="1">{"'Sheet1'!$L$16"}</definedName>
    <definedName name="Spample" localSheetId="24" hidden="1">{"'Sheet1'!$L$16"}</definedName>
    <definedName name="Spample" localSheetId="28" hidden="1">{"'Sheet1'!$L$16"}</definedName>
    <definedName name="Spample" localSheetId="14" hidden="1">{"'Sheet1'!$L$16"}</definedName>
    <definedName name="Spample" hidden="1">{"'Sheet1'!$L$16"}</definedName>
    <definedName name="Spanner_Auto_File">"C:\My Documents\tinh cdo.x2a"</definedName>
    <definedName name="Spav">#REF!</definedName>
    <definedName name="SPEC">#REF!</definedName>
    <definedName name="SpecialPrice" hidden="1">#REF!</definedName>
    <definedName name="SPECSUMMARY">#REF!</definedName>
    <definedName name="spk1p">#REF!</definedName>
    <definedName name="spk3p">#REF!</definedName>
    <definedName name="spp" hidden="1">#REF!</definedName>
    <definedName name="Sprack">#REF!</definedName>
    <definedName name="sq" localSheetId="12" hidden="1">{"'Firr(선)'!$AS$1:$AY$62","'Firr(사)'!$AS$1:$AY$62","'Firr(회)'!$AS$1:$AY$62","'Firr(선)'!$L$1:$V$62","'Firr(사)'!$L$1:$V$62","'Firr(회)'!$L$1:$V$62"}</definedName>
    <definedName name="sq" localSheetId="11" hidden="1">{"'Firr(선)'!$AS$1:$AY$62","'Firr(사)'!$AS$1:$AY$62","'Firr(회)'!$AS$1:$AY$62","'Firr(선)'!$L$1:$V$62","'Firr(사)'!$L$1:$V$62","'Firr(회)'!$L$1:$V$62"}</definedName>
    <definedName name="sq" localSheetId="13" hidden="1">{"'Firr(선)'!$AS$1:$AY$62","'Firr(사)'!$AS$1:$AY$62","'Firr(회)'!$AS$1:$AY$62","'Firr(선)'!$L$1:$V$62","'Firr(사)'!$L$1:$V$62","'Firr(회)'!$L$1:$V$62"}</definedName>
    <definedName name="sq" localSheetId="16" hidden="1">{"'Firr(선)'!$AS$1:$AY$62","'Firr(사)'!$AS$1:$AY$62","'Firr(회)'!$AS$1:$AY$62","'Firr(선)'!$L$1:$V$62","'Firr(사)'!$L$1:$V$62","'Firr(회)'!$L$1:$V$62"}</definedName>
    <definedName name="sq" localSheetId="21" hidden="1">{"'Firr(선)'!$AS$1:$AY$62","'Firr(사)'!$AS$1:$AY$62","'Firr(회)'!$AS$1:$AY$62","'Firr(선)'!$L$1:$V$62","'Firr(사)'!$L$1:$V$62","'Firr(회)'!$L$1:$V$62"}</definedName>
    <definedName name="sq" localSheetId="18" hidden="1">{"'Firr(선)'!$AS$1:$AY$62","'Firr(사)'!$AS$1:$AY$62","'Firr(회)'!$AS$1:$AY$62","'Firr(선)'!$L$1:$V$62","'Firr(사)'!$L$1:$V$62","'Firr(회)'!$L$1:$V$62"}</definedName>
    <definedName name="sq" localSheetId="19" hidden="1">{"'Firr(선)'!$AS$1:$AY$62","'Firr(사)'!$AS$1:$AY$62","'Firr(회)'!$AS$1:$AY$62","'Firr(선)'!$L$1:$V$62","'Firr(사)'!$L$1:$V$62","'Firr(회)'!$L$1:$V$62"}</definedName>
    <definedName name="sq" localSheetId="20" hidden="1">{"'Firr(선)'!$AS$1:$AY$62","'Firr(사)'!$AS$1:$AY$62","'Firr(회)'!$AS$1:$AY$62","'Firr(선)'!$L$1:$V$62","'Firr(사)'!$L$1:$V$62","'Firr(회)'!$L$1:$V$62"}</definedName>
    <definedName name="sq" localSheetId="22" hidden="1">{"'Firr(선)'!$AS$1:$AY$62","'Firr(사)'!$AS$1:$AY$62","'Firr(회)'!$AS$1:$AY$62","'Firr(선)'!$L$1:$V$62","'Firr(사)'!$L$1:$V$62","'Firr(회)'!$L$1:$V$62"}</definedName>
    <definedName name="sq" localSheetId="24" hidden="1">{"'Firr(선)'!$AS$1:$AY$62","'Firr(사)'!$AS$1:$AY$62","'Firr(회)'!$AS$1:$AY$62","'Firr(선)'!$L$1:$V$62","'Firr(사)'!$L$1:$V$62","'Firr(회)'!$L$1:$V$62"}</definedName>
    <definedName name="sq" localSheetId="28" hidden="1">{"'Firr(선)'!$AS$1:$AY$62","'Firr(사)'!$AS$1:$AY$62","'Firr(회)'!$AS$1:$AY$62","'Firr(선)'!$L$1:$V$62","'Firr(사)'!$L$1:$V$62","'Firr(회)'!$L$1:$V$62"}</definedName>
    <definedName name="sq" localSheetId="14" hidden="1">{"'Firr(선)'!$AS$1:$AY$62","'Firr(사)'!$AS$1:$AY$62","'Firr(회)'!$AS$1:$AY$62","'Firr(선)'!$L$1:$V$62","'Firr(사)'!$L$1:$V$62","'Firr(회)'!$L$1:$V$62"}</definedName>
    <definedName name="sq" hidden="1">{"'Firr(선)'!$AS$1:$AY$62","'Firr(사)'!$AS$1:$AY$62","'Firr(회)'!$AS$1:$AY$62","'Firr(선)'!$L$1:$V$62","'Firr(사)'!$L$1:$V$62","'Firr(회)'!$L$1:$V$62"}</definedName>
    <definedName name="Sqbar102">#REF!</definedName>
    <definedName name="Sqbar10gs2">#REF!</definedName>
    <definedName name="Sqbar122">#REF!</definedName>
    <definedName name="Sqbar12gs2">#REF!</definedName>
    <definedName name="Sqbeam2">#REF!</definedName>
    <definedName name="Sqcef2">#REF!</definedName>
    <definedName name="Sqcesk2">#REF!</definedName>
    <definedName name="Sqcew2">#REF!</definedName>
    <definedName name="Sqcew5202">#REF!</definedName>
    <definedName name="SQDA" hidden="1">#REF!</definedName>
    <definedName name="Sqdoor2">#REF!</definedName>
    <definedName name="Sqemul2">#REF!</definedName>
    <definedName name="Sqepox2">#REF!</definedName>
    <definedName name="Sqexca2">#REF!</definedName>
    <definedName name="Sqfnm2">#REF!</definedName>
    <definedName name="Sqfoot2">#REF!</definedName>
    <definedName name="Sqfwt2">#REF!</definedName>
    <definedName name="Sqgranfl2">#REF!</definedName>
    <definedName name="Sqgransk2">#REF!</definedName>
    <definedName name="Sqgsl2">#REF!</definedName>
    <definedName name="Sqinsu2">#REF!</definedName>
    <definedName name="Sqiso2">#REF!</definedName>
    <definedName name="Sqlean2">#REF!</definedName>
    <definedName name="Sqltbar2">#REF!</definedName>
    <definedName name="Sqltconc2">#REF!</definedName>
    <definedName name="Sqluxa2">#REF!</definedName>
    <definedName name="Sqmastic2">#REF!</definedName>
    <definedName name="Sqplast202">#REF!</definedName>
    <definedName name="Sqplastbeam2">#REF!</definedName>
    <definedName name="Sqradcon2">#REF!</definedName>
    <definedName name="Sqsilicon2">#REF!</definedName>
    <definedName name="Sqslab2">#REF!</definedName>
    <definedName name="sqsq" hidden="1">#REF!</definedName>
    <definedName name="Sqstair2">#REF!</definedName>
    <definedName name="Sqterfl2">#REF!</definedName>
    <definedName name="Sqterst2">#REF!</definedName>
    <definedName name="sqw" hidden="1">#REF!</definedName>
    <definedName name="Sqwall102">#REF!</definedName>
    <definedName name="Sqwall2">#REF!</definedName>
    <definedName name="Sqwall202">#REF!</definedName>
    <definedName name="Sqwearther2">#REF!</definedName>
    <definedName name="Sqweather2">#REF!</definedName>
    <definedName name="Sqwind2">#REF!</definedName>
    <definedName name="sr" localSheetId="12" hidden="1">{"'Sheet1'!$L$16"}</definedName>
    <definedName name="sr" localSheetId="11" hidden="1">{"'Sheet1'!$L$16"}</definedName>
    <definedName name="sr" localSheetId="13" hidden="1">{"'Sheet1'!$L$16"}</definedName>
    <definedName name="sr" localSheetId="16" hidden="1">{"'Sheet1'!$L$16"}</definedName>
    <definedName name="sr" localSheetId="21" hidden="1">{"'Sheet1'!$L$16"}</definedName>
    <definedName name="sr" localSheetId="18" hidden="1">{"'Sheet1'!$L$16"}</definedName>
    <definedName name="sr" localSheetId="19" hidden="1">{"'Sheet1'!$L$16"}</definedName>
    <definedName name="sr" localSheetId="20" hidden="1">{"'Sheet1'!$L$16"}</definedName>
    <definedName name="sr" localSheetId="22" hidden="1">{"'Sheet1'!$L$16"}</definedName>
    <definedName name="sr" localSheetId="24" hidden="1">{"'Sheet1'!$L$16"}</definedName>
    <definedName name="sr" localSheetId="28" hidden="1">{"'Sheet1'!$L$16"}</definedName>
    <definedName name="sr" localSheetId="14" hidden="1">{"'Sheet1'!$L$16"}</definedName>
    <definedName name="sr" hidden="1">{"'Sheet1'!$L$16"}</definedName>
    <definedName name="srg" localSheetId="12" hidden="1">{"'Sheet1'!$L$16"}</definedName>
    <definedName name="srg" localSheetId="11" hidden="1">{"'Sheet1'!$L$16"}</definedName>
    <definedName name="srg" localSheetId="13" hidden="1">{"'Sheet1'!$L$16"}</definedName>
    <definedName name="srg" localSheetId="16" hidden="1">{"'Sheet1'!$L$16"}</definedName>
    <definedName name="srg" localSheetId="21" hidden="1">{"'Sheet1'!$L$16"}</definedName>
    <definedName name="srg" localSheetId="18" hidden="1">{"'Sheet1'!$L$16"}</definedName>
    <definedName name="srg" localSheetId="19" hidden="1">{"'Sheet1'!$L$16"}</definedName>
    <definedName name="srg" localSheetId="20" hidden="1">{"'Sheet1'!$L$16"}</definedName>
    <definedName name="srg" localSheetId="22" hidden="1">{"'Sheet1'!$L$16"}</definedName>
    <definedName name="srg" localSheetId="24" hidden="1">{"'Sheet1'!$L$16"}</definedName>
    <definedName name="srg" localSheetId="28" hidden="1">{"'Sheet1'!$L$16"}</definedName>
    <definedName name="srg" localSheetId="14" hidden="1">{"'Sheet1'!$L$16"}</definedName>
    <definedName name="srg" hidden="1">{"'Sheet1'!$L$16"}</definedName>
    <definedName name="SRGDSG" localSheetId="12" hidden="1">{#N/A,#N/A,FALSE,"CCTV"}</definedName>
    <definedName name="SRGDSG" localSheetId="11" hidden="1">{#N/A,#N/A,FALSE,"CCTV"}</definedName>
    <definedName name="SRGDSG" localSheetId="13" hidden="1">{#N/A,#N/A,FALSE,"CCTV"}</definedName>
    <definedName name="SRGDSG" localSheetId="16" hidden="1">{#N/A,#N/A,FALSE,"CCTV"}</definedName>
    <definedName name="SRGDSG" localSheetId="21" hidden="1">{#N/A,#N/A,FALSE,"CCTV"}</definedName>
    <definedName name="SRGDSG" localSheetId="18" hidden="1">{#N/A,#N/A,FALSE,"CCTV"}</definedName>
    <definedName name="SRGDSG" localSheetId="19" hidden="1">{#N/A,#N/A,FALSE,"CCTV"}</definedName>
    <definedName name="SRGDSG" localSheetId="20" hidden="1">{#N/A,#N/A,FALSE,"CCTV"}</definedName>
    <definedName name="SRGDSG" localSheetId="22" hidden="1">{#N/A,#N/A,FALSE,"CCTV"}</definedName>
    <definedName name="SRGDSG" localSheetId="24" hidden="1">{#N/A,#N/A,FALSE,"CCTV"}</definedName>
    <definedName name="SRGDSG" localSheetId="28" hidden="1">{#N/A,#N/A,FALSE,"CCTV"}</definedName>
    <definedName name="SRGDSG" localSheetId="14" hidden="1">{#N/A,#N/A,FALSE,"CCTV"}</definedName>
    <definedName name="SRGDSG" hidden="1">{#N/A,#N/A,FALSE,"CCTV"}</definedName>
    <definedName name="srgrzd" localSheetId="12" hidden="1">{"'Sheet1'!$L$16"}</definedName>
    <definedName name="srgrzd" localSheetId="11" hidden="1">{"'Sheet1'!$L$16"}</definedName>
    <definedName name="srgrzd" localSheetId="13" hidden="1">{"'Sheet1'!$L$16"}</definedName>
    <definedName name="srgrzd" localSheetId="16" hidden="1">{"'Sheet1'!$L$16"}</definedName>
    <definedName name="srgrzd" localSheetId="21" hidden="1">{"'Sheet1'!$L$16"}</definedName>
    <definedName name="srgrzd" localSheetId="18" hidden="1">{"'Sheet1'!$L$16"}</definedName>
    <definedName name="srgrzd" localSheetId="19" hidden="1">{"'Sheet1'!$L$16"}</definedName>
    <definedName name="srgrzd" localSheetId="20" hidden="1">{"'Sheet1'!$L$16"}</definedName>
    <definedName name="srgrzd" localSheetId="22" hidden="1">{"'Sheet1'!$L$16"}</definedName>
    <definedName name="srgrzd" localSheetId="24" hidden="1">{"'Sheet1'!$L$16"}</definedName>
    <definedName name="srgrzd" localSheetId="28" hidden="1">{"'Sheet1'!$L$16"}</definedName>
    <definedName name="srgrzd" localSheetId="14" hidden="1">{"'Sheet1'!$L$16"}</definedName>
    <definedName name="srgrzd" hidden="1">{"'Sheet1'!$L$16"}</definedName>
    <definedName name="sRng" localSheetId="8" hidden="1">IF(LEFT(OFFSET([2]!___________________Goi8,0,-6),1)="1",[0]!__10__123Graph_DCHART_1,IF(LEFT(OFFSET([2]!___________________Goi8,0,-6),1)="2",[0]!___dap2,[3]!_____Lan1))</definedName>
    <definedName name="sRng" localSheetId="12" hidden="1">IF(LEFT(OFFSET([2]!___________________Goi8,0,-6),1)="1",[0]!__10__123Graph_DCHART_1,IF(LEFT(OFFSET([2]!___________________Goi8,0,-6),1)="2",[0]!___dap2,[3]!_____Lan1))</definedName>
    <definedName name="sRng" localSheetId="10" hidden="1">IF(LEFT(OFFSET([2]!___________________Goi8,0,-6),1)="1",[0]!__10__123Graph_DCHART_1,IF(LEFT(OFFSET([2]!___________________Goi8,0,-6),1)="2",[0]!___dap2,[3]!_____Lan1))</definedName>
    <definedName name="sRng" localSheetId="11" hidden="1">IF(LEFT(OFFSET([2]!___________________Goi8,0,-6),1)="1",__10__123Graph_DCHART_1,IF(LEFT(OFFSET([2]!___________________Goi8,0,-6),1)="2",___dap2,[3]!_____Lan1))</definedName>
    <definedName name="sRng" localSheetId="13" hidden="1">IF(LEFT(OFFSET([2]!___________________Goi8,0,-6),1)="1",[0]!__10__123Graph_DCHART_1,IF(LEFT(OFFSET([2]!___________________Goi8,0,-6),1)="2",[0]!___dap2,[3]!_____Lan1))</definedName>
    <definedName name="sRng" localSheetId="16" hidden="1">IF(LEFT(OFFSET([2]!___________________Goi8,0,-6),1)="1",__10__123Graph_DCHART_1,IF(LEFT(OFFSET([2]!___________________Goi8,0,-6),1)="2",___dap2,[3]!_____Lan1))</definedName>
    <definedName name="sRng" localSheetId="21" hidden="1">IF(LEFT(OFFSET([2]!___________________Goi8,0,-6),1)="1",[0]!__10__123Graph_DCHART_1,IF(LEFT(OFFSET([2]!___________________Goi8,0,-6),1)="2",[0]!___dap2,[3]!_____Lan1))</definedName>
    <definedName name="sRng" localSheetId="18" hidden="1">IF(LEFT(OFFSET([2]!___________________Goi8,0,-6),1)="1",__10__123Graph_DCHART_1,IF(LEFT(OFFSET([2]!___________________Goi8,0,-6),1)="2",___dap2,[3]!_____Lan1))</definedName>
    <definedName name="sRng" localSheetId="19" hidden="1">IF(LEFT(OFFSET([2]!___________________Goi8,0,-6),1)="1",__10__123Graph_DCHART_1,IF(LEFT(OFFSET([2]!___________________Goi8,0,-6),1)="2",___dap2,[3]!_____Lan1))</definedName>
    <definedName name="sRng" localSheetId="26" hidden="1">IF(LEFT(OFFSET([2]!___________________Goi8,0,-6),1)="1",[0]!__10__123Graph_DCHART_1,IF(LEFT(OFFSET([2]!___________________Goi8,0,-6),1)="2",[0]!___dap2,[3]!_____Lan1))</definedName>
    <definedName name="sRng" localSheetId="5" hidden="1">IF(LEFT(OFFSET([2]!___________________Goi8,0,-6),1)="1",[0]!__10__123Graph_DCHART_1,IF(LEFT(OFFSET([2]!___________________Goi8,0,-6),1)="2",[0]!___dap2,[3]!_____Lan1))</definedName>
    <definedName name="sRng" localSheetId="20" hidden="1">IF(LEFT(OFFSET([2]!___________________Goi8,0,-6),1)="1",__10__123Graph_DCHART_1,IF(LEFT(OFFSET([2]!___________________Goi8,0,-6),1)="2",___dap2,[3]!_____Lan1))</definedName>
    <definedName name="sRng" localSheetId="22" hidden="1">IF(LEFT(OFFSET([2]!___________________Goi8,0,-6),1)="1",__10__123Graph_DCHART_1,IF(LEFT(OFFSET([2]!___________________Goi8,0,-6),1)="2",___dap2,[3]!_____Lan1))</definedName>
    <definedName name="sRng" localSheetId="24" hidden="1">IF(LEFT(OFFSET([2]!___________________Goi8,0,-6),1)="1",__10__123Graph_DCHART_1,IF(LEFT(OFFSET([2]!___________________Goi8,0,-6),1)="2",___dap2,[3]!_____Lan1))</definedName>
    <definedName name="sRng" localSheetId="6" hidden="1">IF(LEFT(OFFSET([2]!___________________Goi8,0,-6),1)="1",[0]!__10__123Graph_DCHART_1,IF(LEFT(OFFSET([2]!___________________Goi8,0,-6),1)="2",[0]!___dap2,[3]!_____Lan1))</definedName>
    <definedName name="sRng" localSheetId="28" hidden="1">IF(LEFT(OFFSET([2]!___________________Goi8,0,-6),1)="1",__10__123Graph_DCHART_1,IF(LEFT(OFFSET([2]!___________________Goi8,0,-6),1)="2",___dap2,[3]!_____Lan1))</definedName>
    <definedName name="sRng" localSheetId="14" hidden="1">IF(LEFT(OFFSET([2]!___________________Goi8,0,-6),1)="1",[0]!__10__123Graph_DCHART_1,IF(LEFT(OFFSET([2]!___________________Goi8,0,-6),1)="2",[0]!___dap2,[3]!_____Lan1))</definedName>
    <definedName name="sRng" hidden="1">IF(LEFT(OFFSET([2]!___________________Goi8,0,-6),1)="1",__10__123Graph_DCHART_1,IF(LEFT(OFFSET([2]!___________________Goi8,0,-6),1)="2",___dap2,[3]!_____Lan1))</definedName>
    <definedName name="srter" localSheetId="28" hidden="1">#REF!</definedName>
    <definedName name="srter" hidden="1">#REF!</definedName>
    <definedName name="srtg" localSheetId="12" hidden="1">{"'Sheet1'!$L$16"}</definedName>
    <definedName name="srtg" localSheetId="11" hidden="1">{"'Sheet1'!$L$16"}</definedName>
    <definedName name="srtg" localSheetId="13" hidden="1">{"'Sheet1'!$L$16"}</definedName>
    <definedName name="srtg" localSheetId="16" hidden="1">{"'Sheet1'!$L$16"}</definedName>
    <definedName name="srtg" localSheetId="21" hidden="1">{"'Sheet1'!$L$16"}</definedName>
    <definedName name="srtg" localSheetId="18" hidden="1">{"'Sheet1'!$L$16"}</definedName>
    <definedName name="srtg" localSheetId="19" hidden="1">{"'Sheet1'!$L$16"}</definedName>
    <definedName name="srtg" localSheetId="20" hidden="1">{"'Sheet1'!$L$16"}</definedName>
    <definedName name="srtg" localSheetId="22" hidden="1">{"'Sheet1'!$L$16"}</definedName>
    <definedName name="srtg" localSheetId="24" hidden="1">{"'Sheet1'!$L$16"}</definedName>
    <definedName name="srtg" localSheetId="28" hidden="1">{"'Sheet1'!$L$16"}</definedName>
    <definedName name="srtg" localSheetId="14" hidden="1">{"'Sheet1'!$L$16"}</definedName>
    <definedName name="srtg" hidden="1">{"'Sheet1'!$L$16"}</definedName>
    <definedName name="SRTGÖ">#REF!</definedName>
    <definedName name="srth" localSheetId="12" hidden="1">{"'용역비'!$A$4:$C$8"}</definedName>
    <definedName name="srth" localSheetId="11" hidden="1">{"'용역비'!$A$4:$C$8"}</definedName>
    <definedName name="srth" localSheetId="13" hidden="1">{"'용역비'!$A$4:$C$8"}</definedName>
    <definedName name="srth" localSheetId="16" hidden="1">{"'용역비'!$A$4:$C$8"}</definedName>
    <definedName name="srth" localSheetId="21" hidden="1">{"'용역비'!$A$4:$C$8"}</definedName>
    <definedName name="srth" localSheetId="18" hidden="1">{"'용역비'!$A$4:$C$8"}</definedName>
    <definedName name="srth" localSheetId="19" hidden="1">{"'용역비'!$A$4:$C$8"}</definedName>
    <definedName name="srth" localSheetId="20" hidden="1">{"'용역비'!$A$4:$C$8"}</definedName>
    <definedName name="srth" localSheetId="22" hidden="1">{"'용역비'!$A$4:$C$8"}</definedName>
    <definedName name="srth" localSheetId="24" hidden="1">{"'용역비'!$A$4:$C$8"}</definedName>
    <definedName name="srth" localSheetId="28" hidden="1">{"'용역비'!$A$4:$C$8"}</definedName>
    <definedName name="srth" localSheetId="14" hidden="1">{"'용역비'!$A$4:$C$8"}</definedName>
    <definedName name="srth" hidden="1">{"'용역비'!$A$4:$C$8"}</definedName>
    <definedName name="srth_1" localSheetId="12" hidden="1">{"'용역비'!$A$4:$C$8"}</definedName>
    <definedName name="srth_1" localSheetId="11" hidden="1">{"'용역비'!$A$4:$C$8"}</definedName>
    <definedName name="srth_1" localSheetId="13" hidden="1">{"'용역비'!$A$4:$C$8"}</definedName>
    <definedName name="srth_1" localSheetId="16" hidden="1">{"'용역비'!$A$4:$C$8"}</definedName>
    <definedName name="srth_1" localSheetId="21" hidden="1">{"'용역비'!$A$4:$C$8"}</definedName>
    <definedName name="srth_1" localSheetId="18" hidden="1">{"'용역비'!$A$4:$C$8"}</definedName>
    <definedName name="srth_1" localSheetId="19" hidden="1">{"'용역비'!$A$4:$C$8"}</definedName>
    <definedName name="srth_1" localSheetId="20" hidden="1">{"'용역비'!$A$4:$C$8"}</definedName>
    <definedName name="srth_1" localSheetId="22" hidden="1">{"'용역비'!$A$4:$C$8"}</definedName>
    <definedName name="srth_1" localSheetId="24" hidden="1">{"'용역비'!$A$4:$C$8"}</definedName>
    <definedName name="srth_1" localSheetId="28" hidden="1">{"'용역비'!$A$4:$C$8"}</definedName>
    <definedName name="srth_1" localSheetId="14" hidden="1">{"'용역비'!$A$4:$C$8"}</definedName>
    <definedName name="srth_1" hidden="1">{"'용역비'!$A$4:$C$8"}</definedName>
    <definedName name="srth_2" localSheetId="12" hidden="1">{"'용역비'!$A$4:$C$8"}</definedName>
    <definedName name="srth_2" localSheetId="11" hidden="1">{"'용역비'!$A$4:$C$8"}</definedName>
    <definedName name="srth_2" localSheetId="13" hidden="1">{"'용역비'!$A$4:$C$8"}</definedName>
    <definedName name="srth_2" localSheetId="16" hidden="1">{"'용역비'!$A$4:$C$8"}</definedName>
    <definedName name="srth_2" localSheetId="21" hidden="1">{"'용역비'!$A$4:$C$8"}</definedName>
    <definedName name="srth_2" localSheetId="18" hidden="1">{"'용역비'!$A$4:$C$8"}</definedName>
    <definedName name="srth_2" localSheetId="19" hidden="1">{"'용역비'!$A$4:$C$8"}</definedName>
    <definedName name="srth_2" localSheetId="20" hidden="1">{"'용역비'!$A$4:$C$8"}</definedName>
    <definedName name="srth_2" localSheetId="22" hidden="1">{"'용역비'!$A$4:$C$8"}</definedName>
    <definedName name="srth_2" localSheetId="24" hidden="1">{"'용역비'!$A$4:$C$8"}</definedName>
    <definedName name="srth_2" localSheetId="28" hidden="1">{"'용역비'!$A$4:$C$8"}</definedName>
    <definedName name="srth_2" localSheetId="14" hidden="1">{"'용역비'!$A$4:$C$8"}</definedName>
    <definedName name="srth_2" hidden="1">{"'용역비'!$A$4:$C$8"}</definedName>
    <definedName name="srth_3" localSheetId="12" hidden="1">{"'용역비'!$A$4:$C$8"}</definedName>
    <definedName name="srth_3" localSheetId="11" hidden="1">{"'용역비'!$A$4:$C$8"}</definedName>
    <definedName name="srth_3" localSheetId="13" hidden="1">{"'용역비'!$A$4:$C$8"}</definedName>
    <definedName name="srth_3" localSheetId="16" hidden="1">{"'용역비'!$A$4:$C$8"}</definedName>
    <definedName name="srth_3" localSheetId="21" hidden="1">{"'용역비'!$A$4:$C$8"}</definedName>
    <definedName name="srth_3" localSheetId="18" hidden="1">{"'용역비'!$A$4:$C$8"}</definedName>
    <definedName name="srth_3" localSheetId="19" hidden="1">{"'용역비'!$A$4:$C$8"}</definedName>
    <definedName name="srth_3" localSheetId="20" hidden="1">{"'용역비'!$A$4:$C$8"}</definedName>
    <definedName name="srth_3" localSheetId="22" hidden="1">{"'용역비'!$A$4:$C$8"}</definedName>
    <definedName name="srth_3" localSheetId="24" hidden="1">{"'용역비'!$A$4:$C$8"}</definedName>
    <definedName name="srth_3" localSheetId="28" hidden="1">{"'용역비'!$A$4:$C$8"}</definedName>
    <definedName name="srth_3" localSheetId="14" hidden="1">{"'용역비'!$A$4:$C$8"}</definedName>
    <definedName name="srth_3" hidden="1">{"'용역비'!$A$4:$C$8"}</definedName>
    <definedName name="srth_4" localSheetId="12" hidden="1">{"'용역비'!$A$4:$C$8"}</definedName>
    <definedName name="srth_4" localSheetId="11" hidden="1">{"'용역비'!$A$4:$C$8"}</definedName>
    <definedName name="srth_4" localSheetId="13" hidden="1">{"'용역비'!$A$4:$C$8"}</definedName>
    <definedName name="srth_4" localSheetId="16" hidden="1">{"'용역비'!$A$4:$C$8"}</definedName>
    <definedName name="srth_4" localSheetId="21" hidden="1">{"'용역비'!$A$4:$C$8"}</definedName>
    <definedName name="srth_4" localSheetId="18" hidden="1">{"'용역비'!$A$4:$C$8"}</definedName>
    <definedName name="srth_4" localSheetId="19" hidden="1">{"'용역비'!$A$4:$C$8"}</definedName>
    <definedName name="srth_4" localSheetId="20" hidden="1">{"'용역비'!$A$4:$C$8"}</definedName>
    <definedName name="srth_4" localSheetId="22" hidden="1">{"'용역비'!$A$4:$C$8"}</definedName>
    <definedName name="srth_4" localSheetId="24" hidden="1">{"'용역비'!$A$4:$C$8"}</definedName>
    <definedName name="srth_4" localSheetId="28" hidden="1">{"'용역비'!$A$4:$C$8"}</definedName>
    <definedName name="srth_4" localSheetId="14" hidden="1">{"'용역비'!$A$4:$C$8"}</definedName>
    <definedName name="srth_4" hidden="1">{"'용역비'!$A$4:$C$8"}</definedName>
    <definedName name="srth_5" localSheetId="12" hidden="1">{"'용역비'!$A$4:$C$8"}</definedName>
    <definedName name="srth_5" localSheetId="11" hidden="1">{"'용역비'!$A$4:$C$8"}</definedName>
    <definedName name="srth_5" localSheetId="13" hidden="1">{"'용역비'!$A$4:$C$8"}</definedName>
    <definedName name="srth_5" localSheetId="16" hidden="1">{"'용역비'!$A$4:$C$8"}</definedName>
    <definedName name="srth_5" localSheetId="21" hidden="1">{"'용역비'!$A$4:$C$8"}</definedName>
    <definedName name="srth_5" localSheetId="18" hidden="1">{"'용역비'!$A$4:$C$8"}</definedName>
    <definedName name="srth_5" localSheetId="19" hidden="1">{"'용역비'!$A$4:$C$8"}</definedName>
    <definedName name="srth_5" localSheetId="20" hidden="1">{"'용역비'!$A$4:$C$8"}</definedName>
    <definedName name="srth_5" localSheetId="22" hidden="1">{"'용역비'!$A$4:$C$8"}</definedName>
    <definedName name="srth_5" localSheetId="24" hidden="1">{"'용역비'!$A$4:$C$8"}</definedName>
    <definedName name="srth_5" localSheetId="28" hidden="1">{"'용역비'!$A$4:$C$8"}</definedName>
    <definedName name="srth_5" localSheetId="14" hidden="1">{"'용역비'!$A$4:$C$8"}</definedName>
    <definedName name="srth_5" hidden="1">{"'용역비'!$A$4:$C$8"}</definedName>
    <definedName name="SRTWER" localSheetId="12" hidden="1">{"'Sheet1'!$L$16"}</definedName>
    <definedName name="SRTWER" localSheetId="11" hidden="1">{"'Sheet1'!$L$16"}</definedName>
    <definedName name="SRTWER" localSheetId="13" hidden="1">{"'Sheet1'!$L$16"}</definedName>
    <definedName name="SRTWER" localSheetId="16" hidden="1">{"'Sheet1'!$L$16"}</definedName>
    <definedName name="SRTWER" localSheetId="21" hidden="1">{"'Sheet1'!$L$16"}</definedName>
    <definedName name="SRTWER" localSheetId="18" hidden="1">{"'Sheet1'!$L$16"}</definedName>
    <definedName name="SRTWER" localSheetId="19" hidden="1">{"'Sheet1'!$L$16"}</definedName>
    <definedName name="SRTWER" localSheetId="20" hidden="1">{"'Sheet1'!$L$16"}</definedName>
    <definedName name="SRTWER" localSheetId="22" hidden="1">{"'Sheet1'!$L$16"}</definedName>
    <definedName name="SRTWER" localSheetId="24" hidden="1">{"'Sheet1'!$L$16"}</definedName>
    <definedName name="SRTWER" localSheetId="28" hidden="1">{"'Sheet1'!$L$16"}</definedName>
    <definedName name="SRTWER" localSheetId="14" hidden="1">{"'Sheet1'!$L$16"}</definedName>
    <definedName name="SRTWER" hidden="1">{"'Sheet1'!$L$16"}</definedName>
    <definedName name="srv_setup">0.03</definedName>
    <definedName name="ss" hidden="1">#REF!</definedName>
    <definedName name="ＳＳ" localSheetId="12" hidden="1">{#N/A,#N/A,FALSE,"Sheet6 (24)"}</definedName>
    <definedName name="ＳＳ" localSheetId="11" hidden="1">{#N/A,#N/A,FALSE,"Sheet6 (24)"}</definedName>
    <definedName name="ＳＳ" localSheetId="13" hidden="1">{#N/A,#N/A,FALSE,"Sheet6 (24)"}</definedName>
    <definedName name="ＳＳ" localSheetId="16" hidden="1">{#N/A,#N/A,FALSE,"Sheet6 (24)"}</definedName>
    <definedName name="ＳＳ" localSheetId="21" hidden="1">{#N/A,#N/A,FALSE,"Sheet6 (24)"}</definedName>
    <definedName name="ＳＳ" localSheetId="18" hidden="1">{#N/A,#N/A,FALSE,"Sheet6 (24)"}</definedName>
    <definedName name="ＳＳ" localSheetId="19" hidden="1">{#N/A,#N/A,FALSE,"Sheet6 (24)"}</definedName>
    <definedName name="ＳＳ" localSheetId="20" hidden="1">{#N/A,#N/A,FALSE,"Sheet6 (24)"}</definedName>
    <definedName name="ＳＳ" localSheetId="22" hidden="1">{#N/A,#N/A,FALSE,"Sheet6 (24)"}</definedName>
    <definedName name="ＳＳ" localSheetId="24" hidden="1">{#N/A,#N/A,FALSE,"Sheet6 (24)"}</definedName>
    <definedName name="ＳＳ" localSheetId="28" hidden="1">{#N/A,#N/A,FALSE,"Sheet6 (24)"}</definedName>
    <definedName name="ＳＳ" localSheetId="14" hidden="1">{#N/A,#N/A,FALSE,"Sheet6 (24)"}</definedName>
    <definedName name="ＳＳ" hidden="1">{#N/A,#N/A,FALSE,"Sheet6 (24)"}</definedName>
    <definedName name="ss_3">#N/A</definedName>
    <definedName name="ss_7">#N/A</definedName>
    <definedName name="ssasa" localSheetId="12" hidden="1">{#N/A,#N/A,FALSE,"교리2"}</definedName>
    <definedName name="ssasa" localSheetId="11" hidden="1">{#N/A,#N/A,FALSE,"교리2"}</definedName>
    <definedName name="ssasa" localSheetId="13" hidden="1">{#N/A,#N/A,FALSE,"교리2"}</definedName>
    <definedName name="ssasa" localSheetId="16" hidden="1">{#N/A,#N/A,FALSE,"교리2"}</definedName>
    <definedName name="ssasa" localSheetId="21" hidden="1">{#N/A,#N/A,FALSE,"교리2"}</definedName>
    <definedName name="ssasa" localSheetId="18" hidden="1">{#N/A,#N/A,FALSE,"교리2"}</definedName>
    <definedName name="ssasa" localSheetId="19" hidden="1">{#N/A,#N/A,FALSE,"교리2"}</definedName>
    <definedName name="ssasa" localSheetId="20" hidden="1">{#N/A,#N/A,FALSE,"교리2"}</definedName>
    <definedName name="ssasa" localSheetId="22" hidden="1">{#N/A,#N/A,FALSE,"교리2"}</definedName>
    <definedName name="ssasa" localSheetId="24" hidden="1">{#N/A,#N/A,FALSE,"교리2"}</definedName>
    <definedName name="ssasa" localSheetId="28" hidden="1">{#N/A,#N/A,FALSE,"교리2"}</definedName>
    <definedName name="ssasa" localSheetId="14" hidden="1">{#N/A,#N/A,FALSE,"교리2"}</definedName>
    <definedName name="ssasa" hidden="1">{#N/A,#N/A,FALSE,"교리2"}</definedName>
    <definedName name="sscsd" localSheetId="12" hidden="1">{"'Sheet1'!$L$16"}</definedName>
    <definedName name="sscsd" localSheetId="11" hidden="1">{"'Sheet1'!$L$16"}</definedName>
    <definedName name="sscsd" localSheetId="13" hidden="1">{"'Sheet1'!$L$16"}</definedName>
    <definedName name="sscsd" localSheetId="16" hidden="1">{"'Sheet1'!$L$16"}</definedName>
    <definedName name="sscsd" localSheetId="21" hidden="1">{"'Sheet1'!$L$16"}</definedName>
    <definedName name="sscsd" localSheetId="18" hidden="1">{"'Sheet1'!$L$16"}</definedName>
    <definedName name="sscsd" localSheetId="19" hidden="1">{"'Sheet1'!$L$16"}</definedName>
    <definedName name="sscsd" localSheetId="20" hidden="1">{"'Sheet1'!$L$16"}</definedName>
    <definedName name="sscsd" localSheetId="22" hidden="1">{"'Sheet1'!$L$16"}</definedName>
    <definedName name="sscsd" localSheetId="24" hidden="1">{"'Sheet1'!$L$16"}</definedName>
    <definedName name="sscsd" localSheetId="28" hidden="1">{"'Sheet1'!$L$16"}</definedName>
    <definedName name="sscsd" localSheetId="14" hidden="1">{"'Sheet1'!$L$16"}</definedName>
    <definedName name="sscsd" hidden="1">{"'Sheet1'!$L$16"}</definedName>
    <definedName name="ssđ" localSheetId="12" hidden="1">{"'Sheet1'!$L$16"}</definedName>
    <definedName name="ssđ" localSheetId="11" hidden="1">{"'Sheet1'!$L$16"}</definedName>
    <definedName name="ssđ" localSheetId="13" hidden="1">{"'Sheet1'!$L$16"}</definedName>
    <definedName name="ssđ" localSheetId="16" hidden="1">{"'Sheet1'!$L$16"}</definedName>
    <definedName name="ssđ" localSheetId="21" hidden="1">{"'Sheet1'!$L$16"}</definedName>
    <definedName name="ssđ" localSheetId="18" hidden="1">{"'Sheet1'!$L$16"}</definedName>
    <definedName name="ssđ" localSheetId="19" hidden="1">{"'Sheet1'!$L$16"}</definedName>
    <definedName name="ssđ" localSheetId="20" hidden="1">{"'Sheet1'!$L$16"}</definedName>
    <definedName name="ssđ" localSheetId="22" hidden="1">{"'Sheet1'!$L$16"}</definedName>
    <definedName name="ssđ" localSheetId="24" hidden="1">{"'Sheet1'!$L$16"}</definedName>
    <definedName name="ssđ" localSheetId="28" hidden="1">{"'Sheet1'!$L$16"}</definedName>
    <definedName name="ssđ" localSheetId="14" hidden="1">{"'Sheet1'!$L$16"}</definedName>
    <definedName name="ssđ" hidden="1">{"'Sheet1'!$L$16"}</definedName>
    <definedName name="ssds" hidden="1">#REF!</definedName>
    <definedName name="sse" hidden="1">#REF!</definedName>
    <definedName name="sseese" hidden="1">#REF!</definedName>
    <definedName name="ssgffg" localSheetId="12" hidden="1">{"'Sheet1'!$L$16"}</definedName>
    <definedName name="ssgffg" localSheetId="11" hidden="1">{"'Sheet1'!$L$16"}</definedName>
    <definedName name="ssgffg" localSheetId="13" hidden="1">{"'Sheet1'!$L$16"}</definedName>
    <definedName name="ssgffg" localSheetId="16" hidden="1">{"'Sheet1'!$L$16"}</definedName>
    <definedName name="ssgffg" localSheetId="21" hidden="1">{"'Sheet1'!$L$16"}</definedName>
    <definedName name="ssgffg" localSheetId="18" hidden="1">{"'Sheet1'!$L$16"}</definedName>
    <definedName name="ssgffg" localSheetId="19" hidden="1">{"'Sheet1'!$L$16"}</definedName>
    <definedName name="ssgffg" localSheetId="20" hidden="1">{"'Sheet1'!$L$16"}</definedName>
    <definedName name="ssgffg" localSheetId="22" hidden="1">{"'Sheet1'!$L$16"}</definedName>
    <definedName name="ssgffg" localSheetId="24" hidden="1">{"'Sheet1'!$L$16"}</definedName>
    <definedName name="ssgffg" localSheetId="28" hidden="1">{"'Sheet1'!$L$16"}</definedName>
    <definedName name="ssgffg" localSheetId="14" hidden="1">{"'Sheet1'!$L$16"}</definedName>
    <definedName name="ssgffg" hidden="1">{"'Sheet1'!$L$16"}</definedName>
    <definedName name="sss" localSheetId="12" hidden="1">{#N/A,#N/A,FALSE,"전력간선"}</definedName>
    <definedName name="sss" localSheetId="11" hidden="1">{#N/A,#N/A,FALSE,"전력간선"}</definedName>
    <definedName name="sss" localSheetId="13" hidden="1">{#N/A,#N/A,FALSE,"전력간선"}</definedName>
    <definedName name="sss" localSheetId="16" hidden="1">{#N/A,#N/A,FALSE,"전력간선"}</definedName>
    <definedName name="sss" localSheetId="21" hidden="1">{#N/A,#N/A,FALSE,"전력간선"}</definedName>
    <definedName name="sss" localSheetId="18" hidden="1">{#N/A,#N/A,FALSE,"전력간선"}</definedName>
    <definedName name="sss" localSheetId="19" hidden="1">{#N/A,#N/A,FALSE,"전력간선"}</definedName>
    <definedName name="sss" localSheetId="20" hidden="1">{#N/A,#N/A,FALSE,"전력간선"}</definedName>
    <definedName name="sss" localSheetId="22" hidden="1">{#N/A,#N/A,FALSE,"전력간선"}</definedName>
    <definedName name="sss" localSheetId="24" hidden="1">{#N/A,#N/A,FALSE,"전력간선"}</definedName>
    <definedName name="sss" localSheetId="28" hidden="1">{#N/A,#N/A,FALSE,"전력간선"}</definedName>
    <definedName name="sss" localSheetId="14" hidden="1">{#N/A,#N/A,FALSE,"전력간선"}</definedName>
    <definedName name="sss" hidden="1">{#N/A,#N/A,FALSE,"전력간선"}</definedName>
    <definedName name="sss_1" localSheetId="12" hidden="1">{#N/A,#N/A,TRUE,"Basic";#N/A,#N/A,TRUE,"EXT-TABLE";#N/A,#N/A,TRUE,"STEEL";#N/A,#N/A,TRUE,"INT-Table";#N/A,#N/A,TRUE,"STEEL";#N/A,#N/A,TRUE,"Door"}</definedName>
    <definedName name="sss_1" localSheetId="11" hidden="1">{#N/A,#N/A,TRUE,"Basic";#N/A,#N/A,TRUE,"EXT-TABLE";#N/A,#N/A,TRUE,"STEEL";#N/A,#N/A,TRUE,"INT-Table";#N/A,#N/A,TRUE,"STEEL";#N/A,#N/A,TRUE,"Door"}</definedName>
    <definedName name="sss_1" localSheetId="13" hidden="1">{#N/A,#N/A,TRUE,"Basic";#N/A,#N/A,TRUE,"EXT-TABLE";#N/A,#N/A,TRUE,"STEEL";#N/A,#N/A,TRUE,"INT-Table";#N/A,#N/A,TRUE,"STEEL";#N/A,#N/A,TRUE,"Door"}</definedName>
    <definedName name="sss_1" localSheetId="16" hidden="1">{#N/A,#N/A,TRUE,"Basic";#N/A,#N/A,TRUE,"EXT-TABLE";#N/A,#N/A,TRUE,"STEEL";#N/A,#N/A,TRUE,"INT-Table";#N/A,#N/A,TRUE,"STEEL";#N/A,#N/A,TRUE,"Door"}</definedName>
    <definedName name="sss_1" localSheetId="21" hidden="1">{#N/A,#N/A,TRUE,"Basic";#N/A,#N/A,TRUE,"EXT-TABLE";#N/A,#N/A,TRUE,"STEEL";#N/A,#N/A,TRUE,"INT-Table";#N/A,#N/A,TRUE,"STEEL";#N/A,#N/A,TRUE,"Door"}</definedName>
    <definedName name="sss_1" localSheetId="18" hidden="1">{#N/A,#N/A,TRUE,"Basic";#N/A,#N/A,TRUE,"EXT-TABLE";#N/A,#N/A,TRUE,"STEEL";#N/A,#N/A,TRUE,"INT-Table";#N/A,#N/A,TRUE,"STEEL";#N/A,#N/A,TRUE,"Door"}</definedName>
    <definedName name="sss_1" localSheetId="19" hidden="1">{#N/A,#N/A,TRUE,"Basic";#N/A,#N/A,TRUE,"EXT-TABLE";#N/A,#N/A,TRUE,"STEEL";#N/A,#N/A,TRUE,"INT-Table";#N/A,#N/A,TRUE,"STEEL";#N/A,#N/A,TRUE,"Door"}</definedName>
    <definedName name="sss_1" localSheetId="20" hidden="1">{#N/A,#N/A,TRUE,"Basic";#N/A,#N/A,TRUE,"EXT-TABLE";#N/A,#N/A,TRUE,"STEEL";#N/A,#N/A,TRUE,"INT-Table";#N/A,#N/A,TRUE,"STEEL";#N/A,#N/A,TRUE,"Door"}</definedName>
    <definedName name="sss_1" localSheetId="22" hidden="1">{#N/A,#N/A,TRUE,"Basic";#N/A,#N/A,TRUE,"EXT-TABLE";#N/A,#N/A,TRUE,"STEEL";#N/A,#N/A,TRUE,"INT-Table";#N/A,#N/A,TRUE,"STEEL";#N/A,#N/A,TRUE,"Door"}</definedName>
    <definedName name="sss_1" localSheetId="24" hidden="1">{#N/A,#N/A,TRUE,"Basic";#N/A,#N/A,TRUE,"EXT-TABLE";#N/A,#N/A,TRUE,"STEEL";#N/A,#N/A,TRUE,"INT-Table";#N/A,#N/A,TRUE,"STEEL";#N/A,#N/A,TRUE,"Door"}</definedName>
    <definedName name="sss_1" localSheetId="28" hidden="1">{#N/A,#N/A,TRUE,"Basic";#N/A,#N/A,TRUE,"EXT-TABLE";#N/A,#N/A,TRUE,"STEEL";#N/A,#N/A,TRUE,"INT-Table";#N/A,#N/A,TRUE,"STEEL";#N/A,#N/A,TRUE,"Door"}</definedName>
    <definedName name="sss_1" localSheetId="14" hidden="1">{#N/A,#N/A,TRUE,"Basic";#N/A,#N/A,TRUE,"EXT-TABLE";#N/A,#N/A,TRUE,"STEEL";#N/A,#N/A,TRUE,"INT-Table";#N/A,#N/A,TRUE,"STEEL";#N/A,#N/A,TRUE,"Door"}</definedName>
    <definedName name="sss_1" hidden="1">{#N/A,#N/A,TRUE,"Basic";#N/A,#N/A,TRUE,"EXT-TABLE";#N/A,#N/A,TRUE,"STEEL";#N/A,#N/A,TRUE,"INT-Table";#N/A,#N/A,TRUE,"STEEL";#N/A,#N/A,TRUE,"Door"}</definedName>
    <definedName name="sssdfds" hidden="1">#REF!</definedName>
    <definedName name="sssdsdsd" hidden="1">#REF!</definedName>
    <definedName name="ssss" hidden="1">#REF!</definedName>
    <definedName name="ssss_1" localSheetId="12" hidden="1">{#N/A,#N/A,TRUE,"Basic";#N/A,#N/A,TRUE,"EXT-TABLE";#N/A,#N/A,TRUE,"STEEL";#N/A,#N/A,TRUE,"INT-Table";#N/A,#N/A,TRUE,"STEEL";#N/A,#N/A,TRUE,"Door"}</definedName>
    <definedName name="ssss_1" localSheetId="11" hidden="1">{#N/A,#N/A,TRUE,"Basic";#N/A,#N/A,TRUE,"EXT-TABLE";#N/A,#N/A,TRUE,"STEEL";#N/A,#N/A,TRUE,"INT-Table";#N/A,#N/A,TRUE,"STEEL";#N/A,#N/A,TRUE,"Door"}</definedName>
    <definedName name="ssss_1" localSheetId="13" hidden="1">{#N/A,#N/A,TRUE,"Basic";#N/A,#N/A,TRUE,"EXT-TABLE";#N/A,#N/A,TRUE,"STEEL";#N/A,#N/A,TRUE,"INT-Table";#N/A,#N/A,TRUE,"STEEL";#N/A,#N/A,TRUE,"Door"}</definedName>
    <definedName name="ssss_1" localSheetId="16" hidden="1">{#N/A,#N/A,TRUE,"Basic";#N/A,#N/A,TRUE,"EXT-TABLE";#N/A,#N/A,TRUE,"STEEL";#N/A,#N/A,TRUE,"INT-Table";#N/A,#N/A,TRUE,"STEEL";#N/A,#N/A,TRUE,"Door"}</definedName>
    <definedName name="ssss_1" localSheetId="21" hidden="1">{#N/A,#N/A,TRUE,"Basic";#N/A,#N/A,TRUE,"EXT-TABLE";#N/A,#N/A,TRUE,"STEEL";#N/A,#N/A,TRUE,"INT-Table";#N/A,#N/A,TRUE,"STEEL";#N/A,#N/A,TRUE,"Door"}</definedName>
    <definedName name="ssss_1" localSheetId="18" hidden="1">{#N/A,#N/A,TRUE,"Basic";#N/A,#N/A,TRUE,"EXT-TABLE";#N/A,#N/A,TRUE,"STEEL";#N/A,#N/A,TRUE,"INT-Table";#N/A,#N/A,TRUE,"STEEL";#N/A,#N/A,TRUE,"Door"}</definedName>
    <definedName name="ssss_1" localSheetId="19" hidden="1">{#N/A,#N/A,TRUE,"Basic";#N/A,#N/A,TRUE,"EXT-TABLE";#N/A,#N/A,TRUE,"STEEL";#N/A,#N/A,TRUE,"INT-Table";#N/A,#N/A,TRUE,"STEEL";#N/A,#N/A,TRUE,"Door"}</definedName>
    <definedName name="ssss_1" localSheetId="20" hidden="1">{#N/A,#N/A,TRUE,"Basic";#N/A,#N/A,TRUE,"EXT-TABLE";#N/A,#N/A,TRUE,"STEEL";#N/A,#N/A,TRUE,"INT-Table";#N/A,#N/A,TRUE,"STEEL";#N/A,#N/A,TRUE,"Door"}</definedName>
    <definedName name="ssss_1" localSheetId="22" hidden="1">{#N/A,#N/A,TRUE,"Basic";#N/A,#N/A,TRUE,"EXT-TABLE";#N/A,#N/A,TRUE,"STEEL";#N/A,#N/A,TRUE,"INT-Table";#N/A,#N/A,TRUE,"STEEL";#N/A,#N/A,TRUE,"Door"}</definedName>
    <definedName name="ssss_1" localSheetId="24" hidden="1">{#N/A,#N/A,TRUE,"Basic";#N/A,#N/A,TRUE,"EXT-TABLE";#N/A,#N/A,TRUE,"STEEL";#N/A,#N/A,TRUE,"INT-Table";#N/A,#N/A,TRUE,"STEEL";#N/A,#N/A,TRUE,"Door"}</definedName>
    <definedName name="ssss_1" localSheetId="28" hidden="1">{#N/A,#N/A,TRUE,"Basic";#N/A,#N/A,TRUE,"EXT-TABLE";#N/A,#N/A,TRUE,"STEEL";#N/A,#N/A,TRUE,"INT-Table";#N/A,#N/A,TRUE,"STEEL";#N/A,#N/A,TRUE,"Door"}</definedName>
    <definedName name="ssss_1" localSheetId="14" hidden="1">{#N/A,#N/A,TRUE,"Basic";#N/A,#N/A,TRUE,"EXT-TABLE";#N/A,#N/A,TRUE,"STEEL";#N/A,#N/A,TRUE,"INT-Table";#N/A,#N/A,TRUE,"STEEL";#N/A,#N/A,TRUE,"Door"}</definedName>
    <definedName name="ssss_1" hidden="1">{#N/A,#N/A,TRUE,"Basic";#N/A,#N/A,TRUE,"EXT-TABLE";#N/A,#N/A,TRUE,"STEEL";#N/A,#N/A,TRUE,"INT-Table";#N/A,#N/A,TRUE,"STEEL";#N/A,#N/A,TRUE,"Door"}</definedName>
    <definedName name="ssssc" hidden="1">#REF!</definedName>
    <definedName name="sssss" localSheetId="12" hidden="1">{#N/A,#N/A,FALSE,"운반시간"}</definedName>
    <definedName name="sssss" localSheetId="11" hidden="1">{#N/A,#N/A,FALSE,"운반시간"}</definedName>
    <definedName name="sssss" localSheetId="13" hidden="1">{#N/A,#N/A,FALSE,"운반시간"}</definedName>
    <definedName name="sssss" localSheetId="16" hidden="1">{#N/A,#N/A,FALSE,"운반시간"}</definedName>
    <definedName name="sssss" localSheetId="21" hidden="1">{#N/A,#N/A,FALSE,"운반시간"}</definedName>
    <definedName name="sssss" localSheetId="18" hidden="1">{#N/A,#N/A,FALSE,"운반시간"}</definedName>
    <definedName name="sssss" localSheetId="19" hidden="1">{#N/A,#N/A,FALSE,"운반시간"}</definedName>
    <definedName name="sssss" localSheetId="20" hidden="1">{#N/A,#N/A,FALSE,"운반시간"}</definedName>
    <definedName name="sssss" localSheetId="22" hidden="1">{#N/A,#N/A,FALSE,"운반시간"}</definedName>
    <definedName name="sssss" localSheetId="24" hidden="1">{#N/A,#N/A,FALSE,"운반시간"}</definedName>
    <definedName name="sssss" localSheetId="28" hidden="1">{#N/A,#N/A,FALSE,"운반시간"}</definedName>
    <definedName name="sssss" localSheetId="14" hidden="1">{#N/A,#N/A,FALSE,"운반시간"}</definedName>
    <definedName name="sssss" hidden="1">{#N/A,#N/A,FALSE,"운반시간"}</definedName>
    <definedName name="ssssss" localSheetId="12" hidden="1">{#N/A,#N/A,FALSE,"PROCUREMENT"}</definedName>
    <definedName name="ssssss" localSheetId="11" hidden="1">{#N/A,#N/A,FALSE,"PROCUREMENT"}</definedName>
    <definedName name="ssssss" localSheetId="13" hidden="1">{#N/A,#N/A,FALSE,"PROCUREMENT"}</definedName>
    <definedName name="ssssss" localSheetId="16" hidden="1">{#N/A,#N/A,FALSE,"PROCUREMENT"}</definedName>
    <definedName name="ssssss" localSheetId="21" hidden="1">{#N/A,#N/A,FALSE,"PROCUREMENT"}</definedName>
    <definedName name="ssssss" localSheetId="18" hidden="1">{#N/A,#N/A,FALSE,"PROCUREMENT"}</definedName>
    <definedName name="ssssss" localSheetId="19" hidden="1">{#N/A,#N/A,FALSE,"PROCUREMENT"}</definedName>
    <definedName name="ssssss" localSheetId="20" hidden="1">{#N/A,#N/A,FALSE,"PROCUREMENT"}</definedName>
    <definedName name="ssssss" localSheetId="22" hidden="1">{#N/A,#N/A,FALSE,"PROCUREMENT"}</definedName>
    <definedName name="ssssss" localSheetId="24" hidden="1">{#N/A,#N/A,FALSE,"PROCUREMENT"}</definedName>
    <definedName name="ssssss" localSheetId="28" hidden="1">{#N/A,#N/A,FALSE,"PROCUREMENT"}</definedName>
    <definedName name="ssssss" localSheetId="14" hidden="1">{#N/A,#N/A,FALSE,"PROCUREMENT"}</definedName>
    <definedName name="ssssss" hidden="1">{#N/A,#N/A,FALSE,"PROCUREMENT"}</definedName>
    <definedName name="ssssssss" localSheetId="12" hidden="1">{"Offgrid",#N/A,FALSE,"OFFGRID";"Region",#N/A,FALSE,"REGION";"Offgrid -2",#N/A,FALSE,"OFFGRID";"WTP",#N/A,FALSE,"WTP";"WTP -2",#N/A,FALSE,"WTP";"Project",#N/A,FALSE,"PROJECT";"Summary -2",#N/A,FALSE,"SUMMARY"}</definedName>
    <definedName name="ssssssss" localSheetId="11" hidden="1">{"Offgrid",#N/A,FALSE,"OFFGRID";"Region",#N/A,FALSE,"REGION";"Offgrid -2",#N/A,FALSE,"OFFGRID";"WTP",#N/A,FALSE,"WTP";"WTP -2",#N/A,FALSE,"WTP";"Project",#N/A,FALSE,"PROJECT";"Summary -2",#N/A,FALSE,"SUMMARY"}</definedName>
    <definedName name="ssssssss" localSheetId="13" hidden="1">{"Offgrid",#N/A,FALSE,"OFFGRID";"Region",#N/A,FALSE,"REGION";"Offgrid -2",#N/A,FALSE,"OFFGRID";"WTP",#N/A,FALSE,"WTP";"WTP -2",#N/A,FALSE,"WTP";"Project",#N/A,FALSE,"PROJECT";"Summary -2",#N/A,FALSE,"SUMMARY"}</definedName>
    <definedName name="ssssssss" localSheetId="16" hidden="1">{"Offgrid",#N/A,FALSE,"OFFGRID";"Region",#N/A,FALSE,"REGION";"Offgrid -2",#N/A,FALSE,"OFFGRID";"WTP",#N/A,FALSE,"WTP";"WTP -2",#N/A,FALSE,"WTP";"Project",#N/A,FALSE,"PROJECT";"Summary -2",#N/A,FALSE,"SUMMARY"}</definedName>
    <definedName name="ssssssss" localSheetId="21" hidden="1">{"Offgrid",#N/A,FALSE,"OFFGRID";"Region",#N/A,FALSE,"REGION";"Offgrid -2",#N/A,FALSE,"OFFGRID";"WTP",#N/A,FALSE,"WTP";"WTP -2",#N/A,FALSE,"WTP";"Project",#N/A,FALSE,"PROJECT";"Summary -2",#N/A,FALSE,"SUMMARY"}</definedName>
    <definedName name="ssssssss" localSheetId="18" hidden="1">{"Offgrid",#N/A,FALSE,"OFFGRID";"Region",#N/A,FALSE,"REGION";"Offgrid -2",#N/A,FALSE,"OFFGRID";"WTP",#N/A,FALSE,"WTP";"WTP -2",#N/A,FALSE,"WTP";"Project",#N/A,FALSE,"PROJECT";"Summary -2",#N/A,FALSE,"SUMMARY"}</definedName>
    <definedName name="ssssssss" localSheetId="19" hidden="1">{"Offgrid",#N/A,FALSE,"OFFGRID";"Region",#N/A,FALSE,"REGION";"Offgrid -2",#N/A,FALSE,"OFFGRID";"WTP",#N/A,FALSE,"WTP";"WTP -2",#N/A,FALSE,"WTP";"Project",#N/A,FALSE,"PROJECT";"Summary -2",#N/A,FALSE,"SUMMARY"}</definedName>
    <definedName name="ssssssss" localSheetId="20" hidden="1">{"Offgrid",#N/A,FALSE,"OFFGRID";"Region",#N/A,FALSE,"REGION";"Offgrid -2",#N/A,FALSE,"OFFGRID";"WTP",#N/A,FALSE,"WTP";"WTP -2",#N/A,FALSE,"WTP";"Project",#N/A,FALSE,"PROJECT";"Summary -2",#N/A,FALSE,"SUMMARY"}</definedName>
    <definedName name="ssssssss" localSheetId="22" hidden="1">{"Offgrid",#N/A,FALSE,"OFFGRID";"Region",#N/A,FALSE,"REGION";"Offgrid -2",#N/A,FALSE,"OFFGRID";"WTP",#N/A,FALSE,"WTP";"WTP -2",#N/A,FALSE,"WTP";"Project",#N/A,FALSE,"PROJECT";"Summary -2",#N/A,FALSE,"SUMMARY"}</definedName>
    <definedName name="ssssssss" localSheetId="24" hidden="1">{"Offgrid",#N/A,FALSE,"OFFGRID";"Region",#N/A,FALSE,"REGION";"Offgrid -2",#N/A,FALSE,"OFFGRID";"WTP",#N/A,FALSE,"WTP";"WTP -2",#N/A,FALSE,"WTP";"Project",#N/A,FALSE,"PROJECT";"Summary -2",#N/A,FALSE,"SUMMARY"}</definedName>
    <definedName name="ssssssss" localSheetId="28" hidden="1">{"Offgrid",#N/A,FALSE,"OFFGRID";"Region",#N/A,FALSE,"REGION";"Offgrid -2",#N/A,FALSE,"OFFGRID";"WTP",#N/A,FALSE,"WTP";"WTP -2",#N/A,FALSE,"WTP";"Project",#N/A,FALSE,"PROJECT";"Summary -2",#N/A,FALSE,"SUMMARY"}</definedName>
    <definedName name="ssssssss" localSheetId="14" hidden="1">{"Offgrid",#N/A,FALSE,"OFFGRID";"Region",#N/A,FALSE,"REGION";"Offgrid -2",#N/A,FALSE,"OFFGRID";"WTP",#N/A,FALSE,"WTP";"WTP -2",#N/A,FALSE,"WTP";"Project",#N/A,FALSE,"PROJECT";"Summary -2",#N/A,FALSE,"SUMMARY"}</definedName>
    <definedName name="ssssssss" hidden="1">{"Offgrid",#N/A,FALSE,"OFFGRID";"Region",#N/A,FALSE,"REGION";"Offgrid -2",#N/A,FALSE,"OFFGRID";"WTP",#N/A,FALSE,"WTP";"WTP -2",#N/A,FALSE,"WTP";"Project",#N/A,FALSE,"PROJECT";"Summary -2",#N/A,FALSE,"SUMMARY"}</definedName>
    <definedName name="sssssssss" localSheetId="12" hidden="1">{#N/A,#N/A,FALSE,"Chi tiÆt"}</definedName>
    <definedName name="sssssssss" localSheetId="11" hidden="1">{#N/A,#N/A,FALSE,"Chi tiÆt"}</definedName>
    <definedName name="sssssssss" localSheetId="13" hidden="1">{#N/A,#N/A,FALSE,"Chi tiÆt"}</definedName>
    <definedName name="sssssssss" localSheetId="16" hidden="1">{#N/A,#N/A,FALSE,"Chi tiÆt"}</definedName>
    <definedName name="sssssssss" localSheetId="21" hidden="1">{#N/A,#N/A,FALSE,"Chi tiÆt"}</definedName>
    <definedName name="sssssssss" localSheetId="18" hidden="1">{#N/A,#N/A,FALSE,"Chi tiÆt"}</definedName>
    <definedName name="sssssssss" localSheetId="19" hidden="1">{#N/A,#N/A,FALSE,"Chi tiÆt"}</definedName>
    <definedName name="sssssssss" localSheetId="20" hidden="1">{#N/A,#N/A,FALSE,"Chi tiÆt"}</definedName>
    <definedName name="sssssssss" localSheetId="22" hidden="1">{#N/A,#N/A,FALSE,"Chi tiÆt"}</definedName>
    <definedName name="sssssssss" localSheetId="24" hidden="1">{#N/A,#N/A,FALSE,"Chi tiÆt"}</definedName>
    <definedName name="sssssssss" localSheetId="28" hidden="1">{#N/A,#N/A,FALSE,"Chi tiÆt"}</definedName>
    <definedName name="sssssssss" localSheetId="14" hidden="1">{#N/A,#N/A,FALSE,"Chi tiÆt"}</definedName>
    <definedName name="sssssssss" hidden="1">{#N/A,#N/A,FALSE,"Chi tiÆt"}</definedName>
    <definedName name="SSSSSSSSSS" localSheetId="12" hidden="1">{"'Sheet1'!$L$16"}</definedName>
    <definedName name="SSSSSSSSSS" localSheetId="11" hidden="1">{"'Sheet1'!$L$16"}</definedName>
    <definedName name="SSSSSSSSSS" localSheetId="13" hidden="1">{"'Sheet1'!$L$16"}</definedName>
    <definedName name="SSSSSSSSSS" localSheetId="16" hidden="1">{"'Sheet1'!$L$16"}</definedName>
    <definedName name="SSSSSSSSSS" localSheetId="21" hidden="1">{"'Sheet1'!$L$16"}</definedName>
    <definedName name="SSSSSSSSSS" localSheetId="18" hidden="1">{"'Sheet1'!$L$16"}</definedName>
    <definedName name="SSSSSSSSSS" localSheetId="19" hidden="1">{"'Sheet1'!$L$16"}</definedName>
    <definedName name="SSSSSSSSSS" localSheetId="20" hidden="1">{"'Sheet1'!$L$16"}</definedName>
    <definedName name="SSSSSSSSSS" localSheetId="22" hidden="1">{"'Sheet1'!$L$16"}</definedName>
    <definedName name="SSSSSSSSSS" localSheetId="24" hidden="1">{"'Sheet1'!$L$16"}</definedName>
    <definedName name="SSSSSSSSSS" localSheetId="28" hidden="1">{"'Sheet1'!$L$16"}</definedName>
    <definedName name="SSSSSSSSSS" localSheetId="14" hidden="1">{"'Sheet1'!$L$16"}</definedName>
    <definedName name="SSSSSSSSSS" hidden="1">{"'Sheet1'!$L$16"}</definedName>
    <definedName name="sstoanbo" localSheetId="12" hidden="1">{"'Sheet1'!$L$16"}</definedName>
    <definedName name="sstoanbo" localSheetId="11" hidden="1">{"'Sheet1'!$L$16"}</definedName>
    <definedName name="sstoanbo" localSheetId="13" hidden="1">{"'Sheet1'!$L$16"}</definedName>
    <definedName name="sstoanbo" localSheetId="16" hidden="1">{"'Sheet1'!$L$16"}</definedName>
    <definedName name="sstoanbo" localSheetId="21" hidden="1">{"'Sheet1'!$L$16"}</definedName>
    <definedName name="sstoanbo" localSheetId="18" hidden="1">{"'Sheet1'!$L$16"}</definedName>
    <definedName name="sstoanbo" localSheetId="19" hidden="1">{"'Sheet1'!$L$16"}</definedName>
    <definedName name="sstoanbo" localSheetId="20" hidden="1">{"'Sheet1'!$L$16"}</definedName>
    <definedName name="sstoanbo" localSheetId="22" hidden="1">{"'Sheet1'!$L$16"}</definedName>
    <definedName name="sstoanbo" localSheetId="24" hidden="1">{"'Sheet1'!$L$16"}</definedName>
    <definedName name="sstoanbo" localSheetId="28" hidden="1">{"'Sheet1'!$L$16"}</definedName>
    <definedName name="sstoanbo" localSheetId="14" hidden="1">{"'Sheet1'!$L$16"}</definedName>
    <definedName name="sstoanbo" hidden="1">{"'Sheet1'!$L$16"}</definedName>
    <definedName name="ssxsdcdsfcdsf" localSheetId="12" hidden="1">{"HK PR",#N/A,FALSE,"HK";"SUMMARY",#N/A,FALSE,"PAYROLL";"SUMMARY",#N/A,FALSE,"PAYROLL";"HK PR",#N/A,FALSE,"HK"}</definedName>
    <definedName name="ssxsdcdsfcdsf" localSheetId="11" hidden="1">{"HK PR",#N/A,FALSE,"HK";"SUMMARY",#N/A,FALSE,"PAYROLL";"SUMMARY",#N/A,FALSE,"PAYROLL";"HK PR",#N/A,FALSE,"HK"}</definedName>
    <definedName name="ssxsdcdsfcdsf" localSheetId="13" hidden="1">{"HK PR",#N/A,FALSE,"HK";"SUMMARY",#N/A,FALSE,"PAYROLL";"SUMMARY",#N/A,FALSE,"PAYROLL";"HK PR",#N/A,FALSE,"HK"}</definedName>
    <definedName name="ssxsdcdsfcdsf" localSheetId="16" hidden="1">{"HK PR",#N/A,FALSE,"HK";"SUMMARY",#N/A,FALSE,"PAYROLL";"SUMMARY",#N/A,FALSE,"PAYROLL";"HK PR",#N/A,FALSE,"HK"}</definedName>
    <definedName name="ssxsdcdsfcdsf" localSheetId="21" hidden="1">{"HK PR",#N/A,FALSE,"HK";"SUMMARY",#N/A,FALSE,"PAYROLL";"SUMMARY",#N/A,FALSE,"PAYROLL";"HK PR",#N/A,FALSE,"HK"}</definedName>
    <definedName name="ssxsdcdsfcdsf" localSheetId="18" hidden="1">{"HK PR",#N/A,FALSE,"HK";"SUMMARY",#N/A,FALSE,"PAYROLL";"SUMMARY",#N/A,FALSE,"PAYROLL";"HK PR",#N/A,FALSE,"HK"}</definedName>
    <definedName name="ssxsdcdsfcdsf" localSheetId="19" hidden="1">{"HK PR",#N/A,FALSE,"HK";"SUMMARY",#N/A,FALSE,"PAYROLL";"SUMMARY",#N/A,FALSE,"PAYROLL";"HK PR",#N/A,FALSE,"HK"}</definedName>
    <definedName name="ssxsdcdsfcdsf" localSheetId="20" hidden="1">{"HK PR",#N/A,FALSE,"HK";"SUMMARY",#N/A,FALSE,"PAYROLL";"SUMMARY",#N/A,FALSE,"PAYROLL";"HK PR",#N/A,FALSE,"HK"}</definedName>
    <definedName name="ssxsdcdsfcdsf" localSheetId="22" hidden="1">{"HK PR",#N/A,FALSE,"HK";"SUMMARY",#N/A,FALSE,"PAYROLL";"SUMMARY",#N/A,FALSE,"PAYROLL";"HK PR",#N/A,FALSE,"HK"}</definedName>
    <definedName name="ssxsdcdsfcdsf" localSheetId="24" hidden="1">{"HK PR",#N/A,FALSE,"HK";"SUMMARY",#N/A,FALSE,"PAYROLL";"SUMMARY",#N/A,FALSE,"PAYROLL";"HK PR",#N/A,FALSE,"HK"}</definedName>
    <definedName name="ssxsdcdsfcdsf" localSheetId="28" hidden="1">{"HK PR",#N/A,FALSE,"HK";"SUMMARY",#N/A,FALSE,"PAYROLL";"SUMMARY",#N/A,FALSE,"PAYROLL";"HK PR",#N/A,FALSE,"HK"}</definedName>
    <definedName name="ssxsdcdsfcdsf" localSheetId="14" hidden="1">{"HK PR",#N/A,FALSE,"HK";"SUMMARY",#N/A,FALSE,"PAYROLL";"SUMMARY",#N/A,FALSE,"PAYROLL";"HK PR",#N/A,FALSE,"HK"}</definedName>
    <definedName name="ssxsdcdsfcdsf" hidden="1">{"HK PR",#N/A,FALSE,"HK";"SUMMARY",#N/A,FALSE,"PAYROLL";"SUMMARY",#N/A,FALSE,"PAYROLL";"HK PR",#N/A,FALSE,"HK"}</definedName>
    <definedName name="ssy" localSheetId="12" hidden="1">' TRẠM BƠM'!__ppp3444</definedName>
    <definedName name="ssy" localSheetId="11" hidden="1">'04 NHÀ XE'!__ppp3444</definedName>
    <definedName name="ssy" localSheetId="13" hidden="1">'05 BỂ PCCC &amp; NHÀ BƠM'!__ppp3444</definedName>
    <definedName name="ssy" localSheetId="16" hidden="1">'06 WC,Bảo Trì, Chứa Rác '!__ppp3444</definedName>
    <definedName name="ssy" localSheetId="21" hidden="1">'07 BẢNG HIỆU+ CỔNG '!__ppp3444</definedName>
    <definedName name="ssy" localSheetId="18" hidden="1">'08 BỂ PCCC-'!__ppp3444</definedName>
    <definedName name="ssy" localSheetId="19" hidden="1">'09 BE_XLNT+NHA DIEU HANH'!__ppp3444</definedName>
    <definedName name="ssy" localSheetId="20" hidden="1">'10_TRAM GAS'!__ppp3444</definedName>
    <definedName name="ssy" localSheetId="22" hidden="1">'11 BẢNG HIỆU+ CỔNG'!__ppp3444</definedName>
    <definedName name="ssy" localSheetId="24" hidden="1">'13 COT_CO'!__ppp3444</definedName>
    <definedName name="ssy" localSheetId="28" hidden="1">'Fire Fighting '!__ppp3444</definedName>
    <definedName name="ssy" localSheetId="14" hidden="1">'PHÒNG MÁY PHÁT ĐIỆN'!__ppp3444</definedName>
    <definedName name="ssy" hidden="1">[0]!__ppp3444</definedName>
    <definedName name="ST" localSheetId="28">#REF!</definedName>
    <definedName name="ST">#REF!</definedName>
    <definedName name="ST_T" localSheetId="28">#REF!</definedName>
    <definedName name="ST_T">#REF!</definedName>
    <definedName name="ST_TH2_131">3</definedName>
    <definedName name="st1p">#REF!</definedName>
    <definedName name="st3p">#REF!</definedName>
    <definedName name="Staff_name">#REF!</definedName>
    <definedName name="STALU">#REF!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Info_CongTrinh">#REF!</definedName>
    <definedName name="StartInfo_HangMuc">#REF!</definedName>
    <definedName name="StartInfo_MauTHKPHM">#REF!</definedName>
    <definedName name="StartInfo_SoLieuTinhGiaNC">#REF!</definedName>
    <definedName name="Stbik">#REF!</definedName>
    <definedName name="Stcan">#REF!</definedName>
    <definedName name="Stcar">#REF!</definedName>
    <definedName name="STCEIL">#REF!</definedName>
    <definedName name="Stck.">#REF!</definedName>
    <definedName name="STCONC">#REF!</definedName>
    <definedName name="Stdor">#REF!</definedName>
    <definedName name="Stdra">#REF!</definedName>
    <definedName name="STEEL">#N/A</definedName>
    <definedName name="stef" localSheetId="12" hidden="1">{#N/A,#N/A,TRUE,"Cover sheet";#N/A,#N/A,TRUE,"Summary";#N/A,#N/A,TRUE,"Key Assumptions";#N/A,#N/A,TRUE,"Profit &amp; Loss";#N/A,#N/A,TRUE,"Balance Sheet";#N/A,#N/A,TRUE,"Cashflow";#N/A,#N/A,TRUE,"IRR";#N/A,#N/A,TRUE,"Ratios";#N/A,#N/A,TRUE,"Debt analysis"}</definedName>
    <definedName name="stef" localSheetId="11" hidden="1">{#N/A,#N/A,TRUE,"Cover sheet";#N/A,#N/A,TRUE,"Summary";#N/A,#N/A,TRUE,"Key Assumptions";#N/A,#N/A,TRUE,"Profit &amp; Loss";#N/A,#N/A,TRUE,"Balance Sheet";#N/A,#N/A,TRUE,"Cashflow";#N/A,#N/A,TRUE,"IRR";#N/A,#N/A,TRUE,"Ratios";#N/A,#N/A,TRUE,"Debt analysis"}</definedName>
    <definedName name="stef" localSheetId="13" hidden="1">{#N/A,#N/A,TRUE,"Cover sheet";#N/A,#N/A,TRUE,"Summary";#N/A,#N/A,TRUE,"Key Assumptions";#N/A,#N/A,TRUE,"Profit &amp; Loss";#N/A,#N/A,TRUE,"Balance Sheet";#N/A,#N/A,TRUE,"Cashflow";#N/A,#N/A,TRUE,"IRR";#N/A,#N/A,TRUE,"Ratios";#N/A,#N/A,TRUE,"Debt analysis"}</definedName>
    <definedName name="stef" localSheetId="16" hidden="1">{#N/A,#N/A,TRUE,"Cover sheet";#N/A,#N/A,TRUE,"Summary";#N/A,#N/A,TRUE,"Key Assumptions";#N/A,#N/A,TRUE,"Profit &amp; Loss";#N/A,#N/A,TRUE,"Balance Sheet";#N/A,#N/A,TRUE,"Cashflow";#N/A,#N/A,TRUE,"IRR";#N/A,#N/A,TRUE,"Ratios";#N/A,#N/A,TRUE,"Debt analysis"}</definedName>
    <definedName name="stef" localSheetId="21" hidden="1">{#N/A,#N/A,TRUE,"Cover sheet";#N/A,#N/A,TRUE,"Summary";#N/A,#N/A,TRUE,"Key Assumptions";#N/A,#N/A,TRUE,"Profit &amp; Loss";#N/A,#N/A,TRUE,"Balance Sheet";#N/A,#N/A,TRUE,"Cashflow";#N/A,#N/A,TRUE,"IRR";#N/A,#N/A,TRUE,"Ratios";#N/A,#N/A,TRUE,"Debt analysis"}</definedName>
    <definedName name="stef" localSheetId="18" hidden="1">{#N/A,#N/A,TRUE,"Cover sheet";#N/A,#N/A,TRUE,"Summary";#N/A,#N/A,TRUE,"Key Assumptions";#N/A,#N/A,TRUE,"Profit &amp; Loss";#N/A,#N/A,TRUE,"Balance Sheet";#N/A,#N/A,TRUE,"Cashflow";#N/A,#N/A,TRUE,"IRR";#N/A,#N/A,TRUE,"Ratios";#N/A,#N/A,TRUE,"Debt analysis"}</definedName>
    <definedName name="stef" localSheetId="19" hidden="1">{#N/A,#N/A,TRUE,"Cover sheet";#N/A,#N/A,TRUE,"Summary";#N/A,#N/A,TRUE,"Key Assumptions";#N/A,#N/A,TRUE,"Profit &amp; Loss";#N/A,#N/A,TRUE,"Balance Sheet";#N/A,#N/A,TRUE,"Cashflow";#N/A,#N/A,TRUE,"IRR";#N/A,#N/A,TRUE,"Ratios";#N/A,#N/A,TRUE,"Debt analysis"}</definedName>
    <definedName name="stef" localSheetId="20" hidden="1">{#N/A,#N/A,TRUE,"Cover sheet";#N/A,#N/A,TRUE,"Summary";#N/A,#N/A,TRUE,"Key Assumptions";#N/A,#N/A,TRUE,"Profit &amp; Loss";#N/A,#N/A,TRUE,"Balance Sheet";#N/A,#N/A,TRUE,"Cashflow";#N/A,#N/A,TRUE,"IRR";#N/A,#N/A,TRUE,"Ratios";#N/A,#N/A,TRUE,"Debt analysis"}</definedName>
    <definedName name="stef" localSheetId="22" hidden="1">{#N/A,#N/A,TRUE,"Cover sheet";#N/A,#N/A,TRUE,"Summary";#N/A,#N/A,TRUE,"Key Assumptions";#N/A,#N/A,TRUE,"Profit &amp; Loss";#N/A,#N/A,TRUE,"Balance Sheet";#N/A,#N/A,TRUE,"Cashflow";#N/A,#N/A,TRUE,"IRR";#N/A,#N/A,TRUE,"Ratios";#N/A,#N/A,TRUE,"Debt analysis"}</definedName>
    <definedName name="stef" localSheetId="24" hidden="1">{#N/A,#N/A,TRUE,"Cover sheet";#N/A,#N/A,TRUE,"Summary";#N/A,#N/A,TRUE,"Key Assumptions";#N/A,#N/A,TRUE,"Profit &amp; Loss";#N/A,#N/A,TRUE,"Balance Sheet";#N/A,#N/A,TRUE,"Cashflow";#N/A,#N/A,TRUE,"IRR";#N/A,#N/A,TRUE,"Ratios";#N/A,#N/A,TRUE,"Debt analysis"}</definedName>
    <definedName name="stef" localSheetId="28" hidden="1">{#N/A,#N/A,TRUE,"Cover sheet";#N/A,#N/A,TRUE,"Summary";#N/A,#N/A,TRUE,"Key Assumptions";#N/A,#N/A,TRUE,"Profit &amp; Loss";#N/A,#N/A,TRUE,"Balance Sheet";#N/A,#N/A,TRUE,"Cashflow";#N/A,#N/A,TRUE,"IRR";#N/A,#N/A,TRUE,"Ratios";#N/A,#N/A,TRUE,"Debt analysis"}</definedName>
    <definedName name="stef" localSheetId="14"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TEXCA">#REF!</definedName>
    <definedName name="Stfen">#REF!</definedName>
    <definedName name="Stgat">#REF!</definedName>
    <definedName name="Stgen">#REF!</definedName>
    <definedName name="Stgua">#REF!</definedName>
    <definedName name="sth" localSheetId="12" hidden="1">{"'Sheet1'!$L$16"}</definedName>
    <definedName name="sth" localSheetId="11" hidden="1">{"'Sheet1'!$L$16"}</definedName>
    <definedName name="sth" localSheetId="13" hidden="1">{"'Sheet1'!$L$16"}</definedName>
    <definedName name="sth" localSheetId="16" hidden="1">{"'Sheet1'!$L$16"}</definedName>
    <definedName name="sth" localSheetId="21" hidden="1">{"'Sheet1'!$L$16"}</definedName>
    <definedName name="sth" localSheetId="18" hidden="1">{"'Sheet1'!$L$16"}</definedName>
    <definedName name="sth" localSheetId="19" hidden="1">{"'Sheet1'!$L$16"}</definedName>
    <definedName name="sth" localSheetId="20" hidden="1">{"'Sheet1'!$L$16"}</definedName>
    <definedName name="sth" localSheetId="22" hidden="1">{"'Sheet1'!$L$16"}</definedName>
    <definedName name="sth" localSheetId="24" hidden="1">{"'Sheet1'!$L$16"}</definedName>
    <definedName name="sth" localSheetId="28" hidden="1">{"'Sheet1'!$L$16"}</definedName>
    <definedName name="sth" localSheetId="14" hidden="1">{"'Sheet1'!$L$16"}</definedName>
    <definedName name="sth" hidden="1">{"'Sheet1'!$L$16"}</definedName>
    <definedName name="STHARD">#REF!</definedName>
    <definedName name="STJST" localSheetId="12" hidden="1">{"'Sheet1'!$L$16"}</definedName>
    <definedName name="STJST" localSheetId="11" hidden="1">{"'Sheet1'!$L$16"}</definedName>
    <definedName name="STJST" localSheetId="13" hidden="1">{"'Sheet1'!$L$16"}</definedName>
    <definedName name="STJST" localSheetId="16" hidden="1">{"'Sheet1'!$L$16"}</definedName>
    <definedName name="STJST" localSheetId="21" hidden="1">{"'Sheet1'!$L$16"}</definedName>
    <definedName name="STJST" localSheetId="18" hidden="1">{"'Sheet1'!$L$16"}</definedName>
    <definedName name="STJST" localSheetId="19" hidden="1">{"'Sheet1'!$L$16"}</definedName>
    <definedName name="STJST" localSheetId="20" hidden="1">{"'Sheet1'!$L$16"}</definedName>
    <definedName name="STJST" localSheetId="22" hidden="1">{"'Sheet1'!$L$16"}</definedName>
    <definedName name="STJST" localSheetId="24" hidden="1">{"'Sheet1'!$L$16"}</definedName>
    <definedName name="STJST" localSheetId="28" hidden="1">{"'Sheet1'!$L$16"}</definedName>
    <definedName name="STJST" localSheetId="14" hidden="1">{"'Sheet1'!$L$16"}</definedName>
    <definedName name="STJST" hidden="1">{"'Sheet1'!$L$16"}</definedName>
    <definedName name="STMASON">#REF!</definedName>
    <definedName name="STMETAL">#REF!</definedName>
    <definedName name="Stmol">#REF!</definedName>
    <definedName name="Stoff">#REF!</definedName>
    <definedName name="stop" localSheetId="12" hidden="1">{0}</definedName>
    <definedName name="stop" localSheetId="11" hidden="1">{0}</definedName>
    <definedName name="stop" localSheetId="13" hidden="1">{0}</definedName>
    <definedName name="stop" localSheetId="16" hidden="1">{0}</definedName>
    <definedName name="stop" localSheetId="21" hidden="1">{0}</definedName>
    <definedName name="stop" localSheetId="18" hidden="1">{0}</definedName>
    <definedName name="stop" localSheetId="19" hidden="1">{0}</definedName>
    <definedName name="stop" localSheetId="20" hidden="1">{0}</definedName>
    <definedName name="stop" localSheetId="22" hidden="1">{0}</definedName>
    <definedName name="stop" localSheetId="24" hidden="1">{0}</definedName>
    <definedName name="stop" localSheetId="28" hidden="1">{0}</definedName>
    <definedName name="stop" localSheetId="14" hidden="1">{0}</definedName>
    <definedName name="stop" hidden="1">{0}</definedName>
    <definedName name="STPAINT">#REF!</definedName>
    <definedName name="Stpav">#REF!</definedName>
    <definedName name="STPAVE">#REF!</definedName>
    <definedName name="STPLAST">#REF!</definedName>
    <definedName name="STPR">#REF!</definedName>
    <definedName name="STPROOF">#REF!</definedName>
    <definedName name="STS" localSheetId="12" hidden="1">{"'용역비'!$A$4:$C$8"}</definedName>
    <definedName name="STS" localSheetId="11" hidden="1">{"'용역비'!$A$4:$C$8"}</definedName>
    <definedName name="STS" localSheetId="13" hidden="1">{"'용역비'!$A$4:$C$8"}</definedName>
    <definedName name="STS" localSheetId="16" hidden="1">{"'용역비'!$A$4:$C$8"}</definedName>
    <definedName name="STS" localSheetId="21" hidden="1">{"'용역비'!$A$4:$C$8"}</definedName>
    <definedName name="STS" localSheetId="18" hidden="1">{"'용역비'!$A$4:$C$8"}</definedName>
    <definedName name="STS" localSheetId="19" hidden="1">{"'용역비'!$A$4:$C$8"}</definedName>
    <definedName name="STS" localSheetId="20" hidden="1">{"'용역비'!$A$4:$C$8"}</definedName>
    <definedName name="STS" localSheetId="22" hidden="1">{"'용역비'!$A$4:$C$8"}</definedName>
    <definedName name="STS" localSheetId="24" hidden="1">{"'용역비'!$A$4:$C$8"}</definedName>
    <definedName name="STS" localSheetId="28" hidden="1">{"'용역비'!$A$4:$C$8"}</definedName>
    <definedName name="STS" localSheetId="14" hidden="1">{"'용역비'!$A$4:$C$8"}</definedName>
    <definedName name="STS" hidden="1">{"'용역비'!$A$4:$C$8"}</definedName>
    <definedName name="STS_1" localSheetId="12" hidden="1">{"'용역비'!$A$4:$C$8"}</definedName>
    <definedName name="STS_1" localSheetId="11" hidden="1">{"'용역비'!$A$4:$C$8"}</definedName>
    <definedName name="STS_1" localSheetId="13" hidden="1">{"'용역비'!$A$4:$C$8"}</definedName>
    <definedName name="STS_1" localSheetId="16" hidden="1">{"'용역비'!$A$4:$C$8"}</definedName>
    <definedName name="STS_1" localSheetId="21" hidden="1">{"'용역비'!$A$4:$C$8"}</definedName>
    <definedName name="STS_1" localSheetId="18" hidden="1">{"'용역비'!$A$4:$C$8"}</definedName>
    <definedName name="STS_1" localSheetId="19" hidden="1">{"'용역비'!$A$4:$C$8"}</definedName>
    <definedName name="STS_1" localSheetId="20" hidden="1">{"'용역비'!$A$4:$C$8"}</definedName>
    <definedName name="STS_1" localSheetId="22" hidden="1">{"'용역비'!$A$4:$C$8"}</definedName>
    <definedName name="STS_1" localSheetId="24" hidden="1">{"'용역비'!$A$4:$C$8"}</definedName>
    <definedName name="STS_1" localSheetId="28" hidden="1">{"'용역비'!$A$4:$C$8"}</definedName>
    <definedName name="STS_1" localSheetId="14" hidden="1">{"'용역비'!$A$4:$C$8"}</definedName>
    <definedName name="STS_1" hidden="1">{"'용역비'!$A$4:$C$8"}</definedName>
    <definedName name="STS_2" localSheetId="12" hidden="1">{"'용역비'!$A$4:$C$8"}</definedName>
    <definedName name="STS_2" localSheetId="11" hidden="1">{"'용역비'!$A$4:$C$8"}</definedName>
    <definedName name="STS_2" localSheetId="13" hidden="1">{"'용역비'!$A$4:$C$8"}</definedName>
    <definedName name="STS_2" localSheetId="16" hidden="1">{"'용역비'!$A$4:$C$8"}</definedName>
    <definedName name="STS_2" localSheetId="21" hidden="1">{"'용역비'!$A$4:$C$8"}</definedName>
    <definedName name="STS_2" localSheetId="18" hidden="1">{"'용역비'!$A$4:$C$8"}</definedName>
    <definedName name="STS_2" localSheetId="19" hidden="1">{"'용역비'!$A$4:$C$8"}</definedName>
    <definedName name="STS_2" localSheetId="20" hidden="1">{"'용역비'!$A$4:$C$8"}</definedName>
    <definedName name="STS_2" localSheetId="22" hidden="1">{"'용역비'!$A$4:$C$8"}</definedName>
    <definedName name="STS_2" localSheetId="24" hidden="1">{"'용역비'!$A$4:$C$8"}</definedName>
    <definedName name="STS_2" localSheetId="28" hidden="1">{"'용역비'!$A$4:$C$8"}</definedName>
    <definedName name="STS_2" localSheetId="14" hidden="1">{"'용역비'!$A$4:$C$8"}</definedName>
    <definedName name="STS_2" hidden="1">{"'용역비'!$A$4:$C$8"}</definedName>
    <definedName name="STS_3" localSheetId="12" hidden="1">{"'용역비'!$A$4:$C$8"}</definedName>
    <definedName name="STS_3" localSheetId="11" hidden="1">{"'용역비'!$A$4:$C$8"}</definedName>
    <definedName name="STS_3" localSheetId="13" hidden="1">{"'용역비'!$A$4:$C$8"}</definedName>
    <definedName name="STS_3" localSheetId="16" hidden="1">{"'용역비'!$A$4:$C$8"}</definedName>
    <definedName name="STS_3" localSheetId="21" hidden="1">{"'용역비'!$A$4:$C$8"}</definedName>
    <definedName name="STS_3" localSheetId="18" hidden="1">{"'용역비'!$A$4:$C$8"}</definedName>
    <definedName name="STS_3" localSheetId="19" hidden="1">{"'용역비'!$A$4:$C$8"}</definedName>
    <definedName name="STS_3" localSheetId="20" hidden="1">{"'용역비'!$A$4:$C$8"}</definedName>
    <definedName name="STS_3" localSheetId="22" hidden="1">{"'용역비'!$A$4:$C$8"}</definedName>
    <definedName name="STS_3" localSheetId="24" hidden="1">{"'용역비'!$A$4:$C$8"}</definedName>
    <definedName name="STS_3" localSheetId="28" hidden="1">{"'용역비'!$A$4:$C$8"}</definedName>
    <definedName name="STS_3" localSheetId="14" hidden="1">{"'용역비'!$A$4:$C$8"}</definedName>
    <definedName name="STS_3" hidden="1">{"'용역비'!$A$4:$C$8"}</definedName>
    <definedName name="STS_4" localSheetId="12" hidden="1">{"'용역비'!$A$4:$C$8"}</definedName>
    <definedName name="STS_4" localSheetId="11" hidden="1">{"'용역비'!$A$4:$C$8"}</definedName>
    <definedName name="STS_4" localSheetId="13" hidden="1">{"'용역비'!$A$4:$C$8"}</definedName>
    <definedName name="STS_4" localSheetId="16" hidden="1">{"'용역비'!$A$4:$C$8"}</definedName>
    <definedName name="STS_4" localSheetId="21" hidden="1">{"'용역비'!$A$4:$C$8"}</definedName>
    <definedName name="STS_4" localSheetId="18" hidden="1">{"'용역비'!$A$4:$C$8"}</definedName>
    <definedName name="STS_4" localSheetId="19" hidden="1">{"'용역비'!$A$4:$C$8"}</definedName>
    <definedName name="STS_4" localSheetId="20" hidden="1">{"'용역비'!$A$4:$C$8"}</definedName>
    <definedName name="STS_4" localSheetId="22" hidden="1">{"'용역비'!$A$4:$C$8"}</definedName>
    <definedName name="STS_4" localSheetId="24" hidden="1">{"'용역비'!$A$4:$C$8"}</definedName>
    <definedName name="STS_4" localSheetId="28" hidden="1">{"'용역비'!$A$4:$C$8"}</definedName>
    <definedName name="STS_4" localSheetId="14" hidden="1">{"'용역비'!$A$4:$C$8"}</definedName>
    <definedName name="STS_4" hidden="1">{"'용역비'!$A$4:$C$8"}</definedName>
    <definedName name="STS_5" localSheetId="12" hidden="1">{"'용역비'!$A$4:$C$8"}</definedName>
    <definedName name="STS_5" localSheetId="11" hidden="1">{"'용역비'!$A$4:$C$8"}</definedName>
    <definedName name="STS_5" localSheetId="13" hidden="1">{"'용역비'!$A$4:$C$8"}</definedName>
    <definedName name="STS_5" localSheetId="16" hidden="1">{"'용역비'!$A$4:$C$8"}</definedName>
    <definedName name="STS_5" localSheetId="21" hidden="1">{"'용역비'!$A$4:$C$8"}</definedName>
    <definedName name="STS_5" localSheetId="18" hidden="1">{"'용역비'!$A$4:$C$8"}</definedName>
    <definedName name="STS_5" localSheetId="19" hidden="1">{"'용역비'!$A$4:$C$8"}</definedName>
    <definedName name="STS_5" localSheetId="20" hidden="1">{"'용역비'!$A$4:$C$8"}</definedName>
    <definedName name="STS_5" localSheetId="22" hidden="1">{"'용역비'!$A$4:$C$8"}</definedName>
    <definedName name="STS_5" localSheetId="24" hidden="1">{"'용역비'!$A$4:$C$8"}</definedName>
    <definedName name="STS_5" localSheetId="28" hidden="1">{"'용역비'!$A$4:$C$8"}</definedName>
    <definedName name="STS_5" localSheetId="14" hidden="1">{"'용역비'!$A$4:$C$8"}</definedName>
    <definedName name="STS_5" hidden="1">{"'용역비'!$A$4:$C$8"}</definedName>
    <definedName name="Stsep">#REF!</definedName>
    <definedName name="Sttak">#REF!</definedName>
    <definedName name="Sttoi">#REF!</definedName>
    <definedName name="Sttow">#REF!</definedName>
    <definedName name="Sttru">#REF!</definedName>
    <definedName name="Stwar">#REF!</definedName>
    <definedName name="Stwor">#REF!</definedName>
    <definedName name="stzbtns" localSheetId="12" hidden="1">{"'Sheet1'!$L$16"}</definedName>
    <definedName name="stzbtns" localSheetId="11" hidden="1">{"'Sheet1'!$L$16"}</definedName>
    <definedName name="stzbtns" localSheetId="13" hidden="1">{"'Sheet1'!$L$16"}</definedName>
    <definedName name="stzbtns" localSheetId="16" hidden="1">{"'Sheet1'!$L$16"}</definedName>
    <definedName name="stzbtns" localSheetId="21" hidden="1">{"'Sheet1'!$L$16"}</definedName>
    <definedName name="stzbtns" localSheetId="18" hidden="1">{"'Sheet1'!$L$16"}</definedName>
    <definedName name="stzbtns" localSheetId="19" hidden="1">{"'Sheet1'!$L$16"}</definedName>
    <definedName name="stzbtns" localSheetId="20" hidden="1">{"'Sheet1'!$L$16"}</definedName>
    <definedName name="stzbtns" localSheetId="22" hidden="1">{"'Sheet1'!$L$16"}</definedName>
    <definedName name="stzbtns" localSheetId="24" hidden="1">{"'Sheet1'!$L$16"}</definedName>
    <definedName name="stzbtns" localSheetId="28" hidden="1">{"'Sheet1'!$L$16"}</definedName>
    <definedName name="stzbtns" localSheetId="14" hidden="1">{"'Sheet1'!$L$16"}</definedName>
    <definedName name="stzbtns" hidden="1">{"'Sheet1'!$L$16"}</definedName>
    <definedName name="sua" localSheetId="12" hidden="1">{"'Sheet1'!$L$16"}</definedName>
    <definedName name="sua" localSheetId="11" hidden="1">{"'Sheet1'!$L$16"}</definedName>
    <definedName name="sua" localSheetId="13" hidden="1">{"'Sheet1'!$L$16"}</definedName>
    <definedName name="sua" localSheetId="16" hidden="1">{"'Sheet1'!$L$16"}</definedName>
    <definedName name="sua" localSheetId="21" hidden="1">{"'Sheet1'!$L$16"}</definedName>
    <definedName name="sua" localSheetId="18" hidden="1">{"'Sheet1'!$L$16"}</definedName>
    <definedName name="sua" localSheetId="19" hidden="1">{"'Sheet1'!$L$16"}</definedName>
    <definedName name="sua" localSheetId="20" hidden="1">{"'Sheet1'!$L$16"}</definedName>
    <definedName name="sua" localSheetId="22" hidden="1">{"'Sheet1'!$L$16"}</definedName>
    <definedName name="sua" localSheetId="24" hidden="1">{"'Sheet1'!$L$16"}</definedName>
    <definedName name="sua" localSheetId="28" hidden="1">{"'Sheet1'!$L$16"}</definedName>
    <definedName name="sua" localSheetId="14" hidden="1">{"'Sheet1'!$L$16"}</definedName>
    <definedName name="sua" hidden="1">{"'Sheet1'!$L$16"}</definedName>
    <definedName name="sualoixm" localSheetId="12" hidden="1">{"Offgrid",#N/A,FALSE,"OFFGRID";"Region",#N/A,FALSE,"REGION";"Offgrid -2",#N/A,FALSE,"OFFGRID";"WTP",#N/A,FALSE,"WTP";"WTP -2",#N/A,FALSE,"WTP";"Project",#N/A,FALSE,"PROJECT";"Summary -2",#N/A,FALSE,"SUMMARY"}</definedName>
    <definedName name="sualoixm" localSheetId="11" hidden="1">{"Offgrid",#N/A,FALSE,"OFFGRID";"Region",#N/A,FALSE,"REGION";"Offgrid -2",#N/A,FALSE,"OFFGRID";"WTP",#N/A,FALSE,"WTP";"WTP -2",#N/A,FALSE,"WTP";"Project",#N/A,FALSE,"PROJECT";"Summary -2",#N/A,FALSE,"SUMMARY"}</definedName>
    <definedName name="sualoixm" localSheetId="13" hidden="1">{"Offgrid",#N/A,FALSE,"OFFGRID";"Region",#N/A,FALSE,"REGION";"Offgrid -2",#N/A,FALSE,"OFFGRID";"WTP",#N/A,FALSE,"WTP";"WTP -2",#N/A,FALSE,"WTP";"Project",#N/A,FALSE,"PROJECT";"Summary -2",#N/A,FALSE,"SUMMARY"}</definedName>
    <definedName name="sualoixm" localSheetId="16" hidden="1">{"Offgrid",#N/A,FALSE,"OFFGRID";"Region",#N/A,FALSE,"REGION";"Offgrid -2",#N/A,FALSE,"OFFGRID";"WTP",#N/A,FALSE,"WTP";"WTP -2",#N/A,FALSE,"WTP";"Project",#N/A,FALSE,"PROJECT";"Summary -2",#N/A,FALSE,"SUMMARY"}</definedName>
    <definedName name="sualoixm" localSheetId="21" hidden="1">{"Offgrid",#N/A,FALSE,"OFFGRID";"Region",#N/A,FALSE,"REGION";"Offgrid -2",#N/A,FALSE,"OFFGRID";"WTP",#N/A,FALSE,"WTP";"WTP -2",#N/A,FALSE,"WTP";"Project",#N/A,FALSE,"PROJECT";"Summary -2",#N/A,FALSE,"SUMMARY"}</definedName>
    <definedName name="sualoixm" localSheetId="18" hidden="1">{"Offgrid",#N/A,FALSE,"OFFGRID";"Region",#N/A,FALSE,"REGION";"Offgrid -2",#N/A,FALSE,"OFFGRID";"WTP",#N/A,FALSE,"WTP";"WTP -2",#N/A,FALSE,"WTP";"Project",#N/A,FALSE,"PROJECT";"Summary -2",#N/A,FALSE,"SUMMARY"}</definedName>
    <definedName name="sualoixm" localSheetId="19" hidden="1">{"Offgrid",#N/A,FALSE,"OFFGRID";"Region",#N/A,FALSE,"REGION";"Offgrid -2",#N/A,FALSE,"OFFGRID";"WTP",#N/A,FALSE,"WTP";"WTP -2",#N/A,FALSE,"WTP";"Project",#N/A,FALSE,"PROJECT";"Summary -2",#N/A,FALSE,"SUMMARY"}</definedName>
    <definedName name="sualoixm" localSheetId="20" hidden="1">{"Offgrid",#N/A,FALSE,"OFFGRID";"Region",#N/A,FALSE,"REGION";"Offgrid -2",#N/A,FALSE,"OFFGRID";"WTP",#N/A,FALSE,"WTP";"WTP -2",#N/A,FALSE,"WTP";"Project",#N/A,FALSE,"PROJECT";"Summary -2",#N/A,FALSE,"SUMMARY"}</definedName>
    <definedName name="sualoixm" localSheetId="22" hidden="1">{"Offgrid",#N/A,FALSE,"OFFGRID";"Region",#N/A,FALSE,"REGION";"Offgrid -2",#N/A,FALSE,"OFFGRID";"WTP",#N/A,FALSE,"WTP";"WTP -2",#N/A,FALSE,"WTP";"Project",#N/A,FALSE,"PROJECT";"Summary -2",#N/A,FALSE,"SUMMARY"}</definedName>
    <definedName name="sualoixm" localSheetId="24" hidden="1">{"Offgrid",#N/A,FALSE,"OFFGRID";"Region",#N/A,FALSE,"REGION";"Offgrid -2",#N/A,FALSE,"OFFGRID";"WTP",#N/A,FALSE,"WTP";"WTP -2",#N/A,FALSE,"WTP";"Project",#N/A,FALSE,"PROJECT";"Summary -2",#N/A,FALSE,"SUMMARY"}</definedName>
    <definedName name="sualoixm" localSheetId="28" hidden="1">{"Offgrid",#N/A,FALSE,"OFFGRID";"Region",#N/A,FALSE,"REGION";"Offgrid -2",#N/A,FALSE,"OFFGRID";"WTP",#N/A,FALSE,"WTP";"WTP -2",#N/A,FALSE,"WTP";"Project",#N/A,FALSE,"PROJECT";"Summary -2",#N/A,FALSE,"SUMMARY"}</definedName>
    <definedName name="sualoixm" localSheetId="14" hidden="1">{"Offgrid",#N/A,FALSE,"OFFGRID";"Region",#N/A,FALSE,"REGION";"Offgrid -2",#N/A,FALSE,"OFFGRID";"WTP",#N/A,FALSE,"WTP";"WTP -2",#N/A,FALSE,"WTP";"Project",#N/A,FALSE,"PROJECT";"Summary -2",#N/A,FALSE,"SUMMARY"}</definedName>
    <definedName name="sualoixm" hidden="1">{"Offgrid",#N/A,FALSE,"OFFGRID";"Region",#N/A,FALSE,"REGION";"Offgrid -2",#N/A,FALSE,"OFFGRID";"WTP",#N/A,FALSE,"WTP";"WTP -2",#N/A,FALSE,"WTP";"Project",#N/A,FALSE,"PROJECT";"Summary -2",#N/A,FALSE,"SUMMARY"}</definedName>
    <definedName name="Subbase" localSheetId="12" hidden="1">{"'Sheet1'!$L$16"}</definedName>
    <definedName name="Subbase" localSheetId="11" hidden="1">{"'Sheet1'!$L$16"}</definedName>
    <definedName name="Subbase" localSheetId="13" hidden="1">{"'Sheet1'!$L$16"}</definedName>
    <definedName name="Subbase" localSheetId="16" hidden="1">{"'Sheet1'!$L$16"}</definedName>
    <definedName name="Subbase" localSheetId="21" hidden="1">{"'Sheet1'!$L$16"}</definedName>
    <definedName name="Subbase" localSheetId="18" hidden="1">{"'Sheet1'!$L$16"}</definedName>
    <definedName name="Subbase" localSheetId="19" hidden="1">{"'Sheet1'!$L$16"}</definedName>
    <definedName name="Subbase" localSheetId="20" hidden="1">{"'Sheet1'!$L$16"}</definedName>
    <definedName name="Subbase" localSheetId="22" hidden="1">{"'Sheet1'!$L$16"}</definedName>
    <definedName name="Subbase" localSheetId="24" hidden="1">{"'Sheet1'!$L$16"}</definedName>
    <definedName name="Subbase" localSheetId="28" hidden="1">{"'Sheet1'!$L$16"}</definedName>
    <definedName name="Subbase" localSheetId="14" hidden="1">{"'Sheet1'!$L$16"}</definedName>
    <definedName name="Subbase" hidden="1">{"'Sheet1'!$L$16"}</definedName>
    <definedName name="suckhi">#REF!</definedName>
    <definedName name="suki" localSheetId="12" hidden="1">{#N/A,#N/A,TRUE,"Cover Memo";"Complete Sys. Estimate",#N/A,TRUE,"Change Summary";"Complete Sys. Estimate",#N/A,TRUE,"Estimate Summary";"Complete Sys. Estimate",#N/A,TRUE,"Dept. Summary";"Complete Sys. Estimate",#N/A,TRUE,"DOW Detail"}</definedName>
    <definedName name="suki" localSheetId="11" hidden="1">{#N/A,#N/A,TRUE,"Cover Memo";"Complete Sys. Estimate",#N/A,TRUE,"Change Summary";"Complete Sys. Estimate",#N/A,TRUE,"Estimate Summary";"Complete Sys. Estimate",#N/A,TRUE,"Dept. Summary";"Complete Sys. Estimate",#N/A,TRUE,"DOW Detail"}</definedName>
    <definedName name="suki" localSheetId="13" hidden="1">{#N/A,#N/A,TRUE,"Cover Memo";"Complete Sys. Estimate",#N/A,TRUE,"Change Summary";"Complete Sys. Estimate",#N/A,TRUE,"Estimate Summary";"Complete Sys. Estimate",#N/A,TRUE,"Dept. Summary";"Complete Sys. Estimate",#N/A,TRUE,"DOW Detail"}</definedName>
    <definedName name="suki" localSheetId="16" hidden="1">{#N/A,#N/A,TRUE,"Cover Memo";"Complete Sys. Estimate",#N/A,TRUE,"Change Summary";"Complete Sys. Estimate",#N/A,TRUE,"Estimate Summary";"Complete Sys. Estimate",#N/A,TRUE,"Dept. Summary";"Complete Sys. Estimate",#N/A,TRUE,"DOW Detail"}</definedName>
    <definedName name="suki" localSheetId="21" hidden="1">{#N/A,#N/A,TRUE,"Cover Memo";"Complete Sys. Estimate",#N/A,TRUE,"Change Summary";"Complete Sys. Estimate",#N/A,TRUE,"Estimate Summary";"Complete Sys. Estimate",#N/A,TRUE,"Dept. Summary";"Complete Sys. Estimate",#N/A,TRUE,"DOW Detail"}</definedName>
    <definedName name="suki" localSheetId="18" hidden="1">{#N/A,#N/A,TRUE,"Cover Memo";"Complete Sys. Estimate",#N/A,TRUE,"Change Summary";"Complete Sys. Estimate",#N/A,TRUE,"Estimate Summary";"Complete Sys. Estimate",#N/A,TRUE,"Dept. Summary";"Complete Sys. Estimate",#N/A,TRUE,"DOW Detail"}</definedName>
    <definedName name="suki" localSheetId="19" hidden="1">{#N/A,#N/A,TRUE,"Cover Memo";"Complete Sys. Estimate",#N/A,TRUE,"Change Summary";"Complete Sys. Estimate",#N/A,TRUE,"Estimate Summary";"Complete Sys. Estimate",#N/A,TRUE,"Dept. Summary";"Complete Sys. Estimate",#N/A,TRUE,"DOW Detail"}</definedName>
    <definedName name="suki" localSheetId="20" hidden="1">{#N/A,#N/A,TRUE,"Cover Memo";"Complete Sys. Estimate",#N/A,TRUE,"Change Summary";"Complete Sys. Estimate",#N/A,TRUE,"Estimate Summary";"Complete Sys. Estimate",#N/A,TRUE,"Dept. Summary";"Complete Sys. Estimate",#N/A,TRUE,"DOW Detail"}</definedName>
    <definedName name="suki" localSheetId="22" hidden="1">{#N/A,#N/A,TRUE,"Cover Memo";"Complete Sys. Estimate",#N/A,TRUE,"Change Summary";"Complete Sys. Estimate",#N/A,TRUE,"Estimate Summary";"Complete Sys. Estimate",#N/A,TRUE,"Dept. Summary";"Complete Sys. Estimate",#N/A,TRUE,"DOW Detail"}</definedName>
    <definedName name="suki" localSheetId="24" hidden="1">{#N/A,#N/A,TRUE,"Cover Memo";"Complete Sys. Estimate",#N/A,TRUE,"Change Summary";"Complete Sys. Estimate",#N/A,TRUE,"Estimate Summary";"Complete Sys. Estimate",#N/A,TRUE,"Dept. Summary";"Complete Sys. Estimate",#N/A,TRUE,"DOW Detail"}</definedName>
    <definedName name="suki" localSheetId="28" hidden="1">{#N/A,#N/A,TRUE,"Cover Memo";"Complete Sys. Estimate",#N/A,TRUE,"Change Summary";"Complete Sys. Estimate",#N/A,TRUE,"Estimate Summary";"Complete Sys. Estimate",#N/A,TRUE,"Dept. Summary";"Complete Sys. Estimate",#N/A,TRUE,"DOW Detail"}</definedName>
    <definedName name="suki" localSheetId="14" hidden="1">{#N/A,#N/A,TRUE,"Cover Memo";"Complete Sys. Estimate",#N/A,TRUE,"Change Summary";"Complete Sys. Estimate",#N/A,TRUE,"Estimate Summary";"Complete Sys. Estimate",#N/A,TRUE,"Dept. Summary";"Complete Sys. Estimate",#N/A,TRUE,"DOW Detail"}</definedName>
    <definedName name="suki" hidden="1">{#N/A,#N/A,TRUE,"Cover Memo";"Complete Sys. Estimate",#N/A,TRUE,"Change Summary";"Complete Sys. Estimate",#N/A,TRUE,"Estimate Summary";"Complete Sys. Estimate",#N/A,TRUE,"Dept. Summary";"Complete Sys. Estimate",#N/A,TRUE,"DOW Detail"}</definedName>
    <definedName name="SUM" localSheetId="28">#REF!,#REF!</definedName>
    <definedName name="SUM">#REF!,#REF!</definedName>
    <definedName name="sum_1" localSheetId="12" hidden="1">{#N/A,#N/A,TRUE,"Basic";#N/A,#N/A,TRUE,"EXT-TABLE";#N/A,#N/A,TRUE,"STEEL";#N/A,#N/A,TRUE,"INT-Table";#N/A,#N/A,TRUE,"STEEL";#N/A,#N/A,TRUE,"Door"}</definedName>
    <definedName name="sum_1" localSheetId="11" hidden="1">{#N/A,#N/A,TRUE,"Basic";#N/A,#N/A,TRUE,"EXT-TABLE";#N/A,#N/A,TRUE,"STEEL";#N/A,#N/A,TRUE,"INT-Table";#N/A,#N/A,TRUE,"STEEL";#N/A,#N/A,TRUE,"Door"}</definedName>
    <definedName name="sum_1" localSheetId="13" hidden="1">{#N/A,#N/A,TRUE,"Basic";#N/A,#N/A,TRUE,"EXT-TABLE";#N/A,#N/A,TRUE,"STEEL";#N/A,#N/A,TRUE,"INT-Table";#N/A,#N/A,TRUE,"STEEL";#N/A,#N/A,TRUE,"Door"}</definedName>
    <definedName name="sum_1" localSheetId="16" hidden="1">{#N/A,#N/A,TRUE,"Basic";#N/A,#N/A,TRUE,"EXT-TABLE";#N/A,#N/A,TRUE,"STEEL";#N/A,#N/A,TRUE,"INT-Table";#N/A,#N/A,TRUE,"STEEL";#N/A,#N/A,TRUE,"Door"}</definedName>
    <definedName name="sum_1" localSheetId="21" hidden="1">{#N/A,#N/A,TRUE,"Basic";#N/A,#N/A,TRUE,"EXT-TABLE";#N/A,#N/A,TRUE,"STEEL";#N/A,#N/A,TRUE,"INT-Table";#N/A,#N/A,TRUE,"STEEL";#N/A,#N/A,TRUE,"Door"}</definedName>
    <definedName name="sum_1" localSheetId="18" hidden="1">{#N/A,#N/A,TRUE,"Basic";#N/A,#N/A,TRUE,"EXT-TABLE";#N/A,#N/A,TRUE,"STEEL";#N/A,#N/A,TRUE,"INT-Table";#N/A,#N/A,TRUE,"STEEL";#N/A,#N/A,TRUE,"Door"}</definedName>
    <definedName name="sum_1" localSheetId="19" hidden="1">{#N/A,#N/A,TRUE,"Basic";#N/A,#N/A,TRUE,"EXT-TABLE";#N/A,#N/A,TRUE,"STEEL";#N/A,#N/A,TRUE,"INT-Table";#N/A,#N/A,TRUE,"STEEL";#N/A,#N/A,TRUE,"Door"}</definedName>
    <definedName name="sum_1" localSheetId="20" hidden="1">{#N/A,#N/A,TRUE,"Basic";#N/A,#N/A,TRUE,"EXT-TABLE";#N/A,#N/A,TRUE,"STEEL";#N/A,#N/A,TRUE,"INT-Table";#N/A,#N/A,TRUE,"STEEL";#N/A,#N/A,TRUE,"Door"}</definedName>
    <definedName name="sum_1" localSheetId="22" hidden="1">{#N/A,#N/A,TRUE,"Basic";#N/A,#N/A,TRUE,"EXT-TABLE";#N/A,#N/A,TRUE,"STEEL";#N/A,#N/A,TRUE,"INT-Table";#N/A,#N/A,TRUE,"STEEL";#N/A,#N/A,TRUE,"Door"}</definedName>
    <definedName name="sum_1" localSheetId="24" hidden="1">{#N/A,#N/A,TRUE,"Basic";#N/A,#N/A,TRUE,"EXT-TABLE";#N/A,#N/A,TRUE,"STEEL";#N/A,#N/A,TRUE,"INT-Table";#N/A,#N/A,TRUE,"STEEL";#N/A,#N/A,TRUE,"Door"}</definedName>
    <definedName name="sum_1" localSheetId="28" hidden="1">{#N/A,#N/A,TRUE,"Basic";#N/A,#N/A,TRUE,"EXT-TABLE";#N/A,#N/A,TRUE,"STEEL";#N/A,#N/A,TRUE,"INT-Table";#N/A,#N/A,TRUE,"STEEL";#N/A,#N/A,TRUE,"Door"}</definedName>
    <definedName name="sum_1" localSheetId="14" hidden="1">{#N/A,#N/A,TRUE,"Basic";#N/A,#N/A,TRUE,"EXT-TABLE";#N/A,#N/A,TRUE,"STEEL";#N/A,#N/A,TRUE,"INT-Table";#N/A,#N/A,TRUE,"STEEL";#N/A,#N/A,TRUE,"Door"}</definedName>
    <definedName name="sum_1" hidden="1">{#N/A,#N/A,TRUE,"Basic";#N/A,#N/A,TRUE,"EXT-TABLE";#N/A,#N/A,TRUE,"STEEL";#N/A,#N/A,TRUE,"INT-Table";#N/A,#N/A,TRUE,"STEEL";#N/A,#N/A,TRUE,"Door"}</definedName>
    <definedName name="SUM_DRAINAGE" hidden="1">#REF!</definedName>
    <definedName name="SUM_GI" hidden="1">#REF!</definedName>
    <definedName name="Sum_Inst"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LIGHTING" hidden="1">#REF!</definedName>
    <definedName name="SUM_PAVEMENT" hidden="1">#REF!</definedName>
    <definedName name="SUM_TRAFFIC" hidden="1">#REF!</definedName>
    <definedName name="SUMExtraCredit">#REF!</definedName>
    <definedName name="SUMIF">#REF!</definedName>
    <definedName name="SUMIFExtraCredit">#REF!</definedName>
    <definedName name="sumimasenn" localSheetId="12" hidden="1">{"'Sheet1'!$L$16"}</definedName>
    <definedName name="sumimasenn" localSheetId="11" hidden="1">{"'Sheet1'!$L$16"}</definedName>
    <definedName name="sumimasenn" localSheetId="13" hidden="1">{"'Sheet1'!$L$16"}</definedName>
    <definedName name="sumimasenn" localSheetId="16" hidden="1">{"'Sheet1'!$L$16"}</definedName>
    <definedName name="sumimasenn" localSheetId="21" hidden="1">{"'Sheet1'!$L$16"}</definedName>
    <definedName name="sumimasenn" localSheetId="18" hidden="1">{"'Sheet1'!$L$16"}</definedName>
    <definedName name="sumimasenn" localSheetId="19" hidden="1">{"'Sheet1'!$L$16"}</definedName>
    <definedName name="sumimasenn" localSheetId="20" hidden="1">{"'Sheet1'!$L$16"}</definedName>
    <definedName name="sumimasenn" localSheetId="22" hidden="1">{"'Sheet1'!$L$16"}</definedName>
    <definedName name="sumimasenn" localSheetId="24" hidden="1">{"'Sheet1'!$L$16"}</definedName>
    <definedName name="sumimasenn" localSheetId="28" hidden="1">{"'Sheet1'!$L$16"}</definedName>
    <definedName name="sumimasenn" localSheetId="14" hidden="1">{"'Sheet1'!$L$16"}</definedName>
    <definedName name="sumimasenn" hidden="1">{"'Sheet1'!$L$16"}</definedName>
    <definedName name="summ" hidden="1">#REF!</definedName>
    <definedName name="summar" localSheetId="12" hidden="1">{#N/A,#N/A,FALSE,"特殊室（ＢＱ表）"}</definedName>
    <definedName name="summar" localSheetId="11" hidden="1">{#N/A,#N/A,FALSE,"特殊室（ＢＱ表）"}</definedName>
    <definedName name="summar" localSheetId="13" hidden="1">{#N/A,#N/A,FALSE,"特殊室（ＢＱ表）"}</definedName>
    <definedName name="summar" localSheetId="16" hidden="1">{#N/A,#N/A,FALSE,"特殊室（ＢＱ表）"}</definedName>
    <definedName name="summar" localSheetId="21" hidden="1">{#N/A,#N/A,FALSE,"特殊室（ＢＱ表）"}</definedName>
    <definedName name="summar" localSheetId="18" hidden="1">{#N/A,#N/A,FALSE,"特殊室（ＢＱ表）"}</definedName>
    <definedName name="summar" localSheetId="19" hidden="1">{#N/A,#N/A,FALSE,"特殊室（ＢＱ表）"}</definedName>
    <definedName name="summar" localSheetId="20" hidden="1">{#N/A,#N/A,FALSE,"特殊室（ＢＱ表）"}</definedName>
    <definedName name="summar" localSheetId="22" hidden="1">{#N/A,#N/A,FALSE,"特殊室（ＢＱ表）"}</definedName>
    <definedName name="summar" localSheetId="24" hidden="1">{#N/A,#N/A,FALSE,"特殊室（ＢＱ表）"}</definedName>
    <definedName name="summar" localSheetId="28" hidden="1">{#N/A,#N/A,FALSE,"特殊室（ＢＱ表）"}</definedName>
    <definedName name="summar" localSheetId="14" hidden="1">{#N/A,#N/A,FALSE,"特殊室（ＢＱ表）"}</definedName>
    <definedName name="summar" hidden="1">{#N/A,#N/A,FALSE,"特殊室（ＢＱ表）"}</definedName>
    <definedName name="Summaries" localSheetId="12" hidden="1">{#N/A,#N/A,TRUE,"Krycí list"}</definedName>
    <definedName name="Summaries" localSheetId="11" hidden="1">{#N/A,#N/A,TRUE,"Krycí list"}</definedName>
    <definedName name="Summaries" localSheetId="13" hidden="1">{#N/A,#N/A,TRUE,"Krycí list"}</definedName>
    <definedName name="Summaries" localSheetId="16" hidden="1">{#N/A,#N/A,TRUE,"Krycí list"}</definedName>
    <definedName name="Summaries" localSheetId="21" hidden="1">{#N/A,#N/A,TRUE,"Krycí list"}</definedName>
    <definedName name="Summaries" localSheetId="18" hidden="1">{#N/A,#N/A,TRUE,"Krycí list"}</definedName>
    <definedName name="Summaries" localSheetId="19" hidden="1">{#N/A,#N/A,TRUE,"Krycí list"}</definedName>
    <definedName name="Summaries" localSheetId="20" hidden="1">{#N/A,#N/A,TRUE,"Krycí list"}</definedName>
    <definedName name="Summaries" localSheetId="22" hidden="1">{#N/A,#N/A,TRUE,"Krycí list"}</definedName>
    <definedName name="Summaries" localSheetId="24" hidden="1">{#N/A,#N/A,TRUE,"Krycí list"}</definedName>
    <definedName name="Summaries" localSheetId="28" hidden="1">{#N/A,#N/A,TRUE,"Krycí list"}</definedName>
    <definedName name="Summaries" localSheetId="14" hidden="1">{#N/A,#N/A,TRUE,"Krycí list"}</definedName>
    <definedName name="Summaries" hidden="1">{#N/A,#N/A,TRUE,"Krycí list"}</definedName>
    <definedName name="summariseddiff" localSheetId="12" hidden="1">{"'Break down'!$A$4"}</definedName>
    <definedName name="summariseddiff" localSheetId="11" hidden="1">{"'Break down'!$A$4"}</definedName>
    <definedName name="summariseddiff" localSheetId="13" hidden="1">{"'Break down'!$A$4"}</definedName>
    <definedName name="summariseddiff" localSheetId="16" hidden="1">{"'Break down'!$A$4"}</definedName>
    <definedName name="summariseddiff" localSheetId="21" hidden="1">{"'Break down'!$A$4"}</definedName>
    <definedName name="summariseddiff" localSheetId="18" hidden="1">{"'Break down'!$A$4"}</definedName>
    <definedName name="summariseddiff" localSheetId="19" hidden="1">{"'Break down'!$A$4"}</definedName>
    <definedName name="summariseddiff" localSheetId="20" hidden="1">{"'Break down'!$A$4"}</definedName>
    <definedName name="summariseddiff" localSheetId="22" hidden="1">{"'Break down'!$A$4"}</definedName>
    <definedName name="summariseddiff" localSheetId="24" hidden="1">{"'Break down'!$A$4"}</definedName>
    <definedName name="summariseddiff" localSheetId="28" hidden="1">{"'Break down'!$A$4"}</definedName>
    <definedName name="summariseddiff" localSheetId="14" hidden="1">{"'Break down'!$A$4"}</definedName>
    <definedName name="summariseddiff" hidden="1">{"'Break down'!$A$4"}</definedName>
    <definedName name="SUMMARY">#REF!</definedName>
    <definedName name="SUMMARYT" hidden="1">#REF!</definedName>
    <definedName name="SummayE" localSheetId="12" hidden="1">{"'Sheet1'!$L$16"}</definedName>
    <definedName name="SummayE" localSheetId="11" hidden="1">{"'Sheet1'!$L$16"}</definedName>
    <definedName name="SummayE" localSheetId="13" hidden="1">{"'Sheet1'!$L$16"}</definedName>
    <definedName name="SummayE" localSheetId="16" hidden="1">{"'Sheet1'!$L$16"}</definedName>
    <definedName name="SummayE" localSheetId="21" hidden="1">{"'Sheet1'!$L$16"}</definedName>
    <definedName name="SummayE" localSheetId="18" hidden="1">{"'Sheet1'!$L$16"}</definedName>
    <definedName name="SummayE" localSheetId="19" hidden="1">{"'Sheet1'!$L$16"}</definedName>
    <definedName name="SummayE" localSheetId="20" hidden="1">{"'Sheet1'!$L$16"}</definedName>
    <definedName name="SummayE" localSheetId="22" hidden="1">{"'Sheet1'!$L$16"}</definedName>
    <definedName name="SummayE" localSheetId="24" hidden="1">{"'Sheet1'!$L$16"}</definedName>
    <definedName name="SummayE" localSheetId="28" hidden="1">{"'Sheet1'!$L$16"}</definedName>
    <definedName name="SummayE" localSheetId="14" hidden="1">{"'Sheet1'!$L$16"}</definedName>
    <definedName name="SummayE" hidden="1">{"'Sheet1'!$L$16"}</definedName>
    <definedName name="SumMTC">#REF!</definedName>
    <definedName name="SumMTC1">#REF!</definedName>
    <definedName name="SumMTC2">#REF!</definedName>
    <definedName name="SumNC">#REF!</definedName>
    <definedName name="SUMNC1">#REF!</definedName>
    <definedName name="SumNC2">#REF!</definedName>
    <definedName name="SumVL">#REF!</definedName>
    <definedName name="suniso">#REF!</definedName>
    <definedName name="SUOIDOI2" localSheetId="12" hidden="1">{"'Sheet1'!$L$16"}</definedName>
    <definedName name="SUOIDOI2" localSheetId="11" hidden="1">{"'Sheet1'!$L$16"}</definedName>
    <definedName name="SUOIDOI2" localSheetId="13" hidden="1">{"'Sheet1'!$L$16"}</definedName>
    <definedName name="SUOIDOI2" localSheetId="16" hidden="1">{"'Sheet1'!$L$16"}</definedName>
    <definedName name="SUOIDOI2" localSheetId="21" hidden="1">{"'Sheet1'!$L$16"}</definedName>
    <definedName name="SUOIDOI2" localSheetId="18" hidden="1">{"'Sheet1'!$L$16"}</definedName>
    <definedName name="SUOIDOI2" localSheetId="19" hidden="1">{"'Sheet1'!$L$16"}</definedName>
    <definedName name="SUOIDOI2" localSheetId="20" hidden="1">{"'Sheet1'!$L$16"}</definedName>
    <definedName name="SUOIDOI2" localSheetId="22" hidden="1">{"'Sheet1'!$L$16"}</definedName>
    <definedName name="SUOIDOI2" localSheetId="24" hidden="1">{"'Sheet1'!$L$16"}</definedName>
    <definedName name="SUOIDOI2" localSheetId="28" hidden="1">{"'Sheet1'!$L$16"}</definedName>
    <definedName name="SUOIDOI2" localSheetId="14" hidden="1">{"'Sheet1'!$L$16"}</definedName>
    <definedName name="SUOIDOI2" hidden="1">{"'Sheet1'!$L$16"}</definedName>
    <definedName name="suy" localSheetId="12" hidden="1">{"Offgrid",#N/A,FALSE,"OFFGRID";"Region",#N/A,FALSE,"REGION";"Offgrid -2",#N/A,FALSE,"OFFGRID";"WTP",#N/A,FALSE,"WTP";"WTP -2",#N/A,FALSE,"WTP";"Project",#N/A,FALSE,"PROJECT";"Summary -2",#N/A,FALSE,"SUMMARY"}</definedName>
    <definedName name="suy" localSheetId="11" hidden="1">{"Offgrid",#N/A,FALSE,"OFFGRID";"Region",#N/A,FALSE,"REGION";"Offgrid -2",#N/A,FALSE,"OFFGRID";"WTP",#N/A,FALSE,"WTP";"WTP -2",#N/A,FALSE,"WTP";"Project",#N/A,FALSE,"PROJECT";"Summary -2",#N/A,FALSE,"SUMMARY"}</definedName>
    <definedName name="suy" localSheetId="13" hidden="1">{"Offgrid",#N/A,FALSE,"OFFGRID";"Region",#N/A,FALSE,"REGION";"Offgrid -2",#N/A,FALSE,"OFFGRID";"WTP",#N/A,FALSE,"WTP";"WTP -2",#N/A,FALSE,"WTP";"Project",#N/A,FALSE,"PROJECT";"Summary -2",#N/A,FALSE,"SUMMARY"}</definedName>
    <definedName name="suy" localSheetId="16" hidden="1">{"Offgrid",#N/A,FALSE,"OFFGRID";"Region",#N/A,FALSE,"REGION";"Offgrid -2",#N/A,FALSE,"OFFGRID";"WTP",#N/A,FALSE,"WTP";"WTP -2",#N/A,FALSE,"WTP";"Project",#N/A,FALSE,"PROJECT";"Summary -2",#N/A,FALSE,"SUMMARY"}</definedName>
    <definedName name="suy" localSheetId="21" hidden="1">{"Offgrid",#N/A,FALSE,"OFFGRID";"Region",#N/A,FALSE,"REGION";"Offgrid -2",#N/A,FALSE,"OFFGRID";"WTP",#N/A,FALSE,"WTP";"WTP -2",#N/A,FALSE,"WTP";"Project",#N/A,FALSE,"PROJECT";"Summary -2",#N/A,FALSE,"SUMMARY"}</definedName>
    <definedName name="suy" localSheetId="18" hidden="1">{"Offgrid",#N/A,FALSE,"OFFGRID";"Region",#N/A,FALSE,"REGION";"Offgrid -2",#N/A,FALSE,"OFFGRID";"WTP",#N/A,FALSE,"WTP";"WTP -2",#N/A,FALSE,"WTP";"Project",#N/A,FALSE,"PROJECT";"Summary -2",#N/A,FALSE,"SUMMARY"}</definedName>
    <definedName name="suy" localSheetId="19" hidden="1">{"Offgrid",#N/A,FALSE,"OFFGRID";"Region",#N/A,FALSE,"REGION";"Offgrid -2",#N/A,FALSE,"OFFGRID";"WTP",#N/A,FALSE,"WTP";"WTP -2",#N/A,FALSE,"WTP";"Project",#N/A,FALSE,"PROJECT";"Summary -2",#N/A,FALSE,"SUMMARY"}</definedName>
    <definedName name="suy" localSheetId="20" hidden="1">{"Offgrid",#N/A,FALSE,"OFFGRID";"Region",#N/A,FALSE,"REGION";"Offgrid -2",#N/A,FALSE,"OFFGRID";"WTP",#N/A,FALSE,"WTP";"WTP -2",#N/A,FALSE,"WTP";"Project",#N/A,FALSE,"PROJECT";"Summary -2",#N/A,FALSE,"SUMMARY"}</definedName>
    <definedName name="suy" localSheetId="22" hidden="1">{"Offgrid",#N/A,FALSE,"OFFGRID";"Region",#N/A,FALSE,"REGION";"Offgrid -2",#N/A,FALSE,"OFFGRID";"WTP",#N/A,FALSE,"WTP";"WTP -2",#N/A,FALSE,"WTP";"Project",#N/A,FALSE,"PROJECT";"Summary -2",#N/A,FALSE,"SUMMARY"}</definedName>
    <definedName name="suy" localSheetId="24" hidden="1">{"Offgrid",#N/A,FALSE,"OFFGRID";"Region",#N/A,FALSE,"REGION";"Offgrid -2",#N/A,FALSE,"OFFGRID";"WTP",#N/A,FALSE,"WTP";"WTP -2",#N/A,FALSE,"WTP";"Project",#N/A,FALSE,"PROJECT";"Summary -2",#N/A,FALSE,"SUMMARY"}</definedName>
    <definedName name="suy" localSheetId="28" hidden="1">{"Offgrid",#N/A,FALSE,"OFFGRID";"Region",#N/A,FALSE,"REGION";"Offgrid -2",#N/A,FALSE,"OFFGRID";"WTP",#N/A,FALSE,"WTP";"WTP -2",#N/A,FALSE,"WTP";"Project",#N/A,FALSE,"PROJECT";"Summary -2",#N/A,FALSE,"SUMMARY"}</definedName>
    <definedName name="suy" localSheetId="14" hidden="1">{"Offgrid",#N/A,FALSE,"OFFGRID";"Region",#N/A,FALSE,"REGION";"Offgrid -2",#N/A,FALSE,"OFFGRID";"WTP",#N/A,FALSE,"WTP";"WTP -2",#N/A,FALSE,"WTP";"Project",#N/A,FALSE,"PROJECT";"Summary -2",#N/A,FALSE,"SUMMARY"}</definedName>
    <definedName name="suy" hidden="1">{"Offgrid",#N/A,FALSE,"OFFGRID";"Region",#N/A,FALSE,"REGION";"Offgrid -2",#N/A,FALSE,"OFFGRID";"WTP",#N/A,FALSE,"WTP";"WTP -2",#N/A,FALSE,"WTP";"Project",#N/A,FALSE,"PROJECT";"Summary -2",#N/A,FALSE,"SUMMARY"}</definedName>
    <definedName name="svsd" hidden="1">#REF!</definedName>
    <definedName name="svsdd" hidden="1">#REF!</definedName>
    <definedName name="SW" hidden="1">#N/A</definedName>
    <definedName name="Switch3">#REF!</definedName>
    <definedName name="Switchboard" localSheetId="12" hidden="1">{#N/A,#N/A,TRUE,"Krycí list"}</definedName>
    <definedName name="Switchboard" localSheetId="11" hidden="1">{#N/A,#N/A,TRUE,"Krycí list"}</definedName>
    <definedName name="Switchboard" localSheetId="13" hidden="1">{#N/A,#N/A,TRUE,"Krycí list"}</definedName>
    <definedName name="Switchboard" localSheetId="16" hidden="1">{#N/A,#N/A,TRUE,"Krycí list"}</definedName>
    <definedName name="Switchboard" localSheetId="21" hidden="1">{#N/A,#N/A,TRUE,"Krycí list"}</definedName>
    <definedName name="Switchboard" localSheetId="18" hidden="1">{#N/A,#N/A,TRUE,"Krycí list"}</definedName>
    <definedName name="Switchboard" localSheetId="19" hidden="1">{#N/A,#N/A,TRUE,"Krycí list"}</definedName>
    <definedName name="Switchboard" localSheetId="20" hidden="1">{#N/A,#N/A,TRUE,"Krycí list"}</definedName>
    <definedName name="Switchboard" localSheetId="22" hidden="1">{#N/A,#N/A,TRUE,"Krycí list"}</definedName>
    <definedName name="Switchboard" localSheetId="24" hidden="1">{#N/A,#N/A,TRUE,"Krycí list"}</definedName>
    <definedName name="Switchboard" localSheetId="28" hidden="1">{#N/A,#N/A,TRUE,"Krycí list"}</definedName>
    <definedName name="Switchboard" localSheetId="14" hidden="1">{#N/A,#N/A,TRUE,"Krycí list"}</definedName>
    <definedName name="Switchboard" hidden="1">{#N/A,#N/A,TRUE,"Krycí list"}</definedName>
    <definedName name="switchlight">#REF!</definedName>
    <definedName name="SWw" localSheetId="12" hidden="1">{#N/A,#N/A,TRUE,"SUM";#N/A,#N/A,TRUE,"EE";#N/A,#N/A,TRUE,"AC";#N/A,#N/A,TRUE,"SN"}</definedName>
    <definedName name="SWw" localSheetId="11" hidden="1">{#N/A,#N/A,TRUE,"SUM";#N/A,#N/A,TRUE,"EE";#N/A,#N/A,TRUE,"AC";#N/A,#N/A,TRUE,"SN"}</definedName>
    <definedName name="SWw" localSheetId="13" hidden="1">{#N/A,#N/A,TRUE,"SUM";#N/A,#N/A,TRUE,"EE";#N/A,#N/A,TRUE,"AC";#N/A,#N/A,TRUE,"SN"}</definedName>
    <definedName name="SWw" localSheetId="16" hidden="1">{#N/A,#N/A,TRUE,"SUM";#N/A,#N/A,TRUE,"EE";#N/A,#N/A,TRUE,"AC";#N/A,#N/A,TRUE,"SN"}</definedName>
    <definedName name="SWw" localSheetId="21" hidden="1">{#N/A,#N/A,TRUE,"SUM";#N/A,#N/A,TRUE,"EE";#N/A,#N/A,TRUE,"AC";#N/A,#N/A,TRUE,"SN"}</definedName>
    <definedName name="SWw" localSheetId="18" hidden="1">{#N/A,#N/A,TRUE,"SUM";#N/A,#N/A,TRUE,"EE";#N/A,#N/A,TRUE,"AC";#N/A,#N/A,TRUE,"SN"}</definedName>
    <definedName name="SWw" localSheetId="19" hidden="1">{#N/A,#N/A,TRUE,"SUM";#N/A,#N/A,TRUE,"EE";#N/A,#N/A,TRUE,"AC";#N/A,#N/A,TRUE,"SN"}</definedName>
    <definedName name="SWw" localSheetId="20" hidden="1">{#N/A,#N/A,TRUE,"SUM";#N/A,#N/A,TRUE,"EE";#N/A,#N/A,TRUE,"AC";#N/A,#N/A,TRUE,"SN"}</definedName>
    <definedName name="SWw" localSheetId="22" hidden="1">{#N/A,#N/A,TRUE,"SUM";#N/A,#N/A,TRUE,"EE";#N/A,#N/A,TRUE,"AC";#N/A,#N/A,TRUE,"SN"}</definedName>
    <definedName name="SWw" localSheetId="24" hidden="1">{#N/A,#N/A,TRUE,"SUM";#N/A,#N/A,TRUE,"EE";#N/A,#N/A,TRUE,"AC";#N/A,#N/A,TRUE,"SN"}</definedName>
    <definedName name="SWw" localSheetId="28" hidden="1">{#N/A,#N/A,TRUE,"SUM";#N/A,#N/A,TRUE,"EE";#N/A,#N/A,TRUE,"AC";#N/A,#N/A,TRUE,"SN"}</definedName>
    <definedName name="SWw" localSheetId="14" hidden="1">{#N/A,#N/A,TRUE,"SUM";#N/A,#N/A,TRUE,"EE";#N/A,#N/A,TRUE,"AC";#N/A,#N/A,TRUE,"SN"}</definedName>
    <definedName name="SWw" hidden="1">{#N/A,#N/A,TRUE,"SUM";#N/A,#N/A,TRUE,"EE";#N/A,#N/A,TRUE,"AC";#N/A,#N/A,TRUE,"SN"}</definedName>
    <definedName name="swww" localSheetId="12" hidden="1">{#N/A,#N/A,TRUE,"Krycí list"}</definedName>
    <definedName name="swww" localSheetId="11" hidden="1">{#N/A,#N/A,TRUE,"Krycí list"}</definedName>
    <definedName name="swww" localSheetId="13" hidden="1">{#N/A,#N/A,TRUE,"Krycí list"}</definedName>
    <definedName name="swww" localSheetId="16" hidden="1">{#N/A,#N/A,TRUE,"Krycí list"}</definedName>
    <definedName name="swww" localSheetId="21" hidden="1">{#N/A,#N/A,TRUE,"Krycí list"}</definedName>
    <definedName name="swww" localSheetId="18" hidden="1">{#N/A,#N/A,TRUE,"Krycí list"}</definedName>
    <definedName name="swww" localSheetId="19" hidden="1">{#N/A,#N/A,TRUE,"Krycí list"}</definedName>
    <definedName name="swww" localSheetId="20" hidden="1">{#N/A,#N/A,TRUE,"Krycí list"}</definedName>
    <definedName name="swww" localSheetId="22" hidden="1">{#N/A,#N/A,TRUE,"Krycí list"}</definedName>
    <definedName name="swww" localSheetId="24" hidden="1">{#N/A,#N/A,TRUE,"Krycí list"}</definedName>
    <definedName name="swww" localSheetId="28" hidden="1">{#N/A,#N/A,TRUE,"Krycí list"}</definedName>
    <definedName name="swww" localSheetId="14" hidden="1">{#N/A,#N/A,TRUE,"Krycí list"}</definedName>
    <definedName name="swww" hidden="1">{#N/A,#N/A,TRUE,"Krycí list"}</definedName>
    <definedName name="swㅗ" localSheetId="12" hidden="1">{#N/A,#N/A,FALSE,"집계표"}</definedName>
    <definedName name="swㅗ" localSheetId="11" hidden="1">{#N/A,#N/A,FALSE,"집계표"}</definedName>
    <definedName name="swㅗ" localSheetId="13" hidden="1">{#N/A,#N/A,FALSE,"집계표"}</definedName>
    <definedName name="swㅗ" localSheetId="16" hidden="1">{#N/A,#N/A,FALSE,"집계표"}</definedName>
    <definedName name="swㅗ" localSheetId="21" hidden="1">{#N/A,#N/A,FALSE,"집계표"}</definedName>
    <definedName name="swㅗ" localSheetId="18" hidden="1">{#N/A,#N/A,FALSE,"집계표"}</definedName>
    <definedName name="swㅗ" localSheetId="19" hidden="1">{#N/A,#N/A,FALSE,"집계표"}</definedName>
    <definedName name="swㅗ" localSheetId="20" hidden="1">{#N/A,#N/A,FALSE,"집계표"}</definedName>
    <definedName name="swㅗ" localSheetId="22" hidden="1">{#N/A,#N/A,FALSE,"집계표"}</definedName>
    <definedName name="swㅗ" localSheetId="24" hidden="1">{#N/A,#N/A,FALSE,"집계표"}</definedName>
    <definedName name="swㅗ" localSheetId="28" hidden="1">{#N/A,#N/A,FALSE,"집계표"}</definedName>
    <definedName name="swㅗ" localSheetId="14" hidden="1">{#N/A,#N/A,FALSE,"집계표"}</definedName>
    <definedName name="swㅗ" hidden="1">{#N/A,#N/A,FALSE,"집계표"}</definedName>
    <definedName name="sxcsac" localSheetId="12" hidden="1">{"'Sheet1'!$L$16"}</definedName>
    <definedName name="sxcsac" localSheetId="11" hidden="1">{"'Sheet1'!$L$16"}</definedName>
    <definedName name="sxcsac" localSheetId="13" hidden="1">{"'Sheet1'!$L$16"}</definedName>
    <definedName name="sxcsac" localSheetId="16" hidden="1">{"'Sheet1'!$L$16"}</definedName>
    <definedName name="sxcsac" localSheetId="21" hidden="1">{"'Sheet1'!$L$16"}</definedName>
    <definedName name="sxcsac" localSheetId="18" hidden="1">{"'Sheet1'!$L$16"}</definedName>
    <definedName name="sxcsac" localSheetId="19" hidden="1">{"'Sheet1'!$L$16"}</definedName>
    <definedName name="sxcsac" localSheetId="20" hidden="1">{"'Sheet1'!$L$16"}</definedName>
    <definedName name="sxcsac" localSheetId="22" hidden="1">{"'Sheet1'!$L$16"}</definedName>
    <definedName name="sxcsac" localSheetId="24" hidden="1">{"'Sheet1'!$L$16"}</definedName>
    <definedName name="sxcsac" localSheetId="28" hidden="1">{"'Sheet1'!$L$16"}</definedName>
    <definedName name="sxcsac" localSheetId="14" hidden="1">{"'Sheet1'!$L$16"}</definedName>
    <definedName name="sxcsac" hidden="1">{"'Sheet1'!$L$16"}</definedName>
    <definedName name="sxcxc" localSheetId="12" hidden="1">{"'Sheet1'!$L$16"}</definedName>
    <definedName name="sxcxc" localSheetId="11" hidden="1">{"'Sheet1'!$L$16"}</definedName>
    <definedName name="sxcxc" localSheetId="13" hidden="1">{"'Sheet1'!$L$16"}</definedName>
    <definedName name="sxcxc" localSheetId="16" hidden="1">{"'Sheet1'!$L$16"}</definedName>
    <definedName name="sxcxc" localSheetId="21" hidden="1">{"'Sheet1'!$L$16"}</definedName>
    <definedName name="sxcxc" localSheetId="18" hidden="1">{"'Sheet1'!$L$16"}</definedName>
    <definedName name="sxcxc" localSheetId="19" hidden="1">{"'Sheet1'!$L$16"}</definedName>
    <definedName name="sxcxc" localSheetId="20" hidden="1">{"'Sheet1'!$L$16"}</definedName>
    <definedName name="sxcxc" localSheetId="22" hidden="1">{"'Sheet1'!$L$16"}</definedName>
    <definedName name="sxcxc" localSheetId="24" hidden="1">{"'Sheet1'!$L$16"}</definedName>
    <definedName name="sxcxc" localSheetId="28" hidden="1">{"'Sheet1'!$L$16"}</definedName>
    <definedName name="sxcxc" localSheetId="14" hidden="1">{"'Sheet1'!$L$16"}</definedName>
    <definedName name="sxcxc" hidden="1">{"'Sheet1'!$L$16"}</definedName>
    <definedName name="sxe" hidden="1">#REF!</definedName>
    <definedName name="SXWDCDE" localSheetId="12">{"Book1","BoQ2.XLS"}</definedName>
    <definedName name="SXWDCDE" localSheetId="11">{"Book1","BoQ2.XLS"}</definedName>
    <definedName name="SXWDCDE" localSheetId="13">{"Book1","BoQ2.XLS"}</definedName>
    <definedName name="SXWDCDE" localSheetId="16">{"Book1","BoQ2.XLS"}</definedName>
    <definedName name="SXWDCDE" localSheetId="21">{"Book1","BoQ2.XLS"}</definedName>
    <definedName name="SXWDCDE" localSheetId="18">{"Book1","BoQ2.XLS"}</definedName>
    <definedName name="SXWDCDE" localSheetId="19">{"Book1","BoQ2.XLS"}</definedName>
    <definedName name="SXWDCDE" localSheetId="20">{"Book1","BoQ2.XLS"}</definedName>
    <definedName name="SXWDCDE" localSheetId="22">{"Book1","BoQ2.XLS"}</definedName>
    <definedName name="SXWDCDE" localSheetId="24">{"Book1","BoQ2.XLS"}</definedName>
    <definedName name="SXWDCDE" localSheetId="28">{"Book1","BoQ2.XLS"}</definedName>
    <definedName name="SXWDCDE" localSheetId="14">{"Book1","BoQ2.XLS"}</definedName>
    <definedName name="SXWDCDE">{"Book1","BoQ2.XLS"}</definedName>
    <definedName name="sy" hidden="1">#REF!</definedName>
    <definedName name="sz" localSheetId="12" hidden="1">{"'Firr(선)'!$AS$1:$AY$62","'Firr(사)'!$AS$1:$AY$62","'Firr(회)'!$AS$1:$AY$62","'Firr(선)'!$L$1:$V$62","'Firr(사)'!$L$1:$V$62","'Firr(회)'!$L$1:$V$62"}</definedName>
    <definedName name="sz" localSheetId="11" hidden="1">{"'Firr(선)'!$AS$1:$AY$62","'Firr(사)'!$AS$1:$AY$62","'Firr(회)'!$AS$1:$AY$62","'Firr(선)'!$L$1:$V$62","'Firr(사)'!$L$1:$V$62","'Firr(회)'!$L$1:$V$62"}</definedName>
    <definedName name="sz" localSheetId="13" hidden="1">{"'Firr(선)'!$AS$1:$AY$62","'Firr(사)'!$AS$1:$AY$62","'Firr(회)'!$AS$1:$AY$62","'Firr(선)'!$L$1:$V$62","'Firr(사)'!$L$1:$V$62","'Firr(회)'!$L$1:$V$62"}</definedName>
    <definedName name="sz" localSheetId="16" hidden="1">{"'Firr(선)'!$AS$1:$AY$62","'Firr(사)'!$AS$1:$AY$62","'Firr(회)'!$AS$1:$AY$62","'Firr(선)'!$L$1:$V$62","'Firr(사)'!$L$1:$V$62","'Firr(회)'!$L$1:$V$62"}</definedName>
    <definedName name="sz" localSheetId="21" hidden="1">{"'Firr(선)'!$AS$1:$AY$62","'Firr(사)'!$AS$1:$AY$62","'Firr(회)'!$AS$1:$AY$62","'Firr(선)'!$L$1:$V$62","'Firr(사)'!$L$1:$V$62","'Firr(회)'!$L$1:$V$62"}</definedName>
    <definedName name="sz" localSheetId="18" hidden="1">{"'Firr(선)'!$AS$1:$AY$62","'Firr(사)'!$AS$1:$AY$62","'Firr(회)'!$AS$1:$AY$62","'Firr(선)'!$L$1:$V$62","'Firr(사)'!$L$1:$V$62","'Firr(회)'!$L$1:$V$62"}</definedName>
    <definedName name="sz" localSheetId="19" hidden="1">{"'Firr(선)'!$AS$1:$AY$62","'Firr(사)'!$AS$1:$AY$62","'Firr(회)'!$AS$1:$AY$62","'Firr(선)'!$L$1:$V$62","'Firr(사)'!$L$1:$V$62","'Firr(회)'!$L$1:$V$62"}</definedName>
    <definedName name="sz" localSheetId="20" hidden="1">{"'Firr(선)'!$AS$1:$AY$62","'Firr(사)'!$AS$1:$AY$62","'Firr(회)'!$AS$1:$AY$62","'Firr(선)'!$L$1:$V$62","'Firr(사)'!$L$1:$V$62","'Firr(회)'!$L$1:$V$62"}</definedName>
    <definedName name="sz" localSheetId="22" hidden="1">{"'Firr(선)'!$AS$1:$AY$62","'Firr(사)'!$AS$1:$AY$62","'Firr(회)'!$AS$1:$AY$62","'Firr(선)'!$L$1:$V$62","'Firr(사)'!$L$1:$V$62","'Firr(회)'!$L$1:$V$62"}</definedName>
    <definedName name="sz" localSheetId="24" hidden="1">{"'Firr(선)'!$AS$1:$AY$62","'Firr(사)'!$AS$1:$AY$62","'Firr(회)'!$AS$1:$AY$62","'Firr(선)'!$L$1:$V$62","'Firr(사)'!$L$1:$V$62","'Firr(회)'!$L$1:$V$62"}</definedName>
    <definedName name="sz" localSheetId="28" hidden="1">{"'Firr(선)'!$AS$1:$AY$62","'Firr(사)'!$AS$1:$AY$62","'Firr(회)'!$AS$1:$AY$62","'Firr(선)'!$L$1:$V$62","'Firr(사)'!$L$1:$V$62","'Firr(회)'!$L$1:$V$62"}</definedName>
    <definedName name="sz" localSheetId="14" hidden="1">{"'Firr(선)'!$AS$1:$AY$62","'Firr(사)'!$AS$1:$AY$62","'Firr(회)'!$AS$1:$AY$62","'Firr(선)'!$L$1:$V$62","'Firr(사)'!$L$1:$V$62","'Firr(회)'!$L$1:$V$62"}</definedName>
    <definedName name="sz" hidden="1">{"'Firr(선)'!$AS$1:$AY$62","'Firr(사)'!$AS$1:$AY$62","'Firr(회)'!$AS$1:$AY$62","'Firr(선)'!$L$1:$V$62","'Firr(사)'!$L$1:$V$62","'Firr(회)'!$L$1:$V$62"}</definedName>
    <definedName name="szdasda" localSheetId="12" hidden="1">{#N/A,#N/A,FALSE,"Chi tiÆt"}</definedName>
    <definedName name="szdasda" localSheetId="11" hidden="1">{#N/A,#N/A,FALSE,"Chi tiÆt"}</definedName>
    <definedName name="szdasda" localSheetId="13" hidden="1">{#N/A,#N/A,FALSE,"Chi tiÆt"}</definedName>
    <definedName name="szdasda" localSheetId="16" hidden="1">{#N/A,#N/A,FALSE,"Chi tiÆt"}</definedName>
    <definedName name="szdasda" localSheetId="21" hidden="1">{#N/A,#N/A,FALSE,"Chi tiÆt"}</definedName>
    <definedName name="szdasda" localSheetId="18" hidden="1">{#N/A,#N/A,FALSE,"Chi tiÆt"}</definedName>
    <definedName name="szdasda" localSheetId="19" hidden="1">{#N/A,#N/A,FALSE,"Chi tiÆt"}</definedName>
    <definedName name="szdasda" localSheetId="20" hidden="1">{#N/A,#N/A,FALSE,"Chi tiÆt"}</definedName>
    <definedName name="szdasda" localSheetId="22" hidden="1">{#N/A,#N/A,FALSE,"Chi tiÆt"}</definedName>
    <definedName name="szdasda" localSheetId="24" hidden="1">{#N/A,#N/A,FALSE,"Chi tiÆt"}</definedName>
    <definedName name="szdasda" localSheetId="28" hidden="1">{#N/A,#N/A,FALSE,"Chi tiÆt"}</definedName>
    <definedName name="szdasda" localSheetId="14" hidden="1">{#N/A,#N/A,FALSE,"Chi tiÆt"}</definedName>
    <definedName name="szdasda" hidden="1">{#N/A,#N/A,FALSE,"Chi tiÆt"}</definedName>
    <definedName name="szszểcttcy" localSheetId="12" hidden="1">{"'Sheet1'!$L$16"}</definedName>
    <definedName name="szszểcttcy" localSheetId="11" hidden="1">{"'Sheet1'!$L$16"}</definedName>
    <definedName name="szszểcttcy" localSheetId="13" hidden="1">{"'Sheet1'!$L$16"}</definedName>
    <definedName name="szszểcttcy" localSheetId="16" hidden="1">{"'Sheet1'!$L$16"}</definedName>
    <definedName name="szszểcttcy" localSheetId="21" hidden="1">{"'Sheet1'!$L$16"}</definedName>
    <definedName name="szszểcttcy" localSheetId="18" hidden="1">{"'Sheet1'!$L$16"}</definedName>
    <definedName name="szszểcttcy" localSheetId="19" hidden="1">{"'Sheet1'!$L$16"}</definedName>
    <definedName name="szszểcttcy" localSheetId="20" hidden="1">{"'Sheet1'!$L$16"}</definedName>
    <definedName name="szszểcttcy" localSheetId="22" hidden="1">{"'Sheet1'!$L$16"}</definedName>
    <definedName name="szszểcttcy" localSheetId="24" hidden="1">{"'Sheet1'!$L$16"}</definedName>
    <definedName name="szszểcttcy" localSheetId="28" hidden="1">{"'Sheet1'!$L$16"}</definedName>
    <definedName name="szszểcttcy" localSheetId="14" hidden="1">{"'Sheet1'!$L$16"}</definedName>
    <definedName name="szszểcttcy" hidden="1">{"'Sheet1'!$L$16"}</definedName>
    <definedName name="T">#REF!</definedName>
    <definedName name="t.05" localSheetId="12" hidden="1">{#N/A,#N/A,FALSE,"Chi tiÆt"}</definedName>
    <definedName name="t.05" localSheetId="11" hidden="1">{#N/A,#N/A,FALSE,"Chi tiÆt"}</definedName>
    <definedName name="t.05" localSheetId="13" hidden="1">{#N/A,#N/A,FALSE,"Chi tiÆt"}</definedName>
    <definedName name="t.05" localSheetId="16" hidden="1">{#N/A,#N/A,FALSE,"Chi tiÆt"}</definedName>
    <definedName name="t.05" localSheetId="21" hidden="1">{#N/A,#N/A,FALSE,"Chi tiÆt"}</definedName>
    <definedName name="t.05" localSheetId="18" hidden="1">{#N/A,#N/A,FALSE,"Chi tiÆt"}</definedName>
    <definedName name="t.05" localSheetId="19" hidden="1">{#N/A,#N/A,FALSE,"Chi tiÆt"}</definedName>
    <definedName name="t.05" localSheetId="20" hidden="1">{#N/A,#N/A,FALSE,"Chi tiÆt"}</definedName>
    <definedName name="t.05" localSheetId="22" hidden="1">{#N/A,#N/A,FALSE,"Chi tiÆt"}</definedName>
    <definedName name="t.05" localSheetId="24" hidden="1">{#N/A,#N/A,FALSE,"Chi tiÆt"}</definedName>
    <definedName name="t.05" localSheetId="28" hidden="1">{#N/A,#N/A,FALSE,"Chi tiÆt"}</definedName>
    <definedName name="t.05" localSheetId="14" hidden="1">{#N/A,#N/A,FALSE,"Chi tiÆt"}</definedName>
    <definedName name="t.05" hidden="1">{#N/A,#N/A,FALSE,"Chi tiÆt"}</definedName>
    <definedName name="T.3" localSheetId="12" hidden="1">{"'Sheet1'!$L$16"}</definedName>
    <definedName name="T.3" localSheetId="11" hidden="1">{"'Sheet1'!$L$16"}</definedName>
    <definedName name="T.3" localSheetId="13" hidden="1">{"'Sheet1'!$L$16"}</definedName>
    <definedName name="T.3" localSheetId="16" hidden="1">{"'Sheet1'!$L$16"}</definedName>
    <definedName name="T.3" localSheetId="21" hidden="1">{"'Sheet1'!$L$16"}</definedName>
    <definedName name="T.3" localSheetId="18" hidden="1">{"'Sheet1'!$L$16"}</definedName>
    <definedName name="T.3" localSheetId="19" hidden="1">{"'Sheet1'!$L$16"}</definedName>
    <definedName name="T.3" localSheetId="20" hidden="1">{"'Sheet1'!$L$16"}</definedName>
    <definedName name="T.3" localSheetId="22" hidden="1">{"'Sheet1'!$L$16"}</definedName>
    <definedName name="T.3" localSheetId="24" hidden="1">{"'Sheet1'!$L$16"}</definedName>
    <definedName name="T.3" localSheetId="28" hidden="1">{"'Sheet1'!$L$16"}</definedName>
    <definedName name="T.3" localSheetId="14" hidden="1">{"'Sheet1'!$L$16"}</definedName>
    <definedName name="T.3" hidden="1">{"'Sheet1'!$L$16"}</definedName>
    <definedName name="t.a" localSheetId="12" hidden="1">{#N/A,#N/A,FALSE,"제목"}</definedName>
    <definedName name="t.a" localSheetId="11" hidden="1">{#N/A,#N/A,FALSE,"제목"}</definedName>
    <definedName name="t.a" localSheetId="13" hidden="1">{#N/A,#N/A,FALSE,"제목"}</definedName>
    <definedName name="t.a" localSheetId="16" hidden="1">{#N/A,#N/A,FALSE,"제목"}</definedName>
    <definedName name="t.a" localSheetId="21" hidden="1">{#N/A,#N/A,FALSE,"제목"}</definedName>
    <definedName name="t.a" localSheetId="18" hidden="1">{#N/A,#N/A,FALSE,"제목"}</definedName>
    <definedName name="t.a" localSheetId="19" hidden="1">{#N/A,#N/A,FALSE,"제목"}</definedName>
    <definedName name="t.a" localSheetId="20" hidden="1">{#N/A,#N/A,FALSE,"제목"}</definedName>
    <definedName name="t.a" localSheetId="22" hidden="1">{#N/A,#N/A,FALSE,"제목"}</definedName>
    <definedName name="t.a" localSheetId="24" hidden="1">{#N/A,#N/A,FALSE,"제목"}</definedName>
    <definedName name="t.a" localSheetId="28" hidden="1">{#N/A,#N/A,FALSE,"제목"}</definedName>
    <definedName name="t.a" localSheetId="14" hidden="1">{#N/A,#N/A,FALSE,"제목"}</definedName>
    <definedName name="t.a" hidden="1">{#N/A,#N/A,FALSE,"제목"}</definedName>
    <definedName name="T.F" localSheetId="12" hidden="1">{#N/A,#N/A,FALSE,"제목"}</definedName>
    <definedName name="T.F" localSheetId="11" hidden="1">{#N/A,#N/A,FALSE,"제목"}</definedName>
    <definedName name="T.F" localSheetId="13" hidden="1">{#N/A,#N/A,FALSE,"제목"}</definedName>
    <definedName name="T.F" localSheetId="16" hidden="1">{#N/A,#N/A,FALSE,"제목"}</definedName>
    <definedName name="T.F" localSheetId="21" hidden="1">{#N/A,#N/A,FALSE,"제목"}</definedName>
    <definedName name="T.F" localSheetId="18" hidden="1">{#N/A,#N/A,FALSE,"제목"}</definedName>
    <definedName name="T.F" localSheetId="19" hidden="1">{#N/A,#N/A,FALSE,"제목"}</definedName>
    <definedName name="T.F" localSheetId="20" hidden="1">{#N/A,#N/A,FALSE,"제목"}</definedName>
    <definedName name="T.F" localSheetId="22" hidden="1">{#N/A,#N/A,FALSE,"제목"}</definedName>
    <definedName name="T.F" localSheetId="24" hidden="1">{#N/A,#N/A,FALSE,"제목"}</definedName>
    <definedName name="T.F" localSheetId="28" hidden="1">{#N/A,#N/A,FALSE,"제목"}</definedName>
    <definedName name="T.F" localSheetId="14" hidden="1">{#N/A,#N/A,FALSE,"제목"}</definedName>
    <definedName name="T.F" hidden="1">{#N/A,#N/A,FALSE,"제목"}</definedName>
    <definedName name="T_ap">#REF!</definedName>
    <definedName name="T_dat">#REF!</definedName>
    <definedName name="T_HOP">#REF!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SS400">#REF!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SS400">#REF!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SS400">#REF!</definedName>
    <definedName name="T14vc">#REF!</definedName>
    <definedName name="T14vl">#REF!</definedName>
    <definedName name="t14vl3p">#REF!</definedName>
    <definedName name="T16SS400">#REF!</definedName>
    <definedName name="T1PC" localSheetId="12" hidden="1">{"'Sheet1'!$L$16"}</definedName>
    <definedName name="T1PC" localSheetId="11" hidden="1">{"'Sheet1'!$L$16"}</definedName>
    <definedName name="T1PC" localSheetId="13" hidden="1">{"'Sheet1'!$L$16"}</definedName>
    <definedName name="T1PC" localSheetId="16" hidden="1">{"'Sheet1'!$L$16"}</definedName>
    <definedName name="T1PC" localSheetId="21" hidden="1">{"'Sheet1'!$L$16"}</definedName>
    <definedName name="T1PC" localSheetId="18" hidden="1">{"'Sheet1'!$L$16"}</definedName>
    <definedName name="T1PC" localSheetId="19" hidden="1">{"'Sheet1'!$L$16"}</definedName>
    <definedName name="T1PC" localSheetId="20" hidden="1">{"'Sheet1'!$L$16"}</definedName>
    <definedName name="T1PC" localSheetId="22" hidden="1">{"'Sheet1'!$L$16"}</definedName>
    <definedName name="T1PC" localSheetId="24" hidden="1">{"'Sheet1'!$L$16"}</definedName>
    <definedName name="T1PC" localSheetId="28" hidden="1">{"'Sheet1'!$L$16"}</definedName>
    <definedName name="T1PC" localSheetId="14" hidden="1">{"'Sheet1'!$L$16"}</definedName>
    <definedName name="T1PC" hidden="1">{"'Sheet1'!$L$16"}</definedName>
    <definedName name="T203P">#REF!</definedName>
    <definedName name="t20m">#REF!</definedName>
    <definedName name="t20ncm">#REF!</definedName>
    <definedName name="T20SS400">#REF!</definedName>
    <definedName name="T24SS400">#REF!</definedName>
    <definedName name="T2SS400">#REF!</definedName>
    <definedName name="T3SS400">#REF!</definedName>
    <definedName name="T4SS400">#REF!</definedName>
    <definedName name="T5SS400">#REF!</definedName>
    <definedName name="T6dao" localSheetId="12">{"Thuxm2.xls","Sheet1"}</definedName>
    <definedName name="T6dao" localSheetId="11">{"Thuxm2.xls","Sheet1"}</definedName>
    <definedName name="T6dao" localSheetId="13">{"Thuxm2.xls","Sheet1"}</definedName>
    <definedName name="T6dao" localSheetId="16">{"Thuxm2.xls","Sheet1"}</definedName>
    <definedName name="T6dao" localSheetId="21">{"Thuxm2.xls","Sheet1"}</definedName>
    <definedName name="T6dao" localSheetId="18">{"Thuxm2.xls","Sheet1"}</definedName>
    <definedName name="T6dao" localSheetId="19">{"Thuxm2.xls","Sheet1"}</definedName>
    <definedName name="T6dao" localSheetId="20">{"Thuxm2.xls","Sheet1"}</definedName>
    <definedName name="T6dao" localSheetId="22">{"Thuxm2.xls","Sheet1"}</definedName>
    <definedName name="T6dao" localSheetId="24">{"Thuxm2.xls","Sheet1"}</definedName>
    <definedName name="T6dao" localSheetId="28">{"Thuxm2.xls","Sheet1"}</definedName>
    <definedName name="T6dao" localSheetId="14">{"Thuxm2.xls","Sheet1"}</definedName>
    <definedName name="T6dao">{"Thuxm2.xls","Sheet1"}</definedName>
    <definedName name="T6SS400">#REF!</definedName>
    <definedName name="t7m">#REF!</definedName>
    <definedName name="t7nc">#REF!</definedName>
    <definedName name="T7Q3" localSheetId="12" hidden="1">{"'Sheet1'!$L$16"}</definedName>
    <definedName name="T7Q3" localSheetId="11" hidden="1">{"'Sheet1'!$L$16"}</definedName>
    <definedName name="T7Q3" localSheetId="13" hidden="1">{"'Sheet1'!$L$16"}</definedName>
    <definedName name="T7Q3" localSheetId="16" hidden="1">{"'Sheet1'!$L$16"}</definedName>
    <definedName name="T7Q3" localSheetId="21" hidden="1">{"'Sheet1'!$L$16"}</definedName>
    <definedName name="T7Q3" localSheetId="18" hidden="1">{"'Sheet1'!$L$16"}</definedName>
    <definedName name="T7Q3" localSheetId="19" hidden="1">{"'Sheet1'!$L$16"}</definedName>
    <definedName name="T7Q3" localSheetId="20" hidden="1">{"'Sheet1'!$L$16"}</definedName>
    <definedName name="T7Q3" localSheetId="22" hidden="1">{"'Sheet1'!$L$16"}</definedName>
    <definedName name="T7Q3" localSheetId="24" hidden="1">{"'Sheet1'!$L$16"}</definedName>
    <definedName name="T7Q3" localSheetId="28" hidden="1">{"'Sheet1'!$L$16"}</definedName>
    <definedName name="T7Q3" localSheetId="14" hidden="1">{"'Sheet1'!$L$16"}</definedName>
    <definedName name="T7Q3" hidden="1">{"'Sheet1'!$L$16"}</definedName>
    <definedName name="t7vl">#REF!</definedName>
    <definedName name="t84mnc">#REF!</definedName>
    <definedName name="t8m">#REF!</definedName>
    <definedName name="t8nc">#REF!</definedName>
    <definedName name="T8SS400">#REF!</definedName>
    <definedName name="t8vl">#REF!</definedName>
    <definedName name="Table1">#REF!</definedName>
    <definedName name="Table1_1">#REF!</definedName>
    <definedName name="Table2">#REF!</definedName>
    <definedName name="Table2_1">#REF!</definedName>
    <definedName name="Table3">#REF!</definedName>
    <definedName name="Table3_1">#REF!</definedName>
    <definedName name="Table4">#REF!</definedName>
    <definedName name="Table4_1">#REF!</definedName>
    <definedName name="Table5">#REF!</definedName>
    <definedName name="Table5_1">#REF!</definedName>
    <definedName name="tachsatPO">#REF!</definedName>
    <definedName name="TAI" hidden="1">#REF!</definedName>
    <definedName name="Taikhoan">#REF!</definedName>
    <definedName name="Tak">#REF!</definedName>
    <definedName name="taks" localSheetId="12" hidden="1">{#N/A,#N/A,TRUE,"Krycí list"}</definedName>
    <definedName name="taks" localSheetId="11" hidden="1">{#N/A,#N/A,TRUE,"Krycí list"}</definedName>
    <definedName name="taks" localSheetId="13" hidden="1">{#N/A,#N/A,TRUE,"Krycí list"}</definedName>
    <definedName name="taks" localSheetId="16" hidden="1">{#N/A,#N/A,TRUE,"Krycí list"}</definedName>
    <definedName name="taks" localSheetId="21" hidden="1">{#N/A,#N/A,TRUE,"Krycí list"}</definedName>
    <definedName name="taks" localSheetId="18" hidden="1">{#N/A,#N/A,TRUE,"Krycí list"}</definedName>
    <definedName name="taks" localSheetId="19" hidden="1">{#N/A,#N/A,TRUE,"Krycí list"}</definedName>
    <definedName name="taks" localSheetId="20" hidden="1">{#N/A,#N/A,TRUE,"Krycí list"}</definedName>
    <definedName name="taks" localSheetId="22" hidden="1">{#N/A,#N/A,TRUE,"Krycí list"}</definedName>
    <definedName name="taks" localSheetId="24" hidden="1">{#N/A,#N/A,TRUE,"Krycí list"}</definedName>
    <definedName name="taks" localSheetId="28" hidden="1">{#N/A,#N/A,TRUE,"Krycí list"}</definedName>
    <definedName name="taks" localSheetId="14" hidden="1">{#N/A,#N/A,TRUE,"Krycí list"}</definedName>
    <definedName name="taks" hidden="1">{#N/A,#N/A,TRUE,"Krycí list"}</definedName>
    <definedName name="TAM">#N/A</definedName>
    <definedName name="TAM_11">#N/A</definedName>
    <definedName name="TAM_11_10">#N/A</definedName>
    <definedName name="TAM_12">#N/A</definedName>
    <definedName name="TAM_12_10">#N/A</definedName>
    <definedName name="tam_3" localSheetId="12">{"Book1","BoQ2.XLS"}</definedName>
    <definedName name="tam_3" localSheetId="11">{"Book1","BoQ2.XLS"}</definedName>
    <definedName name="tam_3" localSheetId="13">{"Book1","BoQ2.XLS"}</definedName>
    <definedName name="tam_3" localSheetId="16">{"Book1","BoQ2.XLS"}</definedName>
    <definedName name="tam_3" localSheetId="21">{"Book1","BoQ2.XLS"}</definedName>
    <definedName name="tam_3" localSheetId="18">{"Book1","BoQ2.XLS"}</definedName>
    <definedName name="tam_3" localSheetId="19">{"Book1","BoQ2.XLS"}</definedName>
    <definedName name="tam_3" localSheetId="20">{"Book1","BoQ2.XLS"}</definedName>
    <definedName name="tam_3" localSheetId="22">{"Book1","BoQ2.XLS"}</definedName>
    <definedName name="tam_3" localSheetId="24">{"Book1","BoQ2.XLS"}</definedName>
    <definedName name="tam_3" localSheetId="28">{"Book1","BoQ2.XLS"}</definedName>
    <definedName name="tam_3" localSheetId="14">{"Book1","BoQ2.XLS"}</definedName>
    <definedName name="tam_3">{"Book1","BoQ2.XLS"}</definedName>
    <definedName name="tam_7" localSheetId="12">{"Book1","BoQ2.XLS"}</definedName>
    <definedName name="tam_7" localSheetId="11">{"Book1","BoQ2.XLS"}</definedName>
    <definedName name="tam_7" localSheetId="13">{"Book1","BoQ2.XLS"}</definedName>
    <definedName name="tam_7" localSheetId="16">{"Book1","BoQ2.XLS"}</definedName>
    <definedName name="tam_7" localSheetId="21">{"Book1","BoQ2.XLS"}</definedName>
    <definedName name="tam_7" localSheetId="18">{"Book1","BoQ2.XLS"}</definedName>
    <definedName name="tam_7" localSheetId="19">{"Book1","BoQ2.XLS"}</definedName>
    <definedName name="tam_7" localSheetId="20">{"Book1","BoQ2.XLS"}</definedName>
    <definedName name="tam_7" localSheetId="22">{"Book1","BoQ2.XLS"}</definedName>
    <definedName name="tam_7" localSheetId="24">{"Book1","BoQ2.XLS"}</definedName>
    <definedName name="tam_7" localSheetId="28">{"Book1","BoQ2.XLS"}</definedName>
    <definedName name="tam_7" localSheetId="14">{"Book1","BoQ2.XLS"}</definedName>
    <definedName name="tam_7">{"Book1","BoQ2.XLS"}</definedName>
    <definedName name="TAM_9">#N/A</definedName>
    <definedName name="TAM_9_10">#N/A</definedName>
    <definedName name="TamdanTB" localSheetId="12" hidden="1">{"'Sheet1'!$L$16"}</definedName>
    <definedName name="TamdanTB" localSheetId="11" hidden="1">{"'Sheet1'!$L$16"}</definedName>
    <definedName name="TamdanTB" localSheetId="13" hidden="1">{"'Sheet1'!$L$16"}</definedName>
    <definedName name="TamdanTB" localSheetId="16" hidden="1">{"'Sheet1'!$L$16"}</definedName>
    <definedName name="TamdanTB" localSheetId="21" hidden="1">{"'Sheet1'!$L$16"}</definedName>
    <definedName name="TamdanTB" localSheetId="18" hidden="1">{"'Sheet1'!$L$16"}</definedName>
    <definedName name="TamdanTB" localSheetId="19" hidden="1">{"'Sheet1'!$L$16"}</definedName>
    <definedName name="TamdanTB" localSheetId="20" hidden="1">{"'Sheet1'!$L$16"}</definedName>
    <definedName name="TamdanTB" localSheetId="22" hidden="1">{"'Sheet1'!$L$16"}</definedName>
    <definedName name="TamdanTB" localSheetId="24" hidden="1">{"'Sheet1'!$L$16"}</definedName>
    <definedName name="TamdanTB" localSheetId="28" hidden="1">{"'Sheet1'!$L$16"}</definedName>
    <definedName name="TamdanTB" localSheetId="14" hidden="1">{"'Sheet1'!$L$16"}</definedName>
    <definedName name="TamdanTB" hidden="1">{"'Sheet1'!$L$16"}</definedName>
    <definedName name="tamm" localSheetId="12" hidden="1">{"'Sheet1'!$L$16"}</definedName>
    <definedName name="tamm" localSheetId="11" hidden="1">{"'Sheet1'!$L$16"}</definedName>
    <definedName name="tamm" localSheetId="13" hidden="1">{"'Sheet1'!$L$16"}</definedName>
    <definedName name="tamm" localSheetId="16" hidden="1">{"'Sheet1'!$L$16"}</definedName>
    <definedName name="tamm" localSheetId="21" hidden="1">{"'Sheet1'!$L$16"}</definedName>
    <definedName name="tamm" localSheetId="18" hidden="1">{"'Sheet1'!$L$16"}</definedName>
    <definedName name="tamm" localSheetId="19" hidden="1">{"'Sheet1'!$L$16"}</definedName>
    <definedName name="tamm" localSheetId="20" hidden="1">{"'Sheet1'!$L$16"}</definedName>
    <definedName name="tamm" localSheetId="22" hidden="1">{"'Sheet1'!$L$16"}</definedName>
    <definedName name="tamm" localSheetId="24" hidden="1">{"'Sheet1'!$L$16"}</definedName>
    <definedName name="tamm" localSheetId="28" hidden="1">{"'Sheet1'!$L$16"}</definedName>
    <definedName name="tamm" localSheetId="14" hidden="1">{"'Sheet1'!$L$16"}</definedName>
    <definedName name="tamm" hidden="1">{"'Sheet1'!$L$16"}</definedName>
    <definedName name="tammm" localSheetId="12" hidden="1">{"'Sheet1'!$L$16"}</definedName>
    <definedName name="tammm" localSheetId="11" hidden="1">{"'Sheet1'!$L$16"}</definedName>
    <definedName name="tammm" localSheetId="13" hidden="1">{"'Sheet1'!$L$16"}</definedName>
    <definedName name="tammm" localSheetId="16" hidden="1">{"'Sheet1'!$L$16"}</definedName>
    <definedName name="tammm" localSheetId="21" hidden="1">{"'Sheet1'!$L$16"}</definedName>
    <definedName name="tammm" localSheetId="18" hidden="1">{"'Sheet1'!$L$16"}</definedName>
    <definedName name="tammm" localSheetId="19" hidden="1">{"'Sheet1'!$L$16"}</definedName>
    <definedName name="tammm" localSheetId="20" hidden="1">{"'Sheet1'!$L$16"}</definedName>
    <definedName name="tammm" localSheetId="22" hidden="1">{"'Sheet1'!$L$16"}</definedName>
    <definedName name="tammm" localSheetId="24" hidden="1">{"'Sheet1'!$L$16"}</definedName>
    <definedName name="tammm" localSheetId="28" hidden="1">{"'Sheet1'!$L$16"}</definedName>
    <definedName name="tammm" localSheetId="14" hidden="1">{"'Sheet1'!$L$16"}</definedName>
    <definedName name="tammm" hidden="1">{"'Sheet1'!$L$16"}</definedName>
    <definedName name="tammmm" localSheetId="12" hidden="1">{#N/A,#N/A,FALSE,"Chi tiÆt"}</definedName>
    <definedName name="tammmm" localSheetId="11" hidden="1">{#N/A,#N/A,FALSE,"Chi tiÆt"}</definedName>
    <definedName name="tammmm" localSheetId="13" hidden="1">{#N/A,#N/A,FALSE,"Chi tiÆt"}</definedName>
    <definedName name="tammmm" localSheetId="16" hidden="1">{#N/A,#N/A,FALSE,"Chi tiÆt"}</definedName>
    <definedName name="tammmm" localSheetId="21" hidden="1">{#N/A,#N/A,FALSE,"Chi tiÆt"}</definedName>
    <definedName name="tammmm" localSheetId="18" hidden="1">{#N/A,#N/A,FALSE,"Chi tiÆt"}</definedName>
    <definedName name="tammmm" localSheetId="19" hidden="1">{#N/A,#N/A,FALSE,"Chi tiÆt"}</definedName>
    <definedName name="tammmm" localSheetId="20" hidden="1">{#N/A,#N/A,FALSE,"Chi tiÆt"}</definedName>
    <definedName name="tammmm" localSheetId="22" hidden="1">{#N/A,#N/A,FALSE,"Chi tiÆt"}</definedName>
    <definedName name="tammmm" localSheetId="24" hidden="1">{#N/A,#N/A,FALSE,"Chi tiÆt"}</definedName>
    <definedName name="tammmm" localSheetId="28" hidden="1">{#N/A,#N/A,FALSE,"Chi tiÆt"}</definedName>
    <definedName name="tammmm" localSheetId="14" hidden="1">{#N/A,#N/A,FALSE,"Chi tiÆt"}</definedName>
    <definedName name="tammmm" hidden="1">{#N/A,#N/A,FALSE,"Chi tiÆt"}</definedName>
    <definedName name="TAMT">#REF!</definedName>
    <definedName name="TAMTINH">#REF!</definedName>
    <definedName name="tan" localSheetId="12" hidden="1">{"'Sheet1'!$L$16"}</definedName>
    <definedName name="tan" localSheetId="11" hidden="1">{"'Sheet1'!$L$16"}</definedName>
    <definedName name="tan" localSheetId="13" hidden="1">{"'Sheet1'!$L$16"}</definedName>
    <definedName name="tan" localSheetId="16" hidden="1">{"'Sheet1'!$L$16"}</definedName>
    <definedName name="tan" localSheetId="21" hidden="1">{"'Sheet1'!$L$16"}</definedName>
    <definedName name="tan" localSheetId="18" hidden="1">{"'Sheet1'!$L$16"}</definedName>
    <definedName name="tan" localSheetId="19" hidden="1">{"'Sheet1'!$L$16"}</definedName>
    <definedName name="tan" localSheetId="20" hidden="1">{"'Sheet1'!$L$16"}</definedName>
    <definedName name="tan" localSheetId="22" hidden="1">{"'Sheet1'!$L$16"}</definedName>
    <definedName name="tan" localSheetId="24" hidden="1">{"'Sheet1'!$L$16"}</definedName>
    <definedName name="tan" localSheetId="28" hidden="1">{"'Sheet1'!$L$16"}</definedName>
    <definedName name="tan" localSheetId="14" hidden="1">{"'Sheet1'!$L$16"}</definedName>
    <definedName name="tan" hidden="1">{"'Sheet1'!$L$16"}</definedName>
    <definedName name="TangNhonPhuA">#N/A</definedName>
    <definedName name="TANK">#REF!</definedName>
    <definedName name="tao" localSheetId="12" hidden="1">{"'Sheet1'!$L$16"}</definedName>
    <definedName name="tao" localSheetId="11" hidden="1">{"'Sheet1'!$L$16"}</definedName>
    <definedName name="tao" localSheetId="13" hidden="1">{"'Sheet1'!$L$16"}</definedName>
    <definedName name="tao" localSheetId="16" hidden="1">{"'Sheet1'!$L$16"}</definedName>
    <definedName name="tao" localSheetId="21" hidden="1">{"'Sheet1'!$L$16"}</definedName>
    <definedName name="tao" localSheetId="18" hidden="1">{"'Sheet1'!$L$16"}</definedName>
    <definedName name="tao" localSheetId="19" hidden="1">{"'Sheet1'!$L$16"}</definedName>
    <definedName name="tao" localSheetId="20" hidden="1">{"'Sheet1'!$L$16"}</definedName>
    <definedName name="tao" localSheetId="22" hidden="1">{"'Sheet1'!$L$16"}</definedName>
    <definedName name="tao" localSheetId="24" hidden="1">{"'Sheet1'!$L$16"}</definedName>
    <definedName name="tao" localSheetId="28" hidden="1">{"'Sheet1'!$L$16"}</definedName>
    <definedName name="tao" localSheetId="14" hidden="1">{"'Sheet1'!$L$16"}</definedName>
    <definedName name="tao" hidden="1">{"'Sheet1'!$L$16"}</definedName>
    <definedName name="tap">#REF!</definedName>
    <definedName name="taserfgsergsr" localSheetId="12" hidden="1">{"'Sheet1'!$L$16"}</definedName>
    <definedName name="taserfgsergsr" localSheetId="11" hidden="1">{"'Sheet1'!$L$16"}</definedName>
    <definedName name="taserfgsergsr" localSheetId="13" hidden="1">{"'Sheet1'!$L$16"}</definedName>
    <definedName name="taserfgsergsr" localSheetId="16" hidden="1">{"'Sheet1'!$L$16"}</definedName>
    <definedName name="taserfgsergsr" localSheetId="21" hidden="1">{"'Sheet1'!$L$16"}</definedName>
    <definedName name="taserfgsergsr" localSheetId="18" hidden="1">{"'Sheet1'!$L$16"}</definedName>
    <definedName name="taserfgsergsr" localSheetId="19" hidden="1">{"'Sheet1'!$L$16"}</definedName>
    <definedName name="taserfgsergsr" localSheetId="20" hidden="1">{"'Sheet1'!$L$16"}</definedName>
    <definedName name="taserfgsergsr" localSheetId="22" hidden="1">{"'Sheet1'!$L$16"}</definedName>
    <definedName name="taserfgsergsr" localSheetId="24" hidden="1">{"'Sheet1'!$L$16"}</definedName>
    <definedName name="taserfgsergsr" localSheetId="28" hidden="1">{"'Sheet1'!$L$16"}</definedName>
    <definedName name="taserfgsergsr" localSheetId="14" hidden="1">{"'Sheet1'!$L$16"}</definedName>
    <definedName name="taserfgsergsr" hidden="1">{"'Sheet1'!$L$16"}</definedName>
    <definedName name="tªtrt" localSheetId="12" hidden="1">{"'Sheet1'!$L$16"}</definedName>
    <definedName name="tªtrt" localSheetId="11" hidden="1">{"'Sheet1'!$L$16"}</definedName>
    <definedName name="tªtrt" localSheetId="13" hidden="1">{"'Sheet1'!$L$16"}</definedName>
    <definedName name="tªtrt" localSheetId="16" hidden="1">{"'Sheet1'!$L$16"}</definedName>
    <definedName name="tªtrt" localSheetId="21" hidden="1">{"'Sheet1'!$L$16"}</definedName>
    <definedName name="tªtrt" localSheetId="18" hidden="1">{"'Sheet1'!$L$16"}</definedName>
    <definedName name="tªtrt" localSheetId="19" hidden="1">{"'Sheet1'!$L$16"}</definedName>
    <definedName name="tªtrt" localSheetId="20" hidden="1">{"'Sheet1'!$L$16"}</definedName>
    <definedName name="tªtrt" localSheetId="22" hidden="1">{"'Sheet1'!$L$16"}</definedName>
    <definedName name="tªtrt" localSheetId="24" hidden="1">{"'Sheet1'!$L$16"}</definedName>
    <definedName name="tªtrt" localSheetId="28" hidden="1">{"'Sheet1'!$L$16"}</definedName>
    <definedName name="tªtrt" localSheetId="14" hidden="1">{"'Sheet1'!$L$16"}</definedName>
    <definedName name="tªtrt" hidden="1">{"'Sheet1'!$L$16"}</definedName>
    <definedName name="tatsergfsdg" localSheetId="12" hidden="1">{"'DocTypeCode'!$A$142:$A$226"}</definedName>
    <definedName name="tatsergfsdg" localSheetId="11" hidden="1">{"'DocTypeCode'!$A$142:$A$226"}</definedName>
    <definedName name="tatsergfsdg" localSheetId="13" hidden="1">{"'DocTypeCode'!$A$142:$A$226"}</definedName>
    <definedName name="tatsergfsdg" localSheetId="16" hidden="1">{"'DocTypeCode'!$A$142:$A$226"}</definedName>
    <definedName name="tatsergfsdg" localSheetId="21" hidden="1">{"'DocTypeCode'!$A$142:$A$226"}</definedName>
    <definedName name="tatsergfsdg" localSheetId="18" hidden="1">{"'DocTypeCode'!$A$142:$A$226"}</definedName>
    <definedName name="tatsergfsdg" localSheetId="19" hidden="1">{"'DocTypeCode'!$A$142:$A$226"}</definedName>
    <definedName name="tatsergfsdg" localSheetId="20" hidden="1">{"'DocTypeCode'!$A$142:$A$226"}</definedName>
    <definedName name="tatsergfsdg" localSheetId="22" hidden="1">{"'DocTypeCode'!$A$142:$A$226"}</definedName>
    <definedName name="tatsergfsdg" localSheetId="24" hidden="1">{"'DocTypeCode'!$A$142:$A$226"}</definedName>
    <definedName name="tatsergfsdg" localSheetId="28" hidden="1">{"'DocTypeCode'!$A$142:$A$226"}</definedName>
    <definedName name="tatsergfsdg" localSheetId="14" hidden="1">{"'DocTypeCode'!$A$142:$A$226"}</definedName>
    <definedName name="tatsergfsdg" hidden="1">{"'DocTypeCode'!$A$142:$A$226"}</definedName>
    <definedName name="taun" localSheetId="12" hidden="1">{"'Sheet1'!$L$16"}</definedName>
    <definedName name="taun" localSheetId="11" hidden="1">{"'Sheet1'!$L$16"}</definedName>
    <definedName name="taun" localSheetId="13" hidden="1">{"'Sheet1'!$L$16"}</definedName>
    <definedName name="taun" localSheetId="16" hidden="1">{"'Sheet1'!$L$16"}</definedName>
    <definedName name="taun" localSheetId="21" hidden="1">{"'Sheet1'!$L$16"}</definedName>
    <definedName name="taun" localSheetId="18" hidden="1">{"'Sheet1'!$L$16"}</definedName>
    <definedName name="taun" localSheetId="19" hidden="1">{"'Sheet1'!$L$16"}</definedName>
    <definedName name="taun" localSheetId="20" hidden="1">{"'Sheet1'!$L$16"}</definedName>
    <definedName name="taun" localSheetId="22" hidden="1">{"'Sheet1'!$L$16"}</definedName>
    <definedName name="taun" localSheetId="24" hidden="1">{"'Sheet1'!$L$16"}</definedName>
    <definedName name="taun" localSheetId="28" hidden="1">{"'Sheet1'!$L$16"}</definedName>
    <definedName name="taun" localSheetId="14" hidden="1">{"'Sheet1'!$L$16"}</definedName>
    <definedName name="taun" hidden="1">{"'Sheet1'!$L$16"}</definedName>
    <definedName name="TaxTB">0.05</definedName>
    <definedName name="TaxTV">10%</definedName>
    <definedName name="TaxXL">5%</definedName>
    <definedName name="tb">#REF!</definedName>
    <definedName name="TBA">#REF!</definedName>
    <definedName name="tbao" localSheetId="12" hidden="1">{"'Sheet1'!$L$16"}</definedName>
    <definedName name="tbao" localSheetId="11" hidden="1">{"'Sheet1'!$L$16"}</definedName>
    <definedName name="tbao" localSheetId="13" hidden="1">{"'Sheet1'!$L$16"}</definedName>
    <definedName name="tbao" localSheetId="16" hidden="1">{"'Sheet1'!$L$16"}</definedName>
    <definedName name="tbao" localSheetId="21" hidden="1">{"'Sheet1'!$L$16"}</definedName>
    <definedName name="tbao" localSheetId="18" hidden="1">{"'Sheet1'!$L$16"}</definedName>
    <definedName name="tbao" localSheetId="19" hidden="1">{"'Sheet1'!$L$16"}</definedName>
    <definedName name="tbao" localSheetId="20" hidden="1">{"'Sheet1'!$L$16"}</definedName>
    <definedName name="tbao" localSheetId="22" hidden="1">{"'Sheet1'!$L$16"}</definedName>
    <definedName name="tbao" localSheetId="24" hidden="1">{"'Sheet1'!$L$16"}</definedName>
    <definedName name="tbao" localSheetId="28" hidden="1">{"'Sheet1'!$L$16"}</definedName>
    <definedName name="tbao" localSheetId="14" hidden="1">{"'Sheet1'!$L$16"}</definedName>
    <definedName name="tbao" hidden="1">{"'Sheet1'!$L$16"}</definedName>
    <definedName name="tbbvgt">#REF!</definedName>
    <definedName name="tbdd1p">#REF!</definedName>
    <definedName name="tbdd3p">#REF!</definedName>
    <definedName name="tbddsdl">#REF!</definedName>
    <definedName name="tbdkgt">#REF!</definedName>
    <definedName name="tbgncip">#REF!</definedName>
    <definedName name="TBI">#REF!</definedName>
    <definedName name="Tbik">#REF!</definedName>
    <definedName name="tbl_ProdInfo" hidden="1">#REF!</definedName>
    <definedName name="tbln12">#REF!</definedName>
    <definedName name="tbln72">#REF!</definedName>
    <definedName name="tbtr">#REF!</definedName>
    <definedName name="tbtram">#REF!</definedName>
    <definedName name="TBXD">#REF!</definedName>
    <definedName name="TC">#REF!</definedName>
    <definedName name="TC_NHANH1">#REF!</definedName>
    <definedName name="Tcan">#REF!</definedName>
    <definedName name="Tcar">#REF!</definedName>
    <definedName name="tcchim">#REF!</definedName>
    <definedName name="tchi" localSheetId="12" hidden="1">{"'Sheet1'!$L$16"}</definedName>
    <definedName name="tchi" localSheetId="11" hidden="1">{"'Sheet1'!$L$16"}</definedName>
    <definedName name="tchi" localSheetId="13" hidden="1">{"'Sheet1'!$L$16"}</definedName>
    <definedName name="tchi" localSheetId="16" hidden="1">{"'Sheet1'!$L$16"}</definedName>
    <definedName name="tchi" localSheetId="21" hidden="1">{"'Sheet1'!$L$16"}</definedName>
    <definedName name="tchi" localSheetId="18" hidden="1">{"'Sheet1'!$L$16"}</definedName>
    <definedName name="tchi" localSheetId="19" hidden="1">{"'Sheet1'!$L$16"}</definedName>
    <definedName name="tchi" localSheetId="20" hidden="1">{"'Sheet1'!$L$16"}</definedName>
    <definedName name="tchi" localSheetId="22" hidden="1">{"'Sheet1'!$L$16"}</definedName>
    <definedName name="tchi" localSheetId="24" hidden="1">{"'Sheet1'!$L$16"}</definedName>
    <definedName name="tchi" localSheetId="28" hidden="1">{"'Sheet1'!$L$16"}</definedName>
    <definedName name="tchi" localSheetId="14" hidden="1">{"'Sheet1'!$L$16"}</definedName>
    <definedName name="tchi" hidden="1">{"'Sheet1'!$L$16"}</definedName>
    <definedName name="tclo">#REF!</definedName>
    <definedName name="tcxxnc">#REF!</definedName>
    <definedName name="TC임대" localSheetId="12" hidden="1">{#N/A,#N/A,FALSE,"물량산출"}</definedName>
    <definedName name="TC임대" localSheetId="11" hidden="1">{#N/A,#N/A,FALSE,"물량산출"}</definedName>
    <definedName name="TC임대" localSheetId="13" hidden="1">{#N/A,#N/A,FALSE,"물량산출"}</definedName>
    <definedName name="TC임대" localSheetId="16" hidden="1">{#N/A,#N/A,FALSE,"물량산출"}</definedName>
    <definedName name="TC임대" localSheetId="21" hidden="1">{#N/A,#N/A,FALSE,"물량산출"}</definedName>
    <definedName name="TC임대" localSheetId="18" hidden="1">{#N/A,#N/A,FALSE,"물량산출"}</definedName>
    <definedName name="TC임대" localSheetId="19" hidden="1">{#N/A,#N/A,FALSE,"물량산출"}</definedName>
    <definedName name="TC임대" localSheetId="20" hidden="1">{#N/A,#N/A,FALSE,"물량산출"}</definedName>
    <definedName name="TC임대" localSheetId="22" hidden="1">{#N/A,#N/A,FALSE,"물량산출"}</definedName>
    <definedName name="TC임대" localSheetId="24" hidden="1">{#N/A,#N/A,FALSE,"물량산출"}</definedName>
    <definedName name="TC임대" localSheetId="28" hidden="1">{#N/A,#N/A,FALSE,"물량산출"}</definedName>
    <definedName name="TC임대" localSheetId="14" hidden="1">{#N/A,#N/A,FALSE,"물량산출"}</definedName>
    <definedName name="TC임대" hidden="1">{#N/A,#N/A,FALSE,"물량산출"}</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a">#REF!</definedName>
    <definedName name="tdag">#REF!</definedName>
    <definedName name="tdam">#REF!</definedName>
    <definedName name="tdbcnckt">#REF!</definedName>
    <definedName name="tdc84nc">#REF!</definedName>
    <definedName name="tdcnc">#REF!</definedName>
    <definedName name="TDctnc">#REF!</definedName>
    <definedName name="TDctvc">#REF!</definedName>
    <definedName name="TDctvl">#REF!</definedName>
    <definedName name="tdgkunzel2t">#REF!</definedName>
    <definedName name="tdgnc">#REF!</definedName>
    <definedName name="tdgvl">#REF!</definedName>
    <definedName name="tdhtnc">#REF!</definedName>
    <definedName name="tdhtvl">#REF!</definedName>
    <definedName name="tdmkunzel5t">#REF!</definedName>
    <definedName name="TDmnc">#REF!</definedName>
    <definedName name="TDmvc">#REF!</definedName>
    <definedName name="TDmvl">#REF!</definedName>
    <definedName name="tdnc">#REF!</definedName>
    <definedName name="tdnc1p">#REF!</definedName>
    <definedName name="tdnc3p">#REF!</definedName>
    <definedName name="Tdor">#REF!</definedName>
    <definedName name="Tdra">#REF!</definedName>
    <definedName name="tdrutru" localSheetId="12" hidden="1">{#N/A,#N/A,FALSE,"Sheet6"}</definedName>
    <definedName name="tdrutru" localSheetId="11" hidden="1">{#N/A,#N/A,FALSE,"Sheet6"}</definedName>
    <definedName name="tdrutru" localSheetId="13" hidden="1">{#N/A,#N/A,FALSE,"Sheet6"}</definedName>
    <definedName name="tdrutru" localSheetId="16" hidden="1">{#N/A,#N/A,FALSE,"Sheet6"}</definedName>
    <definedName name="tdrutru" localSheetId="21" hidden="1">{#N/A,#N/A,FALSE,"Sheet6"}</definedName>
    <definedName name="tdrutru" localSheetId="18" hidden="1">{#N/A,#N/A,FALSE,"Sheet6"}</definedName>
    <definedName name="tdrutru" localSheetId="19" hidden="1">{#N/A,#N/A,FALSE,"Sheet6"}</definedName>
    <definedName name="tdrutru" localSheetId="20" hidden="1">{#N/A,#N/A,FALSE,"Sheet6"}</definedName>
    <definedName name="tdrutru" localSheetId="22" hidden="1">{#N/A,#N/A,FALSE,"Sheet6"}</definedName>
    <definedName name="tdrutru" localSheetId="24" hidden="1">{#N/A,#N/A,FALSE,"Sheet6"}</definedName>
    <definedName name="tdrutru" localSheetId="28" hidden="1">{#N/A,#N/A,FALSE,"Sheet6"}</definedName>
    <definedName name="tdrutru" localSheetId="14" hidden="1">{#N/A,#N/A,FALSE,"Sheet6"}</definedName>
    <definedName name="tdrutru" hidden="1">{#N/A,#N/A,FALSE,"Sheet6"}</definedName>
    <definedName name="tdt" hidden="1">#REF!</definedName>
    <definedName name="tdt1pnc">#REF!</definedName>
    <definedName name="tdt1pvl">#REF!</definedName>
    <definedName name="tdt2cnc">#REF!</definedName>
    <definedName name="tdt2cvl">#REF!</definedName>
    <definedName name="TDTBA" localSheetId="12" hidden="1">{"'Sheet1'!$L$16"}</definedName>
    <definedName name="TDTBA" localSheetId="11" hidden="1">{"'Sheet1'!$L$16"}</definedName>
    <definedName name="TDTBA" localSheetId="13" hidden="1">{"'Sheet1'!$L$16"}</definedName>
    <definedName name="TDTBA" localSheetId="16" hidden="1">{"'Sheet1'!$L$16"}</definedName>
    <definedName name="TDTBA" localSheetId="21" hidden="1">{"'Sheet1'!$L$16"}</definedName>
    <definedName name="TDTBA" localSheetId="18" hidden="1">{"'Sheet1'!$L$16"}</definedName>
    <definedName name="TDTBA" localSheetId="19" hidden="1">{"'Sheet1'!$L$16"}</definedName>
    <definedName name="TDTBA" localSheetId="20" hidden="1">{"'Sheet1'!$L$16"}</definedName>
    <definedName name="TDTBA" localSheetId="22" hidden="1">{"'Sheet1'!$L$16"}</definedName>
    <definedName name="TDTBA" localSheetId="24" hidden="1">{"'Sheet1'!$L$16"}</definedName>
    <definedName name="TDTBA" localSheetId="28" hidden="1">{"'Sheet1'!$L$16"}</definedName>
    <definedName name="TDTBA" localSheetId="14" hidden="1">{"'Sheet1'!$L$16"}</definedName>
    <definedName name="TDTBA" hidden="1">{"'Sheet1'!$L$16"}</definedName>
    <definedName name="tdtr2cnc">#REF!</definedName>
    <definedName name="tdtr2cvl">#REF!</definedName>
    <definedName name="tdtrnc">#REF!</definedName>
    <definedName name="tdtrvl">#REF!</definedName>
    <definedName name="tdvl">#REF!</definedName>
    <definedName name="tdvl1p">#REF!</definedName>
    <definedName name="tdvl3p">#REF!</definedName>
    <definedName name="te" localSheetId="12" hidden="1">{#N/A,#N/A,TRUE,"Krycí list"}</definedName>
    <definedName name="te" localSheetId="11" hidden="1">{#N/A,#N/A,TRUE,"Krycí list"}</definedName>
    <definedName name="te" localSheetId="13" hidden="1">{#N/A,#N/A,TRUE,"Krycí list"}</definedName>
    <definedName name="te" localSheetId="16" hidden="1">{#N/A,#N/A,TRUE,"Krycí list"}</definedName>
    <definedName name="te" localSheetId="21" hidden="1">{#N/A,#N/A,TRUE,"Krycí list"}</definedName>
    <definedName name="te" localSheetId="18" hidden="1">{#N/A,#N/A,TRUE,"Krycí list"}</definedName>
    <definedName name="te" localSheetId="19" hidden="1">{#N/A,#N/A,TRUE,"Krycí list"}</definedName>
    <definedName name="te" localSheetId="20" hidden="1">{#N/A,#N/A,TRUE,"Krycí list"}</definedName>
    <definedName name="te" localSheetId="22" hidden="1">{#N/A,#N/A,TRUE,"Krycí list"}</definedName>
    <definedName name="te" localSheetId="24" hidden="1">{#N/A,#N/A,TRUE,"Krycí list"}</definedName>
    <definedName name="te" localSheetId="28" hidden="1">{#N/A,#N/A,TRUE,"Krycí list"}</definedName>
    <definedName name="te" localSheetId="14" hidden="1">{#N/A,#N/A,TRUE,"Krycí list"}</definedName>
    <definedName name="te" hidden="1">{#N/A,#N/A,TRUE,"Krycí list"}</definedName>
    <definedName name="tecco" localSheetId="12" hidden="1">{"'Sheet1'!$L$16"}</definedName>
    <definedName name="tecco" localSheetId="11" hidden="1">{"'Sheet1'!$L$16"}</definedName>
    <definedName name="tecco" localSheetId="13" hidden="1">{"'Sheet1'!$L$16"}</definedName>
    <definedName name="tecco" localSheetId="16" hidden="1">{"'Sheet1'!$L$16"}</definedName>
    <definedName name="tecco" localSheetId="21" hidden="1">{"'Sheet1'!$L$16"}</definedName>
    <definedName name="tecco" localSheetId="18" hidden="1">{"'Sheet1'!$L$16"}</definedName>
    <definedName name="tecco" localSheetId="19" hidden="1">{"'Sheet1'!$L$16"}</definedName>
    <definedName name="tecco" localSheetId="20" hidden="1">{"'Sheet1'!$L$16"}</definedName>
    <definedName name="tecco" localSheetId="22" hidden="1">{"'Sheet1'!$L$16"}</definedName>
    <definedName name="tecco" localSheetId="24" hidden="1">{"'Sheet1'!$L$16"}</definedName>
    <definedName name="tecco" localSheetId="28" hidden="1">{"'Sheet1'!$L$16"}</definedName>
    <definedName name="tecco" localSheetId="14" hidden="1">{"'Sheet1'!$L$16"}</definedName>
    <definedName name="tecco" hidden="1">{"'Sheet1'!$L$16"}</definedName>
    <definedName name="technical" hidden="1">#REF!</definedName>
    <definedName name="tee100N">#REF!</definedName>
    <definedName name="tee50N">#REF!</definedName>
    <definedName name="tee65N">#REF!</definedName>
    <definedName name="tee80N">#REF!</definedName>
    <definedName name="teeeffff" hidden="1">#REF!</definedName>
    <definedName name="tem" localSheetId="12" hidden="1">{"'Sheet1'!$L$16"}</definedName>
    <definedName name="tem" localSheetId="11" hidden="1">{"'Sheet1'!$L$16"}</definedName>
    <definedName name="tem" localSheetId="13" hidden="1">{"'Sheet1'!$L$16"}</definedName>
    <definedName name="tem" localSheetId="16" hidden="1">{"'Sheet1'!$L$16"}</definedName>
    <definedName name="tem" localSheetId="21" hidden="1">{"'Sheet1'!$L$16"}</definedName>
    <definedName name="tem" localSheetId="18" hidden="1">{"'Sheet1'!$L$16"}</definedName>
    <definedName name="tem" localSheetId="19" hidden="1">{"'Sheet1'!$L$16"}</definedName>
    <definedName name="tem" localSheetId="20" hidden="1">{"'Sheet1'!$L$16"}</definedName>
    <definedName name="tem" localSheetId="22" hidden="1">{"'Sheet1'!$L$16"}</definedName>
    <definedName name="tem" localSheetId="24" hidden="1">{"'Sheet1'!$L$16"}</definedName>
    <definedName name="tem" localSheetId="28" hidden="1">{"'Sheet1'!$L$16"}</definedName>
    <definedName name="tem" localSheetId="14" hidden="1">{"'Sheet1'!$L$16"}</definedName>
    <definedName name="tem" hidden="1">{"'Sheet1'!$L$16"}</definedName>
    <definedName name="temp" localSheetId="12" hidden="1">{"'Break down'!$A$4"}</definedName>
    <definedName name="temp" localSheetId="11" hidden="1">{"'Break down'!$A$4"}</definedName>
    <definedName name="temp" localSheetId="13" hidden="1">{"'Break down'!$A$4"}</definedName>
    <definedName name="temp" localSheetId="16" hidden="1">{"'Break down'!$A$4"}</definedName>
    <definedName name="temp" localSheetId="21" hidden="1">{"'Break down'!$A$4"}</definedName>
    <definedName name="temp" localSheetId="18" hidden="1">{"'Break down'!$A$4"}</definedName>
    <definedName name="temp" localSheetId="19" hidden="1">{"'Break down'!$A$4"}</definedName>
    <definedName name="temp" localSheetId="20" hidden="1">{"'Break down'!$A$4"}</definedName>
    <definedName name="temp" localSheetId="22" hidden="1">{"'Break down'!$A$4"}</definedName>
    <definedName name="temp" localSheetId="24" hidden="1">{"'Break down'!$A$4"}</definedName>
    <definedName name="temp" localSheetId="28" hidden="1">{"'Break down'!$A$4"}</definedName>
    <definedName name="temp" localSheetId="14" hidden="1">{"'Break down'!$A$4"}</definedName>
    <definedName name="temp" hidden="1">{"'Break down'!$A$4"}</definedName>
    <definedName name="tempo" localSheetId="12" hidden="1">{"'Break down'!$A$4"}</definedName>
    <definedName name="tempo" localSheetId="11" hidden="1">{"'Break down'!$A$4"}</definedName>
    <definedName name="tempo" localSheetId="13" hidden="1">{"'Break down'!$A$4"}</definedName>
    <definedName name="tempo" localSheetId="16" hidden="1">{"'Break down'!$A$4"}</definedName>
    <definedName name="tempo" localSheetId="21" hidden="1">{"'Break down'!$A$4"}</definedName>
    <definedName name="tempo" localSheetId="18" hidden="1">{"'Break down'!$A$4"}</definedName>
    <definedName name="tempo" localSheetId="19" hidden="1">{"'Break down'!$A$4"}</definedName>
    <definedName name="tempo" localSheetId="20" hidden="1">{"'Break down'!$A$4"}</definedName>
    <definedName name="tempo" localSheetId="22" hidden="1">{"'Break down'!$A$4"}</definedName>
    <definedName name="tempo" localSheetId="24" hidden="1">{"'Break down'!$A$4"}</definedName>
    <definedName name="tempo" localSheetId="28" hidden="1">{"'Break down'!$A$4"}</definedName>
    <definedName name="tempo" localSheetId="14" hidden="1">{"'Break down'!$A$4"}</definedName>
    <definedName name="tempo" hidden="1">{"'Break down'!$A$4"}</definedName>
    <definedName name="temporary" localSheetId="12" hidden="1">{#N/A,#N/A,FALSE,"CCTV"}</definedName>
    <definedName name="temporary" localSheetId="11" hidden="1">{#N/A,#N/A,FALSE,"CCTV"}</definedName>
    <definedName name="temporary" localSheetId="13" hidden="1">{#N/A,#N/A,FALSE,"CCTV"}</definedName>
    <definedName name="temporary" localSheetId="16" hidden="1">{#N/A,#N/A,FALSE,"CCTV"}</definedName>
    <definedName name="temporary" localSheetId="21" hidden="1">{#N/A,#N/A,FALSE,"CCTV"}</definedName>
    <definedName name="temporary" localSheetId="18" hidden="1">{#N/A,#N/A,FALSE,"CCTV"}</definedName>
    <definedName name="temporary" localSheetId="19" hidden="1">{#N/A,#N/A,FALSE,"CCTV"}</definedName>
    <definedName name="temporary" localSheetId="20" hidden="1">{#N/A,#N/A,FALSE,"CCTV"}</definedName>
    <definedName name="temporary" localSheetId="22" hidden="1">{#N/A,#N/A,FALSE,"CCTV"}</definedName>
    <definedName name="temporary" localSheetId="24" hidden="1">{#N/A,#N/A,FALSE,"CCTV"}</definedName>
    <definedName name="temporary" localSheetId="28" hidden="1">{#N/A,#N/A,FALSE,"CCTV"}</definedName>
    <definedName name="temporary" localSheetId="14" hidden="1">{#N/A,#N/A,FALSE,"CCTV"}</definedName>
    <definedName name="temporary" hidden="1">{#N/A,#N/A,FALSE,"CCTV"}</definedName>
    <definedName name="tenck">#REF!</definedName>
    <definedName name="TENCT">#REF!</definedName>
    <definedName name="tender" localSheetId="12" hidden="1">{#N/A,#N/A,FALSE,"배수1"}</definedName>
    <definedName name="tender" localSheetId="11" hidden="1">{#N/A,#N/A,FALSE,"배수1"}</definedName>
    <definedName name="tender" localSheetId="13" hidden="1">{#N/A,#N/A,FALSE,"배수1"}</definedName>
    <definedName name="tender" localSheetId="16" hidden="1">{#N/A,#N/A,FALSE,"배수1"}</definedName>
    <definedName name="tender" localSheetId="21" hidden="1">{#N/A,#N/A,FALSE,"배수1"}</definedName>
    <definedName name="tender" localSheetId="18" hidden="1">{#N/A,#N/A,FALSE,"배수1"}</definedName>
    <definedName name="tender" localSheetId="19" hidden="1">{#N/A,#N/A,FALSE,"배수1"}</definedName>
    <definedName name="tender" localSheetId="20" hidden="1">{#N/A,#N/A,FALSE,"배수1"}</definedName>
    <definedName name="tender" localSheetId="22" hidden="1">{#N/A,#N/A,FALSE,"배수1"}</definedName>
    <definedName name="tender" localSheetId="24" hidden="1">{#N/A,#N/A,FALSE,"배수1"}</definedName>
    <definedName name="tender" localSheetId="28" hidden="1">{#N/A,#N/A,FALSE,"배수1"}</definedName>
    <definedName name="tender" localSheetId="14" hidden="1">{#N/A,#N/A,FALSE,"배수1"}</definedName>
    <definedName name="tender" hidden="1">{#N/A,#N/A,FALSE,"배수1"}</definedName>
    <definedName name="tertsertgerta" localSheetId="12" hidden="1">{"'Sheet1'!$L$16"}</definedName>
    <definedName name="tertsertgerta" localSheetId="11" hidden="1">{"'Sheet1'!$L$16"}</definedName>
    <definedName name="tertsertgerta" localSheetId="13" hidden="1">{"'Sheet1'!$L$16"}</definedName>
    <definedName name="tertsertgerta" localSheetId="16" hidden="1">{"'Sheet1'!$L$16"}</definedName>
    <definedName name="tertsertgerta" localSheetId="21" hidden="1">{"'Sheet1'!$L$16"}</definedName>
    <definedName name="tertsertgerta" localSheetId="18" hidden="1">{"'Sheet1'!$L$16"}</definedName>
    <definedName name="tertsertgerta" localSheetId="19" hidden="1">{"'Sheet1'!$L$16"}</definedName>
    <definedName name="tertsertgerta" localSheetId="20" hidden="1">{"'Sheet1'!$L$16"}</definedName>
    <definedName name="tertsertgerta" localSheetId="22" hidden="1">{"'Sheet1'!$L$16"}</definedName>
    <definedName name="tertsertgerta" localSheetId="24" hidden="1">{"'Sheet1'!$L$16"}</definedName>
    <definedName name="tertsertgerta" localSheetId="28" hidden="1">{"'Sheet1'!$L$16"}</definedName>
    <definedName name="tertsertgerta" localSheetId="14" hidden="1">{"'Sheet1'!$L$16"}</definedName>
    <definedName name="tertsertgerta" hidden="1">{"'Sheet1'!$L$16"}</definedName>
    <definedName name="test">#REF!</definedName>
    <definedName name="test2" localSheetId="12" hidden="1">{"IASTrail",#N/A,FALSE,"IAS"}</definedName>
    <definedName name="test2" localSheetId="11" hidden="1">{"IASTrail",#N/A,FALSE,"IAS"}</definedName>
    <definedName name="test2" localSheetId="13" hidden="1">{"IASTrail",#N/A,FALSE,"IAS"}</definedName>
    <definedName name="test2" localSheetId="16" hidden="1">{"IASTrail",#N/A,FALSE,"IAS"}</definedName>
    <definedName name="test2" localSheetId="21" hidden="1">{"IASTrail",#N/A,FALSE,"IAS"}</definedName>
    <definedName name="test2" localSheetId="18" hidden="1">{"IASTrail",#N/A,FALSE,"IAS"}</definedName>
    <definedName name="test2" localSheetId="19" hidden="1">{"IASTrail",#N/A,FALSE,"IAS"}</definedName>
    <definedName name="test2" localSheetId="20" hidden="1">{"IASTrail",#N/A,FALSE,"IAS"}</definedName>
    <definedName name="test2" localSheetId="22" hidden="1">{"IASTrail",#N/A,FALSE,"IAS"}</definedName>
    <definedName name="test2" localSheetId="24" hidden="1">{"IASTrail",#N/A,FALSE,"IAS"}</definedName>
    <definedName name="test2" localSheetId="28" hidden="1">{"IASTrail",#N/A,FALSE,"IAS"}</definedName>
    <definedName name="test2" localSheetId="14" hidden="1">{"IASTrail",#N/A,FALSE,"IAS"}</definedName>
    <definedName name="test2" hidden="1">{"IASTrail",#N/A,FALSE,"IAS"}</definedName>
    <definedName name="test3" localSheetId="12" hidden="1">{#N/A,#N/A,FALSE,"FA_1";#N/A,#N/A,FALSE,"Dep'n SE";#N/A,#N/A,FALSE,"Dep'n FC"}</definedName>
    <definedName name="test3" localSheetId="11" hidden="1">{#N/A,#N/A,FALSE,"FA_1";#N/A,#N/A,FALSE,"Dep'n SE";#N/A,#N/A,FALSE,"Dep'n FC"}</definedName>
    <definedName name="test3" localSheetId="13" hidden="1">{#N/A,#N/A,FALSE,"FA_1";#N/A,#N/A,FALSE,"Dep'n SE";#N/A,#N/A,FALSE,"Dep'n FC"}</definedName>
    <definedName name="test3" localSheetId="16" hidden="1">{#N/A,#N/A,FALSE,"FA_1";#N/A,#N/A,FALSE,"Dep'n SE";#N/A,#N/A,FALSE,"Dep'n FC"}</definedName>
    <definedName name="test3" localSheetId="21" hidden="1">{#N/A,#N/A,FALSE,"FA_1";#N/A,#N/A,FALSE,"Dep'n SE";#N/A,#N/A,FALSE,"Dep'n FC"}</definedName>
    <definedName name="test3" localSheetId="18" hidden="1">{#N/A,#N/A,FALSE,"FA_1";#N/A,#N/A,FALSE,"Dep'n SE";#N/A,#N/A,FALSE,"Dep'n FC"}</definedName>
    <definedName name="test3" localSheetId="19" hidden="1">{#N/A,#N/A,FALSE,"FA_1";#N/A,#N/A,FALSE,"Dep'n SE";#N/A,#N/A,FALSE,"Dep'n FC"}</definedName>
    <definedName name="test3" localSheetId="20" hidden="1">{#N/A,#N/A,FALSE,"FA_1";#N/A,#N/A,FALSE,"Dep'n SE";#N/A,#N/A,FALSE,"Dep'n FC"}</definedName>
    <definedName name="test3" localSheetId="22" hidden="1">{#N/A,#N/A,FALSE,"FA_1";#N/A,#N/A,FALSE,"Dep'n SE";#N/A,#N/A,FALSE,"Dep'n FC"}</definedName>
    <definedName name="test3" localSheetId="24" hidden="1">{#N/A,#N/A,FALSE,"FA_1";#N/A,#N/A,FALSE,"Dep'n SE";#N/A,#N/A,FALSE,"Dep'n FC"}</definedName>
    <definedName name="test3" localSheetId="28" hidden="1">{#N/A,#N/A,FALSE,"FA_1";#N/A,#N/A,FALSE,"Dep'n SE";#N/A,#N/A,FALSE,"Dep'n FC"}</definedName>
    <definedName name="test3" localSheetId="14" hidden="1">{#N/A,#N/A,FALSE,"FA_1";#N/A,#N/A,FALSE,"Dep'n SE";#N/A,#N/A,FALSE,"Dep'n FC"}</definedName>
    <definedName name="test3" hidden="1">{#N/A,#N/A,FALSE,"FA_1";#N/A,#N/A,FALSE,"Dep'n SE";#N/A,#N/A,FALSE,"Dep'n FC"}</definedName>
    <definedName name="testing" hidden="1">#REF!</definedName>
    <definedName name="tet" localSheetId="12" hidden="1">{0,#NULL!,0,FALSE;0,0,0,0;0,0,0,7.29290327383173E-304;0,0,0,0;0,0,0,0;0,0,0,0;0,0,0,0}</definedName>
    <definedName name="tet" localSheetId="11" hidden="1">{0,#NULL!,0,FALSE;0,0,0,0;0,0,0,7.29290327383173E-304;0,0,0,0;0,0,0,0;0,0,0,0;0,0,0,0}</definedName>
    <definedName name="tet" localSheetId="13" hidden="1">{0,#NULL!,0,FALSE;0,0,0,0;0,0,0,7.29290327383173E-304;0,0,0,0;0,0,0,0;0,0,0,0;0,0,0,0}</definedName>
    <definedName name="tet" localSheetId="16" hidden="1">{0,#NULL!,0,FALSE;0,0,0,0;0,0,0,7.29290327383173E-304;0,0,0,0;0,0,0,0;0,0,0,0;0,0,0,0}</definedName>
    <definedName name="tet" localSheetId="21" hidden="1">{0,#NULL!,0,FALSE;0,0,0,0;0,0,0,7.29290327383173E-304;0,0,0,0;0,0,0,0;0,0,0,0;0,0,0,0}</definedName>
    <definedName name="tet" localSheetId="18" hidden="1">{0,#NULL!,0,FALSE;0,0,0,0;0,0,0,7.29290327383173E-304;0,0,0,0;0,0,0,0;0,0,0,0;0,0,0,0}</definedName>
    <definedName name="tet" localSheetId="19" hidden="1">{0,#NULL!,0,FALSE;0,0,0,0;0,0,0,7.29290327383173E-304;0,0,0,0;0,0,0,0;0,0,0,0;0,0,0,0}</definedName>
    <definedName name="tet" localSheetId="20" hidden="1">{0,#NULL!,0,FALSE;0,0,0,0;0,0,0,7.29290327383173E-304;0,0,0,0;0,0,0,0;0,0,0,0;0,0,0,0}</definedName>
    <definedName name="tet" localSheetId="22" hidden="1">{0,#NULL!,0,FALSE;0,0,0,0;0,0,0,7.29290327383173E-304;0,0,0,0;0,0,0,0;0,0,0,0;0,0,0,0}</definedName>
    <definedName name="tet" localSheetId="24" hidden="1">{0,#NULL!,0,FALSE;0,0,0,0;0,0,0,7.29290327383173E-304;0,0,0,0;0,0,0,0;0,0,0,0;0,0,0,0}</definedName>
    <definedName name="tet" localSheetId="28" hidden="1">{0,#NULL!,0,FALSE;0,0,0,0;0,0,0,7.29290327383173E-304;0,0,0,0;0,0,0,0;0,0,0,0;0,0,0,0}</definedName>
    <definedName name="tet" localSheetId="14" hidden="1">{0,#NULL!,0,FALSE;0,0,0,0;0,0,0,7.29290327383173E-304;0,0,0,0;0,0,0,0;0,0,0,0;0,0,0,0}</definedName>
    <definedName name="tet" hidden="1">{0,#NULL!,0,FALSE;0,0,0,0;0,0,0,7.29290327383173E-304;0,0,0,0;0,0,0,0;0,0,0,0;0,0,0,0}</definedName>
    <definedName name="tểt" localSheetId="12" hidden="1">{"'Sheet1'!$L$16"}</definedName>
    <definedName name="tểt" localSheetId="11" hidden="1">{"'Sheet1'!$L$16"}</definedName>
    <definedName name="tểt" localSheetId="13" hidden="1">{"'Sheet1'!$L$16"}</definedName>
    <definedName name="tểt" localSheetId="16" hidden="1">{"'Sheet1'!$L$16"}</definedName>
    <definedName name="tểt" localSheetId="21" hidden="1">{"'Sheet1'!$L$16"}</definedName>
    <definedName name="tểt" localSheetId="18" hidden="1">{"'Sheet1'!$L$16"}</definedName>
    <definedName name="tểt" localSheetId="19" hidden="1">{"'Sheet1'!$L$16"}</definedName>
    <definedName name="tểt" localSheetId="20" hidden="1">{"'Sheet1'!$L$16"}</definedName>
    <definedName name="tểt" localSheetId="22" hidden="1">{"'Sheet1'!$L$16"}</definedName>
    <definedName name="tểt" localSheetId="24" hidden="1">{"'Sheet1'!$L$16"}</definedName>
    <definedName name="tểt" localSheetId="28" hidden="1">{"'Sheet1'!$L$16"}</definedName>
    <definedName name="tểt" localSheetId="14" hidden="1">{"'Sheet1'!$L$16"}</definedName>
    <definedName name="tểt" hidden="1">{"'Sheet1'!$L$16"}</definedName>
    <definedName name="teta">0.95</definedName>
    <definedName name="tetet" localSheetId="12" hidden="1">{"'Sheet1'!$L$16"}</definedName>
    <definedName name="tetet" localSheetId="11" hidden="1">{"'Sheet1'!$L$16"}</definedName>
    <definedName name="tetet" localSheetId="13" hidden="1">{"'Sheet1'!$L$16"}</definedName>
    <definedName name="tetet" localSheetId="16" hidden="1">{"'Sheet1'!$L$16"}</definedName>
    <definedName name="tetet" localSheetId="21" hidden="1">{"'Sheet1'!$L$16"}</definedName>
    <definedName name="tetet" localSheetId="18" hidden="1">{"'Sheet1'!$L$16"}</definedName>
    <definedName name="tetet" localSheetId="19" hidden="1">{"'Sheet1'!$L$16"}</definedName>
    <definedName name="tetet" localSheetId="20" hidden="1">{"'Sheet1'!$L$16"}</definedName>
    <definedName name="tetet" localSheetId="22" hidden="1">{"'Sheet1'!$L$16"}</definedName>
    <definedName name="tetet" localSheetId="24" hidden="1">{"'Sheet1'!$L$16"}</definedName>
    <definedName name="tetet" localSheetId="28" hidden="1">{"'Sheet1'!$L$16"}</definedName>
    <definedName name="tetet" localSheetId="14" hidden="1">{"'Sheet1'!$L$16"}</definedName>
    <definedName name="tetet" hidden="1">{"'Sheet1'!$L$16"}</definedName>
    <definedName name="tểtrt" localSheetId="12" hidden="1">{#N/A,#N/A,FALSE,"Chi tiÆt"}</definedName>
    <definedName name="tểtrt" localSheetId="11" hidden="1">{#N/A,#N/A,FALSE,"Chi tiÆt"}</definedName>
    <definedName name="tểtrt" localSheetId="13" hidden="1">{#N/A,#N/A,FALSE,"Chi tiÆt"}</definedName>
    <definedName name="tểtrt" localSheetId="16" hidden="1">{#N/A,#N/A,FALSE,"Chi tiÆt"}</definedName>
    <definedName name="tểtrt" localSheetId="21" hidden="1">{#N/A,#N/A,FALSE,"Chi tiÆt"}</definedName>
    <definedName name="tểtrt" localSheetId="18" hidden="1">{#N/A,#N/A,FALSE,"Chi tiÆt"}</definedName>
    <definedName name="tểtrt" localSheetId="19" hidden="1">{#N/A,#N/A,FALSE,"Chi tiÆt"}</definedName>
    <definedName name="tểtrt" localSheetId="20" hidden="1">{#N/A,#N/A,FALSE,"Chi tiÆt"}</definedName>
    <definedName name="tểtrt" localSheetId="22" hidden="1">{#N/A,#N/A,FALSE,"Chi tiÆt"}</definedName>
    <definedName name="tểtrt" localSheetId="24" hidden="1">{#N/A,#N/A,FALSE,"Chi tiÆt"}</definedName>
    <definedName name="tểtrt" localSheetId="28" hidden="1">{#N/A,#N/A,FALSE,"Chi tiÆt"}</definedName>
    <definedName name="tểtrt" localSheetId="14" hidden="1">{#N/A,#N/A,FALSE,"Chi tiÆt"}</definedName>
    <definedName name="tểtrt" hidden="1">{#N/A,#N/A,FALSE,"Chi tiÆt"}</definedName>
    <definedName name="tew" hidden="1">#REF!</definedName>
    <definedName name="TEWGDSGVDSFGVDSVGSD" localSheetId="12" hidden="1">{#N/A,#N/A,FALSE,"운반시간"}</definedName>
    <definedName name="TEWGDSGVDSFGVDSVGSD" localSheetId="11" hidden="1">{#N/A,#N/A,FALSE,"운반시간"}</definedName>
    <definedName name="TEWGDSGVDSFGVDSVGSD" localSheetId="13" hidden="1">{#N/A,#N/A,FALSE,"운반시간"}</definedName>
    <definedName name="TEWGDSGVDSFGVDSVGSD" localSheetId="16" hidden="1">{#N/A,#N/A,FALSE,"운반시간"}</definedName>
    <definedName name="TEWGDSGVDSFGVDSVGSD" localSheetId="21" hidden="1">{#N/A,#N/A,FALSE,"운반시간"}</definedName>
    <definedName name="TEWGDSGVDSFGVDSVGSD" localSheetId="18" hidden="1">{#N/A,#N/A,FALSE,"운반시간"}</definedName>
    <definedName name="TEWGDSGVDSFGVDSVGSD" localSheetId="19" hidden="1">{#N/A,#N/A,FALSE,"운반시간"}</definedName>
    <definedName name="TEWGDSGVDSFGVDSVGSD" localSheetId="20" hidden="1">{#N/A,#N/A,FALSE,"운반시간"}</definedName>
    <definedName name="TEWGDSGVDSFGVDSVGSD" localSheetId="22" hidden="1">{#N/A,#N/A,FALSE,"운반시간"}</definedName>
    <definedName name="TEWGDSGVDSFGVDSVGSD" localSheetId="24" hidden="1">{#N/A,#N/A,FALSE,"운반시간"}</definedName>
    <definedName name="TEWGDSGVDSFGVDSVGSD" localSheetId="28" hidden="1">{#N/A,#N/A,FALSE,"운반시간"}</definedName>
    <definedName name="TEWGDSGVDSFGVDSVGSD" localSheetId="14" hidden="1">{#N/A,#N/A,FALSE,"운반시간"}</definedName>
    <definedName name="TEWGDSGVDSFGVDSVGSD" hidden="1">{#N/A,#N/A,FALSE,"운반시간"}</definedName>
    <definedName name="TEWRER"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CopyRangeCount" hidden="1">11</definedName>
    <definedName name="TEYJ" localSheetId="12" hidden="1">{"'용역비'!$A$4:$C$8"}</definedName>
    <definedName name="TEYJ" localSheetId="11" hidden="1">{"'용역비'!$A$4:$C$8"}</definedName>
    <definedName name="TEYJ" localSheetId="13" hidden="1">{"'용역비'!$A$4:$C$8"}</definedName>
    <definedName name="TEYJ" localSheetId="16" hidden="1">{"'용역비'!$A$4:$C$8"}</definedName>
    <definedName name="TEYJ" localSheetId="21" hidden="1">{"'용역비'!$A$4:$C$8"}</definedName>
    <definedName name="TEYJ" localSheetId="18" hidden="1">{"'용역비'!$A$4:$C$8"}</definedName>
    <definedName name="TEYJ" localSheetId="19" hidden="1">{"'용역비'!$A$4:$C$8"}</definedName>
    <definedName name="TEYJ" localSheetId="20" hidden="1">{"'용역비'!$A$4:$C$8"}</definedName>
    <definedName name="TEYJ" localSheetId="22" hidden="1">{"'용역비'!$A$4:$C$8"}</definedName>
    <definedName name="TEYJ" localSheetId="24" hidden="1">{"'용역비'!$A$4:$C$8"}</definedName>
    <definedName name="TEYJ" localSheetId="28" hidden="1">{"'용역비'!$A$4:$C$8"}</definedName>
    <definedName name="TEYJ" localSheetId="14" hidden="1">{"'용역비'!$A$4:$C$8"}</definedName>
    <definedName name="TEYJ" hidden="1">{"'용역비'!$A$4:$C$8"}</definedName>
    <definedName name="TEYJ_1" localSheetId="12" hidden="1">{"'용역비'!$A$4:$C$8"}</definedName>
    <definedName name="TEYJ_1" localSheetId="11" hidden="1">{"'용역비'!$A$4:$C$8"}</definedName>
    <definedName name="TEYJ_1" localSheetId="13" hidden="1">{"'용역비'!$A$4:$C$8"}</definedName>
    <definedName name="TEYJ_1" localSheetId="16" hidden="1">{"'용역비'!$A$4:$C$8"}</definedName>
    <definedName name="TEYJ_1" localSheetId="21" hidden="1">{"'용역비'!$A$4:$C$8"}</definedName>
    <definedName name="TEYJ_1" localSheetId="18" hidden="1">{"'용역비'!$A$4:$C$8"}</definedName>
    <definedName name="TEYJ_1" localSheetId="19" hidden="1">{"'용역비'!$A$4:$C$8"}</definedName>
    <definedName name="TEYJ_1" localSheetId="20" hidden="1">{"'용역비'!$A$4:$C$8"}</definedName>
    <definedName name="TEYJ_1" localSheetId="22" hidden="1">{"'용역비'!$A$4:$C$8"}</definedName>
    <definedName name="TEYJ_1" localSheetId="24" hidden="1">{"'용역비'!$A$4:$C$8"}</definedName>
    <definedName name="TEYJ_1" localSheetId="28" hidden="1">{"'용역비'!$A$4:$C$8"}</definedName>
    <definedName name="TEYJ_1" localSheetId="14" hidden="1">{"'용역비'!$A$4:$C$8"}</definedName>
    <definedName name="TEYJ_1" hidden="1">{"'용역비'!$A$4:$C$8"}</definedName>
    <definedName name="TEYJ_2" localSheetId="12" hidden="1">{"'용역비'!$A$4:$C$8"}</definedName>
    <definedName name="TEYJ_2" localSheetId="11" hidden="1">{"'용역비'!$A$4:$C$8"}</definedName>
    <definedName name="TEYJ_2" localSheetId="13" hidden="1">{"'용역비'!$A$4:$C$8"}</definedName>
    <definedName name="TEYJ_2" localSheetId="16" hidden="1">{"'용역비'!$A$4:$C$8"}</definedName>
    <definedName name="TEYJ_2" localSheetId="21" hidden="1">{"'용역비'!$A$4:$C$8"}</definedName>
    <definedName name="TEYJ_2" localSheetId="18" hidden="1">{"'용역비'!$A$4:$C$8"}</definedName>
    <definedName name="TEYJ_2" localSheetId="19" hidden="1">{"'용역비'!$A$4:$C$8"}</definedName>
    <definedName name="TEYJ_2" localSheetId="20" hidden="1">{"'용역비'!$A$4:$C$8"}</definedName>
    <definedName name="TEYJ_2" localSheetId="22" hidden="1">{"'용역비'!$A$4:$C$8"}</definedName>
    <definedName name="TEYJ_2" localSheetId="24" hidden="1">{"'용역비'!$A$4:$C$8"}</definedName>
    <definedName name="TEYJ_2" localSheetId="28" hidden="1">{"'용역비'!$A$4:$C$8"}</definedName>
    <definedName name="TEYJ_2" localSheetId="14" hidden="1">{"'용역비'!$A$4:$C$8"}</definedName>
    <definedName name="TEYJ_2" hidden="1">{"'용역비'!$A$4:$C$8"}</definedName>
    <definedName name="TEYJ_3" localSheetId="12" hidden="1">{"'용역비'!$A$4:$C$8"}</definedName>
    <definedName name="TEYJ_3" localSheetId="11" hidden="1">{"'용역비'!$A$4:$C$8"}</definedName>
    <definedName name="TEYJ_3" localSheetId="13" hidden="1">{"'용역비'!$A$4:$C$8"}</definedName>
    <definedName name="TEYJ_3" localSheetId="16" hidden="1">{"'용역비'!$A$4:$C$8"}</definedName>
    <definedName name="TEYJ_3" localSheetId="21" hidden="1">{"'용역비'!$A$4:$C$8"}</definedName>
    <definedName name="TEYJ_3" localSheetId="18" hidden="1">{"'용역비'!$A$4:$C$8"}</definedName>
    <definedName name="TEYJ_3" localSheetId="19" hidden="1">{"'용역비'!$A$4:$C$8"}</definedName>
    <definedName name="TEYJ_3" localSheetId="20" hidden="1">{"'용역비'!$A$4:$C$8"}</definedName>
    <definedName name="TEYJ_3" localSheetId="22" hidden="1">{"'용역비'!$A$4:$C$8"}</definedName>
    <definedName name="TEYJ_3" localSheetId="24" hidden="1">{"'용역비'!$A$4:$C$8"}</definedName>
    <definedName name="TEYJ_3" localSheetId="28" hidden="1">{"'용역비'!$A$4:$C$8"}</definedName>
    <definedName name="TEYJ_3" localSheetId="14" hidden="1">{"'용역비'!$A$4:$C$8"}</definedName>
    <definedName name="TEYJ_3" hidden="1">{"'용역비'!$A$4:$C$8"}</definedName>
    <definedName name="TEYJ_4" localSheetId="12" hidden="1">{"'용역비'!$A$4:$C$8"}</definedName>
    <definedName name="TEYJ_4" localSheetId="11" hidden="1">{"'용역비'!$A$4:$C$8"}</definedName>
    <definedName name="TEYJ_4" localSheetId="13" hidden="1">{"'용역비'!$A$4:$C$8"}</definedName>
    <definedName name="TEYJ_4" localSheetId="16" hidden="1">{"'용역비'!$A$4:$C$8"}</definedName>
    <definedName name="TEYJ_4" localSheetId="21" hidden="1">{"'용역비'!$A$4:$C$8"}</definedName>
    <definedName name="TEYJ_4" localSheetId="18" hidden="1">{"'용역비'!$A$4:$C$8"}</definedName>
    <definedName name="TEYJ_4" localSheetId="19" hidden="1">{"'용역비'!$A$4:$C$8"}</definedName>
    <definedName name="TEYJ_4" localSheetId="20" hidden="1">{"'용역비'!$A$4:$C$8"}</definedName>
    <definedName name="TEYJ_4" localSheetId="22" hidden="1">{"'용역비'!$A$4:$C$8"}</definedName>
    <definedName name="TEYJ_4" localSheetId="24" hidden="1">{"'용역비'!$A$4:$C$8"}</definedName>
    <definedName name="TEYJ_4" localSheetId="28" hidden="1">{"'용역비'!$A$4:$C$8"}</definedName>
    <definedName name="TEYJ_4" localSheetId="14" hidden="1">{"'용역비'!$A$4:$C$8"}</definedName>
    <definedName name="TEYJ_4" hidden="1">{"'용역비'!$A$4:$C$8"}</definedName>
    <definedName name="TEYJ_5" localSheetId="12" hidden="1">{"'용역비'!$A$4:$C$8"}</definedName>
    <definedName name="TEYJ_5" localSheetId="11" hidden="1">{"'용역비'!$A$4:$C$8"}</definedName>
    <definedName name="TEYJ_5" localSheetId="13" hidden="1">{"'용역비'!$A$4:$C$8"}</definedName>
    <definedName name="TEYJ_5" localSheetId="16" hidden="1">{"'용역비'!$A$4:$C$8"}</definedName>
    <definedName name="TEYJ_5" localSheetId="21" hidden="1">{"'용역비'!$A$4:$C$8"}</definedName>
    <definedName name="TEYJ_5" localSheetId="18" hidden="1">{"'용역비'!$A$4:$C$8"}</definedName>
    <definedName name="TEYJ_5" localSheetId="19" hidden="1">{"'용역비'!$A$4:$C$8"}</definedName>
    <definedName name="TEYJ_5" localSheetId="20" hidden="1">{"'용역비'!$A$4:$C$8"}</definedName>
    <definedName name="TEYJ_5" localSheetId="22" hidden="1">{"'용역비'!$A$4:$C$8"}</definedName>
    <definedName name="TEYJ_5" localSheetId="24" hidden="1">{"'용역비'!$A$4:$C$8"}</definedName>
    <definedName name="TEYJ_5" localSheetId="28" hidden="1">{"'용역비'!$A$4:$C$8"}</definedName>
    <definedName name="TEYJ_5" localSheetId="14" hidden="1">{"'용역비'!$A$4:$C$8"}</definedName>
    <definedName name="TEYJ_5" hidden="1">{"'용역비'!$A$4:$C$8"}</definedName>
    <definedName name="TF" localSheetId="12" hidden="1">{#N/A,#N/A,FALSE,"운반시간"}</definedName>
    <definedName name="TF" localSheetId="11" hidden="1">{#N/A,#N/A,FALSE,"운반시간"}</definedName>
    <definedName name="TF" localSheetId="13" hidden="1">{#N/A,#N/A,FALSE,"운반시간"}</definedName>
    <definedName name="TF" localSheetId="16" hidden="1">{#N/A,#N/A,FALSE,"운반시간"}</definedName>
    <definedName name="TF" localSheetId="21" hidden="1">{#N/A,#N/A,FALSE,"운반시간"}</definedName>
    <definedName name="TF" localSheetId="18" hidden="1">{#N/A,#N/A,FALSE,"운반시간"}</definedName>
    <definedName name="TF" localSheetId="19" hidden="1">{#N/A,#N/A,FALSE,"운반시간"}</definedName>
    <definedName name="TF" localSheetId="20" hidden="1">{#N/A,#N/A,FALSE,"운반시간"}</definedName>
    <definedName name="TF" localSheetId="22" hidden="1">{#N/A,#N/A,FALSE,"운반시간"}</definedName>
    <definedName name="TF" localSheetId="24" hidden="1">{#N/A,#N/A,FALSE,"운반시간"}</definedName>
    <definedName name="TF" localSheetId="28" hidden="1">{#N/A,#N/A,FALSE,"운반시간"}</definedName>
    <definedName name="TF" localSheetId="14" hidden="1">{#N/A,#N/A,FALSE,"운반시간"}</definedName>
    <definedName name="TF" hidden="1">{#N/A,#N/A,FALSE,"운반시간"}</definedName>
    <definedName name="Tfen">#REF!</definedName>
    <definedName name="Tfil">#REF!</definedName>
    <definedName name="tfrefefewfrefe" localSheetId="12" hidden="1">{#N/A,#N/A,FALSE,"Chi tiÆt"}</definedName>
    <definedName name="tfrefefewfrefe" localSheetId="11" hidden="1">{#N/A,#N/A,FALSE,"Chi tiÆt"}</definedName>
    <definedName name="tfrefefewfrefe" localSheetId="13" hidden="1">{#N/A,#N/A,FALSE,"Chi tiÆt"}</definedName>
    <definedName name="tfrefefewfrefe" localSheetId="16" hidden="1">{#N/A,#N/A,FALSE,"Chi tiÆt"}</definedName>
    <definedName name="tfrefefewfrefe" localSheetId="21" hidden="1">{#N/A,#N/A,FALSE,"Chi tiÆt"}</definedName>
    <definedName name="tfrefefewfrefe" localSheetId="18" hidden="1">{#N/A,#N/A,FALSE,"Chi tiÆt"}</definedName>
    <definedName name="tfrefefewfrefe" localSheetId="19" hidden="1">{#N/A,#N/A,FALSE,"Chi tiÆt"}</definedName>
    <definedName name="tfrefefewfrefe" localSheetId="20" hidden="1">{#N/A,#N/A,FALSE,"Chi tiÆt"}</definedName>
    <definedName name="tfrefefewfrefe" localSheetId="22" hidden="1">{#N/A,#N/A,FALSE,"Chi tiÆt"}</definedName>
    <definedName name="tfrefefewfrefe" localSheetId="24" hidden="1">{#N/A,#N/A,FALSE,"Chi tiÆt"}</definedName>
    <definedName name="tfrefefewfrefe" localSheetId="28" hidden="1">{#N/A,#N/A,FALSE,"Chi tiÆt"}</definedName>
    <definedName name="tfrefefewfrefe" localSheetId="14" hidden="1">{#N/A,#N/A,FALSE,"Chi tiÆt"}</definedName>
    <definedName name="tfrefefewfrefe" hidden="1">{#N/A,#N/A,FALSE,"Chi tiÆt"}</definedName>
    <definedName name="TFUI" localSheetId="12" hidden="1">{"'용역비'!$A$4:$C$8"}</definedName>
    <definedName name="TFUI" localSheetId="11" hidden="1">{"'용역비'!$A$4:$C$8"}</definedName>
    <definedName name="TFUI" localSheetId="13" hidden="1">{"'용역비'!$A$4:$C$8"}</definedName>
    <definedName name="TFUI" localSheetId="16" hidden="1">{"'용역비'!$A$4:$C$8"}</definedName>
    <definedName name="TFUI" localSheetId="21" hidden="1">{"'용역비'!$A$4:$C$8"}</definedName>
    <definedName name="TFUI" localSheetId="18" hidden="1">{"'용역비'!$A$4:$C$8"}</definedName>
    <definedName name="TFUI" localSheetId="19" hidden="1">{"'용역비'!$A$4:$C$8"}</definedName>
    <definedName name="TFUI" localSheetId="20" hidden="1">{"'용역비'!$A$4:$C$8"}</definedName>
    <definedName name="TFUI" localSheetId="22" hidden="1">{"'용역비'!$A$4:$C$8"}</definedName>
    <definedName name="TFUI" localSheetId="24" hidden="1">{"'용역비'!$A$4:$C$8"}</definedName>
    <definedName name="TFUI" localSheetId="28" hidden="1">{"'용역비'!$A$4:$C$8"}</definedName>
    <definedName name="TFUI" localSheetId="14" hidden="1">{"'용역비'!$A$4:$C$8"}</definedName>
    <definedName name="TFUI" hidden="1">{"'용역비'!$A$4:$C$8"}</definedName>
    <definedName name="TFUI_1" localSheetId="12" hidden="1">{"'용역비'!$A$4:$C$8"}</definedName>
    <definedName name="TFUI_1" localSheetId="11" hidden="1">{"'용역비'!$A$4:$C$8"}</definedName>
    <definedName name="TFUI_1" localSheetId="13" hidden="1">{"'용역비'!$A$4:$C$8"}</definedName>
    <definedName name="TFUI_1" localSheetId="16" hidden="1">{"'용역비'!$A$4:$C$8"}</definedName>
    <definedName name="TFUI_1" localSheetId="21" hidden="1">{"'용역비'!$A$4:$C$8"}</definedName>
    <definedName name="TFUI_1" localSheetId="18" hidden="1">{"'용역비'!$A$4:$C$8"}</definedName>
    <definedName name="TFUI_1" localSheetId="19" hidden="1">{"'용역비'!$A$4:$C$8"}</definedName>
    <definedName name="TFUI_1" localSheetId="20" hidden="1">{"'용역비'!$A$4:$C$8"}</definedName>
    <definedName name="TFUI_1" localSheetId="22" hidden="1">{"'용역비'!$A$4:$C$8"}</definedName>
    <definedName name="TFUI_1" localSheetId="24" hidden="1">{"'용역비'!$A$4:$C$8"}</definedName>
    <definedName name="TFUI_1" localSheetId="28" hidden="1">{"'용역비'!$A$4:$C$8"}</definedName>
    <definedName name="TFUI_1" localSheetId="14" hidden="1">{"'용역비'!$A$4:$C$8"}</definedName>
    <definedName name="TFUI_1" hidden="1">{"'용역비'!$A$4:$C$8"}</definedName>
    <definedName name="TFUI_2" localSheetId="12" hidden="1">{"'용역비'!$A$4:$C$8"}</definedName>
    <definedName name="TFUI_2" localSheetId="11" hidden="1">{"'용역비'!$A$4:$C$8"}</definedName>
    <definedName name="TFUI_2" localSheetId="13" hidden="1">{"'용역비'!$A$4:$C$8"}</definedName>
    <definedName name="TFUI_2" localSheetId="16" hidden="1">{"'용역비'!$A$4:$C$8"}</definedName>
    <definedName name="TFUI_2" localSheetId="21" hidden="1">{"'용역비'!$A$4:$C$8"}</definedName>
    <definedName name="TFUI_2" localSheetId="18" hidden="1">{"'용역비'!$A$4:$C$8"}</definedName>
    <definedName name="TFUI_2" localSheetId="19" hidden="1">{"'용역비'!$A$4:$C$8"}</definedName>
    <definedName name="TFUI_2" localSheetId="20" hidden="1">{"'용역비'!$A$4:$C$8"}</definedName>
    <definedName name="TFUI_2" localSheetId="22" hidden="1">{"'용역비'!$A$4:$C$8"}</definedName>
    <definedName name="TFUI_2" localSheetId="24" hidden="1">{"'용역비'!$A$4:$C$8"}</definedName>
    <definedName name="TFUI_2" localSheetId="28" hidden="1">{"'용역비'!$A$4:$C$8"}</definedName>
    <definedName name="TFUI_2" localSheetId="14" hidden="1">{"'용역비'!$A$4:$C$8"}</definedName>
    <definedName name="TFUI_2" hidden="1">{"'용역비'!$A$4:$C$8"}</definedName>
    <definedName name="TFUI_3" localSheetId="12" hidden="1">{"'용역비'!$A$4:$C$8"}</definedName>
    <definedName name="TFUI_3" localSheetId="11" hidden="1">{"'용역비'!$A$4:$C$8"}</definedName>
    <definedName name="TFUI_3" localSheetId="13" hidden="1">{"'용역비'!$A$4:$C$8"}</definedName>
    <definedName name="TFUI_3" localSheetId="16" hidden="1">{"'용역비'!$A$4:$C$8"}</definedName>
    <definedName name="TFUI_3" localSheetId="21" hidden="1">{"'용역비'!$A$4:$C$8"}</definedName>
    <definedName name="TFUI_3" localSheetId="18" hidden="1">{"'용역비'!$A$4:$C$8"}</definedName>
    <definedName name="TFUI_3" localSheetId="19" hidden="1">{"'용역비'!$A$4:$C$8"}</definedName>
    <definedName name="TFUI_3" localSheetId="20" hidden="1">{"'용역비'!$A$4:$C$8"}</definedName>
    <definedName name="TFUI_3" localSheetId="22" hidden="1">{"'용역비'!$A$4:$C$8"}</definedName>
    <definedName name="TFUI_3" localSheetId="24" hidden="1">{"'용역비'!$A$4:$C$8"}</definedName>
    <definedName name="TFUI_3" localSheetId="28" hidden="1">{"'용역비'!$A$4:$C$8"}</definedName>
    <definedName name="TFUI_3" localSheetId="14" hidden="1">{"'용역비'!$A$4:$C$8"}</definedName>
    <definedName name="TFUI_3" hidden="1">{"'용역비'!$A$4:$C$8"}</definedName>
    <definedName name="TFUI_4" localSheetId="12" hidden="1">{"'용역비'!$A$4:$C$8"}</definedName>
    <definedName name="TFUI_4" localSheetId="11" hidden="1">{"'용역비'!$A$4:$C$8"}</definedName>
    <definedName name="TFUI_4" localSheetId="13" hidden="1">{"'용역비'!$A$4:$C$8"}</definedName>
    <definedName name="TFUI_4" localSheetId="16" hidden="1">{"'용역비'!$A$4:$C$8"}</definedName>
    <definedName name="TFUI_4" localSheetId="21" hidden="1">{"'용역비'!$A$4:$C$8"}</definedName>
    <definedName name="TFUI_4" localSheetId="18" hidden="1">{"'용역비'!$A$4:$C$8"}</definedName>
    <definedName name="TFUI_4" localSheetId="19" hidden="1">{"'용역비'!$A$4:$C$8"}</definedName>
    <definedName name="TFUI_4" localSheetId="20" hidden="1">{"'용역비'!$A$4:$C$8"}</definedName>
    <definedName name="TFUI_4" localSheetId="22" hidden="1">{"'용역비'!$A$4:$C$8"}</definedName>
    <definedName name="TFUI_4" localSheetId="24" hidden="1">{"'용역비'!$A$4:$C$8"}</definedName>
    <definedName name="TFUI_4" localSheetId="28" hidden="1">{"'용역비'!$A$4:$C$8"}</definedName>
    <definedName name="TFUI_4" localSheetId="14" hidden="1">{"'용역비'!$A$4:$C$8"}</definedName>
    <definedName name="TFUI_4" hidden="1">{"'용역비'!$A$4:$C$8"}</definedName>
    <definedName name="TFUI_5" localSheetId="12" hidden="1">{"'용역비'!$A$4:$C$8"}</definedName>
    <definedName name="TFUI_5" localSheetId="11" hidden="1">{"'용역비'!$A$4:$C$8"}</definedName>
    <definedName name="TFUI_5" localSheetId="13" hidden="1">{"'용역비'!$A$4:$C$8"}</definedName>
    <definedName name="TFUI_5" localSheetId="16" hidden="1">{"'용역비'!$A$4:$C$8"}</definedName>
    <definedName name="TFUI_5" localSheetId="21" hidden="1">{"'용역비'!$A$4:$C$8"}</definedName>
    <definedName name="TFUI_5" localSheetId="18" hidden="1">{"'용역비'!$A$4:$C$8"}</definedName>
    <definedName name="TFUI_5" localSheetId="19" hidden="1">{"'용역비'!$A$4:$C$8"}</definedName>
    <definedName name="TFUI_5" localSheetId="20" hidden="1">{"'용역비'!$A$4:$C$8"}</definedName>
    <definedName name="TFUI_5" localSheetId="22" hidden="1">{"'용역비'!$A$4:$C$8"}</definedName>
    <definedName name="TFUI_5" localSheetId="24" hidden="1">{"'용역비'!$A$4:$C$8"}</definedName>
    <definedName name="TFUI_5" localSheetId="28" hidden="1">{"'용역비'!$A$4:$C$8"}</definedName>
    <definedName name="TFUI_5" localSheetId="14" hidden="1">{"'용역비'!$A$4:$C$8"}</definedName>
    <definedName name="TFUI_5" hidden="1">{"'용역비'!$A$4:$C$8"}</definedName>
    <definedName name="tfuyt" localSheetId="12" hidden="1">{"'Sheet1'!$L$16"}</definedName>
    <definedName name="tfuyt" localSheetId="11" hidden="1">{"'Sheet1'!$L$16"}</definedName>
    <definedName name="tfuyt" localSheetId="13" hidden="1">{"'Sheet1'!$L$16"}</definedName>
    <definedName name="tfuyt" localSheetId="16" hidden="1">{"'Sheet1'!$L$16"}</definedName>
    <definedName name="tfuyt" localSheetId="21" hidden="1">{"'Sheet1'!$L$16"}</definedName>
    <definedName name="tfuyt" localSheetId="18" hidden="1">{"'Sheet1'!$L$16"}</definedName>
    <definedName name="tfuyt" localSheetId="19" hidden="1">{"'Sheet1'!$L$16"}</definedName>
    <definedName name="tfuyt" localSheetId="20" hidden="1">{"'Sheet1'!$L$16"}</definedName>
    <definedName name="tfuyt" localSheetId="22" hidden="1">{"'Sheet1'!$L$16"}</definedName>
    <definedName name="tfuyt" localSheetId="24" hidden="1">{"'Sheet1'!$L$16"}</definedName>
    <definedName name="tfuyt" localSheetId="28" hidden="1">{"'Sheet1'!$L$16"}</definedName>
    <definedName name="tfuyt" localSheetId="14" hidden="1">{"'Sheet1'!$L$16"}</definedName>
    <definedName name="tfuyt" hidden="1">{"'Sheet1'!$L$16"}</definedName>
    <definedName name="TG_USD">#REF!</definedName>
    <definedName name="Tgat">#REF!</definedName>
    <definedName name="TGB" hidden="1">#REF!</definedName>
    <definedName name="Tgen">#REF!</definedName>
    <definedName name="tghy" localSheetId="12" hidden="1">{"'Break down'!$A$4"}</definedName>
    <definedName name="tghy" localSheetId="11" hidden="1">{"'Break down'!$A$4"}</definedName>
    <definedName name="tghy" localSheetId="13" hidden="1">{"'Break down'!$A$4"}</definedName>
    <definedName name="tghy" localSheetId="16" hidden="1">{"'Break down'!$A$4"}</definedName>
    <definedName name="tghy" localSheetId="21" hidden="1">{"'Break down'!$A$4"}</definedName>
    <definedName name="tghy" localSheetId="18" hidden="1">{"'Break down'!$A$4"}</definedName>
    <definedName name="tghy" localSheetId="19" hidden="1">{"'Break down'!$A$4"}</definedName>
    <definedName name="tghy" localSheetId="20" hidden="1">{"'Break down'!$A$4"}</definedName>
    <definedName name="tghy" localSheetId="22" hidden="1">{"'Break down'!$A$4"}</definedName>
    <definedName name="tghy" localSheetId="24" hidden="1">{"'Break down'!$A$4"}</definedName>
    <definedName name="tghy" localSheetId="28" hidden="1">{"'Break down'!$A$4"}</definedName>
    <definedName name="tghy" localSheetId="14" hidden="1">{"'Break down'!$A$4"}</definedName>
    <definedName name="tghy" hidden="1">{"'Break down'!$A$4"}</definedName>
    <definedName name="tgi"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GNH" localSheetId="12" hidden="1">{"'Sheet1'!$L$16"}</definedName>
    <definedName name="TGNH" localSheetId="11" hidden="1">{"'Sheet1'!$L$16"}</definedName>
    <definedName name="TGNH" localSheetId="13" hidden="1">{"'Sheet1'!$L$16"}</definedName>
    <definedName name="TGNH" localSheetId="16" hidden="1">{"'Sheet1'!$L$16"}</definedName>
    <definedName name="TGNH" localSheetId="21" hidden="1">{"'Sheet1'!$L$16"}</definedName>
    <definedName name="TGNH" localSheetId="18" hidden="1">{"'Sheet1'!$L$16"}</definedName>
    <definedName name="TGNH" localSheetId="19" hidden="1">{"'Sheet1'!$L$16"}</definedName>
    <definedName name="TGNH" localSheetId="20" hidden="1">{"'Sheet1'!$L$16"}</definedName>
    <definedName name="TGNH" localSheetId="22" hidden="1">{"'Sheet1'!$L$16"}</definedName>
    <definedName name="TGNH" localSheetId="24" hidden="1">{"'Sheet1'!$L$16"}</definedName>
    <definedName name="TGNH" localSheetId="28" hidden="1">{"'Sheet1'!$L$16"}</definedName>
    <definedName name="TGNH" localSheetId="14" hidden="1">{"'Sheet1'!$L$16"}</definedName>
    <definedName name="TGNH" hidden="1">{"'Sheet1'!$L$16"}</definedName>
    <definedName name="tgser" localSheetId="12" hidden="1">{"'Sheet1'!$L$16"}</definedName>
    <definedName name="tgser" localSheetId="11" hidden="1">{"'Sheet1'!$L$16"}</definedName>
    <definedName name="tgser" localSheetId="13" hidden="1">{"'Sheet1'!$L$16"}</definedName>
    <definedName name="tgser" localSheetId="16" hidden="1">{"'Sheet1'!$L$16"}</definedName>
    <definedName name="tgser" localSheetId="21" hidden="1">{"'Sheet1'!$L$16"}</definedName>
    <definedName name="tgser" localSheetId="18" hidden="1">{"'Sheet1'!$L$16"}</definedName>
    <definedName name="tgser" localSheetId="19" hidden="1">{"'Sheet1'!$L$16"}</definedName>
    <definedName name="tgser" localSheetId="20" hidden="1">{"'Sheet1'!$L$16"}</definedName>
    <definedName name="tgser" localSheetId="22" hidden="1">{"'Sheet1'!$L$16"}</definedName>
    <definedName name="tgser" localSheetId="24" hidden="1">{"'Sheet1'!$L$16"}</definedName>
    <definedName name="tgser" localSheetId="28" hidden="1">{"'Sheet1'!$L$16"}</definedName>
    <definedName name="tgser" localSheetId="14" hidden="1">{"'Sheet1'!$L$16"}</definedName>
    <definedName name="tgser" hidden="1">{"'Sheet1'!$L$16"}</definedName>
    <definedName name="Tgua">#REF!</definedName>
    <definedName name="tgưgz" localSheetId="12" hidden="1">{"'Sheet1'!$L$16"}</definedName>
    <definedName name="tgưgz" localSheetId="11" hidden="1">{"'Sheet1'!$L$16"}</definedName>
    <definedName name="tgưgz" localSheetId="13" hidden="1">{"'Sheet1'!$L$16"}</definedName>
    <definedName name="tgưgz" localSheetId="16" hidden="1">{"'Sheet1'!$L$16"}</definedName>
    <definedName name="tgưgz" localSheetId="21" hidden="1">{"'Sheet1'!$L$16"}</definedName>
    <definedName name="tgưgz" localSheetId="18" hidden="1">{"'Sheet1'!$L$16"}</definedName>
    <definedName name="tgưgz" localSheetId="19" hidden="1">{"'Sheet1'!$L$16"}</definedName>
    <definedName name="tgưgz" localSheetId="20" hidden="1">{"'Sheet1'!$L$16"}</definedName>
    <definedName name="tgưgz" localSheetId="22" hidden="1">{"'Sheet1'!$L$16"}</definedName>
    <definedName name="tgưgz" localSheetId="24" hidden="1">{"'Sheet1'!$L$16"}</definedName>
    <definedName name="tgưgz" localSheetId="28" hidden="1">{"'Sheet1'!$L$16"}</definedName>
    <definedName name="tgưgz" localSheetId="14" hidden="1">{"'Sheet1'!$L$16"}</definedName>
    <definedName name="tgưgz" hidden="1">{"'Sheet1'!$L$16"}</definedName>
    <definedName name="tgyty" hidden="1">#REF!</definedName>
    <definedName name="th">#N/A</definedName>
    <definedName name="th.xls" localSheetId="12" hidden="1">{"'Sheet1'!$L$16"}</definedName>
    <definedName name="th.xls" localSheetId="11" hidden="1">{"'Sheet1'!$L$16"}</definedName>
    <definedName name="th.xls" localSheetId="13" hidden="1">{"'Sheet1'!$L$16"}</definedName>
    <definedName name="th.xls" localSheetId="16" hidden="1">{"'Sheet1'!$L$16"}</definedName>
    <definedName name="th.xls" localSheetId="21" hidden="1">{"'Sheet1'!$L$16"}</definedName>
    <definedName name="th.xls" localSheetId="18" hidden="1">{"'Sheet1'!$L$16"}</definedName>
    <definedName name="th.xls" localSheetId="19" hidden="1">{"'Sheet1'!$L$16"}</definedName>
    <definedName name="th.xls" localSheetId="20" hidden="1">{"'Sheet1'!$L$16"}</definedName>
    <definedName name="th.xls" localSheetId="22" hidden="1">{"'Sheet1'!$L$16"}</definedName>
    <definedName name="th.xls" localSheetId="24" hidden="1">{"'Sheet1'!$L$16"}</definedName>
    <definedName name="th.xls" localSheetId="28" hidden="1">{"'Sheet1'!$L$16"}</definedName>
    <definedName name="th.xls" localSheetId="14" hidden="1">{"'Sheet1'!$L$16"}</definedName>
    <definedName name="th.xls" hidden="1">{"'Sheet1'!$L$16"}</definedName>
    <definedName name="th3x15">#REF!</definedName>
    <definedName name="TH7SP" localSheetId="12" hidden="1">{"'Sheet1'!$L$16"}</definedName>
    <definedName name="TH7SP" localSheetId="11" hidden="1">{"'Sheet1'!$L$16"}</definedName>
    <definedName name="TH7SP" localSheetId="13" hidden="1">{"'Sheet1'!$L$16"}</definedName>
    <definedName name="TH7SP" localSheetId="16" hidden="1">{"'Sheet1'!$L$16"}</definedName>
    <definedName name="TH7SP" localSheetId="21" hidden="1">{"'Sheet1'!$L$16"}</definedName>
    <definedName name="TH7SP" localSheetId="18" hidden="1">{"'Sheet1'!$L$16"}</definedName>
    <definedName name="TH7SP" localSheetId="19" hidden="1">{"'Sheet1'!$L$16"}</definedName>
    <definedName name="TH7SP" localSheetId="20" hidden="1">{"'Sheet1'!$L$16"}</definedName>
    <definedName name="TH7SP" localSheetId="22" hidden="1">{"'Sheet1'!$L$16"}</definedName>
    <definedName name="TH7SP" localSheetId="24" hidden="1">{"'Sheet1'!$L$16"}</definedName>
    <definedName name="TH7SP" localSheetId="28" hidden="1">{"'Sheet1'!$L$16"}</definedName>
    <definedName name="TH7SP" localSheetId="14" hidden="1">{"'Sheet1'!$L$16"}</definedName>
    <definedName name="TH7SP" hidden="1">{"'Sheet1'!$L$16"}</definedName>
    <definedName name="THA">#N/A</definedName>
    <definedName name="thai" localSheetId="12" hidden="1">{"'Sheet1'!$L$16"}</definedName>
    <definedName name="thai" localSheetId="11" hidden="1">{"'Sheet1'!$L$16"}</definedName>
    <definedName name="thai" localSheetId="13" hidden="1">{"'Sheet1'!$L$16"}</definedName>
    <definedName name="thai" localSheetId="16" hidden="1">{"'Sheet1'!$L$16"}</definedName>
    <definedName name="thai" localSheetId="21" hidden="1">{"'Sheet1'!$L$16"}</definedName>
    <definedName name="thai" localSheetId="18" hidden="1">{"'Sheet1'!$L$16"}</definedName>
    <definedName name="thai" localSheetId="19" hidden="1">{"'Sheet1'!$L$16"}</definedName>
    <definedName name="thai" localSheetId="20" hidden="1">{"'Sheet1'!$L$16"}</definedName>
    <definedName name="thai" localSheetId="22" hidden="1">{"'Sheet1'!$L$16"}</definedName>
    <definedName name="thai" localSheetId="24" hidden="1">{"'Sheet1'!$L$16"}</definedName>
    <definedName name="thai" localSheetId="28" hidden="1">{"'Sheet1'!$L$16"}</definedName>
    <definedName name="thai" localSheetId="14" hidden="1">{"'Sheet1'!$L$16"}</definedName>
    <definedName name="thai" hidden="1">{"'Sheet1'!$L$16"}</definedName>
    <definedName name="THAN" localSheetId="12" hidden="1">{"'Sheet1'!$L$16"}</definedName>
    <definedName name="THAN" localSheetId="11" hidden="1">{"'Sheet1'!$L$16"}</definedName>
    <definedName name="THAN" localSheetId="13" hidden="1">{"'Sheet1'!$L$16"}</definedName>
    <definedName name="THAN" localSheetId="16" hidden="1">{"'Sheet1'!$L$16"}</definedName>
    <definedName name="THAN" localSheetId="21" hidden="1">{"'Sheet1'!$L$16"}</definedName>
    <definedName name="THAN" localSheetId="18" hidden="1">{"'Sheet1'!$L$16"}</definedName>
    <definedName name="THAN" localSheetId="19" hidden="1">{"'Sheet1'!$L$16"}</definedName>
    <definedName name="THAN" localSheetId="20" hidden="1">{"'Sheet1'!$L$16"}</definedName>
    <definedName name="THAN" localSheetId="22" hidden="1">{"'Sheet1'!$L$16"}</definedName>
    <definedName name="THAN" localSheetId="24" hidden="1">{"'Sheet1'!$L$16"}</definedName>
    <definedName name="THAN" localSheetId="28" hidden="1">{"'Sheet1'!$L$16"}</definedName>
    <definedName name="THAN" localSheetId="14" hidden="1">{"'Sheet1'!$L$16"}</definedName>
    <definedName name="THAN" hidden="1">{"'Sheet1'!$L$16"}</definedName>
    <definedName name="thang" localSheetId="12" hidden="1">{"'Sheet1'!$L$16"}</definedName>
    <definedName name="thang" localSheetId="11" hidden="1">{"'Sheet1'!$L$16"}</definedName>
    <definedName name="thang" localSheetId="13" hidden="1">{"'Sheet1'!$L$16"}</definedName>
    <definedName name="thang" localSheetId="16" hidden="1">{"'Sheet1'!$L$16"}</definedName>
    <definedName name="thang" localSheetId="21" hidden="1">{"'Sheet1'!$L$16"}</definedName>
    <definedName name="thang" localSheetId="18" hidden="1">{"'Sheet1'!$L$16"}</definedName>
    <definedName name="thang" localSheetId="19" hidden="1">{"'Sheet1'!$L$16"}</definedName>
    <definedName name="thang" localSheetId="20" hidden="1">{"'Sheet1'!$L$16"}</definedName>
    <definedName name="thang" localSheetId="22" hidden="1">{"'Sheet1'!$L$16"}</definedName>
    <definedName name="thang" localSheetId="24" hidden="1">{"'Sheet1'!$L$16"}</definedName>
    <definedName name="thang" localSheetId="28" hidden="1">{"'Sheet1'!$L$16"}</definedName>
    <definedName name="thang" localSheetId="14" hidden="1">{"'Sheet1'!$L$16"}</definedName>
    <definedName name="thang" hidden="1">{"'Sheet1'!$L$16"}</definedName>
    <definedName name="thang_1" localSheetId="12" hidden="1">{"'Sheet1'!$L$16"}</definedName>
    <definedName name="thang_1" localSheetId="11" hidden="1">{"'Sheet1'!$L$16"}</definedName>
    <definedName name="thang_1" localSheetId="13" hidden="1">{"'Sheet1'!$L$16"}</definedName>
    <definedName name="thang_1" localSheetId="16" hidden="1">{"'Sheet1'!$L$16"}</definedName>
    <definedName name="thang_1" localSheetId="21" hidden="1">{"'Sheet1'!$L$16"}</definedName>
    <definedName name="thang_1" localSheetId="18" hidden="1">{"'Sheet1'!$L$16"}</definedName>
    <definedName name="thang_1" localSheetId="19" hidden="1">{"'Sheet1'!$L$16"}</definedName>
    <definedName name="thang_1" localSheetId="20" hidden="1">{"'Sheet1'!$L$16"}</definedName>
    <definedName name="thang_1" localSheetId="22" hidden="1">{"'Sheet1'!$L$16"}</definedName>
    <definedName name="thang_1" localSheetId="24" hidden="1">{"'Sheet1'!$L$16"}</definedName>
    <definedName name="thang_1" localSheetId="28" hidden="1">{"'Sheet1'!$L$16"}</definedName>
    <definedName name="thang_1" localSheetId="14" hidden="1">{"'Sheet1'!$L$16"}</definedName>
    <definedName name="thang_1" hidden="1">{"'Sheet1'!$L$16"}</definedName>
    <definedName name="Thang1" localSheetId="12" hidden="1">{"'Sheet1'!$L$16"}</definedName>
    <definedName name="Thang1" localSheetId="11" hidden="1">{"'Sheet1'!$L$16"}</definedName>
    <definedName name="Thang1" localSheetId="13" hidden="1">{"'Sheet1'!$L$16"}</definedName>
    <definedName name="Thang1" localSheetId="16" hidden="1">{"'Sheet1'!$L$16"}</definedName>
    <definedName name="Thang1" localSheetId="21" hidden="1">{"'Sheet1'!$L$16"}</definedName>
    <definedName name="Thang1" localSheetId="18" hidden="1">{"'Sheet1'!$L$16"}</definedName>
    <definedName name="Thang1" localSheetId="19" hidden="1">{"'Sheet1'!$L$16"}</definedName>
    <definedName name="Thang1" localSheetId="20" hidden="1">{"'Sheet1'!$L$16"}</definedName>
    <definedName name="Thang1" localSheetId="22" hidden="1">{"'Sheet1'!$L$16"}</definedName>
    <definedName name="Thang1" localSheetId="24" hidden="1">{"'Sheet1'!$L$16"}</definedName>
    <definedName name="Thang1" localSheetId="28" hidden="1">{"'Sheet1'!$L$16"}</definedName>
    <definedName name="Thang1" localSheetId="14" hidden="1">{"'Sheet1'!$L$16"}</definedName>
    <definedName name="Thang1" hidden="1">{"'Sheet1'!$L$16"}</definedName>
    <definedName name="thang10" localSheetId="12" hidden="1">{"'Sheet1'!$L$16"}</definedName>
    <definedName name="thang10" localSheetId="11" hidden="1">{"'Sheet1'!$L$16"}</definedName>
    <definedName name="thang10" localSheetId="13" hidden="1">{"'Sheet1'!$L$16"}</definedName>
    <definedName name="thang10" localSheetId="16" hidden="1">{"'Sheet1'!$L$16"}</definedName>
    <definedName name="thang10" localSheetId="21" hidden="1">{"'Sheet1'!$L$16"}</definedName>
    <definedName name="thang10" localSheetId="18" hidden="1">{"'Sheet1'!$L$16"}</definedName>
    <definedName name="thang10" localSheetId="19" hidden="1">{"'Sheet1'!$L$16"}</definedName>
    <definedName name="thang10" localSheetId="20" hidden="1">{"'Sheet1'!$L$16"}</definedName>
    <definedName name="thang10" localSheetId="22" hidden="1">{"'Sheet1'!$L$16"}</definedName>
    <definedName name="thang10" localSheetId="24" hidden="1">{"'Sheet1'!$L$16"}</definedName>
    <definedName name="thang10" localSheetId="28" hidden="1">{"'Sheet1'!$L$16"}</definedName>
    <definedName name="thang10" localSheetId="14" hidden="1">{"'Sheet1'!$L$16"}</definedName>
    <definedName name="thang10" hidden="1">{"'Sheet1'!$L$16"}</definedName>
    <definedName name="Thang11.03" localSheetId="12" hidden="1">{"'Sheet1'!$L$16"}</definedName>
    <definedName name="Thang11.03" localSheetId="11" hidden="1">{"'Sheet1'!$L$16"}</definedName>
    <definedName name="Thang11.03" localSheetId="13" hidden="1">{"'Sheet1'!$L$16"}</definedName>
    <definedName name="Thang11.03" localSheetId="16" hidden="1">{"'Sheet1'!$L$16"}</definedName>
    <definedName name="Thang11.03" localSheetId="21" hidden="1">{"'Sheet1'!$L$16"}</definedName>
    <definedName name="Thang11.03" localSheetId="18" hidden="1">{"'Sheet1'!$L$16"}</definedName>
    <definedName name="Thang11.03" localSheetId="19" hidden="1">{"'Sheet1'!$L$16"}</definedName>
    <definedName name="Thang11.03" localSheetId="20" hidden="1">{"'Sheet1'!$L$16"}</definedName>
    <definedName name="Thang11.03" localSheetId="22" hidden="1">{"'Sheet1'!$L$16"}</definedName>
    <definedName name="Thang11.03" localSheetId="24" hidden="1">{"'Sheet1'!$L$16"}</definedName>
    <definedName name="Thang11.03" localSheetId="28" hidden="1">{"'Sheet1'!$L$16"}</definedName>
    <definedName name="Thang11.03" localSheetId="14" hidden="1">{"'Sheet1'!$L$16"}</definedName>
    <definedName name="Thang11.03" hidden="1">{"'Sheet1'!$L$16"}</definedName>
    <definedName name="Thang12" localSheetId="12" hidden="1">{"'Sheet1'!$L$16"}</definedName>
    <definedName name="Thang12" localSheetId="11" hidden="1">{"'Sheet1'!$L$16"}</definedName>
    <definedName name="Thang12" localSheetId="13" hidden="1">{"'Sheet1'!$L$16"}</definedName>
    <definedName name="Thang12" localSheetId="16" hidden="1">{"'Sheet1'!$L$16"}</definedName>
    <definedName name="Thang12" localSheetId="21" hidden="1">{"'Sheet1'!$L$16"}</definedName>
    <definedName name="Thang12" localSheetId="18" hidden="1">{"'Sheet1'!$L$16"}</definedName>
    <definedName name="Thang12" localSheetId="19" hidden="1">{"'Sheet1'!$L$16"}</definedName>
    <definedName name="Thang12" localSheetId="20" hidden="1">{"'Sheet1'!$L$16"}</definedName>
    <definedName name="Thang12" localSheetId="22" hidden="1">{"'Sheet1'!$L$16"}</definedName>
    <definedName name="Thang12" localSheetId="24" hidden="1">{"'Sheet1'!$L$16"}</definedName>
    <definedName name="Thang12" localSheetId="28" hidden="1">{"'Sheet1'!$L$16"}</definedName>
    <definedName name="Thang12" localSheetId="14" hidden="1">{"'Sheet1'!$L$16"}</definedName>
    <definedName name="Thang12" hidden="1">{"'Sheet1'!$L$16"}</definedName>
    <definedName name="thang13" localSheetId="12" hidden="1">{"'Sheet1'!$L$16"}</definedName>
    <definedName name="thang13" localSheetId="11" hidden="1">{"'Sheet1'!$L$16"}</definedName>
    <definedName name="thang13" localSheetId="13" hidden="1">{"'Sheet1'!$L$16"}</definedName>
    <definedName name="thang13" localSheetId="16" hidden="1">{"'Sheet1'!$L$16"}</definedName>
    <definedName name="thang13" localSheetId="21" hidden="1">{"'Sheet1'!$L$16"}</definedName>
    <definedName name="thang13" localSheetId="18" hidden="1">{"'Sheet1'!$L$16"}</definedName>
    <definedName name="thang13" localSheetId="19" hidden="1">{"'Sheet1'!$L$16"}</definedName>
    <definedName name="thang13" localSheetId="20" hidden="1">{"'Sheet1'!$L$16"}</definedName>
    <definedName name="thang13" localSheetId="22" hidden="1">{"'Sheet1'!$L$16"}</definedName>
    <definedName name="thang13" localSheetId="24" hidden="1">{"'Sheet1'!$L$16"}</definedName>
    <definedName name="thang13" localSheetId="28" hidden="1">{"'Sheet1'!$L$16"}</definedName>
    <definedName name="thang13" localSheetId="14" hidden="1">{"'Sheet1'!$L$16"}</definedName>
    <definedName name="thang13" hidden="1">{"'Sheet1'!$L$16"}</definedName>
    <definedName name="thang2" localSheetId="12" hidden="1">{"'Sheet1'!$L$16"}</definedName>
    <definedName name="thang2" localSheetId="11" hidden="1">{"'Sheet1'!$L$16"}</definedName>
    <definedName name="thang2" localSheetId="13" hidden="1">{"'Sheet1'!$L$16"}</definedName>
    <definedName name="thang2" localSheetId="16" hidden="1">{"'Sheet1'!$L$16"}</definedName>
    <definedName name="thang2" localSheetId="21" hidden="1">{"'Sheet1'!$L$16"}</definedName>
    <definedName name="thang2" localSheetId="18" hidden="1">{"'Sheet1'!$L$16"}</definedName>
    <definedName name="thang2" localSheetId="19" hidden="1">{"'Sheet1'!$L$16"}</definedName>
    <definedName name="thang2" localSheetId="20" hidden="1">{"'Sheet1'!$L$16"}</definedName>
    <definedName name="thang2" localSheetId="22" hidden="1">{"'Sheet1'!$L$16"}</definedName>
    <definedName name="thang2" localSheetId="24" hidden="1">{"'Sheet1'!$L$16"}</definedName>
    <definedName name="thang2" localSheetId="28" hidden="1">{"'Sheet1'!$L$16"}</definedName>
    <definedName name="thang2" localSheetId="14" hidden="1">{"'Sheet1'!$L$16"}</definedName>
    <definedName name="thang2" hidden="1">{"'Sheet1'!$L$16"}</definedName>
    <definedName name="THANH" localSheetId="12" hidden="1">{"'Sheet1'!$L$16"}</definedName>
    <definedName name="THANH" localSheetId="11" hidden="1">{"'Sheet1'!$L$16"}</definedName>
    <definedName name="THANH" localSheetId="13" hidden="1">{"'Sheet1'!$L$16"}</definedName>
    <definedName name="THANH" localSheetId="16" hidden="1">{"'Sheet1'!$L$16"}</definedName>
    <definedName name="THANH" localSheetId="21" hidden="1">{"'Sheet1'!$L$16"}</definedName>
    <definedName name="THANH" localSheetId="18" hidden="1">{"'Sheet1'!$L$16"}</definedName>
    <definedName name="THANH" localSheetId="19" hidden="1">{"'Sheet1'!$L$16"}</definedName>
    <definedName name="THANH" localSheetId="20" hidden="1">{"'Sheet1'!$L$16"}</definedName>
    <definedName name="THANH" localSheetId="22" hidden="1">{"'Sheet1'!$L$16"}</definedName>
    <definedName name="THANH" localSheetId="24" hidden="1">{"'Sheet1'!$L$16"}</definedName>
    <definedName name="THANH" localSheetId="28" hidden="1">{"'Sheet1'!$L$16"}</definedName>
    <definedName name="THANH" localSheetId="14" hidden="1">{"'Sheet1'!$L$16"}</definedName>
    <definedName name="THANH" hidden="1">{"'Sheet1'!$L$16"}</definedName>
    <definedName name="THANH_1" localSheetId="12" hidden="1">{"'Sheet1'!$L$16"}</definedName>
    <definedName name="THANH_1" localSheetId="11" hidden="1">{"'Sheet1'!$L$16"}</definedName>
    <definedName name="THANH_1" localSheetId="13" hidden="1">{"'Sheet1'!$L$16"}</definedName>
    <definedName name="THANH_1" localSheetId="16" hidden="1">{"'Sheet1'!$L$16"}</definedName>
    <definedName name="THANH_1" localSheetId="21" hidden="1">{"'Sheet1'!$L$16"}</definedName>
    <definedName name="THANH_1" localSheetId="18" hidden="1">{"'Sheet1'!$L$16"}</definedName>
    <definedName name="THANH_1" localSheetId="19" hidden="1">{"'Sheet1'!$L$16"}</definedName>
    <definedName name="THANH_1" localSheetId="20" hidden="1">{"'Sheet1'!$L$16"}</definedName>
    <definedName name="THANH_1" localSheetId="22" hidden="1">{"'Sheet1'!$L$16"}</definedName>
    <definedName name="THANH_1" localSheetId="24" hidden="1">{"'Sheet1'!$L$16"}</definedName>
    <definedName name="THANH_1" localSheetId="28" hidden="1">{"'Sheet1'!$L$16"}</definedName>
    <definedName name="THANH_1" localSheetId="14" hidden="1">{"'Sheet1'!$L$16"}</definedName>
    <definedName name="THANH_1" hidden="1">{"'Sheet1'!$L$16"}</definedName>
    <definedName name="thanhlong123" localSheetId="12" hidden="1">{"'Sheet1'!$L$16"}</definedName>
    <definedName name="thanhlong123" localSheetId="11" hidden="1">{"'Sheet1'!$L$16"}</definedName>
    <definedName name="thanhlong123" localSheetId="13" hidden="1">{"'Sheet1'!$L$16"}</definedName>
    <definedName name="thanhlong123" localSheetId="16" hidden="1">{"'Sheet1'!$L$16"}</definedName>
    <definedName name="thanhlong123" localSheetId="21" hidden="1">{"'Sheet1'!$L$16"}</definedName>
    <definedName name="thanhlong123" localSheetId="18" hidden="1">{"'Sheet1'!$L$16"}</definedName>
    <definedName name="thanhlong123" localSheetId="19" hidden="1">{"'Sheet1'!$L$16"}</definedName>
    <definedName name="thanhlong123" localSheetId="20" hidden="1">{"'Sheet1'!$L$16"}</definedName>
    <definedName name="thanhlong123" localSheetId="22" hidden="1">{"'Sheet1'!$L$16"}</definedName>
    <definedName name="thanhlong123" localSheetId="24" hidden="1">{"'Sheet1'!$L$16"}</definedName>
    <definedName name="thanhlong123" localSheetId="28" hidden="1">{"'Sheet1'!$L$16"}</definedName>
    <definedName name="thanhlong123" localSheetId="14" hidden="1">{"'Sheet1'!$L$16"}</definedName>
    <definedName name="thanhlong123" hidden="1">{"'Sheet1'!$L$16"}</definedName>
    <definedName name="thanhthao" localSheetId="12" hidden="1">{#N/A,#N/A,FALSE,"Chi tiÆt"}</definedName>
    <definedName name="thanhthao" localSheetId="11" hidden="1">{#N/A,#N/A,FALSE,"Chi tiÆt"}</definedName>
    <definedName name="thanhthao" localSheetId="13" hidden="1">{#N/A,#N/A,FALSE,"Chi tiÆt"}</definedName>
    <definedName name="thanhthao" localSheetId="16" hidden="1">{#N/A,#N/A,FALSE,"Chi tiÆt"}</definedName>
    <definedName name="thanhthao" localSheetId="21" hidden="1">{#N/A,#N/A,FALSE,"Chi tiÆt"}</definedName>
    <definedName name="thanhthao" localSheetId="18" hidden="1">{#N/A,#N/A,FALSE,"Chi tiÆt"}</definedName>
    <definedName name="thanhthao" localSheetId="19" hidden="1">{#N/A,#N/A,FALSE,"Chi tiÆt"}</definedName>
    <definedName name="thanhthao" localSheetId="20" hidden="1">{#N/A,#N/A,FALSE,"Chi tiÆt"}</definedName>
    <definedName name="thanhthao" localSheetId="22" hidden="1">{#N/A,#N/A,FALSE,"Chi tiÆt"}</definedName>
    <definedName name="thanhthao" localSheetId="24" hidden="1">{#N/A,#N/A,FALSE,"Chi tiÆt"}</definedName>
    <definedName name="thanhthao" localSheetId="28" hidden="1">{#N/A,#N/A,FALSE,"Chi tiÆt"}</definedName>
    <definedName name="thanhthao" localSheetId="14" hidden="1">{#N/A,#N/A,FALSE,"Chi tiÆt"}</definedName>
    <definedName name="thanhthao" hidden="1">{#N/A,#N/A,FALSE,"Chi tiÆt"}</definedName>
    <definedName name="thanhtien">#REF!</definedName>
    <definedName name="thanhtoankl" localSheetId="12" hidden="1">{"'Sheet1'!$L$16"}</definedName>
    <definedName name="thanhtoankl" localSheetId="11" hidden="1">{"'Sheet1'!$L$16"}</definedName>
    <definedName name="thanhtoankl" localSheetId="13" hidden="1">{"'Sheet1'!$L$16"}</definedName>
    <definedName name="thanhtoankl" localSheetId="16" hidden="1">{"'Sheet1'!$L$16"}</definedName>
    <definedName name="thanhtoankl" localSheetId="21" hidden="1">{"'Sheet1'!$L$16"}</definedName>
    <definedName name="thanhtoankl" localSheetId="18" hidden="1">{"'Sheet1'!$L$16"}</definedName>
    <definedName name="thanhtoankl" localSheetId="19" hidden="1">{"'Sheet1'!$L$16"}</definedName>
    <definedName name="thanhtoankl" localSheetId="20" hidden="1">{"'Sheet1'!$L$16"}</definedName>
    <definedName name="thanhtoankl" localSheetId="22" hidden="1">{"'Sheet1'!$L$16"}</definedName>
    <definedName name="thanhtoankl" localSheetId="24" hidden="1">{"'Sheet1'!$L$16"}</definedName>
    <definedName name="thanhtoankl" localSheetId="28" hidden="1">{"'Sheet1'!$L$16"}</definedName>
    <definedName name="thanhtoankl" localSheetId="14" hidden="1">{"'Sheet1'!$L$16"}</definedName>
    <definedName name="thanhtoankl" hidden="1">{"'Sheet1'!$L$16"}</definedName>
    <definedName name="thanhtoankl_1" localSheetId="12">{"'Sheet1'!$L$16"}</definedName>
    <definedName name="thanhtoankl_1" localSheetId="11">{"'Sheet1'!$L$16"}</definedName>
    <definedName name="thanhtoankl_1" localSheetId="13">{"'Sheet1'!$L$16"}</definedName>
    <definedName name="thanhtoankl_1" localSheetId="16">{"'Sheet1'!$L$16"}</definedName>
    <definedName name="thanhtoankl_1" localSheetId="21">{"'Sheet1'!$L$16"}</definedName>
    <definedName name="thanhtoankl_1" localSheetId="18">{"'Sheet1'!$L$16"}</definedName>
    <definedName name="thanhtoankl_1" localSheetId="19">{"'Sheet1'!$L$16"}</definedName>
    <definedName name="thanhtoankl_1" localSheetId="20">{"'Sheet1'!$L$16"}</definedName>
    <definedName name="thanhtoankl_1" localSheetId="22">{"'Sheet1'!$L$16"}</definedName>
    <definedName name="thanhtoankl_1" localSheetId="24">{"'Sheet1'!$L$16"}</definedName>
    <definedName name="thanhtoankl_1" localSheetId="28">{"'Sheet1'!$L$16"}</definedName>
    <definedName name="thanhtoankl_1" localSheetId="14">{"'Sheet1'!$L$16"}</definedName>
    <definedName name="thanhtoankl_1">{"'Sheet1'!$L$16"}</definedName>
    <definedName name="ThanhXuan110">#REF!</definedName>
    <definedName name="THAO" hidden="1">#REF!</definedName>
    <definedName name="thao1" localSheetId="12" hidden="1">{"'Sheet1'!$L$16"}</definedName>
    <definedName name="thao1" localSheetId="11" hidden="1">{"'Sheet1'!$L$16"}</definedName>
    <definedName name="thao1" localSheetId="13" hidden="1">{"'Sheet1'!$L$16"}</definedName>
    <definedName name="thao1" localSheetId="16" hidden="1">{"'Sheet1'!$L$16"}</definedName>
    <definedName name="thao1" localSheetId="21" hidden="1">{"'Sheet1'!$L$16"}</definedName>
    <definedName name="thao1" localSheetId="18" hidden="1">{"'Sheet1'!$L$16"}</definedName>
    <definedName name="thao1" localSheetId="19" hidden="1">{"'Sheet1'!$L$16"}</definedName>
    <definedName name="thao1" localSheetId="20" hidden="1">{"'Sheet1'!$L$16"}</definedName>
    <definedName name="thao1" localSheetId="22" hidden="1">{"'Sheet1'!$L$16"}</definedName>
    <definedName name="thao1" localSheetId="24" hidden="1">{"'Sheet1'!$L$16"}</definedName>
    <definedName name="thao1" localSheetId="28" hidden="1">{"'Sheet1'!$L$16"}</definedName>
    <definedName name="thao1" localSheetId="14" hidden="1">{"'Sheet1'!$L$16"}</definedName>
    <definedName name="thao1" hidden="1">{"'Sheet1'!$L$16"}</definedName>
    <definedName name="thao2" localSheetId="12" hidden="1">{"'Sheet1'!$L$16"}</definedName>
    <definedName name="thao2" localSheetId="11" hidden="1">{"'Sheet1'!$L$16"}</definedName>
    <definedName name="thao2" localSheetId="13" hidden="1">{"'Sheet1'!$L$16"}</definedName>
    <definedName name="thao2" localSheetId="16" hidden="1">{"'Sheet1'!$L$16"}</definedName>
    <definedName name="thao2" localSheetId="21" hidden="1">{"'Sheet1'!$L$16"}</definedName>
    <definedName name="thao2" localSheetId="18" hidden="1">{"'Sheet1'!$L$16"}</definedName>
    <definedName name="thao2" localSheetId="19" hidden="1">{"'Sheet1'!$L$16"}</definedName>
    <definedName name="thao2" localSheetId="20" hidden="1">{"'Sheet1'!$L$16"}</definedName>
    <definedName name="thao2" localSheetId="22" hidden="1">{"'Sheet1'!$L$16"}</definedName>
    <definedName name="thao2" localSheetId="24" hidden="1">{"'Sheet1'!$L$16"}</definedName>
    <definedName name="thao2" localSheetId="28" hidden="1">{"'Sheet1'!$L$16"}</definedName>
    <definedName name="thao2" localSheetId="14" hidden="1">{"'Sheet1'!$L$16"}</definedName>
    <definedName name="thao2" hidden="1">{"'Sheet1'!$L$16"}</definedName>
    <definedName name="That">#REF!</definedName>
    <definedName name="THC" localSheetId="12" hidden="1">{"'Sheet1'!$L$16"}</definedName>
    <definedName name="THC" localSheetId="11" hidden="1">{"'Sheet1'!$L$16"}</definedName>
    <definedName name="THC" localSheetId="13" hidden="1">{"'Sheet1'!$L$16"}</definedName>
    <definedName name="THC" localSheetId="16" hidden="1">{"'Sheet1'!$L$16"}</definedName>
    <definedName name="THC" localSheetId="21" hidden="1">{"'Sheet1'!$L$16"}</definedName>
    <definedName name="THC" localSheetId="18" hidden="1">{"'Sheet1'!$L$16"}</definedName>
    <definedName name="THC" localSheetId="19" hidden="1">{"'Sheet1'!$L$16"}</definedName>
    <definedName name="THC" localSheetId="20" hidden="1">{"'Sheet1'!$L$16"}</definedName>
    <definedName name="THC" localSheetId="22" hidden="1">{"'Sheet1'!$L$16"}</definedName>
    <definedName name="THC" localSheetId="24" hidden="1">{"'Sheet1'!$L$16"}</definedName>
    <definedName name="THC" localSheetId="28" hidden="1">{"'Sheet1'!$L$16"}</definedName>
    <definedName name="THC" localSheetId="14" hidden="1">{"'Sheet1'!$L$16"}</definedName>
    <definedName name="THC" hidden="1">{"'Sheet1'!$L$16"}</definedName>
    <definedName name="THCP2" localSheetId="12" hidden="1">{"'Sheet1'!$L$16"}</definedName>
    <definedName name="THCP2" localSheetId="11" hidden="1">{"'Sheet1'!$L$16"}</definedName>
    <definedName name="THCP2" localSheetId="13" hidden="1">{"'Sheet1'!$L$16"}</definedName>
    <definedName name="THCP2" localSheetId="16" hidden="1">{"'Sheet1'!$L$16"}</definedName>
    <definedName name="THCP2" localSheetId="21" hidden="1">{"'Sheet1'!$L$16"}</definedName>
    <definedName name="THCP2" localSheetId="18" hidden="1">{"'Sheet1'!$L$16"}</definedName>
    <definedName name="THCP2" localSheetId="19" hidden="1">{"'Sheet1'!$L$16"}</definedName>
    <definedName name="THCP2" localSheetId="20" hidden="1">{"'Sheet1'!$L$16"}</definedName>
    <definedName name="THCP2" localSheetId="22" hidden="1">{"'Sheet1'!$L$16"}</definedName>
    <definedName name="THCP2" localSheetId="24" hidden="1">{"'Sheet1'!$L$16"}</definedName>
    <definedName name="THCP2" localSheetId="28" hidden="1">{"'Sheet1'!$L$16"}</definedName>
    <definedName name="THCP2" localSheetId="14" hidden="1">{"'Sheet1'!$L$16"}</definedName>
    <definedName name="THCP2" hidden="1">{"'Sheet1'!$L$16"}</definedName>
    <definedName name="THCP4" localSheetId="12" hidden="1">{"'Sheet1'!$L$16"}</definedName>
    <definedName name="THCP4" localSheetId="11" hidden="1">{"'Sheet1'!$L$16"}</definedName>
    <definedName name="THCP4" localSheetId="13" hidden="1">{"'Sheet1'!$L$16"}</definedName>
    <definedName name="THCP4" localSheetId="16" hidden="1">{"'Sheet1'!$L$16"}</definedName>
    <definedName name="THCP4" localSheetId="21" hidden="1">{"'Sheet1'!$L$16"}</definedName>
    <definedName name="THCP4" localSheetId="18" hidden="1">{"'Sheet1'!$L$16"}</definedName>
    <definedName name="THCP4" localSheetId="19" hidden="1">{"'Sheet1'!$L$16"}</definedName>
    <definedName name="THCP4" localSheetId="20" hidden="1">{"'Sheet1'!$L$16"}</definedName>
    <definedName name="THCP4" localSheetId="22" hidden="1">{"'Sheet1'!$L$16"}</definedName>
    <definedName name="THCP4" localSheetId="24" hidden="1">{"'Sheet1'!$L$16"}</definedName>
    <definedName name="THCP4" localSheetId="28" hidden="1">{"'Sheet1'!$L$16"}</definedName>
    <definedName name="THCP4" localSheetId="14" hidden="1">{"'Sheet1'!$L$16"}</definedName>
    <definedName name="THCP4" hidden="1">{"'Sheet1'!$L$16"}</definedName>
    <definedName name="THCPCTD" localSheetId="12" hidden="1">{"'Sheet1'!$L$16"}</definedName>
    <definedName name="THCPCTD" localSheetId="11" hidden="1">{"'Sheet1'!$L$16"}</definedName>
    <definedName name="THCPCTD" localSheetId="13" hidden="1">{"'Sheet1'!$L$16"}</definedName>
    <definedName name="THCPCTD" localSheetId="16" hidden="1">{"'Sheet1'!$L$16"}</definedName>
    <definedName name="THCPCTD" localSheetId="21" hidden="1">{"'Sheet1'!$L$16"}</definedName>
    <definedName name="THCPCTD" localSheetId="18" hidden="1">{"'Sheet1'!$L$16"}</definedName>
    <definedName name="THCPCTD" localSheetId="19" hidden="1">{"'Sheet1'!$L$16"}</definedName>
    <definedName name="THCPCTD" localSheetId="20" hidden="1">{"'Sheet1'!$L$16"}</definedName>
    <definedName name="THCPCTD" localSheetId="22" hidden="1">{"'Sheet1'!$L$16"}</definedName>
    <definedName name="THCPCTD" localSheetId="24" hidden="1">{"'Sheet1'!$L$16"}</definedName>
    <definedName name="THCPCTD" localSheetId="28" hidden="1">{"'Sheet1'!$L$16"}</definedName>
    <definedName name="THCPCTD" localSheetId="14" hidden="1">{"'Sheet1'!$L$16"}</definedName>
    <definedName name="THCPCTD" hidden="1">{"'Sheet1'!$L$16"}</definedName>
    <definedName name="THDT" localSheetId="12" hidden="1">{"'Sheet1'!$L$16"}</definedName>
    <definedName name="THDT" localSheetId="11" hidden="1">{"'Sheet1'!$L$16"}</definedName>
    <definedName name="THDT" localSheetId="13" hidden="1">{"'Sheet1'!$L$16"}</definedName>
    <definedName name="THDT" localSheetId="16" hidden="1">{"'Sheet1'!$L$16"}</definedName>
    <definedName name="THDT" localSheetId="21" hidden="1">{"'Sheet1'!$L$16"}</definedName>
    <definedName name="THDT" localSheetId="18" hidden="1">{"'Sheet1'!$L$16"}</definedName>
    <definedName name="THDT" localSheetId="19" hidden="1">{"'Sheet1'!$L$16"}</definedName>
    <definedName name="THDT" localSheetId="20" hidden="1">{"'Sheet1'!$L$16"}</definedName>
    <definedName name="THDT" localSheetId="22" hidden="1">{"'Sheet1'!$L$16"}</definedName>
    <definedName name="THDT" localSheetId="24" hidden="1">{"'Sheet1'!$L$16"}</definedName>
    <definedName name="THDT" localSheetId="28" hidden="1">{"'Sheet1'!$L$16"}</definedName>
    <definedName name="THDT" localSheetId="14" hidden="1">{"'Sheet1'!$L$16"}</definedName>
    <definedName name="THDT" hidden="1">{"'Sheet1'!$L$16"}</definedName>
    <definedName name="THDT_CT_XOM_NOI">#REF!</definedName>
    <definedName name="THDT_HT_DAO_THUONG">#REF!</definedName>
    <definedName name="THDT_HT_XOM_NOI">#REF!</definedName>
    <definedName name="THDT_NPP_XOM_NOI">#REF!</definedName>
    <definedName name="THDT_TBA_XOM_NOI">#REF!</definedName>
    <definedName name="them" localSheetId="12" hidden="1">{"'Sheet1'!$L$16"}</definedName>
    <definedName name="them" localSheetId="11" hidden="1">{"'Sheet1'!$L$16"}</definedName>
    <definedName name="them" localSheetId="13" hidden="1">{"'Sheet1'!$L$16"}</definedName>
    <definedName name="them" localSheetId="16" hidden="1">{"'Sheet1'!$L$16"}</definedName>
    <definedName name="them" localSheetId="21" hidden="1">{"'Sheet1'!$L$16"}</definedName>
    <definedName name="them" localSheetId="18" hidden="1">{"'Sheet1'!$L$16"}</definedName>
    <definedName name="them" localSheetId="19" hidden="1">{"'Sheet1'!$L$16"}</definedName>
    <definedName name="them" localSheetId="20" hidden="1">{"'Sheet1'!$L$16"}</definedName>
    <definedName name="them" localSheetId="22" hidden="1">{"'Sheet1'!$L$16"}</definedName>
    <definedName name="them" localSheetId="24" hidden="1">{"'Sheet1'!$L$16"}</definedName>
    <definedName name="them" localSheetId="28" hidden="1">{"'Sheet1'!$L$16"}</definedName>
    <definedName name="them" localSheetId="14" hidden="1">{"'Sheet1'!$L$16"}</definedName>
    <definedName name="them" hidden="1">{"'Sheet1'!$L$16"}</definedName>
    <definedName name="them01" hidden="1">#REF!</definedName>
    <definedName name="TheodoiBCTCT" localSheetId="12" hidden="1">{"'Sheet1'!$L$16"}</definedName>
    <definedName name="TheodoiBCTCT" localSheetId="11" hidden="1">{"'Sheet1'!$L$16"}</definedName>
    <definedName name="TheodoiBCTCT" localSheetId="13" hidden="1">{"'Sheet1'!$L$16"}</definedName>
    <definedName name="TheodoiBCTCT" localSheetId="16" hidden="1">{"'Sheet1'!$L$16"}</definedName>
    <definedName name="TheodoiBCTCT" localSheetId="21" hidden="1">{"'Sheet1'!$L$16"}</definedName>
    <definedName name="TheodoiBCTCT" localSheetId="18" hidden="1">{"'Sheet1'!$L$16"}</definedName>
    <definedName name="TheodoiBCTCT" localSheetId="19" hidden="1">{"'Sheet1'!$L$16"}</definedName>
    <definedName name="TheodoiBCTCT" localSheetId="20" hidden="1">{"'Sheet1'!$L$16"}</definedName>
    <definedName name="TheodoiBCTCT" localSheetId="22" hidden="1">{"'Sheet1'!$L$16"}</definedName>
    <definedName name="TheodoiBCTCT" localSheetId="24" hidden="1">{"'Sheet1'!$L$16"}</definedName>
    <definedName name="TheodoiBCTCT" localSheetId="28" hidden="1">{"'Sheet1'!$L$16"}</definedName>
    <definedName name="TheodoiBCTCT" localSheetId="14" hidden="1">{"'Sheet1'!$L$16"}</definedName>
    <definedName name="TheodoiBCTCT" hidden="1">{"'Sheet1'!$L$16"}</definedName>
    <definedName name="thep" localSheetId="28">ROUNDUP(#REF!*#REF!*#REF!*#REF!*7.85,0)</definedName>
    <definedName name="thep">ROUNDUP(#REF!*#REF!*#REF!*#REF!*7.85,0)</definedName>
    <definedName name="THÉP" hidden="1">#REF!</definedName>
    <definedName name="thep1">#REF!</definedName>
    <definedName name="THep6" localSheetId="12" hidden="1">{"'Sheet1'!$L$16"}</definedName>
    <definedName name="THep6" localSheetId="11" hidden="1">{"'Sheet1'!$L$16"}</definedName>
    <definedName name="THep6" localSheetId="13" hidden="1">{"'Sheet1'!$L$16"}</definedName>
    <definedName name="THep6" localSheetId="16" hidden="1">{"'Sheet1'!$L$16"}</definedName>
    <definedName name="THep6" localSheetId="21" hidden="1">{"'Sheet1'!$L$16"}</definedName>
    <definedName name="THep6" localSheetId="18" hidden="1">{"'Sheet1'!$L$16"}</definedName>
    <definedName name="THep6" localSheetId="19" hidden="1">{"'Sheet1'!$L$16"}</definedName>
    <definedName name="THep6" localSheetId="20" hidden="1">{"'Sheet1'!$L$16"}</definedName>
    <definedName name="THep6" localSheetId="22" hidden="1">{"'Sheet1'!$L$16"}</definedName>
    <definedName name="THep6" localSheetId="24" hidden="1">{"'Sheet1'!$L$16"}</definedName>
    <definedName name="THep6" localSheetId="28" hidden="1">{"'Sheet1'!$L$16"}</definedName>
    <definedName name="THep6" localSheetId="14" hidden="1">{"'Sheet1'!$L$16"}</definedName>
    <definedName name="THep6" hidden="1">{"'Sheet1'!$L$16"}</definedName>
    <definedName name="THEPB18T7" localSheetId="12" hidden="1">{"'Sheet1'!$L$16"}</definedName>
    <definedName name="THEPB18T7" localSheetId="11" hidden="1">{"'Sheet1'!$L$16"}</definedName>
    <definedName name="THEPB18T7" localSheetId="13" hidden="1">{"'Sheet1'!$L$16"}</definedName>
    <definedName name="THEPB18T7" localSheetId="16" hidden="1">{"'Sheet1'!$L$16"}</definedName>
    <definedName name="THEPB18T7" localSheetId="21" hidden="1">{"'Sheet1'!$L$16"}</definedName>
    <definedName name="THEPB18T7" localSheetId="18" hidden="1">{"'Sheet1'!$L$16"}</definedName>
    <definedName name="THEPB18T7" localSheetId="19" hidden="1">{"'Sheet1'!$L$16"}</definedName>
    <definedName name="THEPB18T7" localSheetId="20" hidden="1">{"'Sheet1'!$L$16"}</definedName>
    <definedName name="THEPB18T7" localSheetId="22" hidden="1">{"'Sheet1'!$L$16"}</definedName>
    <definedName name="THEPB18T7" localSheetId="24" hidden="1">{"'Sheet1'!$L$16"}</definedName>
    <definedName name="THEPB18T7" localSheetId="28" hidden="1">{"'Sheet1'!$L$16"}</definedName>
    <definedName name="THEPB18T7" localSheetId="14" hidden="1">{"'Sheet1'!$L$16"}</definedName>
    <definedName name="THEPB18T7" hidden="1">{"'Sheet1'!$L$16"}</definedName>
    <definedName name="thepban">#REF!</definedName>
    <definedName name="Thepcchim">#REF!</definedName>
    <definedName name="thepdamt3" hidden="1">#REF!</definedName>
    <definedName name="theph">#REF!</definedName>
    <definedName name="thepma">10500</definedName>
    <definedName name="THEPMONG" localSheetId="12" hidden="1">{"'Sheet1'!$L$16"}</definedName>
    <definedName name="THEPMONG" localSheetId="11" hidden="1">{"'Sheet1'!$L$16"}</definedName>
    <definedName name="THEPMONG" localSheetId="13" hidden="1">{"'Sheet1'!$L$16"}</definedName>
    <definedName name="THEPMONG" localSheetId="16" hidden="1">{"'Sheet1'!$L$16"}</definedName>
    <definedName name="THEPMONG" localSheetId="21" hidden="1">{"'Sheet1'!$L$16"}</definedName>
    <definedName name="THEPMONG" localSheetId="18" hidden="1">{"'Sheet1'!$L$16"}</definedName>
    <definedName name="THEPMONG" localSheetId="19" hidden="1">{"'Sheet1'!$L$16"}</definedName>
    <definedName name="THEPMONG" localSheetId="20" hidden="1">{"'Sheet1'!$L$16"}</definedName>
    <definedName name="THEPMONG" localSheetId="22" hidden="1">{"'Sheet1'!$L$16"}</definedName>
    <definedName name="THEPMONG" localSheetId="24" hidden="1">{"'Sheet1'!$L$16"}</definedName>
    <definedName name="THEPMONG" localSheetId="28" hidden="1">{"'Sheet1'!$L$16"}</definedName>
    <definedName name="THEPMONG" localSheetId="14" hidden="1">{"'Sheet1'!$L$16"}</definedName>
    <definedName name="THEPMONG" hidden="1">{"'Sheet1'!$L$16"}</definedName>
    <definedName name="thepppp" localSheetId="12" hidden="1">{"'Sheet1'!$L$16"}</definedName>
    <definedName name="thepppp" localSheetId="11" hidden="1">{"'Sheet1'!$L$16"}</definedName>
    <definedName name="thepppp" localSheetId="13" hidden="1">{"'Sheet1'!$L$16"}</definedName>
    <definedName name="thepppp" localSheetId="16" hidden="1">{"'Sheet1'!$L$16"}</definedName>
    <definedName name="thepppp" localSheetId="21" hidden="1">{"'Sheet1'!$L$16"}</definedName>
    <definedName name="thepppp" localSheetId="18" hidden="1">{"'Sheet1'!$L$16"}</definedName>
    <definedName name="thepppp" localSheetId="19" hidden="1">{"'Sheet1'!$L$16"}</definedName>
    <definedName name="thepppp" localSheetId="20" hidden="1">{"'Sheet1'!$L$16"}</definedName>
    <definedName name="thepppp" localSheetId="22" hidden="1">{"'Sheet1'!$L$16"}</definedName>
    <definedName name="thepppp" localSheetId="24" hidden="1">{"'Sheet1'!$L$16"}</definedName>
    <definedName name="thepppp" localSheetId="28" hidden="1">{"'Sheet1'!$L$16"}</definedName>
    <definedName name="thepppp" localSheetId="14" hidden="1">{"'Sheet1'!$L$16"}</definedName>
    <definedName name="thepppp" hidden="1">{"'Sheet1'!$L$16"}</definedName>
    <definedName name="thepppppppppp" localSheetId="12" hidden="1">{"'Sheet1'!$L$16"}</definedName>
    <definedName name="thepppppppppp" localSheetId="11" hidden="1">{"'Sheet1'!$L$16"}</definedName>
    <definedName name="thepppppppppp" localSheetId="13" hidden="1">{"'Sheet1'!$L$16"}</definedName>
    <definedName name="thepppppppppp" localSheetId="16" hidden="1">{"'Sheet1'!$L$16"}</definedName>
    <definedName name="thepppppppppp" localSheetId="21" hidden="1">{"'Sheet1'!$L$16"}</definedName>
    <definedName name="thepppppppppp" localSheetId="18" hidden="1">{"'Sheet1'!$L$16"}</definedName>
    <definedName name="thepppppppppp" localSheetId="19" hidden="1">{"'Sheet1'!$L$16"}</definedName>
    <definedName name="thepppppppppp" localSheetId="20" hidden="1">{"'Sheet1'!$L$16"}</definedName>
    <definedName name="thepppppppppp" localSheetId="22" hidden="1">{"'Sheet1'!$L$16"}</definedName>
    <definedName name="thepppppppppp" localSheetId="24" hidden="1">{"'Sheet1'!$L$16"}</definedName>
    <definedName name="thepppppppppp" localSheetId="28" hidden="1">{"'Sheet1'!$L$16"}</definedName>
    <definedName name="thepppppppppp" localSheetId="14" hidden="1">{"'Sheet1'!$L$16"}</definedName>
    <definedName name="thepppppppppp" hidden="1">{"'Sheet1'!$L$16"}</definedName>
    <definedName name="Thepsan" localSheetId="12" hidden="1">{"'Sheet1'!$L$16"}</definedName>
    <definedName name="Thepsan" localSheetId="11" hidden="1">{"'Sheet1'!$L$16"}</definedName>
    <definedName name="Thepsan" localSheetId="13" hidden="1">{"'Sheet1'!$L$16"}</definedName>
    <definedName name="Thepsan" localSheetId="16" hidden="1">{"'Sheet1'!$L$16"}</definedName>
    <definedName name="Thepsan" localSheetId="21" hidden="1">{"'Sheet1'!$L$16"}</definedName>
    <definedName name="Thepsan" localSheetId="18" hidden="1">{"'Sheet1'!$L$16"}</definedName>
    <definedName name="Thepsan" localSheetId="19" hidden="1">{"'Sheet1'!$L$16"}</definedName>
    <definedName name="Thepsan" localSheetId="20" hidden="1">{"'Sheet1'!$L$16"}</definedName>
    <definedName name="Thepsan" localSheetId="22" hidden="1">{"'Sheet1'!$L$16"}</definedName>
    <definedName name="Thepsan" localSheetId="24" hidden="1">{"'Sheet1'!$L$16"}</definedName>
    <definedName name="Thepsan" localSheetId="28" hidden="1">{"'Sheet1'!$L$16"}</definedName>
    <definedName name="Thepsan" localSheetId="14" hidden="1">{"'Sheet1'!$L$16"}</definedName>
    <definedName name="Thepsan" hidden="1">{"'Sheet1'!$L$16"}</definedName>
    <definedName name="thepsan2" localSheetId="12" hidden="1">{"'Sheet1'!$L$16"}</definedName>
    <definedName name="thepsan2" localSheetId="11" hidden="1">{"'Sheet1'!$L$16"}</definedName>
    <definedName name="thepsan2" localSheetId="13" hidden="1">{"'Sheet1'!$L$16"}</definedName>
    <definedName name="thepsan2" localSheetId="16" hidden="1">{"'Sheet1'!$L$16"}</definedName>
    <definedName name="thepsan2" localSheetId="21" hidden="1">{"'Sheet1'!$L$16"}</definedName>
    <definedName name="thepsan2" localSheetId="18" hidden="1">{"'Sheet1'!$L$16"}</definedName>
    <definedName name="thepsan2" localSheetId="19" hidden="1">{"'Sheet1'!$L$16"}</definedName>
    <definedName name="thepsan2" localSheetId="20" hidden="1">{"'Sheet1'!$L$16"}</definedName>
    <definedName name="thepsan2" localSheetId="22" hidden="1">{"'Sheet1'!$L$16"}</definedName>
    <definedName name="thepsan2" localSheetId="24" hidden="1">{"'Sheet1'!$L$16"}</definedName>
    <definedName name="thepsan2" localSheetId="28" hidden="1">{"'Sheet1'!$L$16"}</definedName>
    <definedName name="thepsan2" localSheetId="14" hidden="1">{"'Sheet1'!$L$16"}</definedName>
    <definedName name="thepsan2" hidden="1">{"'Sheet1'!$L$16"}</definedName>
    <definedName name="thermostart">#REF!</definedName>
    <definedName name="thetichck">#REF!</definedName>
    <definedName name="thfg" localSheetId="12" hidden="1">{"'Sheet1'!$L$16"}</definedName>
    <definedName name="thfg" localSheetId="11" hidden="1">{"'Sheet1'!$L$16"}</definedName>
    <definedName name="thfg" localSheetId="13" hidden="1">{"'Sheet1'!$L$16"}</definedName>
    <definedName name="thfg" localSheetId="16" hidden="1">{"'Sheet1'!$L$16"}</definedName>
    <definedName name="thfg" localSheetId="21" hidden="1">{"'Sheet1'!$L$16"}</definedName>
    <definedName name="thfg" localSheetId="18" hidden="1">{"'Sheet1'!$L$16"}</definedName>
    <definedName name="thfg" localSheetId="19" hidden="1">{"'Sheet1'!$L$16"}</definedName>
    <definedName name="thfg" localSheetId="20" hidden="1">{"'Sheet1'!$L$16"}</definedName>
    <definedName name="thfg" localSheetId="22" hidden="1">{"'Sheet1'!$L$16"}</definedName>
    <definedName name="thfg" localSheetId="24" hidden="1">{"'Sheet1'!$L$16"}</definedName>
    <definedName name="thfg" localSheetId="28" hidden="1">{"'Sheet1'!$L$16"}</definedName>
    <definedName name="thfg" localSheetId="14" hidden="1">{"'Sheet1'!$L$16"}</definedName>
    <definedName name="thfg" hidden="1">{"'Sheet1'!$L$16"}</definedName>
    <definedName name="THG" localSheetId="12" hidden="1">{"'Sheet1'!$L$16"}</definedName>
    <definedName name="THG" localSheetId="11" hidden="1">{"'Sheet1'!$L$16"}</definedName>
    <definedName name="THG" localSheetId="13" hidden="1">{"'Sheet1'!$L$16"}</definedName>
    <definedName name="THG" localSheetId="16" hidden="1">{"'Sheet1'!$L$16"}</definedName>
    <definedName name="THG" localSheetId="21" hidden="1">{"'Sheet1'!$L$16"}</definedName>
    <definedName name="THG" localSheetId="18" hidden="1">{"'Sheet1'!$L$16"}</definedName>
    <definedName name="THG" localSheetId="19" hidden="1">{"'Sheet1'!$L$16"}</definedName>
    <definedName name="THG" localSheetId="20" hidden="1">{"'Sheet1'!$L$16"}</definedName>
    <definedName name="THG" localSheetId="22" hidden="1">{"'Sheet1'!$L$16"}</definedName>
    <definedName name="THG" localSheetId="24" hidden="1">{"'Sheet1'!$L$16"}</definedName>
    <definedName name="THG" localSheetId="28" hidden="1">{"'Sheet1'!$L$16"}</definedName>
    <definedName name="THG" localSheetId="14" hidden="1">{"'Sheet1'!$L$16"}</definedName>
    <definedName name="THG" hidden="1">{"'Sheet1'!$L$16"}</definedName>
    <definedName name="thgh" localSheetId="12" hidden="1">{"'Sheet1'!$L$16"}</definedName>
    <definedName name="thgh" localSheetId="11" hidden="1">{"'Sheet1'!$L$16"}</definedName>
    <definedName name="thgh" localSheetId="13" hidden="1">{"'Sheet1'!$L$16"}</definedName>
    <definedName name="thgh" localSheetId="16" hidden="1">{"'Sheet1'!$L$16"}</definedName>
    <definedName name="thgh" localSheetId="21" hidden="1">{"'Sheet1'!$L$16"}</definedName>
    <definedName name="thgh" localSheetId="18" hidden="1">{"'Sheet1'!$L$16"}</definedName>
    <definedName name="thgh" localSheetId="19" hidden="1">{"'Sheet1'!$L$16"}</definedName>
    <definedName name="thgh" localSheetId="20" hidden="1">{"'Sheet1'!$L$16"}</definedName>
    <definedName name="thgh" localSheetId="22" hidden="1">{"'Sheet1'!$L$16"}</definedName>
    <definedName name="thgh" localSheetId="24" hidden="1">{"'Sheet1'!$L$16"}</definedName>
    <definedName name="thgh" localSheetId="28" hidden="1">{"'Sheet1'!$L$16"}</definedName>
    <definedName name="thgh" localSheetId="14" hidden="1">{"'Sheet1'!$L$16"}</definedName>
    <definedName name="thgh" hidden="1">{"'Sheet1'!$L$16"}</definedName>
    <definedName name="THGO1pnc">#REF!</definedName>
    <definedName name="THGT" localSheetId="12" hidden="1">{"'Sheet1'!$L$16"}</definedName>
    <definedName name="THGT" localSheetId="11" hidden="1">{"'Sheet1'!$L$16"}</definedName>
    <definedName name="THGT" localSheetId="13" hidden="1">{"'Sheet1'!$L$16"}</definedName>
    <definedName name="THGT" localSheetId="16" hidden="1">{"'Sheet1'!$L$16"}</definedName>
    <definedName name="THGT" localSheetId="21" hidden="1">{"'Sheet1'!$L$16"}</definedName>
    <definedName name="THGT" localSheetId="18" hidden="1">{"'Sheet1'!$L$16"}</definedName>
    <definedName name="THGT" localSheetId="19" hidden="1">{"'Sheet1'!$L$16"}</definedName>
    <definedName name="THGT" localSheetId="20" hidden="1">{"'Sheet1'!$L$16"}</definedName>
    <definedName name="THGT" localSheetId="22" hidden="1">{"'Sheet1'!$L$16"}</definedName>
    <definedName name="THGT" localSheetId="24" hidden="1">{"'Sheet1'!$L$16"}</definedName>
    <definedName name="THGT" localSheetId="28" hidden="1">{"'Sheet1'!$L$16"}</definedName>
    <definedName name="THGT" localSheetId="14" hidden="1">{"'Sheet1'!$L$16"}</definedName>
    <definedName name="THGT" hidden="1">{"'Sheet1'!$L$16"}</definedName>
    <definedName name="thgtr" hidden="1">#REF!</definedName>
    <definedName name="THHD" localSheetId="12" hidden="1">{"'Sheet1'!$L$16"}</definedName>
    <definedName name="THHD" localSheetId="11" hidden="1">{"'Sheet1'!$L$16"}</definedName>
    <definedName name="THHD" localSheetId="13" hidden="1">{"'Sheet1'!$L$16"}</definedName>
    <definedName name="THHD" localSheetId="16" hidden="1">{"'Sheet1'!$L$16"}</definedName>
    <definedName name="THHD" localSheetId="21" hidden="1">{"'Sheet1'!$L$16"}</definedName>
    <definedName name="THHD" localSheetId="18" hidden="1">{"'Sheet1'!$L$16"}</definedName>
    <definedName name="THHD" localSheetId="19" hidden="1">{"'Sheet1'!$L$16"}</definedName>
    <definedName name="THHD" localSheetId="20" hidden="1">{"'Sheet1'!$L$16"}</definedName>
    <definedName name="THHD" localSheetId="22" hidden="1">{"'Sheet1'!$L$16"}</definedName>
    <definedName name="THHD" localSheetId="24" hidden="1">{"'Sheet1'!$L$16"}</definedName>
    <definedName name="THHD" localSheetId="28" hidden="1">{"'Sheet1'!$L$16"}</definedName>
    <definedName name="THHD" localSheetId="14" hidden="1">{"'Sheet1'!$L$16"}</definedName>
    <definedName name="THHD" hidden="1">{"'Sheet1'!$L$16"}</definedName>
    <definedName name="thhh">#REF!</definedName>
    <definedName name="thhhh">#REF!</definedName>
    <definedName name="thht">#REF!</definedName>
    <definedName name="THHVT" localSheetId="12" hidden="1">{"'Sheet1'!$L$16"}</definedName>
    <definedName name="THHVT" localSheetId="11" hidden="1">{"'Sheet1'!$L$16"}</definedName>
    <definedName name="THHVT" localSheetId="13" hidden="1">{"'Sheet1'!$L$16"}</definedName>
    <definedName name="THHVT" localSheetId="16" hidden="1">{"'Sheet1'!$L$16"}</definedName>
    <definedName name="THHVT" localSheetId="21" hidden="1">{"'Sheet1'!$L$16"}</definedName>
    <definedName name="THHVT" localSheetId="18" hidden="1">{"'Sheet1'!$L$16"}</definedName>
    <definedName name="THHVT" localSheetId="19" hidden="1">{"'Sheet1'!$L$16"}</definedName>
    <definedName name="THHVT" localSheetId="20" hidden="1">{"'Sheet1'!$L$16"}</definedName>
    <definedName name="THHVT" localSheetId="22" hidden="1">{"'Sheet1'!$L$16"}</definedName>
    <definedName name="THHVT" localSheetId="24" hidden="1">{"'Sheet1'!$L$16"}</definedName>
    <definedName name="THHVT" localSheetId="28" hidden="1">{"'Sheet1'!$L$16"}</definedName>
    <definedName name="THHVT" localSheetId="14" hidden="1">{"'Sheet1'!$L$16"}</definedName>
    <definedName name="THHVT" hidden="1">{"'Sheet1'!$L$16"}</definedName>
    <definedName name="THI">#REF!</definedName>
    <definedName name="thierry" localSheetId="12" hidden="1">{"Totax",#N/A,FALSE,"Sheet1";#N/A,#N/A,FALSE,"Law Output"}</definedName>
    <definedName name="thierry" localSheetId="11" hidden="1">{"Totax",#N/A,FALSE,"Sheet1";#N/A,#N/A,FALSE,"Law Output"}</definedName>
    <definedName name="thierry" localSheetId="13" hidden="1">{"Totax",#N/A,FALSE,"Sheet1";#N/A,#N/A,FALSE,"Law Output"}</definedName>
    <definedName name="thierry" localSheetId="16" hidden="1">{"Totax",#N/A,FALSE,"Sheet1";#N/A,#N/A,FALSE,"Law Output"}</definedName>
    <definedName name="thierry" localSheetId="21" hidden="1">{"Totax",#N/A,FALSE,"Sheet1";#N/A,#N/A,FALSE,"Law Output"}</definedName>
    <definedName name="thierry" localSheetId="18" hidden="1">{"Totax",#N/A,FALSE,"Sheet1";#N/A,#N/A,FALSE,"Law Output"}</definedName>
    <definedName name="thierry" localSheetId="19" hidden="1">{"Totax",#N/A,FALSE,"Sheet1";#N/A,#N/A,FALSE,"Law Output"}</definedName>
    <definedName name="thierry" localSheetId="20" hidden="1">{"Totax",#N/A,FALSE,"Sheet1";#N/A,#N/A,FALSE,"Law Output"}</definedName>
    <definedName name="thierry" localSheetId="22" hidden="1">{"Totax",#N/A,FALSE,"Sheet1";#N/A,#N/A,FALSE,"Law Output"}</definedName>
    <definedName name="thierry" localSheetId="24" hidden="1">{"Totax",#N/A,FALSE,"Sheet1";#N/A,#N/A,FALSE,"Law Output"}</definedName>
    <definedName name="thierry" localSheetId="28" hidden="1">{"Totax",#N/A,FALSE,"Sheet1";#N/A,#N/A,FALSE,"Law Output"}</definedName>
    <definedName name="thierry" localSheetId="14" hidden="1">{"Totax",#N/A,FALSE,"Sheet1";#N/A,#N/A,FALSE,"Law Output"}</definedName>
    <definedName name="thierry" hidden="1">{"Totax",#N/A,FALSE,"Sheet1";#N/A,#N/A,FALSE,"Law Output"}</definedName>
    <definedName name="Thietbi" localSheetId="12" hidden="1">{"'Sheet1'!$L$16"}</definedName>
    <definedName name="Thietbi" localSheetId="11" hidden="1">{"'Sheet1'!$L$16"}</definedName>
    <definedName name="Thietbi" localSheetId="13" hidden="1">{"'Sheet1'!$L$16"}</definedName>
    <definedName name="Thietbi" localSheetId="16" hidden="1">{"'Sheet1'!$L$16"}</definedName>
    <definedName name="Thietbi" localSheetId="21" hidden="1">{"'Sheet1'!$L$16"}</definedName>
    <definedName name="Thietbi" localSheetId="18" hidden="1">{"'Sheet1'!$L$16"}</definedName>
    <definedName name="Thietbi" localSheetId="19" hidden="1">{"'Sheet1'!$L$16"}</definedName>
    <definedName name="Thietbi" localSheetId="20" hidden="1">{"'Sheet1'!$L$16"}</definedName>
    <definedName name="Thietbi" localSheetId="22" hidden="1">{"'Sheet1'!$L$16"}</definedName>
    <definedName name="Thietbi" localSheetId="24" hidden="1">{"'Sheet1'!$L$16"}</definedName>
    <definedName name="Thietbi" localSheetId="28" hidden="1">{"'Sheet1'!$L$16"}</definedName>
    <definedName name="Thietbi" localSheetId="14" hidden="1">{"'Sheet1'!$L$16"}</definedName>
    <definedName name="Thietbi" hidden="1">{"'Sheet1'!$L$16"}</definedName>
    <definedName name="THIETDIEN">#REF!</definedName>
    <definedName name="thietdien1">#REF!</definedName>
    <definedName name="thieu" localSheetId="12" hidden="1">{#N/A,#N/A,FALSE,"m66";#N/A,#N/A,FALSE,"m66"}</definedName>
    <definedName name="thieu" localSheetId="11" hidden="1">{#N/A,#N/A,FALSE,"m66";#N/A,#N/A,FALSE,"m66"}</definedName>
    <definedName name="thieu" localSheetId="13" hidden="1">{#N/A,#N/A,FALSE,"m66";#N/A,#N/A,FALSE,"m66"}</definedName>
    <definedName name="thieu" localSheetId="16" hidden="1">{#N/A,#N/A,FALSE,"m66";#N/A,#N/A,FALSE,"m66"}</definedName>
    <definedName name="thieu" localSheetId="21" hidden="1">{#N/A,#N/A,FALSE,"m66";#N/A,#N/A,FALSE,"m66"}</definedName>
    <definedName name="thieu" localSheetId="18" hidden="1">{#N/A,#N/A,FALSE,"m66";#N/A,#N/A,FALSE,"m66"}</definedName>
    <definedName name="thieu" localSheetId="19" hidden="1">{#N/A,#N/A,FALSE,"m66";#N/A,#N/A,FALSE,"m66"}</definedName>
    <definedName name="thieu" localSheetId="20" hidden="1">{#N/A,#N/A,FALSE,"m66";#N/A,#N/A,FALSE,"m66"}</definedName>
    <definedName name="thieu" localSheetId="22" hidden="1">{#N/A,#N/A,FALSE,"m66";#N/A,#N/A,FALSE,"m66"}</definedName>
    <definedName name="thieu" localSheetId="24" hidden="1">{#N/A,#N/A,FALSE,"m66";#N/A,#N/A,FALSE,"m66"}</definedName>
    <definedName name="thieu" localSheetId="28" hidden="1">{#N/A,#N/A,FALSE,"m66";#N/A,#N/A,FALSE,"m66"}</definedName>
    <definedName name="thieu" localSheetId="14" hidden="1">{#N/A,#N/A,FALSE,"m66";#N/A,#N/A,FALSE,"m66"}</definedName>
    <definedName name="thieu" hidden="1">{#N/A,#N/A,FALSE,"m66";#N/A,#N/A,FALSE,"m66"}</definedName>
    <definedName name="thiii" hidden="1">#REF!</definedName>
    <definedName name="ThinhH200200">#REF!</definedName>
    <definedName name="ThinhH250250">#REF!</definedName>
    <definedName name="ThinhI200100">#REF!</definedName>
    <definedName name="ThinhU12080">#REF!</definedName>
    <definedName name="THK">#REF!</definedName>
    <definedName name="THKL" localSheetId="12">{"Bao cao nNL tieu thu theo ca may hang thang nam 2001.xls"}</definedName>
    <definedName name="THKL" localSheetId="11">{"Bao cao nNL tieu thu theo ca may hang thang nam 2001.xls"}</definedName>
    <definedName name="THKL" localSheetId="13">{"Bao cao nNL tieu thu theo ca may hang thang nam 2001.xls"}</definedName>
    <definedName name="THKL" localSheetId="16">{"Bao cao nNL tieu thu theo ca may hang thang nam 2001.xls"}</definedName>
    <definedName name="THKL" localSheetId="21">{"Bao cao nNL tieu thu theo ca may hang thang nam 2001.xls"}</definedName>
    <definedName name="THKL" localSheetId="18">{"Bao cao nNL tieu thu theo ca may hang thang nam 2001.xls"}</definedName>
    <definedName name="THKL" localSheetId="19">{"Bao cao nNL tieu thu theo ca may hang thang nam 2001.xls"}</definedName>
    <definedName name="THKL" localSheetId="20">{"Bao cao nNL tieu thu theo ca may hang thang nam 2001.xls"}</definedName>
    <definedName name="THKL" localSheetId="22">{"Bao cao nNL tieu thu theo ca may hang thang nam 2001.xls"}</definedName>
    <definedName name="THKL" localSheetId="24">{"Bao cao nNL tieu thu theo ca may hang thang nam 2001.xls"}</definedName>
    <definedName name="THKL" localSheetId="28">{"Bao cao nNL tieu thu theo ca may hang thang nam 2001.xls"}</definedName>
    <definedName name="THKL" localSheetId="14">{"Bao cao nNL tieu thu theo ca may hang thang nam 2001.xls"}</definedName>
    <definedName name="THKL">{"Bao cao nNL tieu thu theo ca may hang thang nam 2001.xls"}</definedName>
    <definedName name="thkl2" localSheetId="12" hidden="1">{"'Sheet1'!$L$16"}</definedName>
    <definedName name="thkl2" localSheetId="11" hidden="1">{"'Sheet1'!$L$16"}</definedName>
    <definedName name="thkl2" localSheetId="13" hidden="1">{"'Sheet1'!$L$16"}</definedName>
    <definedName name="thkl2" localSheetId="16" hidden="1">{"'Sheet1'!$L$16"}</definedName>
    <definedName name="thkl2" localSheetId="21" hidden="1">{"'Sheet1'!$L$16"}</definedName>
    <definedName name="thkl2" localSheetId="18" hidden="1">{"'Sheet1'!$L$16"}</definedName>
    <definedName name="thkl2" localSheetId="19" hidden="1">{"'Sheet1'!$L$16"}</definedName>
    <definedName name="thkl2" localSheetId="20" hidden="1">{"'Sheet1'!$L$16"}</definedName>
    <definedName name="thkl2" localSheetId="22" hidden="1">{"'Sheet1'!$L$16"}</definedName>
    <definedName name="thkl2" localSheetId="24" hidden="1">{"'Sheet1'!$L$16"}</definedName>
    <definedName name="thkl2" localSheetId="28" hidden="1">{"'Sheet1'!$L$16"}</definedName>
    <definedName name="thkl2" localSheetId="14" hidden="1">{"'Sheet1'!$L$16"}</definedName>
    <definedName name="thkl2" hidden="1">{"'Sheet1'!$L$16"}</definedName>
    <definedName name="thkl3" localSheetId="12" hidden="1">{"'Sheet1'!$L$16"}</definedName>
    <definedName name="thkl3" localSheetId="11" hidden="1">{"'Sheet1'!$L$16"}</definedName>
    <definedName name="thkl3" localSheetId="13" hidden="1">{"'Sheet1'!$L$16"}</definedName>
    <definedName name="thkl3" localSheetId="16" hidden="1">{"'Sheet1'!$L$16"}</definedName>
    <definedName name="thkl3" localSheetId="21" hidden="1">{"'Sheet1'!$L$16"}</definedName>
    <definedName name="thkl3" localSheetId="18" hidden="1">{"'Sheet1'!$L$16"}</definedName>
    <definedName name="thkl3" localSheetId="19" hidden="1">{"'Sheet1'!$L$16"}</definedName>
    <definedName name="thkl3" localSheetId="20" hidden="1">{"'Sheet1'!$L$16"}</definedName>
    <definedName name="thkl3" localSheetId="22" hidden="1">{"'Sheet1'!$L$16"}</definedName>
    <definedName name="thkl3" localSheetId="24" hidden="1">{"'Sheet1'!$L$16"}</definedName>
    <definedName name="thkl3" localSheetId="28" hidden="1">{"'Sheet1'!$L$16"}</definedName>
    <definedName name="thkl3" localSheetId="14" hidden="1">{"'Sheet1'!$L$16"}</definedName>
    <definedName name="thkl3" hidden="1">{"'Sheet1'!$L$16"}</definedName>
    <definedName name="THKLDD" localSheetId="12" hidden="1">{"'Sheet1'!$L$16"}</definedName>
    <definedName name="THKLDD" localSheetId="11" hidden="1">{"'Sheet1'!$L$16"}</definedName>
    <definedName name="THKLDD" localSheetId="13" hidden="1">{"'Sheet1'!$L$16"}</definedName>
    <definedName name="THKLDD" localSheetId="16" hidden="1">{"'Sheet1'!$L$16"}</definedName>
    <definedName name="THKLDD" localSheetId="21" hidden="1">{"'Sheet1'!$L$16"}</definedName>
    <definedName name="THKLDD" localSheetId="18" hidden="1">{"'Sheet1'!$L$16"}</definedName>
    <definedName name="THKLDD" localSheetId="19" hidden="1">{"'Sheet1'!$L$16"}</definedName>
    <definedName name="THKLDD" localSheetId="20" hidden="1">{"'Sheet1'!$L$16"}</definedName>
    <definedName name="THKLDD" localSheetId="22" hidden="1">{"'Sheet1'!$L$16"}</definedName>
    <definedName name="THKLDD" localSheetId="24" hidden="1">{"'Sheet1'!$L$16"}</definedName>
    <definedName name="THKLDD" localSheetId="28" hidden="1">{"'Sheet1'!$L$16"}</definedName>
    <definedName name="THKLDD" localSheetId="14" hidden="1">{"'Sheet1'!$L$16"}</definedName>
    <definedName name="THKLDD" hidden="1">{"'Sheet1'!$L$16"}</definedName>
    <definedName name="THKLPSM" localSheetId="12" hidden="1">{"'Sheet1'!$L$16"}</definedName>
    <definedName name="THKLPSM" localSheetId="11" hidden="1">{"'Sheet1'!$L$16"}</definedName>
    <definedName name="THKLPSM" localSheetId="13" hidden="1">{"'Sheet1'!$L$16"}</definedName>
    <definedName name="THKLPSM" localSheetId="16" hidden="1">{"'Sheet1'!$L$16"}</definedName>
    <definedName name="THKLPSM" localSheetId="21" hidden="1">{"'Sheet1'!$L$16"}</definedName>
    <definedName name="THKLPSM" localSheetId="18" hidden="1">{"'Sheet1'!$L$16"}</definedName>
    <definedName name="THKLPSM" localSheetId="19" hidden="1">{"'Sheet1'!$L$16"}</definedName>
    <definedName name="THKLPSM" localSheetId="20" hidden="1">{"'Sheet1'!$L$16"}</definedName>
    <definedName name="THKLPSM" localSheetId="22" hidden="1">{"'Sheet1'!$L$16"}</definedName>
    <definedName name="THKLPSM" localSheetId="24" hidden="1">{"'Sheet1'!$L$16"}</definedName>
    <definedName name="THKLPSM" localSheetId="28" hidden="1">{"'Sheet1'!$L$16"}</definedName>
    <definedName name="THKLPSM" localSheetId="14" hidden="1">{"'Sheet1'!$L$16"}</definedName>
    <definedName name="THKLPSM" hidden="1">{"'Sheet1'!$L$16"}</definedName>
    <definedName name="THKP" localSheetId="12" hidden="1">{"'Sheet1'!$L$16"}</definedName>
    <definedName name="THKP" localSheetId="11" hidden="1">{"'Sheet1'!$L$16"}</definedName>
    <definedName name="THKP" localSheetId="13" hidden="1">{"'Sheet1'!$L$16"}</definedName>
    <definedName name="THKP" localSheetId="16" hidden="1">{"'Sheet1'!$L$16"}</definedName>
    <definedName name="THKP" localSheetId="21" hidden="1">{"'Sheet1'!$L$16"}</definedName>
    <definedName name="THKP" localSheetId="18" hidden="1">{"'Sheet1'!$L$16"}</definedName>
    <definedName name="THKP" localSheetId="19" hidden="1">{"'Sheet1'!$L$16"}</definedName>
    <definedName name="THKP" localSheetId="20" hidden="1">{"'Sheet1'!$L$16"}</definedName>
    <definedName name="THKP" localSheetId="22" hidden="1">{"'Sheet1'!$L$16"}</definedName>
    <definedName name="THKP" localSheetId="24" hidden="1">{"'Sheet1'!$L$16"}</definedName>
    <definedName name="THKP" localSheetId="28" hidden="1">{"'Sheet1'!$L$16"}</definedName>
    <definedName name="THKP" localSheetId="14" hidden="1">{"'Sheet1'!$L$16"}</definedName>
    <definedName name="THKP" hidden="1">{"'Sheet1'!$L$16"}</definedName>
    <definedName name="THKP160">#REF!</definedName>
    <definedName name="thkp2" localSheetId="12" hidden="1">{#N/A,#N/A,FALSE,"Chi tiÆt"}</definedName>
    <definedName name="thkp2" localSheetId="11" hidden="1">{#N/A,#N/A,FALSE,"Chi tiÆt"}</definedName>
    <definedName name="thkp2" localSheetId="13" hidden="1">{#N/A,#N/A,FALSE,"Chi tiÆt"}</definedName>
    <definedName name="thkp2" localSheetId="16" hidden="1">{#N/A,#N/A,FALSE,"Chi tiÆt"}</definedName>
    <definedName name="thkp2" localSheetId="21" hidden="1">{#N/A,#N/A,FALSE,"Chi tiÆt"}</definedName>
    <definedName name="thkp2" localSheetId="18" hidden="1">{#N/A,#N/A,FALSE,"Chi tiÆt"}</definedName>
    <definedName name="thkp2" localSheetId="19" hidden="1">{#N/A,#N/A,FALSE,"Chi tiÆt"}</definedName>
    <definedName name="thkp2" localSheetId="20" hidden="1">{#N/A,#N/A,FALSE,"Chi tiÆt"}</definedName>
    <definedName name="thkp2" localSheetId="22" hidden="1">{#N/A,#N/A,FALSE,"Chi tiÆt"}</definedName>
    <definedName name="thkp2" localSheetId="24" hidden="1">{#N/A,#N/A,FALSE,"Chi tiÆt"}</definedName>
    <definedName name="thkp2" localSheetId="28" hidden="1">{#N/A,#N/A,FALSE,"Chi tiÆt"}</definedName>
    <definedName name="thkp2" localSheetId="14" hidden="1">{#N/A,#N/A,FALSE,"Chi tiÆt"}</definedName>
    <definedName name="thkp2" hidden="1">{#N/A,#N/A,FALSE,"Chi tiÆt"}</definedName>
    <definedName name="thkp3">#REF!</definedName>
    <definedName name="thkp5" localSheetId="12" hidden="1">{"'Sheet1'!$L$16"}</definedName>
    <definedName name="thkp5" localSheetId="11" hidden="1">{"'Sheet1'!$L$16"}</definedName>
    <definedName name="thkp5" localSheetId="13" hidden="1">{"'Sheet1'!$L$16"}</definedName>
    <definedName name="thkp5" localSheetId="16" hidden="1">{"'Sheet1'!$L$16"}</definedName>
    <definedName name="thkp5" localSheetId="21" hidden="1">{"'Sheet1'!$L$16"}</definedName>
    <definedName name="thkp5" localSheetId="18" hidden="1">{"'Sheet1'!$L$16"}</definedName>
    <definedName name="thkp5" localSheetId="19" hidden="1">{"'Sheet1'!$L$16"}</definedName>
    <definedName name="thkp5" localSheetId="20" hidden="1">{"'Sheet1'!$L$16"}</definedName>
    <definedName name="thkp5" localSheetId="22" hidden="1">{"'Sheet1'!$L$16"}</definedName>
    <definedName name="thkp5" localSheetId="24" hidden="1">{"'Sheet1'!$L$16"}</definedName>
    <definedName name="thkp5" localSheetId="28" hidden="1">{"'Sheet1'!$L$16"}</definedName>
    <definedName name="thkp5" localSheetId="14" hidden="1">{"'Sheet1'!$L$16"}</definedName>
    <definedName name="thkp5" hidden="1">{"'Sheet1'!$L$16"}</definedName>
    <definedName name="thkp6" localSheetId="12" hidden="1">{"'Sheet1'!$L$16"}</definedName>
    <definedName name="thkp6" localSheetId="11" hidden="1">{"'Sheet1'!$L$16"}</definedName>
    <definedName name="thkp6" localSheetId="13" hidden="1">{"'Sheet1'!$L$16"}</definedName>
    <definedName name="thkp6" localSheetId="16" hidden="1">{"'Sheet1'!$L$16"}</definedName>
    <definedName name="thkp6" localSheetId="21" hidden="1">{"'Sheet1'!$L$16"}</definedName>
    <definedName name="thkp6" localSheetId="18" hidden="1">{"'Sheet1'!$L$16"}</definedName>
    <definedName name="thkp6" localSheetId="19" hidden="1">{"'Sheet1'!$L$16"}</definedName>
    <definedName name="thkp6" localSheetId="20" hidden="1">{"'Sheet1'!$L$16"}</definedName>
    <definedName name="thkp6" localSheetId="22" hidden="1">{"'Sheet1'!$L$16"}</definedName>
    <definedName name="thkp6" localSheetId="24" hidden="1">{"'Sheet1'!$L$16"}</definedName>
    <definedName name="thkp6" localSheetId="28" hidden="1">{"'Sheet1'!$L$16"}</definedName>
    <definedName name="thkp6" localSheetId="14" hidden="1">{"'Sheet1'!$L$16"}</definedName>
    <definedName name="thkp6" hidden="1">{"'Sheet1'!$L$16"}</definedName>
    <definedName name="thkp7" localSheetId="12" hidden="1">{"'Sheet1'!$L$16"}</definedName>
    <definedName name="thkp7" localSheetId="11" hidden="1">{"'Sheet1'!$L$16"}</definedName>
    <definedName name="thkp7" localSheetId="13" hidden="1">{"'Sheet1'!$L$16"}</definedName>
    <definedName name="thkp7" localSheetId="16" hidden="1">{"'Sheet1'!$L$16"}</definedName>
    <definedName name="thkp7" localSheetId="21" hidden="1">{"'Sheet1'!$L$16"}</definedName>
    <definedName name="thkp7" localSheetId="18" hidden="1">{"'Sheet1'!$L$16"}</definedName>
    <definedName name="thkp7" localSheetId="19" hidden="1">{"'Sheet1'!$L$16"}</definedName>
    <definedName name="thkp7" localSheetId="20" hidden="1">{"'Sheet1'!$L$16"}</definedName>
    <definedName name="thkp7" localSheetId="22" hidden="1">{"'Sheet1'!$L$16"}</definedName>
    <definedName name="thkp7" localSheetId="24" hidden="1">{"'Sheet1'!$L$16"}</definedName>
    <definedName name="thkp7" localSheetId="28" hidden="1">{"'Sheet1'!$L$16"}</definedName>
    <definedName name="thkp7" localSheetId="14" hidden="1">{"'Sheet1'!$L$16"}</definedName>
    <definedName name="thkp7" hidden="1">{"'Sheet1'!$L$16"}</definedName>
    <definedName name="THKP7YT" localSheetId="12" hidden="1">{"'Sheet1'!$L$16"}</definedName>
    <definedName name="THKP7YT" localSheetId="11" hidden="1">{"'Sheet1'!$L$16"}</definedName>
    <definedName name="THKP7YT" localSheetId="13" hidden="1">{"'Sheet1'!$L$16"}</definedName>
    <definedName name="THKP7YT" localSheetId="16" hidden="1">{"'Sheet1'!$L$16"}</definedName>
    <definedName name="THKP7YT" localSheetId="21" hidden="1">{"'Sheet1'!$L$16"}</definedName>
    <definedName name="THKP7YT" localSheetId="18" hidden="1">{"'Sheet1'!$L$16"}</definedName>
    <definedName name="THKP7YT" localSheetId="19" hidden="1">{"'Sheet1'!$L$16"}</definedName>
    <definedName name="THKP7YT" localSheetId="20" hidden="1">{"'Sheet1'!$L$16"}</definedName>
    <definedName name="THKP7YT" localSheetId="22" hidden="1">{"'Sheet1'!$L$16"}</definedName>
    <definedName name="THKP7YT" localSheetId="24" hidden="1">{"'Sheet1'!$L$16"}</definedName>
    <definedName name="THKP7YT" localSheetId="28" hidden="1">{"'Sheet1'!$L$16"}</definedName>
    <definedName name="THKP7YT" localSheetId="14" hidden="1">{"'Sheet1'!$L$16"}</definedName>
    <definedName name="THKP7YT" hidden="1">{"'Sheet1'!$L$16"}</definedName>
    <definedName name="THKPBS" localSheetId="12" hidden="1">{"'Sheet1'!$L$16"}</definedName>
    <definedName name="THKPBS" localSheetId="11" hidden="1">{"'Sheet1'!$L$16"}</definedName>
    <definedName name="THKPBS" localSheetId="13" hidden="1">{"'Sheet1'!$L$16"}</definedName>
    <definedName name="THKPBS" localSheetId="16" hidden="1">{"'Sheet1'!$L$16"}</definedName>
    <definedName name="THKPBS" localSheetId="21" hidden="1">{"'Sheet1'!$L$16"}</definedName>
    <definedName name="THKPBS" localSheetId="18" hidden="1">{"'Sheet1'!$L$16"}</definedName>
    <definedName name="THKPBS" localSheetId="19" hidden="1">{"'Sheet1'!$L$16"}</definedName>
    <definedName name="THKPBS" localSheetId="20" hidden="1">{"'Sheet1'!$L$16"}</definedName>
    <definedName name="THKPBS" localSheetId="22" hidden="1">{"'Sheet1'!$L$16"}</definedName>
    <definedName name="THKPBS" localSheetId="24" hidden="1">{"'Sheet1'!$L$16"}</definedName>
    <definedName name="THKPBS" localSheetId="28" hidden="1">{"'Sheet1'!$L$16"}</definedName>
    <definedName name="THKPBS" localSheetId="14" hidden="1">{"'Sheet1'!$L$16"}</definedName>
    <definedName name="THKPBS" hidden="1">{"'Sheet1'!$L$16"}</definedName>
    <definedName name="thkpdnt" localSheetId="12" hidden="1">{"'Sheet1'!$L$16"}</definedName>
    <definedName name="thkpdnt" localSheetId="11" hidden="1">{"'Sheet1'!$L$16"}</definedName>
    <definedName name="thkpdnt" localSheetId="13" hidden="1">{"'Sheet1'!$L$16"}</definedName>
    <definedName name="thkpdnt" localSheetId="16" hidden="1">{"'Sheet1'!$L$16"}</definedName>
    <definedName name="thkpdnt" localSheetId="21" hidden="1">{"'Sheet1'!$L$16"}</definedName>
    <definedName name="thkpdnt" localSheetId="18" hidden="1">{"'Sheet1'!$L$16"}</definedName>
    <definedName name="thkpdnt" localSheetId="19" hidden="1">{"'Sheet1'!$L$16"}</definedName>
    <definedName name="thkpdnt" localSheetId="20" hidden="1">{"'Sheet1'!$L$16"}</definedName>
    <definedName name="thkpdnt" localSheetId="22" hidden="1">{"'Sheet1'!$L$16"}</definedName>
    <definedName name="thkpdnt" localSheetId="24" hidden="1">{"'Sheet1'!$L$16"}</definedName>
    <definedName name="thkpdnt" localSheetId="28" hidden="1">{"'Sheet1'!$L$16"}</definedName>
    <definedName name="thkpdnt" localSheetId="14" hidden="1">{"'Sheet1'!$L$16"}</definedName>
    <definedName name="thkpdnt" hidden="1">{"'Sheet1'!$L$16"}</definedName>
    <definedName name="THKPM8" localSheetId="12" hidden="1">{"'Sheet1'!$L$16"}</definedName>
    <definedName name="THKPM8" localSheetId="11" hidden="1">{"'Sheet1'!$L$16"}</definedName>
    <definedName name="THKPM8" localSheetId="13" hidden="1">{"'Sheet1'!$L$16"}</definedName>
    <definedName name="THKPM8" localSheetId="16" hidden="1">{"'Sheet1'!$L$16"}</definedName>
    <definedName name="THKPM8" localSheetId="21" hidden="1">{"'Sheet1'!$L$16"}</definedName>
    <definedName name="THKPM8" localSheetId="18" hidden="1">{"'Sheet1'!$L$16"}</definedName>
    <definedName name="THKPM8" localSheetId="19" hidden="1">{"'Sheet1'!$L$16"}</definedName>
    <definedName name="THKPM8" localSheetId="20" hidden="1">{"'Sheet1'!$L$16"}</definedName>
    <definedName name="THKPM8" localSheetId="22" hidden="1">{"'Sheet1'!$L$16"}</definedName>
    <definedName name="THKPM8" localSheetId="24" hidden="1">{"'Sheet1'!$L$16"}</definedName>
    <definedName name="THKPM8" localSheetId="28" hidden="1">{"'Sheet1'!$L$16"}</definedName>
    <definedName name="THKPM8" localSheetId="14" hidden="1">{"'Sheet1'!$L$16"}</definedName>
    <definedName name="THKPM8" hidden="1">{"'Sheet1'!$L$16"}</definedName>
    <definedName name="thkprtn" localSheetId="12" hidden="1">{"'Sheet1'!$L$16"}</definedName>
    <definedName name="thkprtn" localSheetId="11" hidden="1">{"'Sheet1'!$L$16"}</definedName>
    <definedName name="thkprtn" localSheetId="13" hidden="1">{"'Sheet1'!$L$16"}</definedName>
    <definedName name="thkprtn" localSheetId="16" hidden="1">{"'Sheet1'!$L$16"}</definedName>
    <definedName name="thkprtn" localSheetId="21" hidden="1">{"'Sheet1'!$L$16"}</definedName>
    <definedName name="thkprtn" localSheetId="18" hidden="1">{"'Sheet1'!$L$16"}</definedName>
    <definedName name="thkprtn" localSheetId="19" hidden="1">{"'Sheet1'!$L$16"}</definedName>
    <definedName name="thkprtn" localSheetId="20" hidden="1">{"'Sheet1'!$L$16"}</definedName>
    <definedName name="thkprtn" localSheetId="22" hidden="1">{"'Sheet1'!$L$16"}</definedName>
    <definedName name="thkprtn" localSheetId="24" hidden="1">{"'Sheet1'!$L$16"}</definedName>
    <definedName name="thkprtn" localSheetId="28" hidden="1">{"'Sheet1'!$L$16"}</definedName>
    <definedName name="thkprtn" localSheetId="14" hidden="1">{"'Sheet1'!$L$16"}</definedName>
    <definedName name="thkprtn" hidden="1">{"'Sheet1'!$L$16"}</definedName>
    <definedName name="THKS" localSheetId="12" hidden="1">{"'Sheet1'!$L$16"}</definedName>
    <definedName name="THKS" localSheetId="11" hidden="1">{"'Sheet1'!$L$16"}</definedName>
    <definedName name="THKS" localSheetId="13" hidden="1">{"'Sheet1'!$L$16"}</definedName>
    <definedName name="THKS" localSheetId="16" hidden="1">{"'Sheet1'!$L$16"}</definedName>
    <definedName name="THKS" localSheetId="21" hidden="1">{"'Sheet1'!$L$16"}</definedName>
    <definedName name="THKS" localSheetId="18" hidden="1">{"'Sheet1'!$L$16"}</definedName>
    <definedName name="THKS" localSheetId="19" hidden="1">{"'Sheet1'!$L$16"}</definedName>
    <definedName name="THKS" localSheetId="20" hidden="1">{"'Sheet1'!$L$16"}</definedName>
    <definedName name="THKS" localSheetId="22" hidden="1">{"'Sheet1'!$L$16"}</definedName>
    <definedName name="THKS" localSheetId="24" hidden="1">{"'Sheet1'!$L$16"}</definedName>
    <definedName name="THKS" localSheetId="28" hidden="1">{"'Sheet1'!$L$16"}</definedName>
    <definedName name="THKS" localSheetId="14" hidden="1">{"'Sheet1'!$L$16"}</definedName>
    <definedName name="THKS" hidden="1">{"'Sheet1'!$L$16"}</definedName>
    <definedName name="THLeloi" localSheetId="12" hidden="1">{"'Sheet1'!$L$16"}</definedName>
    <definedName name="THLeloi" localSheetId="11" hidden="1">{"'Sheet1'!$L$16"}</definedName>
    <definedName name="THLeloi" localSheetId="13" hidden="1">{"'Sheet1'!$L$16"}</definedName>
    <definedName name="THLeloi" localSheetId="16" hidden="1">{"'Sheet1'!$L$16"}</definedName>
    <definedName name="THLeloi" localSheetId="21" hidden="1">{"'Sheet1'!$L$16"}</definedName>
    <definedName name="THLeloi" localSheetId="18" hidden="1">{"'Sheet1'!$L$16"}</definedName>
    <definedName name="THLeloi" localSheetId="19" hidden="1">{"'Sheet1'!$L$16"}</definedName>
    <definedName name="THLeloi" localSheetId="20" hidden="1">{"'Sheet1'!$L$16"}</definedName>
    <definedName name="THLeloi" localSheetId="22" hidden="1">{"'Sheet1'!$L$16"}</definedName>
    <definedName name="THLeloi" localSheetId="24" hidden="1">{"'Sheet1'!$L$16"}</definedName>
    <definedName name="THLeloi" localSheetId="28" hidden="1">{"'Sheet1'!$L$16"}</definedName>
    <definedName name="THLeloi" localSheetId="14" hidden="1">{"'Sheet1'!$L$16"}</definedName>
    <definedName name="THLeloi" hidden="1">{"'Sheet1'!$L$16"}</definedName>
    <definedName name="thng" localSheetId="12" hidden="1">{#N/A,#N/A,FALSE,"Chi tiÆt"}</definedName>
    <definedName name="thng" localSheetId="11" hidden="1">{#N/A,#N/A,FALSE,"Chi tiÆt"}</definedName>
    <definedName name="thng" localSheetId="13" hidden="1">{#N/A,#N/A,FALSE,"Chi tiÆt"}</definedName>
    <definedName name="thng" localSheetId="16" hidden="1">{#N/A,#N/A,FALSE,"Chi tiÆt"}</definedName>
    <definedName name="thng" localSheetId="21" hidden="1">{#N/A,#N/A,FALSE,"Chi tiÆt"}</definedName>
    <definedName name="thng" localSheetId="18" hidden="1">{#N/A,#N/A,FALSE,"Chi tiÆt"}</definedName>
    <definedName name="thng" localSheetId="19" hidden="1">{#N/A,#N/A,FALSE,"Chi tiÆt"}</definedName>
    <definedName name="thng" localSheetId="20" hidden="1">{#N/A,#N/A,FALSE,"Chi tiÆt"}</definedName>
    <definedName name="thng" localSheetId="22" hidden="1">{#N/A,#N/A,FALSE,"Chi tiÆt"}</definedName>
    <definedName name="thng" localSheetId="24" hidden="1">{#N/A,#N/A,FALSE,"Chi tiÆt"}</definedName>
    <definedName name="thng" localSheetId="28" hidden="1">{#N/A,#N/A,FALSE,"Chi tiÆt"}</definedName>
    <definedName name="thng" localSheetId="14" hidden="1">{#N/A,#N/A,FALSE,"Chi tiÆt"}</definedName>
    <definedName name="thng" hidden="1">{#N/A,#N/A,FALSE,"Chi tiÆt"}</definedName>
    <definedName name="THNgHue" localSheetId="12" hidden="1">{"'Sheet1'!$L$16"}</definedName>
    <definedName name="THNgHue" localSheetId="11" hidden="1">{"'Sheet1'!$L$16"}</definedName>
    <definedName name="THNgHue" localSheetId="13" hidden="1">{"'Sheet1'!$L$16"}</definedName>
    <definedName name="THNgHue" localSheetId="16" hidden="1">{"'Sheet1'!$L$16"}</definedName>
    <definedName name="THNgHue" localSheetId="21" hidden="1">{"'Sheet1'!$L$16"}</definedName>
    <definedName name="THNgHue" localSheetId="18" hidden="1">{"'Sheet1'!$L$16"}</definedName>
    <definedName name="THNgHue" localSheetId="19" hidden="1">{"'Sheet1'!$L$16"}</definedName>
    <definedName name="THNgHue" localSheetId="20" hidden="1">{"'Sheet1'!$L$16"}</definedName>
    <definedName name="THNgHue" localSheetId="22" hidden="1">{"'Sheet1'!$L$16"}</definedName>
    <definedName name="THNgHue" localSheetId="24" hidden="1">{"'Sheet1'!$L$16"}</definedName>
    <definedName name="THNgHue" localSheetId="28" hidden="1">{"'Sheet1'!$L$16"}</definedName>
    <definedName name="THNgHue" localSheetId="14" hidden="1">{"'Sheet1'!$L$16"}</definedName>
    <definedName name="THNgHue" hidden="1">{"'Sheet1'!$L$16"}</definedName>
    <definedName name="THNgThHoc" localSheetId="12" hidden="1">{"'Sheet1'!$L$16"}</definedName>
    <definedName name="THNgThHoc" localSheetId="11" hidden="1">{"'Sheet1'!$L$16"}</definedName>
    <definedName name="THNgThHoc" localSheetId="13" hidden="1">{"'Sheet1'!$L$16"}</definedName>
    <definedName name="THNgThHoc" localSheetId="16" hidden="1">{"'Sheet1'!$L$16"}</definedName>
    <definedName name="THNgThHoc" localSheetId="21" hidden="1">{"'Sheet1'!$L$16"}</definedName>
    <definedName name="THNgThHoc" localSheetId="18" hidden="1">{"'Sheet1'!$L$16"}</definedName>
    <definedName name="THNgThHoc" localSheetId="19" hidden="1">{"'Sheet1'!$L$16"}</definedName>
    <definedName name="THNgThHoc" localSheetId="20" hidden="1">{"'Sheet1'!$L$16"}</definedName>
    <definedName name="THNgThHoc" localSheetId="22" hidden="1">{"'Sheet1'!$L$16"}</definedName>
    <definedName name="THNgThHoc" localSheetId="24" hidden="1">{"'Sheet1'!$L$16"}</definedName>
    <definedName name="THNgThHoc" localSheetId="28" hidden="1">{"'Sheet1'!$L$16"}</definedName>
    <definedName name="THNgThHoc" localSheetId="14" hidden="1">{"'Sheet1'!$L$16"}</definedName>
    <definedName name="THNgThHoc" hidden="1">{"'Sheet1'!$L$16"}</definedName>
    <definedName name="tho3_7">13111</definedName>
    <definedName name="tho4_7">14506</definedName>
    <definedName name="tho45_7">15937</definedName>
    <definedName name="tho5_7">17368</definedName>
    <definedName name="THOAT" localSheetId="12" hidden="1">{"'Sheet1'!$L$16"}</definedName>
    <definedName name="THOAT" localSheetId="11" hidden="1">{"'Sheet1'!$L$16"}</definedName>
    <definedName name="THOAT" localSheetId="13" hidden="1">{"'Sheet1'!$L$16"}</definedName>
    <definedName name="THOAT" localSheetId="16" hidden="1">{"'Sheet1'!$L$16"}</definedName>
    <definedName name="THOAT" localSheetId="21" hidden="1">{"'Sheet1'!$L$16"}</definedName>
    <definedName name="THOAT" localSheetId="18" hidden="1">{"'Sheet1'!$L$16"}</definedName>
    <definedName name="THOAT" localSheetId="19" hidden="1">{"'Sheet1'!$L$16"}</definedName>
    <definedName name="THOAT" localSheetId="20" hidden="1">{"'Sheet1'!$L$16"}</definedName>
    <definedName name="THOAT" localSheetId="22" hidden="1">{"'Sheet1'!$L$16"}</definedName>
    <definedName name="THOAT" localSheetId="24" hidden="1">{"'Sheet1'!$L$16"}</definedName>
    <definedName name="THOAT" localSheetId="28" hidden="1">{"'Sheet1'!$L$16"}</definedName>
    <definedName name="THOAT" localSheetId="14" hidden="1">{"'Sheet1'!$L$16"}</definedName>
    <definedName name="THOAT" hidden="1">{"'Sheet1'!$L$16"}</definedName>
    <definedName name="thong" localSheetId="12" hidden="1">{"'Sheet1'!$L$16"}</definedName>
    <definedName name="thong" localSheetId="11" hidden="1">{"'Sheet1'!$L$16"}</definedName>
    <definedName name="thong" localSheetId="13" hidden="1">{"'Sheet1'!$L$16"}</definedName>
    <definedName name="thong" localSheetId="16" hidden="1">{"'Sheet1'!$L$16"}</definedName>
    <definedName name="thong" localSheetId="21" hidden="1">{"'Sheet1'!$L$16"}</definedName>
    <definedName name="thong" localSheetId="18" hidden="1">{"'Sheet1'!$L$16"}</definedName>
    <definedName name="thong" localSheetId="19" hidden="1">{"'Sheet1'!$L$16"}</definedName>
    <definedName name="thong" localSheetId="20" hidden="1">{"'Sheet1'!$L$16"}</definedName>
    <definedName name="thong" localSheetId="22" hidden="1">{"'Sheet1'!$L$16"}</definedName>
    <definedName name="thong" localSheetId="24" hidden="1">{"'Sheet1'!$L$16"}</definedName>
    <definedName name="thong" localSheetId="28" hidden="1">{"'Sheet1'!$L$16"}</definedName>
    <definedName name="thong" localSheetId="14" hidden="1">{"'Sheet1'!$L$16"}</definedName>
    <definedName name="thong" hidden="1">{"'Sheet1'!$L$16"}</definedName>
    <definedName name="thongke" localSheetId="12" hidden="1">{"'Sheet1'!$L$16"}</definedName>
    <definedName name="thongke" localSheetId="11" hidden="1">{"'Sheet1'!$L$16"}</definedName>
    <definedName name="thongke" localSheetId="13" hidden="1">{"'Sheet1'!$L$16"}</definedName>
    <definedName name="thongke" localSheetId="16" hidden="1">{"'Sheet1'!$L$16"}</definedName>
    <definedName name="thongke" localSheetId="21" hidden="1">{"'Sheet1'!$L$16"}</definedName>
    <definedName name="thongke" localSheetId="18" hidden="1">{"'Sheet1'!$L$16"}</definedName>
    <definedName name="thongke" localSheetId="19" hidden="1">{"'Sheet1'!$L$16"}</definedName>
    <definedName name="thongke" localSheetId="20" hidden="1">{"'Sheet1'!$L$16"}</definedName>
    <definedName name="thongke" localSheetId="22" hidden="1">{"'Sheet1'!$L$16"}</definedName>
    <definedName name="thongke" localSheetId="24" hidden="1">{"'Sheet1'!$L$16"}</definedName>
    <definedName name="thongke" localSheetId="28" hidden="1">{"'Sheet1'!$L$16"}</definedName>
    <definedName name="thongke" localSheetId="14" hidden="1">{"'Sheet1'!$L$16"}</definedName>
    <definedName name="thongke" hidden="1">{"'Sheet1'!$L$16"}</definedName>
    <definedName name="thopsohoc" localSheetId="12" hidden="1">{"Offgrid",#N/A,FALSE,"OFFGRID";"Region",#N/A,FALSE,"REGION";"Offgrid -2",#N/A,FALSE,"OFFGRID";"WTP",#N/A,FALSE,"WTP";"WTP -2",#N/A,FALSE,"WTP";"Project",#N/A,FALSE,"PROJECT";"Summary -2",#N/A,FALSE,"SUMMARY"}</definedName>
    <definedName name="thopsohoc" localSheetId="11" hidden="1">{"Offgrid",#N/A,FALSE,"OFFGRID";"Region",#N/A,FALSE,"REGION";"Offgrid -2",#N/A,FALSE,"OFFGRID";"WTP",#N/A,FALSE,"WTP";"WTP -2",#N/A,FALSE,"WTP";"Project",#N/A,FALSE,"PROJECT";"Summary -2",#N/A,FALSE,"SUMMARY"}</definedName>
    <definedName name="thopsohoc" localSheetId="13" hidden="1">{"Offgrid",#N/A,FALSE,"OFFGRID";"Region",#N/A,FALSE,"REGION";"Offgrid -2",#N/A,FALSE,"OFFGRID";"WTP",#N/A,FALSE,"WTP";"WTP -2",#N/A,FALSE,"WTP";"Project",#N/A,FALSE,"PROJECT";"Summary -2",#N/A,FALSE,"SUMMARY"}</definedName>
    <definedName name="thopsohoc" localSheetId="16" hidden="1">{"Offgrid",#N/A,FALSE,"OFFGRID";"Region",#N/A,FALSE,"REGION";"Offgrid -2",#N/A,FALSE,"OFFGRID";"WTP",#N/A,FALSE,"WTP";"WTP -2",#N/A,FALSE,"WTP";"Project",#N/A,FALSE,"PROJECT";"Summary -2",#N/A,FALSE,"SUMMARY"}</definedName>
    <definedName name="thopsohoc" localSheetId="21" hidden="1">{"Offgrid",#N/A,FALSE,"OFFGRID";"Region",#N/A,FALSE,"REGION";"Offgrid -2",#N/A,FALSE,"OFFGRID";"WTP",#N/A,FALSE,"WTP";"WTP -2",#N/A,FALSE,"WTP";"Project",#N/A,FALSE,"PROJECT";"Summary -2",#N/A,FALSE,"SUMMARY"}</definedName>
    <definedName name="thopsohoc" localSheetId="18" hidden="1">{"Offgrid",#N/A,FALSE,"OFFGRID";"Region",#N/A,FALSE,"REGION";"Offgrid -2",#N/A,FALSE,"OFFGRID";"WTP",#N/A,FALSE,"WTP";"WTP -2",#N/A,FALSE,"WTP";"Project",#N/A,FALSE,"PROJECT";"Summary -2",#N/A,FALSE,"SUMMARY"}</definedName>
    <definedName name="thopsohoc" localSheetId="19" hidden="1">{"Offgrid",#N/A,FALSE,"OFFGRID";"Region",#N/A,FALSE,"REGION";"Offgrid -2",#N/A,FALSE,"OFFGRID";"WTP",#N/A,FALSE,"WTP";"WTP -2",#N/A,FALSE,"WTP";"Project",#N/A,FALSE,"PROJECT";"Summary -2",#N/A,FALSE,"SUMMARY"}</definedName>
    <definedName name="thopsohoc" localSheetId="20" hidden="1">{"Offgrid",#N/A,FALSE,"OFFGRID";"Region",#N/A,FALSE,"REGION";"Offgrid -2",#N/A,FALSE,"OFFGRID";"WTP",#N/A,FALSE,"WTP";"WTP -2",#N/A,FALSE,"WTP";"Project",#N/A,FALSE,"PROJECT";"Summary -2",#N/A,FALSE,"SUMMARY"}</definedName>
    <definedName name="thopsohoc" localSheetId="22" hidden="1">{"Offgrid",#N/A,FALSE,"OFFGRID";"Region",#N/A,FALSE,"REGION";"Offgrid -2",#N/A,FALSE,"OFFGRID";"WTP",#N/A,FALSE,"WTP";"WTP -2",#N/A,FALSE,"WTP";"Project",#N/A,FALSE,"PROJECT";"Summary -2",#N/A,FALSE,"SUMMARY"}</definedName>
    <definedName name="thopsohoc" localSheetId="24" hidden="1">{"Offgrid",#N/A,FALSE,"OFFGRID";"Region",#N/A,FALSE,"REGION";"Offgrid -2",#N/A,FALSE,"OFFGRID";"WTP",#N/A,FALSE,"WTP";"WTP -2",#N/A,FALSE,"WTP";"Project",#N/A,FALSE,"PROJECT";"Summary -2",#N/A,FALSE,"SUMMARY"}</definedName>
    <definedName name="thopsohoc" localSheetId="28" hidden="1">{"Offgrid",#N/A,FALSE,"OFFGRID";"Region",#N/A,FALSE,"REGION";"Offgrid -2",#N/A,FALSE,"OFFGRID";"WTP",#N/A,FALSE,"WTP";"WTP -2",#N/A,FALSE,"WTP";"Project",#N/A,FALSE,"PROJECT";"Summary -2",#N/A,FALSE,"SUMMARY"}</definedName>
    <definedName name="thopsohoc" localSheetId="14" hidden="1">{"Offgrid",#N/A,FALSE,"OFFGRID";"Region",#N/A,FALSE,"REGION";"Offgrid -2",#N/A,FALSE,"OFFGRID";"WTP",#N/A,FALSE,"WTP";"WTP -2",#N/A,FALSE,"WTP";"Project",#N/A,FALSE,"PROJECT";"Summary -2",#N/A,FALSE,"SUMMARY"}</definedName>
    <definedName name="thopsohoc" hidden="1">{"Offgrid",#N/A,FALSE,"OFFGRID";"Region",#N/A,FALSE,"REGION";"Offgrid -2",#N/A,FALSE,"OFFGRID";"WTP",#N/A,FALSE,"WTP";"WTP -2",#N/A,FALSE,"WTP";"Project",#N/A,FALSE,"PROJECT";"Summary -2",#N/A,FALSE,"SUMMARY"}</definedName>
    <definedName name="thpp"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HQT" localSheetId="12" hidden="1">{#N/A,#N/A,FALSE,"Chi tiÆt"}</definedName>
    <definedName name="THQT" localSheetId="11" hidden="1">{#N/A,#N/A,FALSE,"Chi tiÆt"}</definedName>
    <definedName name="THQT" localSheetId="13" hidden="1">{#N/A,#N/A,FALSE,"Chi tiÆt"}</definedName>
    <definedName name="THQT" localSheetId="16" hidden="1">{#N/A,#N/A,FALSE,"Chi tiÆt"}</definedName>
    <definedName name="THQT" localSheetId="21" hidden="1">{#N/A,#N/A,FALSE,"Chi tiÆt"}</definedName>
    <definedName name="THQT" localSheetId="18" hidden="1">{#N/A,#N/A,FALSE,"Chi tiÆt"}</definedName>
    <definedName name="THQT" localSheetId="19" hidden="1">{#N/A,#N/A,FALSE,"Chi tiÆt"}</definedName>
    <definedName name="THQT" localSheetId="20" hidden="1">{#N/A,#N/A,FALSE,"Chi tiÆt"}</definedName>
    <definedName name="THQT" localSheetId="22" hidden="1">{#N/A,#N/A,FALSE,"Chi tiÆt"}</definedName>
    <definedName name="THQT" localSheetId="24" hidden="1">{#N/A,#N/A,FALSE,"Chi tiÆt"}</definedName>
    <definedName name="THQT" localSheetId="28" hidden="1">{#N/A,#N/A,FALSE,"Chi tiÆt"}</definedName>
    <definedName name="THQT" localSheetId="14" hidden="1">{#N/A,#N/A,FALSE,"Chi tiÆt"}</definedName>
    <definedName name="THQT" hidden="1">{#N/A,#N/A,FALSE,"Chi tiÆt"}</definedName>
    <definedName name="thqtpsg" localSheetId="12" hidden="1">{"'Sheet1'!$L$16"}</definedName>
    <definedName name="thqtpsg" localSheetId="11" hidden="1">{"'Sheet1'!$L$16"}</definedName>
    <definedName name="thqtpsg" localSheetId="13" hidden="1">{"'Sheet1'!$L$16"}</definedName>
    <definedName name="thqtpsg" localSheetId="16" hidden="1">{"'Sheet1'!$L$16"}</definedName>
    <definedName name="thqtpsg" localSheetId="21" hidden="1">{"'Sheet1'!$L$16"}</definedName>
    <definedName name="thqtpsg" localSheetId="18" hidden="1">{"'Sheet1'!$L$16"}</definedName>
    <definedName name="thqtpsg" localSheetId="19" hidden="1">{"'Sheet1'!$L$16"}</definedName>
    <definedName name="thqtpsg" localSheetId="20" hidden="1">{"'Sheet1'!$L$16"}</definedName>
    <definedName name="thqtpsg" localSheetId="22" hidden="1">{"'Sheet1'!$L$16"}</definedName>
    <definedName name="thqtpsg" localSheetId="24" hidden="1">{"'Sheet1'!$L$16"}</definedName>
    <definedName name="thqtpsg" localSheetId="28" hidden="1">{"'Sheet1'!$L$16"}</definedName>
    <definedName name="thqtpsg" localSheetId="14" hidden="1">{"'Sheet1'!$L$16"}</definedName>
    <definedName name="thqtpsg" hidden="1">{"'Sheet1'!$L$16"}</definedName>
    <definedName name="THQuiCapChan" localSheetId="12" hidden="1">{"'Sheet1'!$L$16"}</definedName>
    <definedName name="THQuiCapChan" localSheetId="11" hidden="1">{"'Sheet1'!$L$16"}</definedName>
    <definedName name="THQuiCapChan" localSheetId="13" hidden="1">{"'Sheet1'!$L$16"}</definedName>
    <definedName name="THQuiCapChan" localSheetId="16" hidden="1">{"'Sheet1'!$L$16"}</definedName>
    <definedName name="THQuiCapChan" localSheetId="21" hidden="1">{"'Sheet1'!$L$16"}</definedName>
    <definedName name="THQuiCapChan" localSheetId="18" hidden="1">{"'Sheet1'!$L$16"}</definedName>
    <definedName name="THQuiCapChan" localSheetId="19" hidden="1">{"'Sheet1'!$L$16"}</definedName>
    <definedName name="THQuiCapChan" localSheetId="20" hidden="1">{"'Sheet1'!$L$16"}</definedName>
    <definedName name="THQuiCapChan" localSheetId="22" hidden="1">{"'Sheet1'!$L$16"}</definedName>
    <definedName name="THQuiCapChan" localSheetId="24" hidden="1">{"'Sheet1'!$L$16"}</definedName>
    <definedName name="THQuiCapChan" localSheetId="28" hidden="1">{"'Sheet1'!$L$16"}</definedName>
    <definedName name="THQuiCapChan" localSheetId="14" hidden="1">{"'Sheet1'!$L$16"}</definedName>
    <definedName name="THQuiCapChan" hidden="1">{"'Sheet1'!$L$16"}</definedName>
    <definedName name="thQuicaple" localSheetId="12" hidden="1">{"'Sheet1'!$L$16"}</definedName>
    <definedName name="thQuicaple" localSheetId="11" hidden="1">{"'Sheet1'!$L$16"}</definedName>
    <definedName name="thQuicaple" localSheetId="13" hidden="1">{"'Sheet1'!$L$16"}</definedName>
    <definedName name="thQuicaple" localSheetId="16" hidden="1">{"'Sheet1'!$L$16"}</definedName>
    <definedName name="thQuicaple" localSheetId="21" hidden="1">{"'Sheet1'!$L$16"}</definedName>
    <definedName name="thQuicaple" localSheetId="18" hidden="1">{"'Sheet1'!$L$16"}</definedName>
    <definedName name="thQuicaple" localSheetId="19" hidden="1">{"'Sheet1'!$L$16"}</definedName>
    <definedName name="thQuicaple" localSheetId="20" hidden="1">{"'Sheet1'!$L$16"}</definedName>
    <definedName name="thQuicaple" localSheetId="22" hidden="1">{"'Sheet1'!$L$16"}</definedName>
    <definedName name="thQuicaple" localSheetId="24" hidden="1">{"'Sheet1'!$L$16"}</definedName>
    <definedName name="thQuicaple" localSheetId="28" hidden="1">{"'Sheet1'!$L$16"}</definedName>
    <definedName name="thQuicaple" localSheetId="14" hidden="1">{"'Sheet1'!$L$16"}</definedName>
    <definedName name="thQuicaple" hidden="1">{"'Sheet1'!$L$16"}</definedName>
    <definedName name="thrdyt" localSheetId="12" hidden="1">{#N/A,#N/A,FALSE,"Chi tiÆt"}</definedName>
    <definedName name="thrdyt" localSheetId="11" hidden="1">{#N/A,#N/A,FALSE,"Chi tiÆt"}</definedName>
    <definedName name="thrdyt" localSheetId="13" hidden="1">{#N/A,#N/A,FALSE,"Chi tiÆt"}</definedName>
    <definedName name="thrdyt" localSheetId="16" hidden="1">{#N/A,#N/A,FALSE,"Chi tiÆt"}</definedName>
    <definedName name="thrdyt" localSheetId="21" hidden="1">{#N/A,#N/A,FALSE,"Chi tiÆt"}</definedName>
    <definedName name="thrdyt" localSheetId="18" hidden="1">{#N/A,#N/A,FALSE,"Chi tiÆt"}</definedName>
    <definedName name="thrdyt" localSheetId="19" hidden="1">{#N/A,#N/A,FALSE,"Chi tiÆt"}</definedName>
    <definedName name="thrdyt" localSheetId="20" hidden="1">{#N/A,#N/A,FALSE,"Chi tiÆt"}</definedName>
    <definedName name="thrdyt" localSheetId="22" hidden="1">{#N/A,#N/A,FALSE,"Chi tiÆt"}</definedName>
    <definedName name="thrdyt" localSheetId="24" hidden="1">{#N/A,#N/A,FALSE,"Chi tiÆt"}</definedName>
    <definedName name="thrdyt" localSheetId="28" hidden="1">{#N/A,#N/A,FALSE,"Chi tiÆt"}</definedName>
    <definedName name="thrdyt" localSheetId="14" hidden="1">{#N/A,#N/A,FALSE,"Chi tiÆt"}</definedName>
    <definedName name="thrdyt" hidden="1">{#N/A,#N/A,FALSE,"Chi tiÆt"}</definedName>
    <definedName name="thrthrth" localSheetId="12" hidden="1">{"'Sheet1'!$L$16"}</definedName>
    <definedName name="thrthrth" localSheetId="11" hidden="1">{"'Sheet1'!$L$16"}</definedName>
    <definedName name="thrthrth" localSheetId="13" hidden="1">{"'Sheet1'!$L$16"}</definedName>
    <definedName name="thrthrth" localSheetId="16" hidden="1">{"'Sheet1'!$L$16"}</definedName>
    <definedName name="thrthrth" localSheetId="21" hidden="1">{"'Sheet1'!$L$16"}</definedName>
    <definedName name="thrthrth" localSheetId="18" hidden="1">{"'Sheet1'!$L$16"}</definedName>
    <definedName name="thrthrth" localSheetId="19" hidden="1">{"'Sheet1'!$L$16"}</definedName>
    <definedName name="thrthrth" localSheetId="20" hidden="1">{"'Sheet1'!$L$16"}</definedName>
    <definedName name="thrthrth" localSheetId="22" hidden="1">{"'Sheet1'!$L$16"}</definedName>
    <definedName name="thrthrth" localSheetId="24" hidden="1">{"'Sheet1'!$L$16"}</definedName>
    <definedName name="thrthrth" localSheetId="28" hidden="1">{"'Sheet1'!$L$16"}</definedName>
    <definedName name="thrthrth" localSheetId="14" hidden="1">{"'Sheet1'!$L$16"}</definedName>
    <definedName name="thrthrth" hidden="1">{"'Sheet1'!$L$16"}</definedName>
    <definedName name="thster" hidden="1">#REF!</definedName>
    <definedName name="tht" localSheetId="12" hidden="1">{"'Sheet1'!$L$16"}</definedName>
    <definedName name="tht" localSheetId="11" hidden="1">{"'Sheet1'!$L$16"}</definedName>
    <definedName name="tht" localSheetId="13" hidden="1">{"'Sheet1'!$L$16"}</definedName>
    <definedName name="tht" localSheetId="16" hidden="1">{"'Sheet1'!$L$16"}</definedName>
    <definedName name="tht" localSheetId="21" hidden="1">{"'Sheet1'!$L$16"}</definedName>
    <definedName name="tht" localSheetId="18" hidden="1">{"'Sheet1'!$L$16"}</definedName>
    <definedName name="tht" localSheetId="19" hidden="1">{"'Sheet1'!$L$16"}</definedName>
    <definedName name="tht" localSheetId="20" hidden="1">{"'Sheet1'!$L$16"}</definedName>
    <definedName name="tht" localSheetId="22" hidden="1">{"'Sheet1'!$L$16"}</definedName>
    <definedName name="tht" localSheetId="24" hidden="1">{"'Sheet1'!$L$16"}</definedName>
    <definedName name="tht" localSheetId="28" hidden="1">{"'Sheet1'!$L$16"}</definedName>
    <definedName name="tht" localSheetId="14" hidden="1">{"'Sheet1'!$L$16"}</definedName>
    <definedName name="tht" hidden="1">{"'Sheet1'!$L$16"}</definedName>
    <definedName name="thtich1">#REF!</definedName>
    <definedName name="thtich2">#REF!</definedName>
    <definedName name="thtich3">#REF!</definedName>
    <definedName name="thtich4">#REF!</definedName>
    <definedName name="thtich5">#REF!</definedName>
    <definedName name="thtich6">#REF!</definedName>
    <definedName name="thtj" localSheetId="12" hidden="1">{"'Sheet1'!$L$16"}</definedName>
    <definedName name="thtj" localSheetId="11" hidden="1">{"'Sheet1'!$L$16"}</definedName>
    <definedName name="thtj" localSheetId="13" hidden="1">{"'Sheet1'!$L$16"}</definedName>
    <definedName name="thtj" localSheetId="16" hidden="1">{"'Sheet1'!$L$16"}</definedName>
    <definedName name="thtj" localSheetId="21" hidden="1">{"'Sheet1'!$L$16"}</definedName>
    <definedName name="thtj" localSheetId="18" hidden="1">{"'Sheet1'!$L$16"}</definedName>
    <definedName name="thtj" localSheetId="19" hidden="1">{"'Sheet1'!$L$16"}</definedName>
    <definedName name="thtj" localSheetId="20" hidden="1">{"'Sheet1'!$L$16"}</definedName>
    <definedName name="thtj" localSheetId="22" hidden="1">{"'Sheet1'!$L$16"}</definedName>
    <definedName name="thtj" localSheetId="24" hidden="1">{"'Sheet1'!$L$16"}</definedName>
    <definedName name="thtj" localSheetId="28" hidden="1">{"'Sheet1'!$L$16"}</definedName>
    <definedName name="thtj" localSheetId="14" hidden="1">{"'Sheet1'!$L$16"}</definedName>
    <definedName name="thtj" hidden="1">{"'Sheet1'!$L$16"}</definedName>
    <definedName name="thtr15">#REF!</definedName>
    <definedName name="THTranPhu" localSheetId="12" hidden="1">{"'Sheet1'!$L$16"}</definedName>
    <definedName name="THTranPhu" localSheetId="11" hidden="1">{"'Sheet1'!$L$16"}</definedName>
    <definedName name="THTranPhu" localSheetId="13" hidden="1">{"'Sheet1'!$L$16"}</definedName>
    <definedName name="THTranPhu" localSheetId="16" hidden="1">{"'Sheet1'!$L$16"}</definedName>
    <definedName name="THTranPhu" localSheetId="21" hidden="1">{"'Sheet1'!$L$16"}</definedName>
    <definedName name="THTranPhu" localSheetId="18" hidden="1">{"'Sheet1'!$L$16"}</definedName>
    <definedName name="THTranPhu" localSheetId="19" hidden="1">{"'Sheet1'!$L$16"}</definedName>
    <definedName name="THTranPhu" localSheetId="20" hidden="1">{"'Sheet1'!$L$16"}</definedName>
    <definedName name="THTranPhu" localSheetId="22" hidden="1">{"'Sheet1'!$L$16"}</definedName>
    <definedName name="THTranPhu" localSheetId="24" hidden="1">{"'Sheet1'!$L$16"}</definedName>
    <definedName name="THTranPhu" localSheetId="28" hidden="1">{"'Sheet1'!$L$16"}</definedName>
    <definedName name="THTranPhu" localSheetId="14" hidden="1">{"'Sheet1'!$L$16"}</definedName>
    <definedName name="THTranPhu" hidden="1">{"'Sheet1'!$L$16"}</definedName>
    <definedName name="thtrh" hidden="1">#REF!</definedName>
    <definedName name="thtt">#REF!</definedName>
    <definedName name="thtyhyjyjyjyjjjyujyj" hidden="1">#REF!</definedName>
    <definedName name="thtyr" hidden="1">#REF!</definedName>
    <definedName name="thu" localSheetId="12" hidden="1">{"'Sheet1'!$L$16"}</definedName>
    <definedName name="thu" localSheetId="11" hidden="1">{"'Sheet1'!$L$16"}</definedName>
    <definedName name="thu" localSheetId="13" hidden="1">{"'Sheet1'!$L$16"}</definedName>
    <definedName name="thu" localSheetId="16" hidden="1">{"'Sheet1'!$L$16"}</definedName>
    <definedName name="thu" localSheetId="21" hidden="1">{"'Sheet1'!$L$16"}</definedName>
    <definedName name="thu" localSheetId="18" hidden="1">{"'Sheet1'!$L$16"}</definedName>
    <definedName name="thu" localSheetId="19" hidden="1">{"'Sheet1'!$L$16"}</definedName>
    <definedName name="thu" localSheetId="20" hidden="1">{"'Sheet1'!$L$16"}</definedName>
    <definedName name="thu" localSheetId="22" hidden="1">{"'Sheet1'!$L$16"}</definedName>
    <definedName name="thu" localSheetId="24" hidden="1">{"'Sheet1'!$L$16"}</definedName>
    <definedName name="thu" localSheetId="28" hidden="1">{"'Sheet1'!$L$16"}</definedName>
    <definedName name="thu" localSheetId="14" hidden="1">{"'Sheet1'!$L$16"}</definedName>
    <definedName name="thu" hidden="1">{"'Sheet1'!$L$16"}</definedName>
    <definedName name="thu_1" localSheetId="12">{"'Sheet1'!$L$16"}</definedName>
    <definedName name="thu_1" localSheetId="11">{"'Sheet1'!$L$16"}</definedName>
    <definedName name="thu_1" localSheetId="13">{"'Sheet1'!$L$16"}</definedName>
    <definedName name="thu_1" localSheetId="16">{"'Sheet1'!$L$16"}</definedName>
    <definedName name="thu_1" localSheetId="21">{"'Sheet1'!$L$16"}</definedName>
    <definedName name="thu_1" localSheetId="18">{"'Sheet1'!$L$16"}</definedName>
    <definedName name="thu_1" localSheetId="19">{"'Sheet1'!$L$16"}</definedName>
    <definedName name="thu_1" localSheetId="20">{"'Sheet1'!$L$16"}</definedName>
    <definedName name="thu_1" localSheetId="22">{"'Sheet1'!$L$16"}</definedName>
    <definedName name="thu_1" localSheetId="24">{"'Sheet1'!$L$16"}</definedName>
    <definedName name="thu_1" localSheetId="28">{"'Sheet1'!$L$16"}</definedName>
    <definedName name="thu_1" localSheetId="14">{"'Sheet1'!$L$16"}</definedName>
    <definedName name="thu_1">{"'Sheet1'!$L$16"}</definedName>
    <definedName name="THU_7" localSheetId="12">{"Book1","BoQ2.XLS"}</definedName>
    <definedName name="THU_7" localSheetId="11">{"Book1","BoQ2.XLS"}</definedName>
    <definedName name="THU_7" localSheetId="13">{"Book1","BoQ2.XLS"}</definedName>
    <definedName name="THU_7" localSheetId="16">{"Book1","BoQ2.XLS"}</definedName>
    <definedName name="THU_7" localSheetId="21">{"Book1","BoQ2.XLS"}</definedName>
    <definedName name="THU_7" localSheetId="18">{"Book1","BoQ2.XLS"}</definedName>
    <definedName name="THU_7" localSheetId="19">{"Book1","BoQ2.XLS"}</definedName>
    <definedName name="THU_7" localSheetId="20">{"Book1","BoQ2.XLS"}</definedName>
    <definedName name="THU_7" localSheetId="22">{"Book1","BoQ2.XLS"}</definedName>
    <definedName name="THU_7" localSheetId="24">{"Book1","BoQ2.XLS"}</definedName>
    <definedName name="THU_7" localSheetId="28">{"Book1","BoQ2.XLS"}</definedName>
    <definedName name="THU_7" localSheetId="14">{"Book1","BoQ2.XLS"}</definedName>
    <definedName name="THU_7">{"Book1","BoQ2.XLS"}</definedName>
    <definedName name="THUAN" localSheetId="12" hidden="1">{#N/A,#N/A,FALSE,"CCTV"}</definedName>
    <definedName name="THUAN" localSheetId="11" hidden="1">{#N/A,#N/A,FALSE,"CCTV"}</definedName>
    <definedName name="THUAN" localSheetId="13" hidden="1">{#N/A,#N/A,FALSE,"CCTV"}</definedName>
    <definedName name="THUAN" localSheetId="16" hidden="1">{#N/A,#N/A,FALSE,"CCTV"}</definedName>
    <definedName name="THUAN" localSheetId="21" hidden="1">{#N/A,#N/A,FALSE,"CCTV"}</definedName>
    <definedName name="THUAN" localSheetId="18" hidden="1">{#N/A,#N/A,FALSE,"CCTV"}</definedName>
    <definedName name="THUAN" localSheetId="19" hidden="1">{#N/A,#N/A,FALSE,"CCTV"}</definedName>
    <definedName name="THUAN" localSheetId="20" hidden="1">{#N/A,#N/A,FALSE,"CCTV"}</definedName>
    <definedName name="THUAN" localSheetId="22" hidden="1">{#N/A,#N/A,FALSE,"CCTV"}</definedName>
    <definedName name="THUAN" localSheetId="24" hidden="1">{#N/A,#N/A,FALSE,"CCTV"}</definedName>
    <definedName name="THUAN" localSheetId="28" hidden="1">{#N/A,#N/A,FALSE,"CCTV"}</definedName>
    <definedName name="THUAN" localSheetId="14" hidden="1">{#N/A,#N/A,FALSE,"CCTV"}</definedName>
    <definedName name="THUAN" hidden="1">{#N/A,#N/A,FALSE,"CCTV"}</definedName>
    <definedName name="thuat" localSheetId="12" hidden="1">{"'Sheet1'!$L$16"}</definedName>
    <definedName name="thuat" localSheetId="11" hidden="1">{"'Sheet1'!$L$16"}</definedName>
    <definedName name="thuat" localSheetId="13" hidden="1">{"'Sheet1'!$L$16"}</definedName>
    <definedName name="thuat" localSheetId="16" hidden="1">{"'Sheet1'!$L$16"}</definedName>
    <definedName name="thuat" localSheetId="21" hidden="1">{"'Sheet1'!$L$16"}</definedName>
    <definedName name="thuat" localSheetId="18" hidden="1">{"'Sheet1'!$L$16"}</definedName>
    <definedName name="thuat" localSheetId="19" hidden="1">{"'Sheet1'!$L$16"}</definedName>
    <definedName name="thuat" localSheetId="20" hidden="1">{"'Sheet1'!$L$16"}</definedName>
    <definedName name="thuat" localSheetId="22" hidden="1">{"'Sheet1'!$L$16"}</definedName>
    <definedName name="thuat" localSheetId="24" hidden="1">{"'Sheet1'!$L$16"}</definedName>
    <definedName name="thuat" localSheetId="28" hidden="1">{"'Sheet1'!$L$16"}</definedName>
    <definedName name="thuat" localSheetId="14" hidden="1">{"'Sheet1'!$L$16"}</definedName>
    <definedName name="thuat" hidden="1">{"'Sheet1'!$L$16"}</definedName>
    <definedName name="thuc">#N/A</definedName>
    <definedName name="thucthanh">#REF!</definedName>
    <definedName name="thue">6</definedName>
    <definedName name="THUEDKC">#REF!</definedName>
    <definedName name="THUEDKN">#REF!</definedName>
    <definedName name="THUELKPSCO">#REF!</definedName>
    <definedName name="THUELKPSNO">#REF!</definedName>
    <definedName name="THUEMA">#REF!</definedName>
    <definedName name="THUEPSC">#REF!</definedName>
    <definedName name="THUEPSN">#REF!</definedName>
    <definedName name="thumenEH">#REF!</definedName>
    <definedName name="Thuong" localSheetId="12" hidden="1">{"'Sheet1'!$L$16"}</definedName>
    <definedName name="Thuong" localSheetId="11" hidden="1">{"'Sheet1'!$L$16"}</definedName>
    <definedName name="Thuong" localSheetId="13" hidden="1">{"'Sheet1'!$L$16"}</definedName>
    <definedName name="Thuong" localSheetId="16" hidden="1">{"'Sheet1'!$L$16"}</definedName>
    <definedName name="Thuong" localSheetId="21" hidden="1">{"'Sheet1'!$L$16"}</definedName>
    <definedName name="Thuong" localSheetId="18" hidden="1">{"'Sheet1'!$L$16"}</definedName>
    <definedName name="Thuong" localSheetId="19" hidden="1">{"'Sheet1'!$L$16"}</definedName>
    <definedName name="Thuong" localSheetId="20" hidden="1">{"'Sheet1'!$L$16"}</definedName>
    <definedName name="Thuong" localSheetId="22" hidden="1">{"'Sheet1'!$L$16"}</definedName>
    <definedName name="Thuong" localSheetId="24" hidden="1">{"'Sheet1'!$L$16"}</definedName>
    <definedName name="Thuong" localSheetId="28" hidden="1">{"'Sheet1'!$L$16"}</definedName>
    <definedName name="Thuong" localSheetId="14" hidden="1">{"'Sheet1'!$L$16"}</definedName>
    <definedName name="Thuong" hidden="1">{"'Sheet1'!$L$16"}</definedName>
    <definedName name="thuy" localSheetId="12" hidden="1">{"'Sheet1'!$L$16"}</definedName>
    <definedName name="thuy" localSheetId="11" hidden="1">{"'Sheet1'!$L$16"}</definedName>
    <definedName name="thuy" localSheetId="13" hidden="1">{"'Sheet1'!$L$16"}</definedName>
    <definedName name="thuy" localSheetId="16" hidden="1">{"'Sheet1'!$L$16"}</definedName>
    <definedName name="thuy" localSheetId="21" hidden="1">{"'Sheet1'!$L$16"}</definedName>
    <definedName name="thuy" localSheetId="18" hidden="1">{"'Sheet1'!$L$16"}</definedName>
    <definedName name="thuy" localSheetId="19" hidden="1">{"'Sheet1'!$L$16"}</definedName>
    <definedName name="thuy" localSheetId="20" hidden="1">{"'Sheet1'!$L$16"}</definedName>
    <definedName name="thuy" localSheetId="22" hidden="1">{"'Sheet1'!$L$16"}</definedName>
    <definedName name="thuy" localSheetId="24" hidden="1">{"'Sheet1'!$L$16"}</definedName>
    <definedName name="thuy" localSheetId="28" hidden="1">{"'Sheet1'!$L$16"}</definedName>
    <definedName name="thuy" localSheetId="14" hidden="1">{"'Sheet1'!$L$16"}</definedName>
    <definedName name="thuy" hidden="1">{"'Sheet1'!$L$16"}</definedName>
    <definedName name="thuy_1" localSheetId="12">{"'Sheet1'!$L$16"}</definedName>
    <definedName name="thuy_1" localSheetId="11">{"'Sheet1'!$L$16"}</definedName>
    <definedName name="thuy_1" localSheetId="13">{"'Sheet1'!$L$16"}</definedName>
    <definedName name="thuy_1" localSheetId="16">{"'Sheet1'!$L$16"}</definedName>
    <definedName name="thuy_1" localSheetId="21">{"'Sheet1'!$L$16"}</definedName>
    <definedName name="thuy_1" localSheetId="18">{"'Sheet1'!$L$16"}</definedName>
    <definedName name="thuy_1" localSheetId="19">{"'Sheet1'!$L$16"}</definedName>
    <definedName name="thuy_1" localSheetId="20">{"'Sheet1'!$L$16"}</definedName>
    <definedName name="thuy_1" localSheetId="22">{"'Sheet1'!$L$16"}</definedName>
    <definedName name="thuy_1" localSheetId="24">{"'Sheet1'!$L$16"}</definedName>
    <definedName name="thuy_1" localSheetId="28">{"'Sheet1'!$L$16"}</definedName>
    <definedName name="thuy_1" localSheetId="14">{"'Sheet1'!$L$16"}</definedName>
    <definedName name="thuy_1">{"'Sheet1'!$L$16"}</definedName>
    <definedName name="Thuyet" hidden="1">#REF!</definedName>
    <definedName name="Thuyêt" hidden="1">#REF!</definedName>
    <definedName name="thuyt" localSheetId="12" hidden="1">{"'Sheet1'!$L$16"}</definedName>
    <definedName name="thuyt" localSheetId="11" hidden="1">{"'Sheet1'!$L$16"}</definedName>
    <definedName name="thuyt" localSheetId="13" hidden="1">{"'Sheet1'!$L$16"}</definedName>
    <definedName name="thuyt" localSheetId="16" hidden="1">{"'Sheet1'!$L$16"}</definedName>
    <definedName name="thuyt" localSheetId="21" hidden="1">{"'Sheet1'!$L$16"}</definedName>
    <definedName name="thuyt" localSheetId="18" hidden="1">{"'Sheet1'!$L$16"}</definedName>
    <definedName name="thuyt" localSheetId="19" hidden="1">{"'Sheet1'!$L$16"}</definedName>
    <definedName name="thuyt" localSheetId="20" hidden="1">{"'Sheet1'!$L$16"}</definedName>
    <definedName name="thuyt" localSheetId="22" hidden="1">{"'Sheet1'!$L$16"}</definedName>
    <definedName name="thuyt" localSheetId="24" hidden="1">{"'Sheet1'!$L$16"}</definedName>
    <definedName name="thuyt" localSheetId="28" hidden="1">{"'Sheet1'!$L$16"}</definedName>
    <definedName name="thuyt" localSheetId="14" hidden="1">{"'Sheet1'!$L$16"}</definedName>
    <definedName name="thuyt" hidden="1">{"'Sheet1'!$L$16"}</definedName>
    <definedName name="thvlmoi" localSheetId="12" hidden="1">{"'Sheet1'!$L$16"}</definedName>
    <definedName name="thvlmoi" localSheetId="11" hidden="1">{"'Sheet1'!$L$16"}</definedName>
    <definedName name="thvlmoi" localSheetId="13" hidden="1">{"'Sheet1'!$L$16"}</definedName>
    <definedName name="thvlmoi" localSheetId="16" hidden="1">{"'Sheet1'!$L$16"}</definedName>
    <definedName name="thvlmoi" localSheetId="21" hidden="1">{"'Sheet1'!$L$16"}</definedName>
    <definedName name="thvlmoi" localSheetId="18" hidden="1">{"'Sheet1'!$L$16"}</definedName>
    <definedName name="thvlmoi" localSheetId="19" hidden="1">{"'Sheet1'!$L$16"}</definedName>
    <definedName name="thvlmoi" localSheetId="20" hidden="1">{"'Sheet1'!$L$16"}</definedName>
    <definedName name="thvlmoi" localSheetId="22" hidden="1">{"'Sheet1'!$L$16"}</definedName>
    <definedName name="thvlmoi" localSheetId="24" hidden="1">{"'Sheet1'!$L$16"}</definedName>
    <definedName name="thvlmoi" localSheetId="28" hidden="1">{"'Sheet1'!$L$16"}</definedName>
    <definedName name="thvlmoi" localSheetId="14" hidden="1">{"'Sheet1'!$L$16"}</definedName>
    <definedName name="thvlmoi" hidden="1">{"'Sheet1'!$L$16"}</definedName>
    <definedName name="thvlmoimoi" localSheetId="12" hidden="1">{"'Sheet1'!$L$16"}</definedName>
    <definedName name="thvlmoimoi" localSheetId="11" hidden="1">{"'Sheet1'!$L$16"}</definedName>
    <definedName name="thvlmoimoi" localSheetId="13" hidden="1">{"'Sheet1'!$L$16"}</definedName>
    <definedName name="thvlmoimoi" localSheetId="16" hidden="1">{"'Sheet1'!$L$16"}</definedName>
    <definedName name="thvlmoimoi" localSheetId="21" hidden="1">{"'Sheet1'!$L$16"}</definedName>
    <definedName name="thvlmoimoi" localSheetId="18" hidden="1">{"'Sheet1'!$L$16"}</definedName>
    <definedName name="thvlmoimoi" localSheetId="19" hidden="1">{"'Sheet1'!$L$16"}</definedName>
    <definedName name="thvlmoimoi" localSheetId="20" hidden="1">{"'Sheet1'!$L$16"}</definedName>
    <definedName name="thvlmoimoi" localSheetId="22" hidden="1">{"'Sheet1'!$L$16"}</definedName>
    <definedName name="thvlmoimoi" localSheetId="24" hidden="1">{"'Sheet1'!$L$16"}</definedName>
    <definedName name="thvlmoimoi" localSheetId="28" hidden="1">{"'Sheet1'!$L$16"}</definedName>
    <definedName name="thvlmoimoi" localSheetId="14" hidden="1">{"'Sheet1'!$L$16"}</definedName>
    <definedName name="thvlmoimoi" hidden="1">{"'Sheet1'!$L$16"}</definedName>
    <definedName name="thvt" localSheetId="12" hidden="1">{"'Sheet1'!$L$16"}</definedName>
    <definedName name="thvt" localSheetId="11" hidden="1">{"'Sheet1'!$L$16"}</definedName>
    <definedName name="thvt" localSheetId="13" hidden="1">{"'Sheet1'!$L$16"}</definedName>
    <definedName name="thvt" localSheetId="16" hidden="1">{"'Sheet1'!$L$16"}</definedName>
    <definedName name="thvt" localSheetId="21" hidden="1">{"'Sheet1'!$L$16"}</definedName>
    <definedName name="thvt" localSheetId="18" hidden="1">{"'Sheet1'!$L$16"}</definedName>
    <definedName name="thvt" localSheetId="19" hidden="1">{"'Sheet1'!$L$16"}</definedName>
    <definedName name="thvt" localSheetId="20" hidden="1">{"'Sheet1'!$L$16"}</definedName>
    <definedName name="thvt" localSheetId="22" hidden="1">{"'Sheet1'!$L$16"}</definedName>
    <definedName name="thvt" localSheetId="24" hidden="1">{"'Sheet1'!$L$16"}</definedName>
    <definedName name="thvt" localSheetId="28" hidden="1">{"'Sheet1'!$L$16"}</definedName>
    <definedName name="thvt" localSheetId="14" hidden="1">{"'Sheet1'!$L$16"}</definedName>
    <definedName name="thvt" hidden="1">{"'Sheet1'!$L$16"}</definedName>
    <definedName name="THXD2" localSheetId="12" hidden="1">{"'Sheet1'!$L$16"}</definedName>
    <definedName name="THXD2" localSheetId="11" hidden="1">{"'Sheet1'!$L$16"}</definedName>
    <definedName name="THXD2" localSheetId="13" hidden="1">{"'Sheet1'!$L$16"}</definedName>
    <definedName name="THXD2" localSheetId="16" hidden="1">{"'Sheet1'!$L$16"}</definedName>
    <definedName name="THXD2" localSheetId="21" hidden="1">{"'Sheet1'!$L$16"}</definedName>
    <definedName name="THXD2" localSheetId="18" hidden="1">{"'Sheet1'!$L$16"}</definedName>
    <definedName name="THXD2" localSheetId="19" hidden="1">{"'Sheet1'!$L$16"}</definedName>
    <definedName name="THXD2" localSheetId="20" hidden="1">{"'Sheet1'!$L$16"}</definedName>
    <definedName name="THXD2" localSheetId="22" hidden="1">{"'Sheet1'!$L$16"}</definedName>
    <definedName name="THXD2" localSheetId="24" hidden="1">{"'Sheet1'!$L$16"}</definedName>
    <definedName name="THXD2" localSheetId="28" hidden="1">{"'Sheet1'!$L$16"}</definedName>
    <definedName name="THXD2" localSheetId="14" hidden="1">{"'Sheet1'!$L$16"}</definedName>
    <definedName name="THXD2" hidden="1">{"'Sheet1'!$L$16"}</definedName>
    <definedName name="THYT" localSheetId="12" hidden="1">{"'Sheet1'!$L$16"}</definedName>
    <definedName name="THYT" localSheetId="11" hidden="1">{"'Sheet1'!$L$16"}</definedName>
    <definedName name="THYT" localSheetId="13" hidden="1">{"'Sheet1'!$L$16"}</definedName>
    <definedName name="THYT" localSheetId="16" hidden="1">{"'Sheet1'!$L$16"}</definedName>
    <definedName name="THYT" localSheetId="21" hidden="1">{"'Sheet1'!$L$16"}</definedName>
    <definedName name="THYT" localSheetId="18" hidden="1">{"'Sheet1'!$L$16"}</definedName>
    <definedName name="THYT" localSheetId="19" hidden="1">{"'Sheet1'!$L$16"}</definedName>
    <definedName name="THYT" localSheetId="20" hidden="1">{"'Sheet1'!$L$16"}</definedName>
    <definedName name="THYT" localSheetId="22" hidden="1">{"'Sheet1'!$L$16"}</definedName>
    <definedName name="THYT" localSheetId="24" hidden="1">{"'Sheet1'!$L$16"}</definedName>
    <definedName name="THYT" localSheetId="28" hidden="1">{"'Sheet1'!$L$16"}</definedName>
    <definedName name="THYT" localSheetId="14" hidden="1">{"'Sheet1'!$L$16"}</definedName>
    <definedName name="THYT" hidden="1">{"'Sheet1'!$L$16"}</definedName>
    <definedName name="thytr" hidden="1">#REF!</definedName>
    <definedName name="tidf" localSheetId="12" hidden="1">{"'Sheet1'!$L$16"}</definedName>
    <definedName name="tidf" localSheetId="11" hidden="1">{"'Sheet1'!$L$16"}</definedName>
    <definedName name="tidf" localSheetId="13" hidden="1">{"'Sheet1'!$L$16"}</definedName>
    <definedName name="tidf" localSheetId="16" hidden="1">{"'Sheet1'!$L$16"}</definedName>
    <definedName name="tidf" localSheetId="21" hidden="1">{"'Sheet1'!$L$16"}</definedName>
    <definedName name="tidf" localSheetId="18" hidden="1">{"'Sheet1'!$L$16"}</definedName>
    <definedName name="tidf" localSheetId="19" hidden="1">{"'Sheet1'!$L$16"}</definedName>
    <definedName name="tidf" localSheetId="20" hidden="1">{"'Sheet1'!$L$16"}</definedName>
    <definedName name="tidf" localSheetId="22" hidden="1">{"'Sheet1'!$L$16"}</definedName>
    <definedName name="tidf" localSheetId="24" hidden="1">{"'Sheet1'!$L$16"}</definedName>
    <definedName name="tidf" localSheetId="28" hidden="1">{"'Sheet1'!$L$16"}</definedName>
    <definedName name="tidf" localSheetId="14" hidden="1">{"'Sheet1'!$L$16"}</definedName>
    <definedName name="tidf" hidden="1">{"'Sheet1'!$L$16"}</definedName>
    <definedName name="Tien">#REF!</definedName>
    <definedName name="TIENKQKD">#REF!</definedName>
    <definedName name="Tiep_dia">#REF!</definedName>
    <definedName name="Tiepdia">#REF!</definedName>
    <definedName name="Tiepdiama">9500</definedName>
    <definedName name="tieu" hidden="1">#REF!</definedName>
    <definedName name="tig">#REF!</definedName>
    <definedName name="TIM" localSheetId="12" hidden="1">{"'Sheet1'!$L$16"}</definedName>
    <definedName name="TIM" localSheetId="11" hidden="1">{"'Sheet1'!$L$16"}</definedName>
    <definedName name="TIM" localSheetId="13" hidden="1">{"'Sheet1'!$L$16"}</definedName>
    <definedName name="TIM" localSheetId="16" hidden="1">{"'Sheet1'!$L$16"}</definedName>
    <definedName name="TIM" localSheetId="21" hidden="1">{"'Sheet1'!$L$16"}</definedName>
    <definedName name="TIM" localSheetId="18" hidden="1">{"'Sheet1'!$L$16"}</definedName>
    <definedName name="TIM" localSheetId="19" hidden="1">{"'Sheet1'!$L$16"}</definedName>
    <definedName name="TIM" localSheetId="20" hidden="1">{"'Sheet1'!$L$16"}</definedName>
    <definedName name="TIM" localSheetId="22" hidden="1">{"'Sheet1'!$L$16"}</definedName>
    <definedName name="TIM" localSheetId="24" hidden="1">{"'Sheet1'!$L$16"}</definedName>
    <definedName name="TIM" localSheetId="28" hidden="1">{"'Sheet1'!$L$16"}</definedName>
    <definedName name="TIM" localSheetId="14" hidden="1">{"'Sheet1'!$L$16"}</definedName>
    <definedName name="TIM" hidden="1">{"'Sheet1'!$L$16"}</definedName>
    <definedName name="time">#REF!</definedName>
    <definedName name="TINH" localSheetId="12" hidden="1">{#N/A,#N/A,FALSE,"CCTV"}</definedName>
    <definedName name="TINH" localSheetId="11" hidden="1">{#N/A,#N/A,FALSE,"CCTV"}</definedName>
    <definedName name="TINH" localSheetId="13" hidden="1">{#N/A,#N/A,FALSE,"CCTV"}</definedName>
    <definedName name="TINH" localSheetId="16" hidden="1">{#N/A,#N/A,FALSE,"CCTV"}</definedName>
    <definedName name="TINH" localSheetId="21" hidden="1">{#N/A,#N/A,FALSE,"CCTV"}</definedName>
    <definedName name="TINH" localSheetId="18" hidden="1">{#N/A,#N/A,FALSE,"CCTV"}</definedName>
    <definedName name="TINH" localSheetId="19" hidden="1">{#N/A,#N/A,FALSE,"CCTV"}</definedName>
    <definedName name="TINH" localSheetId="20" hidden="1">{#N/A,#N/A,FALSE,"CCTV"}</definedName>
    <definedName name="TINH" localSheetId="22" hidden="1">{#N/A,#N/A,FALSE,"CCTV"}</definedName>
    <definedName name="TINH" localSheetId="24" hidden="1">{#N/A,#N/A,FALSE,"CCTV"}</definedName>
    <definedName name="TINH" localSheetId="28" hidden="1">{#N/A,#N/A,FALSE,"CCTV"}</definedName>
    <definedName name="TINH" localSheetId="14" hidden="1">{#N/A,#N/A,FALSE,"CCTV"}</definedName>
    <definedName name="TINH" hidden="1">{#N/A,#N/A,FALSE,"CCTV"}</definedName>
    <definedName name="tinhqt">#N/A</definedName>
    <definedName name="tinhqt_10">#N/A</definedName>
    <definedName name="tinhqt_6">#N/A</definedName>
    <definedName name="tinhqt_6_10">#N/A</definedName>
    <definedName name="tinhqt_7">#N/A</definedName>
    <definedName name="tinhqt_8">#N/A</definedName>
    <definedName name="tinhqt_9">#N/A</definedName>
    <definedName name="tirirn" localSheetId="12" hidden="1">{"'Sheet1'!$L$16"}</definedName>
    <definedName name="tirirn" localSheetId="11" hidden="1">{"'Sheet1'!$L$16"}</definedName>
    <definedName name="tirirn" localSheetId="13" hidden="1">{"'Sheet1'!$L$16"}</definedName>
    <definedName name="tirirn" localSheetId="16" hidden="1">{"'Sheet1'!$L$16"}</definedName>
    <definedName name="tirirn" localSheetId="21" hidden="1">{"'Sheet1'!$L$16"}</definedName>
    <definedName name="tirirn" localSheetId="18" hidden="1">{"'Sheet1'!$L$16"}</definedName>
    <definedName name="tirirn" localSheetId="19" hidden="1">{"'Sheet1'!$L$16"}</definedName>
    <definedName name="tirirn" localSheetId="20" hidden="1">{"'Sheet1'!$L$16"}</definedName>
    <definedName name="tirirn" localSheetId="22" hidden="1">{"'Sheet1'!$L$16"}</definedName>
    <definedName name="tirirn" localSheetId="24" hidden="1">{"'Sheet1'!$L$16"}</definedName>
    <definedName name="tirirn" localSheetId="28" hidden="1">{"'Sheet1'!$L$16"}</definedName>
    <definedName name="tirirn" localSheetId="14" hidden="1">{"'Sheet1'!$L$16"}</definedName>
    <definedName name="tirirn" hidden="1">{"'Sheet1'!$L$16"}</definedName>
    <definedName name="tit" localSheetId="12" hidden="1">{"'Sheet1'!$L$16"}</definedName>
    <definedName name="tit" localSheetId="11" hidden="1">{"'Sheet1'!$L$16"}</definedName>
    <definedName name="tit" localSheetId="13" hidden="1">{"'Sheet1'!$L$16"}</definedName>
    <definedName name="tit" localSheetId="16" hidden="1">{"'Sheet1'!$L$16"}</definedName>
    <definedName name="tit" localSheetId="21" hidden="1">{"'Sheet1'!$L$16"}</definedName>
    <definedName name="tit" localSheetId="18" hidden="1">{"'Sheet1'!$L$16"}</definedName>
    <definedName name="tit" localSheetId="19" hidden="1">{"'Sheet1'!$L$16"}</definedName>
    <definedName name="tit" localSheetId="20" hidden="1">{"'Sheet1'!$L$16"}</definedName>
    <definedName name="tit" localSheetId="22" hidden="1">{"'Sheet1'!$L$16"}</definedName>
    <definedName name="tit" localSheetId="24" hidden="1">{"'Sheet1'!$L$16"}</definedName>
    <definedName name="tit" localSheetId="28" hidden="1">{"'Sheet1'!$L$16"}</definedName>
    <definedName name="tit" localSheetId="14" hidden="1">{"'Sheet1'!$L$16"}</definedName>
    <definedName name="tit" hidden="1">{"'Sheet1'!$L$16"}</definedName>
    <definedName name="TITAN">#REF!</definedName>
    <definedName name="titittttttt" hidden="1">#REF!</definedName>
    <definedName name="TITLE" localSheetId="12" hidden="1">{#N/A,#N/A,TRUE,"Basic";#N/A,#N/A,TRUE,"EXT-TABLE";#N/A,#N/A,TRUE,"STEEL";#N/A,#N/A,TRUE,"INT-Table";#N/A,#N/A,TRUE,"STEEL";#N/A,#N/A,TRUE,"Door"}</definedName>
    <definedName name="TITLE" localSheetId="11" hidden="1">{#N/A,#N/A,TRUE,"Basic";#N/A,#N/A,TRUE,"EXT-TABLE";#N/A,#N/A,TRUE,"STEEL";#N/A,#N/A,TRUE,"INT-Table";#N/A,#N/A,TRUE,"STEEL";#N/A,#N/A,TRUE,"Door"}</definedName>
    <definedName name="TITLE" localSheetId="13" hidden="1">{#N/A,#N/A,TRUE,"Basic";#N/A,#N/A,TRUE,"EXT-TABLE";#N/A,#N/A,TRUE,"STEEL";#N/A,#N/A,TRUE,"INT-Table";#N/A,#N/A,TRUE,"STEEL";#N/A,#N/A,TRUE,"Door"}</definedName>
    <definedName name="TITLE" localSheetId="16" hidden="1">{#N/A,#N/A,TRUE,"Basic";#N/A,#N/A,TRUE,"EXT-TABLE";#N/A,#N/A,TRUE,"STEEL";#N/A,#N/A,TRUE,"INT-Table";#N/A,#N/A,TRUE,"STEEL";#N/A,#N/A,TRUE,"Door"}</definedName>
    <definedName name="TITLE" localSheetId="21" hidden="1">{#N/A,#N/A,TRUE,"Basic";#N/A,#N/A,TRUE,"EXT-TABLE";#N/A,#N/A,TRUE,"STEEL";#N/A,#N/A,TRUE,"INT-Table";#N/A,#N/A,TRUE,"STEEL";#N/A,#N/A,TRUE,"Door"}</definedName>
    <definedName name="TITLE" localSheetId="18" hidden="1">{#N/A,#N/A,TRUE,"Basic";#N/A,#N/A,TRUE,"EXT-TABLE";#N/A,#N/A,TRUE,"STEEL";#N/A,#N/A,TRUE,"INT-Table";#N/A,#N/A,TRUE,"STEEL";#N/A,#N/A,TRUE,"Door"}</definedName>
    <definedName name="TITLE" localSheetId="19" hidden="1">{#N/A,#N/A,TRUE,"Basic";#N/A,#N/A,TRUE,"EXT-TABLE";#N/A,#N/A,TRUE,"STEEL";#N/A,#N/A,TRUE,"INT-Table";#N/A,#N/A,TRUE,"STEEL";#N/A,#N/A,TRUE,"Door"}</definedName>
    <definedName name="TITLE" localSheetId="20" hidden="1">{#N/A,#N/A,TRUE,"Basic";#N/A,#N/A,TRUE,"EXT-TABLE";#N/A,#N/A,TRUE,"STEEL";#N/A,#N/A,TRUE,"INT-Table";#N/A,#N/A,TRUE,"STEEL";#N/A,#N/A,TRUE,"Door"}</definedName>
    <definedName name="TITLE" localSheetId="22" hidden="1">{#N/A,#N/A,TRUE,"Basic";#N/A,#N/A,TRUE,"EXT-TABLE";#N/A,#N/A,TRUE,"STEEL";#N/A,#N/A,TRUE,"INT-Table";#N/A,#N/A,TRUE,"STEEL";#N/A,#N/A,TRUE,"Door"}</definedName>
    <definedName name="TITLE" localSheetId="24" hidden="1">{#N/A,#N/A,TRUE,"Basic";#N/A,#N/A,TRUE,"EXT-TABLE";#N/A,#N/A,TRUE,"STEEL";#N/A,#N/A,TRUE,"INT-Table";#N/A,#N/A,TRUE,"STEEL";#N/A,#N/A,TRUE,"Door"}</definedName>
    <definedName name="TITLE" localSheetId="28" hidden="1">{#N/A,#N/A,TRUE,"Basic";#N/A,#N/A,TRUE,"EXT-TABLE";#N/A,#N/A,TRUE,"STEEL";#N/A,#N/A,TRUE,"INT-Table";#N/A,#N/A,TRUE,"STEEL";#N/A,#N/A,TRUE,"Door"}</definedName>
    <definedName name="TITLE" localSheetId="14" hidden="1">{#N/A,#N/A,TRUE,"Basic";#N/A,#N/A,TRUE,"EXT-TABLE";#N/A,#N/A,TRUE,"STEEL";#N/A,#N/A,TRUE,"INT-Table";#N/A,#N/A,TRUE,"STEEL";#N/A,#N/A,TRUE,"Door"}</definedName>
    <definedName name="TITLE" hidden="1">{#N/A,#N/A,TRUE,"Basic";#N/A,#N/A,TRUE,"EXT-TABLE";#N/A,#N/A,TRUE,"STEEL";#N/A,#N/A,TRUE,"INT-Table";#N/A,#N/A,TRUE,"STEEL";#N/A,#N/A,TRUE,"Door"}</definedName>
    <definedName name="tityiyiy" hidden="1">#REF!</definedName>
    <definedName name="tjhrfgth" hidden="1">#REF!</definedName>
    <definedName name="tjhtrjntrsjnsr" localSheetId="12" hidden="1">{"'Sheet1'!$L$16"}</definedName>
    <definedName name="tjhtrjntrsjnsr" localSheetId="11" hidden="1">{"'Sheet1'!$L$16"}</definedName>
    <definedName name="tjhtrjntrsjnsr" localSheetId="13" hidden="1">{"'Sheet1'!$L$16"}</definedName>
    <definedName name="tjhtrjntrsjnsr" localSheetId="16" hidden="1">{"'Sheet1'!$L$16"}</definedName>
    <definedName name="tjhtrjntrsjnsr" localSheetId="21" hidden="1">{"'Sheet1'!$L$16"}</definedName>
    <definedName name="tjhtrjntrsjnsr" localSheetId="18" hidden="1">{"'Sheet1'!$L$16"}</definedName>
    <definedName name="tjhtrjntrsjnsr" localSheetId="19" hidden="1">{"'Sheet1'!$L$16"}</definedName>
    <definedName name="tjhtrjntrsjnsr" localSheetId="20" hidden="1">{"'Sheet1'!$L$16"}</definedName>
    <definedName name="tjhtrjntrsjnsr" localSheetId="22" hidden="1">{"'Sheet1'!$L$16"}</definedName>
    <definedName name="tjhtrjntrsjnsr" localSheetId="24" hidden="1">{"'Sheet1'!$L$16"}</definedName>
    <definedName name="tjhtrjntrsjnsr" localSheetId="28" hidden="1">{"'Sheet1'!$L$16"}</definedName>
    <definedName name="tjhtrjntrsjnsr" localSheetId="14" hidden="1">{"'Sheet1'!$L$16"}</definedName>
    <definedName name="tjhtrjntrsjnsr" hidden="1">{"'Sheet1'!$L$16"}</definedName>
    <definedName name="tjhủn" localSheetId="12" hidden="1">{"Offgrid",#N/A,FALSE,"OFFGRID";"Region",#N/A,FALSE,"REGION";"Offgrid -2",#N/A,FALSE,"OFFGRID";"WTP",#N/A,FALSE,"WTP";"WTP -2",#N/A,FALSE,"WTP";"Project",#N/A,FALSE,"PROJECT";"Summary -2",#N/A,FALSE,"SUMMARY"}</definedName>
    <definedName name="tjhủn" localSheetId="11" hidden="1">{"Offgrid",#N/A,FALSE,"OFFGRID";"Region",#N/A,FALSE,"REGION";"Offgrid -2",#N/A,FALSE,"OFFGRID";"WTP",#N/A,FALSE,"WTP";"WTP -2",#N/A,FALSE,"WTP";"Project",#N/A,FALSE,"PROJECT";"Summary -2",#N/A,FALSE,"SUMMARY"}</definedName>
    <definedName name="tjhủn" localSheetId="13" hidden="1">{"Offgrid",#N/A,FALSE,"OFFGRID";"Region",#N/A,FALSE,"REGION";"Offgrid -2",#N/A,FALSE,"OFFGRID";"WTP",#N/A,FALSE,"WTP";"WTP -2",#N/A,FALSE,"WTP";"Project",#N/A,FALSE,"PROJECT";"Summary -2",#N/A,FALSE,"SUMMARY"}</definedName>
    <definedName name="tjhủn" localSheetId="16" hidden="1">{"Offgrid",#N/A,FALSE,"OFFGRID";"Region",#N/A,FALSE,"REGION";"Offgrid -2",#N/A,FALSE,"OFFGRID";"WTP",#N/A,FALSE,"WTP";"WTP -2",#N/A,FALSE,"WTP";"Project",#N/A,FALSE,"PROJECT";"Summary -2",#N/A,FALSE,"SUMMARY"}</definedName>
    <definedName name="tjhủn" localSheetId="21" hidden="1">{"Offgrid",#N/A,FALSE,"OFFGRID";"Region",#N/A,FALSE,"REGION";"Offgrid -2",#N/A,FALSE,"OFFGRID";"WTP",#N/A,FALSE,"WTP";"WTP -2",#N/A,FALSE,"WTP";"Project",#N/A,FALSE,"PROJECT";"Summary -2",#N/A,FALSE,"SUMMARY"}</definedName>
    <definedName name="tjhủn" localSheetId="18" hidden="1">{"Offgrid",#N/A,FALSE,"OFFGRID";"Region",#N/A,FALSE,"REGION";"Offgrid -2",#N/A,FALSE,"OFFGRID";"WTP",#N/A,FALSE,"WTP";"WTP -2",#N/A,FALSE,"WTP";"Project",#N/A,FALSE,"PROJECT";"Summary -2",#N/A,FALSE,"SUMMARY"}</definedName>
    <definedName name="tjhủn" localSheetId="19" hidden="1">{"Offgrid",#N/A,FALSE,"OFFGRID";"Region",#N/A,FALSE,"REGION";"Offgrid -2",#N/A,FALSE,"OFFGRID";"WTP",#N/A,FALSE,"WTP";"WTP -2",#N/A,FALSE,"WTP";"Project",#N/A,FALSE,"PROJECT";"Summary -2",#N/A,FALSE,"SUMMARY"}</definedName>
    <definedName name="tjhủn" localSheetId="20" hidden="1">{"Offgrid",#N/A,FALSE,"OFFGRID";"Region",#N/A,FALSE,"REGION";"Offgrid -2",#N/A,FALSE,"OFFGRID";"WTP",#N/A,FALSE,"WTP";"WTP -2",#N/A,FALSE,"WTP";"Project",#N/A,FALSE,"PROJECT";"Summary -2",#N/A,FALSE,"SUMMARY"}</definedName>
    <definedName name="tjhủn" localSheetId="22" hidden="1">{"Offgrid",#N/A,FALSE,"OFFGRID";"Region",#N/A,FALSE,"REGION";"Offgrid -2",#N/A,FALSE,"OFFGRID";"WTP",#N/A,FALSE,"WTP";"WTP -2",#N/A,FALSE,"WTP";"Project",#N/A,FALSE,"PROJECT";"Summary -2",#N/A,FALSE,"SUMMARY"}</definedName>
    <definedName name="tjhủn" localSheetId="24" hidden="1">{"Offgrid",#N/A,FALSE,"OFFGRID";"Region",#N/A,FALSE,"REGION";"Offgrid -2",#N/A,FALSE,"OFFGRID";"WTP",#N/A,FALSE,"WTP";"WTP -2",#N/A,FALSE,"WTP";"Project",#N/A,FALSE,"PROJECT";"Summary -2",#N/A,FALSE,"SUMMARY"}</definedName>
    <definedName name="tjhủn" localSheetId="28" hidden="1">{"Offgrid",#N/A,FALSE,"OFFGRID";"Region",#N/A,FALSE,"REGION";"Offgrid -2",#N/A,FALSE,"OFFGRID";"WTP",#N/A,FALSE,"WTP";"WTP -2",#N/A,FALSE,"WTP";"Project",#N/A,FALSE,"PROJECT";"Summary -2",#N/A,FALSE,"SUMMARY"}</definedName>
    <definedName name="tjhủn" localSheetId="14" hidden="1">{"Offgrid",#N/A,FALSE,"OFFGRID";"Region",#N/A,FALSE,"REGION";"Offgrid -2",#N/A,FALSE,"OFFGRID";"WTP",#N/A,FALSE,"WTP";"WTP -2",#N/A,FALSE,"WTP";"Project",#N/A,FALSE,"PROJECT";"Summary -2",#N/A,FALSE,"SUMMARY"}</definedName>
    <definedName name="tjhủn" hidden="1">{"Offgrid",#N/A,FALSE,"OFFGRID";"Region",#N/A,FALSE,"REGION";"Offgrid -2",#N/A,FALSE,"OFFGRID";"WTP",#N/A,FALSE,"WTP";"WTP -2",#N/A,FALSE,"WTP";"Project",#N/A,FALSE,"PROJECT";"Summary -2",#N/A,FALSE,"SUMMARY"}</definedName>
    <definedName name="tjjrj" localSheetId="12" hidden="1">{#N/A,#N/A,FALSE,"Chi tiÆt"}</definedName>
    <definedName name="tjjrj" localSheetId="11" hidden="1">{#N/A,#N/A,FALSE,"Chi tiÆt"}</definedName>
    <definedName name="tjjrj" localSheetId="13" hidden="1">{#N/A,#N/A,FALSE,"Chi tiÆt"}</definedName>
    <definedName name="tjjrj" localSheetId="16" hidden="1">{#N/A,#N/A,FALSE,"Chi tiÆt"}</definedName>
    <definedName name="tjjrj" localSheetId="21" hidden="1">{#N/A,#N/A,FALSE,"Chi tiÆt"}</definedName>
    <definedName name="tjjrj" localSheetId="18" hidden="1">{#N/A,#N/A,FALSE,"Chi tiÆt"}</definedName>
    <definedName name="tjjrj" localSheetId="19" hidden="1">{#N/A,#N/A,FALSE,"Chi tiÆt"}</definedName>
    <definedName name="tjjrj" localSheetId="20" hidden="1">{#N/A,#N/A,FALSE,"Chi tiÆt"}</definedName>
    <definedName name="tjjrj" localSheetId="22" hidden="1">{#N/A,#N/A,FALSE,"Chi tiÆt"}</definedName>
    <definedName name="tjjrj" localSheetId="24" hidden="1">{#N/A,#N/A,FALSE,"Chi tiÆt"}</definedName>
    <definedName name="tjjrj" localSheetId="28" hidden="1">{#N/A,#N/A,FALSE,"Chi tiÆt"}</definedName>
    <definedName name="tjjrj" localSheetId="14" hidden="1">{#N/A,#N/A,FALSE,"Chi tiÆt"}</definedName>
    <definedName name="tjjrj" hidden="1">{#N/A,#N/A,FALSE,"Chi tiÆt"}</definedName>
    <definedName name="TKGHICO">#REF!</definedName>
    <definedName name="TKGHINO">#REF!</definedName>
    <definedName name="tkhltkyhopty" hidden="1">#REF!</definedName>
    <definedName name="tkp">#N/A</definedName>
    <definedName name="tkp_10">#N/A</definedName>
    <definedName name="tkp_6">#N/A</definedName>
    <definedName name="tkp_6_10">#N/A</definedName>
    <definedName name="tkp_7">#N/A</definedName>
    <definedName name="tkp_8">#N/A</definedName>
    <definedName name="tkp_9">#N/A</definedName>
    <definedName name="tkpdt">#N/A</definedName>
    <definedName name="tkpdt_10">#N/A</definedName>
    <definedName name="tkpdt_6">#N/A</definedName>
    <definedName name="tkpdt_6_10">#N/A</definedName>
    <definedName name="tkpdt_7">#N/A</definedName>
    <definedName name="tkpdt_8">#N/A</definedName>
    <definedName name="tkpdt_9">#N/A</definedName>
    <definedName name="tkt" localSheetId="12" hidden="1">{"'Sheet1'!$L$16"}</definedName>
    <definedName name="tkt" localSheetId="11" hidden="1">{"'Sheet1'!$L$16"}</definedName>
    <definedName name="tkt" localSheetId="13" hidden="1">{"'Sheet1'!$L$16"}</definedName>
    <definedName name="tkt" localSheetId="16" hidden="1">{"'Sheet1'!$L$16"}</definedName>
    <definedName name="tkt" localSheetId="21" hidden="1">{"'Sheet1'!$L$16"}</definedName>
    <definedName name="tkt" localSheetId="18" hidden="1">{"'Sheet1'!$L$16"}</definedName>
    <definedName name="tkt" localSheetId="19" hidden="1">{"'Sheet1'!$L$16"}</definedName>
    <definedName name="tkt" localSheetId="20" hidden="1">{"'Sheet1'!$L$16"}</definedName>
    <definedName name="tkt" localSheetId="22" hidden="1">{"'Sheet1'!$L$16"}</definedName>
    <definedName name="tkt" localSheetId="24" hidden="1">{"'Sheet1'!$L$16"}</definedName>
    <definedName name="tkt" localSheetId="28" hidden="1">{"'Sheet1'!$L$16"}</definedName>
    <definedName name="tkt" localSheetId="14" hidden="1">{"'Sheet1'!$L$16"}</definedName>
    <definedName name="tkt" hidden="1">{"'Sheet1'!$L$16"}</definedName>
    <definedName name="TKYB">"TKYB"</definedName>
    <definedName name="TL" localSheetId="12" hidden="1">{#N/A,#N/A,FALSE,"Chi tiÆt"}</definedName>
    <definedName name="TL" localSheetId="11" hidden="1">{#N/A,#N/A,FALSE,"Chi tiÆt"}</definedName>
    <definedName name="TL" localSheetId="13" hidden="1">{#N/A,#N/A,FALSE,"Chi tiÆt"}</definedName>
    <definedName name="TL" localSheetId="16" hidden="1">{#N/A,#N/A,FALSE,"Chi tiÆt"}</definedName>
    <definedName name="TL" localSheetId="21" hidden="1">{#N/A,#N/A,FALSE,"Chi tiÆt"}</definedName>
    <definedName name="TL" localSheetId="18" hidden="1">{#N/A,#N/A,FALSE,"Chi tiÆt"}</definedName>
    <definedName name="TL" localSheetId="19" hidden="1">{#N/A,#N/A,FALSE,"Chi tiÆt"}</definedName>
    <definedName name="TL" localSheetId="20" hidden="1">{#N/A,#N/A,FALSE,"Chi tiÆt"}</definedName>
    <definedName name="TL" localSheetId="22" hidden="1">{#N/A,#N/A,FALSE,"Chi tiÆt"}</definedName>
    <definedName name="TL" localSheetId="24" hidden="1">{#N/A,#N/A,FALSE,"Chi tiÆt"}</definedName>
    <definedName name="TL" localSheetId="28" hidden="1">{#N/A,#N/A,FALSE,"Chi tiÆt"}</definedName>
    <definedName name="TL" localSheetId="14" hidden="1">{#N/A,#N/A,FALSE,"Chi tiÆt"}</definedName>
    <definedName name="TL" hidden="1">{#N/A,#N/A,FALSE,"Chi tiÆt"}</definedName>
    <definedName name="Tlab">#REF!</definedName>
    <definedName name="TLAC120">#REF!</definedName>
    <definedName name="TLAC35">#REF!</definedName>
    <definedName name="TLAC50">#REF!</definedName>
    <definedName name="TLAC70">#REF!</definedName>
    <definedName name="TLAC95">#REF!</definedName>
    <definedName name="tlam" localSheetId="12" hidden="1">{"'Sheet1'!$L$16"}</definedName>
    <definedName name="tlam" localSheetId="11" hidden="1">{"'Sheet1'!$L$16"}</definedName>
    <definedName name="tlam" localSheetId="13" hidden="1">{"'Sheet1'!$L$16"}</definedName>
    <definedName name="tlam" localSheetId="16" hidden="1">{"'Sheet1'!$L$16"}</definedName>
    <definedName name="tlam" localSheetId="21" hidden="1">{"'Sheet1'!$L$16"}</definedName>
    <definedName name="tlam" localSheetId="18" hidden="1">{"'Sheet1'!$L$16"}</definedName>
    <definedName name="tlam" localSheetId="19" hidden="1">{"'Sheet1'!$L$16"}</definedName>
    <definedName name="tlam" localSheetId="20" hidden="1">{"'Sheet1'!$L$16"}</definedName>
    <definedName name="tlam" localSheetId="22" hidden="1">{"'Sheet1'!$L$16"}</definedName>
    <definedName name="tlam" localSheetId="24" hidden="1">{"'Sheet1'!$L$16"}</definedName>
    <definedName name="tlam" localSheetId="28" hidden="1">{"'Sheet1'!$L$16"}</definedName>
    <definedName name="tlam" localSheetId="14" hidden="1">{"'Sheet1'!$L$16"}</definedName>
    <definedName name="tlam" hidden="1">{"'Sheet1'!$L$16"}</definedName>
    <definedName name="tlc" localSheetId="12" hidden="1">{"'Sheet1'!$L$16"}</definedName>
    <definedName name="tlc" localSheetId="11" hidden="1">{"'Sheet1'!$L$16"}</definedName>
    <definedName name="tlc" localSheetId="13" hidden="1">{"'Sheet1'!$L$16"}</definedName>
    <definedName name="tlc" localSheetId="16" hidden="1">{"'Sheet1'!$L$16"}</definedName>
    <definedName name="tlc" localSheetId="21" hidden="1">{"'Sheet1'!$L$16"}</definedName>
    <definedName name="tlc" localSheetId="18" hidden="1">{"'Sheet1'!$L$16"}</definedName>
    <definedName name="tlc" localSheetId="19" hidden="1">{"'Sheet1'!$L$16"}</definedName>
    <definedName name="tlc" localSheetId="20" hidden="1">{"'Sheet1'!$L$16"}</definedName>
    <definedName name="tlc" localSheetId="22" hidden="1">{"'Sheet1'!$L$16"}</definedName>
    <definedName name="tlc" localSheetId="24" hidden="1">{"'Sheet1'!$L$16"}</definedName>
    <definedName name="tlc" localSheetId="28" hidden="1">{"'Sheet1'!$L$16"}</definedName>
    <definedName name="tlc" localSheetId="14" hidden="1">{"'Sheet1'!$L$16"}</definedName>
    <definedName name="tlc" hidden="1">{"'Sheet1'!$L$16"}</definedName>
    <definedName name="TLDa">#REF!</definedName>
    <definedName name="TLdat">#REF!</definedName>
    <definedName name="TLDM">#REF!</definedName>
    <definedName name="TLP" localSheetId="12" hidden="1">{#N/A,#N/A,FALSE,"Chi tiÆt"}</definedName>
    <definedName name="TLP" localSheetId="11" hidden="1">{#N/A,#N/A,FALSE,"Chi tiÆt"}</definedName>
    <definedName name="TLP" localSheetId="13" hidden="1">{#N/A,#N/A,FALSE,"Chi tiÆt"}</definedName>
    <definedName name="TLP" localSheetId="16" hidden="1">{#N/A,#N/A,FALSE,"Chi tiÆt"}</definedName>
    <definedName name="TLP" localSheetId="21" hidden="1">{#N/A,#N/A,FALSE,"Chi tiÆt"}</definedName>
    <definedName name="TLP" localSheetId="18" hidden="1">{#N/A,#N/A,FALSE,"Chi tiÆt"}</definedName>
    <definedName name="TLP" localSheetId="19" hidden="1">{#N/A,#N/A,FALSE,"Chi tiÆt"}</definedName>
    <definedName name="TLP" localSheetId="20" hidden="1">{#N/A,#N/A,FALSE,"Chi tiÆt"}</definedName>
    <definedName name="TLP" localSheetId="22" hidden="1">{#N/A,#N/A,FALSE,"Chi tiÆt"}</definedName>
    <definedName name="TLP" localSheetId="24" hidden="1">{#N/A,#N/A,FALSE,"Chi tiÆt"}</definedName>
    <definedName name="TLP" localSheetId="28" hidden="1">{#N/A,#N/A,FALSE,"Chi tiÆt"}</definedName>
    <definedName name="TLP" localSheetId="14" hidden="1">{#N/A,#N/A,FALSE,"Chi tiÆt"}</definedName>
    <definedName name="TLP" hidden="1">{#N/A,#N/A,FALSE,"Chi tiÆt"}</definedName>
    <definedName name="TLPMG" localSheetId="12" hidden="1">{"'Sheet1'!$L$16"}</definedName>
    <definedName name="TLPMG" localSheetId="11" hidden="1">{"'Sheet1'!$L$16"}</definedName>
    <definedName name="TLPMG" localSheetId="13" hidden="1">{"'Sheet1'!$L$16"}</definedName>
    <definedName name="TLPMG" localSheetId="16" hidden="1">{"'Sheet1'!$L$16"}</definedName>
    <definedName name="TLPMG" localSheetId="21" hidden="1">{"'Sheet1'!$L$16"}</definedName>
    <definedName name="TLPMG" localSheetId="18" hidden="1">{"'Sheet1'!$L$16"}</definedName>
    <definedName name="TLPMG" localSheetId="19" hidden="1">{"'Sheet1'!$L$16"}</definedName>
    <definedName name="TLPMG" localSheetId="20" hidden="1">{"'Sheet1'!$L$16"}</definedName>
    <definedName name="TLPMG" localSheetId="22" hidden="1">{"'Sheet1'!$L$16"}</definedName>
    <definedName name="TLPMG" localSheetId="24" hidden="1">{"'Sheet1'!$L$16"}</definedName>
    <definedName name="TLPMG" localSheetId="28" hidden="1">{"'Sheet1'!$L$16"}</definedName>
    <definedName name="TLPMG" localSheetId="14" hidden="1">{"'Sheet1'!$L$16"}</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_3">#NAME?</definedName>
    <definedName name="TM_7">#NAME?</definedName>
    <definedName name="TM2" localSheetId="12" hidden="1">{"'Sheet1'!$L$16"}</definedName>
    <definedName name="TM2" localSheetId="11" hidden="1">{"'Sheet1'!$L$16"}</definedName>
    <definedName name="TM2" localSheetId="13" hidden="1">{"'Sheet1'!$L$16"}</definedName>
    <definedName name="TM2" localSheetId="16" hidden="1">{"'Sheet1'!$L$16"}</definedName>
    <definedName name="TM2" localSheetId="21" hidden="1">{"'Sheet1'!$L$16"}</definedName>
    <definedName name="TM2" localSheetId="18" hidden="1">{"'Sheet1'!$L$16"}</definedName>
    <definedName name="TM2" localSheetId="19" hidden="1">{"'Sheet1'!$L$16"}</definedName>
    <definedName name="TM2" localSheetId="20" hidden="1">{"'Sheet1'!$L$16"}</definedName>
    <definedName name="TM2" localSheetId="22" hidden="1">{"'Sheet1'!$L$16"}</definedName>
    <definedName name="TM2" localSheetId="24" hidden="1">{"'Sheet1'!$L$16"}</definedName>
    <definedName name="TM2" localSheetId="28" hidden="1">{"'Sheet1'!$L$16"}</definedName>
    <definedName name="TM2" localSheetId="14" hidden="1">{"'Sheet1'!$L$16"}</definedName>
    <definedName name="TM2" hidden="1">{"'Sheet1'!$L$16"}</definedName>
    <definedName name="Tmai">#REF!</definedName>
    <definedName name="TMDTgoi3" localSheetId="12" hidden="1">{"'Sheet1'!$L$16"}</definedName>
    <definedName name="TMDTgoi3" localSheetId="11" hidden="1">{"'Sheet1'!$L$16"}</definedName>
    <definedName name="TMDTgoi3" localSheetId="13" hidden="1">{"'Sheet1'!$L$16"}</definedName>
    <definedName name="TMDTgoi3" localSheetId="16" hidden="1">{"'Sheet1'!$L$16"}</definedName>
    <definedName name="TMDTgoi3" localSheetId="21" hidden="1">{"'Sheet1'!$L$16"}</definedName>
    <definedName name="TMDTgoi3" localSheetId="18" hidden="1">{"'Sheet1'!$L$16"}</definedName>
    <definedName name="TMDTgoi3" localSheetId="19" hidden="1">{"'Sheet1'!$L$16"}</definedName>
    <definedName name="TMDTgoi3" localSheetId="20" hidden="1">{"'Sheet1'!$L$16"}</definedName>
    <definedName name="TMDTgoi3" localSheetId="22" hidden="1">{"'Sheet1'!$L$16"}</definedName>
    <definedName name="TMDTgoi3" localSheetId="24" hidden="1">{"'Sheet1'!$L$16"}</definedName>
    <definedName name="TMDTgoi3" localSheetId="28" hidden="1">{"'Sheet1'!$L$16"}</definedName>
    <definedName name="TMDTgoi3" localSheetId="14" hidden="1">{"'Sheet1'!$L$16"}</definedName>
    <definedName name="TMDTgoi3" hidden="1">{"'Sheet1'!$L$16"}</definedName>
    <definedName name="TMDTtap3" localSheetId="12" hidden="1">{"'Sheet1'!$L$16"}</definedName>
    <definedName name="TMDTtap3" localSheetId="11" hidden="1">{"'Sheet1'!$L$16"}</definedName>
    <definedName name="TMDTtap3" localSheetId="13" hidden="1">{"'Sheet1'!$L$16"}</definedName>
    <definedName name="TMDTtap3" localSheetId="16" hidden="1">{"'Sheet1'!$L$16"}</definedName>
    <definedName name="TMDTtap3" localSheetId="21" hidden="1">{"'Sheet1'!$L$16"}</definedName>
    <definedName name="TMDTtap3" localSheetId="18" hidden="1">{"'Sheet1'!$L$16"}</definedName>
    <definedName name="TMDTtap3" localSheetId="19" hidden="1">{"'Sheet1'!$L$16"}</definedName>
    <definedName name="TMDTtap3" localSheetId="20" hidden="1">{"'Sheet1'!$L$16"}</definedName>
    <definedName name="TMDTtap3" localSheetId="22" hidden="1">{"'Sheet1'!$L$16"}</definedName>
    <definedName name="TMDTtap3" localSheetId="24" hidden="1">{"'Sheet1'!$L$16"}</definedName>
    <definedName name="TMDTtap3" localSheetId="28" hidden="1">{"'Sheet1'!$L$16"}</definedName>
    <definedName name="TMDTtap3" localSheetId="14" hidden="1">{"'Sheet1'!$L$16"}</definedName>
    <definedName name="TMDTtap3" hidden="1">{"'Sheet1'!$L$16"}</definedName>
    <definedName name="tmk">#REF!</definedName>
    <definedName name="Tmol">#REF!</definedName>
    <definedName name="tmp" localSheetId="12" hidden="1">{"'Break down'!$A$4"}</definedName>
    <definedName name="tmp" localSheetId="11" hidden="1">{"'Break down'!$A$4"}</definedName>
    <definedName name="tmp" localSheetId="13" hidden="1">{"'Break down'!$A$4"}</definedName>
    <definedName name="tmp" localSheetId="16" hidden="1">{"'Break down'!$A$4"}</definedName>
    <definedName name="tmp" localSheetId="21" hidden="1">{"'Break down'!$A$4"}</definedName>
    <definedName name="tmp" localSheetId="18" hidden="1">{"'Break down'!$A$4"}</definedName>
    <definedName name="tmp" localSheetId="19" hidden="1">{"'Break down'!$A$4"}</definedName>
    <definedName name="tmp" localSheetId="20" hidden="1">{"'Break down'!$A$4"}</definedName>
    <definedName name="tmp" localSheetId="22" hidden="1">{"'Break down'!$A$4"}</definedName>
    <definedName name="tmp" localSheetId="24" hidden="1">{"'Break down'!$A$4"}</definedName>
    <definedName name="tmp" localSheetId="28" hidden="1">{"'Break down'!$A$4"}</definedName>
    <definedName name="tmp" localSheetId="14" hidden="1">{"'Break down'!$A$4"}</definedName>
    <definedName name="tmp" hidden="1">{"'Break down'!$A$4"}</definedName>
    <definedName name="tn" localSheetId="12" hidden="1">{"'Sheet1'!$L$16"}</definedName>
    <definedName name="tn" localSheetId="11" hidden="1">{"'Sheet1'!$L$16"}</definedName>
    <definedName name="tn" localSheetId="13" hidden="1">{"'Sheet1'!$L$16"}</definedName>
    <definedName name="tn" localSheetId="16" hidden="1">{"'Sheet1'!$L$16"}</definedName>
    <definedName name="tn" localSheetId="21" hidden="1">{"'Sheet1'!$L$16"}</definedName>
    <definedName name="tn" localSheetId="18" hidden="1">{"'Sheet1'!$L$16"}</definedName>
    <definedName name="tn" localSheetId="19" hidden="1">{"'Sheet1'!$L$16"}</definedName>
    <definedName name="tn" localSheetId="20" hidden="1">{"'Sheet1'!$L$16"}</definedName>
    <definedName name="tn" localSheetId="22" hidden="1">{"'Sheet1'!$L$16"}</definedName>
    <definedName name="tn" localSheetId="24" hidden="1">{"'Sheet1'!$L$16"}</definedName>
    <definedName name="tn" localSheetId="28" hidden="1">{"'Sheet1'!$L$16"}</definedName>
    <definedName name="tn" localSheetId="14" hidden="1">{"'Sheet1'!$L$16"}</definedName>
    <definedName name="tn" hidden="1">{"'Sheet1'!$L$16"}</definedName>
    <definedName name="tn1pinnc">#REF!</definedName>
    <definedName name="tn2mhnnc">#REF!</definedName>
    <definedName name="TNChiuThue">#REF!</definedName>
    <definedName name="TNCM">#REF!</definedName>
    <definedName name="tnhnnc">#REF!</definedName>
    <definedName name="tnignc">#REF!</definedName>
    <definedName name="tnin190nc">#REF!</definedName>
    <definedName name="tnlnc">#REF!</definedName>
    <definedName name="tnn10l">#REF!</definedName>
    <definedName name="tnnnc">#REF!</definedName>
    <definedName name="TNNR" localSheetId="12" hidden="1">{#N/A,#N/A,FALSE,"이정표"}</definedName>
    <definedName name="TNNR" localSheetId="11" hidden="1">{#N/A,#N/A,FALSE,"이정표"}</definedName>
    <definedName name="TNNR" localSheetId="13" hidden="1">{#N/A,#N/A,FALSE,"이정표"}</definedName>
    <definedName name="TNNR" localSheetId="16" hidden="1">{#N/A,#N/A,FALSE,"이정표"}</definedName>
    <definedName name="TNNR" localSheetId="21" hidden="1">{#N/A,#N/A,FALSE,"이정표"}</definedName>
    <definedName name="TNNR" localSheetId="18" hidden="1">{#N/A,#N/A,FALSE,"이정표"}</definedName>
    <definedName name="TNNR" localSheetId="19" hidden="1">{#N/A,#N/A,FALSE,"이정표"}</definedName>
    <definedName name="TNNR" localSheetId="20" hidden="1">{#N/A,#N/A,FALSE,"이정표"}</definedName>
    <definedName name="TNNR" localSheetId="22" hidden="1">{#N/A,#N/A,FALSE,"이정표"}</definedName>
    <definedName name="TNNR" localSheetId="24" hidden="1">{#N/A,#N/A,FALSE,"이정표"}</definedName>
    <definedName name="TNNR" localSheetId="28" hidden="1">{#N/A,#N/A,FALSE,"이정표"}</definedName>
    <definedName name="TNNR" localSheetId="14" hidden="1">{#N/A,#N/A,FALSE,"이정표"}</definedName>
    <definedName name="TNNR" hidden="1">{#N/A,#N/A,FALSE,"이정표"}</definedName>
    <definedName name="tno" localSheetId="12" hidden="1">{"'Break down'!$A$4"}</definedName>
    <definedName name="tno" localSheetId="11" hidden="1">{"'Break down'!$A$4"}</definedName>
    <definedName name="tno" localSheetId="13" hidden="1">{"'Break down'!$A$4"}</definedName>
    <definedName name="tno" localSheetId="16" hidden="1">{"'Break down'!$A$4"}</definedName>
    <definedName name="tno" localSheetId="21" hidden="1">{"'Break down'!$A$4"}</definedName>
    <definedName name="tno" localSheetId="18" hidden="1">{"'Break down'!$A$4"}</definedName>
    <definedName name="tno" localSheetId="19" hidden="1">{"'Break down'!$A$4"}</definedName>
    <definedName name="tno" localSheetId="20" hidden="1">{"'Break down'!$A$4"}</definedName>
    <definedName name="tno" localSheetId="22" hidden="1">{"'Break down'!$A$4"}</definedName>
    <definedName name="tno" localSheetId="24" hidden="1">{"'Break down'!$A$4"}</definedName>
    <definedName name="tno" localSheetId="28" hidden="1">{"'Break down'!$A$4"}</definedName>
    <definedName name="tno" localSheetId="14" hidden="1">{"'Break down'!$A$4"}</definedName>
    <definedName name="tno" hidden="1">{"'Break down'!$A$4"}</definedName>
    <definedName name="tntn" localSheetId="12" hidden="1">{"'Sheet1'!$L$16"}</definedName>
    <definedName name="tntn" localSheetId="11" hidden="1">{"'Sheet1'!$L$16"}</definedName>
    <definedName name="tntn" localSheetId="13" hidden="1">{"'Sheet1'!$L$16"}</definedName>
    <definedName name="tntn" localSheetId="16" hidden="1">{"'Sheet1'!$L$16"}</definedName>
    <definedName name="tntn" localSheetId="21" hidden="1">{"'Sheet1'!$L$16"}</definedName>
    <definedName name="tntn" localSheetId="18" hidden="1">{"'Sheet1'!$L$16"}</definedName>
    <definedName name="tntn" localSheetId="19" hidden="1">{"'Sheet1'!$L$16"}</definedName>
    <definedName name="tntn" localSheetId="20" hidden="1">{"'Sheet1'!$L$16"}</definedName>
    <definedName name="tntn" localSheetId="22" hidden="1">{"'Sheet1'!$L$16"}</definedName>
    <definedName name="tntn" localSheetId="24" hidden="1">{"'Sheet1'!$L$16"}</definedName>
    <definedName name="tntn" localSheetId="28" hidden="1">{"'Sheet1'!$L$16"}</definedName>
    <definedName name="tntn" localSheetId="14" hidden="1">{"'Sheet1'!$L$16"}</definedName>
    <definedName name="tntn" hidden="1">{"'Sheet1'!$L$16"}</definedName>
    <definedName name="Tnur">#REF!</definedName>
    <definedName name="to.05" localSheetId="12">{"Book1"}</definedName>
    <definedName name="to.05" localSheetId="11">{"Book1"}</definedName>
    <definedName name="to.05" localSheetId="13">{"Book1"}</definedName>
    <definedName name="to.05" localSheetId="16">{"Book1"}</definedName>
    <definedName name="to.05" localSheetId="21">{"Book1"}</definedName>
    <definedName name="to.05" localSheetId="18">{"Book1"}</definedName>
    <definedName name="to.05" localSheetId="19">{"Book1"}</definedName>
    <definedName name="to.05" localSheetId="20">{"Book1"}</definedName>
    <definedName name="to.05" localSheetId="22">{"Book1"}</definedName>
    <definedName name="to.05" localSheetId="24">{"Book1"}</definedName>
    <definedName name="to.05" localSheetId="28">{"Book1"}</definedName>
    <definedName name="to.05" localSheetId="14">{"Book1"}</definedName>
    <definedName name="to.05">{"Book1"}</definedName>
    <definedName name="toan" localSheetId="12" hidden="1">{"'Sheet1'!$L$16"}</definedName>
    <definedName name="toan" localSheetId="11" hidden="1">{"'Sheet1'!$L$16"}</definedName>
    <definedName name="toan" localSheetId="13" hidden="1">{"'Sheet1'!$L$16"}</definedName>
    <definedName name="toan" localSheetId="16" hidden="1">{"'Sheet1'!$L$16"}</definedName>
    <definedName name="toan" localSheetId="21" hidden="1">{"'Sheet1'!$L$16"}</definedName>
    <definedName name="toan" localSheetId="18" hidden="1">{"'Sheet1'!$L$16"}</definedName>
    <definedName name="toan" localSheetId="19" hidden="1">{"'Sheet1'!$L$16"}</definedName>
    <definedName name="toan" localSheetId="20" hidden="1">{"'Sheet1'!$L$16"}</definedName>
    <definedName name="toan" localSheetId="22" hidden="1">{"'Sheet1'!$L$16"}</definedName>
    <definedName name="toan" localSheetId="24" hidden="1">{"'Sheet1'!$L$16"}</definedName>
    <definedName name="toan" localSheetId="28" hidden="1">{"'Sheet1'!$L$16"}</definedName>
    <definedName name="toan" localSheetId="14" hidden="1">{"'Sheet1'!$L$16"}</definedName>
    <definedName name="toan" hidden="1">{"'Sheet1'!$L$16"}</definedName>
    <definedName name="töe" hidden="1">#REF!</definedName>
    <definedName name="Toff">#REF!</definedName>
    <definedName name="Toi">#REF!</definedName>
    <definedName name="toilatoi44444" localSheetId="12" hidden="1">{"'Sheet1'!$L$16"}</definedName>
    <definedName name="toilatoi44444" localSheetId="11" hidden="1">{"'Sheet1'!$L$16"}</definedName>
    <definedName name="toilatoi44444" localSheetId="13" hidden="1">{"'Sheet1'!$L$16"}</definedName>
    <definedName name="toilatoi44444" localSheetId="16" hidden="1">{"'Sheet1'!$L$16"}</definedName>
    <definedName name="toilatoi44444" localSheetId="21" hidden="1">{"'Sheet1'!$L$16"}</definedName>
    <definedName name="toilatoi44444" localSheetId="18" hidden="1">{"'Sheet1'!$L$16"}</definedName>
    <definedName name="toilatoi44444" localSheetId="19" hidden="1">{"'Sheet1'!$L$16"}</definedName>
    <definedName name="toilatoi44444" localSheetId="20" hidden="1">{"'Sheet1'!$L$16"}</definedName>
    <definedName name="toilatoi44444" localSheetId="22" hidden="1">{"'Sheet1'!$L$16"}</definedName>
    <definedName name="toilatoi44444" localSheetId="24" hidden="1">{"'Sheet1'!$L$16"}</definedName>
    <definedName name="toilatoi44444" localSheetId="28" hidden="1">{"'Sheet1'!$L$16"}</definedName>
    <definedName name="toilatoi44444" localSheetId="14" hidden="1">{"'Sheet1'!$L$16"}</definedName>
    <definedName name="toilatoi44444" hidden="1">{"'Sheet1'!$L$16"}</definedName>
    <definedName name="toilet" localSheetId="12" hidden="1">{"'Sheet1'!$L$16"}</definedName>
    <definedName name="toilet" localSheetId="11" hidden="1">{"'Sheet1'!$L$16"}</definedName>
    <definedName name="toilet" localSheetId="13" hidden="1">{"'Sheet1'!$L$16"}</definedName>
    <definedName name="toilet" localSheetId="16" hidden="1">{"'Sheet1'!$L$16"}</definedName>
    <definedName name="toilet" localSheetId="21" hidden="1">{"'Sheet1'!$L$16"}</definedName>
    <definedName name="toilet" localSheetId="18" hidden="1">{"'Sheet1'!$L$16"}</definedName>
    <definedName name="toilet" localSheetId="19" hidden="1">{"'Sheet1'!$L$16"}</definedName>
    <definedName name="toilet" localSheetId="20" hidden="1">{"'Sheet1'!$L$16"}</definedName>
    <definedName name="toilet" localSheetId="22" hidden="1">{"'Sheet1'!$L$16"}</definedName>
    <definedName name="toilet" localSheetId="24" hidden="1">{"'Sheet1'!$L$16"}</definedName>
    <definedName name="toilet" localSheetId="28" hidden="1">{"'Sheet1'!$L$16"}</definedName>
    <definedName name="toilet" localSheetId="14" hidden="1">{"'Sheet1'!$L$16"}</definedName>
    <definedName name="toilet" hidden="1">{"'Sheet1'!$L$16"}</definedName>
    <definedName name="TOK" hidden="1">#REF!</definedName>
    <definedName name="tol" localSheetId="12" hidden="1">{"'Sheet1'!$L$16"}</definedName>
    <definedName name="tol" localSheetId="11" hidden="1">{"'Sheet1'!$L$16"}</definedName>
    <definedName name="tol" localSheetId="13" hidden="1">{"'Sheet1'!$L$16"}</definedName>
    <definedName name="tol" localSheetId="16" hidden="1">{"'Sheet1'!$L$16"}</definedName>
    <definedName name="tol" localSheetId="21" hidden="1">{"'Sheet1'!$L$16"}</definedName>
    <definedName name="tol" localSheetId="18" hidden="1">{"'Sheet1'!$L$16"}</definedName>
    <definedName name="tol" localSheetId="19" hidden="1">{"'Sheet1'!$L$16"}</definedName>
    <definedName name="tol" localSheetId="20" hidden="1">{"'Sheet1'!$L$16"}</definedName>
    <definedName name="tol" localSheetId="22" hidden="1">{"'Sheet1'!$L$16"}</definedName>
    <definedName name="tol" localSheetId="24" hidden="1">{"'Sheet1'!$L$16"}</definedName>
    <definedName name="tol" localSheetId="28" hidden="1">{"'Sheet1'!$L$16"}</definedName>
    <definedName name="tol" localSheetId="14" hidden="1">{"'Sheet1'!$L$16"}</definedName>
    <definedName name="tol" hidden="1">{"'Sheet1'!$L$16"}</definedName>
    <definedName name="Tole">#REF!</definedName>
    <definedName name="ton">#REF!</definedName>
    <definedName name="tongbt">#REF!</definedName>
    <definedName name="tongcong">#REF!</definedName>
    <definedName name="tongdientich">#REF!</definedName>
    <definedName name="tongdt">#REF!</definedName>
    <definedName name="TONGDUTOAN">#REF!</definedName>
    <definedName name="Tonghop" localSheetId="12" hidden="1">{"'Sheet1'!$L$16"}</definedName>
    <definedName name="Tonghop" localSheetId="11" hidden="1">{"'Sheet1'!$L$16"}</definedName>
    <definedName name="Tonghop" localSheetId="13" hidden="1">{"'Sheet1'!$L$16"}</definedName>
    <definedName name="Tonghop" localSheetId="16" hidden="1">{"'Sheet1'!$L$16"}</definedName>
    <definedName name="Tonghop" localSheetId="21" hidden="1">{"'Sheet1'!$L$16"}</definedName>
    <definedName name="Tonghop" localSheetId="18" hidden="1">{"'Sheet1'!$L$16"}</definedName>
    <definedName name="Tonghop" localSheetId="19" hidden="1">{"'Sheet1'!$L$16"}</definedName>
    <definedName name="Tonghop" localSheetId="20" hidden="1">{"'Sheet1'!$L$16"}</definedName>
    <definedName name="Tonghop" localSheetId="22" hidden="1">{"'Sheet1'!$L$16"}</definedName>
    <definedName name="Tonghop" localSheetId="24" hidden="1">{"'Sheet1'!$L$16"}</definedName>
    <definedName name="Tonghop" localSheetId="28" hidden="1">{"'Sheet1'!$L$16"}</definedName>
    <definedName name="Tonghop" localSheetId="14" hidden="1">{"'Sheet1'!$L$16"}</definedName>
    <definedName name="Tonghop" hidden="1">{"'Sheet1'!$L$16"}</definedName>
    <definedName name="TongHopVatTu" localSheetId="12" hidden="1">{"'Sheet1'!$L$16"}</definedName>
    <definedName name="TongHopVatTu" localSheetId="11" hidden="1">{"'Sheet1'!$L$16"}</definedName>
    <definedName name="TongHopVatTu" localSheetId="13" hidden="1">{"'Sheet1'!$L$16"}</definedName>
    <definedName name="TongHopVatTu" localSheetId="16" hidden="1">{"'Sheet1'!$L$16"}</definedName>
    <definedName name="TongHopVatTu" localSheetId="21" hidden="1">{"'Sheet1'!$L$16"}</definedName>
    <definedName name="TongHopVatTu" localSheetId="18" hidden="1">{"'Sheet1'!$L$16"}</definedName>
    <definedName name="TongHopVatTu" localSheetId="19" hidden="1">{"'Sheet1'!$L$16"}</definedName>
    <definedName name="TongHopVatTu" localSheetId="20" hidden="1">{"'Sheet1'!$L$16"}</definedName>
    <definedName name="TongHopVatTu" localSheetId="22" hidden="1">{"'Sheet1'!$L$16"}</definedName>
    <definedName name="TongHopVatTu" localSheetId="24" hidden="1">{"'Sheet1'!$L$16"}</definedName>
    <definedName name="TongHopVatTu" localSheetId="28" hidden="1">{"'Sheet1'!$L$16"}</definedName>
    <definedName name="TongHopVatTu" localSheetId="14" hidden="1">{"'Sheet1'!$L$16"}</definedName>
    <definedName name="TongHopVatTu" hidden="1">{"'Sheet1'!$L$16"}</definedName>
    <definedName name="tongthep">#REF!</definedName>
    <definedName name="tongthetich">#REF!</definedName>
    <definedName name="tonsilo">#REF!</definedName>
    <definedName name="Tool"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o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ot">#REF!</definedName>
    <definedName name="TOTAL">#REF!</definedName>
    <definedName name="tÓtrte" localSheetId="12" hidden="1">{"'Sheet1'!$L$16"}</definedName>
    <definedName name="tÓtrte" localSheetId="11" hidden="1">{"'Sheet1'!$L$16"}</definedName>
    <definedName name="tÓtrte" localSheetId="13" hidden="1">{"'Sheet1'!$L$16"}</definedName>
    <definedName name="tÓtrte" localSheetId="16" hidden="1">{"'Sheet1'!$L$16"}</definedName>
    <definedName name="tÓtrte" localSheetId="21" hidden="1">{"'Sheet1'!$L$16"}</definedName>
    <definedName name="tÓtrte" localSheetId="18" hidden="1">{"'Sheet1'!$L$16"}</definedName>
    <definedName name="tÓtrte" localSheetId="19" hidden="1">{"'Sheet1'!$L$16"}</definedName>
    <definedName name="tÓtrte" localSheetId="20" hidden="1">{"'Sheet1'!$L$16"}</definedName>
    <definedName name="tÓtrte" localSheetId="22" hidden="1">{"'Sheet1'!$L$16"}</definedName>
    <definedName name="tÓtrte" localSheetId="24" hidden="1">{"'Sheet1'!$L$16"}</definedName>
    <definedName name="tÓtrte" localSheetId="28" hidden="1">{"'Sheet1'!$L$16"}</definedName>
    <definedName name="tÓtrte" localSheetId="14" hidden="1">{"'Sheet1'!$L$16"}</definedName>
    <definedName name="tÓtrte" hidden="1">{"'Sheet1'!$L$16"}</definedName>
    <definedName name="TOUT" localSheetId="12"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11"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13"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16"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1"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18"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19"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0"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2"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4"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8"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14"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w">#REF!</definedName>
    <definedName name="Tower02" hidden="1">#REF!</definedName>
    <definedName name="Tpac">#REF!</definedName>
    <definedName name="Tpav">#REF!</definedName>
    <definedName name="TPLRP">#REF!</definedName>
    <definedName name="Tpon">#REF!</definedName>
    <definedName name="tppp" localSheetId="12" hidden="1">{"'Break down'!$A$4"}</definedName>
    <definedName name="tppp" localSheetId="11" hidden="1">{"'Break down'!$A$4"}</definedName>
    <definedName name="tppp" localSheetId="13" hidden="1">{"'Break down'!$A$4"}</definedName>
    <definedName name="tppp" localSheetId="16" hidden="1">{"'Break down'!$A$4"}</definedName>
    <definedName name="tppp" localSheetId="21" hidden="1">{"'Break down'!$A$4"}</definedName>
    <definedName name="tppp" localSheetId="18" hidden="1">{"'Break down'!$A$4"}</definedName>
    <definedName name="tppp" localSheetId="19" hidden="1">{"'Break down'!$A$4"}</definedName>
    <definedName name="tppp" localSheetId="20" hidden="1">{"'Break down'!$A$4"}</definedName>
    <definedName name="tppp" localSheetId="22" hidden="1">{"'Break down'!$A$4"}</definedName>
    <definedName name="tppp" localSheetId="24" hidden="1">{"'Break down'!$A$4"}</definedName>
    <definedName name="tppp" localSheetId="28" hidden="1">{"'Break down'!$A$4"}</definedName>
    <definedName name="tppp" localSheetId="14" hidden="1">{"'Break down'!$A$4"}</definedName>
    <definedName name="tppp" hidden="1">{"'Break down'!$A$4"}</definedName>
    <definedName name="TQ" localSheetId="12" hidden="1">{"'Sheet1'!$L$16"}</definedName>
    <definedName name="TQ" localSheetId="11" hidden="1">{"'Sheet1'!$L$16"}</definedName>
    <definedName name="TQ" localSheetId="13" hidden="1">{"'Sheet1'!$L$16"}</definedName>
    <definedName name="TQ" localSheetId="16" hidden="1">{"'Sheet1'!$L$16"}</definedName>
    <definedName name="TQ" localSheetId="21" hidden="1">{"'Sheet1'!$L$16"}</definedName>
    <definedName name="TQ" localSheetId="18" hidden="1">{"'Sheet1'!$L$16"}</definedName>
    <definedName name="TQ" localSheetId="19" hidden="1">{"'Sheet1'!$L$16"}</definedName>
    <definedName name="TQ" localSheetId="20" hidden="1">{"'Sheet1'!$L$16"}</definedName>
    <definedName name="TQ" localSheetId="22" hidden="1">{"'Sheet1'!$L$16"}</definedName>
    <definedName name="TQ" localSheetId="24" hidden="1">{"'Sheet1'!$L$16"}</definedName>
    <definedName name="TQ" localSheetId="28" hidden="1">{"'Sheet1'!$L$16"}</definedName>
    <definedName name="TQ" localSheetId="14" hidden="1">{"'Sheet1'!$L$16"}</definedName>
    <definedName name="TQ" hidden="1">{"'Sheet1'!$L$16"}</definedName>
    <definedName name="TR">#REF!</definedName>
    <definedName name="TR15HT">#REF!</definedName>
    <definedName name="TR16HT">#REF!</definedName>
    <definedName name="TR19HT">#REF!</definedName>
    <definedName name="tr1x15">#REF!</definedName>
    <definedName name="TR20HT">#REF!</definedName>
    <definedName name="tr3x100">#REF!</definedName>
    <definedName name="Tra_don_gia_KS">#REF!</definedName>
    <definedName name="Tra_phan_tram">#REF!</definedName>
    <definedName name="Tra_VL">#REF!</definedName>
    <definedName name="Tracp">#REF!</definedName>
    <definedName name="TRADE2">#REF!</definedName>
    <definedName name="Tram" localSheetId="12">{"'Sheet1'!$L$16"}</definedName>
    <definedName name="Tram" localSheetId="11">{"'Sheet1'!$L$16"}</definedName>
    <definedName name="Tram" localSheetId="13">{"'Sheet1'!$L$16"}</definedName>
    <definedName name="Tram" localSheetId="16">{"'Sheet1'!$L$16"}</definedName>
    <definedName name="Tram" localSheetId="21">{"'Sheet1'!$L$16"}</definedName>
    <definedName name="Tram" localSheetId="18">{"'Sheet1'!$L$16"}</definedName>
    <definedName name="Tram" localSheetId="19">{"'Sheet1'!$L$16"}</definedName>
    <definedName name="Tram" localSheetId="20">{"'Sheet1'!$L$16"}</definedName>
    <definedName name="Tram" localSheetId="22">{"'Sheet1'!$L$16"}</definedName>
    <definedName name="Tram" localSheetId="24">{"'Sheet1'!$L$16"}</definedName>
    <definedName name="Tram" localSheetId="28">{"'Sheet1'!$L$16"}</definedName>
    <definedName name="Tram" localSheetId="14">{"'Sheet1'!$L$16"}</definedName>
    <definedName name="Tram">{"'Sheet1'!$L$16"}</definedName>
    <definedName name="tram100">#REF!</definedName>
    <definedName name="tram1x25">#REF!</definedName>
    <definedName name="tramba1600">#REF!</definedName>
    <definedName name="tramba320">#REF!</definedName>
    <definedName name="tran" localSheetId="12" hidden="1">{"'现金流量表（全部投资）'!$B$4:$P$23"}</definedName>
    <definedName name="tran" localSheetId="11" hidden="1">{"'现金流量表（全部投资）'!$B$4:$P$23"}</definedName>
    <definedName name="tran" localSheetId="13" hidden="1">{"'现金流量表（全部投资）'!$B$4:$P$23"}</definedName>
    <definedName name="tran" localSheetId="16" hidden="1">{"'现金流量表（全部投资）'!$B$4:$P$23"}</definedName>
    <definedName name="tran" localSheetId="21" hidden="1">{"'现金流量表（全部投资）'!$B$4:$P$23"}</definedName>
    <definedName name="tran" localSheetId="18" hidden="1">{"'现金流量表（全部投资）'!$B$4:$P$23"}</definedName>
    <definedName name="tran" localSheetId="19" hidden="1">{"'现金流量表（全部投资）'!$B$4:$P$23"}</definedName>
    <definedName name="tran" localSheetId="20" hidden="1">{"'现金流量表（全部投资）'!$B$4:$P$23"}</definedName>
    <definedName name="tran" localSheetId="22" hidden="1">{"'现金流量表（全部投资）'!$B$4:$P$23"}</definedName>
    <definedName name="tran" localSheetId="24" hidden="1">{"'现金流量表（全部投资）'!$B$4:$P$23"}</definedName>
    <definedName name="tran" localSheetId="28" hidden="1">{"'现金流量表（全部投资）'!$B$4:$P$23"}</definedName>
    <definedName name="tran" localSheetId="14" hidden="1">{"'现金流量表（全部投资）'!$B$4:$P$23"}</definedName>
    <definedName name="tran" hidden="1">{"'现金流量表（全部投资）'!$B$4:$P$23"}</definedName>
    <definedName name="TRANFORMER" localSheetId="12" hidden="1">{"'Sheet1'!$L$16"}</definedName>
    <definedName name="TRANFORMER" localSheetId="11" hidden="1">{"'Sheet1'!$L$16"}</definedName>
    <definedName name="TRANFORMER" localSheetId="13" hidden="1">{"'Sheet1'!$L$16"}</definedName>
    <definedName name="TRANFORMER" localSheetId="16" hidden="1">{"'Sheet1'!$L$16"}</definedName>
    <definedName name="TRANFORMER" localSheetId="21" hidden="1">{"'Sheet1'!$L$16"}</definedName>
    <definedName name="TRANFORMER" localSheetId="18" hidden="1">{"'Sheet1'!$L$16"}</definedName>
    <definedName name="TRANFORMER" localSheetId="19" hidden="1">{"'Sheet1'!$L$16"}</definedName>
    <definedName name="TRANFORMER" localSheetId="20" hidden="1">{"'Sheet1'!$L$16"}</definedName>
    <definedName name="TRANFORMER" localSheetId="22" hidden="1">{"'Sheet1'!$L$16"}</definedName>
    <definedName name="TRANFORMER" localSheetId="24" hidden="1">{"'Sheet1'!$L$16"}</definedName>
    <definedName name="TRANFORMER" localSheetId="28" hidden="1">{"'Sheet1'!$L$16"}</definedName>
    <definedName name="TRANFORMER" localSheetId="14" hidden="1">{"'Sheet1'!$L$16"}</definedName>
    <definedName name="TRANFORMER" hidden="1">{"'Sheet1'!$L$16"}</definedName>
    <definedName name="TRANSFORMER">#REF!</definedName>
    <definedName name="trbrbb" hidden="1">#REF!</definedName>
    <definedName name="trd" localSheetId="12" hidden="1">{"'Sheet1'!$L$16"}</definedName>
    <definedName name="trd" localSheetId="11" hidden="1">{"'Sheet1'!$L$16"}</definedName>
    <definedName name="trd" localSheetId="13" hidden="1">{"'Sheet1'!$L$16"}</definedName>
    <definedName name="trd" localSheetId="16" hidden="1">{"'Sheet1'!$L$16"}</definedName>
    <definedName name="trd" localSheetId="21" hidden="1">{"'Sheet1'!$L$16"}</definedName>
    <definedName name="trd" localSheetId="18" hidden="1">{"'Sheet1'!$L$16"}</definedName>
    <definedName name="trd" localSheetId="19" hidden="1">{"'Sheet1'!$L$16"}</definedName>
    <definedName name="trd" localSheetId="20" hidden="1">{"'Sheet1'!$L$16"}</definedName>
    <definedName name="trd" localSheetId="22" hidden="1">{"'Sheet1'!$L$16"}</definedName>
    <definedName name="trd" localSheetId="24" hidden="1">{"'Sheet1'!$L$16"}</definedName>
    <definedName name="trd" localSheetId="28" hidden="1">{"'Sheet1'!$L$16"}</definedName>
    <definedName name="trd" localSheetId="14" hidden="1">{"'Sheet1'!$L$16"}</definedName>
    <definedName name="trd" hidden="1">{"'Sheet1'!$L$16"}</definedName>
    <definedName name="tre" localSheetId="12" hidden="1">{#N/A,#N/A,FALSE,"Chi tiÆt"}</definedName>
    <definedName name="tre" localSheetId="11" hidden="1">{#N/A,#N/A,FALSE,"Chi tiÆt"}</definedName>
    <definedName name="tre" localSheetId="13" hidden="1">{#N/A,#N/A,FALSE,"Chi tiÆt"}</definedName>
    <definedName name="tre" localSheetId="16" hidden="1">{#N/A,#N/A,FALSE,"Chi tiÆt"}</definedName>
    <definedName name="tre" localSheetId="21" hidden="1">{#N/A,#N/A,FALSE,"Chi tiÆt"}</definedName>
    <definedName name="tre" localSheetId="18" hidden="1">{#N/A,#N/A,FALSE,"Chi tiÆt"}</definedName>
    <definedName name="tre" localSheetId="19" hidden="1">{#N/A,#N/A,FALSE,"Chi tiÆt"}</definedName>
    <definedName name="tre" localSheetId="20" hidden="1">{#N/A,#N/A,FALSE,"Chi tiÆt"}</definedName>
    <definedName name="tre" localSheetId="22" hidden="1">{#N/A,#N/A,FALSE,"Chi tiÆt"}</definedName>
    <definedName name="tre" localSheetId="24" hidden="1">{#N/A,#N/A,FALSE,"Chi tiÆt"}</definedName>
    <definedName name="tre" localSheetId="28" hidden="1">{#N/A,#N/A,FALSE,"Chi tiÆt"}</definedName>
    <definedName name="tre" localSheetId="14" hidden="1">{#N/A,#N/A,FALSE,"Chi tiÆt"}</definedName>
    <definedName name="tre" hidden="1">{#N/A,#N/A,FALSE,"Chi tiÆt"}</definedName>
    <definedName name="treerrt" hidden="1">#REF!</definedName>
    <definedName name="tret" localSheetId="12" hidden="1">{"'Sheet1'!$L$16"}</definedName>
    <definedName name="tret" localSheetId="11" hidden="1">{"'Sheet1'!$L$16"}</definedName>
    <definedName name="tret" localSheetId="13" hidden="1">{"'Sheet1'!$L$16"}</definedName>
    <definedName name="tret" localSheetId="16" hidden="1">{"'Sheet1'!$L$16"}</definedName>
    <definedName name="tret" localSheetId="21" hidden="1">{"'Sheet1'!$L$16"}</definedName>
    <definedName name="tret" localSheetId="18" hidden="1">{"'Sheet1'!$L$16"}</definedName>
    <definedName name="tret" localSheetId="19" hidden="1">{"'Sheet1'!$L$16"}</definedName>
    <definedName name="tret" localSheetId="20" hidden="1">{"'Sheet1'!$L$16"}</definedName>
    <definedName name="tret" localSheetId="22" hidden="1">{"'Sheet1'!$L$16"}</definedName>
    <definedName name="tret" localSheetId="24" hidden="1">{"'Sheet1'!$L$16"}</definedName>
    <definedName name="tret" localSheetId="28" hidden="1">{"'Sheet1'!$L$16"}</definedName>
    <definedName name="tret" localSheetId="14" hidden="1">{"'Sheet1'!$L$16"}</definedName>
    <definedName name="tret" hidden="1">{"'Sheet1'!$L$16"}</definedName>
    <definedName name="trgy" localSheetId="12" hidden="1">{"'Sheet1'!$L$16"}</definedName>
    <definedName name="trgy" localSheetId="11" hidden="1">{"'Sheet1'!$L$16"}</definedName>
    <definedName name="trgy" localSheetId="13" hidden="1">{"'Sheet1'!$L$16"}</definedName>
    <definedName name="trgy" localSheetId="16" hidden="1">{"'Sheet1'!$L$16"}</definedName>
    <definedName name="trgy" localSheetId="21" hidden="1">{"'Sheet1'!$L$16"}</definedName>
    <definedName name="trgy" localSheetId="18" hidden="1">{"'Sheet1'!$L$16"}</definedName>
    <definedName name="trgy" localSheetId="19" hidden="1">{"'Sheet1'!$L$16"}</definedName>
    <definedName name="trgy" localSheetId="20" hidden="1">{"'Sheet1'!$L$16"}</definedName>
    <definedName name="trgy" localSheetId="22" hidden="1">{"'Sheet1'!$L$16"}</definedName>
    <definedName name="trgy" localSheetId="24" hidden="1">{"'Sheet1'!$L$16"}</definedName>
    <definedName name="trgy" localSheetId="28" hidden="1">{"'Sheet1'!$L$16"}</definedName>
    <definedName name="trgy" localSheetId="14" hidden="1">{"'Sheet1'!$L$16"}</definedName>
    <definedName name="trgy" hidden="1">{"'Sheet1'!$L$16"}</definedName>
    <definedName name="TRHEE" localSheetId="12" hidden="1">{#N/A,#N/A,FALSE,"Sheet6"}</definedName>
    <definedName name="TRHEE" localSheetId="11" hidden="1">{#N/A,#N/A,FALSE,"Sheet6"}</definedName>
    <definedName name="TRHEE" localSheetId="13" hidden="1">{#N/A,#N/A,FALSE,"Sheet6"}</definedName>
    <definedName name="TRHEE" localSheetId="16" hidden="1">{#N/A,#N/A,FALSE,"Sheet6"}</definedName>
    <definedName name="TRHEE" localSheetId="21" hidden="1">{#N/A,#N/A,FALSE,"Sheet6"}</definedName>
    <definedName name="TRHEE" localSheetId="18" hidden="1">{#N/A,#N/A,FALSE,"Sheet6"}</definedName>
    <definedName name="TRHEE" localSheetId="19" hidden="1">{#N/A,#N/A,FALSE,"Sheet6"}</definedName>
    <definedName name="TRHEE" localSheetId="20" hidden="1">{#N/A,#N/A,FALSE,"Sheet6"}</definedName>
    <definedName name="TRHEE" localSheetId="22" hidden="1">{#N/A,#N/A,FALSE,"Sheet6"}</definedName>
    <definedName name="TRHEE" localSheetId="24" hidden="1">{#N/A,#N/A,FALSE,"Sheet6"}</definedName>
    <definedName name="TRHEE" localSheetId="28" hidden="1">{#N/A,#N/A,FALSE,"Sheet6"}</definedName>
    <definedName name="TRHEE" localSheetId="14" hidden="1">{#N/A,#N/A,FALSE,"Sheet6"}</definedName>
    <definedName name="TRHEE" hidden="1">{#N/A,#N/A,FALSE,"Sheet6"}</definedName>
    <definedName name="TRHEH" localSheetId="12" hidden="1">{"'Sheet1'!$L$16"}</definedName>
    <definedName name="TRHEH" localSheetId="11" hidden="1">{"'Sheet1'!$L$16"}</definedName>
    <definedName name="TRHEH" localSheetId="13" hidden="1">{"'Sheet1'!$L$16"}</definedName>
    <definedName name="TRHEH" localSheetId="16" hidden="1">{"'Sheet1'!$L$16"}</definedName>
    <definedName name="TRHEH" localSheetId="21" hidden="1">{"'Sheet1'!$L$16"}</definedName>
    <definedName name="TRHEH" localSheetId="18" hidden="1">{"'Sheet1'!$L$16"}</definedName>
    <definedName name="TRHEH" localSheetId="19" hidden="1">{"'Sheet1'!$L$16"}</definedName>
    <definedName name="TRHEH" localSheetId="20" hidden="1">{"'Sheet1'!$L$16"}</definedName>
    <definedName name="TRHEH" localSheetId="22" hidden="1">{"'Sheet1'!$L$16"}</definedName>
    <definedName name="TRHEH" localSheetId="24" hidden="1">{"'Sheet1'!$L$16"}</definedName>
    <definedName name="TRHEH" localSheetId="28" hidden="1">{"'Sheet1'!$L$16"}</definedName>
    <definedName name="TRHEH" localSheetId="14" hidden="1">{"'Sheet1'!$L$16"}</definedName>
    <definedName name="TRHEH" hidden="1">{"'Sheet1'!$L$16"}</definedName>
    <definedName name="trhr" localSheetId="12" hidden="1">{#N/A,#N/A,FALSE,"Sheet6"}</definedName>
    <definedName name="trhr" localSheetId="11" hidden="1">{#N/A,#N/A,FALSE,"Sheet6"}</definedName>
    <definedName name="trhr" localSheetId="13" hidden="1">{#N/A,#N/A,FALSE,"Sheet6"}</definedName>
    <definedName name="trhr" localSheetId="16" hidden="1">{#N/A,#N/A,FALSE,"Sheet6"}</definedName>
    <definedName name="trhr" localSheetId="21" hidden="1">{#N/A,#N/A,FALSE,"Sheet6"}</definedName>
    <definedName name="trhr" localSheetId="18" hidden="1">{#N/A,#N/A,FALSE,"Sheet6"}</definedName>
    <definedName name="trhr" localSheetId="19" hidden="1">{#N/A,#N/A,FALSE,"Sheet6"}</definedName>
    <definedName name="trhr" localSheetId="20" hidden="1">{#N/A,#N/A,FALSE,"Sheet6"}</definedName>
    <definedName name="trhr" localSheetId="22" hidden="1">{#N/A,#N/A,FALSE,"Sheet6"}</definedName>
    <definedName name="trhr" localSheetId="24" hidden="1">{#N/A,#N/A,FALSE,"Sheet6"}</definedName>
    <definedName name="trhr" localSheetId="28" hidden="1">{#N/A,#N/A,FALSE,"Sheet6"}</definedName>
    <definedName name="trhr" localSheetId="14" hidden="1">{#N/A,#N/A,FALSE,"Sheet6"}</definedName>
    <definedName name="trhr" hidden="1">{#N/A,#N/A,FALSE,"Sheet6"}</definedName>
    <definedName name="trhy" localSheetId="12" hidden="1">{"'Sheet1'!$L$16"}</definedName>
    <definedName name="trhy" localSheetId="11" hidden="1">{"'Sheet1'!$L$16"}</definedName>
    <definedName name="trhy" localSheetId="13" hidden="1">{"'Sheet1'!$L$16"}</definedName>
    <definedName name="trhy" localSheetId="16" hidden="1">{"'Sheet1'!$L$16"}</definedName>
    <definedName name="trhy" localSheetId="21" hidden="1">{"'Sheet1'!$L$16"}</definedName>
    <definedName name="trhy" localSheetId="18" hidden="1">{"'Sheet1'!$L$16"}</definedName>
    <definedName name="trhy" localSheetId="19" hidden="1">{"'Sheet1'!$L$16"}</definedName>
    <definedName name="trhy" localSheetId="20" hidden="1">{"'Sheet1'!$L$16"}</definedName>
    <definedName name="trhy" localSheetId="22" hidden="1">{"'Sheet1'!$L$16"}</definedName>
    <definedName name="trhy" localSheetId="24" hidden="1">{"'Sheet1'!$L$16"}</definedName>
    <definedName name="trhy" localSheetId="28" hidden="1">{"'Sheet1'!$L$16"}</definedName>
    <definedName name="trhy" localSheetId="14" hidden="1">{"'Sheet1'!$L$16"}</definedName>
    <definedName name="trhy" hidden="1">{"'Sheet1'!$L$16"}</definedName>
    <definedName name="TRIAL102007" localSheetId="12" hidden="1">{#N/A,#N/A,FALSE,"Chi tiÆt"}</definedName>
    <definedName name="TRIAL102007" localSheetId="11" hidden="1">{#N/A,#N/A,FALSE,"Chi tiÆt"}</definedName>
    <definedName name="TRIAL102007" localSheetId="13" hidden="1">{#N/A,#N/A,FALSE,"Chi tiÆt"}</definedName>
    <definedName name="TRIAL102007" localSheetId="16" hidden="1">{#N/A,#N/A,FALSE,"Chi tiÆt"}</definedName>
    <definedName name="TRIAL102007" localSheetId="21" hidden="1">{#N/A,#N/A,FALSE,"Chi tiÆt"}</definedName>
    <definedName name="TRIAL102007" localSheetId="18" hidden="1">{#N/A,#N/A,FALSE,"Chi tiÆt"}</definedName>
    <definedName name="TRIAL102007" localSheetId="19" hidden="1">{#N/A,#N/A,FALSE,"Chi tiÆt"}</definedName>
    <definedName name="TRIAL102007" localSheetId="20" hidden="1">{#N/A,#N/A,FALSE,"Chi tiÆt"}</definedName>
    <definedName name="TRIAL102007" localSheetId="22" hidden="1">{#N/A,#N/A,FALSE,"Chi tiÆt"}</definedName>
    <definedName name="TRIAL102007" localSheetId="24" hidden="1">{#N/A,#N/A,FALSE,"Chi tiÆt"}</definedName>
    <definedName name="TRIAL102007" localSheetId="28" hidden="1">{#N/A,#N/A,FALSE,"Chi tiÆt"}</definedName>
    <definedName name="TRIAL102007" localSheetId="14" hidden="1">{#N/A,#N/A,FALSE,"Chi tiÆt"}</definedName>
    <definedName name="TRIAL102007" hidden="1">{#N/A,#N/A,FALSE,"Chi tiÆt"}</definedName>
    <definedName name="trieu" localSheetId="12" hidden="1">{"'Sheet1'!$L$16"}</definedName>
    <definedName name="trieu" localSheetId="11" hidden="1">{"'Sheet1'!$L$16"}</definedName>
    <definedName name="trieu" localSheetId="13" hidden="1">{"'Sheet1'!$L$16"}</definedName>
    <definedName name="trieu" localSheetId="16" hidden="1">{"'Sheet1'!$L$16"}</definedName>
    <definedName name="trieu" localSheetId="21" hidden="1">{"'Sheet1'!$L$16"}</definedName>
    <definedName name="trieu" localSheetId="18" hidden="1">{"'Sheet1'!$L$16"}</definedName>
    <definedName name="trieu" localSheetId="19" hidden="1">{"'Sheet1'!$L$16"}</definedName>
    <definedName name="trieu" localSheetId="20" hidden="1">{"'Sheet1'!$L$16"}</definedName>
    <definedName name="trieu" localSheetId="22" hidden="1">{"'Sheet1'!$L$16"}</definedName>
    <definedName name="trieu" localSheetId="24" hidden="1">{"'Sheet1'!$L$16"}</definedName>
    <definedName name="trieu" localSheetId="28" hidden="1">{"'Sheet1'!$L$16"}</definedName>
    <definedName name="trieu" localSheetId="14" hidden="1">{"'Sheet1'!$L$16"}</definedName>
    <definedName name="trieu" hidden="1">{"'Sheet1'!$L$16"}</definedName>
    <definedName name="trieu_1" localSheetId="12">{"'Sheet1'!$L$16"}</definedName>
    <definedName name="trieu_1" localSheetId="11">{"'Sheet1'!$L$16"}</definedName>
    <definedName name="trieu_1" localSheetId="13">{"'Sheet1'!$L$16"}</definedName>
    <definedName name="trieu_1" localSheetId="16">{"'Sheet1'!$L$16"}</definedName>
    <definedName name="trieu_1" localSheetId="21">{"'Sheet1'!$L$16"}</definedName>
    <definedName name="trieu_1" localSheetId="18">{"'Sheet1'!$L$16"}</definedName>
    <definedName name="trieu_1" localSheetId="19">{"'Sheet1'!$L$16"}</definedName>
    <definedName name="trieu_1" localSheetId="20">{"'Sheet1'!$L$16"}</definedName>
    <definedName name="trieu_1" localSheetId="22">{"'Sheet1'!$L$16"}</definedName>
    <definedName name="trieu_1" localSheetId="24">{"'Sheet1'!$L$16"}</definedName>
    <definedName name="trieu_1" localSheetId="28">{"'Sheet1'!$L$16"}</definedName>
    <definedName name="trieu_1" localSheetId="14">{"'Sheet1'!$L$16"}</definedName>
    <definedName name="trieu_1">{"'Sheet1'!$L$16"}</definedName>
    <definedName name="TRINH" hidden="1">#REF!</definedName>
    <definedName name="Trinhduyet" localSheetId="12" hidden="1">{#N/A,#N/A,FALSE,"Chi tiÆt"}</definedName>
    <definedName name="Trinhduyet" localSheetId="11" hidden="1">{#N/A,#N/A,FALSE,"Chi tiÆt"}</definedName>
    <definedName name="Trinhduyet" localSheetId="13" hidden="1">{#N/A,#N/A,FALSE,"Chi tiÆt"}</definedName>
    <definedName name="Trinhduyet" localSheetId="16" hidden="1">{#N/A,#N/A,FALSE,"Chi tiÆt"}</definedName>
    <definedName name="Trinhduyet" localSheetId="21" hidden="1">{#N/A,#N/A,FALSE,"Chi tiÆt"}</definedName>
    <definedName name="Trinhduyet" localSheetId="18" hidden="1">{#N/A,#N/A,FALSE,"Chi tiÆt"}</definedName>
    <definedName name="Trinhduyet" localSheetId="19" hidden="1">{#N/A,#N/A,FALSE,"Chi tiÆt"}</definedName>
    <definedName name="Trinhduyet" localSheetId="20" hidden="1">{#N/A,#N/A,FALSE,"Chi tiÆt"}</definedName>
    <definedName name="Trinhduyet" localSheetId="22" hidden="1">{#N/A,#N/A,FALSE,"Chi tiÆt"}</definedName>
    <definedName name="Trinhduyet" localSheetId="24" hidden="1">{#N/A,#N/A,FALSE,"Chi tiÆt"}</definedName>
    <definedName name="Trinhduyet" localSheetId="28" hidden="1">{#N/A,#N/A,FALSE,"Chi tiÆt"}</definedName>
    <definedName name="Trinhduyet" localSheetId="14" hidden="1">{#N/A,#N/A,FALSE,"Chi tiÆt"}</definedName>
    <definedName name="Trinhduyet" hidden="1">{#N/A,#N/A,FALSE,"Chi tiÆt"}</definedName>
    <definedName name="TRISO">#REF!</definedName>
    <definedName name="trong" localSheetId="12" hidden="1">{"'Sheet1'!$L$16"}</definedName>
    <definedName name="trong" localSheetId="11" hidden="1">{"'Sheet1'!$L$16"}</definedName>
    <definedName name="trong" localSheetId="13" hidden="1">{"'Sheet1'!$L$16"}</definedName>
    <definedName name="trong" localSheetId="16" hidden="1">{"'Sheet1'!$L$16"}</definedName>
    <definedName name="trong" localSheetId="21" hidden="1">{"'Sheet1'!$L$16"}</definedName>
    <definedName name="trong" localSheetId="18" hidden="1">{"'Sheet1'!$L$16"}</definedName>
    <definedName name="trong" localSheetId="19" hidden="1">{"'Sheet1'!$L$16"}</definedName>
    <definedName name="trong" localSheetId="20" hidden="1">{"'Sheet1'!$L$16"}</definedName>
    <definedName name="trong" localSheetId="22" hidden="1">{"'Sheet1'!$L$16"}</definedName>
    <definedName name="trong" localSheetId="24" hidden="1">{"'Sheet1'!$L$16"}</definedName>
    <definedName name="trong" localSheetId="28" hidden="1">{"'Sheet1'!$L$16"}</definedName>
    <definedName name="trong" localSheetId="14" hidden="1">{"'Sheet1'!$L$16"}</definedName>
    <definedName name="trong" hidden="1">{"'Sheet1'!$L$16"}</definedName>
    <definedName name="trprrprp" hidden="1">#REF!</definedName>
    <definedName name="trr" localSheetId="12" hidden="1">{"Offgrid",#N/A,FALSE,"OFFGRID";"Region",#N/A,FALSE,"REGION";"Offgrid -2",#N/A,FALSE,"OFFGRID";"WTP",#N/A,FALSE,"WTP";"WTP -2",#N/A,FALSE,"WTP";"Project",#N/A,FALSE,"PROJECT";"Summary -2",#N/A,FALSE,"SUMMARY"}</definedName>
    <definedName name="trr" localSheetId="11" hidden="1">{"Offgrid",#N/A,FALSE,"OFFGRID";"Region",#N/A,FALSE,"REGION";"Offgrid -2",#N/A,FALSE,"OFFGRID";"WTP",#N/A,FALSE,"WTP";"WTP -2",#N/A,FALSE,"WTP";"Project",#N/A,FALSE,"PROJECT";"Summary -2",#N/A,FALSE,"SUMMARY"}</definedName>
    <definedName name="trr" localSheetId="13" hidden="1">{"Offgrid",#N/A,FALSE,"OFFGRID";"Region",#N/A,FALSE,"REGION";"Offgrid -2",#N/A,FALSE,"OFFGRID";"WTP",#N/A,FALSE,"WTP";"WTP -2",#N/A,FALSE,"WTP";"Project",#N/A,FALSE,"PROJECT";"Summary -2",#N/A,FALSE,"SUMMARY"}</definedName>
    <definedName name="trr" localSheetId="16" hidden="1">{"Offgrid",#N/A,FALSE,"OFFGRID";"Region",#N/A,FALSE,"REGION";"Offgrid -2",#N/A,FALSE,"OFFGRID";"WTP",#N/A,FALSE,"WTP";"WTP -2",#N/A,FALSE,"WTP";"Project",#N/A,FALSE,"PROJECT";"Summary -2",#N/A,FALSE,"SUMMARY"}</definedName>
    <definedName name="trr" localSheetId="21" hidden="1">{"Offgrid",#N/A,FALSE,"OFFGRID";"Region",#N/A,FALSE,"REGION";"Offgrid -2",#N/A,FALSE,"OFFGRID";"WTP",#N/A,FALSE,"WTP";"WTP -2",#N/A,FALSE,"WTP";"Project",#N/A,FALSE,"PROJECT";"Summary -2",#N/A,FALSE,"SUMMARY"}</definedName>
    <definedName name="trr" localSheetId="18" hidden="1">{"Offgrid",#N/A,FALSE,"OFFGRID";"Region",#N/A,FALSE,"REGION";"Offgrid -2",#N/A,FALSE,"OFFGRID";"WTP",#N/A,FALSE,"WTP";"WTP -2",#N/A,FALSE,"WTP";"Project",#N/A,FALSE,"PROJECT";"Summary -2",#N/A,FALSE,"SUMMARY"}</definedName>
    <definedName name="trr" localSheetId="19" hidden="1">{"Offgrid",#N/A,FALSE,"OFFGRID";"Region",#N/A,FALSE,"REGION";"Offgrid -2",#N/A,FALSE,"OFFGRID";"WTP",#N/A,FALSE,"WTP";"WTP -2",#N/A,FALSE,"WTP";"Project",#N/A,FALSE,"PROJECT";"Summary -2",#N/A,FALSE,"SUMMARY"}</definedName>
    <definedName name="trr" localSheetId="20" hidden="1">{"Offgrid",#N/A,FALSE,"OFFGRID";"Region",#N/A,FALSE,"REGION";"Offgrid -2",#N/A,FALSE,"OFFGRID";"WTP",#N/A,FALSE,"WTP";"WTP -2",#N/A,FALSE,"WTP";"Project",#N/A,FALSE,"PROJECT";"Summary -2",#N/A,FALSE,"SUMMARY"}</definedName>
    <definedName name="trr" localSheetId="22" hidden="1">{"Offgrid",#N/A,FALSE,"OFFGRID";"Region",#N/A,FALSE,"REGION";"Offgrid -2",#N/A,FALSE,"OFFGRID";"WTP",#N/A,FALSE,"WTP";"WTP -2",#N/A,FALSE,"WTP";"Project",#N/A,FALSE,"PROJECT";"Summary -2",#N/A,FALSE,"SUMMARY"}</definedName>
    <definedName name="trr" localSheetId="24" hidden="1">{"Offgrid",#N/A,FALSE,"OFFGRID";"Region",#N/A,FALSE,"REGION";"Offgrid -2",#N/A,FALSE,"OFFGRID";"WTP",#N/A,FALSE,"WTP";"WTP -2",#N/A,FALSE,"WTP";"Project",#N/A,FALSE,"PROJECT";"Summary -2",#N/A,FALSE,"SUMMARY"}</definedName>
    <definedName name="trr" localSheetId="28" hidden="1">{"Offgrid",#N/A,FALSE,"OFFGRID";"Region",#N/A,FALSE,"REGION";"Offgrid -2",#N/A,FALSE,"OFFGRID";"WTP",#N/A,FALSE,"WTP";"WTP -2",#N/A,FALSE,"WTP";"Project",#N/A,FALSE,"PROJECT";"Summary -2",#N/A,FALSE,"SUMMARY"}</definedName>
    <definedName name="trr" localSheetId="14" hidden="1">{"Offgrid",#N/A,FALSE,"OFFGRID";"Region",#N/A,FALSE,"REGION";"Offgrid -2",#N/A,FALSE,"OFFGRID";"WTP",#N/A,FALSE,"WTP";"WTP -2",#N/A,FALSE,"WTP";"Project",#N/A,FALSE,"PROJECT";"Summary -2",#N/A,FALSE,"SUMMARY"}</definedName>
    <definedName name="trr" hidden="1">{"Offgrid",#N/A,FALSE,"OFFGRID";"Region",#N/A,FALSE,"REGION";"Offgrid -2",#N/A,FALSE,"OFFGRID";"WTP",#N/A,FALSE,"WTP";"WTP -2",#N/A,FALSE,"WTP";"Project",#N/A,FALSE,"PROJECT";"Summary -2",#N/A,FALSE,"SUMMARY"}</definedName>
    <definedName name="trrh" localSheetId="12" hidden="1">{"'Sheet1'!$L$16"}</definedName>
    <definedName name="trrh" localSheetId="11" hidden="1">{"'Sheet1'!$L$16"}</definedName>
    <definedName name="trrh" localSheetId="13" hidden="1">{"'Sheet1'!$L$16"}</definedName>
    <definedName name="trrh" localSheetId="16" hidden="1">{"'Sheet1'!$L$16"}</definedName>
    <definedName name="trrh" localSheetId="21" hidden="1">{"'Sheet1'!$L$16"}</definedName>
    <definedName name="trrh" localSheetId="18" hidden="1">{"'Sheet1'!$L$16"}</definedName>
    <definedName name="trrh" localSheetId="19" hidden="1">{"'Sheet1'!$L$16"}</definedName>
    <definedName name="trrh" localSheetId="20" hidden="1">{"'Sheet1'!$L$16"}</definedName>
    <definedName name="trrh" localSheetId="22" hidden="1">{"'Sheet1'!$L$16"}</definedName>
    <definedName name="trrh" localSheetId="24" hidden="1">{"'Sheet1'!$L$16"}</definedName>
    <definedName name="trrh" localSheetId="28" hidden="1">{"'Sheet1'!$L$16"}</definedName>
    <definedName name="trrh" localSheetId="14" hidden="1">{"'Sheet1'!$L$16"}</definedName>
    <definedName name="trrh" hidden="1">{"'Sheet1'!$L$16"}</definedName>
    <definedName name="TRRR" localSheetId="12" hidden="1">{#N/A,#N/A,FALSE,"속도"}</definedName>
    <definedName name="TRRR" localSheetId="11" hidden="1">{#N/A,#N/A,FALSE,"속도"}</definedName>
    <definedName name="TRRR" localSheetId="13" hidden="1">{#N/A,#N/A,FALSE,"속도"}</definedName>
    <definedName name="TRRR" localSheetId="16" hidden="1">{#N/A,#N/A,FALSE,"속도"}</definedName>
    <definedName name="TRRR" localSheetId="21" hidden="1">{#N/A,#N/A,FALSE,"속도"}</definedName>
    <definedName name="TRRR" localSheetId="18" hidden="1">{#N/A,#N/A,FALSE,"속도"}</definedName>
    <definedName name="TRRR" localSheetId="19" hidden="1">{#N/A,#N/A,FALSE,"속도"}</definedName>
    <definedName name="TRRR" localSheetId="20" hidden="1">{#N/A,#N/A,FALSE,"속도"}</definedName>
    <definedName name="TRRR" localSheetId="22" hidden="1">{#N/A,#N/A,FALSE,"속도"}</definedName>
    <definedName name="TRRR" localSheetId="24" hidden="1">{#N/A,#N/A,FALSE,"속도"}</definedName>
    <definedName name="TRRR" localSheetId="28" hidden="1">{#N/A,#N/A,FALSE,"속도"}</definedName>
    <definedName name="TRRR" localSheetId="14" hidden="1">{#N/A,#N/A,FALSE,"속도"}</definedName>
    <definedName name="TRRR" hidden="1">{#N/A,#N/A,FALSE,"속도"}</definedName>
    <definedName name="trserter" localSheetId="12" hidden="1">{"'Sheet1'!$L$16"}</definedName>
    <definedName name="trserter" localSheetId="11" hidden="1">{"'Sheet1'!$L$16"}</definedName>
    <definedName name="trserter" localSheetId="13" hidden="1">{"'Sheet1'!$L$16"}</definedName>
    <definedName name="trserter" localSheetId="16" hidden="1">{"'Sheet1'!$L$16"}</definedName>
    <definedName name="trserter" localSheetId="21" hidden="1">{"'Sheet1'!$L$16"}</definedName>
    <definedName name="trserter" localSheetId="18" hidden="1">{"'Sheet1'!$L$16"}</definedName>
    <definedName name="trserter" localSheetId="19" hidden="1">{"'Sheet1'!$L$16"}</definedName>
    <definedName name="trserter" localSheetId="20" hidden="1">{"'Sheet1'!$L$16"}</definedName>
    <definedName name="trserter" localSheetId="22" hidden="1">{"'Sheet1'!$L$16"}</definedName>
    <definedName name="trserter" localSheetId="24" hidden="1">{"'Sheet1'!$L$16"}</definedName>
    <definedName name="trserter" localSheetId="28" hidden="1">{"'Sheet1'!$L$16"}</definedName>
    <definedName name="trserter" localSheetId="14" hidden="1">{"'Sheet1'!$L$16"}</definedName>
    <definedName name="trserter" hidden="1">{"'Sheet1'!$L$16"}</definedName>
    <definedName name="trteter" localSheetId="12" hidden="1">{"'Sheet1'!$L$16"}</definedName>
    <definedName name="trteter" localSheetId="11" hidden="1">{"'Sheet1'!$L$16"}</definedName>
    <definedName name="trteter" localSheetId="13" hidden="1">{"'Sheet1'!$L$16"}</definedName>
    <definedName name="trteter" localSheetId="16" hidden="1">{"'Sheet1'!$L$16"}</definedName>
    <definedName name="trteter" localSheetId="21" hidden="1">{"'Sheet1'!$L$16"}</definedName>
    <definedName name="trteter" localSheetId="18" hidden="1">{"'Sheet1'!$L$16"}</definedName>
    <definedName name="trteter" localSheetId="19" hidden="1">{"'Sheet1'!$L$16"}</definedName>
    <definedName name="trteter" localSheetId="20" hidden="1">{"'Sheet1'!$L$16"}</definedName>
    <definedName name="trteter" localSheetId="22" hidden="1">{"'Sheet1'!$L$16"}</definedName>
    <definedName name="trteter" localSheetId="24" hidden="1">{"'Sheet1'!$L$16"}</definedName>
    <definedName name="trteter" localSheetId="28" hidden="1">{"'Sheet1'!$L$16"}</definedName>
    <definedName name="trteter" localSheetId="14" hidden="1">{"'Sheet1'!$L$16"}</definedName>
    <definedName name="trteter" hidden="1">{"'Sheet1'!$L$16"}</definedName>
    <definedName name="TRTR" hidden="1">#REF!</definedName>
    <definedName name="TRTRTR">#REF!</definedName>
    <definedName name="trtt" localSheetId="12" hidden="1">{#N/A,#N/A,FALSE,"Chi tiÆt"}</definedName>
    <definedName name="trtt" localSheetId="11" hidden="1">{#N/A,#N/A,FALSE,"Chi tiÆt"}</definedName>
    <definedName name="trtt" localSheetId="13" hidden="1">{#N/A,#N/A,FALSE,"Chi tiÆt"}</definedName>
    <definedName name="trtt" localSheetId="16" hidden="1">{#N/A,#N/A,FALSE,"Chi tiÆt"}</definedName>
    <definedName name="trtt" localSheetId="21" hidden="1">{#N/A,#N/A,FALSE,"Chi tiÆt"}</definedName>
    <definedName name="trtt" localSheetId="18" hidden="1">{#N/A,#N/A,FALSE,"Chi tiÆt"}</definedName>
    <definedName name="trtt" localSheetId="19" hidden="1">{#N/A,#N/A,FALSE,"Chi tiÆt"}</definedName>
    <definedName name="trtt" localSheetId="20" hidden="1">{#N/A,#N/A,FALSE,"Chi tiÆt"}</definedName>
    <definedName name="trtt" localSheetId="22" hidden="1">{#N/A,#N/A,FALSE,"Chi tiÆt"}</definedName>
    <definedName name="trtt" localSheetId="24" hidden="1">{#N/A,#N/A,FALSE,"Chi tiÆt"}</definedName>
    <definedName name="trtt" localSheetId="28" hidden="1">{#N/A,#N/A,FALSE,"Chi tiÆt"}</definedName>
    <definedName name="trtt" localSheetId="14" hidden="1">{#N/A,#N/A,FALSE,"Chi tiÆt"}</definedName>
    <definedName name="trtt" hidden="1">{#N/A,#N/A,FALSE,"Chi tiÆt"}</definedName>
    <definedName name="Tru">#REF!</definedName>
    <definedName name="tru10mtc">#REF!</definedName>
    <definedName name="tru8mtc">#REF!</definedName>
    <definedName name="trubomdau">#REF!</definedName>
    <definedName name="truc" localSheetId="12" hidden="1">{"'Sheet1'!$L$16"}</definedName>
    <definedName name="truc" localSheetId="11" hidden="1">{"'Sheet1'!$L$16"}</definedName>
    <definedName name="truc" localSheetId="13" hidden="1">{"'Sheet1'!$L$16"}</definedName>
    <definedName name="truc" localSheetId="16" hidden="1">{"'Sheet1'!$L$16"}</definedName>
    <definedName name="truc" localSheetId="21" hidden="1">{"'Sheet1'!$L$16"}</definedName>
    <definedName name="truc" localSheetId="18" hidden="1">{"'Sheet1'!$L$16"}</definedName>
    <definedName name="truc" localSheetId="19" hidden="1">{"'Sheet1'!$L$16"}</definedName>
    <definedName name="truc" localSheetId="20" hidden="1">{"'Sheet1'!$L$16"}</definedName>
    <definedName name="truc" localSheetId="22" hidden="1">{"'Sheet1'!$L$16"}</definedName>
    <definedName name="truc" localSheetId="24" hidden="1">{"'Sheet1'!$L$16"}</definedName>
    <definedName name="truc" localSheetId="28" hidden="1">{"'Sheet1'!$L$16"}</definedName>
    <definedName name="truc" localSheetId="14" hidden="1">{"'Sheet1'!$L$16"}</definedName>
    <definedName name="truc" hidden="1">{"'Sheet1'!$L$16"}</definedName>
    <definedName name="TrucC" localSheetId="12" hidden="1">{"'Sheet1'!$L$16"}</definedName>
    <definedName name="TrucC" localSheetId="11" hidden="1">{"'Sheet1'!$L$16"}</definedName>
    <definedName name="TrucC" localSheetId="13" hidden="1">{"'Sheet1'!$L$16"}</definedName>
    <definedName name="TrucC" localSheetId="16" hidden="1">{"'Sheet1'!$L$16"}</definedName>
    <definedName name="TrucC" localSheetId="21" hidden="1">{"'Sheet1'!$L$16"}</definedName>
    <definedName name="TrucC" localSheetId="18" hidden="1">{"'Sheet1'!$L$16"}</definedName>
    <definedName name="TrucC" localSheetId="19" hidden="1">{"'Sheet1'!$L$16"}</definedName>
    <definedName name="TrucC" localSheetId="20" hidden="1">{"'Sheet1'!$L$16"}</definedName>
    <definedName name="TrucC" localSheetId="22" hidden="1">{"'Sheet1'!$L$16"}</definedName>
    <definedName name="TrucC" localSheetId="24" hidden="1">{"'Sheet1'!$L$16"}</definedName>
    <definedName name="TrucC" localSheetId="28" hidden="1">{"'Sheet1'!$L$16"}</definedName>
    <definedName name="TrucC" localSheetId="14" hidden="1">{"'Sheet1'!$L$16"}</definedName>
    <definedName name="TrucC" hidden="1">{"'Sheet1'!$L$16"}</definedName>
    <definedName name="trumb" localSheetId="12" hidden="1">{#N/A,#N/A,FALSE,"CCTV"}</definedName>
    <definedName name="trumb" localSheetId="11" hidden="1">{#N/A,#N/A,FALSE,"CCTV"}</definedName>
    <definedName name="trumb" localSheetId="13" hidden="1">{#N/A,#N/A,FALSE,"CCTV"}</definedName>
    <definedName name="trumb" localSheetId="16" hidden="1">{#N/A,#N/A,FALSE,"CCTV"}</definedName>
    <definedName name="trumb" localSheetId="21" hidden="1">{#N/A,#N/A,FALSE,"CCTV"}</definedName>
    <definedName name="trumb" localSheetId="18" hidden="1">{#N/A,#N/A,FALSE,"CCTV"}</definedName>
    <definedName name="trumb" localSheetId="19" hidden="1">{#N/A,#N/A,FALSE,"CCTV"}</definedName>
    <definedName name="trumb" localSheetId="20" hidden="1">{#N/A,#N/A,FALSE,"CCTV"}</definedName>
    <definedName name="trumb" localSheetId="22" hidden="1">{#N/A,#N/A,FALSE,"CCTV"}</definedName>
    <definedName name="trumb" localSheetId="24" hidden="1">{#N/A,#N/A,FALSE,"CCTV"}</definedName>
    <definedName name="trumb" localSheetId="28" hidden="1">{#N/A,#N/A,FALSE,"CCTV"}</definedName>
    <definedName name="trumb" localSheetId="14" hidden="1">{#N/A,#N/A,FALSE,"CCTV"}</definedName>
    <definedName name="trumb" hidden="1">{#N/A,#N/A,FALSE,"CCTV"}</definedName>
    <definedName name="truneo" localSheetId="12" hidden="1">{"'Sheet1'!$L$16"}</definedName>
    <definedName name="truneo" localSheetId="11" hidden="1">{"'Sheet1'!$L$16"}</definedName>
    <definedName name="truneo" localSheetId="13" hidden="1">{"'Sheet1'!$L$16"}</definedName>
    <definedName name="truneo" localSheetId="16" hidden="1">{"'Sheet1'!$L$16"}</definedName>
    <definedName name="truneo" localSheetId="21" hidden="1">{"'Sheet1'!$L$16"}</definedName>
    <definedName name="truneo" localSheetId="18" hidden="1">{"'Sheet1'!$L$16"}</definedName>
    <definedName name="truneo" localSheetId="19" hidden="1">{"'Sheet1'!$L$16"}</definedName>
    <definedName name="truneo" localSheetId="20" hidden="1">{"'Sheet1'!$L$16"}</definedName>
    <definedName name="truneo" localSheetId="22" hidden="1">{"'Sheet1'!$L$16"}</definedName>
    <definedName name="truneo" localSheetId="24" hidden="1">{"'Sheet1'!$L$16"}</definedName>
    <definedName name="truneo" localSheetId="28" hidden="1">{"'Sheet1'!$L$16"}</definedName>
    <definedName name="truneo" localSheetId="14" hidden="1">{"'Sheet1'!$L$16"}</definedName>
    <definedName name="truneo" hidden="1">{"'Sheet1'!$L$16"}</definedName>
    <definedName name="trunggiang" hidden="1">#REF!</definedName>
    <definedName name="TRUNGNGUYEN" localSheetId="12" hidden="1">{#N/A,#N/A,FALSE,"Chi tiÆt"}</definedName>
    <definedName name="TRUNGNGUYEN" localSheetId="11" hidden="1">{#N/A,#N/A,FALSE,"Chi tiÆt"}</definedName>
    <definedName name="TRUNGNGUYEN" localSheetId="13" hidden="1">{#N/A,#N/A,FALSE,"Chi tiÆt"}</definedName>
    <definedName name="TRUNGNGUYEN" localSheetId="16" hidden="1">{#N/A,#N/A,FALSE,"Chi tiÆt"}</definedName>
    <definedName name="TRUNGNGUYEN" localSheetId="21" hidden="1">{#N/A,#N/A,FALSE,"Chi tiÆt"}</definedName>
    <definedName name="TRUNGNGUYEN" localSheetId="18" hidden="1">{#N/A,#N/A,FALSE,"Chi tiÆt"}</definedName>
    <definedName name="TRUNGNGUYEN" localSheetId="19" hidden="1">{#N/A,#N/A,FALSE,"Chi tiÆt"}</definedName>
    <definedName name="TRUNGNGUYEN" localSheetId="20" hidden="1">{#N/A,#N/A,FALSE,"Chi tiÆt"}</definedName>
    <definedName name="TRUNGNGUYEN" localSheetId="22" hidden="1">{#N/A,#N/A,FALSE,"Chi tiÆt"}</definedName>
    <definedName name="TRUNGNGUYEN" localSheetId="24" hidden="1">{#N/A,#N/A,FALSE,"Chi tiÆt"}</definedName>
    <definedName name="TRUNGNGUYEN" localSheetId="28" hidden="1">{#N/A,#N/A,FALSE,"Chi tiÆt"}</definedName>
    <definedName name="TRUNGNGUYEN" localSheetId="14" hidden="1">{#N/A,#N/A,FALSE,"Chi tiÆt"}</definedName>
    <definedName name="TRUNGNGUYEN" hidden="1">{#N/A,#N/A,FALSE,"Chi tiÆt"}</definedName>
    <definedName name="Truong" hidden="1">#REF!</definedName>
    <definedName name="Truotgia" localSheetId="12" hidden="1">{"'Sheet1'!$L$16"}</definedName>
    <definedName name="Truotgia" localSheetId="11" hidden="1">{"'Sheet1'!$L$16"}</definedName>
    <definedName name="Truotgia" localSheetId="13" hidden="1">{"'Sheet1'!$L$16"}</definedName>
    <definedName name="Truotgia" localSheetId="16" hidden="1">{"'Sheet1'!$L$16"}</definedName>
    <definedName name="Truotgia" localSheetId="21" hidden="1">{"'Sheet1'!$L$16"}</definedName>
    <definedName name="Truotgia" localSheetId="18" hidden="1">{"'Sheet1'!$L$16"}</definedName>
    <definedName name="Truotgia" localSheetId="19" hidden="1">{"'Sheet1'!$L$16"}</definedName>
    <definedName name="Truotgia" localSheetId="20" hidden="1">{"'Sheet1'!$L$16"}</definedName>
    <definedName name="Truotgia" localSheetId="22" hidden="1">{"'Sheet1'!$L$16"}</definedName>
    <definedName name="Truotgia" localSheetId="24" hidden="1">{"'Sheet1'!$L$16"}</definedName>
    <definedName name="Truotgia" localSheetId="28" hidden="1">{"'Sheet1'!$L$16"}</definedName>
    <definedName name="Truotgia" localSheetId="14" hidden="1">{"'Sheet1'!$L$16"}</definedName>
    <definedName name="Truotgia" hidden="1">{"'Sheet1'!$L$16"}</definedName>
    <definedName name="trurt" hidden="1">#REF!</definedName>
    <definedName name="trutriutit" localSheetId="12" hidden="1">{#N/A,#N/A,FALSE,"속도"}</definedName>
    <definedName name="trutriutit" localSheetId="11" hidden="1">{#N/A,#N/A,FALSE,"속도"}</definedName>
    <definedName name="trutriutit" localSheetId="13" hidden="1">{#N/A,#N/A,FALSE,"속도"}</definedName>
    <definedName name="trutriutit" localSheetId="16" hidden="1">{#N/A,#N/A,FALSE,"속도"}</definedName>
    <definedName name="trutriutit" localSheetId="21" hidden="1">{#N/A,#N/A,FALSE,"속도"}</definedName>
    <definedName name="trutriutit" localSheetId="18" hidden="1">{#N/A,#N/A,FALSE,"속도"}</definedName>
    <definedName name="trutriutit" localSheetId="19" hidden="1">{#N/A,#N/A,FALSE,"속도"}</definedName>
    <definedName name="trutriutit" localSheetId="20" hidden="1">{#N/A,#N/A,FALSE,"속도"}</definedName>
    <definedName name="trutriutit" localSheetId="22" hidden="1">{#N/A,#N/A,FALSE,"속도"}</definedName>
    <definedName name="trutriutit" localSheetId="24" hidden="1">{#N/A,#N/A,FALSE,"속도"}</definedName>
    <definedName name="trutriutit" localSheetId="28" hidden="1">{#N/A,#N/A,FALSE,"속도"}</definedName>
    <definedName name="trutriutit" localSheetId="14" hidden="1">{#N/A,#N/A,FALSE,"속도"}</definedName>
    <definedName name="trutriutit" hidden="1">{#N/A,#N/A,FALSE,"속도"}</definedName>
    <definedName name="trwtw" hidden="1">#REF!</definedName>
    <definedName name="ＴＲＹ" localSheetId="12" hidden="1">{#N/A,#N/A,FALSE,"Sheet6 (24)"}</definedName>
    <definedName name="ＴＲＹ" localSheetId="11" hidden="1">{#N/A,#N/A,FALSE,"Sheet6 (24)"}</definedName>
    <definedName name="ＴＲＹ" localSheetId="13" hidden="1">{#N/A,#N/A,FALSE,"Sheet6 (24)"}</definedName>
    <definedName name="ＴＲＹ" localSheetId="16" hidden="1">{#N/A,#N/A,FALSE,"Sheet6 (24)"}</definedName>
    <definedName name="ＴＲＹ" localSheetId="21" hidden="1">{#N/A,#N/A,FALSE,"Sheet6 (24)"}</definedName>
    <definedName name="ＴＲＹ" localSheetId="18" hidden="1">{#N/A,#N/A,FALSE,"Sheet6 (24)"}</definedName>
    <definedName name="ＴＲＹ" localSheetId="19" hidden="1">{#N/A,#N/A,FALSE,"Sheet6 (24)"}</definedName>
    <definedName name="ＴＲＹ" localSheetId="20" hidden="1">{#N/A,#N/A,FALSE,"Sheet6 (24)"}</definedName>
    <definedName name="ＴＲＹ" localSheetId="22" hidden="1">{#N/A,#N/A,FALSE,"Sheet6 (24)"}</definedName>
    <definedName name="ＴＲＹ" localSheetId="24" hidden="1">{#N/A,#N/A,FALSE,"Sheet6 (24)"}</definedName>
    <definedName name="ＴＲＹ" localSheetId="28" hidden="1">{#N/A,#N/A,FALSE,"Sheet6 (24)"}</definedName>
    <definedName name="ＴＲＹ" localSheetId="14" hidden="1">{#N/A,#N/A,FALSE,"Sheet6 (24)"}</definedName>
    <definedName name="ＴＲＹ" hidden="1">{#N/A,#N/A,FALSE,"Sheet6 (24)"}</definedName>
    <definedName name="tryijtryi" localSheetId="12" hidden="1">{"'Sheet1'!$L$16"}</definedName>
    <definedName name="tryijtryi" localSheetId="11" hidden="1">{"'Sheet1'!$L$16"}</definedName>
    <definedName name="tryijtryi" localSheetId="13" hidden="1">{"'Sheet1'!$L$16"}</definedName>
    <definedName name="tryijtryi" localSheetId="16" hidden="1">{"'Sheet1'!$L$16"}</definedName>
    <definedName name="tryijtryi" localSheetId="21" hidden="1">{"'Sheet1'!$L$16"}</definedName>
    <definedName name="tryijtryi" localSheetId="18" hidden="1">{"'Sheet1'!$L$16"}</definedName>
    <definedName name="tryijtryi" localSheetId="19" hidden="1">{"'Sheet1'!$L$16"}</definedName>
    <definedName name="tryijtryi" localSheetId="20" hidden="1">{"'Sheet1'!$L$16"}</definedName>
    <definedName name="tryijtryi" localSheetId="22" hidden="1">{"'Sheet1'!$L$16"}</definedName>
    <definedName name="tryijtryi" localSheetId="24" hidden="1">{"'Sheet1'!$L$16"}</definedName>
    <definedName name="tryijtryi" localSheetId="28" hidden="1">{"'Sheet1'!$L$16"}</definedName>
    <definedName name="tryijtryi" localSheetId="14" hidden="1">{"'Sheet1'!$L$16"}</definedName>
    <definedName name="tryijtryi" hidden="1">{"'Sheet1'!$L$16"}</definedName>
    <definedName name="tryre" hidden="1">#REF!</definedName>
    <definedName name="tsat">#REF!</definedName>
    <definedName name="tse" localSheetId="12" hidden="1">{"'Sheet1'!$L$16"}</definedName>
    <definedName name="tse" localSheetId="11" hidden="1">{"'Sheet1'!$L$16"}</definedName>
    <definedName name="tse" localSheetId="13" hidden="1">{"'Sheet1'!$L$16"}</definedName>
    <definedName name="tse" localSheetId="16" hidden="1">{"'Sheet1'!$L$16"}</definedName>
    <definedName name="tse" localSheetId="21" hidden="1">{"'Sheet1'!$L$16"}</definedName>
    <definedName name="tse" localSheetId="18" hidden="1">{"'Sheet1'!$L$16"}</definedName>
    <definedName name="tse" localSheetId="19" hidden="1">{"'Sheet1'!$L$16"}</definedName>
    <definedName name="tse" localSheetId="20" hidden="1">{"'Sheet1'!$L$16"}</definedName>
    <definedName name="tse" localSheetId="22" hidden="1">{"'Sheet1'!$L$16"}</definedName>
    <definedName name="tse" localSheetId="24" hidden="1">{"'Sheet1'!$L$16"}</definedName>
    <definedName name="tse" localSheetId="28" hidden="1">{"'Sheet1'!$L$16"}</definedName>
    <definedName name="tse" localSheetId="14" hidden="1">{"'Sheet1'!$L$16"}</definedName>
    <definedName name="tse" hidden="1">{"'Sheet1'!$L$16"}</definedName>
    <definedName name="Tsea">#REF!</definedName>
    <definedName name="Tsep">#REF!</definedName>
    <definedName name="tser" localSheetId="12" hidden="1">{"'Sheet1'!$L$16"}</definedName>
    <definedName name="tser" localSheetId="11" hidden="1">{"'Sheet1'!$L$16"}</definedName>
    <definedName name="tser" localSheetId="13" hidden="1">{"'Sheet1'!$L$16"}</definedName>
    <definedName name="tser" localSheetId="16" hidden="1">{"'Sheet1'!$L$16"}</definedName>
    <definedName name="tser" localSheetId="21" hidden="1">{"'Sheet1'!$L$16"}</definedName>
    <definedName name="tser" localSheetId="18" hidden="1">{"'Sheet1'!$L$16"}</definedName>
    <definedName name="tser" localSheetId="19" hidden="1">{"'Sheet1'!$L$16"}</definedName>
    <definedName name="tser" localSheetId="20" hidden="1">{"'Sheet1'!$L$16"}</definedName>
    <definedName name="tser" localSheetId="22" hidden="1">{"'Sheet1'!$L$16"}</definedName>
    <definedName name="tser" localSheetId="24" hidden="1">{"'Sheet1'!$L$16"}</definedName>
    <definedName name="tser" localSheetId="28" hidden="1">{"'Sheet1'!$L$16"}</definedName>
    <definedName name="tser" localSheetId="14" hidden="1">{"'Sheet1'!$L$16"}</definedName>
    <definedName name="tser" hidden="1">{"'Sheet1'!$L$16"}</definedName>
    <definedName name="tsertserter" localSheetId="12" hidden="1">{"'Sheet1'!$L$16"}</definedName>
    <definedName name="tsertserter" localSheetId="11" hidden="1">{"'Sheet1'!$L$16"}</definedName>
    <definedName name="tsertserter" localSheetId="13" hidden="1">{"'Sheet1'!$L$16"}</definedName>
    <definedName name="tsertserter" localSheetId="16" hidden="1">{"'Sheet1'!$L$16"}</definedName>
    <definedName name="tsertserter" localSheetId="21" hidden="1">{"'Sheet1'!$L$16"}</definedName>
    <definedName name="tsertserter" localSheetId="18" hidden="1">{"'Sheet1'!$L$16"}</definedName>
    <definedName name="tsertserter" localSheetId="19" hidden="1">{"'Sheet1'!$L$16"}</definedName>
    <definedName name="tsertserter" localSheetId="20" hidden="1">{"'Sheet1'!$L$16"}</definedName>
    <definedName name="tsertserter" localSheetId="22" hidden="1">{"'Sheet1'!$L$16"}</definedName>
    <definedName name="tsertserter" localSheetId="24" hidden="1">{"'Sheet1'!$L$16"}</definedName>
    <definedName name="tsertserter" localSheetId="28" hidden="1">{"'Sheet1'!$L$16"}</definedName>
    <definedName name="tsertserter" localSheetId="14" hidden="1">{"'Sheet1'!$L$16"}</definedName>
    <definedName name="tsertserter" hidden="1">{"'Sheet1'!$L$16"}</definedName>
    <definedName name="tsertsertser" localSheetId="12" hidden="1">{"'Sheet1'!$L$16"}</definedName>
    <definedName name="tsertsertser" localSheetId="11" hidden="1">{"'Sheet1'!$L$16"}</definedName>
    <definedName name="tsertsertser" localSheetId="13" hidden="1">{"'Sheet1'!$L$16"}</definedName>
    <definedName name="tsertsertser" localSheetId="16" hidden="1">{"'Sheet1'!$L$16"}</definedName>
    <definedName name="tsertsertser" localSheetId="21" hidden="1">{"'Sheet1'!$L$16"}</definedName>
    <definedName name="tsertsertser" localSheetId="18" hidden="1">{"'Sheet1'!$L$16"}</definedName>
    <definedName name="tsertsertser" localSheetId="19" hidden="1">{"'Sheet1'!$L$16"}</definedName>
    <definedName name="tsertsertser" localSheetId="20" hidden="1">{"'Sheet1'!$L$16"}</definedName>
    <definedName name="tsertsertser" localSheetId="22" hidden="1">{"'Sheet1'!$L$16"}</definedName>
    <definedName name="tsertsertser" localSheetId="24" hidden="1">{"'Sheet1'!$L$16"}</definedName>
    <definedName name="tsertsertser" localSheetId="28" hidden="1">{"'Sheet1'!$L$16"}</definedName>
    <definedName name="tsertsertser" localSheetId="14" hidden="1">{"'Sheet1'!$L$16"}</definedName>
    <definedName name="tsertsertser" hidden="1">{"'Sheet1'!$L$16"}</definedName>
    <definedName name="tsgkunzel2t">#REF!</definedName>
    <definedName name="tsmkunzel2t">#REF!</definedName>
    <definedName name="tsrey" localSheetId="12" hidden="1">{"'Sheet1'!$L$16"}</definedName>
    <definedName name="tsrey" localSheetId="11" hidden="1">{"'Sheet1'!$L$16"}</definedName>
    <definedName name="tsrey" localSheetId="13" hidden="1">{"'Sheet1'!$L$16"}</definedName>
    <definedName name="tsrey" localSheetId="16" hidden="1">{"'Sheet1'!$L$16"}</definedName>
    <definedName name="tsrey" localSheetId="21" hidden="1">{"'Sheet1'!$L$16"}</definedName>
    <definedName name="tsrey" localSheetId="18" hidden="1">{"'Sheet1'!$L$16"}</definedName>
    <definedName name="tsrey" localSheetId="19" hidden="1">{"'Sheet1'!$L$16"}</definedName>
    <definedName name="tsrey" localSheetId="20" hidden="1">{"'Sheet1'!$L$16"}</definedName>
    <definedName name="tsrey" localSheetId="22" hidden="1">{"'Sheet1'!$L$16"}</definedName>
    <definedName name="tsrey" localSheetId="24" hidden="1">{"'Sheet1'!$L$16"}</definedName>
    <definedName name="tsrey" localSheetId="28" hidden="1">{"'Sheet1'!$L$16"}</definedName>
    <definedName name="tsrey" localSheetId="14" hidden="1">{"'Sheet1'!$L$16"}</definedName>
    <definedName name="tsrey" hidden="1">{"'Sheet1'!$L$16"}</definedName>
    <definedName name="TSUPPOT" localSheetId="12" hidden="1">{#N/A,#N/A,FALSE,"CCTV"}</definedName>
    <definedName name="TSUPPOT" localSheetId="11" hidden="1">{#N/A,#N/A,FALSE,"CCTV"}</definedName>
    <definedName name="TSUPPOT" localSheetId="13" hidden="1">{#N/A,#N/A,FALSE,"CCTV"}</definedName>
    <definedName name="TSUPPOT" localSheetId="16" hidden="1">{#N/A,#N/A,FALSE,"CCTV"}</definedName>
    <definedName name="TSUPPOT" localSheetId="21" hidden="1">{#N/A,#N/A,FALSE,"CCTV"}</definedName>
    <definedName name="TSUPPOT" localSheetId="18" hidden="1">{#N/A,#N/A,FALSE,"CCTV"}</definedName>
    <definedName name="TSUPPOT" localSheetId="19" hidden="1">{#N/A,#N/A,FALSE,"CCTV"}</definedName>
    <definedName name="TSUPPOT" localSheetId="20" hidden="1">{#N/A,#N/A,FALSE,"CCTV"}</definedName>
    <definedName name="TSUPPOT" localSheetId="22" hidden="1">{#N/A,#N/A,FALSE,"CCTV"}</definedName>
    <definedName name="TSUPPOT" localSheetId="24" hidden="1">{#N/A,#N/A,FALSE,"CCTV"}</definedName>
    <definedName name="TSUPPOT" localSheetId="28" hidden="1">{#N/A,#N/A,FALSE,"CCTV"}</definedName>
    <definedName name="TSUPPOT" localSheetId="14" hidden="1">{#N/A,#N/A,FALSE,"CCTV"}</definedName>
    <definedName name="TSUPPOT" hidden="1">{#N/A,#N/A,FALSE,"CCTV"}</definedName>
    <definedName name="tt" localSheetId="12" hidden="1">{"'Sheet1'!$L$16"}</definedName>
    <definedName name="tt" localSheetId="11" hidden="1">{"'Sheet1'!$L$16"}</definedName>
    <definedName name="tt" localSheetId="13" hidden="1">{"'Sheet1'!$L$16"}</definedName>
    <definedName name="tt" localSheetId="16" hidden="1">{"'Sheet1'!$L$16"}</definedName>
    <definedName name="tt" localSheetId="21" hidden="1">{"'Sheet1'!$L$16"}</definedName>
    <definedName name="tt" localSheetId="18" hidden="1">{"'Sheet1'!$L$16"}</definedName>
    <definedName name="tt" localSheetId="19" hidden="1">{"'Sheet1'!$L$16"}</definedName>
    <definedName name="tt" localSheetId="20" hidden="1">{"'Sheet1'!$L$16"}</definedName>
    <definedName name="tt" localSheetId="22" hidden="1">{"'Sheet1'!$L$16"}</definedName>
    <definedName name="tt" localSheetId="24" hidden="1">{"'Sheet1'!$L$16"}</definedName>
    <definedName name="tt" localSheetId="28" hidden="1">{"'Sheet1'!$L$16"}</definedName>
    <definedName name="tt" localSheetId="14" hidden="1">{"'Sheet1'!$L$16"}</definedName>
    <definedName name="tt" hidden="1">{"'Sheet1'!$L$16"}</definedName>
    <definedName name="TT_11" hidden="1">#REF!</definedName>
    <definedName name="TT_12" hidden="1">#REF!</definedName>
    <definedName name="TT_13" hidden="1">#REF!</definedName>
    <definedName name="TT_14" hidden="1">#REF!</definedName>
    <definedName name="TT_15" hidden="1">#REF!</definedName>
    <definedName name="TT_16" hidden="1">#REF!</definedName>
    <definedName name="TT_17" hidden="1">#REF!</definedName>
    <definedName name="TT_1P">#REF!</definedName>
    <definedName name="TT_31" hidden="1">#REF!</definedName>
    <definedName name="TT_32" hidden="1">#REF!</definedName>
    <definedName name="TT_3p">#REF!</definedName>
    <definedName name="TT_cot">#REF!</definedName>
    <definedName name="tt1pnc">#REF!</definedName>
    <definedName name="tt1pvl">#REF!</definedName>
    <definedName name="tt3" localSheetId="12" hidden="1">{"'Sheet1'!$L$16"}</definedName>
    <definedName name="tt3" localSheetId="11" hidden="1">{"'Sheet1'!$L$16"}</definedName>
    <definedName name="tt3" localSheetId="13" hidden="1">{"'Sheet1'!$L$16"}</definedName>
    <definedName name="tt3" localSheetId="16" hidden="1">{"'Sheet1'!$L$16"}</definedName>
    <definedName name="tt3" localSheetId="21" hidden="1">{"'Sheet1'!$L$16"}</definedName>
    <definedName name="tt3" localSheetId="18" hidden="1">{"'Sheet1'!$L$16"}</definedName>
    <definedName name="tt3" localSheetId="19" hidden="1">{"'Sheet1'!$L$16"}</definedName>
    <definedName name="tt3" localSheetId="20" hidden="1">{"'Sheet1'!$L$16"}</definedName>
    <definedName name="tt3" localSheetId="22" hidden="1">{"'Sheet1'!$L$16"}</definedName>
    <definedName name="tt3" localSheetId="24" hidden="1">{"'Sheet1'!$L$16"}</definedName>
    <definedName name="tt3" localSheetId="28" hidden="1">{"'Sheet1'!$L$16"}</definedName>
    <definedName name="tt3" localSheetId="14" hidden="1">{"'Sheet1'!$L$16"}</definedName>
    <definedName name="tt3" hidden="1">{"'Sheet1'!$L$16"}</definedName>
    <definedName name="tt3pnc">#REF!</definedName>
    <definedName name="tt3pvl">#REF!</definedName>
    <definedName name="TT623" localSheetId="12" hidden="1">{"'Sheet1'!$L$16"}</definedName>
    <definedName name="TT623" localSheetId="11" hidden="1">{"'Sheet1'!$L$16"}</definedName>
    <definedName name="TT623" localSheetId="13" hidden="1">{"'Sheet1'!$L$16"}</definedName>
    <definedName name="TT623" localSheetId="16" hidden="1">{"'Sheet1'!$L$16"}</definedName>
    <definedName name="TT623" localSheetId="21" hidden="1">{"'Sheet1'!$L$16"}</definedName>
    <definedName name="TT623" localSheetId="18" hidden="1">{"'Sheet1'!$L$16"}</definedName>
    <definedName name="TT623" localSheetId="19" hidden="1">{"'Sheet1'!$L$16"}</definedName>
    <definedName name="TT623" localSheetId="20" hidden="1">{"'Sheet1'!$L$16"}</definedName>
    <definedName name="TT623" localSheetId="22" hidden="1">{"'Sheet1'!$L$16"}</definedName>
    <definedName name="TT623" localSheetId="24" hidden="1">{"'Sheet1'!$L$16"}</definedName>
    <definedName name="TT623" localSheetId="28" hidden="1">{"'Sheet1'!$L$16"}</definedName>
    <definedName name="TT623" localSheetId="14" hidden="1">{"'Sheet1'!$L$16"}</definedName>
    <definedName name="TT623" hidden="1">{"'Sheet1'!$L$16"}</definedName>
    <definedName name="Ttak">#REF!</definedName>
    <definedName name="ttam">#REF!</definedName>
    <definedName name="ttbt">#REF!</definedName>
    <definedName name="ttc">1550</definedName>
    <definedName name="ttd">1600</definedName>
    <definedName name="TTDD">#REF!</definedName>
    <definedName name="TTDD1P">#REF!</definedName>
    <definedName name="TTDD3P">#REF!</definedName>
    <definedName name="ttdd3pct">#REF!</definedName>
    <definedName name="TTDDCT3p">#REF!</definedName>
    <definedName name="TTDKKH">#REF!</definedName>
    <definedName name="ttffg" localSheetId="12" hidden="1">{"'Sheet1'!$L$16"}</definedName>
    <definedName name="ttffg" localSheetId="11" hidden="1">{"'Sheet1'!$L$16"}</definedName>
    <definedName name="ttffg" localSheetId="13" hidden="1">{"'Sheet1'!$L$16"}</definedName>
    <definedName name="ttffg" localSheetId="16" hidden="1">{"'Sheet1'!$L$16"}</definedName>
    <definedName name="ttffg" localSheetId="21" hidden="1">{"'Sheet1'!$L$16"}</definedName>
    <definedName name="ttffg" localSheetId="18" hidden="1">{"'Sheet1'!$L$16"}</definedName>
    <definedName name="ttffg" localSheetId="19" hidden="1">{"'Sheet1'!$L$16"}</definedName>
    <definedName name="ttffg" localSheetId="20" hidden="1">{"'Sheet1'!$L$16"}</definedName>
    <definedName name="ttffg" localSheetId="22" hidden="1">{"'Sheet1'!$L$16"}</definedName>
    <definedName name="ttffg" localSheetId="24" hidden="1">{"'Sheet1'!$L$16"}</definedName>
    <definedName name="ttffg" localSheetId="28" hidden="1">{"'Sheet1'!$L$16"}</definedName>
    <definedName name="ttffg" localSheetId="14" hidden="1">{"'Sheet1'!$L$16"}</definedName>
    <definedName name="ttffg" hidden="1">{"'Sheet1'!$L$16"}</definedName>
    <definedName name="tthi">#REF!</definedName>
    <definedName name="tthkprtn" localSheetId="12" hidden="1">{"'Sheet1'!$L$16"}</definedName>
    <definedName name="tthkprtn" localSheetId="11" hidden="1">{"'Sheet1'!$L$16"}</definedName>
    <definedName name="tthkprtn" localSheetId="13" hidden="1">{"'Sheet1'!$L$16"}</definedName>
    <definedName name="tthkprtn" localSheetId="16" hidden="1">{"'Sheet1'!$L$16"}</definedName>
    <definedName name="tthkprtn" localSheetId="21" hidden="1">{"'Sheet1'!$L$16"}</definedName>
    <definedName name="tthkprtn" localSheetId="18" hidden="1">{"'Sheet1'!$L$16"}</definedName>
    <definedName name="tthkprtn" localSheetId="19" hidden="1">{"'Sheet1'!$L$16"}</definedName>
    <definedName name="tthkprtn" localSheetId="20" hidden="1">{"'Sheet1'!$L$16"}</definedName>
    <definedName name="tthkprtn" localSheetId="22" hidden="1">{"'Sheet1'!$L$16"}</definedName>
    <definedName name="tthkprtn" localSheetId="24" hidden="1">{"'Sheet1'!$L$16"}</definedName>
    <definedName name="tthkprtn" localSheetId="28" hidden="1">{"'Sheet1'!$L$16"}</definedName>
    <definedName name="tthkprtn" localSheetId="14" hidden="1">{"'Sheet1'!$L$16"}</definedName>
    <definedName name="tthkprtn" hidden="1">{"'Sheet1'!$L$16"}</definedName>
    <definedName name="TTHU" localSheetId="12" hidden="1">{"'Sheet1'!$L$16"}</definedName>
    <definedName name="TTHU" localSheetId="11" hidden="1">{"'Sheet1'!$L$16"}</definedName>
    <definedName name="TTHU" localSheetId="13" hidden="1">{"'Sheet1'!$L$16"}</definedName>
    <definedName name="TTHU" localSheetId="16" hidden="1">{"'Sheet1'!$L$16"}</definedName>
    <definedName name="TTHU" localSheetId="21" hidden="1">{"'Sheet1'!$L$16"}</definedName>
    <definedName name="TTHU" localSheetId="18" hidden="1">{"'Sheet1'!$L$16"}</definedName>
    <definedName name="TTHU" localSheetId="19" hidden="1">{"'Sheet1'!$L$16"}</definedName>
    <definedName name="TTHU" localSheetId="20" hidden="1">{"'Sheet1'!$L$16"}</definedName>
    <definedName name="TTHU" localSheetId="22" hidden="1">{"'Sheet1'!$L$16"}</definedName>
    <definedName name="TTHU" localSheetId="24" hidden="1">{"'Sheet1'!$L$16"}</definedName>
    <definedName name="TTHU" localSheetId="28" hidden="1">{"'Sheet1'!$L$16"}</definedName>
    <definedName name="TTHU" localSheetId="14" hidden="1">{"'Sheet1'!$L$16"}</definedName>
    <definedName name="TTHU" hidden="1">{"'Sheet1'!$L$16"}</definedName>
    <definedName name="ttk">#REF!</definedName>
    <definedName name="TTK3p">#REF!</definedName>
    <definedName name="TTlan2" localSheetId="12" hidden="1">{"'Sheet1'!$L$16"}</definedName>
    <definedName name="TTlan2" localSheetId="11" hidden="1">{"'Sheet1'!$L$16"}</definedName>
    <definedName name="TTlan2" localSheetId="13" hidden="1">{"'Sheet1'!$L$16"}</definedName>
    <definedName name="TTlan2" localSheetId="16" hidden="1">{"'Sheet1'!$L$16"}</definedName>
    <definedName name="TTlan2" localSheetId="21" hidden="1">{"'Sheet1'!$L$16"}</definedName>
    <definedName name="TTlan2" localSheetId="18" hidden="1">{"'Sheet1'!$L$16"}</definedName>
    <definedName name="TTlan2" localSheetId="19" hidden="1">{"'Sheet1'!$L$16"}</definedName>
    <definedName name="TTlan2" localSheetId="20" hidden="1">{"'Sheet1'!$L$16"}</definedName>
    <definedName name="TTlan2" localSheetId="22" hidden="1">{"'Sheet1'!$L$16"}</definedName>
    <definedName name="TTlan2" localSheetId="24" hidden="1">{"'Sheet1'!$L$16"}</definedName>
    <definedName name="TTlan2" localSheetId="28" hidden="1">{"'Sheet1'!$L$16"}</definedName>
    <definedName name="TTlan2" localSheetId="14" hidden="1">{"'Sheet1'!$L$16"}</definedName>
    <definedName name="TTlan2" hidden="1">{"'Sheet1'!$L$16"}</definedName>
    <definedName name="ttoan" localSheetId="12" hidden="1">{"'Sheet1'!$L$16"}</definedName>
    <definedName name="ttoan" localSheetId="11" hidden="1">{"'Sheet1'!$L$16"}</definedName>
    <definedName name="ttoan" localSheetId="13" hidden="1">{"'Sheet1'!$L$16"}</definedName>
    <definedName name="ttoan" localSheetId="16" hidden="1">{"'Sheet1'!$L$16"}</definedName>
    <definedName name="ttoan" localSheetId="21" hidden="1">{"'Sheet1'!$L$16"}</definedName>
    <definedName name="ttoan" localSheetId="18" hidden="1">{"'Sheet1'!$L$16"}</definedName>
    <definedName name="ttoan" localSheetId="19" hidden="1">{"'Sheet1'!$L$16"}</definedName>
    <definedName name="ttoan" localSheetId="20" hidden="1">{"'Sheet1'!$L$16"}</definedName>
    <definedName name="ttoan" localSheetId="22" hidden="1">{"'Sheet1'!$L$16"}</definedName>
    <definedName name="ttoan" localSheetId="24" hidden="1">{"'Sheet1'!$L$16"}</definedName>
    <definedName name="ttoan" localSheetId="28" hidden="1">{"'Sheet1'!$L$16"}</definedName>
    <definedName name="ttoan" localSheetId="14" hidden="1">{"'Sheet1'!$L$16"}</definedName>
    <definedName name="ttoan" hidden="1">{"'Sheet1'!$L$16"}</definedName>
    <definedName name="Ttoi">#REF!</definedName>
    <definedName name="Ttow">#REF!</definedName>
    <definedName name="ttr" localSheetId="12" hidden="1">{"'Sheet1'!$L$16"}</definedName>
    <definedName name="ttr" localSheetId="11" hidden="1">{"'Sheet1'!$L$16"}</definedName>
    <definedName name="ttr" localSheetId="13" hidden="1">{"'Sheet1'!$L$16"}</definedName>
    <definedName name="ttr" localSheetId="16" hidden="1">{"'Sheet1'!$L$16"}</definedName>
    <definedName name="ttr" localSheetId="21" hidden="1">{"'Sheet1'!$L$16"}</definedName>
    <definedName name="ttr" localSheetId="18" hidden="1">{"'Sheet1'!$L$16"}</definedName>
    <definedName name="ttr" localSheetId="19" hidden="1">{"'Sheet1'!$L$16"}</definedName>
    <definedName name="ttr" localSheetId="20" hidden="1">{"'Sheet1'!$L$16"}</definedName>
    <definedName name="ttr" localSheetId="22" hidden="1">{"'Sheet1'!$L$16"}</definedName>
    <definedName name="ttr" localSheetId="24" hidden="1">{"'Sheet1'!$L$16"}</definedName>
    <definedName name="ttr" localSheetId="28" hidden="1">{"'Sheet1'!$L$16"}</definedName>
    <definedName name="ttr" localSheetId="14" hidden="1">{"'Sheet1'!$L$16"}</definedName>
    <definedName name="ttr" hidden="1">{"'Sheet1'!$L$16"}</definedName>
    <definedName name="ttr_1" localSheetId="12">{"'Sheet1'!$L$16"}</definedName>
    <definedName name="ttr_1" localSheetId="11">{"'Sheet1'!$L$16"}</definedName>
    <definedName name="ttr_1" localSheetId="13">{"'Sheet1'!$L$16"}</definedName>
    <definedName name="ttr_1" localSheetId="16">{"'Sheet1'!$L$16"}</definedName>
    <definedName name="ttr_1" localSheetId="21">{"'Sheet1'!$L$16"}</definedName>
    <definedName name="ttr_1" localSheetId="18">{"'Sheet1'!$L$16"}</definedName>
    <definedName name="ttr_1" localSheetId="19">{"'Sheet1'!$L$16"}</definedName>
    <definedName name="ttr_1" localSheetId="20">{"'Sheet1'!$L$16"}</definedName>
    <definedName name="ttr_1" localSheetId="22">{"'Sheet1'!$L$16"}</definedName>
    <definedName name="ttr_1" localSheetId="24">{"'Sheet1'!$L$16"}</definedName>
    <definedName name="ttr_1" localSheetId="28">{"'Sheet1'!$L$16"}</definedName>
    <definedName name="ttr_1" localSheetId="14">{"'Sheet1'!$L$16"}</definedName>
    <definedName name="ttr_1">{"'Sheet1'!$L$16"}</definedName>
    <definedName name="ttronmk">#REF!</definedName>
    <definedName name="Ttru">#REF!</definedName>
    <definedName name="TTSC" localSheetId="12" hidden="1">{"'Sheet1'!$L$16"}</definedName>
    <definedName name="TTSC" localSheetId="11" hidden="1">{"'Sheet1'!$L$16"}</definedName>
    <definedName name="TTSC" localSheetId="13" hidden="1">{"'Sheet1'!$L$16"}</definedName>
    <definedName name="TTSC" localSheetId="16" hidden="1">{"'Sheet1'!$L$16"}</definedName>
    <definedName name="TTSC" localSheetId="21" hidden="1">{"'Sheet1'!$L$16"}</definedName>
    <definedName name="TTSC" localSheetId="18" hidden="1">{"'Sheet1'!$L$16"}</definedName>
    <definedName name="TTSC" localSheetId="19" hidden="1">{"'Sheet1'!$L$16"}</definedName>
    <definedName name="TTSC" localSheetId="20" hidden="1">{"'Sheet1'!$L$16"}</definedName>
    <definedName name="TTSC" localSheetId="22" hidden="1">{"'Sheet1'!$L$16"}</definedName>
    <definedName name="TTSC" localSheetId="24" hidden="1">{"'Sheet1'!$L$16"}</definedName>
    <definedName name="TTSC" localSheetId="28" hidden="1">{"'Sheet1'!$L$16"}</definedName>
    <definedName name="TTSC" localSheetId="14" hidden="1">{"'Sheet1'!$L$16"}</definedName>
    <definedName name="TTSC" hidden="1">{"'Sheet1'!$L$16"}</definedName>
    <definedName name="ttt" localSheetId="12" hidden="1">{"Teacher",#N/A,FALSE,"Summary";"Teacher",#N/A,FALSE,"Assumptions";"Teacher",#N/A,FALSE,"Buildup";"Teacher",#N/A,FALSE,"Financials";"Teacher",#N/A,FALSE,"Debt &amp; Other"}</definedName>
    <definedName name="ttt" localSheetId="11" hidden="1">{"Teacher",#N/A,FALSE,"Summary";"Teacher",#N/A,FALSE,"Assumptions";"Teacher",#N/A,FALSE,"Buildup";"Teacher",#N/A,FALSE,"Financials";"Teacher",#N/A,FALSE,"Debt &amp; Other"}</definedName>
    <definedName name="ttt" localSheetId="13" hidden="1">{"Teacher",#N/A,FALSE,"Summary";"Teacher",#N/A,FALSE,"Assumptions";"Teacher",#N/A,FALSE,"Buildup";"Teacher",#N/A,FALSE,"Financials";"Teacher",#N/A,FALSE,"Debt &amp; Other"}</definedName>
    <definedName name="ttt" localSheetId="16" hidden="1">{"Teacher",#N/A,FALSE,"Summary";"Teacher",#N/A,FALSE,"Assumptions";"Teacher",#N/A,FALSE,"Buildup";"Teacher",#N/A,FALSE,"Financials";"Teacher",#N/A,FALSE,"Debt &amp; Other"}</definedName>
    <definedName name="ttt" localSheetId="21" hidden="1">{"Teacher",#N/A,FALSE,"Summary";"Teacher",#N/A,FALSE,"Assumptions";"Teacher",#N/A,FALSE,"Buildup";"Teacher",#N/A,FALSE,"Financials";"Teacher",#N/A,FALSE,"Debt &amp; Other"}</definedName>
    <definedName name="ttt" localSheetId="18" hidden="1">{"Teacher",#N/A,FALSE,"Summary";"Teacher",#N/A,FALSE,"Assumptions";"Teacher",#N/A,FALSE,"Buildup";"Teacher",#N/A,FALSE,"Financials";"Teacher",#N/A,FALSE,"Debt &amp; Other"}</definedName>
    <definedName name="ttt" localSheetId="19" hidden="1">{"Teacher",#N/A,FALSE,"Summary";"Teacher",#N/A,FALSE,"Assumptions";"Teacher",#N/A,FALSE,"Buildup";"Teacher",#N/A,FALSE,"Financials";"Teacher",#N/A,FALSE,"Debt &amp; Other"}</definedName>
    <definedName name="ttt" localSheetId="20" hidden="1">{"Teacher",#N/A,FALSE,"Summary";"Teacher",#N/A,FALSE,"Assumptions";"Teacher",#N/A,FALSE,"Buildup";"Teacher",#N/A,FALSE,"Financials";"Teacher",#N/A,FALSE,"Debt &amp; Other"}</definedName>
    <definedName name="ttt" localSheetId="22" hidden="1">{"Teacher",#N/A,FALSE,"Summary";"Teacher",#N/A,FALSE,"Assumptions";"Teacher",#N/A,FALSE,"Buildup";"Teacher",#N/A,FALSE,"Financials";"Teacher",#N/A,FALSE,"Debt &amp; Other"}</definedName>
    <definedName name="ttt" localSheetId="24" hidden="1">{"Teacher",#N/A,FALSE,"Summary";"Teacher",#N/A,FALSE,"Assumptions";"Teacher",#N/A,FALSE,"Buildup";"Teacher",#N/A,FALSE,"Financials";"Teacher",#N/A,FALSE,"Debt &amp; Other"}</definedName>
    <definedName name="ttt" localSheetId="28" hidden="1">{"Teacher",#N/A,FALSE,"Summary";"Teacher",#N/A,FALSE,"Assumptions";"Teacher",#N/A,FALSE,"Buildup";"Teacher",#N/A,FALSE,"Financials";"Teacher",#N/A,FALSE,"Debt &amp; Other"}</definedName>
    <definedName name="ttt" localSheetId="14" hidden="1">{"Teacher",#N/A,FALSE,"Summary";"Teacher",#N/A,FALSE,"Assumptions";"Teacher",#N/A,FALSE,"Buildup";"Teacher",#N/A,FALSE,"Financials";"Teacher",#N/A,FALSE,"Debt &amp; Other"}</definedName>
    <definedName name="ttt" hidden="1">{"Teacher",#N/A,FALSE,"Summary";"Teacher",#N/A,FALSE,"Assumptions";"Teacher",#N/A,FALSE,"Buildup";"Teacher",#N/A,FALSE,"Financials";"Teacher",#N/A,FALSE,"Debt &amp; Other"}</definedName>
    <definedName name="tttb">#REF!</definedName>
    <definedName name="ttteerw"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ee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R">#REF!</definedName>
    <definedName name="tttskldf" localSheetId="12" hidden="1">{0}</definedName>
    <definedName name="tttskldf" localSheetId="11" hidden="1">{0}</definedName>
    <definedName name="tttskldf" localSheetId="13" hidden="1">{0}</definedName>
    <definedName name="tttskldf" localSheetId="16" hidden="1">{0}</definedName>
    <definedName name="tttskldf" localSheetId="21" hidden="1">{0}</definedName>
    <definedName name="tttskldf" localSheetId="18" hidden="1">{0}</definedName>
    <definedName name="tttskldf" localSheetId="19" hidden="1">{0}</definedName>
    <definedName name="tttskldf" localSheetId="20" hidden="1">{0}</definedName>
    <definedName name="tttskldf" localSheetId="22" hidden="1">{0}</definedName>
    <definedName name="tttskldf" localSheetId="24" hidden="1">{0}</definedName>
    <definedName name="tttskldf" localSheetId="28" hidden="1">{0}</definedName>
    <definedName name="tttskldf" localSheetId="14" hidden="1">{0}</definedName>
    <definedName name="tttskldf" hidden="1">{0}</definedName>
    <definedName name="tttt" localSheetId="12" hidden="1">{"'Sheet1'!$L$16"}</definedName>
    <definedName name="tttt" localSheetId="11" hidden="1">{"'Sheet1'!$L$16"}</definedName>
    <definedName name="tttt" localSheetId="13" hidden="1">{"'Sheet1'!$L$16"}</definedName>
    <definedName name="tttt" localSheetId="16" hidden="1">{"'Sheet1'!$L$16"}</definedName>
    <definedName name="tttt" localSheetId="21" hidden="1">{"'Sheet1'!$L$16"}</definedName>
    <definedName name="tttt" localSheetId="18" hidden="1">{"'Sheet1'!$L$16"}</definedName>
    <definedName name="tttt" localSheetId="19" hidden="1">{"'Sheet1'!$L$16"}</definedName>
    <definedName name="tttt" localSheetId="20" hidden="1">{"'Sheet1'!$L$16"}</definedName>
    <definedName name="tttt" localSheetId="22" hidden="1">{"'Sheet1'!$L$16"}</definedName>
    <definedName name="tttt" localSheetId="24" hidden="1">{"'Sheet1'!$L$16"}</definedName>
    <definedName name="tttt" localSheetId="28" hidden="1">{"'Sheet1'!$L$16"}</definedName>
    <definedName name="tttt" localSheetId="14" hidden="1">{"'Sheet1'!$L$16"}</definedName>
    <definedName name="tttt" hidden="1">{"'Sheet1'!$L$16"}</definedName>
    <definedName name="tttte" localSheetId="12" hidden="1">{"'Sheet1'!$L$16"}</definedName>
    <definedName name="tttte" localSheetId="11" hidden="1">{"'Sheet1'!$L$16"}</definedName>
    <definedName name="tttte" localSheetId="13" hidden="1">{"'Sheet1'!$L$16"}</definedName>
    <definedName name="tttte" localSheetId="16" hidden="1">{"'Sheet1'!$L$16"}</definedName>
    <definedName name="tttte" localSheetId="21" hidden="1">{"'Sheet1'!$L$16"}</definedName>
    <definedName name="tttte" localSheetId="18" hidden="1">{"'Sheet1'!$L$16"}</definedName>
    <definedName name="tttte" localSheetId="19" hidden="1">{"'Sheet1'!$L$16"}</definedName>
    <definedName name="tttte" localSheetId="20" hidden="1">{"'Sheet1'!$L$16"}</definedName>
    <definedName name="tttte" localSheetId="22" hidden="1">{"'Sheet1'!$L$16"}</definedName>
    <definedName name="tttte" localSheetId="24" hidden="1">{"'Sheet1'!$L$16"}</definedName>
    <definedName name="tttte" localSheetId="28" hidden="1">{"'Sheet1'!$L$16"}</definedName>
    <definedName name="tttte" localSheetId="14" hidden="1">{"'Sheet1'!$L$16"}</definedName>
    <definedName name="tttte" hidden="1">{"'Sheet1'!$L$16"}</definedName>
    <definedName name="ttttki" localSheetId="12" hidden="1">{"'Sheet1'!$L$16"}</definedName>
    <definedName name="ttttki" localSheetId="11" hidden="1">{"'Sheet1'!$L$16"}</definedName>
    <definedName name="ttttki" localSheetId="13" hidden="1">{"'Sheet1'!$L$16"}</definedName>
    <definedName name="ttttki" localSheetId="16" hidden="1">{"'Sheet1'!$L$16"}</definedName>
    <definedName name="ttttki" localSheetId="21" hidden="1">{"'Sheet1'!$L$16"}</definedName>
    <definedName name="ttttki" localSheetId="18" hidden="1">{"'Sheet1'!$L$16"}</definedName>
    <definedName name="ttttki" localSheetId="19" hidden="1">{"'Sheet1'!$L$16"}</definedName>
    <definedName name="ttttki" localSheetId="20" hidden="1">{"'Sheet1'!$L$16"}</definedName>
    <definedName name="ttttki" localSheetId="22" hidden="1">{"'Sheet1'!$L$16"}</definedName>
    <definedName name="ttttki" localSheetId="24" hidden="1">{"'Sheet1'!$L$16"}</definedName>
    <definedName name="ttttki" localSheetId="28" hidden="1">{"'Sheet1'!$L$16"}</definedName>
    <definedName name="ttttki" localSheetId="14" hidden="1">{"'Sheet1'!$L$16"}</definedName>
    <definedName name="ttttki" hidden="1">{"'Sheet1'!$L$16"}</definedName>
    <definedName name="ttttl" localSheetId="12" hidden="1">{"'Sheet1'!$L$16"}</definedName>
    <definedName name="ttttl" localSheetId="11" hidden="1">{"'Sheet1'!$L$16"}</definedName>
    <definedName name="ttttl" localSheetId="13" hidden="1">{"'Sheet1'!$L$16"}</definedName>
    <definedName name="ttttl" localSheetId="16" hidden="1">{"'Sheet1'!$L$16"}</definedName>
    <definedName name="ttttl" localSheetId="21" hidden="1">{"'Sheet1'!$L$16"}</definedName>
    <definedName name="ttttl" localSheetId="18" hidden="1">{"'Sheet1'!$L$16"}</definedName>
    <definedName name="ttttl" localSheetId="19" hidden="1">{"'Sheet1'!$L$16"}</definedName>
    <definedName name="ttttl" localSheetId="20" hidden="1">{"'Sheet1'!$L$16"}</definedName>
    <definedName name="ttttl" localSheetId="22" hidden="1">{"'Sheet1'!$L$16"}</definedName>
    <definedName name="ttttl" localSheetId="24" hidden="1">{"'Sheet1'!$L$16"}</definedName>
    <definedName name="ttttl" localSheetId="28" hidden="1">{"'Sheet1'!$L$16"}</definedName>
    <definedName name="ttttl" localSheetId="14" hidden="1">{"'Sheet1'!$L$16"}</definedName>
    <definedName name="ttttl" hidden="1">{"'Sheet1'!$L$16"}</definedName>
    <definedName name="TTTTRFS" localSheetId="12" hidden="1">{#N/A,#N/A,FALSE,"운반시간"}</definedName>
    <definedName name="TTTTRFS" localSheetId="11" hidden="1">{#N/A,#N/A,FALSE,"운반시간"}</definedName>
    <definedName name="TTTTRFS" localSheetId="13" hidden="1">{#N/A,#N/A,FALSE,"운반시간"}</definedName>
    <definedName name="TTTTRFS" localSheetId="16" hidden="1">{#N/A,#N/A,FALSE,"운반시간"}</definedName>
    <definedName name="TTTTRFS" localSheetId="21" hidden="1">{#N/A,#N/A,FALSE,"운반시간"}</definedName>
    <definedName name="TTTTRFS" localSheetId="18" hidden="1">{#N/A,#N/A,FALSE,"운반시간"}</definedName>
    <definedName name="TTTTRFS" localSheetId="19" hidden="1">{#N/A,#N/A,FALSE,"운반시간"}</definedName>
    <definedName name="TTTTRFS" localSheetId="20" hidden="1">{#N/A,#N/A,FALSE,"운반시간"}</definedName>
    <definedName name="TTTTRFS" localSheetId="22" hidden="1">{#N/A,#N/A,FALSE,"운반시간"}</definedName>
    <definedName name="TTTTRFS" localSheetId="24" hidden="1">{#N/A,#N/A,FALSE,"운반시간"}</definedName>
    <definedName name="TTTTRFS" localSheetId="28" hidden="1">{#N/A,#N/A,FALSE,"운반시간"}</definedName>
    <definedName name="TTTTRFS" localSheetId="14" hidden="1">{#N/A,#N/A,FALSE,"운반시간"}</definedName>
    <definedName name="TTTTRFS" hidden="1">{#N/A,#N/A,FALSE,"운반시간"}</definedName>
    <definedName name="ttttt" hidden="1">#REF!</definedName>
    <definedName name="ｔｔｔｔｔ" localSheetId="12" hidden="1">{"'Sheet1'!$L$16"}</definedName>
    <definedName name="ｔｔｔｔｔ" localSheetId="11" hidden="1">{"'Sheet1'!$L$16"}</definedName>
    <definedName name="ｔｔｔｔｔ" localSheetId="13" hidden="1">{"'Sheet1'!$L$16"}</definedName>
    <definedName name="ｔｔｔｔｔ" localSheetId="16" hidden="1">{"'Sheet1'!$L$16"}</definedName>
    <definedName name="ｔｔｔｔｔ" localSheetId="21" hidden="1">{"'Sheet1'!$L$16"}</definedName>
    <definedName name="ｔｔｔｔｔ" localSheetId="18" hidden="1">{"'Sheet1'!$L$16"}</definedName>
    <definedName name="ｔｔｔｔｔ" localSheetId="19" hidden="1">{"'Sheet1'!$L$16"}</definedName>
    <definedName name="ｔｔｔｔｔ" localSheetId="20" hidden="1">{"'Sheet1'!$L$16"}</definedName>
    <definedName name="ｔｔｔｔｔ" localSheetId="22" hidden="1">{"'Sheet1'!$L$16"}</definedName>
    <definedName name="ｔｔｔｔｔ" localSheetId="24" hidden="1">{"'Sheet1'!$L$16"}</definedName>
    <definedName name="ｔｔｔｔｔ" localSheetId="28" hidden="1">{"'Sheet1'!$L$16"}</definedName>
    <definedName name="ｔｔｔｔｔ" localSheetId="14" hidden="1">{"'Sheet1'!$L$16"}</definedName>
    <definedName name="ｔｔｔｔｔ" hidden="1">{"'Sheet1'!$L$16"}</definedName>
    <definedName name="TTTTTT" localSheetId="12" hidden="1">{"'Sheet1'!$L$16"}</definedName>
    <definedName name="TTTTTT" localSheetId="11" hidden="1">{"'Sheet1'!$L$16"}</definedName>
    <definedName name="TTTTTT" localSheetId="13" hidden="1">{"'Sheet1'!$L$16"}</definedName>
    <definedName name="TTTTTT" localSheetId="16" hidden="1">{"'Sheet1'!$L$16"}</definedName>
    <definedName name="TTTTTT" localSheetId="21" hidden="1">{"'Sheet1'!$L$16"}</definedName>
    <definedName name="TTTTTT" localSheetId="18" hidden="1">{"'Sheet1'!$L$16"}</definedName>
    <definedName name="TTTTTT" localSheetId="19" hidden="1">{"'Sheet1'!$L$16"}</definedName>
    <definedName name="TTTTTT" localSheetId="20" hidden="1">{"'Sheet1'!$L$16"}</definedName>
    <definedName name="TTTTTT" localSheetId="22" hidden="1">{"'Sheet1'!$L$16"}</definedName>
    <definedName name="TTTTTT" localSheetId="24" hidden="1">{"'Sheet1'!$L$16"}</definedName>
    <definedName name="TTTTTT" localSheetId="28" hidden="1">{"'Sheet1'!$L$16"}</definedName>
    <definedName name="TTTTTT" localSheetId="14" hidden="1">{"'Sheet1'!$L$16"}</definedName>
    <definedName name="TTTTTT" hidden="1">{"'Sheet1'!$L$16"}</definedName>
    <definedName name="TU" localSheetId="12" hidden="1">{"'Sheet1'!$L$16"}</definedName>
    <definedName name="TU" localSheetId="11" hidden="1">{"'Sheet1'!$L$16"}</definedName>
    <definedName name="TU" localSheetId="13" hidden="1">{"'Sheet1'!$L$16"}</definedName>
    <definedName name="TU" localSheetId="16" hidden="1">{"'Sheet1'!$L$16"}</definedName>
    <definedName name="TU" localSheetId="21" hidden="1">{"'Sheet1'!$L$16"}</definedName>
    <definedName name="TU" localSheetId="18" hidden="1">{"'Sheet1'!$L$16"}</definedName>
    <definedName name="TU" localSheetId="19" hidden="1">{"'Sheet1'!$L$16"}</definedName>
    <definedName name="TU" localSheetId="20" hidden="1">{"'Sheet1'!$L$16"}</definedName>
    <definedName name="TU" localSheetId="22" hidden="1">{"'Sheet1'!$L$16"}</definedName>
    <definedName name="TU" localSheetId="24" hidden="1">{"'Sheet1'!$L$16"}</definedName>
    <definedName name="TU" localSheetId="28" hidden="1">{"'Sheet1'!$L$16"}</definedName>
    <definedName name="TU" localSheetId="14" hidden="1">{"'Sheet1'!$L$16"}</definedName>
    <definedName name="TU" hidden="1">{"'Sheet1'!$L$16"}</definedName>
    <definedName name="TU." hidden="1">#REF!</definedName>
    <definedName name="tu_1" localSheetId="12" hidden="1">{"'용역비'!$A$4:$C$8"}</definedName>
    <definedName name="tu_1" localSheetId="11" hidden="1">{"'용역비'!$A$4:$C$8"}</definedName>
    <definedName name="tu_1" localSheetId="13" hidden="1">{"'용역비'!$A$4:$C$8"}</definedName>
    <definedName name="tu_1" localSheetId="16" hidden="1">{"'용역비'!$A$4:$C$8"}</definedName>
    <definedName name="tu_1" localSheetId="21" hidden="1">{"'용역비'!$A$4:$C$8"}</definedName>
    <definedName name="tu_1" localSheetId="18" hidden="1">{"'용역비'!$A$4:$C$8"}</definedName>
    <definedName name="tu_1" localSheetId="19" hidden="1">{"'용역비'!$A$4:$C$8"}</definedName>
    <definedName name="tu_1" localSheetId="20" hidden="1">{"'용역비'!$A$4:$C$8"}</definedName>
    <definedName name="tu_1" localSheetId="22" hidden="1">{"'용역비'!$A$4:$C$8"}</definedName>
    <definedName name="tu_1" localSheetId="24" hidden="1">{"'용역비'!$A$4:$C$8"}</definedName>
    <definedName name="tu_1" localSheetId="28" hidden="1">{"'용역비'!$A$4:$C$8"}</definedName>
    <definedName name="tu_1" localSheetId="14" hidden="1">{"'용역비'!$A$4:$C$8"}</definedName>
    <definedName name="tu_1" hidden="1">{"'용역비'!$A$4:$C$8"}</definedName>
    <definedName name="tu_2" localSheetId="12" hidden="1">{"'용역비'!$A$4:$C$8"}</definedName>
    <definedName name="tu_2" localSheetId="11" hidden="1">{"'용역비'!$A$4:$C$8"}</definedName>
    <definedName name="tu_2" localSheetId="13" hidden="1">{"'용역비'!$A$4:$C$8"}</definedName>
    <definedName name="tu_2" localSheetId="16" hidden="1">{"'용역비'!$A$4:$C$8"}</definedName>
    <definedName name="tu_2" localSheetId="21" hidden="1">{"'용역비'!$A$4:$C$8"}</definedName>
    <definedName name="tu_2" localSheetId="18" hidden="1">{"'용역비'!$A$4:$C$8"}</definedName>
    <definedName name="tu_2" localSheetId="19" hidden="1">{"'용역비'!$A$4:$C$8"}</definedName>
    <definedName name="tu_2" localSheetId="20" hidden="1">{"'용역비'!$A$4:$C$8"}</definedName>
    <definedName name="tu_2" localSheetId="22" hidden="1">{"'용역비'!$A$4:$C$8"}</definedName>
    <definedName name="tu_2" localSheetId="24" hidden="1">{"'용역비'!$A$4:$C$8"}</definedName>
    <definedName name="tu_2" localSheetId="28" hidden="1">{"'용역비'!$A$4:$C$8"}</definedName>
    <definedName name="tu_2" localSheetId="14" hidden="1">{"'용역비'!$A$4:$C$8"}</definedName>
    <definedName name="tu_2" hidden="1">{"'용역비'!$A$4:$C$8"}</definedName>
    <definedName name="tu_3" localSheetId="12" hidden="1">{"'용역비'!$A$4:$C$8"}</definedName>
    <definedName name="tu_3" localSheetId="11" hidden="1">{"'용역비'!$A$4:$C$8"}</definedName>
    <definedName name="tu_3" localSheetId="13" hidden="1">{"'용역비'!$A$4:$C$8"}</definedName>
    <definedName name="tu_3" localSheetId="16" hidden="1">{"'용역비'!$A$4:$C$8"}</definedName>
    <definedName name="tu_3" localSheetId="21" hidden="1">{"'용역비'!$A$4:$C$8"}</definedName>
    <definedName name="tu_3" localSheetId="18" hidden="1">{"'용역비'!$A$4:$C$8"}</definedName>
    <definedName name="tu_3" localSheetId="19" hidden="1">{"'용역비'!$A$4:$C$8"}</definedName>
    <definedName name="tu_3" localSheetId="20" hidden="1">{"'용역비'!$A$4:$C$8"}</definedName>
    <definedName name="tu_3" localSheetId="22" hidden="1">{"'용역비'!$A$4:$C$8"}</definedName>
    <definedName name="tu_3" localSheetId="24" hidden="1">{"'용역비'!$A$4:$C$8"}</definedName>
    <definedName name="tu_3" localSheetId="28" hidden="1">{"'용역비'!$A$4:$C$8"}</definedName>
    <definedName name="tu_3" localSheetId="14" hidden="1">{"'용역비'!$A$4:$C$8"}</definedName>
    <definedName name="tu_3" hidden="1">{"'용역비'!$A$4:$C$8"}</definedName>
    <definedName name="tu_4" localSheetId="12" hidden="1">{"'용역비'!$A$4:$C$8"}</definedName>
    <definedName name="tu_4" localSheetId="11" hidden="1">{"'용역비'!$A$4:$C$8"}</definedName>
    <definedName name="tu_4" localSheetId="13" hidden="1">{"'용역비'!$A$4:$C$8"}</definedName>
    <definedName name="tu_4" localSheetId="16" hidden="1">{"'용역비'!$A$4:$C$8"}</definedName>
    <definedName name="tu_4" localSheetId="21" hidden="1">{"'용역비'!$A$4:$C$8"}</definedName>
    <definedName name="tu_4" localSheetId="18" hidden="1">{"'용역비'!$A$4:$C$8"}</definedName>
    <definedName name="tu_4" localSheetId="19" hidden="1">{"'용역비'!$A$4:$C$8"}</definedName>
    <definedName name="tu_4" localSheetId="20" hidden="1">{"'용역비'!$A$4:$C$8"}</definedName>
    <definedName name="tu_4" localSheetId="22" hidden="1">{"'용역비'!$A$4:$C$8"}</definedName>
    <definedName name="tu_4" localSheetId="24" hidden="1">{"'용역비'!$A$4:$C$8"}</definedName>
    <definedName name="tu_4" localSheetId="28" hidden="1">{"'용역비'!$A$4:$C$8"}</definedName>
    <definedName name="tu_4" localSheetId="14" hidden="1">{"'용역비'!$A$4:$C$8"}</definedName>
    <definedName name="tu_4" hidden="1">{"'용역비'!$A$4:$C$8"}</definedName>
    <definedName name="tu_5" localSheetId="12" hidden="1">{"'용역비'!$A$4:$C$8"}</definedName>
    <definedName name="tu_5" localSheetId="11" hidden="1">{"'용역비'!$A$4:$C$8"}</definedName>
    <definedName name="tu_5" localSheetId="13" hidden="1">{"'용역비'!$A$4:$C$8"}</definedName>
    <definedName name="tu_5" localSheetId="16" hidden="1">{"'용역비'!$A$4:$C$8"}</definedName>
    <definedName name="tu_5" localSheetId="21" hidden="1">{"'용역비'!$A$4:$C$8"}</definedName>
    <definedName name="tu_5" localSheetId="18" hidden="1">{"'용역비'!$A$4:$C$8"}</definedName>
    <definedName name="tu_5" localSheetId="19" hidden="1">{"'용역비'!$A$4:$C$8"}</definedName>
    <definedName name="tu_5" localSheetId="20" hidden="1">{"'용역비'!$A$4:$C$8"}</definedName>
    <definedName name="tu_5" localSheetId="22" hidden="1">{"'용역비'!$A$4:$C$8"}</definedName>
    <definedName name="tu_5" localSheetId="24" hidden="1">{"'용역비'!$A$4:$C$8"}</definedName>
    <definedName name="tu_5" localSheetId="28" hidden="1">{"'용역비'!$A$4:$C$8"}</definedName>
    <definedName name="tu_5" localSheetId="14" hidden="1">{"'용역비'!$A$4:$C$8"}</definedName>
    <definedName name="tu_5" hidden="1">{"'용역비'!$A$4:$C$8"}</definedName>
    <definedName name="tuam" localSheetId="12" hidden="1">{"'Sheet1'!$L$16"}</definedName>
    <definedName name="tuam" localSheetId="11" hidden="1">{"'Sheet1'!$L$16"}</definedName>
    <definedName name="tuam" localSheetId="13" hidden="1">{"'Sheet1'!$L$16"}</definedName>
    <definedName name="tuam" localSheetId="16" hidden="1">{"'Sheet1'!$L$16"}</definedName>
    <definedName name="tuam" localSheetId="21" hidden="1">{"'Sheet1'!$L$16"}</definedName>
    <definedName name="tuam" localSheetId="18" hidden="1">{"'Sheet1'!$L$16"}</definedName>
    <definedName name="tuam" localSheetId="19" hidden="1">{"'Sheet1'!$L$16"}</definedName>
    <definedName name="tuam" localSheetId="20" hidden="1">{"'Sheet1'!$L$16"}</definedName>
    <definedName name="tuam" localSheetId="22" hidden="1">{"'Sheet1'!$L$16"}</definedName>
    <definedName name="tuam" localSheetId="24" hidden="1">{"'Sheet1'!$L$16"}</definedName>
    <definedName name="tuam" localSheetId="28" hidden="1">{"'Sheet1'!$L$16"}</definedName>
    <definedName name="tuam" localSheetId="14" hidden="1">{"'Sheet1'!$L$16"}</definedName>
    <definedName name="tuam" hidden="1">{"'Sheet1'!$L$16"}</definedName>
    <definedName name="tuan" localSheetId="12" hidden="1">{"'Sheet1'!$L$16"}</definedName>
    <definedName name="tuan" localSheetId="11" hidden="1">{"'Sheet1'!$L$16"}</definedName>
    <definedName name="tuan" localSheetId="13" hidden="1">{"'Sheet1'!$L$16"}</definedName>
    <definedName name="tuan" localSheetId="16" hidden="1">{"'Sheet1'!$L$16"}</definedName>
    <definedName name="tuan" localSheetId="21" hidden="1">{"'Sheet1'!$L$16"}</definedName>
    <definedName name="tuan" localSheetId="18" hidden="1">{"'Sheet1'!$L$16"}</definedName>
    <definedName name="tuan" localSheetId="19" hidden="1">{"'Sheet1'!$L$16"}</definedName>
    <definedName name="tuan" localSheetId="20" hidden="1">{"'Sheet1'!$L$16"}</definedName>
    <definedName name="tuan" localSheetId="22" hidden="1">{"'Sheet1'!$L$16"}</definedName>
    <definedName name="tuan" localSheetId="24" hidden="1">{"'Sheet1'!$L$16"}</definedName>
    <definedName name="tuan" localSheetId="28" hidden="1">{"'Sheet1'!$L$16"}</definedName>
    <definedName name="tuan" localSheetId="14" hidden="1">{"'Sheet1'!$L$16"}</definedName>
    <definedName name="tuan" hidden="1">{"'Sheet1'!$L$16"}</definedName>
    <definedName name="tuan03" localSheetId="12" hidden="1">{"'Sheet1'!$L$16"}</definedName>
    <definedName name="tuan03" localSheetId="11" hidden="1">{"'Sheet1'!$L$16"}</definedName>
    <definedName name="tuan03" localSheetId="13" hidden="1">{"'Sheet1'!$L$16"}</definedName>
    <definedName name="tuan03" localSheetId="16" hidden="1">{"'Sheet1'!$L$16"}</definedName>
    <definedName name="tuan03" localSheetId="21" hidden="1">{"'Sheet1'!$L$16"}</definedName>
    <definedName name="tuan03" localSheetId="18" hidden="1">{"'Sheet1'!$L$16"}</definedName>
    <definedName name="tuan03" localSheetId="19" hidden="1">{"'Sheet1'!$L$16"}</definedName>
    <definedName name="tuan03" localSheetId="20" hidden="1">{"'Sheet1'!$L$16"}</definedName>
    <definedName name="tuan03" localSheetId="22" hidden="1">{"'Sheet1'!$L$16"}</definedName>
    <definedName name="tuan03" localSheetId="24" hidden="1">{"'Sheet1'!$L$16"}</definedName>
    <definedName name="tuan03" localSheetId="28" hidden="1">{"'Sheet1'!$L$16"}</definedName>
    <definedName name="tuan03" localSheetId="14" hidden="1">{"'Sheet1'!$L$16"}</definedName>
    <definedName name="tuan03" hidden="1">{"'Sheet1'!$L$16"}</definedName>
    <definedName name="tuan1" hidden="1">#REF!</definedName>
    <definedName name="tuan123456" localSheetId="12" hidden="1">{"'Sheet1'!$L$16"}</definedName>
    <definedName name="tuan123456" localSheetId="11" hidden="1">{"'Sheet1'!$L$16"}</definedName>
    <definedName name="tuan123456" localSheetId="13" hidden="1">{"'Sheet1'!$L$16"}</definedName>
    <definedName name="tuan123456" localSheetId="16" hidden="1">{"'Sheet1'!$L$16"}</definedName>
    <definedName name="tuan123456" localSheetId="21" hidden="1">{"'Sheet1'!$L$16"}</definedName>
    <definedName name="tuan123456" localSheetId="18" hidden="1">{"'Sheet1'!$L$16"}</definedName>
    <definedName name="tuan123456" localSheetId="19" hidden="1">{"'Sheet1'!$L$16"}</definedName>
    <definedName name="tuan123456" localSheetId="20" hidden="1">{"'Sheet1'!$L$16"}</definedName>
    <definedName name="tuan123456" localSheetId="22" hidden="1">{"'Sheet1'!$L$16"}</definedName>
    <definedName name="tuan123456" localSheetId="24" hidden="1">{"'Sheet1'!$L$16"}</definedName>
    <definedName name="tuan123456" localSheetId="28" hidden="1">{"'Sheet1'!$L$16"}</definedName>
    <definedName name="tuan123456" localSheetId="14" hidden="1">{"'Sheet1'!$L$16"}</definedName>
    <definedName name="tuan123456" hidden="1">{"'Sheet1'!$L$16"}</definedName>
    <definedName name="tuan2" localSheetId="12" hidden="1">{"'Sheet1'!$L$16"}</definedName>
    <definedName name="tuan2" localSheetId="11" hidden="1">{"'Sheet1'!$L$16"}</definedName>
    <definedName name="tuan2" localSheetId="13" hidden="1">{"'Sheet1'!$L$16"}</definedName>
    <definedName name="tuan2" localSheetId="16" hidden="1">{"'Sheet1'!$L$16"}</definedName>
    <definedName name="tuan2" localSheetId="21" hidden="1">{"'Sheet1'!$L$16"}</definedName>
    <definedName name="tuan2" localSheetId="18" hidden="1">{"'Sheet1'!$L$16"}</definedName>
    <definedName name="tuan2" localSheetId="19" hidden="1">{"'Sheet1'!$L$16"}</definedName>
    <definedName name="tuan2" localSheetId="20" hidden="1">{"'Sheet1'!$L$16"}</definedName>
    <definedName name="tuan2" localSheetId="22" hidden="1">{"'Sheet1'!$L$16"}</definedName>
    <definedName name="tuan2" localSheetId="24" hidden="1">{"'Sheet1'!$L$16"}</definedName>
    <definedName name="tuan2" localSheetId="28" hidden="1">{"'Sheet1'!$L$16"}</definedName>
    <definedName name="tuan2" localSheetId="14" hidden="1">{"'Sheet1'!$L$16"}</definedName>
    <definedName name="tuan2" hidden="1">{"'Sheet1'!$L$16"}</definedName>
    <definedName name="TUANKHANHTUYET45" localSheetId="12" hidden="1">{0}</definedName>
    <definedName name="TUANKHANHTUYET45" localSheetId="11" hidden="1">{0}</definedName>
    <definedName name="TUANKHANHTUYET45" localSheetId="13" hidden="1">{0}</definedName>
    <definedName name="TUANKHANHTUYET45" localSheetId="16" hidden="1">{0}</definedName>
    <definedName name="TUANKHANHTUYET45" localSheetId="21" hidden="1">{0}</definedName>
    <definedName name="TUANKHANHTUYET45" localSheetId="18" hidden="1">{0}</definedName>
    <definedName name="TUANKHANHTUYET45" localSheetId="19" hidden="1">{0}</definedName>
    <definedName name="TUANKHANHTUYET45" localSheetId="20" hidden="1">{0}</definedName>
    <definedName name="TUANKHANHTUYET45" localSheetId="22" hidden="1">{0}</definedName>
    <definedName name="TUANKHANHTUYET45" localSheetId="24" hidden="1">{0}</definedName>
    <definedName name="TUANKHANHTUYET45" localSheetId="28" hidden="1">{0}</definedName>
    <definedName name="TUANKHANHTUYET45" localSheetId="14" hidden="1">{0}</definedName>
    <definedName name="TUANKHANHTUYET45" hidden="1">{0}</definedName>
    <definedName name="tuannn" localSheetId="12" hidden="1">{"'Sheet1'!$L$16"}</definedName>
    <definedName name="tuannn" localSheetId="11" hidden="1">{"'Sheet1'!$L$16"}</definedName>
    <definedName name="tuannn" localSheetId="13" hidden="1">{"'Sheet1'!$L$16"}</definedName>
    <definedName name="tuannn" localSheetId="16" hidden="1">{"'Sheet1'!$L$16"}</definedName>
    <definedName name="tuannn" localSheetId="21" hidden="1">{"'Sheet1'!$L$16"}</definedName>
    <definedName name="tuannn" localSheetId="18" hidden="1">{"'Sheet1'!$L$16"}</definedName>
    <definedName name="tuannn" localSheetId="19" hidden="1">{"'Sheet1'!$L$16"}</definedName>
    <definedName name="tuannn" localSheetId="20" hidden="1">{"'Sheet1'!$L$16"}</definedName>
    <definedName name="tuannn" localSheetId="22" hidden="1">{"'Sheet1'!$L$16"}</definedName>
    <definedName name="tuannn" localSheetId="24" hidden="1">{"'Sheet1'!$L$16"}</definedName>
    <definedName name="tuannn" localSheetId="28" hidden="1">{"'Sheet1'!$L$16"}</definedName>
    <definedName name="tuannn" localSheetId="14" hidden="1">{"'Sheet1'!$L$16"}</definedName>
    <definedName name="tuannn" hidden="1">{"'Sheet1'!$L$16"}</definedName>
    <definedName name="Tuanquyen" localSheetId="12" hidden="1">{#N/A,#N/A,FALSE,"Chi tiÆt"}</definedName>
    <definedName name="Tuanquyen" localSheetId="11" hidden="1">{#N/A,#N/A,FALSE,"Chi tiÆt"}</definedName>
    <definedName name="Tuanquyen" localSheetId="13" hidden="1">{#N/A,#N/A,FALSE,"Chi tiÆt"}</definedName>
    <definedName name="Tuanquyen" localSheetId="16" hidden="1">{#N/A,#N/A,FALSE,"Chi tiÆt"}</definedName>
    <definedName name="Tuanquyen" localSheetId="21" hidden="1">{#N/A,#N/A,FALSE,"Chi tiÆt"}</definedName>
    <definedName name="Tuanquyen" localSheetId="18" hidden="1">{#N/A,#N/A,FALSE,"Chi tiÆt"}</definedName>
    <definedName name="Tuanquyen" localSheetId="19" hidden="1">{#N/A,#N/A,FALSE,"Chi tiÆt"}</definedName>
    <definedName name="Tuanquyen" localSheetId="20" hidden="1">{#N/A,#N/A,FALSE,"Chi tiÆt"}</definedName>
    <definedName name="Tuanquyen" localSheetId="22" hidden="1">{#N/A,#N/A,FALSE,"Chi tiÆt"}</definedName>
    <definedName name="Tuanquyen" localSheetId="24" hidden="1">{#N/A,#N/A,FALSE,"Chi tiÆt"}</definedName>
    <definedName name="Tuanquyen" localSheetId="28" hidden="1">{#N/A,#N/A,FALSE,"Chi tiÆt"}</definedName>
    <definedName name="Tuanquyen" localSheetId="14" hidden="1">{#N/A,#N/A,FALSE,"Chi tiÆt"}</definedName>
    <definedName name="Tuanquyen" hidden="1">{#N/A,#N/A,FALSE,"Chi tiÆt"}</definedName>
    <definedName name="TUBE" localSheetId="12" hidden="1">{#N/A,#N/A,FALSE,"CCTV"}</definedName>
    <definedName name="TUBE" localSheetId="11" hidden="1">{#N/A,#N/A,FALSE,"CCTV"}</definedName>
    <definedName name="TUBE" localSheetId="13" hidden="1">{#N/A,#N/A,FALSE,"CCTV"}</definedName>
    <definedName name="TUBE" localSheetId="16" hidden="1">{#N/A,#N/A,FALSE,"CCTV"}</definedName>
    <definedName name="TUBE" localSheetId="21" hidden="1">{#N/A,#N/A,FALSE,"CCTV"}</definedName>
    <definedName name="TUBE" localSheetId="18" hidden="1">{#N/A,#N/A,FALSE,"CCTV"}</definedName>
    <definedName name="TUBE" localSheetId="19" hidden="1">{#N/A,#N/A,FALSE,"CCTV"}</definedName>
    <definedName name="TUBE" localSheetId="20" hidden="1">{#N/A,#N/A,FALSE,"CCTV"}</definedName>
    <definedName name="TUBE" localSheetId="22" hidden="1">{#N/A,#N/A,FALSE,"CCTV"}</definedName>
    <definedName name="TUBE" localSheetId="24" hidden="1">{#N/A,#N/A,FALSE,"CCTV"}</definedName>
    <definedName name="TUBE" localSheetId="28" hidden="1">{#N/A,#N/A,FALSE,"CCTV"}</definedName>
    <definedName name="TUBE" localSheetId="14" hidden="1">{#N/A,#N/A,FALSE,"CCTV"}</definedName>
    <definedName name="TUBE" hidden="1">{#N/A,#N/A,FALSE,"CCTV"}</definedName>
    <definedName name="tuilol" localSheetId="12" hidden="1">{"'용역비'!$A$4:$C$8"}</definedName>
    <definedName name="tuilol" localSheetId="11" hidden="1">{"'용역비'!$A$4:$C$8"}</definedName>
    <definedName name="tuilol" localSheetId="13" hidden="1">{"'용역비'!$A$4:$C$8"}</definedName>
    <definedName name="tuilol" localSheetId="16" hidden="1">{"'용역비'!$A$4:$C$8"}</definedName>
    <definedName name="tuilol" localSheetId="21" hidden="1">{"'용역비'!$A$4:$C$8"}</definedName>
    <definedName name="tuilol" localSheetId="18" hidden="1">{"'용역비'!$A$4:$C$8"}</definedName>
    <definedName name="tuilol" localSheetId="19" hidden="1">{"'용역비'!$A$4:$C$8"}</definedName>
    <definedName name="tuilol" localSheetId="20" hidden="1">{"'용역비'!$A$4:$C$8"}</definedName>
    <definedName name="tuilol" localSheetId="22" hidden="1">{"'용역비'!$A$4:$C$8"}</definedName>
    <definedName name="tuilol" localSheetId="24" hidden="1">{"'용역비'!$A$4:$C$8"}</definedName>
    <definedName name="tuilol" localSheetId="28" hidden="1">{"'용역비'!$A$4:$C$8"}</definedName>
    <definedName name="tuilol" localSheetId="14" hidden="1">{"'용역비'!$A$4:$C$8"}</definedName>
    <definedName name="tuilol" hidden="1">{"'용역비'!$A$4:$C$8"}</definedName>
    <definedName name="tuilol_1" localSheetId="12" hidden="1">{"'용역비'!$A$4:$C$8"}</definedName>
    <definedName name="tuilol_1" localSheetId="11" hidden="1">{"'용역비'!$A$4:$C$8"}</definedName>
    <definedName name="tuilol_1" localSheetId="13" hidden="1">{"'용역비'!$A$4:$C$8"}</definedName>
    <definedName name="tuilol_1" localSheetId="16" hidden="1">{"'용역비'!$A$4:$C$8"}</definedName>
    <definedName name="tuilol_1" localSheetId="21" hidden="1">{"'용역비'!$A$4:$C$8"}</definedName>
    <definedName name="tuilol_1" localSheetId="18" hidden="1">{"'용역비'!$A$4:$C$8"}</definedName>
    <definedName name="tuilol_1" localSheetId="19" hidden="1">{"'용역비'!$A$4:$C$8"}</definedName>
    <definedName name="tuilol_1" localSheetId="20" hidden="1">{"'용역비'!$A$4:$C$8"}</definedName>
    <definedName name="tuilol_1" localSheetId="22" hidden="1">{"'용역비'!$A$4:$C$8"}</definedName>
    <definedName name="tuilol_1" localSheetId="24" hidden="1">{"'용역비'!$A$4:$C$8"}</definedName>
    <definedName name="tuilol_1" localSheetId="28" hidden="1">{"'용역비'!$A$4:$C$8"}</definedName>
    <definedName name="tuilol_1" localSheetId="14" hidden="1">{"'용역비'!$A$4:$C$8"}</definedName>
    <definedName name="tuilol_1" hidden="1">{"'용역비'!$A$4:$C$8"}</definedName>
    <definedName name="tuilol_2" localSheetId="12" hidden="1">{"'용역비'!$A$4:$C$8"}</definedName>
    <definedName name="tuilol_2" localSheetId="11" hidden="1">{"'용역비'!$A$4:$C$8"}</definedName>
    <definedName name="tuilol_2" localSheetId="13" hidden="1">{"'용역비'!$A$4:$C$8"}</definedName>
    <definedName name="tuilol_2" localSheetId="16" hidden="1">{"'용역비'!$A$4:$C$8"}</definedName>
    <definedName name="tuilol_2" localSheetId="21" hidden="1">{"'용역비'!$A$4:$C$8"}</definedName>
    <definedName name="tuilol_2" localSheetId="18" hidden="1">{"'용역비'!$A$4:$C$8"}</definedName>
    <definedName name="tuilol_2" localSheetId="19" hidden="1">{"'용역비'!$A$4:$C$8"}</definedName>
    <definedName name="tuilol_2" localSheetId="20" hidden="1">{"'용역비'!$A$4:$C$8"}</definedName>
    <definedName name="tuilol_2" localSheetId="22" hidden="1">{"'용역비'!$A$4:$C$8"}</definedName>
    <definedName name="tuilol_2" localSheetId="24" hidden="1">{"'용역비'!$A$4:$C$8"}</definedName>
    <definedName name="tuilol_2" localSheetId="28" hidden="1">{"'용역비'!$A$4:$C$8"}</definedName>
    <definedName name="tuilol_2" localSheetId="14" hidden="1">{"'용역비'!$A$4:$C$8"}</definedName>
    <definedName name="tuilol_2" hidden="1">{"'용역비'!$A$4:$C$8"}</definedName>
    <definedName name="tuilol_3" localSheetId="12" hidden="1">{"'용역비'!$A$4:$C$8"}</definedName>
    <definedName name="tuilol_3" localSheetId="11" hidden="1">{"'용역비'!$A$4:$C$8"}</definedName>
    <definedName name="tuilol_3" localSheetId="13" hidden="1">{"'용역비'!$A$4:$C$8"}</definedName>
    <definedName name="tuilol_3" localSheetId="16" hidden="1">{"'용역비'!$A$4:$C$8"}</definedName>
    <definedName name="tuilol_3" localSheetId="21" hidden="1">{"'용역비'!$A$4:$C$8"}</definedName>
    <definedName name="tuilol_3" localSheetId="18" hidden="1">{"'용역비'!$A$4:$C$8"}</definedName>
    <definedName name="tuilol_3" localSheetId="19" hidden="1">{"'용역비'!$A$4:$C$8"}</definedName>
    <definedName name="tuilol_3" localSheetId="20" hidden="1">{"'용역비'!$A$4:$C$8"}</definedName>
    <definedName name="tuilol_3" localSheetId="22" hidden="1">{"'용역비'!$A$4:$C$8"}</definedName>
    <definedName name="tuilol_3" localSheetId="24" hidden="1">{"'용역비'!$A$4:$C$8"}</definedName>
    <definedName name="tuilol_3" localSheetId="28" hidden="1">{"'용역비'!$A$4:$C$8"}</definedName>
    <definedName name="tuilol_3" localSheetId="14" hidden="1">{"'용역비'!$A$4:$C$8"}</definedName>
    <definedName name="tuilol_3" hidden="1">{"'용역비'!$A$4:$C$8"}</definedName>
    <definedName name="tuilol_4" localSheetId="12" hidden="1">{"'용역비'!$A$4:$C$8"}</definedName>
    <definedName name="tuilol_4" localSheetId="11" hidden="1">{"'용역비'!$A$4:$C$8"}</definedName>
    <definedName name="tuilol_4" localSheetId="13" hidden="1">{"'용역비'!$A$4:$C$8"}</definedName>
    <definedName name="tuilol_4" localSheetId="16" hidden="1">{"'용역비'!$A$4:$C$8"}</definedName>
    <definedName name="tuilol_4" localSheetId="21" hidden="1">{"'용역비'!$A$4:$C$8"}</definedName>
    <definedName name="tuilol_4" localSheetId="18" hidden="1">{"'용역비'!$A$4:$C$8"}</definedName>
    <definedName name="tuilol_4" localSheetId="19" hidden="1">{"'용역비'!$A$4:$C$8"}</definedName>
    <definedName name="tuilol_4" localSheetId="20" hidden="1">{"'용역비'!$A$4:$C$8"}</definedName>
    <definedName name="tuilol_4" localSheetId="22" hidden="1">{"'용역비'!$A$4:$C$8"}</definedName>
    <definedName name="tuilol_4" localSheetId="24" hidden="1">{"'용역비'!$A$4:$C$8"}</definedName>
    <definedName name="tuilol_4" localSheetId="28" hidden="1">{"'용역비'!$A$4:$C$8"}</definedName>
    <definedName name="tuilol_4" localSheetId="14" hidden="1">{"'용역비'!$A$4:$C$8"}</definedName>
    <definedName name="tuilol_4" hidden="1">{"'용역비'!$A$4:$C$8"}</definedName>
    <definedName name="tuilol_5" localSheetId="12" hidden="1">{"'용역비'!$A$4:$C$8"}</definedName>
    <definedName name="tuilol_5" localSheetId="11" hidden="1">{"'용역비'!$A$4:$C$8"}</definedName>
    <definedName name="tuilol_5" localSheetId="13" hidden="1">{"'용역비'!$A$4:$C$8"}</definedName>
    <definedName name="tuilol_5" localSheetId="16" hidden="1">{"'용역비'!$A$4:$C$8"}</definedName>
    <definedName name="tuilol_5" localSheetId="21" hidden="1">{"'용역비'!$A$4:$C$8"}</definedName>
    <definedName name="tuilol_5" localSheetId="18" hidden="1">{"'용역비'!$A$4:$C$8"}</definedName>
    <definedName name="tuilol_5" localSheetId="19" hidden="1">{"'용역비'!$A$4:$C$8"}</definedName>
    <definedName name="tuilol_5" localSheetId="20" hidden="1">{"'용역비'!$A$4:$C$8"}</definedName>
    <definedName name="tuilol_5" localSheetId="22" hidden="1">{"'용역비'!$A$4:$C$8"}</definedName>
    <definedName name="tuilol_5" localSheetId="24" hidden="1">{"'용역비'!$A$4:$C$8"}</definedName>
    <definedName name="tuilol_5" localSheetId="28" hidden="1">{"'용역비'!$A$4:$C$8"}</definedName>
    <definedName name="tuilol_5" localSheetId="14" hidden="1">{"'용역비'!$A$4:$C$8"}</definedName>
    <definedName name="tuilol_5" hidden="1">{"'용역비'!$A$4:$C$8"}</definedName>
    <definedName name="TUIO" localSheetId="12" hidden="1">{"'용역비'!$A$4:$C$8"}</definedName>
    <definedName name="TUIO" localSheetId="11" hidden="1">{"'용역비'!$A$4:$C$8"}</definedName>
    <definedName name="TUIO" localSheetId="13" hidden="1">{"'용역비'!$A$4:$C$8"}</definedName>
    <definedName name="TUIO" localSheetId="16" hidden="1">{"'용역비'!$A$4:$C$8"}</definedName>
    <definedName name="TUIO" localSheetId="21" hidden="1">{"'용역비'!$A$4:$C$8"}</definedName>
    <definedName name="TUIO" localSheetId="18" hidden="1">{"'용역비'!$A$4:$C$8"}</definedName>
    <definedName name="TUIO" localSheetId="19" hidden="1">{"'용역비'!$A$4:$C$8"}</definedName>
    <definedName name="TUIO" localSheetId="20" hidden="1">{"'용역비'!$A$4:$C$8"}</definedName>
    <definedName name="TUIO" localSheetId="22" hidden="1">{"'용역비'!$A$4:$C$8"}</definedName>
    <definedName name="TUIO" localSheetId="24" hidden="1">{"'용역비'!$A$4:$C$8"}</definedName>
    <definedName name="TUIO" localSheetId="28" hidden="1">{"'용역비'!$A$4:$C$8"}</definedName>
    <definedName name="TUIO" localSheetId="14" hidden="1">{"'용역비'!$A$4:$C$8"}</definedName>
    <definedName name="TUIO" hidden="1">{"'용역비'!$A$4:$C$8"}</definedName>
    <definedName name="TUIO.L" localSheetId="12" hidden="1">{"'용역비'!$A$4:$C$8"}</definedName>
    <definedName name="TUIO.L" localSheetId="11" hidden="1">{"'용역비'!$A$4:$C$8"}</definedName>
    <definedName name="TUIO.L" localSheetId="13" hidden="1">{"'용역비'!$A$4:$C$8"}</definedName>
    <definedName name="TUIO.L" localSheetId="16" hidden="1">{"'용역비'!$A$4:$C$8"}</definedName>
    <definedName name="TUIO.L" localSheetId="21" hidden="1">{"'용역비'!$A$4:$C$8"}</definedName>
    <definedName name="TUIO.L" localSheetId="18" hidden="1">{"'용역비'!$A$4:$C$8"}</definedName>
    <definedName name="TUIO.L" localSheetId="19" hidden="1">{"'용역비'!$A$4:$C$8"}</definedName>
    <definedName name="TUIO.L" localSheetId="20" hidden="1">{"'용역비'!$A$4:$C$8"}</definedName>
    <definedName name="TUIO.L" localSheetId="22" hidden="1">{"'용역비'!$A$4:$C$8"}</definedName>
    <definedName name="TUIO.L" localSheetId="24" hidden="1">{"'용역비'!$A$4:$C$8"}</definedName>
    <definedName name="TUIO.L" localSheetId="28" hidden="1">{"'용역비'!$A$4:$C$8"}</definedName>
    <definedName name="TUIO.L" localSheetId="14" hidden="1">{"'용역비'!$A$4:$C$8"}</definedName>
    <definedName name="TUIO.L" hidden="1">{"'용역비'!$A$4:$C$8"}</definedName>
    <definedName name="TUIO.L_1" localSheetId="12" hidden="1">{"'용역비'!$A$4:$C$8"}</definedName>
    <definedName name="TUIO.L_1" localSheetId="11" hidden="1">{"'용역비'!$A$4:$C$8"}</definedName>
    <definedName name="TUIO.L_1" localSheetId="13" hidden="1">{"'용역비'!$A$4:$C$8"}</definedName>
    <definedName name="TUIO.L_1" localSheetId="16" hidden="1">{"'용역비'!$A$4:$C$8"}</definedName>
    <definedName name="TUIO.L_1" localSheetId="21" hidden="1">{"'용역비'!$A$4:$C$8"}</definedName>
    <definedName name="TUIO.L_1" localSheetId="18" hidden="1">{"'용역비'!$A$4:$C$8"}</definedName>
    <definedName name="TUIO.L_1" localSheetId="19" hidden="1">{"'용역비'!$A$4:$C$8"}</definedName>
    <definedName name="TUIO.L_1" localSheetId="20" hidden="1">{"'용역비'!$A$4:$C$8"}</definedName>
    <definedName name="TUIO.L_1" localSheetId="22" hidden="1">{"'용역비'!$A$4:$C$8"}</definedName>
    <definedName name="TUIO.L_1" localSheetId="24" hidden="1">{"'용역비'!$A$4:$C$8"}</definedName>
    <definedName name="TUIO.L_1" localSheetId="28" hidden="1">{"'용역비'!$A$4:$C$8"}</definedName>
    <definedName name="TUIO.L_1" localSheetId="14" hidden="1">{"'용역비'!$A$4:$C$8"}</definedName>
    <definedName name="TUIO.L_1" hidden="1">{"'용역비'!$A$4:$C$8"}</definedName>
    <definedName name="TUIO.L_2" localSheetId="12" hidden="1">{"'용역비'!$A$4:$C$8"}</definedName>
    <definedName name="TUIO.L_2" localSheetId="11" hidden="1">{"'용역비'!$A$4:$C$8"}</definedName>
    <definedName name="TUIO.L_2" localSheetId="13" hidden="1">{"'용역비'!$A$4:$C$8"}</definedName>
    <definedName name="TUIO.L_2" localSheetId="16" hidden="1">{"'용역비'!$A$4:$C$8"}</definedName>
    <definedName name="TUIO.L_2" localSheetId="21" hidden="1">{"'용역비'!$A$4:$C$8"}</definedName>
    <definedName name="TUIO.L_2" localSheetId="18" hidden="1">{"'용역비'!$A$4:$C$8"}</definedName>
    <definedName name="TUIO.L_2" localSheetId="19" hidden="1">{"'용역비'!$A$4:$C$8"}</definedName>
    <definedName name="TUIO.L_2" localSheetId="20" hidden="1">{"'용역비'!$A$4:$C$8"}</definedName>
    <definedName name="TUIO.L_2" localSheetId="22" hidden="1">{"'용역비'!$A$4:$C$8"}</definedName>
    <definedName name="TUIO.L_2" localSheetId="24" hidden="1">{"'용역비'!$A$4:$C$8"}</definedName>
    <definedName name="TUIO.L_2" localSheetId="28" hidden="1">{"'용역비'!$A$4:$C$8"}</definedName>
    <definedName name="TUIO.L_2" localSheetId="14" hidden="1">{"'용역비'!$A$4:$C$8"}</definedName>
    <definedName name="TUIO.L_2" hidden="1">{"'용역비'!$A$4:$C$8"}</definedName>
    <definedName name="TUIO.L_3" localSheetId="12" hidden="1">{"'용역비'!$A$4:$C$8"}</definedName>
    <definedName name="TUIO.L_3" localSheetId="11" hidden="1">{"'용역비'!$A$4:$C$8"}</definedName>
    <definedName name="TUIO.L_3" localSheetId="13" hidden="1">{"'용역비'!$A$4:$C$8"}</definedName>
    <definedName name="TUIO.L_3" localSheetId="16" hidden="1">{"'용역비'!$A$4:$C$8"}</definedName>
    <definedName name="TUIO.L_3" localSheetId="21" hidden="1">{"'용역비'!$A$4:$C$8"}</definedName>
    <definedName name="TUIO.L_3" localSheetId="18" hidden="1">{"'용역비'!$A$4:$C$8"}</definedName>
    <definedName name="TUIO.L_3" localSheetId="19" hidden="1">{"'용역비'!$A$4:$C$8"}</definedName>
    <definedName name="TUIO.L_3" localSheetId="20" hidden="1">{"'용역비'!$A$4:$C$8"}</definedName>
    <definedName name="TUIO.L_3" localSheetId="22" hidden="1">{"'용역비'!$A$4:$C$8"}</definedName>
    <definedName name="TUIO.L_3" localSheetId="24" hidden="1">{"'용역비'!$A$4:$C$8"}</definedName>
    <definedName name="TUIO.L_3" localSheetId="28" hidden="1">{"'용역비'!$A$4:$C$8"}</definedName>
    <definedName name="TUIO.L_3" localSheetId="14" hidden="1">{"'용역비'!$A$4:$C$8"}</definedName>
    <definedName name="TUIO.L_3" hidden="1">{"'용역비'!$A$4:$C$8"}</definedName>
    <definedName name="TUIO.L_4" localSheetId="12" hidden="1">{"'용역비'!$A$4:$C$8"}</definedName>
    <definedName name="TUIO.L_4" localSheetId="11" hidden="1">{"'용역비'!$A$4:$C$8"}</definedName>
    <definedName name="TUIO.L_4" localSheetId="13" hidden="1">{"'용역비'!$A$4:$C$8"}</definedName>
    <definedName name="TUIO.L_4" localSheetId="16" hidden="1">{"'용역비'!$A$4:$C$8"}</definedName>
    <definedName name="TUIO.L_4" localSheetId="21" hidden="1">{"'용역비'!$A$4:$C$8"}</definedName>
    <definedName name="TUIO.L_4" localSheetId="18" hidden="1">{"'용역비'!$A$4:$C$8"}</definedName>
    <definedName name="TUIO.L_4" localSheetId="19" hidden="1">{"'용역비'!$A$4:$C$8"}</definedName>
    <definedName name="TUIO.L_4" localSheetId="20" hidden="1">{"'용역비'!$A$4:$C$8"}</definedName>
    <definedName name="TUIO.L_4" localSheetId="22" hidden="1">{"'용역비'!$A$4:$C$8"}</definedName>
    <definedName name="TUIO.L_4" localSheetId="24" hidden="1">{"'용역비'!$A$4:$C$8"}</definedName>
    <definedName name="TUIO.L_4" localSheetId="28" hidden="1">{"'용역비'!$A$4:$C$8"}</definedName>
    <definedName name="TUIO.L_4" localSheetId="14" hidden="1">{"'용역비'!$A$4:$C$8"}</definedName>
    <definedName name="TUIO.L_4" hidden="1">{"'용역비'!$A$4:$C$8"}</definedName>
    <definedName name="TUIO.L_5" localSheetId="12" hidden="1">{"'용역비'!$A$4:$C$8"}</definedName>
    <definedName name="TUIO.L_5" localSheetId="11" hidden="1">{"'용역비'!$A$4:$C$8"}</definedName>
    <definedName name="TUIO.L_5" localSheetId="13" hidden="1">{"'용역비'!$A$4:$C$8"}</definedName>
    <definedName name="TUIO.L_5" localSheetId="16" hidden="1">{"'용역비'!$A$4:$C$8"}</definedName>
    <definedName name="TUIO.L_5" localSheetId="21" hidden="1">{"'용역비'!$A$4:$C$8"}</definedName>
    <definedName name="TUIO.L_5" localSheetId="18" hidden="1">{"'용역비'!$A$4:$C$8"}</definedName>
    <definedName name="TUIO.L_5" localSheetId="19" hidden="1">{"'용역비'!$A$4:$C$8"}</definedName>
    <definedName name="TUIO.L_5" localSheetId="20" hidden="1">{"'용역비'!$A$4:$C$8"}</definedName>
    <definedName name="TUIO.L_5" localSheetId="22" hidden="1">{"'용역비'!$A$4:$C$8"}</definedName>
    <definedName name="TUIO.L_5" localSheetId="24" hidden="1">{"'용역비'!$A$4:$C$8"}</definedName>
    <definedName name="TUIO.L_5" localSheetId="28" hidden="1">{"'용역비'!$A$4:$C$8"}</definedName>
    <definedName name="TUIO.L_5" localSheetId="14" hidden="1">{"'용역비'!$A$4:$C$8"}</definedName>
    <definedName name="TUIO.L_5" hidden="1">{"'용역비'!$A$4:$C$8"}</definedName>
    <definedName name="TUIO_1" localSheetId="12" hidden="1">{"'용역비'!$A$4:$C$8"}</definedName>
    <definedName name="TUIO_1" localSheetId="11" hidden="1">{"'용역비'!$A$4:$C$8"}</definedName>
    <definedName name="TUIO_1" localSheetId="13" hidden="1">{"'용역비'!$A$4:$C$8"}</definedName>
    <definedName name="TUIO_1" localSheetId="16" hidden="1">{"'용역비'!$A$4:$C$8"}</definedName>
    <definedName name="TUIO_1" localSheetId="21" hidden="1">{"'용역비'!$A$4:$C$8"}</definedName>
    <definedName name="TUIO_1" localSheetId="18" hidden="1">{"'용역비'!$A$4:$C$8"}</definedName>
    <definedName name="TUIO_1" localSheetId="19" hidden="1">{"'용역비'!$A$4:$C$8"}</definedName>
    <definedName name="TUIO_1" localSheetId="20" hidden="1">{"'용역비'!$A$4:$C$8"}</definedName>
    <definedName name="TUIO_1" localSheetId="22" hidden="1">{"'용역비'!$A$4:$C$8"}</definedName>
    <definedName name="TUIO_1" localSheetId="24" hidden="1">{"'용역비'!$A$4:$C$8"}</definedName>
    <definedName name="TUIO_1" localSheetId="28" hidden="1">{"'용역비'!$A$4:$C$8"}</definedName>
    <definedName name="TUIO_1" localSheetId="14" hidden="1">{"'용역비'!$A$4:$C$8"}</definedName>
    <definedName name="TUIO_1" hidden="1">{"'용역비'!$A$4:$C$8"}</definedName>
    <definedName name="TUIO_2" localSheetId="12" hidden="1">{"'용역비'!$A$4:$C$8"}</definedName>
    <definedName name="TUIO_2" localSheetId="11" hidden="1">{"'용역비'!$A$4:$C$8"}</definedName>
    <definedName name="TUIO_2" localSheetId="13" hidden="1">{"'용역비'!$A$4:$C$8"}</definedName>
    <definedName name="TUIO_2" localSheetId="16" hidden="1">{"'용역비'!$A$4:$C$8"}</definedName>
    <definedName name="TUIO_2" localSheetId="21" hidden="1">{"'용역비'!$A$4:$C$8"}</definedName>
    <definedName name="TUIO_2" localSheetId="18" hidden="1">{"'용역비'!$A$4:$C$8"}</definedName>
    <definedName name="TUIO_2" localSheetId="19" hidden="1">{"'용역비'!$A$4:$C$8"}</definedName>
    <definedName name="TUIO_2" localSheetId="20" hidden="1">{"'용역비'!$A$4:$C$8"}</definedName>
    <definedName name="TUIO_2" localSheetId="22" hidden="1">{"'용역비'!$A$4:$C$8"}</definedName>
    <definedName name="TUIO_2" localSheetId="24" hidden="1">{"'용역비'!$A$4:$C$8"}</definedName>
    <definedName name="TUIO_2" localSheetId="28" hidden="1">{"'용역비'!$A$4:$C$8"}</definedName>
    <definedName name="TUIO_2" localSheetId="14" hidden="1">{"'용역비'!$A$4:$C$8"}</definedName>
    <definedName name="TUIO_2" hidden="1">{"'용역비'!$A$4:$C$8"}</definedName>
    <definedName name="TUIO_3" localSheetId="12" hidden="1">{"'용역비'!$A$4:$C$8"}</definedName>
    <definedName name="TUIO_3" localSheetId="11" hidden="1">{"'용역비'!$A$4:$C$8"}</definedName>
    <definedName name="TUIO_3" localSheetId="13" hidden="1">{"'용역비'!$A$4:$C$8"}</definedName>
    <definedName name="TUIO_3" localSheetId="16" hidden="1">{"'용역비'!$A$4:$C$8"}</definedName>
    <definedName name="TUIO_3" localSheetId="21" hidden="1">{"'용역비'!$A$4:$C$8"}</definedName>
    <definedName name="TUIO_3" localSheetId="18" hidden="1">{"'용역비'!$A$4:$C$8"}</definedName>
    <definedName name="TUIO_3" localSheetId="19" hidden="1">{"'용역비'!$A$4:$C$8"}</definedName>
    <definedName name="TUIO_3" localSheetId="20" hidden="1">{"'용역비'!$A$4:$C$8"}</definedName>
    <definedName name="TUIO_3" localSheetId="22" hidden="1">{"'용역비'!$A$4:$C$8"}</definedName>
    <definedName name="TUIO_3" localSheetId="24" hidden="1">{"'용역비'!$A$4:$C$8"}</definedName>
    <definedName name="TUIO_3" localSheetId="28" hidden="1">{"'용역비'!$A$4:$C$8"}</definedName>
    <definedName name="TUIO_3" localSheetId="14" hidden="1">{"'용역비'!$A$4:$C$8"}</definedName>
    <definedName name="TUIO_3" hidden="1">{"'용역비'!$A$4:$C$8"}</definedName>
    <definedName name="TUIO_4" localSheetId="12" hidden="1">{"'용역비'!$A$4:$C$8"}</definedName>
    <definedName name="TUIO_4" localSheetId="11" hidden="1">{"'용역비'!$A$4:$C$8"}</definedName>
    <definedName name="TUIO_4" localSheetId="13" hidden="1">{"'용역비'!$A$4:$C$8"}</definedName>
    <definedName name="TUIO_4" localSheetId="16" hidden="1">{"'용역비'!$A$4:$C$8"}</definedName>
    <definedName name="TUIO_4" localSheetId="21" hidden="1">{"'용역비'!$A$4:$C$8"}</definedName>
    <definedName name="TUIO_4" localSheetId="18" hidden="1">{"'용역비'!$A$4:$C$8"}</definedName>
    <definedName name="TUIO_4" localSheetId="19" hidden="1">{"'용역비'!$A$4:$C$8"}</definedName>
    <definedName name="TUIO_4" localSheetId="20" hidden="1">{"'용역비'!$A$4:$C$8"}</definedName>
    <definedName name="TUIO_4" localSheetId="22" hidden="1">{"'용역비'!$A$4:$C$8"}</definedName>
    <definedName name="TUIO_4" localSheetId="24" hidden="1">{"'용역비'!$A$4:$C$8"}</definedName>
    <definedName name="TUIO_4" localSheetId="28" hidden="1">{"'용역비'!$A$4:$C$8"}</definedName>
    <definedName name="TUIO_4" localSheetId="14" hidden="1">{"'용역비'!$A$4:$C$8"}</definedName>
    <definedName name="TUIO_4" hidden="1">{"'용역비'!$A$4:$C$8"}</definedName>
    <definedName name="TUIO_5" localSheetId="12" hidden="1">{"'용역비'!$A$4:$C$8"}</definedName>
    <definedName name="TUIO_5" localSheetId="11" hidden="1">{"'용역비'!$A$4:$C$8"}</definedName>
    <definedName name="TUIO_5" localSheetId="13" hidden="1">{"'용역비'!$A$4:$C$8"}</definedName>
    <definedName name="TUIO_5" localSheetId="16" hidden="1">{"'용역비'!$A$4:$C$8"}</definedName>
    <definedName name="TUIO_5" localSheetId="21" hidden="1">{"'용역비'!$A$4:$C$8"}</definedName>
    <definedName name="TUIO_5" localSheetId="18" hidden="1">{"'용역비'!$A$4:$C$8"}</definedName>
    <definedName name="TUIO_5" localSheetId="19" hidden="1">{"'용역비'!$A$4:$C$8"}</definedName>
    <definedName name="TUIO_5" localSheetId="20" hidden="1">{"'용역비'!$A$4:$C$8"}</definedName>
    <definedName name="TUIO_5" localSheetId="22" hidden="1">{"'용역비'!$A$4:$C$8"}</definedName>
    <definedName name="TUIO_5" localSheetId="24" hidden="1">{"'용역비'!$A$4:$C$8"}</definedName>
    <definedName name="TUIO_5" localSheetId="28" hidden="1">{"'용역비'!$A$4:$C$8"}</definedName>
    <definedName name="TUIO_5" localSheetId="14" hidden="1">{"'용역비'!$A$4:$C$8"}</definedName>
    <definedName name="TUIO_5" hidden="1">{"'용역비'!$A$4:$C$8"}</definedName>
    <definedName name="TUIOTUI" localSheetId="12" hidden="1">{"'용역비'!$A$4:$C$8"}</definedName>
    <definedName name="TUIOTUI" localSheetId="11" hidden="1">{"'용역비'!$A$4:$C$8"}</definedName>
    <definedName name="TUIOTUI" localSheetId="13" hidden="1">{"'용역비'!$A$4:$C$8"}</definedName>
    <definedName name="TUIOTUI" localSheetId="16" hidden="1">{"'용역비'!$A$4:$C$8"}</definedName>
    <definedName name="TUIOTUI" localSheetId="21" hidden="1">{"'용역비'!$A$4:$C$8"}</definedName>
    <definedName name="TUIOTUI" localSheetId="18" hidden="1">{"'용역비'!$A$4:$C$8"}</definedName>
    <definedName name="TUIOTUI" localSheetId="19" hidden="1">{"'용역비'!$A$4:$C$8"}</definedName>
    <definedName name="TUIOTUI" localSheetId="20" hidden="1">{"'용역비'!$A$4:$C$8"}</definedName>
    <definedName name="TUIOTUI" localSheetId="22" hidden="1">{"'용역비'!$A$4:$C$8"}</definedName>
    <definedName name="TUIOTUI" localSheetId="24" hidden="1">{"'용역비'!$A$4:$C$8"}</definedName>
    <definedName name="TUIOTUI" localSheetId="28" hidden="1">{"'용역비'!$A$4:$C$8"}</definedName>
    <definedName name="TUIOTUI" localSheetId="14" hidden="1">{"'용역비'!$A$4:$C$8"}</definedName>
    <definedName name="TUIOTUI" hidden="1">{"'용역비'!$A$4:$C$8"}</definedName>
    <definedName name="TUIOTUI_1" localSheetId="12" hidden="1">{"'용역비'!$A$4:$C$8"}</definedName>
    <definedName name="TUIOTUI_1" localSheetId="11" hidden="1">{"'용역비'!$A$4:$C$8"}</definedName>
    <definedName name="TUIOTUI_1" localSheetId="13" hidden="1">{"'용역비'!$A$4:$C$8"}</definedName>
    <definedName name="TUIOTUI_1" localSheetId="16" hidden="1">{"'용역비'!$A$4:$C$8"}</definedName>
    <definedName name="TUIOTUI_1" localSheetId="21" hidden="1">{"'용역비'!$A$4:$C$8"}</definedName>
    <definedName name="TUIOTUI_1" localSheetId="18" hidden="1">{"'용역비'!$A$4:$C$8"}</definedName>
    <definedName name="TUIOTUI_1" localSheetId="19" hidden="1">{"'용역비'!$A$4:$C$8"}</definedName>
    <definedName name="TUIOTUI_1" localSheetId="20" hidden="1">{"'용역비'!$A$4:$C$8"}</definedName>
    <definedName name="TUIOTUI_1" localSheetId="22" hidden="1">{"'용역비'!$A$4:$C$8"}</definedName>
    <definedName name="TUIOTUI_1" localSheetId="24" hidden="1">{"'용역비'!$A$4:$C$8"}</definedName>
    <definedName name="TUIOTUI_1" localSheetId="28" hidden="1">{"'용역비'!$A$4:$C$8"}</definedName>
    <definedName name="TUIOTUI_1" localSheetId="14" hidden="1">{"'용역비'!$A$4:$C$8"}</definedName>
    <definedName name="TUIOTUI_1" hidden="1">{"'용역비'!$A$4:$C$8"}</definedName>
    <definedName name="TUIOTUI_2" localSheetId="12" hidden="1">{"'용역비'!$A$4:$C$8"}</definedName>
    <definedName name="TUIOTUI_2" localSheetId="11" hidden="1">{"'용역비'!$A$4:$C$8"}</definedName>
    <definedName name="TUIOTUI_2" localSheetId="13" hidden="1">{"'용역비'!$A$4:$C$8"}</definedName>
    <definedName name="TUIOTUI_2" localSheetId="16" hidden="1">{"'용역비'!$A$4:$C$8"}</definedName>
    <definedName name="TUIOTUI_2" localSheetId="21" hidden="1">{"'용역비'!$A$4:$C$8"}</definedName>
    <definedName name="TUIOTUI_2" localSheetId="18" hidden="1">{"'용역비'!$A$4:$C$8"}</definedName>
    <definedName name="TUIOTUI_2" localSheetId="19" hidden="1">{"'용역비'!$A$4:$C$8"}</definedName>
    <definedName name="TUIOTUI_2" localSheetId="20" hidden="1">{"'용역비'!$A$4:$C$8"}</definedName>
    <definedName name="TUIOTUI_2" localSheetId="22" hidden="1">{"'용역비'!$A$4:$C$8"}</definedName>
    <definedName name="TUIOTUI_2" localSheetId="24" hidden="1">{"'용역비'!$A$4:$C$8"}</definedName>
    <definedName name="TUIOTUI_2" localSheetId="28" hidden="1">{"'용역비'!$A$4:$C$8"}</definedName>
    <definedName name="TUIOTUI_2" localSheetId="14" hidden="1">{"'용역비'!$A$4:$C$8"}</definedName>
    <definedName name="TUIOTUI_2" hidden="1">{"'용역비'!$A$4:$C$8"}</definedName>
    <definedName name="TUIOTUI_3" localSheetId="12" hidden="1">{"'용역비'!$A$4:$C$8"}</definedName>
    <definedName name="TUIOTUI_3" localSheetId="11" hidden="1">{"'용역비'!$A$4:$C$8"}</definedName>
    <definedName name="TUIOTUI_3" localSheetId="13" hidden="1">{"'용역비'!$A$4:$C$8"}</definedName>
    <definedName name="TUIOTUI_3" localSheetId="16" hidden="1">{"'용역비'!$A$4:$C$8"}</definedName>
    <definedName name="TUIOTUI_3" localSheetId="21" hidden="1">{"'용역비'!$A$4:$C$8"}</definedName>
    <definedName name="TUIOTUI_3" localSheetId="18" hidden="1">{"'용역비'!$A$4:$C$8"}</definedName>
    <definedName name="TUIOTUI_3" localSheetId="19" hidden="1">{"'용역비'!$A$4:$C$8"}</definedName>
    <definedName name="TUIOTUI_3" localSheetId="20" hidden="1">{"'용역비'!$A$4:$C$8"}</definedName>
    <definedName name="TUIOTUI_3" localSheetId="22" hidden="1">{"'용역비'!$A$4:$C$8"}</definedName>
    <definedName name="TUIOTUI_3" localSheetId="24" hidden="1">{"'용역비'!$A$4:$C$8"}</definedName>
    <definedName name="TUIOTUI_3" localSheetId="28" hidden="1">{"'용역비'!$A$4:$C$8"}</definedName>
    <definedName name="TUIOTUI_3" localSheetId="14" hidden="1">{"'용역비'!$A$4:$C$8"}</definedName>
    <definedName name="TUIOTUI_3" hidden="1">{"'용역비'!$A$4:$C$8"}</definedName>
    <definedName name="TUIOTUI_4" localSheetId="12" hidden="1">{"'용역비'!$A$4:$C$8"}</definedName>
    <definedName name="TUIOTUI_4" localSheetId="11" hidden="1">{"'용역비'!$A$4:$C$8"}</definedName>
    <definedName name="TUIOTUI_4" localSheetId="13" hidden="1">{"'용역비'!$A$4:$C$8"}</definedName>
    <definedName name="TUIOTUI_4" localSheetId="16" hidden="1">{"'용역비'!$A$4:$C$8"}</definedName>
    <definedName name="TUIOTUI_4" localSheetId="21" hidden="1">{"'용역비'!$A$4:$C$8"}</definedName>
    <definedName name="TUIOTUI_4" localSheetId="18" hidden="1">{"'용역비'!$A$4:$C$8"}</definedName>
    <definedName name="TUIOTUI_4" localSheetId="19" hidden="1">{"'용역비'!$A$4:$C$8"}</definedName>
    <definedName name="TUIOTUI_4" localSheetId="20" hidden="1">{"'용역비'!$A$4:$C$8"}</definedName>
    <definedName name="TUIOTUI_4" localSheetId="22" hidden="1">{"'용역비'!$A$4:$C$8"}</definedName>
    <definedName name="TUIOTUI_4" localSheetId="24" hidden="1">{"'용역비'!$A$4:$C$8"}</definedName>
    <definedName name="TUIOTUI_4" localSheetId="28" hidden="1">{"'용역비'!$A$4:$C$8"}</definedName>
    <definedName name="TUIOTUI_4" localSheetId="14" hidden="1">{"'용역비'!$A$4:$C$8"}</definedName>
    <definedName name="TUIOTUI_4" hidden="1">{"'용역비'!$A$4:$C$8"}</definedName>
    <definedName name="TUIOTUI_5" localSheetId="12" hidden="1">{"'용역비'!$A$4:$C$8"}</definedName>
    <definedName name="TUIOTUI_5" localSheetId="11" hidden="1">{"'용역비'!$A$4:$C$8"}</definedName>
    <definedName name="TUIOTUI_5" localSheetId="13" hidden="1">{"'용역비'!$A$4:$C$8"}</definedName>
    <definedName name="TUIOTUI_5" localSheetId="16" hidden="1">{"'용역비'!$A$4:$C$8"}</definedName>
    <definedName name="TUIOTUI_5" localSheetId="21" hidden="1">{"'용역비'!$A$4:$C$8"}</definedName>
    <definedName name="TUIOTUI_5" localSheetId="18" hidden="1">{"'용역비'!$A$4:$C$8"}</definedName>
    <definedName name="TUIOTUI_5" localSheetId="19" hidden="1">{"'용역비'!$A$4:$C$8"}</definedName>
    <definedName name="TUIOTUI_5" localSheetId="20" hidden="1">{"'용역비'!$A$4:$C$8"}</definedName>
    <definedName name="TUIOTUI_5" localSheetId="22" hidden="1">{"'용역비'!$A$4:$C$8"}</definedName>
    <definedName name="TUIOTUI_5" localSheetId="24" hidden="1">{"'용역비'!$A$4:$C$8"}</definedName>
    <definedName name="TUIOTUI_5" localSheetId="28" hidden="1">{"'용역비'!$A$4:$C$8"}</definedName>
    <definedName name="TUIOTUI_5" localSheetId="14" hidden="1">{"'용역비'!$A$4:$C$8"}</definedName>
    <definedName name="TUIOTUI_5" hidden="1">{"'용역비'!$A$4:$C$8"}</definedName>
    <definedName name="TUKHKJT" localSheetId="12" hidden="1">{"'Sheet1'!$L$16"}</definedName>
    <definedName name="TUKHKJT" localSheetId="11" hidden="1">{"'Sheet1'!$L$16"}</definedName>
    <definedName name="TUKHKJT" localSheetId="13" hidden="1">{"'Sheet1'!$L$16"}</definedName>
    <definedName name="TUKHKJT" localSheetId="16" hidden="1">{"'Sheet1'!$L$16"}</definedName>
    <definedName name="TUKHKJT" localSheetId="21" hidden="1">{"'Sheet1'!$L$16"}</definedName>
    <definedName name="TUKHKJT" localSheetId="18" hidden="1">{"'Sheet1'!$L$16"}</definedName>
    <definedName name="TUKHKJT" localSheetId="19" hidden="1">{"'Sheet1'!$L$16"}</definedName>
    <definedName name="TUKHKJT" localSheetId="20" hidden="1">{"'Sheet1'!$L$16"}</definedName>
    <definedName name="TUKHKJT" localSheetId="22" hidden="1">{"'Sheet1'!$L$16"}</definedName>
    <definedName name="TUKHKJT" localSheetId="24" hidden="1">{"'Sheet1'!$L$16"}</definedName>
    <definedName name="TUKHKJT" localSheetId="28" hidden="1">{"'Sheet1'!$L$16"}</definedName>
    <definedName name="TUKHKJT" localSheetId="14" hidden="1">{"'Sheet1'!$L$16"}</definedName>
    <definedName name="TUKHKJT" hidden="1">{"'Sheet1'!$L$16"}</definedName>
    <definedName name="tung01" hidden="1">#REF!</definedName>
    <definedName name="TUONG" hidden="1">#REF!</definedName>
    <definedName name="turtu" hidden="1">#REF!</definedName>
    <definedName name="tuurtur" localSheetId="12" hidden="1">{"'Sheet1'!$L$16"}</definedName>
    <definedName name="tuurtur" localSheetId="11" hidden="1">{"'Sheet1'!$L$16"}</definedName>
    <definedName name="tuurtur" localSheetId="13" hidden="1">{"'Sheet1'!$L$16"}</definedName>
    <definedName name="tuurtur" localSheetId="16" hidden="1">{"'Sheet1'!$L$16"}</definedName>
    <definedName name="tuurtur" localSheetId="21" hidden="1">{"'Sheet1'!$L$16"}</definedName>
    <definedName name="tuurtur" localSheetId="18" hidden="1">{"'Sheet1'!$L$16"}</definedName>
    <definedName name="tuurtur" localSheetId="19" hidden="1">{"'Sheet1'!$L$16"}</definedName>
    <definedName name="tuurtur" localSheetId="20" hidden="1">{"'Sheet1'!$L$16"}</definedName>
    <definedName name="tuurtur" localSheetId="22" hidden="1">{"'Sheet1'!$L$16"}</definedName>
    <definedName name="tuurtur" localSheetId="24" hidden="1">{"'Sheet1'!$L$16"}</definedName>
    <definedName name="tuurtur" localSheetId="28" hidden="1">{"'Sheet1'!$L$16"}</definedName>
    <definedName name="tuurtur" localSheetId="14" hidden="1">{"'Sheet1'!$L$16"}</definedName>
    <definedName name="tuurtur" hidden="1">{"'Sheet1'!$L$16"}</definedName>
    <definedName name="tuy" localSheetId="12" hidden="1">{"'Sheet1'!$L$16"}</definedName>
    <definedName name="tuy" localSheetId="11" hidden="1">{"'Sheet1'!$L$16"}</definedName>
    <definedName name="tuy" localSheetId="13" hidden="1">{"'Sheet1'!$L$16"}</definedName>
    <definedName name="tuy" localSheetId="16" hidden="1">{"'Sheet1'!$L$16"}</definedName>
    <definedName name="tuy" localSheetId="21" hidden="1">{"'Sheet1'!$L$16"}</definedName>
    <definedName name="tuy" localSheetId="18" hidden="1">{"'Sheet1'!$L$16"}</definedName>
    <definedName name="tuy" localSheetId="19" hidden="1">{"'Sheet1'!$L$16"}</definedName>
    <definedName name="tuy" localSheetId="20" hidden="1">{"'Sheet1'!$L$16"}</definedName>
    <definedName name="tuy" localSheetId="22" hidden="1">{"'Sheet1'!$L$16"}</definedName>
    <definedName name="tuy" localSheetId="24" hidden="1">{"'Sheet1'!$L$16"}</definedName>
    <definedName name="tuy" localSheetId="28" hidden="1">{"'Sheet1'!$L$16"}</definedName>
    <definedName name="tuy" localSheetId="14" hidden="1">{"'Sheet1'!$L$16"}</definedName>
    <definedName name="tuy" hidden="1">{"'Sheet1'!$L$16"}</definedName>
    <definedName name="tuyen" localSheetId="12" hidden="1">{"'Sheet1'!$L$16"}</definedName>
    <definedName name="tuyen" localSheetId="11" hidden="1">{"'Sheet1'!$L$16"}</definedName>
    <definedName name="tuyen" localSheetId="13" hidden="1">{"'Sheet1'!$L$16"}</definedName>
    <definedName name="tuyen" localSheetId="16" hidden="1">{"'Sheet1'!$L$16"}</definedName>
    <definedName name="tuyen" localSheetId="21" hidden="1">{"'Sheet1'!$L$16"}</definedName>
    <definedName name="tuyen" localSheetId="18" hidden="1">{"'Sheet1'!$L$16"}</definedName>
    <definedName name="tuyen" localSheetId="19" hidden="1">{"'Sheet1'!$L$16"}</definedName>
    <definedName name="tuyen" localSheetId="20" hidden="1">{"'Sheet1'!$L$16"}</definedName>
    <definedName name="tuyen" localSheetId="22" hidden="1">{"'Sheet1'!$L$16"}</definedName>
    <definedName name="tuyen" localSheetId="24" hidden="1">{"'Sheet1'!$L$16"}</definedName>
    <definedName name="tuyen" localSheetId="28" hidden="1">{"'Sheet1'!$L$16"}</definedName>
    <definedName name="tuyen" localSheetId="14" hidden="1">{"'Sheet1'!$L$16"}</definedName>
    <definedName name="tuyen" hidden="1">{"'Sheet1'!$L$16"}</definedName>
    <definedName name="tuyennhanh" localSheetId="12" hidden="1">{"'Sheet1'!$L$16"}</definedName>
    <definedName name="tuyennhanh" localSheetId="11" hidden="1">{"'Sheet1'!$L$16"}</definedName>
    <definedName name="tuyennhanh" localSheetId="13" hidden="1">{"'Sheet1'!$L$16"}</definedName>
    <definedName name="tuyennhanh" localSheetId="16" hidden="1">{"'Sheet1'!$L$16"}</definedName>
    <definedName name="tuyennhanh" localSheetId="21" hidden="1">{"'Sheet1'!$L$16"}</definedName>
    <definedName name="tuyennhanh" localSheetId="18" hidden="1">{"'Sheet1'!$L$16"}</definedName>
    <definedName name="tuyennhanh" localSheetId="19" hidden="1">{"'Sheet1'!$L$16"}</definedName>
    <definedName name="tuyennhanh" localSheetId="20" hidden="1">{"'Sheet1'!$L$16"}</definedName>
    <definedName name="tuyennhanh" localSheetId="22" hidden="1">{"'Sheet1'!$L$16"}</definedName>
    <definedName name="tuyennhanh" localSheetId="24" hidden="1">{"'Sheet1'!$L$16"}</definedName>
    <definedName name="tuyennhanh" localSheetId="28" hidden="1">{"'Sheet1'!$L$16"}</definedName>
    <definedName name="tuyennhanh" localSheetId="14" hidden="1">{"'Sheet1'!$L$16"}</definedName>
    <definedName name="tuyennhanh" hidden="1">{"'Sheet1'!$L$16"}</definedName>
    <definedName name="tuyet" localSheetId="12" hidden="1">{"'Sheet1'!$L$16"}</definedName>
    <definedName name="tuyet" localSheetId="11" hidden="1">{"'Sheet1'!$L$16"}</definedName>
    <definedName name="tuyet" localSheetId="13" hidden="1">{"'Sheet1'!$L$16"}</definedName>
    <definedName name="tuyet" localSheetId="16" hidden="1">{"'Sheet1'!$L$16"}</definedName>
    <definedName name="tuyet" localSheetId="21" hidden="1">{"'Sheet1'!$L$16"}</definedName>
    <definedName name="tuyet" localSheetId="18" hidden="1">{"'Sheet1'!$L$16"}</definedName>
    <definedName name="tuyet" localSheetId="19" hidden="1">{"'Sheet1'!$L$16"}</definedName>
    <definedName name="tuyet" localSheetId="20" hidden="1">{"'Sheet1'!$L$16"}</definedName>
    <definedName name="tuyet" localSheetId="22" hidden="1">{"'Sheet1'!$L$16"}</definedName>
    <definedName name="tuyet" localSheetId="24" hidden="1">{"'Sheet1'!$L$16"}</definedName>
    <definedName name="tuyet" localSheetId="28" hidden="1">{"'Sheet1'!$L$16"}</definedName>
    <definedName name="tuyet" localSheetId="14" hidden="1">{"'Sheet1'!$L$16"}</definedName>
    <definedName name="tuyet" hidden="1">{"'Sheet1'!$L$16"}</definedName>
    <definedName name="tuynen" localSheetId="12" hidden="1">{"'Sheet1'!$L$16"}</definedName>
    <definedName name="tuynen" localSheetId="11" hidden="1">{"'Sheet1'!$L$16"}</definedName>
    <definedName name="tuynen" localSheetId="13" hidden="1">{"'Sheet1'!$L$16"}</definedName>
    <definedName name="tuynen" localSheetId="16" hidden="1">{"'Sheet1'!$L$16"}</definedName>
    <definedName name="tuynen" localSheetId="21" hidden="1">{"'Sheet1'!$L$16"}</definedName>
    <definedName name="tuynen" localSheetId="18" hidden="1">{"'Sheet1'!$L$16"}</definedName>
    <definedName name="tuynen" localSheetId="19" hidden="1">{"'Sheet1'!$L$16"}</definedName>
    <definedName name="tuynen" localSheetId="20" hidden="1">{"'Sheet1'!$L$16"}</definedName>
    <definedName name="tuynen" localSheetId="22" hidden="1">{"'Sheet1'!$L$16"}</definedName>
    <definedName name="tuynen" localSheetId="24" hidden="1">{"'Sheet1'!$L$16"}</definedName>
    <definedName name="tuynen" localSheetId="28" hidden="1">{"'Sheet1'!$L$16"}</definedName>
    <definedName name="tuynen" localSheetId="14" hidden="1">{"'Sheet1'!$L$16"}</definedName>
    <definedName name="tuynen" hidden="1">{"'Sheet1'!$L$16"}</definedName>
    <definedName name="TV" localSheetId="12" hidden="1">{"'Sheet1'!$L$16"}</definedName>
    <definedName name="TV" localSheetId="11" hidden="1">{"'Sheet1'!$L$16"}</definedName>
    <definedName name="TV" localSheetId="13" hidden="1">{"'Sheet1'!$L$16"}</definedName>
    <definedName name="TV" localSheetId="16" hidden="1">{"'Sheet1'!$L$16"}</definedName>
    <definedName name="TV" localSheetId="21" hidden="1">{"'Sheet1'!$L$16"}</definedName>
    <definedName name="TV" localSheetId="18" hidden="1">{"'Sheet1'!$L$16"}</definedName>
    <definedName name="TV" localSheetId="19" hidden="1">{"'Sheet1'!$L$16"}</definedName>
    <definedName name="TV" localSheetId="20" hidden="1">{"'Sheet1'!$L$16"}</definedName>
    <definedName name="TV" localSheetId="22" hidden="1">{"'Sheet1'!$L$16"}</definedName>
    <definedName name="TV" localSheetId="24" hidden="1">{"'Sheet1'!$L$16"}</definedName>
    <definedName name="TV" localSheetId="28" hidden="1">{"'Sheet1'!$L$16"}</definedName>
    <definedName name="TV" localSheetId="14" hidden="1">{"'Sheet1'!$L$16"}</definedName>
    <definedName name="TV" hidden="1">{"'Sheet1'!$L$16"}</definedName>
    <definedName name="tv75nc">#REF!</definedName>
    <definedName name="tv75vl">#REF!</definedName>
    <definedName name="TVT_T">#REF!</definedName>
    <definedName name="Twar">#REF!</definedName>
    <definedName name="Twas">#REF!</definedName>
    <definedName name="twerjhr"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wor">#REF!</definedName>
    <definedName name="tx1pignc">#REF!</definedName>
    <definedName name="tx1pindnc">#REF!</definedName>
    <definedName name="tx1pingnc">#REF!</definedName>
    <definedName name="tx1pint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1000000000</definedName>
    <definedName name="Ty_gia">"I2"</definedName>
    <definedName name="ty_le">#REF!</definedName>
    <definedName name="Ty_Le_1">#REF!</definedName>
    <definedName name="ty_le_BTN">#REF!</definedName>
    <definedName name="TYERT" localSheetId="12" hidden="1">{#N/A,#N/A,FALSE,"Chi tiÆt"}</definedName>
    <definedName name="TYERT" localSheetId="11" hidden="1">{#N/A,#N/A,FALSE,"Chi tiÆt"}</definedName>
    <definedName name="TYERT" localSheetId="13" hidden="1">{#N/A,#N/A,FALSE,"Chi tiÆt"}</definedName>
    <definedName name="TYERT" localSheetId="16" hidden="1">{#N/A,#N/A,FALSE,"Chi tiÆt"}</definedName>
    <definedName name="TYERT" localSheetId="21" hidden="1">{#N/A,#N/A,FALSE,"Chi tiÆt"}</definedName>
    <definedName name="TYERT" localSheetId="18" hidden="1">{#N/A,#N/A,FALSE,"Chi tiÆt"}</definedName>
    <definedName name="TYERT" localSheetId="19" hidden="1">{#N/A,#N/A,FALSE,"Chi tiÆt"}</definedName>
    <definedName name="TYERT" localSheetId="20" hidden="1">{#N/A,#N/A,FALSE,"Chi tiÆt"}</definedName>
    <definedName name="TYERT" localSheetId="22" hidden="1">{#N/A,#N/A,FALSE,"Chi tiÆt"}</definedName>
    <definedName name="TYERT" localSheetId="24" hidden="1">{#N/A,#N/A,FALSE,"Chi tiÆt"}</definedName>
    <definedName name="TYERT" localSheetId="28" hidden="1">{#N/A,#N/A,FALSE,"Chi tiÆt"}</definedName>
    <definedName name="TYERT" localSheetId="14" hidden="1">{#N/A,#N/A,FALSE,"Chi tiÆt"}</definedName>
    <definedName name="TYERT" hidden="1">{#N/A,#N/A,FALSE,"Chi tiÆt"}</definedName>
    <definedName name="tyeyeye" localSheetId="12" hidden="1">{#N/A,#N/A,TRUE,"BT M200 da 10x20"}</definedName>
    <definedName name="tyeyeye" localSheetId="11" hidden="1">{#N/A,#N/A,TRUE,"BT M200 da 10x20"}</definedName>
    <definedName name="tyeyeye" localSheetId="13" hidden="1">{#N/A,#N/A,TRUE,"BT M200 da 10x20"}</definedName>
    <definedName name="tyeyeye" localSheetId="16" hidden="1">{#N/A,#N/A,TRUE,"BT M200 da 10x20"}</definedName>
    <definedName name="tyeyeye" localSheetId="21" hidden="1">{#N/A,#N/A,TRUE,"BT M200 da 10x20"}</definedName>
    <definedName name="tyeyeye" localSheetId="18" hidden="1">{#N/A,#N/A,TRUE,"BT M200 da 10x20"}</definedName>
    <definedName name="tyeyeye" localSheetId="19" hidden="1">{#N/A,#N/A,TRUE,"BT M200 da 10x20"}</definedName>
    <definedName name="tyeyeye" localSheetId="20" hidden="1">{#N/A,#N/A,TRUE,"BT M200 da 10x20"}</definedName>
    <definedName name="tyeyeye" localSheetId="22" hidden="1">{#N/A,#N/A,TRUE,"BT M200 da 10x20"}</definedName>
    <definedName name="tyeyeye" localSheetId="24" hidden="1">{#N/A,#N/A,TRUE,"BT M200 da 10x20"}</definedName>
    <definedName name="tyeyeye" localSheetId="28" hidden="1">{#N/A,#N/A,TRUE,"BT M200 da 10x20"}</definedName>
    <definedName name="tyeyeye" localSheetId="14" hidden="1">{#N/A,#N/A,TRUE,"BT M200 da 10x20"}</definedName>
    <definedName name="tyeyeye" hidden="1">{#N/A,#N/A,TRUE,"BT M200 da 10x20"}</definedName>
    <definedName name="tygia">15450</definedName>
    <definedName name="TYHFDGFD" localSheetId="12" hidden="1">{#N/A,#N/A,FALSE,"배수2"}</definedName>
    <definedName name="TYHFDGFD" localSheetId="11" hidden="1">{#N/A,#N/A,FALSE,"배수2"}</definedName>
    <definedName name="TYHFDGFD" localSheetId="13" hidden="1">{#N/A,#N/A,FALSE,"배수2"}</definedName>
    <definedName name="TYHFDGFD" localSheetId="16" hidden="1">{#N/A,#N/A,FALSE,"배수2"}</definedName>
    <definedName name="TYHFDGFD" localSheetId="21" hidden="1">{#N/A,#N/A,FALSE,"배수2"}</definedName>
    <definedName name="TYHFDGFD" localSheetId="18" hidden="1">{#N/A,#N/A,FALSE,"배수2"}</definedName>
    <definedName name="TYHFDGFD" localSheetId="19" hidden="1">{#N/A,#N/A,FALSE,"배수2"}</definedName>
    <definedName name="TYHFDGFD" localSheetId="20" hidden="1">{#N/A,#N/A,FALSE,"배수2"}</definedName>
    <definedName name="TYHFDGFD" localSheetId="22" hidden="1">{#N/A,#N/A,FALSE,"배수2"}</definedName>
    <definedName name="TYHFDGFD" localSheetId="24" hidden="1">{#N/A,#N/A,FALSE,"배수2"}</definedName>
    <definedName name="TYHFDGFD" localSheetId="28" hidden="1">{#N/A,#N/A,FALSE,"배수2"}</definedName>
    <definedName name="TYHFDGFD" localSheetId="14" hidden="1">{#N/A,#N/A,FALSE,"배수2"}</definedName>
    <definedName name="TYHFDGFD" hidden="1">{#N/A,#N/A,FALSE,"배수2"}</definedName>
    <definedName name="tyiutyui" localSheetId="12" hidden="1">{#N/A,#N/A,FALSE,"Sheet6"}</definedName>
    <definedName name="tyiutyui" localSheetId="11" hidden="1">{#N/A,#N/A,FALSE,"Sheet6"}</definedName>
    <definedName name="tyiutyui" localSheetId="13" hidden="1">{#N/A,#N/A,FALSE,"Sheet6"}</definedName>
    <definedName name="tyiutyui" localSheetId="16" hidden="1">{#N/A,#N/A,FALSE,"Sheet6"}</definedName>
    <definedName name="tyiutyui" localSheetId="21" hidden="1">{#N/A,#N/A,FALSE,"Sheet6"}</definedName>
    <definedName name="tyiutyui" localSheetId="18" hidden="1">{#N/A,#N/A,FALSE,"Sheet6"}</definedName>
    <definedName name="tyiutyui" localSheetId="19" hidden="1">{#N/A,#N/A,FALSE,"Sheet6"}</definedName>
    <definedName name="tyiutyui" localSheetId="20" hidden="1">{#N/A,#N/A,FALSE,"Sheet6"}</definedName>
    <definedName name="tyiutyui" localSheetId="22" hidden="1">{#N/A,#N/A,FALSE,"Sheet6"}</definedName>
    <definedName name="tyiutyui" localSheetId="24" hidden="1">{#N/A,#N/A,FALSE,"Sheet6"}</definedName>
    <definedName name="tyiutyui" localSheetId="28" hidden="1">{#N/A,#N/A,FALSE,"Sheet6"}</definedName>
    <definedName name="tyiutyui" localSheetId="14" hidden="1">{#N/A,#N/A,FALSE,"Sheet6"}</definedName>
    <definedName name="tyiutyui" hidden="1">{#N/A,#N/A,FALSE,"Sheet6"}</definedName>
    <definedName name="TYJ" localSheetId="12" hidden="1">{"'용역비'!$A$4:$C$8"}</definedName>
    <definedName name="TYJ" localSheetId="11" hidden="1">{"'용역비'!$A$4:$C$8"}</definedName>
    <definedName name="TYJ" localSheetId="13" hidden="1">{"'용역비'!$A$4:$C$8"}</definedName>
    <definedName name="TYJ" localSheetId="16" hidden="1">{"'용역비'!$A$4:$C$8"}</definedName>
    <definedName name="TYJ" localSheetId="21" hidden="1">{"'용역비'!$A$4:$C$8"}</definedName>
    <definedName name="TYJ" localSheetId="18" hidden="1">{"'용역비'!$A$4:$C$8"}</definedName>
    <definedName name="TYJ" localSheetId="19" hidden="1">{"'용역비'!$A$4:$C$8"}</definedName>
    <definedName name="TYJ" localSheetId="20" hidden="1">{"'용역비'!$A$4:$C$8"}</definedName>
    <definedName name="TYJ" localSheetId="22" hidden="1">{"'용역비'!$A$4:$C$8"}</definedName>
    <definedName name="TYJ" localSheetId="24" hidden="1">{"'용역비'!$A$4:$C$8"}</definedName>
    <definedName name="TYJ" localSheetId="28" hidden="1">{"'용역비'!$A$4:$C$8"}</definedName>
    <definedName name="TYJ" localSheetId="14" hidden="1">{"'용역비'!$A$4:$C$8"}</definedName>
    <definedName name="TYJ" hidden="1">{"'용역비'!$A$4:$C$8"}</definedName>
    <definedName name="TYJ_1" localSheetId="12" hidden="1">{"'용역비'!$A$4:$C$8"}</definedName>
    <definedName name="TYJ_1" localSheetId="11" hidden="1">{"'용역비'!$A$4:$C$8"}</definedName>
    <definedName name="TYJ_1" localSheetId="13" hidden="1">{"'용역비'!$A$4:$C$8"}</definedName>
    <definedName name="TYJ_1" localSheetId="16" hidden="1">{"'용역비'!$A$4:$C$8"}</definedName>
    <definedName name="TYJ_1" localSheetId="21" hidden="1">{"'용역비'!$A$4:$C$8"}</definedName>
    <definedName name="TYJ_1" localSheetId="18" hidden="1">{"'용역비'!$A$4:$C$8"}</definedName>
    <definedName name="TYJ_1" localSheetId="19" hidden="1">{"'용역비'!$A$4:$C$8"}</definedName>
    <definedName name="TYJ_1" localSheetId="20" hidden="1">{"'용역비'!$A$4:$C$8"}</definedName>
    <definedName name="TYJ_1" localSheetId="22" hidden="1">{"'용역비'!$A$4:$C$8"}</definedName>
    <definedName name="TYJ_1" localSheetId="24" hidden="1">{"'용역비'!$A$4:$C$8"}</definedName>
    <definedName name="TYJ_1" localSheetId="28" hidden="1">{"'용역비'!$A$4:$C$8"}</definedName>
    <definedName name="TYJ_1" localSheetId="14" hidden="1">{"'용역비'!$A$4:$C$8"}</definedName>
    <definedName name="TYJ_1" hidden="1">{"'용역비'!$A$4:$C$8"}</definedName>
    <definedName name="TYJ_2" localSheetId="12" hidden="1">{"'용역비'!$A$4:$C$8"}</definedName>
    <definedName name="TYJ_2" localSheetId="11" hidden="1">{"'용역비'!$A$4:$C$8"}</definedName>
    <definedName name="TYJ_2" localSheetId="13" hidden="1">{"'용역비'!$A$4:$C$8"}</definedName>
    <definedName name="TYJ_2" localSheetId="16" hidden="1">{"'용역비'!$A$4:$C$8"}</definedName>
    <definedName name="TYJ_2" localSheetId="21" hidden="1">{"'용역비'!$A$4:$C$8"}</definedName>
    <definedName name="TYJ_2" localSheetId="18" hidden="1">{"'용역비'!$A$4:$C$8"}</definedName>
    <definedName name="TYJ_2" localSheetId="19" hidden="1">{"'용역비'!$A$4:$C$8"}</definedName>
    <definedName name="TYJ_2" localSheetId="20" hidden="1">{"'용역비'!$A$4:$C$8"}</definedName>
    <definedName name="TYJ_2" localSheetId="22" hidden="1">{"'용역비'!$A$4:$C$8"}</definedName>
    <definedName name="TYJ_2" localSheetId="24" hidden="1">{"'용역비'!$A$4:$C$8"}</definedName>
    <definedName name="TYJ_2" localSheetId="28" hidden="1">{"'용역비'!$A$4:$C$8"}</definedName>
    <definedName name="TYJ_2" localSheetId="14" hidden="1">{"'용역비'!$A$4:$C$8"}</definedName>
    <definedName name="TYJ_2" hidden="1">{"'용역비'!$A$4:$C$8"}</definedName>
    <definedName name="TYJ_3" localSheetId="12" hidden="1">{"'용역비'!$A$4:$C$8"}</definedName>
    <definedName name="TYJ_3" localSheetId="11" hidden="1">{"'용역비'!$A$4:$C$8"}</definedName>
    <definedName name="TYJ_3" localSheetId="13" hidden="1">{"'용역비'!$A$4:$C$8"}</definedName>
    <definedName name="TYJ_3" localSheetId="16" hidden="1">{"'용역비'!$A$4:$C$8"}</definedName>
    <definedName name="TYJ_3" localSheetId="21" hidden="1">{"'용역비'!$A$4:$C$8"}</definedName>
    <definedName name="TYJ_3" localSheetId="18" hidden="1">{"'용역비'!$A$4:$C$8"}</definedName>
    <definedName name="TYJ_3" localSheetId="19" hidden="1">{"'용역비'!$A$4:$C$8"}</definedName>
    <definedName name="TYJ_3" localSheetId="20" hidden="1">{"'용역비'!$A$4:$C$8"}</definedName>
    <definedName name="TYJ_3" localSheetId="22" hidden="1">{"'용역비'!$A$4:$C$8"}</definedName>
    <definedName name="TYJ_3" localSheetId="24" hidden="1">{"'용역비'!$A$4:$C$8"}</definedName>
    <definedName name="TYJ_3" localSheetId="28" hidden="1">{"'용역비'!$A$4:$C$8"}</definedName>
    <definedName name="TYJ_3" localSheetId="14" hidden="1">{"'용역비'!$A$4:$C$8"}</definedName>
    <definedName name="TYJ_3" hidden="1">{"'용역비'!$A$4:$C$8"}</definedName>
    <definedName name="TYJ_4" localSheetId="12" hidden="1">{"'용역비'!$A$4:$C$8"}</definedName>
    <definedName name="TYJ_4" localSheetId="11" hidden="1">{"'용역비'!$A$4:$C$8"}</definedName>
    <definedName name="TYJ_4" localSheetId="13" hidden="1">{"'용역비'!$A$4:$C$8"}</definedName>
    <definedName name="TYJ_4" localSheetId="16" hidden="1">{"'용역비'!$A$4:$C$8"}</definedName>
    <definedName name="TYJ_4" localSheetId="21" hidden="1">{"'용역비'!$A$4:$C$8"}</definedName>
    <definedName name="TYJ_4" localSheetId="18" hidden="1">{"'용역비'!$A$4:$C$8"}</definedName>
    <definedName name="TYJ_4" localSheetId="19" hidden="1">{"'용역비'!$A$4:$C$8"}</definedName>
    <definedName name="TYJ_4" localSheetId="20" hidden="1">{"'용역비'!$A$4:$C$8"}</definedName>
    <definedName name="TYJ_4" localSheetId="22" hidden="1">{"'용역비'!$A$4:$C$8"}</definedName>
    <definedName name="TYJ_4" localSheetId="24" hidden="1">{"'용역비'!$A$4:$C$8"}</definedName>
    <definedName name="TYJ_4" localSheetId="28" hidden="1">{"'용역비'!$A$4:$C$8"}</definedName>
    <definedName name="TYJ_4" localSheetId="14" hidden="1">{"'용역비'!$A$4:$C$8"}</definedName>
    <definedName name="TYJ_4" hidden="1">{"'용역비'!$A$4:$C$8"}</definedName>
    <definedName name="TYJ_5" localSheetId="12" hidden="1">{"'용역비'!$A$4:$C$8"}</definedName>
    <definedName name="TYJ_5" localSheetId="11" hidden="1">{"'용역비'!$A$4:$C$8"}</definedName>
    <definedName name="TYJ_5" localSheetId="13" hidden="1">{"'용역비'!$A$4:$C$8"}</definedName>
    <definedName name="TYJ_5" localSheetId="16" hidden="1">{"'용역비'!$A$4:$C$8"}</definedName>
    <definedName name="TYJ_5" localSheetId="21" hidden="1">{"'용역비'!$A$4:$C$8"}</definedName>
    <definedName name="TYJ_5" localSheetId="18" hidden="1">{"'용역비'!$A$4:$C$8"}</definedName>
    <definedName name="TYJ_5" localSheetId="19" hidden="1">{"'용역비'!$A$4:$C$8"}</definedName>
    <definedName name="TYJ_5" localSheetId="20" hidden="1">{"'용역비'!$A$4:$C$8"}</definedName>
    <definedName name="TYJ_5" localSheetId="22" hidden="1">{"'용역비'!$A$4:$C$8"}</definedName>
    <definedName name="TYJ_5" localSheetId="24" hidden="1">{"'용역비'!$A$4:$C$8"}</definedName>
    <definedName name="TYJ_5" localSheetId="28" hidden="1">{"'용역비'!$A$4:$C$8"}</definedName>
    <definedName name="TYJ_5" localSheetId="14" hidden="1">{"'용역비'!$A$4:$C$8"}</definedName>
    <definedName name="TYJ_5" hidden="1">{"'용역비'!$A$4:$C$8"}</definedName>
    <definedName name="tyje" localSheetId="12" hidden="1">{"'용역비'!$A$4:$C$8"}</definedName>
    <definedName name="tyje" localSheetId="11" hidden="1">{"'용역비'!$A$4:$C$8"}</definedName>
    <definedName name="tyje" localSheetId="13" hidden="1">{"'용역비'!$A$4:$C$8"}</definedName>
    <definedName name="tyje" localSheetId="16" hidden="1">{"'용역비'!$A$4:$C$8"}</definedName>
    <definedName name="tyje" localSheetId="21" hidden="1">{"'용역비'!$A$4:$C$8"}</definedName>
    <definedName name="tyje" localSheetId="18" hidden="1">{"'용역비'!$A$4:$C$8"}</definedName>
    <definedName name="tyje" localSheetId="19" hidden="1">{"'용역비'!$A$4:$C$8"}</definedName>
    <definedName name="tyje" localSheetId="20" hidden="1">{"'용역비'!$A$4:$C$8"}</definedName>
    <definedName name="tyje" localSheetId="22" hidden="1">{"'용역비'!$A$4:$C$8"}</definedName>
    <definedName name="tyje" localSheetId="24" hidden="1">{"'용역비'!$A$4:$C$8"}</definedName>
    <definedName name="tyje" localSheetId="28" hidden="1">{"'용역비'!$A$4:$C$8"}</definedName>
    <definedName name="tyje" localSheetId="14" hidden="1">{"'용역비'!$A$4:$C$8"}</definedName>
    <definedName name="tyje" hidden="1">{"'용역비'!$A$4:$C$8"}</definedName>
    <definedName name="tyje_1" localSheetId="12" hidden="1">{"'용역비'!$A$4:$C$8"}</definedName>
    <definedName name="tyje_1" localSheetId="11" hidden="1">{"'용역비'!$A$4:$C$8"}</definedName>
    <definedName name="tyje_1" localSheetId="13" hidden="1">{"'용역비'!$A$4:$C$8"}</definedName>
    <definedName name="tyje_1" localSheetId="16" hidden="1">{"'용역비'!$A$4:$C$8"}</definedName>
    <definedName name="tyje_1" localSheetId="21" hidden="1">{"'용역비'!$A$4:$C$8"}</definedName>
    <definedName name="tyje_1" localSheetId="18" hidden="1">{"'용역비'!$A$4:$C$8"}</definedName>
    <definedName name="tyje_1" localSheetId="19" hidden="1">{"'용역비'!$A$4:$C$8"}</definedName>
    <definedName name="tyje_1" localSheetId="20" hidden="1">{"'용역비'!$A$4:$C$8"}</definedName>
    <definedName name="tyje_1" localSheetId="22" hidden="1">{"'용역비'!$A$4:$C$8"}</definedName>
    <definedName name="tyje_1" localSheetId="24" hidden="1">{"'용역비'!$A$4:$C$8"}</definedName>
    <definedName name="tyje_1" localSheetId="28" hidden="1">{"'용역비'!$A$4:$C$8"}</definedName>
    <definedName name="tyje_1" localSheetId="14" hidden="1">{"'용역비'!$A$4:$C$8"}</definedName>
    <definedName name="tyje_1" hidden="1">{"'용역비'!$A$4:$C$8"}</definedName>
    <definedName name="tyje_2" localSheetId="12" hidden="1">{"'용역비'!$A$4:$C$8"}</definedName>
    <definedName name="tyje_2" localSheetId="11" hidden="1">{"'용역비'!$A$4:$C$8"}</definedName>
    <definedName name="tyje_2" localSheetId="13" hidden="1">{"'용역비'!$A$4:$C$8"}</definedName>
    <definedName name="tyje_2" localSheetId="16" hidden="1">{"'용역비'!$A$4:$C$8"}</definedName>
    <definedName name="tyje_2" localSheetId="21" hidden="1">{"'용역비'!$A$4:$C$8"}</definedName>
    <definedName name="tyje_2" localSheetId="18" hidden="1">{"'용역비'!$A$4:$C$8"}</definedName>
    <definedName name="tyje_2" localSheetId="19" hidden="1">{"'용역비'!$A$4:$C$8"}</definedName>
    <definedName name="tyje_2" localSheetId="20" hidden="1">{"'용역비'!$A$4:$C$8"}</definedName>
    <definedName name="tyje_2" localSheetId="22" hidden="1">{"'용역비'!$A$4:$C$8"}</definedName>
    <definedName name="tyje_2" localSheetId="24" hidden="1">{"'용역비'!$A$4:$C$8"}</definedName>
    <definedName name="tyje_2" localSheetId="28" hidden="1">{"'용역비'!$A$4:$C$8"}</definedName>
    <definedName name="tyje_2" localSheetId="14" hidden="1">{"'용역비'!$A$4:$C$8"}</definedName>
    <definedName name="tyje_2" hidden="1">{"'용역비'!$A$4:$C$8"}</definedName>
    <definedName name="tyje_3" localSheetId="12" hidden="1">{"'용역비'!$A$4:$C$8"}</definedName>
    <definedName name="tyje_3" localSheetId="11" hidden="1">{"'용역비'!$A$4:$C$8"}</definedName>
    <definedName name="tyje_3" localSheetId="13" hidden="1">{"'용역비'!$A$4:$C$8"}</definedName>
    <definedName name="tyje_3" localSheetId="16" hidden="1">{"'용역비'!$A$4:$C$8"}</definedName>
    <definedName name="tyje_3" localSheetId="21" hidden="1">{"'용역비'!$A$4:$C$8"}</definedName>
    <definedName name="tyje_3" localSheetId="18" hidden="1">{"'용역비'!$A$4:$C$8"}</definedName>
    <definedName name="tyje_3" localSheetId="19" hidden="1">{"'용역비'!$A$4:$C$8"}</definedName>
    <definedName name="tyje_3" localSheetId="20" hidden="1">{"'용역비'!$A$4:$C$8"}</definedName>
    <definedName name="tyje_3" localSheetId="22" hidden="1">{"'용역비'!$A$4:$C$8"}</definedName>
    <definedName name="tyje_3" localSheetId="24" hidden="1">{"'용역비'!$A$4:$C$8"}</definedName>
    <definedName name="tyje_3" localSheetId="28" hidden="1">{"'용역비'!$A$4:$C$8"}</definedName>
    <definedName name="tyje_3" localSheetId="14" hidden="1">{"'용역비'!$A$4:$C$8"}</definedName>
    <definedName name="tyje_3" hidden="1">{"'용역비'!$A$4:$C$8"}</definedName>
    <definedName name="tyje_4" localSheetId="12" hidden="1">{"'용역비'!$A$4:$C$8"}</definedName>
    <definedName name="tyje_4" localSheetId="11" hidden="1">{"'용역비'!$A$4:$C$8"}</definedName>
    <definedName name="tyje_4" localSheetId="13" hidden="1">{"'용역비'!$A$4:$C$8"}</definedName>
    <definedName name="tyje_4" localSheetId="16" hidden="1">{"'용역비'!$A$4:$C$8"}</definedName>
    <definedName name="tyje_4" localSheetId="21" hidden="1">{"'용역비'!$A$4:$C$8"}</definedName>
    <definedName name="tyje_4" localSheetId="18" hidden="1">{"'용역비'!$A$4:$C$8"}</definedName>
    <definedName name="tyje_4" localSheetId="19" hidden="1">{"'용역비'!$A$4:$C$8"}</definedName>
    <definedName name="tyje_4" localSheetId="20" hidden="1">{"'용역비'!$A$4:$C$8"}</definedName>
    <definedName name="tyje_4" localSheetId="22" hidden="1">{"'용역비'!$A$4:$C$8"}</definedName>
    <definedName name="tyje_4" localSheetId="24" hidden="1">{"'용역비'!$A$4:$C$8"}</definedName>
    <definedName name="tyje_4" localSheetId="28" hidden="1">{"'용역비'!$A$4:$C$8"}</definedName>
    <definedName name="tyje_4" localSheetId="14" hidden="1">{"'용역비'!$A$4:$C$8"}</definedName>
    <definedName name="tyje_4" hidden="1">{"'용역비'!$A$4:$C$8"}</definedName>
    <definedName name="tyje_5" localSheetId="12" hidden="1">{"'용역비'!$A$4:$C$8"}</definedName>
    <definedName name="tyje_5" localSheetId="11" hidden="1">{"'용역비'!$A$4:$C$8"}</definedName>
    <definedName name="tyje_5" localSheetId="13" hidden="1">{"'용역비'!$A$4:$C$8"}</definedName>
    <definedName name="tyje_5" localSheetId="16" hidden="1">{"'용역비'!$A$4:$C$8"}</definedName>
    <definedName name="tyje_5" localSheetId="21" hidden="1">{"'용역비'!$A$4:$C$8"}</definedName>
    <definedName name="tyje_5" localSheetId="18" hidden="1">{"'용역비'!$A$4:$C$8"}</definedName>
    <definedName name="tyje_5" localSheetId="19" hidden="1">{"'용역비'!$A$4:$C$8"}</definedName>
    <definedName name="tyje_5" localSheetId="20" hidden="1">{"'용역비'!$A$4:$C$8"}</definedName>
    <definedName name="tyje_5" localSheetId="22" hidden="1">{"'용역비'!$A$4:$C$8"}</definedName>
    <definedName name="tyje_5" localSheetId="24" hidden="1">{"'용역비'!$A$4:$C$8"}</definedName>
    <definedName name="tyje_5" localSheetId="28" hidden="1">{"'용역비'!$A$4:$C$8"}</definedName>
    <definedName name="tyje_5" localSheetId="14" hidden="1">{"'용역비'!$A$4:$C$8"}</definedName>
    <definedName name="tyje_5" hidden="1">{"'용역비'!$A$4:$C$8"}</definedName>
    <definedName name="tyjet" localSheetId="12" hidden="1">{"'용역비'!$A$4:$C$8"}</definedName>
    <definedName name="tyjet" localSheetId="11" hidden="1">{"'용역비'!$A$4:$C$8"}</definedName>
    <definedName name="tyjet" localSheetId="13" hidden="1">{"'용역비'!$A$4:$C$8"}</definedName>
    <definedName name="tyjet" localSheetId="16" hidden="1">{"'용역비'!$A$4:$C$8"}</definedName>
    <definedName name="tyjet" localSheetId="21" hidden="1">{"'용역비'!$A$4:$C$8"}</definedName>
    <definedName name="tyjet" localSheetId="18" hidden="1">{"'용역비'!$A$4:$C$8"}</definedName>
    <definedName name="tyjet" localSheetId="19" hidden="1">{"'용역비'!$A$4:$C$8"}</definedName>
    <definedName name="tyjet" localSheetId="20" hidden="1">{"'용역비'!$A$4:$C$8"}</definedName>
    <definedName name="tyjet" localSheetId="22" hidden="1">{"'용역비'!$A$4:$C$8"}</definedName>
    <definedName name="tyjet" localSheetId="24" hidden="1">{"'용역비'!$A$4:$C$8"}</definedName>
    <definedName name="tyjet" localSheetId="28" hidden="1">{"'용역비'!$A$4:$C$8"}</definedName>
    <definedName name="tyjet" localSheetId="14" hidden="1">{"'용역비'!$A$4:$C$8"}</definedName>
    <definedName name="tyjet" hidden="1">{"'용역비'!$A$4:$C$8"}</definedName>
    <definedName name="tyjet_1" localSheetId="12" hidden="1">{"'용역비'!$A$4:$C$8"}</definedName>
    <definedName name="tyjet_1" localSheetId="11" hidden="1">{"'용역비'!$A$4:$C$8"}</definedName>
    <definedName name="tyjet_1" localSheetId="13" hidden="1">{"'용역비'!$A$4:$C$8"}</definedName>
    <definedName name="tyjet_1" localSheetId="16" hidden="1">{"'용역비'!$A$4:$C$8"}</definedName>
    <definedName name="tyjet_1" localSheetId="21" hidden="1">{"'용역비'!$A$4:$C$8"}</definedName>
    <definedName name="tyjet_1" localSheetId="18" hidden="1">{"'용역비'!$A$4:$C$8"}</definedName>
    <definedName name="tyjet_1" localSheetId="19" hidden="1">{"'용역비'!$A$4:$C$8"}</definedName>
    <definedName name="tyjet_1" localSheetId="20" hidden="1">{"'용역비'!$A$4:$C$8"}</definedName>
    <definedName name="tyjet_1" localSheetId="22" hidden="1">{"'용역비'!$A$4:$C$8"}</definedName>
    <definedName name="tyjet_1" localSheetId="24" hidden="1">{"'용역비'!$A$4:$C$8"}</definedName>
    <definedName name="tyjet_1" localSheetId="28" hidden="1">{"'용역비'!$A$4:$C$8"}</definedName>
    <definedName name="tyjet_1" localSheetId="14" hidden="1">{"'용역비'!$A$4:$C$8"}</definedName>
    <definedName name="tyjet_1" hidden="1">{"'용역비'!$A$4:$C$8"}</definedName>
    <definedName name="tyjet_2" localSheetId="12" hidden="1">{"'용역비'!$A$4:$C$8"}</definedName>
    <definedName name="tyjet_2" localSheetId="11" hidden="1">{"'용역비'!$A$4:$C$8"}</definedName>
    <definedName name="tyjet_2" localSheetId="13" hidden="1">{"'용역비'!$A$4:$C$8"}</definedName>
    <definedName name="tyjet_2" localSheetId="16" hidden="1">{"'용역비'!$A$4:$C$8"}</definedName>
    <definedName name="tyjet_2" localSheetId="21" hidden="1">{"'용역비'!$A$4:$C$8"}</definedName>
    <definedName name="tyjet_2" localSheetId="18" hidden="1">{"'용역비'!$A$4:$C$8"}</definedName>
    <definedName name="tyjet_2" localSheetId="19" hidden="1">{"'용역비'!$A$4:$C$8"}</definedName>
    <definedName name="tyjet_2" localSheetId="20" hidden="1">{"'용역비'!$A$4:$C$8"}</definedName>
    <definedName name="tyjet_2" localSheetId="22" hidden="1">{"'용역비'!$A$4:$C$8"}</definedName>
    <definedName name="tyjet_2" localSheetId="24" hidden="1">{"'용역비'!$A$4:$C$8"}</definedName>
    <definedName name="tyjet_2" localSheetId="28" hidden="1">{"'용역비'!$A$4:$C$8"}</definedName>
    <definedName name="tyjet_2" localSheetId="14" hidden="1">{"'용역비'!$A$4:$C$8"}</definedName>
    <definedName name="tyjet_2" hidden="1">{"'용역비'!$A$4:$C$8"}</definedName>
    <definedName name="tyjet_3" localSheetId="12" hidden="1">{"'용역비'!$A$4:$C$8"}</definedName>
    <definedName name="tyjet_3" localSheetId="11" hidden="1">{"'용역비'!$A$4:$C$8"}</definedName>
    <definedName name="tyjet_3" localSheetId="13" hidden="1">{"'용역비'!$A$4:$C$8"}</definedName>
    <definedName name="tyjet_3" localSheetId="16" hidden="1">{"'용역비'!$A$4:$C$8"}</definedName>
    <definedName name="tyjet_3" localSheetId="21" hidden="1">{"'용역비'!$A$4:$C$8"}</definedName>
    <definedName name="tyjet_3" localSheetId="18" hidden="1">{"'용역비'!$A$4:$C$8"}</definedName>
    <definedName name="tyjet_3" localSheetId="19" hidden="1">{"'용역비'!$A$4:$C$8"}</definedName>
    <definedName name="tyjet_3" localSheetId="20" hidden="1">{"'용역비'!$A$4:$C$8"}</definedName>
    <definedName name="tyjet_3" localSheetId="22" hidden="1">{"'용역비'!$A$4:$C$8"}</definedName>
    <definedName name="tyjet_3" localSheetId="24" hidden="1">{"'용역비'!$A$4:$C$8"}</definedName>
    <definedName name="tyjet_3" localSheetId="28" hidden="1">{"'용역비'!$A$4:$C$8"}</definedName>
    <definedName name="tyjet_3" localSheetId="14" hidden="1">{"'용역비'!$A$4:$C$8"}</definedName>
    <definedName name="tyjet_3" hidden="1">{"'용역비'!$A$4:$C$8"}</definedName>
    <definedName name="tyjet_4" localSheetId="12" hidden="1">{"'용역비'!$A$4:$C$8"}</definedName>
    <definedName name="tyjet_4" localSheetId="11" hidden="1">{"'용역비'!$A$4:$C$8"}</definedName>
    <definedName name="tyjet_4" localSheetId="13" hidden="1">{"'용역비'!$A$4:$C$8"}</definedName>
    <definedName name="tyjet_4" localSheetId="16" hidden="1">{"'용역비'!$A$4:$C$8"}</definedName>
    <definedName name="tyjet_4" localSheetId="21" hidden="1">{"'용역비'!$A$4:$C$8"}</definedName>
    <definedName name="tyjet_4" localSheetId="18" hidden="1">{"'용역비'!$A$4:$C$8"}</definedName>
    <definedName name="tyjet_4" localSheetId="19" hidden="1">{"'용역비'!$A$4:$C$8"}</definedName>
    <definedName name="tyjet_4" localSheetId="20" hidden="1">{"'용역비'!$A$4:$C$8"}</definedName>
    <definedName name="tyjet_4" localSheetId="22" hidden="1">{"'용역비'!$A$4:$C$8"}</definedName>
    <definedName name="tyjet_4" localSheetId="24" hidden="1">{"'용역비'!$A$4:$C$8"}</definedName>
    <definedName name="tyjet_4" localSheetId="28" hidden="1">{"'용역비'!$A$4:$C$8"}</definedName>
    <definedName name="tyjet_4" localSheetId="14" hidden="1">{"'용역비'!$A$4:$C$8"}</definedName>
    <definedName name="tyjet_4" hidden="1">{"'용역비'!$A$4:$C$8"}</definedName>
    <definedName name="tyjet_5" localSheetId="12" hidden="1">{"'용역비'!$A$4:$C$8"}</definedName>
    <definedName name="tyjet_5" localSheetId="11" hidden="1">{"'용역비'!$A$4:$C$8"}</definedName>
    <definedName name="tyjet_5" localSheetId="13" hidden="1">{"'용역비'!$A$4:$C$8"}</definedName>
    <definedName name="tyjet_5" localSheetId="16" hidden="1">{"'용역비'!$A$4:$C$8"}</definedName>
    <definedName name="tyjet_5" localSheetId="21" hidden="1">{"'용역비'!$A$4:$C$8"}</definedName>
    <definedName name="tyjet_5" localSheetId="18" hidden="1">{"'용역비'!$A$4:$C$8"}</definedName>
    <definedName name="tyjet_5" localSheetId="19" hidden="1">{"'용역비'!$A$4:$C$8"}</definedName>
    <definedName name="tyjet_5" localSheetId="20" hidden="1">{"'용역비'!$A$4:$C$8"}</definedName>
    <definedName name="tyjet_5" localSheetId="22" hidden="1">{"'용역비'!$A$4:$C$8"}</definedName>
    <definedName name="tyjet_5" localSheetId="24" hidden="1">{"'용역비'!$A$4:$C$8"}</definedName>
    <definedName name="tyjet_5" localSheetId="28" hidden="1">{"'용역비'!$A$4:$C$8"}</definedName>
    <definedName name="tyjet_5" localSheetId="14" hidden="1">{"'용역비'!$A$4:$C$8"}</definedName>
    <definedName name="tyjet_5" hidden="1">{"'용역비'!$A$4:$C$8"}</definedName>
    <definedName name="TYJTJMMHJM" localSheetId="12" hidden="1">{"'Sheet1'!$L$16"}</definedName>
    <definedName name="TYJTJMMHJM" localSheetId="11" hidden="1">{"'Sheet1'!$L$16"}</definedName>
    <definedName name="TYJTJMMHJM" localSheetId="13" hidden="1">{"'Sheet1'!$L$16"}</definedName>
    <definedName name="TYJTJMMHJM" localSheetId="16" hidden="1">{"'Sheet1'!$L$16"}</definedName>
    <definedName name="TYJTJMMHJM" localSheetId="21" hidden="1">{"'Sheet1'!$L$16"}</definedName>
    <definedName name="TYJTJMMHJM" localSheetId="18" hidden="1">{"'Sheet1'!$L$16"}</definedName>
    <definedName name="TYJTJMMHJM" localSheetId="19" hidden="1">{"'Sheet1'!$L$16"}</definedName>
    <definedName name="TYJTJMMHJM" localSheetId="20" hidden="1">{"'Sheet1'!$L$16"}</definedName>
    <definedName name="TYJTJMMHJM" localSheetId="22" hidden="1">{"'Sheet1'!$L$16"}</definedName>
    <definedName name="TYJTJMMHJM" localSheetId="24" hidden="1">{"'Sheet1'!$L$16"}</definedName>
    <definedName name="TYJTJMMHJM" localSheetId="28" hidden="1">{"'Sheet1'!$L$16"}</definedName>
    <definedName name="TYJTJMMHJM" localSheetId="14" hidden="1">{"'Sheet1'!$L$16"}</definedName>
    <definedName name="TYJTJMMHJM" hidden="1">{"'Sheet1'!$L$16"}</definedName>
    <definedName name="TYT">#N/A</definedName>
    <definedName name="TYT_3">#N/A</definedName>
    <definedName name="TYT_7">#N/A</definedName>
    <definedName name="tythj" localSheetId="12" hidden="1">{"'Sheet1'!$L$16"}</definedName>
    <definedName name="tythj" localSheetId="11" hidden="1">{"'Sheet1'!$L$16"}</definedName>
    <definedName name="tythj" localSheetId="13" hidden="1">{"'Sheet1'!$L$16"}</definedName>
    <definedName name="tythj" localSheetId="16" hidden="1">{"'Sheet1'!$L$16"}</definedName>
    <definedName name="tythj" localSheetId="21" hidden="1">{"'Sheet1'!$L$16"}</definedName>
    <definedName name="tythj" localSheetId="18" hidden="1">{"'Sheet1'!$L$16"}</definedName>
    <definedName name="tythj" localSheetId="19" hidden="1">{"'Sheet1'!$L$16"}</definedName>
    <definedName name="tythj" localSheetId="20" hidden="1">{"'Sheet1'!$L$16"}</definedName>
    <definedName name="tythj" localSheetId="22" hidden="1">{"'Sheet1'!$L$16"}</definedName>
    <definedName name="tythj" localSheetId="24" hidden="1">{"'Sheet1'!$L$16"}</definedName>
    <definedName name="tythj" localSheetId="28" hidden="1">{"'Sheet1'!$L$16"}</definedName>
    <definedName name="tythj" localSheetId="14" hidden="1">{"'Sheet1'!$L$16"}</definedName>
    <definedName name="tythj" hidden="1">{"'Sheet1'!$L$16"}</definedName>
    <definedName name="tytr" hidden="1">#REF!</definedName>
    <definedName name="tytryrh" localSheetId="12" hidden="1">{"'Sheet1'!$L$16"}</definedName>
    <definedName name="tytryrh" localSheetId="11" hidden="1">{"'Sheet1'!$L$16"}</definedName>
    <definedName name="tytryrh" localSheetId="13" hidden="1">{"'Sheet1'!$L$16"}</definedName>
    <definedName name="tytryrh" localSheetId="16" hidden="1">{"'Sheet1'!$L$16"}</definedName>
    <definedName name="tytryrh" localSheetId="21" hidden="1">{"'Sheet1'!$L$16"}</definedName>
    <definedName name="tytryrh" localSheetId="18" hidden="1">{"'Sheet1'!$L$16"}</definedName>
    <definedName name="tytryrh" localSheetId="19" hidden="1">{"'Sheet1'!$L$16"}</definedName>
    <definedName name="tytryrh" localSheetId="20" hidden="1">{"'Sheet1'!$L$16"}</definedName>
    <definedName name="tytryrh" localSheetId="22" hidden="1">{"'Sheet1'!$L$16"}</definedName>
    <definedName name="tytryrh" localSheetId="24" hidden="1">{"'Sheet1'!$L$16"}</definedName>
    <definedName name="tytryrh" localSheetId="28" hidden="1">{"'Sheet1'!$L$16"}</definedName>
    <definedName name="tytryrh" localSheetId="14" hidden="1">{"'Sheet1'!$L$16"}</definedName>
    <definedName name="tytryrh" hidden="1">{"'Sheet1'!$L$16"}</definedName>
    <definedName name="tytryrt" hidden="1">#REF!</definedName>
    <definedName name="tytt" localSheetId="12" hidden="1">{"'Sheet1'!$L$16"}</definedName>
    <definedName name="tytt" localSheetId="11" hidden="1">{"'Sheet1'!$L$16"}</definedName>
    <definedName name="tytt" localSheetId="13" hidden="1">{"'Sheet1'!$L$16"}</definedName>
    <definedName name="tytt" localSheetId="16" hidden="1">{"'Sheet1'!$L$16"}</definedName>
    <definedName name="tytt" localSheetId="21" hidden="1">{"'Sheet1'!$L$16"}</definedName>
    <definedName name="tytt" localSheetId="18" hidden="1">{"'Sheet1'!$L$16"}</definedName>
    <definedName name="tytt" localSheetId="19" hidden="1">{"'Sheet1'!$L$16"}</definedName>
    <definedName name="tytt" localSheetId="20" hidden="1">{"'Sheet1'!$L$16"}</definedName>
    <definedName name="tytt" localSheetId="22" hidden="1">{"'Sheet1'!$L$16"}</definedName>
    <definedName name="tytt" localSheetId="24" hidden="1">{"'Sheet1'!$L$16"}</definedName>
    <definedName name="tytt" localSheetId="28" hidden="1">{"'Sheet1'!$L$16"}</definedName>
    <definedName name="tytt" localSheetId="14" hidden="1">{"'Sheet1'!$L$16"}</definedName>
    <definedName name="tytt" hidden="1">{"'Sheet1'!$L$16"}</definedName>
    <definedName name="tyty"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TYYTY" localSheetId="12" hidden="1">{"'Sheet1'!$L$16"}</definedName>
    <definedName name="TYTYYTY" localSheetId="11" hidden="1">{"'Sheet1'!$L$16"}</definedName>
    <definedName name="TYTYYTY" localSheetId="13" hidden="1">{"'Sheet1'!$L$16"}</definedName>
    <definedName name="TYTYYTY" localSheetId="16" hidden="1">{"'Sheet1'!$L$16"}</definedName>
    <definedName name="TYTYYTY" localSheetId="21" hidden="1">{"'Sheet1'!$L$16"}</definedName>
    <definedName name="TYTYYTY" localSheetId="18" hidden="1">{"'Sheet1'!$L$16"}</definedName>
    <definedName name="TYTYYTY" localSheetId="19" hidden="1">{"'Sheet1'!$L$16"}</definedName>
    <definedName name="TYTYYTY" localSheetId="20" hidden="1">{"'Sheet1'!$L$16"}</definedName>
    <definedName name="TYTYYTY" localSheetId="22" hidden="1">{"'Sheet1'!$L$16"}</definedName>
    <definedName name="TYTYYTY" localSheetId="24" hidden="1">{"'Sheet1'!$L$16"}</definedName>
    <definedName name="TYTYYTY" localSheetId="28" hidden="1">{"'Sheet1'!$L$16"}</definedName>
    <definedName name="TYTYYTY" localSheetId="14" hidden="1">{"'Sheet1'!$L$16"}</definedName>
    <definedName name="TYTYYTY" hidden="1">{"'Sheet1'!$L$16"}</definedName>
    <definedName name="tyu" localSheetId="12" hidden="1">{"'Sheet1'!$L$16"}</definedName>
    <definedName name="tyu" localSheetId="11" hidden="1">{"'Sheet1'!$L$16"}</definedName>
    <definedName name="tyu" localSheetId="13" hidden="1">{"'Sheet1'!$L$16"}</definedName>
    <definedName name="tyu" localSheetId="16" hidden="1">{"'Sheet1'!$L$16"}</definedName>
    <definedName name="tyu" localSheetId="21" hidden="1">{"'Sheet1'!$L$16"}</definedName>
    <definedName name="tyu" localSheetId="18" hidden="1">{"'Sheet1'!$L$16"}</definedName>
    <definedName name="tyu" localSheetId="19" hidden="1">{"'Sheet1'!$L$16"}</definedName>
    <definedName name="tyu" localSheetId="20" hidden="1">{"'Sheet1'!$L$16"}</definedName>
    <definedName name="tyu" localSheetId="22" hidden="1">{"'Sheet1'!$L$16"}</definedName>
    <definedName name="tyu" localSheetId="24" hidden="1">{"'Sheet1'!$L$16"}</definedName>
    <definedName name="tyu" localSheetId="28" hidden="1">{"'Sheet1'!$L$16"}</definedName>
    <definedName name="tyu" localSheetId="14" hidden="1">{"'Sheet1'!$L$16"}</definedName>
    <definedName name="tyu" hidden="1">{"'Sheet1'!$L$16"}</definedName>
    <definedName name="tyu_1" localSheetId="12" hidden="1">{"'용역비'!$A$4:$C$8"}</definedName>
    <definedName name="tyu_1" localSheetId="11" hidden="1">{"'용역비'!$A$4:$C$8"}</definedName>
    <definedName name="tyu_1" localSheetId="13" hidden="1">{"'용역비'!$A$4:$C$8"}</definedName>
    <definedName name="tyu_1" localSheetId="16" hidden="1">{"'용역비'!$A$4:$C$8"}</definedName>
    <definedName name="tyu_1" localSheetId="21" hidden="1">{"'용역비'!$A$4:$C$8"}</definedName>
    <definedName name="tyu_1" localSheetId="18" hidden="1">{"'용역비'!$A$4:$C$8"}</definedName>
    <definedName name="tyu_1" localSheetId="19" hidden="1">{"'용역비'!$A$4:$C$8"}</definedName>
    <definedName name="tyu_1" localSheetId="20" hidden="1">{"'용역비'!$A$4:$C$8"}</definedName>
    <definedName name="tyu_1" localSheetId="22" hidden="1">{"'용역비'!$A$4:$C$8"}</definedName>
    <definedName name="tyu_1" localSheetId="24" hidden="1">{"'용역비'!$A$4:$C$8"}</definedName>
    <definedName name="tyu_1" localSheetId="28" hidden="1">{"'용역비'!$A$4:$C$8"}</definedName>
    <definedName name="tyu_1" localSheetId="14" hidden="1">{"'용역비'!$A$4:$C$8"}</definedName>
    <definedName name="tyu_1" hidden="1">{"'용역비'!$A$4:$C$8"}</definedName>
    <definedName name="tyu_2" localSheetId="12" hidden="1">{"'용역비'!$A$4:$C$8"}</definedName>
    <definedName name="tyu_2" localSheetId="11" hidden="1">{"'용역비'!$A$4:$C$8"}</definedName>
    <definedName name="tyu_2" localSheetId="13" hidden="1">{"'용역비'!$A$4:$C$8"}</definedName>
    <definedName name="tyu_2" localSheetId="16" hidden="1">{"'용역비'!$A$4:$C$8"}</definedName>
    <definedName name="tyu_2" localSheetId="21" hidden="1">{"'용역비'!$A$4:$C$8"}</definedName>
    <definedName name="tyu_2" localSheetId="18" hidden="1">{"'용역비'!$A$4:$C$8"}</definedName>
    <definedName name="tyu_2" localSheetId="19" hidden="1">{"'용역비'!$A$4:$C$8"}</definedName>
    <definedName name="tyu_2" localSheetId="20" hidden="1">{"'용역비'!$A$4:$C$8"}</definedName>
    <definedName name="tyu_2" localSheetId="22" hidden="1">{"'용역비'!$A$4:$C$8"}</definedName>
    <definedName name="tyu_2" localSheetId="24" hidden="1">{"'용역비'!$A$4:$C$8"}</definedName>
    <definedName name="tyu_2" localSheetId="28" hidden="1">{"'용역비'!$A$4:$C$8"}</definedName>
    <definedName name="tyu_2" localSheetId="14" hidden="1">{"'용역비'!$A$4:$C$8"}</definedName>
    <definedName name="tyu_2" hidden="1">{"'용역비'!$A$4:$C$8"}</definedName>
    <definedName name="tyu_3" localSheetId="12" hidden="1">{"'용역비'!$A$4:$C$8"}</definedName>
    <definedName name="tyu_3" localSheetId="11" hidden="1">{"'용역비'!$A$4:$C$8"}</definedName>
    <definedName name="tyu_3" localSheetId="13" hidden="1">{"'용역비'!$A$4:$C$8"}</definedName>
    <definedName name="tyu_3" localSheetId="16" hidden="1">{"'용역비'!$A$4:$C$8"}</definedName>
    <definedName name="tyu_3" localSheetId="21" hidden="1">{"'용역비'!$A$4:$C$8"}</definedName>
    <definedName name="tyu_3" localSheetId="18" hidden="1">{"'용역비'!$A$4:$C$8"}</definedName>
    <definedName name="tyu_3" localSheetId="19" hidden="1">{"'용역비'!$A$4:$C$8"}</definedName>
    <definedName name="tyu_3" localSheetId="20" hidden="1">{"'용역비'!$A$4:$C$8"}</definedName>
    <definedName name="tyu_3" localSheetId="22" hidden="1">{"'용역비'!$A$4:$C$8"}</definedName>
    <definedName name="tyu_3" localSheetId="24" hidden="1">{"'용역비'!$A$4:$C$8"}</definedName>
    <definedName name="tyu_3" localSheetId="28" hidden="1">{"'용역비'!$A$4:$C$8"}</definedName>
    <definedName name="tyu_3" localSheetId="14" hidden="1">{"'용역비'!$A$4:$C$8"}</definedName>
    <definedName name="tyu_3" hidden="1">{"'용역비'!$A$4:$C$8"}</definedName>
    <definedName name="tyu_4" localSheetId="12" hidden="1">{"'용역비'!$A$4:$C$8"}</definedName>
    <definedName name="tyu_4" localSheetId="11" hidden="1">{"'용역비'!$A$4:$C$8"}</definedName>
    <definedName name="tyu_4" localSheetId="13" hidden="1">{"'용역비'!$A$4:$C$8"}</definedName>
    <definedName name="tyu_4" localSheetId="16" hidden="1">{"'용역비'!$A$4:$C$8"}</definedName>
    <definedName name="tyu_4" localSheetId="21" hidden="1">{"'용역비'!$A$4:$C$8"}</definedName>
    <definedName name="tyu_4" localSheetId="18" hidden="1">{"'용역비'!$A$4:$C$8"}</definedName>
    <definedName name="tyu_4" localSheetId="19" hidden="1">{"'용역비'!$A$4:$C$8"}</definedName>
    <definedName name="tyu_4" localSheetId="20" hidden="1">{"'용역비'!$A$4:$C$8"}</definedName>
    <definedName name="tyu_4" localSheetId="22" hidden="1">{"'용역비'!$A$4:$C$8"}</definedName>
    <definedName name="tyu_4" localSheetId="24" hidden="1">{"'용역비'!$A$4:$C$8"}</definedName>
    <definedName name="tyu_4" localSheetId="28" hidden="1">{"'용역비'!$A$4:$C$8"}</definedName>
    <definedName name="tyu_4" localSheetId="14" hidden="1">{"'용역비'!$A$4:$C$8"}</definedName>
    <definedName name="tyu_4" hidden="1">{"'용역비'!$A$4:$C$8"}</definedName>
    <definedName name="tyu_5" localSheetId="12" hidden="1">{"'용역비'!$A$4:$C$8"}</definedName>
    <definedName name="tyu_5" localSheetId="11" hidden="1">{"'용역비'!$A$4:$C$8"}</definedName>
    <definedName name="tyu_5" localSheetId="13" hidden="1">{"'용역비'!$A$4:$C$8"}</definedName>
    <definedName name="tyu_5" localSheetId="16" hidden="1">{"'용역비'!$A$4:$C$8"}</definedName>
    <definedName name="tyu_5" localSheetId="21" hidden="1">{"'용역비'!$A$4:$C$8"}</definedName>
    <definedName name="tyu_5" localSheetId="18" hidden="1">{"'용역비'!$A$4:$C$8"}</definedName>
    <definedName name="tyu_5" localSheetId="19" hidden="1">{"'용역비'!$A$4:$C$8"}</definedName>
    <definedName name="tyu_5" localSheetId="20" hidden="1">{"'용역비'!$A$4:$C$8"}</definedName>
    <definedName name="tyu_5" localSheetId="22" hidden="1">{"'용역비'!$A$4:$C$8"}</definedName>
    <definedName name="tyu_5" localSheetId="24" hidden="1">{"'용역비'!$A$4:$C$8"}</definedName>
    <definedName name="tyu_5" localSheetId="28" hidden="1">{"'용역비'!$A$4:$C$8"}</definedName>
    <definedName name="tyu_5" localSheetId="14" hidden="1">{"'용역비'!$A$4:$C$8"}</definedName>
    <definedName name="tyu_5" hidden="1">{"'용역비'!$A$4:$C$8"}</definedName>
    <definedName name="tyyuy" localSheetId="12" hidden="1">{"'장비'!$A$3:$M$12"}</definedName>
    <definedName name="tyyuy" localSheetId="11" hidden="1">{"'장비'!$A$3:$M$12"}</definedName>
    <definedName name="tyyuy" localSheetId="13" hidden="1">{"'장비'!$A$3:$M$12"}</definedName>
    <definedName name="tyyuy" localSheetId="16" hidden="1">{"'장비'!$A$3:$M$12"}</definedName>
    <definedName name="tyyuy" localSheetId="21" hidden="1">{"'장비'!$A$3:$M$12"}</definedName>
    <definedName name="tyyuy" localSheetId="18" hidden="1">{"'장비'!$A$3:$M$12"}</definedName>
    <definedName name="tyyuy" localSheetId="19" hidden="1">{"'장비'!$A$3:$M$12"}</definedName>
    <definedName name="tyyuy" localSheetId="20" hidden="1">{"'장비'!$A$3:$M$12"}</definedName>
    <definedName name="tyyuy" localSheetId="22" hidden="1">{"'장비'!$A$3:$M$12"}</definedName>
    <definedName name="tyyuy" localSheetId="24" hidden="1">{"'장비'!$A$3:$M$12"}</definedName>
    <definedName name="tyyuy" localSheetId="28" hidden="1">{"'장비'!$A$3:$M$12"}</definedName>
    <definedName name="tyyuy" localSheetId="14" hidden="1">{"'장비'!$A$3:$M$12"}</definedName>
    <definedName name="tyyuy" hidden="1">{"'장비'!$A$3:$M$12"}</definedName>
    <definedName name="tyyyyyyyyyyyyy" localSheetId="12" hidden="1">{"'Sheet1'!$L$16"}</definedName>
    <definedName name="tyyyyyyyyyyyyy" localSheetId="11" hidden="1">{"'Sheet1'!$L$16"}</definedName>
    <definedName name="tyyyyyyyyyyyyy" localSheetId="13" hidden="1">{"'Sheet1'!$L$16"}</definedName>
    <definedName name="tyyyyyyyyyyyyy" localSheetId="16" hidden="1">{"'Sheet1'!$L$16"}</definedName>
    <definedName name="tyyyyyyyyyyyyy" localSheetId="21" hidden="1">{"'Sheet1'!$L$16"}</definedName>
    <definedName name="tyyyyyyyyyyyyy" localSheetId="18" hidden="1">{"'Sheet1'!$L$16"}</definedName>
    <definedName name="tyyyyyyyyyyyyy" localSheetId="19" hidden="1">{"'Sheet1'!$L$16"}</definedName>
    <definedName name="tyyyyyyyyyyyyy" localSheetId="20" hidden="1">{"'Sheet1'!$L$16"}</definedName>
    <definedName name="tyyyyyyyyyyyyy" localSheetId="22" hidden="1">{"'Sheet1'!$L$16"}</definedName>
    <definedName name="tyyyyyyyyyyyyy" localSheetId="24" hidden="1">{"'Sheet1'!$L$16"}</definedName>
    <definedName name="tyyyyyyyyyyyyy" localSheetId="28" hidden="1">{"'Sheet1'!$L$16"}</definedName>
    <definedName name="tyyyyyyyyyyyyy" localSheetId="14" hidden="1">{"'Sheet1'!$L$16"}</definedName>
    <definedName name="tyyyyyyyyyyyyy" hidden="1">{"'Sheet1'!$L$16"}</definedName>
    <definedName name="u" localSheetId="12" hidden="1">{#N/A,#N/A,FALSE,"récap";#N/A,#N/A,FALSE,"hypothèses";#N/A,#N/A,FALSE,"Serv Génér";#N/A,#N/A,FALSE,"A-R paroi";#N/A,#N/A,FALSE,"paroi moulée";#N/A,#N/A,FALSE,"préfondés";#N/A,#N/A,FALSE,"A-R injection";#N/A,#N/A,FALSE,"forages";#N/A,#N/A,FALSE,"injection";#N/A,#N/A,FALSE,"pompage";#N/A,#N/A,FALSE,"comparatif";#N/A,#N/A,FALSE,"échéancier"}</definedName>
    <definedName name="u" localSheetId="11" hidden="1">{#N/A,#N/A,FALSE,"récap";#N/A,#N/A,FALSE,"hypothèses";#N/A,#N/A,FALSE,"Serv Génér";#N/A,#N/A,FALSE,"A-R paroi";#N/A,#N/A,FALSE,"paroi moulée";#N/A,#N/A,FALSE,"préfondés";#N/A,#N/A,FALSE,"A-R injection";#N/A,#N/A,FALSE,"forages";#N/A,#N/A,FALSE,"injection";#N/A,#N/A,FALSE,"pompage";#N/A,#N/A,FALSE,"comparatif";#N/A,#N/A,FALSE,"échéancier"}</definedName>
    <definedName name="u" localSheetId="13" hidden="1">{#N/A,#N/A,FALSE,"récap";#N/A,#N/A,FALSE,"hypothèses";#N/A,#N/A,FALSE,"Serv Génér";#N/A,#N/A,FALSE,"A-R paroi";#N/A,#N/A,FALSE,"paroi moulée";#N/A,#N/A,FALSE,"préfondés";#N/A,#N/A,FALSE,"A-R injection";#N/A,#N/A,FALSE,"forages";#N/A,#N/A,FALSE,"injection";#N/A,#N/A,FALSE,"pompage";#N/A,#N/A,FALSE,"comparatif";#N/A,#N/A,FALSE,"échéancier"}</definedName>
    <definedName name="u" localSheetId="16" hidden="1">{#N/A,#N/A,FALSE,"récap";#N/A,#N/A,FALSE,"hypothèses";#N/A,#N/A,FALSE,"Serv Génér";#N/A,#N/A,FALSE,"A-R paroi";#N/A,#N/A,FALSE,"paroi moulée";#N/A,#N/A,FALSE,"préfondés";#N/A,#N/A,FALSE,"A-R injection";#N/A,#N/A,FALSE,"forages";#N/A,#N/A,FALSE,"injection";#N/A,#N/A,FALSE,"pompage";#N/A,#N/A,FALSE,"comparatif";#N/A,#N/A,FALSE,"échéancier"}</definedName>
    <definedName name="u" localSheetId="21" hidden="1">{#N/A,#N/A,FALSE,"récap";#N/A,#N/A,FALSE,"hypothèses";#N/A,#N/A,FALSE,"Serv Génér";#N/A,#N/A,FALSE,"A-R paroi";#N/A,#N/A,FALSE,"paroi moulée";#N/A,#N/A,FALSE,"préfondés";#N/A,#N/A,FALSE,"A-R injection";#N/A,#N/A,FALSE,"forages";#N/A,#N/A,FALSE,"injection";#N/A,#N/A,FALSE,"pompage";#N/A,#N/A,FALSE,"comparatif";#N/A,#N/A,FALSE,"échéancier"}</definedName>
    <definedName name="u" localSheetId="18" hidden="1">{#N/A,#N/A,FALSE,"récap";#N/A,#N/A,FALSE,"hypothèses";#N/A,#N/A,FALSE,"Serv Génér";#N/A,#N/A,FALSE,"A-R paroi";#N/A,#N/A,FALSE,"paroi moulée";#N/A,#N/A,FALSE,"préfondés";#N/A,#N/A,FALSE,"A-R injection";#N/A,#N/A,FALSE,"forages";#N/A,#N/A,FALSE,"injection";#N/A,#N/A,FALSE,"pompage";#N/A,#N/A,FALSE,"comparatif";#N/A,#N/A,FALSE,"échéancier"}</definedName>
    <definedName name="u" localSheetId="19" hidden="1">{#N/A,#N/A,FALSE,"récap";#N/A,#N/A,FALSE,"hypothèses";#N/A,#N/A,FALSE,"Serv Génér";#N/A,#N/A,FALSE,"A-R paroi";#N/A,#N/A,FALSE,"paroi moulée";#N/A,#N/A,FALSE,"préfondés";#N/A,#N/A,FALSE,"A-R injection";#N/A,#N/A,FALSE,"forages";#N/A,#N/A,FALSE,"injection";#N/A,#N/A,FALSE,"pompage";#N/A,#N/A,FALSE,"comparatif";#N/A,#N/A,FALSE,"échéancier"}</definedName>
    <definedName name="u" localSheetId="20" hidden="1">{#N/A,#N/A,FALSE,"récap";#N/A,#N/A,FALSE,"hypothèses";#N/A,#N/A,FALSE,"Serv Génér";#N/A,#N/A,FALSE,"A-R paroi";#N/A,#N/A,FALSE,"paroi moulée";#N/A,#N/A,FALSE,"préfondés";#N/A,#N/A,FALSE,"A-R injection";#N/A,#N/A,FALSE,"forages";#N/A,#N/A,FALSE,"injection";#N/A,#N/A,FALSE,"pompage";#N/A,#N/A,FALSE,"comparatif";#N/A,#N/A,FALSE,"échéancier"}</definedName>
    <definedName name="u" localSheetId="22" hidden="1">{#N/A,#N/A,FALSE,"récap";#N/A,#N/A,FALSE,"hypothèses";#N/A,#N/A,FALSE,"Serv Génér";#N/A,#N/A,FALSE,"A-R paroi";#N/A,#N/A,FALSE,"paroi moulée";#N/A,#N/A,FALSE,"préfondés";#N/A,#N/A,FALSE,"A-R injection";#N/A,#N/A,FALSE,"forages";#N/A,#N/A,FALSE,"injection";#N/A,#N/A,FALSE,"pompage";#N/A,#N/A,FALSE,"comparatif";#N/A,#N/A,FALSE,"échéancier"}</definedName>
    <definedName name="u" localSheetId="24" hidden="1">{#N/A,#N/A,FALSE,"récap";#N/A,#N/A,FALSE,"hypothèses";#N/A,#N/A,FALSE,"Serv Génér";#N/A,#N/A,FALSE,"A-R paroi";#N/A,#N/A,FALSE,"paroi moulée";#N/A,#N/A,FALSE,"préfondés";#N/A,#N/A,FALSE,"A-R injection";#N/A,#N/A,FALSE,"forages";#N/A,#N/A,FALSE,"injection";#N/A,#N/A,FALSE,"pompage";#N/A,#N/A,FALSE,"comparatif";#N/A,#N/A,FALSE,"échéancier"}</definedName>
    <definedName name="u" localSheetId="28" hidden="1">{#N/A,#N/A,FALSE,"récap";#N/A,#N/A,FALSE,"hypothèses";#N/A,#N/A,FALSE,"Serv Génér";#N/A,#N/A,FALSE,"A-R paroi";#N/A,#N/A,FALSE,"paroi moulée";#N/A,#N/A,FALSE,"préfondés";#N/A,#N/A,FALSE,"A-R injection";#N/A,#N/A,FALSE,"forages";#N/A,#N/A,FALSE,"injection";#N/A,#N/A,FALSE,"pompage";#N/A,#N/A,FALSE,"comparatif";#N/A,#N/A,FALSE,"échéancier"}</definedName>
    <definedName name="u" localSheetId="14" hidden="1">{#N/A,#N/A,FALSE,"récap";#N/A,#N/A,FALSE,"hypothèses";#N/A,#N/A,FALSE,"Serv Génér";#N/A,#N/A,FALSE,"A-R paroi";#N/A,#N/A,FALSE,"paroi moulée";#N/A,#N/A,FALSE,"préfondés";#N/A,#N/A,FALSE,"A-R injection";#N/A,#N/A,FALSE,"forages";#N/A,#N/A,FALSE,"injection";#N/A,#N/A,FALSE,"pompage";#N/A,#N/A,FALSE,"comparatif";#N/A,#N/A,FALSE,"échéancier"}</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ư" hidden="1">#REF!</definedName>
    <definedName name="ự" localSheetId="12" hidden="1">{"'Sheet1'!$L$16"}</definedName>
    <definedName name="ự" localSheetId="11" hidden="1">{"'Sheet1'!$L$16"}</definedName>
    <definedName name="ự" localSheetId="13" hidden="1">{"'Sheet1'!$L$16"}</definedName>
    <definedName name="ự" localSheetId="16" hidden="1">{"'Sheet1'!$L$16"}</definedName>
    <definedName name="ự" localSheetId="21" hidden="1">{"'Sheet1'!$L$16"}</definedName>
    <definedName name="ự" localSheetId="18" hidden="1">{"'Sheet1'!$L$16"}</definedName>
    <definedName name="ự" localSheetId="19" hidden="1">{"'Sheet1'!$L$16"}</definedName>
    <definedName name="ự" localSheetId="20" hidden="1">{"'Sheet1'!$L$16"}</definedName>
    <definedName name="ự" localSheetId="22" hidden="1">{"'Sheet1'!$L$16"}</definedName>
    <definedName name="ự" localSheetId="24" hidden="1">{"'Sheet1'!$L$16"}</definedName>
    <definedName name="ự" localSheetId="28" hidden="1">{"'Sheet1'!$L$16"}</definedName>
    <definedName name="ự" localSheetId="14" hidden="1">{"'Sheet1'!$L$16"}</definedName>
    <definedName name="ự" hidden="1">{"'Sheet1'!$L$16"}</definedName>
    <definedName name="U_1" localSheetId="12" hidden="1">{"'용역비'!$A$4:$C$8"}</definedName>
    <definedName name="U_1" localSheetId="11" hidden="1">{"'용역비'!$A$4:$C$8"}</definedName>
    <definedName name="U_1" localSheetId="13" hidden="1">{"'용역비'!$A$4:$C$8"}</definedName>
    <definedName name="U_1" localSheetId="16" hidden="1">{"'용역비'!$A$4:$C$8"}</definedName>
    <definedName name="U_1" localSheetId="21" hidden="1">{"'용역비'!$A$4:$C$8"}</definedName>
    <definedName name="U_1" localSheetId="18" hidden="1">{"'용역비'!$A$4:$C$8"}</definedName>
    <definedName name="U_1" localSheetId="19" hidden="1">{"'용역비'!$A$4:$C$8"}</definedName>
    <definedName name="U_1" localSheetId="20" hidden="1">{"'용역비'!$A$4:$C$8"}</definedName>
    <definedName name="U_1" localSheetId="22" hidden="1">{"'용역비'!$A$4:$C$8"}</definedName>
    <definedName name="U_1" localSheetId="24" hidden="1">{"'용역비'!$A$4:$C$8"}</definedName>
    <definedName name="U_1" localSheetId="28" hidden="1">{"'용역비'!$A$4:$C$8"}</definedName>
    <definedName name="U_1" localSheetId="14" hidden="1">{"'용역비'!$A$4:$C$8"}</definedName>
    <definedName name="U_1" hidden="1">{"'용역비'!$A$4:$C$8"}</definedName>
    <definedName name="U_2" localSheetId="12" hidden="1">{"'용역비'!$A$4:$C$8"}</definedName>
    <definedName name="U_2" localSheetId="11" hidden="1">{"'용역비'!$A$4:$C$8"}</definedName>
    <definedName name="U_2" localSheetId="13" hidden="1">{"'용역비'!$A$4:$C$8"}</definedName>
    <definedName name="U_2" localSheetId="16" hidden="1">{"'용역비'!$A$4:$C$8"}</definedName>
    <definedName name="U_2" localSheetId="21" hidden="1">{"'용역비'!$A$4:$C$8"}</definedName>
    <definedName name="U_2" localSheetId="18" hidden="1">{"'용역비'!$A$4:$C$8"}</definedName>
    <definedName name="U_2" localSheetId="19" hidden="1">{"'용역비'!$A$4:$C$8"}</definedName>
    <definedName name="U_2" localSheetId="20" hidden="1">{"'용역비'!$A$4:$C$8"}</definedName>
    <definedName name="U_2" localSheetId="22" hidden="1">{"'용역비'!$A$4:$C$8"}</definedName>
    <definedName name="U_2" localSheetId="24" hidden="1">{"'용역비'!$A$4:$C$8"}</definedName>
    <definedName name="U_2" localSheetId="28" hidden="1">{"'용역비'!$A$4:$C$8"}</definedName>
    <definedName name="U_2" localSheetId="14" hidden="1">{"'용역비'!$A$4:$C$8"}</definedName>
    <definedName name="U_2" hidden="1">{"'용역비'!$A$4:$C$8"}</definedName>
    <definedName name="U_3" localSheetId="12" hidden="1">{"'용역비'!$A$4:$C$8"}</definedName>
    <definedName name="U_3" localSheetId="11" hidden="1">{"'용역비'!$A$4:$C$8"}</definedName>
    <definedName name="U_3" localSheetId="13" hidden="1">{"'용역비'!$A$4:$C$8"}</definedName>
    <definedName name="U_3" localSheetId="16" hidden="1">{"'용역비'!$A$4:$C$8"}</definedName>
    <definedName name="U_3" localSheetId="21" hidden="1">{"'용역비'!$A$4:$C$8"}</definedName>
    <definedName name="U_3" localSheetId="18" hidden="1">{"'용역비'!$A$4:$C$8"}</definedName>
    <definedName name="U_3" localSheetId="19" hidden="1">{"'용역비'!$A$4:$C$8"}</definedName>
    <definedName name="U_3" localSheetId="20" hidden="1">{"'용역비'!$A$4:$C$8"}</definedName>
    <definedName name="U_3" localSheetId="22" hidden="1">{"'용역비'!$A$4:$C$8"}</definedName>
    <definedName name="U_3" localSheetId="24" hidden="1">{"'용역비'!$A$4:$C$8"}</definedName>
    <definedName name="U_3" localSheetId="28" hidden="1">{"'용역비'!$A$4:$C$8"}</definedName>
    <definedName name="U_3" localSheetId="14" hidden="1">{"'용역비'!$A$4:$C$8"}</definedName>
    <definedName name="U_3" hidden="1">{"'용역비'!$A$4:$C$8"}</definedName>
    <definedName name="U_4" localSheetId="12" hidden="1">{"'용역비'!$A$4:$C$8"}</definedName>
    <definedName name="U_4" localSheetId="11" hidden="1">{"'용역비'!$A$4:$C$8"}</definedName>
    <definedName name="U_4" localSheetId="13" hidden="1">{"'용역비'!$A$4:$C$8"}</definedName>
    <definedName name="U_4" localSheetId="16" hidden="1">{"'용역비'!$A$4:$C$8"}</definedName>
    <definedName name="U_4" localSheetId="21" hidden="1">{"'용역비'!$A$4:$C$8"}</definedName>
    <definedName name="U_4" localSheetId="18" hidden="1">{"'용역비'!$A$4:$C$8"}</definedName>
    <definedName name="U_4" localSheetId="19" hidden="1">{"'용역비'!$A$4:$C$8"}</definedName>
    <definedName name="U_4" localSheetId="20" hidden="1">{"'용역비'!$A$4:$C$8"}</definedName>
    <definedName name="U_4" localSheetId="22" hidden="1">{"'용역비'!$A$4:$C$8"}</definedName>
    <definedName name="U_4" localSheetId="24" hidden="1">{"'용역비'!$A$4:$C$8"}</definedName>
    <definedName name="U_4" localSheetId="28" hidden="1">{"'용역비'!$A$4:$C$8"}</definedName>
    <definedName name="U_4" localSheetId="14" hidden="1">{"'용역비'!$A$4:$C$8"}</definedName>
    <definedName name="U_4" hidden="1">{"'용역비'!$A$4:$C$8"}</definedName>
    <definedName name="U_5" localSheetId="12" hidden="1">{"'용역비'!$A$4:$C$8"}</definedName>
    <definedName name="U_5" localSheetId="11" hidden="1">{"'용역비'!$A$4:$C$8"}</definedName>
    <definedName name="U_5" localSheetId="13" hidden="1">{"'용역비'!$A$4:$C$8"}</definedName>
    <definedName name="U_5" localSheetId="16" hidden="1">{"'용역비'!$A$4:$C$8"}</definedName>
    <definedName name="U_5" localSheetId="21" hidden="1">{"'용역비'!$A$4:$C$8"}</definedName>
    <definedName name="U_5" localSheetId="18" hidden="1">{"'용역비'!$A$4:$C$8"}</definedName>
    <definedName name="U_5" localSheetId="19" hidden="1">{"'용역비'!$A$4:$C$8"}</definedName>
    <definedName name="U_5" localSheetId="20" hidden="1">{"'용역비'!$A$4:$C$8"}</definedName>
    <definedName name="U_5" localSheetId="22" hidden="1">{"'용역비'!$A$4:$C$8"}</definedName>
    <definedName name="U_5" localSheetId="24" hidden="1">{"'용역비'!$A$4:$C$8"}</definedName>
    <definedName name="U_5" localSheetId="28" hidden="1">{"'용역비'!$A$4:$C$8"}</definedName>
    <definedName name="U_5" localSheetId="14" hidden="1">{"'용역비'!$A$4:$C$8"}</definedName>
    <definedName name="U_5" hidden="1">{"'용역비'!$A$4:$C$8"}</definedName>
    <definedName name="u5u6" localSheetId="12" hidden="1">{"'Sheet1'!$L$16"}</definedName>
    <definedName name="u5u6" localSheetId="11" hidden="1">{"'Sheet1'!$L$16"}</definedName>
    <definedName name="u5u6" localSheetId="13" hidden="1">{"'Sheet1'!$L$16"}</definedName>
    <definedName name="u5u6" localSheetId="16" hidden="1">{"'Sheet1'!$L$16"}</definedName>
    <definedName name="u5u6" localSheetId="21" hidden="1">{"'Sheet1'!$L$16"}</definedName>
    <definedName name="u5u6" localSheetId="18" hidden="1">{"'Sheet1'!$L$16"}</definedName>
    <definedName name="u5u6" localSheetId="19" hidden="1">{"'Sheet1'!$L$16"}</definedName>
    <definedName name="u5u6" localSheetId="20" hidden="1">{"'Sheet1'!$L$16"}</definedName>
    <definedName name="u5u6" localSheetId="22" hidden="1">{"'Sheet1'!$L$16"}</definedName>
    <definedName name="u5u6" localSheetId="24" hidden="1">{"'Sheet1'!$L$16"}</definedName>
    <definedName name="u5u6" localSheetId="28" hidden="1">{"'Sheet1'!$L$16"}</definedName>
    <definedName name="u5u6" localSheetId="14" hidden="1">{"'Sheet1'!$L$16"}</definedName>
    <definedName name="u5u6" hidden="1">{"'Sheet1'!$L$16"}</definedName>
    <definedName name="uassw_sh" localSheetId="12" hidden="1">{"'Sheet1'!$L$16"}</definedName>
    <definedName name="uassw_sh" localSheetId="11" hidden="1">{"'Sheet1'!$L$16"}</definedName>
    <definedName name="uassw_sh" localSheetId="13" hidden="1">{"'Sheet1'!$L$16"}</definedName>
    <definedName name="uassw_sh" localSheetId="16" hidden="1">{"'Sheet1'!$L$16"}</definedName>
    <definedName name="uassw_sh" localSheetId="21" hidden="1">{"'Sheet1'!$L$16"}</definedName>
    <definedName name="uassw_sh" localSheetId="18" hidden="1">{"'Sheet1'!$L$16"}</definedName>
    <definedName name="uassw_sh" localSheetId="19" hidden="1">{"'Sheet1'!$L$16"}</definedName>
    <definedName name="uassw_sh" localSheetId="20" hidden="1">{"'Sheet1'!$L$16"}</definedName>
    <definedName name="uassw_sh" localSheetId="22" hidden="1">{"'Sheet1'!$L$16"}</definedName>
    <definedName name="uassw_sh" localSheetId="24" hidden="1">{"'Sheet1'!$L$16"}</definedName>
    <definedName name="uassw_sh" localSheetId="28" hidden="1">{"'Sheet1'!$L$16"}</definedName>
    <definedName name="uassw_sh" localSheetId="14" hidden="1">{"'Sheet1'!$L$16"}</definedName>
    <definedName name="uassw_sh" hidden="1">{"'Sheet1'!$L$16"}</definedName>
    <definedName name="UB" localSheetId="12" hidden="1">{#N/A,#N/A,FALSE,"CCTV"}</definedName>
    <definedName name="UB" localSheetId="11" hidden="1">{#N/A,#N/A,FALSE,"CCTV"}</definedName>
    <definedName name="UB" localSheetId="13" hidden="1">{#N/A,#N/A,FALSE,"CCTV"}</definedName>
    <definedName name="UB" localSheetId="16" hidden="1">{#N/A,#N/A,FALSE,"CCTV"}</definedName>
    <definedName name="UB" localSheetId="21" hidden="1">{#N/A,#N/A,FALSE,"CCTV"}</definedName>
    <definedName name="UB" localSheetId="18" hidden="1">{#N/A,#N/A,FALSE,"CCTV"}</definedName>
    <definedName name="UB" localSheetId="19" hidden="1">{#N/A,#N/A,FALSE,"CCTV"}</definedName>
    <definedName name="UB" localSheetId="20" hidden="1">{#N/A,#N/A,FALSE,"CCTV"}</definedName>
    <definedName name="UB" localSheetId="22" hidden="1">{#N/A,#N/A,FALSE,"CCTV"}</definedName>
    <definedName name="UB" localSheetId="24" hidden="1">{#N/A,#N/A,FALSE,"CCTV"}</definedName>
    <definedName name="UB" localSheetId="28" hidden="1">{#N/A,#N/A,FALSE,"CCTV"}</definedName>
    <definedName name="UB" localSheetId="14" hidden="1">{#N/A,#N/A,FALSE,"CCTV"}</definedName>
    <definedName name="UB" hidden="1">{#N/A,#N/A,FALSE,"CCTV"}</definedName>
    <definedName name="UBDT" localSheetId="12" hidden="1">{"'Sheet1'!$L$16"}</definedName>
    <definedName name="UBDT" localSheetId="11" hidden="1">{"'Sheet1'!$L$16"}</definedName>
    <definedName name="UBDT" localSheetId="13" hidden="1">{"'Sheet1'!$L$16"}</definedName>
    <definedName name="UBDT" localSheetId="16" hidden="1">{"'Sheet1'!$L$16"}</definedName>
    <definedName name="UBDT" localSheetId="21" hidden="1">{"'Sheet1'!$L$16"}</definedName>
    <definedName name="UBDT" localSheetId="18" hidden="1">{"'Sheet1'!$L$16"}</definedName>
    <definedName name="UBDT" localSheetId="19" hidden="1">{"'Sheet1'!$L$16"}</definedName>
    <definedName name="UBDT" localSheetId="20" hidden="1">{"'Sheet1'!$L$16"}</definedName>
    <definedName name="UBDT" localSheetId="22" hidden="1">{"'Sheet1'!$L$16"}</definedName>
    <definedName name="UBDT" localSheetId="24" hidden="1">{"'Sheet1'!$L$16"}</definedName>
    <definedName name="UBDT" localSheetId="28" hidden="1">{"'Sheet1'!$L$16"}</definedName>
    <definedName name="UBDT" localSheetId="14" hidden="1">{"'Sheet1'!$L$16"}</definedName>
    <definedName name="UBDT" hidden="1">{"'Sheet1'!$L$16"}</definedName>
    <definedName name="uchihashi" localSheetId="12" hidden="1">{#N/A,#N/A,FALSE,"特殊室（ＢＱ表）"}</definedName>
    <definedName name="uchihashi" localSheetId="11" hidden="1">{#N/A,#N/A,FALSE,"特殊室（ＢＱ表）"}</definedName>
    <definedName name="uchihashi" localSheetId="13" hidden="1">{#N/A,#N/A,FALSE,"特殊室（ＢＱ表）"}</definedName>
    <definedName name="uchihashi" localSheetId="16" hidden="1">{#N/A,#N/A,FALSE,"特殊室（ＢＱ表）"}</definedName>
    <definedName name="uchihashi" localSheetId="21" hidden="1">{#N/A,#N/A,FALSE,"特殊室（ＢＱ表）"}</definedName>
    <definedName name="uchihashi" localSheetId="18" hidden="1">{#N/A,#N/A,FALSE,"特殊室（ＢＱ表）"}</definedName>
    <definedName name="uchihashi" localSheetId="19" hidden="1">{#N/A,#N/A,FALSE,"特殊室（ＢＱ表）"}</definedName>
    <definedName name="uchihashi" localSheetId="20" hidden="1">{#N/A,#N/A,FALSE,"特殊室（ＢＱ表）"}</definedName>
    <definedName name="uchihashi" localSheetId="22" hidden="1">{#N/A,#N/A,FALSE,"特殊室（ＢＱ表）"}</definedName>
    <definedName name="uchihashi" localSheetId="24" hidden="1">{#N/A,#N/A,FALSE,"特殊室（ＢＱ表）"}</definedName>
    <definedName name="uchihashi" localSheetId="28" hidden="1">{#N/A,#N/A,FALSE,"特殊室（ＢＱ表）"}</definedName>
    <definedName name="uchihashi" localSheetId="14" hidden="1">{#N/A,#N/A,FALSE,"特殊室（ＢＱ表）"}</definedName>
    <definedName name="uchihashi" hidden="1">{#N/A,#N/A,FALSE,"特殊室（ＢＱ表）"}</definedName>
    <definedName name="Ud" hidden="1">#REF!</definedName>
    <definedName name="ừd" localSheetId="12" hidden="1">{"'Sheet1'!$L$16"}</definedName>
    <definedName name="ừd" localSheetId="11" hidden="1">{"'Sheet1'!$L$16"}</definedName>
    <definedName name="ừd" localSheetId="13" hidden="1">{"'Sheet1'!$L$16"}</definedName>
    <definedName name="ừd" localSheetId="16" hidden="1">{"'Sheet1'!$L$16"}</definedName>
    <definedName name="ừd" localSheetId="21" hidden="1">{"'Sheet1'!$L$16"}</definedName>
    <definedName name="ừd" localSheetId="18" hidden="1">{"'Sheet1'!$L$16"}</definedName>
    <definedName name="ừd" localSheetId="19" hidden="1">{"'Sheet1'!$L$16"}</definedName>
    <definedName name="ừd" localSheetId="20" hidden="1">{"'Sheet1'!$L$16"}</definedName>
    <definedName name="ừd" localSheetId="22" hidden="1">{"'Sheet1'!$L$16"}</definedName>
    <definedName name="ừd" localSheetId="24" hidden="1">{"'Sheet1'!$L$16"}</definedName>
    <definedName name="ừd" localSheetId="28" hidden="1">{"'Sheet1'!$L$16"}</definedName>
    <definedName name="ừd" localSheetId="14" hidden="1">{"'Sheet1'!$L$16"}</definedName>
    <definedName name="ừd" hidden="1">{"'Sheet1'!$L$16"}</definedName>
    <definedName name="ưe" hidden="1">#REF!</definedName>
    <definedName name="ưeawegw" hidden="1">#REF!</definedName>
    <definedName name="ưefgeg" localSheetId="12" hidden="1">{"'Sheet1'!$L$16"}</definedName>
    <definedName name="ưefgeg" localSheetId="11" hidden="1">{"'Sheet1'!$L$16"}</definedName>
    <definedName name="ưefgeg" localSheetId="13" hidden="1">{"'Sheet1'!$L$16"}</definedName>
    <definedName name="ưefgeg" localSheetId="16" hidden="1">{"'Sheet1'!$L$16"}</definedName>
    <definedName name="ưefgeg" localSheetId="21" hidden="1">{"'Sheet1'!$L$16"}</definedName>
    <definedName name="ưefgeg" localSheetId="18" hidden="1">{"'Sheet1'!$L$16"}</definedName>
    <definedName name="ưefgeg" localSheetId="19" hidden="1">{"'Sheet1'!$L$16"}</definedName>
    <definedName name="ưefgeg" localSheetId="20" hidden="1">{"'Sheet1'!$L$16"}</definedName>
    <definedName name="ưefgeg" localSheetId="22" hidden="1">{"'Sheet1'!$L$16"}</definedName>
    <definedName name="ưefgeg" localSheetId="24" hidden="1">{"'Sheet1'!$L$16"}</definedName>
    <definedName name="ưefgeg" localSheetId="28" hidden="1">{"'Sheet1'!$L$16"}</definedName>
    <definedName name="ưefgeg" localSheetId="14" hidden="1">{"'Sheet1'!$L$16"}</definedName>
    <definedName name="ưefgeg" hidden="1">{"'Sheet1'!$L$16"}</definedName>
    <definedName name="ưegweg" localSheetId="12" hidden="1">{"'Sheet1'!$L$16"}</definedName>
    <definedName name="ưegweg" localSheetId="11" hidden="1">{"'Sheet1'!$L$16"}</definedName>
    <definedName name="ưegweg" localSheetId="13" hidden="1">{"'Sheet1'!$L$16"}</definedName>
    <definedName name="ưegweg" localSheetId="16" hidden="1">{"'Sheet1'!$L$16"}</definedName>
    <definedName name="ưegweg" localSheetId="21" hidden="1">{"'Sheet1'!$L$16"}</definedName>
    <definedName name="ưegweg" localSheetId="18" hidden="1">{"'Sheet1'!$L$16"}</definedName>
    <definedName name="ưegweg" localSheetId="19" hidden="1">{"'Sheet1'!$L$16"}</definedName>
    <definedName name="ưegweg" localSheetId="20" hidden="1">{"'Sheet1'!$L$16"}</definedName>
    <definedName name="ưegweg" localSheetId="22" hidden="1">{"'Sheet1'!$L$16"}</definedName>
    <definedName name="ưegweg" localSheetId="24" hidden="1">{"'Sheet1'!$L$16"}</definedName>
    <definedName name="ưegweg" localSheetId="28" hidden="1">{"'Sheet1'!$L$16"}</definedName>
    <definedName name="ưegweg" localSheetId="14" hidden="1">{"'Sheet1'!$L$16"}</definedName>
    <definedName name="ưegweg" hidden="1">{"'Sheet1'!$L$16"}</definedName>
    <definedName name="ưeq" hidden="1">#REF!</definedName>
    <definedName name="ưergasd" hidden="1">#REF!</definedName>
    <definedName name="ưergwrgn" localSheetId="12" hidden="1">{"'Sheet1'!$L$16"}</definedName>
    <definedName name="ưergwrgn" localSheetId="11" hidden="1">{"'Sheet1'!$L$16"}</definedName>
    <definedName name="ưergwrgn" localSheetId="13" hidden="1">{"'Sheet1'!$L$16"}</definedName>
    <definedName name="ưergwrgn" localSheetId="16" hidden="1">{"'Sheet1'!$L$16"}</definedName>
    <definedName name="ưergwrgn" localSheetId="21" hidden="1">{"'Sheet1'!$L$16"}</definedName>
    <definedName name="ưergwrgn" localSheetId="18" hidden="1">{"'Sheet1'!$L$16"}</definedName>
    <definedName name="ưergwrgn" localSheetId="19" hidden="1">{"'Sheet1'!$L$16"}</definedName>
    <definedName name="ưergwrgn" localSheetId="20" hidden="1">{"'Sheet1'!$L$16"}</definedName>
    <definedName name="ưergwrgn" localSheetId="22" hidden="1">{"'Sheet1'!$L$16"}</definedName>
    <definedName name="ưergwrgn" localSheetId="24" hidden="1">{"'Sheet1'!$L$16"}</definedName>
    <definedName name="ưergwrgn" localSheetId="28" hidden="1">{"'Sheet1'!$L$16"}</definedName>
    <definedName name="ưergwrgn" localSheetId="14" hidden="1">{"'Sheet1'!$L$16"}</definedName>
    <definedName name="ưergwrgn" hidden="1">{"'Sheet1'!$L$16"}</definedName>
    <definedName name="ƯERWER" localSheetId="12" hidden="1">{"'Sheet1'!$L$16"}</definedName>
    <definedName name="ƯERWER" localSheetId="11" hidden="1">{"'Sheet1'!$L$16"}</definedName>
    <definedName name="ƯERWER" localSheetId="13" hidden="1">{"'Sheet1'!$L$16"}</definedName>
    <definedName name="ƯERWER" localSheetId="16" hidden="1">{"'Sheet1'!$L$16"}</definedName>
    <definedName name="ƯERWER" localSheetId="21" hidden="1">{"'Sheet1'!$L$16"}</definedName>
    <definedName name="ƯERWER" localSheetId="18" hidden="1">{"'Sheet1'!$L$16"}</definedName>
    <definedName name="ƯERWER" localSheetId="19" hidden="1">{"'Sheet1'!$L$16"}</definedName>
    <definedName name="ƯERWER" localSheetId="20" hidden="1">{"'Sheet1'!$L$16"}</definedName>
    <definedName name="ƯERWER" localSheetId="22" hidden="1">{"'Sheet1'!$L$16"}</definedName>
    <definedName name="ƯERWER" localSheetId="24" hidden="1">{"'Sheet1'!$L$16"}</definedName>
    <definedName name="ƯERWER" localSheetId="28" hidden="1">{"'Sheet1'!$L$16"}</definedName>
    <definedName name="ƯERWER" localSheetId="14" hidden="1">{"'Sheet1'!$L$16"}</definedName>
    <definedName name="ƯERWER" hidden="1">{"'Sheet1'!$L$16"}</definedName>
    <definedName name="ưerwerewr" localSheetId="12" hidden="1">{"'Sheet1'!$L$16"}</definedName>
    <definedName name="ưerwerewr" localSheetId="11" hidden="1">{"'Sheet1'!$L$16"}</definedName>
    <definedName name="ưerwerewr" localSheetId="13" hidden="1">{"'Sheet1'!$L$16"}</definedName>
    <definedName name="ưerwerewr" localSheetId="16" hidden="1">{"'Sheet1'!$L$16"}</definedName>
    <definedName name="ưerwerewr" localSheetId="21" hidden="1">{"'Sheet1'!$L$16"}</definedName>
    <definedName name="ưerwerewr" localSheetId="18" hidden="1">{"'Sheet1'!$L$16"}</definedName>
    <definedName name="ưerwerewr" localSheetId="19" hidden="1">{"'Sheet1'!$L$16"}</definedName>
    <definedName name="ưerwerewr" localSheetId="20" hidden="1">{"'Sheet1'!$L$16"}</definedName>
    <definedName name="ưerwerewr" localSheetId="22" hidden="1">{"'Sheet1'!$L$16"}</definedName>
    <definedName name="ưerwerewr" localSheetId="24" hidden="1">{"'Sheet1'!$L$16"}</definedName>
    <definedName name="ưerwerewr" localSheetId="28" hidden="1">{"'Sheet1'!$L$16"}</definedName>
    <definedName name="ưerwerewr" localSheetId="14" hidden="1">{"'Sheet1'!$L$16"}</definedName>
    <definedName name="ưerwerewr" hidden="1">{"'Sheet1'!$L$16"}</definedName>
    <definedName name="ưewe" localSheetId="12" hidden="1">{"'Sheet1'!$L$16"}</definedName>
    <definedName name="ưewe" localSheetId="11" hidden="1">{"'Sheet1'!$L$16"}</definedName>
    <definedName name="ưewe" localSheetId="13" hidden="1">{"'Sheet1'!$L$16"}</definedName>
    <definedName name="ưewe" localSheetId="16" hidden="1">{"'Sheet1'!$L$16"}</definedName>
    <definedName name="ưewe" localSheetId="21" hidden="1">{"'Sheet1'!$L$16"}</definedName>
    <definedName name="ưewe" localSheetId="18" hidden="1">{"'Sheet1'!$L$16"}</definedName>
    <definedName name="ưewe" localSheetId="19" hidden="1">{"'Sheet1'!$L$16"}</definedName>
    <definedName name="ưewe" localSheetId="20" hidden="1">{"'Sheet1'!$L$16"}</definedName>
    <definedName name="ưewe" localSheetId="22" hidden="1">{"'Sheet1'!$L$16"}</definedName>
    <definedName name="ưewe" localSheetId="24" hidden="1">{"'Sheet1'!$L$16"}</definedName>
    <definedName name="ưewe" localSheetId="28" hidden="1">{"'Sheet1'!$L$16"}</definedName>
    <definedName name="ưewe" localSheetId="14" hidden="1">{"'Sheet1'!$L$16"}</definedName>
    <definedName name="ưewe" hidden="1">{"'Sheet1'!$L$16"}</definedName>
    <definedName name="ưgawegw" hidden="1">#REF!</definedName>
    <definedName name="úh" hidden="1">#REF!</definedName>
    <definedName name="Uhinh12050">#REF!</definedName>
    <definedName name="uhiuhj" localSheetId="12" hidden="1">{"'Sheet1'!$L$16"}</definedName>
    <definedName name="uhiuhj" localSheetId="11" hidden="1">{"'Sheet1'!$L$16"}</definedName>
    <definedName name="uhiuhj" localSheetId="13" hidden="1">{"'Sheet1'!$L$16"}</definedName>
    <definedName name="uhiuhj" localSheetId="16" hidden="1">{"'Sheet1'!$L$16"}</definedName>
    <definedName name="uhiuhj" localSheetId="21" hidden="1">{"'Sheet1'!$L$16"}</definedName>
    <definedName name="uhiuhj" localSheetId="18" hidden="1">{"'Sheet1'!$L$16"}</definedName>
    <definedName name="uhiuhj" localSheetId="19" hidden="1">{"'Sheet1'!$L$16"}</definedName>
    <definedName name="uhiuhj" localSheetId="20" hidden="1">{"'Sheet1'!$L$16"}</definedName>
    <definedName name="uhiuhj" localSheetId="22" hidden="1">{"'Sheet1'!$L$16"}</definedName>
    <definedName name="uhiuhj" localSheetId="24" hidden="1">{"'Sheet1'!$L$16"}</definedName>
    <definedName name="uhiuhj" localSheetId="28" hidden="1">{"'Sheet1'!$L$16"}</definedName>
    <definedName name="uhiuhj" localSheetId="14" hidden="1">{"'Sheet1'!$L$16"}</definedName>
    <definedName name="uhiuhj" hidden="1">{"'Sheet1'!$L$16"}</definedName>
    <definedName name="uhpupui" localSheetId="12" hidden="1">{"'Sheet1'!$L$16"}</definedName>
    <definedName name="uhpupui" localSheetId="11" hidden="1">{"'Sheet1'!$L$16"}</definedName>
    <definedName name="uhpupui" localSheetId="13" hidden="1">{"'Sheet1'!$L$16"}</definedName>
    <definedName name="uhpupui" localSheetId="16" hidden="1">{"'Sheet1'!$L$16"}</definedName>
    <definedName name="uhpupui" localSheetId="21" hidden="1">{"'Sheet1'!$L$16"}</definedName>
    <definedName name="uhpupui" localSheetId="18" hidden="1">{"'Sheet1'!$L$16"}</definedName>
    <definedName name="uhpupui" localSheetId="19" hidden="1">{"'Sheet1'!$L$16"}</definedName>
    <definedName name="uhpupui" localSheetId="20" hidden="1">{"'Sheet1'!$L$16"}</definedName>
    <definedName name="uhpupui" localSheetId="22" hidden="1">{"'Sheet1'!$L$16"}</definedName>
    <definedName name="uhpupui" localSheetId="24" hidden="1">{"'Sheet1'!$L$16"}</definedName>
    <definedName name="uhpupui" localSheetId="28" hidden="1">{"'Sheet1'!$L$16"}</definedName>
    <definedName name="uhpupui" localSheetId="14" hidden="1">{"'Sheet1'!$L$16"}</definedName>
    <definedName name="uhpupui" hidden="1">{"'Sheet1'!$L$16"}</definedName>
    <definedName name="ui" hidden="1">#REF!</definedName>
    <definedName name="UII" localSheetId="12" hidden="1">{#N/A,#N/A,FALSE,"WBS 1.06";#N/A,#N/A,FALSE,"WBS 1.14";#N/A,#N/A,FALSE,"WBS 1.17";#N/A,#N/A,FALSE,"WBS 1.18"}</definedName>
    <definedName name="UII" localSheetId="11" hidden="1">{#N/A,#N/A,FALSE,"WBS 1.06";#N/A,#N/A,FALSE,"WBS 1.14";#N/A,#N/A,FALSE,"WBS 1.17";#N/A,#N/A,FALSE,"WBS 1.18"}</definedName>
    <definedName name="UII" localSheetId="13" hidden="1">{#N/A,#N/A,FALSE,"WBS 1.06";#N/A,#N/A,FALSE,"WBS 1.14";#N/A,#N/A,FALSE,"WBS 1.17";#N/A,#N/A,FALSE,"WBS 1.18"}</definedName>
    <definedName name="UII" localSheetId="16" hidden="1">{#N/A,#N/A,FALSE,"WBS 1.06";#N/A,#N/A,FALSE,"WBS 1.14";#N/A,#N/A,FALSE,"WBS 1.17";#N/A,#N/A,FALSE,"WBS 1.18"}</definedName>
    <definedName name="UII" localSheetId="21" hidden="1">{#N/A,#N/A,FALSE,"WBS 1.06";#N/A,#N/A,FALSE,"WBS 1.14";#N/A,#N/A,FALSE,"WBS 1.17";#N/A,#N/A,FALSE,"WBS 1.18"}</definedName>
    <definedName name="UII" localSheetId="18" hidden="1">{#N/A,#N/A,FALSE,"WBS 1.06";#N/A,#N/A,FALSE,"WBS 1.14";#N/A,#N/A,FALSE,"WBS 1.17";#N/A,#N/A,FALSE,"WBS 1.18"}</definedName>
    <definedName name="UII" localSheetId="19" hidden="1">{#N/A,#N/A,FALSE,"WBS 1.06";#N/A,#N/A,FALSE,"WBS 1.14";#N/A,#N/A,FALSE,"WBS 1.17";#N/A,#N/A,FALSE,"WBS 1.18"}</definedName>
    <definedName name="UII" localSheetId="20" hidden="1">{#N/A,#N/A,FALSE,"WBS 1.06";#N/A,#N/A,FALSE,"WBS 1.14";#N/A,#N/A,FALSE,"WBS 1.17";#N/A,#N/A,FALSE,"WBS 1.18"}</definedName>
    <definedName name="UII" localSheetId="22" hidden="1">{#N/A,#N/A,FALSE,"WBS 1.06";#N/A,#N/A,FALSE,"WBS 1.14";#N/A,#N/A,FALSE,"WBS 1.17";#N/A,#N/A,FALSE,"WBS 1.18"}</definedName>
    <definedName name="UII" localSheetId="24" hidden="1">{#N/A,#N/A,FALSE,"WBS 1.06";#N/A,#N/A,FALSE,"WBS 1.14";#N/A,#N/A,FALSE,"WBS 1.17";#N/A,#N/A,FALSE,"WBS 1.18"}</definedName>
    <definedName name="UII" localSheetId="28" hidden="1">{#N/A,#N/A,FALSE,"WBS 1.06";#N/A,#N/A,FALSE,"WBS 1.14";#N/A,#N/A,FALSE,"WBS 1.17";#N/A,#N/A,FALSE,"WBS 1.18"}</definedName>
    <definedName name="UII" localSheetId="14" hidden="1">{#N/A,#N/A,FALSE,"WBS 1.06";#N/A,#N/A,FALSE,"WBS 1.14";#N/A,#N/A,FALSE,"WBS 1.17";#N/A,#N/A,FALSE,"WBS 1.18"}</definedName>
    <definedName name="UII" hidden="1">{#N/A,#N/A,FALSE,"WBS 1.06";#N/A,#N/A,FALSE,"WBS 1.14";#N/A,#N/A,FALSE,"WBS 1.17";#N/A,#N/A,FALSE,"WBS 1.18"}</definedName>
    <definedName name="uip" localSheetId="12" hidden="1">{"'Sheet1'!$L$16"}</definedName>
    <definedName name="uip" localSheetId="11" hidden="1">{"'Sheet1'!$L$16"}</definedName>
    <definedName name="uip" localSheetId="13" hidden="1">{"'Sheet1'!$L$16"}</definedName>
    <definedName name="uip" localSheetId="16" hidden="1">{"'Sheet1'!$L$16"}</definedName>
    <definedName name="uip" localSheetId="21" hidden="1">{"'Sheet1'!$L$16"}</definedName>
    <definedName name="uip" localSheetId="18" hidden="1">{"'Sheet1'!$L$16"}</definedName>
    <definedName name="uip" localSheetId="19" hidden="1">{"'Sheet1'!$L$16"}</definedName>
    <definedName name="uip" localSheetId="20" hidden="1">{"'Sheet1'!$L$16"}</definedName>
    <definedName name="uip" localSheetId="22" hidden="1">{"'Sheet1'!$L$16"}</definedName>
    <definedName name="uip" localSheetId="24" hidden="1">{"'Sheet1'!$L$16"}</definedName>
    <definedName name="uip" localSheetId="28" hidden="1">{"'Sheet1'!$L$16"}</definedName>
    <definedName name="uip" localSheetId="14" hidden="1">{"'Sheet1'!$L$16"}</definedName>
    <definedName name="uip" hidden="1">{"'Sheet1'!$L$16"}</definedName>
    <definedName name="UIU"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dffdf" localSheetId="12" hidden="1">{#N/A,#N/A,FALSE,"단가표지"}</definedName>
    <definedName name="ujdffdf" localSheetId="11" hidden="1">{#N/A,#N/A,FALSE,"단가표지"}</definedName>
    <definedName name="ujdffdf" localSheetId="13" hidden="1">{#N/A,#N/A,FALSE,"단가표지"}</definedName>
    <definedName name="ujdffdf" localSheetId="16" hidden="1">{#N/A,#N/A,FALSE,"단가표지"}</definedName>
    <definedName name="ujdffdf" localSheetId="21" hidden="1">{#N/A,#N/A,FALSE,"단가표지"}</definedName>
    <definedName name="ujdffdf" localSheetId="18" hidden="1">{#N/A,#N/A,FALSE,"단가표지"}</definedName>
    <definedName name="ujdffdf" localSheetId="19" hidden="1">{#N/A,#N/A,FALSE,"단가표지"}</definedName>
    <definedName name="ujdffdf" localSheetId="20" hidden="1">{#N/A,#N/A,FALSE,"단가표지"}</definedName>
    <definedName name="ujdffdf" localSheetId="22" hidden="1">{#N/A,#N/A,FALSE,"단가표지"}</definedName>
    <definedName name="ujdffdf" localSheetId="24" hidden="1">{#N/A,#N/A,FALSE,"단가표지"}</definedName>
    <definedName name="ujdffdf" localSheetId="28" hidden="1">{#N/A,#N/A,FALSE,"단가표지"}</definedName>
    <definedName name="ujdffdf" localSheetId="14" hidden="1">{#N/A,#N/A,FALSE,"단가표지"}</definedName>
    <definedName name="ujdffdf" hidden="1">{#N/A,#N/A,FALSE,"단가표지"}</definedName>
    <definedName name="ukj" localSheetId="12" hidden="1">{#N/A,#N/A,FALSE,"전력간선"}</definedName>
    <definedName name="ukj" localSheetId="11" hidden="1">{#N/A,#N/A,FALSE,"전력간선"}</definedName>
    <definedName name="ukj" localSheetId="13" hidden="1">{#N/A,#N/A,FALSE,"전력간선"}</definedName>
    <definedName name="ukj" localSheetId="16" hidden="1">{#N/A,#N/A,FALSE,"전력간선"}</definedName>
    <definedName name="ukj" localSheetId="21" hidden="1">{#N/A,#N/A,FALSE,"전력간선"}</definedName>
    <definedName name="ukj" localSheetId="18" hidden="1">{#N/A,#N/A,FALSE,"전력간선"}</definedName>
    <definedName name="ukj" localSheetId="19" hidden="1">{#N/A,#N/A,FALSE,"전력간선"}</definedName>
    <definedName name="ukj" localSheetId="20" hidden="1">{#N/A,#N/A,FALSE,"전력간선"}</definedName>
    <definedName name="ukj" localSheetId="22" hidden="1">{#N/A,#N/A,FALSE,"전력간선"}</definedName>
    <definedName name="ukj" localSheetId="24" hidden="1">{#N/A,#N/A,FALSE,"전력간선"}</definedName>
    <definedName name="ukj" localSheetId="28" hidden="1">{#N/A,#N/A,FALSE,"전력간선"}</definedName>
    <definedName name="ukj" localSheetId="14" hidden="1">{#N/A,#N/A,FALSE,"전력간선"}</definedName>
    <definedName name="ukj" hidden="1">{#N/A,#N/A,FALSE,"전력간선"}</definedName>
    <definedName name="ukkik" hidden="1">#REF!</definedName>
    <definedName name="UKKY"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uy" localSheetId="12" hidden="1">{"'Sheet1'!$L$16"}</definedName>
    <definedName name="ukluy" localSheetId="11" hidden="1">{"'Sheet1'!$L$16"}</definedName>
    <definedName name="ukluy" localSheetId="13" hidden="1">{"'Sheet1'!$L$16"}</definedName>
    <definedName name="ukluy" localSheetId="16" hidden="1">{"'Sheet1'!$L$16"}</definedName>
    <definedName name="ukluy" localSheetId="21" hidden="1">{"'Sheet1'!$L$16"}</definedName>
    <definedName name="ukluy" localSheetId="18" hidden="1">{"'Sheet1'!$L$16"}</definedName>
    <definedName name="ukluy" localSheetId="19" hidden="1">{"'Sheet1'!$L$16"}</definedName>
    <definedName name="ukluy" localSheetId="20" hidden="1">{"'Sheet1'!$L$16"}</definedName>
    <definedName name="ukluy" localSheetId="22" hidden="1">{"'Sheet1'!$L$16"}</definedName>
    <definedName name="ukluy" localSheetId="24" hidden="1">{"'Sheet1'!$L$16"}</definedName>
    <definedName name="ukluy" localSheetId="28" hidden="1">{"'Sheet1'!$L$16"}</definedName>
    <definedName name="ukluy" localSheetId="14" hidden="1">{"'Sheet1'!$L$16"}</definedName>
    <definedName name="ukluy" hidden="1">{"'Sheet1'!$L$16"}</definedName>
    <definedName name="UKUYK"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 localSheetId="12" hidden="1">{"'Sheet1'!$L$16"}</definedName>
    <definedName name="UL" localSheetId="11" hidden="1">{"'Sheet1'!$L$16"}</definedName>
    <definedName name="UL" localSheetId="13" hidden="1">{"'Sheet1'!$L$16"}</definedName>
    <definedName name="UL" localSheetId="16" hidden="1">{"'Sheet1'!$L$16"}</definedName>
    <definedName name="UL" localSheetId="21" hidden="1">{"'Sheet1'!$L$16"}</definedName>
    <definedName name="UL" localSheetId="18" hidden="1">{"'Sheet1'!$L$16"}</definedName>
    <definedName name="UL" localSheetId="19" hidden="1">{"'Sheet1'!$L$16"}</definedName>
    <definedName name="UL" localSheetId="20" hidden="1">{"'Sheet1'!$L$16"}</definedName>
    <definedName name="UL" localSheetId="22" hidden="1">{"'Sheet1'!$L$16"}</definedName>
    <definedName name="UL" localSheetId="24" hidden="1">{"'Sheet1'!$L$16"}</definedName>
    <definedName name="UL" localSheetId="28" hidden="1">{"'Sheet1'!$L$16"}</definedName>
    <definedName name="UL" localSheetId="14" hidden="1">{"'Sheet1'!$L$16"}</definedName>
    <definedName name="UL" hidden="1">{"'Sheet1'!$L$16"}</definedName>
    <definedName name="ulo" localSheetId="12" hidden="1">{"'용역비'!$A$4:$C$8"}</definedName>
    <definedName name="ulo" localSheetId="11" hidden="1">{"'용역비'!$A$4:$C$8"}</definedName>
    <definedName name="ulo" localSheetId="13" hidden="1">{"'용역비'!$A$4:$C$8"}</definedName>
    <definedName name="ulo" localSheetId="16" hidden="1">{"'용역비'!$A$4:$C$8"}</definedName>
    <definedName name="ulo" localSheetId="21" hidden="1">{"'용역비'!$A$4:$C$8"}</definedName>
    <definedName name="ulo" localSheetId="18" hidden="1">{"'용역비'!$A$4:$C$8"}</definedName>
    <definedName name="ulo" localSheetId="19" hidden="1">{"'용역비'!$A$4:$C$8"}</definedName>
    <definedName name="ulo" localSheetId="20" hidden="1">{"'용역비'!$A$4:$C$8"}</definedName>
    <definedName name="ulo" localSheetId="22" hidden="1">{"'용역비'!$A$4:$C$8"}</definedName>
    <definedName name="ulo" localSheetId="24" hidden="1">{"'용역비'!$A$4:$C$8"}</definedName>
    <definedName name="ulo" localSheetId="28" hidden="1">{"'용역비'!$A$4:$C$8"}</definedName>
    <definedName name="ulo" localSheetId="14" hidden="1">{"'용역비'!$A$4:$C$8"}</definedName>
    <definedName name="ulo" hidden="1">{"'용역비'!$A$4:$C$8"}</definedName>
    <definedName name="ulo_1" localSheetId="12" hidden="1">{"'용역비'!$A$4:$C$8"}</definedName>
    <definedName name="ulo_1" localSheetId="11" hidden="1">{"'용역비'!$A$4:$C$8"}</definedName>
    <definedName name="ulo_1" localSheetId="13" hidden="1">{"'용역비'!$A$4:$C$8"}</definedName>
    <definedName name="ulo_1" localSheetId="16" hidden="1">{"'용역비'!$A$4:$C$8"}</definedName>
    <definedName name="ulo_1" localSheetId="21" hidden="1">{"'용역비'!$A$4:$C$8"}</definedName>
    <definedName name="ulo_1" localSheetId="18" hidden="1">{"'용역비'!$A$4:$C$8"}</definedName>
    <definedName name="ulo_1" localSheetId="19" hidden="1">{"'용역비'!$A$4:$C$8"}</definedName>
    <definedName name="ulo_1" localSheetId="20" hidden="1">{"'용역비'!$A$4:$C$8"}</definedName>
    <definedName name="ulo_1" localSheetId="22" hidden="1">{"'용역비'!$A$4:$C$8"}</definedName>
    <definedName name="ulo_1" localSheetId="24" hidden="1">{"'용역비'!$A$4:$C$8"}</definedName>
    <definedName name="ulo_1" localSheetId="28" hidden="1">{"'용역비'!$A$4:$C$8"}</definedName>
    <definedName name="ulo_1" localSheetId="14" hidden="1">{"'용역비'!$A$4:$C$8"}</definedName>
    <definedName name="ulo_1" hidden="1">{"'용역비'!$A$4:$C$8"}</definedName>
    <definedName name="ulo_2" localSheetId="12" hidden="1">{"'용역비'!$A$4:$C$8"}</definedName>
    <definedName name="ulo_2" localSheetId="11" hidden="1">{"'용역비'!$A$4:$C$8"}</definedName>
    <definedName name="ulo_2" localSheetId="13" hidden="1">{"'용역비'!$A$4:$C$8"}</definedName>
    <definedName name="ulo_2" localSheetId="16" hidden="1">{"'용역비'!$A$4:$C$8"}</definedName>
    <definedName name="ulo_2" localSheetId="21" hidden="1">{"'용역비'!$A$4:$C$8"}</definedName>
    <definedName name="ulo_2" localSheetId="18" hidden="1">{"'용역비'!$A$4:$C$8"}</definedName>
    <definedName name="ulo_2" localSheetId="19" hidden="1">{"'용역비'!$A$4:$C$8"}</definedName>
    <definedName name="ulo_2" localSheetId="20" hidden="1">{"'용역비'!$A$4:$C$8"}</definedName>
    <definedName name="ulo_2" localSheetId="22" hidden="1">{"'용역비'!$A$4:$C$8"}</definedName>
    <definedName name="ulo_2" localSheetId="24" hidden="1">{"'용역비'!$A$4:$C$8"}</definedName>
    <definedName name="ulo_2" localSheetId="28" hidden="1">{"'용역비'!$A$4:$C$8"}</definedName>
    <definedName name="ulo_2" localSheetId="14" hidden="1">{"'용역비'!$A$4:$C$8"}</definedName>
    <definedName name="ulo_2" hidden="1">{"'용역비'!$A$4:$C$8"}</definedName>
    <definedName name="ulo_3" localSheetId="12" hidden="1">{"'용역비'!$A$4:$C$8"}</definedName>
    <definedName name="ulo_3" localSheetId="11" hidden="1">{"'용역비'!$A$4:$C$8"}</definedName>
    <definedName name="ulo_3" localSheetId="13" hidden="1">{"'용역비'!$A$4:$C$8"}</definedName>
    <definedName name="ulo_3" localSheetId="16" hidden="1">{"'용역비'!$A$4:$C$8"}</definedName>
    <definedName name="ulo_3" localSheetId="21" hidden="1">{"'용역비'!$A$4:$C$8"}</definedName>
    <definedName name="ulo_3" localSheetId="18" hidden="1">{"'용역비'!$A$4:$C$8"}</definedName>
    <definedName name="ulo_3" localSheetId="19" hidden="1">{"'용역비'!$A$4:$C$8"}</definedName>
    <definedName name="ulo_3" localSheetId="20" hidden="1">{"'용역비'!$A$4:$C$8"}</definedName>
    <definedName name="ulo_3" localSheetId="22" hidden="1">{"'용역비'!$A$4:$C$8"}</definedName>
    <definedName name="ulo_3" localSheetId="24" hidden="1">{"'용역비'!$A$4:$C$8"}</definedName>
    <definedName name="ulo_3" localSheetId="28" hidden="1">{"'용역비'!$A$4:$C$8"}</definedName>
    <definedName name="ulo_3" localSheetId="14" hidden="1">{"'용역비'!$A$4:$C$8"}</definedName>
    <definedName name="ulo_3" hidden="1">{"'용역비'!$A$4:$C$8"}</definedName>
    <definedName name="ulo_4" localSheetId="12" hidden="1">{"'용역비'!$A$4:$C$8"}</definedName>
    <definedName name="ulo_4" localSheetId="11" hidden="1">{"'용역비'!$A$4:$C$8"}</definedName>
    <definedName name="ulo_4" localSheetId="13" hidden="1">{"'용역비'!$A$4:$C$8"}</definedName>
    <definedName name="ulo_4" localSheetId="16" hidden="1">{"'용역비'!$A$4:$C$8"}</definedName>
    <definedName name="ulo_4" localSheetId="21" hidden="1">{"'용역비'!$A$4:$C$8"}</definedName>
    <definedName name="ulo_4" localSheetId="18" hidden="1">{"'용역비'!$A$4:$C$8"}</definedName>
    <definedName name="ulo_4" localSheetId="19" hidden="1">{"'용역비'!$A$4:$C$8"}</definedName>
    <definedName name="ulo_4" localSheetId="20" hidden="1">{"'용역비'!$A$4:$C$8"}</definedName>
    <definedName name="ulo_4" localSheetId="22" hidden="1">{"'용역비'!$A$4:$C$8"}</definedName>
    <definedName name="ulo_4" localSheetId="24" hidden="1">{"'용역비'!$A$4:$C$8"}</definedName>
    <definedName name="ulo_4" localSheetId="28" hidden="1">{"'용역비'!$A$4:$C$8"}</definedName>
    <definedName name="ulo_4" localSheetId="14" hidden="1">{"'용역비'!$A$4:$C$8"}</definedName>
    <definedName name="ulo_4" hidden="1">{"'용역비'!$A$4:$C$8"}</definedName>
    <definedName name="ulo_5" localSheetId="12" hidden="1">{"'용역비'!$A$4:$C$8"}</definedName>
    <definedName name="ulo_5" localSheetId="11" hidden="1">{"'용역비'!$A$4:$C$8"}</definedName>
    <definedName name="ulo_5" localSheetId="13" hidden="1">{"'용역비'!$A$4:$C$8"}</definedName>
    <definedName name="ulo_5" localSheetId="16" hidden="1">{"'용역비'!$A$4:$C$8"}</definedName>
    <definedName name="ulo_5" localSheetId="21" hidden="1">{"'용역비'!$A$4:$C$8"}</definedName>
    <definedName name="ulo_5" localSheetId="18" hidden="1">{"'용역비'!$A$4:$C$8"}</definedName>
    <definedName name="ulo_5" localSheetId="19" hidden="1">{"'용역비'!$A$4:$C$8"}</definedName>
    <definedName name="ulo_5" localSheetId="20" hidden="1">{"'용역비'!$A$4:$C$8"}</definedName>
    <definedName name="ulo_5" localSheetId="22" hidden="1">{"'용역비'!$A$4:$C$8"}</definedName>
    <definedName name="ulo_5" localSheetId="24" hidden="1">{"'용역비'!$A$4:$C$8"}</definedName>
    <definedName name="ulo_5" localSheetId="28" hidden="1">{"'용역비'!$A$4:$C$8"}</definedName>
    <definedName name="ulo_5" localSheetId="14" hidden="1">{"'용역비'!$A$4:$C$8"}</definedName>
    <definedName name="ulo_5" hidden="1">{"'용역비'!$A$4:$C$8"}</definedName>
    <definedName name="underslab" hidden="1">#REF!</definedName>
    <definedName name="ungT3" localSheetId="12" hidden="1">{"'Sheet1'!$L$16"}</definedName>
    <definedName name="ungT3" localSheetId="11" hidden="1">{"'Sheet1'!$L$16"}</definedName>
    <definedName name="ungT3" localSheetId="13" hidden="1">{"'Sheet1'!$L$16"}</definedName>
    <definedName name="ungT3" localSheetId="16" hidden="1">{"'Sheet1'!$L$16"}</definedName>
    <definedName name="ungT3" localSheetId="21" hidden="1">{"'Sheet1'!$L$16"}</definedName>
    <definedName name="ungT3" localSheetId="18" hidden="1">{"'Sheet1'!$L$16"}</definedName>
    <definedName name="ungT3" localSheetId="19" hidden="1">{"'Sheet1'!$L$16"}</definedName>
    <definedName name="ungT3" localSheetId="20" hidden="1">{"'Sheet1'!$L$16"}</definedName>
    <definedName name="ungT3" localSheetId="22" hidden="1">{"'Sheet1'!$L$16"}</definedName>
    <definedName name="ungT3" localSheetId="24" hidden="1">{"'Sheet1'!$L$16"}</definedName>
    <definedName name="ungT3" localSheetId="28" hidden="1">{"'Sheet1'!$L$16"}</definedName>
    <definedName name="ungT3" localSheetId="14" hidden="1">{"'Sheet1'!$L$16"}</definedName>
    <definedName name="ungT3" hidden="1">{"'Sheet1'!$L$16"}</definedName>
    <definedName name="ungT3_1" localSheetId="12" hidden="1">{"'Sheet1'!$L$16"}</definedName>
    <definedName name="ungT3_1" localSheetId="11" hidden="1">{"'Sheet1'!$L$16"}</definedName>
    <definedName name="ungT3_1" localSheetId="13" hidden="1">{"'Sheet1'!$L$16"}</definedName>
    <definedName name="ungT3_1" localSheetId="16" hidden="1">{"'Sheet1'!$L$16"}</definedName>
    <definedName name="ungT3_1" localSheetId="21" hidden="1">{"'Sheet1'!$L$16"}</definedName>
    <definedName name="ungT3_1" localSheetId="18" hidden="1">{"'Sheet1'!$L$16"}</definedName>
    <definedName name="ungT3_1" localSheetId="19" hidden="1">{"'Sheet1'!$L$16"}</definedName>
    <definedName name="ungT3_1" localSheetId="20" hidden="1">{"'Sheet1'!$L$16"}</definedName>
    <definedName name="ungT3_1" localSheetId="22" hidden="1">{"'Sheet1'!$L$16"}</definedName>
    <definedName name="ungT3_1" localSheetId="24" hidden="1">{"'Sheet1'!$L$16"}</definedName>
    <definedName name="ungT3_1" localSheetId="28" hidden="1">{"'Sheet1'!$L$16"}</definedName>
    <definedName name="ungT3_1" localSheetId="14" hidden="1">{"'Sheet1'!$L$16"}</definedName>
    <definedName name="ungT3_1" hidden="1">{"'Sheet1'!$L$16"}</definedName>
    <definedName name="ungT3_2" localSheetId="12" hidden="1">{"'Sheet1'!$L$16"}</definedName>
    <definedName name="ungT3_2" localSheetId="11" hidden="1">{"'Sheet1'!$L$16"}</definedName>
    <definedName name="ungT3_2" localSheetId="13" hidden="1">{"'Sheet1'!$L$16"}</definedName>
    <definedName name="ungT3_2" localSheetId="16" hidden="1">{"'Sheet1'!$L$16"}</definedName>
    <definedName name="ungT3_2" localSheetId="21" hidden="1">{"'Sheet1'!$L$16"}</definedName>
    <definedName name="ungT3_2" localSheetId="18" hidden="1">{"'Sheet1'!$L$16"}</definedName>
    <definedName name="ungT3_2" localSheetId="19" hidden="1">{"'Sheet1'!$L$16"}</definedName>
    <definedName name="ungT3_2" localSheetId="20" hidden="1">{"'Sheet1'!$L$16"}</definedName>
    <definedName name="ungT3_2" localSheetId="22" hidden="1">{"'Sheet1'!$L$16"}</definedName>
    <definedName name="ungT3_2" localSheetId="24" hidden="1">{"'Sheet1'!$L$16"}</definedName>
    <definedName name="ungT3_2" localSheetId="28" hidden="1">{"'Sheet1'!$L$16"}</definedName>
    <definedName name="ungT3_2" localSheetId="14" hidden="1">{"'Sheet1'!$L$16"}</definedName>
    <definedName name="ungT3_2" hidden="1">{"'Sheet1'!$L$16"}</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 localSheetId="12">{"'Sheet1'!$L$16"}</definedName>
    <definedName name="UNIT" localSheetId="11">{"'Sheet1'!$L$16"}</definedName>
    <definedName name="UNIT" localSheetId="13">{"'Sheet1'!$L$16"}</definedName>
    <definedName name="UNIT" localSheetId="16">{"'Sheet1'!$L$16"}</definedName>
    <definedName name="UNIT" localSheetId="21">{"'Sheet1'!$L$16"}</definedName>
    <definedName name="UNIT" localSheetId="18">{"'Sheet1'!$L$16"}</definedName>
    <definedName name="UNIT" localSheetId="19">{"'Sheet1'!$L$16"}</definedName>
    <definedName name="UNIT" localSheetId="20">{"'Sheet1'!$L$16"}</definedName>
    <definedName name="UNIT" localSheetId="22">{"'Sheet1'!$L$16"}</definedName>
    <definedName name="UNIT" localSheetId="24">{"'Sheet1'!$L$16"}</definedName>
    <definedName name="UNIT" localSheetId="28">{"'Sheet1'!$L$16"}</definedName>
    <definedName name="UNIT" localSheetId="14">{"'Sheet1'!$L$16"}</definedName>
    <definedName name="UNIT">{"'Sheet1'!$L$16"}</definedName>
    <definedName name="unitp">#REF!</definedName>
    <definedName name="unitt">#N/A</definedName>
    <definedName name="unitt_3">#N/A</definedName>
    <definedName name="unitt_7">#N/A</definedName>
    <definedName name="unk" localSheetId="12" hidden="1">{"'Sheet1'!$L$16"}</definedName>
    <definedName name="unk" localSheetId="11" hidden="1">{"'Sheet1'!$L$16"}</definedName>
    <definedName name="unk" localSheetId="13" hidden="1">{"'Sheet1'!$L$16"}</definedName>
    <definedName name="unk" localSheetId="16" hidden="1">{"'Sheet1'!$L$16"}</definedName>
    <definedName name="unk" localSheetId="21" hidden="1">{"'Sheet1'!$L$16"}</definedName>
    <definedName name="unk" localSheetId="18" hidden="1">{"'Sheet1'!$L$16"}</definedName>
    <definedName name="unk" localSheetId="19" hidden="1">{"'Sheet1'!$L$16"}</definedName>
    <definedName name="unk" localSheetId="20" hidden="1">{"'Sheet1'!$L$16"}</definedName>
    <definedName name="unk" localSheetId="22" hidden="1">{"'Sheet1'!$L$16"}</definedName>
    <definedName name="unk" localSheetId="24" hidden="1">{"'Sheet1'!$L$16"}</definedName>
    <definedName name="unk" localSheetId="28" hidden="1">{"'Sheet1'!$L$16"}</definedName>
    <definedName name="unk" localSheetId="14" hidden="1">{"'Sheet1'!$L$16"}</definedName>
    <definedName name="unk" hidden="1">{"'Sheet1'!$L$16"}</definedName>
    <definedName name="ủnt" localSheetId="12" hidden="1">{"'Sheet1'!$L$16"}</definedName>
    <definedName name="ủnt" localSheetId="11" hidden="1">{"'Sheet1'!$L$16"}</definedName>
    <definedName name="ủnt" localSheetId="13" hidden="1">{"'Sheet1'!$L$16"}</definedName>
    <definedName name="ủnt" localSheetId="16" hidden="1">{"'Sheet1'!$L$16"}</definedName>
    <definedName name="ủnt" localSheetId="21" hidden="1">{"'Sheet1'!$L$16"}</definedName>
    <definedName name="ủnt" localSheetId="18" hidden="1">{"'Sheet1'!$L$16"}</definedName>
    <definedName name="ủnt" localSheetId="19" hidden="1">{"'Sheet1'!$L$16"}</definedName>
    <definedName name="ủnt" localSheetId="20" hidden="1">{"'Sheet1'!$L$16"}</definedName>
    <definedName name="ủnt" localSheetId="22" hidden="1">{"'Sheet1'!$L$16"}</definedName>
    <definedName name="ủnt" localSheetId="24" hidden="1">{"'Sheet1'!$L$16"}</definedName>
    <definedName name="ủnt" localSheetId="28" hidden="1">{"'Sheet1'!$L$16"}</definedName>
    <definedName name="ủnt" localSheetId="14" hidden="1">{"'Sheet1'!$L$16"}</definedName>
    <definedName name="ủnt" hidden="1">{"'Sheet1'!$L$16"}</definedName>
    <definedName name="Uon">#REF!</definedName>
    <definedName name="UP" localSheetId="28">#REF!,#REF!,#REF!,#REF!,#REF!,#REF!,#REF!,#REF!,#REF!,#REF!,#REF!</definedName>
    <definedName name="UP">#REF!,#REF!,#REF!,#REF!,#REF!,#REF!,#REF!,#REF!,#REF!,#REF!,#REF!</definedName>
    <definedName name="upo" localSheetId="12" hidden="1">{"'Break down'!$A$4"}</definedName>
    <definedName name="upo" localSheetId="11" hidden="1">{"'Break down'!$A$4"}</definedName>
    <definedName name="upo" localSheetId="13" hidden="1">{"'Break down'!$A$4"}</definedName>
    <definedName name="upo" localSheetId="16" hidden="1">{"'Break down'!$A$4"}</definedName>
    <definedName name="upo" localSheetId="21" hidden="1">{"'Break down'!$A$4"}</definedName>
    <definedName name="upo" localSheetId="18" hidden="1">{"'Break down'!$A$4"}</definedName>
    <definedName name="upo" localSheetId="19" hidden="1">{"'Break down'!$A$4"}</definedName>
    <definedName name="upo" localSheetId="20" hidden="1">{"'Break down'!$A$4"}</definedName>
    <definedName name="upo" localSheetId="22" hidden="1">{"'Break down'!$A$4"}</definedName>
    <definedName name="upo" localSheetId="24" hidden="1">{"'Break down'!$A$4"}</definedName>
    <definedName name="upo" localSheetId="28" hidden="1">{"'Break down'!$A$4"}</definedName>
    <definedName name="upo" localSheetId="14" hidden="1">{"'Break down'!$A$4"}</definedName>
    <definedName name="upo" hidden="1">{"'Break down'!$A$4"}</definedName>
    <definedName name="ưqd" hidden="1">#REF!</definedName>
    <definedName name="ưqqqưqư" localSheetId="12" hidden="1">{"'Sheet1'!$L$16"}</definedName>
    <definedName name="ưqqqưqư" localSheetId="11" hidden="1">{"'Sheet1'!$L$16"}</definedName>
    <definedName name="ưqqqưqư" localSheetId="13" hidden="1">{"'Sheet1'!$L$16"}</definedName>
    <definedName name="ưqqqưqư" localSheetId="16" hidden="1">{"'Sheet1'!$L$16"}</definedName>
    <definedName name="ưqqqưqư" localSheetId="21" hidden="1">{"'Sheet1'!$L$16"}</definedName>
    <definedName name="ưqqqưqư" localSheetId="18" hidden="1">{"'Sheet1'!$L$16"}</definedName>
    <definedName name="ưqqqưqư" localSheetId="19" hidden="1">{"'Sheet1'!$L$16"}</definedName>
    <definedName name="ưqqqưqư" localSheetId="20" hidden="1">{"'Sheet1'!$L$16"}</definedName>
    <definedName name="ưqqqưqư" localSheetId="22" hidden="1">{"'Sheet1'!$L$16"}</definedName>
    <definedName name="ưqqqưqư" localSheetId="24" hidden="1">{"'Sheet1'!$L$16"}</definedName>
    <definedName name="ưqqqưqư" localSheetId="28" hidden="1">{"'Sheet1'!$L$16"}</definedName>
    <definedName name="ưqqqưqư" localSheetId="14" hidden="1">{"'Sheet1'!$L$16"}</definedName>
    <definedName name="ưqqqưqư" hidden="1">{"'Sheet1'!$L$16"}</definedName>
    <definedName name="UR" localSheetId="12" hidden="1">{"'Firr(선)'!$AS$1:$AY$62","'Firr(사)'!$AS$1:$AY$62","'Firr(회)'!$AS$1:$AY$62","'Firr(선)'!$L$1:$V$62","'Firr(사)'!$L$1:$V$62","'Firr(회)'!$L$1:$V$62"}</definedName>
    <definedName name="UR" localSheetId="11" hidden="1">{"'Firr(선)'!$AS$1:$AY$62","'Firr(사)'!$AS$1:$AY$62","'Firr(회)'!$AS$1:$AY$62","'Firr(선)'!$L$1:$V$62","'Firr(사)'!$L$1:$V$62","'Firr(회)'!$L$1:$V$62"}</definedName>
    <definedName name="UR" localSheetId="13" hidden="1">{"'Firr(선)'!$AS$1:$AY$62","'Firr(사)'!$AS$1:$AY$62","'Firr(회)'!$AS$1:$AY$62","'Firr(선)'!$L$1:$V$62","'Firr(사)'!$L$1:$V$62","'Firr(회)'!$L$1:$V$62"}</definedName>
    <definedName name="UR" localSheetId="16" hidden="1">{"'Firr(선)'!$AS$1:$AY$62","'Firr(사)'!$AS$1:$AY$62","'Firr(회)'!$AS$1:$AY$62","'Firr(선)'!$L$1:$V$62","'Firr(사)'!$L$1:$V$62","'Firr(회)'!$L$1:$V$62"}</definedName>
    <definedName name="UR" localSheetId="21" hidden="1">{"'Firr(선)'!$AS$1:$AY$62","'Firr(사)'!$AS$1:$AY$62","'Firr(회)'!$AS$1:$AY$62","'Firr(선)'!$L$1:$V$62","'Firr(사)'!$L$1:$V$62","'Firr(회)'!$L$1:$V$62"}</definedName>
    <definedName name="UR" localSheetId="18" hidden="1">{"'Firr(선)'!$AS$1:$AY$62","'Firr(사)'!$AS$1:$AY$62","'Firr(회)'!$AS$1:$AY$62","'Firr(선)'!$L$1:$V$62","'Firr(사)'!$L$1:$V$62","'Firr(회)'!$L$1:$V$62"}</definedName>
    <definedName name="UR" localSheetId="19" hidden="1">{"'Firr(선)'!$AS$1:$AY$62","'Firr(사)'!$AS$1:$AY$62","'Firr(회)'!$AS$1:$AY$62","'Firr(선)'!$L$1:$V$62","'Firr(사)'!$L$1:$V$62","'Firr(회)'!$L$1:$V$62"}</definedName>
    <definedName name="UR" localSheetId="20" hidden="1">{"'Firr(선)'!$AS$1:$AY$62","'Firr(사)'!$AS$1:$AY$62","'Firr(회)'!$AS$1:$AY$62","'Firr(선)'!$L$1:$V$62","'Firr(사)'!$L$1:$V$62","'Firr(회)'!$L$1:$V$62"}</definedName>
    <definedName name="UR" localSheetId="22" hidden="1">{"'Firr(선)'!$AS$1:$AY$62","'Firr(사)'!$AS$1:$AY$62","'Firr(회)'!$AS$1:$AY$62","'Firr(선)'!$L$1:$V$62","'Firr(사)'!$L$1:$V$62","'Firr(회)'!$L$1:$V$62"}</definedName>
    <definedName name="UR" localSheetId="24" hidden="1">{"'Firr(선)'!$AS$1:$AY$62","'Firr(사)'!$AS$1:$AY$62","'Firr(회)'!$AS$1:$AY$62","'Firr(선)'!$L$1:$V$62","'Firr(사)'!$L$1:$V$62","'Firr(회)'!$L$1:$V$62"}</definedName>
    <definedName name="UR" localSheetId="28" hidden="1">{"'Firr(선)'!$AS$1:$AY$62","'Firr(사)'!$AS$1:$AY$62","'Firr(회)'!$AS$1:$AY$62","'Firr(선)'!$L$1:$V$62","'Firr(사)'!$L$1:$V$62","'Firr(회)'!$L$1:$V$62"}</definedName>
    <definedName name="UR" localSheetId="14" hidden="1">{"'Firr(선)'!$AS$1:$AY$62","'Firr(사)'!$AS$1:$AY$62","'Firr(회)'!$AS$1:$AY$62","'Firr(선)'!$L$1:$V$62","'Firr(사)'!$L$1:$V$62","'Firr(회)'!$L$1:$V$62"}</definedName>
    <definedName name="UR" hidden="1">{"'Firr(선)'!$AS$1:$AY$62","'Firr(사)'!$AS$1:$AY$62","'Firr(회)'!$AS$1:$AY$62","'Firr(선)'!$L$1:$V$62","'Firr(사)'!$L$1:$V$62","'Firr(회)'!$L$1:$V$62"}</definedName>
    <definedName name="Urbitum">#REF!</definedName>
    <definedName name="uro">#REF!</definedName>
    <definedName name="urreur" localSheetId="12" hidden="1">{#N/A,#N/A,FALSE,"사업총괄";#N/A,#N/A,FALSE,"장비사업";#N/A,#N/A,FALSE,"철구사업";#N/A,#N/A,FALSE,"준설사업"}</definedName>
    <definedName name="urreur" localSheetId="11" hidden="1">{#N/A,#N/A,FALSE,"사업총괄";#N/A,#N/A,FALSE,"장비사업";#N/A,#N/A,FALSE,"철구사업";#N/A,#N/A,FALSE,"준설사업"}</definedName>
    <definedName name="urreur" localSheetId="13" hidden="1">{#N/A,#N/A,FALSE,"사업총괄";#N/A,#N/A,FALSE,"장비사업";#N/A,#N/A,FALSE,"철구사업";#N/A,#N/A,FALSE,"준설사업"}</definedName>
    <definedName name="urreur" localSheetId="16" hidden="1">{#N/A,#N/A,FALSE,"사업총괄";#N/A,#N/A,FALSE,"장비사업";#N/A,#N/A,FALSE,"철구사업";#N/A,#N/A,FALSE,"준설사업"}</definedName>
    <definedName name="urreur" localSheetId="21" hidden="1">{#N/A,#N/A,FALSE,"사업총괄";#N/A,#N/A,FALSE,"장비사업";#N/A,#N/A,FALSE,"철구사업";#N/A,#N/A,FALSE,"준설사업"}</definedName>
    <definedName name="urreur" localSheetId="18" hidden="1">{#N/A,#N/A,FALSE,"사업총괄";#N/A,#N/A,FALSE,"장비사업";#N/A,#N/A,FALSE,"철구사업";#N/A,#N/A,FALSE,"준설사업"}</definedName>
    <definedName name="urreur" localSheetId="19" hidden="1">{#N/A,#N/A,FALSE,"사업총괄";#N/A,#N/A,FALSE,"장비사업";#N/A,#N/A,FALSE,"철구사업";#N/A,#N/A,FALSE,"준설사업"}</definedName>
    <definedName name="urreur" localSheetId="20" hidden="1">{#N/A,#N/A,FALSE,"사업총괄";#N/A,#N/A,FALSE,"장비사업";#N/A,#N/A,FALSE,"철구사업";#N/A,#N/A,FALSE,"준설사업"}</definedName>
    <definedName name="urreur" localSheetId="22" hidden="1">{#N/A,#N/A,FALSE,"사업총괄";#N/A,#N/A,FALSE,"장비사업";#N/A,#N/A,FALSE,"철구사업";#N/A,#N/A,FALSE,"준설사업"}</definedName>
    <definedName name="urreur" localSheetId="24" hidden="1">{#N/A,#N/A,FALSE,"사업총괄";#N/A,#N/A,FALSE,"장비사업";#N/A,#N/A,FALSE,"철구사업";#N/A,#N/A,FALSE,"준설사업"}</definedName>
    <definedName name="urreur" localSheetId="28" hidden="1">{#N/A,#N/A,FALSE,"사업총괄";#N/A,#N/A,FALSE,"장비사업";#N/A,#N/A,FALSE,"철구사업";#N/A,#N/A,FALSE,"준설사업"}</definedName>
    <definedName name="urreur" localSheetId="14" hidden="1">{#N/A,#N/A,FALSE,"사업총괄";#N/A,#N/A,FALSE,"장비사업";#N/A,#N/A,FALSE,"철구사업";#N/A,#N/A,FALSE,"준설사업"}</definedName>
    <definedName name="urreur" hidden="1">{#N/A,#N/A,FALSE,"사업총괄";#N/A,#N/A,FALSE,"장비사업";#N/A,#N/A,FALSE,"철구사업";#N/A,#N/A,FALSE,"준설사업"}</definedName>
    <definedName name="urtureu" localSheetId="12" hidden="1">{#N/A,#N/A,FALSE,"전력간선"}</definedName>
    <definedName name="urtureu" localSheetId="11" hidden="1">{#N/A,#N/A,FALSE,"전력간선"}</definedName>
    <definedName name="urtureu" localSheetId="13" hidden="1">{#N/A,#N/A,FALSE,"전력간선"}</definedName>
    <definedName name="urtureu" localSheetId="16" hidden="1">{#N/A,#N/A,FALSE,"전력간선"}</definedName>
    <definedName name="urtureu" localSheetId="21" hidden="1">{#N/A,#N/A,FALSE,"전력간선"}</definedName>
    <definedName name="urtureu" localSheetId="18" hidden="1">{#N/A,#N/A,FALSE,"전력간선"}</definedName>
    <definedName name="urtureu" localSheetId="19" hidden="1">{#N/A,#N/A,FALSE,"전력간선"}</definedName>
    <definedName name="urtureu" localSheetId="20" hidden="1">{#N/A,#N/A,FALSE,"전력간선"}</definedName>
    <definedName name="urtureu" localSheetId="22" hidden="1">{#N/A,#N/A,FALSE,"전력간선"}</definedName>
    <definedName name="urtureu" localSheetId="24" hidden="1">{#N/A,#N/A,FALSE,"전력간선"}</definedName>
    <definedName name="urtureu" localSheetId="28" hidden="1">{#N/A,#N/A,FALSE,"전력간선"}</definedName>
    <definedName name="urtureu" localSheetId="14" hidden="1">{#N/A,#N/A,FALSE,"전력간선"}</definedName>
    <definedName name="urtureu" hidden="1">{#N/A,#N/A,FALSE,"전력간선"}</definedName>
    <definedName name="urtureuer" localSheetId="12" hidden="1">{#N/A,#N/A,FALSE,"구조2"}</definedName>
    <definedName name="urtureuer" localSheetId="11" hidden="1">{#N/A,#N/A,FALSE,"구조2"}</definedName>
    <definedName name="urtureuer" localSheetId="13" hidden="1">{#N/A,#N/A,FALSE,"구조2"}</definedName>
    <definedName name="urtureuer" localSheetId="16" hidden="1">{#N/A,#N/A,FALSE,"구조2"}</definedName>
    <definedName name="urtureuer" localSheetId="21" hidden="1">{#N/A,#N/A,FALSE,"구조2"}</definedName>
    <definedName name="urtureuer" localSheetId="18" hidden="1">{#N/A,#N/A,FALSE,"구조2"}</definedName>
    <definedName name="urtureuer" localSheetId="19" hidden="1">{#N/A,#N/A,FALSE,"구조2"}</definedName>
    <definedName name="urtureuer" localSheetId="20" hidden="1">{#N/A,#N/A,FALSE,"구조2"}</definedName>
    <definedName name="urtureuer" localSheetId="22" hidden="1">{#N/A,#N/A,FALSE,"구조2"}</definedName>
    <definedName name="urtureuer" localSheetId="24" hidden="1">{#N/A,#N/A,FALSE,"구조2"}</definedName>
    <definedName name="urtureuer" localSheetId="28" hidden="1">{#N/A,#N/A,FALSE,"구조2"}</definedName>
    <definedName name="urtureuer" localSheetId="14" hidden="1">{#N/A,#N/A,FALSE,"구조2"}</definedName>
    <definedName name="urtureuer" hidden="1">{#N/A,#N/A,FALSE,"구조2"}</definedName>
    <definedName name="uru4u4urur" localSheetId="12" hidden="1">{#N/A,#N/A,FALSE,"배수1"}</definedName>
    <definedName name="uru4u4urur" localSheetId="11" hidden="1">{#N/A,#N/A,FALSE,"배수1"}</definedName>
    <definedName name="uru4u4urur" localSheetId="13" hidden="1">{#N/A,#N/A,FALSE,"배수1"}</definedName>
    <definedName name="uru4u4urur" localSheetId="16" hidden="1">{#N/A,#N/A,FALSE,"배수1"}</definedName>
    <definedName name="uru4u4urur" localSheetId="21" hidden="1">{#N/A,#N/A,FALSE,"배수1"}</definedName>
    <definedName name="uru4u4urur" localSheetId="18" hidden="1">{#N/A,#N/A,FALSE,"배수1"}</definedName>
    <definedName name="uru4u4urur" localSheetId="19" hidden="1">{#N/A,#N/A,FALSE,"배수1"}</definedName>
    <definedName name="uru4u4urur" localSheetId="20" hidden="1">{#N/A,#N/A,FALSE,"배수1"}</definedName>
    <definedName name="uru4u4urur" localSheetId="22" hidden="1">{#N/A,#N/A,FALSE,"배수1"}</definedName>
    <definedName name="uru4u4urur" localSheetId="24" hidden="1">{#N/A,#N/A,FALSE,"배수1"}</definedName>
    <definedName name="uru4u4urur" localSheetId="28" hidden="1">{#N/A,#N/A,FALSE,"배수1"}</definedName>
    <definedName name="uru4u4urur" localSheetId="14" hidden="1">{#N/A,#N/A,FALSE,"배수1"}</definedName>
    <definedName name="uru4u4urur" hidden="1">{#N/A,#N/A,FALSE,"배수1"}</definedName>
    <definedName name="usd">#REF!</definedName>
    <definedName name="usdl">#REF!</definedName>
    <definedName name="ut">#N/A</definedName>
    <definedName name="ut_3">#N/A</definedName>
    <definedName name="ut_7">#N/A</definedName>
    <definedName name="UTI" localSheetId="12" hidden="1">{"'용역비'!$A$4:$C$8"}</definedName>
    <definedName name="UTI" localSheetId="11" hidden="1">{"'용역비'!$A$4:$C$8"}</definedName>
    <definedName name="UTI" localSheetId="13" hidden="1">{"'용역비'!$A$4:$C$8"}</definedName>
    <definedName name="UTI" localSheetId="16" hidden="1">{"'용역비'!$A$4:$C$8"}</definedName>
    <definedName name="UTI" localSheetId="21" hidden="1">{"'용역비'!$A$4:$C$8"}</definedName>
    <definedName name="UTI" localSheetId="18" hidden="1">{"'용역비'!$A$4:$C$8"}</definedName>
    <definedName name="UTI" localSheetId="19" hidden="1">{"'용역비'!$A$4:$C$8"}</definedName>
    <definedName name="UTI" localSheetId="20" hidden="1">{"'용역비'!$A$4:$C$8"}</definedName>
    <definedName name="UTI" localSheetId="22" hidden="1">{"'용역비'!$A$4:$C$8"}</definedName>
    <definedName name="UTI" localSheetId="24" hidden="1">{"'용역비'!$A$4:$C$8"}</definedName>
    <definedName name="UTI" localSheetId="28" hidden="1">{"'용역비'!$A$4:$C$8"}</definedName>
    <definedName name="UTI" localSheetId="14" hidden="1">{"'용역비'!$A$4:$C$8"}</definedName>
    <definedName name="UTI" hidden="1">{"'용역비'!$A$4:$C$8"}</definedName>
    <definedName name="UTI_1" localSheetId="12" hidden="1">{"'용역비'!$A$4:$C$8"}</definedName>
    <definedName name="UTI_1" localSheetId="11" hidden="1">{"'용역비'!$A$4:$C$8"}</definedName>
    <definedName name="UTI_1" localSheetId="13" hidden="1">{"'용역비'!$A$4:$C$8"}</definedName>
    <definedName name="UTI_1" localSheetId="16" hidden="1">{"'용역비'!$A$4:$C$8"}</definedName>
    <definedName name="UTI_1" localSheetId="21" hidden="1">{"'용역비'!$A$4:$C$8"}</definedName>
    <definedName name="UTI_1" localSheetId="18" hidden="1">{"'용역비'!$A$4:$C$8"}</definedName>
    <definedName name="UTI_1" localSheetId="19" hidden="1">{"'용역비'!$A$4:$C$8"}</definedName>
    <definedName name="UTI_1" localSheetId="20" hidden="1">{"'용역비'!$A$4:$C$8"}</definedName>
    <definedName name="UTI_1" localSheetId="22" hidden="1">{"'용역비'!$A$4:$C$8"}</definedName>
    <definedName name="UTI_1" localSheetId="24" hidden="1">{"'용역비'!$A$4:$C$8"}</definedName>
    <definedName name="UTI_1" localSheetId="28" hidden="1">{"'용역비'!$A$4:$C$8"}</definedName>
    <definedName name="UTI_1" localSheetId="14" hidden="1">{"'용역비'!$A$4:$C$8"}</definedName>
    <definedName name="UTI_1" hidden="1">{"'용역비'!$A$4:$C$8"}</definedName>
    <definedName name="UTI_2" localSheetId="12" hidden="1">{"'용역비'!$A$4:$C$8"}</definedName>
    <definedName name="UTI_2" localSheetId="11" hidden="1">{"'용역비'!$A$4:$C$8"}</definedName>
    <definedName name="UTI_2" localSheetId="13" hidden="1">{"'용역비'!$A$4:$C$8"}</definedName>
    <definedName name="UTI_2" localSheetId="16" hidden="1">{"'용역비'!$A$4:$C$8"}</definedName>
    <definedName name="UTI_2" localSheetId="21" hidden="1">{"'용역비'!$A$4:$C$8"}</definedName>
    <definedName name="UTI_2" localSheetId="18" hidden="1">{"'용역비'!$A$4:$C$8"}</definedName>
    <definedName name="UTI_2" localSheetId="19" hidden="1">{"'용역비'!$A$4:$C$8"}</definedName>
    <definedName name="UTI_2" localSheetId="20" hidden="1">{"'용역비'!$A$4:$C$8"}</definedName>
    <definedName name="UTI_2" localSheetId="22" hidden="1">{"'용역비'!$A$4:$C$8"}</definedName>
    <definedName name="UTI_2" localSheetId="24" hidden="1">{"'용역비'!$A$4:$C$8"}</definedName>
    <definedName name="UTI_2" localSheetId="28" hidden="1">{"'용역비'!$A$4:$C$8"}</definedName>
    <definedName name="UTI_2" localSheetId="14" hidden="1">{"'용역비'!$A$4:$C$8"}</definedName>
    <definedName name="UTI_2" hidden="1">{"'용역비'!$A$4:$C$8"}</definedName>
    <definedName name="UTI_3" localSheetId="12" hidden="1">{"'용역비'!$A$4:$C$8"}</definedName>
    <definedName name="UTI_3" localSheetId="11" hidden="1">{"'용역비'!$A$4:$C$8"}</definedName>
    <definedName name="UTI_3" localSheetId="13" hidden="1">{"'용역비'!$A$4:$C$8"}</definedName>
    <definedName name="UTI_3" localSheetId="16" hidden="1">{"'용역비'!$A$4:$C$8"}</definedName>
    <definedName name="UTI_3" localSheetId="21" hidden="1">{"'용역비'!$A$4:$C$8"}</definedName>
    <definedName name="UTI_3" localSheetId="18" hidden="1">{"'용역비'!$A$4:$C$8"}</definedName>
    <definedName name="UTI_3" localSheetId="19" hidden="1">{"'용역비'!$A$4:$C$8"}</definedName>
    <definedName name="UTI_3" localSheetId="20" hidden="1">{"'용역비'!$A$4:$C$8"}</definedName>
    <definedName name="UTI_3" localSheetId="22" hidden="1">{"'용역비'!$A$4:$C$8"}</definedName>
    <definedName name="UTI_3" localSheetId="24" hidden="1">{"'용역비'!$A$4:$C$8"}</definedName>
    <definedName name="UTI_3" localSheetId="28" hidden="1">{"'용역비'!$A$4:$C$8"}</definedName>
    <definedName name="UTI_3" localSheetId="14" hidden="1">{"'용역비'!$A$4:$C$8"}</definedName>
    <definedName name="UTI_3" hidden="1">{"'용역비'!$A$4:$C$8"}</definedName>
    <definedName name="UTI_4" localSheetId="12" hidden="1">{"'용역비'!$A$4:$C$8"}</definedName>
    <definedName name="UTI_4" localSheetId="11" hidden="1">{"'용역비'!$A$4:$C$8"}</definedName>
    <definedName name="UTI_4" localSheetId="13" hidden="1">{"'용역비'!$A$4:$C$8"}</definedName>
    <definedName name="UTI_4" localSheetId="16" hidden="1">{"'용역비'!$A$4:$C$8"}</definedName>
    <definedName name="UTI_4" localSheetId="21" hidden="1">{"'용역비'!$A$4:$C$8"}</definedName>
    <definedName name="UTI_4" localSheetId="18" hidden="1">{"'용역비'!$A$4:$C$8"}</definedName>
    <definedName name="UTI_4" localSheetId="19" hidden="1">{"'용역비'!$A$4:$C$8"}</definedName>
    <definedName name="UTI_4" localSheetId="20" hidden="1">{"'용역비'!$A$4:$C$8"}</definedName>
    <definedName name="UTI_4" localSheetId="22" hidden="1">{"'용역비'!$A$4:$C$8"}</definedName>
    <definedName name="UTI_4" localSheetId="24" hidden="1">{"'용역비'!$A$4:$C$8"}</definedName>
    <definedName name="UTI_4" localSheetId="28" hidden="1">{"'용역비'!$A$4:$C$8"}</definedName>
    <definedName name="UTI_4" localSheetId="14" hidden="1">{"'용역비'!$A$4:$C$8"}</definedName>
    <definedName name="UTI_4" hidden="1">{"'용역비'!$A$4:$C$8"}</definedName>
    <definedName name="UTI_5" localSheetId="12" hidden="1">{"'용역비'!$A$4:$C$8"}</definedName>
    <definedName name="UTI_5" localSheetId="11" hidden="1">{"'용역비'!$A$4:$C$8"}</definedName>
    <definedName name="UTI_5" localSheetId="13" hidden="1">{"'용역비'!$A$4:$C$8"}</definedName>
    <definedName name="UTI_5" localSheetId="16" hidden="1">{"'용역비'!$A$4:$C$8"}</definedName>
    <definedName name="UTI_5" localSheetId="21" hidden="1">{"'용역비'!$A$4:$C$8"}</definedName>
    <definedName name="UTI_5" localSheetId="18" hidden="1">{"'용역비'!$A$4:$C$8"}</definedName>
    <definedName name="UTI_5" localSheetId="19" hidden="1">{"'용역비'!$A$4:$C$8"}</definedName>
    <definedName name="UTI_5" localSheetId="20" hidden="1">{"'용역비'!$A$4:$C$8"}</definedName>
    <definedName name="UTI_5" localSheetId="22" hidden="1">{"'용역비'!$A$4:$C$8"}</definedName>
    <definedName name="UTI_5" localSheetId="24" hidden="1">{"'용역비'!$A$4:$C$8"}</definedName>
    <definedName name="UTI_5" localSheetId="28" hidden="1">{"'용역비'!$A$4:$C$8"}</definedName>
    <definedName name="UTI_5" localSheetId="14" hidden="1">{"'용역비'!$A$4:$C$8"}</definedName>
    <definedName name="UTI_5" hidden="1">{"'용역비'!$A$4:$C$8"}</definedName>
    <definedName name="UTIOL" localSheetId="12" hidden="1">{"'용역비'!$A$4:$C$8"}</definedName>
    <definedName name="UTIOL" localSheetId="11" hidden="1">{"'용역비'!$A$4:$C$8"}</definedName>
    <definedName name="UTIOL" localSheetId="13" hidden="1">{"'용역비'!$A$4:$C$8"}</definedName>
    <definedName name="UTIOL" localSheetId="16" hidden="1">{"'용역비'!$A$4:$C$8"}</definedName>
    <definedName name="UTIOL" localSheetId="21" hidden="1">{"'용역비'!$A$4:$C$8"}</definedName>
    <definedName name="UTIOL" localSheetId="18" hidden="1">{"'용역비'!$A$4:$C$8"}</definedName>
    <definedName name="UTIOL" localSheetId="19" hidden="1">{"'용역비'!$A$4:$C$8"}</definedName>
    <definedName name="UTIOL" localSheetId="20" hidden="1">{"'용역비'!$A$4:$C$8"}</definedName>
    <definedName name="UTIOL" localSheetId="22" hidden="1">{"'용역비'!$A$4:$C$8"}</definedName>
    <definedName name="UTIOL" localSheetId="24" hidden="1">{"'용역비'!$A$4:$C$8"}</definedName>
    <definedName name="UTIOL" localSheetId="28" hidden="1">{"'용역비'!$A$4:$C$8"}</definedName>
    <definedName name="UTIOL" localSheetId="14" hidden="1">{"'용역비'!$A$4:$C$8"}</definedName>
    <definedName name="UTIOL" hidden="1">{"'용역비'!$A$4:$C$8"}</definedName>
    <definedName name="UTIOL_1" localSheetId="12" hidden="1">{"'용역비'!$A$4:$C$8"}</definedName>
    <definedName name="UTIOL_1" localSheetId="11" hidden="1">{"'용역비'!$A$4:$C$8"}</definedName>
    <definedName name="UTIOL_1" localSheetId="13" hidden="1">{"'용역비'!$A$4:$C$8"}</definedName>
    <definedName name="UTIOL_1" localSheetId="16" hidden="1">{"'용역비'!$A$4:$C$8"}</definedName>
    <definedName name="UTIOL_1" localSheetId="21" hidden="1">{"'용역비'!$A$4:$C$8"}</definedName>
    <definedName name="UTIOL_1" localSheetId="18" hidden="1">{"'용역비'!$A$4:$C$8"}</definedName>
    <definedName name="UTIOL_1" localSheetId="19" hidden="1">{"'용역비'!$A$4:$C$8"}</definedName>
    <definedName name="UTIOL_1" localSheetId="20" hidden="1">{"'용역비'!$A$4:$C$8"}</definedName>
    <definedName name="UTIOL_1" localSheetId="22" hidden="1">{"'용역비'!$A$4:$C$8"}</definedName>
    <definedName name="UTIOL_1" localSheetId="24" hidden="1">{"'용역비'!$A$4:$C$8"}</definedName>
    <definedName name="UTIOL_1" localSheetId="28" hidden="1">{"'용역비'!$A$4:$C$8"}</definedName>
    <definedName name="UTIOL_1" localSheetId="14" hidden="1">{"'용역비'!$A$4:$C$8"}</definedName>
    <definedName name="UTIOL_1" hidden="1">{"'용역비'!$A$4:$C$8"}</definedName>
    <definedName name="UTIOL_2" localSheetId="12" hidden="1">{"'용역비'!$A$4:$C$8"}</definedName>
    <definedName name="UTIOL_2" localSheetId="11" hidden="1">{"'용역비'!$A$4:$C$8"}</definedName>
    <definedName name="UTIOL_2" localSheetId="13" hidden="1">{"'용역비'!$A$4:$C$8"}</definedName>
    <definedName name="UTIOL_2" localSheetId="16" hidden="1">{"'용역비'!$A$4:$C$8"}</definedName>
    <definedName name="UTIOL_2" localSheetId="21" hidden="1">{"'용역비'!$A$4:$C$8"}</definedName>
    <definedName name="UTIOL_2" localSheetId="18" hidden="1">{"'용역비'!$A$4:$C$8"}</definedName>
    <definedName name="UTIOL_2" localSheetId="19" hidden="1">{"'용역비'!$A$4:$C$8"}</definedName>
    <definedName name="UTIOL_2" localSheetId="20" hidden="1">{"'용역비'!$A$4:$C$8"}</definedName>
    <definedName name="UTIOL_2" localSheetId="22" hidden="1">{"'용역비'!$A$4:$C$8"}</definedName>
    <definedName name="UTIOL_2" localSheetId="24" hidden="1">{"'용역비'!$A$4:$C$8"}</definedName>
    <definedName name="UTIOL_2" localSheetId="28" hidden="1">{"'용역비'!$A$4:$C$8"}</definedName>
    <definedName name="UTIOL_2" localSheetId="14" hidden="1">{"'용역비'!$A$4:$C$8"}</definedName>
    <definedName name="UTIOL_2" hidden="1">{"'용역비'!$A$4:$C$8"}</definedName>
    <definedName name="UTIOL_3" localSheetId="12" hidden="1">{"'용역비'!$A$4:$C$8"}</definedName>
    <definedName name="UTIOL_3" localSheetId="11" hidden="1">{"'용역비'!$A$4:$C$8"}</definedName>
    <definedName name="UTIOL_3" localSheetId="13" hidden="1">{"'용역비'!$A$4:$C$8"}</definedName>
    <definedName name="UTIOL_3" localSheetId="16" hidden="1">{"'용역비'!$A$4:$C$8"}</definedName>
    <definedName name="UTIOL_3" localSheetId="21" hidden="1">{"'용역비'!$A$4:$C$8"}</definedName>
    <definedName name="UTIOL_3" localSheetId="18" hidden="1">{"'용역비'!$A$4:$C$8"}</definedName>
    <definedName name="UTIOL_3" localSheetId="19" hidden="1">{"'용역비'!$A$4:$C$8"}</definedName>
    <definedName name="UTIOL_3" localSheetId="20" hidden="1">{"'용역비'!$A$4:$C$8"}</definedName>
    <definedName name="UTIOL_3" localSheetId="22" hidden="1">{"'용역비'!$A$4:$C$8"}</definedName>
    <definedName name="UTIOL_3" localSheetId="24" hidden="1">{"'용역비'!$A$4:$C$8"}</definedName>
    <definedName name="UTIOL_3" localSheetId="28" hidden="1">{"'용역비'!$A$4:$C$8"}</definedName>
    <definedName name="UTIOL_3" localSheetId="14" hidden="1">{"'용역비'!$A$4:$C$8"}</definedName>
    <definedName name="UTIOL_3" hidden="1">{"'용역비'!$A$4:$C$8"}</definedName>
    <definedName name="UTIOL_4" localSheetId="12" hidden="1">{"'용역비'!$A$4:$C$8"}</definedName>
    <definedName name="UTIOL_4" localSheetId="11" hidden="1">{"'용역비'!$A$4:$C$8"}</definedName>
    <definedName name="UTIOL_4" localSheetId="13" hidden="1">{"'용역비'!$A$4:$C$8"}</definedName>
    <definedName name="UTIOL_4" localSheetId="16" hidden="1">{"'용역비'!$A$4:$C$8"}</definedName>
    <definedName name="UTIOL_4" localSheetId="21" hidden="1">{"'용역비'!$A$4:$C$8"}</definedName>
    <definedName name="UTIOL_4" localSheetId="18" hidden="1">{"'용역비'!$A$4:$C$8"}</definedName>
    <definedName name="UTIOL_4" localSheetId="19" hidden="1">{"'용역비'!$A$4:$C$8"}</definedName>
    <definedName name="UTIOL_4" localSheetId="20" hidden="1">{"'용역비'!$A$4:$C$8"}</definedName>
    <definedName name="UTIOL_4" localSheetId="22" hidden="1">{"'용역비'!$A$4:$C$8"}</definedName>
    <definedName name="UTIOL_4" localSheetId="24" hidden="1">{"'용역비'!$A$4:$C$8"}</definedName>
    <definedName name="UTIOL_4" localSheetId="28" hidden="1">{"'용역비'!$A$4:$C$8"}</definedName>
    <definedName name="UTIOL_4" localSheetId="14" hidden="1">{"'용역비'!$A$4:$C$8"}</definedName>
    <definedName name="UTIOL_4" hidden="1">{"'용역비'!$A$4:$C$8"}</definedName>
    <definedName name="UTIOL_5" localSheetId="12" hidden="1">{"'용역비'!$A$4:$C$8"}</definedName>
    <definedName name="UTIOL_5" localSheetId="11" hidden="1">{"'용역비'!$A$4:$C$8"}</definedName>
    <definedName name="UTIOL_5" localSheetId="13" hidden="1">{"'용역비'!$A$4:$C$8"}</definedName>
    <definedName name="UTIOL_5" localSheetId="16" hidden="1">{"'용역비'!$A$4:$C$8"}</definedName>
    <definedName name="UTIOL_5" localSheetId="21" hidden="1">{"'용역비'!$A$4:$C$8"}</definedName>
    <definedName name="UTIOL_5" localSheetId="18" hidden="1">{"'용역비'!$A$4:$C$8"}</definedName>
    <definedName name="UTIOL_5" localSheetId="19" hidden="1">{"'용역비'!$A$4:$C$8"}</definedName>
    <definedName name="UTIOL_5" localSheetId="20" hidden="1">{"'용역비'!$A$4:$C$8"}</definedName>
    <definedName name="UTIOL_5" localSheetId="22" hidden="1">{"'용역비'!$A$4:$C$8"}</definedName>
    <definedName name="UTIOL_5" localSheetId="24" hidden="1">{"'용역비'!$A$4:$C$8"}</definedName>
    <definedName name="UTIOL_5" localSheetId="28" hidden="1">{"'용역비'!$A$4:$C$8"}</definedName>
    <definedName name="UTIOL_5" localSheetId="14" hidden="1">{"'용역비'!$A$4:$C$8"}</definedName>
    <definedName name="UTIOL_5" hidden="1">{"'용역비'!$A$4:$C$8"}</definedName>
    <definedName name="utrhgh" localSheetId="12" hidden="1">{"'Sheet1'!$L$16"}</definedName>
    <definedName name="utrhgh" localSheetId="11" hidden="1">{"'Sheet1'!$L$16"}</definedName>
    <definedName name="utrhgh" localSheetId="13" hidden="1">{"'Sheet1'!$L$16"}</definedName>
    <definedName name="utrhgh" localSheetId="16" hidden="1">{"'Sheet1'!$L$16"}</definedName>
    <definedName name="utrhgh" localSheetId="21" hidden="1">{"'Sheet1'!$L$16"}</definedName>
    <definedName name="utrhgh" localSheetId="18" hidden="1">{"'Sheet1'!$L$16"}</definedName>
    <definedName name="utrhgh" localSheetId="19" hidden="1">{"'Sheet1'!$L$16"}</definedName>
    <definedName name="utrhgh" localSheetId="20" hidden="1">{"'Sheet1'!$L$16"}</definedName>
    <definedName name="utrhgh" localSheetId="22" hidden="1">{"'Sheet1'!$L$16"}</definedName>
    <definedName name="utrhgh" localSheetId="24" hidden="1">{"'Sheet1'!$L$16"}</definedName>
    <definedName name="utrhgh" localSheetId="28" hidden="1">{"'Sheet1'!$L$16"}</definedName>
    <definedName name="utrhgh" localSheetId="14" hidden="1">{"'Sheet1'!$L$16"}</definedName>
    <definedName name="utrhgh" hidden="1">{"'Sheet1'!$L$16"}</definedName>
    <definedName name="utrurt" hidden="1">#REF!</definedName>
    <definedName name="utrurtru" hidden="1">#REF!</definedName>
    <definedName name="utrutr" localSheetId="12" hidden="1">{#N/A,#N/A,FALSE,"배수2"}</definedName>
    <definedName name="utrutr" localSheetId="11" hidden="1">{#N/A,#N/A,FALSE,"배수2"}</definedName>
    <definedName name="utrutr" localSheetId="13" hidden="1">{#N/A,#N/A,FALSE,"배수2"}</definedName>
    <definedName name="utrutr" localSheetId="16" hidden="1">{#N/A,#N/A,FALSE,"배수2"}</definedName>
    <definedName name="utrutr" localSheetId="21" hidden="1">{#N/A,#N/A,FALSE,"배수2"}</definedName>
    <definedName name="utrutr" localSheetId="18" hidden="1">{#N/A,#N/A,FALSE,"배수2"}</definedName>
    <definedName name="utrutr" localSheetId="19" hidden="1">{#N/A,#N/A,FALSE,"배수2"}</definedName>
    <definedName name="utrutr" localSheetId="20" hidden="1">{#N/A,#N/A,FALSE,"배수2"}</definedName>
    <definedName name="utrutr" localSheetId="22" hidden="1">{#N/A,#N/A,FALSE,"배수2"}</definedName>
    <definedName name="utrutr" localSheetId="24" hidden="1">{#N/A,#N/A,FALSE,"배수2"}</definedName>
    <definedName name="utrutr" localSheetId="28" hidden="1">{#N/A,#N/A,FALSE,"배수2"}</definedName>
    <definedName name="utrutr" localSheetId="14" hidden="1">{#N/A,#N/A,FALSE,"배수2"}</definedName>
    <definedName name="utrutr" hidden="1">{#N/A,#N/A,FALSE,"배수2"}</definedName>
    <definedName name="uturutn" hidden="1">#REF!</definedName>
    <definedName name="ututr" hidden="1">#REF!</definedName>
    <definedName name="ututut" localSheetId="12" hidden="1">{"'Sheet1'!$L$16"}</definedName>
    <definedName name="ututut" localSheetId="11" hidden="1">{"'Sheet1'!$L$16"}</definedName>
    <definedName name="ututut" localSheetId="13" hidden="1">{"'Sheet1'!$L$16"}</definedName>
    <definedName name="ututut" localSheetId="16" hidden="1">{"'Sheet1'!$L$16"}</definedName>
    <definedName name="ututut" localSheetId="21" hidden="1">{"'Sheet1'!$L$16"}</definedName>
    <definedName name="ututut" localSheetId="18" hidden="1">{"'Sheet1'!$L$16"}</definedName>
    <definedName name="ututut" localSheetId="19" hidden="1">{"'Sheet1'!$L$16"}</definedName>
    <definedName name="ututut" localSheetId="20" hidden="1">{"'Sheet1'!$L$16"}</definedName>
    <definedName name="ututut" localSheetId="22" hidden="1">{"'Sheet1'!$L$16"}</definedName>
    <definedName name="ututut" localSheetId="24" hidden="1">{"'Sheet1'!$L$16"}</definedName>
    <definedName name="ututut" localSheetId="28" hidden="1">{"'Sheet1'!$L$16"}</definedName>
    <definedName name="ututut" localSheetId="14" hidden="1">{"'Sheet1'!$L$16"}</definedName>
    <definedName name="ututut" hidden="1">{"'Sheet1'!$L$16"}</definedName>
    <definedName name="UTWER" localSheetId="12" hidden="1">{"'Sheet1'!$L$16"}</definedName>
    <definedName name="UTWER" localSheetId="11" hidden="1">{"'Sheet1'!$L$16"}</definedName>
    <definedName name="UTWER" localSheetId="13" hidden="1">{"'Sheet1'!$L$16"}</definedName>
    <definedName name="UTWER" localSheetId="16" hidden="1">{"'Sheet1'!$L$16"}</definedName>
    <definedName name="UTWER" localSheetId="21" hidden="1">{"'Sheet1'!$L$16"}</definedName>
    <definedName name="UTWER" localSheetId="18" hidden="1">{"'Sheet1'!$L$16"}</definedName>
    <definedName name="UTWER" localSheetId="19" hidden="1">{"'Sheet1'!$L$16"}</definedName>
    <definedName name="UTWER" localSheetId="20" hidden="1">{"'Sheet1'!$L$16"}</definedName>
    <definedName name="UTWER" localSheetId="22" hidden="1">{"'Sheet1'!$L$16"}</definedName>
    <definedName name="UTWER" localSheetId="24" hidden="1">{"'Sheet1'!$L$16"}</definedName>
    <definedName name="UTWER" localSheetId="28" hidden="1">{"'Sheet1'!$L$16"}</definedName>
    <definedName name="UTWER" localSheetId="14" hidden="1">{"'Sheet1'!$L$16"}</definedName>
    <definedName name="UTWER" hidden="1">{"'Sheet1'!$L$16"}</definedName>
    <definedName name="utymitim" hidden="1">#REF!</definedName>
    <definedName name="utyutru"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u" localSheetId="12" hidden="1">{#N/A,#N/A,TRUE,"Cover sheet";#N/A,#N/A,TRUE,"Summary";#N/A,#N/A,TRUE,"Key Assumptions";#N/A,#N/A,TRUE,"Profit &amp; Loss";#N/A,#N/A,TRUE,"Balance Sheet";#N/A,#N/A,TRUE,"Cashflow";#N/A,#N/A,TRUE,"IRR";#N/A,#N/A,TRUE,"Ratios";#N/A,#N/A,TRUE,"Debt analysis"}</definedName>
    <definedName name="uu" localSheetId="11" hidden="1">{#N/A,#N/A,TRUE,"Cover sheet";#N/A,#N/A,TRUE,"Summary";#N/A,#N/A,TRUE,"Key Assumptions";#N/A,#N/A,TRUE,"Profit &amp; Loss";#N/A,#N/A,TRUE,"Balance Sheet";#N/A,#N/A,TRUE,"Cashflow";#N/A,#N/A,TRUE,"IRR";#N/A,#N/A,TRUE,"Ratios";#N/A,#N/A,TRUE,"Debt analysis"}</definedName>
    <definedName name="uu" localSheetId="13" hidden="1">{#N/A,#N/A,TRUE,"Cover sheet";#N/A,#N/A,TRUE,"Summary";#N/A,#N/A,TRUE,"Key Assumptions";#N/A,#N/A,TRUE,"Profit &amp; Loss";#N/A,#N/A,TRUE,"Balance Sheet";#N/A,#N/A,TRUE,"Cashflow";#N/A,#N/A,TRUE,"IRR";#N/A,#N/A,TRUE,"Ratios";#N/A,#N/A,TRUE,"Debt analysis"}</definedName>
    <definedName name="uu" localSheetId="16" hidden="1">{#N/A,#N/A,TRUE,"Cover sheet";#N/A,#N/A,TRUE,"Summary";#N/A,#N/A,TRUE,"Key Assumptions";#N/A,#N/A,TRUE,"Profit &amp; Loss";#N/A,#N/A,TRUE,"Balance Sheet";#N/A,#N/A,TRUE,"Cashflow";#N/A,#N/A,TRUE,"IRR";#N/A,#N/A,TRUE,"Ratios";#N/A,#N/A,TRUE,"Debt analysis"}</definedName>
    <definedName name="uu" localSheetId="21" hidden="1">{#N/A,#N/A,TRUE,"Cover sheet";#N/A,#N/A,TRUE,"Summary";#N/A,#N/A,TRUE,"Key Assumptions";#N/A,#N/A,TRUE,"Profit &amp; Loss";#N/A,#N/A,TRUE,"Balance Sheet";#N/A,#N/A,TRUE,"Cashflow";#N/A,#N/A,TRUE,"IRR";#N/A,#N/A,TRUE,"Ratios";#N/A,#N/A,TRUE,"Debt analysis"}</definedName>
    <definedName name="uu" localSheetId="18" hidden="1">{#N/A,#N/A,TRUE,"Cover sheet";#N/A,#N/A,TRUE,"Summary";#N/A,#N/A,TRUE,"Key Assumptions";#N/A,#N/A,TRUE,"Profit &amp; Loss";#N/A,#N/A,TRUE,"Balance Sheet";#N/A,#N/A,TRUE,"Cashflow";#N/A,#N/A,TRUE,"IRR";#N/A,#N/A,TRUE,"Ratios";#N/A,#N/A,TRUE,"Debt analysis"}</definedName>
    <definedName name="uu" localSheetId="19" hidden="1">{#N/A,#N/A,TRUE,"Cover sheet";#N/A,#N/A,TRUE,"Summary";#N/A,#N/A,TRUE,"Key Assumptions";#N/A,#N/A,TRUE,"Profit &amp; Loss";#N/A,#N/A,TRUE,"Balance Sheet";#N/A,#N/A,TRUE,"Cashflow";#N/A,#N/A,TRUE,"IRR";#N/A,#N/A,TRUE,"Ratios";#N/A,#N/A,TRUE,"Debt analysis"}</definedName>
    <definedName name="uu" localSheetId="20" hidden="1">{#N/A,#N/A,TRUE,"Cover sheet";#N/A,#N/A,TRUE,"Summary";#N/A,#N/A,TRUE,"Key Assumptions";#N/A,#N/A,TRUE,"Profit &amp; Loss";#N/A,#N/A,TRUE,"Balance Sheet";#N/A,#N/A,TRUE,"Cashflow";#N/A,#N/A,TRUE,"IRR";#N/A,#N/A,TRUE,"Ratios";#N/A,#N/A,TRUE,"Debt analysis"}</definedName>
    <definedName name="uu" localSheetId="22" hidden="1">{#N/A,#N/A,TRUE,"Cover sheet";#N/A,#N/A,TRUE,"Summary";#N/A,#N/A,TRUE,"Key Assumptions";#N/A,#N/A,TRUE,"Profit &amp; Loss";#N/A,#N/A,TRUE,"Balance Sheet";#N/A,#N/A,TRUE,"Cashflow";#N/A,#N/A,TRUE,"IRR";#N/A,#N/A,TRUE,"Ratios";#N/A,#N/A,TRUE,"Debt analysis"}</definedName>
    <definedName name="uu" localSheetId="24" hidden="1">{#N/A,#N/A,TRUE,"Cover sheet";#N/A,#N/A,TRUE,"Summary";#N/A,#N/A,TRUE,"Key Assumptions";#N/A,#N/A,TRUE,"Profit &amp; Loss";#N/A,#N/A,TRUE,"Balance Sheet";#N/A,#N/A,TRUE,"Cashflow";#N/A,#N/A,TRUE,"IRR";#N/A,#N/A,TRUE,"Ratios";#N/A,#N/A,TRUE,"Debt analysis"}</definedName>
    <definedName name="uu" localSheetId="28" hidden="1">{#N/A,#N/A,TRUE,"Cover sheet";#N/A,#N/A,TRUE,"Summary";#N/A,#N/A,TRUE,"Key Assumptions";#N/A,#N/A,TRUE,"Profit &amp; Loss";#N/A,#N/A,TRUE,"Balance Sheet";#N/A,#N/A,TRUE,"Cashflow";#N/A,#N/A,TRUE,"IRR";#N/A,#N/A,TRUE,"Ratios";#N/A,#N/A,TRUE,"Debt analysis"}</definedName>
    <definedName name="uu" localSheetId="14" hidden="1">{#N/A,#N/A,TRUE,"Cover sheet";#N/A,#N/A,TRUE,"Summary";#N/A,#N/A,TRUE,"Key Assumptions";#N/A,#N/A,TRUE,"Profit &amp; Loss";#N/A,#N/A,TRUE,"Balance Sheet";#N/A,#N/A,TRUE,"Cashflow";#N/A,#N/A,TRUE,"IRR";#N/A,#N/A,TRUE,"Ratios";#N/A,#N/A,TRUE,"Debt analysis"}</definedName>
    <definedName name="uu" hidden="1">{#N/A,#N/A,TRUE,"Cover sheet";#N/A,#N/A,TRUE,"Summary";#N/A,#N/A,TRUE,"Key Assumptions";#N/A,#N/A,TRUE,"Profit &amp; Loss";#N/A,#N/A,TRUE,"Balance Sheet";#N/A,#N/A,TRUE,"Cashflow";#N/A,#N/A,TRUE,"IRR";#N/A,#N/A,TRUE,"Ratios";#N/A,#N/A,TRUE,"Debt analysis"}</definedName>
    <definedName name="uu_1" localSheetId="12" hidden="1">{"'용역비'!$A$4:$C$8"}</definedName>
    <definedName name="uu_1" localSheetId="11" hidden="1">{"'용역비'!$A$4:$C$8"}</definedName>
    <definedName name="uu_1" localSheetId="13" hidden="1">{"'용역비'!$A$4:$C$8"}</definedName>
    <definedName name="uu_1" localSheetId="16" hidden="1">{"'용역비'!$A$4:$C$8"}</definedName>
    <definedName name="uu_1" localSheetId="21" hidden="1">{"'용역비'!$A$4:$C$8"}</definedName>
    <definedName name="uu_1" localSheetId="18" hidden="1">{"'용역비'!$A$4:$C$8"}</definedName>
    <definedName name="uu_1" localSheetId="19" hidden="1">{"'용역비'!$A$4:$C$8"}</definedName>
    <definedName name="uu_1" localSheetId="20" hidden="1">{"'용역비'!$A$4:$C$8"}</definedName>
    <definedName name="uu_1" localSheetId="22" hidden="1">{"'용역비'!$A$4:$C$8"}</definedName>
    <definedName name="uu_1" localSheetId="24" hidden="1">{"'용역비'!$A$4:$C$8"}</definedName>
    <definedName name="uu_1" localSheetId="28" hidden="1">{"'용역비'!$A$4:$C$8"}</definedName>
    <definedName name="uu_1" localSheetId="14" hidden="1">{"'용역비'!$A$4:$C$8"}</definedName>
    <definedName name="uu_1" hidden="1">{"'용역비'!$A$4:$C$8"}</definedName>
    <definedName name="uu_2" localSheetId="12" hidden="1">{"'용역비'!$A$4:$C$8"}</definedName>
    <definedName name="uu_2" localSheetId="11" hidden="1">{"'용역비'!$A$4:$C$8"}</definedName>
    <definedName name="uu_2" localSheetId="13" hidden="1">{"'용역비'!$A$4:$C$8"}</definedName>
    <definedName name="uu_2" localSheetId="16" hidden="1">{"'용역비'!$A$4:$C$8"}</definedName>
    <definedName name="uu_2" localSheetId="21" hidden="1">{"'용역비'!$A$4:$C$8"}</definedName>
    <definedName name="uu_2" localSheetId="18" hidden="1">{"'용역비'!$A$4:$C$8"}</definedName>
    <definedName name="uu_2" localSheetId="19" hidden="1">{"'용역비'!$A$4:$C$8"}</definedName>
    <definedName name="uu_2" localSheetId="20" hidden="1">{"'용역비'!$A$4:$C$8"}</definedName>
    <definedName name="uu_2" localSheetId="22" hidden="1">{"'용역비'!$A$4:$C$8"}</definedName>
    <definedName name="uu_2" localSheetId="24" hidden="1">{"'용역비'!$A$4:$C$8"}</definedName>
    <definedName name="uu_2" localSheetId="28" hidden="1">{"'용역비'!$A$4:$C$8"}</definedName>
    <definedName name="uu_2" localSheetId="14" hidden="1">{"'용역비'!$A$4:$C$8"}</definedName>
    <definedName name="uu_2" hidden="1">{"'용역비'!$A$4:$C$8"}</definedName>
    <definedName name="uu_3" localSheetId="12" hidden="1">{"'용역비'!$A$4:$C$8"}</definedName>
    <definedName name="uu_3" localSheetId="11" hidden="1">{"'용역비'!$A$4:$C$8"}</definedName>
    <definedName name="uu_3" localSheetId="13" hidden="1">{"'용역비'!$A$4:$C$8"}</definedName>
    <definedName name="uu_3" localSheetId="16" hidden="1">{"'용역비'!$A$4:$C$8"}</definedName>
    <definedName name="uu_3" localSheetId="21" hidden="1">{"'용역비'!$A$4:$C$8"}</definedName>
    <definedName name="uu_3" localSheetId="18" hidden="1">{"'용역비'!$A$4:$C$8"}</definedName>
    <definedName name="uu_3" localSheetId="19" hidden="1">{"'용역비'!$A$4:$C$8"}</definedName>
    <definedName name="uu_3" localSheetId="20" hidden="1">{"'용역비'!$A$4:$C$8"}</definedName>
    <definedName name="uu_3" localSheetId="22" hidden="1">{"'용역비'!$A$4:$C$8"}</definedName>
    <definedName name="uu_3" localSheetId="24" hidden="1">{"'용역비'!$A$4:$C$8"}</definedName>
    <definedName name="uu_3" localSheetId="28" hidden="1">{"'용역비'!$A$4:$C$8"}</definedName>
    <definedName name="uu_3" localSheetId="14" hidden="1">{"'용역비'!$A$4:$C$8"}</definedName>
    <definedName name="uu_3" hidden="1">{"'용역비'!$A$4:$C$8"}</definedName>
    <definedName name="uu_4" localSheetId="12" hidden="1">{"'용역비'!$A$4:$C$8"}</definedName>
    <definedName name="uu_4" localSheetId="11" hidden="1">{"'용역비'!$A$4:$C$8"}</definedName>
    <definedName name="uu_4" localSheetId="13" hidden="1">{"'용역비'!$A$4:$C$8"}</definedName>
    <definedName name="uu_4" localSheetId="16" hidden="1">{"'용역비'!$A$4:$C$8"}</definedName>
    <definedName name="uu_4" localSheetId="21" hidden="1">{"'용역비'!$A$4:$C$8"}</definedName>
    <definedName name="uu_4" localSheetId="18" hidden="1">{"'용역비'!$A$4:$C$8"}</definedName>
    <definedName name="uu_4" localSheetId="19" hidden="1">{"'용역비'!$A$4:$C$8"}</definedName>
    <definedName name="uu_4" localSheetId="20" hidden="1">{"'용역비'!$A$4:$C$8"}</definedName>
    <definedName name="uu_4" localSheetId="22" hidden="1">{"'용역비'!$A$4:$C$8"}</definedName>
    <definedName name="uu_4" localSheetId="24" hidden="1">{"'용역비'!$A$4:$C$8"}</definedName>
    <definedName name="uu_4" localSheetId="28" hidden="1">{"'용역비'!$A$4:$C$8"}</definedName>
    <definedName name="uu_4" localSheetId="14" hidden="1">{"'용역비'!$A$4:$C$8"}</definedName>
    <definedName name="uu_4" hidden="1">{"'용역비'!$A$4:$C$8"}</definedName>
    <definedName name="uu_5" localSheetId="12" hidden="1">{"'용역비'!$A$4:$C$8"}</definedName>
    <definedName name="uu_5" localSheetId="11" hidden="1">{"'용역비'!$A$4:$C$8"}</definedName>
    <definedName name="uu_5" localSheetId="13" hidden="1">{"'용역비'!$A$4:$C$8"}</definedName>
    <definedName name="uu_5" localSheetId="16" hidden="1">{"'용역비'!$A$4:$C$8"}</definedName>
    <definedName name="uu_5" localSheetId="21" hidden="1">{"'용역비'!$A$4:$C$8"}</definedName>
    <definedName name="uu_5" localSheetId="18" hidden="1">{"'용역비'!$A$4:$C$8"}</definedName>
    <definedName name="uu_5" localSheetId="19" hidden="1">{"'용역비'!$A$4:$C$8"}</definedName>
    <definedName name="uu_5" localSheetId="20" hidden="1">{"'용역비'!$A$4:$C$8"}</definedName>
    <definedName name="uu_5" localSheetId="22" hidden="1">{"'용역비'!$A$4:$C$8"}</definedName>
    <definedName name="uu_5" localSheetId="24" hidden="1">{"'용역비'!$A$4:$C$8"}</definedName>
    <definedName name="uu_5" localSheetId="28" hidden="1">{"'용역비'!$A$4:$C$8"}</definedName>
    <definedName name="uu_5" localSheetId="14" hidden="1">{"'용역비'!$A$4:$C$8"}</definedName>
    <definedName name="uu_5" hidden="1">{"'용역비'!$A$4:$C$8"}</definedName>
    <definedName name="uuoyui" hidden="1">#REF!</definedName>
    <definedName name="uururtt" hidden="1">#REF!</definedName>
    <definedName name="UUU" hidden="1">#REF!</definedName>
    <definedName name="uuuii" hidden="1">#REF!</definedName>
    <definedName name="uuuu" localSheetId="12" hidden="1">{#N/A,#N/A,FALSE,"단가표지"}</definedName>
    <definedName name="uuuu" localSheetId="11" hidden="1">{#N/A,#N/A,FALSE,"단가표지"}</definedName>
    <definedName name="uuuu" localSheetId="13" hidden="1">{#N/A,#N/A,FALSE,"단가표지"}</definedName>
    <definedName name="uuuu" localSheetId="16" hidden="1">{#N/A,#N/A,FALSE,"단가표지"}</definedName>
    <definedName name="uuuu" localSheetId="21" hidden="1">{#N/A,#N/A,FALSE,"단가표지"}</definedName>
    <definedName name="uuuu" localSheetId="18" hidden="1">{#N/A,#N/A,FALSE,"단가표지"}</definedName>
    <definedName name="uuuu" localSheetId="19" hidden="1">{#N/A,#N/A,FALSE,"단가표지"}</definedName>
    <definedName name="uuuu" localSheetId="20" hidden="1">{#N/A,#N/A,FALSE,"단가표지"}</definedName>
    <definedName name="uuuu" localSheetId="22" hidden="1">{#N/A,#N/A,FALSE,"단가표지"}</definedName>
    <definedName name="uuuu" localSheetId="24" hidden="1">{#N/A,#N/A,FALSE,"단가표지"}</definedName>
    <definedName name="uuuu" localSheetId="28" hidden="1">{#N/A,#N/A,FALSE,"단가표지"}</definedName>
    <definedName name="uuuu" localSheetId="14" hidden="1">{#N/A,#N/A,FALSE,"단가표지"}</definedName>
    <definedName name="uuuu" hidden="1">{#N/A,#N/A,FALSE,"단가표지"}</definedName>
    <definedName name="uuuuuu" localSheetId="12" hidden="1">{"'장비'!$A$3:$M$12"}</definedName>
    <definedName name="uuuuuu" localSheetId="11" hidden="1">{"'장비'!$A$3:$M$12"}</definedName>
    <definedName name="uuuuuu" localSheetId="13" hidden="1">{"'장비'!$A$3:$M$12"}</definedName>
    <definedName name="uuuuuu" localSheetId="16" hidden="1">{"'장비'!$A$3:$M$12"}</definedName>
    <definedName name="uuuuuu" localSheetId="21" hidden="1">{"'장비'!$A$3:$M$12"}</definedName>
    <definedName name="uuuuuu" localSheetId="18" hidden="1">{"'장비'!$A$3:$M$12"}</definedName>
    <definedName name="uuuuuu" localSheetId="19" hidden="1">{"'장비'!$A$3:$M$12"}</definedName>
    <definedName name="uuuuuu" localSheetId="20" hidden="1">{"'장비'!$A$3:$M$12"}</definedName>
    <definedName name="uuuuuu" localSheetId="22" hidden="1">{"'장비'!$A$3:$M$12"}</definedName>
    <definedName name="uuuuuu" localSheetId="24" hidden="1">{"'장비'!$A$3:$M$12"}</definedName>
    <definedName name="uuuuuu" localSheetId="28" hidden="1">{"'장비'!$A$3:$M$12"}</definedName>
    <definedName name="uuuuuu" localSheetId="14" hidden="1">{"'장비'!$A$3:$M$12"}</definedName>
    <definedName name="uuuuuu" hidden="1">{"'장비'!$A$3:$M$12"}</definedName>
    <definedName name="uuuyi" localSheetId="12" hidden="1">{"'Break down'!$A$4"}</definedName>
    <definedName name="uuuyi" localSheetId="11" hidden="1">{"'Break down'!$A$4"}</definedName>
    <definedName name="uuuyi" localSheetId="13" hidden="1">{"'Break down'!$A$4"}</definedName>
    <definedName name="uuuyi" localSheetId="16" hidden="1">{"'Break down'!$A$4"}</definedName>
    <definedName name="uuuyi" localSheetId="21" hidden="1">{"'Break down'!$A$4"}</definedName>
    <definedName name="uuuyi" localSheetId="18" hidden="1">{"'Break down'!$A$4"}</definedName>
    <definedName name="uuuyi" localSheetId="19" hidden="1">{"'Break down'!$A$4"}</definedName>
    <definedName name="uuuyi" localSheetId="20" hidden="1">{"'Break down'!$A$4"}</definedName>
    <definedName name="uuuyi" localSheetId="22" hidden="1">{"'Break down'!$A$4"}</definedName>
    <definedName name="uuuyi" localSheetId="24" hidden="1">{"'Break down'!$A$4"}</definedName>
    <definedName name="uuuyi" localSheetId="28" hidden="1">{"'Break down'!$A$4"}</definedName>
    <definedName name="uuuyi" localSheetId="14" hidden="1">{"'Break down'!$A$4"}</definedName>
    <definedName name="uuuyi" hidden="1">{"'Break down'!$A$4"}</definedName>
    <definedName name="uuw2798973êưydhui" localSheetId="12" hidden="1">{"'Sheet1'!$L$16"}</definedName>
    <definedName name="uuw2798973êưydhui" localSheetId="11" hidden="1">{"'Sheet1'!$L$16"}</definedName>
    <definedName name="uuw2798973êưydhui" localSheetId="13" hidden="1">{"'Sheet1'!$L$16"}</definedName>
    <definedName name="uuw2798973êưydhui" localSheetId="16" hidden="1">{"'Sheet1'!$L$16"}</definedName>
    <definedName name="uuw2798973êưydhui" localSheetId="21" hidden="1">{"'Sheet1'!$L$16"}</definedName>
    <definedName name="uuw2798973êưydhui" localSheetId="18" hidden="1">{"'Sheet1'!$L$16"}</definedName>
    <definedName name="uuw2798973êưydhui" localSheetId="19" hidden="1">{"'Sheet1'!$L$16"}</definedName>
    <definedName name="uuw2798973êưydhui" localSheetId="20" hidden="1">{"'Sheet1'!$L$16"}</definedName>
    <definedName name="uuw2798973êưydhui" localSheetId="22" hidden="1">{"'Sheet1'!$L$16"}</definedName>
    <definedName name="uuw2798973êưydhui" localSheetId="24" hidden="1">{"'Sheet1'!$L$16"}</definedName>
    <definedName name="uuw2798973êưydhui" localSheetId="28" hidden="1">{"'Sheet1'!$L$16"}</definedName>
    <definedName name="uuw2798973êưydhui" localSheetId="14" hidden="1">{"'Sheet1'!$L$16"}</definedName>
    <definedName name="uuw2798973êưydhui" hidden="1">{"'Sheet1'!$L$16"}</definedName>
    <definedName name="ưvwbv" hidden="1">#REF!</definedName>
    <definedName name="Uy" hidden="1">#REF!</definedName>
    <definedName name="ủy" localSheetId="12" hidden="1">{"'Sheet1'!$L$16"}</definedName>
    <definedName name="ủy" localSheetId="11" hidden="1">{"'Sheet1'!$L$16"}</definedName>
    <definedName name="ủy" localSheetId="13" hidden="1">{"'Sheet1'!$L$16"}</definedName>
    <definedName name="ủy" localSheetId="16" hidden="1">{"'Sheet1'!$L$16"}</definedName>
    <definedName name="ủy" localSheetId="21" hidden="1">{"'Sheet1'!$L$16"}</definedName>
    <definedName name="ủy" localSheetId="18" hidden="1">{"'Sheet1'!$L$16"}</definedName>
    <definedName name="ủy" localSheetId="19" hidden="1">{"'Sheet1'!$L$16"}</definedName>
    <definedName name="ủy" localSheetId="20" hidden="1">{"'Sheet1'!$L$16"}</definedName>
    <definedName name="ủy" localSheetId="22" hidden="1">{"'Sheet1'!$L$16"}</definedName>
    <definedName name="ủy" localSheetId="24" hidden="1">{"'Sheet1'!$L$16"}</definedName>
    <definedName name="ủy" localSheetId="28" hidden="1">{"'Sheet1'!$L$16"}</definedName>
    <definedName name="ủy" localSheetId="14" hidden="1">{"'Sheet1'!$L$16"}</definedName>
    <definedName name="ủy" hidden="1">{"'Sheet1'!$L$16"}</definedName>
    <definedName name="uy89ihbn" localSheetId="12" hidden="1">{#N/A,#N/A,FALSE,"2~8번"}</definedName>
    <definedName name="uy89ihbn" localSheetId="11" hidden="1">{#N/A,#N/A,FALSE,"2~8번"}</definedName>
    <definedName name="uy89ihbn" localSheetId="13" hidden="1">{#N/A,#N/A,FALSE,"2~8번"}</definedName>
    <definedName name="uy89ihbn" localSheetId="16" hidden="1">{#N/A,#N/A,FALSE,"2~8번"}</definedName>
    <definedName name="uy89ihbn" localSheetId="21" hidden="1">{#N/A,#N/A,FALSE,"2~8번"}</definedName>
    <definedName name="uy89ihbn" localSheetId="18" hidden="1">{#N/A,#N/A,FALSE,"2~8번"}</definedName>
    <definedName name="uy89ihbn" localSheetId="19" hidden="1">{#N/A,#N/A,FALSE,"2~8번"}</definedName>
    <definedName name="uy89ihbn" localSheetId="20" hidden="1">{#N/A,#N/A,FALSE,"2~8번"}</definedName>
    <definedName name="uy89ihbn" localSheetId="22" hidden="1">{#N/A,#N/A,FALSE,"2~8번"}</definedName>
    <definedName name="uy89ihbn" localSheetId="24" hidden="1">{#N/A,#N/A,FALSE,"2~8번"}</definedName>
    <definedName name="uy89ihbn" localSheetId="28" hidden="1">{#N/A,#N/A,FALSE,"2~8번"}</definedName>
    <definedName name="uy89ihbn" localSheetId="14" hidden="1">{#N/A,#N/A,FALSE,"2~8번"}</definedName>
    <definedName name="uy89ihbn" hidden="1">{#N/A,#N/A,FALSE,"2~8번"}</definedName>
    <definedName name="uyedgnhgdf" hidden="1">#REF!</definedName>
    <definedName name="uyi" localSheetId="12" hidden="1">{"'Sheet1'!$L$16"}</definedName>
    <definedName name="uyi" localSheetId="11" hidden="1">{"'Sheet1'!$L$16"}</definedName>
    <definedName name="uyi" localSheetId="13" hidden="1">{"'Sheet1'!$L$16"}</definedName>
    <definedName name="uyi" localSheetId="16" hidden="1">{"'Sheet1'!$L$16"}</definedName>
    <definedName name="uyi" localSheetId="21" hidden="1">{"'Sheet1'!$L$16"}</definedName>
    <definedName name="uyi" localSheetId="18" hidden="1">{"'Sheet1'!$L$16"}</definedName>
    <definedName name="uyi" localSheetId="19" hidden="1">{"'Sheet1'!$L$16"}</definedName>
    <definedName name="uyi" localSheetId="20" hidden="1">{"'Sheet1'!$L$16"}</definedName>
    <definedName name="uyi" localSheetId="22" hidden="1">{"'Sheet1'!$L$16"}</definedName>
    <definedName name="uyi" localSheetId="24" hidden="1">{"'Sheet1'!$L$16"}</definedName>
    <definedName name="uyi" localSheetId="28" hidden="1">{"'Sheet1'!$L$16"}</definedName>
    <definedName name="uyi" localSheetId="14" hidden="1">{"'Sheet1'!$L$16"}</definedName>
    <definedName name="uyi" hidden="1">{"'Sheet1'!$L$16"}</definedName>
    <definedName name="UYT" localSheetId="12" hidden="1">{#N/A,#N/A,FALSE,"CCTV"}</definedName>
    <definedName name="UYT" localSheetId="11" hidden="1">{#N/A,#N/A,FALSE,"CCTV"}</definedName>
    <definedName name="UYT" localSheetId="13" hidden="1">{#N/A,#N/A,FALSE,"CCTV"}</definedName>
    <definedName name="UYT" localSheetId="16" hidden="1">{#N/A,#N/A,FALSE,"CCTV"}</definedName>
    <definedName name="UYT" localSheetId="21" hidden="1">{#N/A,#N/A,FALSE,"CCTV"}</definedName>
    <definedName name="UYT" localSheetId="18" hidden="1">{#N/A,#N/A,FALSE,"CCTV"}</definedName>
    <definedName name="UYT" localSheetId="19" hidden="1">{#N/A,#N/A,FALSE,"CCTV"}</definedName>
    <definedName name="UYT" localSheetId="20" hidden="1">{#N/A,#N/A,FALSE,"CCTV"}</definedName>
    <definedName name="UYT" localSheetId="22" hidden="1">{#N/A,#N/A,FALSE,"CCTV"}</definedName>
    <definedName name="UYT" localSheetId="24" hidden="1">{#N/A,#N/A,FALSE,"CCTV"}</definedName>
    <definedName name="UYT" localSheetId="28" hidden="1">{#N/A,#N/A,FALSE,"CCTV"}</definedName>
    <definedName name="UYT" localSheetId="14" hidden="1">{#N/A,#N/A,FALSE,"CCTV"}</definedName>
    <definedName name="UYT" hidden="1">{#N/A,#N/A,FALSE,"CCTV"}</definedName>
    <definedName name="uyteyj" hidden="1">#REF!</definedName>
    <definedName name="ủytỉt" localSheetId="12" hidden="1">{"'Sheet1'!$L$16"}</definedName>
    <definedName name="ủytỉt" localSheetId="11" hidden="1">{"'Sheet1'!$L$16"}</definedName>
    <definedName name="ủytỉt" localSheetId="13" hidden="1">{"'Sheet1'!$L$16"}</definedName>
    <definedName name="ủytỉt" localSheetId="16" hidden="1">{"'Sheet1'!$L$16"}</definedName>
    <definedName name="ủytỉt" localSheetId="21" hidden="1">{"'Sheet1'!$L$16"}</definedName>
    <definedName name="ủytỉt" localSheetId="18" hidden="1">{"'Sheet1'!$L$16"}</definedName>
    <definedName name="ủytỉt" localSheetId="19" hidden="1">{"'Sheet1'!$L$16"}</definedName>
    <definedName name="ủytỉt" localSheetId="20" hidden="1">{"'Sheet1'!$L$16"}</definedName>
    <definedName name="ủytỉt" localSheetId="22" hidden="1">{"'Sheet1'!$L$16"}</definedName>
    <definedName name="ủytỉt" localSheetId="24" hidden="1">{"'Sheet1'!$L$16"}</definedName>
    <definedName name="ủytỉt" localSheetId="28" hidden="1">{"'Sheet1'!$L$16"}</definedName>
    <definedName name="ủytỉt" localSheetId="14" hidden="1">{"'Sheet1'!$L$16"}</definedName>
    <definedName name="ủytỉt" hidden="1">{"'Sheet1'!$L$16"}</definedName>
    <definedName name="uytjhtdjtj" localSheetId="12" hidden="1">{"'Sheet1'!$L$16"}</definedName>
    <definedName name="uytjhtdjtj" localSheetId="11" hidden="1">{"'Sheet1'!$L$16"}</definedName>
    <definedName name="uytjhtdjtj" localSheetId="13" hidden="1">{"'Sheet1'!$L$16"}</definedName>
    <definedName name="uytjhtdjtj" localSheetId="16" hidden="1">{"'Sheet1'!$L$16"}</definedName>
    <definedName name="uytjhtdjtj" localSheetId="21" hidden="1">{"'Sheet1'!$L$16"}</definedName>
    <definedName name="uytjhtdjtj" localSheetId="18" hidden="1">{"'Sheet1'!$L$16"}</definedName>
    <definedName name="uytjhtdjtj" localSheetId="19" hidden="1">{"'Sheet1'!$L$16"}</definedName>
    <definedName name="uytjhtdjtj" localSheetId="20" hidden="1">{"'Sheet1'!$L$16"}</definedName>
    <definedName name="uytjhtdjtj" localSheetId="22" hidden="1">{"'Sheet1'!$L$16"}</definedName>
    <definedName name="uytjhtdjtj" localSheetId="24" hidden="1">{"'Sheet1'!$L$16"}</definedName>
    <definedName name="uytjhtdjtj" localSheetId="28" hidden="1">{"'Sheet1'!$L$16"}</definedName>
    <definedName name="uytjhtdjtj" localSheetId="14" hidden="1">{"'Sheet1'!$L$16"}</definedName>
    <definedName name="uytjhtdjtj" hidden="1">{"'Sheet1'!$L$16"}</definedName>
    <definedName name="uytu" hidden="1">#REF!</definedName>
    <definedName name="uyturu" localSheetId="12" hidden="1">{#N/A,#N/A,FALSE,"Chi tiÆt"}</definedName>
    <definedName name="uyturu" localSheetId="11" hidden="1">{#N/A,#N/A,FALSE,"Chi tiÆt"}</definedName>
    <definedName name="uyturu" localSheetId="13" hidden="1">{#N/A,#N/A,FALSE,"Chi tiÆt"}</definedName>
    <definedName name="uyturu" localSheetId="16" hidden="1">{#N/A,#N/A,FALSE,"Chi tiÆt"}</definedName>
    <definedName name="uyturu" localSheetId="21" hidden="1">{#N/A,#N/A,FALSE,"Chi tiÆt"}</definedName>
    <definedName name="uyturu" localSheetId="18" hidden="1">{#N/A,#N/A,FALSE,"Chi tiÆt"}</definedName>
    <definedName name="uyturu" localSheetId="19" hidden="1">{#N/A,#N/A,FALSE,"Chi tiÆt"}</definedName>
    <definedName name="uyturu" localSheetId="20" hidden="1">{#N/A,#N/A,FALSE,"Chi tiÆt"}</definedName>
    <definedName name="uyturu" localSheetId="22" hidden="1">{#N/A,#N/A,FALSE,"Chi tiÆt"}</definedName>
    <definedName name="uyturu" localSheetId="24" hidden="1">{#N/A,#N/A,FALSE,"Chi tiÆt"}</definedName>
    <definedName name="uyturu" localSheetId="28" hidden="1">{#N/A,#N/A,FALSE,"Chi tiÆt"}</definedName>
    <definedName name="uyturu" localSheetId="14" hidden="1">{#N/A,#N/A,FALSE,"Chi tiÆt"}</definedName>
    <definedName name="uyturu" hidden="1">{#N/A,#N/A,FALSE,"Chi tiÆt"}</definedName>
    <definedName name="v">#REF!</definedName>
    <definedName name="V.clvl3" localSheetId="12" hidden="1">{"'Sheet1'!$L$16"}</definedName>
    <definedName name="V.clvl3" localSheetId="11" hidden="1">{"'Sheet1'!$L$16"}</definedName>
    <definedName name="V.clvl3" localSheetId="13" hidden="1">{"'Sheet1'!$L$16"}</definedName>
    <definedName name="V.clvl3" localSheetId="16" hidden="1">{"'Sheet1'!$L$16"}</definedName>
    <definedName name="V.clvl3" localSheetId="21" hidden="1">{"'Sheet1'!$L$16"}</definedName>
    <definedName name="V.clvl3" localSheetId="18" hidden="1">{"'Sheet1'!$L$16"}</definedName>
    <definedName name="V.clvl3" localSheetId="19" hidden="1">{"'Sheet1'!$L$16"}</definedName>
    <definedName name="V.clvl3" localSheetId="20" hidden="1">{"'Sheet1'!$L$16"}</definedName>
    <definedName name="V.clvl3" localSheetId="22" hidden="1">{"'Sheet1'!$L$16"}</definedName>
    <definedName name="V.clvl3" localSheetId="24" hidden="1">{"'Sheet1'!$L$16"}</definedName>
    <definedName name="V.clvl3" localSheetId="28" hidden="1">{"'Sheet1'!$L$16"}</definedName>
    <definedName name="V.clvl3" localSheetId="14" hidden="1">{"'Sheet1'!$L$16"}</definedName>
    <definedName name="V.clvl3" hidden="1">{"'Sheet1'!$L$16"}</definedName>
    <definedName name="V_a_b__t_ng_M200____1x2">#N/A</definedName>
    <definedName name="v1cglfaf100">#REF!</definedName>
    <definedName name="v1cglfaf150">#REF!</definedName>
    <definedName name="v1cglfaf200">#REF!</definedName>
    <definedName name="v1cglkitz32">#REF!</definedName>
    <definedName name="v1cglkitz50">#REF!</definedName>
    <definedName name="v1cglkitz65">#REF!</definedName>
    <definedName name="v1cglToy100">#REF!</definedName>
    <definedName name="v1cglToy125">#REF!</definedName>
    <definedName name="v1cglToy15">#REF!</definedName>
    <definedName name="v1cglToy150">#REF!</definedName>
    <definedName name="v1cglToy200">#REF!</definedName>
    <definedName name="v1cglToy32">#REF!</definedName>
    <definedName name="v1cglToy40">#REF!</definedName>
    <definedName name="v1cglToy50">#REF!</definedName>
    <definedName name="v1cglToy65">#REF!</definedName>
    <definedName name="v1cglToy80">#REF!</definedName>
    <definedName name="v1cilat100">#REF!</definedName>
    <definedName name="v1cilat125">#REF!</definedName>
    <definedName name="v1cilat50">#REF!</definedName>
    <definedName name="v1cilxo32">#REF!</definedName>
    <definedName name="v1cilxo40">#REF!</definedName>
    <definedName name="v1cl15">#REF!</definedName>
    <definedName name="v1cl65">#REF!</definedName>
    <definedName name="V38E">#REF!</definedName>
    <definedName name="v3n25">#REF!</definedName>
    <definedName name="v3n32">#REF!</definedName>
    <definedName name="v3n50">#REF!</definedName>
    <definedName name="v3n60">#REF!</definedName>
    <definedName name="v3ngadt65N">#REF!</definedName>
    <definedName name="V8.Refresh" localSheetId="12" hidden="1">{"NGUYEN QUI THIEP - Personal View",#N/A,FALSE,"XDCB.HT.FUR."}</definedName>
    <definedName name="V8.Refresh" localSheetId="11" hidden="1">{"NGUYEN QUI THIEP - Personal View",#N/A,FALSE,"XDCB.HT.FUR."}</definedName>
    <definedName name="V8.Refresh" localSheetId="13" hidden="1">{"NGUYEN QUI THIEP - Personal View",#N/A,FALSE,"XDCB.HT.FUR."}</definedName>
    <definedName name="V8.Refresh" localSheetId="16" hidden="1">{"NGUYEN QUI THIEP - Personal View",#N/A,FALSE,"XDCB.HT.FUR."}</definedName>
    <definedName name="V8.Refresh" localSheetId="21" hidden="1">{"NGUYEN QUI THIEP - Personal View",#N/A,FALSE,"XDCB.HT.FUR."}</definedName>
    <definedName name="V8.Refresh" localSheetId="18" hidden="1">{"NGUYEN QUI THIEP - Personal View",#N/A,FALSE,"XDCB.HT.FUR."}</definedName>
    <definedName name="V8.Refresh" localSheetId="19" hidden="1">{"NGUYEN QUI THIEP - Personal View",#N/A,FALSE,"XDCB.HT.FUR."}</definedName>
    <definedName name="V8.Refresh" localSheetId="20" hidden="1">{"NGUYEN QUI THIEP - Personal View",#N/A,FALSE,"XDCB.HT.FUR."}</definedName>
    <definedName name="V8.Refresh" localSheetId="22" hidden="1">{"NGUYEN QUI THIEP - Personal View",#N/A,FALSE,"XDCB.HT.FUR."}</definedName>
    <definedName name="V8.Refresh" localSheetId="24" hidden="1">{"NGUYEN QUI THIEP - Personal View",#N/A,FALSE,"XDCB.HT.FUR."}</definedName>
    <definedName name="V8.Refresh" localSheetId="28" hidden="1">{"NGUYEN QUI THIEP - Personal View",#N/A,FALSE,"XDCB.HT.FUR."}</definedName>
    <definedName name="V8.Refresh" localSheetId="14" hidden="1">{"NGUYEN QUI THIEP - Personal View",#N/A,FALSE,"XDCB.HT.FUR."}</definedName>
    <definedName name="V8.Refresh" hidden="1">{"NGUYEN QUI THIEP - Personal View",#N/A,FALSE,"XDCB.HT.FUR."}</definedName>
    <definedName name="VA">#REF!</definedName>
    <definedName name="vaaaaa" hidden="1">#REF!</definedName>
    <definedName name="vaaaaaavavv" hidden="1">#N/A</definedName>
    <definedName name="VAÄT_LIEÄU">"ATRAM"</definedName>
    <definedName name="Vach" localSheetId="12" hidden="1">{"'Sheet1'!$L$16"}</definedName>
    <definedName name="Vach" localSheetId="11" hidden="1">{"'Sheet1'!$L$16"}</definedName>
    <definedName name="Vach" localSheetId="13" hidden="1">{"'Sheet1'!$L$16"}</definedName>
    <definedName name="Vach" localSheetId="16" hidden="1">{"'Sheet1'!$L$16"}</definedName>
    <definedName name="Vach" localSheetId="21" hidden="1">{"'Sheet1'!$L$16"}</definedName>
    <definedName name="Vach" localSheetId="18" hidden="1">{"'Sheet1'!$L$16"}</definedName>
    <definedName name="Vach" localSheetId="19" hidden="1">{"'Sheet1'!$L$16"}</definedName>
    <definedName name="Vach" localSheetId="20" hidden="1">{"'Sheet1'!$L$16"}</definedName>
    <definedName name="Vach" localSheetId="22" hidden="1">{"'Sheet1'!$L$16"}</definedName>
    <definedName name="Vach" localSheetId="24" hidden="1">{"'Sheet1'!$L$16"}</definedName>
    <definedName name="Vach" localSheetId="28" hidden="1">{"'Sheet1'!$L$16"}</definedName>
    <definedName name="Vach" localSheetId="14" hidden="1">{"'Sheet1'!$L$16"}</definedName>
    <definedName name="Vach" hidden="1">{"'Sheet1'!$L$16"}</definedName>
    <definedName name="VaDate" hidden="1">#REF!</definedName>
    <definedName name="vadvsa" localSheetId="12" hidden="1">{"'Sheet1'!$L$16"}</definedName>
    <definedName name="vadvsa" localSheetId="11" hidden="1">{"'Sheet1'!$L$16"}</definedName>
    <definedName name="vadvsa" localSheetId="13" hidden="1">{"'Sheet1'!$L$16"}</definedName>
    <definedName name="vadvsa" localSheetId="16" hidden="1">{"'Sheet1'!$L$16"}</definedName>
    <definedName name="vadvsa" localSheetId="21" hidden="1">{"'Sheet1'!$L$16"}</definedName>
    <definedName name="vadvsa" localSheetId="18" hidden="1">{"'Sheet1'!$L$16"}</definedName>
    <definedName name="vadvsa" localSheetId="19" hidden="1">{"'Sheet1'!$L$16"}</definedName>
    <definedName name="vadvsa" localSheetId="20" hidden="1">{"'Sheet1'!$L$16"}</definedName>
    <definedName name="vadvsa" localSheetId="22" hidden="1">{"'Sheet1'!$L$16"}</definedName>
    <definedName name="vadvsa" localSheetId="24" hidden="1">{"'Sheet1'!$L$16"}</definedName>
    <definedName name="vadvsa" localSheetId="28" hidden="1">{"'Sheet1'!$L$16"}</definedName>
    <definedName name="vadvsa" localSheetId="14" hidden="1">{"'Sheet1'!$L$16"}</definedName>
    <definedName name="vadvsa" hidden="1">{"'Sheet1'!$L$16"}</definedName>
    <definedName name="vahn" hidden="1">#REF!</definedName>
    <definedName name="ValuationBAAMultiple" localSheetId="12" hidden="1">{#N/A,#N/A,TRUE,"Cover sheet";#N/A,#N/A,TRUE,"INPUTS";#N/A,#N/A,TRUE,"OUTPUTS";#N/A,#N/A,TRUE,"VALUATION"}</definedName>
    <definedName name="ValuationBAAMultiple" localSheetId="11" hidden="1">{#N/A,#N/A,TRUE,"Cover sheet";#N/A,#N/A,TRUE,"INPUTS";#N/A,#N/A,TRUE,"OUTPUTS";#N/A,#N/A,TRUE,"VALUATION"}</definedName>
    <definedName name="ValuationBAAMultiple" localSheetId="13" hidden="1">{#N/A,#N/A,TRUE,"Cover sheet";#N/A,#N/A,TRUE,"INPUTS";#N/A,#N/A,TRUE,"OUTPUTS";#N/A,#N/A,TRUE,"VALUATION"}</definedName>
    <definedName name="ValuationBAAMultiple" localSheetId="16" hidden="1">{#N/A,#N/A,TRUE,"Cover sheet";#N/A,#N/A,TRUE,"INPUTS";#N/A,#N/A,TRUE,"OUTPUTS";#N/A,#N/A,TRUE,"VALUATION"}</definedName>
    <definedName name="ValuationBAAMultiple" localSheetId="21" hidden="1">{#N/A,#N/A,TRUE,"Cover sheet";#N/A,#N/A,TRUE,"INPUTS";#N/A,#N/A,TRUE,"OUTPUTS";#N/A,#N/A,TRUE,"VALUATION"}</definedName>
    <definedName name="ValuationBAAMultiple" localSheetId="18" hidden="1">{#N/A,#N/A,TRUE,"Cover sheet";#N/A,#N/A,TRUE,"INPUTS";#N/A,#N/A,TRUE,"OUTPUTS";#N/A,#N/A,TRUE,"VALUATION"}</definedName>
    <definedName name="ValuationBAAMultiple" localSheetId="19" hidden="1">{#N/A,#N/A,TRUE,"Cover sheet";#N/A,#N/A,TRUE,"INPUTS";#N/A,#N/A,TRUE,"OUTPUTS";#N/A,#N/A,TRUE,"VALUATION"}</definedName>
    <definedName name="ValuationBAAMultiple" localSheetId="20" hidden="1">{#N/A,#N/A,TRUE,"Cover sheet";#N/A,#N/A,TRUE,"INPUTS";#N/A,#N/A,TRUE,"OUTPUTS";#N/A,#N/A,TRUE,"VALUATION"}</definedName>
    <definedName name="ValuationBAAMultiple" localSheetId="22" hidden="1">{#N/A,#N/A,TRUE,"Cover sheet";#N/A,#N/A,TRUE,"INPUTS";#N/A,#N/A,TRUE,"OUTPUTS";#N/A,#N/A,TRUE,"VALUATION"}</definedName>
    <definedName name="ValuationBAAMultiple" localSheetId="24" hidden="1">{#N/A,#N/A,TRUE,"Cover sheet";#N/A,#N/A,TRUE,"INPUTS";#N/A,#N/A,TRUE,"OUTPUTS";#N/A,#N/A,TRUE,"VALUATION"}</definedName>
    <definedName name="ValuationBAAMultiple" localSheetId="28" hidden="1">{#N/A,#N/A,TRUE,"Cover sheet";#N/A,#N/A,TRUE,"INPUTS";#N/A,#N/A,TRUE,"OUTPUTS";#N/A,#N/A,TRUE,"VALUATION"}</definedName>
    <definedName name="ValuationBAAMultiple" localSheetId="14" hidden="1">{#N/A,#N/A,TRUE,"Cover sheet";#N/A,#N/A,TRUE,"INPUTS";#N/A,#N/A,TRUE,"OUTPUTS";#N/A,#N/A,TRUE,"VALUATION"}</definedName>
    <definedName name="ValuationBAAMultiple" hidden="1">{#N/A,#N/A,TRUE,"Cover sheet";#N/A,#N/A,TRUE,"INPUTS";#N/A,#N/A,TRUE,"OUTPUTS";#N/A,#N/A,TRUE,"VALUATION"}</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lve" localSheetId="12" hidden="1">{"'Sheet1'!$L$16"}</definedName>
    <definedName name="Valve" localSheetId="11" hidden="1">{"'Sheet1'!$L$16"}</definedName>
    <definedName name="Valve" localSheetId="13" hidden="1">{"'Sheet1'!$L$16"}</definedName>
    <definedName name="Valve" localSheetId="16" hidden="1">{"'Sheet1'!$L$16"}</definedName>
    <definedName name="Valve" localSheetId="21" hidden="1">{"'Sheet1'!$L$16"}</definedName>
    <definedName name="Valve" localSheetId="18" hidden="1">{"'Sheet1'!$L$16"}</definedName>
    <definedName name="Valve" localSheetId="19" hidden="1">{"'Sheet1'!$L$16"}</definedName>
    <definedName name="Valve" localSheetId="20" hidden="1">{"'Sheet1'!$L$16"}</definedName>
    <definedName name="Valve" localSheetId="22" hidden="1">{"'Sheet1'!$L$16"}</definedName>
    <definedName name="Valve" localSheetId="24" hidden="1">{"'Sheet1'!$L$16"}</definedName>
    <definedName name="Valve" localSheetId="28" hidden="1">{"'Sheet1'!$L$16"}</definedName>
    <definedName name="Valve" localSheetId="14" hidden="1">{"'Sheet1'!$L$16"}</definedName>
    <definedName name="Valve" hidden="1">{"'Sheet1'!$L$16"}</definedName>
    <definedName name="Valve_1" localSheetId="12" hidden="1">{"'Sheet1'!$L$16"}</definedName>
    <definedName name="Valve_1" localSheetId="11" hidden="1">{"'Sheet1'!$L$16"}</definedName>
    <definedName name="Valve_1" localSheetId="13" hidden="1">{"'Sheet1'!$L$16"}</definedName>
    <definedName name="Valve_1" localSheetId="16" hidden="1">{"'Sheet1'!$L$16"}</definedName>
    <definedName name="Valve_1" localSheetId="21" hidden="1">{"'Sheet1'!$L$16"}</definedName>
    <definedName name="Valve_1" localSheetId="18" hidden="1">{"'Sheet1'!$L$16"}</definedName>
    <definedName name="Valve_1" localSheetId="19" hidden="1">{"'Sheet1'!$L$16"}</definedName>
    <definedName name="Valve_1" localSheetId="20" hidden="1">{"'Sheet1'!$L$16"}</definedName>
    <definedName name="Valve_1" localSheetId="22" hidden="1">{"'Sheet1'!$L$16"}</definedName>
    <definedName name="Valve_1" localSheetId="24" hidden="1">{"'Sheet1'!$L$16"}</definedName>
    <definedName name="Valve_1" localSheetId="28" hidden="1">{"'Sheet1'!$L$16"}</definedName>
    <definedName name="Valve_1" localSheetId="14" hidden="1">{"'Sheet1'!$L$16"}</definedName>
    <definedName name="Valve_1" hidden="1">{"'Sheet1'!$L$16"}</definedName>
    <definedName name="van" localSheetId="12" hidden="1">{"'Sheet1'!$L$16"}</definedName>
    <definedName name="van" localSheetId="11" hidden="1">{"'Sheet1'!$L$16"}</definedName>
    <definedName name="van" localSheetId="13" hidden="1">{"'Sheet1'!$L$16"}</definedName>
    <definedName name="van" localSheetId="16" hidden="1">{"'Sheet1'!$L$16"}</definedName>
    <definedName name="van" localSheetId="21" hidden="1">{"'Sheet1'!$L$16"}</definedName>
    <definedName name="van" localSheetId="18" hidden="1">{"'Sheet1'!$L$16"}</definedName>
    <definedName name="van" localSheetId="19" hidden="1">{"'Sheet1'!$L$16"}</definedName>
    <definedName name="van" localSheetId="20" hidden="1">{"'Sheet1'!$L$16"}</definedName>
    <definedName name="van" localSheetId="22" hidden="1">{"'Sheet1'!$L$16"}</definedName>
    <definedName name="van" localSheetId="24" hidden="1">{"'Sheet1'!$L$16"}</definedName>
    <definedName name="van" localSheetId="28" hidden="1">{"'Sheet1'!$L$16"}</definedName>
    <definedName name="van" localSheetId="14" hidden="1">{"'Sheet1'!$L$16"}</definedName>
    <definedName name="van" hidden="1">{"'Sheet1'!$L$16"}</definedName>
    <definedName name="vandt">#REF!</definedName>
    <definedName name="var_equip">1</definedName>
    <definedName name="var_router">0.825</definedName>
    <definedName name="var_services">0.91</definedName>
    <definedName name="VarDate" hidden="1">#REF!</definedName>
    <definedName name="VARIINST">#REF!</definedName>
    <definedName name="VARIPURC">#REF!</definedName>
    <definedName name="vat">5</definedName>
    <definedName name="Vat_tu">#REF!</definedName>
    <definedName name="vat2532CS">#REF!</definedName>
    <definedName name="vat25CN">#REF!</definedName>
    <definedName name="vat25KC">#REF!</definedName>
    <definedName name="vat25Ktop">#REF!</definedName>
    <definedName name="vat25N">#REF!</definedName>
    <definedName name="vat25S">#REF!</definedName>
    <definedName name="vat40Ktop">#REF!</definedName>
    <definedName name="vat5065CS">#REF!</definedName>
    <definedName name="vat5065S">#REF!</definedName>
    <definedName name="vat50CN">#REF!</definedName>
    <definedName name="vat50KC">#REF!</definedName>
    <definedName name="vat50Ktop">#REF!</definedName>
    <definedName name="vat50N">#REF!</definedName>
    <definedName name="vat6580S">#REF!</definedName>
    <definedName name="vat80100CS">#REF!</definedName>
    <definedName name="vat80100S">#REF!</definedName>
    <definedName name="vatd15">#REF!</definedName>
    <definedName name="vatd20">#REF!</definedName>
    <definedName name="vatd25">#REF!</definedName>
    <definedName name="vatdon15">#REF!</definedName>
    <definedName name="vatdon20">#REF!</definedName>
    <definedName name="vatg65Toy">#REF!</definedName>
    <definedName name="vath25">#REF!</definedName>
    <definedName name="vath32">#REF!</definedName>
    <definedName name="vath40">#REF!</definedName>
    <definedName name="vath50">#REF!</definedName>
    <definedName name="vath65">#REF!</definedName>
    <definedName name="vathoiA20">#REF!</definedName>
    <definedName name="vathoiA25">#REF!</definedName>
    <definedName name="vathoiA32">#REF!</definedName>
    <definedName name="vathoiA50">#REF!</definedName>
    <definedName name="vathoiA65">#REF!</definedName>
    <definedName name="vatk20">#REF!</definedName>
    <definedName name="vatk25">#REF!</definedName>
    <definedName name="vatkep15">#REF!</definedName>
    <definedName name="vatkep20">#REF!</definedName>
    <definedName name="vatkep25">#REF!</definedName>
    <definedName name="VATM" localSheetId="12" hidden="1">{"'Sheet1'!$L$16"}</definedName>
    <definedName name="VATM" localSheetId="11" hidden="1">{"'Sheet1'!$L$16"}</definedName>
    <definedName name="VATM" localSheetId="13" hidden="1">{"'Sheet1'!$L$16"}</definedName>
    <definedName name="VATM" localSheetId="16" hidden="1">{"'Sheet1'!$L$16"}</definedName>
    <definedName name="VATM" localSheetId="21" hidden="1">{"'Sheet1'!$L$16"}</definedName>
    <definedName name="VATM" localSheetId="18" hidden="1">{"'Sheet1'!$L$16"}</definedName>
    <definedName name="VATM" localSheetId="19" hidden="1">{"'Sheet1'!$L$16"}</definedName>
    <definedName name="VATM" localSheetId="20" hidden="1">{"'Sheet1'!$L$16"}</definedName>
    <definedName name="VATM" localSheetId="22" hidden="1">{"'Sheet1'!$L$16"}</definedName>
    <definedName name="VATM" localSheetId="24" hidden="1">{"'Sheet1'!$L$16"}</definedName>
    <definedName name="VATM" localSheetId="28" hidden="1">{"'Sheet1'!$L$16"}</definedName>
    <definedName name="VATM" localSheetId="14" hidden="1">{"'Sheet1'!$L$16"}</definedName>
    <definedName name="VATM" hidden="1">{"'Sheet1'!$L$16"}</definedName>
    <definedName name="vavdsd" hidden="1">#REF!</definedName>
    <definedName name="vay" localSheetId="12" hidden="1">{"'Sheet1'!$L$16"}</definedName>
    <definedName name="vay" localSheetId="11" hidden="1">{"'Sheet1'!$L$16"}</definedName>
    <definedName name="vay" localSheetId="13" hidden="1">{"'Sheet1'!$L$16"}</definedName>
    <definedName name="vay" localSheetId="16" hidden="1">{"'Sheet1'!$L$16"}</definedName>
    <definedName name="vay" localSheetId="21" hidden="1">{"'Sheet1'!$L$16"}</definedName>
    <definedName name="vay" localSheetId="18" hidden="1">{"'Sheet1'!$L$16"}</definedName>
    <definedName name="vay" localSheetId="19" hidden="1">{"'Sheet1'!$L$16"}</definedName>
    <definedName name="vay" localSheetId="20" hidden="1">{"'Sheet1'!$L$16"}</definedName>
    <definedName name="vay" localSheetId="22" hidden="1">{"'Sheet1'!$L$16"}</definedName>
    <definedName name="vay" localSheetId="24" hidden="1">{"'Sheet1'!$L$16"}</definedName>
    <definedName name="vay" localSheetId="28" hidden="1">{"'Sheet1'!$L$16"}</definedName>
    <definedName name="vay" localSheetId="14" hidden="1">{"'Sheet1'!$L$16"}</definedName>
    <definedName name="vay" hidden="1">{"'Sheet1'!$L$16"}</definedName>
    <definedName name="vb" localSheetId="12" hidden="1">{"'Sheet1'!$L$16"}</definedName>
    <definedName name="vb" localSheetId="11" hidden="1">{"'Sheet1'!$L$16"}</definedName>
    <definedName name="vb" localSheetId="13" hidden="1">{"'Sheet1'!$L$16"}</definedName>
    <definedName name="vb" localSheetId="16" hidden="1">{"'Sheet1'!$L$16"}</definedName>
    <definedName name="vb" localSheetId="21" hidden="1">{"'Sheet1'!$L$16"}</definedName>
    <definedName name="vb" localSheetId="18" hidden="1">{"'Sheet1'!$L$16"}</definedName>
    <definedName name="vb" localSheetId="19" hidden="1">{"'Sheet1'!$L$16"}</definedName>
    <definedName name="vb" localSheetId="20" hidden="1">{"'Sheet1'!$L$16"}</definedName>
    <definedName name="vb" localSheetId="22" hidden="1">{"'Sheet1'!$L$16"}</definedName>
    <definedName name="vb" localSheetId="24" hidden="1">{"'Sheet1'!$L$16"}</definedName>
    <definedName name="vb" localSheetId="28" hidden="1">{"'Sheet1'!$L$16"}</definedName>
    <definedName name="vb" localSheetId="14" hidden="1">{"'Sheet1'!$L$16"}</definedName>
    <definedName name="vb" hidden="1">{"'Sheet1'!$L$16"}</definedName>
    <definedName name="vbanga100S">#REF!</definedName>
    <definedName name="vbbbnbb" hidden="1">#REF!</definedName>
    <definedName name="vbbnbngfg" hidden="1">#REF!</definedName>
    <definedName name="vbc" localSheetId="12" hidden="1">{"'Sheet1'!$L$16"}</definedName>
    <definedName name="vbc" localSheetId="11" hidden="1">{"'Sheet1'!$L$16"}</definedName>
    <definedName name="vbc" localSheetId="13" hidden="1">{"'Sheet1'!$L$16"}</definedName>
    <definedName name="vbc" localSheetId="16" hidden="1">{"'Sheet1'!$L$16"}</definedName>
    <definedName name="vbc" localSheetId="21" hidden="1">{"'Sheet1'!$L$16"}</definedName>
    <definedName name="vbc" localSheetId="18" hidden="1">{"'Sheet1'!$L$16"}</definedName>
    <definedName name="vbc" localSheetId="19" hidden="1">{"'Sheet1'!$L$16"}</definedName>
    <definedName name="vbc" localSheetId="20" hidden="1">{"'Sheet1'!$L$16"}</definedName>
    <definedName name="vbc" localSheetId="22" hidden="1">{"'Sheet1'!$L$16"}</definedName>
    <definedName name="vbc" localSheetId="24" hidden="1">{"'Sheet1'!$L$16"}</definedName>
    <definedName name="vbc" localSheetId="28" hidden="1">{"'Sheet1'!$L$16"}</definedName>
    <definedName name="vbc" localSheetId="14" hidden="1">{"'Sheet1'!$L$16"}</definedName>
    <definedName name="vbc" hidden="1">{"'Sheet1'!$L$16"}</definedName>
    <definedName name="vbchc80">#REF!</definedName>
    <definedName name="vbchr40">#REF!</definedName>
    <definedName name="vbchr50">#REF!</definedName>
    <definedName name="vbchr65">#REF!</definedName>
    <definedName name="vbchr80">#REF!</definedName>
    <definedName name="vbdn100">#REF!</definedName>
    <definedName name="vbdn125">#REF!</definedName>
    <definedName name="vbdn15">#REF!</definedName>
    <definedName name="vbdn150">#REF!</definedName>
    <definedName name="vbdn20">#REF!</definedName>
    <definedName name="vbdn25">#REF!</definedName>
    <definedName name="vbdn32">#REF!</definedName>
    <definedName name="vbdn40">#REF!</definedName>
    <definedName name="vbdn50">#REF!</definedName>
    <definedName name="vbdn65">#REF!</definedName>
    <definedName name="vbdn80">#REF!</definedName>
    <definedName name="VBFBFD" hidden="1">#REF!</definedName>
    <definedName name="vbidong15Toy">#REF!</definedName>
    <definedName name="vbidong20Toy">#REF!</definedName>
    <definedName name="vbidong25Toy">#REF!</definedName>
    <definedName name="vbidong32Toy">#REF!</definedName>
    <definedName name="vbidong40Toy">#REF!</definedName>
    <definedName name="vbidong50Toy">#REF!</definedName>
    <definedName name="vbiinox15Toy">#REF!</definedName>
    <definedName name="vbiinox20Toy">#REF!</definedName>
    <definedName name="vbiinox25Toy">#REF!</definedName>
    <definedName name="vbiinox32Toy">#REF!</definedName>
    <definedName name="vbiinox40Toy">#REF!</definedName>
    <definedName name="vbiinox50Toy">#REF!</definedName>
    <definedName name="vbkn">#REF!</definedName>
    <definedName name="vbkn100">#REF!</definedName>
    <definedName name="vbkn100K">#REF!</definedName>
    <definedName name="vbkn100N">#REF!</definedName>
    <definedName name="vbkn100S">#REF!</definedName>
    <definedName name="vbkn125">#REF!</definedName>
    <definedName name="vbkn15">#REF!</definedName>
    <definedName name="vbkn150">#REF!</definedName>
    <definedName name="vbkn15K">#REF!</definedName>
    <definedName name="vbkn15N">#REF!</definedName>
    <definedName name="vbkn15S">#REF!</definedName>
    <definedName name="vbkn20">#REF!</definedName>
    <definedName name="vbkn200">#REF!</definedName>
    <definedName name="vbkn25">#REF!</definedName>
    <definedName name="vbkn25K">#REF!</definedName>
    <definedName name="vbkn25N">#REF!</definedName>
    <definedName name="vbkn25S">#REF!</definedName>
    <definedName name="vbkn32">#REF!</definedName>
    <definedName name="vbkn32K">#REF!</definedName>
    <definedName name="vbkn32N">#REF!</definedName>
    <definedName name="vbkn32S">#REF!</definedName>
    <definedName name="vbkn40">#REF!</definedName>
    <definedName name="vbkn40K">#REF!</definedName>
    <definedName name="vbkn40S">#REF!</definedName>
    <definedName name="vbkn50">#REF!</definedName>
    <definedName name="vbkn50K">#REF!</definedName>
    <definedName name="vbkn50N">#REF!</definedName>
    <definedName name="vbkn50S">#REF!</definedName>
    <definedName name="vbkn65">#REF!</definedName>
    <definedName name="vbkn65K">#REF!</definedName>
    <definedName name="vbkn65N">#REF!</definedName>
    <definedName name="vbkn65S">#REF!</definedName>
    <definedName name="vbkn80">#REF!</definedName>
    <definedName name="vbkn80K">#REF!</definedName>
    <definedName name="vbkn80S">#REF!</definedName>
    <definedName name="VBN" localSheetId="12" hidden="1">{#N/A,#N/A,FALSE,"이태원철근"}</definedName>
    <definedName name="VBN" localSheetId="11" hidden="1">{#N/A,#N/A,FALSE,"이태원철근"}</definedName>
    <definedName name="VBN" localSheetId="13" hidden="1">{#N/A,#N/A,FALSE,"이태원철근"}</definedName>
    <definedName name="VBN" localSheetId="16" hidden="1">{#N/A,#N/A,FALSE,"이태원철근"}</definedName>
    <definedName name="VBN" localSheetId="21" hidden="1">{#N/A,#N/A,FALSE,"이태원철근"}</definedName>
    <definedName name="VBN" localSheetId="18" hidden="1">{#N/A,#N/A,FALSE,"이태원철근"}</definedName>
    <definedName name="VBN" localSheetId="19" hidden="1">{#N/A,#N/A,FALSE,"이태원철근"}</definedName>
    <definedName name="VBN" localSheetId="20" hidden="1">{#N/A,#N/A,FALSE,"이태원철근"}</definedName>
    <definedName name="VBN" localSheetId="22" hidden="1">{#N/A,#N/A,FALSE,"이태원철근"}</definedName>
    <definedName name="VBN" localSheetId="24" hidden="1">{#N/A,#N/A,FALSE,"이태원철근"}</definedName>
    <definedName name="VBN" localSheetId="28" hidden="1">{#N/A,#N/A,FALSE,"이태원철근"}</definedName>
    <definedName name="VBN" localSheetId="14" hidden="1">{#N/A,#N/A,FALSE,"이태원철근"}</definedName>
    <definedName name="VBN" hidden="1">{#N/A,#N/A,FALSE,"이태원철근"}</definedName>
    <definedName name="vbnhj" localSheetId="12" hidden="1">{#N/A,#N/A,FALSE,"Sheet6"}</definedName>
    <definedName name="vbnhj" localSheetId="11" hidden="1">{#N/A,#N/A,FALSE,"Sheet6"}</definedName>
    <definedName name="vbnhj" localSheetId="13" hidden="1">{#N/A,#N/A,FALSE,"Sheet6"}</definedName>
    <definedName name="vbnhj" localSheetId="16" hidden="1">{#N/A,#N/A,FALSE,"Sheet6"}</definedName>
    <definedName name="vbnhj" localSheetId="21" hidden="1">{#N/A,#N/A,FALSE,"Sheet6"}</definedName>
    <definedName name="vbnhj" localSheetId="18" hidden="1">{#N/A,#N/A,FALSE,"Sheet6"}</definedName>
    <definedName name="vbnhj" localSheetId="19" hidden="1">{#N/A,#N/A,FALSE,"Sheet6"}</definedName>
    <definedName name="vbnhj" localSheetId="20" hidden="1">{#N/A,#N/A,FALSE,"Sheet6"}</definedName>
    <definedName name="vbnhj" localSheetId="22" hidden="1">{#N/A,#N/A,FALSE,"Sheet6"}</definedName>
    <definedName name="vbnhj" localSheetId="24" hidden="1">{#N/A,#N/A,FALSE,"Sheet6"}</definedName>
    <definedName name="vbnhj" localSheetId="28" hidden="1">{#N/A,#N/A,FALSE,"Sheet6"}</definedName>
    <definedName name="vbnhj" localSheetId="14" hidden="1">{#N/A,#N/A,FALSE,"Sheet6"}</definedName>
    <definedName name="vbnhj" hidden="1">{#N/A,#N/A,FALSE,"Sheet6"}</definedName>
    <definedName name="vbonga100S">#REF!</definedName>
    <definedName name="vbonga65S">#REF!</definedName>
    <definedName name="vbonga80S">#REF!</definedName>
    <definedName name="vbonnga100S">#REF!</definedName>
    <definedName name="vbtchongnuocm300">#REF!</definedName>
    <definedName name="vbtg100K">#REF!</definedName>
    <definedName name="vbtg100S">#REF!</definedName>
    <definedName name="vbtg10N">#REF!</definedName>
    <definedName name="vbtg125K">#REF!</definedName>
    <definedName name="vbtg15K">#REF!</definedName>
    <definedName name="vbtg15N">#REF!</definedName>
    <definedName name="vbtg15S">#REF!</definedName>
    <definedName name="vbtg20N">#REF!</definedName>
    <definedName name="vbtg20S">#REF!</definedName>
    <definedName name="vbtg25K">#REF!</definedName>
    <definedName name="vbtg25N">#REF!</definedName>
    <definedName name="vbtg25S">#REF!</definedName>
    <definedName name="vbtg32K">#REF!</definedName>
    <definedName name="vbtg32N">#REF!</definedName>
    <definedName name="vbtg32S">#REF!</definedName>
    <definedName name="vbtg40K">#REF!</definedName>
    <definedName name="vbtg40N">#REF!</definedName>
    <definedName name="vbtg40S">#REF!</definedName>
    <definedName name="vbtg50K">#REF!</definedName>
    <definedName name="vbtg50N">#REF!</definedName>
    <definedName name="vbtg50S">#REF!</definedName>
    <definedName name="vbtg65K">#REF!</definedName>
    <definedName name="vbtg65N">#REF!</definedName>
    <definedName name="vbtg65S">#REF!</definedName>
    <definedName name="vbtg80K">#REF!</definedName>
    <definedName name="vbtg80S">#REF!</definedName>
    <definedName name="vbtm150">#REF!</definedName>
    <definedName name="vbtm300">#REF!</definedName>
    <definedName name="vbtm400">#REF!</definedName>
    <definedName name="vbvb" hidden="1">#REF!</definedName>
    <definedName name="vbvnbvnvc" hidden="1">#REF!</definedName>
    <definedName name="vbvnv" hidden="1">#REF!</definedName>
    <definedName name="vbxxxxvxx" hidden="1">#REF!</definedName>
    <definedName name="VC">#REF!</definedName>
    <definedName name="vc1c32">#REF!</definedName>
    <definedName name="vc1c40">#REF!</definedName>
    <definedName name="vc1c50">#REF!</definedName>
    <definedName name="vc1c65">#REF!</definedName>
    <definedName name="vc1c80">#REF!</definedName>
    <definedName name="vc3.">#REF!</definedName>
    <definedName name="vca">#REF!</definedName>
    <definedName name="vcbo1" localSheetId="12" hidden="1">{"'Sheet1'!$L$16"}</definedName>
    <definedName name="vcbo1" localSheetId="11" hidden="1">{"'Sheet1'!$L$16"}</definedName>
    <definedName name="vcbo1" localSheetId="13" hidden="1">{"'Sheet1'!$L$16"}</definedName>
    <definedName name="vcbo1" localSheetId="16" hidden="1">{"'Sheet1'!$L$16"}</definedName>
    <definedName name="vcbo1" localSheetId="21" hidden="1">{"'Sheet1'!$L$16"}</definedName>
    <definedName name="vcbo1" localSheetId="18" hidden="1">{"'Sheet1'!$L$16"}</definedName>
    <definedName name="vcbo1" localSheetId="19" hidden="1">{"'Sheet1'!$L$16"}</definedName>
    <definedName name="vcbo1" localSheetId="20" hidden="1">{"'Sheet1'!$L$16"}</definedName>
    <definedName name="vcbo1" localSheetId="22" hidden="1">{"'Sheet1'!$L$16"}</definedName>
    <definedName name="vcbo1" localSheetId="24" hidden="1">{"'Sheet1'!$L$16"}</definedName>
    <definedName name="vcbo1" localSheetId="28" hidden="1">{"'Sheet1'!$L$16"}</definedName>
    <definedName name="vcbo1" localSheetId="14" hidden="1">{"'Sheet1'!$L$16"}</definedName>
    <definedName name="vcbo1" hidden="1">{"'Sheet1'!$L$16"}</definedName>
    <definedName name="vccot">#REF!</definedName>
    <definedName name="vccot.">#REF!</definedName>
    <definedName name="vccv" localSheetId="12" hidden="1">{"'Sheet1'!$L$16"}</definedName>
    <definedName name="vccv" localSheetId="11" hidden="1">{"'Sheet1'!$L$16"}</definedName>
    <definedName name="vccv" localSheetId="13" hidden="1">{"'Sheet1'!$L$16"}</definedName>
    <definedName name="vccv" localSheetId="16" hidden="1">{"'Sheet1'!$L$16"}</definedName>
    <definedName name="vccv" localSheetId="21" hidden="1">{"'Sheet1'!$L$16"}</definedName>
    <definedName name="vccv" localSheetId="18" hidden="1">{"'Sheet1'!$L$16"}</definedName>
    <definedName name="vccv" localSheetId="19" hidden="1">{"'Sheet1'!$L$16"}</definedName>
    <definedName name="vccv" localSheetId="20" hidden="1">{"'Sheet1'!$L$16"}</definedName>
    <definedName name="vccv" localSheetId="22" hidden="1">{"'Sheet1'!$L$16"}</definedName>
    <definedName name="vccv" localSheetId="24" hidden="1">{"'Sheet1'!$L$16"}</definedName>
    <definedName name="vccv" localSheetId="28" hidden="1">{"'Sheet1'!$L$16"}</definedName>
    <definedName name="vccv" localSheetId="14" hidden="1">{"'Sheet1'!$L$16"}</definedName>
    <definedName name="vccv" hidden="1">{"'Sheet1'!$L$16"}</definedName>
    <definedName name="vccvcbbcb" hidden="1">#REF!</definedName>
    <definedName name="vcdbt">#REF!</definedName>
    <definedName name="vcdc.">#REF!</definedName>
    <definedName name="vcdd">#REF!</definedName>
    <definedName name="VCDD1P">#REF!</definedName>
    <definedName name="VCDD3p">#REF!</definedName>
    <definedName name="VCDDCT3p">#REF!</definedName>
    <definedName name="VCDDMBA">#REF!</definedName>
    <definedName name="vcdt">#REF!</definedName>
    <definedName name="vcdtb">#REF!</definedName>
    <definedName name="vcgl10">#REF!</definedName>
    <definedName name="vcgl100">#REF!</definedName>
    <definedName name="vcgl125">#REF!</definedName>
    <definedName name="vcgl150">#REF!</definedName>
    <definedName name="vcgl20">#REF!</definedName>
    <definedName name="vcgl200">#REF!</definedName>
    <definedName name="vcgl25">#REF!</definedName>
    <definedName name="vcgl250">#REF!</definedName>
    <definedName name="vcgl32">#REF!</definedName>
    <definedName name="vcgl350">#REF!</definedName>
    <definedName name="vcgl40">#REF!</definedName>
    <definedName name="vcgl50">#REF!</definedName>
    <definedName name="vcgl65">#REF!</definedName>
    <definedName name="vcgl80">#REF!</definedName>
    <definedName name="vcglbam10">#REF!</definedName>
    <definedName name="vcglbam15">#REF!</definedName>
    <definedName name="vcglbam20">#REF!</definedName>
    <definedName name="vcglbam25">#REF!</definedName>
    <definedName name="vcglbam32">#REF!</definedName>
    <definedName name="vcglbam40">#REF!</definedName>
    <definedName name="vcglfaf150">#REF!</definedName>
    <definedName name="vcglfaf200">#REF!</definedName>
    <definedName name="vcglfaf250">#REF!</definedName>
    <definedName name="vcglfaf80">#REF!</definedName>
    <definedName name="vcglkitz15">#REF!</definedName>
    <definedName name="vcglkitz25">#REF!</definedName>
    <definedName name="vcglkitz32">#REF!</definedName>
    <definedName name="vcglkitz40">#REF!</definedName>
    <definedName name="vcglkitz50">#REF!</definedName>
    <definedName name="vcglkitz65">#REF!</definedName>
    <definedName name="vcglkvs10">#REF!</definedName>
    <definedName name="vcglkvs100">#REF!</definedName>
    <definedName name="vcglkvs125">#REF!</definedName>
    <definedName name="vcglkvs15">#REF!</definedName>
    <definedName name="vcglkvs150">#REF!</definedName>
    <definedName name="vcglkvs20">#REF!</definedName>
    <definedName name="vcglkvs200">#REF!</definedName>
    <definedName name="vcglkvs25">#REF!</definedName>
    <definedName name="vcglkvs250">#REF!</definedName>
    <definedName name="vcglkvs32">#REF!</definedName>
    <definedName name="vcglkvs40">#REF!</definedName>
    <definedName name="vcglkvs50">#REF!</definedName>
    <definedName name="vcglkvs65">#REF!</definedName>
    <definedName name="vcglkvs80">#REF!</definedName>
    <definedName name="vchan100Toy">#REF!</definedName>
    <definedName name="vchan125Toy">#REF!</definedName>
    <definedName name="vchan150Toy">#REF!</definedName>
    <definedName name="vchan200Toy">#REF!</definedName>
    <definedName name="vchan250Toy">#REF!</definedName>
    <definedName name="vchan65Toy">#REF!</definedName>
    <definedName name="vchan80Toy">#REF!</definedName>
    <definedName name="vchc40">#REF!</definedName>
    <definedName name="vchoiA100">#REF!</definedName>
    <definedName name="vchoiA125">#REF!</definedName>
    <definedName name="vchoiA15">#REF!</definedName>
    <definedName name="vchoiA150">#REF!</definedName>
    <definedName name="vchoiA20">#REF!</definedName>
    <definedName name="vchoiA200">#REF!</definedName>
    <definedName name="vchoiA25">#REF!</definedName>
    <definedName name="vchoiA32">#REF!</definedName>
    <definedName name="vchoiA40">#REF!</definedName>
    <definedName name="vchoiA50">#REF!</definedName>
    <definedName name="vchoiA65">#REF!</definedName>
    <definedName name="vchoiA80">#REF!</definedName>
    <definedName name="VCHT">#REF!</definedName>
    <definedName name="vck">#REF!</definedName>
    <definedName name="vck100K">#REF!</definedName>
    <definedName name="vck150S">#REF!</definedName>
    <definedName name="vck40K">#REF!</definedName>
    <definedName name="vck50N">#REF!</definedName>
    <definedName name="vck50S">#REF!</definedName>
    <definedName name="vck65K">#REF!</definedName>
    <definedName name="vck80K">#REF!</definedName>
    <definedName name="vck80N">#REF!</definedName>
    <definedName name="vck80S">#REF!</definedName>
    <definedName name="vckhe200">#REF!</definedName>
    <definedName name="vclanh100">#REF!</definedName>
    <definedName name="vclanh125">#REF!</definedName>
    <definedName name="vclanh15">#REF!</definedName>
    <definedName name="vclanh150">#REF!</definedName>
    <definedName name="vclanh20">#REF!</definedName>
    <definedName name="vclanh200">#REF!</definedName>
    <definedName name="vclanh25">#REF!</definedName>
    <definedName name="vclanh32">#REF!</definedName>
    <definedName name="vclanh40">#REF!</definedName>
    <definedName name="vclanh50">#REF!</definedName>
    <definedName name="vclanh65">#REF!</definedName>
    <definedName name="vclanh80">#REF!</definedName>
    <definedName name="vclg10">#REF!</definedName>
    <definedName name="vclg25">#REF!</definedName>
    <definedName name="vclt10">#REF!</definedName>
    <definedName name="vclt100">#REF!</definedName>
    <definedName name="vclt125">#REF!</definedName>
    <definedName name="vclt15">#REF!</definedName>
    <definedName name="vclt150">#REF!</definedName>
    <definedName name="vclt20">#REF!</definedName>
    <definedName name="vclt200">#REF!</definedName>
    <definedName name="vclt25">#REF!</definedName>
    <definedName name="vclt32">#REF!</definedName>
    <definedName name="vclt40">#REF!</definedName>
    <definedName name="vclt50">#REF!</definedName>
    <definedName name="vclt65">#REF!</definedName>
    <definedName name="vclt80">#REF!</definedName>
    <definedName name="vcm">#REF!</definedName>
    <definedName name="vcoto" localSheetId="12" hidden="1">{"'Sheet1'!$L$16"}</definedName>
    <definedName name="vcoto" localSheetId="11" hidden="1">{"'Sheet1'!$L$16"}</definedName>
    <definedName name="vcoto" localSheetId="13" hidden="1">{"'Sheet1'!$L$16"}</definedName>
    <definedName name="vcoto" localSheetId="16" hidden="1">{"'Sheet1'!$L$16"}</definedName>
    <definedName name="vcoto" localSheetId="21" hidden="1">{"'Sheet1'!$L$16"}</definedName>
    <definedName name="vcoto" localSheetId="18" hidden="1">{"'Sheet1'!$L$16"}</definedName>
    <definedName name="vcoto" localSheetId="19" hidden="1">{"'Sheet1'!$L$16"}</definedName>
    <definedName name="vcoto" localSheetId="20" hidden="1">{"'Sheet1'!$L$16"}</definedName>
    <definedName name="vcoto" localSheetId="22" hidden="1">{"'Sheet1'!$L$16"}</definedName>
    <definedName name="vcoto" localSheetId="24" hidden="1">{"'Sheet1'!$L$16"}</definedName>
    <definedName name="vcoto" localSheetId="28" hidden="1">{"'Sheet1'!$L$16"}</definedName>
    <definedName name="vcoto" localSheetId="14" hidden="1">{"'Sheet1'!$L$16"}</definedName>
    <definedName name="vcoto" hidden="1">{"'Sheet1'!$L$16"}</definedName>
    <definedName name="vcp2ma">#REF!</definedName>
    <definedName name="vcp2shtk">#REF!</definedName>
    <definedName name="vcrr100K">#REF!</definedName>
    <definedName name="vcrr100S">#REF!</definedName>
    <definedName name="vcrr40K">#REF!</definedName>
    <definedName name="vcrr50K">#REF!</definedName>
    <definedName name="vcrr50N">#REF!</definedName>
    <definedName name="vcrr50S">#REF!</definedName>
    <definedName name="vcrr65K">#REF!</definedName>
    <definedName name="vcrr65N">#REF!</definedName>
    <definedName name="vcrr65S">#REF!</definedName>
    <definedName name="vcrr80K">#REF!</definedName>
    <definedName name="vcrr80S">#REF!</definedName>
    <definedName name="vctb">#REF!</definedName>
    <definedName name="vctt">#REF!</definedName>
    <definedName name="vcv" localSheetId="12" hidden="1">{"'Sheet1'!$L$16"}</definedName>
    <definedName name="vcv" localSheetId="11" hidden="1">{"'Sheet1'!$L$16"}</definedName>
    <definedName name="vcv" localSheetId="13" hidden="1">{"'Sheet1'!$L$16"}</definedName>
    <definedName name="vcv" localSheetId="16" hidden="1">{"'Sheet1'!$L$16"}</definedName>
    <definedName name="vcv" localSheetId="21" hidden="1">{"'Sheet1'!$L$16"}</definedName>
    <definedName name="vcv" localSheetId="18" hidden="1">{"'Sheet1'!$L$16"}</definedName>
    <definedName name="vcv" localSheetId="19" hidden="1">{"'Sheet1'!$L$16"}</definedName>
    <definedName name="vcv" localSheetId="20" hidden="1">{"'Sheet1'!$L$16"}</definedName>
    <definedName name="vcv" localSheetId="22" hidden="1">{"'Sheet1'!$L$16"}</definedName>
    <definedName name="vcv" localSheetId="24" hidden="1">{"'Sheet1'!$L$16"}</definedName>
    <definedName name="vcv" localSheetId="28" hidden="1">{"'Sheet1'!$L$16"}</definedName>
    <definedName name="vcv" localSheetId="14" hidden="1">{"'Sheet1'!$L$16"}</definedName>
    <definedName name="vcv" hidden="1">{"'Sheet1'!$L$16"}</definedName>
    <definedName name="vcv66hgh666_ll" hidden="1">#REF!</definedName>
    <definedName name="VCVBT1">#REF!</definedName>
    <definedName name="VCVBT2">#REF!</definedName>
    <definedName name="vcvc" localSheetId="12" hidden="1">{"'Sheet1'!$L$16"}</definedName>
    <definedName name="vcvc" localSheetId="11" hidden="1">{"'Sheet1'!$L$16"}</definedName>
    <definedName name="vcvc" localSheetId="13" hidden="1">{"'Sheet1'!$L$16"}</definedName>
    <definedName name="vcvc" localSheetId="16" hidden="1">{"'Sheet1'!$L$16"}</definedName>
    <definedName name="vcvc" localSheetId="21" hidden="1">{"'Sheet1'!$L$16"}</definedName>
    <definedName name="vcvc" localSheetId="18" hidden="1">{"'Sheet1'!$L$16"}</definedName>
    <definedName name="vcvc" localSheetId="19" hidden="1">{"'Sheet1'!$L$16"}</definedName>
    <definedName name="vcvc" localSheetId="20" hidden="1">{"'Sheet1'!$L$16"}</definedName>
    <definedName name="vcvc" localSheetId="22" hidden="1">{"'Sheet1'!$L$16"}</definedName>
    <definedName name="vcvc" localSheetId="24" hidden="1">{"'Sheet1'!$L$16"}</definedName>
    <definedName name="vcvc" localSheetId="28" hidden="1">{"'Sheet1'!$L$16"}</definedName>
    <definedName name="vcvc" localSheetId="14" hidden="1">{"'Sheet1'!$L$16"}</definedName>
    <definedName name="vcvc" hidden="1">{"'Sheet1'!$L$16"}</definedName>
    <definedName name="vcvvvv" localSheetId="12" hidden="1">{#N/A,#N/A,FALSE,"Title";#N/A,#N/A,FALSE,"Bal.sheet";#N/A,#N/A,FALSE,"Income";#N/A,#N/A,FALSE,"sale";#N/A,#N/A,FALSE,"cash";#N/A,#N/A,FALSE,"AR";#N/A,#N/A,FALSE,"AR-other";#N/A,#N/A,FALSE,"asset";#N/A,#N/A,FALSE,"Pre-Op";#N/A,#N/A,FALSE,"AP";#N/A,#N/A,FALSE,"Parent";#N/A,#N/A,FALSE,"Qty";#N/A,#N/A,FALSE,"COGS";#N/A,#N/A,FALSE,"GOH-Sell";#N/A,#N/A,FALSE,"Interest"}</definedName>
    <definedName name="vcvvvv" localSheetId="11" hidden="1">{#N/A,#N/A,FALSE,"Title";#N/A,#N/A,FALSE,"Bal.sheet";#N/A,#N/A,FALSE,"Income";#N/A,#N/A,FALSE,"sale";#N/A,#N/A,FALSE,"cash";#N/A,#N/A,FALSE,"AR";#N/A,#N/A,FALSE,"AR-other";#N/A,#N/A,FALSE,"asset";#N/A,#N/A,FALSE,"Pre-Op";#N/A,#N/A,FALSE,"AP";#N/A,#N/A,FALSE,"Parent";#N/A,#N/A,FALSE,"Qty";#N/A,#N/A,FALSE,"COGS";#N/A,#N/A,FALSE,"GOH-Sell";#N/A,#N/A,FALSE,"Interest"}</definedName>
    <definedName name="vcvvvv" localSheetId="13" hidden="1">{#N/A,#N/A,FALSE,"Title";#N/A,#N/A,FALSE,"Bal.sheet";#N/A,#N/A,FALSE,"Income";#N/A,#N/A,FALSE,"sale";#N/A,#N/A,FALSE,"cash";#N/A,#N/A,FALSE,"AR";#N/A,#N/A,FALSE,"AR-other";#N/A,#N/A,FALSE,"asset";#N/A,#N/A,FALSE,"Pre-Op";#N/A,#N/A,FALSE,"AP";#N/A,#N/A,FALSE,"Parent";#N/A,#N/A,FALSE,"Qty";#N/A,#N/A,FALSE,"COGS";#N/A,#N/A,FALSE,"GOH-Sell";#N/A,#N/A,FALSE,"Interest"}</definedName>
    <definedName name="vcvvvv" localSheetId="16" hidden="1">{#N/A,#N/A,FALSE,"Title";#N/A,#N/A,FALSE,"Bal.sheet";#N/A,#N/A,FALSE,"Income";#N/A,#N/A,FALSE,"sale";#N/A,#N/A,FALSE,"cash";#N/A,#N/A,FALSE,"AR";#N/A,#N/A,FALSE,"AR-other";#N/A,#N/A,FALSE,"asset";#N/A,#N/A,FALSE,"Pre-Op";#N/A,#N/A,FALSE,"AP";#N/A,#N/A,FALSE,"Parent";#N/A,#N/A,FALSE,"Qty";#N/A,#N/A,FALSE,"COGS";#N/A,#N/A,FALSE,"GOH-Sell";#N/A,#N/A,FALSE,"Interest"}</definedName>
    <definedName name="vcvvvv" localSheetId="21" hidden="1">{#N/A,#N/A,FALSE,"Title";#N/A,#N/A,FALSE,"Bal.sheet";#N/A,#N/A,FALSE,"Income";#N/A,#N/A,FALSE,"sale";#N/A,#N/A,FALSE,"cash";#N/A,#N/A,FALSE,"AR";#N/A,#N/A,FALSE,"AR-other";#N/A,#N/A,FALSE,"asset";#N/A,#N/A,FALSE,"Pre-Op";#N/A,#N/A,FALSE,"AP";#N/A,#N/A,FALSE,"Parent";#N/A,#N/A,FALSE,"Qty";#N/A,#N/A,FALSE,"COGS";#N/A,#N/A,FALSE,"GOH-Sell";#N/A,#N/A,FALSE,"Interest"}</definedName>
    <definedName name="vcvvvv" localSheetId="18" hidden="1">{#N/A,#N/A,FALSE,"Title";#N/A,#N/A,FALSE,"Bal.sheet";#N/A,#N/A,FALSE,"Income";#N/A,#N/A,FALSE,"sale";#N/A,#N/A,FALSE,"cash";#N/A,#N/A,FALSE,"AR";#N/A,#N/A,FALSE,"AR-other";#N/A,#N/A,FALSE,"asset";#N/A,#N/A,FALSE,"Pre-Op";#N/A,#N/A,FALSE,"AP";#N/A,#N/A,FALSE,"Parent";#N/A,#N/A,FALSE,"Qty";#N/A,#N/A,FALSE,"COGS";#N/A,#N/A,FALSE,"GOH-Sell";#N/A,#N/A,FALSE,"Interest"}</definedName>
    <definedName name="vcvvvv" localSheetId="19" hidden="1">{#N/A,#N/A,FALSE,"Title";#N/A,#N/A,FALSE,"Bal.sheet";#N/A,#N/A,FALSE,"Income";#N/A,#N/A,FALSE,"sale";#N/A,#N/A,FALSE,"cash";#N/A,#N/A,FALSE,"AR";#N/A,#N/A,FALSE,"AR-other";#N/A,#N/A,FALSE,"asset";#N/A,#N/A,FALSE,"Pre-Op";#N/A,#N/A,FALSE,"AP";#N/A,#N/A,FALSE,"Parent";#N/A,#N/A,FALSE,"Qty";#N/A,#N/A,FALSE,"COGS";#N/A,#N/A,FALSE,"GOH-Sell";#N/A,#N/A,FALSE,"Interest"}</definedName>
    <definedName name="vcvvvv" localSheetId="20" hidden="1">{#N/A,#N/A,FALSE,"Title";#N/A,#N/A,FALSE,"Bal.sheet";#N/A,#N/A,FALSE,"Income";#N/A,#N/A,FALSE,"sale";#N/A,#N/A,FALSE,"cash";#N/A,#N/A,FALSE,"AR";#N/A,#N/A,FALSE,"AR-other";#N/A,#N/A,FALSE,"asset";#N/A,#N/A,FALSE,"Pre-Op";#N/A,#N/A,FALSE,"AP";#N/A,#N/A,FALSE,"Parent";#N/A,#N/A,FALSE,"Qty";#N/A,#N/A,FALSE,"COGS";#N/A,#N/A,FALSE,"GOH-Sell";#N/A,#N/A,FALSE,"Interest"}</definedName>
    <definedName name="vcvvvv" localSheetId="22" hidden="1">{#N/A,#N/A,FALSE,"Title";#N/A,#N/A,FALSE,"Bal.sheet";#N/A,#N/A,FALSE,"Income";#N/A,#N/A,FALSE,"sale";#N/A,#N/A,FALSE,"cash";#N/A,#N/A,FALSE,"AR";#N/A,#N/A,FALSE,"AR-other";#N/A,#N/A,FALSE,"asset";#N/A,#N/A,FALSE,"Pre-Op";#N/A,#N/A,FALSE,"AP";#N/A,#N/A,FALSE,"Parent";#N/A,#N/A,FALSE,"Qty";#N/A,#N/A,FALSE,"COGS";#N/A,#N/A,FALSE,"GOH-Sell";#N/A,#N/A,FALSE,"Interest"}</definedName>
    <definedName name="vcvvvv" localSheetId="24" hidden="1">{#N/A,#N/A,FALSE,"Title";#N/A,#N/A,FALSE,"Bal.sheet";#N/A,#N/A,FALSE,"Income";#N/A,#N/A,FALSE,"sale";#N/A,#N/A,FALSE,"cash";#N/A,#N/A,FALSE,"AR";#N/A,#N/A,FALSE,"AR-other";#N/A,#N/A,FALSE,"asset";#N/A,#N/A,FALSE,"Pre-Op";#N/A,#N/A,FALSE,"AP";#N/A,#N/A,FALSE,"Parent";#N/A,#N/A,FALSE,"Qty";#N/A,#N/A,FALSE,"COGS";#N/A,#N/A,FALSE,"GOH-Sell";#N/A,#N/A,FALSE,"Interest"}</definedName>
    <definedName name="vcvvvv" localSheetId="28" hidden="1">{#N/A,#N/A,FALSE,"Title";#N/A,#N/A,FALSE,"Bal.sheet";#N/A,#N/A,FALSE,"Income";#N/A,#N/A,FALSE,"sale";#N/A,#N/A,FALSE,"cash";#N/A,#N/A,FALSE,"AR";#N/A,#N/A,FALSE,"AR-other";#N/A,#N/A,FALSE,"asset";#N/A,#N/A,FALSE,"Pre-Op";#N/A,#N/A,FALSE,"AP";#N/A,#N/A,FALSE,"Parent";#N/A,#N/A,FALSE,"Qty";#N/A,#N/A,FALSE,"COGS";#N/A,#N/A,FALSE,"GOH-Sell";#N/A,#N/A,FALSE,"Interest"}</definedName>
    <definedName name="vcvvvv" localSheetId="14" hidden="1">{#N/A,#N/A,FALSE,"Title";#N/A,#N/A,FALSE,"Bal.sheet";#N/A,#N/A,FALSE,"Income";#N/A,#N/A,FALSE,"sale";#N/A,#N/A,FALSE,"cash";#N/A,#N/A,FALSE,"AR";#N/A,#N/A,FALSE,"AR-other";#N/A,#N/A,FALSE,"asset";#N/A,#N/A,FALSE,"Pre-Op";#N/A,#N/A,FALSE,"AP";#N/A,#N/A,FALSE,"Parent";#N/A,#N/A,FALSE,"Qty";#N/A,#N/A,FALSE,"COGS";#N/A,#N/A,FALSE,"GOH-Sell";#N/A,#N/A,FALSE,"Interest"}</definedName>
    <definedName name="vcvvvv" hidden="1">{#N/A,#N/A,FALSE,"Title";#N/A,#N/A,FALSE,"Bal.sheet";#N/A,#N/A,FALSE,"Income";#N/A,#N/A,FALSE,"sale";#N/A,#N/A,FALSE,"cash";#N/A,#N/A,FALSE,"AR";#N/A,#N/A,FALSE,"AR-other";#N/A,#N/A,FALSE,"asset";#N/A,#N/A,FALSE,"Pre-Op";#N/A,#N/A,FALSE,"AP";#N/A,#N/A,FALSE,"Parent";#N/A,#N/A,FALSE,"Qty";#N/A,#N/A,FALSE,"COGS";#N/A,#N/A,FALSE,"GOH-Sell";#N/A,#N/A,FALSE,"Interest"}</definedName>
    <definedName name="vd" localSheetId="12" hidden="1">{"'Sheet1'!$L$16"}</definedName>
    <definedName name="vd" localSheetId="11" hidden="1">{"'Sheet1'!$L$16"}</definedName>
    <definedName name="vd" localSheetId="13" hidden="1">{"'Sheet1'!$L$16"}</definedName>
    <definedName name="vd" localSheetId="16" hidden="1">{"'Sheet1'!$L$16"}</definedName>
    <definedName name="vd" localSheetId="21" hidden="1">{"'Sheet1'!$L$16"}</definedName>
    <definedName name="vd" localSheetId="18" hidden="1">{"'Sheet1'!$L$16"}</definedName>
    <definedName name="vd" localSheetId="19" hidden="1">{"'Sheet1'!$L$16"}</definedName>
    <definedName name="vd" localSheetId="20" hidden="1">{"'Sheet1'!$L$16"}</definedName>
    <definedName name="vd" localSheetId="22" hidden="1">{"'Sheet1'!$L$16"}</definedName>
    <definedName name="vd" localSheetId="24" hidden="1">{"'Sheet1'!$L$16"}</definedName>
    <definedName name="vd" localSheetId="28" hidden="1">{"'Sheet1'!$L$16"}</definedName>
    <definedName name="vd" localSheetId="14" hidden="1">{"'Sheet1'!$L$16"}</definedName>
    <definedName name="vd" hidden="1">{"'Sheet1'!$L$16"}</definedName>
    <definedName name="vd3p">#REF!</definedName>
    <definedName name="vdaoco200P">#REF!</definedName>
    <definedName name="vdbdb" localSheetId="12" hidden="1">{"'Sheet1'!$L$16"}</definedName>
    <definedName name="vdbdb" localSheetId="11" hidden="1">{"'Sheet1'!$L$16"}</definedName>
    <definedName name="vdbdb" localSheetId="13" hidden="1">{"'Sheet1'!$L$16"}</definedName>
    <definedName name="vdbdb" localSheetId="16" hidden="1">{"'Sheet1'!$L$16"}</definedName>
    <definedName name="vdbdb" localSheetId="21" hidden="1">{"'Sheet1'!$L$16"}</definedName>
    <definedName name="vdbdb" localSheetId="18" hidden="1">{"'Sheet1'!$L$16"}</definedName>
    <definedName name="vdbdb" localSheetId="19" hidden="1">{"'Sheet1'!$L$16"}</definedName>
    <definedName name="vdbdb" localSheetId="20" hidden="1">{"'Sheet1'!$L$16"}</definedName>
    <definedName name="vdbdb" localSheetId="22" hidden="1">{"'Sheet1'!$L$16"}</definedName>
    <definedName name="vdbdb" localSheetId="24" hidden="1">{"'Sheet1'!$L$16"}</definedName>
    <definedName name="vdbdb" localSheetId="28" hidden="1">{"'Sheet1'!$L$16"}</definedName>
    <definedName name="vdbdb" localSheetId="14" hidden="1">{"'Sheet1'!$L$16"}</definedName>
    <definedName name="vdbdb" hidden="1">{"'Sheet1'!$L$16"}</definedName>
    <definedName name="VDCLY">#REF!</definedName>
    <definedName name="vdct50">#REF!</definedName>
    <definedName name="vdct65">#REF!</definedName>
    <definedName name="vdfbf" localSheetId="12" hidden="1">{"'Sheet1'!$L$16"}</definedName>
    <definedName name="vdfbf" localSheetId="11" hidden="1">{"'Sheet1'!$L$16"}</definedName>
    <definedName name="vdfbf" localSheetId="13" hidden="1">{"'Sheet1'!$L$16"}</definedName>
    <definedName name="vdfbf" localSheetId="16" hidden="1">{"'Sheet1'!$L$16"}</definedName>
    <definedName name="vdfbf" localSheetId="21" hidden="1">{"'Sheet1'!$L$16"}</definedName>
    <definedName name="vdfbf" localSheetId="18" hidden="1">{"'Sheet1'!$L$16"}</definedName>
    <definedName name="vdfbf" localSheetId="19" hidden="1">{"'Sheet1'!$L$16"}</definedName>
    <definedName name="vdfbf" localSheetId="20" hidden="1">{"'Sheet1'!$L$16"}</definedName>
    <definedName name="vdfbf" localSheetId="22" hidden="1">{"'Sheet1'!$L$16"}</definedName>
    <definedName name="vdfbf" localSheetId="24" hidden="1">{"'Sheet1'!$L$16"}</definedName>
    <definedName name="vdfbf" localSheetId="28" hidden="1">{"'Sheet1'!$L$16"}</definedName>
    <definedName name="vdfbf" localSheetId="14" hidden="1">{"'Sheet1'!$L$16"}</definedName>
    <definedName name="vdfbf" hidden="1">{"'Sheet1'!$L$16"}</definedName>
    <definedName name="VDFBVB" localSheetId="12" hidden="1">{"'Sheet1'!$L$16"}</definedName>
    <definedName name="VDFBVB" localSheetId="11" hidden="1">{"'Sheet1'!$L$16"}</definedName>
    <definedName name="VDFBVB" localSheetId="13" hidden="1">{"'Sheet1'!$L$16"}</definedName>
    <definedName name="VDFBVB" localSheetId="16" hidden="1">{"'Sheet1'!$L$16"}</definedName>
    <definedName name="VDFBVB" localSheetId="21" hidden="1">{"'Sheet1'!$L$16"}</definedName>
    <definedName name="VDFBVB" localSheetId="18" hidden="1">{"'Sheet1'!$L$16"}</definedName>
    <definedName name="VDFBVB" localSheetId="19" hidden="1">{"'Sheet1'!$L$16"}</definedName>
    <definedName name="VDFBVB" localSheetId="20" hidden="1">{"'Sheet1'!$L$16"}</definedName>
    <definedName name="VDFBVB" localSheetId="22" hidden="1">{"'Sheet1'!$L$16"}</definedName>
    <definedName name="VDFBVB" localSheetId="24" hidden="1">{"'Sheet1'!$L$16"}</definedName>
    <definedName name="VDFBVB" localSheetId="28" hidden="1">{"'Sheet1'!$L$16"}</definedName>
    <definedName name="VDFBVB" localSheetId="14" hidden="1">{"'Sheet1'!$L$16"}</definedName>
    <definedName name="VDFBVB" hidden="1">{"'Sheet1'!$L$16"}</definedName>
    <definedName name="vdfgdfg" localSheetId="12" hidden="1">{"'Sheet1'!$L$16"}</definedName>
    <definedName name="vdfgdfg" localSheetId="11" hidden="1">{"'Sheet1'!$L$16"}</definedName>
    <definedName name="vdfgdfg" localSheetId="13" hidden="1">{"'Sheet1'!$L$16"}</definedName>
    <definedName name="vdfgdfg" localSheetId="16" hidden="1">{"'Sheet1'!$L$16"}</definedName>
    <definedName name="vdfgdfg" localSheetId="21" hidden="1">{"'Sheet1'!$L$16"}</definedName>
    <definedName name="vdfgdfg" localSheetId="18" hidden="1">{"'Sheet1'!$L$16"}</definedName>
    <definedName name="vdfgdfg" localSheetId="19" hidden="1">{"'Sheet1'!$L$16"}</definedName>
    <definedName name="vdfgdfg" localSheetId="20" hidden="1">{"'Sheet1'!$L$16"}</definedName>
    <definedName name="vdfgdfg" localSheetId="22" hidden="1">{"'Sheet1'!$L$16"}</definedName>
    <definedName name="vdfgdfg" localSheetId="24" hidden="1">{"'Sheet1'!$L$16"}</definedName>
    <definedName name="vdfgdfg" localSheetId="28" hidden="1">{"'Sheet1'!$L$16"}</definedName>
    <definedName name="vdfgdfg" localSheetId="14" hidden="1">{"'Sheet1'!$L$16"}</definedName>
    <definedName name="vdfgdfg" hidden="1">{"'Sheet1'!$L$16"}</definedName>
    <definedName name="vdgh" localSheetId="12" hidden="1">{#N/A,#N/A,FALSE,"Chi tiÆt"}</definedName>
    <definedName name="vdgh" localSheetId="11" hidden="1">{#N/A,#N/A,FALSE,"Chi tiÆt"}</definedName>
    <definedName name="vdgh" localSheetId="13" hidden="1">{#N/A,#N/A,FALSE,"Chi tiÆt"}</definedName>
    <definedName name="vdgh" localSheetId="16" hidden="1">{#N/A,#N/A,FALSE,"Chi tiÆt"}</definedName>
    <definedName name="vdgh" localSheetId="21" hidden="1">{#N/A,#N/A,FALSE,"Chi tiÆt"}</definedName>
    <definedName name="vdgh" localSheetId="18" hidden="1">{#N/A,#N/A,FALSE,"Chi tiÆt"}</definedName>
    <definedName name="vdgh" localSheetId="19" hidden="1">{#N/A,#N/A,FALSE,"Chi tiÆt"}</definedName>
    <definedName name="vdgh" localSheetId="20" hidden="1">{#N/A,#N/A,FALSE,"Chi tiÆt"}</definedName>
    <definedName name="vdgh" localSheetId="22" hidden="1">{#N/A,#N/A,FALSE,"Chi tiÆt"}</definedName>
    <definedName name="vdgh" localSheetId="24" hidden="1">{#N/A,#N/A,FALSE,"Chi tiÆt"}</definedName>
    <definedName name="vdgh" localSheetId="28" hidden="1">{#N/A,#N/A,FALSE,"Chi tiÆt"}</definedName>
    <definedName name="vdgh" localSheetId="14" hidden="1">{#N/A,#N/A,FALSE,"Chi tiÆt"}</definedName>
    <definedName name="vdgh" hidden="1">{#N/A,#N/A,FALSE,"Chi tiÆt"}</definedName>
    <definedName name="vdkt">#REF!</definedName>
    <definedName name="vdtl15">#REF!</definedName>
    <definedName name="vdtl25">#REF!</definedName>
    <definedName name="vdtl32">#REF!</definedName>
    <definedName name="vdtl40">#REF!</definedName>
    <definedName name="vdtu15">#REF!</definedName>
    <definedName name="vdtu40">#REF!</definedName>
    <definedName name="vdtu50">#REF!</definedName>
    <definedName name="vdtu65">#REF!</definedName>
    <definedName name="vdv" hidden="1">#REF!</definedName>
    <definedName name="VDVSDB" hidden="1">#REF!</definedName>
    <definedName name="VEGSDG" localSheetId="12"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11"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13"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16"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21"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18"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19"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20"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22"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24"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28"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localSheetId="14"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GSDG"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VEN" localSheetId="12" hidden="1">{#N/A,#N/A,TRUE,"SUM";#N/A,#N/A,TRUE,"EE";#N/A,#N/A,TRUE,"AC";#N/A,#N/A,TRUE,"SN"}</definedName>
    <definedName name="VEN" localSheetId="11" hidden="1">{#N/A,#N/A,TRUE,"SUM";#N/A,#N/A,TRUE,"EE";#N/A,#N/A,TRUE,"AC";#N/A,#N/A,TRUE,"SN"}</definedName>
    <definedName name="VEN" localSheetId="13" hidden="1">{#N/A,#N/A,TRUE,"SUM";#N/A,#N/A,TRUE,"EE";#N/A,#N/A,TRUE,"AC";#N/A,#N/A,TRUE,"SN"}</definedName>
    <definedName name="VEN" localSheetId="16" hidden="1">{#N/A,#N/A,TRUE,"SUM";#N/A,#N/A,TRUE,"EE";#N/A,#N/A,TRUE,"AC";#N/A,#N/A,TRUE,"SN"}</definedName>
    <definedName name="VEN" localSheetId="21" hidden="1">{#N/A,#N/A,TRUE,"SUM";#N/A,#N/A,TRUE,"EE";#N/A,#N/A,TRUE,"AC";#N/A,#N/A,TRUE,"SN"}</definedName>
    <definedName name="VEN" localSheetId="18" hidden="1">{#N/A,#N/A,TRUE,"SUM";#N/A,#N/A,TRUE,"EE";#N/A,#N/A,TRUE,"AC";#N/A,#N/A,TRUE,"SN"}</definedName>
    <definedName name="VEN" localSheetId="19" hidden="1">{#N/A,#N/A,TRUE,"SUM";#N/A,#N/A,TRUE,"EE";#N/A,#N/A,TRUE,"AC";#N/A,#N/A,TRUE,"SN"}</definedName>
    <definedName name="VEN" localSheetId="20" hidden="1">{#N/A,#N/A,TRUE,"SUM";#N/A,#N/A,TRUE,"EE";#N/A,#N/A,TRUE,"AC";#N/A,#N/A,TRUE,"SN"}</definedName>
    <definedName name="VEN" localSheetId="22" hidden="1">{#N/A,#N/A,TRUE,"SUM";#N/A,#N/A,TRUE,"EE";#N/A,#N/A,TRUE,"AC";#N/A,#N/A,TRUE,"SN"}</definedName>
    <definedName name="VEN" localSheetId="24" hidden="1">{#N/A,#N/A,TRUE,"SUM";#N/A,#N/A,TRUE,"EE";#N/A,#N/A,TRUE,"AC";#N/A,#N/A,TRUE,"SN"}</definedName>
    <definedName name="VEN" localSheetId="28" hidden="1">{#N/A,#N/A,TRUE,"SUM";#N/A,#N/A,TRUE,"EE";#N/A,#N/A,TRUE,"AC";#N/A,#N/A,TRUE,"SN"}</definedName>
    <definedName name="VEN" localSheetId="14" hidden="1">{#N/A,#N/A,TRUE,"SUM";#N/A,#N/A,TRUE,"EE";#N/A,#N/A,TRUE,"AC";#N/A,#N/A,TRUE,"SN"}</definedName>
    <definedName name="VEN" hidden="1">{#N/A,#N/A,TRUE,"SUM";#N/A,#N/A,TRUE,"EE";#N/A,#N/A,TRUE,"AC";#N/A,#N/A,TRUE,"SN"}</definedName>
    <definedName name="vertex42_copyright" hidden="1">"© 2006-2018 Vertex42 LLC"</definedName>
    <definedName name="vertex42_id" hidden="1">"gantt-chart_L.xlsx"</definedName>
    <definedName name="vertex42_title" hidden="1">"Gantt Chart Template"</definedName>
    <definedName name="vetbun" localSheetId="12" hidden="1">{"'Sheet1'!$L$16"}</definedName>
    <definedName name="vetbun" localSheetId="11" hidden="1">{"'Sheet1'!$L$16"}</definedName>
    <definedName name="vetbun" localSheetId="13" hidden="1">{"'Sheet1'!$L$16"}</definedName>
    <definedName name="vetbun" localSheetId="16" hidden="1">{"'Sheet1'!$L$16"}</definedName>
    <definedName name="vetbun" localSheetId="21" hidden="1">{"'Sheet1'!$L$16"}</definedName>
    <definedName name="vetbun" localSheetId="18" hidden="1">{"'Sheet1'!$L$16"}</definedName>
    <definedName name="vetbun" localSheetId="19" hidden="1">{"'Sheet1'!$L$16"}</definedName>
    <definedName name="vetbun" localSheetId="20" hidden="1">{"'Sheet1'!$L$16"}</definedName>
    <definedName name="vetbun" localSheetId="22" hidden="1">{"'Sheet1'!$L$16"}</definedName>
    <definedName name="vetbun" localSheetId="24" hidden="1">{"'Sheet1'!$L$16"}</definedName>
    <definedName name="vetbun" localSheetId="28" hidden="1">{"'Sheet1'!$L$16"}</definedName>
    <definedName name="vetbun" localSheetId="14" hidden="1">{"'Sheet1'!$L$16"}</definedName>
    <definedName name="vetbun" hidden="1">{"'Sheet1'!$L$16"}</definedName>
    <definedName name="VF" localSheetId="12" hidden="1">{#N/A,#N/A,FALSE,"Sheet2";#N/A,#N/A,FALSE,"Sheet4";#N/A,#N/A,FALSE,"Sheet6"}</definedName>
    <definedName name="VF" localSheetId="11" hidden="1">{#N/A,#N/A,FALSE,"Sheet2";#N/A,#N/A,FALSE,"Sheet4";#N/A,#N/A,FALSE,"Sheet6"}</definedName>
    <definedName name="VF" localSheetId="13" hidden="1">{#N/A,#N/A,FALSE,"Sheet2";#N/A,#N/A,FALSE,"Sheet4";#N/A,#N/A,FALSE,"Sheet6"}</definedName>
    <definedName name="VF" localSheetId="16" hidden="1">{#N/A,#N/A,FALSE,"Sheet2";#N/A,#N/A,FALSE,"Sheet4";#N/A,#N/A,FALSE,"Sheet6"}</definedName>
    <definedName name="VF" localSheetId="21" hidden="1">{#N/A,#N/A,FALSE,"Sheet2";#N/A,#N/A,FALSE,"Sheet4";#N/A,#N/A,FALSE,"Sheet6"}</definedName>
    <definedName name="VF" localSheetId="18" hidden="1">{#N/A,#N/A,FALSE,"Sheet2";#N/A,#N/A,FALSE,"Sheet4";#N/A,#N/A,FALSE,"Sheet6"}</definedName>
    <definedName name="VF" localSheetId="19" hidden="1">{#N/A,#N/A,FALSE,"Sheet2";#N/A,#N/A,FALSE,"Sheet4";#N/A,#N/A,FALSE,"Sheet6"}</definedName>
    <definedName name="VF" localSheetId="20" hidden="1">{#N/A,#N/A,FALSE,"Sheet2";#N/A,#N/A,FALSE,"Sheet4";#N/A,#N/A,FALSE,"Sheet6"}</definedName>
    <definedName name="VF" localSheetId="22" hidden="1">{#N/A,#N/A,FALSE,"Sheet2";#N/A,#N/A,FALSE,"Sheet4";#N/A,#N/A,FALSE,"Sheet6"}</definedName>
    <definedName name="VF" localSheetId="24" hidden="1">{#N/A,#N/A,FALSE,"Sheet2";#N/A,#N/A,FALSE,"Sheet4";#N/A,#N/A,FALSE,"Sheet6"}</definedName>
    <definedName name="VF" localSheetId="28" hidden="1">{#N/A,#N/A,FALSE,"Sheet2";#N/A,#N/A,FALSE,"Sheet4";#N/A,#N/A,FALSE,"Sheet6"}</definedName>
    <definedName name="VF" localSheetId="14" hidden="1">{#N/A,#N/A,FALSE,"Sheet2";#N/A,#N/A,FALSE,"Sheet4";#N/A,#N/A,FALSE,"Sheet6"}</definedName>
    <definedName name="VF" hidden="1">{#N/A,#N/A,FALSE,"Sheet2";#N/A,#N/A,FALSE,"Sheet4";#N/A,#N/A,FALSE,"Sheet6"}</definedName>
    <definedName name="vfdg" hidden="1">#REF!</definedName>
    <definedName name="vffsfs" localSheetId="12" hidden="1">{#N/A,#N/A,TRUE,"Basic";#N/A,#N/A,TRUE,"EXT-TABLE";#N/A,#N/A,TRUE,"STEEL";#N/A,#N/A,TRUE,"INT-Table";#N/A,#N/A,TRUE,"STEEL";#N/A,#N/A,TRUE,"Door"}</definedName>
    <definedName name="vffsfs" localSheetId="11" hidden="1">{#N/A,#N/A,TRUE,"Basic";#N/A,#N/A,TRUE,"EXT-TABLE";#N/A,#N/A,TRUE,"STEEL";#N/A,#N/A,TRUE,"INT-Table";#N/A,#N/A,TRUE,"STEEL";#N/A,#N/A,TRUE,"Door"}</definedName>
    <definedName name="vffsfs" localSheetId="13" hidden="1">{#N/A,#N/A,TRUE,"Basic";#N/A,#N/A,TRUE,"EXT-TABLE";#N/A,#N/A,TRUE,"STEEL";#N/A,#N/A,TRUE,"INT-Table";#N/A,#N/A,TRUE,"STEEL";#N/A,#N/A,TRUE,"Door"}</definedName>
    <definedName name="vffsfs" localSheetId="16" hidden="1">{#N/A,#N/A,TRUE,"Basic";#N/A,#N/A,TRUE,"EXT-TABLE";#N/A,#N/A,TRUE,"STEEL";#N/A,#N/A,TRUE,"INT-Table";#N/A,#N/A,TRUE,"STEEL";#N/A,#N/A,TRUE,"Door"}</definedName>
    <definedName name="vffsfs" localSheetId="21" hidden="1">{#N/A,#N/A,TRUE,"Basic";#N/A,#N/A,TRUE,"EXT-TABLE";#N/A,#N/A,TRUE,"STEEL";#N/A,#N/A,TRUE,"INT-Table";#N/A,#N/A,TRUE,"STEEL";#N/A,#N/A,TRUE,"Door"}</definedName>
    <definedName name="vffsfs" localSheetId="18" hidden="1">{#N/A,#N/A,TRUE,"Basic";#N/A,#N/A,TRUE,"EXT-TABLE";#N/A,#N/A,TRUE,"STEEL";#N/A,#N/A,TRUE,"INT-Table";#N/A,#N/A,TRUE,"STEEL";#N/A,#N/A,TRUE,"Door"}</definedName>
    <definedName name="vffsfs" localSheetId="19" hidden="1">{#N/A,#N/A,TRUE,"Basic";#N/A,#N/A,TRUE,"EXT-TABLE";#N/A,#N/A,TRUE,"STEEL";#N/A,#N/A,TRUE,"INT-Table";#N/A,#N/A,TRUE,"STEEL";#N/A,#N/A,TRUE,"Door"}</definedName>
    <definedName name="vffsfs" localSheetId="20" hidden="1">{#N/A,#N/A,TRUE,"Basic";#N/A,#N/A,TRUE,"EXT-TABLE";#N/A,#N/A,TRUE,"STEEL";#N/A,#N/A,TRUE,"INT-Table";#N/A,#N/A,TRUE,"STEEL";#N/A,#N/A,TRUE,"Door"}</definedName>
    <definedName name="vffsfs" localSheetId="22" hidden="1">{#N/A,#N/A,TRUE,"Basic";#N/A,#N/A,TRUE,"EXT-TABLE";#N/A,#N/A,TRUE,"STEEL";#N/A,#N/A,TRUE,"INT-Table";#N/A,#N/A,TRUE,"STEEL";#N/A,#N/A,TRUE,"Door"}</definedName>
    <definedName name="vffsfs" localSheetId="24" hidden="1">{#N/A,#N/A,TRUE,"Basic";#N/A,#N/A,TRUE,"EXT-TABLE";#N/A,#N/A,TRUE,"STEEL";#N/A,#N/A,TRUE,"INT-Table";#N/A,#N/A,TRUE,"STEEL";#N/A,#N/A,TRUE,"Door"}</definedName>
    <definedName name="vffsfs" localSheetId="28" hidden="1">{#N/A,#N/A,TRUE,"Basic";#N/A,#N/A,TRUE,"EXT-TABLE";#N/A,#N/A,TRUE,"STEEL";#N/A,#N/A,TRUE,"INT-Table";#N/A,#N/A,TRUE,"STEEL";#N/A,#N/A,TRUE,"Door"}</definedName>
    <definedName name="vffsfs" localSheetId="14" hidden="1">{#N/A,#N/A,TRUE,"Basic";#N/A,#N/A,TRUE,"EXT-TABLE";#N/A,#N/A,TRUE,"STEEL";#N/A,#N/A,TRUE,"INT-Table";#N/A,#N/A,TRUE,"STEEL";#N/A,#N/A,TRUE,"Door"}</definedName>
    <definedName name="vffsfs" hidden="1">{#N/A,#N/A,TRUE,"Basic";#N/A,#N/A,TRUE,"EXT-TABLE";#N/A,#N/A,TRUE,"STEEL";#N/A,#N/A,TRUE,"INT-Table";#N/A,#N/A,TRUE,"STEEL";#N/A,#N/A,TRUE,"Door"}</definedName>
    <definedName name="vffsfs_1" localSheetId="12" hidden="1">{#N/A,#N/A,TRUE,"Basic";#N/A,#N/A,TRUE,"EXT-TABLE";#N/A,#N/A,TRUE,"STEEL";#N/A,#N/A,TRUE,"INT-Table";#N/A,#N/A,TRUE,"STEEL";#N/A,#N/A,TRUE,"Door"}</definedName>
    <definedName name="vffsfs_1" localSheetId="11" hidden="1">{#N/A,#N/A,TRUE,"Basic";#N/A,#N/A,TRUE,"EXT-TABLE";#N/A,#N/A,TRUE,"STEEL";#N/A,#N/A,TRUE,"INT-Table";#N/A,#N/A,TRUE,"STEEL";#N/A,#N/A,TRUE,"Door"}</definedName>
    <definedName name="vffsfs_1" localSheetId="13" hidden="1">{#N/A,#N/A,TRUE,"Basic";#N/A,#N/A,TRUE,"EXT-TABLE";#N/A,#N/A,TRUE,"STEEL";#N/A,#N/A,TRUE,"INT-Table";#N/A,#N/A,TRUE,"STEEL";#N/A,#N/A,TRUE,"Door"}</definedName>
    <definedName name="vffsfs_1" localSheetId="16" hidden="1">{#N/A,#N/A,TRUE,"Basic";#N/A,#N/A,TRUE,"EXT-TABLE";#N/A,#N/A,TRUE,"STEEL";#N/A,#N/A,TRUE,"INT-Table";#N/A,#N/A,TRUE,"STEEL";#N/A,#N/A,TRUE,"Door"}</definedName>
    <definedName name="vffsfs_1" localSheetId="21" hidden="1">{#N/A,#N/A,TRUE,"Basic";#N/A,#N/A,TRUE,"EXT-TABLE";#N/A,#N/A,TRUE,"STEEL";#N/A,#N/A,TRUE,"INT-Table";#N/A,#N/A,TRUE,"STEEL";#N/A,#N/A,TRUE,"Door"}</definedName>
    <definedName name="vffsfs_1" localSheetId="18" hidden="1">{#N/A,#N/A,TRUE,"Basic";#N/A,#N/A,TRUE,"EXT-TABLE";#N/A,#N/A,TRUE,"STEEL";#N/A,#N/A,TRUE,"INT-Table";#N/A,#N/A,TRUE,"STEEL";#N/A,#N/A,TRUE,"Door"}</definedName>
    <definedName name="vffsfs_1" localSheetId="19" hidden="1">{#N/A,#N/A,TRUE,"Basic";#N/A,#N/A,TRUE,"EXT-TABLE";#N/A,#N/A,TRUE,"STEEL";#N/A,#N/A,TRUE,"INT-Table";#N/A,#N/A,TRUE,"STEEL";#N/A,#N/A,TRUE,"Door"}</definedName>
    <definedName name="vffsfs_1" localSheetId="20" hidden="1">{#N/A,#N/A,TRUE,"Basic";#N/A,#N/A,TRUE,"EXT-TABLE";#N/A,#N/A,TRUE,"STEEL";#N/A,#N/A,TRUE,"INT-Table";#N/A,#N/A,TRUE,"STEEL";#N/A,#N/A,TRUE,"Door"}</definedName>
    <definedName name="vffsfs_1" localSheetId="22" hidden="1">{#N/A,#N/A,TRUE,"Basic";#N/A,#N/A,TRUE,"EXT-TABLE";#N/A,#N/A,TRUE,"STEEL";#N/A,#N/A,TRUE,"INT-Table";#N/A,#N/A,TRUE,"STEEL";#N/A,#N/A,TRUE,"Door"}</definedName>
    <definedName name="vffsfs_1" localSheetId="24" hidden="1">{#N/A,#N/A,TRUE,"Basic";#N/A,#N/A,TRUE,"EXT-TABLE";#N/A,#N/A,TRUE,"STEEL";#N/A,#N/A,TRUE,"INT-Table";#N/A,#N/A,TRUE,"STEEL";#N/A,#N/A,TRUE,"Door"}</definedName>
    <definedName name="vffsfs_1" localSheetId="28" hidden="1">{#N/A,#N/A,TRUE,"Basic";#N/A,#N/A,TRUE,"EXT-TABLE";#N/A,#N/A,TRUE,"STEEL";#N/A,#N/A,TRUE,"INT-Table";#N/A,#N/A,TRUE,"STEEL";#N/A,#N/A,TRUE,"Door"}</definedName>
    <definedName name="vffsfs_1" localSheetId="14" hidden="1">{#N/A,#N/A,TRUE,"Basic";#N/A,#N/A,TRUE,"EXT-TABLE";#N/A,#N/A,TRUE,"STEEL";#N/A,#N/A,TRUE,"INT-Table";#N/A,#N/A,TRUE,"STEEL";#N/A,#N/A,TRUE,"Door"}</definedName>
    <definedName name="vffsfs_1" hidden="1">{#N/A,#N/A,TRUE,"Basic";#N/A,#N/A,TRUE,"EXT-TABLE";#N/A,#N/A,TRUE,"STEEL";#N/A,#N/A,TRUE,"INT-Table";#N/A,#N/A,TRUE,"STEEL";#N/A,#N/A,TRUE,"Door"}</definedName>
    <definedName name="vfvb" hidden="1">#REF!</definedName>
    <definedName name="vfzaaed" hidden="1">#REF!</definedName>
    <definedName name="vg" localSheetId="12" hidden="1">{#N/A,#N/A,TRUE,"Cover sheet";#N/A,#N/A,TRUE,"DCF analysis";#N/A,#N/A,TRUE,"WACC calculation"}</definedName>
    <definedName name="vg" localSheetId="11" hidden="1">{#N/A,#N/A,TRUE,"Cover sheet";#N/A,#N/A,TRUE,"DCF analysis";#N/A,#N/A,TRUE,"WACC calculation"}</definedName>
    <definedName name="vg" localSheetId="13" hidden="1">{#N/A,#N/A,TRUE,"Cover sheet";#N/A,#N/A,TRUE,"DCF analysis";#N/A,#N/A,TRUE,"WACC calculation"}</definedName>
    <definedName name="vg" localSheetId="16" hidden="1">{#N/A,#N/A,TRUE,"Cover sheet";#N/A,#N/A,TRUE,"DCF analysis";#N/A,#N/A,TRUE,"WACC calculation"}</definedName>
    <definedName name="vg" localSheetId="21" hidden="1">{#N/A,#N/A,TRUE,"Cover sheet";#N/A,#N/A,TRUE,"DCF analysis";#N/A,#N/A,TRUE,"WACC calculation"}</definedName>
    <definedName name="vg" localSheetId="18" hidden="1">{#N/A,#N/A,TRUE,"Cover sheet";#N/A,#N/A,TRUE,"DCF analysis";#N/A,#N/A,TRUE,"WACC calculation"}</definedName>
    <definedName name="vg" localSheetId="19" hidden="1">{#N/A,#N/A,TRUE,"Cover sheet";#N/A,#N/A,TRUE,"DCF analysis";#N/A,#N/A,TRUE,"WACC calculation"}</definedName>
    <definedName name="vg" localSheetId="20" hidden="1">{#N/A,#N/A,TRUE,"Cover sheet";#N/A,#N/A,TRUE,"DCF analysis";#N/A,#N/A,TRUE,"WACC calculation"}</definedName>
    <definedName name="vg" localSheetId="22" hidden="1">{#N/A,#N/A,TRUE,"Cover sheet";#N/A,#N/A,TRUE,"DCF analysis";#N/A,#N/A,TRUE,"WACC calculation"}</definedName>
    <definedName name="vg" localSheetId="24" hidden="1">{#N/A,#N/A,TRUE,"Cover sheet";#N/A,#N/A,TRUE,"DCF analysis";#N/A,#N/A,TRUE,"WACC calculation"}</definedName>
    <definedName name="vg" localSheetId="28" hidden="1">{#N/A,#N/A,TRUE,"Cover sheet";#N/A,#N/A,TRUE,"DCF analysis";#N/A,#N/A,TRUE,"WACC calculation"}</definedName>
    <definedName name="vg" localSheetId="14" hidden="1">{#N/A,#N/A,TRUE,"Cover sheet";#N/A,#N/A,TRUE,"DCF analysis";#N/A,#N/A,TRUE,"WACC calculation"}</definedName>
    <definedName name="vg" hidden="1">{#N/A,#N/A,TRUE,"Cover sheet";#N/A,#N/A,TRUE,"DCF analysis";#N/A,#N/A,TRUE,"WACC calculation"}</definedName>
    <definedName name="vgb" localSheetId="12" hidden="1">{"'Sheet1'!$L$16"}</definedName>
    <definedName name="vgb" localSheetId="11" hidden="1">{"'Sheet1'!$L$16"}</definedName>
    <definedName name="vgb" localSheetId="13" hidden="1">{"'Sheet1'!$L$16"}</definedName>
    <definedName name="vgb" localSheetId="16" hidden="1">{"'Sheet1'!$L$16"}</definedName>
    <definedName name="vgb" localSheetId="21" hidden="1">{"'Sheet1'!$L$16"}</definedName>
    <definedName name="vgb" localSheetId="18" hidden="1">{"'Sheet1'!$L$16"}</definedName>
    <definedName name="vgb" localSheetId="19" hidden="1">{"'Sheet1'!$L$16"}</definedName>
    <definedName name="vgb" localSheetId="20" hidden="1">{"'Sheet1'!$L$16"}</definedName>
    <definedName name="vgb" localSheetId="22" hidden="1">{"'Sheet1'!$L$16"}</definedName>
    <definedName name="vgb" localSheetId="24" hidden="1">{"'Sheet1'!$L$16"}</definedName>
    <definedName name="vgb" localSheetId="28" hidden="1">{"'Sheet1'!$L$16"}</definedName>
    <definedName name="vgb" localSheetId="14" hidden="1">{"'Sheet1'!$L$16"}</definedName>
    <definedName name="vgb" hidden="1">{"'Sheet1'!$L$16"}</definedName>
    <definedName name="vghmgm" hidden="1">#REF!</definedName>
    <definedName name="vghn" localSheetId="12" hidden="1">{"'Sheet1'!$L$16"}</definedName>
    <definedName name="vghn" localSheetId="11" hidden="1">{"'Sheet1'!$L$16"}</definedName>
    <definedName name="vghn" localSheetId="13" hidden="1">{"'Sheet1'!$L$16"}</definedName>
    <definedName name="vghn" localSheetId="16" hidden="1">{"'Sheet1'!$L$16"}</definedName>
    <definedName name="vghn" localSheetId="21" hidden="1">{"'Sheet1'!$L$16"}</definedName>
    <definedName name="vghn" localSheetId="18" hidden="1">{"'Sheet1'!$L$16"}</definedName>
    <definedName name="vghn" localSheetId="19" hidden="1">{"'Sheet1'!$L$16"}</definedName>
    <definedName name="vghn" localSheetId="20" hidden="1">{"'Sheet1'!$L$16"}</definedName>
    <definedName name="vghn" localSheetId="22" hidden="1">{"'Sheet1'!$L$16"}</definedName>
    <definedName name="vghn" localSheetId="24" hidden="1">{"'Sheet1'!$L$16"}</definedName>
    <definedName name="vghn" localSheetId="28" hidden="1">{"'Sheet1'!$L$16"}</definedName>
    <definedName name="vghn" localSheetId="14" hidden="1">{"'Sheet1'!$L$16"}</definedName>
    <definedName name="vghn" hidden="1">{"'Sheet1'!$L$16"}</definedName>
    <definedName name="vgho" localSheetId="12" hidden="1">{"'Sheet1'!$L$16"}</definedName>
    <definedName name="vgho" localSheetId="11" hidden="1">{"'Sheet1'!$L$16"}</definedName>
    <definedName name="vgho" localSheetId="13" hidden="1">{"'Sheet1'!$L$16"}</definedName>
    <definedName name="vgho" localSheetId="16" hidden="1">{"'Sheet1'!$L$16"}</definedName>
    <definedName name="vgho" localSheetId="21" hidden="1">{"'Sheet1'!$L$16"}</definedName>
    <definedName name="vgho" localSheetId="18" hidden="1">{"'Sheet1'!$L$16"}</definedName>
    <definedName name="vgho" localSheetId="19" hidden="1">{"'Sheet1'!$L$16"}</definedName>
    <definedName name="vgho" localSheetId="20" hidden="1">{"'Sheet1'!$L$16"}</definedName>
    <definedName name="vgho" localSheetId="22" hidden="1">{"'Sheet1'!$L$16"}</definedName>
    <definedName name="vgho" localSheetId="24" hidden="1">{"'Sheet1'!$L$16"}</definedName>
    <definedName name="vgho" localSheetId="28" hidden="1">{"'Sheet1'!$L$16"}</definedName>
    <definedName name="vgho" localSheetId="14" hidden="1">{"'Sheet1'!$L$16"}</definedName>
    <definedName name="vgho" hidden="1">{"'Sheet1'!$L$16"}</definedName>
    <definedName name="vgiaphoiA100">#REF!</definedName>
    <definedName name="vgiaphoiA25">#REF!</definedName>
    <definedName name="vgiaphoiA50">#REF!</definedName>
    <definedName name="vgiaphoiA80">#REF!</definedName>
    <definedName name="vgjh" localSheetId="12" hidden="1">{#N/A,#N/A,FALSE,"特殊室（ＢＱ表）"}</definedName>
    <definedName name="vgjh" localSheetId="11" hidden="1">{#N/A,#N/A,FALSE,"特殊室（ＢＱ表）"}</definedName>
    <definedName name="vgjh" localSheetId="13" hidden="1">{#N/A,#N/A,FALSE,"特殊室（ＢＱ表）"}</definedName>
    <definedName name="vgjh" localSheetId="16" hidden="1">{#N/A,#N/A,FALSE,"特殊室（ＢＱ表）"}</definedName>
    <definedName name="vgjh" localSheetId="21" hidden="1">{#N/A,#N/A,FALSE,"特殊室（ＢＱ表）"}</definedName>
    <definedName name="vgjh" localSheetId="18" hidden="1">{#N/A,#N/A,FALSE,"特殊室（ＢＱ表）"}</definedName>
    <definedName name="vgjh" localSheetId="19" hidden="1">{#N/A,#N/A,FALSE,"特殊室（ＢＱ表）"}</definedName>
    <definedName name="vgjh" localSheetId="20" hidden="1">{#N/A,#N/A,FALSE,"特殊室（ＢＱ表）"}</definedName>
    <definedName name="vgjh" localSheetId="22" hidden="1">{#N/A,#N/A,FALSE,"特殊室（ＢＱ表）"}</definedName>
    <definedName name="vgjh" localSheetId="24" hidden="1">{#N/A,#N/A,FALSE,"特殊室（ＢＱ表）"}</definedName>
    <definedName name="vgjh" localSheetId="28" hidden="1">{#N/A,#N/A,FALSE,"特殊室（ＢＱ表）"}</definedName>
    <definedName name="vgjh" localSheetId="14" hidden="1">{#N/A,#N/A,FALSE,"特殊室（ＢＱ表）"}</definedName>
    <definedName name="vgjh" hidden="1">{#N/A,#N/A,FALSE,"特殊室（ＢＱ表）"}</definedName>
    <definedName name="vhb" localSheetId="12" hidden="1">{"'Sheet1'!$L$16"}</definedName>
    <definedName name="vhb" localSheetId="11" hidden="1">{"'Sheet1'!$L$16"}</definedName>
    <definedName name="vhb" localSheetId="13" hidden="1">{"'Sheet1'!$L$16"}</definedName>
    <definedName name="vhb" localSheetId="16" hidden="1">{"'Sheet1'!$L$16"}</definedName>
    <definedName name="vhb" localSheetId="21" hidden="1">{"'Sheet1'!$L$16"}</definedName>
    <definedName name="vhb" localSheetId="18" hidden="1">{"'Sheet1'!$L$16"}</definedName>
    <definedName name="vhb" localSheetId="19" hidden="1">{"'Sheet1'!$L$16"}</definedName>
    <definedName name="vhb" localSheetId="20" hidden="1">{"'Sheet1'!$L$16"}</definedName>
    <definedName name="vhb" localSheetId="22" hidden="1">{"'Sheet1'!$L$16"}</definedName>
    <definedName name="vhb" localSheetId="24" hidden="1">{"'Sheet1'!$L$16"}</definedName>
    <definedName name="vhb" localSheetId="28" hidden="1">{"'Sheet1'!$L$16"}</definedName>
    <definedName name="vhb" localSheetId="14" hidden="1">{"'Sheet1'!$L$16"}</definedName>
    <definedName name="vhb" hidden="1">{"'Sheet1'!$L$16"}</definedName>
    <definedName name="vhgd" localSheetId="12" hidden="1">{"'Sheet1'!$L$16"}</definedName>
    <definedName name="vhgd" localSheetId="11" hidden="1">{"'Sheet1'!$L$16"}</definedName>
    <definedName name="vhgd" localSheetId="13" hidden="1">{"'Sheet1'!$L$16"}</definedName>
    <definedName name="vhgd" localSheetId="16" hidden="1">{"'Sheet1'!$L$16"}</definedName>
    <definedName name="vhgd" localSheetId="21" hidden="1">{"'Sheet1'!$L$16"}</definedName>
    <definedName name="vhgd" localSheetId="18" hidden="1">{"'Sheet1'!$L$16"}</definedName>
    <definedName name="vhgd" localSheetId="19" hidden="1">{"'Sheet1'!$L$16"}</definedName>
    <definedName name="vhgd" localSheetId="20" hidden="1">{"'Sheet1'!$L$16"}</definedName>
    <definedName name="vhgd" localSheetId="22" hidden="1">{"'Sheet1'!$L$16"}</definedName>
    <definedName name="vhgd" localSheetId="24" hidden="1">{"'Sheet1'!$L$16"}</definedName>
    <definedName name="vhgd" localSheetId="28" hidden="1">{"'Sheet1'!$L$16"}</definedName>
    <definedName name="vhgd" localSheetId="14" hidden="1">{"'Sheet1'!$L$16"}</definedName>
    <definedName name="vhgd" hidden="1">{"'Sheet1'!$L$16"}</definedName>
    <definedName name="Vhinh3030">#REF!</definedName>
    <definedName name="Vhinh6363">#REF!</definedName>
    <definedName name="vhjh" localSheetId="12" hidden="1">{#N/A,#N/A,FALSE,"CCTV"}</definedName>
    <definedName name="vhjh" localSheetId="11" hidden="1">{#N/A,#N/A,FALSE,"CCTV"}</definedName>
    <definedName name="vhjh" localSheetId="13" hidden="1">{#N/A,#N/A,FALSE,"CCTV"}</definedName>
    <definedName name="vhjh" localSheetId="16" hidden="1">{#N/A,#N/A,FALSE,"CCTV"}</definedName>
    <definedName name="vhjh" localSheetId="21" hidden="1">{#N/A,#N/A,FALSE,"CCTV"}</definedName>
    <definedName name="vhjh" localSheetId="18" hidden="1">{#N/A,#N/A,FALSE,"CCTV"}</definedName>
    <definedName name="vhjh" localSheetId="19" hidden="1">{#N/A,#N/A,FALSE,"CCTV"}</definedName>
    <definedName name="vhjh" localSheetId="20" hidden="1">{#N/A,#N/A,FALSE,"CCTV"}</definedName>
    <definedName name="vhjh" localSheetId="22" hidden="1">{#N/A,#N/A,FALSE,"CCTV"}</definedName>
    <definedName name="vhjh" localSheetId="24" hidden="1">{#N/A,#N/A,FALSE,"CCTV"}</definedName>
    <definedName name="vhjh" localSheetId="28" hidden="1">{#N/A,#N/A,FALSE,"CCTV"}</definedName>
    <definedName name="vhjh" localSheetId="14" hidden="1">{#N/A,#N/A,FALSE,"CCTV"}</definedName>
    <definedName name="vhjh" hidden="1">{#N/A,#N/A,FALSE,"CCTV"}</definedName>
    <definedName name="vhkh65">#REF!</definedName>
    <definedName name="vhkn100">#REF!</definedName>
    <definedName name="vhkn125">#REF!</definedName>
    <definedName name="vhkn150">#REF!</definedName>
    <definedName name="vhkn200">#REF!</definedName>
    <definedName name="vhkn250">#REF!</definedName>
    <definedName name="vhkn32">#REF!</definedName>
    <definedName name="vhkn40">#REF!</definedName>
    <definedName name="vhkn50">#REF!</definedName>
    <definedName name="vhkn65">#REF!</definedName>
    <definedName name="vhkn80">#REF!</definedName>
    <definedName name="vhmc10">#REF!</definedName>
    <definedName name="vhmc15">#REF!</definedName>
    <definedName name="vhmc20">#REF!</definedName>
    <definedName name="vhmc25">#REF!</definedName>
    <definedName name="vhmc32">#REF!</definedName>
    <definedName name="vhmc40">#REF!</definedName>
    <definedName name="vhmc50">#REF!</definedName>
    <definedName name="vhxfj" localSheetId="12" hidden="1">{"'Sheet1'!$L$16"}</definedName>
    <definedName name="vhxfj" localSheetId="11" hidden="1">{"'Sheet1'!$L$16"}</definedName>
    <definedName name="vhxfj" localSheetId="13" hidden="1">{"'Sheet1'!$L$16"}</definedName>
    <definedName name="vhxfj" localSheetId="16" hidden="1">{"'Sheet1'!$L$16"}</definedName>
    <definedName name="vhxfj" localSheetId="21" hidden="1">{"'Sheet1'!$L$16"}</definedName>
    <definedName name="vhxfj" localSheetId="18" hidden="1">{"'Sheet1'!$L$16"}</definedName>
    <definedName name="vhxfj" localSheetId="19" hidden="1">{"'Sheet1'!$L$16"}</definedName>
    <definedName name="vhxfj" localSheetId="20" hidden="1">{"'Sheet1'!$L$16"}</definedName>
    <definedName name="vhxfj" localSheetId="22" hidden="1">{"'Sheet1'!$L$16"}</definedName>
    <definedName name="vhxfj" localSheetId="24" hidden="1">{"'Sheet1'!$L$16"}</definedName>
    <definedName name="vhxfj" localSheetId="28" hidden="1">{"'Sheet1'!$L$16"}</definedName>
    <definedName name="vhxfj" localSheetId="14" hidden="1">{"'Sheet1'!$L$16"}</definedName>
    <definedName name="vhxfj" hidden="1">{"'Sheet1'!$L$16"}</definedName>
    <definedName name="vi" localSheetId="12" hidden="1">{"'Sheet1'!$L$16"}</definedName>
    <definedName name="vi" localSheetId="11" hidden="1">{"'Sheet1'!$L$16"}</definedName>
    <definedName name="vi" localSheetId="13" hidden="1">{"'Sheet1'!$L$16"}</definedName>
    <definedName name="vi" localSheetId="16" hidden="1">{"'Sheet1'!$L$16"}</definedName>
    <definedName name="vi" localSheetId="21" hidden="1">{"'Sheet1'!$L$16"}</definedName>
    <definedName name="vi" localSheetId="18" hidden="1">{"'Sheet1'!$L$16"}</definedName>
    <definedName name="vi" localSheetId="19" hidden="1">{"'Sheet1'!$L$16"}</definedName>
    <definedName name="vi" localSheetId="20" hidden="1">{"'Sheet1'!$L$16"}</definedName>
    <definedName name="vi" localSheetId="22" hidden="1">{"'Sheet1'!$L$16"}</definedName>
    <definedName name="vi" localSheetId="24" hidden="1">{"'Sheet1'!$L$16"}</definedName>
    <definedName name="vi" localSheetId="28" hidden="1">{"'Sheet1'!$L$16"}</definedName>
    <definedName name="vi" localSheetId="14" hidden="1">{"'Sheet1'!$L$16"}</definedName>
    <definedName name="vi" hidden="1">{"'Sheet1'!$L$16"}</definedName>
    <definedName name="vicm32">#REF!</definedName>
    <definedName name="vien" hidden="1">#REF!</definedName>
    <definedName name="Viet" localSheetId="12" hidden="1">{"'Sheet1'!$L$16"}</definedName>
    <definedName name="Viet" localSheetId="11" hidden="1">{"'Sheet1'!$L$16"}</definedName>
    <definedName name="Viet" localSheetId="13" hidden="1">{"'Sheet1'!$L$16"}</definedName>
    <definedName name="Viet" localSheetId="16" hidden="1">{"'Sheet1'!$L$16"}</definedName>
    <definedName name="Viet" localSheetId="21" hidden="1">{"'Sheet1'!$L$16"}</definedName>
    <definedName name="Viet" localSheetId="18" hidden="1">{"'Sheet1'!$L$16"}</definedName>
    <definedName name="Viet" localSheetId="19" hidden="1">{"'Sheet1'!$L$16"}</definedName>
    <definedName name="Viet" localSheetId="20" hidden="1">{"'Sheet1'!$L$16"}</definedName>
    <definedName name="Viet" localSheetId="22" hidden="1">{"'Sheet1'!$L$16"}</definedName>
    <definedName name="Viet" localSheetId="24" hidden="1">{"'Sheet1'!$L$16"}</definedName>
    <definedName name="Viet" localSheetId="28" hidden="1">{"'Sheet1'!$L$16"}</definedName>
    <definedName name="Viet" localSheetId="14" hidden="1">{"'Sheet1'!$L$16"}</definedName>
    <definedName name="Viet" hidden="1">{"'Sheet1'!$L$16"}</definedName>
    <definedName name="Viets" localSheetId="12" hidden="1">{"'Sheet1'!$L$16"}</definedName>
    <definedName name="Viets" localSheetId="11" hidden="1">{"'Sheet1'!$L$16"}</definedName>
    <definedName name="Viets" localSheetId="13" hidden="1">{"'Sheet1'!$L$16"}</definedName>
    <definedName name="Viets" localSheetId="16" hidden="1">{"'Sheet1'!$L$16"}</definedName>
    <definedName name="Viets" localSheetId="21" hidden="1">{"'Sheet1'!$L$16"}</definedName>
    <definedName name="Viets" localSheetId="18" hidden="1">{"'Sheet1'!$L$16"}</definedName>
    <definedName name="Viets" localSheetId="19" hidden="1">{"'Sheet1'!$L$16"}</definedName>
    <definedName name="Viets" localSheetId="20" hidden="1">{"'Sheet1'!$L$16"}</definedName>
    <definedName name="Viets" localSheetId="22" hidden="1">{"'Sheet1'!$L$16"}</definedName>
    <definedName name="Viets" localSheetId="24" hidden="1">{"'Sheet1'!$L$16"}</definedName>
    <definedName name="Viets" localSheetId="28" hidden="1">{"'Sheet1'!$L$16"}</definedName>
    <definedName name="Viets" localSheetId="14" hidden="1">{"'Sheet1'!$L$16"}</definedName>
    <definedName name="Viets" hidden="1">{"'Sheet1'!$L$16"}</definedName>
    <definedName name="Vinakyoie" hidden="1">#REF!</definedName>
    <definedName name="vinh" localSheetId="12">{"Bao-cao-tuan-xe-may1.xls","Bao-cao-tuan-xe-may.xls"}</definedName>
    <definedName name="vinh" localSheetId="11">{"Bao-cao-tuan-xe-may1.xls","Bao-cao-tuan-xe-may.xls"}</definedName>
    <definedName name="vinh" localSheetId="13">{"Bao-cao-tuan-xe-may1.xls","Bao-cao-tuan-xe-may.xls"}</definedName>
    <definedName name="vinh" localSheetId="16">{"Bao-cao-tuan-xe-may1.xls","Bao-cao-tuan-xe-may.xls"}</definedName>
    <definedName name="vinh" localSheetId="21">{"Bao-cao-tuan-xe-may1.xls","Bao-cao-tuan-xe-may.xls"}</definedName>
    <definedName name="vinh" localSheetId="18">{"Bao-cao-tuan-xe-may1.xls","Bao-cao-tuan-xe-may.xls"}</definedName>
    <definedName name="vinh" localSheetId="19">{"Bao-cao-tuan-xe-may1.xls","Bao-cao-tuan-xe-may.xls"}</definedName>
    <definedName name="vinh" localSheetId="20">{"Bao-cao-tuan-xe-may1.xls","Bao-cao-tuan-xe-may.xls"}</definedName>
    <definedName name="vinh" localSheetId="22">{"Bao-cao-tuan-xe-may1.xls","Bao-cao-tuan-xe-may.xls"}</definedName>
    <definedName name="vinh" localSheetId="24">{"Bao-cao-tuan-xe-may1.xls","Bao-cao-tuan-xe-may.xls"}</definedName>
    <definedName name="vinh" localSheetId="28">{"Bao-cao-tuan-xe-may1.xls","Bao-cao-tuan-xe-may.xls"}</definedName>
    <definedName name="vinh" localSheetId="14">{"Bao-cao-tuan-xe-may1.xls","Bao-cao-tuan-xe-may.xls"}</definedName>
    <definedName name="vinh">{"Bao-cao-tuan-xe-may1.xls","Bao-cao-tuan-xe-may.xls"}</definedName>
    <definedName name="vip" localSheetId="12" hidden="1">{"'Sheet1'!$L$16"}</definedName>
    <definedName name="vip" localSheetId="11" hidden="1">{"'Sheet1'!$L$16"}</definedName>
    <definedName name="vip" localSheetId="13" hidden="1">{"'Sheet1'!$L$16"}</definedName>
    <definedName name="vip" localSheetId="16" hidden="1">{"'Sheet1'!$L$16"}</definedName>
    <definedName name="vip" localSheetId="21" hidden="1">{"'Sheet1'!$L$16"}</definedName>
    <definedName name="vip" localSheetId="18" hidden="1">{"'Sheet1'!$L$16"}</definedName>
    <definedName name="vip" localSheetId="19" hidden="1">{"'Sheet1'!$L$16"}</definedName>
    <definedName name="vip" localSheetId="20" hidden="1">{"'Sheet1'!$L$16"}</definedName>
    <definedName name="vip" localSheetId="22" hidden="1">{"'Sheet1'!$L$16"}</definedName>
    <definedName name="vip" localSheetId="24" hidden="1">{"'Sheet1'!$L$16"}</definedName>
    <definedName name="vip" localSheetId="28" hidden="1">{"'Sheet1'!$L$16"}</definedName>
    <definedName name="vip" localSheetId="14" hidden="1">{"'Sheet1'!$L$16"}</definedName>
    <definedName name="vip" hidden="1">{"'Sheet1'!$L$16"}</definedName>
    <definedName name="VISION" localSheetId="12" hidden="1">{#N/A,#N/A,TRUE,"LOADCOVE";#N/A,#N/A,TRUE,"PAGE001";#N/A,#N/A,TRUE,"PAGE002";#N/A,#N/A,TRUE,"PAGE003";#N/A,#N/A,TRUE,"PAGE004";#N/A,#N/A,TRUE,"PAGE005";#N/A,#N/A,TRUE,"PAGE006";#N/A,#N/A,TRUE,"PAGE007";#N/A,#N/A,TRUE,"PAGE008";#N/A,#N/A,TRUE,"PAGE009";#N/A,#N/A,TRUE,"PAGE010";#N/A,#N/A,TRUE,"PAGE011";#N/A,#N/A,TRUE,"PAGE012";#N/A,#N/A,TRUE,"PAGE013"}</definedName>
    <definedName name="VISION" localSheetId="11" hidden="1">{#N/A,#N/A,TRUE,"LOADCOVE";#N/A,#N/A,TRUE,"PAGE001";#N/A,#N/A,TRUE,"PAGE002";#N/A,#N/A,TRUE,"PAGE003";#N/A,#N/A,TRUE,"PAGE004";#N/A,#N/A,TRUE,"PAGE005";#N/A,#N/A,TRUE,"PAGE006";#N/A,#N/A,TRUE,"PAGE007";#N/A,#N/A,TRUE,"PAGE008";#N/A,#N/A,TRUE,"PAGE009";#N/A,#N/A,TRUE,"PAGE010";#N/A,#N/A,TRUE,"PAGE011";#N/A,#N/A,TRUE,"PAGE012";#N/A,#N/A,TRUE,"PAGE013"}</definedName>
    <definedName name="VISION" localSheetId="13" hidden="1">{#N/A,#N/A,TRUE,"LOADCOVE";#N/A,#N/A,TRUE,"PAGE001";#N/A,#N/A,TRUE,"PAGE002";#N/A,#N/A,TRUE,"PAGE003";#N/A,#N/A,TRUE,"PAGE004";#N/A,#N/A,TRUE,"PAGE005";#N/A,#N/A,TRUE,"PAGE006";#N/A,#N/A,TRUE,"PAGE007";#N/A,#N/A,TRUE,"PAGE008";#N/A,#N/A,TRUE,"PAGE009";#N/A,#N/A,TRUE,"PAGE010";#N/A,#N/A,TRUE,"PAGE011";#N/A,#N/A,TRUE,"PAGE012";#N/A,#N/A,TRUE,"PAGE013"}</definedName>
    <definedName name="VISION" localSheetId="16" hidden="1">{#N/A,#N/A,TRUE,"LOADCOVE";#N/A,#N/A,TRUE,"PAGE001";#N/A,#N/A,TRUE,"PAGE002";#N/A,#N/A,TRUE,"PAGE003";#N/A,#N/A,TRUE,"PAGE004";#N/A,#N/A,TRUE,"PAGE005";#N/A,#N/A,TRUE,"PAGE006";#N/A,#N/A,TRUE,"PAGE007";#N/A,#N/A,TRUE,"PAGE008";#N/A,#N/A,TRUE,"PAGE009";#N/A,#N/A,TRUE,"PAGE010";#N/A,#N/A,TRUE,"PAGE011";#N/A,#N/A,TRUE,"PAGE012";#N/A,#N/A,TRUE,"PAGE013"}</definedName>
    <definedName name="VISION" localSheetId="21" hidden="1">{#N/A,#N/A,TRUE,"LOADCOVE";#N/A,#N/A,TRUE,"PAGE001";#N/A,#N/A,TRUE,"PAGE002";#N/A,#N/A,TRUE,"PAGE003";#N/A,#N/A,TRUE,"PAGE004";#N/A,#N/A,TRUE,"PAGE005";#N/A,#N/A,TRUE,"PAGE006";#N/A,#N/A,TRUE,"PAGE007";#N/A,#N/A,TRUE,"PAGE008";#N/A,#N/A,TRUE,"PAGE009";#N/A,#N/A,TRUE,"PAGE010";#N/A,#N/A,TRUE,"PAGE011";#N/A,#N/A,TRUE,"PAGE012";#N/A,#N/A,TRUE,"PAGE013"}</definedName>
    <definedName name="VISION" localSheetId="18" hidden="1">{#N/A,#N/A,TRUE,"LOADCOVE";#N/A,#N/A,TRUE,"PAGE001";#N/A,#N/A,TRUE,"PAGE002";#N/A,#N/A,TRUE,"PAGE003";#N/A,#N/A,TRUE,"PAGE004";#N/A,#N/A,TRUE,"PAGE005";#N/A,#N/A,TRUE,"PAGE006";#N/A,#N/A,TRUE,"PAGE007";#N/A,#N/A,TRUE,"PAGE008";#N/A,#N/A,TRUE,"PAGE009";#N/A,#N/A,TRUE,"PAGE010";#N/A,#N/A,TRUE,"PAGE011";#N/A,#N/A,TRUE,"PAGE012";#N/A,#N/A,TRUE,"PAGE013"}</definedName>
    <definedName name="VISION" localSheetId="19" hidden="1">{#N/A,#N/A,TRUE,"LOADCOVE";#N/A,#N/A,TRUE,"PAGE001";#N/A,#N/A,TRUE,"PAGE002";#N/A,#N/A,TRUE,"PAGE003";#N/A,#N/A,TRUE,"PAGE004";#N/A,#N/A,TRUE,"PAGE005";#N/A,#N/A,TRUE,"PAGE006";#N/A,#N/A,TRUE,"PAGE007";#N/A,#N/A,TRUE,"PAGE008";#N/A,#N/A,TRUE,"PAGE009";#N/A,#N/A,TRUE,"PAGE010";#N/A,#N/A,TRUE,"PAGE011";#N/A,#N/A,TRUE,"PAGE012";#N/A,#N/A,TRUE,"PAGE013"}</definedName>
    <definedName name="VISION" localSheetId="20" hidden="1">{#N/A,#N/A,TRUE,"LOADCOVE";#N/A,#N/A,TRUE,"PAGE001";#N/A,#N/A,TRUE,"PAGE002";#N/A,#N/A,TRUE,"PAGE003";#N/A,#N/A,TRUE,"PAGE004";#N/A,#N/A,TRUE,"PAGE005";#N/A,#N/A,TRUE,"PAGE006";#N/A,#N/A,TRUE,"PAGE007";#N/A,#N/A,TRUE,"PAGE008";#N/A,#N/A,TRUE,"PAGE009";#N/A,#N/A,TRUE,"PAGE010";#N/A,#N/A,TRUE,"PAGE011";#N/A,#N/A,TRUE,"PAGE012";#N/A,#N/A,TRUE,"PAGE013"}</definedName>
    <definedName name="VISION" localSheetId="22" hidden="1">{#N/A,#N/A,TRUE,"LOADCOVE";#N/A,#N/A,TRUE,"PAGE001";#N/A,#N/A,TRUE,"PAGE002";#N/A,#N/A,TRUE,"PAGE003";#N/A,#N/A,TRUE,"PAGE004";#N/A,#N/A,TRUE,"PAGE005";#N/A,#N/A,TRUE,"PAGE006";#N/A,#N/A,TRUE,"PAGE007";#N/A,#N/A,TRUE,"PAGE008";#N/A,#N/A,TRUE,"PAGE009";#N/A,#N/A,TRUE,"PAGE010";#N/A,#N/A,TRUE,"PAGE011";#N/A,#N/A,TRUE,"PAGE012";#N/A,#N/A,TRUE,"PAGE013"}</definedName>
    <definedName name="VISION" localSheetId="24" hidden="1">{#N/A,#N/A,TRUE,"LOADCOVE";#N/A,#N/A,TRUE,"PAGE001";#N/A,#N/A,TRUE,"PAGE002";#N/A,#N/A,TRUE,"PAGE003";#N/A,#N/A,TRUE,"PAGE004";#N/A,#N/A,TRUE,"PAGE005";#N/A,#N/A,TRUE,"PAGE006";#N/A,#N/A,TRUE,"PAGE007";#N/A,#N/A,TRUE,"PAGE008";#N/A,#N/A,TRUE,"PAGE009";#N/A,#N/A,TRUE,"PAGE010";#N/A,#N/A,TRUE,"PAGE011";#N/A,#N/A,TRUE,"PAGE012";#N/A,#N/A,TRUE,"PAGE013"}</definedName>
    <definedName name="VISION" localSheetId="28" hidden="1">{#N/A,#N/A,TRUE,"LOADCOVE";#N/A,#N/A,TRUE,"PAGE001";#N/A,#N/A,TRUE,"PAGE002";#N/A,#N/A,TRUE,"PAGE003";#N/A,#N/A,TRUE,"PAGE004";#N/A,#N/A,TRUE,"PAGE005";#N/A,#N/A,TRUE,"PAGE006";#N/A,#N/A,TRUE,"PAGE007";#N/A,#N/A,TRUE,"PAGE008";#N/A,#N/A,TRUE,"PAGE009";#N/A,#N/A,TRUE,"PAGE010";#N/A,#N/A,TRUE,"PAGE011";#N/A,#N/A,TRUE,"PAGE012";#N/A,#N/A,TRUE,"PAGE013"}</definedName>
    <definedName name="VISION" localSheetId="14" hidden="1">{#N/A,#N/A,TRUE,"LOADCOVE";#N/A,#N/A,TRUE,"PAGE001";#N/A,#N/A,TRUE,"PAGE002";#N/A,#N/A,TRUE,"PAGE003";#N/A,#N/A,TRUE,"PAGE004";#N/A,#N/A,TRUE,"PAGE005";#N/A,#N/A,TRUE,"PAGE006";#N/A,#N/A,TRUE,"PAGE007";#N/A,#N/A,TRUE,"PAGE008";#N/A,#N/A,TRUE,"PAGE009";#N/A,#N/A,TRUE,"PAGE010";#N/A,#N/A,TRUE,"PAGE011";#N/A,#N/A,TRUE,"PAGE012";#N/A,#N/A,TRUE,"PAGE013"}</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시설투자" localSheetId="12" hidden="1">{#N/A,#N/A,TRUE,"LOADCOVE";#N/A,#N/A,TRUE,"PAGE001";#N/A,#N/A,TRUE,"PAGE002";#N/A,#N/A,TRUE,"PAGE003";#N/A,#N/A,TRUE,"PAGE004";#N/A,#N/A,TRUE,"PAGE005";#N/A,#N/A,TRUE,"PAGE006";#N/A,#N/A,TRUE,"PAGE007";#N/A,#N/A,TRUE,"PAGE008";#N/A,#N/A,TRUE,"PAGE009";#N/A,#N/A,TRUE,"PAGE010";#N/A,#N/A,TRUE,"PAGE011";#N/A,#N/A,TRUE,"PAGE012";#N/A,#N/A,TRUE,"PAGE013"}</definedName>
    <definedName name="VISION시설투자" localSheetId="11" hidden="1">{#N/A,#N/A,TRUE,"LOADCOVE";#N/A,#N/A,TRUE,"PAGE001";#N/A,#N/A,TRUE,"PAGE002";#N/A,#N/A,TRUE,"PAGE003";#N/A,#N/A,TRUE,"PAGE004";#N/A,#N/A,TRUE,"PAGE005";#N/A,#N/A,TRUE,"PAGE006";#N/A,#N/A,TRUE,"PAGE007";#N/A,#N/A,TRUE,"PAGE008";#N/A,#N/A,TRUE,"PAGE009";#N/A,#N/A,TRUE,"PAGE010";#N/A,#N/A,TRUE,"PAGE011";#N/A,#N/A,TRUE,"PAGE012";#N/A,#N/A,TRUE,"PAGE013"}</definedName>
    <definedName name="VISION시설투자" localSheetId="13" hidden="1">{#N/A,#N/A,TRUE,"LOADCOVE";#N/A,#N/A,TRUE,"PAGE001";#N/A,#N/A,TRUE,"PAGE002";#N/A,#N/A,TRUE,"PAGE003";#N/A,#N/A,TRUE,"PAGE004";#N/A,#N/A,TRUE,"PAGE005";#N/A,#N/A,TRUE,"PAGE006";#N/A,#N/A,TRUE,"PAGE007";#N/A,#N/A,TRUE,"PAGE008";#N/A,#N/A,TRUE,"PAGE009";#N/A,#N/A,TRUE,"PAGE010";#N/A,#N/A,TRUE,"PAGE011";#N/A,#N/A,TRUE,"PAGE012";#N/A,#N/A,TRUE,"PAGE013"}</definedName>
    <definedName name="VISION시설투자" localSheetId="16" hidden="1">{#N/A,#N/A,TRUE,"LOADCOVE";#N/A,#N/A,TRUE,"PAGE001";#N/A,#N/A,TRUE,"PAGE002";#N/A,#N/A,TRUE,"PAGE003";#N/A,#N/A,TRUE,"PAGE004";#N/A,#N/A,TRUE,"PAGE005";#N/A,#N/A,TRUE,"PAGE006";#N/A,#N/A,TRUE,"PAGE007";#N/A,#N/A,TRUE,"PAGE008";#N/A,#N/A,TRUE,"PAGE009";#N/A,#N/A,TRUE,"PAGE010";#N/A,#N/A,TRUE,"PAGE011";#N/A,#N/A,TRUE,"PAGE012";#N/A,#N/A,TRUE,"PAGE013"}</definedName>
    <definedName name="VISION시설투자" localSheetId="21" hidden="1">{#N/A,#N/A,TRUE,"LOADCOVE";#N/A,#N/A,TRUE,"PAGE001";#N/A,#N/A,TRUE,"PAGE002";#N/A,#N/A,TRUE,"PAGE003";#N/A,#N/A,TRUE,"PAGE004";#N/A,#N/A,TRUE,"PAGE005";#N/A,#N/A,TRUE,"PAGE006";#N/A,#N/A,TRUE,"PAGE007";#N/A,#N/A,TRUE,"PAGE008";#N/A,#N/A,TRUE,"PAGE009";#N/A,#N/A,TRUE,"PAGE010";#N/A,#N/A,TRUE,"PAGE011";#N/A,#N/A,TRUE,"PAGE012";#N/A,#N/A,TRUE,"PAGE013"}</definedName>
    <definedName name="VISION시설투자" localSheetId="18" hidden="1">{#N/A,#N/A,TRUE,"LOADCOVE";#N/A,#N/A,TRUE,"PAGE001";#N/A,#N/A,TRUE,"PAGE002";#N/A,#N/A,TRUE,"PAGE003";#N/A,#N/A,TRUE,"PAGE004";#N/A,#N/A,TRUE,"PAGE005";#N/A,#N/A,TRUE,"PAGE006";#N/A,#N/A,TRUE,"PAGE007";#N/A,#N/A,TRUE,"PAGE008";#N/A,#N/A,TRUE,"PAGE009";#N/A,#N/A,TRUE,"PAGE010";#N/A,#N/A,TRUE,"PAGE011";#N/A,#N/A,TRUE,"PAGE012";#N/A,#N/A,TRUE,"PAGE013"}</definedName>
    <definedName name="VISION시설투자" localSheetId="19" hidden="1">{#N/A,#N/A,TRUE,"LOADCOVE";#N/A,#N/A,TRUE,"PAGE001";#N/A,#N/A,TRUE,"PAGE002";#N/A,#N/A,TRUE,"PAGE003";#N/A,#N/A,TRUE,"PAGE004";#N/A,#N/A,TRUE,"PAGE005";#N/A,#N/A,TRUE,"PAGE006";#N/A,#N/A,TRUE,"PAGE007";#N/A,#N/A,TRUE,"PAGE008";#N/A,#N/A,TRUE,"PAGE009";#N/A,#N/A,TRUE,"PAGE010";#N/A,#N/A,TRUE,"PAGE011";#N/A,#N/A,TRUE,"PAGE012";#N/A,#N/A,TRUE,"PAGE013"}</definedName>
    <definedName name="VISION시설투자" localSheetId="20" hidden="1">{#N/A,#N/A,TRUE,"LOADCOVE";#N/A,#N/A,TRUE,"PAGE001";#N/A,#N/A,TRUE,"PAGE002";#N/A,#N/A,TRUE,"PAGE003";#N/A,#N/A,TRUE,"PAGE004";#N/A,#N/A,TRUE,"PAGE005";#N/A,#N/A,TRUE,"PAGE006";#N/A,#N/A,TRUE,"PAGE007";#N/A,#N/A,TRUE,"PAGE008";#N/A,#N/A,TRUE,"PAGE009";#N/A,#N/A,TRUE,"PAGE010";#N/A,#N/A,TRUE,"PAGE011";#N/A,#N/A,TRUE,"PAGE012";#N/A,#N/A,TRUE,"PAGE013"}</definedName>
    <definedName name="VISION시설투자" localSheetId="22" hidden="1">{#N/A,#N/A,TRUE,"LOADCOVE";#N/A,#N/A,TRUE,"PAGE001";#N/A,#N/A,TRUE,"PAGE002";#N/A,#N/A,TRUE,"PAGE003";#N/A,#N/A,TRUE,"PAGE004";#N/A,#N/A,TRUE,"PAGE005";#N/A,#N/A,TRUE,"PAGE006";#N/A,#N/A,TRUE,"PAGE007";#N/A,#N/A,TRUE,"PAGE008";#N/A,#N/A,TRUE,"PAGE009";#N/A,#N/A,TRUE,"PAGE010";#N/A,#N/A,TRUE,"PAGE011";#N/A,#N/A,TRUE,"PAGE012";#N/A,#N/A,TRUE,"PAGE013"}</definedName>
    <definedName name="VISION시설투자" localSheetId="24" hidden="1">{#N/A,#N/A,TRUE,"LOADCOVE";#N/A,#N/A,TRUE,"PAGE001";#N/A,#N/A,TRUE,"PAGE002";#N/A,#N/A,TRUE,"PAGE003";#N/A,#N/A,TRUE,"PAGE004";#N/A,#N/A,TRUE,"PAGE005";#N/A,#N/A,TRUE,"PAGE006";#N/A,#N/A,TRUE,"PAGE007";#N/A,#N/A,TRUE,"PAGE008";#N/A,#N/A,TRUE,"PAGE009";#N/A,#N/A,TRUE,"PAGE010";#N/A,#N/A,TRUE,"PAGE011";#N/A,#N/A,TRUE,"PAGE012";#N/A,#N/A,TRUE,"PAGE013"}</definedName>
    <definedName name="VISION시설투자" localSheetId="28" hidden="1">{#N/A,#N/A,TRUE,"LOADCOVE";#N/A,#N/A,TRUE,"PAGE001";#N/A,#N/A,TRUE,"PAGE002";#N/A,#N/A,TRUE,"PAGE003";#N/A,#N/A,TRUE,"PAGE004";#N/A,#N/A,TRUE,"PAGE005";#N/A,#N/A,TRUE,"PAGE006";#N/A,#N/A,TRUE,"PAGE007";#N/A,#N/A,TRUE,"PAGE008";#N/A,#N/A,TRUE,"PAGE009";#N/A,#N/A,TRUE,"PAGE010";#N/A,#N/A,TRUE,"PAGE011";#N/A,#N/A,TRUE,"PAGE012";#N/A,#N/A,TRUE,"PAGE013"}</definedName>
    <definedName name="VISION시설투자" localSheetId="14"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sta" hidden="1">#REF!</definedName>
    <definedName name="vitcon" hidden="1">#REF!</definedName>
    <definedName name="VITE" localSheetId="12" hidden="1">{"'Sheet1'!$L$16"}</definedName>
    <definedName name="VITE" localSheetId="11" hidden="1">{"'Sheet1'!$L$16"}</definedName>
    <definedName name="VITE" localSheetId="13" hidden="1">{"'Sheet1'!$L$16"}</definedName>
    <definedName name="VITE" localSheetId="16" hidden="1">{"'Sheet1'!$L$16"}</definedName>
    <definedName name="VITE" localSheetId="21" hidden="1">{"'Sheet1'!$L$16"}</definedName>
    <definedName name="VITE" localSheetId="18" hidden="1">{"'Sheet1'!$L$16"}</definedName>
    <definedName name="VITE" localSheetId="19" hidden="1">{"'Sheet1'!$L$16"}</definedName>
    <definedName name="VITE" localSheetId="20" hidden="1">{"'Sheet1'!$L$16"}</definedName>
    <definedName name="VITE" localSheetId="22" hidden="1">{"'Sheet1'!$L$16"}</definedName>
    <definedName name="VITE" localSheetId="24" hidden="1">{"'Sheet1'!$L$16"}</definedName>
    <definedName name="VITE" localSheetId="28" hidden="1">{"'Sheet1'!$L$16"}</definedName>
    <definedName name="VITE" localSheetId="14" hidden="1">{"'Sheet1'!$L$16"}</definedName>
    <definedName name="VITE" hidden="1">{"'Sheet1'!$L$16"}</definedName>
    <definedName name="VIZA" localSheetId="12" hidden="1">{#N/A,#N/A,TRUE,"Krycí list"}</definedName>
    <definedName name="VIZA" localSheetId="11" hidden="1">{#N/A,#N/A,TRUE,"Krycí list"}</definedName>
    <definedName name="VIZA" localSheetId="13" hidden="1">{#N/A,#N/A,TRUE,"Krycí list"}</definedName>
    <definedName name="VIZA" localSheetId="16" hidden="1">{#N/A,#N/A,TRUE,"Krycí list"}</definedName>
    <definedName name="VIZA" localSheetId="21" hidden="1">{#N/A,#N/A,TRUE,"Krycí list"}</definedName>
    <definedName name="VIZA" localSheetId="18" hidden="1">{#N/A,#N/A,TRUE,"Krycí list"}</definedName>
    <definedName name="VIZA" localSheetId="19" hidden="1">{#N/A,#N/A,TRUE,"Krycí list"}</definedName>
    <definedName name="VIZA" localSheetId="20" hidden="1">{#N/A,#N/A,TRUE,"Krycí list"}</definedName>
    <definedName name="VIZA" localSheetId="22" hidden="1">{#N/A,#N/A,TRUE,"Krycí list"}</definedName>
    <definedName name="VIZA" localSheetId="24" hidden="1">{#N/A,#N/A,TRUE,"Krycí list"}</definedName>
    <definedName name="VIZA" localSheetId="28" hidden="1">{#N/A,#N/A,TRUE,"Krycí list"}</definedName>
    <definedName name="VIZA" localSheetId="14" hidden="1">{#N/A,#N/A,TRUE,"Krycí list"}</definedName>
    <definedName name="VIZA" hidden="1">{#N/A,#N/A,TRUE,"Krycí list"}</definedName>
    <definedName name="VIZA12" localSheetId="12" hidden="1">{#N/A,#N/A,TRUE,"Krycí list"}</definedName>
    <definedName name="VIZA12" localSheetId="11" hidden="1">{#N/A,#N/A,TRUE,"Krycí list"}</definedName>
    <definedName name="VIZA12" localSheetId="13" hidden="1">{#N/A,#N/A,TRUE,"Krycí list"}</definedName>
    <definedName name="VIZA12" localSheetId="16" hidden="1">{#N/A,#N/A,TRUE,"Krycí list"}</definedName>
    <definedName name="VIZA12" localSheetId="21" hidden="1">{#N/A,#N/A,TRUE,"Krycí list"}</definedName>
    <definedName name="VIZA12" localSheetId="18" hidden="1">{#N/A,#N/A,TRUE,"Krycí list"}</definedName>
    <definedName name="VIZA12" localSheetId="19" hidden="1">{#N/A,#N/A,TRUE,"Krycí list"}</definedName>
    <definedName name="VIZA12" localSheetId="20" hidden="1">{#N/A,#N/A,TRUE,"Krycí list"}</definedName>
    <definedName name="VIZA12" localSheetId="22" hidden="1">{#N/A,#N/A,TRUE,"Krycí list"}</definedName>
    <definedName name="VIZA12" localSheetId="24" hidden="1">{#N/A,#N/A,TRUE,"Krycí list"}</definedName>
    <definedName name="VIZA12" localSheetId="28" hidden="1">{#N/A,#N/A,TRUE,"Krycí list"}</definedName>
    <definedName name="VIZA12" localSheetId="14" hidden="1">{#N/A,#N/A,TRUE,"Krycí list"}</definedName>
    <definedName name="VIZA12" hidden="1">{#N/A,#N/A,TRUE,"Krycí list"}</definedName>
    <definedName name="vkcauthang">#REF!</definedName>
    <definedName name="vknea100">#REF!</definedName>
    <definedName name="vknea125">#REF!</definedName>
    <definedName name="vknea150">#REF!</definedName>
    <definedName name="vknea200">#REF!</definedName>
    <definedName name="vknea250">#REF!</definedName>
    <definedName name="vknea40">#REF!</definedName>
    <definedName name="vknea50">#REF!</definedName>
    <definedName name="vknea65">#REF!</definedName>
    <definedName name="vknea80">#REF!</definedName>
    <definedName name="vkneagl25">#REF!</definedName>
    <definedName name="vkneagl40">#REF!</definedName>
    <definedName name="vkneagl50">#REF!</definedName>
    <definedName name="vkneagl80">#REF!</definedName>
    <definedName name="vknean15">#REF!</definedName>
    <definedName name="vknean25">#REF!</definedName>
    <definedName name="vknean32">#REF!</definedName>
    <definedName name="vknean40">#REF!</definedName>
    <definedName name="vknen150P">#REF!</definedName>
    <definedName name="vknen200P">#REF!</definedName>
    <definedName name="vknh80">#REF!</definedName>
    <definedName name="vknhoahq300">#REF!</definedName>
    <definedName name="vknhoiKey100">#REF!</definedName>
    <definedName name="vknhoiKey125">#REF!</definedName>
    <definedName name="vknhoiKey40">#REF!</definedName>
    <definedName name="vknhoiKey50">#REF!</definedName>
    <definedName name="vknhoiKey65">#REF!</definedName>
    <definedName name="vknhoiKey80">#REF!</definedName>
    <definedName name="vksan">#REF!</definedName>
    <definedName name="vl">#REF!</definedName>
    <definedName name="VL1P">#REF!</definedName>
    <definedName name="VL3P">#REF!</definedName>
    <definedName name="Vlcap0.7">#REF!</definedName>
    <definedName name="VLcap1">#REF!</definedName>
    <definedName name="vlct" localSheetId="12" hidden="1">{"'Sheet1'!$L$16"}</definedName>
    <definedName name="vlct" localSheetId="11" hidden="1">{"'Sheet1'!$L$16"}</definedName>
    <definedName name="vlct" localSheetId="13" hidden="1">{"'Sheet1'!$L$16"}</definedName>
    <definedName name="vlct" localSheetId="16" hidden="1">{"'Sheet1'!$L$16"}</definedName>
    <definedName name="vlct" localSheetId="21" hidden="1">{"'Sheet1'!$L$16"}</definedName>
    <definedName name="vlct" localSheetId="18" hidden="1">{"'Sheet1'!$L$16"}</definedName>
    <definedName name="vlct" localSheetId="19" hidden="1">{"'Sheet1'!$L$16"}</definedName>
    <definedName name="vlct" localSheetId="20" hidden="1">{"'Sheet1'!$L$16"}</definedName>
    <definedName name="vlct" localSheetId="22" hidden="1">{"'Sheet1'!$L$16"}</definedName>
    <definedName name="vlct" localSheetId="24" hidden="1">{"'Sheet1'!$L$16"}</definedName>
    <definedName name="vlct" localSheetId="28" hidden="1">{"'Sheet1'!$L$16"}</definedName>
    <definedName name="vlct" localSheetId="14" hidden="1">{"'Sheet1'!$L$16"}</definedName>
    <definedName name="vlct" hidden="1">{"'Sheet1'!$L$16"}</definedName>
    <definedName name="VLCT3p">#REF!</definedName>
    <definedName name="vld">#REF!</definedName>
    <definedName name="vldd">#REF!</definedName>
    <definedName name="vldn400">#REF!</definedName>
    <definedName name="vldn600">#REF!</definedName>
    <definedName name="VLHC">#REF!</definedName>
    <definedName name="VLKhac">#REF!</definedName>
    <definedName name="VLM">#REF!</definedName>
    <definedName name="vlm10K">#REF!</definedName>
    <definedName name="vlm10S">#REF!</definedName>
    <definedName name="vlm15K">#REF!</definedName>
    <definedName name="vlm2v">#REF!</definedName>
    <definedName name="vlm2voi">#REF!</definedName>
    <definedName name="vlmb">#REF!</definedName>
    <definedName name="vlmb15">#REF!</definedName>
    <definedName name="vlmb32">#REF!</definedName>
    <definedName name="VLP" localSheetId="12" hidden="1">{"'Sheet1'!$L$16"}</definedName>
    <definedName name="VLP" localSheetId="11" hidden="1">{"'Sheet1'!$L$16"}</definedName>
    <definedName name="VLP" localSheetId="13" hidden="1">{"'Sheet1'!$L$16"}</definedName>
    <definedName name="VLP" localSheetId="16" hidden="1">{"'Sheet1'!$L$16"}</definedName>
    <definedName name="VLP" localSheetId="21" hidden="1">{"'Sheet1'!$L$16"}</definedName>
    <definedName name="VLP" localSheetId="18" hidden="1">{"'Sheet1'!$L$16"}</definedName>
    <definedName name="VLP" localSheetId="19" hidden="1">{"'Sheet1'!$L$16"}</definedName>
    <definedName name="VLP" localSheetId="20" hidden="1">{"'Sheet1'!$L$16"}</definedName>
    <definedName name="VLP" localSheetId="22" hidden="1">{"'Sheet1'!$L$16"}</definedName>
    <definedName name="VLP" localSheetId="24" hidden="1">{"'Sheet1'!$L$16"}</definedName>
    <definedName name="VLP" localSheetId="28" hidden="1">{"'Sheet1'!$L$16"}</definedName>
    <definedName name="VLP" localSheetId="14" hidden="1">{"'Sheet1'!$L$16"}</definedName>
    <definedName name="VLP" hidden="1">{"'Sheet1'!$L$16"}</definedName>
    <definedName name="vltr">#REF!</definedName>
    <definedName name="vltram">#REF!</definedName>
    <definedName name="vmc100Ktube">#REF!</definedName>
    <definedName name="vmc25Ktube">#REF!</definedName>
    <definedName name="vmc25N">#REF!</definedName>
    <definedName name="vmc25S">#REF!</definedName>
    <definedName name="vmc32Ktube">#REF!</definedName>
    <definedName name="vmc32N">#REF!</definedName>
    <definedName name="vmc40Ktop">#REF!</definedName>
    <definedName name="vmc40Ktube">#REF!</definedName>
    <definedName name="vmc40S">#REF!</definedName>
    <definedName name="vmc50Ktop">#REF!</definedName>
    <definedName name="vmc50Ktube">#REF!</definedName>
    <definedName name="vmc50N">#REF!</definedName>
    <definedName name="vmc50S">#REF!</definedName>
    <definedName name="vmc65Ktop">#REF!</definedName>
    <definedName name="vmc65Ktube">#REF!</definedName>
    <definedName name="vmc65N">#REF!</definedName>
    <definedName name="vmc65S">#REF!</definedName>
    <definedName name="vmc80Ktube">#REF!</definedName>
    <definedName name="vmc80S">#REF!</definedName>
    <definedName name="vmcgl100">#REF!</definedName>
    <definedName name="vmcgl150">#REF!</definedName>
    <definedName name="vmcgl32">#REF!</definedName>
    <definedName name="vmcglkvs100">#REF!</definedName>
    <definedName name="vmcglkvs150">#REF!</definedName>
    <definedName name="vmcglkvs80">#REF!</definedName>
    <definedName name="vmch100">#REF!</definedName>
    <definedName name="vmch20">#REF!</definedName>
    <definedName name="vmch25">#REF!</definedName>
    <definedName name="vmch32">#REF!</definedName>
    <definedName name="vmch40">#REF!</definedName>
    <definedName name="vmch50">#REF!</definedName>
    <definedName name="vmch80">#REF!</definedName>
    <definedName name="vmchoiA100">#REF!</definedName>
    <definedName name="vmchoiA15">#REF!</definedName>
    <definedName name="vmchoiA150">#REF!</definedName>
    <definedName name="vmchoiA20">#REF!</definedName>
    <definedName name="vmchoiA25">#REF!</definedName>
    <definedName name="vmchoiA40">#REF!</definedName>
    <definedName name="vmchoiA50">#REF!</definedName>
    <definedName name="vmchoiA65">#REF!</definedName>
    <definedName name="vmcl20">#REF!</definedName>
    <definedName name="vmcl32">#REF!</definedName>
    <definedName name="vmcl40">#REF!</definedName>
    <definedName name="vmcl65">#REF!</definedName>
    <definedName name="vn" localSheetId="12" hidden="1">{"'Sheet1'!$L$16"}</definedName>
    <definedName name="vn" localSheetId="11" hidden="1">{"'Sheet1'!$L$16"}</definedName>
    <definedName name="vn" localSheetId="13" hidden="1">{"'Sheet1'!$L$16"}</definedName>
    <definedName name="vn" localSheetId="16" hidden="1">{"'Sheet1'!$L$16"}</definedName>
    <definedName name="vn" localSheetId="21" hidden="1">{"'Sheet1'!$L$16"}</definedName>
    <definedName name="vn" localSheetId="18" hidden="1">{"'Sheet1'!$L$16"}</definedName>
    <definedName name="vn" localSheetId="19" hidden="1">{"'Sheet1'!$L$16"}</definedName>
    <definedName name="vn" localSheetId="20" hidden="1">{"'Sheet1'!$L$16"}</definedName>
    <definedName name="vn" localSheetId="22" hidden="1">{"'Sheet1'!$L$16"}</definedName>
    <definedName name="vn" localSheetId="24" hidden="1">{"'Sheet1'!$L$16"}</definedName>
    <definedName name="vn" localSheetId="28" hidden="1">{"'Sheet1'!$L$16"}</definedName>
    <definedName name="vn" localSheetId="14" hidden="1">{"'Sheet1'!$L$16"}</definedName>
    <definedName name="vn" hidden="1">{"'Sheet1'!$L$16"}</definedName>
    <definedName name="vnd_list" localSheetId="12" hidden="1">{"một";"hai";"ba";"bốn";"năm";"sáu";"bảy";"tám";"chín";"mười";"mươi";"mốt";"lăm";"trăm";"nghìn";"triệu";"tỷ";"lẻ";"không trăm";"Bằng chử : "}</definedName>
    <definedName name="vnd_list" localSheetId="11" hidden="1">{"một";"hai";"ba";"bốn";"năm";"sáu";"bảy";"tám";"chín";"mười";"mươi";"mốt";"lăm";"trăm";"nghìn";"triệu";"tỷ";"lẻ";"không trăm";"Bằng chử : "}</definedName>
    <definedName name="vnd_list" localSheetId="13" hidden="1">{"một";"hai";"ba";"bốn";"năm";"sáu";"bảy";"tám";"chín";"mười";"mươi";"mốt";"lăm";"trăm";"nghìn";"triệu";"tỷ";"lẻ";"không trăm";"Bằng chử : "}</definedName>
    <definedName name="vnd_list" localSheetId="16" hidden="1">{"một";"hai";"ba";"bốn";"năm";"sáu";"bảy";"tám";"chín";"mười";"mươi";"mốt";"lăm";"trăm";"nghìn";"triệu";"tỷ";"lẻ";"không trăm";"Bằng chử : "}</definedName>
    <definedName name="vnd_list" localSheetId="21" hidden="1">{"một";"hai";"ba";"bốn";"năm";"sáu";"bảy";"tám";"chín";"mười";"mươi";"mốt";"lăm";"trăm";"nghìn";"triệu";"tỷ";"lẻ";"không trăm";"Bằng chử : "}</definedName>
    <definedName name="vnd_list" localSheetId="18" hidden="1">{"một";"hai";"ba";"bốn";"năm";"sáu";"bảy";"tám";"chín";"mười";"mươi";"mốt";"lăm";"trăm";"nghìn";"triệu";"tỷ";"lẻ";"không trăm";"Bằng chử : "}</definedName>
    <definedName name="vnd_list" localSheetId="19" hidden="1">{"một";"hai";"ba";"bốn";"năm";"sáu";"bảy";"tám";"chín";"mười";"mươi";"mốt";"lăm";"trăm";"nghìn";"triệu";"tỷ";"lẻ";"không trăm";"Bằng chử : "}</definedName>
    <definedName name="vnd_list" localSheetId="20" hidden="1">{"một";"hai";"ba";"bốn";"năm";"sáu";"bảy";"tám";"chín";"mười";"mươi";"mốt";"lăm";"trăm";"nghìn";"triệu";"tỷ";"lẻ";"không trăm";"Bằng chử : "}</definedName>
    <definedName name="vnd_list" localSheetId="22" hidden="1">{"một";"hai";"ba";"bốn";"năm";"sáu";"bảy";"tám";"chín";"mười";"mươi";"mốt";"lăm";"trăm";"nghìn";"triệu";"tỷ";"lẻ";"không trăm";"Bằng chử : "}</definedName>
    <definedName name="vnd_list" localSheetId="24" hidden="1">{"một";"hai";"ba";"bốn";"năm";"sáu";"bảy";"tám";"chín";"mười";"mươi";"mốt";"lăm";"trăm";"nghìn";"triệu";"tỷ";"lẻ";"không trăm";"Bằng chử : "}</definedName>
    <definedName name="vnd_list" localSheetId="28" hidden="1">{"một";"hai";"ba";"bốn";"năm";"sáu";"bảy";"tám";"chín";"mười";"mươi";"mốt";"lăm";"trăm";"nghìn";"triệu";"tỷ";"lẻ";"không trăm";"Bằng chử : "}</definedName>
    <definedName name="vnd_list" localSheetId="14" hidden="1">{"một";"hai";"ba";"bốn";"năm";"sáu";"bảy";"tám";"chín";"mười";"mươi";"mốt";"lăm";"trăm";"nghìn";"triệu";"tỷ";"lẻ";"không trăm";"Bằng chử : "}</definedName>
    <definedName name="vnd_list" hidden="1">{"một";"hai";"ba";"bốn";"năm";"sáu";"bảy";"tám";"chín";"mười";"mươi";"mốt";"lăm";"trăm";"nghìn";"triệu";"tỷ";"lẻ";"không trăm";"Bằng chử : "}</definedName>
    <definedName name="vnk" hidden="1">#REF!</definedName>
    <definedName name="vnvcnvb" hidden="1">#REF!</definedName>
    <definedName name="vnvnvn" localSheetId="12" hidden="1">{"'Sheet1'!$L$16"}</definedName>
    <definedName name="vnvnvn" localSheetId="11" hidden="1">{"'Sheet1'!$L$16"}</definedName>
    <definedName name="vnvnvn" localSheetId="13" hidden="1">{"'Sheet1'!$L$16"}</definedName>
    <definedName name="vnvnvn" localSheetId="16" hidden="1">{"'Sheet1'!$L$16"}</definedName>
    <definedName name="vnvnvn" localSheetId="21" hidden="1">{"'Sheet1'!$L$16"}</definedName>
    <definedName name="vnvnvn" localSheetId="18" hidden="1">{"'Sheet1'!$L$16"}</definedName>
    <definedName name="vnvnvn" localSheetId="19" hidden="1">{"'Sheet1'!$L$16"}</definedName>
    <definedName name="vnvnvn" localSheetId="20" hidden="1">{"'Sheet1'!$L$16"}</definedName>
    <definedName name="vnvnvn" localSheetId="22" hidden="1">{"'Sheet1'!$L$16"}</definedName>
    <definedName name="vnvnvn" localSheetId="24" hidden="1">{"'Sheet1'!$L$16"}</definedName>
    <definedName name="vnvnvn" localSheetId="28" hidden="1">{"'Sheet1'!$L$16"}</definedName>
    <definedName name="vnvnvn" localSheetId="14" hidden="1">{"'Sheet1'!$L$16"}</definedName>
    <definedName name="vnvnvn" hidden="1">{"'Sheet1'!$L$16"}</definedName>
    <definedName name="vo" localSheetId="12" hidden="1">{"'CPA Sum'!$A$1:$X$30","'CPA'!$A$1:$K$187","'Infra Cost'!$A$1:$Q$30","'Dev't Cost'!$A$1:$AH$40","'Cashflow'!$A$1:$DG$82"}</definedName>
    <definedName name="vo" localSheetId="11" hidden="1">{"'CPA Sum'!$A$1:$X$30","'CPA'!$A$1:$K$187","'Infra Cost'!$A$1:$Q$30","'Dev't Cost'!$A$1:$AH$40","'Cashflow'!$A$1:$DG$82"}</definedName>
    <definedName name="vo" localSheetId="13" hidden="1">{"'CPA Sum'!$A$1:$X$30","'CPA'!$A$1:$K$187","'Infra Cost'!$A$1:$Q$30","'Dev't Cost'!$A$1:$AH$40","'Cashflow'!$A$1:$DG$82"}</definedName>
    <definedName name="vo" localSheetId="16" hidden="1">{"'CPA Sum'!$A$1:$X$30","'CPA'!$A$1:$K$187","'Infra Cost'!$A$1:$Q$30","'Dev't Cost'!$A$1:$AH$40","'Cashflow'!$A$1:$DG$82"}</definedName>
    <definedName name="vo" localSheetId="21" hidden="1">{"'CPA Sum'!$A$1:$X$30","'CPA'!$A$1:$K$187","'Infra Cost'!$A$1:$Q$30","'Dev't Cost'!$A$1:$AH$40","'Cashflow'!$A$1:$DG$82"}</definedName>
    <definedName name="vo" localSheetId="18" hidden="1">{"'CPA Sum'!$A$1:$X$30","'CPA'!$A$1:$K$187","'Infra Cost'!$A$1:$Q$30","'Dev't Cost'!$A$1:$AH$40","'Cashflow'!$A$1:$DG$82"}</definedName>
    <definedName name="vo" localSheetId="19" hidden="1">{"'CPA Sum'!$A$1:$X$30","'CPA'!$A$1:$K$187","'Infra Cost'!$A$1:$Q$30","'Dev't Cost'!$A$1:$AH$40","'Cashflow'!$A$1:$DG$82"}</definedName>
    <definedName name="vo" localSheetId="20" hidden="1">{"'CPA Sum'!$A$1:$X$30","'CPA'!$A$1:$K$187","'Infra Cost'!$A$1:$Q$30","'Dev't Cost'!$A$1:$AH$40","'Cashflow'!$A$1:$DG$82"}</definedName>
    <definedName name="vo" localSheetId="22" hidden="1">{"'CPA Sum'!$A$1:$X$30","'CPA'!$A$1:$K$187","'Infra Cost'!$A$1:$Q$30","'Dev't Cost'!$A$1:$AH$40","'Cashflow'!$A$1:$DG$82"}</definedName>
    <definedName name="vo" localSheetId="24" hidden="1">{"'CPA Sum'!$A$1:$X$30","'CPA'!$A$1:$K$187","'Infra Cost'!$A$1:$Q$30","'Dev't Cost'!$A$1:$AH$40","'Cashflow'!$A$1:$DG$82"}</definedName>
    <definedName name="vo" localSheetId="28" hidden="1">{"'CPA Sum'!$A$1:$X$30","'CPA'!$A$1:$K$187","'Infra Cost'!$A$1:$Q$30","'Dev't Cost'!$A$1:$AH$40","'Cashflow'!$A$1:$DG$82"}</definedName>
    <definedName name="vo" localSheetId="14" hidden="1">{"'CPA Sum'!$A$1:$X$30","'CPA'!$A$1:$K$187","'Infra Cost'!$A$1:$Q$30","'Dev't Cost'!$A$1:$AH$40","'Cashflow'!$A$1:$DG$82"}</definedName>
    <definedName name="vo" hidden="1">{"'CPA Sum'!$A$1:$X$30","'CPA'!$A$1:$K$187","'Infra Cost'!$A$1:$Q$30","'Dev't Cost'!$A$1:$AH$40","'Cashflow'!$A$1:$DG$82"}</definedName>
    <definedName name="voi">#REF!</definedName>
    <definedName name="Volt">#REF!</definedName>
    <definedName name="VOLTAGE" localSheetId="12" hidden="1">{#N/A,#N/A,FALSE,"Sheet1";#N/A,#N/A,FALSE,"Sheet3";#N/A,#N/A,FALSE,"Sheet5"}</definedName>
    <definedName name="VOLTAGE" localSheetId="11" hidden="1">{#N/A,#N/A,FALSE,"Sheet1";#N/A,#N/A,FALSE,"Sheet3";#N/A,#N/A,FALSE,"Sheet5"}</definedName>
    <definedName name="VOLTAGE" localSheetId="13" hidden="1">{#N/A,#N/A,FALSE,"Sheet1";#N/A,#N/A,FALSE,"Sheet3";#N/A,#N/A,FALSE,"Sheet5"}</definedName>
    <definedName name="VOLTAGE" localSheetId="16" hidden="1">{#N/A,#N/A,FALSE,"Sheet1";#N/A,#N/A,FALSE,"Sheet3";#N/A,#N/A,FALSE,"Sheet5"}</definedName>
    <definedName name="VOLTAGE" localSheetId="21" hidden="1">{#N/A,#N/A,FALSE,"Sheet1";#N/A,#N/A,FALSE,"Sheet3";#N/A,#N/A,FALSE,"Sheet5"}</definedName>
    <definedName name="VOLTAGE" localSheetId="18" hidden="1">{#N/A,#N/A,FALSE,"Sheet1";#N/A,#N/A,FALSE,"Sheet3";#N/A,#N/A,FALSE,"Sheet5"}</definedName>
    <definedName name="VOLTAGE" localSheetId="19" hidden="1">{#N/A,#N/A,FALSE,"Sheet1";#N/A,#N/A,FALSE,"Sheet3";#N/A,#N/A,FALSE,"Sheet5"}</definedName>
    <definedName name="VOLTAGE" localSheetId="20" hidden="1">{#N/A,#N/A,FALSE,"Sheet1";#N/A,#N/A,FALSE,"Sheet3";#N/A,#N/A,FALSE,"Sheet5"}</definedName>
    <definedName name="VOLTAGE" localSheetId="22" hidden="1">{#N/A,#N/A,FALSE,"Sheet1";#N/A,#N/A,FALSE,"Sheet3";#N/A,#N/A,FALSE,"Sheet5"}</definedName>
    <definedName name="VOLTAGE" localSheetId="24" hidden="1">{#N/A,#N/A,FALSE,"Sheet1";#N/A,#N/A,FALSE,"Sheet3";#N/A,#N/A,FALSE,"Sheet5"}</definedName>
    <definedName name="VOLTAGE" localSheetId="28" hidden="1">{#N/A,#N/A,FALSE,"Sheet1";#N/A,#N/A,FALSE,"Sheet3";#N/A,#N/A,FALSE,"Sheet5"}</definedName>
    <definedName name="VOLTAGE" localSheetId="14" hidden="1">{#N/A,#N/A,FALSE,"Sheet1";#N/A,#N/A,FALSE,"Sheet3";#N/A,#N/A,FALSE,"Sheet5"}</definedName>
    <definedName name="VOLTAGE" hidden="1">{#N/A,#N/A,FALSE,"Sheet1";#N/A,#N/A,FALSE,"Sheet3";#N/A,#N/A,FALSE,"Sheet5"}</definedName>
    <definedName name="VOschedule" localSheetId="12" hidden="1">{#N/A,#N/A,TRUE,"ERECTION";#N/A,#N/A,TRUE,"A";#N/A,#N/A,TRUE,"B";#N/A,#N/A,TRUE,"C";#N/A,#N/A,TRUE,"D";#N/A,#N/A,TRUE,"E";#N/A,#N/A,TRUE,"F";#N/A,#N/A,TRUE,"G";#N/A,#N/A,TRUE,"H";#N/A,#N/A,TRUE,"I";#N/A,#N/A,TRUE,"J";#N/A,#N/A,TRUE,"K";#N/A,#N/A,TRUE,"L";#N/A,#N/A,TRUE,"M";#N/A,#N/A,TRUE,"N"}</definedName>
    <definedName name="VOschedule" localSheetId="11" hidden="1">{#N/A,#N/A,TRUE,"ERECTION";#N/A,#N/A,TRUE,"A";#N/A,#N/A,TRUE,"B";#N/A,#N/A,TRUE,"C";#N/A,#N/A,TRUE,"D";#N/A,#N/A,TRUE,"E";#N/A,#N/A,TRUE,"F";#N/A,#N/A,TRUE,"G";#N/A,#N/A,TRUE,"H";#N/A,#N/A,TRUE,"I";#N/A,#N/A,TRUE,"J";#N/A,#N/A,TRUE,"K";#N/A,#N/A,TRUE,"L";#N/A,#N/A,TRUE,"M";#N/A,#N/A,TRUE,"N"}</definedName>
    <definedName name="VOschedule" localSheetId="13" hidden="1">{#N/A,#N/A,TRUE,"ERECTION";#N/A,#N/A,TRUE,"A";#N/A,#N/A,TRUE,"B";#N/A,#N/A,TRUE,"C";#N/A,#N/A,TRUE,"D";#N/A,#N/A,TRUE,"E";#N/A,#N/A,TRUE,"F";#N/A,#N/A,TRUE,"G";#N/A,#N/A,TRUE,"H";#N/A,#N/A,TRUE,"I";#N/A,#N/A,TRUE,"J";#N/A,#N/A,TRUE,"K";#N/A,#N/A,TRUE,"L";#N/A,#N/A,TRUE,"M";#N/A,#N/A,TRUE,"N"}</definedName>
    <definedName name="VOschedule" localSheetId="16" hidden="1">{#N/A,#N/A,TRUE,"ERECTION";#N/A,#N/A,TRUE,"A";#N/A,#N/A,TRUE,"B";#N/A,#N/A,TRUE,"C";#N/A,#N/A,TRUE,"D";#N/A,#N/A,TRUE,"E";#N/A,#N/A,TRUE,"F";#N/A,#N/A,TRUE,"G";#N/A,#N/A,TRUE,"H";#N/A,#N/A,TRUE,"I";#N/A,#N/A,TRUE,"J";#N/A,#N/A,TRUE,"K";#N/A,#N/A,TRUE,"L";#N/A,#N/A,TRUE,"M";#N/A,#N/A,TRUE,"N"}</definedName>
    <definedName name="VOschedule" localSheetId="21" hidden="1">{#N/A,#N/A,TRUE,"ERECTION";#N/A,#N/A,TRUE,"A";#N/A,#N/A,TRUE,"B";#N/A,#N/A,TRUE,"C";#N/A,#N/A,TRUE,"D";#N/A,#N/A,TRUE,"E";#N/A,#N/A,TRUE,"F";#N/A,#N/A,TRUE,"G";#N/A,#N/A,TRUE,"H";#N/A,#N/A,TRUE,"I";#N/A,#N/A,TRUE,"J";#N/A,#N/A,TRUE,"K";#N/A,#N/A,TRUE,"L";#N/A,#N/A,TRUE,"M";#N/A,#N/A,TRUE,"N"}</definedName>
    <definedName name="VOschedule" localSheetId="18" hidden="1">{#N/A,#N/A,TRUE,"ERECTION";#N/A,#N/A,TRUE,"A";#N/A,#N/A,TRUE,"B";#N/A,#N/A,TRUE,"C";#N/A,#N/A,TRUE,"D";#N/A,#N/A,TRUE,"E";#N/A,#N/A,TRUE,"F";#N/A,#N/A,TRUE,"G";#N/A,#N/A,TRUE,"H";#N/A,#N/A,TRUE,"I";#N/A,#N/A,TRUE,"J";#N/A,#N/A,TRUE,"K";#N/A,#N/A,TRUE,"L";#N/A,#N/A,TRUE,"M";#N/A,#N/A,TRUE,"N"}</definedName>
    <definedName name="VOschedule" localSheetId="19" hidden="1">{#N/A,#N/A,TRUE,"ERECTION";#N/A,#N/A,TRUE,"A";#N/A,#N/A,TRUE,"B";#N/A,#N/A,TRUE,"C";#N/A,#N/A,TRUE,"D";#N/A,#N/A,TRUE,"E";#N/A,#N/A,TRUE,"F";#N/A,#N/A,TRUE,"G";#N/A,#N/A,TRUE,"H";#N/A,#N/A,TRUE,"I";#N/A,#N/A,TRUE,"J";#N/A,#N/A,TRUE,"K";#N/A,#N/A,TRUE,"L";#N/A,#N/A,TRUE,"M";#N/A,#N/A,TRUE,"N"}</definedName>
    <definedName name="VOschedule" localSheetId="20" hidden="1">{#N/A,#N/A,TRUE,"ERECTION";#N/A,#N/A,TRUE,"A";#N/A,#N/A,TRUE,"B";#N/A,#N/A,TRUE,"C";#N/A,#N/A,TRUE,"D";#N/A,#N/A,TRUE,"E";#N/A,#N/A,TRUE,"F";#N/A,#N/A,TRUE,"G";#N/A,#N/A,TRUE,"H";#N/A,#N/A,TRUE,"I";#N/A,#N/A,TRUE,"J";#N/A,#N/A,TRUE,"K";#N/A,#N/A,TRUE,"L";#N/A,#N/A,TRUE,"M";#N/A,#N/A,TRUE,"N"}</definedName>
    <definedName name="VOschedule" localSheetId="22" hidden="1">{#N/A,#N/A,TRUE,"ERECTION";#N/A,#N/A,TRUE,"A";#N/A,#N/A,TRUE,"B";#N/A,#N/A,TRUE,"C";#N/A,#N/A,TRUE,"D";#N/A,#N/A,TRUE,"E";#N/A,#N/A,TRUE,"F";#N/A,#N/A,TRUE,"G";#N/A,#N/A,TRUE,"H";#N/A,#N/A,TRUE,"I";#N/A,#N/A,TRUE,"J";#N/A,#N/A,TRUE,"K";#N/A,#N/A,TRUE,"L";#N/A,#N/A,TRUE,"M";#N/A,#N/A,TRUE,"N"}</definedName>
    <definedName name="VOschedule" localSheetId="24" hidden="1">{#N/A,#N/A,TRUE,"ERECTION";#N/A,#N/A,TRUE,"A";#N/A,#N/A,TRUE,"B";#N/A,#N/A,TRUE,"C";#N/A,#N/A,TRUE,"D";#N/A,#N/A,TRUE,"E";#N/A,#N/A,TRUE,"F";#N/A,#N/A,TRUE,"G";#N/A,#N/A,TRUE,"H";#N/A,#N/A,TRUE,"I";#N/A,#N/A,TRUE,"J";#N/A,#N/A,TRUE,"K";#N/A,#N/A,TRUE,"L";#N/A,#N/A,TRUE,"M";#N/A,#N/A,TRUE,"N"}</definedName>
    <definedName name="VOschedule" localSheetId="28" hidden="1">{#N/A,#N/A,TRUE,"ERECTION";#N/A,#N/A,TRUE,"A";#N/A,#N/A,TRUE,"B";#N/A,#N/A,TRUE,"C";#N/A,#N/A,TRUE,"D";#N/A,#N/A,TRUE,"E";#N/A,#N/A,TRUE,"F";#N/A,#N/A,TRUE,"G";#N/A,#N/A,TRUE,"H";#N/A,#N/A,TRUE,"I";#N/A,#N/A,TRUE,"J";#N/A,#N/A,TRUE,"K";#N/A,#N/A,TRUE,"L";#N/A,#N/A,TRUE,"M";#N/A,#N/A,TRUE,"N"}</definedName>
    <definedName name="VOschedule" localSheetId="14" hidden="1">{#N/A,#N/A,TRUE,"ERECTION";#N/A,#N/A,TRUE,"A";#N/A,#N/A,TRUE,"B";#N/A,#N/A,TRUE,"C";#N/A,#N/A,TRUE,"D";#N/A,#N/A,TRUE,"E";#N/A,#N/A,TRUE,"F";#N/A,#N/A,TRUE,"G";#N/A,#N/A,TRUE,"H";#N/A,#N/A,TRUE,"I";#N/A,#N/A,TRUE,"J";#N/A,#N/A,TRUE,"K";#N/A,#N/A,TRUE,"L";#N/A,#N/A,TRUE,"M";#N/A,#N/A,TRUE,"N"}</definedName>
    <definedName name="VOschedule" hidden="1">{#N/A,#N/A,TRUE,"ERECTION";#N/A,#N/A,TRUE,"A";#N/A,#N/A,TRUE,"B";#N/A,#N/A,TRUE,"C";#N/A,#N/A,TRUE,"D";#N/A,#N/A,TRUE,"E";#N/A,#N/A,TRUE,"F";#N/A,#N/A,TRUE,"G";#N/A,#N/A,TRUE,"H";#N/A,#N/A,TRUE,"I";#N/A,#N/A,TRUE,"J";#N/A,#N/A,TRUE,"K";#N/A,#N/A,TRUE,"L";#N/A,#N/A,TRUE,"M";#N/A,#N/A,TRUE,"N"}</definedName>
    <definedName name="vp" hidden="1">#REF!</definedName>
    <definedName name="vphc">#REF!</definedName>
    <definedName name="vphd">#REF!</definedName>
    <definedName name="vpm3dn50">#REF!</definedName>
    <definedName name="vpm3dn65">#REF!</definedName>
    <definedName name="vpm3dn80">#REF!</definedName>
    <definedName name="vqdv15">#REF!</definedName>
    <definedName name="vr3p">#REF!</definedName>
    <definedName name="VRP" localSheetId="12" hidden="1">{"'Feb 99'!$A$1:$G$30"}</definedName>
    <definedName name="VRP" localSheetId="11" hidden="1">{"'Feb 99'!$A$1:$G$30"}</definedName>
    <definedName name="VRP" localSheetId="13" hidden="1">{"'Feb 99'!$A$1:$G$30"}</definedName>
    <definedName name="VRP" localSheetId="16" hidden="1">{"'Feb 99'!$A$1:$G$30"}</definedName>
    <definedName name="VRP" localSheetId="21" hidden="1">{"'Feb 99'!$A$1:$G$30"}</definedName>
    <definedName name="VRP" localSheetId="18" hidden="1">{"'Feb 99'!$A$1:$G$30"}</definedName>
    <definedName name="VRP" localSheetId="19" hidden="1">{"'Feb 99'!$A$1:$G$30"}</definedName>
    <definedName name="VRP" localSheetId="20" hidden="1">{"'Feb 99'!$A$1:$G$30"}</definedName>
    <definedName name="VRP" localSheetId="22" hidden="1">{"'Feb 99'!$A$1:$G$30"}</definedName>
    <definedName name="VRP" localSheetId="24" hidden="1">{"'Feb 99'!$A$1:$G$30"}</definedName>
    <definedName name="VRP" localSheetId="28" hidden="1">{"'Feb 99'!$A$1:$G$30"}</definedName>
    <definedName name="VRP" localSheetId="14" hidden="1">{"'Feb 99'!$A$1:$G$30"}</definedName>
    <definedName name="VRP" hidden="1">{"'Feb 99'!$A$1:$G$30"}</definedName>
    <definedName name="VS" hidden="1">#REF!</definedName>
    <definedName name="vsdvs" hidden="1">#REF!</definedName>
    <definedName name="vsvs" localSheetId="12" hidden="1">{"'Sheet1'!$L$16"}</definedName>
    <definedName name="vsvs" localSheetId="11" hidden="1">{"'Sheet1'!$L$16"}</definedName>
    <definedName name="vsvs" localSheetId="13" hidden="1">{"'Sheet1'!$L$16"}</definedName>
    <definedName name="vsvs" localSheetId="16" hidden="1">{"'Sheet1'!$L$16"}</definedName>
    <definedName name="vsvs" localSheetId="21" hidden="1">{"'Sheet1'!$L$16"}</definedName>
    <definedName name="vsvs" localSheetId="18" hidden="1">{"'Sheet1'!$L$16"}</definedName>
    <definedName name="vsvs" localSheetId="19" hidden="1">{"'Sheet1'!$L$16"}</definedName>
    <definedName name="vsvs" localSheetId="20" hidden="1">{"'Sheet1'!$L$16"}</definedName>
    <definedName name="vsvs" localSheetId="22" hidden="1">{"'Sheet1'!$L$16"}</definedName>
    <definedName name="vsvs" localSheetId="24" hidden="1">{"'Sheet1'!$L$16"}</definedName>
    <definedName name="vsvs" localSheetId="28" hidden="1">{"'Sheet1'!$L$16"}</definedName>
    <definedName name="vsvs" localSheetId="14" hidden="1">{"'Sheet1'!$L$16"}</definedName>
    <definedName name="vsvs" hidden="1">{"'Sheet1'!$L$16"}</definedName>
    <definedName name="VT">#REF!</definedName>
    <definedName name="VT_NK">#REF!</definedName>
    <definedName name="vt1pbs">#REF!</definedName>
    <definedName name="vtayinox100">#REF!</definedName>
    <definedName name="vtayinox125">#REF!</definedName>
    <definedName name="vtayinox150">#REF!</definedName>
    <definedName name="vtayinox200">#REF!</definedName>
    <definedName name="vtayinox250">#REF!</definedName>
    <definedName name="vtayinox40">#REF!</definedName>
    <definedName name="vtayinox50">#REF!</definedName>
    <definedName name="vtayinox80">#REF!</definedName>
    <definedName name="vtbs">#REF!</definedName>
    <definedName name="vtln">#REF!</definedName>
    <definedName name="vtltay15">#REF!</definedName>
    <definedName name="vtltay40">#REF!</definedName>
    <definedName name="vtltay50">#REF!</definedName>
    <definedName name="vtltay65">#REF!</definedName>
    <definedName name="vtltl15">#REF!</definedName>
    <definedName name="vtltl20">#REF!</definedName>
    <definedName name="vtltl25">#REF!</definedName>
    <definedName name="vtltl32">#REF!</definedName>
    <definedName name="vttc2" localSheetId="12" hidden="1">{#N/A,#N/A,FALSE,"Sheet1";#N/A,#N/A,FALSE,"Sheet1";#N/A,#N/A,FALSE,"Sheet1"}</definedName>
    <definedName name="vttc2" localSheetId="11" hidden="1">{#N/A,#N/A,FALSE,"Sheet1";#N/A,#N/A,FALSE,"Sheet1";#N/A,#N/A,FALSE,"Sheet1"}</definedName>
    <definedName name="vttc2" localSheetId="13" hidden="1">{#N/A,#N/A,FALSE,"Sheet1";#N/A,#N/A,FALSE,"Sheet1";#N/A,#N/A,FALSE,"Sheet1"}</definedName>
    <definedName name="vttc2" localSheetId="16" hidden="1">{#N/A,#N/A,FALSE,"Sheet1";#N/A,#N/A,FALSE,"Sheet1";#N/A,#N/A,FALSE,"Sheet1"}</definedName>
    <definedName name="vttc2" localSheetId="21" hidden="1">{#N/A,#N/A,FALSE,"Sheet1";#N/A,#N/A,FALSE,"Sheet1";#N/A,#N/A,FALSE,"Sheet1"}</definedName>
    <definedName name="vttc2" localSheetId="18" hidden="1">{#N/A,#N/A,FALSE,"Sheet1";#N/A,#N/A,FALSE,"Sheet1";#N/A,#N/A,FALSE,"Sheet1"}</definedName>
    <definedName name="vttc2" localSheetId="19" hidden="1">{#N/A,#N/A,FALSE,"Sheet1";#N/A,#N/A,FALSE,"Sheet1";#N/A,#N/A,FALSE,"Sheet1"}</definedName>
    <definedName name="vttc2" localSheetId="20" hidden="1">{#N/A,#N/A,FALSE,"Sheet1";#N/A,#N/A,FALSE,"Sheet1";#N/A,#N/A,FALSE,"Sheet1"}</definedName>
    <definedName name="vttc2" localSheetId="22" hidden="1">{#N/A,#N/A,FALSE,"Sheet1";#N/A,#N/A,FALSE,"Sheet1";#N/A,#N/A,FALSE,"Sheet1"}</definedName>
    <definedName name="vttc2" localSheetId="24" hidden="1">{#N/A,#N/A,FALSE,"Sheet1";#N/A,#N/A,FALSE,"Sheet1";#N/A,#N/A,FALSE,"Sheet1"}</definedName>
    <definedName name="vttc2" localSheetId="28" hidden="1">{#N/A,#N/A,FALSE,"Sheet1";#N/A,#N/A,FALSE,"Sheet1";#N/A,#N/A,FALSE,"Sheet1"}</definedName>
    <definedName name="vttc2" localSheetId="14" hidden="1">{#N/A,#N/A,FALSE,"Sheet1";#N/A,#N/A,FALSE,"Sheet1";#N/A,#N/A,FALSE,"Sheet1"}</definedName>
    <definedName name="vttc2" hidden="1">{#N/A,#N/A,FALSE,"Sheet1";#N/A,#N/A,FALSE,"Sheet1";#N/A,#N/A,FALSE,"Sheet1"}</definedName>
    <definedName name="vttea100">#REF!</definedName>
    <definedName name="vttea150">#REF!</definedName>
    <definedName name="vttea40">#REF!</definedName>
    <definedName name="vttea50">#REF!</definedName>
    <definedName name="vttea65">#REF!</definedName>
    <definedName name="vttea80">#REF!</definedName>
    <definedName name="vtthoiS100">#REF!</definedName>
    <definedName name="vtthoiS25">#REF!</definedName>
    <definedName name="vtthoiS40">#REF!</definedName>
    <definedName name="vtthoiS50">#REF!</definedName>
    <definedName name="vtthoiS65">#REF!</definedName>
    <definedName name="vtthoiS80">#REF!</definedName>
    <definedName name="VTuphu" localSheetId="12" hidden="1">{"'Sheet1'!$L$16"}</definedName>
    <definedName name="VTuphu" localSheetId="11" hidden="1">{"'Sheet1'!$L$16"}</definedName>
    <definedName name="VTuphu" localSheetId="13" hidden="1">{"'Sheet1'!$L$16"}</definedName>
    <definedName name="VTuphu" localSheetId="16" hidden="1">{"'Sheet1'!$L$16"}</definedName>
    <definedName name="VTuphu" localSheetId="21" hidden="1">{"'Sheet1'!$L$16"}</definedName>
    <definedName name="VTuphu" localSheetId="18" hidden="1">{"'Sheet1'!$L$16"}</definedName>
    <definedName name="VTuphu" localSheetId="19" hidden="1">{"'Sheet1'!$L$16"}</definedName>
    <definedName name="VTuphu" localSheetId="20" hidden="1">{"'Sheet1'!$L$16"}</definedName>
    <definedName name="VTuphu" localSheetId="22" hidden="1">{"'Sheet1'!$L$16"}</definedName>
    <definedName name="VTuphu" localSheetId="24" hidden="1">{"'Sheet1'!$L$16"}</definedName>
    <definedName name="VTuphu" localSheetId="28" hidden="1">{"'Sheet1'!$L$16"}</definedName>
    <definedName name="VTuphu" localSheetId="14" hidden="1">{"'Sheet1'!$L$16"}</definedName>
    <definedName name="VTuphu" hidden="1">{"'Sheet1'!$L$16"}</definedName>
    <definedName name="Vu">#REF!</definedName>
    <definedName name="Vu_">#REF!</definedName>
    <definedName name="VU_1" localSheetId="12">{"'Sheet1'!$L$16"}</definedName>
    <definedName name="VU_1" localSheetId="11">{"'Sheet1'!$L$16"}</definedName>
    <definedName name="VU_1" localSheetId="13">{"'Sheet1'!$L$16"}</definedName>
    <definedName name="VU_1" localSheetId="16">{"'Sheet1'!$L$16"}</definedName>
    <definedName name="VU_1" localSheetId="21">{"'Sheet1'!$L$16"}</definedName>
    <definedName name="VU_1" localSheetId="18">{"'Sheet1'!$L$16"}</definedName>
    <definedName name="VU_1" localSheetId="19">{"'Sheet1'!$L$16"}</definedName>
    <definedName name="VU_1" localSheetId="20">{"'Sheet1'!$L$16"}</definedName>
    <definedName name="VU_1" localSheetId="22">{"'Sheet1'!$L$16"}</definedName>
    <definedName name="VU_1" localSheetId="24">{"'Sheet1'!$L$16"}</definedName>
    <definedName name="VU_1" localSheetId="28">{"'Sheet1'!$L$16"}</definedName>
    <definedName name="VU_1" localSheetId="14">{"'Sheet1'!$L$16"}</definedName>
    <definedName name="VU_1">{"'Sheet1'!$L$16"}</definedName>
    <definedName name="VUNGTB" localSheetId="12" hidden="1">{"'Sheet1'!$L$16"}</definedName>
    <definedName name="VUNGTB" localSheetId="11" hidden="1">{"'Sheet1'!$L$16"}</definedName>
    <definedName name="VUNGTB" localSheetId="13" hidden="1">{"'Sheet1'!$L$16"}</definedName>
    <definedName name="VUNGTB" localSheetId="16" hidden="1">{"'Sheet1'!$L$16"}</definedName>
    <definedName name="VUNGTB" localSheetId="21" hidden="1">{"'Sheet1'!$L$16"}</definedName>
    <definedName name="VUNGTB" localSheetId="18" hidden="1">{"'Sheet1'!$L$16"}</definedName>
    <definedName name="VUNGTB" localSheetId="19" hidden="1">{"'Sheet1'!$L$16"}</definedName>
    <definedName name="VUNGTB" localSheetId="20" hidden="1">{"'Sheet1'!$L$16"}</definedName>
    <definedName name="VUNGTB" localSheetId="22" hidden="1">{"'Sheet1'!$L$16"}</definedName>
    <definedName name="VUNGTB" localSheetId="24" hidden="1">{"'Sheet1'!$L$16"}</definedName>
    <definedName name="VUNGTB" localSheetId="28" hidden="1">{"'Sheet1'!$L$16"}</definedName>
    <definedName name="VUNGTB" localSheetId="14" hidden="1">{"'Sheet1'!$L$16"}</definedName>
    <definedName name="VUNGTB" hidden="1">{"'Sheet1'!$L$16"}</definedName>
    <definedName name="vut" localSheetId="12" hidden="1">{#N/A,#N/A,FALSE,"Chi tiÆt"}</definedName>
    <definedName name="vut" localSheetId="11" hidden="1">{#N/A,#N/A,FALSE,"Chi tiÆt"}</definedName>
    <definedName name="vut" localSheetId="13" hidden="1">{#N/A,#N/A,FALSE,"Chi tiÆt"}</definedName>
    <definedName name="vut" localSheetId="16" hidden="1">{#N/A,#N/A,FALSE,"Chi tiÆt"}</definedName>
    <definedName name="vut" localSheetId="21" hidden="1">{#N/A,#N/A,FALSE,"Chi tiÆt"}</definedName>
    <definedName name="vut" localSheetId="18" hidden="1">{#N/A,#N/A,FALSE,"Chi tiÆt"}</definedName>
    <definedName name="vut" localSheetId="19" hidden="1">{#N/A,#N/A,FALSE,"Chi tiÆt"}</definedName>
    <definedName name="vut" localSheetId="20" hidden="1">{#N/A,#N/A,FALSE,"Chi tiÆt"}</definedName>
    <definedName name="vut" localSheetId="22" hidden="1">{#N/A,#N/A,FALSE,"Chi tiÆt"}</definedName>
    <definedName name="vut" localSheetId="24" hidden="1">{#N/A,#N/A,FALSE,"Chi tiÆt"}</definedName>
    <definedName name="vut" localSheetId="28" hidden="1">{#N/A,#N/A,FALSE,"Chi tiÆt"}</definedName>
    <definedName name="vut" localSheetId="14" hidden="1">{#N/A,#N/A,FALSE,"Chi tiÆt"}</definedName>
    <definedName name="vut" hidden="1">{#N/A,#N/A,FALSE,"Chi tiÆt"}</definedName>
    <definedName name="vuy" localSheetId="12" hidden="1">{"'Sheet1'!$L$16"}</definedName>
    <definedName name="vuy" localSheetId="11" hidden="1">{"'Sheet1'!$L$16"}</definedName>
    <definedName name="vuy" localSheetId="13" hidden="1">{"'Sheet1'!$L$16"}</definedName>
    <definedName name="vuy" localSheetId="16" hidden="1">{"'Sheet1'!$L$16"}</definedName>
    <definedName name="vuy" localSheetId="21" hidden="1">{"'Sheet1'!$L$16"}</definedName>
    <definedName name="vuy" localSheetId="18" hidden="1">{"'Sheet1'!$L$16"}</definedName>
    <definedName name="vuy" localSheetId="19" hidden="1">{"'Sheet1'!$L$16"}</definedName>
    <definedName name="vuy" localSheetId="20" hidden="1">{"'Sheet1'!$L$16"}</definedName>
    <definedName name="vuy" localSheetId="22" hidden="1">{"'Sheet1'!$L$16"}</definedName>
    <definedName name="vuy" localSheetId="24" hidden="1">{"'Sheet1'!$L$16"}</definedName>
    <definedName name="vuy" localSheetId="28" hidden="1">{"'Sheet1'!$L$16"}</definedName>
    <definedName name="vuy" localSheetId="14" hidden="1">{"'Sheet1'!$L$16"}</definedName>
    <definedName name="vuy" hidden="1">{"'Sheet1'!$L$16"}</definedName>
    <definedName name="vv" localSheetId="12" hidden="1">{#N/A,#N/A,TRUE,"Cover sheet";#N/A,#N/A,TRUE,"Summary";#N/A,#N/A,TRUE,"Key Assumptions";#N/A,#N/A,TRUE,"Profit &amp; Loss";#N/A,#N/A,TRUE,"Balance Sheet";#N/A,#N/A,TRUE,"Cashflow";#N/A,#N/A,TRUE,"IRR";#N/A,#N/A,TRUE,"Ratios";#N/A,#N/A,TRUE,"Debt analysis"}</definedName>
    <definedName name="vv" localSheetId="11" hidden="1">{#N/A,#N/A,TRUE,"Cover sheet";#N/A,#N/A,TRUE,"Summary";#N/A,#N/A,TRUE,"Key Assumptions";#N/A,#N/A,TRUE,"Profit &amp; Loss";#N/A,#N/A,TRUE,"Balance Sheet";#N/A,#N/A,TRUE,"Cashflow";#N/A,#N/A,TRUE,"IRR";#N/A,#N/A,TRUE,"Ratios";#N/A,#N/A,TRUE,"Debt analysis"}</definedName>
    <definedName name="vv" localSheetId="13" hidden="1">{#N/A,#N/A,TRUE,"Cover sheet";#N/A,#N/A,TRUE,"Summary";#N/A,#N/A,TRUE,"Key Assumptions";#N/A,#N/A,TRUE,"Profit &amp; Loss";#N/A,#N/A,TRUE,"Balance Sheet";#N/A,#N/A,TRUE,"Cashflow";#N/A,#N/A,TRUE,"IRR";#N/A,#N/A,TRUE,"Ratios";#N/A,#N/A,TRUE,"Debt analysis"}</definedName>
    <definedName name="vv" localSheetId="16" hidden="1">{#N/A,#N/A,TRUE,"Cover sheet";#N/A,#N/A,TRUE,"Summary";#N/A,#N/A,TRUE,"Key Assumptions";#N/A,#N/A,TRUE,"Profit &amp; Loss";#N/A,#N/A,TRUE,"Balance Sheet";#N/A,#N/A,TRUE,"Cashflow";#N/A,#N/A,TRUE,"IRR";#N/A,#N/A,TRUE,"Ratios";#N/A,#N/A,TRUE,"Debt analysis"}</definedName>
    <definedName name="vv" localSheetId="21" hidden="1">{#N/A,#N/A,TRUE,"Cover sheet";#N/A,#N/A,TRUE,"Summary";#N/A,#N/A,TRUE,"Key Assumptions";#N/A,#N/A,TRUE,"Profit &amp; Loss";#N/A,#N/A,TRUE,"Balance Sheet";#N/A,#N/A,TRUE,"Cashflow";#N/A,#N/A,TRUE,"IRR";#N/A,#N/A,TRUE,"Ratios";#N/A,#N/A,TRUE,"Debt analysis"}</definedName>
    <definedName name="vv" localSheetId="18" hidden="1">{#N/A,#N/A,TRUE,"Cover sheet";#N/A,#N/A,TRUE,"Summary";#N/A,#N/A,TRUE,"Key Assumptions";#N/A,#N/A,TRUE,"Profit &amp; Loss";#N/A,#N/A,TRUE,"Balance Sheet";#N/A,#N/A,TRUE,"Cashflow";#N/A,#N/A,TRUE,"IRR";#N/A,#N/A,TRUE,"Ratios";#N/A,#N/A,TRUE,"Debt analysis"}</definedName>
    <definedName name="vv" localSheetId="19" hidden="1">{#N/A,#N/A,TRUE,"Cover sheet";#N/A,#N/A,TRUE,"Summary";#N/A,#N/A,TRUE,"Key Assumptions";#N/A,#N/A,TRUE,"Profit &amp; Loss";#N/A,#N/A,TRUE,"Balance Sheet";#N/A,#N/A,TRUE,"Cashflow";#N/A,#N/A,TRUE,"IRR";#N/A,#N/A,TRUE,"Ratios";#N/A,#N/A,TRUE,"Debt analysis"}</definedName>
    <definedName name="vv" localSheetId="20" hidden="1">{#N/A,#N/A,TRUE,"Cover sheet";#N/A,#N/A,TRUE,"Summary";#N/A,#N/A,TRUE,"Key Assumptions";#N/A,#N/A,TRUE,"Profit &amp; Loss";#N/A,#N/A,TRUE,"Balance Sheet";#N/A,#N/A,TRUE,"Cashflow";#N/A,#N/A,TRUE,"IRR";#N/A,#N/A,TRUE,"Ratios";#N/A,#N/A,TRUE,"Debt analysis"}</definedName>
    <definedName name="vv" localSheetId="22" hidden="1">{#N/A,#N/A,TRUE,"Cover sheet";#N/A,#N/A,TRUE,"Summary";#N/A,#N/A,TRUE,"Key Assumptions";#N/A,#N/A,TRUE,"Profit &amp; Loss";#N/A,#N/A,TRUE,"Balance Sheet";#N/A,#N/A,TRUE,"Cashflow";#N/A,#N/A,TRUE,"IRR";#N/A,#N/A,TRUE,"Ratios";#N/A,#N/A,TRUE,"Debt analysis"}</definedName>
    <definedName name="vv" localSheetId="24" hidden="1">{#N/A,#N/A,TRUE,"Cover sheet";#N/A,#N/A,TRUE,"Summary";#N/A,#N/A,TRUE,"Key Assumptions";#N/A,#N/A,TRUE,"Profit &amp; Loss";#N/A,#N/A,TRUE,"Balance Sheet";#N/A,#N/A,TRUE,"Cashflow";#N/A,#N/A,TRUE,"IRR";#N/A,#N/A,TRUE,"Ratios";#N/A,#N/A,TRUE,"Debt analysis"}</definedName>
    <definedName name="vv" localSheetId="28" hidden="1">{#N/A,#N/A,TRUE,"Cover sheet";#N/A,#N/A,TRUE,"Summary";#N/A,#N/A,TRUE,"Key Assumptions";#N/A,#N/A,TRUE,"Profit &amp; Loss";#N/A,#N/A,TRUE,"Balance Sheet";#N/A,#N/A,TRUE,"Cashflow";#N/A,#N/A,TRUE,"IRR";#N/A,#N/A,TRUE,"Ratios";#N/A,#N/A,TRUE,"Debt analysis"}</definedName>
    <definedName name="vv" localSheetId="14" hidden="1">{#N/A,#N/A,TRUE,"Cover sheet";#N/A,#N/A,TRUE,"Summary";#N/A,#N/A,TRUE,"Key Assumptions";#N/A,#N/A,TRUE,"Profit &amp; Loss";#N/A,#N/A,TRUE,"Balance Sheet";#N/A,#N/A,TRUE,"Cashflow";#N/A,#N/A,TRUE,"IRR";#N/A,#N/A,TRUE,"Ratios";#N/A,#N/A,TRUE,"Debt analysis"}</definedName>
    <definedName name="vv" hidden="1">{#N/A,#N/A,TRUE,"Cover sheet";#N/A,#N/A,TRUE,"Summary";#N/A,#N/A,TRUE,"Key Assumptions";#N/A,#N/A,TRUE,"Profit &amp; Loss";#N/A,#N/A,TRUE,"Balance Sheet";#N/A,#N/A,TRUE,"Cashflow";#N/A,#N/A,TRUE,"IRR";#N/A,#N/A,TRUE,"Ratios";#N/A,#N/A,TRUE,"Debt analysis"}</definedName>
    <definedName name="vvb" hidden="1">#REF!</definedName>
    <definedName name="vvv" localSheetId="12" hidden="1">{"'Sheet1'!$L$16"}</definedName>
    <definedName name="vvv" localSheetId="11" hidden="1">{"'Sheet1'!$L$16"}</definedName>
    <definedName name="vvv" localSheetId="13" hidden="1">{"'Sheet1'!$L$16"}</definedName>
    <definedName name="vvv" localSheetId="16" hidden="1">{"'Sheet1'!$L$16"}</definedName>
    <definedName name="vvv" localSheetId="21" hidden="1">{"'Sheet1'!$L$16"}</definedName>
    <definedName name="vvv" localSheetId="18" hidden="1">{"'Sheet1'!$L$16"}</definedName>
    <definedName name="vvv" localSheetId="19" hidden="1">{"'Sheet1'!$L$16"}</definedName>
    <definedName name="vvv" localSheetId="20" hidden="1">{"'Sheet1'!$L$16"}</definedName>
    <definedName name="vvv" localSheetId="22" hidden="1">{"'Sheet1'!$L$16"}</definedName>
    <definedName name="vvv" localSheetId="24" hidden="1">{"'Sheet1'!$L$16"}</definedName>
    <definedName name="vvv" localSheetId="28" hidden="1">{"'Sheet1'!$L$16"}</definedName>
    <definedName name="vvv" localSheetId="14" hidden="1">{"'Sheet1'!$L$16"}</definedName>
    <definedName name="vvv" hidden="1">{"'Sheet1'!$L$16"}</definedName>
    <definedName name="ｖｖｖ" localSheetId="12" hidden="1">{"'Sheet1'!$L$16"}</definedName>
    <definedName name="ｖｖｖ" localSheetId="11" hidden="1">{"'Sheet1'!$L$16"}</definedName>
    <definedName name="ｖｖｖ" localSheetId="13" hidden="1">{"'Sheet1'!$L$16"}</definedName>
    <definedName name="ｖｖｖ" localSheetId="16" hidden="1">{"'Sheet1'!$L$16"}</definedName>
    <definedName name="ｖｖｖ" localSheetId="21" hidden="1">{"'Sheet1'!$L$16"}</definedName>
    <definedName name="ｖｖｖ" localSheetId="18" hidden="1">{"'Sheet1'!$L$16"}</definedName>
    <definedName name="ｖｖｖ" localSheetId="19" hidden="1">{"'Sheet1'!$L$16"}</definedName>
    <definedName name="ｖｖｖ" localSheetId="20" hidden="1">{"'Sheet1'!$L$16"}</definedName>
    <definedName name="ｖｖｖ" localSheetId="22" hidden="1">{"'Sheet1'!$L$16"}</definedName>
    <definedName name="ｖｖｖ" localSheetId="24" hidden="1">{"'Sheet1'!$L$16"}</definedName>
    <definedName name="ｖｖｖ" localSheetId="28" hidden="1">{"'Sheet1'!$L$16"}</definedName>
    <definedName name="ｖｖｖ" localSheetId="14" hidden="1">{"'Sheet1'!$L$16"}</definedName>
    <definedName name="ｖｖｖ" hidden="1">{"'Sheet1'!$L$16"}</definedName>
    <definedName name="VVVV" localSheetId="12" hidden="1">{#N/A,#N/A,FALSE,"CCTV"}</definedName>
    <definedName name="VVVV" localSheetId="11" hidden="1">{#N/A,#N/A,FALSE,"CCTV"}</definedName>
    <definedName name="VVVV" localSheetId="13" hidden="1">{#N/A,#N/A,FALSE,"CCTV"}</definedName>
    <definedName name="VVVV" localSheetId="16" hidden="1">{#N/A,#N/A,FALSE,"CCTV"}</definedName>
    <definedName name="VVVV" localSheetId="21" hidden="1">{#N/A,#N/A,FALSE,"CCTV"}</definedName>
    <definedName name="VVVV" localSheetId="18" hidden="1">{#N/A,#N/A,FALSE,"CCTV"}</definedName>
    <definedName name="VVVV" localSheetId="19" hidden="1">{#N/A,#N/A,FALSE,"CCTV"}</definedName>
    <definedName name="VVVV" localSheetId="20" hidden="1">{#N/A,#N/A,FALSE,"CCTV"}</definedName>
    <definedName name="VVVV" localSheetId="22" hidden="1">{#N/A,#N/A,FALSE,"CCTV"}</definedName>
    <definedName name="VVVV" localSheetId="24" hidden="1">{#N/A,#N/A,FALSE,"CCTV"}</definedName>
    <definedName name="VVVV" localSheetId="28" hidden="1">{#N/A,#N/A,FALSE,"CCTV"}</definedName>
    <definedName name="VVVV" localSheetId="14" hidden="1">{#N/A,#N/A,FALSE,"CCTV"}</definedName>
    <definedName name="VVVV" hidden="1">{#N/A,#N/A,FALSE,"CCTV"}</definedName>
    <definedName name="ｖｖｖｖｖ" localSheetId="12" hidden="1">{"'Sheet1'!$L$16"}</definedName>
    <definedName name="ｖｖｖｖｖ" localSheetId="11" hidden="1">{"'Sheet1'!$L$16"}</definedName>
    <definedName name="ｖｖｖｖｖ" localSheetId="13" hidden="1">{"'Sheet1'!$L$16"}</definedName>
    <definedName name="ｖｖｖｖｖ" localSheetId="16" hidden="1">{"'Sheet1'!$L$16"}</definedName>
    <definedName name="ｖｖｖｖｖ" localSheetId="21" hidden="1">{"'Sheet1'!$L$16"}</definedName>
    <definedName name="ｖｖｖｖｖ" localSheetId="18" hidden="1">{"'Sheet1'!$L$16"}</definedName>
    <definedName name="ｖｖｖｖｖ" localSheetId="19" hidden="1">{"'Sheet1'!$L$16"}</definedName>
    <definedName name="ｖｖｖｖｖ" localSheetId="20" hidden="1">{"'Sheet1'!$L$16"}</definedName>
    <definedName name="ｖｖｖｖｖ" localSheetId="22" hidden="1">{"'Sheet1'!$L$16"}</definedName>
    <definedName name="ｖｖｖｖｖ" localSheetId="24" hidden="1">{"'Sheet1'!$L$16"}</definedName>
    <definedName name="ｖｖｖｖｖ" localSheetId="28" hidden="1">{"'Sheet1'!$L$16"}</definedName>
    <definedName name="ｖｖｖｖｖ" localSheetId="14" hidden="1">{"'Sheet1'!$L$16"}</definedName>
    <definedName name="ｖｖｖｖｖ" hidden="1">{"'Sheet1'!$L$16"}</definedName>
    <definedName name="vvvvvffb" hidden="1">#REF!</definedName>
    <definedName name="VVVVVV" localSheetId="12" hidden="1">{"'Sheet1'!$L$16"}</definedName>
    <definedName name="VVVVVV" localSheetId="11" hidden="1">{"'Sheet1'!$L$16"}</definedName>
    <definedName name="VVVVVV" localSheetId="13" hidden="1">{"'Sheet1'!$L$16"}</definedName>
    <definedName name="VVVVVV" localSheetId="16" hidden="1">{"'Sheet1'!$L$16"}</definedName>
    <definedName name="VVVVVV" localSheetId="21" hidden="1">{"'Sheet1'!$L$16"}</definedName>
    <definedName name="VVVVVV" localSheetId="18" hidden="1">{"'Sheet1'!$L$16"}</definedName>
    <definedName name="VVVVVV" localSheetId="19" hidden="1">{"'Sheet1'!$L$16"}</definedName>
    <definedName name="VVVVVV" localSheetId="20" hidden="1">{"'Sheet1'!$L$16"}</definedName>
    <definedName name="VVVVVV" localSheetId="22" hidden="1">{"'Sheet1'!$L$16"}</definedName>
    <definedName name="VVVVVV" localSheetId="24" hidden="1">{"'Sheet1'!$L$16"}</definedName>
    <definedName name="VVVVVV" localSheetId="28" hidden="1">{"'Sheet1'!$L$16"}</definedName>
    <definedName name="VVVVVV" localSheetId="14" hidden="1">{"'Sheet1'!$L$16"}</definedName>
    <definedName name="VVVVVV" hidden="1">{"'Sheet1'!$L$16"}</definedName>
    <definedName name="vvvvvvv" localSheetId="12" hidden="1">{#N/A,#N/A,FALSE,"Chi tiÆt"}</definedName>
    <definedName name="vvvvvvv" localSheetId="11" hidden="1">{#N/A,#N/A,FALSE,"Chi tiÆt"}</definedName>
    <definedName name="vvvvvvv" localSheetId="13" hidden="1">{#N/A,#N/A,FALSE,"Chi tiÆt"}</definedName>
    <definedName name="vvvvvvv" localSheetId="16" hidden="1">{#N/A,#N/A,FALSE,"Chi tiÆt"}</definedName>
    <definedName name="vvvvvvv" localSheetId="21" hidden="1">{#N/A,#N/A,FALSE,"Chi tiÆt"}</definedName>
    <definedName name="vvvvvvv" localSheetId="18" hidden="1">{#N/A,#N/A,FALSE,"Chi tiÆt"}</definedName>
    <definedName name="vvvvvvv" localSheetId="19" hidden="1">{#N/A,#N/A,FALSE,"Chi tiÆt"}</definedName>
    <definedName name="vvvvvvv" localSheetId="20" hidden="1">{#N/A,#N/A,FALSE,"Chi tiÆt"}</definedName>
    <definedName name="vvvvvvv" localSheetId="22" hidden="1">{#N/A,#N/A,FALSE,"Chi tiÆt"}</definedName>
    <definedName name="vvvvvvv" localSheetId="24" hidden="1">{#N/A,#N/A,FALSE,"Chi tiÆt"}</definedName>
    <definedName name="vvvvvvv" localSheetId="28" hidden="1">{#N/A,#N/A,FALSE,"Chi tiÆt"}</definedName>
    <definedName name="vvvvvvv" localSheetId="14" hidden="1">{#N/A,#N/A,FALSE,"Chi tiÆt"}</definedName>
    <definedName name="vvvvvvv" hidden="1">{#N/A,#N/A,FALSE,"Chi tiÆt"}</definedName>
    <definedName name="vvvxcvx" hidden="1">#REF!</definedName>
    <definedName name="VX" hidden="1">#REF!</definedName>
    <definedName name="vxcgs" localSheetId="12" hidden="1">{"'Sheet1'!$L$16"}</definedName>
    <definedName name="vxcgs" localSheetId="11" hidden="1">{"'Sheet1'!$L$16"}</definedName>
    <definedName name="vxcgs" localSheetId="13" hidden="1">{"'Sheet1'!$L$16"}</definedName>
    <definedName name="vxcgs" localSheetId="16" hidden="1">{"'Sheet1'!$L$16"}</definedName>
    <definedName name="vxcgs" localSheetId="21" hidden="1">{"'Sheet1'!$L$16"}</definedName>
    <definedName name="vxcgs" localSheetId="18" hidden="1">{"'Sheet1'!$L$16"}</definedName>
    <definedName name="vxcgs" localSheetId="19" hidden="1">{"'Sheet1'!$L$16"}</definedName>
    <definedName name="vxcgs" localSheetId="20" hidden="1">{"'Sheet1'!$L$16"}</definedName>
    <definedName name="vxcgs" localSheetId="22" hidden="1">{"'Sheet1'!$L$16"}</definedName>
    <definedName name="vxcgs" localSheetId="24" hidden="1">{"'Sheet1'!$L$16"}</definedName>
    <definedName name="vxcgs" localSheetId="28" hidden="1">{"'Sheet1'!$L$16"}</definedName>
    <definedName name="vxcgs" localSheetId="14" hidden="1">{"'Sheet1'!$L$16"}</definedName>
    <definedName name="vxcgs" hidden="1">{"'Sheet1'!$L$16"}</definedName>
    <definedName name="VXCVXVXCV"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dfg" localSheetId="12" hidden="1">{"'Sheet1'!$L$16"}</definedName>
    <definedName name="vxdfg" localSheetId="11" hidden="1">{"'Sheet1'!$L$16"}</definedName>
    <definedName name="vxdfg" localSheetId="13" hidden="1">{"'Sheet1'!$L$16"}</definedName>
    <definedName name="vxdfg" localSheetId="16" hidden="1">{"'Sheet1'!$L$16"}</definedName>
    <definedName name="vxdfg" localSheetId="21" hidden="1">{"'Sheet1'!$L$16"}</definedName>
    <definedName name="vxdfg" localSheetId="18" hidden="1">{"'Sheet1'!$L$16"}</definedName>
    <definedName name="vxdfg" localSheetId="19" hidden="1">{"'Sheet1'!$L$16"}</definedName>
    <definedName name="vxdfg" localSheetId="20" hidden="1">{"'Sheet1'!$L$16"}</definedName>
    <definedName name="vxdfg" localSheetId="22" hidden="1">{"'Sheet1'!$L$16"}</definedName>
    <definedName name="vxdfg" localSheetId="24" hidden="1">{"'Sheet1'!$L$16"}</definedName>
    <definedName name="vxdfg" localSheetId="28" hidden="1">{"'Sheet1'!$L$16"}</definedName>
    <definedName name="vxdfg" localSheetId="14" hidden="1">{"'Sheet1'!$L$16"}</definedName>
    <definedName name="vxdfg" hidden="1">{"'Sheet1'!$L$16"}</definedName>
    <definedName name="vxfsđs" localSheetId="12" hidden="1">{"'Sheet1'!$L$16"}</definedName>
    <definedName name="vxfsđs" localSheetId="11" hidden="1">{"'Sheet1'!$L$16"}</definedName>
    <definedName name="vxfsđs" localSheetId="13" hidden="1">{"'Sheet1'!$L$16"}</definedName>
    <definedName name="vxfsđs" localSheetId="16" hidden="1">{"'Sheet1'!$L$16"}</definedName>
    <definedName name="vxfsđs" localSheetId="21" hidden="1">{"'Sheet1'!$L$16"}</definedName>
    <definedName name="vxfsđs" localSheetId="18" hidden="1">{"'Sheet1'!$L$16"}</definedName>
    <definedName name="vxfsđs" localSheetId="19" hidden="1">{"'Sheet1'!$L$16"}</definedName>
    <definedName name="vxfsđs" localSheetId="20" hidden="1">{"'Sheet1'!$L$16"}</definedName>
    <definedName name="vxfsđs" localSheetId="22" hidden="1">{"'Sheet1'!$L$16"}</definedName>
    <definedName name="vxfsđs" localSheetId="24" hidden="1">{"'Sheet1'!$L$16"}</definedName>
    <definedName name="vxfsđs" localSheetId="28" hidden="1">{"'Sheet1'!$L$16"}</definedName>
    <definedName name="vxfsđs" localSheetId="14" hidden="1">{"'Sheet1'!$L$16"}</definedName>
    <definedName name="vxfsđs" hidden="1">{"'Sheet1'!$L$16"}</definedName>
    <definedName name="vxkn15">#REF!</definedName>
    <definedName name="vxkn20">#REF!</definedName>
    <definedName name="vxkn25">#REF!</definedName>
    <definedName name="vxkn32">#REF!</definedName>
    <definedName name="vxkn40">#REF!</definedName>
    <definedName name="vxkn50">#REF!</definedName>
    <definedName name="vxkn65">#REF!</definedName>
    <definedName name="vxm25S">#REF!</definedName>
    <definedName name="VXVZX" localSheetId="12" hidden="1">{"'Sheet1'!$L$16"}</definedName>
    <definedName name="VXVZX" localSheetId="11" hidden="1">{"'Sheet1'!$L$16"}</definedName>
    <definedName name="VXVZX" localSheetId="13" hidden="1">{"'Sheet1'!$L$16"}</definedName>
    <definedName name="VXVZX" localSheetId="16" hidden="1">{"'Sheet1'!$L$16"}</definedName>
    <definedName name="VXVZX" localSheetId="21" hidden="1">{"'Sheet1'!$L$16"}</definedName>
    <definedName name="VXVZX" localSheetId="18" hidden="1">{"'Sheet1'!$L$16"}</definedName>
    <definedName name="VXVZX" localSheetId="19" hidden="1">{"'Sheet1'!$L$16"}</definedName>
    <definedName name="VXVZX" localSheetId="20" hidden="1">{"'Sheet1'!$L$16"}</definedName>
    <definedName name="VXVZX" localSheetId="22" hidden="1">{"'Sheet1'!$L$16"}</definedName>
    <definedName name="VXVZX" localSheetId="24" hidden="1">{"'Sheet1'!$L$16"}</definedName>
    <definedName name="VXVZX" localSheetId="28" hidden="1">{"'Sheet1'!$L$16"}</definedName>
    <definedName name="VXVZX" localSheetId="14" hidden="1">{"'Sheet1'!$L$16"}</definedName>
    <definedName name="VXVZX" hidden="1">{"'Sheet1'!$L$16"}</definedName>
    <definedName name="vyu" localSheetId="12" hidden="1">{"'Sheet1'!$L$16"}</definedName>
    <definedName name="vyu" localSheetId="11" hidden="1">{"'Sheet1'!$L$16"}</definedName>
    <definedName name="vyu" localSheetId="13" hidden="1">{"'Sheet1'!$L$16"}</definedName>
    <definedName name="vyu" localSheetId="16" hidden="1">{"'Sheet1'!$L$16"}</definedName>
    <definedName name="vyu" localSheetId="21" hidden="1">{"'Sheet1'!$L$16"}</definedName>
    <definedName name="vyu" localSheetId="18" hidden="1">{"'Sheet1'!$L$16"}</definedName>
    <definedName name="vyu" localSheetId="19" hidden="1">{"'Sheet1'!$L$16"}</definedName>
    <definedName name="vyu" localSheetId="20" hidden="1">{"'Sheet1'!$L$16"}</definedName>
    <definedName name="vyu" localSheetId="22" hidden="1">{"'Sheet1'!$L$16"}</definedName>
    <definedName name="vyu" localSheetId="24" hidden="1">{"'Sheet1'!$L$16"}</definedName>
    <definedName name="vyu" localSheetId="28" hidden="1">{"'Sheet1'!$L$16"}</definedName>
    <definedName name="vyu" localSheetId="14" hidden="1">{"'Sheet1'!$L$16"}</definedName>
    <definedName name="vyu" hidden="1">{"'Sheet1'!$L$16"}</definedName>
    <definedName name="vzduchna" localSheetId="12" hidden="1">{#N/A,#N/A,TRUE,"Krycí list"}</definedName>
    <definedName name="vzduchna" localSheetId="11" hidden="1">{#N/A,#N/A,TRUE,"Krycí list"}</definedName>
    <definedName name="vzduchna" localSheetId="13" hidden="1">{#N/A,#N/A,TRUE,"Krycí list"}</definedName>
    <definedName name="vzduchna" localSheetId="16" hidden="1">{#N/A,#N/A,TRUE,"Krycí list"}</definedName>
    <definedName name="vzduchna" localSheetId="21" hidden="1">{#N/A,#N/A,TRUE,"Krycí list"}</definedName>
    <definedName name="vzduchna" localSheetId="18" hidden="1">{#N/A,#N/A,TRUE,"Krycí list"}</definedName>
    <definedName name="vzduchna" localSheetId="19" hidden="1">{#N/A,#N/A,TRUE,"Krycí list"}</definedName>
    <definedName name="vzduchna" localSheetId="20" hidden="1">{#N/A,#N/A,TRUE,"Krycí list"}</definedName>
    <definedName name="vzduchna" localSheetId="22" hidden="1">{#N/A,#N/A,TRUE,"Krycí list"}</definedName>
    <definedName name="vzduchna" localSheetId="24" hidden="1">{#N/A,#N/A,TRUE,"Krycí list"}</definedName>
    <definedName name="vzduchna" localSheetId="28" hidden="1">{#N/A,#N/A,TRUE,"Krycí list"}</definedName>
    <definedName name="vzduchna" localSheetId="14" hidden="1">{#N/A,#N/A,TRUE,"Krycí list"}</definedName>
    <definedName name="vzduchna" hidden="1">{#N/A,#N/A,TRUE,"Krycí list"}</definedName>
    <definedName name="VZDVA" localSheetId="12" hidden="1">{"'Sheet1'!$L$16"}</definedName>
    <definedName name="VZDVA" localSheetId="11" hidden="1">{"'Sheet1'!$L$16"}</definedName>
    <definedName name="VZDVA" localSheetId="13" hidden="1">{"'Sheet1'!$L$16"}</definedName>
    <definedName name="VZDVA" localSheetId="16" hidden="1">{"'Sheet1'!$L$16"}</definedName>
    <definedName name="VZDVA" localSheetId="21" hidden="1">{"'Sheet1'!$L$16"}</definedName>
    <definedName name="VZDVA" localSheetId="18" hidden="1">{"'Sheet1'!$L$16"}</definedName>
    <definedName name="VZDVA" localSheetId="19" hidden="1">{"'Sheet1'!$L$16"}</definedName>
    <definedName name="VZDVA" localSheetId="20" hidden="1">{"'Sheet1'!$L$16"}</definedName>
    <definedName name="VZDVA" localSheetId="22" hidden="1">{"'Sheet1'!$L$16"}</definedName>
    <definedName name="VZDVA" localSheetId="24" hidden="1">{"'Sheet1'!$L$16"}</definedName>
    <definedName name="VZDVA" localSheetId="28" hidden="1">{"'Sheet1'!$L$16"}</definedName>
    <definedName name="VZDVA" localSheetId="14" hidden="1">{"'Sheet1'!$L$16"}</definedName>
    <definedName name="VZDVA" hidden="1">{"'Sheet1'!$L$16"}</definedName>
    <definedName name="vzdxvd" localSheetId="12" hidden="1">{"'Sheet1'!$L$16"}</definedName>
    <definedName name="vzdxvd" localSheetId="11" hidden="1">{"'Sheet1'!$L$16"}</definedName>
    <definedName name="vzdxvd" localSheetId="13" hidden="1">{"'Sheet1'!$L$16"}</definedName>
    <definedName name="vzdxvd" localSheetId="16" hidden="1">{"'Sheet1'!$L$16"}</definedName>
    <definedName name="vzdxvd" localSheetId="21" hidden="1">{"'Sheet1'!$L$16"}</definedName>
    <definedName name="vzdxvd" localSheetId="18" hidden="1">{"'Sheet1'!$L$16"}</definedName>
    <definedName name="vzdxvd" localSheetId="19" hidden="1">{"'Sheet1'!$L$16"}</definedName>
    <definedName name="vzdxvd" localSheetId="20" hidden="1">{"'Sheet1'!$L$16"}</definedName>
    <definedName name="vzdxvd" localSheetId="22" hidden="1">{"'Sheet1'!$L$16"}</definedName>
    <definedName name="vzdxvd" localSheetId="24" hidden="1">{"'Sheet1'!$L$16"}</definedName>
    <definedName name="vzdxvd" localSheetId="28" hidden="1">{"'Sheet1'!$L$16"}</definedName>
    <definedName name="vzdxvd" localSheetId="14" hidden="1">{"'Sheet1'!$L$16"}</definedName>
    <definedName name="vzdxvd" hidden="1">{"'Sheet1'!$L$16"}</definedName>
    <definedName name="VZVZD" localSheetId="12" hidden="1">{"'Sheet1'!$L$16"}</definedName>
    <definedName name="VZVZD" localSheetId="11" hidden="1">{"'Sheet1'!$L$16"}</definedName>
    <definedName name="VZVZD" localSheetId="13" hidden="1">{"'Sheet1'!$L$16"}</definedName>
    <definedName name="VZVZD" localSheetId="16" hidden="1">{"'Sheet1'!$L$16"}</definedName>
    <definedName name="VZVZD" localSheetId="21" hidden="1">{"'Sheet1'!$L$16"}</definedName>
    <definedName name="VZVZD" localSheetId="18" hidden="1">{"'Sheet1'!$L$16"}</definedName>
    <definedName name="VZVZD" localSheetId="19" hidden="1">{"'Sheet1'!$L$16"}</definedName>
    <definedName name="VZVZD" localSheetId="20" hidden="1">{"'Sheet1'!$L$16"}</definedName>
    <definedName name="VZVZD" localSheetId="22" hidden="1">{"'Sheet1'!$L$16"}</definedName>
    <definedName name="VZVZD" localSheetId="24" hidden="1">{"'Sheet1'!$L$16"}</definedName>
    <definedName name="VZVZD" localSheetId="28" hidden="1">{"'Sheet1'!$L$16"}</definedName>
    <definedName name="VZVZD" localSheetId="14" hidden="1">{"'Sheet1'!$L$16"}</definedName>
    <definedName name="VZVZD" hidden="1">{"'Sheet1'!$L$16"}</definedName>
    <definedName name="VZVZXCZ" localSheetId="12" hidden="1">{"'Sheet1'!$L$16"}</definedName>
    <definedName name="VZVZXCZ" localSheetId="11" hidden="1">{"'Sheet1'!$L$16"}</definedName>
    <definedName name="VZVZXCZ" localSheetId="13" hidden="1">{"'Sheet1'!$L$16"}</definedName>
    <definedName name="VZVZXCZ" localSheetId="16" hidden="1">{"'Sheet1'!$L$16"}</definedName>
    <definedName name="VZVZXCZ" localSheetId="21" hidden="1">{"'Sheet1'!$L$16"}</definedName>
    <definedName name="VZVZXCZ" localSheetId="18" hidden="1">{"'Sheet1'!$L$16"}</definedName>
    <definedName name="VZVZXCZ" localSheetId="19" hidden="1">{"'Sheet1'!$L$16"}</definedName>
    <definedName name="VZVZXCZ" localSheetId="20" hidden="1">{"'Sheet1'!$L$16"}</definedName>
    <definedName name="VZVZXCZ" localSheetId="22" hidden="1">{"'Sheet1'!$L$16"}</definedName>
    <definedName name="VZVZXCZ" localSheetId="24" hidden="1">{"'Sheet1'!$L$16"}</definedName>
    <definedName name="VZVZXCZ" localSheetId="28" hidden="1">{"'Sheet1'!$L$16"}</definedName>
    <definedName name="VZVZXCZ" localSheetId="14" hidden="1">{"'Sheet1'!$L$16"}</definedName>
    <definedName name="VZVZXCZ" hidden="1">{"'Sheet1'!$L$16"}</definedName>
    <definedName name="W">#REF!</definedName>
    <definedName name="w2dewdw" localSheetId="12" hidden="1">{"'Sheet1'!$L$16"}</definedName>
    <definedName name="w2dewdw" localSheetId="11" hidden="1">{"'Sheet1'!$L$16"}</definedName>
    <definedName name="w2dewdw" localSheetId="13" hidden="1">{"'Sheet1'!$L$16"}</definedName>
    <definedName name="w2dewdw" localSheetId="16" hidden="1">{"'Sheet1'!$L$16"}</definedName>
    <definedName name="w2dewdw" localSheetId="21" hidden="1">{"'Sheet1'!$L$16"}</definedName>
    <definedName name="w2dewdw" localSheetId="18" hidden="1">{"'Sheet1'!$L$16"}</definedName>
    <definedName name="w2dewdw" localSheetId="19" hidden="1">{"'Sheet1'!$L$16"}</definedName>
    <definedName name="w2dewdw" localSheetId="20" hidden="1">{"'Sheet1'!$L$16"}</definedName>
    <definedName name="w2dewdw" localSheetId="22" hidden="1">{"'Sheet1'!$L$16"}</definedName>
    <definedName name="w2dewdw" localSheetId="24" hidden="1">{"'Sheet1'!$L$16"}</definedName>
    <definedName name="w2dewdw" localSheetId="28" hidden="1">{"'Sheet1'!$L$16"}</definedName>
    <definedName name="w2dewdw" localSheetId="14" hidden="1">{"'Sheet1'!$L$16"}</definedName>
    <definedName name="w2dewdw" hidden="1">{"'Sheet1'!$L$16"}</definedName>
    <definedName name="WA">4.5-0.7</definedName>
    <definedName name="waa" localSheetId="12" hidden="1">{#N/A,#N/A,FALSE,"Chi tiÆt"}</definedName>
    <definedName name="waa" localSheetId="11" hidden="1">{#N/A,#N/A,FALSE,"Chi tiÆt"}</definedName>
    <definedName name="waa" localSheetId="13" hidden="1">{#N/A,#N/A,FALSE,"Chi tiÆt"}</definedName>
    <definedName name="waa" localSheetId="16" hidden="1">{#N/A,#N/A,FALSE,"Chi tiÆt"}</definedName>
    <definedName name="waa" localSheetId="21" hidden="1">{#N/A,#N/A,FALSE,"Chi tiÆt"}</definedName>
    <definedName name="waa" localSheetId="18" hidden="1">{#N/A,#N/A,FALSE,"Chi tiÆt"}</definedName>
    <definedName name="waa" localSheetId="19" hidden="1">{#N/A,#N/A,FALSE,"Chi tiÆt"}</definedName>
    <definedName name="waa" localSheetId="20" hidden="1">{#N/A,#N/A,FALSE,"Chi tiÆt"}</definedName>
    <definedName name="waa" localSheetId="22" hidden="1">{#N/A,#N/A,FALSE,"Chi tiÆt"}</definedName>
    <definedName name="waa" localSheetId="24" hidden="1">{#N/A,#N/A,FALSE,"Chi tiÆt"}</definedName>
    <definedName name="waa" localSheetId="28" hidden="1">{#N/A,#N/A,FALSE,"Chi tiÆt"}</definedName>
    <definedName name="waa" localSheetId="14" hidden="1">{#N/A,#N/A,FALSE,"Chi tiÆt"}</definedName>
    <definedName name="waa" hidden="1">{#N/A,#N/A,FALSE,"Chi tiÆt"}</definedName>
    <definedName name="wafef" localSheetId="12" hidden="1">{"'Sheet1'!$L$16"}</definedName>
    <definedName name="wafef" localSheetId="11" hidden="1">{"'Sheet1'!$L$16"}</definedName>
    <definedName name="wafef" localSheetId="13" hidden="1">{"'Sheet1'!$L$16"}</definedName>
    <definedName name="wafef" localSheetId="16" hidden="1">{"'Sheet1'!$L$16"}</definedName>
    <definedName name="wafef" localSheetId="21" hidden="1">{"'Sheet1'!$L$16"}</definedName>
    <definedName name="wafef" localSheetId="18" hidden="1">{"'Sheet1'!$L$16"}</definedName>
    <definedName name="wafef" localSheetId="19" hidden="1">{"'Sheet1'!$L$16"}</definedName>
    <definedName name="wafef" localSheetId="20" hidden="1">{"'Sheet1'!$L$16"}</definedName>
    <definedName name="wafef" localSheetId="22" hidden="1">{"'Sheet1'!$L$16"}</definedName>
    <definedName name="wafef" localSheetId="24" hidden="1">{"'Sheet1'!$L$16"}</definedName>
    <definedName name="wafef" localSheetId="28" hidden="1">{"'Sheet1'!$L$16"}</definedName>
    <definedName name="wafef" localSheetId="14" hidden="1">{"'Sheet1'!$L$16"}</definedName>
    <definedName name="wafef" hidden="1">{"'Sheet1'!$L$16"}</definedName>
    <definedName name="walkway" localSheetId="12" hidden="1">{"'Sheet1'!$L$16"}</definedName>
    <definedName name="walkway" localSheetId="11" hidden="1">{"'Sheet1'!$L$16"}</definedName>
    <definedName name="walkway" localSheetId="13" hidden="1">{"'Sheet1'!$L$16"}</definedName>
    <definedName name="walkway" localSheetId="16" hidden="1">{"'Sheet1'!$L$16"}</definedName>
    <definedName name="walkway" localSheetId="21" hidden="1">{"'Sheet1'!$L$16"}</definedName>
    <definedName name="walkway" localSheetId="18" hidden="1">{"'Sheet1'!$L$16"}</definedName>
    <definedName name="walkway" localSheetId="19" hidden="1">{"'Sheet1'!$L$16"}</definedName>
    <definedName name="walkway" localSheetId="20" hidden="1">{"'Sheet1'!$L$16"}</definedName>
    <definedName name="walkway" localSheetId="22" hidden="1">{"'Sheet1'!$L$16"}</definedName>
    <definedName name="walkway" localSheetId="24" hidden="1">{"'Sheet1'!$L$16"}</definedName>
    <definedName name="walkway" localSheetId="28" hidden="1">{"'Sheet1'!$L$16"}</definedName>
    <definedName name="walkway" localSheetId="14" hidden="1">{"'Sheet1'!$L$16"}</definedName>
    <definedName name="walkway" hidden="1">{"'Sheet1'!$L$16"}</definedName>
    <definedName name="walkway_1" localSheetId="12">{"'Sheet1'!$L$16"}</definedName>
    <definedName name="walkway_1" localSheetId="11">{"'Sheet1'!$L$16"}</definedName>
    <definedName name="walkway_1" localSheetId="13">{"'Sheet1'!$L$16"}</definedName>
    <definedName name="walkway_1" localSheetId="16">{"'Sheet1'!$L$16"}</definedName>
    <definedName name="walkway_1" localSheetId="21">{"'Sheet1'!$L$16"}</definedName>
    <definedName name="walkway_1" localSheetId="18">{"'Sheet1'!$L$16"}</definedName>
    <definedName name="walkway_1" localSheetId="19">{"'Sheet1'!$L$16"}</definedName>
    <definedName name="walkway_1" localSheetId="20">{"'Sheet1'!$L$16"}</definedName>
    <definedName name="walkway_1" localSheetId="22">{"'Sheet1'!$L$16"}</definedName>
    <definedName name="walkway_1" localSheetId="24">{"'Sheet1'!$L$16"}</definedName>
    <definedName name="walkway_1" localSheetId="28">{"'Sheet1'!$L$16"}</definedName>
    <definedName name="walkway_1" localSheetId="14">{"'Sheet1'!$L$16"}</definedName>
    <definedName name="walkway_1">{"'Sheet1'!$L$16"}</definedName>
    <definedName name="wall" hidden="1">#REF!</definedName>
    <definedName name="War">#REF!</definedName>
    <definedName name="Was">#REF!</definedName>
    <definedName name="Waste" localSheetId="12" hidden="1">{#N/A,#N/A,TRUE,"Basic";#N/A,#N/A,TRUE,"EXT-TABLE";#N/A,#N/A,TRUE,"STEEL";#N/A,#N/A,TRUE,"INT-Table";#N/A,#N/A,TRUE,"STEEL";#N/A,#N/A,TRUE,"Door"}</definedName>
    <definedName name="Waste" localSheetId="11" hidden="1">{#N/A,#N/A,TRUE,"Basic";#N/A,#N/A,TRUE,"EXT-TABLE";#N/A,#N/A,TRUE,"STEEL";#N/A,#N/A,TRUE,"INT-Table";#N/A,#N/A,TRUE,"STEEL";#N/A,#N/A,TRUE,"Door"}</definedName>
    <definedName name="Waste" localSheetId="13" hidden="1">{#N/A,#N/A,TRUE,"Basic";#N/A,#N/A,TRUE,"EXT-TABLE";#N/A,#N/A,TRUE,"STEEL";#N/A,#N/A,TRUE,"INT-Table";#N/A,#N/A,TRUE,"STEEL";#N/A,#N/A,TRUE,"Door"}</definedName>
    <definedName name="Waste" localSheetId="16" hidden="1">{#N/A,#N/A,TRUE,"Basic";#N/A,#N/A,TRUE,"EXT-TABLE";#N/A,#N/A,TRUE,"STEEL";#N/A,#N/A,TRUE,"INT-Table";#N/A,#N/A,TRUE,"STEEL";#N/A,#N/A,TRUE,"Door"}</definedName>
    <definedName name="Waste" localSheetId="21" hidden="1">{#N/A,#N/A,TRUE,"Basic";#N/A,#N/A,TRUE,"EXT-TABLE";#N/A,#N/A,TRUE,"STEEL";#N/A,#N/A,TRUE,"INT-Table";#N/A,#N/A,TRUE,"STEEL";#N/A,#N/A,TRUE,"Door"}</definedName>
    <definedName name="Waste" localSheetId="18" hidden="1">{#N/A,#N/A,TRUE,"Basic";#N/A,#N/A,TRUE,"EXT-TABLE";#N/A,#N/A,TRUE,"STEEL";#N/A,#N/A,TRUE,"INT-Table";#N/A,#N/A,TRUE,"STEEL";#N/A,#N/A,TRUE,"Door"}</definedName>
    <definedName name="Waste" localSheetId="19" hidden="1">{#N/A,#N/A,TRUE,"Basic";#N/A,#N/A,TRUE,"EXT-TABLE";#N/A,#N/A,TRUE,"STEEL";#N/A,#N/A,TRUE,"INT-Table";#N/A,#N/A,TRUE,"STEEL";#N/A,#N/A,TRUE,"Door"}</definedName>
    <definedName name="Waste" localSheetId="20" hidden="1">{#N/A,#N/A,TRUE,"Basic";#N/A,#N/A,TRUE,"EXT-TABLE";#N/A,#N/A,TRUE,"STEEL";#N/A,#N/A,TRUE,"INT-Table";#N/A,#N/A,TRUE,"STEEL";#N/A,#N/A,TRUE,"Door"}</definedName>
    <definedName name="Waste" localSheetId="22" hidden="1">{#N/A,#N/A,TRUE,"Basic";#N/A,#N/A,TRUE,"EXT-TABLE";#N/A,#N/A,TRUE,"STEEL";#N/A,#N/A,TRUE,"INT-Table";#N/A,#N/A,TRUE,"STEEL";#N/A,#N/A,TRUE,"Door"}</definedName>
    <definedName name="Waste" localSheetId="24" hidden="1">{#N/A,#N/A,TRUE,"Basic";#N/A,#N/A,TRUE,"EXT-TABLE";#N/A,#N/A,TRUE,"STEEL";#N/A,#N/A,TRUE,"INT-Table";#N/A,#N/A,TRUE,"STEEL";#N/A,#N/A,TRUE,"Door"}</definedName>
    <definedName name="Waste" localSheetId="28" hidden="1">{#N/A,#N/A,TRUE,"Basic";#N/A,#N/A,TRUE,"EXT-TABLE";#N/A,#N/A,TRUE,"STEEL";#N/A,#N/A,TRUE,"INT-Table";#N/A,#N/A,TRUE,"STEEL";#N/A,#N/A,TRUE,"Door"}</definedName>
    <definedName name="Waste" localSheetId="14" hidden="1">{#N/A,#N/A,TRUE,"Basic";#N/A,#N/A,TRUE,"EXT-TABLE";#N/A,#N/A,TRUE,"STEEL";#N/A,#N/A,TRUE,"INT-Table";#N/A,#N/A,TRUE,"STEEL";#N/A,#N/A,TRUE,"Door"}</definedName>
    <definedName name="Waste" hidden="1">{#N/A,#N/A,TRUE,"Basic";#N/A,#N/A,TRUE,"EXT-TABLE";#N/A,#N/A,TRUE,"STEEL";#N/A,#N/A,TRUE,"INT-Table";#N/A,#N/A,TRUE,"STEEL";#N/A,#N/A,TRUE,"Door"}</definedName>
    <definedName name="Waste_1" localSheetId="12" hidden="1">{#N/A,#N/A,TRUE,"Basic";#N/A,#N/A,TRUE,"EXT-TABLE";#N/A,#N/A,TRUE,"STEEL";#N/A,#N/A,TRUE,"INT-Table";#N/A,#N/A,TRUE,"STEEL";#N/A,#N/A,TRUE,"Door"}</definedName>
    <definedName name="Waste_1" localSheetId="11" hidden="1">{#N/A,#N/A,TRUE,"Basic";#N/A,#N/A,TRUE,"EXT-TABLE";#N/A,#N/A,TRUE,"STEEL";#N/A,#N/A,TRUE,"INT-Table";#N/A,#N/A,TRUE,"STEEL";#N/A,#N/A,TRUE,"Door"}</definedName>
    <definedName name="Waste_1" localSheetId="13" hidden="1">{#N/A,#N/A,TRUE,"Basic";#N/A,#N/A,TRUE,"EXT-TABLE";#N/A,#N/A,TRUE,"STEEL";#N/A,#N/A,TRUE,"INT-Table";#N/A,#N/A,TRUE,"STEEL";#N/A,#N/A,TRUE,"Door"}</definedName>
    <definedName name="Waste_1" localSheetId="16" hidden="1">{#N/A,#N/A,TRUE,"Basic";#N/A,#N/A,TRUE,"EXT-TABLE";#N/A,#N/A,TRUE,"STEEL";#N/A,#N/A,TRUE,"INT-Table";#N/A,#N/A,TRUE,"STEEL";#N/A,#N/A,TRUE,"Door"}</definedName>
    <definedName name="Waste_1" localSheetId="21" hidden="1">{#N/A,#N/A,TRUE,"Basic";#N/A,#N/A,TRUE,"EXT-TABLE";#N/A,#N/A,TRUE,"STEEL";#N/A,#N/A,TRUE,"INT-Table";#N/A,#N/A,TRUE,"STEEL";#N/A,#N/A,TRUE,"Door"}</definedName>
    <definedName name="Waste_1" localSheetId="18" hidden="1">{#N/A,#N/A,TRUE,"Basic";#N/A,#N/A,TRUE,"EXT-TABLE";#N/A,#N/A,TRUE,"STEEL";#N/A,#N/A,TRUE,"INT-Table";#N/A,#N/A,TRUE,"STEEL";#N/A,#N/A,TRUE,"Door"}</definedName>
    <definedName name="Waste_1" localSheetId="19" hidden="1">{#N/A,#N/A,TRUE,"Basic";#N/A,#N/A,TRUE,"EXT-TABLE";#N/A,#N/A,TRUE,"STEEL";#N/A,#N/A,TRUE,"INT-Table";#N/A,#N/A,TRUE,"STEEL";#N/A,#N/A,TRUE,"Door"}</definedName>
    <definedName name="Waste_1" localSheetId="20" hidden="1">{#N/A,#N/A,TRUE,"Basic";#N/A,#N/A,TRUE,"EXT-TABLE";#N/A,#N/A,TRUE,"STEEL";#N/A,#N/A,TRUE,"INT-Table";#N/A,#N/A,TRUE,"STEEL";#N/A,#N/A,TRUE,"Door"}</definedName>
    <definedName name="Waste_1" localSheetId="22" hidden="1">{#N/A,#N/A,TRUE,"Basic";#N/A,#N/A,TRUE,"EXT-TABLE";#N/A,#N/A,TRUE,"STEEL";#N/A,#N/A,TRUE,"INT-Table";#N/A,#N/A,TRUE,"STEEL";#N/A,#N/A,TRUE,"Door"}</definedName>
    <definedName name="Waste_1" localSheetId="24" hidden="1">{#N/A,#N/A,TRUE,"Basic";#N/A,#N/A,TRUE,"EXT-TABLE";#N/A,#N/A,TRUE,"STEEL";#N/A,#N/A,TRUE,"INT-Table";#N/A,#N/A,TRUE,"STEEL";#N/A,#N/A,TRUE,"Door"}</definedName>
    <definedName name="Waste_1" localSheetId="28" hidden="1">{#N/A,#N/A,TRUE,"Basic";#N/A,#N/A,TRUE,"EXT-TABLE";#N/A,#N/A,TRUE,"STEEL";#N/A,#N/A,TRUE,"INT-Table";#N/A,#N/A,TRUE,"STEEL";#N/A,#N/A,TRUE,"Door"}</definedName>
    <definedName name="Waste_1" localSheetId="14" hidden="1">{#N/A,#N/A,TRUE,"Basic";#N/A,#N/A,TRUE,"EXT-TABLE";#N/A,#N/A,TRUE,"STEEL";#N/A,#N/A,TRUE,"INT-Table";#N/A,#N/A,TRUE,"STEEL";#N/A,#N/A,TRUE,"Door"}</definedName>
    <definedName name="Waste_1" hidden="1">{#N/A,#N/A,TRUE,"Basic";#N/A,#N/A,TRUE,"EXT-TABLE";#N/A,#N/A,TRUE,"STEEL";#N/A,#N/A,TRUE,"INT-Table";#N/A,#N/A,TRUE,"STEEL";#N/A,#N/A,TRUE,"Door"}</definedName>
    <definedName name="WasteWaterTeratmentHouse" localSheetId="12" hidden="1">{#N/A,#N/A,FALSE,"Sheet1"}</definedName>
    <definedName name="WasteWaterTeratmentHouse" localSheetId="11" hidden="1">{#N/A,#N/A,FALSE,"Sheet1"}</definedName>
    <definedName name="WasteWaterTeratmentHouse" localSheetId="13" hidden="1">{#N/A,#N/A,FALSE,"Sheet1"}</definedName>
    <definedName name="WasteWaterTeratmentHouse" localSheetId="16" hidden="1">{#N/A,#N/A,FALSE,"Sheet1"}</definedName>
    <definedName name="WasteWaterTeratmentHouse" localSheetId="21" hidden="1">{#N/A,#N/A,FALSE,"Sheet1"}</definedName>
    <definedName name="WasteWaterTeratmentHouse" localSheetId="18" hidden="1">{#N/A,#N/A,FALSE,"Sheet1"}</definedName>
    <definedName name="WasteWaterTeratmentHouse" localSheetId="19" hidden="1">{#N/A,#N/A,FALSE,"Sheet1"}</definedName>
    <definedName name="WasteWaterTeratmentHouse" localSheetId="20" hidden="1">{#N/A,#N/A,FALSE,"Sheet1"}</definedName>
    <definedName name="WasteWaterTeratmentHouse" localSheetId="22" hidden="1">{#N/A,#N/A,FALSE,"Sheet1"}</definedName>
    <definedName name="WasteWaterTeratmentHouse" localSheetId="24" hidden="1">{#N/A,#N/A,FALSE,"Sheet1"}</definedName>
    <definedName name="WasteWaterTeratmentHouse" localSheetId="28" hidden="1">{#N/A,#N/A,FALSE,"Sheet1"}</definedName>
    <definedName name="WasteWaterTeratmentHouse" localSheetId="14" hidden="1">{#N/A,#N/A,FALSE,"Sheet1"}</definedName>
    <definedName name="WasteWaterTeratmentHouse" hidden="1">{#N/A,#N/A,FALSE,"Sheet1"}</definedName>
    <definedName name="water" localSheetId="12">{"Book1","BoQ2.XLS"}</definedName>
    <definedName name="water" localSheetId="11">{"Book1","BoQ2.XLS"}</definedName>
    <definedName name="water" localSheetId="13">{"Book1","BoQ2.XLS"}</definedName>
    <definedName name="water" localSheetId="16">{"Book1","BoQ2.XLS"}</definedName>
    <definedName name="water" localSheetId="21">{"Book1","BoQ2.XLS"}</definedName>
    <definedName name="water" localSheetId="18">{"Book1","BoQ2.XLS"}</definedName>
    <definedName name="water" localSheetId="19">{"Book1","BoQ2.XLS"}</definedName>
    <definedName name="water" localSheetId="20">{"Book1","BoQ2.XLS"}</definedName>
    <definedName name="water" localSheetId="22">{"Book1","BoQ2.XLS"}</definedName>
    <definedName name="water" localSheetId="24">{"Book1","BoQ2.XLS"}</definedName>
    <definedName name="water" localSheetId="28">{"Book1","BoQ2.XLS"}</definedName>
    <definedName name="water" localSheetId="14">{"Book1","BoQ2.XLS"}</definedName>
    <definedName name="water">{"Book1","BoQ2.XLS"}</definedName>
    <definedName name="water_3" localSheetId="12">{"Book1","BoQ2.XLS"}</definedName>
    <definedName name="water_3" localSheetId="11">{"Book1","BoQ2.XLS"}</definedName>
    <definedName name="water_3" localSheetId="13">{"Book1","BoQ2.XLS"}</definedName>
    <definedName name="water_3" localSheetId="16">{"Book1","BoQ2.XLS"}</definedName>
    <definedName name="water_3" localSheetId="21">{"Book1","BoQ2.XLS"}</definedName>
    <definedName name="water_3" localSheetId="18">{"Book1","BoQ2.XLS"}</definedName>
    <definedName name="water_3" localSheetId="19">{"Book1","BoQ2.XLS"}</definedName>
    <definedName name="water_3" localSheetId="20">{"Book1","BoQ2.XLS"}</definedName>
    <definedName name="water_3" localSheetId="22">{"Book1","BoQ2.XLS"}</definedName>
    <definedName name="water_3" localSheetId="24">{"Book1","BoQ2.XLS"}</definedName>
    <definedName name="water_3" localSheetId="28">{"Book1","BoQ2.XLS"}</definedName>
    <definedName name="water_3" localSheetId="14">{"Book1","BoQ2.XLS"}</definedName>
    <definedName name="water_3">{"Book1","BoQ2.XLS"}</definedName>
    <definedName name="water_7" localSheetId="12">{"Book1","BoQ2.XLS"}</definedName>
    <definedName name="water_7" localSheetId="11">{"Book1","BoQ2.XLS"}</definedName>
    <definedName name="water_7" localSheetId="13">{"Book1","BoQ2.XLS"}</definedName>
    <definedName name="water_7" localSheetId="16">{"Book1","BoQ2.XLS"}</definedName>
    <definedName name="water_7" localSheetId="21">{"Book1","BoQ2.XLS"}</definedName>
    <definedName name="water_7" localSheetId="18">{"Book1","BoQ2.XLS"}</definedName>
    <definedName name="water_7" localSheetId="19">{"Book1","BoQ2.XLS"}</definedName>
    <definedName name="water_7" localSheetId="20">{"Book1","BoQ2.XLS"}</definedName>
    <definedName name="water_7" localSheetId="22">{"Book1","BoQ2.XLS"}</definedName>
    <definedName name="water_7" localSheetId="24">{"Book1","BoQ2.XLS"}</definedName>
    <definedName name="water_7" localSheetId="28">{"Book1","BoQ2.XLS"}</definedName>
    <definedName name="water_7" localSheetId="14">{"Book1","BoQ2.XLS"}</definedName>
    <definedName name="water_7">{"Book1","BoQ2.XLS"}</definedName>
    <definedName name="wd" hidden="1">#REF!</definedName>
    <definedName name="wdd" localSheetId="12" hidden="1">{"'Sheet1'!$L$16"}</definedName>
    <definedName name="wdd" localSheetId="11" hidden="1">{"'Sheet1'!$L$16"}</definedName>
    <definedName name="wdd" localSheetId="13" hidden="1">{"'Sheet1'!$L$16"}</definedName>
    <definedName name="wdd" localSheetId="16" hidden="1">{"'Sheet1'!$L$16"}</definedName>
    <definedName name="wdd" localSheetId="21" hidden="1">{"'Sheet1'!$L$16"}</definedName>
    <definedName name="wdd" localSheetId="18" hidden="1">{"'Sheet1'!$L$16"}</definedName>
    <definedName name="wdd" localSheetId="19" hidden="1">{"'Sheet1'!$L$16"}</definedName>
    <definedName name="wdd" localSheetId="20" hidden="1">{"'Sheet1'!$L$16"}</definedName>
    <definedName name="wdd" localSheetId="22" hidden="1">{"'Sheet1'!$L$16"}</definedName>
    <definedName name="wdd" localSheetId="24" hidden="1">{"'Sheet1'!$L$16"}</definedName>
    <definedName name="wdd" localSheetId="28" hidden="1">{"'Sheet1'!$L$16"}</definedName>
    <definedName name="wdd" localSheetId="14" hidden="1">{"'Sheet1'!$L$16"}</definedName>
    <definedName name="wdd" hidden="1">{"'Sheet1'!$L$16"}</definedName>
    <definedName name="WE" localSheetId="12" hidden="1">{#N/A,#N/A,FALSE,"CCTV"}</definedName>
    <definedName name="WE" localSheetId="11" hidden="1">{#N/A,#N/A,FALSE,"CCTV"}</definedName>
    <definedName name="WE" localSheetId="13" hidden="1">{#N/A,#N/A,FALSE,"CCTV"}</definedName>
    <definedName name="WE" localSheetId="16" hidden="1">{#N/A,#N/A,FALSE,"CCTV"}</definedName>
    <definedName name="WE" localSheetId="21" hidden="1">{#N/A,#N/A,FALSE,"CCTV"}</definedName>
    <definedName name="WE" localSheetId="18" hidden="1">{#N/A,#N/A,FALSE,"CCTV"}</definedName>
    <definedName name="WE" localSheetId="19" hidden="1">{#N/A,#N/A,FALSE,"CCTV"}</definedName>
    <definedName name="WE" localSheetId="20" hidden="1">{#N/A,#N/A,FALSE,"CCTV"}</definedName>
    <definedName name="WE" localSheetId="22" hidden="1">{#N/A,#N/A,FALSE,"CCTV"}</definedName>
    <definedName name="WE" localSheetId="24" hidden="1">{#N/A,#N/A,FALSE,"CCTV"}</definedName>
    <definedName name="WE" localSheetId="28" hidden="1">{#N/A,#N/A,FALSE,"CCTV"}</definedName>
    <definedName name="WE" localSheetId="14" hidden="1">{#N/A,#N/A,FALSE,"CCTV"}</definedName>
    <definedName name="WE" hidden="1">{#N/A,#N/A,FALSE,"CCTV"}</definedName>
    <definedName name="weafeawge" hidden="1">#REF!</definedName>
    <definedName name="Weak" localSheetId="12" hidden="1">{#N/A,#N/A,TRUE,"Krycí list"}</definedName>
    <definedName name="Weak" localSheetId="11" hidden="1">{#N/A,#N/A,TRUE,"Krycí list"}</definedName>
    <definedName name="Weak" localSheetId="13" hidden="1">{#N/A,#N/A,TRUE,"Krycí list"}</definedName>
    <definedName name="Weak" localSheetId="16" hidden="1">{#N/A,#N/A,TRUE,"Krycí list"}</definedName>
    <definedName name="Weak" localSheetId="21" hidden="1">{#N/A,#N/A,TRUE,"Krycí list"}</definedName>
    <definedName name="Weak" localSheetId="18" hidden="1">{#N/A,#N/A,TRUE,"Krycí list"}</definedName>
    <definedName name="Weak" localSheetId="19" hidden="1">{#N/A,#N/A,TRUE,"Krycí list"}</definedName>
    <definedName name="Weak" localSheetId="20" hidden="1">{#N/A,#N/A,TRUE,"Krycí list"}</definedName>
    <definedName name="Weak" localSheetId="22" hidden="1">{#N/A,#N/A,TRUE,"Krycí list"}</definedName>
    <definedName name="Weak" localSheetId="24" hidden="1">{#N/A,#N/A,TRUE,"Krycí list"}</definedName>
    <definedName name="Weak" localSheetId="28" hidden="1">{#N/A,#N/A,TRUE,"Krycí list"}</definedName>
    <definedName name="Weak" localSheetId="14" hidden="1">{#N/A,#N/A,TRUE,"Krycí list"}</definedName>
    <definedName name="Weak" hidden="1">{#N/A,#N/A,TRUE,"Krycí list"}</definedName>
    <definedName name="weatrwert" localSheetId="12" hidden="1">{"'Sheet1'!$L$16"}</definedName>
    <definedName name="weatrwert" localSheetId="11" hidden="1">{"'Sheet1'!$L$16"}</definedName>
    <definedName name="weatrwert" localSheetId="13" hidden="1">{"'Sheet1'!$L$16"}</definedName>
    <definedName name="weatrwert" localSheetId="16" hidden="1">{"'Sheet1'!$L$16"}</definedName>
    <definedName name="weatrwert" localSheetId="21" hidden="1">{"'Sheet1'!$L$16"}</definedName>
    <definedName name="weatrwert" localSheetId="18" hidden="1">{"'Sheet1'!$L$16"}</definedName>
    <definedName name="weatrwert" localSheetId="19" hidden="1">{"'Sheet1'!$L$16"}</definedName>
    <definedName name="weatrwert" localSheetId="20" hidden="1">{"'Sheet1'!$L$16"}</definedName>
    <definedName name="weatrwert" localSheetId="22" hidden="1">{"'Sheet1'!$L$16"}</definedName>
    <definedName name="weatrwert" localSheetId="24" hidden="1">{"'Sheet1'!$L$16"}</definedName>
    <definedName name="weatrwert" localSheetId="28" hidden="1">{"'Sheet1'!$L$16"}</definedName>
    <definedName name="weatrwert" localSheetId="14" hidden="1">{"'Sheet1'!$L$16"}</definedName>
    <definedName name="weatrwert" hidden="1">{"'Sheet1'!$L$16"}</definedName>
    <definedName name="wedus" hidden="1">#REF!</definedName>
    <definedName name="WEEE"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12" hidden="1">{"'Sheet1'!$L$16"}</definedName>
    <definedName name="wef" localSheetId="11" hidden="1">{"'Sheet1'!$L$16"}</definedName>
    <definedName name="wef" localSheetId="13" hidden="1">{"'Sheet1'!$L$16"}</definedName>
    <definedName name="wef" localSheetId="16" hidden="1">{"'Sheet1'!$L$16"}</definedName>
    <definedName name="wef" localSheetId="21" hidden="1">{"'Sheet1'!$L$16"}</definedName>
    <definedName name="wef" localSheetId="18" hidden="1">{"'Sheet1'!$L$16"}</definedName>
    <definedName name="wef" localSheetId="19" hidden="1">{"'Sheet1'!$L$16"}</definedName>
    <definedName name="wef" localSheetId="20" hidden="1">{"'Sheet1'!$L$16"}</definedName>
    <definedName name="wef" localSheetId="22" hidden="1">{"'Sheet1'!$L$16"}</definedName>
    <definedName name="wef" localSheetId="24" hidden="1">{"'Sheet1'!$L$16"}</definedName>
    <definedName name="wef" localSheetId="28" hidden="1">{"'Sheet1'!$L$16"}</definedName>
    <definedName name="wef" localSheetId="14" hidden="1">{"'Sheet1'!$L$16"}</definedName>
    <definedName name="wef" hidden="1">{"'Sheet1'!$L$16"}</definedName>
    <definedName name="wefwgfwegf" localSheetId="12" hidden="1">{"'Sheet1'!$L$16"}</definedName>
    <definedName name="wefwgfwegf" localSheetId="11" hidden="1">{"'Sheet1'!$L$16"}</definedName>
    <definedName name="wefwgfwegf" localSheetId="13" hidden="1">{"'Sheet1'!$L$16"}</definedName>
    <definedName name="wefwgfwegf" localSheetId="16" hidden="1">{"'Sheet1'!$L$16"}</definedName>
    <definedName name="wefwgfwegf" localSheetId="21" hidden="1">{"'Sheet1'!$L$16"}</definedName>
    <definedName name="wefwgfwegf" localSheetId="18" hidden="1">{"'Sheet1'!$L$16"}</definedName>
    <definedName name="wefwgfwegf" localSheetId="19" hidden="1">{"'Sheet1'!$L$16"}</definedName>
    <definedName name="wefwgfwegf" localSheetId="20" hidden="1">{"'Sheet1'!$L$16"}</definedName>
    <definedName name="wefwgfwegf" localSheetId="22" hidden="1">{"'Sheet1'!$L$16"}</definedName>
    <definedName name="wefwgfwegf" localSheetId="24" hidden="1">{"'Sheet1'!$L$16"}</definedName>
    <definedName name="wefwgfwegf" localSheetId="28" hidden="1">{"'Sheet1'!$L$16"}</definedName>
    <definedName name="wefwgfwegf" localSheetId="14" hidden="1">{"'Sheet1'!$L$16"}</definedName>
    <definedName name="wefwgfwegf" hidden="1">{"'Sheet1'!$L$16"}</definedName>
    <definedName name="weG" localSheetId="12" hidden="1">{#N/A,#N/A,FALSE,"WBS 1.06";#N/A,#N/A,FALSE,"WBS 1.14";#N/A,#N/A,FALSE,"WBS 1.17";#N/A,#N/A,FALSE,"WBS 1.18"}</definedName>
    <definedName name="weG" localSheetId="11" hidden="1">{#N/A,#N/A,FALSE,"WBS 1.06";#N/A,#N/A,FALSE,"WBS 1.14";#N/A,#N/A,FALSE,"WBS 1.17";#N/A,#N/A,FALSE,"WBS 1.18"}</definedName>
    <definedName name="weG" localSheetId="13" hidden="1">{#N/A,#N/A,FALSE,"WBS 1.06";#N/A,#N/A,FALSE,"WBS 1.14";#N/A,#N/A,FALSE,"WBS 1.17";#N/A,#N/A,FALSE,"WBS 1.18"}</definedName>
    <definedName name="weG" localSheetId="16" hidden="1">{#N/A,#N/A,FALSE,"WBS 1.06";#N/A,#N/A,FALSE,"WBS 1.14";#N/A,#N/A,FALSE,"WBS 1.17";#N/A,#N/A,FALSE,"WBS 1.18"}</definedName>
    <definedName name="weG" localSheetId="21" hidden="1">{#N/A,#N/A,FALSE,"WBS 1.06";#N/A,#N/A,FALSE,"WBS 1.14";#N/A,#N/A,FALSE,"WBS 1.17";#N/A,#N/A,FALSE,"WBS 1.18"}</definedName>
    <definedName name="weG" localSheetId="18" hidden="1">{#N/A,#N/A,FALSE,"WBS 1.06";#N/A,#N/A,FALSE,"WBS 1.14";#N/A,#N/A,FALSE,"WBS 1.17";#N/A,#N/A,FALSE,"WBS 1.18"}</definedName>
    <definedName name="weG" localSheetId="19" hidden="1">{#N/A,#N/A,FALSE,"WBS 1.06";#N/A,#N/A,FALSE,"WBS 1.14";#N/A,#N/A,FALSE,"WBS 1.17";#N/A,#N/A,FALSE,"WBS 1.18"}</definedName>
    <definedName name="weG" localSheetId="20" hidden="1">{#N/A,#N/A,FALSE,"WBS 1.06";#N/A,#N/A,FALSE,"WBS 1.14";#N/A,#N/A,FALSE,"WBS 1.17";#N/A,#N/A,FALSE,"WBS 1.18"}</definedName>
    <definedName name="weG" localSheetId="22" hidden="1">{#N/A,#N/A,FALSE,"WBS 1.06";#N/A,#N/A,FALSE,"WBS 1.14";#N/A,#N/A,FALSE,"WBS 1.17";#N/A,#N/A,FALSE,"WBS 1.18"}</definedName>
    <definedName name="weG" localSheetId="24" hidden="1">{#N/A,#N/A,FALSE,"WBS 1.06";#N/A,#N/A,FALSE,"WBS 1.14";#N/A,#N/A,FALSE,"WBS 1.17";#N/A,#N/A,FALSE,"WBS 1.18"}</definedName>
    <definedName name="weG" localSheetId="28" hidden="1">{#N/A,#N/A,FALSE,"WBS 1.06";#N/A,#N/A,FALSE,"WBS 1.14";#N/A,#N/A,FALSE,"WBS 1.17";#N/A,#N/A,FALSE,"WBS 1.18"}</definedName>
    <definedName name="weG" localSheetId="14" hidden="1">{#N/A,#N/A,FALSE,"WBS 1.06";#N/A,#N/A,FALSE,"WBS 1.14";#N/A,#N/A,FALSE,"WBS 1.17";#N/A,#N/A,FALSE,"WBS 1.18"}</definedName>
    <definedName name="weG" hidden="1">{#N/A,#N/A,FALSE,"WBS 1.06";#N/A,#N/A,FALSE,"WBS 1.14";#N/A,#N/A,FALSE,"WBS 1.17";#N/A,#N/A,FALSE,"WBS 1.18"}</definedName>
    <definedName name="WEGTG" localSheetId="12" hidden="1">{#N/A,#N/A,FALSE,"WBS 1.06";#N/A,#N/A,FALSE,"WBS 1.14";#N/A,#N/A,FALSE,"WBS 1.17";#N/A,#N/A,FALSE,"WBS 1.18"}</definedName>
    <definedName name="WEGTG" localSheetId="11" hidden="1">{#N/A,#N/A,FALSE,"WBS 1.06";#N/A,#N/A,FALSE,"WBS 1.14";#N/A,#N/A,FALSE,"WBS 1.17";#N/A,#N/A,FALSE,"WBS 1.18"}</definedName>
    <definedName name="WEGTG" localSheetId="13" hidden="1">{#N/A,#N/A,FALSE,"WBS 1.06";#N/A,#N/A,FALSE,"WBS 1.14";#N/A,#N/A,FALSE,"WBS 1.17";#N/A,#N/A,FALSE,"WBS 1.18"}</definedName>
    <definedName name="WEGTG" localSheetId="16" hidden="1">{#N/A,#N/A,FALSE,"WBS 1.06";#N/A,#N/A,FALSE,"WBS 1.14";#N/A,#N/A,FALSE,"WBS 1.17";#N/A,#N/A,FALSE,"WBS 1.18"}</definedName>
    <definedName name="WEGTG" localSheetId="21" hidden="1">{#N/A,#N/A,FALSE,"WBS 1.06";#N/A,#N/A,FALSE,"WBS 1.14";#N/A,#N/A,FALSE,"WBS 1.17";#N/A,#N/A,FALSE,"WBS 1.18"}</definedName>
    <definedName name="WEGTG" localSheetId="18" hidden="1">{#N/A,#N/A,FALSE,"WBS 1.06";#N/A,#N/A,FALSE,"WBS 1.14";#N/A,#N/A,FALSE,"WBS 1.17";#N/A,#N/A,FALSE,"WBS 1.18"}</definedName>
    <definedName name="WEGTG" localSheetId="19" hidden="1">{#N/A,#N/A,FALSE,"WBS 1.06";#N/A,#N/A,FALSE,"WBS 1.14";#N/A,#N/A,FALSE,"WBS 1.17";#N/A,#N/A,FALSE,"WBS 1.18"}</definedName>
    <definedName name="WEGTG" localSheetId="20" hidden="1">{#N/A,#N/A,FALSE,"WBS 1.06";#N/A,#N/A,FALSE,"WBS 1.14";#N/A,#N/A,FALSE,"WBS 1.17";#N/A,#N/A,FALSE,"WBS 1.18"}</definedName>
    <definedName name="WEGTG" localSheetId="22" hidden="1">{#N/A,#N/A,FALSE,"WBS 1.06";#N/A,#N/A,FALSE,"WBS 1.14";#N/A,#N/A,FALSE,"WBS 1.17";#N/A,#N/A,FALSE,"WBS 1.18"}</definedName>
    <definedName name="WEGTG" localSheetId="24" hidden="1">{#N/A,#N/A,FALSE,"WBS 1.06";#N/A,#N/A,FALSE,"WBS 1.14";#N/A,#N/A,FALSE,"WBS 1.17";#N/A,#N/A,FALSE,"WBS 1.18"}</definedName>
    <definedName name="WEGTG" localSheetId="28" hidden="1">{#N/A,#N/A,FALSE,"WBS 1.06";#N/A,#N/A,FALSE,"WBS 1.14";#N/A,#N/A,FALSE,"WBS 1.17";#N/A,#N/A,FALSE,"WBS 1.18"}</definedName>
    <definedName name="WEGTG" localSheetId="14" hidden="1">{#N/A,#N/A,FALSE,"WBS 1.06";#N/A,#N/A,FALSE,"WBS 1.14";#N/A,#N/A,FALSE,"WBS 1.17";#N/A,#N/A,FALSE,"WBS 1.18"}</definedName>
    <definedName name="WEGTG" hidden="1">{#N/A,#N/A,FALSE,"WBS 1.06";#N/A,#N/A,FALSE,"WBS 1.14";#N/A,#N/A,FALSE,"WBS 1.17";#N/A,#N/A,FALSE,"WBS 1.18"}</definedName>
    <definedName name="weki_9701.xls" hidden="1">#REF!</definedName>
    <definedName name="wekir9701.xls" hidden="1">#REF!</definedName>
    <definedName name="weo" localSheetId="12" hidden="1">{"'Break down'!$A$4"}</definedName>
    <definedName name="weo" localSheetId="11" hidden="1">{"'Break down'!$A$4"}</definedName>
    <definedName name="weo" localSheetId="13" hidden="1">{"'Break down'!$A$4"}</definedName>
    <definedName name="weo" localSheetId="16" hidden="1">{"'Break down'!$A$4"}</definedName>
    <definedName name="weo" localSheetId="21" hidden="1">{"'Break down'!$A$4"}</definedName>
    <definedName name="weo" localSheetId="18" hidden="1">{"'Break down'!$A$4"}</definedName>
    <definedName name="weo" localSheetId="19" hidden="1">{"'Break down'!$A$4"}</definedName>
    <definedName name="weo" localSheetId="20" hidden="1">{"'Break down'!$A$4"}</definedName>
    <definedName name="weo" localSheetId="22" hidden="1">{"'Break down'!$A$4"}</definedName>
    <definedName name="weo" localSheetId="24" hidden="1">{"'Break down'!$A$4"}</definedName>
    <definedName name="weo" localSheetId="28" hidden="1">{"'Break down'!$A$4"}</definedName>
    <definedName name="weo" localSheetId="14" hidden="1">{"'Break down'!$A$4"}</definedName>
    <definedName name="weo" hidden="1">{"'Break down'!$A$4"}</definedName>
    <definedName name="weqew" hidden="1">#REF!</definedName>
    <definedName name="weqwe"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12" hidden="1">{0,0,0,0}</definedName>
    <definedName name="WEQWEQ" localSheetId="11" hidden="1">{0,0,0,0}</definedName>
    <definedName name="WEQWEQ" localSheetId="13" hidden="1">{0,0,0,0}</definedName>
    <definedName name="WEQWEQ" localSheetId="16" hidden="1">{0,0,0,0}</definedName>
    <definedName name="WEQWEQ" localSheetId="21" hidden="1">{0,0,0,0}</definedName>
    <definedName name="WEQWEQ" localSheetId="18" hidden="1">{0,0,0,0}</definedName>
    <definedName name="WEQWEQ" localSheetId="19" hidden="1">{0,0,0,0}</definedName>
    <definedName name="WEQWEQ" localSheetId="20" hidden="1">{0,0,0,0}</definedName>
    <definedName name="WEQWEQ" localSheetId="22" hidden="1">{0,0,0,0}</definedName>
    <definedName name="WEQWEQ" localSheetId="24" hidden="1">{0,0,0,0}</definedName>
    <definedName name="WEQWEQ" localSheetId="28" hidden="1">{0,0,0,0}</definedName>
    <definedName name="WEQWEQ" localSheetId="14" hidden="1">{0,0,0,0}</definedName>
    <definedName name="WEQWEQ" hidden="1">{0,0,0,0}</definedName>
    <definedName name="weqwerwerre" hidden="1">#REF!</definedName>
    <definedName name="wer" hidden="1">#REF!</definedName>
    <definedName name="wer." localSheetId="12" hidden="1">{#N/A,#N/A,FALSE,"WBS 1.06";#N/A,#N/A,FALSE,"WBS 1.14";#N/A,#N/A,FALSE,"WBS 1.17";#N/A,#N/A,FALSE,"WBS 1.18"}</definedName>
    <definedName name="wer." localSheetId="11" hidden="1">{#N/A,#N/A,FALSE,"WBS 1.06";#N/A,#N/A,FALSE,"WBS 1.14";#N/A,#N/A,FALSE,"WBS 1.17";#N/A,#N/A,FALSE,"WBS 1.18"}</definedName>
    <definedName name="wer." localSheetId="13" hidden="1">{#N/A,#N/A,FALSE,"WBS 1.06";#N/A,#N/A,FALSE,"WBS 1.14";#N/A,#N/A,FALSE,"WBS 1.17";#N/A,#N/A,FALSE,"WBS 1.18"}</definedName>
    <definedName name="wer." localSheetId="16" hidden="1">{#N/A,#N/A,FALSE,"WBS 1.06";#N/A,#N/A,FALSE,"WBS 1.14";#N/A,#N/A,FALSE,"WBS 1.17";#N/A,#N/A,FALSE,"WBS 1.18"}</definedName>
    <definedName name="wer." localSheetId="21" hidden="1">{#N/A,#N/A,FALSE,"WBS 1.06";#N/A,#N/A,FALSE,"WBS 1.14";#N/A,#N/A,FALSE,"WBS 1.17";#N/A,#N/A,FALSE,"WBS 1.18"}</definedName>
    <definedName name="wer." localSheetId="18" hidden="1">{#N/A,#N/A,FALSE,"WBS 1.06";#N/A,#N/A,FALSE,"WBS 1.14";#N/A,#N/A,FALSE,"WBS 1.17";#N/A,#N/A,FALSE,"WBS 1.18"}</definedName>
    <definedName name="wer." localSheetId="19" hidden="1">{#N/A,#N/A,FALSE,"WBS 1.06";#N/A,#N/A,FALSE,"WBS 1.14";#N/A,#N/A,FALSE,"WBS 1.17";#N/A,#N/A,FALSE,"WBS 1.18"}</definedName>
    <definedName name="wer." localSheetId="20" hidden="1">{#N/A,#N/A,FALSE,"WBS 1.06";#N/A,#N/A,FALSE,"WBS 1.14";#N/A,#N/A,FALSE,"WBS 1.17";#N/A,#N/A,FALSE,"WBS 1.18"}</definedName>
    <definedName name="wer." localSheetId="22" hidden="1">{#N/A,#N/A,FALSE,"WBS 1.06";#N/A,#N/A,FALSE,"WBS 1.14";#N/A,#N/A,FALSE,"WBS 1.17";#N/A,#N/A,FALSE,"WBS 1.18"}</definedName>
    <definedName name="wer." localSheetId="24" hidden="1">{#N/A,#N/A,FALSE,"WBS 1.06";#N/A,#N/A,FALSE,"WBS 1.14";#N/A,#N/A,FALSE,"WBS 1.17";#N/A,#N/A,FALSE,"WBS 1.18"}</definedName>
    <definedName name="wer." localSheetId="28" hidden="1">{#N/A,#N/A,FALSE,"WBS 1.06";#N/A,#N/A,FALSE,"WBS 1.14";#N/A,#N/A,FALSE,"WBS 1.17";#N/A,#N/A,FALSE,"WBS 1.18"}</definedName>
    <definedName name="wer." localSheetId="14" hidden="1">{#N/A,#N/A,FALSE,"WBS 1.06";#N/A,#N/A,FALSE,"WBS 1.14";#N/A,#N/A,FALSE,"WBS 1.17";#N/A,#N/A,FALSE,"WBS 1.18"}</definedName>
    <definedName name="wer." hidden="1">{#N/A,#N/A,FALSE,"WBS 1.06";#N/A,#N/A,FALSE,"WBS 1.14";#N/A,#N/A,FALSE,"WBS 1.17";#N/A,#N/A,FALSE,"WBS 1.18"}</definedName>
    <definedName name="wer_1" localSheetId="12" hidden="1">{#N/A,#N/A,FALSE,"골재소요량";#N/A,#N/A,FALSE,"골재소요량"}</definedName>
    <definedName name="wer_1" localSheetId="11" hidden="1">{#N/A,#N/A,FALSE,"골재소요량";#N/A,#N/A,FALSE,"골재소요량"}</definedName>
    <definedName name="wer_1" localSheetId="13" hidden="1">{#N/A,#N/A,FALSE,"골재소요량";#N/A,#N/A,FALSE,"골재소요량"}</definedName>
    <definedName name="wer_1" localSheetId="16" hidden="1">{#N/A,#N/A,FALSE,"골재소요량";#N/A,#N/A,FALSE,"골재소요량"}</definedName>
    <definedName name="wer_1" localSheetId="21" hidden="1">{#N/A,#N/A,FALSE,"골재소요량";#N/A,#N/A,FALSE,"골재소요량"}</definedName>
    <definedName name="wer_1" localSheetId="18" hidden="1">{#N/A,#N/A,FALSE,"골재소요량";#N/A,#N/A,FALSE,"골재소요량"}</definedName>
    <definedName name="wer_1" localSheetId="19" hidden="1">{#N/A,#N/A,FALSE,"골재소요량";#N/A,#N/A,FALSE,"골재소요량"}</definedName>
    <definedName name="wer_1" localSheetId="20" hidden="1">{#N/A,#N/A,FALSE,"골재소요량";#N/A,#N/A,FALSE,"골재소요량"}</definedName>
    <definedName name="wer_1" localSheetId="22" hidden="1">{#N/A,#N/A,FALSE,"골재소요량";#N/A,#N/A,FALSE,"골재소요량"}</definedName>
    <definedName name="wer_1" localSheetId="24" hidden="1">{#N/A,#N/A,FALSE,"골재소요량";#N/A,#N/A,FALSE,"골재소요량"}</definedName>
    <definedName name="wer_1" localSheetId="28" hidden="1">{#N/A,#N/A,FALSE,"골재소요량";#N/A,#N/A,FALSE,"골재소요량"}</definedName>
    <definedName name="wer_1" localSheetId="14" hidden="1">{#N/A,#N/A,FALSE,"골재소요량";#N/A,#N/A,FALSE,"골재소요량"}</definedName>
    <definedName name="wer_1" hidden="1">{#N/A,#N/A,FALSE,"골재소요량";#N/A,#N/A,FALSE,"골재소요량"}</definedName>
    <definedName name="werar" localSheetId="12" hidden="1">{"'Sheet1'!$L$16"}</definedName>
    <definedName name="werar" localSheetId="11" hidden="1">{"'Sheet1'!$L$16"}</definedName>
    <definedName name="werar" localSheetId="13" hidden="1">{"'Sheet1'!$L$16"}</definedName>
    <definedName name="werar" localSheetId="16" hidden="1">{"'Sheet1'!$L$16"}</definedName>
    <definedName name="werar" localSheetId="21" hidden="1">{"'Sheet1'!$L$16"}</definedName>
    <definedName name="werar" localSheetId="18" hidden="1">{"'Sheet1'!$L$16"}</definedName>
    <definedName name="werar" localSheetId="19" hidden="1">{"'Sheet1'!$L$16"}</definedName>
    <definedName name="werar" localSheetId="20" hidden="1">{"'Sheet1'!$L$16"}</definedName>
    <definedName name="werar" localSheetId="22" hidden="1">{"'Sheet1'!$L$16"}</definedName>
    <definedName name="werar" localSheetId="24" hidden="1">{"'Sheet1'!$L$16"}</definedName>
    <definedName name="werar" localSheetId="28" hidden="1">{"'Sheet1'!$L$16"}</definedName>
    <definedName name="werar" localSheetId="14" hidden="1">{"'Sheet1'!$L$16"}</definedName>
    <definedName name="werar" hidden="1">{"'Sheet1'!$L$16"}</definedName>
    <definedName name="weraw" localSheetId="12" hidden="1">{"'Sheet1'!$L$16"}</definedName>
    <definedName name="weraw" localSheetId="11" hidden="1">{"'Sheet1'!$L$16"}</definedName>
    <definedName name="weraw" localSheetId="13" hidden="1">{"'Sheet1'!$L$16"}</definedName>
    <definedName name="weraw" localSheetId="16" hidden="1">{"'Sheet1'!$L$16"}</definedName>
    <definedName name="weraw" localSheetId="21" hidden="1">{"'Sheet1'!$L$16"}</definedName>
    <definedName name="weraw" localSheetId="18" hidden="1">{"'Sheet1'!$L$16"}</definedName>
    <definedName name="weraw" localSheetId="19" hidden="1">{"'Sheet1'!$L$16"}</definedName>
    <definedName name="weraw" localSheetId="20" hidden="1">{"'Sheet1'!$L$16"}</definedName>
    <definedName name="weraw" localSheetId="22" hidden="1">{"'Sheet1'!$L$16"}</definedName>
    <definedName name="weraw" localSheetId="24" hidden="1">{"'Sheet1'!$L$16"}</definedName>
    <definedName name="weraw" localSheetId="28" hidden="1">{"'Sheet1'!$L$16"}</definedName>
    <definedName name="weraw" localSheetId="14" hidden="1">{"'Sheet1'!$L$16"}</definedName>
    <definedName name="weraw" hidden="1">{"'Sheet1'!$L$16"}</definedName>
    <definedName name="werawe" localSheetId="12" hidden="1">{"'Sheet1'!$L$16"}</definedName>
    <definedName name="werawe" localSheetId="11" hidden="1">{"'Sheet1'!$L$16"}</definedName>
    <definedName name="werawe" localSheetId="13" hidden="1">{"'Sheet1'!$L$16"}</definedName>
    <definedName name="werawe" localSheetId="16" hidden="1">{"'Sheet1'!$L$16"}</definedName>
    <definedName name="werawe" localSheetId="21" hidden="1">{"'Sheet1'!$L$16"}</definedName>
    <definedName name="werawe" localSheetId="18" hidden="1">{"'Sheet1'!$L$16"}</definedName>
    <definedName name="werawe" localSheetId="19" hidden="1">{"'Sheet1'!$L$16"}</definedName>
    <definedName name="werawe" localSheetId="20" hidden="1">{"'Sheet1'!$L$16"}</definedName>
    <definedName name="werawe" localSheetId="22" hidden="1">{"'Sheet1'!$L$16"}</definedName>
    <definedName name="werawe" localSheetId="24" hidden="1">{"'Sheet1'!$L$16"}</definedName>
    <definedName name="werawe" localSheetId="28" hidden="1">{"'Sheet1'!$L$16"}</definedName>
    <definedName name="werawe" localSheetId="14" hidden="1">{"'Sheet1'!$L$16"}</definedName>
    <definedName name="werawe" hidden="1">{"'Sheet1'!$L$16"}</definedName>
    <definedName name="were" localSheetId="12" hidden="1">{"'Break down'!$A$4"}</definedName>
    <definedName name="were" localSheetId="11" hidden="1">{"'Break down'!$A$4"}</definedName>
    <definedName name="were" localSheetId="13" hidden="1">{"'Break down'!$A$4"}</definedName>
    <definedName name="were" localSheetId="16" hidden="1">{"'Break down'!$A$4"}</definedName>
    <definedName name="were" localSheetId="21" hidden="1">{"'Break down'!$A$4"}</definedName>
    <definedName name="were" localSheetId="18" hidden="1">{"'Break down'!$A$4"}</definedName>
    <definedName name="were" localSheetId="19" hidden="1">{"'Break down'!$A$4"}</definedName>
    <definedName name="were" localSheetId="20" hidden="1">{"'Break down'!$A$4"}</definedName>
    <definedName name="were" localSheetId="22" hidden="1">{"'Break down'!$A$4"}</definedName>
    <definedName name="were" localSheetId="24" hidden="1">{"'Break down'!$A$4"}</definedName>
    <definedName name="were" localSheetId="28" hidden="1">{"'Break down'!$A$4"}</definedName>
    <definedName name="were" localSheetId="14" hidden="1">{"'Break down'!$A$4"}</definedName>
    <definedName name="were" hidden="1">{"'Break down'!$A$4"}</definedName>
    <definedName name="wererr" localSheetId="12" hidden="1">{#N/A,#N/A,FALSE,"운반시간"}</definedName>
    <definedName name="wererr" localSheetId="11" hidden="1">{#N/A,#N/A,FALSE,"운반시간"}</definedName>
    <definedName name="wererr" localSheetId="13" hidden="1">{#N/A,#N/A,FALSE,"운반시간"}</definedName>
    <definedName name="wererr" localSheetId="16" hidden="1">{#N/A,#N/A,FALSE,"운반시간"}</definedName>
    <definedName name="wererr" localSheetId="21" hidden="1">{#N/A,#N/A,FALSE,"운반시간"}</definedName>
    <definedName name="wererr" localSheetId="18" hidden="1">{#N/A,#N/A,FALSE,"운반시간"}</definedName>
    <definedName name="wererr" localSheetId="19" hidden="1">{#N/A,#N/A,FALSE,"운반시간"}</definedName>
    <definedName name="wererr" localSheetId="20" hidden="1">{#N/A,#N/A,FALSE,"운반시간"}</definedName>
    <definedName name="wererr" localSheetId="22" hidden="1">{#N/A,#N/A,FALSE,"운반시간"}</definedName>
    <definedName name="wererr" localSheetId="24" hidden="1">{#N/A,#N/A,FALSE,"운반시간"}</definedName>
    <definedName name="wererr" localSheetId="28" hidden="1">{#N/A,#N/A,FALSE,"운반시간"}</definedName>
    <definedName name="wererr" localSheetId="14" hidden="1">{#N/A,#N/A,FALSE,"운반시간"}</definedName>
    <definedName name="wererr" hidden="1">{#N/A,#N/A,FALSE,"운반시간"}</definedName>
    <definedName name="werew" localSheetId="12">{"LDTB-Qtri.XLS","Sheet1"}</definedName>
    <definedName name="werew" localSheetId="11">{"LDTB-Qtri.XLS","Sheet1"}</definedName>
    <definedName name="werew" localSheetId="13">{"LDTB-Qtri.XLS","Sheet1"}</definedName>
    <definedName name="werew" localSheetId="16">{"LDTB-Qtri.XLS","Sheet1"}</definedName>
    <definedName name="werew" localSheetId="21">{"LDTB-Qtri.XLS","Sheet1"}</definedName>
    <definedName name="werew" localSheetId="18">{"LDTB-Qtri.XLS","Sheet1"}</definedName>
    <definedName name="werew" localSheetId="19">{"LDTB-Qtri.XLS","Sheet1"}</definedName>
    <definedName name="werew" localSheetId="20">{"LDTB-Qtri.XLS","Sheet1"}</definedName>
    <definedName name="werew" localSheetId="22">{"LDTB-Qtri.XLS","Sheet1"}</definedName>
    <definedName name="werew" localSheetId="24">{"LDTB-Qtri.XLS","Sheet1"}</definedName>
    <definedName name="werew" localSheetId="28">{"LDTB-Qtri.XLS","Sheet1"}</definedName>
    <definedName name="werew" localSheetId="14">{"LDTB-Qtri.XLS","Sheet1"}</definedName>
    <definedName name="werew">{"LDTB-Qtri.XLS","Sheet1"}</definedName>
    <definedName name="werew_3" localSheetId="12">{"LDTB-Qtri.XLS","Sheet1"}</definedName>
    <definedName name="werew_3" localSheetId="11">{"LDTB-Qtri.XLS","Sheet1"}</definedName>
    <definedName name="werew_3" localSheetId="13">{"LDTB-Qtri.XLS","Sheet1"}</definedName>
    <definedName name="werew_3" localSheetId="16">{"LDTB-Qtri.XLS","Sheet1"}</definedName>
    <definedName name="werew_3" localSheetId="21">{"LDTB-Qtri.XLS","Sheet1"}</definedName>
    <definedName name="werew_3" localSheetId="18">{"LDTB-Qtri.XLS","Sheet1"}</definedName>
    <definedName name="werew_3" localSheetId="19">{"LDTB-Qtri.XLS","Sheet1"}</definedName>
    <definedName name="werew_3" localSheetId="20">{"LDTB-Qtri.XLS","Sheet1"}</definedName>
    <definedName name="werew_3" localSheetId="22">{"LDTB-Qtri.XLS","Sheet1"}</definedName>
    <definedName name="werew_3" localSheetId="24">{"LDTB-Qtri.XLS","Sheet1"}</definedName>
    <definedName name="werew_3" localSheetId="28">{"LDTB-Qtri.XLS","Sheet1"}</definedName>
    <definedName name="werew_3" localSheetId="14">{"LDTB-Qtri.XLS","Sheet1"}</definedName>
    <definedName name="werew_3">{"LDTB-Qtri.XLS","Sheet1"}</definedName>
    <definedName name="werew_7" localSheetId="12">{"LDTB-Qtri.XLS","Sheet1"}</definedName>
    <definedName name="werew_7" localSheetId="11">{"LDTB-Qtri.XLS","Sheet1"}</definedName>
    <definedName name="werew_7" localSheetId="13">{"LDTB-Qtri.XLS","Sheet1"}</definedName>
    <definedName name="werew_7" localSheetId="16">{"LDTB-Qtri.XLS","Sheet1"}</definedName>
    <definedName name="werew_7" localSheetId="21">{"LDTB-Qtri.XLS","Sheet1"}</definedName>
    <definedName name="werew_7" localSheetId="18">{"LDTB-Qtri.XLS","Sheet1"}</definedName>
    <definedName name="werew_7" localSheetId="19">{"LDTB-Qtri.XLS","Sheet1"}</definedName>
    <definedName name="werew_7" localSheetId="20">{"LDTB-Qtri.XLS","Sheet1"}</definedName>
    <definedName name="werew_7" localSheetId="22">{"LDTB-Qtri.XLS","Sheet1"}</definedName>
    <definedName name="werew_7" localSheetId="24">{"LDTB-Qtri.XLS","Sheet1"}</definedName>
    <definedName name="werew_7" localSheetId="28">{"LDTB-Qtri.XLS","Sheet1"}</definedName>
    <definedName name="werew_7" localSheetId="14">{"LDTB-Qtri.XLS","Sheet1"}</definedName>
    <definedName name="werew_7">{"LDTB-Qtri.XLS","Sheet1"}</definedName>
    <definedName name="werewr" localSheetId="12" hidden="1">{#N/A,#N/A,FALSE,"골재소요량";#N/A,#N/A,FALSE,"골재소요량"}</definedName>
    <definedName name="werewr" localSheetId="11" hidden="1">{#N/A,#N/A,FALSE,"골재소요량";#N/A,#N/A,FALSE,"골재소요량"}</definedName>
    <definedName name="werewr" localSheetId="13" hidden="1">{#N/A,#N/A,FALSE,"골재소요량";#N/A,#N/A,FALSE,"골재소요량"}</definedName>
    <definedName name="werewr" localSheetId="16" hidden="1">{#N/A,#N/A,FALSE,"골재소요량";#N/A,#N/A,FALSE,"골재소요량"}</definedName>
    <definedName name="werewr" localSheetId="21" hidden="1">{#N/A,#N/A,FALSE,"골재소요량";#N/A,#N/A,FALSE,"골재소요량"}</definedName>
    <definedName name="werewr" localSheetId="18" hidden="1">{#N/A,#N/A,FALSE,"골재소요량";#N/A,#N/A,FALSE,"골재소요량"}</definedName>
    <definedName name="werewr" localSheetId="19" hidden="1">{#N/A,#N/A,FALSE,"골재소요량";#N/A,#N/A,FALSE,"골재소요량"}</definedName>
    <definedName name="werewr" localSheetId="20" hidden="1">{#N/A,#N/A,FALSE,"골재소요량";#N/A,#N/A,FALSE,"골재소요량"}</definedName>
    <definedName name="werewr" localSheetId="22" hidden="1">{#N/A,#N/A,FALSE,"골재소요량";#N/A,#N/A,FALSE,"골재소요량"}</definedName>
    <definedName name="werewr" localSheetId="24" hidden="1">{#N/A,#N/A,FALSE,"골재소요량";#N/A,#N/A,FALSE,"골재소요량"}</definedName>
    <definedName name="werewr" localSheetId="28" hidden="1">{#N/A,#N/A,FALSE,"골재소요량";#N/A,#N/A,FALSE,"골재소요량"}</definedName>
    <definedName name="werewr" localSheetId="14" hidden="1">{#N/A,#N/A,FALSE,"골재소요량";#N/A,#N/A,FALSE,"골재소요량"}</definedName>
    <definedName name="werewr" hidden="1">{#N/A,#N/A,FALSE,"골재소요량";#N/A,#N/A,FALSE,"골재소요량"}</definedName>
    <definedName name="werewrwe" hidden="1">#REF!</definedName>
    <definedName name="wergqerrgqwergr" hidden="1">#N/A</definedName>
    <definedName name="werq" localSheetId="12" hidden="1">{"'별표'!$N$220"}</definedName>
    <definedName name="werq" localSheetId="11" hidden="1">{"'별표'!$N$220"}</definedName>
    <definedName name="werq" localSheetId="13" hidden="1">{"'별표'!$N$220"}</definedName>
    <definedName name="werq" localSheetId="16" hidden="1">{"'별표'!$N$220"}</definedName>
    <definedName name="werq" localSheetId="21" hidden="1">{"'별표'!$N$220"}</definedName>
    <definedName name="werq" localSheetId="18" hidden="1">{"'별표'!$N$220"}</definedName>
    <definedName name="werq" localSheetId="19" hidden="1">{"'별표'!$N$220"}</definedName>
    <definedName name="werq" localSheetId="20" hidden="1">{"'별표'!$N$220"}</definedName>
    <definedName name="werq" localSheetId="22" hidden="1">{"'별표'!$N$220"}</definedName>
    <definedName name="werq" localSheetId="24" hidden="1">{"'별표'!$N$220"}</definedName>
    <definedName name="werq" localSheetId="28" hidden="1">{"'별표'!$N$220"}</definedName>
    <definedName name="werq" localSheetId="14" hidden="1">{"'별표'!$N$220"}</definedName>
    <definedName name="werq" hidden="1">{"'별표'!$N$220"}</definedName>
    <definedName name="werr" localSheetId="12" hidden="1">{"M6Print",#N/A,FALSE,"M6";"M6_1Print",#N/A,FALSE,"M6_1";"M6_2Print",#N/A,FALSE,"M6_2"}</definedName>
    <definedName name="werr" localSheetId="11" hidden="1">{"M6Print",#N/A,FALSE,"M6";"M6_1Print",#N/A,FALSE,"M6_1";"M6_2Print",#N/A,FALSE,"M6_2"}</definedName>
    <definedName name="werr" localSheetId="13" hidden="1">{"M6Print",#N/A,FALSE,"M6";"M6_1Print",#N/A,FALSE,"M6_1";"M6_2Print",#N/A,FALSE,"M6_2"}</definedName>
    <definedName name="werr" localSheetId="16" hidden="1">{"M6Print",#N/A,FALSE,"M6";"M6_1Print",#N/A,FALSE,"M6_1";"M6_2Print",#N/A,FALSE,"M6_2"}</definedName>
    <definedName name="werr" localSheetId="21" hidden="1">{"M6Print",#N/A,FALSE,"M6";"M6_1Print",#N/A,FALSE,"M6_1";"M6_2Print",#N/A,FALSE,"M6_2"}</definedName>
    <definedName name="werr" localSheetId="18" hidden="1">{"M6Print",#N/A,FALSE,"M6";"M6_1Print",#N/A,FALSE,"M6_1";"M6_2Print",#N/A,FALSE,"M6_2"}</definedName>
    <definedName name="werr" localSheetId="19" hidden="1">{"M6Print",#N/A,FALSE,"M6";"M6_1Print",#N/A,FALSE,"M6_1";"M6_2Print",#N/A,FALSE,"M6_2"}</definedName>
    <definedName name="werr" localSheetId="20" hidden="1">{"M6Print",#N/A,FALSE,"M6";"M6_1Print",#N/A,FALSE,"M6_1";"M6_2Print",#N/A,FALSE,"M6_2"}</definedName>
    <definedName name="werr" localSheetId="22" hidden="1">{"M6Print",#N/A,FALSE,"M6";"M6_1Print",#N/A,FALSE,"M6_1";"M6_2Print",#N/A,FALSE,"M6_2"}</definedName>
    <definedName name="werr" localSheetId="24" hidden="1">{"M6Print",#N/A,FALSE,"M6";"M6_1Print",#N/A,FALSE,"M6_1";"M6_2Print",#N/A,FALSE,"M6_2"}</definedName>
    <definedName name="werr" localSheetId="28" hidden="1">{"M6Print",#N/A,FALSE,"M6";"M6_1Print",#N/A,FALSE,"M6_1";"M6_2Print",#N/A,FALSE,"M6_2"}</definedName>
    <definedName name="werr" localSheetId="14" hidden="1">{"M6Print",#N/A,FALSE,"M6";"M6_1Print",#N/A,FALSE,"M6_1";"M6_2Print",#N/A,FALSE,"M6_2"}</definedName>
    <definedName name="werr" hidden="1">{"M6Print",#N/A,FALSE,"M6";"M6_1Print",#N/A,FALSE,"M6_1";"M6_2Print",#N/A,FALSE,"M6_2"}</definedName>
    <definedName name="wert" localSheetId="1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tt" localSheetId="12" hidden="1">{"'Break down'!$A$4"}</definedName>
    <definedName name="werttt" localSheetId="11" hidden="1">{"'Break down'!$A$4"}</definedName>
    <definedName name="werttt" localSheetId="13" hidden="1">{"'Break down'!$A$4"}</definedName>
    <definedName name="werttt" localSheetId="16" hidden="1">{"'Break down'!$A$4"}</definedName>
    <definedName name="werttt" localSheetId="21" hidden="1">{"'Break down'!$A$4"}</definedName>
    <definedName name="werttt" localSheetId="18" hidden="1">{"'Break down'!$A$4"}</definedName>
    <definedName name="werttt" localSheetId="19" hidden="1">{"'Break down'!$A$4"}</definedName>
    <definedName name="werttt" localSheetId="20" hidden="1">{"'Break down'!$A$4"}</definedName>
    <definedName name="werttt" localSheetId="22" hidden="1">{"'Break down'!$A$4"}</definedName>
    <definedName name="werttt" localSheetId="24" hidden="1">{"'Break down'!$A$4"}</definedName>
    <definedName name="werttt" localSheetId="28" hidden="1">{"'Break down'!$A$4"}</definedName>
    <definedName name="werttt" localSheetId="14" hidden="1">{"'Break down'!$A$4"}</definedName>
    <definedName name="werttt" hidden="1">{"'Break down'!$A$4"}</definedName>
    <definedName name="werw" localSheetId="12" hidden="1">{#N/A,#N/A,FALSE,"Chi tiÆt"}</definedName>
    <definedName name="werw" localSheetId="11" hidden="1">{#N/A,#N/A,FALSE,"Chi tiÆt"}</definedName>
    <definedName name="werw" localSheetId="13" hidden="1">{#N/A,#N/A,FALSE,"Chi tiÆt"}</definedName>
    <definedName name="werw" localSheetId="16" hidden="1">{#N/A,#N/A,FALSE,"Chi tiÆt"}</definedName>
    <definedName name="werw" localSheetId="21" hidden="1">{#N/A,#N/A,FALSE,"Chi tiÆt"}</definedName>
    <definedName name="werw" localSheetId="18" hidden="1">{#N/A,#N/A,FALSE,"Chi tiÆt"}</definedName>
    <definedName name="werw" localSheetId="19" hidden="1">{#N/A,#N/A,FALSE,"Chi tiÆt"}</definedName>
    <definedName name="werw" localSheetId="20" hidden="1">{#N/A,#N/A,FALSE,"Chi tiÆt"}</definedName>
    <definedName name="werw" localSheetId="22" hidden="1">{#N/A,#N/A,FALSE,"Chi tiÆt"}</definedName>
    <definedName name="werw" localSheetId="24" hidden="1">{#N/A,#N/A,FALSE,"Chi tiÆt"}</definedName>
    <definedName name="werw" localSheetId="28" hidden="1">{#N/A,#N/A,FALSE,"Chi tiÆt"}</definedName>
    <definedName name="werw" localSheetId="14" hidden="1">{#N/A,#N/A,FALSE,"Chi tiÆt"}</definedName>
    <definedName name="werw" hidden="1">{#N/A,#N/A,FALSE,"Chi tiÆt"}</definedName>
    <definedName name="WERW3" hidden="1">#REF!</definedName>
    <definedName name="werwer"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rwrewer">#N/A</definedName>
    <definedName name="werwrewer_3">#N/A</definedName>
    <definedName name="werwrewer_7">#N/A</definedName>
    <definedName name="WETGH" localSheetId="12" hidden="1">{#N/A,#N/A,TRUE,"Krycí list"}</definedName>
    <definedName name="WETGH" localSheetId="11" hidden="1">{#N/A,#N/A,TRUE,"Krycí list"}</definedName>
    <definedName name="WETGH" localSheetId="13" hidden="1">{#N/A,#N/A,TRUE,"Krycí list"}</definedName>
    <definedName name="WETGH" localSheetId="16" hidden="1">{#N/A,#N/A,TRUE,"Krycí list"}</definedName>
    <definedName name="WETGH" localSheetId="21" hidden="1">{#N/A,#N/A,TRUE,"Krycí list"}</definedName>
    <definedName name="WETGH" localSheetId="18" hidden="1">{#N/A,#N/A,TRUE,"Krycí list"}</definedName>
    <definedName name="WETGH" localSheetId="19" hidden="1">{#N/A,#N/A,TRUE,"Krycí list"}</definedName>
    <definedName name="WETGH" localSheetId="20" hidden="1">{#N/A,#N/A,TRUE,"Krycí list"}</definedName>
    <definedName name="WETGH" localSheetId="22" hidden="1">{#N/A,#N/A,TRUE,"Krycí list"}</definedName>
    <definedName name="WETGH" localSheetId="24" hidden="1">{#N/A,#N/A,TRUE,"Krycí list"}</definedName>
    <definedName name="WETGH" localSheetId="28" hidden="1">{#N/A,#N/A,TRUE,"Krycí list"}</definedName>
    <definedName name="WETGH" localSheetId="14" hidden="1">{#N/A,#N/A,TRUE,"Krycí list"}</definedName>
    <definedName name="WETGH" hidden="1">{#N/A,#N/A,TRUE,"Krycí list"}</definedName>
    <definedName name="WETQ" localSheetId="12" hidden="1">{#N/A,#N/A,TRUE,"Krycí list"}</definedName>
    <definedName name="WETQ" localSheetId="11" hidden="1">{#N/A,#N/A,TRUE,"Krycí list"}</definedName>
    <definedName name="WETQ" localSheetId="13" hidden="1">{#N/A,#N/A,TRUE,"Krycí list"}</definedName>
    <definedName name="WETQ" localSheetId="16" hidden="1">{#N/A,#N/A,TRUE,"Krycí list"}</definedName>
    <definedName name="WETQ" localSheetId="21" hidden="1">{#N/A,#N/A,TRUE,"Krycí list"}</definedName>
    <definedName name="WETQ" localSheetId="18" hidden="1">{#N/A,#N/A,TRUE,"Krycí list"}</definedName>
    <definedName name="WETQ" localSheetId="19" hidden="1">{#N/A,#N/A,TRUE,"Krycí list"}</definedName>
    <definedName name="WETQ" localSheetId="20" hidden="1">{#N/A,#N/A,TRUE,"Krycí list"}</definedName>
    <definedName name="WETQ" localSheetId="22" hidden="1">{#N/A,#N/A,TRUE,"Krycí list"}</definedName>
    <definedName name="WETQ" localSheetId="24" hidden="1">{#N/A,#N/A,TRUE,"Krycí list"}</definedName>
    <definedName name="WETQ" localSheetId="28" hidden="1">{#N/A,#N/A,TRUE,"Krycí list"}</definedName>
    <definedName name="WETQ" localSheetId="14" hidden="1">{#N/A,#N/A,TRUE,"Krycí list"}</definedName>
    <definedName name="WETQ" hidden="1">{#N/A,#N/A,TRUE,"Krycí list"}</definedName>
    <definedName name="wew" hidden="1">#REF!</definedName>
    <definedName name="wewfdhy" hidden="1">#REF!</definedName>
    <definedName name="wewq" localSheetId="12" hidden="1">{"'Sheet1'!$L$16"}</definedName>
    <definedName name="wewq" localSheetId="11" hidden="1">{"'Sheet1'!$L$16"}</definedName>
    <definedName name="wewq" localSheetId="13" hidden="1">{"'Sheet1'!$L$16"}</definedName>
    <definedName name="wewq" localSheetId="16" hidden="1">{"'Sheet1'!$L$16"}</definedName>
    <definedName name="wewq" localSheetId="21" hidden="1">{"'Sheet1'!$L$16"}</definedName>
    <definedName name="wewq" localSheetId="18" hidden="1">{"'Sheet1'!$L$16"}</definedName>
    <definedName name="wewq" localSheetId="19" hidden="1">{"'Sheet1'!$L$16"}</definedName>
    <definedName name="wewq" localSheetId="20" hidden="1">{"'Sheet1'!$L$16"}</definedName>
    <definedName name="wewq" localSheetId="22" hidden="1">{"'Sheet1'!$L$16"}</definedName>
    <definedName name="wewq" localSheetId="24" hidden="1">{"'Sheet1'!$L$16"}</definedName>
    <definedName name="wewq" localSheetId="28" hidden="1">{"'Sheet1'!$L$16"}</definedName>
    <definedName name="wewq" localSheetId="14" hidden="1">{"'Sheet1'!$L$16"}</definedName>
    <definedName name="wewq" hidden="1">{"'Sheet1'!$L$16"}</definedName>
    <definedName name="wfdjfdjfdjf" localSheetId="12" hidden="1">{#N/A,#N/A,FALSE,"CCTV"}</definedName>
    <definedName name="wfdjfdjfdjf" localSheetId="11" hidden="1">{#N/A,#N/A,FALSE,"CCTV"}</definedName>
    <definedName name="wfdjfdjfdjf" localSheetId="13" hidden="1">{#N/A,#N/A,FALSE,"CCTV"}</definedName>
    <definedName name="wfdjfdjfdjf" localSheetId="16" hidden="1">{#N/A,#N/A,FALSE,"CCTV"}</definedName>
    <definedName name="wfdjfdjfdjf" localSheetId="21" hidden="1">{#N/A,#N/A,FALSE,"CCTV"}</definedName>
    <definedName name="wfdjfdjfdjf" localSheetId="18" hidden="1">{#N/A,#N/A,FALSE,"CCTV"}</definedName>
    <definedName name="wfdjfdjfdjf" localSheetId="19" hidden="1">{#N/A,#N/A,FALSE,"CCTV"}</definedName>
    <definedName name="wfdjfdjfdjf" localSheetId="20" hidden="1">{#N/A,#N/A,FALSE,"CCTV"}</definedName>
    <definedName name="wfdjfdjfdjf" localSheetId="22" hidden="1">{#N/A,#N/A,FALSE,"CCTV"}</definedName>
    <definedName name="wfdjfdjfdjf" localSheetId="24" hidden="1">{#N/A,#N/A,FALSE,"CCTV"}</definedName>
    <definedName name="wfdjfdjfdjf" localSheetId="28" hidden="1">{#N/A,#N/A,FALSE,"CCTV"}</definedName>
    <definedName name="wfdjfdjfdjf" localSheetId="14" hidden="1">{#N/A,#N/A,FALSE,"CCTV"}</definedName>
    <definedName name="wfdjfdjfdjf" hidden="1">{#N/A,#N/A,FALSE,"CCTV"}</definedName>
    <definedName name="wfsfsdf" hidden="1">#REF!</definedName>
    <definedName name="WGWEGT" localSheetId="12" hidden="1">{#N/A,#N/A,FALSE,"WBS 1.06";#N/A,#N/A,FALSE,"WBS 1.14";#N/A,#N/A,FALSE,"WBS 1.17";#N/A,#N/A,FALSE,"WBS 1.18"}</definedName>
    <definedName name="WGWEGT" localSheetId="11" hidden="1">{#N/A,#N/A,FALSE,"WBS 1.06";#N/A,#N/A,FALSE,"WBS 1.14";#N/A,#N/A,FALSE,"WBS 1.17";#N/A,#N/A,FALSE,"WBS 1.18"}</definedName>
    <definedName name="WGWEGT" localSheetId="13" hidden="1">{#N/A,#N/A,FALSE,"WBS 1.06";#N/A,#N/A,FALSE,"WBS 1.14";#N/A,#N/A,FALSE,"WBS 1.17";#N/A,#N/A,FALSE,"WBS 1.18"}</definedName>
    <definedName name="WGWEGT" localSheetId="16" hidden="1">{#N/A,#N/A,FALSE,"WBS 1.06";#N/A,#N/A,FALSE,"WBS 1.14";#N/A,#N/A,FALSE,"WBS 1.17";#N/A,#N/A,FALSE,"WBS 1.18"}</definedName>
    <definedName name="WGWEGT" localSheetId="21" hidden="1">{#N/A,#N/A,FALSE,"WBS 1.06";#N/A,#N/A,FALSE,"WBS 1.14";#N/A,#N/A,FALSE,"WBS 1.17";#N/A,#N/A,FALSE,"WBS 1.18"}</definedName>
    <definedName name="WGWEGT" localSheetId="18" hidden="1">{#N/A,#N/A,FALSE,"WBS 1.06";#N/A,#N/A,FALSE,"WBS 1.14";#N/A,#N/A,FALSE,"WBS 1.17";#N/A,#N/A,FALSE,"WBS 1.18"}</definedName>
    <definedName name="WGWEGT" localSheetId="19" hidden="1">{#N/A,#N/A,FALSE,"WBS 1.06";#N/A,#N/A,FALSE,"WBS 1.14";#N/A,#N/A,FALSE,"WBS 1.17";#N/A,#N/A,FALSE,"WBS 1.18"}</definedName>
    <definedName name="WGWEGT" localSheetId="20" hidden="1">{#N/A,#N/A,FALSE,"WBS 1.06";#N/A,#N/A,FALSE,"WBS 1.14";#N/A,#N/A,FALSE,"WBS 1.17";#N/A,#N/A,FALSE,"WBS 1.18"}</definedName>
    <definedName name="WGWEGT" localSheetId="22" hidden="1">{#N/A,#N/A,FALSE,"WBS 1.06";#N/A,#N/A,FALSE,"WBS 1.14";#N/A,#N/A,FALSE,"WBS 1.17";#N/A,#N/A,FALSE,"WBS 1.18"}</definedName>
    <definedName name="WGWEGT" localSheetId="24" hidden="1">{#N/A,#N/A,FALSE,"WBS 1.06";#N/A,#N/A,FALSE,"WBS 1.14";#N/A,#N/A,FALSE,"WBS 1.17";#N/A,#N/A,FALSE,"WBS 1.18"}</definedName>
    <definedName name="WGWEGT" localSheetId="28" hidden="1">{#N/A,#N/A,FALSE,"WBS 1.06";#N/A,#N/A,FALSE,"WBS 1.14";#N/A,#N/A,FALSE,"WBS 1.17";#N/A,#N/A,FALSE,"WBS 1.18"}</definedName>
    <definedName name="WGWEGT" localSheetId="14" hidden="1">{#N/A,#N/A,FALSE,"WBS 1.06";#N/A,#N/A,FALSE,"WBS 1.14";#N/A,#N/A,FALSE,"WBS 1.17";#N/A,#N/A,FALSE,"WBS 1.18"}</definedName>
    <definedName name="WGWEGT" hidden="1">{#N/A,#N/A,FALSE,"WBS 1.06";#N/A,#N/A,FALSE,"WBS 1.14";#N/A,#N/A,FALSE,"WBS 1.17";#N/A,#N/A,FALSE,"WBS 1.18"}</definedName>
    <definedName name="wgyw" localSheetId="12" hidden="1">{"'Sheet1'!$L$16"}</definedName>
    <definedName name="wgyw" localSheetId="11" hidden="1">{"'Sheet1'!$L$16"}</definedName>
    <definedName name="wgyw" localSheetId="13" hidden="1">{"'Sheet1'!$L$16"}</definedName>
    <definedName name="wgyw" localSheetId="16" hidden="1">{"'Sheet1'!$L$16"}</definedName>
    <definedName name="wgyw" localSheetId="21" hidden="1">{"'Sheet1'!$L$16"}</definedName>
    <definedName name="wgyw" localSheetId="18" hidden="1">{"'Sheet1'!$L$16"}</definedName>
    <definedName name="wgyw" localSheetId="19" hidden="1">{"'Sheet1'!$L$16"}</definedName>
    <definedName name="wgyw" localSheetId="20" hidden="1">{"'Sheet1'!$L$16"}</definedName>
    <definedName name="wgyw" localSheetId="22" hidden="1">{"'Sheet1'!$L$16"}</definedName>
    <definedName name="wgyw" localSheetId="24" hidden="1">{"'Sheet1'!$L$16"}</definedName>
    <definedName name="wgyw" localSheetId="28" hidden="1">{"'Sheet1'!$L$16"}</definedName>
    <definedName name="wgyw" localSheetId="14" hidden="1">{"'Sheet1'!$L$16"}</definedName>
    <definedName name="wgyw" hidden="1">{"'Sheet1'!$L$16"}</definedName>
    <definedName name="what" localSheetId="12" hidden="1">{"mgmt forecast",#N/A,FALSE,"Mgmt Forecast";"dcf table",#N/A,FALSE,"Mgmt Forecast";"sensitivity",#N/A,FALSE,"Mgmt Forecast";"table inputs",#N/A,FALSE,"Mgmt Forecast";"calculations",#N/A,FALSE,"Mgmt Forecast"}</definedName>
    <definedName name="what" localSheetId="11" hidden="1">{"mgmt forecast",#N/A,FALSE,"Mgmt Forecast";"dcf table",#N/A,FALSE,"Mgmt Forecast";"sensitivity",#N/A,FALSE,"Mgmt Forecast";"table inputs",#N/A,FALSE,"Mgmt Forecast";"calculations",#N/A,FALSE,"Mgmt Forecast"}</definedName>
    <definedName name="what" localSheetId="13" hidden="1">{"mgmt forecast",#N/A,FALSE,"Mgmt Forecast";"dcf table",#N/A,FALSE,"Mgmt Forecast";"sensitivity",#N/A,FALSE,"Mgmt Forecast";"table inputs",#N/A,FALSE,"Mgmt Forecast";"calculations",#N/A,FALSE,"Mgmt Forecast"}</definedName>
    <definedName name="what" localSheetId="16" hidden="1">{"mgmt forecast",#N/A,FALSE,"Mgmt Forecast";"dcf table",#N/A,FALSE,"Mgmt Forecast";"sensitivity",#N/A,FALSE,"Mgmt Forecast";"table inputs",#N/A,FALSE,"Mgmt Forecast";"calculations",#N/A,FALSE,"Mgmt Forecast"}</definedName>
    <definedName name="what" localSheetId="21" hidden="1">{"mgmt forecast",#N/A,FALSE,"Mgmt Forecast";"dcf table",#N/A,FALSE,"Mgmt Forecast";"sensitivity",#N/A,FALSE,"Mgmt Forecast";"table inputs",#N/A,FALSE,"Mgmt Forecast";"calculations",#N/A,FALSE,"Mgmt Forecast"}</definedName>
    <definedName name="what" localSheetId="18" hidden="1">{"mgmt forecast",#N/A,FALSE,"Mgmt Forecast";"dcf table",#N/A,FALSE,"Mgmt Forecast";"sensitivity",#N/A,FALSE,"Mgmt Forecast";"table inputs",#N/A,FALSE,"Mgmt Forecast";"calculations",#N/A,FALSE,"Mgmt Forecast"}</definedName>
    <definedName name="what" localSheetId="19" hidden="1">{"mgmt forecast",#N/A,FALSE,"Mgmt Forecast";"dcf table",#N/A,FALSE,"Mgmt Forecast";"sensitivity",#N/A,FALSE,"Mgmt Forecast";"table inputs",#N/A,FALSE,"Mgmt Forecast";"calculations",#N/A,FALSE,"Mgmt Forecast"}</definedName>
    <definedName name="what" localSheetId="20" hidden="1">{"mgmt forecast",#N/A,FALSE,"Mgmt Forecast";"dcf table",#N/A,FALSE,"Mgmt Forecast";"sensitivity",#N/A,FALSE,"Mgmt Forecast";"table inputs",#N/A,FALSE,"Mgmt Forecast";"calculations",#N/A,FALSE,"Mgmt Forecast"}</definedName>
    <definedName name="what" localSheetId="22" hidden="1">{"mgmt forecast",#N/A,FALSE,"Mgmt Forecast";"dcf table",#N/A,FALSE,"Mgmt Forecast";"sensitivity",#N/A,FALSE,"Mgmt Forecast";"table inputs",#N/A,FALSE,"Mgmt Forecast";"calculations",#N/A,FALSE,"Mgmt Forecast"}</definedName>
    <definedName name="what" localSheetId="24" hidden="1">{"mgmt forecast",#N/A,FALSE,"Mgmt Forecast";"dcf table",#N/A,FALSE,"Mgmt Forecast";"sensitivity",#N/A,FALSE,"Mgmt Forecast";"table inputs",#N/A,FALSE,"Mgmt Forecast";"calculations",#N/A,FALSE,"Mgmt Forecast"}</definedName>
    <definedName name="what" localSheetId="28" hidden="1">{"mgmt forecast",#N/A,FALSE,"Mgmt Forecast";"dcf table",#N/A,FALSE,"Mgmt Forecast";"sensitivity",#N/A,FALSE,"Mgmt Forecast";"table inputs",#N/A,FALSE,"Mgmt Forecast";"calculations",#N/A,FALSE,"Mgmt Forecast"}</definedName>
    <definedName name="what" localSheetId="14" hidden="1">{"mgmt forecast",#N/A,FALSE,"Mgmt Forecast";"dcf table",#N/A,FALSE,"Mgmt Forecast";"sensitivity",#N/A,FALSE,"Mgmt Forecast";"table inputs",#N/A,FALSE,"Mgmt Forecast";"calculations",#N/A,FALSE,"Mgmt Forecast"}</definedName>
    <definedName name="what" hidden="1">{"mgmt forecast",#N/A,FALSE,"Mgmt Forecast";"dcf table",#N/A,FALSE,"Mgmt Forecast";"sensitivity",#N/A,FALSE,"Mgmt Forecast";"table inputs",#N/A,FALSE,"Mgmt Forecast";"calculations",#N/A,FALSE,"Mgmt Forecast"}</definedName>
    <definedName name="What1" localSheetId="12" hidden="1">{"mgmt forecast",#N/A,FALSE,"Mgmt Forecast";"dcf table",#N/A,FALSE,"Mgmt Forecast";"sensitivity",#N/A,FALSE,"Mgmt Forecast";"table inputs",#N/A,FALSE,"Mgmt Forecast";"calculations",#N/A,FALSE,"Mgmt Forecast"}</definedName>
    <definedName name="What1" localSheetId="11" hidden="1">{"mgmt forecast",#N/A,FALSE,"Mgmt Forecast";"dcf table",#N/A,FALSE,"Mgmt Forecast";"sensitivity",#N/A,FALSE,"Mgmt Forecast";"table inputs",#N/A,FALSE,"Mgmt Forecast";"calculations",#N/A,FALSE,"Mgmt Forecast"}</definedName>
    <definedName name="What1" localSheetId="13" hidden="1">{"mgmt forecast",#N/A,FALSE,"Mgmt Forecast";"dcf table",#N/A,FALSE,"Mgmt Forecast";"sensitivity",#N/A,FALSE,"Mgmt Forecast";"table inputs",#N/A,FALSE,"Mgmt Forecast";"calculations",#N/A,FALSE,"Mgmt Forecast"}</definedName>
    <definedName name="What1" localSheetId="16" hidden="1">{"mgmt forecast",#N/A,FALSE,"Mgmt Forecast";"dcf table",#N/A,FALSE,"Mgmt Forecast";"sensitivity",#N/A,FALSE,"Mgmt Forecast";"table inputs",#N/A,FALSE,"Mgmt Forecast";"calculations",#N/A,FALSE,"Mgmt Forecast"}</definedName>
    <definedName name="What1" localSheetId="21" hidden="1">{"mgmt forecast",#N/A,FALSE,"Mgmt Forecast";"dcf table",#N/A,FALSE,"Mgmt Forecast";"sensitivity",#N/A,FALSE,"Mgmt Forecast";"table inputs",#N/A,FALSE,"Mgmt Forecast";"calculations",#N/A,FALSE,"Mgmt Forecast"}</definedName>
    <definedName name="What1" localSheetId="18" hidden="1">{"mgmt forecast",#N/A,FALSE,"Mgmt Forecast";"dcf table",#N/A,FALSE,"Mgmt Forecast";"sensitivity",#N/A,FALSE,"Mgmt Forecast";"table inputs",#N/A,FALSE,"Mgmt Forecast";"calculations",#N/A,FALSE,"Mgmt Forecast"}</definedName>
    <definedName name="What1" localSheetId="19" hidden="1">{"mgmt forecast",#N/A,FALSE,"Mgmt Forecast";"dcf table",#N/A,FALSE,"Mgmt Forecast";"sensitivity",#N/A,FALSE,"Mgmt Forecast";"table inputs",#N/A,FALSE,"Mgmt Forecast";"calculations",#N/A,FALSE,"Mgmt Forecast"}</definedName>
    <definedName name="What1" localSheetId="20" hidden="1">{"mgmt forecast",#N/A,FALSE,"Mgmt Forecast";"dcf table",#N/A,FALSE,"Mgmt Forecast";"sensitivity",#N/A,FALSE,"Mgmt Forecast";"table inputs",#N/A,FALSE,"Mgmt Forecast";"calculations",#N/A,FALSE,"Mgmt Forecast"}</definedName>
    <definedName name="What1" localSheetId="22" hidden="1">{"mgmt forecast",#N/A,FALSE,"Mgmt Forecast";"dcf table",#N/A,FALSE,"Mgmt Forecast";"sensitivity",#N/A,FALSE,"Mgmt Forecast";"table inputs",#N/A,FALSE,"Mgmt Forecast";"calculations",#N/A,FALSE,"Mgmt Forecast"}</definedName>
    <definedName name="What1" localSheetId="24" hidden="1">{"mgmt forecast",#N/A,FALSE,"Mgmt Forecast";"dcf table",#N/A,FALSE,"Mgmt Forecast";"sensitivity",#N/A,FALSE,"Mgmt Forecast";"table inputs",#N/A,FALSE,"Mgmt Forecast";"calculations",#N/A,FALSE,"Mgmt Forecast"}</definedName>
    <definedName name="What1" localSheetId="28" hidden="1">{"mgmt forecast",#N/A,FALSE,"Mgmt Forecast";"dcf table",#N/A,FALSE,"Mgmt Forecast";"sensitivity",#N/A,FALSE,"Mgmt Forecast";"table inputs",#N/A,FALSE,"Mgmt Forecast";"calculations",#N/A,FALSE,"Mgmt Forecast"}</definedName>
    <definedName name="What1" localSheetId="14" hidden="1">{"mgmt forecast",#N/A,FALSE,"Mgmt Forecast";"dcf table",#N/A,FALSE,"Mgmt Forecast";"sensitivity",#N/A,FALSE,"Mgmt Forecast";"table inputs",#N/A,FALSE,"Mgmt Forecast";"calculations",#N/A,FALSE,"Mgmt Forecast"}</definedName>
    <definedName name="What1" hidden="1">{"mgmt forecast",#N/A,FALSE,"Mgmt Forecast";"dcf table",#N/A,FALSE,"Mgmt Forecast";"sensitivity",#N/A,FALSE,"Mgmt Forecast";"table inputs",#N/A,FALSE,"Mgmt Forecast";"calculations",#N/A,FALSE,"Mgmt Forecast"}</definedName>
    <definedName name="who_are" hidden="1">#REF!</definedName>
    <definedName name="who_are2" hidden="1">#REF!</definedName>
    <definedName name="whoo1" hidden="1">#REF!</definedName>
    <definedName name="whoo2" hidden="1">#REF!</definedName>
    <definedName name="whoo3" hidden="1">#REF!</definedName>
    <definedName name="whooo1" hidden="1">#REF!</definedName>
    <definedName name="whooo2" hidden="1">#REF!</definedName>
    <definedName name="whooo3" hidden="1">#REF!</definedName>
    <definedName name="WHR" localSheetId="12" hidden="1">{"'Sheet1'!$L$16"}</definedName>
    <definedName name="WHR" localSheetId="11" hidden="1">{"'Sheet1'!$L$16"}</definedName>
    <definedName name="WHR" localSheetId="13" hidden="1">{"'Sheet1'!$L$16"}</definedName>
    <definedName name="WHR" localSheetId="16" hidden="1">{"'Sheet1'!$L$16"}</definedName>
    <definedName name="WHR" localSheetId="21" hidden="1">{"'Sheet1'!$L$16"}</definedName>
    <definedName name="WHR" localSheetId="18" hidden="1">{"'Sheet1'!$L$16"}</definedName>
    <definedName name="WHR" localSheetId="19" hidden="1">{"'Sheet1'!$L$16"}</definedName>
    <definedName name="WHR" localSheetId="20" hidden="1">{"'Sheet1'!$L$16"}</definedName>
    <definedName name="WHR" localSheetId="22" hidden="1">{"'Sheet1'!$L$16"}</definedName>
    <definedName name="WHR" localSheetId="24" hidden="1">{"'Sheet1'!$L$16"}</definedName>
    <definedName name="WHR" localSheetId="28" hidden="1">{"'Sheet1'!$L$16"}</definedName>
    <definedName name="WHR" localSheetId="14" hidden="1">{"'Sheet1'!$L$16"}</definedName>
    <definedName name="WHR" hidden="1">{"'Sheet1'!$L$16"}</definedName>
    <definedName name="win" localSheetId="12" hidden="1">{"F3 detail",#N/A,FALSE,"F1";"F3 Presentation",#N/A,FALSE,"F3 "}</definedName>
    <definedName name="win" localSheetId="11" hidden="1">{"F3 detail",#N/A,FALSE,"F1";"F3 Presentation",#N/A,FALSE,"F3 "}</definedName>
    <definedName name="win" localSheetId="13" hidden="1">{"F3 detail",#N/A,FALSE,"F1";"F3 Presentation",#N/A,FALSE,"F3 "}</definedName>
    <definedName name="win" localSheetId="16" hidden="1">{"F3 detail",#N/A,FALSE,"F1";"F3 Presentation",#N/A,FALSE,"F3 "}</definedName>
    <definedName name="win" localSheetId="21" hidden="1">{"F3 detail",#N/A,FALSE,"F1";"F3 Presentation",#N/A,FALSE,"F3 "}</definedName>
    <definedName name="win" localSheetId="18" hidden="1">{"F3 detail",#N/A,FALSE,"F1";"F3 Presentation",#N/A,FALSE,"F3 "}</definedName>
    <definedName name="win" localSheetId="19" hidden="1">{"F3 detail",#N/A,FALSE,"F1";"F3 Presentation",#N/A,FALSE,"F3 "}</definedName>
    <definedName name="win" localSheetId="20" hidden="1">{"F3 detail",#N/A,FALSE,"F1";"F3 Presentation",#N/A,FALSE,"F3 "}</definedName>
    <definedName name="win" localSheetId="22" hidden="1">{"F3 detail",#N/A,FALSE,"F1";"F3 Presentation",#N/A,FALSE,"F3 "}</definedName>
    <definedName name="win" localSheetId="24" hidden="1">{"F3 detail",#N/A,FALSE,"F1";"F3 Presentation",#N/A,FALSE,"F3 "}</definedName>
    <definedName name="win" localSheetId="28" hidden="1">{"F3 detail",#N/A,FALSE,"F1";"F3 Presentation",#N/A,FALSE,"F3 "}</definedName>
    <definedName name="win" localSheetId="14" hidden="1">{"F3 detail",#N/A,FALSE,"F1";"F3 Presentation",#N/A,FALSE,"F3 "}</definedName>
    <definedName name="win" hidden="1">{"F3 detail",#N/A,FALSE,"F1";"F3 Presentation",#N/A,FALSE,"F3 "}</definedName>
    <definedName name="win.VESSEL"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ow" localSheetId="12" hidden="1">{"ECA Qtrs C",#N/A,TRUE,"ECA_Qtrs_C";"ECA Qtrs D",#N/A,TRUE,"ECA_Qtrs_D";"ECA Qtrs F",#N/A,TRUE,"ECA_Qtrs_F";"ECA Qtrs G",#N/A,TRUE,"ECA_Qtrs_G";"ECA SisterApt",#N/A,TRUE,"ECA_SisterApt";"ECA Nurses",#N/A,TRUE,"ECA_NursesHostel"}</definedName>
    <definedName name="window" localSheetId="11" hidden="1">{"ECA Qtrs C",#N/A,TRUE,"ECA_Qtrs_C";"ECA Qtrs D",#N/A,TRUE,"ECA_Qtrs_D";"ECA Qtrs F",#N/A,TRUE,"ECA_Qtrs_F";"ECA Qtrs G",#N/A,TRUE,"ECA_Qtrs_G";"ECA SisterApt",#N/A,TRUE,"ECA_SisterApt";"ECA Nurses",#N/A,TRUE,"ECA_NursesHostel"}</definedName>
    <definedName name="window" localSheetId="13" hidden="1">{"ECA Qtrs C",#N/A,TRUE,"ECA_Qtrs_C";"ECA Qtrs D",#N/A,TRUE,"ECA_Qtrs_D";"ECA Qtrs F",#N/A,TRUE,"ECA_Qtrs_F";"ECA Qtrs G",#N/A,TRUE,"ECA_Qtrs_G";"ECA SisterApt",#N/A,TRUE,"ECA_SisterApt";"ECA Nurses",#N/A,TRUE,"ECA_NursesHostel"}</definedName>
    <definedName name="window" localSheetId="16" hidden="1">{"ECA Qtrs C",#N/A,TRUE,"ECA_Qtrs_C";"ECA Qtrs D",#N/A,TRUE,"ECA_Qtrs_D";"ECA Qtrs F",#N/A,TRUE,"ECA_Qtrs_F";"ECA Qtrs G",#N/A,TRUE,"ECA_Qtrs_G";"ECA SisterApt",#N/A,TRUE,"ECA_SisterApt";"ECA Nurses",#N/A,TRUE,"ECA_NursesHostel"}</definedName>
    <definedName name="window" localSheetId="21" hidden="1">{"ECA Qtrs C",#N/A,TRUE,"ECA_Qtrs_C";"ECA Qtrs D",#N/A,TRUE,"ECA_Qtrs_D";"ECA Qtrs F",#N/A,TRUE,"ECA_Qtrs_F";"ECA Qtrs G",#N/A,TRUE,"ECA_Qtrs_G";"ECA SisterApt",#N/A,TRUE,"ECA_SisterApt";"ECA Nurses",#N/A,TRUE,"ECA_NursesHostel"}</definedName>
    <definedName name="window" localSheetId="18" hidden="1">{"ECA Qtrs C",#N/A,TRUE,"ECA_Qtrs_C";"ECA Qtrs D",#N/A,TRUE,"ECA_Qtrs_D";"ECA Qtrs F",#N/A,TRUE,"ECA_Qtrs_F";"ECA Qtrs G",#N/A,TRUE,"ECA_Qtrs_G";"ECA SisterApt",#N/A,TRUE,"ECA_SisterApt";"ECA Nurses",#N/A,TRUE,"ECA_NursesHostel"}</definedName>
    <definedName name="window" localSheetId="19" hidden="1">{"ECA Qtrs C",#N/A,TRUE,"ECA_Qtrs_C";"ECA Qtrs D",#N/A,TRUE,"ECA_Qtrs_D";"ECA Qtrs F",#N/A,TRUE,"ECA_Qtrs_F";"ECA Qtrs G",#N/A,TRUE,"ECA_Qtrs_G";"ECA SisterApt",#N/A,TRUE,"ECA_SisterApt";"ECA Nurses",#N/A,TRUE,"ECA_NursesHostel"}</definedName>
    <definedName name="window" localSheetId="20" hidden="1">{"ECA Qtrs C",#N/A,TRUE,"ECA_Qtrs_C";"ECA Qtrs D",#N/A,TRUE,"ECA_Qtrs_D";"ECA Qtrs F",#N/A,TRUE,"ECA_Qtrs_F";"ECA Qtrs G",#N/A,TRUE,"ECA_Qtrs_G";"ECA SisterApt",#N/A,TRUE,"ECA_SisterApt";"ECA Nurses",#N/A,TRUE,"ECA_NursesHostel"}</definedName>
    <definedName name="window" localSheetId="22" hidden="1">{"ECA Qtrs C",#N/A,TRUE,"ECA_Qtrs_C";"ECA Qtrs D",#N/A,TRUE,"ECA_Qtrs_D";"ECA Qtrs F",#N/A,TRUE,"ECA_Qtrs_F";"ECA Qtrs G",#N/A,TRUE,"ECA_Qtrs_G";"ECA SisterApt",#N/A,TRUE,"ECA_SisterApt";"ECA Nurses",#N/A,TRUE,"ECA_NursesHostel"}</definedName>
    <definedName name="window" localSheetId="24" hidden="1">{"ECA Qtrs C",#N/A,TRUE,"ECA_Qtrs_C";"ECA Qtrs D",#N/A,TRUE,"ECA_Qtrs_D";"ECA Qtrs F",#N/A,TRUE,"ECA_Qtrs_F";"ECA Qtrs G",#N/A,TRUE,"ECA_Qtrs_G";"ECA SisterApt",#N/A,TRUE,"ECA_SisterApt";"ECA Nurses",#N/A,TRUE,"ECA_NursesHostel"}</definedName>
    <definedName name="window" localSheetId="28" hidden="1">{"ECA Qtrs C",#N/A,TRUE,"ECA_Qtrs_C";"ECA Qtrs D",#N/A,TRUE,"ECA_Qtrs_D";"ECA Qtrs F",#N/A,TRUE,"ECA_Qtrs_F";"ECA Qtrs G",#N/A,TRUE,"ECA_Qtrs_G";"ECA SisterApt",#N/A,TRUE,"ECA_SisterApt";"ECA Nurses",#N/A,TRUE,"ECA_NursesHostel"}</definedName>
    <definedName name="window" localSheetId="14" hidden="1">{"ECA Qtrs C",#N/A,TRUE,"ECA_Qtrs_C";"ECA Qtrs D",#N/A,TRUE,"ECA_Qtrs_D";"ECA Qtrs F",#N/A,TRUE,"ECA_Qtrs_F";"ECA Qtrs G",#N/A,TRUE,"ECA_Qtrs_G";"ECA SisterApt",#N/A,TRUE,"ECA_SisterApt";"ECA Nurses",#N/A,TRUE,"ECA_NursesHostel"}</definedName>
    <definedName name="window" hidden="1">{"ECA Qtrs C",#N/A,TRUE,"ECA_Qtrs_C";"ECA Qtrs D",#N/A,TRUE,"ECA_Qtrs_D";"ECA Qtrs F",#N/A,TRUE,"ECA_Qtrs_F";"ECA Qtrs G",#N/A,TRUE,"ECA_Qtrs_G";"ECA SisterApt",#N/A,TRUE,"ECA_SisterApt";"ECA Nurses",#N/A,TRUE,"ECA_NursesHostel"}</definedName>
    <definedName name="window_1" localSheetId="12" hidden="1">{"ECA Qtrs C",#N/A,TRUE,"ECA_Qtrs_C";"ECA Qtrs D",#N/A,TRUE,"ECA_Qtrs_D";"ECA Qtrs F",#N/A,TRUE,"ECA_Qtrs_F";"ECA Qtrs G",#N/A,TRUE,"ECA_Qtrs_G";"ECA SisterApt",#N/A,TRUE,"ECA_SisterApt";"ECA Nurses",#N/A,TRUE,"ECA_NursesHostel"}</definedName>
    <definedName name="window_1" localSheetId="11" hidden="1">{"ECA Qtrs C",#N/A,TRUE,"ECA_Qtrs_C";"ECA Qtrs D",#N/A,TRUE,"ECA_Qtrs_D";"ECA Qtrs F",#N/A,TRUE,"ECA_Qtrs_F";"ECA Qtrs G",#N/A,TRUE,"ECA_Qtrs_G";"ECA SisterApt",#N/A,TRUE,"ECA_SisterApt";"ECA Nurses",#N/A,TRUE,"ECA_NursesHostel"}</definedName>
    <definedName name="window_1" localSheetId="13" hidden="1">{"ECA Qtrs C",#N/A,TRUE,"ECA_Qtrs_C";"ECA Qtrs D",#N/A,TRUE,"ECA_Qtrs_D";"ECA Qtrs F",#N/A,TRUE,"ECA_Qtrs_F";"ECA Qtrs G",#N/A,TRUE,"ECA_Qtrs_G";"ECA SisterApt",#N/A,TRUE,"ECA_SisterApt";"ECA Nurses",#N/A,TRUE,"ECA_NursesHostel"}</definedName>
    <definedName name="window_1" localSheetId="16" hidden="1">{"ECA Qtrs C",#N/A,TRUE,"ECA_Qtrs_C";"ECA Qtrs D",#N/A,TRUE,"ECA_Qtrs_D";"ECA Qtrs F",#N/A,TRUE,"ECA_Qtrs_F";"ECA Qtrs G",#N/A,TRUE,"ECA_Qtrs_G";"ECA SisterApt",#N/A,TRUE,"ECA_SisterApt";"ECA Nurses",#N/A,TRUE,"ECA_NursesHostel"}</definedName>
    <definedName name="window_1" localSheetId="21" hidden="1">{"ECA Qtrs C",#N/A,TRUE,"ECA_Qtrs_C";"ECA Qtrs D",#N/A,TRUE,"ECA_Qtrs_D";"ECA Qtrs F",#N/A,TRUE,"ECA_Qtrs_F";"ECA Qtrs G",#N/A,TRUE,"ECA_Qtrs_G";"ECA SisterApt",#N/A,TRUE,"ECA_SisterApt";"ECA Nurses",#N/A,TRUE,"ECA_NursesHostel"}</definedName>
    <definedName name="window_1" localSheetId="18" hidden="1">{"ECA Qtrs C",#N/A,TRUE,"ECA_Qtrs_C";"ECA Qtrs D",#N/A,TRUE,"ECA_Qtrs_D";"ECA Qtrs F",#N/A,TRUE,"ECA_Qtrs_F";"ECA Qtrs G",#N/A,TRUE,"ECA_Qtrs_G";"ECA SisterApt",#N/A,TRUE,"ECA_SisterApt";"ECA Nurses",#N/A,TRUE,"ECA_NursesHostel"}</definedName>
    <definedName name="window_1" localSheetId="19" hidden="1">{"ECA Qtrs C",#N/A,TRUE,"ECA_Qtrs_C";"ECA Qtrs D",#N/A,TRUE,"ECA_Qtrs_D";"ECA Qtrs F",#N/A,TRUE,"ECA_Qtrs_F";"ECA Qtrs G",#N/A,TRUE,"ECA_Qtrs_G";"ECA SisterApt",#N/A,TRUE,"ECA_SisterApt";"ECA Nurses",#N/A,TRUE,"ECA_NursesHostel"}</definedName>
    <definedName name="window_1" localSheetId="20" hidden="1">{"ECA Qtrs C",#N/A,TRUE,"ECA_Qtrs_C";"ECA Qtrs D",#N/A,TRUE,"ECA_Qtrs_D";"ECA Qtrs F",#N/A,TRUE,"ECA_Qtrs_F";"ECA Qtrs G",#N/A,TRUE,"ECA_Qtrs_G";"ECA SisterApt",#N/A,TRUE,"ECA_SisterApt";"ECA Nurses",#N/A,TRUE,"ECA_NursesHostel"}</definedName>
    <definedName name="window_1" localSheetId="22" hidden="1">{"ECA Qtrs C",#N/A,TRUE,"ECA_Qtrs_C";"ECA Qtrs D",#N/A,TRUE,"ECA_Qtrs_D";"ECA Qtrs F",#N/A,TRUE,"ECA_Qtrs_F";"ECA Qtrs G",#N/A,TRUE,"ECA_Qtrs_G";"ECA SisterApt",#N/A,TRUE,"ECA_SisterApt";"ECA Nurses",#N/A,TRUE,"ECA_NursesHostel"}</definedName>
    <definedName name="window_1" localSheetId="24" hidden="1">{"ECA Qtrs C",#N/A,TRUE,"ECA_Qtrs_C";"ECA Qtrs D",#N/A,TRUE,"ECA_Qtrs_D";"ECA Qtrs F",#N/A,TRUE,"ECA_Qtrs_F";"ECA Qtrs G",#N/A,TRUE,"ECA_Qtrs_G";"ECA SisterApt",#N/A,TRUE,"ECA_SisterApt";"ECA Nurses",#N/A,TRUE,"ECA_NursesHostel"}</definedName>
    <definedName name="window_1" localSheetId="28" hidden="1">{"ECA Qtrs C",#N/A,TRUE,"ECA_Qtrs_C";"ECA Qtrs D",#N/A,TRUE,"ECA_Qtrs_D";"ECA Qtrs F",#N/A,TRUE,"ECA_Qtrs_F";"ECA Qtrs G",#N/A,TRUE,"ECA_Qtrs_G";"ECA SisterApt",#N/A,TRUE,"ECA_SisterApt";"ECA Nurses",#N/A,TRUE,"ECA_NursesHostel"}</definedName>
    <definedName name="window_1" localSheetId="14"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1">5</definedName>
    <definedName name="wis" hidden="1">#REF!</definedName>
    <definedName name="wjs" localSheetId="12" hidden="1">{"'장비'!$A$3:$M$12"}</definedName>
    <definedName name="wjs" localSheetId="11" hidden="1">{"'장비'!$A$3:$M$12"}</definedName>
    <definedName name="wjs" localSheetId="13" hidden="1">{"'장비'!$A$3:$M$12"}</definedName>
    <definedName name="wjs" localSheetId="16" hidden="1">{"'장비'!$A$3:$M$12"}</definedName>
    <definedName name="wjs" localSheetId="21" hidden="1">{"'장비'!$A$3:$M$12"}</definedName>
    <definedName name="wjs" localSheetId="18" hidden="1">{"'장비'!$A$3:$M$12"}</definedName>
    <definedName name="wjs" localSheetId="19" hidden="1">{"'장비'!$A$3:$M$12"}</definedName>
    <definedName name="wjs" localSheetId="20" hidden="1">{"'장비'!$A$3:$M$12"}</definedName>
    <definedName name="wjs" localSheetId="22" hidden="1">{"'장비'!$A$3:$M$12"}</definedName>
    <definedName name="wjs" localSheetId="24" hidden="1">{"'장비'!$A$3:$M$12"}</definedName>
    <definedName name="wjs" localSheetId="28" hidden="1">{"'장비'!$A$3:$M$12"}</definedName>
    <definedName name="wjs" localSheetId="14" hidden="1">{"'장비'!$A$3:$M$12"}</definedName>
    <definedName name="wjs" hidden="1">{"'장비'!$A$3:$M$12"}</definedName>
    <definedName name="wjsr" hidden="1">#REF!</definedName>
    <definedName name="WK" localSheetId="12" hidden="1">{#N/A,#N/A,FALSE,"견적대비-2"}</definedName>
    <definedName name="WK" localSheetId="11" hidden="1">{#N/A,#N/A,FALSE,"견적대비-2"}</definedName>
    <definedName name="WK" localSheetId="13" hidden="1">{#N/A,#N/A,FALSE,"견적대비-2"}</definedName>
    <definedName name="WK" localSheetId="16" hidden="1">{#N/A,#N/A,FALSE,"견적대비-2"}</definedName>
    <definedName name="WK" localSheetId="21" hidden="1">{#N/A,#N/A,FALSE,"견적대비-2"}</definedName>
    <definedName name="WK" localSheetId="18" hidden="1">{#N/A,#N/A,FALSE,"견적대비-2"}</definedName>
    <definedName name="WK" localSheetId="19" hidden="1">{#N/A,#N/A,FALSE,"견적대비-2"}</definedName>
    <definedName name="WK" localSheetId="20" hidden="1">{#N/A,#N/A,FALSE,"견적대비-2"}</definedName>
    <definedName name="WK" localSheetId="22" hidden="1">{#N/A,#N/A,FALSE,"견적대비-2"}</definedName>
    <definedName name="WK" localSheetId="24" hidden="1">{#N/A,#N/A,FALSE,"견적대비-2"}</definedName>
    <definedName name="WK" localSheetId="28" hidden="1">{#N/A,#N/A,FALSE,"견적대비-2"}</definedName>
    <definedName name="WK" localSheetId="14" hidden="1">{#N/A,#N/A,FALSE,"견적대비-2"}</definedName>
    <definedName name="WK" hidden="1">{#N/A,#N/A,FALSE,"견적대비-2"}</definedName>
    <definedName name="wke" localSheetId="12" hidden="1">{#N/A,#N/A,FALSE,"FRANCE MONTH DETAIL  FFR";#N/A,#N/A,FALSE,"FRANCE MONTH DETAIL  NLG";#N/A,#N/A,FALSE,"FRANCE YTD  DETAIL FFR";#N/A,#N/A,FALSE,"FRANCE YTD  DETAIL NLG"}</definedName>
    <definedName name="wke" localSheetId="11" hidden="1">{#N/A,#N/A,FALSE,"FRANCE MONTH DETAIL  FFR";#N/A,#N/A,FALSE,"FRANCE MONTH DETAIL  NLG";#N/A,#N/A,FALSE,"FRANCE YTD  DETAIL FFR";#N/A,#N/A,FALSE,"FRANCE YTD  DETAIL NLG"}</definedName>
    <definedName name="wke" localSheetId="13" hidden="1">{#N/A,#N/A,FALSE,"FRANCE MONTH DETAIL  FFR";#N/A,#N/A,FALSE,"FRANCE MONTH DETAIL  NLG";#N/A,#N/A,FALSE,"FRANCE YTD  DETAIL FFR";#N/A,#N/A,FALSE,"FRANCE YTD  DETAIL NLG"}</definedName>
    <definedName name="wke" localSheetId="16" hidden="1">{#N/A,#N/A,FALSE,"FRANCE MONTH DETAIL  FFR";#N/A,#N/A,FALSE,"FRANCE MONTH DETAIL  NLG";#N/A,#N/A,FALSE,"FRANCE YTD  DETAIL FFR";#N/A,#N/A,FALSE,"FRANCE YTD  DETAIL NLG"}</definedName>
    <definedName name="wke" localSheetId="21" hidden="1">{#N/A,#N/A,FALSE,"FRANCE MONTH DETAIL  FFR";#N/A,#N/A,FALSE,"FRANCE MONTH DETAIL  NLG";#N/A,#N/A,FALSE,"FRANCE YTD  DETAIL FFR";#N/A,#N/A,FALSE,"FRANCE YTD  DETAIL NLG"}</definedName>
    <definedName name="wke" localSheetId="18" hidden="1">{#N/A,#N/A,FALSE,"FRANCE MONTH DETAIL  FFR";#N/A,#N/A,FALSE,"FRANCE MONTH DETAIL  NLG";#N/A,#N/A,FALSE,"FRANCE YTD  DETAIL FFR";#N/A,#N/A,FALSE,"FRANCE YTD  DETAIL NLG"}</definedName>
    <definedName name="wke" localSheetId="19" hidden="1">{#N/A,#N/A,FALSE,"FRANCE MONTH DETAIL  FFR";#N/A,#N/A,FALSE,"FRANCE MONTH DETAIL  NLG";#N/A,#N/A,FALSE,"FRANCE YTD  DETAIL FFR";#N/A,#N/A,FALSE,"FRANCE YTD  DETAIL NLG"}</definedName>
    <definedName name="wke" localSheetId="20" hidden="1">{#N/A,#N/A,FALSE,"FRANCE MONTH DETAIL  FFR";#N/A,#N/A,FALSE,"FRANCE MONTH DETAIL  NLG";#N/A,#N/A,FALSE,"FRANCE YTD  DETAIL FFR";#N/A,#N/A,FALSE,"FRANCE YTD  DETAIL NLG"}</definedName>
    <definedName name="wke" localSheetId="22" hidden="1">{#N/A,#N/A,FALSE,"FRANCE MONTH DETAIL  FFR";#N/A,#N/A,FALSE,"FRANCE MONTH DETAIL  NLG";#N/A,#N/A,FALSE,"FRANCE YTD  DETAIL FFR";#N/A,#N/A,FALSE,"FRANCE YTD  DETAIL NLG"}</definedName>
    <definedName name="wke" localSheetId="24" hidden="1">{#N/A,#N/A,FALSE,"FRANCE MONTH DETAIL  FFR";#N/A,#N/A,FALSE,"FRANCE MONTH DETAIL  NLG";#N/A,#N/A,FALSE,"FRANCE YTD  DETAIL FFR";#N/A,#N/A,FALSE,"FRANCE YTD  DETAIL NLG"}</definedName>
    <definedName name="wke" localSheetId="28" hidden="1">{#N/A,#N/A,FALSE,"FRANCE MONTH DETAIL  FFR";#N/A,#N/A,FALSE,"FRANCE MONTH DETAIL  NLG";#N/A,#N/A,FALSE,"FRANCE YTD  DETAIL FFR";#N/A,#N/A,FALSE,"FRANCE YTD  DETAIL NLG"}</definedName>
    <definedName name="wke" localSheetId="14" hidden="1">{#N/A,#N/A,FALSE,"FRANCE MONTH DETAIL  FFR";#N/A,#N/A,FALSE,"FRANCE MONTH DETAIL  NLG";#N/A,#N/A,FALSE,"FRANCE YTD  DETAIL FFR";#N/A,#N/A,FALSE,"FRANCE YTD  DETAIL NLG"}</definedName>
    <definedName name="wke" hidden="1">{#N/A,#N/A,FALSE,"FRANCE MONTH DETAIL  FFR";#N/A,#N/A,FALSE,"FRANCE MONTH DETAIL  NLG";#N/A,#N/A,FALSE,"FRANCE YTD  DETAIL FFR";#N/A,#N/A,FALSE,"FRANCE YTD  DETAIL NLG"}</definedName>
    <definedName name="wl">#REF!</definedName>
    <definedName name="WLQ" localSheetId="12" hidden="1">{#N/A,#N/A,FALSE,"명세표"}</definedName>
    <definedName name="WLQ" localSheetId="11" hidden="1">{#N/A,#N/A,FALSE,"명세표"}</definedName>
    <definedName name="WLQ" localSheetId="13" hidden="1">{#N/A,#N/A,FALSE,"명세표"}</definedName>
    <definedName name="WLQ" localSheetId="16" hidden="1">{#N/A,#N/A,FALSE,"명세표"}</definedName>
    <definedName name="WLQ" localSheetId="21" hidden="1">{#N/A,#N/A,FALSE,"명세표"}</definedName>
    <definedName name="WLQ" localSheetId="18" hidden="1">{#N/A,#N/A,FALSE,"명세표"}</definedName>
    <definedName name="WLQ" localSheetId="19" hidden="1">{#N/A,#N/A,FALSE,"명세표"}</definedName>
    <definedName name="WLQ" localSheetId="20" hidden="1">{#N/A,#N/A,FALSE,"명세표"}</definedName>
    <definedName name="WLQ" localSheetId="22" hidden="1">{#N/A,#N/A,FALSE,"명세표"}</definedName>
    <definedName name="WLQ" localSheetId="24" hidden="1">{#N/A,#N/A,FALSE,"명세표"}</definedName>
    <definedName name="WLQ" localSheetId="28" hidden="1">{#N/A,#N/A,FALSE,"명세표"}</definedName>
    <definedName name="WLQ" localSheetId="14" hidden="1">{#N/A,#N/A,FALSE,"명세표"}</definedName>
    <definedName name="WLQ" hidden="1">{#N/A,#N/A,FALSE,"명세표"}</definedName>
    <definedName name="wlqrp" hidden="1">0</definedName>
    <definedName name="wm.조골재1" localSheetId="12" hidden="1">{#N/A,#N/A,FALSE,"조골재"}</definedName>
    <definedName name="wm.조골재1" localSheetId="11" hidden="1">{#N/A,#N/A,FALSE,"조골재"}</definedName>
    <definedName name="wm.조골재1" localSheetId="13" hidden="1">{#N/A,#N/A,FALSE,"조골재"}</definedName>
    <definedName name="wm.조골재1" localSheetId="16" hidden="1">{#N/A,#N/A,FALSE,"조골재"}</definedName>
    <definedName name="wm.조골재1" localSheetId="21" hidden="1">{#N/A,#N/A,FALSE,"조골재"}</definedName>
    <definedName name="wm.조골재1" localSheetId="18" hidden="1">{#N/A,#N/A,FALSE,"조골재"}</definedName>
    <definedName name="wm.조골재1" localSheetId="19" hidden="1">{#N/A,#N/A,FALSE,"조골재"}</definedName>
    <definedName name="wm.조골재1" localSheetId="20" hidden="1">{#N/A,#N/A,FALSE,"조골재"}</definedName>
    <definedName name="wm.조골재1" localSheetId="22" hidden="1">{#N/A,#N/A,FALSE,"조골재"}</definedName>
    <definedName name="wm.조골재1" localSheetId="24" hidden="1">{#N/A,#N/A,FALSE,"조골재"}</definedName>
    <definedName name="wm.조골재1" localSheetId="28" hidden="1">{#N/A,#N/A,FALSE,"조골재"}</definedName>
    <definedName name="wm.조골재1" localSheetId="14" hidden="1">{#N/A,#N/A,FALSE,"조골재"}</definedName>
    <definedName name="wm.조골재1" hidden="1">{#N/A,#N/A,FALSE,"조골재"}</definedName>
    <definedName name="woan" localSheetId="12" hidden="1">{#N/A,#N/A,FALSE,"Sheet1"}</definedName>
    <definedName name="woan" localSheetId="11" hidden="1">{#N/A,#N/A,FALSE,"Sheet1"}</definedName>
    <definedName name="woan" localSheetId="13" hidden="1">{#N/A,#N/A,FALSE,"Sheet1"}</definedName>
    <definedName name="woan" localSheetId="16" hidden="1">{#N/A,#N/A,FALSE,"Sheet1"}</definedName>
    <definedName name="woan" localSheetId="21" hidden="1">{#N/A,#N/A,FALSE,"Sheet1"}</definedName>
    <definedName name="woan" localSheetId="18" hidden="1">{#N/A,#N/A,FALSE,"Sheet1"}</definedName>
    <definedName name="woan" localSheetId="19" hidden="1">{#N/A,#N/A,FALSE,"Sheet1"}</definedName>
    <definedName name="woan" localSheetId="20" hidden="1">{#N/A,#N/A,FALSE,"Sheet1"}</definedName>
    <definedName name="woan" localSheetId="22" hidden="1">{#N/A,#N/A,FALSE,"Sheet1"}</definedName>
    <definedName name="woan" localSheetId="24" hidden="1">{#N/A,#N/A,FALSE,"Sheet1"}</definedName>
    <definedName name="woan" localSheetId="28" hidden="1">{#N/A,#N/A,FALSE,"Sheet1"}</definedName>
    <definedName name="woan" localSheetId="14" hidden="1">{#N/A,#N/A,FALSE,"Sheet1"}</definedName>
    <definedName name="woan" hidden="1">{#N/A,#N/A,FALSE,"Sheet1"}</definedName>
    <definedName name="wõe" localSheetId="12" hidden="1">{"'Sheet1'!$L$16"}</definedName>
    <definedName name="wõe" localSheetId="11" hidden="1">{"'Sheet1'!$L$16"}</definedName>
    <definedName name="wõe" localSheetId="13" hidden="1">{"'Sheet1'!$L$16"}</definedName>
    <definedName name="wõe" localSheetId="16" hidden="1">{"'Sheet1'!$L$16"}</definedName>
    <definedName name="wõe" localSheetId="21" hidden="1">{"'Sheet1'!$L$16"}</definedName>
    <definedName name="wõe" localSheetId="18" hidden="1">{"'Sheet1'!$L$16"}</definedName>
    <definedName name="wõe" localSheetId="19" hidden="1">{"'Sheet1'!$L$16"}</definedName>
    <definedName name="wõe" localSheetId="20" hidden="1">{"'Sheet1'!$L$16"}</definedName>
    <definedName name="wõe" localSheetId="22" hidden="1">{"'Sheet1'!$L$16"}</definedName>
    <definedName name="wõe" localSheetId="24" hidden="1">{"'Sheet1'!$L$16"}</definedName>
    <definedName name="wõe" localSheetId="28" hidden="1">{"'Sheet1'!$L$16"}</definedName>
    <definedName name="wõe" localSheetId="14" hidden="1">{"'Sheet1'!$L$16"}</definedName>
    <definedName name="wõe" hidden="1">{"'Sheet1'!$L$16"}</definedName>
    <definedName name="woogi" hidden="1">#REF!</definedName>
    <definedName name="woogi2" hidden="1">#REF!</definedName>
    <definedName name="Wor">#REF!</definedName>
    <definedName name="WORKSHOP" localSheetId="12" hidden="1">{#N/A,#N/A,TRUE,"Basic";#N/A,#N/A,TRUE,"EXT-TABLE";#N/A,#N/A,TRUE,"STEEL";#N/A,#N/A,TRUE,"INT-Table";#N/A,#N/A,TRUE,"STEEL";#N/A,#N/A,TRUE,"Door"}</definedName>
    <definedName name="WORKSHOP" localSheetId="11" hidden="1">{#N/A,#N/A,TRUE,"Basic";#N/A,#N/A,TRUE,"EXT-TABLE";#N/A,#N/A,TRUE,"STEEL";#N/A,#N/A,TRUE,"INT-Table";#N/A,#N/A,TRUE,"STEEL";#N/A,#N/A,TRUE,"Door"}</definedName>
    <definedName name="WORKSHOP" localSheetId="13" hidden="1">{#N/A,#N/A,TRUE,"Basic";#N/A,#N/A,TRUE,"EXT-TABLE";#N/A,#N/A,TRUE,"STEEL";#N/A,#N/A,TRUE,"INT-Table";#N/A,#N/A,TRUE,"STEEL";#N/A,#N/A,TRUE,"Door"}</definedName>
    <definedName name="WORKSHOP" localSheetId="16" hidden="1">{#N/A,#N/A,TRUE,"Basic";#N/A,#N/A,TRUE,"EXT-TABLE";#N/A,#N/A,TRUE,"STEEL";#N/A,#N/A,TRUE,"INT-Table";#N/A,#N/A,TRUE,"STEEL";#N/A,#N/A,TRUE,"Door"}</definedName>
    <definedName name="WORKSHOP" localSheetId="21" hidden="1">{#N/A,#N/A,TRUE,"Basic";#N/A,#N/A,TRUE,"EXT-TABLE";#N/A,#N/A,TRUE,"STEEL";#N/A,#N/A,TRUE,"INT-Table";#N/A,#N/A,TRUE,"STEEL";#N/A,#N/A,TRUE,"Door"}</definedName>
    <definedName name="WORKSHOP" localSheetId="18" hidden="1">{#N/A,#N/A,TRUE,"Basic";#N/A,#N/A,TRUE,"EXT-TABLE";#N/A,#N/A,TRUE,"STEEL";#N/A,#N/A,TRUE,"INT-Table";#N/A,#N/A,TRUE,"STEEL";#N/A,#N/A,TRUE,"Door"}</definedName>
    <definedName name="WORKSHOP" localSheetId="19" hidden="1">{#N/A,#N/A,TRUE,"Basic";#N/A,#N/A,TRUE,"EXT-TABLE";#N/A,#N/A,TRUE,"STEEL";#N/A,#N/A,TRUE,"INT-Table";#N/A,#N/A,TRUE,"STEEL";#N/A,#N/A,TRUE,"Door"}</definedName>
    <definedName name="WORKSHOP" localSheetId="20" hidden="1">{#N/A,#N/A,TRUE,"Basic";#N/A,#N/A,TRUE,"EXT-TABLE";#N/A,#N/A,TRUE,"STEEL";#N/A,#N/A,TRUE,"INT-Table";#N/A,#N/A,TRUE,"STEEL";#N/A,#N/A,TRUE,"Door"}</definedName>
    <definedName name="WORKSHOP" localSheetId="22" hidden="1">{#N/A,#N/A,TRUE,"Basic";#N/A,#N/A,TRUE,"EXT-TABLE";#N/A,#N/A,TRUE,"STEEL";#N/A,#N/A,TRUE,"INT-Table";#N/A,#N/A,TRUE,"STEEL";#N/A,#N/A,TRUE,"Door"}</definedName>
    <definedName name="WORKSHOP" localSheetId="24" hidden="1">{#N/A,#N/A,TRUE,"Basic";#N/A,#N/A,TRUE,"EXT-TABLE";#N/A,#N/A,TRUE,"STEEL";#N/A,#N/A,TRUE,"INT-Table";#N/A,#N/A,TRUE,"STEEL";#N/A,#N/A,TRUE,"Door"}</definedName>
    <definedName name="WORKSHOP" localSheetId="28" hidden="1">{#N/A,#N/A,TRUE,"Basic";#N/A,#N/A,TRUE,"EXT-TABLE";#N/A,#N/A,TRUE,"STEEL";#N/A,#N/A,TRUE,"INT-Table";#N/A,#N/A,TRUE,"STEEL";#N/A,#N/A,TRUE,"Door"}</definedName>
    <definedName name="WORKSHOP" localSheetId="14" hidden="1">{#N/A,#N/A,TRUE,"Basic";#N/A,#N/A,TRUE,"EXT-TABLE";#N/A,#N/A,TRUE,"STEEL";#N/A,#N/A,TRUE,"INT-Table";#N/A,#N/A,TRUE,"STEEL";#N/A,#N/A,TRUE,"Door"}</definedName>
    <definedName name="WORKSHOP" hidden="1">{#N/A,#N/A,TRUE,"Basic";#N/A,#N/A,TRUE,"EXT-TABLE";#N/A,#N/A,TRUE,"STEEL";#N/A,#N/A,TRUE,"INT-Table";#N/A,#N/A,TRUE,"STEEL";#N/A,#N/A,TRUE,"Door"}</definedName>
    <definedName name="WORKSHOP_1" localSheetId="12" hidden="1">{#N/A,#N/A,TRUE,"Basic";#N/A,#N/A,TRUE,"EXT-TABLE";#N/A,#N/A,TRUE,"STEEL";#N/A,#N/A,TRUE,"INT-Table";#N/A,#N/A,TRUE,"STEEL";#N/A,#N/A,TRUE,"Door"}</definedName>
    <definedName name="WORKSHOP_1" localSheetId="11" hidden="1">{#N/A,#N/A,TRUE,"Basic";#N/A,#N/A,TRUE,"EXT-TABLE";#N/A,#N/A,TRUE,"STEEL";#N/A,#N/A,TRUE,"INT-Table";#N/A,#N/A,TRUE,"STEEL";#N/A,#N/A,TRUE,"Door"}</definedName>
    <definedName name="WORKSHOP_1" localSheetId="13" hidden="1">{#N/A,#N/A,TRUE,"Basic";#N/A,#N/A,TRUE,"EXT-TABLE";#N/A,#N/A,TRUE,"STEEL";#N/A,#N/A,TRUE,"INT-Table";#N/A,#N/A,TRUE,"STEEL";#N/A,#N/A,TRUE,"Door"}</definedName>
    <definedName name="WORKSHOP_1" localSheetId="16" hidden="1">{#N/A,#N/A,TRUE,"Basic";#N/A,#N/A,TRUE,"EXT-TABLE";#N/A,#N/A,TRUE,"STEEL";#N/A,#N/A,TRUE,"INT-Table";#N/A,#N/A,TRUE,"STEEL";#N/A,#N/A,TRUE,"Door"}</definedName>
    <definedName name="WORKSHOP_1" localSheetId="21" hidden="1">{#N/A,#N/A,TRUE,"Basic";#N/A,#N/A,TRUE,"EXT-TABLE";#N/A,#N/A,TRUE,"STEEL";#N/A,#N/A,TRUE,"INT-Table";#N/A,#N/A,TRUE,"STEEL";#N/A,#N/A,TRUE,"Door"}</definedName>
    <definedName name="WORKSHOP_1" localSheetId="18" hidden="1">{#N/A,#N/A,TRUE,"Basic";#N/A,#N/A,TRUE,"EXT-TABLE";#N/A,#N/A,TRUE,"STEEL";#N/A,#N/A,TRUE,"INT-Table";#N/A,#N/A,TRUE,"STEEL";#N/A,#N/A,TRUE,"Door"}</definedName>
    <definedName name="WORKSHOP_1" localSheetId="19" hidden="1">{#N/A,#N/A,TRUE,"Basic";#N/A,#N/A,TRUE,"EXT-TABLE";#N/A,#N/A,TRUE,"STEEL";#N/A,#N/A,TRUE,"INT-Table";#N/A,#N/A,TRUE,"STEEL";#N/A,#N/A,TRUE,"Door"}</definedName>
    <definedName name="WORKSHOP_1" localSheetId="20" hidden="1">{#N/A,#N/A,TRUE,"Basic";#N/A,#N/A,TRUE,"EXT-TABLE";#N/A,#N/A,TRUE,"STEEL";#N/A,#N/A,TRUE,"INT-Table";#N/A,#N/A,TRUE,"STEEL";#N/A,#N/A,TRUE,"Door"}</definedName>
    <definedName name="WORKSHOP_1" localSheetId="22" hidden="1">{#N/A,#N/A,TRUE,"Basic";#N/A,#N/A,TRUE,"EXT-TABLE";#N/A,#N/A,TRUE,"STEEL";#N/A,#N/A,TRUE,"INT-Table";#N/A,#N/A,TRUE,"STEEL";#N/A,#N/A,TRUE,"Door"}</definedName>
    <definedName name="WORKSHOP_1" localSheetId="24" hidden="1">{#N/A,#N/A,TRUE,"Basic";#N/A,#N/A,TRUE,"EXT-TABLE";#N/A,#N/A,TRUE,"STEEL";#N/A,#N/A,TRUE,"INT-Table";#N/A,#N/A,TRUE,"STEEL";#N/A,#N/A,TRUE,"Door"}</definedName>
    <definedName name="WORKSHOP_1" localSheetId="28" hidden="1">{#N/A,#N/A,TRUE,"Basic";#N/A,#N/A,TRUE,"EXT-TABLE";#N/A,#N/A,TRUE,"STEEL";#N/A,#N/A,TRUE,"INT-Table";#N/A,#N/A,TRUE,"STEEL";#N/A,#N/A,TRUE,"Door"}</definedName>
    <definedName name="WORKSHOP_1" localSheetId="14" hidden="1">{#N/A,#N/A,TRUE,"Basic";#N/A,#N/A,TRUE,"EXT-TABLE";#N/A,#N/A,TRUE,"STEEL";#N/A,#N/A,TRUE,"INT-Table";#N/A,#N/A,TRUE,"STEEL";#N/A,#N/A,TRUE,"Door"}</definedName>
    <definedName name="WORKSHOP_1" hidden="1">{#N/A,#N/A,TRUE,"Basic";#N/A,#N/A,TRUE,"EXT-TABLE";#N/A,#N/A,TRUE,"STEEL";#N/A,#N/A,TRUE,"INT-Table";#N/A,#N/A,TRUE,"STEEL";#N/A,#N/A,TRUE,"Door"}</definedName>
    <definedName name="WP"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P2CAL" hidden="1">#REF!</definedName>
    <definedName name="WPWPPW" localSheetId="12" hidden="1">{#N/A,#N/A,FALSE,"주간공정";#N/A,#N/A,FALSE,"주간보고";#N/A,#N/A,FALSE,"주간공정표"}</definedName>
    <definedName name="WPWPPW" localSheetId="11" hidden="1">{#N/A,#N/A,FALSE,"주간공정";#N/A,#N/A,FALSE,"주간보고";#N/A,#N/A,FALSE,"주간공정표"}</definedName>
    <definedName name="WPWPPW" localSheetId="13" hidden="1">{#N/A,#N/A,FALSE,"주간공정";#N/A,#N/A,FALSE,"주간보고";#N/A,#N/A,FALSE,"주간공정표"}</definedName>
    <definedName name="WPWPPW" localSheetId="16" hidden="1">{#N/A,#N/A,FALSE,"주간공정";#N/A,#N/A,FALSE,"주간보고";#N/A,#N/A,FALSE,"주간공정표"}</definedName>
    <definedName name="WPWPPW" localSheetId="21" hidden="1">{#N/A,#N/A,FALSE,"주간공정";#N/A,#N/A,FALSE,"주간보고";#N/A,#N/A,FALSE,"주간공정표"}</definedName>
    <definedName name="WPWPPW" localSheetId="18" hidden="1">{#N/A,#N/A,FALSE,"주간공정";#N/A,#N/A,FALSE,"주간보고";#N/A,#N/A,FALSE,"주간공정표"}</definedName>
    <definedName name="WPWPPW" localSheetId="19" hidden="1">{#N/A,#N/A,FALSE,"주간공정";#N/A,#N/A,FALSE,"주간보고";#N/A,#N/A,FALSE,"주간공정표"}</definedName>
    <definedName name="WPWPPW" localSheetId="20" hidden="1">{#N/A,#N/A,FALSE,"주간공정";#N/A,#N/A,FALSE,"주간보고";#N/A,#N/A,FALSE,"주간공정표"}</definedName>
    <definedName name="WPWPPW" localSheetId="22" hidden="1">{#N/A,#N/A,FALSE,"주간공정";#N/A,#N/A,FALSE,"주간보고";#N/A,#N/A,FALSE,"주간공정표"}</definedName>
    <definedName name="WPWPPW" localSheetId="24" hidden="1">{#N/A,#N/A,FALSE,"주간공정";#N/A,#N/A,FALSE,"주간보고";#N/A,#N/A,FALSE,"주간공정표"}</definedName>
    <definedName name="WPWPPW" localSheetId="28" hidden="1">{#N/A,#N/A,FALSE,"주간공정";#N/A,#N/A,FALSE,"주간보고";#N/A,#N/A,FALSE,"주간공정표"}</definedName>
    <definedName name="WPWPPW" localSheetId="14" hidden="1">{#N/A,#N/A,FALSE,"주간공정";#N/A,#N/A,FALSE,"주간보고";#N/A,#N/A,FALSE,"주간공정표"}</definedName>
    <definedName name="WPWPPW" hidden="1">{#N/A,#N/A,FALSE,"주간공정";#N/A,#N/A,FALSE,"주간보고";#N/A,#N/A,FALSE,"주간공정표"}</definedName>
    <definedName name="WQ" localSheetId="12" hidden="1">{"'Sheet1'!$L$16"}</definedName>
    <definedName name="WQ" localSheetId="11" hidden="1">{"'Sheet1'!$L$16"}</definedName>
    <definedName name="WQ" localSheetId="13" hidden="1">{"'Sheet1'!$L$16"}</definedName>
    <definedName name="WQ" localSheetId="16" hidden="1">{"'Sheet1'!$L$16"}</definedName>
    <definedName name="WQ" localSheetId="21" hidden="1">{"'Sheet1'!$L$16"}</definedName>
    <definedName name="WQ" localSheetId="18" hidden="1">{"'Sheet1'!$L$16"}</definedName>
    <definedName name="WQ" localSheetId="19" hidden="1">{"'Sheet1'!$L$16"}</definedName>
    <definedName name="WQ" localSheetId="20" hidden="1">{"'Sheet1'!$L$16"}</definedName>
    <definedName name="WQ" localSheetId="22" hidden="1">{"'Sheet1'!$L$16"}</definedName>
    <definedName name="WQ" localSheetId="24" hidden="1">{"'Sheet1'!$L$16"}</definedName>
    <definedName name="WQ" localSheetId="28" hidden="1">{"'Sheet1'!$L$16"}</definedName>
    <definedName name="WQ" localSheetId="14" hidden="1">{"'Sheet1'!$L$16"}</definedName>
    <definedName name="WQ" hidden="1">{"'Sheet1'!$L$16"}</definedName>
    <definedName name="WQ3VF21" localSheetId="12" hidden="1">{"'Sheet1'!$L$16"}</definedName>
    <definedName name="WQ3VF21" localSheetId="11" hidden="1">{"'Sheet1'!$L$16"}</definedName>
    <definedName name="WQ3VF21" localSheetId="13" hidden="1">{"'Sheet1'!$L$16"}</definedName>
    <definedName name="WQ3VF21" localSheetId="16" hidden="1">{"'Sheet1'!$L$16"}</definedName>
    <definedName name="WQ3VF21" localSheetId="21" hidden="1">{"'Sheet1'!$L$16"}</definedName>
    <definedName name="WQ3VF21" localSheetId="18" hidden="1">{"'Sheet1'!$L$16"}</definedName>
    <definedName name="WQ3VF21" localSheetId="19" hidden="1">{"'Sheet1'!$L$16"}</definedName>
    <definedName name="WQ3VF21" localSheetId="20" hidden="1">{"'Sheet1'!$L$16"}</definedName>
    <definedName name="WQ3VF21" localSheetId="22" hidden="1">{"'Sheet1'!$L$16"}</definedName>
    <definedName name="WQ3VF21" localSheetId="24" hidden="1">{"'Sheet1'!$L$16"}</definedName>
    <definedName name="WQ3VF21" localSheetId="28" hidden="1">{"'Sheet1'!$L$16"}</definedName>
    <definedName name="WQ3VF21" localSheetId="14" hidden="1">{"'Sheet1'!$L$16"}</definedName>
    <definedName name="WQ3VF21" hidden="1">{"'Sheet1'!$L$16"}</definedName>
    <definedName name="wqe" localSheetId="12" hidden="1">{"'ELEC'!$A$2:$H$216","'ELEC'!$C$2:$D$2"}</definedName>
    <definedName name="wqe" localSheetId="11" hidden="1">{"'ELEC'!$A$2:$H$216","'ELEC'!$C$2:$D$2"}</definedName>
    <definedName name="wqe" localSheetId="13" hidden="1">{"'ELEC'!$A$2:$H$216","'ELEC'!$C$2:$D$2"}</definedName>
    <definedName name="wqe" localSheetId="16" hidden="1">{"'ELEC'!$A$2:$H$216","'ELEC'!$C$2:$D$2"}</definedName>
    <definedName name="wqe" localSheetId="21" hidden="1">{"'ELEC'!$A$2:$H$216","'ELEC'!$C$2:$D$2"}</definedName>
    <definedName name="wqe" localSheetId="18" hidden="1">{"'ELEC'!$A$2:$H$216","'ELEC'!$C$2:$D$2"}</definedName>
    <definedName name="wqe" localSheetId="19" hidden="1">{"'ELEC'!$A$2:$H$216","'ELEC'!$C$2:$D$2"}</definedName>
    <definedName name="wqe" localSheetId="20" hidden="1">{"'ELEC'!$A$2:$H$216","'ELEC'!$C$2:$D$2"}</definedName>
    <definedName name="wqe" localSheetId="22" hidden="1">{"'ELEC'!$A$2:$H$216","'ELEC'!$C$2:$D$2"}</definedName>
    <definedName name="wqe" localSheetId="24" hidden="1">{"'ELEC'!$A$2:$H$216","'ELEC'!$C$2:$D$2"}</definedName>
    <definedName name="wqe" localSheetId="28" hidden="1">{"'ELEC'!$A$2:$H$216","'ELEC'!$C$2:$D$2"}</definedName>
    <definedName name="wqe" localSheetId="14" hidden="1">{"'ELEC'!$A$2:$H$216","'ELEC'!$C$2:$D$2"}</definedName>
    <definedName name="wqe" hidden="1">{"'ELEC'!$A$2:$H$216","'ELEC'!$C$2:$D$2"}</definedName>
    <definedName name="wqeq" localSheetId="12" hidden="1">{"'Sheet1'!$L$16"}</definedName>
    <definedName name="wqeq" localSheetId="11" hidden="1">{"'Sheet1'!$L$16"}</definedName>
    <definedName name="wqeq" localSheetId="13" hidden="1">{"'Sheet1'!$L$16"}</definedName>
    <definedName name="wqeq" localSheetId="16" hidden="1">{"'Sheet1'!$L$16"}</definedName>
    <definedName name="wqeq" localSheetId="21" hidden="1">{"'Sheet1'!$L$16"}</definedName>
    <definedName name="wqeq" localSheetId="18" hidden="1">{"'Sheet1'!$L$16"}</definedName>
    <definedName name="wqeq" localSheetId="19" hidden="1">{"'Sheet1'!$L$16"}</definedName>
    <definedName name="wqeq" localSheetId="20" hidden="1">{"'Sheet1'!$L$16"}</definedName>
    <definedName name="wqeq" localSheetId="22" hidden="1">{"'Sheet1'!$L$16"}</definedName>
    <definedName name="wqeq" localSheetId="24" hidden="1">{"'Sheet1'!$L$16"}</definedName>
    <definedName name="wqeq" localSheetId="28" hidden="1">{"'Sheet1'!$L$16"}</definedName>
    <definedName name="wqeq" localSheetId="14" hidden="1">{"'Sheet1'!$L$16"}</definedName>
    <definedName name="wqeq" hidden="1">{"'Sheet1'!$L$16"}</definedName>
    <definedName name="wqeqwewqew" localSheetId="12" hidden="1">{"'Sheet1'!$L$16"}</definedName>
    <definedName name="wqeqwewqew" localSheetId="11" hidden="1">{"'Sheet1'!$L$16"}</definedName>
    <definedName name="wqeqwewqew" localSheetId="13" hidden="1">{"'Sheet1'!$L$16"}</definedName>
    <definedName name="wqeqwewqew" localSheetId="16" hidden="1">{"'Sheet1'!$L$16"}</definedName>
    <definedName name="wqeqwewqew" localSheetId="21" hidden="1">{"'Sheet1'!$L$16"}</definedName>
    <definedName name="wqeqwewqew" localSheetId="18" hidden="1">{"'Sheet1'!$L$16"}</definedName>
    <definedName name="wqeqwewqew" localSheetId="19" hidden="1">{"'Sheet1'!$L$16"}</definedName>
    <definedName name="wqeqwewqew" localSheetId="20" hidden="1">{"'Sheet1'!$L$16"}</definedName>
    <definedName name="wqeqwewqew" localSheetId="22" hidden="1">{"'Sheet1'!$L$16"}</definedName>
    <definedName name="wqeqwewqew" localSheetId="24" hidden="1">{"'Sheet1'!$L$16"}</definedName>
    <definedName name="wqeqwewqew" localSheetId="28" hidden="1">{"'Sheet1'!$L$16"}</definedName>
    <definedName name="wqeqwewqew" localSheetId="14" hidden="1">{"'Sheet1'!$L$16"}</definedName>
    <definedName name="wqeqwewqew" hidden="1">{"'Sheet1'!$L$16"}</definedName>
    <definedName name="wqqq" localSheetId="12" hidden="1">{"'Sheet1'!$L$16"}</definedName>
    <definedName name="wqqq" localSheetId="11" hidden="1">{"'Sheet1'!$L$16"}</definedName>
    <definedName name="wqqq" localSheetId="13" hidden="1">{"'Sheet1'!$L$16"}</definedName>
    <definedName name="wqqq" localSheetId="16" hidden="1">{"'Sheet1'!$L$16"}</definedName>
    <definedName name="wqqq" localSheetId="21" hidden="1">{"'Sheet1'!$L$16"}</definedName>
    <definedName name="wqqq" localSheetId="18" hidden="1">{"'Sheet1'!$L$16"}</definedName>
    <definedName name="wqqq" localSheetId="19" hidden="1">{"'Sheet1'!$L$16"}</definedName>
    <definedName name="wqqq" localSheetId="20" hidden="1">{"'Sheet1'!$L$16"}</definedName>
    <definedName name="wqqq" localSheetId="22" hidden="1">{"'Sheet1'!$L$16"}</definedName>
    <definedName name="wqqq" localSheetId="24" hidden="1">{"'Sheet1'!$L$16"}</definedName>
    <definedName name="wqqq" localSheetId="28" hidden="1">{"'Sheet1'!$L$16"}</definedName>
    <definedName name="wqqq" localSheetId="14" hidden="1">{"'Sheet1'!$L$16"}</definedName>
    <definedName name="wqqq" hidden="1">{"'Sheet1'!$L$16"}</definedName>
    <definedName name="wqqwqw" localSheetId="12" hidden="1">{"'Sheet1'!$L$16"}</definedName>
    <definedName name="wqqwqw" localSheetId="11" hidden="1">{"'Sheet1'!$L$16"}</definedName>
    <definedName name="wqqwqw" localSheetId="13" hidden="1">{"'Sheet1'!$L$16"}</definedName>
    <definedName name="wqqwqw" localSheetId="16" hidden="1">{"'Sheet1'!$L$16"}</definedName>
    <definedName name="wqqwqw" localSheetId="21" hidden="1">{"'Sheet1'!$L$16"}</definedName>
    <definedName name="wqqwqw" localSheetId="18" hidden="1">{"'Sheet1'!$L$16"}</definedName>
    <definedName name="wqqwqw" localSheetId="19" hidden="1">{"'Sheet1'!$L$16"}</definedName>
    <definedName name="wqqwqw" localSheetId="20" hidden="1">{"'Sheet1'!$L$16"}</definedName>
    <definedName name="wqqwqw" localSheetId="22" hidden="1">{"'Sheet1'!$L$16"}</definedName>
    <definedName name="wqqwqw" localSheetId="24" hidden="1">{"'Sheet1'!$L$16"}</definedName>
    <definedName name="wqqwqw" localSheetId="28" hidden="1">{"'Sheet1'!$L$16"}</definedName>
    <definedName name="wqqwqw" localSheetId="14" hidden="1">{"'Sheet1'!$L$16"}</definedName>
    <definedName name="wqqwqw" hidden="1">{"'Sheet1'!$L$16"}</definedName>
    <definedName name="wqrg" localSheetId="12" hidden="1">{#N/A,#N/A,FALSE,"WBS 1.06";#N/A,#N/A,FALSE,"WBS 1.14";#N/A,#N/A,FALSE,"WBS 1.17";#N/A,#N/A,FALSE,"WBS 1.18"}</definedName>
    <definedName name="wqrg" localSheetId="11" hidden="1">{#N/A,#N/A,FALSE,"WBS 1.06";#N/A,#N/A,FALSE,"WBS 1.14";#N/A,#N/A,FALSE,"WBS 1.17";#N/A,#N/A,FALSE,"WBS 1.18"}</definedName>
    <definedName name="wqrg" localSheetId="13" hidden="1">{#N/A,#N/A,FALSE,"WBS 1.06";#N/A,#N/A,FALSE,"WBS 1.14";#N/A,#N/A,FALSE,"WBS 1.17";#N/A,#N/A,FALSE,"WBS 1.18"}</definedName>
    <definedName name="wqrg" localSheetId="16" hidden="1">{#N/A,#N/A,FALSE,"WBS 1.06";#N/A,#N/A,FALSE,"WBS 1.14";#N/A,#N/A,FALSE,"WBS 1.17";#N/A,#N/A,FALSE,"WBS 1.18"}</definedName>
    <definedName name="wqrg" localSheetId="21" hidden="1">{#N/A,#N/A,FALSE,"WBS 1.06";#N/A,#N/A,FALSE,"WBS 1.14";#N/A,#N/A,FALSE,"WBS 1.17";#N/A,#N/A,FALSE,"WBS 1.18"}</definedName>
    <definedName name="wqrg" localSheetId="18" hidden="1">{#N/A,#N/A,FALSE,"WBS 1.06";#N/A,#N/A,FALSE,"WBS 1.14";#N/A,#N/A,FALSE,"WBS 1.17";#N/A,#N/A,FALSE,"WBS 1.18"}</definedName>
    <definedName name="wqrg" localSheetId="19" hidden="1">{#N/A,#N/A,FALSE,"WBS 1.06";#N/A,#N/A,FALSE,"WBS 1.14";#N/A,#N/A,FALSE,"WBS 1.17";#N/A,#N/A,FALSE,"WBS 1.18"}</definedName>
    <definedName name="wqrg" localSheetId="20" hidden="1">{#N/A,#N/A,FALSE,"WBS 1.06";#N/A,#N/A,FALSE,"WBS 1.14";#N/A,#N/A,FALSE,"WBS 1.17";#N/A,#N/A,FALSE,"WBS 1.18"}</definedName>
    <definedName name="wqrg" localSheetId="22" hidden="1">{#N/A,#N/A,FALSE,"WBS 1.06";#N/A,#N/A,FALSE,"WBS 1.14";#N/A,#N/A,FALSE,"WBS 1.17";#N/A,#N/A,FALSE,"WBS 1.18"}</definedName>
    <definedName name="wqrg" localSheetId="24" hidden="1">{#N/A,#N/A,FALSE,"WBS 1.06";#N/A,#N/A,FALSE,"WBS 1.14";#N/A,#N/A,FALSE,"WBS 1.17";#N/A,#N/A,FALSE,"WBS 1.18"}</definedName>
    <definedName name="wqrg" localSheetId="28" hidden="1">{#N/A,#N/A,FALSE,"WBS 1.06";#N/A,#N/A,FALSE,"WBS 1.14";#N/A,#N/A,FALSE,"WBS 1.17";#N/A,#N/A,FALSE,"WBS 1.18"}</definedName>
    <definedName name="wqrg" localSheetId="14" hidden="1">{#N/A,#N/A,FALSE,"WBS 1.06";#N/A,#N/A,FALSE,"WBS 1.14";#N/A,#N/A,FALSE,"WBS 1.17";#N/A,#N/A,FALSE,"WBS 1.18"}</definedName>
    <definedName name="wqrg" hidden="1">{#N/A,#N/A,FALSE,"WBS 1.06";#N/A,#N/A,FALSE,"WBS 1.14";#N/A,#N/A,FALSE,"WBS 1.17";#N/A,#N/A,FALSE,"WBS 1.18"}</definedName>
    <definedName name="wqweqr" localSheetId="12" hidden="1">{"'Sheet1'!$L$16"}</definedName>
    <definedName name="wqweqr" localSheetId="11" hidden="1">{"'Sheet1'!$L$16"}</definedName>
    <definedName name="wqweqr" localSheetId="13" hidden="1">{"'Sheet1'!$L$16"}</definedName>
    <definedName name="wqweqr" localSheetId="16" hidden="1">{"'Sheet1'!$L$16"}</definedName>
    <definedName name="wqweqr" localSheetId="21" hidden="1">{"'Sheet1'!$L$16"}</definedName>
    <definedName name="wqweqr" localSheetId="18" hidden="1">{"'Sheet1'!$L$16"}</definedName>
    <definedName name="wqweqr" localSheetId="19" hidden="1">{"'Sheet1'!$L$16"}</definedName>
    <definedName name="wqweqr" localSheetId="20" hidden="1">{"'Sheet1'!$L$16"}</definedName>
    <definedName name="wqweqr" localSheetId="22" hidden="1">{"'Sheet1'!$L$16"}</definedName>
    <definedName name="wqweqr" localSheetId="24" hidden="1">{"'Sheet1'!$L$16"}</definedName>
    <definedName name="wqweqr" localSheetId="28" hidden="1">{"'Sheet1'!$L$16"}</definedName>
    <definedName name="wqweqr" localSheetId="14" hidden="1">{"'Sheet1'!$L$16"}</definedName>
    <definedName name="wqweqr" hidden="1">{"'Sheet1'!$L$16"}</definedName>
    <definedName name="wr" localSheetId="12" hidden="1">{"'Sheet1'!$L$16"}</definedName>
    <definedName name="wr" localSheetId="11" hidden="1">{"'Sheet1'!$L$16"}</definedName>
    <definedName name="wr" localSheetId="13" hidden="1">{"'Sheet1'!$L$16"}</definedName>
    <definedName name="wr" localSheetId="16" hidden="1">{"'Sheet1'!$L$16"}</definedName>
    <definedName name="wr" localSheetId="21" hidden="1">{"'Sheet1'!$L$16"}</definedName>
    <definedName name="wr" localSheetId="18" hidden="1">{"'Sheet1'!$L$16"}</definedName>
    <definedName name="wr" localSheetId="19" hidden="1">{"'Sheet1'!$L$16"}</definedName>
    <definedName name="wr" localSheetId="20" hidden="1">{"'Sheet1'!$L$16"}</definedName>
    <definedName name="wr" localSheetId="22" hidden="1">{"'Sheet1'!$L$16"}</definedName>
    <definedName name="wr" localSheetId="24" hidden="1">{"'Sheet1'!$L$16"}</definedName>
    <definedName name="wr" localSheetId="28" hidden="1">{"'Sheet1'!$L$16"}</definedName>
    <definedName name="wr" localSheetId="14" hidden="1">{"'Sheet1'!$L$16"}</definedName>
    <definedName name="wr" hidden="1">{"'Sheet1'!$L$16"}</definedName>
    <definedName name="wra" localSheetId="12" hidden="1">{"'Sheet1'!$L$16"}</definedName>
    <definedName name="wra" localSheetId="11" hidden="1">{"'Sheet1'!$L$16"}</definedName>
    <definedName name="wra" localSheetId="13" hidden="1">{"'Sheet1'!$L$16"}</definedName>
    <definedName name="wra" localSheetId="16" hidden="1">{"'Sheet1'!$L$16"}</definedName>
    <definedName name="wra" localSheetId="21" hidden="1">{"'Sheet1'!$L$16"}</definedName>
    <definedName name="wra" localSheetId="18" hidden="1">{"'Sheet1'!$L$16"}</definedName>
    <definedName name="wra" localSheetId="19" hidden="1">{"'Sheet1'!$L$16"}</definedName>
    <definedName name="wra" localSheetId="20" hidden="1">{"'Sheet1'!$L$16"}</definedName>
    <definedName name="wra" localSheetId="22" hidden="1">{"'Sheet1'!$L$16"}</definedName>
    <definedName name="wra" localSheetId="24" hidden="1">{"'Sheet1'!$L$16"}</definedName>
    <definedName name="wra" localSheetId="28" hidden="1">{"'Sheet1'!$L$16"}</definedName>
    <definedName name="wra" localSheetId="14" hidden="1">{"'Sheet1'!$L$16"}</definedName>
    <definedName name="wra" hidden="1">{"'Sheet1'!$L$16"}</definedName>
    <definedName name="wre" localSheetId="12" hidden="1">{"'Sheet1'!$L$16"}</definedName>
    <definedName name="wre" localSheetId="11" hidden="1">{"'Sheet1'!$L$16"}</definedName>
    <definedName name="wre" localSheetId="13" hidden="1">{"'Sheet1'!$L$16"}</definedName>
    <definedName name="wre" localSheetId="16" hidden="1">{"'Sheet1'!$L$16"}</definedName>
    <definedName name="wre" localSheetId="21" hidden="1">{"'Sheet1'!$L$16"}</definedName>
    <definedName name="wre" localSheetId="18" hidden="1">{"'Sheet1'!$L$16"}</definedName>
    <definedName name="wre" localSheetId="19" hidden="1">{"'Sheet1'!$L$16"}</definedName>
    <definedName name="wre" localSheetId="20" hidden="1">{"'Sheet1'!$L$16"}</definedName>
    <definedName name="wre" localSheetId="22" hidden="1">{"'Sheet1'!$L$16"}</definedName>
    <definedName name="wre" localSheetId="24" hidden="1">{"'Sheet1'!$L$16"}</definedName>
    <definedName name="wre" localSheetId="28" hidden="1">{"'Sheet1'!$L$16"}</definedName>
    <definedName name="wre" localSheetId="14" hidden="1">{"'Sheet1'!$L$16"}</definedName>
    <definedName name="wre" hidden="1">{"'Sheet1'!$L$16"}</definedName>
    <definedName name="WREWR" hidden="1">#REF!</definedName>
    <definedName name="WRITE" localSheetId="12" hidden="1">{#N/A,#N/A,FALSE,"CCTV"}</definedName>
    <definedName name="WRITE" localSheetId="11" hidden="1">{#N/A,#N/A,FALSE,"CCTV"}</definedName>
    <definedName name="WRITE" localSheetId="13" hidden="1">{#N/A,#N/A,FALSE,"CCTV"}</definedName>
    <definedName name="WRITE" localSheetId="16" hidden="1">{#N/A,#N/A,FALSE,"CCTV"}</definedName>
    <definedName name="WRITE" localSheetId="21" hidden="1">{#N/A,#N/A,FALSE,"CCTV"}</definedName>
    <definedName name="WRITE" localSheetId="18" hidden="1">{#N/A,#N/A,FALSE,"CCTV"}</definedName>
    <definedName name="WRITE" localSheetId="19" hidden="1">{#N/A,#N/A,FALSE,"CCTV"}</definedName>
    <definedName name="WRITE" localSheetId="20" hidden="1">{#N/A,#N/A,FALSE,"CCTV"}</definedName>
    <definedName name="WRITE" localSheetId="22" hidden="1">{#N/A,#N/A,FALSE,"CCTV"}</definedName>
    <definedName name="WRITE" localSheetId="24" hidden="1">{#N/A,#N/A,FALSE,"CCTV"}</definedName>
    <definedName name="WRITE" localSheetId="28" hidden="1">{#N/A,#N/A,FALSE,"CCTV"}</definedName>
    <definedName name="WRITE" localSheetId="14" hidden="1">{#N/A,#N/A,FALSE,"CCTV"}</definedName>
    <definedName name="WRITE" hidden="1">{#N/A,#N/A,FALSE,"CCTV"}</definedName>
    <definedName name="WRN" localSheetId="12" hidden="1">{#N/A,#N/A,FALSE,"CCTV"}</definedName>
    <definedName name="WRN" localSheetId="11" hidden="1">{#N/A,#N/A,FALSE,"CCTV"}</definedName>
    <definedName name="WRN" localSheetId="13" hidden="1">{#N/A,#N/A,FALSE,"CCTV"}</definedName>
    <definedName name="WRN" localSheetId="16" hidden="1">{#N/A,#N/A,FALSE,"CCTV"}</definedName>
    <definedName name="WRN" localSheetId="21" hidden="1">{#N/A,#N/A,FALSE,"CCTV"}</definedName>
    <definedName name="WRN" localSheetId="18" hidden="1">{#N/A,#N/A,FALSE,"CCTV"}</definedName>
    <definedName name="WRN" localSheetId="19" hidden="1">{#N/A,#N/A,FALSE,"CCTV"}</definedName>
    <definedName name="WRN" localSheetId="20" hidden="1">{#N/A,#N/A,FALSE,"CCTV"}</definedName>
    <definedName name="WRN" localSheetId="22" hidden="1">{#N/A,#N/A,FALSE,"CCTV"}</definedName>
    <definedName name="WRN" localSheetId="24" hidden="1">{#N/A,#N/A,FALSE,"CCTV"}</definedName>
    <definedName name="WRN" localSheetId="28" hidden="1">{#N/A,#N/A,FALSE,"CCTV"}</definedName>
    <definedName name="WRN" localSheetId="14" hidden="1">{#N/A,#N/A,FALSE,"CCTV"}</definedName>
    <definedName name="WRN" hidden="1">{#N/A,#N/A,FALSE,"CCTV"}</definedName>
    <definedName name="WRN." localSheetId="12" hidden="1">{#N/A,#N/A,FALSE,"전체집계표";#N/A,#N/A,FALSE,"안벽30000";#N/A,#N/A,FALSE,"안벽20000";#N/A,#N/A,FALSE,"내호안";#N/A,#N/A,FALSE,"외호안";#N/A,#N/A,FALSE,"준설토A";#N/A,#N/A,FALSE,"준설토B";#N/A,#N/A,FALSE,"적출장"}</definedName>
    <definedName name="WRN." localSheetId="11" hidden="1">{#N/A,#N/A,FALSE,"전체집계표";#N/A,#N/A,FALSE,"안벽30000";#N/A,#N/A,FALSE,"안벽20000";#N/A,#N/A,FALSE,"내호안";#N/A,#N/A,FALSE,"외호안";#N/A,#N/A,FALSE,"준설토A";#N/A,#N/A,FALSE,"준설토B";#N/A,#N/A,FALSE,"적출장"}</definedName>
    <definedName name="WRN." localSheetId="13" hidden="1">{#N/A,#N/A,FALSE,"전체집계표";#N/A,#N/A,FALSE,"안벽30000";#N/A,#N/A,FALSE,"안벽20000";#N/A,#N/A,FALSE,"내호안";#N/A,#N/A,FALSE,"외호안";#N/A,#N/A,FALSE,"준설토A";#N/A,#N/A,FALSE,"준설토B";#N/A,#N/A,FALSE,"적출장"}</definedName>
    <definedName name="WRN." localSheetId="16" hidden="1">{#N/A,#N/A,FALSE,"전체집계표";#N/A,#N/A,FALSE,"안벽30000";#N/A,#N/A,FALSE,"안벽20000";#N/A,#N/A,FALSE,"내호안";#N/A,#N/A,FALSE,"외호안";#N/A,#N/A,FALSE,"준설토A";#N/A,#N/A,FALSE,"준설토B";#N/A,#N/A,FALSE,"적출장"}</definedName>
    <definedName name="WRN." localSheetId="21" hidden="1">{#N/A,#N/A,FALSE,"전체집계표";#N/A,#N/A,FALSE,"안벽30000";#N/A,#N/A,FALSE,"안벽20000";#N/A,#N/A,FALSE,"내호안";#N/A,#N/A,FALSE,"외호안";#N/A,#N/A,FALSE,"준설토A";#N/A,#N/A,FALSE,"준설토B";#N/A,#N/A,FALSE,"적출장"}</definedName>
    <definedName name="WRN." localSheetId="18" hidden="1">{#N/A,#N/A,FALSE,"전체집계표";#N/A,#N/A,FALSE,"안벽30000";#N/A,#N/A,FALSE,"안벽20000";#N/A,#N/A,FALSE,"내호안";#N/A,#N/A,FALSE,"외호안";#N/A,#N/A,FALSE,"준설토A";#N/A,#N/A,FALSE,"준설토B";#N/A,#N/A,FALSE,"적출장"}</definedName>
    <definedName name="WRN." localSheetId="19" hidden="1">{#N/A,#N/A,FALSE,"전체집계표";#N/A,#N/A,FALSE,"안벽30000";#N/A,#N/A,FALSE,"안벽20000";#N/A,#N/A,FALSE,"내호안";#N/A,#N/A,FALSE,"외호안";#N/A,#N/A,FALSE,"준설토A";#N/A,#N/A,FALSE,"준설토B";#N/A,#N/A,FALSE,"적출장"}</definedName>
    <definedName name="WRN." localSheetId="20" hidden="1">{#N/A,#N/A,FALSE,"전체집계표";#N/A,#N/A,FALSE,"안벽30000";#N/A,#N/A,FALSE,"안벽20000";#N/A,#N/A,FALSE,"내호안";#N/A,#N/A,FALSE,"외호안";#N/A,#N/A,FALSE,"준설토A";#N/A,#N/A,FALSE,"준설토B";#N/A,#N/A,FALSE,"적출장"}</definedName>
    <definedName name="WRN." localSheetId="22" hidden="1">{#N/A,#N/A,FALSE,"전체집계표";#N/A,#N/A,FALSE,"안벽30000";#N/A,#N/A,FALSE,"안벽20000";#N/A,#N/A,FALSE,"내호안";#N/A,#N/A,FALSE,"외호안";#N/A,#N/A,FALSE,"준설토A";#N/A,#N/A,FALSE,"준설토B";#N/A,#N/A,FALSE,"적출장"}</definedName>
    <definedName name="WRN." localSheetId="24" hidden="1">{#N/A,#N/A,FALSE,"전체집계표";#N/A,#N/A,FALSE,"안벽30000";#N/A,#N/A,FALSE,"안벽20000";#N/A,#N/A,FALSE,"내호안";#N/A,#N/A,FALSE,"외호안";#N/A,#N/A,FALSE,"준설토A";#N/A,#N/A,FALSE,"준설토B";#N/A,#N/A,FALSE,"적출장"}</definedName>
    <definedName name="WRN." localSheetId="28" hidden="1">{#N/A,#N/A,FALSE,"전체집계표";#N/A,#N/A,FALSE,"안벽30000";#N/A,#N/A,FALSE,"안벽20000";#N/A,#N/A,FALSE,"내호안";#N/A,#N/A,FALSE,"외호안";#N/A,#N/A,FALSE,"준설토A";#N/A,#N/A,FALSE,"준설토B";#N/A,#N/A,FALSE,"적출장"}</definedName>
    <definedName name="WRN." localSheetId="14" hidden="1">{#N/A,#N/A,FALSE,"전체집계표";#N/A,#N/A,FALSE,"안벽30000";#N/A,#N/A,FALSE,"안벽20000";#N/A,#N/A,FALSE,"내호안";#N/A,#N/A,FALSE,"외호안";#N/A,#N/A,FALSE,"준설토A";#N/A,#N/A,FALSE,"준설토B";#N/A,#N/A,FALSE,"적출장"}</definedName>
    <definedName name="WRN." hidden="1">{#N/A,#N/A,FALSE,"전체집계표";#N/A,#N/A,FALSE,"안벽30000";#N/A,#N/A,FALSE,"안벽20000";#N/A,#N/A,FALSE,"내호안";#N/A,#N/A,FALSE,"외호안";#N/A,#N/A,FALSE,"준설토A";#N/A,#N/A,FALSE,"준설토B";#N/A,#N/A,FALSE,"적출장"}</definedName>
    <definedName name="wrn.0._.TOTAL._.SUMMARY._.SHEET." localSheetId="12" hidden="1">{#N/A,#N/A,FALSE,"TOTAL"}</definedName>
    <definedName name="wrn.0._.TOTAL._.SUMMARY._.SHEET." localSheetId="11" hidden="1">{#N/A,#N/A,FALSE,"TOTAL"}</definedName>
    <definedName name="wrn.0._.TOTAL._.SUMMARY._.SHEET." localSheetId="13" hidden="1">{#N/A,#N/A,FALSE,"TOTAL"}</definedName>
    <definedName name="wrn.0._.TOTAL._.SUMMARY._.SHEET." localSheetId="16" hidden="1">{#N/A,#N/A,FALSE,"TOTAL"}</definedName>
    <definedName name="wrn.0._.TOTAL._.SUMMARY._.SHEET." localSheetId="21" hidden="1">{#N/A,#N/A,FALSE,"TOTAL"}</definedName>
    <definedName name="wrn.0._.TOTAL._.SUMMARY._.SHEET." localSheetId="18" hidden="1">{#N/A,#N/A,FALSE,"TOTAL"}</definedName>
    <definedName name="wrn.0._.TOTAL._.SUMMARY._.SHEET." localSheetId="19" hidden="1">{#N/A,#N/A,FALSE,"TOTAL"}</definedName>
    <definedName name="wrn.0._.TOTAL._.SUMMARY._.SHEET." localSheetId="20" hidden="1">{#N/A,#N/A,FALSE,"TOTAL"}</definedName>
    <definedName name="wrn.0._.TOTAL._.SUMMARY._.SHEET." localSheetId="22" hidden="1">{#N/A,#N/A,FALSE,"TOTAL"}</definedName>
    <definedName name="wrn.0._.TOTAL._.SUMMARY._.SHEET." localSheetId="24" hidden="1">{#N/A,#N/A,FALSE,"TOTAL"}</definedName>
    <definedName name="wrn.0._.TOTAL._.SUMMARY._.SHEET." localSheetId="28" hidden="1">{#N/A,#N/A,FALSE,"TOTAL"}</definedName>
    <definedName name="wrn.0._.TOTAL._.SUMMARY._.SHEET." localSheetId="14" hidden="1">{#N/A,#N/A,FALSE,"TOTAL"}</definedName>
    <definedName name="wrn.0._.TOTAL._.SUMMARY._.SHEET." hidden="1">{#N/A,#N/A,FALSE,"TOTAL"}</definedName>
    <definedName name="wrn.0812ESC." localSheetId="1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12" hidden="1">{#N/A,#N/A,FALSE,"Sheet2"}</definedName>
    <definedName name="wrn.1." localSheetId="11" hidden="1">{#N/A,#N/A,FALSE,"Sheet2"}</definedName>
    <definedName name="wrn.1." localSheetId="13" hidden="1">{#N/A,#N/A,FALSE,"Sheet2"}</definedName>
    <definedName name="wrn.1." localSheetId="16" hidden="1">{#N/A,#N/A,FALSE,"Sheet2"}</definedName>
    <definedName name="wrn.1." localSheetId="21" hidden="1">{#N/A,#N/A,FALSE,"Sheet2"}</definedName>
    <definedName name="wrn.1." localSheetId="18" hidden="1">{#N/A,#N/A,FALSE,"Sheet2"}</definedName>
    <definedName name="wrn.1." localSheetId="19" hidden="1">{#N/A,#N/A,FALSE,"Sheet2"}</definedName>
    <definedName name="wrn.1." localSheetId="20" hidden="1">{#N/A,#N/A,FALSE,"Sheet2"}</definedName>
    <definedName name="wrn.1." localSheetId="22" hidden="1">{#N/A,#N/A,FALSE,"Sheet2"}</definedName>
    <definedName name="wrn.1." localSheetId="24" hidden="1">{#N/A,#N/A,FALSE,"Sheet2"}</definedName>
    <definedName name="wrn.1." localSheetId="28" hidden="1">{#N/A,#N/A,FALSE,"Sheet2"}</definedName>
    <definedName name="wrn.1." localSheetId="14" hidden="1">{#N/A,#N/A,FALSE,"Sheet2"}</definedName>
    <definedName name="wrn.1." hidden="1">{#N/A,#N/A,FALSE,"Sheet2"}</definedName>
    <definedName name="wrn.1._.SITE._.INSTALLATIONS." localSheetId="12" hidden="1">{#N/A,#N/A,FALSE,"SITE INSTALLATIONS"}</definedName>
    <definedName name="wrn.1._.SITE._.INSTALLATIONS." localSheetId="11" hidden="1">{#N/A,#N/A,FALSE,"SITE INSTALLATIONS"}</definedName>
    <definedName name="wrn.1._.SITE._.INSTALLATIONS." localSheetId="13" hidden="1">{#N/A,#N/A,FALSE,"SITE INSTALLATIONS"}</definedName>
    <definedName name="wrn.1._.SITE._.INSTALLATIONS." localSheetId="16" hidden="1">{#N/A,#N/A,FALSE,"SITE INSTALLATIONS"}</definedName>
    <definedName name="wrn.1._.SITE._.INSTALLATIONS." localSheetId="21" hidden="1">{#N/A,#N/A,FALSE,"SITE INSTALLATIONS"}</definedName>
    <definedName name="wrn.1._.SITE._.INSTALLATIONS." localSheetId="18" hidden="1">{#N/A,#N/A,FALSE,"SITE INSTALLATIONS"}</definedName>
    <definedName name="wrn.1._.SITE._.INSTALLATIONS." localSheetId="19" hidden="1">{#N/A,#N/A,FALSE,"SITE INSTALLATIONS"}</definedName>
    <definedName name="wrn.1._.SITE._.INSTALLATIONS." localSheetId="20" hidden="1">{#N/A,#N/A,FALSE,"SITE INSTALLATIONS"}</definedName>
    <definedName name="wrn.1._.SITE._.INSTALLATIONS." localSheetId="22" hidden="1">{#N/A,#N/A,FALSE,"SITE INSTALLATIONS"}</definedName>
    <definedName name="wrn.1._.SITE._.INSTALLATIONS." localSheetId="24" hidden="1">{#N/A,#N/A,FALSE,"SITE INSTALLATIONS"}</definedName>
    <definedName name="wrn.1._.SITE._.INSTALLATIONS." localSheetId="28" hidden="1">{#N/A,#N/A,FALSE,"SITE INSTALLATIONS"}</definedName>
    <definedName name="wrn.1._.SITE._.INSTALLATIONS." localSheetId="14" hidden="1">{#N/A,#N/A,FALSE,"SITE INSTALLATIONS"}</definedName>
    <definedName name="wrn.1._.SITE._.INSTALLATIONS." hidden="1">{#N/A,#N/A,FALSE,"SITE INSTALLATIONS"}</definedName>
    <definedName name="wrn.111." localSheetId="12" hidden="1">{#N/A,#N/A,FALSE,"제목"}</definedName>
    <definedName name="wrn.111." localSheetId="11" hidden="1">{#N/A,#N/A,FALSE,"제목"}</definedName>
    <definedName name="wrn.111." localSheetId="13" hidden="1">{#N/A,#N/A,FALSE,"제목"}</definedName>
    <definedName name="wrn.111." localSheetId="16" hidden="1">{#N/A,#N/A,FALSE,"제목"}</definedName>
    <definedName name="wrn.111." localSheetId="21" hidden="1">{#N/A,#N/A,FALSE,"제목"}</definedName>
    <definedName name="wrn.111." localSheetId="18" hidden="1">{#N/A,#N/A,FALSE,"제목"}</definedName>
    <definedName name="wrn.111." localSheetId="19" hidden="1">{#N/A,#N/A,FALSE,"제목"}</definedName>
    <definedName name="wrn.111." localSheetId="20" hidden="1">{#N/A,#N/A,FALSE,"제목"}</definedName>
    <definedName name="wrn.111." localSheetId="22" hidden="1">{#N/A,#N/A,FALSE,"제목"}</definedName>
    <definedName name="wrn.111." localSheetId="24" hidden="1">{#N/A,#N/A,FALSE,"제목"}</definedName>
    <definedName name="wrn.111." localSheetId="28" hidden="1">{#N/A,#N/A,FALSE,"제목"}</definedName>
    <definedName name="wrn.111." localSheetId="14" hidden="1">{#N/A,#N/A,FALSE,"제목"}</definedName>
    <definedName name="wrn.111." hidden="1">{#N/A,#N/A,FALSE,"제목"}</definedName>
    <definedName name="wrn.1월제조원가."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1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_.PROCUREMENT." localSheetId="12" hidden="1">{#N/A,#N/A,FALSE,"PROCUREMENT"}</definedName>
    <definedName name="wrn.2._.PROCUREMENT." localSheetId="11" hidden="1">{#N/A,#N/A,FALSE,"PROCUREMENT"}</definedName>
    <definedName name="wrn.2._.PROCUREMENT." localSheetId="13" hidden="1">{#N/A,#N/A,FALSE,"PROCUREMENT"}</definedName>
    <definedName name="wrn.2._.PROCUREMENT." localSheetId="16" hidden="1">{#N/A,#N/A,FALSE,"PROCUREMENT"}</definedName>
    <definedName name="wrn.2._.PROCUREMENT." localSheetId="21" hidden="1">{#N/A,#N/A,FALSE,"PROCUREMENT"}</definedName>
    <definedName name="wrn.2._.PROCUREMENT." localSheetId="18" hidden="1">{#N/A,#N/A,FALSE,"PROCUREMENT"}</definedName>
    <definedName name="wrn.2._.PROCUREMENT." localSheetId="19" hidden="1">{#N/A,#N/A,FALSE,"PROCUREMENT"}</definedName>
    <definedName name="wrn.2._.PROCUREMENT." localSheetId="20" hidden="1">{#N/A,#N/A,FALSE,"PROCUREMENT"}</definedName>
    <definedName name="wrn.2._.PROCUREMENT." localSheetId="22" hidden="1">{#N/A,#N/A,FALSE,"PROCUREMENT"}</definedName>
    <definedName name="wrn.2._.PROCUREMENT." localSheetId="24" hidden="1">{#N/A,#N/A,FALSE,"PROCUREMENT"}</definedName>
    <definedName name="wrn.2._.PROCUREMENT." localSheetId="28" hidden="1">{#N/A,#N/A,FALSE,"PROCUREMENT"}</definedName>
    <definedName name="wrn.2._.PROCUREMENT." localSheetId="14" hidden="1">{#N/A,#N/A,FALSE,"PROCUREMENT"}</definedName>
    <definedName name="wrn.2._.PROCUREMENT." hidden="1">{#N/A,#N/A,FALSE,"PROCUREMENT"}</definedName>
    <definedName name="wrn.2번." localSheetId="12" hidden="1">{#N/A,#N/A,FALSE,"2~8번"}</definedName>
    <definedName name="wrn.2번." localSheetId="11" hidden="1">{#N/A,#N/A,FALSE,"2~8번"}</definedName>
    <definedName name="wrn.2번." localSheetId="13" hidden="1">{#N/A,#N/A,FALSE,"2~8번"}</definedName>
    <definedName name="wrn.2번." localSheetId="16" hidden="1">{#N/A,#N/A,FALSE,"2~8번"}</definedName>
    <definedName name="wrn.2번." localSheetId="21" hidden="1">{#N/A,#N/A,FALSE,"2~8번"}</definedName>
    <definedName name="wrn.2번." localSheetId="18" hidden="1">{#N/A,#N/A,FALSE,"2~8번"}</definedName>
    <definedName name="wrn.2번." localSheetId="19" hidden="1">{#N/A,#N/A,FALSE,"2~8번"}</definedName>
    <definedName name="wrn.2번." localSheetId="20" hidden="1">{#N/A,#N/A,FALSE,"2~8번"}</definedName>
    <definedName name="wrn.2번." localSheetId="22" hidden="1">{#N/A,#N/A,FALSE,"2~8번"}</definedName>
    <definedName name="wrn.2번." localSheetId="24" hidden="1">{#N/A,#N/A,FALSE,"2~8번"}</definedName>
    <definedName name="wrn.2번." localSheetId="28" hidden="1">{#N/A,#N/A,FALSE,"2~8번"}</definedName>
    <definedName name="wrn.2번." localSheetId="14" hidden="1">{#N/A,#N/A,FALSE,"2~8번"}</definedName>
    <definedName name="wrn.2번." hidden="1">{#N/A,#N/A,FALSE,"2~8번"}</definedName>
    <definedName name="wrn.2번._1" localSheetId="12" hidden="1">{#N/A,#N/A,FALSE,"2~8번"}</definedName>
    <definedName name="wrn.2번._1" localSheetId="11" hidden="1">{#N/A,#N/A,FALSE,"2~8번"}</definedName>
    <definedName name="wrn.2번._1" localSheetId="13" hidden="1">{#N/A,#N/A,FALSE,"2~8번"}</definedName>
    <definedName name="wrn.2번._1" localSheetId="16" hidden="1">{#N/A,#N/A,FALSE,"2~8번"}</definedName>
    <definedName name="wrn.2번._1" localSheetId="21" hidden="1">{#N/A,#N/A,FALSE,"2~8번"}</definedName>
    <definedName name="wrn.2번._1" localSheetId="18" hidden="1">{#N/A,#N/A,FALSE,"2~8번"}</definedName>
    <definedName name="wrn.2번._1" localSheetId="19" hidden="1">{#N/A,#N/A,FALSE,"2~8번"}</definedName>
    <definedName name="wrn.2번._1" localSheetId="20" hidden="1">{#N/A,#N/A,FALSE,"2~8번"}</definedName>
    <definedName name="wrn.2번._1" localSheetId="22" hidden="1">{#N/A,#N/A,FALSE,"2~8번"}</definedName>
    <definedName name="wrn.2번._1" localSheetId="24" hidden="1">{#N/A,#N/A,FALSE,"2~8번"}</definedName>
    <definedName name="wrn.2번._1" localSheetId="28" hidden="1">{#N/A,#N/A,FALSE,"2~8번"}</definedName>
    <definedName name="wrn.2번._1" localSheetId="14" hidden="1">{#N/A,#N/A,FALSE,"2~8번"}</definedName>
    <definedName name="wrn.2번._1" hidden="1">{#N/A,#N/A,FALSE,"2~8번"}</definedName>
    <definedName name="wrn.2월제조원가."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2월제조원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wrn.3._.ERECTION." localSheetId="12" hidden="1">{#N/A,#N/A,TRUE,"ERECTION";#N/A,#N/A,TRUE,"A";#N/A,#N/A,TRUE,"B";#N/A,#N/A,TRUE,"C";#N/A,#N/A,TRUE,"D";#N/A,#N/A,TRUE,"E";#N/A,#N/A,TRUE,"F";#N/A,#N/A,TRUE,"G";#N/A,#N/A,TRUE,"H";#N/A,#N/A,TRUE,"I";#N/A,#N/A,TRUE,"J";#N/A,#N/A,TRUE,"K";#N/A,#N/A,TRUE,"L";#N/A,#N/A,TRUE,"M";#N/A,#N/A,TRUE,"N"}</definedName>
    <definedName name="wrn.3._.ERECTION." localSheetId="11" hidden="1">{#N/A,#N/A,TRUE,"ERECTION";#N/A,#N/A,TRUE,"A";#N/A,#N/A,TRUE,"B";#N/A,#N/A,TRUE,"C";#N/A,#N/A,TRUE,"D";#N/A,#N/A,TRUE,"E";#N/A,#N/A,TRUE,"F";#N/A,#N/A,TRUE,"G";#N/A,#N/A,TRUE,"H";#N/A,#N/A,TRUE,"I";#N/A,#N/A,TRUE,"J";#N/A,#N/A,TRUE,"K";#N/A,#N/A,TRUE,"L";#N/A,#N/A,TRUE,"M";#N/A,#N/A,TRUE,"N"}</definedName>
    <definedName name="wrn.3._.ERECTION." localSheetId="13" hidden="1">{#N/A,#N/A,TRUE,"ERECTION";#N/A,#N/A,TRUE,"A";#N/A,#N/A,TRUE,"B";#N/A,#N/A,TRUE,"C";#N/A,#N/A,TRUE,"D";#N/A,#N/A,TRUE,"E";#N/A,#N/A,TRUE,"F";#N/A,#N/A,TRUE,"G";#N/A,#N/A,TRUE,"H";#N/A,#N/A,TRUE,"I";#N/A,#N/A,TRUE,"J";#N/A,#N/A,TRUE,"K";#N/A,#N/A,TRUE,"L";#N/A,#N/A,TRUE,"M";#N/A,#N/A,TRUE,"N"}</definedName>
    <definedName name="wrn.3._.ERECTION." localSheetId="16" hidden="1">{#N/A,#N/A,TRUE,"ERECTION";#N/A,#N/A,TRUE,"A";#N/A,#N/A,TRUE,"B";#N/A,#N/A,TRUE,"C";#N/A,#N/A,TRUE,"D";#N/A,#N/A,TRUE,"E";#N/A,#N/A,TRUE,"F";#N/A,#N/A,TRUE,"G";#N/A,#N/A,TRUE,"H";#N/A,#N/A,TRUE,"I";#N/A,#N/A,TRUE,"J";#N/A,#N/A,TRUE,"K";#N/A,#N/A,TRUE,"L";#N/A,#N/A,TRUE,"M";#N/A,#N/A,TRUE,"N"}</definedName>
    <definedName name="wrn.3._.ERECTION." localSheetId="21" hidden="1">{#N/A,#N/A,TRUE,"ERECTION";#N/A,#N/A,TRUE,"A";#N/A,#N/A,TRUE,"B";#N/A,#N/A,TRUE,"C";#N/A,#N/A,TRUE,"D";#N/A,#N/A,TRUE,"E";#N/A,#N/A,TRUE,"F";#N/A,#N/A,TRUE,"G";#N/A,#N/A,TRUE,"H";#N/A,#N/A,TRUE,"I";#N/A,#N/A,TRUE,"J";#N/A,#N/A,TRUE,"K";#N/A,#N/A,TRUE,"L";#N/A,#N/A,TRUE,"M";#N/A,#N/A,TRUE,"N"}</definedName>
    <definedName name="wrn.3._.ERECTION." localSheetId="18" hidden="1">{#N/A,#N/A,TRUE,"ERECTION";#N/A,#N/A,TRUE,"A";#N/A,#N/A,TRUE,"B";#N/A,#N/A,TRUE,"C";#N/A,#N/A,TRUE,"D";#N/A,#N/A,TRUE,"E";#N/A,#N/A,TRUE,"F";#N/A,#N/A,TRUE,"G";#N/A,#N/A,TRUE,"H";#N/A,#N/A,TRUE,"I";#N/A,#N/A,TRUE,"J";#N/A,#N/A,TRUE,"K";#N/A,#N/A,TRUE,"L";#N/A,#N/A,TRUE,"M";#N/A,#N/A,TRUE,"N"}</definedName>
    <definedName name="wrn.3._.ERECTION." localSheetId="19" hidden="1">{#N/A,#N/A,TRUE,"ERECTION";#N/A,#N/A,TRUE,"A";#N/A,#N/A,TRUE,"B";#N/A,#N/A,TRUE,"C";#N/A,#N/A,TRUE,"D";#N/A,#N/A,TRUE,"E";#N/A,#N/A,TRUE,"F";#N/A,#N/A,TRUE,"G";#N/A,#N/A,TRUE,"H";#N/A,#N/A,TRUE,"I";#N/A,#N/A,TRUE,"J";#N/A,#N/A,TRUE,"K";#N/A,#N/A,TRUE,"L";#N/A,#N/A,TRUE,"M";#N/A,#N/A,TRUE,"N"}</definedName>
    <definedName name="wrn.3._.ERECTION." localSheetId="20" hidden="1">{#N/A,#N/A,TRUE,"ERECTION";#N/A,#N/A,TRUE,"A";#N/A,#N/A,TRUE,"B";#N/A,#N/A,TRUE,"C";#N/A,#N/A,TRUE,"D";#N/A,#N/A,TRUE,"E";#N/A,#N/A,TRUE,"F";#N/A,#N/A,TRUE,"G";#N/A,#N/A,TRUE,"H";#N/A,#N/A,TRUE,"I";#N/A,#N/A,TRUE,"J";#N/A,#N/A,TRUE,"K";#N/A,#N/A,TRUE,"L";#N/A,#N/A,TRUE,"M";#N/A,#N/A,TRUE,"N"}</definedName>
    <definedName name="wrn.3._.ERECTION." localSheetId="22" hidden="1">{#N/A,#N/A,TRUE,"ERECTION";#N/A,#N/A,TRUE,"A";#N/A,#N/A,TRUE,"B";#N/A,#N/A,TRUE,"C";#N/A,#N/A,TRUE,"D";#N/A,#N/A,TRUE,"E";#N/A,#N/A,TRUE,"F";#N/A,#N/A,TRUE,"G";#N/A,#N/A,TRUE,"H";#N/A,#N/A,TRUE,"I";#N/A,#N/A,TRUE,"J";#N/A,#N/A,TRUE,"K";#N/A,#N/A,TRUE,"L";#N/A,#N/A,TRUE,"M";#N/A,#N/A,TRUE,"N"}</definedName>
    <definedName name="wrn.3._.ERECTION." localSheetId="24" hidden="1">{#N/A,#N/A,TRUE,"ERECTION";#N/A,#N/A,TRUE,"A";#N/A,#N/A,TRUE,"B";#N/A,#N/A,TRUE,"C";#N/A,#N/A,TRUE,"D";#N/A,#N/A,TRUE,"E";#N/A,#N/A,TRUE,"F";#N/A,#N/A,TRUE,"G";#N/A,#N/A,TRUE,"H";#N/A,#N/A,TRUE,"I";#N/A,#N/A,TRUE,"J";#N/A,#N/A,TRUE,"K";#N/A,#N/A,TRUE,"L";#N/A,#N/A,TRUE,"M";#N/A,#N/A,TRUE,"N"}</definedName>
    <definedName name="wrn.3._.ERECTION." localSheetId="28" hidden="1">{#N/A,#N/A,TRUE,"ERECTION";#N/A,#N/A,TRUE,"A";#N/A,#N/A,TRUE,"B";#N/A,#N/A,TRUE,"C";#N/A,#N/A,TRUE,"D";#N/A,#N/A,TRUE,"E";#N/A,#N/A,TRUE,"F";#N/A,#N/A,TRUE,"G";#N/A,#N/A,TRUE,"H";#N/A,#N/A,TRUE,"I";#N/A,#N/A,TRUE,"J";#N/A,#N/A,TRUE,"K";#N/A,#N/A,TRUE,"L";#N/A,#N/A,TRUE,"M";#N/A,#N/A,TRUE,"N"}</definedName>
    <definedName name="wrn.3._.ERECTION." localSheetId="14" hidden="1">{#N/A,#N/A,TRUE,"ERECTION";#N/A,#N/A,TRUE,"A";#N/A,#N/A,TRUE,"B";#N/A,#N/A,TRUE,"C";#N/A,#N/A,TRUE,"D";#N/A,#N/A,TRUE,"E";#N/A,#N/A,TRUE,"F";#N/A,#N/A,TRUE,"G";#N/A,#N/A,TRUE,"H";#N/A,#N/A,TRUE,"I";#N/A,#N/A,TRUE,"J";#N/A,#N/A,TRUE,"K";#N/A,#N/A,TRUE,"L";#N/A,#N/A,TRUE,"M";#N/A,#N/A,TRUE,"N"}</definedName>
    <definedName name="wrn.3._.ERECTION." hidden="1">{#N/A,#N/A,TRUE,"ERECTION";#N/A,#N/A,TRUE,"A";#N/A,#N/A,TRUE,"B";#N/A,#N/A,TRUE,"C";#N/A,#N/A,TRUE,"D";#N/A,#N/A,TRUE,"E";#N/A,#N/A,TRUE,"F";#N/A,#N/A,TRUE,"G";#N/A,#N/A,TRUE,"H";#N/A,#N/A,TRUE,"I";#N/A,#N/A,TRUE,"J";#N/A,#N/A,TRUE,"K";#N/A,#N/A,TRUE,"L";#N/A,#N/A,TRUE,"M";#N/A,#N/A,TRUE,"N"}</definedName>
    <definedName name="wrn.34건물기초." localSheetId="12" hidden="1">{#N/A,#N/A,FALSE,"집계";#N/A,#N/A,FALSE,"표지";#N/A,#N/A,FALSE,"터빈집계";#N/A,#N/A,FALSE,"터빈내역";#N/A,#N/A,FALSE,"주제어집계";#N/A,#N/A,FALSE,"주제어내역";#N/A,#N/A,FALSE,"보일러집계";#N/A,#N/A,FALSE,"보일러내역"}</definedName>
    <definedName name="wrn.34건물기초." localSheetId="11" hidden="1">{#N/A,#N/A,FALSE,"집계";#N/A,#N/A,FALSE,"표지";#N/A,#N/A,FALSE,"터빈집계";#N/A,#N/A,FALSE,"터빈내역";#N/A,#N/A,FALSE,"주제어집계";#N/A,#N/A,FALSE,"주제어내역";#N/A,#N/A,FALSE,"보일러집계";#N/A,#N/A,FALSE,"보일러내역"}</definedName>
    <definedName name="wrn.34건물기초." localSheetId="13" hidden="1">{#N/A,#N/A,FALSE,"집계";#N/A,#N/A,FALSE,"표지";#N/A,#N/A,FALSE,"터빈집계";#N/A,#N/A,FALSE,"터빈내역";#N/A,#N/A,FALSE,"주제어집계";#N/A,#N/A,FALSE,"주제어내역";#N/A,#N/A,FALSE,"보일러집계";#N/A,#N/A,FALSE,"보일러내역"}</definedName>
    <definedName name="wrn.34건물기초." localSheetId="16" hidden="1">{#N/A,#N/A,FALSE,"집계";#N/A,#N/A,FALSE,"표지";#N/A,#N/A,FALSE,"터빈집계";#N/A,#N/A,FALSE,"터빈내역";#N/A,#N/A,FALSE,"주제어집계";#N/A,#N/A,FALSE,"주제어내역";#N/A,#N/A,FALSE,"보일러집계";#N/A,#N/A,FALSE,"보일러내역"}</definedName>
    <definedName name="wrn.34건물기초." localSheetId="21" hidden="1">{#N/A,#N/A,FALSE,"집계";#N/A,#N/A,FALSE,"표지";#N/A,#N/A,FALSE,"터빈집계";#N/A,#N/A,FALSE,"터빈내역";#N/A,#N/A,FALSE,"주제어집계";#N/A,#N/A,FALSE,"주제어내역";#N/A,#N/A,FALSE,"보일러집계";#N/A,#N/A,FALSE,"보일러내역"}</definedName>
    <definedName name="wrn.34건물기초." localSheetId="18" hidden="1">{#N/A,#N/A,FALSE,"집계";#N/A,#N/A,FALSE,"표지";#N/A,#N/A,FALSE,"터빈집계";#N/A,#N/A,FALSE,"터빈내역";#N/A,#N/A,FALSE,"주제어집계";#N/A,#N/A,FALSE,"주제어내역";#N/A,#N/A,FALSE,"보일러집계";#N/A,#N/A,FALSE,"보일러내역"}</definedName>
    <definedName name="wrn.34건물기초." localSheetId="19" hidden="1">{#N/A,#N/A,FALSE,"집계";#N/A,#N/A,FALSE,"표지";#N/A,#N/A,FALSE,"터빈집계";#N/A,#N/A,FALSE,"터빈내역";#N/A,#N/A,FALSE,"주제어집계";#N/A,#N/A,FALSE,"주제어내역";#N/A,#N/A,FALSE,"보일러집계";#N/A,#N/A,FALSE,"보일러내역"}</definedName>
    <definedName name="wrn.34건물기초." localSheetId="20" hidden="1">{#N/A,#N/A,FALSE,"집계";#N/A,#N/A,FALSE,"표지";#N/A,#N/A,FALSE,"터빈집계";#N/A,#N/A,FALSE,"터빈내역";#N/A,#N/A,FALSE,"주제어집계";#N/A,#N/A,FALSE,"주제어내역";#N/A,#N/A,FALSE,"보일러집계";#N/A,#N/A,FALSE,"보일러내역"}</definedName>
    <definedName name="wrn.34건물기초." localSheetId="22" hidden="1">{#N/A,#N/A,FALSE,"집계";#N/A,#N/A,FALSE,"표지";#N/A,#N/A,FALSE,"터빈집계";#N/A,#N/A,FALSE,"터빈내역";#N/A,#N/A,FALSE,"주제어집계";#N/A,#N/A,FALSE,"주제어내역";#N/A,#N/A,FALSE,"보일러집계";#N/A,#N/A,FALSE,"보일러내역"}</definedName>
    <definedName name="wrn.34건물기초." localSheetId="24" hidden="1">{#N/A,#N/A,FALSE,"집계";#N/A,#N/A,FALSE,"표지";#N/A,#N/A,FALSE,"터빈집계";#N/A,#N/A,FALSE,"터빈내역";#N/A,#N/A,FALSE,"주제어집계";#N/A,#N/A,FALSE,"주제어내역";#N/A,#N/A,FALSE,"보일러집계";#N/A,#N/A,FALSE,"보일러내역"}</definedName>
    <definedName name="wrn.34건물기초." localSheetId="28" hidden="1">{#N/A,#N/A,FALSE,"집계";#N/A,#N/A,FALSE,"표지";#N/A,#N/A,FALSE,"터빈집계";#N/A,#N/A,FALSE,"터빈내역";#N/A,#N/A,FALSE,"주제어집계";#N/A,#N/A,FALSE,"주제어내역";#N/A,#N/A,FALSE,"보일러집계";#N/A,#N/A,FALSE,"보일러내역"}</definedName>
    <definedName name="wrn.34건물기초." localSheetId="14"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3번." localSheetId="12" hidden="1">{#N/A,#N/A,FALSE,"2~8번"}</definedName>
    <definedName name="wrn.3번." localSheetId="11" hidden="1">{#N/A,#N/A,FALSE,"2~8번"}</definedName>
    <definedName name="wrn.3번." localSheetId="13" hidden="1">{#N/A,#N/A,FALSE,"2~8번"}</definedName>
    <definedName name="wrn.3번." localSheetId="16" hidden="1">{#N/A,#N/A,FALSE,"2~8번"}</definedName>
    <definedName name="wrn.3번." localSheetId="21" hidden="1">{#N/A,#N/A,FALSE,"2~8번"}</definedName>
    <definedName name="wrn.3번." localSheetId="18" hidden="1">{#N/A,#N/A,FALSE,"2~8번"}</definedName>
    <definedName name="wrn.3번." localSheetId="19" hidden="1">{#N/A,#N/A,FALSE,"2~8번"}</definedName>
    <definedName name="wrn.3번." localSheetId="20" hidden="1">{#N/A,#N/A,FALSE,"2~8번"}</definedName>
    <definedName name="wrn.3번." localSheetId="22" hidden="1">{#N/A,#N/A,FALSE,"2~8번"}</definedName>
    <definedName name="wrn.3번." localSheetId="24" hidden="1">{#N/A,#N/A,FALSE,"2~8번"}</definedName>
    <definedName name="wrn.3번." localSheetId="28" hidden="1">{#N/A,#N/A,FALSE,"2~8번"}</definedName>
    <definedName name="wrn.3번." localSheetId="14" hidden="1">{#N/A,#N/A,FALSE,"2~8번"}</definedName>
    <definedName name="wrn.3번." hidden="1">{#N/A,#N/A,FALSE,"2~8번"}</definedName>
    <definedName name="wrn.97." localSheetId="12" hidden="1">{#N/A,#N/A,FALSE,"지침";#N/A,#N/A,FALSE,"환경분석";#N/A,#N/A,FALSE,"Sheet16"}</definedName>
    <definedName name="wrn.97." localSheetId="11" hidden="1">{#N/A,#N/A,FALSE,"지침";#N/A,#N/A,FALSE,"환경분석";#N/A,#N/A,FALSE,"Sheet16"}</definedName>
    <definedName name="wrn.97." localSheetId="13" hidden="1">{#N/A,#N/A,FALSE,"지침";#N/A,#N/A,FALSE,"환경분석";#N/A,#N/A,FALSE,"Sheet16"}</definedName>
    <definedName name="wrn.97." localSheetId="16" hidden="1">{#N/A,#N/A,FALSE,"지침";#N/A,#N/A,FALSE,"환경분석";#N/A,#N/A,FALSE,"Sheet16"}</definedName>
    <definedName name="wrn.97." localSheetId="21" hidden="1">{#N/A,#N/A,FALSE,"지침";#N/A,#N/A,FALSE,"환경분석";#N/A,#N/A,FALSE,"Sheet16"}</definedName>
    <definedName name="wrn.97." localSheetId="18" hidden="1">{#N/A,#N/A,FALSE,"지침";#N/A,#N/A,FALSE,"환경분석";#N/A,#N/A,FALSE,"Sheet16"}</definedName>
    <definedName name="wrn.97." localSheetId="19" hidden="1">{#N/A,#N/A,FALSE,"지침";#N/A,#N/A,FALSE,"환경분석";#N/A,#N/A,FALSE,"Sheet16"}</definedName>
    <definedName name="wrn.97." localSheetId="20" hidden="1">{#N/A,#N/A,FALSE,"지침";#N/A,#N/A,FALSE,"환경분석";#N/A,#N/A,FALSE,"Sheet16"}</definedName>
    <definedName name="wrn.97." localSheetId="22" hidden="1">{#N/A,#N/A,FALSE,"지침";#N/A,#N/A,FALSE,"환경분석";#N/A,#N/A,FALSE,"Sheet16"}</definedName>
    <definedName name="wrn.97." localSheetId="24" hidden="1">{#N/A,#N/A,FALSE,"지침";#N/A,#N/A,FALSE,"환경분석";#N/A,#N/A,FALSE,"Sheet16"}</definedName>
    <definedName name="wrn.97." localSheetId="28" hidden="1">{#N/A,#N/A,FALSE,"지침";#N/A,#N/A,FALSE,"환경분석";#N/A,#N/A,FALSE,"Sheet16"}</definedName>
    <definedName name="wrn.97." localSheetId="14" hidden="1">{#N/A,#N/A,FALSE,"지침";#N/A,#N/A,FALSE,"환경분석";#N/A,#N/A,FALSE,"Sheet16"}</definedName>
    <definedName name="wrn.97." hidden="1">{#N/A,#N/A,FALSE,"지침";#N/A,#N/A,FALSE,"환경분석";#N/A,#N/A,FALSE,"Sheet16"}</definedName>
    <definedName name="wrn.97년._.사업계획._.및._.예산지침." localSheetId="12" hidden="1">{#N/A,#N/A,TRUE,"1";#N/A,#N/A,TRUE,"2";#N/A,#N/A,TRUE,"3";#N/A,#N/A,TRUE,"4";#N/A,#N/A,TRUE,"5";#N/A,#N/A,TRUE,"6";#N/A,#N/A,TRUE,"7"}</definedName>
    <definedName name="wrn.97년._.사업계획._.및._.예산지침." localSheetId="11" hidden="1">{#N/A,#N/A,TRUE,"1";#N/A,#N/A,TRUE,"2";#N/A,#N/A,TRUE,"3";#N/A,#N/A,TRUE,"4";#N/A,#N/A,TRUE,"5";#N/A,#N/A,TRUE,"6";#N/A,#N/A,TRUE,"7"}</definedName>
    <definedName name="wrn.97년._.사업계획._.및._.예산지침." localSheetId="13" hidden="1">{#N/A,#N/A,TRUE,"1";#N/A,#N/A,TRUE,"2";#N/A,#N/A,TRUE,"3";#N/A,#N/A,TRUE,"4";#N/A,#N/A,TRUE,"5";#N/A,#N/A,TRUE,"6";#N/A,#N/A,TRUE,"7"}</definedName>
    <definedName name="wrn.97년._.사업계획._.및._.예산지침." localSheetId="16" hidden="1">{#N/A,#N/A,TRUE,"1";#N/A,#N/A,TRUE,"2";#N/A,#N/A,TRUE,"3";#N/A,#N/A,TRUE,"4";#N/A,#N/A,TRUE,"5";#N/A,#N/A,TRUE,"6";#N/A,#N/A,TRUE,"7"}</definedName>
    <definedName name="wrn.97년._.사업계획._.및._.예산지침." localSheetId="21" hidden="1">{#N/A,#N/A,TRUE,"1";#N/A,#N/A,TRUE,"2";#N/A,#N/A,TRUE,"3";#N/A,#N/A,TRUE,"4";#N/A,#N/A,TRUE,"5";#N/A,#N/A,TRUE,"6";#N/A,#N/A,TRUE,"7"}</definedName>
    <definedName name="wrn.97년._.사업계획._.및._.예산지침." localSheetId="18" hidden="1">{#N/A,#N/A,TRUE,"1";#N/A,#N/A,TRUE,"2";#N/A,#N/A,TRUE,"3";#N/A,#N/A,TRUE,"4";#N/A,#N/A,TRUE,"5";#N/A,#N/A,TRUE,"6";#N/A,#N/A,TRUE,"7"}</definedName>
    <definedName name="wrn.97년._.사업계획._.및._.예산지침." localSheetId="19" hidden="1">{#N/A,#N/A,TRUE,"1";#N/A,#N/A,TRUE,"2";#N/A,#N/A,TRUE,"3";#N/A,#N/A,TRUE,"4";#N/A,#N/A,TRUE,"5";#N/A,#N/A,TRUE,"6";#N/A,#N/A,TRUE,"7"}</definedName>
    <definedName name="wrn.97년._.사업계획._.및._.예산지침." localSheetId="20" hidden="1">{#N/A,#N/A,TRUE,"1";#N/A,#N/A,TRUE,"2";#N/A,#N/A,TRUE,"3";#N/A,#N/A,TRUE,"4";#N/A,#N/A,TRUE,"5";#N/A,#N/A,TRUE,"6";#N/A,#N/A,TRUE,"7"}</definedName>
    <definedName name="wrn.97년._.사업계획._.및._.예산지침." localSheetId="22" hidden="1">{#N/A,#N/A,TRUE,"1";#N/A,#N/A,TRUE,"2";#N/A,#N/A,TRUE,"3";#N/A,#N/A,TRUE,"4";#N/A,#N/A,TRUE,"5";#N/A,#N/A,TRUE,"6";#N/A,#N/A,TRUE,"7"}</definedName>
    <definedName name="wrn.97년._.사업계획._.및._.예산지침." localSheetId="24" hidden="1">{#N/A,#N/A,TRUE,"1";#N/A,#N/A,TRUE,"2";#N/A,#N/A,TRUE,"3";#N/A,#N/A,TRUE,"4";#N/A,#N/A,TRUE,"5";#N/A,#N/A,TRUE,"6";#N/A,#N/A,TRUE,"7"}</definedName>
    <definedName name="wrn.97년._.사업계획._.및._.예산지침." localSheetId="28" hidden="1">{#N/A,#N/A,TRUE,"1";#N/A,#N/A,TRUE,"2";#N/A,#N/A,TRUE,"3";#N/A,#N/A,TRUE,"4";#N/A,#N/A,TRUE,"5";#N/A,#N/A,TRUE,"6";#N/A,#N/A,TRUE,"7"}</definedName>
    <definedName name="wrn.97년._.사업계획._.및._.예산지침." localSheetId="14" hidden="1">{#N/A,#N/A,TRUE,"1";#N/A,#N/A,TRUE,"2";#N/A,#N/A,TRUE,"3";#N/A,#N/A,TRUE,"4";#N/A,#N/A,TRUE,"5";#N/A,#N/A,TRUE,"6";#N/A,#N/A,TRUE,"7"}</definedName>
    <definedName name="wrn.97년._.사업계획._.및._.예산지침." hidden="1">{#N/A,#N/A,TRUE,"1";#N/A,#N/A,TRUE,"2";#N/A,#N/A,TRUE,"3";#N/A,#N/A,TRUE,"4";#N/A,#N/A,TRUE,"5";#N/A,#N/A,TRUE,"6";#N/A,#N/A,TRUE,"7"}</definedName>
    <definedName name="WRN.98." localSheetId="12" hidden="1">{#N/A,#N/A,FALSE,"지침";#N/A,#N/A,FALSE,"환경분석";#N/A,#N/A,FALSE,"Sheet16"}</definedName>
    <definedName name="WRN.98." localSheetId="11" hidden="1">{#N/A,#N/A,FALSE,"지침";#N/A,#N/A,FALSE,"환경분석";#N/A,#N/A,FALSE,"Sheet16"}</definedName>
    <definedName name="WRN.98." localSheetId="13" hidden="1">{#N/A,#N/A,FALSE,"지침";#N/A,#N/A,FALSE,"환경분석";#N/A,#N/A,FALSE,"Sheet16"}</definedName>
    <definedName name="WRN.98." localSheetId="16" hidden="1">{#N/A,#N/A,FALSE,"지침";#N/A,#N/A,FALSE,"환경분석";#N/A,#N/A,FALSE,"Sheet16"}</definedName>
    <definedName name="WRN.98." localSheetId="21" hidden="1">{#N/A,#N/A,FALSE,"지침";#N/A,#N/A,FALSE,"환경분석";#N/A,#N/A,FALSE,"Sheet16"}</definedName>
    <definedName name="WRN.98." localSheetId="18" hidden="1">{#N/A,#N/A,FALSE,"지침";#N/A,#N/A,FALSE,"환경분석";#N/A,#N/A,FALSE,"Sheet16"}</definedName>
    <definedName name="WRN.98." localSheetId="19" hidden="1">{#N/A,#N/A,FALSE,"지침";#N/A,#N/A,FALSE,"환경분석";#N/A,#N/A,FALSE,"Sheet16"}</definedName>
    <definedName name="WRN.98." localSheetId="20" hidden="1">{#N/A,#N/A,FALSE,"지침";#N/A,#N/A,FALSE,"환경분석";#N/A,#N/A,FALSE,"Sheet16"}</definedName>
    <definedName name="WRN.98." localSheetId="22" hidden="1">{#N/A,#N/A,FALSE,"지침";#N/A,#N/A,FALSE,"환경분석";#N/A,#N/A,FALSE,"Sheet16"}</definedName>
    <definedName name="WRN.98." localSheetId="24" hidden="1">{#N/A,#N/A,FALSE,"지침";#N/A,#N/A,FALSE,"환경분석";#N/A,#N/A,FALSE,"Sheet16"}</definedName>
    <definedName name="WRN.98." localSheetId="28" hidden="1">{#N/A,#N/A,FALSE,"지침";#N/A,#N/A,FALSE,"환경분석";#N/A,#N/A,FALSE,"Sheet16"}</definedName>
    <definedName name="WRN.98." localSheetId="14" hidden="1">{#N/A,#N/A,FALSE,"지침";#N/A,#N/A,FALSE,"환경분석";#N/A,#N/A,FALSE,"Sheet16"}</definedName>
    <definedName name="WRN.98." hidden="1">{#N/A,#N/A,FALSE,"지침";#N/A,#N/A,FALSE,"환경분석";#N/A,#N/A,FALSE,"Sheet16"}</definedName>
    <definedName name="wrn.A." localSheetId="12" hidden="1">{#N/A,#N/A,TRUE,"SUM";#N/A,#N/A,TRUE,"EE";#N/A,#N/A,TRUE,"AC";#N/A,#N/A,TRUE,"SN"}</definedName>
    <definedName name="wrn.A." localSheetId="11" hidden="1">{#N/A,#N/A,TRUE,"SUM";#N/A,#N/A,TRUE,"EE";#N/A,#N/A,TRUE,"AC";#N/A,#N/A,TRUE,"SN"}</definedName>
    <definedName name="wrn.A." localSheetId="13" hidden="1">{#N/A,#N/A,TRUE,"SUM";#N/A,#N/A,TRUE,"EE";#N/A,#N/A,TRUE,"AC";#N/A,#N/A,TRUE,"SN"}</definedName>
    <definedName name="wrn.A." localSheetId="16" hidden="1">{#N/A,#N/A,TRUE,"SUM";#N/A,#N/A,TRUE,"EE";#N/A,#N/A,TRUE,"AC";#N/A,#N/A,TRUE,"SN"}</definedName>
    <definedName name="wrn.A." localSheetId="21" hidden="1">{#N/A,#N/A,TRUE,"SUM";#N/A,#N/A,TRUE,"EE";#N/A,#N/A,TRUE,"AC";#N/A,#N/A,TRUE,"SN"}</definedName>
    <definedName name="wrn.A." localSheetId="18" hidden="1">{#N/A,#N/A,TRUE,"SUM";#N/A,#N/A,TRUE,"EE";#N/A,#N/A,TRUE,"AC";#N/A,#N/A,TRUE,"SN"}</definedName>
    <definedName name="wrn.A." localSheetId="19" hidden="1">{#N/A,#N/A,TRUE,"SUM";#N/A,#N/A,TRUE,"EE";#N/A,#N/A,TRUE,"AC";#N/A,#N/A,TRUE,"SN"}</definedName>
    <definedName name="wrn.A." localSheetId="20" hidden="1">{#N/A,#N/A,TRUE,"SUM";#N/A,#N/A,TRUE,"EE";#N/A,#N/A,TRUE,"AC";#N/A,#N/A,TRUE,"SN"}</definedName>
    <definedName name="wrn.A." localSheetId="22" hidden="1">{#N/A,#N/A,TRUE,"SUM";#N/A,#N/A,TRUE,"EE";#N/A,#N/A,TRUE,"AC";#N/A,#N/A,TRUE,"SN"}</definedName>
    <definedName name="wrn.A." localSheetId="24" hidden="1">{#N/A,#N/A,TRUE,"SUM";#N/A,#N/A,TRUE,"EE";#N/A,#N/A,TRUE,"AC";#N/A,#N/A,TRUE,"SN"}</definedName>
    <definedName name="wrn.A." localSheetId="28" hidden="1">{#N/A,#N/A,TRUE,"SUM";#N/A,#N/A,TRUE,"EE";#N/A,#N/A,TRUE,"AC";#N/A,#N/A,TRUE,"SN"}</definedName>
    <definedName name="wrn.A." localSheetId="14" hidden="1">{#N/A,#N/A,TRUE,"SUM";#N/A,#N/A,TRUE,"EE";#N/A,#N/A,TRUE,"AC";#N/A,#N/A,TRUE,"SN"}</definedName>
    <definedName name="wrn.A." hidden="1">{#N/A,#N/A,TRUE,"SUM";#N/A,#N/A,TRUE,"EE";#N/A,#N/A,TRUE,"AC";#N/A,#N/A,TRUE,"SN"}</definedName>
    <definedName name="wrn.aaa" localSheetId="12" hidden="1">{#N/A,#N/A,FALSE,"Sheet1";#N/A,#N/A,FALSE,"Sheet1";#N/A,#N/A,FALSE,"Sheet1"}</definedName>
    <definedName name="wrn.aaa" localSheetId="11" hidden="1">{#N/A,#N/A,FALSE,"Sheet1";#N/A,#N/A,FALSE,"Sheet1";#N/A,#N/A,FALSE,"Sheet1"}</definedName>
    <definedName name="wrn.aaa" localSheetId="13" hidden="1">{#N/A,#N/A,FALSE,"Sheet1";#N/A,#N/A,FALSE,"Sheet1";#N/A,#N/A,FALSE,"Sheet1"}</definedName>
    <definedName name="wrn.aaa" localSheetId="16" hidden="1">{#N/A,#N/A,FALSE,"Sheet1";#N/A,#N/A,FALSE,"Sheet1";#N/A,#N/A,FALSE,"Sheet1"}</definedName>
    <definedName name="wrn.aaa" localSheetId="21" hidden="1">{#N/A,#N/A,FALSE,"Sheet1";#N/A,#N/A,FALSE,"Sheet1";#N/A,#N/A,FALSE,"Sheet1"}</definedName>
    <definedName name="wrn.aaa" localSheetId="18" hidden="1">{#N/A,#N/A,FALSE,"Sheet1";#N/A,#N/A,FALSE,"Sheet1";#N/A,#N/A,FALSE,"Sheet1"}</definedName>
    <definedName name="wrn.aaa" localSheetId="19" hidden="1">{#N/A,#N/A,FALSE,"Sheet1";#N/A,#N/A,FALSE,"Sheet1";#N/A,#N/A,FALSE,"Sheet1"}</definedName>
    <definedName name="wrn.aaa" localSheetId="20" hidden="1">{#N/A,#N/A,FALSE,"Sheet1";#N/A,#N/A,FALSE,"Sheet1";#N/A,#N/A,FALSE,"Sheet1"}</definedName>
    <definedName name="wrn.aaa" localSheetId="22" hidden="1">{#N/A,#N/A,FALSE,"Sheet1";#N/A,#N/A,FALSE,"Sheet1";#N/A,#N/A,FALSE,"Sheet1"}</definedName>
    <definedName name="wrn.aaa" localSheetId="24" hidden="1">{#N/A,#N/A,FALSE,"Sheet1";#N/A,#N/A,FALSE,"Sheet1";#N/A,#N/A,FALSE,"Sheet1"}</definedName>
    <definedName name="wrn.aaa" localSheetId="28" hidden="1">{#N/A,#N/A,FALSE,"Sheet1";#N/A,#N/A,FALSE,"Sheet1";#N/A,#N/A,FALSE,"Sheet1"}</definedName>
    <definedName name="wrn.aaa" localSheetId="14" hidden="1">{#N/A,#N/A,FALSE,"Sheet1";#N/A,#N/A,FALSE,"Sheet1";#N/A,#N/A,FALSE,"Sheet1"}</definedName>
    <definedName name="wrn.aaa" hidden="1">{#N/A,#N/A,FALSE,"Sheet1";#N/A,#N/A,FALSE,"Sheet1";#N/A,#N/A,FALSE,"Sheet1"}</definedName>
    <definedName name="wrn.aaa." localSheetId="12" hidden="1">{#N/A,#N/A,FALSE,"Sheet1";#N/A,#N/A,FALSE,"Sheet1";#N/A,#N/A,FALSE,"Sheet1"}</definedName>
    <definedName name="wrn.aaa." localSheetId="11" hidden="1">{#N/A,#N/A,FALSE,"Sheet1";#N/A,#N/A,FALSE,"Sheet1";#N/A,#N/A,FALSE,"Sheet1"}</definedName>
    <definedName name="wrn.aaa." localSheetId="13" hidden="1">{#N/A,#N/A,FALSE,"Sheet1";#N/A,#N/A,FALSE,"Sheet1";#N/A,#N/A,FALSE,"Sheet1"}</definedName>
    <definedName name="wrn.aaa." localSheetId="16" hidden="1">{#N/A,#N/A,FALSE,"Sheet1";#N/A,#N/A,FALSE,"Sheet1";#N/A,#N/A,FALSE,"Sheet1"}</definedName>
    <definedName name="wrn.aaa." localSheetId="21" hidden="1">{#N/A,#N/A,FALSE,"Sheet1";#N/A,#N/A,FALSE,"Sheet1";#N/A,#N/A,FALSE,"Sheet1"}</definedName>
    <definedName name="wrn.aaa." localSheetId="18" hidden="1">{#N/A,#N/A,FALSE,"Sheet1";#N/A,#N/A,FALSE,"Sheet1";#N/A,#N/A,FALSE,"Sheet1"}</definedName>
    <definedName name="wrn.aaa." localSheetId="19" hidden="1">{#N/A,#N/A,FALSE,"Sheet1";#N/A,#N/A,FALSE,"Sheet1";#N/A,#N/A,FALSE,"Sheet1"}</definedName>
    <definedName name="wrn.aaa." localSheetId="20" hidden="1">{#N/A,#N/A,FALSE,"Sheet1";#N/A,#N/A,FALSE,"Sheet1";#N/A,#N/A,FALSE,"Sheet1"}</definedName>
    <definedName name="wrn.aaa." localSheetId="22" hidden="1">{#N/A,#N/A,FALSE,"Sheet1";#N/A,#N/A,FALSE,"Sheet1";#N/A,#N/A,FALSE,"Sheet1"}</definedName>
    <definedName name="wrn.aaa." localSheetId="24" hidden="1">{#N/A,#N/A,FALSE,"Sheet1";#N/A,#N/A,FALSE,"Sheet1";#N/A,#N/A,FALSE,"Sheet1"}</definedName>
    <definedName name="wrn.aaa." localSheetId="28" hidden="1">{#N/A,#N/A,FALSE,"Sheet1";#N/A,#N/A,FALSE,"Sheet1";#N/A,#N/A,FALSE,"Sheet1"}</definedName>
    <definedName name="wrn.aaa." localSheetId="14" hidden="1">{#N/A,#N/A,FALSE,"Sheet1";#N/A,#N/A,FALSE,"Sheet1";#N/A,#N/A,FALSE,"Sheet1"}</definedName>
    <definedName name="wrn.aaa." hidden="1">{#N/A,#N/A,FALSE,"Sheet1";#N/A,#N/A,FALSE,"Sheet1";#N/A,#N/A,FALSE,"Sheet1"}</definedName>
    <definedName name="wrn.aaa.1" localSheetId="12" hidden="1">{#N/A,#N/A,FALSE,"Sheet1";#N/A,#N/A,FALSE,"Sheet1";#N/A,#N/A,FALSE,"Sheet1"}</definedName>
    <definedName name="wrn.aaa.1" localSheetId="11" hidden="1">{#N/A,#N/A,FALSE,"Sheet1";#N/A,#N/A,FALSE,"Sheet1";#N/A,#N/A,FALSE,"Sheet1"}</definedName>
    <definedName name="wrn.aaa.1" localSheetId="13" hidden="1">{#N/A,#N/A,FALSE,"Sheet1";#N/A,#N/A,FALSE,"Sheet1";#N/A,#N/A,FALSE,"Sheet1"}</definedName>
    <definedName name="wrn.aaa.1" localSheetId="16" hidden="1">{#N/A,#N/A,FALSE,"Sheet1";#N/A,#N/A,FALSE,"Sheet1";#N/A,#N/A,FALSE,"Sheet1"}</definedName>
    <definedName name="wrn.aaa.1" localSheetId="21" hidden="1">{#N/A,#N/A,FALSE,"Sheet1";#N/A,#N/A,FALSE,"Sheet1";#N/A,#N/A,FALSE,"Sheet1"}</definedName>
    <definedName name="wrn.aaa.1" localSheetId="18" hidden="1">{#N/A,#N/A,FALSE,"Sheet1";#N/A,#N/A,FALSE,"Sheet1";#N/A,#N/A,FALSE,"Sheet1"}</definedName>
    <definedName name="wrn.aaa.1" localSheetId="19" hidden="1">{#N/A,#N/A,FALSE,"Sheet1";#N/A,#N/A,FALSE,"Sheet1";#N/A,#N/A,FALSE,"Sheet1"}</definedName>
    <definedName name="wrn.aaa.1" localSheetId="20" hidden="1">{#N/A,#N/A,FALSE,"Sheet1";#N/A,#N/A,FALSE,"Sheet1";#N/A,#N/A,FALSE,"Sheet1"}</definedName>
    <definedName name="wrn.aaa.1" localSheetId="22" hidden="1">{#N/A,#N/A,FALSE,"Sheet1";#N/A,#N/A,FALSE,"Sheet1";#N/A,#N/A,FALSE,"Sheet1"}</definedName>
    <definedName name="wrn.aaa.1" localSheetId="24" hidden="1">{#N/A,#N/A,FALSE,"Sheet1";#N/A,#N/A,FALSE,"Sheet1";#N/A,#N/A,FALSE,"Sheet1"}</definedName>
    <definedName name="wrn.aaa.1" localSheetId="28" hidden="1">{#N/A,#N/A,FALSE,"Sheet1";#N/A,#N/A,FALSE,"Sheet1";#N/A,#N/A,FALSE,"Sheet1"}</definedName>
    <definedName name="wrn.aaa.1" localSheetId="14" hidden="1">{#N/A,#N/A,FALSE,"Sheet1";#N/A,#N/A,FALSE,"Sheet1";#N/A,#N/A,FALSE,"Sheet1"}</definedName>
    <definedName name="wrn.aaa.1" hidden="1">{#N/A,#N/A,FALSE,"Sheet1";#N/A,#N/A,FALSE,"Sheet1";#N/A,#N/A,FALSE,"Sheet1"}</definedName>
    <definedName name="wrn.ac30prn." localSheetId="12" hidden="1">{#N/A,#N/A,FALSE,"별표20 ";#N/A,#N/A,FALSE,"부표";#N/A,#N/A,FALSE,"품셈내역";#N/A,#N/A,FALSE,"품셈집계";#N/A,#N/A,FALSE,"내역서";#N/A,#N/A,FALSE,"집계표";#N/A,#N/A,FALSE,"표지";#N/A,#N/A,FALSE,"별표총괄표"}</definedName>
    <definedName name="wrn.ac30prn." localSheetId="11" hidden="1">{#N/A,#N/A,FALSE,"별표20 ";#N/A,#N/A,FALSE,"부표";#N/A,#N/A,FALSE,"품셈내역";#N/A,#N/A,FALSE,"품셈집계";#N/A,#N/A,FALSE,"내역서";#N/A,#N/A,FALSE,"집계표";#N/A,#N/A,FALSE,"표지";#N/A,#N/A,FALSE,"별표총괄표"}</definedName>
    <definedName name="wrn.ac30prn." localSheetId="13" hidden="1">{#N/A,#N/A,FALSE,"별표20 ";#N/A,#N/A,FALSE,"부표";#N/A,#N/A,FALSE,"품셈내역";#N/A,#N/A,FALSE,"품셈집계";#N/A,#N/A,FALSE,"내역서";#N/A,#N/A,FALSE,"집계표";#N/A,#N/A,FALSE,"표지";#N/A,#N/A,FALSE,"별표총괄표"}</definedName>
    <definedName name="wrn.ac30prn." localSheetId="16" hidden="1">{#N/A,#N/A,FALSE,"별표20 ";#N/A,#N/A,FALSE,"부표";#N/A,#N/A,FALSE,"품셈내역";#N/A,#N/A,FALSE,"품셈집계";#N/A,#N/A,FALSE,"내역서";#N/A,#N/A,FALSE,"집계표";#N/A,#N/A,FALSE,"표지";#N/A,#N/A,FALSE,"별표총괄표"}</definedName>
    <definedName name="wrn.ac30prn." localSheetId="21" hidden="1">{#N/A,#N/A,FALSE,"별표20 ";#N/A,#N/A,FALSE,"부표";#N/A,#N/A,FALSE,"품셈내역";#N/A,#N/A,FALSE,"품셈집계";#N/A,#N/A,FALSE,"내역서";#N/A,#N/A,FALSE,"집계표";#N/A,#N/A,FALSE,"표지";#N/A,#N/A,FALSE,"별표총괄표"}</definedName>
    <definedName name="wrn.ac30prn." localSheetId="18" hidden="1">{#N/A,#N/A,FALSE,"별표20 ";#N/A,#N/A,FALSE,"부표";#N/A,#N/A,FALSE,"품셈내역";#N/A,#N/A,FALSE,"품셈집계";#N/A,#N/A,FALSE,"내역서";#N/A,#N/A,FALSE,"집계표";#N/A,#N/A,FALSE,"표지";#N/A,#N/A,FALSE,"별표총괄표"}</definedName>
    <definedName name="wrn.ac30prn." localSheetId="19" hidden="1">{#N/A,#N/A,FALSE,"별표20 ";#N/A,#N/A,FALSE,"부표";#N/A,#N/A,FALSE,"품셈내역";#N/A,#N/A,FALSE,"품셈집계";#N/A,#N/A,FALSE,"내역서";#N/A,#N/A,FALSE,"집계표";#N/A,#N/A,FALSE,"표지";#N/A,#N/A,FALSE,"별표총괄표"}</definedName>
    <definedName name="wrn.ac30prn." localSheetId="20" hidden="1">{#N/A,#N/A,FALSE,"별표20 ";#N/A,#N/A,FALSE,"부표";#N/A,#N/A,FALSE,"품셈내역";#N/A,#N/A,FALSE,"품셈집계";#N/A,#N/A,FALSE,"내역서";#N/A,#N/A,FALSE,"집계표";#N/A,#N/A,FALSE,"표지";#N/A,#N/A,FALSE,"별표총괄표"}</definedName>
    <definedName name="wrn.ac30prn." localSheetId="22" hidden="1">{#N/A,#N/A,FALSE,"별표20 ";#N/A,#N/A,FALSE,"부표";#N/A,#N/A,FALSE,"품셈내역";#N/A,#N/A,FALSE,"품셈집계";#N/A,#N/A,FALSE,"내역서";#N/A,#N/A,FALSE,"집계표";#N/A,#N/A,FALSE,"표지";#N/A,#N/A,FALSE,"별표총괄표"}</definedName>
    <definedName name="wrn.ac30prn." localSheetId="24" hidden="1">{#N/A,#N/A,FALSE,"별표20 ";#N/A,#N/A,FALSE,"부표";#N/A,#N/A,FALSE,"품셈내역";#N/A,#N/A,FALSE,"품셈집계";#N/A,#N/A,FALSE,"내역서";#N/A,#N/A,FALSE,"집계표";#N/A,#N/A,FALSE,"표지";#N/A,#N/A,FALSE,"별표총괄표"}</definedName>
    <definedName name="wrn.ac30prn." localSheetId="28" hidden="1">{#N/A,#N/A,FALSE,"별표20 ";#N/A,#N/A,FALSE,"부표";#N/A,#N/A,FALSE,"품셈내역";#N/A,#N/A,FALSE,"품셈집계";#N/A,#N/A,FALSE,"내역서";#N/A,#N/A,FALSE,"집계표";#N/A,#N/A,FALSE,"표지";#N/A,#N/A,FALSE,"별표총괄표"}</definedName>
    <definedName name="wrn.ac30prn." localSheetId="14"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CCRUE._.PAYROLL." localSheetId="12" hidden="1">{"HK PR",#N/A,FALSE,"HK";"SUMMARY",#N/A,FALSE,"PAYROLL";"SUMMARY",#N/A,FALSE,"PAYROLL";"HK PR",#N/A,FALSE,"HK"}</definedName>
    <definedName name="wrn.ACCRUE._.PAYROLL." localSheetId="11" hidden="1">{"HK PR",#N/A,FALSE,"HK";"SUMMARY",#N/A,FALSE,"PAYROLL";"SUMMARY",#N/A,FALSE,"PAYROLL";"HK PR",#N/A,FALSE,"HK"}</definedName>
    <definedName name="wrn.ACCRUE._.PAYROLL." localSheetId="13" hidden="1">{"HK PR",#N/A,FALSE,"HK";"SUMMARY",#N/A,FALSE,"PAYROLL";"SUMMARY",#N/A,FALSE,"PAYROLL";"HK PR",#N/A,FALSE,"HK"}</definedName>
    <definedName name="wrn.ACCRUE._.PAYROLL." localSheetId="16" hidden="1">{"HK PR",#N/A,FALSE,"HK";"SUMMARY",#N/A,FALSE,"PAYROLL";"SUMMARY",#N/A,FALSE,"PAYROLL";"HK PR",#N/A,FALSE,"HK"}</definedName>
    <definedName name="wrn.ACCRUE._.PAYROLL." localSheetId="21" hidden="1">{"HK PR",#N/A,FALSE,"HK";"SUMMARY",#N/A,FALSE,"PAYROLL";"SUMMARY",#N/A,FALSE,"PAYROLL";"HK PR",#N/A,FALSE,"HK"}</definedName>
    <definedName name="wrn.ACCRUE._.PAYROLL." localSheetId="18" hidden="1">{"HK PR",#N/A,FALSE,"HK";"SUMMARY",#N/A,FALSE,"PAYROLL";"SUMMARY",#N/A,FALSE,"PAYROLL";"HK PR",#N/A,FALSE,"HK"}</definedName>
    <definedName name="wrn.ACCRUE._.PAYROLL." localSheetId="19" hidden="1">{"HK PR",#N/A,FALSE,"HK";"SUMMARY",#N/A,FALSE,"PAYROLL";"SUMMARY",#N/A,FALSE,"PAYROLL";"HK PR",#N/A,FALSE,"HK"}</definedName>
    <definedName name="wrn.ACCRUE._.PAYROLL." localSheetId="20" hidden="1">{"HK PR",#N/A,FALSE,"HK";"SUMMARY",#N/A,FALSE,"PAYROLL";"SUMMARY",#N/A,FALSE,"PAYROLL";"HK PR",#N/A,FALSE,"HK"}</definedName>
    <definedName name="wrn.ACCRUE._.PAYROLL." localSheetId="22" hidden="1">{"HK PR",#N/A,FALSE,"HK";"SUMMARY",#N/A,FALSE,"PAYROLL";"SUMMARY",#N/A,FALSE,"PAYROLL";"HK PR",#N/A,FALSE,"HK"}</definedName>
    <definedName name="wrn.ACCRUE._.PAYROLL." localSheetId="24" hidden="1">{"HK PR",#N/A,FALSE,"HK";"SUMMARY",#N/A,FALSE,"PAYROLL";"SUMMARY",#N/A,FALSE,"PAYROLL";"HK PR",#N/A,FALSE,"HK"}</definedName>
    <definedName name="wrn.ACCRUE._.PAYROLL." localSheetId="28" hidden="1">{"HK PR",#N/A,FALSE,"HK";"SUMMARY",#N/A,FALSE,"PAYROLL";"SUMMARY",#N/A,FALSE,"PAYROLL";"HK PR",#N/A,FALSE,"HK"}</definedName>
    <definedName name="wrn.ACCRUE._.PAYROLL." localSheetId="14" hidden="1">{"HK PR",#N/A,FALSE,"HK";"SUMMARY",#N/A,FALSE,"PAYROLL";"SUMMARY",#N/A,FALSE,"PAYROLL";"HK PR",#N/A,FALSE,"HK"}</definedName>
    <definedName name="wrn.ACCRUE._.PAYROLL." hidden="1">{"HK PR",#N/A,FALSE,"HK";"SUMMARY",#N/A,FALSE,"PAYROLL";"SUMMARY",#N/A,FALSE,"PAYROLL";"HK PR",#N/A,FALSE,"HK"}</definedName>
    <definedName name="wrn.ACHESON94TAXRETURN." localSheetId="1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3"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6"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1"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8"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9"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4"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28"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localSheetId="14"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quisition_matrix." localSheetId="12" hidden="1">{"Acq_matrix",#N/A,FALSE,"Acquisition Matrix"}</definedName>
    <definedName name="wrn.Acquisition_matrix." localSheetId="11" hidden="1">{"Acq_matrix",#N/A,FALSE,"Acquisition Matrix"}</definedName>
    <definedName name="wrn.Acquisition_matrix." localSheetId="13" hidden="1">{"Acq_matrix",#N/A,FALSE,"Acquisition Matrix"}</definedName>
    <definedName name="wrn.Acquisition_matrix." localSheetId="16" hidden="1">{"Acq_matrix",#N/A,FALSE,"Acquisition Matrix"}</definedName>
    <definedName name="wrn.Acquisition_matrix." localSheetId="21" hidden="1">{"Acq_matrix",#N/A,FALSE,"Acquisition Matrix"}</definedName>
    <definedName name="wrn.Acquisition_matrix." localSheetId="18" hidden="1">{"Acq_matrix",#N/A,FALSE,"Acquisition Matrix"}</definedName>
    <definedName name="wrn.Acquisition_matrix." localSheetId="19" hidden="1">{"Acq_matrix",#N/A,FALSE,"Acquisition Matrix"}</definedName>
    <definedName name="wrn.Acquisition_matrix." localSheetId="20" hidden="1">{"Acq_matrix",#N/A,FALSE,"Acquisition Matrix"}</definedName>
    <definedName name="wrn.Acquisition_matrix." localSheetId="22" hidden="1">{"Acq_matrix",#N/A,FALSE,"Acquisition Matrix"}</definedName>
    <definedName name="wrn.Acquisition_matrix." localSheetId="24" hidden="1">{"Acq_matrix",#N/A,FALSE,"Acquisition Matrix"}</definedName>
    <definedName name="wrn.Acquisition_matrix." localSheetId="28" hidden="1">{"Acq_matrix",#N/A,FALSE,"Acquisition Matrix"}</definedName>
    <definedName name="wrn.Acquisition_matrix." localSheetId="14" hidden="1">{"Acq_matrix",#N/A,FALSE,"Acquisition Matrix"}</definedName>
    <definedName name="wrn.Acquisition_matrix." hidden="1">{"Acq_matrix",#N/A,FALSE,"Acquisition Matrix"}</definedName>
    <definedName name="wrn.Aging._.and._.Trend._.Analysis." localSheetId="12"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16" hidden="1">{#N/A,#N/A,FALSE,"Aging Summary";#N/A,#N/A,FALSE,"Ratio Analysis";#N/A,#N/A,FALSE,"Test 120 Day Accts";#N/A,#N/A,FALSE,"Tickmarks"}</definedName>
    <definedName name="wrn.Aging._.and._.Trend._.Analysis." localSheetId="21"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19" hidden="1">{#N/A,#N/A,FALSE,"Aging Summary";#N/A,#N/A,FALSE,"Ratio Analysis";#N/A,#N/A,FALSE,"Test 120 Day Accts";#N/A,#N/A,FALSE,"Tickmarks"}</definedName>
    <definedName name="wrn.Aging._.and._.Trend._.Analysis." localSheetId="20"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24" hidden="1">{#N/A,#N/A,FALSE,"Aging Summary";#N/A,#N/A,FALSE,"Ratio Analysis";#N/A,#N/A,FALSE,"Test 120 Day Accts";#N/A,#N/A,FALSE,"Tickmarks"}</definedName>
    <definedName name="wrn.Aging._.and._.Trend._.Analysis." localSheetId="28" hidden="1">{#N/A,#N/A,FALSE,"Aging Summary";#N/A,#N/A,FALSE,"Ratio Analysis";#N/A,#N/A,FALSE,"Test 120 Day Accts";#N/A,#N/A,FALSE,"Tickmarks"}</definedName>
    <definedName name="wrn.Aging._.and._.Trend._.Analysis." localSheetId="14"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2" hidden="1">{#N/A,#N/A,FALSE,"Engr Data";#N/A,#N/A,FALSE,"Engr Cur";#N/A,#N/A,FALSE,"DsnDraft";#N/A,#N/A,FALSE,"DsnDftCur";#N/A,#N/A,FALSE,"Supports";#N/A,#N/A,FALSE,"SptCur";#N/A,#N/A,FALSE,"Total";#N/A,#N/A,FALSE,"TotCur";#N/A,#N/A,FALSE,"Client";#N/A,#N/A,FALSE,"Instructions"}</definedName>
    <definedName name="wrn.ALL." localSheetId="11" hidden="1">{#N/A,#N/A,FALSE,"Engr Data";#N/A,#N/A,FALSE,"Engr Cur";#N/A,#N/A,FALSE,"DsnDraft";#N/A,#N/A,FALSE,"DsnDftCur";#N/A,#N/A,FALSE,"Supports";#N/A,#N/A,FALSE,"SptCur";#N/A,#N/A,FALSE,"Total";#N/A,#N/A,FALSE,"TotCur";#N/A,#N/A,FALSE,"Client";#N/A,#N/A,FALSE,"Instructions"}</definedName>
    <definedName name="wrn.ALL." localSheetId="13" hidden="1">{#N/A,#N/A,FALSE,"Engr Data";#N/A,#N/A,FALSE,"Engr Cur";#N/A,#N/A,FALSE,"DsnDraft";#N/A,#N/A,FALSE,"DsnDftCur";#N/A,#N/A,FALSE,"Supports";#N/A,#N/A,FALSE,"SptCur";#N/A,#N/A,FALSE,"Total";#N/A,#N/A,FALSE,"TotCur";#N/A,#N/A,FALSE,"Client";#N/A,#N/A,FALSE,"Instructions"}</definedName>
    <definedName name="wrn.ALL." localSheetId="16" hidden="1">{#N/A,#N/A,FALSE,"Engr Data";#N/A,#N/A,FALSE,"Engr Cur";#N/A,#N/A,FALSE,"DsnDraft";#N/A,#N/A,FALSE,"DsnDftCur";#N/A,#N/A,FALSE,"Supports";#N/A,#N/A,FALSE,"SptCur";#N/A,#N/A,FALSE,"Total";#N/A,#N/A,FALSE,"TotCur";#N/A,#N/A,FALSE,"Client";#N/A,#N/A,FALSE,"Instructions"}</definedName>
    <definedName name="wrn.ALL." localSheetId="21" hidden="1">{#N/A,#N/A,FALSE,"Engr Data";#N/A,#N/A,FALSE,"Engr Cur";#N/A,#N/A,FALSE,"DsnDraft";#N/A,#N/A,FALSE,"DsnDftCur";#N/A,#N/A,FALSE,"Supports";#N/A,#N/A,FALSE,"SptCur";#N/A,#N/A,FALSE,"Total";#N/A,#N/A,FALSE,"TotCur";#N/A,#N/A,FALSE,"Client";#N/A,#N/A,FALSE,"Instructions"}</definedName>
    <definedName name="wrn.ALL." localSheetId="18" hidden="1">{#N/A,#N/A,FALSE,"Engr Data";#N/A,#N/A,FALSE,"Engr Cur";#N/A,#N/A,FALSE,"DsnDraft";#N/A,#N/A,FALSE,"DsnDftCur";#N/A,#N/A,FALSE,"Supports";#N/A,#N/A,FALSE,"SptCur";#N/A,#N/A,FALSE,"Total";#N/A,#N/A,FALSE,"TotCur";#N/A,#N/A,FALSE,"Client";#N/A,#N/A,FALSE,"Instructions"}</definedName>
    <definedName name="wrn.ALL." localSheetId="19" hidden="1">{#N/A,#N/A,FALSE,"Engr Data";#N/A,#N/A,FALSE,"Engr Cur";#N/A,#N/A,FALSE,"DsnDraft";#N/A,#N/A,FALSE,"DsnDftCur";#N/A,#N/A,FALSE,"Supports";#N/A,#N/A,FALSE,"SptCur";#N/A,#N/A,FALSE,"Total";#N/A,#N/A,FALSE,"TotCur";#N/A,#N/A,FALSE,"Client";#N/A,#N/A,FALSE,"Instructions"}</definedName>
    <definedName name="wrn.ALL." localSheetId="20" hidden="1">{#N/A,#N/A,FALSE,"Engr Data";#N/A,#N/A,FALSE,"Engr Cur";#N/A,#N/A,FALSE,"DsnDraft";#N/A,#N/A,FALSE,"DsnDftCur";#N/A,#N/A,FALSE,"Supports";#N/A,#N/A,FALSE,"SptCur";#N/A,#N/A,FALSE,"Total";#N/A,#N/A,FALSE,"TotCur";#N/A,#N/A,FALSE,"Client";#N/A,#N/A,FALSE,"Instructions"}</definedName>
    <definedName name="wrn.ALL." localSheetId="22" hidden="1">{#N/A,#N/A,FALSE,"Engr Data";#N/A,#N/A,FALSE,"Engr Cur";#N/A,#N/A,FALSE,"DsnDraft";#N/A,#N/A,FALSE,"DsnDftCur";#N/A,#N/A,FALSE,"Supports";#N/A,#N/A,FALSE,"SptCur";#N/A,#N/A,FALSE,"Total";#N/A,#N/A,FALSE,"TotCur";#N/A,#N/A,FALSE,"Client";#N/A,#N/A,FALSE,"Instructions"}</definedName>
    <definedName name="wrn.ALL." localSheetId="24" hidden="1">{#N/A,#N/A,FALSE,"Engr Data";#N/A,#N/A,FALSE,"Engr Cur";#N/A,#N/A,FALSE,"DsnDraft";#N/A,#N/A,FALSE,"DsnDftCur";#N/A,#N/A,FALSE,"Supports";#N/A,#N/A,FALSE,"SptCur";#N/A,#N/A,FALSE,"Total";#N/A,#N/A,FALSE,"TotCur";#N/A,#N/A,FALSE,"Client";#N/A,#N/A,FALSE,"Instructions"}</definedName>
    <definedName name="wrn.ALL." localSheetId="28" hidden="1">{#N/A,#N/A,FALSE,"Engr Data";#N/A,#N/A,FALSE,"Engr Cur";#N/A,#N/A,FALSE,"DsnDraft";#N/A,#N/A,FALSE,"DsnDftCur";#N/A,#N/A,FALSE,"Supports";#N/A,#N/A,FALSE,"SptCur";#N/A,#N/A,FALSE,"Total";#N/A,#N/A,FALSE,"TotCur";#N/A,#N/A,FALSE,"Client";#N/A,#N/A,FALSE,"Instructions"}</definedName>
    <definedName name="wrn.ALL." localSheetId="14" hidden="1">{#N/A,#N/A,FALSE,"Engr Data";#N/A,#N/A,FALSE,"Engr Cur";#N/A,#N/A,FALSE,"DsnDraft";#N/A,#N/A,FALSE,"DsnDftCur";#N/A,#N/A,FALSE,"Supports";#N/A,#N/A,FALSE,"SptCur";#N/A,#N/A,FALSE,"Total";#N/A,#N/A,FALSE,"TotCur";#N/A,#N/A,FALSE,"Client";#N/A,#N/A,FALSE,"Instructions"}</definedName>
    <definedName name="wrn.ALL." hidden="1">{#N/A,#N/A,FALSE,"Engr Data";#N/A,#N/A,FALSE,"Engr Cur";#N/A,#N/A,FALSE,"DsnDraft";#N/A,#N/A,FALSE,"DsnDftCur";#N/A,#N/A,FALSE,"Supports";#N/A,#N/A,FALSE,"SptCur";#N/A,#N/A,FALSE,"Total";#N/A,#N/A,FALSE,"TotCur";#N/A,#N/A,FALSE,"Client";#N/A,#N/A,FALSE,"Instructions"}</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 localSheetId="16" hidden="1">{"M1Print",#N/A,TRUE,"M1";"M2Print",#N/A,TRUE,"M2";"M1sPrint",#N/A,TRUE,"M1s";"M2aPrint",#N/A,TRUE,"M2a";"M4Print",#N/A,TRUE,"M4";"M5Print",#N/A,TRUE,"M5";"M6Print",#N/A,TRUE,"M6";"M6_1Print",#N/A,TRUE,"M6_1";"M6_2Print",#N/A,TRUE,"M6_2";"M7_1Print",#N/A,TRUE,"M7_1";"M7_2Print",#N/A,TRUE,"M7_2"}</definedName>
    <definedName name="wrn.All._.M._.Schedules." localSheetId="21" hidden="1">{"M1Print",#N/A,TRUE,"M1";"M2Print",#N/A,TRUE,"M2";"M1sPrint",#N/A,TRUE,"M1s";"M2aPrint",#N/A,TRUE,"M2a";"M4Print",#N/A,TRUE,"M4";"M5Print",#N/A,TRUE,"M5";"M6Print",#N/A,TRUE,"M6";"M6_1Print",#N/A,TRUE,"M6_1";"M6_2Print",#N/A,TRUE,"M6_2";"M7_1Print",#N/A,TRUE,"M7_1";"M7_2Print",#N/A,TRUE,"M7_2"}</definedName>
    <definedName name="wrn.All._.M._.Schedules." localSheetId="18" hidden="1">{"M1Print",#N/A,TRUE,"M1";"M2Print",#N/A,TRUE,"M2";"M1sPrint",#N/A,TRUE,"M1s";"M2aPrint",#N/A,TRUE,"M2a";"M4Print",#N/A,TRUE,"M4";"M5Print",#N/A,TRUE,"M5";"M6Print",#N/A,TRUE,"M6";"M6_1Print",#N/A,TRUE,"M6_1";"M6_2Print",#N/A,TRUE,"M6_2";"M7_1Print",#N/A,TRUE,"M7_1";"M7_2Print",#N/A,TRUE,"M7_2"}</definedName>
    <definedName name="wrn.All._.M._.Schedules." localSheetId="19" hidden="1">{"M1Print",#N/A,TRUE,"M1";"M2Print",#N/A,TRUE,"M2";"M1sPrint",#N/A,TRUE,"M1s";"M2aPrint",#N/A,TRUE,"M2a";"M4Print",#N/A,TRUE,"M4";"M5Print",#N/A,TRUE,"M5";"M6Print",#N/A,TRUE,"M6";"M6_1Print",#N/A,TRUE,"M6_1";"M6_2Print",#N/A,TRUE,"M6_2";"M7_1Print",#N/A,TRUE,"M7_1";"M7_2Print",#N/A,TRUE,"M7_2"}</definedName>
    <definedName name="wrn.All._.M._.Schedules." localSheetId="20" hidden="1">{"M1Print",#N/A,TRUE,"M1";"M2Print",#N/A,TRUE,"M2";"M1sPrint",#N/A,TRUE,"M1s";"M2aPrint",#N/A,TRUE,"M2a";"M4Print",#N/A,TRUE,"M4";"M5Print",#N/A,TRUE,"M5";"M6Print",#N/A,TRUE,"M6";"M6_1Print",#N/A,TRUE,"M6_1";"M6_2Print",#N/A,TRUE,"M6_2";"M7_1Print",#N/A,TRUE,"M7_1";"M7_2Print",#N/A,TRUE,"M7_2"}</definedName>
    <definedName name="wrn.All._.M._.Schedules." localSheetId="22" hidden="1">{"M1Print",#N/A,TRUE,"M1";"M2Print",#N/A,TRUE,"M2";"M1sPrint",#N/A,TRUE,"M1s";"M2aPrint",#N/A,TRUE,"M2a";"M4Print",#N/A,TRUE,"M4";"M5Print",#N/A,TRUE,"M5";"M6Print",#N/A,TRUE,"M6";"M6_1Print",#N/A,TRUE,"M6_1";"M6_2Print",#N/A,TRUE,"M6_2";"M7_1Print",#N/A,TRUE,"M7_1";"M7_2Print",#N/A,TRUE,"M7_2"}</definedName>
    <definedName name="wrn.All._.M._.Schedules." localSheetId="24" hidden="1">{"M1Print",#N/A,TRUE,"M1";"M2Print",#N/A,TRUE,"M2";"M1sPrint",#N/A,TRUE,"M1s";"M2aPrint",#N/A,TRUE,"M2a";"M4Print",#N/A,TRUE,"M4";"M5Print",#N/A,TRUE,"M5";"M6Print",#N/A,TRUE,"M6";"M6_1Print",#N/A,TRUE,"M6_1";"M6_2Print",#N/A,TRUE,"M6_2";"M7_1Print",#N/A,TRUE,"M7_1";"M7_2Print",#N/A,TRUE,"M7_2"}</definedName>
    <definedName name="wrn.All._.M._.Schedules." localSheetId="28" hidden="1">{"M1Print",#N/A,TRUE,"M1";"M2Print",#N/A,TRUE,"M2";"M1sPrint",#N/A,TRUE,"M1s";"M2aPrint",#N/A,TRUE,"M2a";"M4Print",#N/A,TRUE,"M4";"M5Print",#N/A,TRUE,"M5";"M6Print",#N/A,TRUE,"M6";"M6_1Print",#N/A,TRUE,"M6_1";"M6_2Print",#N/A,TRUE,"M6_2";"M7_1Print",#N/A,TRUE,"M7_1";"M7_2Print",#N/A,TRUE,"M7_2"}</definedName>
    <definedName name="wrn.All._.M._.Schedules." localSheetId="14"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M._.Schedules.1" localSheetId="16" hidden="1">{"M1Print",#N/A,TRUE,"M1";"M2Print",#N/A,TRUE,"M2";"M1sPrint",#N/A,TRUE,"M1s";"M2aPrint",#N/A,TRUE,"M2a";"M4Print",#N/A,TRUE,"M4";"M5Print",#N/A,TRUE,"M5";"M6Print",#N/A,TRUE,"M6";"M6_1Print",#N/A,TRUE,"M6_1";"M6_2Print",#N/A,TRUE,"M6_2";"M7_1Print",#N/A,TRUE,"M7_1";"M7_2Print",#N/A,TRUE,"M7_2"}</definedName>
    <definedName name="wrn.all._.M._.Schedules.1" localSheetId="21" hidden="1">{"M1Print",#N/A,TRUE,"M1";"M2Print",#N/A,TRUE,"M2";"M1sPrint",#N/A,TRUE,"M1s";"M2aPrint",#N/A,TRUE,"M2a";"M4Print",#N/A,TRUE,"M4";"M5Print",#N/A,TRUE,"M5";"M6Print",#N/A,TRUE,"M6";"M6_1Print",#N/A,TRUE,"M6_1";"M6_2Print",#N/A,TRUE,"M6_2";"M7_1Print",#N/A,TRUE,"M7_1";"M7_2Print",#N/A,TRUE,"M7_2"}</definedName>
    <definedName name="wrn.all._.M._.Schedules.1" localSheetId="18" hidden="1">{"M1Print",#N/A,TRUE,"M1";"M2Print",#N/A,TRUE,"M2";"M1sPrint",#N/A,TRUE,"M1s";"M2aPrint",#N/A,TRUE,"M2a";"M4Print",#N/A,TRUE,"M4";"M5Print",#N/A,TRUE,"M5";"M6Print",#N/A,TRUE,"M6";"M6_1Print",#N/A,TRUE,"M6_1";"M6_2Print",#N/A,TRUE,"M6_2";"M7_1Print",#N/A,TRUE,"M7_1";"M7_2Print",#N/A,TRUE,"M7_2"}</definedName>
    <definedName name="wrn.all._.M._.Schedules.1" localSheetId="19" hidden="1">{"M1Print",#N/A,TRUE,"M1";"M2Print",#N/A,TRUE,"M2";"M1sPrint",#N/A,TRUE,"M1s";"M2aPrint",#N/A,TRUE,"M2a";"M4Print",#N/A,TRUE,"M4";"M5Print",#N/A,TRUE,"M5";"M6Print",#N/A,TRUE,"M6";"M6_1Print",#N/A,TRUE,"M6_1";"M6_2Print",#N/A,TRUE,"M6_2";"M7_1Print",#N/A,TRUE,"M7_1";"M7_2Print",#N/A,TRUE,"M7_2"}</definedName>
    <definedName name="wrn.all._.M._.Schedules.1" localSheetId="20" hidden="1">{"M1Print",#N/A,TRUE,"M1";"M2Print",#N/A,TRUE,"M2";"M1sPrint",#N/A,TRUE,"M1s";"M2aPrint",#N/A,TRUE,"M2a";"M4Print",#N/A,TRUE,"M4";"M5Print",#N/A,TRUE,"M5";"M6Print",#N/A,TRUE,"M6";"M6_1Print",#N/A,TRUE,"M6_1";"M6_2Print",#N/A,TRUE,"M6_2";"M7_1Print",#N/A,TRUE,"M7_1";"M7_2Print",#N/A,TRUE,"M7_2"}</definedName>
    <definedName name="wrn.all._.M._.Schedules.1" localSheetId="22" hidden="1">{"M1Print",#N/A,TRUE,"M1";"M2Print",#N/A,TRUE,"M2";"M1sPrint",#N/A,TRUE,"M1s";"M2aPrint",#N/A,TRUE,"M2a";"M4Print",#N/A,TRUE,"M4";"M5Print",#N/A,TRUE,"M5";"M6Print",#N/A,TRUE,"M6";"M6_1Print",#N/A,TRUE,"M6_1";"M6_2Print",#N/A,TRUE,"M6_2";"M7_1Print",#N/A,TRUE,"M7_1";"M7_2Print",#N/A,TRUE,"M7_2"}</definedName>
    <definedName name="wrn.all._.M._.Schedules.1" localSheetId="24" hidden="1">{"M1Print",#N/A,TRUE,"M1";"M2Print",#N/A,TRUE,"M2";"M1sPrint",#N/A,TRUE,"M1s";"M2aPrint",#N/A,TRUE,"M2a";"M4Print",#N/A,TRUE,"M4";"M5Print",#N/A,TRUE,"M5";"M6Print",#N/A,TRUE,"M6";"M6_1Print",#N/A,TRUE,"M6_1";"M6_2Print",#N/A,TRUE,"M6_2";"M7_1Print",#N/A,TRUE,"M7_1";"M7_2Print",#N/A,TRUE,"M7_2"}</definedName>
    <definedName name="wrn.all._.M._.Schedules.1" localSheetId="28" hidden="1">{"M1Print",#N/A,TRUE,"M1";"M2Print",#N/A,TRUE,"M2";"M1sPrint",#N/A,TRUE,"M1s";"M2aPrint",#N/A,TRUE,"M2a";"M4Print",#N/A,TRUE,"M4";"M5Print",#N/A,TRUE,"M5";"M6Print",#N/A,TRUE,"M6";"M6_1Print",#N/A,TRUE,"M6_1";"M6_2Print",#N/A,TRUE,"M6_2";"M7_1Print",#N/A,TRUE,"M7_1";"M7_2Print",#N/A,TRUE,"M7_2"}</definedName>
    <definedName name="wrn.all._.M._.Schedules.1" localSheetId="14"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2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1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1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1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1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2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2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28"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Fron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rint." localSheetId="12" hidden="1">{#N/A,#N/A,FALSE,"Summary";#N/A,#N/A,FALSE,"Edit";#N/A,#N/A,FALSE,"MedProf";#N/A,#N/A,FALSE,"Proj Mgt";#N/A,#N/A,FALSE,"Creat Svc";#N/A,#N/A,FALSE,"Meet Svc";#N/A,#N/A,FALSE,"Non-OCC";#N/A,#N/A,FALSE,"Client Svc";#N/A,#N/A,FALSE,"Bus Dev";#N/A,#N/A,FALSE,"Indirect"}</definedName>
    <definedName name="wrn.all._.print." localSheetId="11" hidden="1">{#N/A,#N/A,FALSE,"Summary";#N/A,#N/A,FALSE,"Edit";#N/A,#N/A,FALSE,"MedProf";#N/A,#N/A,FALSE,"Proj Mgt";#N/A,#N/A,FALSE,"Creat Svc";#N/A,#N/A,FALSE,"Meet Svc";#N/A,#N/A,FALSE,"Non-OCC";#N/A,#N/A,FALSE,"Client Svc";#N/A,#N/A,FALSE,"Bus Dev";#N/A,#N/A,FALSE,"Indirect"}</definedName>
    <definedName name="wrn.all._.print." localSheetId="13" hidden="1">{#N/A,#N/A,FALSE,"Summary";#N/A,#N/A,FALSE,"Edit";#N/A,#N/A,FALSE,"MedProf";#N/A,#N/A,FALSE,"Proj Mgt";#N/A,#N/A,FALSE,"Creat Svc";#N/A,#N/A,FALSE,"Meet Svc";#N/A,#N/A,FALSE,"Non-OCC";#N/A,#N/A,FALSE,"Client Svc";#N/A,#N/A,FALSE,"Bus Dev";#N/A,#N/A,FALSE,"Indirect"}</definedName>
    <definedName name="wrn.all._.print." localSheetId="16" hidden="1">{#N/A,#N/A,FALSE,"Summary";#N/A,#N/A,FALSE,"Edit";#N/A,#N/A,FALSE,"MedProf";#N/A,#N/A,FALSE,"Proj Mgt";#N/A,#N/A,FALSE,"Creat Svc";#N/A,#N/A,FALSE,"Meet Svc";#N/A,#N/A,FALSE,"Non-OCC";#N/A,#N/A,FALSE,"Client Svc";#N/A,#N/A,FALSE,"Bus Dev";#N/A,#N/A,FALSE,"Indirect"}</definedName>
    <definedName name="wrn.all._.print." localSheetId="21" hidden="1">{#N/A,#N/A,FALSE,"Summary";#N/A,#N/A,FALSE,"Edit";#N/A,#N/A,FALSE,"MedProf";#N/A,#N/A,FALSE,"Proj Mgt";#N/A,#N/A,FALSE,"Creat Svc";#N/A,#N/A,FALSE,"Meet Svc";#N/A,#N/A,FALSE,"Non-OCC";#N/A,#N/A,FALSE,"Client Svc";#N/A,#N/A,FALSE,"Bus Dev";#N/A,#N/A,FALSE,"Indirect"}</definedName>
    <definedName name="wrn.all._.print." localSheetId="18" hidden="1">{#N/A,#N/A,FALSE,"Summary";#N/A,#N/A,FALSE,"Edit";#N/A,#N/A,FALSE,"MedProf";#N/A,#N/A,FALSE,"Proj Mgt";#N/A,#N/A,FALSE,"Creat Svc";#N/A,#N/A,FALSE,"Meet Svc";#N/A,#N/A,FALSE,"Non-OCC";#N/A,#N/A,FALSE,"Client Svc";#N/A,#N/A,FALSE,"Bus Dev";#N/A,#N/A,FALSE,"Indirect"}</definedName>
    <definedName name="wrn.all._.print." localSheetId="19" hidden="1">{#N/A,#N/A,FALSE,"Summary";#N/A,#N/A,FALSE,"Edit";#N/A,#N/A,FALSE,"MedProf";#N/A,#N/A,FALSE,"Proj Mgt";#N/A,#N/A,FALSE,"Creat Svc";#N/A,#N/A,FALSE,"Meet Svc";#N/A,#N/A,FALSE,"Non-OCC";#N/A,#N/A,FALSE,"Client Svc";#N/A,#N/A,FALSE,"Bus Dev";#N/A,#N/A,FALSE,"Indirect"}</definedName>
    <definedName name="wrn.all._.print." localSheetId="20" hidden="1">{#N/A,#N/A,FALSE,"Summary";#N/A,#N/A,FALSE,"Edit";#N/A,#N/A,FALSE,"MedProf";#N/A,#N/A,FALSE,"Proj Mgt";#N/A,#N/A,FALSE,"Creat Svc";#N/A,#N/A,FALSE,"Meet Svc";#N/A,#N/A,FALSE,"Non-OCC";#N/A,#N/A,FALSE,"Client Svc";#N/A,#N/A,FALSE,"Bus Dev";#N/A,#N/A,FALSE,"Indirect"}</definedName>
    <definedName name="wrn.all._.print." localSheetId="22" hidden="1">{#N/A,#N/A,FALSE,"Summary";#N/A,#N/A,FALSE,"Edit";#N/A,#N/A,FALSE,"MedProf";#N/A,#N/A,FALSE,"Proj Mgt";#N/A,#N/A,FALSE,"Creat Svc";#N/A,#N/A,FALSE,"Meet Svc";#N/A,#N/A,FALSE,"Non-OCC";#N/A,#N/A,FALSE,"Client Svc";#N/A,#N/A,FALSE,"Bus Dev";#N/A,#N/A,FALSE,"Indirect"}</definedName>
    <definedName name="wrn.all._.print." localSheetId="24" hidden="1">{#N/A,#N/A,FALSE,"Summary";#N/A,#N/A,FALSE,"Edit";#N/A,#N/A,FALSE,"MedProf";#N/A,#N/A,FALSE,"Proj Mgt";#N/A,#N/A,FALSE,"Creat Svc";#N/A,#N/A,FALSE,"Meet Svc";#N/A,#N/A,FALSE,"Non-OCC";#N/A,#N/A,FALSE,"Client Svc";#N/A,#N/A,FALSE,"Bus Dev";#N/A,#N/A,FALSE,"Indirect"}</definedName>
    <definedName name="wrn.all._.print." localSheetId="28" hidden="1">{#N/A,#N/A,FALSE,"Summary";#N/A,#N/A,FALSE,"Edit";#N/A,#N/A,FALSE,"MedProf";#N/A,#N/A,FALSE,"Proj Mgt";#N/A,#N/A,FALSE,"Creat Svc";#N/A,#N/A,FALSE,"Meet Svc";#N/A,#N/A,FALSE,"Non-OCC";#N/A,#N/A,FALSE,"Client Svc";#N/A,#N/A,FALSE,"Bus Dev";#N/A,#N/A,FALSE,"Indirect"}</definedName>
    <definedName name="wrn.all._.print." localSheetId="14"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NALYSIS._.9507." localSheetId="12" hidden="1">{#N/A,#N/A,FALSE,"ABB HOLDING LTD"}</definedName>
    <definedName name="wrn.ANALYSIS._.9507." localSheetId="11" hidden="1">{#N/A,#N/A,FALSE,"ABB HOLDING LTD"}</definedName>
    <definedName name="wrn.ANALYSIS._.9507." localSheetId="13" hidden="1">{#N/A,#N/A,FALSE,"ABB HOLDING LTD"}</definedName>
    <definedName name="wrn.ANALYSIS._.9507." localSheetId="16" hidden="1">{#N/A,#N/A,FALSE,"ABB HOLDING LTD"}</definedName>
    <definedName name="wrn.ANALYSIS._.9507." localSheetId="21" hidden="1">{#N/A,#N/A,FALSE,"ABB HOLDING LTD"}</definedName>
    <definedName name="wrn.ANALYSIS._.9507." localSheetId="18" hidden="1">{#N/A,#N/A,FALSE,"ABB HOLDING LTD"}</definedName>
    <definedName name="wrn.ANALYSIS._.9507." localSheetId="19" hidden="1">{#N/A,#N/A,FALSE,"ABB HOLDING LTD"}</definedName>
    <definedName name="wrn.ANALYSIS._.9507." localSheetId="20" hidden="1">{#N/A,#N/A,FALSE,"ABB HOLDING LTD"}</definedName>
    <definedName name="wrn.ANALYSIS._.9507." localSheetId="22" hidden="1">{#N/A,#N/A,FALSE,"ABB HOLDING LTD"}</definedName>
    <definedName name="wrn.ANALYSIS._.9507." localSheetId="24" hidden="1">{#N/A,#N/A,FALSE,"ABB HOLDING LTD"}</definedName>
    <definedName name="wrn.ANALYSIS._.9507." localSheetId="28" hidden="1">{#N/A,#N/A,FALSE,"ABB HOLDING LTD"}</definedName>
    <definedName name="wrn.ANALYSIS._.9507." localSheetId="14" hidden="1">{#N/A,#N/A,FALSE,"ABB HOLDING LTD"}</definedName>
    <definedName name="wrn.ANALYSIS._.9507." hidden="1">{#N/A,#N/A,FALSE,"ABB HOLDING LTD"}</definedName>
    <definedName name="WRN.ANALYSIS._.9511." localSheetId="12" hidden="1">{#N/A,#N/A,FALSE,"ABB HOLDING LTD"}</definedName>
    <definedName name="WRN.ANALYSIS._.9511." localSheetId="11" hidden="1">{#N/A,#N/A,FALSE,"ABB HOLDING LTD"}</definedName>
    <definedName name="WRN.ANALYSIS._.9511." localSheetId="13" hidden="1">{#N/A,#N/A,FALSE,"ABB HOLDING LTD"}</definedName>
    <definedName name="WRN.ANALYSIS._.9511." localSheetId="16" hidden="1">{#N/A,#N/A,FALSE,"ABB HOLDING LTD"}</definedName>
    <definedName name="WRN.ANALYSIS._.9511." localSheetId="21" hidden="1">{#N/A,#N/A,FALSE,"ABB HOLDING LTD"}</definedName>
    <definedName name="WRN.ANALYSIS._.9511." localSheetId="18" hidden="1">{#N/A,#N/A,FALSE,"ABB HOLDING LTD"}</definedName>
    <definedName name="WRN.ANALYSIS._.9511." localSheetId="19" hidden="1">{#N/A,#N/A,FALSE,"ABB HOLDING LTD"}</definedName>
    <definedName name="WRN.ANALYSIS._.9511." localSheetId="20" hidden="1">{#N/A,#N/A,FALSE,"ABB HOLDING LTD"}</definedName>
    <definedName name="WRN.ANALYSIS._.9511." localSheetId="22" hidden="1">{#N/A,#N/A,FALSE,"ABB HOLDING LTD"}</definedName>
    <definedName name="WRN.ANALYSIS._.9511." localSheetId="24" hidden="1">{#N/A,#N/A,FALSE,"ABB HOLDING LTD"}</definedName>
    <definedName name="WRN.ANALYSIS._.9511." localSheetId="28" hidden="1">{#N/A,#N/A,FALSE,"ABB HOLDING LTD"}</definedName>
    <definedName name="WRN.ANALYSIS._.9511." localSheetId="14" hidden="1">{#N/A,#N/A,FALSE,"ABB HOLDING LTD"}</definedName>
    <definedName name="WRN.ANALYSIS._.9511." hidden="1">{#N/A,#N/A,FALSE,"ABB HOLDING LTD"}</definedName>
    <definedName name="wrn.AQUIROR._.DCF." localSheetId="12" hidden="1">{"AQUIRORDCF",#N/A,FALSE,"Merger consequences";"Acquirorassns",#N/A,FALSE,"Merger consequences"}</definedName>
    <definedName name="wrn.AQUIROR._.DCF." localSheetId="11" hidden="1">{"AQUIRORDCF",#N/A,FALSE,"Merger consequences";"Acquirorassns",#N/A,FALSE,"Merger consequences"}</definedName>
    <definedName name="wrn.AQUIROR._.DCF." localSheetId="13" hidden="1">{"AQUIRORDCF",#N/A,FALSE,"Merger consequences";"Acquirorassns",#N/A,FALSE,"Merger consequences"}</definedName>
    <definedName name="wrn.AQUIROR._.DCF." localSheetId="16" hidden="1">{"AQUIRORDCF",#N/A,FALSE,"Merger consequences";"Acquirorassns",#N/A,FALSE,"Merger consequences"}</definedName>
    <definedName name="wrn.AQUIROR._.DCF." localSheetId="21" hidden="1">{"AQUIRORDCF",#N/A,FALSE,"Merger consequences";"Acquirorassns",#N/A,FALSE,"Merger consequences"}</definedName>
    <definedName name="wrn.AQUIROR._.DCF." localSheetId="18" hidden="1">{"AQUIRORDCF",#N/A,FALSE,"Merger consequences";"Acquirorassns",#N/A,FALSE,"Merger consequences"}</definedName>
    <definedName name="wrn.AQUIROR._.DCF." localSheetId="19" hidden="1">{"AQUIRORDCF",#N/A,FALSE,"Merger consequences";"Acquirorassns",#N/A,FALSE,"Merger consequences"}</definedName>
    <definedName name="wrn.AQUIROR._.DCF." localSheetId="20" hidden="1">{"AQUIRORDCF",#N/A,FALSE,"Merger consequences";"Acquirorassns",#N/A,FALSE,"Merger consequences"}</definedName>
    <definedName name="wrn.AQUIROR._.DCF." localSheetId="22" hidden="1">{"AQUIRORDCF",#N/A,FALSE,"Merger consequences";"Acquirorassns",#N/A,FALSE,"Merger consequences"}</definedName>
    <definedName name="wrn.AQUIROR._.DCF." localSheetId="24" hidden="1">{"AQUIRORDCF",#N/A,FALSE,"Merger consequences";"Acquirorassns",#N/A,FALSE,"Merger consequences"}</definedName>
    <definedName name="wrn.AQUIROR._.DCF." localSheetId="28" hidden="1">{"AQUIRORDCF",#N/A,FALSE,"Merger consequences";"Acquirorassns",#N/A,FALSE,"Merger consequences"}</definedName>
    <definedName name="wrn.AQUIROR._.DCF." localSheetId="14" hidden="1">{"AQUIRORDCF",#N/A,FALSE,"Merger consequences";"Acquirorassns",#N/A,FALSE,"Merger consequences"}</definedName>
    <definedName name="wrn.AQUIROR._.DCF." hidden="1">{"AQUIRORDCF",#N/A,FALSE,"Merger consequences";"Acquirorassns",#N/A,FALSE,"Merger consequences"}</definedName>
    <definedName name="wrn.Bang." localSheetId="12" hidden="1">{#N/A,#N/A,FALSE,"Sheet1"}</definedName>
    <definedName name="wrn.Bang." localSheetId="11" hidden="1">{#N/A,#N/A,FALSE,"Sheet1"}</definedName>
    <definedName name="wrn.Bang." localSheetId="13" hidden="1">{#N/A,#N/A,FALSE,"Sheet1"}</definedName>
    <definedName name="wrn.Bang." localSheetId="16" hidden="1">{#N/A,#N/A,FALSE,"Sheet1"}</definedName>
    <definedName name="wrn.Bang." localSheetId="21" hidden="1">{#N/A,#N/A,FALSE,"Sheet1"}</definedName>
    <definedName name="wrn.Bang." localSheetId="18" hidden="1">{#N/A,#N/A,FALSE,"Sheet1"}</definedName>
    <definedName name="wrn.Bang." localSheetId="19" hidden="1">{#N/A,#N/A,FALSE,"Sheet1"}</definedName>
    <definedName name="wrn.Bang." localSheetId="20" hidden="1">{#N/A,#N/A,FALSE,"Sheet1"}</definedName>
    <definedName name="wrn.Bang." localSheetId="22" hidden="1">{#N/A,#N/A,FALSE,"Sheet1"}</definedName>
    <definedName name="wrn.Bang." localSheetId="24" hidden="1">{#N/A,#N/A,FALSE,"Sheet1"}</definedName>
    <definedName name="wrn.Bang." localSheetId="28" hidden="1">{#N/A,#N/A,FALSE,"Sheet1"}</definedName>
    <definedName name="wrn.Bang." localSheetId="14" hidden="1">{#N/A,#N/A,FALSE,"Sheet1"}</definedName>
    <definedName name="wrn.Bang." hidden="1">{#N/A,#N/A,FALSE,"Sheet1"}</definedName>
    <definedName name="wrn.Bang._.ke._.nhan._.hang." localSheetId="12" hidden="1">{#N/A,#N/A,FALSE,"Ke khai NH"}</definedName>
    <definedName name="wrn.Bang._.ke._.nhan._.hang." localSheetId="11" hidden="1">{#N/A,#N/A,FALSE,"Ke khai NH"}</definedName>
    <definedName name="wrn.Bang._.ke._.nhan._.hang." localSheetId="13" hidden="1">{#N/A,#N/A,FALSE,"Ke khai NH"}</definedName>
    <definedName name="wrn.Bang._.ke._.nhan._.hang." localSheetId="16" hidden="1">{#N/A,#N/A,FALSE,"Ke khai NH"}</definedName>
    <definedName name="wrn.Bang._.ke._.nhan._.hang." localSheetId="21" hidden="1">{#N/A,#N/A,FALSE,"Ke khai NH"}</definedName>
    <definedName name="wrn.Bang._.ke._.nhan._.hang." localSheetId="18" hidden="1">{#N/A,#N/A,FALSE,"Ke khai NH"}</definedName>
    <definedName name="wrn.Bang._.ke._.nhan._.hang." localSheetId="19" hidden="1">{#N/A,#N/A,FALSE,"Ke khai NH"}</definedName>
    <definedName name="wrn.Bang._.ke._.nhan._.hang." localSheetId="20" hidden="1">{#N/A,#N/A,FALSE,"Ke khai NH"}</definedName>
    <definedName name="wrn.Bang._.ke._.nhan._.hang." localSheetId="22" hidden="1">{#N/A,#N/A,FALSE,"Ke khai NH"}</definedName>
    <definedName name="wrn.Bang._.ke._.nhan._.hang." localSheetId="24" hidden="1">{#N/A,#N/A,FALSE,"Ke khai NH"}</definedName>
    <definedName name="wrn.Bang._.ke._.nhan._.hang." localSheetId="28" hidden="1">{#N/A,#N/A,FALSE,"Ke khai NH"}</definedName>
    <definedName name="wrn.Bang._.ke._.nhan._.hang." localSheetId="14" hidden="1">{#N/A,#N/A,FALSE,"Ke khai NH"}</definedName>
    <definedName name="wrn.Bang._.ke._.nhan._.hang." hidden="1">{#N/A,#N/A,FALSE,"Ke khai NH"}</definedName>
    <definedName name="wrn.BAOCAO." localSheetId="12" hidden="1">{#N/A,#N/A,FALSE,"sum";#N/A,#N/A,FALSE,"MARTV";#N/A,#N/A,FALSE,"APRTV"}</definedName>
    <definedName name="wrn.BAOCAO." localSheetId="11" hidden="1">{#N/A,#N/A,FALSE,"sum";#N/A,#N/A,FALSE,"MARTV";#N/A,#N/A,FALSE,"APRTV"}</definedName>
    <definedName name="wrn.BAOCAO." localSheetId="13" hidden="1">{#N/A,#N/A,FALSE,"sum";#N/A,#N/A,FALSE,"MARTV";#N/A,#N/A,FALSE,"APRTV"}</definedName>
    <definedName name="wrn.BAOCAO." localSheetId="16" hidden="1">{#N/A,#N/A,FALSE,"sum";#N/A,#N/A,FALSE,"MARTV";#N/A,#N/A,FALSE,"APRTV"}</definedName>
    <definedName name="wrn.BAOCAO." localSheetId="21" hidden="1">{#N/A,#N/A,FALSE,"sum";#N/A,#N/A,FALSE,"MARTV";#N/A,#N/A,FALSE,"APRTV"}</definedName>
    <definedName name="wrn.BAOCAO." localSheetId="18" hidden="1">{#N/A,#N/A,FALSE,"sum";#N/A,#N/A,FALSE,"MARTV";#N/A,#N/A,FALSE,"APRTV"}</definedName>
    <definedName name="wrn.BAOCAO." localSheetId="19" hidden="1">{#N/A,#N/A,FALSE,"sum";#N/A,#N/A,FALSE,"MARTV";#N/A,#N/A,FALSE,"APRTV"}</definedName>
    <definedName name="wrn.BAOCAO." localSheetId="20" hidden="1">{#N/A,#N/A,FALSE,"sum";#N/A,#N/A,FALSE,"MARTV";#N/A,#N/A,FALSE,"APRTV"}</definedName>
    <definedName name="wrn.BAOCAO." localSheetId="22" hidden="1">{#N/A,#N/A,FALSE,"sum";#N/A,#N/A,FALSE,"MARTV";#N/A,#N/A,FALSE,"APRTV"}</definedName>
    <definedName name="wrn.BAOCAO." localSheetId="24" hidden="1">{#N/A,#N/A,FALSE,"sum";#N/A,#N/A,FALSE,"MARTV";#N/A,#N/A,FALSE,"APRTV"}</definedName>
    <definedName name="wrn.BAOCAO." localSheetId="28" hidden="1">{#N/A,#N/A,FALSE,"sum";#N/A,#N/A,FALSE,"MARTV";#N/A,#N/A,FALSE,"APRTV"}</definedName>
    <definedName name="wrn.BAOCAO." localSheetId="14" hidden="1">{#N/A,#N/A,FALSE,"sum";#N/A,#N/A,FALSE,"MARTV";#N/A,#N/A,FALSE,"APRTV"}</definedName>
    <definedName name="wrn.BAOCAO." hidden="1">{#N/A,#N/A,FALSE,"sum";#N/A,#N/A,FALSE,"MARTV";#N/A,#N/A,FALSE,"APRTV"}</definedName>
    <definedName name="wrn.bbb." localSheetId="12" hidden="1">{#N/A,#N/A,FALSE,"Sheet1";#N/A,#N/A,FALSE,"Sheet1";#N/A,#N/A,FALSE,"Sheet1"}</definedName>
    <definedName name="wrn.bbb." localSheetId="11" hidden="1">{#N/A,#N/A,FALSE,"Sheet1";#N/A,#N/A,FALSE,"Sheet1";#N/A,#N/A,FALSE,"Sheet1"}</definedName>
    <definedName name="wrn.bbb." localSheetId="13" hidden="1">{#N/A,#N/A,FALSE,"Sheet1";#N/A,#N/A,FALSE,"Sheet1";#N/A,#N/A,FALSE,"Sheet1"}</definedName>
    <definedName name="wrn.bbb." localSheetId="16" hidden="1">{#N/A,#N/A,FALSE,"Sheet1";#N/A,#N/A,FALSE,"Sheet1";#N/A,#N/A,FALSE,"Sheet1"}</definedName>
    <definedName name="wrn.bbb." localSheetId="21" hidden="1">{#N/A,#N/A,FALSE,"Sheet1";#N/A,#N/A,FALSE,"Sheet1";#N/A,#N/A,FALSE,"Sheet1"}</definedName>
    <definedName name="wrn.bbb." localSheetId="18" hidden="1">{#N/A,#N/A,FALSE,"Sheet1";#N/A,#N/A,FALSE,"Sheet1";#N/A,#N/A,FALSE,"Sheet1"}</definedName>
    <definedName name="wrn.bbb." localSheetId="19" hidden="1">{#N/A,#N/A,FALSE,"Sheet1";#N/A,#N/A,FALSE,"Sheet1";#N/A,#N/A,FALSE,"Sheet1"}</definedName>
    <definedName name="wrn.bbb." localSheetId="20" hidden="1">{#N/A,#N/A,FALSE,"Sheet1";#N/A,#N/A,FALSE,"Sheet1";#N/A,#N/A,FALSE,"Sheet1"}</definedName>
    <definedName name="wrn.bbb." localSheetId="22" hidden="1">{#N/A,#N/A,FALSE,"Sheet1";#N/A,#N/A,FALSE,"Sheet1";#N/A,#N/A,FALSE,"Sheet1"}</definedName>
    <definedName name="wrn.bbb." localSheetId="24" hidden="1">{#N/A,#N/A,FALSE,"Sheet1";#N/A,#N/A,FALSE,"Sheet1";#N/A,#N/A,FALSE,"Sheet1"}</definedName>
    <definedName name="wrn.bbb." localSheetId="28" hidden="1">{#N/A,#N/A,FALSE,"Sheet1";#N/A,#N/A,FALSE,"Sheet1";#N/A,#N/A,FALSE,"Sheet1"}</definedName>
    <definedName name="wrn.bbb." localSheetId="14" hidden="1">{#N/A,#N/A,FALSE,"Sheet1";#N/A,#N/A,FALSE,"Sheet1";#N/A,#N/A,FALSE,"Sheet1"}</definedName>
    <definedName name="wrn.bbb." hidden="1">{#N/A,#N/A,FALSE,"Sheet1";#N/A,#N/A,FALSE,"Sheet1";#N/A,#N/A,FALSE,"Sheet1"}</definedName>
    <definedName name="wrn.BIDSUM." localSheetId="12" hidden="1">{#N/A,#N/A,TRUE,"SUMMARY";#N/A,#N/A,TRUE,"ISBL";#N/A,#N/A,TRUE,"OSBL";#N/A,#N/A,TRUE,"OFFSITE";#N/A,#N/A,TRUE,"STEAM"}</definedName>
    <definedName name="wrn.BIDSUM." localSheetId="11" hidden="1">{#N/A,#N/A,TRUE,"SUMMARY";#N/A,#N/A,TRUE,"ISBL";#N/A,#N/A,TRUE,"OSBL";#N/A,#N/A,TRUE,"OFFSITE";#N/A,#N/A,TRUE,"STEAM"}</definedName>
    <definedName name="wrn.BIDSUM." localSheetId="13" hidden="1">{#N/A,#N/A,TRUE,"SUMMARY";#N/A,#N/A,TRUE,"ISBL";#N/A,#N/A,TRUE,"OSBL";#N/A,#N/A,TRUE,"OFFSITE";#N/A,#N/A,TRUE,"STEAM"}</definedName>
    <definedName name="wrn.BIDSUM." localSheetId="16" hidden="1">{#N/A,#N/A,TRUE,"SUMMARY";#N/A,#N/A,TRUE,"ISBL";#N/A,#N/A,TRUE,"OSBL";#N/A,#N/A,TRUE,"OFFSITE";#N/A,#N/A,TRUE,"STEAM"}</definedName>
    <definedName name="wrn.BIDSUM." localSheetId="21" hidden="1">{#N/A,#N/A,TRUE,"SUMMARY";#N/A,#N/A,TRUE,"ISBL";#N/A,#N/A,TRUE,"OSBL";#N/A,#N/A,TRUE,"OFFSITE";#N/A,#N/A,TRUE,"STEAM"}</definedName>
    <definedName name="wrn.BIDSUM." localSheetId="18" hidden="1">{#N/A,#N/A,TRUE,"SUMMARY";#N/A,#N/A,TRUE,"ISBL";#N/A,#N/A,TRUE,"OSBL";#N/A,#N/A,TRUE,"OFFSITE";#N/A,#N/A,TRUE,"STEAM"}</definedName>
    <definedName name="wrn.BIDSUM." localSheetId="19" hidden="1">{#N/A,#N/A,TRUE,"SUMMARY";#N/A,#N/A,TRUE,"ISBL";#N/A,#N/A,TRUE,"OSBL";#N/A,#N/A,TRUE,"OFFSITE";#N/A,#N/A,TRUE,"STEAM"}</definedName>
    <definedName name="wrn.BIDSUM." localSheetId="20" hidden="1">{#N/A,#N/A,TRUE,"SUMMARY";#N/A,#N/A,TRUE,"ISBL";#N/A,#N/A,TRUE,"OSBL";#N/A,#N/A,TRUE,"OFFSITE";#N/A,#N/A,TRUE,"STEAM"}</definedName>
    <definedName name="wrn.BIDSUM." localSheetId="22" hidden="1">{#N/A,#N/A,TRUE,"SUMMARY";#N/A,#N/A,TRUE,"ISBL";#N/A,#N/A,TRUE,"OSBL";#N/A,#N/A,TRUE,"OFFSITE";#N/A,#N/A,TRUE,"STEAM"}</definedName>
    <definedName name="wrn.BIDSUM." localSheetId="24" hidden="1">{#N/A,#N/A,TRUE,"SUMMARY";#N/A,#N/A,TRUE,"ISBL";#N/A,#N/A,TRUE,"OSBL";#N/A,#N/A,TRUE,"OFFSITE";#N/A,#N/A,TRUE,"STEAM"}</definedName>
    <definedName name="wrn.BIDSUM." localSheetId="28" hidden="1">{#N/A,#N/A,TRUE,"SUMMARY";#N/A,#N/A,TRUE,"ISBL";#N/A,#N/A,TRUE,"OSBL";#N/A,#N/A,TRUE,"OFFSITE";#N/A,#N/A,TRUE,"STEAM"}</definedName>
    <definedName name="wrn.BIDSUM." localSheetId="14" hidden="1">{#N/A,#N/A,TRUE,"SUMMARY";#N/A,#N/A,TRUE,"ISBL";#N/A,#N/A,TRUE,"OSBL";#N/A,#N/A,TRUE,"OFFSITE";#N/A,#N/A,TRUE,"STEAM"}</definedName>
    <definedName name="wrn.BIDSUM." hidden="1">{#N/A,#N/A,TRUE,"SUMMARY";#N/A,#N/A,TRUE,"ISBL";#N/A,#N/A,TRUE,"OSBL";#N/A,#N/A,TRUE,"OFFSITE";#N/A,#N/A,TRUE,"STEAM"}</definedName>
    <definedName name="wrn.BILLS._.OF._.QUANTITY." localSheetId="12" hidden="1">{#N/A,#N/A,TRUE,"Str.";#N/A,#N/A,TRUE,"Steel &amp; Roof";#N/A,#N/A,TRUE,"Arc.";#N/A,#N/A,TRUE,"Preliminary";#N/A,#N/A,TRUE,"Sum_Prelim"}</definedName>
    <definedName name="wrn.BILLS._.OF._.QUANTITY." localSheetId="11" hidden="1">{#N/A,#N/A,TRUE,"Str.";#N/A,#N/A,TRUE,"Steel &amp; Roof";#N/A,#N/A,TRUE,"Arc.";#N/A,#N/A,TRUE,"Preliminary";#N/A,#N/A,TRUE,"Sum_Prelim"}</definedName>
    <definedName name="wrn.BILLS._.OF._.QUANTITY." localSheetId="13" hidden="1">{#N/A,#N/A,TRUE,"Str.";#N/A,#N/A,TRUE,"Steel &amp; Roof";#N/A,#N/A,TRUE,"Arc.";#N/A,#N/A,TRUE,"Preliminary";#N/A,#N/A,TRUE,"Sum_Prelim"}</definedName>
    <definedName name="wrn.BILLS._.OF._.QUANTITY." localSheetId="16" hidden="1">{#N/A,#N/A,TRUE,"Str.";#N/A,#N/A,TRUE,"Steel &amp; Roof";#N/A,#N/A,TRUE,"Arc.";#N/A,#N/A,TRUE,"Preliminary";#N/A,#N/A,TRUE,"Sum_Prelim"}</definedName>
    <definedName name="wrn.BILLS._.OF._.QUANTITY." localSheetId="21" hidden="1">{#N/A,#N/A,TRUE,"Str.";#N/A,#N/A,TRUE,"Steel &amp; Roof";#N/A,#N/A,TRUE,"Arc.";#N/A,#N/A,TRUE,"Preliminary";#N/A,#N/A,TRUE,"Sum_Prelim"}</definedName>
    <definedName name="wrn.BILLS._.OF._.QUANTITY." localSheetId="18" hidden="1">{#N/A,#N/A,TRUE,"Str.";#N/A,#N/A,TRUE,"Steel &amp; Roof";#N/A,#N/A,TRUE,"Arc.";#N/A,#N/A,TRUE,"Preliminary";#N/A,#N/A,TRUE,"Sum_Prelim"}</definedName>
    <definedName name="wrn.BILLS._.OF._.QUANTITY." localSheetId="19" hidden="1">{#N/A,#N/A,TRUE,"Str.";#N/A,#N/A,TRUE,"Steel &amp; Roof";#N/A,#N/A,TRUE,"Arc.";#N/A,#N/A,TRUE,"Preliminary";#N/A,#N/A,TRUE,"Sum_Prelim"}</definedName>
    <definedName name="wrn.BILLS._.OF._.QUANTITY." localSheetId="20" hidden="1">{#N/A,#N/A,TRUE,"Str.";#N/A,#N/A,TRUE,"Steel &amp; Roof";#N/A,#N/A,TRUE,"Arc.";#N/A,#N/A,TRUE,"Preliminary";#N/A,#N/A,TRUE,"Sum_Prelim"}</definedName>
    <definedName name="wrn.BILLS._.OF._.QUANTITY." localSheetId="22" hidden="1">{#N/A,#N/A,TRUE,"Str.";#N/A,#N/A,TRUE,"Steel &amp; Roof";#N/A,#N/A,TRUE,"Arc.";#N/A,#N/A,TRUE,"Preliminary";#N/A,#N/A,TRUE,"Sum_Prelim"}</definedName>
    <definedName name="wrn.BILLS._.OF._.QUANTITY." localSheetId="24" hidden="1">{#N/A,#N/A,TRUE,"Str.";#N/A,#N/A,TRUE,"Steel &amp; Roof";#N/A,#N/A,TRUE,"Arc.";#N/A,#N/A,TRUE,"Preliminary";#N/A,#N/A,TRUE,"Sum_Prelim"}</definedName>
    <definedName name="wrn.BILLS._.OF._.QUANTITY." localSheetId="28" hidden="1">{#N/A,#N/A,TRUE,"Str.";#N/A,#N/A,TRUE,"Steel &amp; Roof";#N/A,#N/A,TRUE,"Arc.";#N/A,#N/A,TRUE,"Preliminary";#N/A,#N/A,TRUE,"Sum_Prelim"}</definedName>
    <definedName name="wrn.BILLS._.OF._.QUANTITY." localSheetId="14" hidden="1">{#N/A,#N/A,TRUE,"Str.";#N/A,#N/A,TRUE,"Steel &amp; Roof";#N/A,#N/A,TRUE,"Arc.";#N/A,#N/A,TRUE,"Preliminary";#N/A,#N/A,TRUE,"Sum_Prelim"}</definedName>
    <definedName name="wrn.BILLS._.OF._.QUANTITY." hidden="1">{#N/A,#N/A,TRUE,"Str.";#N/A,#N/A,TRUE,"Steel &amp; Roof";#N/A,#N/A,TRUE,"Arc.";#N/A,#N/A,TRUE,"Preliminary";#N/A,#N/A,TRUE,"Sum_Prelim"}</definedName>
    <definedName name="wrn.BL_PL_NT." localSheetId="12" hidden="1">{#N/A,#N/A,FALSE,"BALANCE SHEET";#N/A,#N/A,FALSE,"P &amp; L (TAX)";#N/A,#N/A,FALSE,"NOTE 1";#N/A,#N/A,FALSE,"NOTE 2,3,4,5,6";#N/A,#N/A,FALSE,"Note 7,8(F.A)";#N/A,#N/A,FALSE,"Note 9,10"}</definedName>
    <definedName name="wrn.BL_PL_NT." localSheetId="11" hidden="1">{#N/A,#N/A,FALSE,"BALANCE SHEET";#N/A,#N/A,FALSE,"P &amp; L (TAX)";#N/A,#N/A,FALSE,"NOTE 1";#N/A,#N/A,FALSE,"NOTE 2,3,4,5,6";#N/A,#N/A,FALSE,"Note 7,8(F.A)";#N/A,#N/A,FALSE,"Note 9,10"}</definedName>
    <definedName name="wrn.BL_PL_NT." localSheetId="13" hidden="1">{#N/A,#N/A,FALSE,"BALANCE SHEET";#N/A,#N/A,FALSE,"P &amp; L (TAX)";#N/A,#N/A,FALSE,"NOTE 1";#N/A,#N/A,FALSE,"NOTE 2,3,4,5,6";#N/A,#N/A,FALSE,"Note 7,8(F.A)";#N/A,#N/A,FALSE,"Note 9,10"}</definedName>
    <definedName name="wrn.BL_PL_NT." localSheetId="16" hidden="1">{#N/A,#N/A,FALSE,"BALANCE SHEET";#N/A,#N/A,FALSE,"P &amp; L (TAX)";#N/A,#N/A,FALSE,"NOTE 1";#N/A,#N/A,FALSE,"NOTE 2,3,4,5,6";#N/A,#N/A,FALSE,"Note 7,8(F.A)";#N/A,#N/A,FALSE,"Note 9,10"}</definedName>
    <definedName name="wrn.BL_PL_NT." localSheetId="21" hidden="1">{#N/A,#N/A,FALSE,"BALANCE SHEET";#N/A,#N/A,FALSE,"P &amp; L (TAX)";#N/A,#N/A,FALSE,"NOTE 1";#N/A,#N/A,FALSE,"NOTE 2,3,4,5,6";#N/A,#N/A,FALSE,"Note 7,8(F.A)";#N/A,#N/A,FALSE,"Note 9,10"}</definedName>
    <definedName name="wrn.BL_PL_NT." localSheetId="18" hidden="1">{#N/A,#N/A,FALSE,"BALANCE SHEET";#N/A,#N/A,FALSE,"P &amp; L (TAX)";#N/A,#N/A,FALSE,"NOTE 1";#N/A,#N/A,FALSE,"NOTE 2,3,4,5,6";#N/A,#N/A,FALSE,"Note 7,8(F.A)";#N/A,#N/A,FALSE,"Note 9,10"}</definedName>
    <definedName name="wrn.BL_PL_NT." localSheetId="19" hidden="1">{#N/A,#N/A,FALSE,"BALANCE SHEET";#N/A,#N/A,FALSE,"P &amp; L (TAX)";#N/A,#N/A,FALSE,"NOTE 1";#N/A,#N/A,FALSE,"NOTE 2,3,4,5,6";#N/A,#N/A,FALSE,"Note 7,8(F.A)";#N/A,#N/A,FALSE,"Note 9,10"}</definedName>
    <definedName name="wrn.BL_PL_NT." localSheetId="20" hidden="1">{#N/A,#N/A,FALSE,"BALANCE SHEET";#N/A,#N/A,FALSE,"P &amp; L (TAX)";#N/A,#N/A,FALSE,"NOTE 1";#N/A,#N/A,FALSE,"NOTE 2,3,4,5,6";#N/A,#N/A,FALSE,"Note 7,8(F.A)";#N/A,#N/A,FALSE,"Note 9,10"}</definedName>
    <definedName name="wrn.BL_PL_NT." localSheetId="22" hidden="1">{#N/A,#N/A,FALSE,"BALANCE SHEET";#N/A,#N/A,FALSE,"P &amp; L (TAX)";#N/A,#N/A,FALSE,"NOTE 1";#N/A,#N/A,FALSE,"NOTE 2,3,4,5,6";#N/A,#N/A,FALSE,"Note 7,8(F.A)";#N/A,#N/A,FALSE,"Note 9,10"}</definedName>
    <definedName name="wrn.BL_PL_NT." localSheetId="24" hidden="1">{#N/A,#N/A,FALSE,"BALANCE SHEET";#N/A,#N/A,FALSE,"P &amp; L (TAX)";#N/A,#N/A,FALSE,"NOTE 1";#N/A,#N/A,FALSE,"NOTE 2,3,4,5,6";#N/A,#N/A,FALSE,"Note 7,8(F.A)";#N/A,#N/A,FALSE,"Note 9,10"}</definedName>
    <definedName name="wrn.BL_PL_NT." localSheetId="28" hidden="1">{#N/A,#N/A,FALSE,"BALANCE SHEET";#N/A,#N/A,FALSE,"P &amp; L (TAX)";#N/A,#N/A,FALSE,"NOTE 1";#N/A,#N/A,FALSE,"NOTE 2,3,4,5,6";#N/A,#N/A,FALSE,"Note 7,8(F.A)";#N/A,#N/A,FALSE,"Note 9,10"}</definedName>
    <definedName name="wrn.BL_PL_NT." localSheetId="14" hidden="1">{#N/A,#N/A,FALSE,"BALANCE SHEET";#N/A,#N/A,FALSE,"P &amp; L (TAX)";#N/A,#N/A,FALSE,"NOTE 1";#N/A,#N/A,FALSE,"NOTE 2,3,4,5,6";#N/A,#N/A,FALSE,"Note 7,8(F.A)";#N/A,#N/A,FALSE,"Note 9,10"}</definedName>
    <definedName name="wrn.BL_PL_NT." hidden="1">{#N/A,#N/A,FALSE,"BALANCE SHEET";#N/A,#N/A,FALSE,"P &amp; L (TAX)";#N/A,#N/A,FALSE,"NOTE 1";#N/A,#N/A,FALSE,"NOTE 2,3,4,5,6";#N/A,#N/A,FALSE,"Note 7,8(F.A)";#N/A,#N/A,FALSE,"Note 9,10"}</definedName>
    <definedName name="wrn.BL94TAXRETURN." localSheetId="1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1"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3"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6"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1"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8"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9"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28"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localSheetId="1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12" hidden="1">{#N/A,#N/A,FALSE,"CCTV"}</definedName>
    <definedName name="wrn.BM" localSheetId="11" hidden="1">{#N/A,#N/A,FALSE,"CCTV"}</definedName>
    <definedName name="wrn.BM" localSheetId="13" hidden="1">{#N/A,#N/A,FALSE,"CCTV"}</definedName>
    <definedName name="wrn.BM" localSheetId="16" hidden="1">{#N/A,#N/A,FALSE,"CCTV"}</definedName>
    <definedName name="wrn.BM" localSheetId="21" hidden="1">{#N/A,#N/A,FALSE,"CCTV"}</definedName>
    <definedName name="wrn.BM" localSheetId="18" hidden="1">{#N/A,#N/A,FALSE,"CCTV"}</definedName>
    <definedName name="wrn.BM" localSheetId="19" hidden="1">{#N/A,#N/A,FALSE,"CCTV"}</definedName>
    <definedName name="wrn.BM" localSheetId="20" hidden="1">{#N/A,#N/A,FALSE,"CCTV"}</definedName>
    <definedName name="wrn.BM" localSheetId="22" hidden="1">{#N/A,#N/A,FALSE,"CCTV"}</definedName>
    <definedName name="wrn.BM" localSheetId="24" hidden="1">{#N/A,#N/A,FALSE,"CCTV"}</definedName>
    <definedName name="wrn.BM" localSheetId="28" hidden="1">{#N/A,#N/A,FALSE,"CCTV"}</definedName>
    <definedName name="wrn.BM" localSheetId="14" hidden="1">{#N/A,#N/A,FALSE,"CCTV"}</definedName>
    <definedName name="wrn.BM" hidden="1">{#N/A,#N/A,FALSE,"CCTV"}</definedName>
    <definedName name="wrn.BM." localSheetId="12" hidden="1">{#N/A,#N/A,FALSE,"CCTV"}</definedName>
    <definedName name="wrn.BM." localSheetId="11" hidden="1">{#N/A,#N/A,FALSE,"CCTV"}</definedName>
    <definedName name="wrn.BM." localSheetId="13" hidden="1">{#N/A,#N/A,FALSE,"CCTV"}</definedName>
    <definedName name="wrn.BM." localSheetId="16" hidden="1">{#N/A,#N/A,FALSE,"CCTV"}</definedName>
    <definedName name="wrn.BM." localSheetId="21" hidden="1">{#N/A,#N/A,FALSE,"CCTV"}</definedName>
    <definedName name="wrn.BM." localSheetId="18" hidden="1">{#N/A,#N/A,FALSE,"CCTV"}</definedName>
    <definedName name="wrn.BM." localSheetId="19" hidden="1">{#N/A,#N/A,FALSE,"CCTV"}</definedName>
    <definedName name="wrn.BM." localSheetId="20" hidden="1">{#N/A,#N/A,FALSE,"CCTV"}</definedName>
    <definedName name="wrn.BM." localSheetId="22" hidden="1">{#N/A,#N/A,FALSE,"CCTV"}</definedName>
    <definedName name="wrn.BM." localSheetId="24" hidden="1">{#N/A,#N/A,FALSE,"CCTV"}</definedName>
    <definedName name="wrn.BM." localSheetId="28" hidden="1">{#N/A,#N/A,FALSE,"CCTV"}</definedName>
    <definedName name="wrn.BM." localSheetId="14" hidden="1">{#N/A,#N/A,FALSE,"CCTV"}</definedName>
    <definedName name="wrn.BM." hidden="1">{#N/A,#N/A,FALSE,"CCTV"}</definedName>
    <definedName name="wrn.BM._1" localSheetId="12" hidden="1">{#N/A,#N/A,TRUE,"Basic";#N/A,#N/A,TRUE,"EXT-TABLE";#N/A,#N/A,TRUE,"STEEL";#N/A,#N/A,TRUE,"INT-Table";#N/A,#N/A,TRUE,"STEEL";#N/A,#N/A,TRUE,"Door"}</definedName>
    <definedName name="wrn.BM._1" localSheetId="11" hidden="1">{#N/A,#N/A,TRUE,"Basic";#N/A,#N/A,TRUE,"EXT-TABLE";#N/A,#N/A,TRUE,"STEEL";#N/A,#N/A,TRUE,"INT-Table";#N/A,#N/A,TRUE,"STEEL";#N/A,#N/A,TRUE,"Door"}</definedName>
    <definedName name="wrn.BM._1" localSheetId="13" hidden="1">{#N/A,#N/A,TRUE,"Basic";#N/A,#N/A,TRUE,"EXT-TABLE";#N/A,#N/A,TRUE,"STEEL";#N/A,#N/A,TRUE,"INT-Table";#N/A,#N/A,TRUE,"STEEL";#N/A,#N/A,TRUE,"Door"}</definedName>
    <definedName name="wrn.BM._1" localSheetId="16" hidden="1">{#N/A,#N/A,TRUE,"Basic";#N/A,#N/A,TRUE,"EXT-TABLE";#N/A,#N/A,TRUE,"STEEL";#N/A,#N/A,TRUE,"INT-Table";#N/A,#N/A,TRUE,"STEEL";#N/A,#N/A,TRUE,"Door"}</definedName>
    <definedName name="wrn.BM._1" localSheetId="21" hidden="1">{#N/A,#N/A,TRUE,"Basic";#N/A,#N/A,TRUE,"EXT-TABLE";#N/A,#N/A,TRUE,"STEEL";#N/A,#N/A,TRUE,"INT-Table";#N/A,#N/A,TRUE,"STEEL";#N/A,#N/A,TRUE,"Door"}</definedName>
    <definedName name="wrn.BM._1" localSheetId="18" hidden="1">{#N/A,#N/A,TRUE,"Basic";#N/A,#N/A,TRUE,"EXT-TABLE";#N/A,#N/A,TRUE,"STEEL";#N/A,#N/A,TRUE,"INT-Table";#N/A,#N/A,TRUE,"STEEL";#N/A,#N/A,TRUE,"Door"}</definedName>
    <definedName name="wrn.BM._1" localSheetId="19" hidden="1">{#N/A,#N/A,TRUE,"Basic";#N/A,#N/A,TRUE,"EXT-TABLE";#N/A,#N/A,TRUE,"STEEL";#N/A,#N/A,TRUE,"INT-Table";#N/A,#N/A,TRUE,"STEEL";#N/A,#N/A,TRUE,"Door"}</definedName>
    <definedName name="wrn.BM._1" localSheetId="20" hidden="1">{#N/A,#N/A,TRUE,"Basic";#N/A,#N/A,TRUE,"EXT-TABLE";#N/A,#N/A,TRUE,"STEEL";#N/A,#N/A,TRUE,"INT-Table";#N/A,#N/A,TRUE,"STEEL";#N/A,#N/A,TRUE,"Door"}</definedName>
    <definedName name="wrn.BM._1" localSheetId="22" hidden="1">{#N/A,#N/A,TRUE,"Basic";#N/A,#N/A,TRUE,"EXT-TABLE";#N/A,#N/A,TRUE,"STEEL";#N/A,#N/A,TRUE,"INT-Table";#N/A,#N/A,TRUE,"STEEL";#N/A,#N/A,TRUE,"Door"}</definedName>
    <definedName name="wrn.BM._1" localSheetId="24" hidden="1">{#N/A,#N/A,TRUE,"Basic";#N/A,#N/A,TRUE,"EXT-TABLE";#N/A,#N/A,TRUE,"STEEL";#N/A,#N/A,TRUE,"INT-Table";#N/A,#N/A,TRUE,"STEEL";#N/A,#N/A,TRUE,"Door"}</definedName>
    <definedName name="wrn.BM._1" localSheetId="28" hidden="1">{#N/A,#N/A,TRUE,"Basic";#N/A,#N/A,TRUE,"EXT-TABLE";#N/A,#N/A,TRUE,"STEEL";#N/A,#N/A,TRUE,"INT-Table";#N/A,#N/A,TRUE,"STEEL";#N/A,#N/A,TRUE,"Door"}</definedName>
    <definedName name="wrn.BM._1" localSheetId="14" hidden="1">{#N/A,#N/A,TRUE,"Basic";#N/A,#N/A,TRUE,"EXT-TABLE";#N/A,#N/A,TRUE,"STEEL";#N/A,#N/A,TRUE,"INT-Table";#N/A,#N/A,TRUE,"STEEL";#N/A,#N/A,TRUE,"Door"}</definedName>
    <definedName name="wrn.BM._1" hidden="1">{#N/A,#N/A,TRUE,"Basic";#N/A,#N/A,TRUE,"EXT-TABLE";#N/A,#N/A,TRUE,"STEEL";#N/A,#N/A,TRUE,"INT-Table";#N/A,#N/A,TRUE,"STEEL";#N/A,#N/A,TRUE,"Door"}</definedName>
    <definedName name="wrn.Board._.Reports." localSheetId="12" hidden="1">{#N/A,#N/A,FALSE,"M1s Board";#N/A,#N/A,FALSE,"M3 Board";#N/A,#N/A,FALSE,"M6 Board";#N/A,#N/A,FALSE,"M7";#N/A,#N/A,FALSE,"M7B";#N/A,#N/A,FALSE,"M8";#N/A,#N/A,FALSE,"M8A Board";#N/A,#N/A,FALSE,"AF1 Board"}</definedName>
    <definedName name="wrn.Board._.Reports." localSheetId="11" hidden="1">{#N/A,#N/A,FALSE,"M1s Board";#N/A,#N/A,FALSE,"M3 Board";#N/A,#N/A,FALSE,"M6 Board";#N/A,#N/A,FALSE,"M7";#N/A,#N/A,FALSE,"M7B";#N/A,#N/A,FALSE,"M8";#N/A,#N/A,FALSE,"M8A Board";#N/A,#N/A,FALSE,"AF1 Board"}</definedName>
    <definedName name="wrn.Board._.Reports." localSheetId="13" hidden="1">{#N/A,#N/A,FALSE,"M1s Board";#N/A,#N/A,FALSE,"M3 Board";#N/A,#N/A,FALSE,"M6 Board";#N/A,#N/A,FALSE,"M7";#N/A,#N/A,FALSE,"M7B";#N/A,#N/A,FALSE,"M8";#N/A,#N/A,FALSE,"M8A Board";#N/A,#N/A,FALSE,"AF1 Board"}</definedName>
    <definedName name="wrn.Board._.Reports." localSheetId="16" hidden="1">{#N/A,#N/A,FALSE,"M1s Board";#N/A,#N/A,FALSE,"M3 Board";#N/A,#N/A,FALSE,"M6 Board";#N/A,#N/A,FALSE,"M7";#N/A,#N/A,FALSE,"M7B";#N/A,#N/A,FALSE,"M8";#N/A,#N/A,FALSE,"M8A Board";#N/A,#N/A,FALSE,"AF1 Board"}</definedName>
    <definedName name="wrn.Board._.Reports." localSheetId="21" hidden="1">{#N/A,#N/A,FALSE,"M1s Board";#N/A,#N/A,FALSE,"M3 Board";#N/A,#N/A,FALSE,"M6 Board";#N/A,#N/A,FALSE,"M7";#N/A,#N/A,FALSE,"M7B";#N/A,#N/A,FALSE,"M8";#N/A,#N/A,FALSE,"M8A Board";#N/A,#N/A,FALSE,"AF1 Board"}</definedName>
    <definedName name="wrn.Board._.Reports." localSheetId="18" hidden="1">{#N/A,#N/A,FALSE,"M1s Board";#N/A,#N/A,FALSE,"M3 Board";#N/A,#N/A,FALSE,"M6 Board";#N/A,#N/A,FALSE,"M7";#N/A,#N/A,FALSE,"M7B";#N/A,#N/A,FALSE,"M8";#N/A,#N/A,FALSE,"M8A Board";#N/A,#N/A,FALSE,"AF1 Board"}</definedName>
    <definedName name="wrn.Board._.Reports." localSheetId="19" hidden="1">{#N/A,#N/A,FALSE,"M1s Board";#N/A,#N/A,FALSE,"M3 Board";#N/A,#N/A,FALSE,"M6 Board";#N/A,#N/A,FALSE,"M7";#N/A,#N/A,FALSE,"M7B";#N/A,#N/A,FALSE,"M8";#N/A,#N/A,FALSE,"M8A Board";#N/A,#N/A,FALSE,"AF1 Board"}</definedName>
    <definedName name="wrn.Board._.Reports." localSheetId="20" hidden="1">{#N/A,#N/A,FALSE,"M1s Board";#N/A,#N/A,FALSE,"M3 Board";#N/A,#N/A,FALSE,"M6 Board";#N/A,#N/A,FALSE,"M7";#N/A,#N/A,FALSE,"M7B";#N/A,#N/A,FALSE,"M8";#N/A,#N/A,FALSE,"M8A Board";#N/A,#N/A,FALSE,"AF1 Board"}</definedName>
    <definedName name="wrn.Board._.Reports." localSheetId="22" hidden="1">{#N/A,#N/A,FALSE,"M1s Board";#N/A,#N/A,FALSE,"M3 Board";#N/A,#N/A,FALSE,"M6 Board";#N/A,#N/A,FALSE,"M7";#N/A,#N/A,FALSE,"M7B";#N/A,#N/A,FALSE,"M8";#N/A,#N/A,FALSE,"M8A Board";#N/A,#N/A,FALSE,"AF1 Board"}</definedName>
    <definedName name="wrn.Board._.Reports." localSheetId="24" hidden="1">{#N/A,#N/A,FALSE,"M1s Board";#N/A,#N/A,FALSE,"M3 Board";#N/A,#N/A,FALSE,"M6 Board";#N/A,#N/A,FALSE,"M7";#N/A,#N/A,FALSE,"M7B";#N/A,#N/A,FALSE,"M8";#N/A,#N/A,FALSE,"M8A Board";#N/A,#N/A,FALSE,"AF1 Board"}</definedName>
    <definedName name="wrn.Board._.Reports." localSheetId="28" hidden="1">{#N/A,#N/A,FALSE,"M1s Board";#N/A,#N/A,FALSE,"M3 Board";#N/A,#N/A,FALSE,"M6 Board";#N/A,#N/A,FALSE,"M7";#N/A,#N/A,FALSE,"M7B";#N/A,#N/A,FALSE,"M8";#N/A,#N/A,FALSE,"M8A Board";#N/A,#N/A,FALSE,"AF1 Board"}</definedName>
    <definedName name="wrn.Board._.Reports." localSheetId="14"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oq_summary." localSheetId="12" hidden="1">{#N/A,#N/A,FALSE,"Sum_BOQ";#N/A,#N/A,FALSE,"Preliminary";#N/A,#N/A,FALSE,"Sum_Prelim";#N/A,#N/A,FALSE,"Prime Cost&amp;Prov_sum"}</definedName>
    <definedName name="wrn.Boq_summary." localSheetId="11" hidden="1">{#N/A,#N/A,FALSE,"Sum_BOQ";#N/A,#N/A,FALSE,"Preliminary";#N/A,#N/A,FALSE,"Sum_Prelim";#N/A,#N/A,FALSE,"Prime Cost&amp;Prov_sum"}</definedName>
    <definedName name="wrn.Boq_summary." localSheetId="13" hidden="1">{#N/A,#N/A,FALSE,"Sum_BOQ";#N/A,#N/A,FALSE,"Preliminary";#N/A,#N/A,FALSE,"Sum_Prelim";#N/A,#N/A,FALSE,"Prime Cost&amp;Prov_sum"}</definedName>
    <definedName name="wrn.Boq_summary." localSheetId="16" hidden="1">{#N/A,#N/A,FALSE,"Sum_BOQ";#N/A,#N/A,FALSE,"Preliminary";#N/A,#N/A,FALSE,"Sum_Prelim";#N/A,#N/A,FALSE,"Prime Cost&amp;Prov_sum"}</definedName>
    <definedName name="wrn.Boq_summary." localSheetId="21" hidden="1">{#N/A,#N/A,FALSE,"Sum_BOQ";#N/A,#N/A,FALSE,"Preliminary";#N/A,#N/A,FALSE,"Sum_Prelim";#N/A,#N/A,FALSE,"Prime Cost&amp;Prov_sum"}</definedName>
    <definedName name="wrn.Boq_summary." localSheetId="18" hidden="1">{#N/A,#N/A,FALSE,"Sum_BOQ";#N/A,#N/A,FALSE,"Preliminary";#N/A,#N/A,FALSE,"Sum_Prelim";#N/A,#N/A,FALSE,"Prime Cost&amp;Prov_sum"}</definedName>
    <definedName name="wrn.Boq_summary." localSheetId="19" hidden="1">{#N/A,#N/A,FALSE,"Sum_BOQ";#N/A,#N/A,FALSE,"Preliminary";#N/A,#N/A,FALSE,"Sum_Prelim";#N/A,#N/A,FALSE,"Prime Cost&amp;Prov_sum"}</definedName>
    <definedName name="wrn.Boq_summary." localSheetId="20" hidden="1">{#N/A,#N/A,FALSE,"Sum_BOQ";#N/A,#N/A,FALSE,"Preliminary";#N/A,#N/A,FALSE,"Sum_Prelim";#N/A,#N/A,FALSE,"Prime Cost&amp;Prov_sum"}</definedName>
    <definedName name="wrn.Boq_summary." localSheetId="22" hidden="1">{#N/A,#N/A,FALSE,"Sum_BOQ";#N/A,#N/A,FALSE,"Preliminary";#N/A,#N/A,FALSE,"Sum_Prelim";#N/A,#N/A,FALSE,"Prime Cost&amp;Prov_sum"}</definedName>
    <definedName name="wrn.Boq_summary." localSheetId="24" hidden="1">{#N/A,#N/A,FALSE,"Sum_BOQ";#N/A,#N/A,FALSE,"Preliminary";#N/A,#N/A,FALSE,"Sum_Prelim";#N/A,#N/A,FALSE,"Prime Cost&amp;Prov_sum"}</definedName>
    <definedName name="wrn.Boq_summary." localSheetId="28" hidden="1">{#N/A,#N/A,FALSE,"Sum_BOQ";#N/A,#N/A,FALSE,"Preliminary";#N/A,#N/A,FALSE,"Sum_Prelim";#N/A,#N/A,FALSE,"Prime Cost&amp;Prov_sum"}</definedName>
    <definedName name="wrn.Boq_summary." localSheetId="14" hidden="1">{#N/A,#N/A,FALSE,"Sum_BOQ";#N/A,#N/A,FALSE,"Preliminary";#N/A,#N/A,FALSE,"Sum_Prelim";#N/A,#N/A,FALSE,"Prime Cost&amp;Prov_sum"}</definedName>
    <definedName name="wrn.Boq_summary." hidden="1">{#N/A,#N/A,FALSE,"Sum_BOQ";#N/A,#N/A,FALSE,"Preliminary";#N/A,#N/A,FALSE,"Sum_Prelim";#N/A,#N/A,FALSE,"Prime Cost&amp;Prov_sum"}</definedName>
    <definedName name="wrn.Budget." localSheetId="12" hidden="1">{"Spread Dollars",#N/A,FALSE,"Budget";"Spread Ratios",#N/A,FALSE,"Budget";"Target Comparison",#N/A,FALSE,"Summary"}</definedName>
    <definedName name="wrn.Budget." localSheetId="11" hidden="1">{"Spread Dollars",#N/A,FALSE,"Budget";"Spread Ratios",#N/A,FALSE,"Budget";"Target Comparison",#N/A,FALSE,"Summary"}</definedName>
    <definedName name="wrn.Budget." localSheetId="13" hidden="1">{"Spread Dollars",#N/A,FALSE,"Budget";"Spread Ratios",#N/A,FALSE,"Budget";"Target Comparison",#N/A,FALSE,"Summary"}</definedName>
    <definedName name="wrn.Budget." localSheetId="16" hidden="1">{"Spread Dollars",#N/A,FALSE,"Budget";"Spread Ratios",#N/A,FALSE,"Budget";"Target Comparison",#N/A,FALSE,"Summary"}</definedName>
    <definedName name="wrn.Budget." localSheetId="21" hidden="1">{"Spread Dollars",#N/A,FALSE,"Budget";"Spread Ratios",#N/A,FALSE,"Budget";"Target Comparison",#N/A,FALSE,"Summary"}</definedName>
    <definedName name="wrn.Budget." localSheetId="18" hidden="1">{"Spread Dollars",#N/A,FALSE,"Budget";"Spread Ratios",#N/A,FALSE,"Budget";"Target Comparison",#N/A,FALSE,"Summary"}</definedName>
    <definedName name="wrn.Budget." localSheetId="19" hidden="1">{"Spread Dollars",#N/A,FALSE,"Budget";"Spread Ratios",#N/A,FALSE,"Budget";"Target Comparison",#N/A,FALSE,"Summary"}</definedName>
    <definedName name="wrn.Budget." localSheetId="20" hidden="1">{"Spread Dollars",#N/A,FALSE,"Budget";"Spread Ratios",#N/A,FALSE,"Budget";"Target Comparison",#N/A,FALSE,"Summary"}</definedName>
    <definedName name="wrn.Budget." localSheetId="22" hidden="1">{"Spread Dollars",#N/A,FALSE,"Budget";"Spread Ratios",#N/A,FALSE,"Budget";"Target Comparison",#N/A,FALSE,"Summary"}</definedName>
    <definedName name="wrn.Budget." localSheetId="24" hidden="1">{"Spread Dollars",#N/A,FALSE,"Budget";"Spread Ratios",#N/A,FALSE,"Budget";"Target Comparison",#N/A,FALSE,"Summary"}</definedName>
    <definedName name="wrn.Budget." localSheetId="28" hidden="1">{"Spread Dollars",#N/A,FALSE,"Budget";"Spread Ratios",#N/A,FALSE,"Budget";"Target Comparison",#N/A,FALSE,"Summary"}</definedName>
    <definedName name="wrn.Budget." localSheetId="14" hidden="1">{"Spread Dollars",#N/A,FALSE,"Budget";"Spread Ratios",#N/A,FALSE,"Budget";"Target Comparison",#N/A,FALSE,"Summary"}</definedName>
    <definedName name="wrn.Budget." hidden="1">{"Spread Dollars",#N/A,FALSE,"Budget";"Spread Ratios",#N/A,FALSE,"Budget";"Target Comparison",#N/A,FALSE,"Summary"}</definedName>
    <definedName name="wrn.budget2." localSheetId="12" hidden="1">{"Spread Dollars",#N/A,FALSE,"Budget";"Spread Ratios",#N/A,FALSE,"Budget";"Target Comparison",#N/A,FALSE,"Summary"}</definedName>
    <definedName name="wrn.budget2." localSheetId="11" hidden="1">{"Spread Dollars",#N/A,FALSE,"Budget";"Spread Ratios",#N/A,FALSE,"Budget";"Target Comparison",#N/A,FALSE,"Summary"}</definedName>
    <definedName name="wrn.budget2." localSheetId="13" hidden="1">{"Spread Dollars",#N/A,FALSE,"Budget";"Spread Ratios",#N/A,FALSE,"Budget";"Target Comparison",#N/A,FALSE,"Summary"}</definedName>
    <definedName name="wrn.budget2." localSheetId="16" hidden="1">{"Spread Dollars",#N/A,FALSE,"Budget";"Spread Ratios",#N/A,FALSE,"Budget";"Target Comparison",#N/A,FALSE,"Summary"}</definedName>
    <definedName name="wrn.budget2." localSheetId="21" hidden="1">{"Spread Dollars",#N/A,FALSE,"Budget";"Spread Ratios",#N/A,FALSE,"Budget";"Target Comparison",#N/A,FALSE,"Summary"}</definedName>
    <definedName name="wrn.budget2." localSheetId="18" hidden="1">{"Spread Dollars",#N/A,FALSE,"Budget";"Spread Ratios",#N/A,FALSE,"Budget";"Target Comparison",#N/A,FALSE,"Summary"}</definedName>
    <definedName name="wrn.budget2." localSheetId="19" hidden="1">{"Spread Dollars",#N/A,FALSE,"Budget";"Spread Ratios",#N/A,FALSE,"Budget";"Target Comparison",#N/A,FALSE,"Summary"}</definedName>
    <definedName name="wrn.budget2." localSheetId="20" hidden="1">{"Spread Dollars",#N/A,FALSE,"Budget";"Spread Ratios",#N/A,FALSE,"Budget";"Target Comparison",#N/A,FALSE,"Summary"}</definedName>
    <definedName name="wrn.budget2." localSheetId="22" hidden="1">{"Spread Dollars",#N/A,FALSE,"Budget";"Spread Ratios",#N/A,FALSE,"Budget";"Target Comparison",#N/A,FALSE,"Summary"}</definedName>
    <definedName name="wrn.budget2." localSheetId="24" hidden="1">{"Spread Dollars",#N/A,FALSE,"Budget";"Spread Ratios",#N/A,FALSE,"Budget";"Target Comparison",#N/A,FALSE,"Summary"}</definedName>
    <definedName name="wrn.budget2." localSheetId="28" hidden="1">{"Spread Dollars",#N/A,FALSE,"Budget";"Spread Ratios",#N/A,FALSE,"Budget";"Target Comparison",#N/A,FALSE,"Summary"}</definedName>
    <definedName name="wrn.budget2." localSheetId="14" hidden="1">{"Spread Dollars",#N/A,FALSE,"Budget";"Spread Ratios",#N/A,FALSE,"Budget";"Target Comparison",#N/A,FALSE,"Summary"}</definedName>
    <definedName name="wrn.budget2." hidden="1">{"Spread Dollars",#N/A,FALSE,"Budget";"Spread Ratios",#N/A,FALSE,"Budget";"Target Comparison",#N/A,FALSE,"Summary"}</definedName>
    <definedName name="wrn.Budget3." localSheetId="12" hidden="1">{"Spread Dollars",#N/A,FALSE,"Budget";"Spread Ratios",#N/A,FALSE,"Budget";"Target Comparison",#N/A,FALSE,"Summary"}</definedName>
    <definedName name="wrn.Budget3." localSheetId="11" hidden="1">{"Spread Dollars",#N/A,FALSE,"Budget";"Spread Ratios",#N/A,FALSE,"Budget";"Target Comparison",#N/A,FALSE,"Summary"}</definedName>
    <definedName name="wrn.Budget3." localSheetId="13" hidden="1">{"Spread Dollars",#N/A,FALSE,"Budget";"Spread Ratios",#N/A,FALSE,"Budget";"Target Comparison",#N/A,FALSE,"Summary"}</definedName>
    <definedName name="wrn.Budget3." localSheetId="16" hidden="1">{"Spread Dollars",#N/A,FALSE,"Budget";"Spread Ratios",#N/A,FALSE,"Budget";"Target Comparison",#N/A,FALSE,"Summary"}</definedName>
    <definedName name="wrn.Budget3." localSheetId="21" hidden="1">{"Spread Dollars",#N/A,FALSE,"Budget";"Spread Ratios",#N/A,FALSE,"Budget";"Target Comparison",#N/A,FALSE,"Summary"}</definedName>
    <definedName name="wrn.Budget3." localSheetId="18" hidden="1">{"Spread Dollars",#N/A,FALSE,"Budget";"Spread Ratios",#N/A,FALSE,"Budget";"Target Comparison",#N/A,FALSE,"Summary"}</definedName>
    <definedName name="wrn.Budget3." localSheetId="19" hidden="1">{"Spread Dollars",#N/A,FALSE,"Budget";"Spread Ratios",#N/A,FALSE,"Budget";"Target Comparison",#N/A,FALSE,"Summary"}</definedName>
    <definedName name="wrn.Budget3." localSheetId="20" hidden="1">{"Spread Dollars",#N/A,FALSE,"Budget";"Spread Ratios",#N/A,FALSE,"Budget";"Target Comparison",#N/A,FALSE,"Summary"}</definedName>
    <definedName name="wrn.Budget3." localSheetId="22" hidden="1">{"Spread Dollars",#N/A,FALSE,"Budget";"Spread Ratios",#N/A,FALSE,"Budget";"Target Comparison",#N/A,FALSE,"Summary"}</definedName>
    <definedName name="wrn.Budget3." localSheetId="24" hidden="1">{"Spread Dollars",#N/A,FALSE,"Budget";"Spread Ratios",#N/A,FALSE,"Budget";"Target Comparison",#N/A,FALSE,"Summary"}</definedName>
    <definedName name="wrn.Budget3." localSheetId="28" hidden="1">{"Spread Dollars",#N/A,FALSE,"Budget";"Spread Ratios",#N/A,FALSE,"Budget";"Target Comparison",#N/A,FALSE,"Summary"}</definedName>
    <definedName name="wrn.Budget3." localSheetId="14" hidden="1">{"Spread Dollars",#N/A,FALSE,"Budget";"Spread Ratios",#N/A,FALSE,"Budget";"Target Comparison",#N/A,FALSE,"Summary"}</definedName>
    <definedName name="wrn.Budget3." hidden="1">{"Spread Dollars",#N/A,FALSE,"Budget";"Spread Ratios",#N/A,FALSE,"Budget";"Target Comparison",#N/A,FALSE,"Summary"}</definedName>
    <definedName name="wrn.c" localSheetId="12" hidden="1">{#N/A,#N/A,FALSE,"Chi tiÆt"}</definedName>
    <definedName name="wrn.c" localSheetId="11" hidden="1">{#N/A,#N/A,FALSE,"Chi tiÆt"}</definedName>
    <definedName name="wrn.c" localSheetId="13" hidden="1">{#N/A,#N/A,FALSE,"Chi tiÆt"}</definedName>
    <definedName name="wrn.c" localSheetId="16" hidden="1">{#N/A,#N/A,FALSE,"Chi tiÆt"}</definedName>
    <definedName name="wrn.c" localSheetId="21" hidden="1">{#N/A,#N/A,FALSE,"Chi tiÆt"}</definedName>
    <definedName name="wrn.c" localSheetId="18" hidden="1">{#N/A,#N/A,FALSE,"Chi tiÆt"}</definedName>
    <definedName name="wrn.c" localSheetId="19" hidden="1">{#N/A,#N/A,FALSE,"Chi tiÆt"}</definedName>
    <definedName name="wrn.c" localSheetId="20" hidden="1">{#N/A,#N/A,FALSE,"Chi tiÆt"}</definedName>
    <definedName name="wrn.c" localSheetId="22" hidden="1">{#N/A,#N/A,FALSE,"Chi tiÆt"}</definedName>
    <definedName name="wrn.c" localSheetId="24" hidden="1">{#N/A,#N/A,FALSE,"Chi tiÆt"}</definedName>
    <definedName name="wrn.c" localSheetId="28" hidden="1">{#N/A,#N/A,FALSE,"Chi tiÆt"}</definedName>
    <definedName name="wrn.c" localSheetId="14" hidden="1">{#N/A,#N/A,FALSE,"Chi tiÆt"}</definedName>
    <definedName name="wrn.c" hidden="1">{#N/A,#N/A,FALSE,"Chi tiÆt"}</definedName>
    <definedName name="wrn.CBA."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1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9"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1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9"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rts." localSheetId="12" hidden="1">{"Chart 1",#N/A,TRUE,"Charts";"Chart 2",#N/A,TRUE,"Charts"}</definedName>
    <definedName name="wrn.Charts." localSheetId="11" hidden="1">{"Chart 1",#N/A,TRUE,"Charts";"Chart 2",#N/A,TRUE,"Charts"}</definedName>
    <definedName name="wrn.Charts." localSheetId="13" hidden="1">{"Chart 1",#N/A,TRUE,"Charts";"Chart 2",#N/A,TRUE,"Charts"}</definedName>
    <definedName name="wrn.Charts." localSheetId="16" hidden="1">{"Chart 1",#N/A,TRUE,"Charts";"Chart 2",#N/A,TRUE,"Charts"}</definedName>
    <definedName name="wrn.Charts." localSheetId="21" hidden="1">{"Chart 1",#N/A,TRUE,"Charts";"Chart 2",#N/A,TRUE,"Charts"}</definedName>
    <definedName name="wrn.Charts." localSheetId="18" hidden="1">{"Chart 1",#N/A,TRUE,"Charts";"Chart 2",#N/A,TRUE,"Charts"}</definedName>
    <definedName name="wrn.Charts." localSheetId="19" hidden="1">{"Chart 1",#N/A,TRUE,"Charts";"Chart 2",#N/A,TRUE,"Charts"}</definedName>
    <definedName name="wrn.Charts." localSheetId="20" hidden="1">{"Chart 1",#N/A,TRUE,"Charts";"Chart 2",#N/A,TRUE,"Charts"}</definedName>
    <definedName name="wrn.Charts." localSheetId="22" hidden="1">{"Chart 1",#N/A,TRUE,"Charts";"Chart 2",#N/A,TRUE,"Charts"}</definedName>
    <definedName name="wrn.Charts." localSheetId="24" hidden="1">{"Chart 1",#N/A,TRUE,"Charts";"Chart 2",#N/A,TRUE,"Charts"}</definedName>
    <definedName name="wrn.Charts." localSheetId="28" hidden="1">{"Chart 1",#N/A,TRUE,"Charts";"Chart 2",#N/A,TRUE,"Charts"}</definedName>
    <definedName name="wrn.Charts." localSheetId="14" hidden="1">{"Chart 1",#N/A,TRUE,"Charts";"Chart 2",#N/A,TRUE,"Charts"}</definedName>
    <definedName name="wrn.Charts." hidden="1">{"Chart 1",#N/A,TRUE,"Charts";"Chart 2",#N/A,TRUE,"Charts"}</definedName>
    <definedName name="wrn.Che._.do._.duoc._.huong." localSheetId="12" hidden="1">{#N/A,#N/A,FALSE,"BN (2)"}</definedName>
    <definedName name="wrn.Che._.do._.duoc._.huong." localSheetId="11" hidden="1">{#N/A,#N/A,FALSE,"BN (2)"}</definedName>
    <definedName name="wrn.Che._.do._.duoc._.huong." localSheetId="13" hidden="1">{#N/A,#N/A,FALSE,"BN (2)"}</definedName>
    <definedName name="wrn.Che._.do._.duoc._.huong." localSheetId="16" hidden="1">{#N/A,#N/A,FALSE,"BN (2)"}</definedName>
    <definedName name="wrn.Che._.do._.duoc._.huong." localSheetId="21" hidden="1">{#N/A,#N/A,FALSE,"BN (2)"}</definedName>
    <definedName name="wrn.Che._.do._.duoc._.huong." localSheetId="18" hidden="1">{#N/A,#N/A,FALSE,"BN (2)"}</definedName>
    <definedName name="wrn.Che._.do._.duoc._.huong." localSheetId="19" hidden="1">{#N/A,#N/A,FALSE,"BN (2)"}</definedName>
    <definedName name="wrn.Che._.do._.duoc._.huong." localSheetId="20" hidden="1">{#N/A,#N/A,FALSE,"BN (2)"}</definedName>
    <definedName name="wrn.Che._.do._.duoc._.huong." localSheetId="22" hidden="1">{#N/A,#N/A,FALSE,"BN (2)"}</definedName>
    <definedName name="wrn.Che._.do._.duoc._.huong." localSheetId="24" hidden="1">{#N/A,#N/A,FALSE,"BN (2)"}</definedName>
    <definedName name="wrn.Che._.do._.duoc._.huong." localSheetId="28" hidden="1">{#N/A,#N/A,FALSE,"BN (2)"}</definedName>
    <definedName name="wrn.Che._.do._.duoc._.huong." localSheetId="14" hidden="1">{#N/A,#N/A,FALSE,"BN (2)"}</definedName>
    <definedName name="wrn.Che._.do._.duoc._.huong." hidden="1">{#N/A,#N/A,FALSE,"BN (2)"}</definedName>
    <definedName name="wrn.chi._.tiÆt." localSheetId="12" hidden="1">{#N/A,#N/A,FALSE,"Chi tiÆt"}</definedName>
    <definedName name="wrn.chi._.tiÆt." localSheetId="11" hidden="1">{#N/A,#N/A,FALSE,"Chi tiÆt"}</definedName>
    <definedName name="wrn.chi._.tiÆt." localSheetId="13" hidden="1">{#N/A,#N/A,FALSE,"Chi tiÆt"}</definedName>
    <definedName name="wrn.chi._.tiÆt." localSheetId="16" hidden="1">{#N/A,#N/A,FALSE,"Chi tiÆt"}</definedName>
    <definedName name="wrn.chi._.tiÆt." localSheetId="21" hidden="1">{#N/A,#N/A,FALSE,"Chi tiÆt"}</definedName>
    <definedName name="wrn.chi._.tiÆt." localSheetId="18" hidden="1">{#N/A,#N/A,FALSE,"Chi tiÆt"}</definedName>
    <definedName name="wrn.chi._.tiÆt." localSheetId="19" hidden="1">{#N/A,#N/A,FALSE,"Chi tiÆt"}</definedName>
    <definedName name="wrn.chi._.tiÆt." localSheetId="20" hidden="1">{#N/A,#N/A,FALSE,"Chi tiÆt"}</definedName>
    <definedName name="wrn.chi._.tiÆt." localSheetId="22" hidden="1">{#N/A,#N/A,FALSE,"Chi tiÆt"}</definedName>
    <definedName name="wrn.chi._.tiÆt." localSheetId="24" hidden="1">{#N/A,#N/A,FALSE,"Chi tiÆt"}</definedName>
    <definedName name="wrn.chi._.tiÆt." localSheetId="28" hidden="1">{#N/A,#N/A,FALSE,"Chi tiÆt"}</definedName>
    <definedName name="wrn.chi._.tiÆt." localSheetId="14" hidden="1">{#N/A,#N/A,FALSE,"Chi tiÆt"}</definedName>
    <definedName name="wrn.chi._.tiÆt." hidden="1">{#N/A,#N/A,FALSE,"Chi tiÆt"}</definedName>
    <definedName name="wrn.chi._.tiÆt._1" localSheetId="12" hidden="1">{#N/A,#N/A,FALSE,"Chi tiÆt"}</definedName>
    <definedName name="wrn.chi._.tiÆt._1" localSheetId="11" hidden="1">{#N/A,#N/A,FALSE,"Chi tiÆt"}</definedName>
    <definedName name="wrn.chi._.tiÆt._1" localSheetId="13" hidden="1">{#N/A,#N/A,FALSE,"Chi tiÆt"}</definedName>
    <definedName name="wrn.chi._.tiÆt._1" localSheetId="16" hidden="1">{#N/A,#N/A,FALSE,"Chi tiÆt"}</definedName>
    <definedName name="wrn.chi._.tiÆt._1" localSheetId="21" hidden="1">{#N/A,#N/A,FALSE,"Chi tiÆt"}</definedName>
    <definedName name="wrn.chi._.tiÆt._1" localSheetId="18" hidden="1">{#N/A,#N/A,FALSE,"Chi tiÆt"}</definedName>
    <definedName name="wrn.chi._.tiÆt._1" localSheetId="19" hidden="1">{#N/A,#N/A,FALSE,"Chi tiÆt"}</definedName>
    <definedName name="wrn.chi._.tiÆt._1" localSheetId="20" hidden="1">{#N/A,#N/A,FALSE,"Chi tiÆt"}</definedName>
    <definedName name="wrn.chi._.tiÆt._1" localSheetId="22" hidden="1">{#N/A,#N/A,FALSE,"Chi tiÆt"}</definedName>
    <definedName name="wrn.chi._.tiÆt._1" localSheetId="24" hidden="1">{#N/A,#N/A,FALSE,"Chi tiÆt"}</definedName>
    <definedName name="wrn.chi._.tiÆt._1" localSheetId="28" hidden="1">{#N/A,#N/A,FALSE,"Chi tiÆt"}</definedName>
    <definedName name="wrn.chi._.tiÆt._1" localSheetId="14" hidden="1">{#N/A,#N/A,FALSE,"Chi tiÆt"}</definedName>
    <definedName name="wrn.chi._.tiÆt._1" hidden="1">{#N/A,#N/A,FALSE,"Chi tiÆt"}</definedName>
    <definedName name="wrn.chi._.tiÆt._2" localSheetId="12" hidden="1">{#N/A,#N/A,FALSE,"Chi tiÆt"}</definedName>
    <definedName name="wrn.chi._.tiÆt._2" localSheetId="11" hidden="1">{#N/A,#N/A,FALSE,"Chi tiÆt"}</definedName>
    <definedName name="wrn.chi._.tiÆt._2" localSheetId="13" hidden="1">{#N/A,#N/A,FALSE,"Chi tiÆt"}</definedName>
    <definedName name="wrn.chi._.tiÆt._2" localSheetId="16" hidden="1">{#N/A,#N/A,FALSE,"Chi tiÆt"}</definedName>
    <definedName name="wrn.chi._.tiÆt._2" localSheetId="21" hidden="1">{#N/A,#N/A,FALSE,"Chi tiÆt"}</definedName>
    <definedName name="wrn.chi._.tiÆt._2" localSheetId="18" hidden="1">{#N/A,#N/A,FALSE,"Chi tiÆt"}</definedName>
    <definedName name="wrn.chi._.tiÆt._2" localSheetId="19" hidden="1">{#N/A,#N/A,FALSE,"Chi tiÆt"}</definedName>
    <definedName name="wrn.chi._.tiÆt._2" localSheetId="20" hidden="1">{#N/A,#N/A,FALSE,"Chi tiÆt"}</definedName>
    <definedName name="wrn.chi._.tiÆt._2" localSheetId="22" hidden="1">{#N/A,#N/A,FALSE,"Chi tiÆt"}</definedName>
    <definedName name="wrn.chi._.tiÆt._2" localSheetId="24" hidden="1">{#N/A,#N/A,FALSE,"Chi tiÆt"}</definedName>
    <definedName name="wrn.chi._.tiÆt._2" localSheetId="28" hidden="1">{#N/A,#N/A,FALSE,"Chi tiÆt"}</definedName>
    <definedName name="wrn.chi._.tiÆt._2" localSheetId="14" hidden="1">{#N/A,#N/A,FALSE,"Chi tiÆt"}</definedName>
    <definedName name="wrn.chi._.tiÆt._2" hidden="1">{#N/A,#N/A,FALSE,"Chi tiÆt"}</definedName>
    <definedName name="wrn.clntrpt." localSheetId="12" hidden="1">{#N/A,#N/A,FALSE,"CLIENT HOPSR";#N/A,#N/A,FALSE,"JEG GRAPH";#N/A,#N/A,FALSE,"PROCESS";#N/A,#N/A,FALSE,"CIVIL";#N/A,#N/A,FALSE,"ELECTRICAL";#N/A,#N/A,FALSE,"CNTRL SYS";#N/A,#N/A,FALSE,"MECH";#N/A,#N/A,FALSE,"PIPE"}</definedName>
    <definedName name="wrn.clntrpt." localSheetId="11" hidden="1">{#N/A,#N/A,FALSE,"CLIENT HOPSR";#N/A,#N/A,FALSE,"JEG GRAPH";#N/A,#N/A,FALSE,"PROCESS";#N/A,#N/A,FALSE,"CIVIL";#N/A,#N/A,FALSE,"ELECTRICAL";#N/A,#N/A,FALSE,"CNTRL SYS";#N/A,#N/A,FALSE,"MECH";#N/A,#N/A,FALSE,"PIPE"}</definedName>
    <definedName name="wrn.clntrpt." localSheetId="13" hidden="1">{#N/A,#N/A,FALSE,"CLIENT HOPSR";#N/A,#N/A,FALSE,"JEG GRAPH";#N/A,#N/A,FALSE,"PROCESS";#N/A,#N/A,FALSE,"CIVIL";#N/A,#N/A,FALSE,"ELECTRICAL";#N/A,#N/A,FALSE,"CNTRL SYS";#N/A,#N/A,FALSE,"MECH";#N/A,#N/A,FALSE,"PIPE"}</definedName>
    <definedName name="wrn.clntrpt." localSheetId="16" hidden="1">{#N/A,#N/A,FALSE,"CLIENT HOPSR";#N/A,#N/A,FALSE,"JEG GRAPH";#N/A,#N/A,FALSE,"PROCESS";#N/A,#N/A,FALSE,"CIVIL";#N/A,#N/A,FALSE,"ELECTRICAL";#N/A,#N/A,FALSE,"CNTRL SYS";#N/A,#N/A,FALSE,"MECH";#N/A,#N/A,FALSE,"PIPE"}</definedName>
    <definedName name="wrn.clntrpt." localSheetId="21" hidden="1">{#N/A,#N/A,FALSE,"CLIENT HOPSR";#N/A,#N/A,FALSE,"JEG GRAPH";#N/A,#N/A,FALSE,"PROCESS";#N/A,#N/A,FALSE,"CIVIL";#N/A,#N/A,FALSE,"ELECTRICAL";#N/A,#N/A,FALSE,"CNTRL SYS";#N/A,#N/A,FALSE,"MECH";#N/A,#N/A,FALSE,"PIPE"}</definedName>
    <definedName name="wrn.clntrpt." localSheetId="18" hidden="1">{#N/A,#N/A,FALSE,"CLIENT HOPSR";#N/A,#N/A,FALSE,"JEG GRAPH";#N/A,#N/A,FALSE,"PROCESS";#N/A,#N/A,FALSE,"CIVIL";#N/A,#N/A,FALSE,"ELECTRICAL";#N/A,#N/A,FALSE,"CNTRL SYS";#N/A,#N/A,FALSE,"MECH";#N/A,#N/A,FALSE,"PIPE"}</definedName>
    <definedName name="wrn.clntrpt." localSheetId="19" hidden="1">{#N/A,#N/A,FALSE,"CLIENT HOPSR";#N/A,#N/A,FALSE,"JEG GRAPH";#N/A,#N/A,FALSE,"PROCESS";#N/A,#N/A,FALSE,"CIVIL";#N/A,#N/A,FALSE,"ELECTRICAL";#N/A,#N/A,FALSE,"CNTRL SYS";#N/A,#N/A,FALSE,"MECH";#N/A,#N/A,FALSE,"PIPE"}</definedName>
    <definedName name="wrn.clntrpt." localSheetId="20" hidden="1">{#N/A,#N/A,FALSE,"CLIENT HOPSR";#N/A,#N/A,FALSE,"JEG GRAPH";#N/A,#N/A,FALSE,"PROCESS";#N/A,#N/A,FALSE,"CIVIL";#N/A,#N/A,FALSE,"ELECTRICAL";#N/A,#N/A,FALSE,"CNTRL SYS";#N/A,#N/A,FALSE,"MECH";#N/A,#N/A,FALSE,"PIPE"}</definedName>
    <definedName name="wrn.clntrpt." localSheetId="22" hidden="1">{#N/A,#N/A,FALSE,"CLIENT HOPSR";#N/A,#N/A,FALSE,"JEG GRAPH";#N/A,#N/A,FALSE,"PROCESS";#N/A,#N/A,FALSE,"CIVIL";#N/A,#N/A,FALSE,"ELECTRICAL";#N/A,#N/A,FALSE,"CNTRL SYS";#N/A,#N/A,FALSE,"MECH";#N/A,#N/A,FALSE,"PIPE"}</definedName>
    <definedName name="wrn.clntrpt." localSheetId="24" hidden="1">{#N/A,#N/A,FALSE,"CLIENT HOPSR";#N/A,#N/A,FALSE,"JEG GRAPH";#N/A,#N/A,FALSE,"PROCESS";#N/A,#N/A,FALSE,"CIVIL";#N/A,#N/A,FALSE,"ELECTRICAL";#N/A,#N/A,FALSE,"CNTRL SYS";#N/A,#N/A,FALSE,"MECH";#N/A,#N/A,FALSE,"PIPE"}</definedName>
    <definedName name="wrn.clntrpt." localSheetId="28" hidden="1">{#N/A,#N/A,FALSE,"CLIENT HOPSR";#N/A,#N/A,FALSE,"JEG GRAPH";#N/A,#N/A,FALSE,"PROCESS";#N/A,#N/A,FALSE,"CIVIL";#N/A,#N/A,FALSE,"ELECTRICAL";#N/A,#N/A,FALSE,"CNTRL SYS";#N/A,#N/A,FALSE,"MECH";#N/A,#N/A,FALSE,"PIPE"}</definedName>
    <definedName name="wrn.clntrpt." localSheetId="14"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ded._.IAS._.FS." localSheetId="12" hidden="1">{"IASTrail",#N/A,FALSE,"IAS"}</definedName>
    <definedName name="wrn.Coded._.IAS._.FS." localSheetId="11" hidden="1">{"IASTrail",#N/A,FALSE,"IAS"}</definedName>
    <definedName name="wrn.Coded._.IAS._.FS." localSheetId="13" hidden="1">{"IASTrail",#N/A,FALSE,"IAS"}</definedName>
    <definedName name="wrn.Coded._.IAS._.FS." localSheetId="16" hidden="1">{"IASTrail",#N/A,FALSE,"IAS"}</definedName>
    <definedName name="wrn.Coded._.IAS._.FS." localSheetId="21" hidden="1">{"IASTrail",#N/A,FALSE,"IAS"}</definedName>
    <definedName name="wrn.Coded._.IAS._.FS." localSheetId="18" hidden="1">{"IASTrail",#N/A,FALSE,"IAS"}</definedName>
    <definedName name="wrn.Coded._.IAS._.FS." localSheetId="19" hidden="1">{"IASTrail",#N/A,FALSE,"IAS"}</definedName>
    <definedName name="wrn.Coded._.IAS._.FS." localSheetId="20" hidden="1">{"IASTrail",#N/A,FALSE,"IAS"}</definedName>
    <definedName name="wrn.Coded._.IAS._.FS." localSheetId="22" hidden="1">{"IASTrail",#N/A,FALSE,"IAS"}</definedName>
    <definedName name="wrn.Coded._.IAS._.FS." localSheetId="24" hidden="1">{"IASTrail",#N/A,FALSE,"IAS"}</definedName>
    <definedName name="wrn.Coded._.IAS._.FS." localSheetId="28" hidden="1">{"IASTrail",#N/A,FALSE,"IAS"}</definedName>
    <definedName name="wrn.Coded._.IAS._.FS." localSheetId="14" hidden="1">{"IASTrail",#N/A,FALSE,"IAS"}</definedName>
    <definedName name="wrn.Coded._.IAS._.FS." hidden="1">{"IASTrail",#N/A,FALSE,"IAS"}</definedName>
    <definedName name="wrn.COMBINED." localSheetId="12" hidden="1">{#N/A,#N/A,FALSE,"INPUTS";#N/A,#N/A,FALSE,"PROFORMA BSHEET";#N/A,#N/A,FALSE,"COMBINED";#N/A,#N/A,FALSE,"HIGH YIELD";#N/A,#N/A,FALSE,"COMB_GRAPHS"}</definedName>
    <definedName name="wrn.COMBINED." localSheetId="11" hidden="1">{#N/A,#N/A,FALSE,"INPUTS";#N/A,#N/A,FALSE,"PROFORMA BSHEET";#N/A,#N/A,FALSE,"COMBINED";#N/A,#N/A,FALSE,"HIGH YIELD";#N/A,#N/A,FALSE,"COMB_GRAPHS"}</definedName>
    <definedName name="wrn.COMBINED." localSheetId="13" hidden="1">{#N/A,#N/A,FALSE,"INPUTS";#N/A,#N/A,FALSE,"PROFORMA BSHEET";#N/A,#N/A,FALSE,"COMBINED";#N/A,#N/A,FALSE,"HIGH YIELD";#N/A,#N/A,FALSE,"COMB_GRAPHS"}</definedName>
    <definedName name="wrn.COMBINED." localSheetId="16" hidden="1">{#N/A,#N/A,FALSE,"INPUTS";#N/A,#N/A,FALSE,"PROFORMA BSHEET";#N/A,#N/A,FALSE,"COMBINED";#N/A,#N/A,FALSE,"HIGH YIELD";#N/A,#N/A,FALSE,"COMB_GRAPHS"}</definedName>
    <definedName name="wrn.COMBINED." localSheetId="21" hidden="1">{#N/A,#N/A,FALSE,"INPUTS";#N/A,#N/A,FALSE,"PROFORMA BSHEET";#N/A,#N/A,FALSE,"COMBINED";#N/A,#N/A,FALSE,"HIGH YIELD";#N/A,#N/A,FALSE,"COMB_GRAPHS"}</definedName>
    <definedName name="wrn.COMBINED." localSheetId="18" hidden="1">{#N/A,#N/A,FALSE,"INPUTS";#N/A,#N/A,FALSE,"PROFORMA BSHEET";#N/A,#N/A,FALSE,"COMBINED";#N/A,#N/A,FALSE,"HIGH YIELD";#N/A,#N/A,FALSE,"COMB_GRAPHS"}</definedName>
    <definedName name="wrn.COMBINED." localSheetId="19" hidden="1">{#N/A,#N/A,FALSE,"INPUTS";#N/A,#N/A,FALSE,"PROFORMA BSHEET";#N/A,#N/A,FALSE,"COMBINED";#N/A,#N/A,FALSE,"HIGH YIELD";#N/A,#N/A,FALSE,"COMB_GRAPHS"}</definedName>
    <definedName name="wrn.COMBINED." localSheetId="20" hidden="1">{#N/A,#N/A,FALSE,"INPUTS";#N/A,#N/A,FALSE,"PROFORMA BSHEET";#N/A,#N/A,FALSE,"COMBINED";#N/A,#N/A,FALSE,"HIGH YIELD";#N/A,#N/A,FALSE,"COMB_GRAPHS"}</definedName>
    <definedName name="wrn.COMBINED." localSheetId="22" hidden="1">{#N/A,#N/A,FALSE,"INPUTS";#N/A,#N/A,FALSE,"PROFORMA BSHEET";#N/A,#N/A,FALSE,"COMBINED";#N/A,#N/A,FALSE,"HIGH YIELD";#N/A,#N/A,FALSE,"COMB_GRAPHS"}</definedName>
    <definedName name="wrn.COMBINED." localSheetId="24" hidden="1">{#N/A,#N/A,FALSE,"INPUTS";#N/A,#N/A,FALSE,"PROFORMA BSHEET";#N/A,#N/A,FALSE,"COMBINED";#N/A,#N/A,FALSE,"HIGH YIELD";#N/A,#N/A,FALSE,"COMB_GRAPHS"}</definedName>
    <definedName name="wrn.COMBINED." localSheetId="28" hidden="1">{#N/A,#N/A,FALSE,"INPUTS";#N/A,#N/A,FALSE,"PROFORMA BSHEET";#N/A,#N/A,FALSE,"COMBINED";#N/A,#N/A,FALSE,"HIGH YIELD";#N/A,#N/A,FALSE,"COMB_GRAPHS"}</definedName>
    <definedName name="wrn.COMBINED." localSheetId="14"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lete." localSheetId="12" hidden="1">{#N/A,#N/A,TRUE,"DCF Summary";#N/A,#N/A,TRUE,"Casema";#N/A,#N/A,TRUE,"UK";#N/A,#N/A,TRUE,"RCF";#N/A,#N/A,TRUE,"Intercable CZ";#N/A,#N/A,TRUE,"Interkabel P";#N/A,#N/A,TRUE,"LBO-Total";#N/A,#N/A,TRUE,"LBO-Casema"}</definedName>
    <definedName name="wrn.Complete." localSheetId="11" hidden="1">{#N/A,#N/A,TRUE,"DCF Summary";#N/A,#N/A,TRUE,"Casema";#N/A,#N/A,TRUE,"UK";#N/A,#N/A,TRUE,"RCF";#N/A,#N/A,TRUE,"Intercable CZ";#N/A,#N/A,TRUE,"Interkabel P";#N/A,#N/A,TRUE,"LBO-Total";#N/A,#N/A,TRUE,"LBO-Casema"}</definedName>
    <definedName name="wrn.Complete." localSheetId="13" hidden="1">{#N/A,#N/A,TRUE,"DCF Summary";#N/A,#N/A,TRUE,"Casema";#N/A,#N/A,TRUE,"UK";#N/A,#N/A,TRUE,"RCF";#N/A,#N/A,TRUE,"Intercable CZ";#N/A,#N/A,TRUE,"Interkabel P";#N/A,#N/A,TRUE,"LBO-Total";#N/A,#N/A,TRUE,"LBO-Casema"}</definedName>
    <definedName name="wrn.Complete." localSheetId="16" hidden="1">{#N/A,#N/A,TRUE,"DCF Summary";#N/A,#N/A,TRUE,"Casema";#N/A,#N/A,TRUE,"UK";#N/A,#N/A,TRUE,"RCF";#N/A,#N/A,TRUE,"Intercable CZ";#N/A,#N/A,TRUE,"Interkabel P";#N/A,#N/A,TRUE,"LBO-Total";#N/A,#N/A,TRUE,"LBO-Casema"}</definedName>
    <definedName name="wrn.Complete." localSheetId="21" hidden="1">{#N/A,#N/A,TRUE,"DCF Summary";#N/A,#N/A,TRUE,"Casema";#N/A,#N/A,TRUE,"UK";#N/A,#N/A,TRUE,"RCF";#N/A,#N/A,TRUE,"Intercable CZ";#N/A,#N/A,TRUE,"Interkabel P";#N/A,#N/A,TRUE,"LBO-Total";#N/A,#N/A,TRUE,"LBO-Casema"}</definedName>
    <definedName name="wrn.Complete." localSheetId="18" hidden="1">{#N/A,#N/A,TRUE,"DCF Summary";#N/A,#N/A,TRUE,"Casema";#N/A,#N/A,TRUE,"UK";#N/A,#N/A,TRUE,"RCF";#N/A,#N/A,TRUE,"Intercable CZ";#N/A,#N/A,TRUE,"Interkabel P";#N/A,#N/A,TRUE,"LBO-Total";#N/A,#N/A,TRUE,"LBO-Casema"}</definedName>
    <definedName name="wrn.Complete." localSheetId="19" hidden="1">{#N/A,#N/A,TRUE,"DCF Summary";#N/A,#N/A,TRUE,"Casema";#N/A,#N/A,TRUE,"UK";#N/A,#N/A,TRUE,"RCF";#N/A,#N/A,TRUE,"Intercable CZ";#N/A,#N/A,TRUE,"Interkabel P";#N/A,#N/A,TRUE,"LBO-Total";#N/A,#N/A,TRUE,"LBO-Casema"}</definedName>
    <definedName name="wrn.Complete." localSheetId="20" hidden="1">{#N/A,#N/A,TRUE,"DCF Summary";#N/A,#N/A,TRUE,"Casema";#N/A,#N/A,TRUE,"UK";#N/A,#N/A,TRUE,"RCF";#N/A,#N/A,TRUE,"Intercable CZ";#N/A,#N/A,TRUE,"Interkabel P";#N/A,#N/A,TRUE,"LBO-Total";#N/A,#N/A,TRUE,"LBO-Casema"}</definedName>
    <definedName name="wrn.Complete." localSheetId="22" hidden="1">{#N/A,#N/A,TRUE,"DCF Summary";#N/A,#N/A,TRUE,"Casema";#N/A,#N/A,TRUE,"UK";#N/A,#N/A,TRUE,"RCF";#N/A,#N/A,TRUE,"Intercable CZ";#N/A,#N/A,TRUE,"Interkabel P";#N/A,#N/A,TRUE,"LBO-Total";#N/A,#N/A,TRUE,"LBO-Casema"}</definedName>
    <definedName name="wrn.Complete." localSheetId="24" hidden="1">{#N/A,#N/A,TRUE,"DCF Summary";#N/A,#N/A,TRUE,"Casema";#N/A,#N/A,TRUE,"UK";#N/A,#N/A,TRUE,"RCF";#N/A,#N/A,TRUE,"Intercable CZ";#N/A,#N/A,TRUE,"Interkabel P";#N/A,#N/A,TRUE,"LBO-Total";#N/A,#N/A,TRUE,"LBO-Casema"}</definedName>
    <definedName name="wrn.Complete." localSheetId="28" hidden="1">{#N/A,#N/A,TRUE,"DCF Summary";#N/A,#N/A,TRUE,"Casema";#N/A,#N/A,TRUE,"UK";#N/A,#N/A,TRUE,"RCF";#N/A,#N/A,TRUE,"Intercable CZ";#N/A,#N/A,TRUE,"Interkabel P";#N/A,#N/A,TRUE,"LBO-Total";#N/A,#N/A,TRUE,"LBO-Casema"}</definedName>
    <definedName name="wrn.Complete." localSheetId="14"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_.Sys.._.Estimate." localSheetId="12" hidden="1">{#N/A,#N/A,TRUE,"Cover Memo";"Complete Sys. Estimate",#N/A,TRUE,"Change Summary";"Complete Sys. Estimate",#N/A,TRUE,"Estimate Summary";"Complete Sys. Estimate",#N/A,TRUE,"Dept. Summary";"Complete Sys. Estimate",#N/A,TRUE,"DOW Detail"}</definedName>
    <definedName name="wrn.Complete._.Sys.._.Estimate." localSheetId="11" hidden="1">{#N/A,#N/A,TRUE,"Cover Memo";"Complete Sys. Estimate",#N/A,TRUE,"Change Summary";"Complete Sys. Estimate",#N/A,TRUE,"Estimate Summary";"Complete Sys. Estimate",#N/A,TRUE,"Dept. Summary";"Complete Sys. Estimate",#N/A,TRUE,"DOW Detail"}</definedName>
    <definedName name="wrn.Complete._.Sys.._.Estimate." localSheetId="13" hidden="1">{#N/A,#N/A,TRUE,"Cover Memo";"Complete Sys. Estimate",#N/A,TRUE,"Change Summary";"Complete Sys. Estimate",#N/A,TRUE,"Estimate Summary";"Complete Sys. Estimate",#N/A,TRUE,"Dept. Summary";"Complete Sys. Estimate",#N/A,TRUE,"DOW Detail"}</definedName>
    <definedName name="wrn.Complete._.Sys.._.Estimate." localSheetId="16" hidden="1">{#N/A,#N/A,TRUE,"Cover Memo";"Complete Sys. Estimate",#N/A,TRUE,"Change Summary";"Complete Sys. Estimate",#N/A,TRUE,"Estimate Summary";"Complete Sys. Estimate",#N/A,TRUE,"Dept. Summary";"Complete Sys. Estimate",#N/A,TRUE,"DOW Detail"}</definedName>
    <definedName name="wrn.Complete._.Sys.._.Estimate." localSheetId="21" hidden="1">{#N/A,#N/A,TRUE,"Cover Memo";"Complete Sys. Estimate",#N/A,TRUE,"Change Summary";"Complete Sys. Estimate",#N/A,TRUE,"Estimate Summary";"Complete Sys. Estimate",#N/A,TRUE,"Dept. Summary";"Complete Sys. Estimate",#N/A,TRUE,"DOW Detail"}</definedName>
    <definedName name="wrn.Complete._.Sys.._.Estimate." localSheetId="18" hidden="1">{#N/A,#N/A,TRUE,"Cover Memo";"Complete Sys. Estimate",#N/A,TRUE,"Change Summary";"Complete Sys. Estimate",#N/A,TRUE,"Estimate Summary";"Complete Sys. Estimate",#N/A,TRUE,"Dept. Summary";"Complete Sys. Estimate",#N/A,TRUE,"DOW Detail"}</definedName>
    <definedName name="wrn.Complete._.Sys.._.Estimate." localSheetId="19" hidden="1">{#N/A,#N/A,TRUE,"Cover Memo";"Complete Sys. Estimate",#N/A,TRUE,"Change Summary";"Complete Sys. Estimate",#N/A,TRUE,"Estimate Summary";"Complete Sys. Estimate",#N/A,TRUE,"Dept. Summary";"Complete Sys. Estimate",#N/A,TRUE,"DOW Detail"}</definedName>
    <definedName name="wrn.Complete._.Sys.._.Estimate." localSheetId="20" hidden="1">{#N/A,#N/A,TRUE,"Cover Memo";"Complete Sys. Estimate",#N/A,TRUE,"Change Summary";"Complete Sys. Estimate",#N/A,TRUE,"Estimate Summary";"Complete Sys. Estimate",#N/A,TRUE,"Dept. Summary";"Complete Sys. Estimate",#N/A,TRUE,"DOW Detail"}</definedName>
    <definedName name="wrn.Complete._.Sys.._.Estimate." localSheetId="22" hidden="1">{#N/A,#N/A,TRUE,"Cover Memo";"Complete Sys. Estimate",#N/A,TRUE,"Change Summary";"Complete Sys. Estimate",#N/A,TRUE,"Estimate Summary";"Complete Sys. Estimate",#N/A,TRUE,"Dept. Summary";"Complete Sys. Estimate",#N/A,TRUE,"DOW Detail"}</definedName>
    <definedName name="wrn.Complete._.Sys.._.Estimate." localSheetId="24" hidden="1">{#N/A,#N/A,TRUE,"Cover Memo";"Complete Sys. Estimate",#N/A,TRUE,"Change Summary";"Complete Sys. Estimate",#N/A,TRUE,"Estimate Summary";"Complete Sys. Estimate",#N/A,TRUE,"Dept. Summary";"Complete Sys. Estimate",#N/A,TRUE,"DOW Detail"}</definedName>
    <definedName name="wrn.Complete._.Sys.._.Estimate." localSheetId="28" hidden="1">{#N/A,#N/A,TRUE,"Cover Memo";"Complete Sys. Estimate",#N/A,TRUE,"Change Summary";"Complete Sys. Estimate",#N/A,TRUE,"Estimate Summary";"Complete Sys. Estimate",#N/A,TRUE,"Dept. Summary";"Complete Sys. Estimate",#N/A,TRUE,"DOW Detail"}</definedName>
    <definedName name="wrn.Complete._.Sys.._.Estimate." localSheetId="14"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cong." localSheetId="12" hidden="1">{#N/A,#N/A,FALSE,"Sheet1"}</definedName>
    <definedName name="wrn.cong." localSheetId="11" hidden="1">{#N/A,#N/A,FALSE,"Sheet1"}</definedName>
    <definedName name="wrn.cong." localSheetId="13" hidden="1">{#N/A,#N/A,FALSE,"Sheet1"}</definedName>
    <definedName name="wrn.cong." localSheetId="16" hidden="1">{#N/A,#N/A,FALSE,"Sheet1"}</definedName>
    <definedName name="wrn.cong." localSheetId="21" hidden="1">{#N/A,#N/A,FALSE,"Sheet1"}</definedName>
    <definedName name="wrn.cong." localSheetId="18" hidden="1">{#N/A,#N/A,FALSE,"Sheet1"}</definedName>
    <definedName name="wrn.cong." localSheetId="19" hidden="1">{#N/A,#N/A,FALSE,"Sheet1"}</definedName>
    <definedName name="wrn.cong." localSheetId="20" hidden="1">{#N/A,#N/A,FALSE,"Sheet1"}</definedName>
    <definedName name="wrn.cong." localSheetId="22" hidden="1">{#N/A,#N/A,FALSE,"Sheet1"}</definedName>
    <definedName name="wrn.cong." localSheetId="24" hidden="1">{#N/A,#N/A,FALSE,"Sheet1"}</definedName>
    <definedName name="wrn.cong." localSheetId="28" hidden="1">{#N/A,#N/A,FALSE,"Sheet1"}</definedName>
    <definedName name="wrn.cong." localSheetId="14" hidden="1">{#N/A,#N/A,FALSE,"Sheet1"}</definedName>
    <definedName name="wrn.cong." hidden="1">{#N/A,#N/A,FALSE,"Sheet1"}</definedName>
    <definedName name="wrn.COSA94TAXRETURN." localSheetId="1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9"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_SHEES.a" localSheetId="12" hidden="1">{#N/A,#N/A,FALSE,"WBS 1.06";#N/A,#N/A,FALSE,"WBS 1.14";#N/A,#N/A,FALSE,"WBS 1.17";#N/A,#N/A,FALSE,"WBS 1.18"}</definedName>
    <definedName name="wrn.COST_SHEES.a" localSheetId="11" hidden="1">{#N/A,#N/A,FALSE,"WBS 1.06";#N/A,#N/A,FALSE,"WBS 1.14";#N/A,#N/A,FALSE,"WBS 1.17";#N/A,#N/A,FALSE,"WBS 1.18"}</definedName>
    <definedName name="wrn.COST_SHEES.a" localSheetId="13" hidden="1">{#N/A,#N/A,FALSE,"WBS 1.06";#N/A,#N/A,FALSE,"WBS 1.14";#N/A,#N/A,FALSE,"WBS 1.17";#N/A,#N/A,FALSE,"WBS 1.18"}</definedName>
    <definedName name="wrn.COST_SHEES.a" localSheetId="16" hidden="1">{#N/A,#N/A,FALSE,"WBS 1.06";#N/A,#N/A,FALSE,"WBS 1.14";#N/A,#N/A,FALSE,"WBS 1.17";#N/A,#N/A,FALSE,"WBS 1.18"}</definedName>
    <definedName name="wrn.COST_SHEES.a" localSheetId="21" hidden="1">{#N/A,#N/A,FALSE,"WBS 1.06";#N/A,#N/A,FALSE,"WBS 1.14";#N/A,#N/A,FALSE,"WBS 1.17";#N/A,#N/A,FALSE,"WBS 1.18"}</definedName>
    <definedName name="wrn.COST_SHEES.a" localSheetId="18" hidden="1">{#N/A,#N/A,FALSE,"WBS 1.06";#N/A,#N/A,FALSE,"WBS 1.14";#N/A,#N/A,FALSE,"WBS 1.17";#N/A,#N/A,FALSE,"WBS 1.18"}</definedName>
    <definedName name="wrn.COST_SHEES.a" localSheetId="19" hidden="1">{#N/A,#N/A,FALSE,"WBS 1.06";#N/A,#N/A,FALSE,"WBS 1.14";#N/A,#N/A,FALSE,"WBS 1.17";#N/A,#N/A,FALSE,"WBS 1.18"}</definedName>
    <definedName name="wrn.COST_SHEES.a" localSheetId="20" hidden="1">{#N/A,#N/A,FALSE,"WBS 1.06";#N/A,#N/A,FALSE,"WBS 1.14";#N/A,#N/A,FALSE,"WBS 1.17";#N/A,#N/A,FALSE,"WBS 1.18"}</definedName>
    <definedName name="wrn.COST_SHEES.a" localSheetId="22" hidden="1">{#N/A,#N/A,FALSE,"WBS 1.06";#N/A,#N/A,FALSE,"WBS 1.14";#N/A,#N/A,FALSE,"WBS 1.17";#N/A,#N/A,FALSE,"WBS 1.18"}</definedName>
    <definedName name="wrn.COST_SHEES.a" localSheetId="24" hidden="1">{#N/A,#N/A,FALSE,"WBS 1.06";#N/A,#N/A,FALSE,"WBS 1.14";#N/A,#N/A,FALSE,"WBS 1.17";#N/A,#N/A,FALSE,"WBS 1.18"}</definedName>
    <definedName name="wrn.COST_SHEES.a" localSheetId="28" hidden="1">{#N/A,#N/A,FALSE,"WBS 1.06";#N/A,#N/A,FALSE,"WBS 1.14";#N/A,#N/A,FALSE,"WBS 1.17";#N/A,#N/A,FALSE,"WBS 1.18"}</definedName>
    <definedName name="wrn.COST_SHEES.a" localSheetId="14" hidden="1">{#N/A,#N/A,FALSE,"WBS 1.06";#N/A,#N/A,FALSE,"WBS 1.14";#N/A,#N/A,FALSE,"WBS 1.17";#N/A,#N/A,FALSE,"WBS 1.18"}</definedName>
    <definedName name="wrn.COST_SHEES.a" hidden="1">{#N/A,#N/A,FALSE,"WBS 1.06";#N/A,#N/A,FALSE,"WBS 1.14";#N/A,#N/A,FALSE,"WBS 1.17";#N/A,#N/A,FALSE,"WBS 1.18"}</definedName>
    <definedName name="wrn.COST_SHEETS." localSheetId="12" hidden="1">{#N/A,#N/A,FALSE,"WBS 1.06";#N/A,#N/A,FALSE,"WBS 1.14";#N/A,#N/A,FALSE,"WBS 1.17";#N/A,#N/A,FALSE,"WBS 1.18"}</definedName>
    <definedName name="wrn.COST_SHEETS." localSheetId="11" hidden="1">{#N/A,#N/A,FALSE,"WBS 1.06";#N/A,#N/A,FALSE,"WBS 1.14";#N/A,#N/A,FALSE,"WBS 1.17";#N/A,#N/A,FALSE,"WBS 1.18"}</definedName>
    <definedName name="wrn.COST_SHEETS." localSheetId="13" hidden="1">{#N/A,#N/A,FALSE,"WBS 1.06";#N/A,#N/A,FALSE,"WBS 1.14";#N/A,#N/A,FALSE,"WBS 1.17";#N/A,#N/A,FALSE,"WBS 1.18"}</definedName>
    <definedName name="wrn.COST_SHEETS." localSheetId="16" hidden="1">{#N/A,#N/A,FALSE,"WBS 1.06";#N/A,#N/A,FALSE,"WBS 1.14";#N/A,#N/A,FALSE,"WBS 1.17";#N/A,#N/A,FALSE,"WBS 1.18"}</definedName>
    <definedName name="wrn.COST_SHEETS." localSheetId="21" hidden="1">{#N/A,#N/A,FALSE,"WBS 1.06";#N/A,#N/A,FALSE,"WBS 1.14";#N/A,#N/A,FALSE,"WBS 1.17";#N/A,#N/A,FALSE,"WBS 1.18"}</definedName>
    <definedName name="wrn.COST_SHEETS." localSheetId="18" hidden="1">{#N/A,#N/A,FALSE,"WBS 1.06";#N/A,#N/A,FALSE,"WBS 1.14";#N/A,#N/A,FALSE,"WBS 1.17";#N/A,#N/A,FALSE,"WBS 1.18"}</definedName>
    <definedName name="wrn.COST_SHEETS." localSheetId="19" hidden="1">{#N/A,#N/A,FALSE,"WBS 1.06";#N/A,#N/A,FALSE,"WBS 1.14";#N/A,#N/A,FALSE,"WBS 1.17";#N/A,#N/A,FALSE,"WBS 1.18"}</definedName>
    <definedName name="wrn.COST_SHEETS." localSheetId="20" hidden="1">{#N/A,#N/A,FALSE,"WBS 1.06";#N/A,#N/A,FALSE,"WBS 1.14";#N/A,#N/A,FALSE,"WBS 1.17";#N/A,#N/A,FALSE,"WBS 1.18"}</definedName>
    <definedName name="wrn.COST_SHEETS." localSheetId="22" hidden="1">{#N/A,#N/A,FALSE,"WBS 1.06";#N/A,#N/A,FALSE,"WBS 1.14";#N/A,#N/A,FALSE,"WBS 1.17";#N/A,#N/A,FALSE,"WBS 1.18"}</definedName>
    <definedName name="wrn.COST_SHEETS." localSheetId="24" hidden="1">{#N/A,#N/A,FALSE,"WBS 1.06";#N/A,#N/A,FALSE,"WBS 1.14";#N/A,#N/A,FALSE,"WBS 1.17";#N/A,#N/A,FALSE,"WBS 1.18"}</definedName>
    <definedName name="wrn.COST_SHEETS." localSheetId="28" hidden="1">{#N/A,#N/A,FALSE,"WBS 1.06";#N/A,#N/A,FALSE,"WBS 1.14";#N/A,#N/A,FALSE,"WBS 1.17";#N/A,#N/A,FALSE,"WBS 1.18"}</definedName>
    <definedName name="wrn.COST_SHEETS." localSheetId="14" hidden="1">{#N/A,#N/A,FALSE,"WBS 1.06";#N/A,#N/A,FALSE,"WBS 1.14";#N/A,#N/A,FALSE,"WBS 1.17";#N/A,#N/A,FALSE,"WBS 1.18"}</definedName>
    <definedName name="wrn.COST_SHEETS." hidden="1">{#N/A,#N/A,FALSE,"WBS 1.06";#N/A,#N/A,FALSE,"WBS 1.14";#N/A,#N/A,FALSE,"WBS 1.17";#N/A,#N/A,FALSE,"WBS 1.18"}</definedName>
    <definedName name="wrn.d" localSheetId="12" hidden="1">{"'Sheet1'!$L$16"}</definedName>
    <definedName name="wrn.d" localSheetId="11" hidden="1">{"'Sheet1'!$L$16"}</definedName>
    <definedName name="wrn.d" localSheetId="13" hidden="1">{"'Sheet1'!$L$16"}</definedName>
    <definedName name="wrn.d" localSheetId="16" hidden="1">{"'Sheet1'!$L$16"}</definedName>
    <definedName name="wrn.d" localSheetId="21" hidden="1">{"'Sheet1'!$L$16"}</definedName>
    <definedName name="wrn.d" localSheetId="18" hidden="1">{"'Sheet1'!$L$16"}</definedName>
    <definedName name="wrn.d" localSheetId="19" hidden="1">{"'Sheet1'!$L$16"}</definedName>
    <definedName name="wrn.d" localSheetId="20" hidden="1">{"'Sheet1'!$L$16"}</definedName>
    <definedName name="wrn.d" localSheetId="22" hidden="1">{"'Sheet1'!$L$16"}</definedName>
    <definedName name="wrn.d" localSheetId="24" hidden="1">{"'Sheet1'!$L$16"}</definedName>
    <definedName name="wrn.d" localSheetId="28" hidden="1">{"'Sheet1'!$L$16"}</definedName>
    <definedName name="wrn.d" localSheetId="14" hidden="1">{"'Sheet1'!$L$16"}</definedName>
    <definedName name="wrn.d" hidden="1">{"'Sheet1'!$L$16"}</definedName>
    <definedName name="wrn.dcf." localSheetId="12"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 localSheetId="13" hidden="1">{"mgmt forecast",#N/A,FALSE,"Mgmt Forecast";"dcf table",#N/A,FALSE,"Mgmt Forecast";"sensitivity",#N/A,FALSE,"Mgmt Forecast";"table inputs",#N/A,FALSE,"Mgmt Forecast";"calculations",#N/A,FALSE,"Mgmt Forecast"}</definedName>
    <definedName name="wrn.dcf." localSheetId="16" hidden="1">{"mgmt forecast",#N/A,FALSE,"Mgmt Forecast";"dcf table",#N/A,FALSE,"Mgmt Forecast";"sensitivity",#N/A,FALSE,"Mgmt Forecast";"table inputs",#N/A,FALSE,"Mgmt Forecast";"calculations",#N/A,FALSE,"Mgmt Forecast"}</definedName>
    <definedName name="wrn.dcf." localSheetId="21" hidden="1">{"mgmt forecast",#N/A,FALSE,"Mgmt Forecast";"dcf table",#N/A,FALSE,"Mgmt Forecast";"sensitivity",#N/A,FALSE,"Mgmt Forecast";"table inputs",#N/A,FALSE,"Mgmt Forecast";"calculations",#N/A,FALSE,"Mgmt Forecast"}</definedName>
    <definedName name="wrn.dcf." localSheetId="18" hidden="1">{"mgmt forecast",#N/A,FALSE,"Mgmt Forecast";"dcf table",#N/A,FALSE,"Mgmt Forecast";"sensitivity",#N/A,FALSE,"Mgmt Forecast";"table inputs",#N/A,FALSE,"Mgmt Forecast";"calculations",#N/A,FALSE,"Mgmt Forecast"}</definedName>
    <definedName name="wrn.dcf." localSheetId="19" hidden="1">{"mgmt forecast",#N/A,FALSE,"Mgmt Forecast";"dcf table",#N/A,FALSE,"Mgmt Forecast";"sensitivity",#N/A,FALSE,"Mgmt Forecast";"table inputs",#N/A,FALSE,"Mgmt Forecast";"calculations",#N/A,FALSE,"Mgmt Forecast"}</definedName>
    <definedName name="wrn.dcf." localSheetId="20" hidden="1">{"mgmt forecast",#N/A,FALSE,"Mgmt Forecast";"dcf table",#N/A,FALSE,"Mgmt Forecast";"sensitivity",#N/A,FALSE,"Mgmt Forecast";"table inputs",#N/A,FALSE,"Mgmt Forecast";"calculations",#N/A,FALSE,"Mgmt Forecast"}</definedName>
    <definedName name="wrn.dcf." localSheetId="22" hidden="1">{"mgmt forecast",#N/A,FALSE,"Mgmt Forecast";"dcf table",#N/A,FALSE,"Mgmt Forecast";"sensitivity",#N/A,FALSE,"Mgmt Forecast";"table inputs",#N/A,FALSE,"Mgmt Forecast";"calculations",#N/A,FALSE,"Mgmt Forecast"}</definedName>
    <definedName name="wrn.dcf." localSheetId="24" hidden="1">{"mgmt forecast",#N/A,FALSE,"Mgmt Forecast";"dcf table",#N/A,FALSE,"Mgmt Forecast";"sensitivity",#N/A,FALSE,"Mgmt Forecast";"table inputs",#N/A,FALSE,"Mgmt Forecast";"calculations",#N/A,FALSE,"Mgmt Forecast"}</definedName>
    <definedName name="wrn.dcf." localSheetId="28" hidden="1">{"mgmt forecast",#N/A,FALSE,"Mgmt Forecast";"dcf table",#N/A,FALSE,"Mgmt Forecast";"sensitivity",#N/A,FALSE,"Mgmt Forecast";"table inputs",#N/A,FALSE,"Mgmt Forecast";"calculations",#N/A,FALSE,"Mgmt Forecast"}</definedName>
    <definedName name="wrn.dcf." localSheetId="14"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III._.Report." localSheetId="12" hidden="1">{#N/A,#N/A,FALSE,"Cover";#N/A,#N/A,FALSE,"Pres ";#N/A,#N/A,FALSE,"Outputs";#N/A,#N/A,FALSE,"DCF ";#N/A,#N/A,FALSE,"CFS";#N/A,#N/A,FALSE,"BS";#N/A,#N/A,FALSE,"PL";#N/A,#N/A,FALSE,"Control (In)";#N/A,#N/A,FALSE,"Broker (In)";#N/A,#N/A,FALSE,"In-House (In)";#N/A,#N/A,FALSE,"WACC";#N/A,#N/A,FALSE,"Ass";#N/A,#N/A,FALSE,"Check"}</definedName>
    <definedName name="wrn.DCF._.III._.Report." localSheetId="11" hidden="1">{#N/A,#N/A,FALSE,"Cover";#N/A,#N/A,FALSE,"Pres ";#N/A,#N/A,FALSE,"Outputs";#N/A,#N/A,FALSE,"DCF ";#N/A,#N/A,FALSE,"CFS";#N/A,#N/A,FALSE,"BS";#N/A,#N/A,FALSE,"PL";#N/A,#N/A,FALSE,"Control (In)";#N/A,#N/A,FALSE,"Broker (In)";#N/A,#N/A,FALSE,"In-House (In)";#N/A,#N/A,FALSE,"WACC";#N/A,#N/A,FALSE,"Ass";#N/A,#N/A,FALSE,"Check"}</definedName>
    <definedName name="wrn.DCF._.III._.Report." localSheetId="13" hidden="1">{#N/A,#N/A,FALSE,"Cover";#N/A,#N/A,FALSE,"Pres ";#N/A,#N/A,FALSE,"Outputs";#N/A,#N/A,FALSE,"DCF ";#N/A,#N/A,FALSE,"CFS";#N/A,#N/A,FALSE,"BS";#N/A,#N/A,FALSE,"PL";#N/A,#N/A,FALSE,"Control (In)";#N/A,#N/A,FALSE,"Broker (In)";#N/A,#N/A,FALSE,"In-House (In)";#N/A,#N/A,FALSE,"WACC";#N/A,#N/A,FALSE,"Ass";#N/A,#N/A,FALSE,"Check"}</definedName>
    <definedName name="wrn.DCF._.III._.Report." localSheetId="16" hidden="1">{#N/A,#N/A,FALSE,"Cover";#N/A,#N/A,FALSE,"Pres ";#N/A,#N/A,FALSE,"Outputs";#N/A,#N/A,FALSE,"DCF ";#N/A,#N/A,FALSE,"CFS";#N/A,#N/A,FALSE,"BS";#N/A,#N/A,FALSE,"PL";#N/A,#N/A,FALSE,"Control (In)";#N/A,#N/A,FALSE,"Broker (In)";#N/A,#N/A,FALSE,"In-House (In)";#N/A,#N/A,FALSE,"WACC";#N/A,#N/A,FALSE,"Ass";#N/A,#N/A,FALSE,"Check"}</definedName>
    <definedName name="wrn.DCF._.III._.Report." localSheetId="21" hidden="1">{#N/A,#N/A,FALSE,"Cover";#N/A,#N/A,FALSE,"Pres ";#N/A,#N/A,FALSE,"Outputs";#N/A,#N/A,FALSE,"DCF ";#N/A,#N/A,FALSE,"CFS";#N/A,#N/A,FALSE,"BS";#N/A,#N/A,FALSE,"PL";#N/A,#N/A,FALSE,"Control (In)";#N/A,#N/A,FALSE,"Broker (In)";#N/A,#N/A,FALSE,"In-House (In)";#N/A,#N/A,FALSE,"WACC";#N/A,#N/A,FALSE,"Ass";#N/A,#N/A,FALSE,"Check"}</definedName>
    <definedName name="wrn.DCF._.III._.Report." localSheetId="18" hidden="1">{#N/A,#N/A,FALSE,"Cover";#N/A,#N/A,FALSE,"Pres ";#N/A,#N/A,FALSE,"Outputs";#N/A,#N/A,FALSE,"DCF ";#N/A,#N/A,FALSE,"CFS";#N/A,#N/A,FALSE,"BS";#N/A,#N/A,FALSE,"PL";#N/A,#N/A,FALSE,"Control (In)";#N/A,#N/A,FALSE,"Broker (In)";#N/A,#N/A,FALSE,"In-House (In)";#N/A,#N/A,FALSE,"WACC";#N/A,#N/A,FALSE,"Ass";#N/A,#N/A,FALSE,"Check"}</definedName>
    <definedName name="wrn.DCF._.III._.Report." localSheetId="19" hidden="1">{#N/A,#N/A,FALSE,"Cover";#N/A,#N/A,FALSE,"Pres ";#N/A,#N/A,FALSE,"Outputs";#N/A,#N/A,FALSE,"DCF ";#N/A,#N/A,FALSE,"CFS";#N/A,#N/A,FALSE,"BS";#N/A,#N/A,FALSE,"PL";#N/A,#N/A,FALSE,"Control (In)";#N/A,#N/A,FALSE,"Broker (In)";#N/A,#N/A,FALSE,"In-House (In)";#N/A,#N/A,FALSE,"WACC";#N/A,#N/A,FALSE,"Ass";#N/A,#N/A,FALSE,"Check"}</definedName>
    <definedName name="wrn.DCF._.III._.Report." localSheetId="20" hidden="1">{#N/A,#N/A,FALSE,"Cover";#N/A,#N/A,FALSE,"Pres ";#N/A,#N/A,FALSE,"Outputs";#N/A,#N/A,FALSE,"DCF ";#N/A,#N/A,FALSE,"CFS";#N/A,#N/A,FALSE,"BS";#N/A,#N/A,FALSE,"PL";#N/A,#N/A,FALSE,"Control (In)";#N/A,#N/A,FALSE,"Broker (In)";#N/A,#N/A,FALSE,"In-House (In)";#N/A,#N/A,FALSE,"WACC";#N/A,#N/A,FALSE,"Ass";#N/A,#N/A,FALSE,"Check"}</definedName>
    <definedName name="wrn.DCF._.III._.Report." localSheetId="22" hidden="1">{#N/A,#N/A,FALSE,"Cover";#N/A,#N/A,FALSE,"Pres ";#N/A,#N/A,FALSE,"Outputs";#N/A,#N/A,FALSE,"DCF ";#N/A,#N/A,FALSE,"CFS";#N/A,#N/A,FALSE,"BS";#N/A,#N/A,FALSE,"PL";#N/A,#N/A,FALSE,"Control (In)";#N/A,#N/A,FALSE,"Broker (In)";#N/A,#N/A,FALSE,"In-House (In)";#N/A,#N/A,FALSE,"WACC";#N/A,#N/A,FALSE,"Ass";#N/A,#N/A,FALSE,"Check"}</definedName>
    <definedName name="wrn.DCF._.III._.Report." localSheetId="24" hidden="1">{#N/A,#N/A,FALSE,"Cover";#N/A,#N/A,FALSE,"Pres ";#N/A,#N/A,FALSE,"Outputs";#N/A,#N/A,FALSE,"DCF ";#N/A,#N/A,FALSE,"CFS";#N/A,#N/A,FALSE,"BS";#N/A,#N/A,FALSE,"PL";#N/A,#N/A,FALSE,"Control (In)";#N/A,#N/A,FALSE,"Broker (In)";#N/A,#N/A,FALSE,"In-House (In)";#N/A,#N/A,FALSE,"WACC";#N/A,#N/A,FALSE,"Ass";#N/A,#N/A,FALSE,"Check"}</definedName>
    <definedName name="wrn.DCF._.III._.Report." localSheetId="28" hidden="1">{#N/A,#N/A,FALSE,"Cover";#N/A,#N/A,FALSE,"Pres ";#N/A,#N/A,FALSE,"Outputs";#N/A,#N/A,FALSE,"DCF ";#N/A,#N/A,FALSE,"CFS";#N/A,#N/A,FALSE,"BS";#N/A,#N/A,FALSE,"PL";#N/A,#N/A,FALSE,"Control (In)";#N/A,#N/A,FALSE,"Broker (In)";#N/A,#N/A,FALSE,"In-House (In)";#N/A,#N/A,FALSE,"WACC";#N/A,#N/A,FALSE,"Ass";#N/A,#N/A,FALSE,"Check"}</definedName>
    <definedName name="wrn.DCF._.III._.Report." localSheetId="14" hidden="1">{#N/A,#N/A,FALSE,"Cover";#N/A,#N/A,FALSE,"Pres ";#N/A,#N/A,FALSE,"Outputs";#N/A,#N/A,FALSE,"DCF ";#N/A,#N/A,FALSE,"CFS";#N/A,#N/A,FALSE,"BS";#N/A,#N/A,FALSE,"PL";#N/A,#N/A,FALSE,"Control (In)";#N/A,#N/A,FALSE,"Broker (In)";#N/A,#N/A,FALSE,"In-House (In)";#N/A,#N/A,FALSE,"WACC";#N/A,#N/A,FALSE,"Ass";#N/A,#N/A,FALSE,"Check"}</definedName>
    <definedName name="wrn.DCF._.III._.Report." hidden="1">{#N/A,#N/A,FALSE,"Cover";#N/A,#N/A,FALSE,"Pres ";#N/A,#N/A,FALSE,"Outputs";#N/A,#N/A,FALSE,"DCF ";#N/A,#N/A,FALSE,"CFS";#N/A,#N/A,FALSE,"BS";#N/A,#N/A,FALSE,"PL";#N/A,#N/A,FALSE,"Control (In)";#N/A,#N/A,FALSE,"Broker (In)";#N/A,#N/A,FALSE,"In-House (In)";#N/A,#N/A,FALSE,"WACC";#N/A,#N/A,FALSE,"Ass";#N/A,#N/A,FALSE,"Check"}</definedName>
    <definedName name="wrn.DCF._.Only." localSheetId="12" hidden="1">{#N/A,#N/A,FALSE,"DCF Summary";#N/A,#N/A,FALSE,"Casema";#N/A,#N/A,FALSE,"Casema NoTel";#N/A,#N/A,FALSE,"UK";#N/A,#N/A,FALSE,"RCF";#N/A,#N/A,FALSE,"Intercable CZ";#N/A,#N/A,FALSE,"Interkabel P"}</definedName>
    <definedName name="wrn.DCF._.Only." localSheetId="11" hidden="1">{#N/A,#N/A,FALSE,"DCF Summary";#N/A,#N/A,FALSE,"Casema";#N/A,#N/A,FALSE,"Casema NoTel";#N/A,#N/A,FALSE,"UK";#N/A,#N/A,FALSE,"RCF";#N/A,#N/A,FALSE,"Intercable CZ";#N/A,#N/A,FALSE,"Interkabel P"}</definedName>
    <definedName name="wrn.DCF._.Only." localSheetId="13" hidden="1">{#N/A,#N/A,FALSE,"DCF Summary";#N/A,#N/A,FALSE,"Casema";#N/A,#N/A,FALSE,"Casema NoTel";#N/A,#N/A,FALSE,"UK";#N/A,#N/A,FALSE,"RCF";#N/A,#N/A,FALSE,"Intercable CZ";#N/A,#N/A,FALSE,"Interkabel P"}</definedName>
    <definedName name="wrn.DCF._.Only." localSheetId="16" hidden="1">{#N/A,#N/A,FALSE,"DCF Summary";#N/A,#N/A,FALSE,"Casema";#N/A,#N/A,FALSE,"Casema NoTel";#N/A,#N/A,FALSE,"UK";#N/A,#N/A,FALSE,"RCF";#N/A,#N/A,FALSE,"Intercable CZ";#N/A,#N/A,FALSE,"Interkabel P"}</definedName>
    <definedName name="wrn.DCF._.Only." localSheetId="21" hidden="1">{#N/A,#N/A,FALSE,"DCF Summary";#N/A,#N/A,FALSE,"Casema";#N/A,#N/A,FALSE,"Casema NoTel";#N/A,#N/A,FALSE,"UK";#N/A,#N/A,FALSE,"RCF";#N/A,#N/A,FALSE,"Intercable CZ";#N/A,#N/A,FALSE,"Interkabel P"}</definedName>
    <definedName name="wrn.DCF._.Only." localSheetId="18" hidden="1">{#N/A,#N/A,FALSE,"DCF Summary";#N/A,#N/A,FALSE,"Casema";#N/A,#N/A,FALSE,"Casema NoTel";#N/A,#N/A,FALSE,"UK";#N/A,#N/A,FALSE,"RCF";#N/A,#N/A,FALSE,"Intercable CZ";#N/A,#N/A,FALSE,"Interkabel P"}</definedName>
    <definedName name="wrn.DCF._.Only." localSheetId="19" hidden="1">{#N/A,#N/A,FALSE,"DCF Summary";#N/A,#N/A,FALSE,"Casema";#N/A,#N/A,FALSE,"Casema NoTel";#N/A,#N/A,FALSE,"UK";#N/A,#N/A,FALSE,"RCF";#N/A,#N/A,FALSE,"Intercable CZ";#N/A,#N/A,FALSE,"Interkabel P"}</definedName>
    <definedName name="wrn.DCF._.Only." localSheetId="20" hidden="1">{#N/A,#N/A,FALSE,"DCF Summary";#N/A,#N/A,FALSE,"Casema";#N/A,#N/A,FALSE,"Casema NoTel";#N/A,#N/A,FALSE,"UK";#N/A,#N/A,FALSE,"RCF";#N/A,#N/A,FALSE,"Intercable CZ";#N/A,#N/A,FALSE,"Interkabel P"}</definedName>
    <definedName name="wrn.DCF._.Only." localSheetId="22" hidden="1">{#N/A,#N/A,FALSE,"DCF Summary";#N/A,#N/A,FALSE,"Casema";#N/A,#N/A,FALSE,"Casema NoTel";#N/A,#N/A,FALSE,"UK";#N/A,#N/A,FALSE,"RCF";#N/A,#N/A,FALSE,"Intercable CZ";#N/A,#N/A,FALSE,"Interkabel P"}</definedName>
    <definedName name="wrn.DCF._.Only." localSheetId="24" hidden="1">{#N/A,#N/A,FALSE,"DCF Summary";#N/A,#N/A,FALSE,"Casema";#N/A,#N/A,FALSE,"Casema NoTel";#N/A,#N/A,FALSE,"UK";#N/A,#N/A,FALSE,"RCF";#N/A,#N/A,FALSE,"Intercable CZ";#N/A,#N/A,FALSE,"Interkabel P"}</definedName>
    <definedName name="wrn.DCF._.Only." localSheetId="28" hidden="1">{#N/A,#N/A,FALSE,"DCF Summary";#N/A,#N/A,FALSE,"Casema";#N/A,#N/A,FALSE,"Casema NoTel";#N/A,#N/A,FALSE,"UK";#N/A,#N/A,FALSE,"RCF";#N/A,#N/A,FALSE,"Intercable CZ";#N/A,#N/A,FALSE,"Interkabel P"}</definedName>
    <definedName name="wrn.DCF._.Only." localSheetId="14"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Terminal_Value_qchm." localSheetId="12" hidden="1">{"qchm_dcf",#N/A,FALSE,"QCHMDCF2";"qchm_terminal",#N/A,FALSE,"QCHMDCF2"}</definedName>
    <definedName name="wrn.DCF_Terminal_Value_qchm." localSheetId="11" hidden="1">{"qchm_dcf",#N/A,FALSE,"QCHMDCF2";"qchm_terminal",#N/A,FALSE,"QCHMDCF2"}</definedName>
    <definedName name="wrn.DCF_Terminal_Value_qchm." localSheetId="13" hidden="1">{"qchm_dcf",#N/A,FALSE,"QCHMDCF2";"qchm_terminal",#N/A,FALSE,"QCHMDCF2"}</definedName>
    <definedName name="wrn.DCF_Terminal_Value_qchm." localSheetId="16" hidden="1">{"qchm_dcf",#N/A,FALSE,"QCHMDCF2";"qchm_terminal",#N/A,FALSE,"QCHMDCF2"}</definedName>
    <definedName name="wrn.DCF_Terminal_Value_qchm." localSheetId="21" hidden="1">{"qchm_dcf",#N/A,FALSE,"QCHMDCF2";"qchm_terminal",#N/A,FALSE,"QCHMDCF2"}</definedName>
    <definedName name="wrn.DCF_Terminal_Value_qchm." localSheetId="18" hidden="1">{"qchm_dcf",#N/A,FALSE,"QCHMDCF2";"qchm_terminal",#N/A,FALSE,"QCHMDCF2"}</definedName>
    <definedName name="wrn.DCF_Terminal_Value_qchm." localSheetId="19" hidden="1">{"qchm_dcf",#N/A,FALSE,"QCHMDCF2";"qchm_terminal",#N/A,FALSE,"QCHMDCF2"}</definedName>
    <definedName name="wrn.DCF_Terminal_Value_qchm." localSheetId="20" hidden="1">{"qchm_dcf",#N/A,FALSE,"QCHMDCF2";"qchm_terminal",#N/A,FALSE,"QCHMDCF2"}</definedName>
    <definedName name="wrn.DCF_Terminal_Value_qchm." localSheetId="22" hidden="1">{"qchm_dcf",#N/A,FALSE,"QCHMDCF2";"qchm_terminal",#N/A,FALSE,"QCHMDCF2"}</definedName>
    <definedName name="wrn.DCF_Terminal_Value_qchm." localSheetId="24" hidden="1">{"qchm_dcf",#N/A,FALSE,"QCHMDCF2";"qchm_terminal",#N/A,FALSE,"QCHMDCF2"}</definedName>
    <definedName name="wrn.DCF_Terminal_Value_qchm." localSheetId="28" hidden="1">{"qchm_dcf",#N/A,FALSE,"QCHMDCF2";"qchm_terminal",#N/A,FALSE,"QCHMDCF2"}</definedName>
    <definedName name="wrn.DCF_Terminal_Value_qchm." localSheetId="14" hidden="1">{"qchm_dcf",#N/A,FALSE,"QCHMDCF2";"qchm_terminal",#N/A,FALSE,"QCHMDCF2"}</definedName>
    <definedName name="wrn.DCF_Terminal_Value_qchm." hidden="1">{"qchm_dcf",#N/A,FALSE,"QCHMDCF2";"qchm_terminal",#N/A,FALSE,"QCHMDCF2"}</definedName>
    <definedName name="wrn.Detail." localSheetId="12" hidden="1">{"Detail",#N/A,FALSE,"Assump";"Detail",#N/A,FALSE,"Muni";"Detail",#N/A,FALSE,"Proj";"Detail",#N/A,FALSE,"Calc";"Present",#N/A,FALSE,"Cover"}</definedName>
    <definedName name="wrn.Detail." localSheetId="11" hidden="1">{"Detail",#N/A,FALSE,"Assump";"Detail",#N/A,FALSE,"Muni";"Detail",#N/A,FALSE,"Proj";"Detail",#N/A,FALSE,"Calc";"Present",#N/A,FALSE,"Cover"}</definedName>
    <definedName name="wrn.Detail." localSheetId="13" hidden="1">{"Detail",#N/A,FALSE,"Assump";"Detail",#N/A,FALSE,"Muni";"Detail",#N/A,FALSE,"Proj";"Detail",#N/A,FALSE,"Calc";"Present",#N/A,FALSE,"Cover"}</definedName>
    <definedName name="wrn.Detail." localSheetId="16" hidden="1">{"Detail",#N/A,FALSE,"Assump";"Detail",#N/A,FALSE,"Muni";"Detail",#N/A,FALSE,"Proj";"Detail",#N/A,FALSE,"Calc";"Present",#N/A,FALSE,"Cover"}</definedName>
    <definedName name="wrn.Detail." localSheetId="21" hidden="1">{"Detail",#N/A,FALSE,"Assump";"Detail",#N/A,FALSE,"Muni";"Detail",#N/A,FALSE,"Proj";"Detail",#N/A,FALSE,"Calc";"Present",#N/A,FALSE,"Cover"}</definedName>
    <definedName name="wrn.Detail." localSheetId="18" hidden="1">{"Detail",#N/A,FALSE,"Assump";"Detail",#N/A,FALSE,"Muni";"Detail",#N/A,FALSE,"Proj";"Detail",#N/A,FALSE,"Calc";"Present",#N/A,FALSE,"Cover"}</definedName>
    <definedName name="wrn.Detail." localSheetId="19" hidden="1">{"Detail",#N/A,FALSE,"Assump";"Detail",#N/A,FALSE,"Muni";"Detail",#N/A,FALSE,"Proj";"Detail",#N/A,FALSE,"Calc";"Present",#N/A,FALSE,"Cover"}</definedName>
    <definedName name="wrn.Detail." localSheetId="20" hidden="1">{"Detail",#N/A,FALSE,"Assump";"Detail",#N/A,FALSE,"Muni";"Detail",#N/A,FALSE,"Proj";"Detail",#N/A,FALSE,"Calc";"Present",#N/A,FALSE,"Cover"}</definedName>
    <definedName name="wrn.Detail." localSheetId="22" hidden="1">{"Detail",#N/A,FALSE,"Assump";"Detail",#N/A,FALSE,"Muni";"Detail",#N/A,FALSE,"Proj";"Detail",#N/A,FALSE,"Calc";"Present",#N/A,FALSE,"Cover"}</definedName>
    <definedName name="wrn.Detail." localSheetId="24" hidden="1">{"Detail",#N/A,FALSE,"Assump";"Detail",#N/A,FALSE,"Muni";"Detail",#N/A,FALSE,"Proj";"Detail",#N/A,FALSE,"Calc";"Present",#N/A,FALSE,"Cover"}</definedName>
    <definedName name="wrn.Detail." localSheetId="28" hidden="1">{"Detail",#N/A,FALSE,"Assump";"Detail",#N/A,FALSE,"Muni";"Detail",#N/A,FALSE,"Proj";"Detail",#N/A,FALSE,"Calc";"Present",#N/A,FALSE,"Cover"}</definedName>
    <definedName name="wrn.Detail." localSheetId="14" hidden="1">{"Detail",#N/A,FALSE,"Assump";"Detail",#N/A,FALSE,"Muni";"Detail",#N/A,FALSE,"Proj";"Detail",#N/A,FALSE,"Calc";"Present",#N/A,FALSE,"Cover"}</definedName>
    <definedName name="wrn.Detail." hidden="1">{"Detail",#N/A,FALSE,"Assump";"Detail",#N/A,FALSE,"Muni";"Detail",#N/A,FALSE,"Proj";"Detail",#N/A,FALSE,"Calc";"Present",#N/A,FALSE,"Cover"}</definedName>
    <definedName name="wrn.DIRLABR." localSheetId="12" hidden="1">{#N/A,#N/A,TRUE,"CS&amp;SS(AG)";#N/A,#N/A,TRUE,"CS(UG)";#N/A,#N/A,TRUE,"CSCL(UG)";#N/A,#N/A,TRUE,"KYNAR";#N/A,#N/A,TRUE,"ALLOY904";#N/A,#N/A,TRUE,"TITANIUM";#N/A,#N/A,TRUE,"STMTRACE"}</definedName>
    <definedName name="wrn.DIRLABR." localSheetId="11" hidden="1">{#N/A,#N/A,TRUE,"CS&amp;SS(AG)";#N/A,#N/A,TRUE,"CS(UG)";#N/A,#N/A,TRUE,"CSCL(UG)";#N/A,#N/A,TRUE,"KYNAR";#N/A,#N/A,TRUE,"ALLOY904";#N/A,#N/A,TRUE,"TITANIUM";#N/A,#N/A,TRUE,"STMTRACE"}</definedName>
    <definedName name="wrn.DIRLABR." localSheetId="13" hidden="1">{#N/A,#N/A,TRUE,"CS&amp;SS(AG)";#N/A,#N/A,TRUE,"CS(UG)";#N/A,#N/A,TRUE,"CSCL(UG)";#N/A,#N/A,TRUE,"KYNAR";#N/A,#N/A,TRUE,"ALLOY904";#N/A,#N/A,TRUE,"TITANIUM";#N/A,#N/A,TRUE,"STMTRACE"}</definedName>
    <definedName name="wrn.DIRLABR." localSheetId="16" hidden="1">{#N/A,#N/A,TRUE,"CS&amp;SS(AG)";#N/A,#N/A,TRUE,"CS(UG)";#N/A,#N/A,TRUE,"CSCL(UG)";#N/A,#N/A,TRUE,"KYNAR";#N/A,#N/A,TRUE,"ALLOY904";#N/A,#N/A,TRUE,"TITANIUM";#N/A,#N/A,TRUE,"STMTRACE"}</definedName>
    <definedName name="wrn.DIRLABR." localSheetId="21" hidden="1">{#N/A,#N/A,TRUE,"CS&amp;SS(AG)";#N/A,#N/A,TRUE,"CS(UG)";#N/A,#N/A,TRUE,"CSCL(UG)";#N/A,#N/A,TRUE,"KYNAR";#N/A,#N/A,TRUE,"ALLOY904";#N/A,#N/A,TRUE,"TITANIUM";#N/A,#N/A,TRUE,"STMTRACE"}</definedName>
    <definedName name="wrn.DIRLABR." localSheetId="18" hidden="1">{#N/A,#N/A,TRUE,"CS&amp;SS(AG)";#N/A,#N/A,TRUE,"CS(UG)";#N/A,#N/A,TRUE,"CSCL(UG)";#N/A,#N/A,TRUE,"KYNAR";#N/A,#N/A,TRUE,"ALLOY904";#N/A,#N/A,TRUE,"TITANIUM";#N/A,#N/A,TRUE,"STMTRACE"}</definedName>
    <definedName name="wrn.DIRLABR." localSheetId="19" hidden="1">{#N/A,#N/A,TRUE,"CS&amp;SS(AG)";#N/A,#N/A,TRUE,"CS(UG)";#N/A,#N/A,TRUE,"CSCL(UG)";#N/A,#N/A,TRUE,"KYNAR";#N/A,#N/A,TRUE,"ALLOY904";#N/A,#N/A,TRUE,"TITANIUM";#N/A,#N/A,TRUE,"STMTRACE"}</definedName>
    <definedName name="wrn.DIRLABR." localSheetId="20" hidden="1">{#N/A,#N/A,TRUE,"CS&amp;SS(AG)";#N/A,#N/A,TRUE,"CS(UG)";#N/A,#N/A,TRUE,"CSCL(UG)";#N/A,#N/A,TRUE,"KYNAR";#N/A,#N/A,TRUE,"ALLOY904";#N/A,#N/A,TRUE,"TITANIUM";#N/A,#N/A,TRUE,"STMTRACE"}</definedName>
    <definedName name="wrn.DIRLABR." localSheetId="22" hidden="1">{#N/A,#N/A,TRUE,"CS&amp;SS(AG)";#N/A,#N/A,TRUE,"CS(UG)";#N/A,#N/A,TRUE,"CSCL(UG)";#N/A,#N/A,TRUE,"KYNAR";#N/A,#N/A,TRUE,"ALLOY904";#N/A,#N/A,TRUE,"TITANIUM";#N/A,#N/A,TRUE,"STMTRACE"}</definedName>
    <definedName name="wrn.DIRLABR." localSheetId="24" hidden="1">{#N/A,#N/A,TRUE,"CS&amp;SS(AG)";#N/A,#N/A,TRUE,"CS(UG)";#N/A,#N/A,TRUE,"CSCL(UG)";#N/A,#N/A,TRUE,"KYNAR";#N/A,#N/A,TRUE,"ALLOY904";#N/A,#N/A,TRUE,"TITANIUM";#N/A,#N/A,TRUE,"STMTRACE"}</definedName>
    <definedName name="wrn.DIRLABR." localSheetId="28" hidden="1">{#N/A,#N/A,TRUE,"CS&amp;SS(AG)";#N/A,#N/A,TRUE,"CS(UG)";#N/A,#N/A,TRUE,"CSCL(UG)";#N/A,#N/A,TRUE,"KYNAR";#N/A,#N/A,TRUE,"ALLOY904";#N/A,#N/A,TRUE,"TITANIUM";#N/A,#N/A,TRUE,"STMTRACE"}</definedName>
    <definedName name="wrn.DIRLABR." localSheetId="14"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u._.toan." localSheetId="12" hidden="1">{#N/A,#N/A,TRUE,"B";#N/A,#N/A,TRUE,"ND"}</definedName>
    <definedName name="wrn.Du._.toan." localSheetId="11" hidden="1">{#N/A,#N/A,TRUE,"B";#N/A,#N/A,TRUE,"ND"}</definedName>
    <definedName name="wrn.Du._.toan." localSheetId="13" hidden="1">{#N/A,#N/A,TRUE,"B";#N/A,#N/A,TRUE,"ND"}</definedName>
    <definedName name="wrn.Du._.toan." localSheetId="16" hidden="1">{#N/A,#N/A,TRUE,"B";#N/A,#N/A,TRUE,"ND"}</definedName>
    <definedName name="wrn.Du._.toan." localSheetId="21" hidden="1">{#N/A,#N/A,TRUE,"B";#N/A,#N/A,TRUE,"ND"}</definedName>
    <definedName name="wrn.Du._.toan." localSheetId="18" hidden="1">{#N/A,#N/A,TRUE,"B";#N/A,#N/A,TRUE,"ND"}</definedName>
    <definedName name="wrn.Du._.toan." localSheetId="19" hidden="1">{#N/A,#N/A,TRUE,"B";#N/A,#N/A,TRUE,"ND"}</definedName>
    <definedName name="wrn.Du._.toan." localSheetId="20" hidden="1">{#N/A,#N/A,TRUE,"B";#N/A,#N/A,TRUE,"ND"}</definedName>
    <definedName name="wrn.Du._.toan." localSheetId="22" hidden="1">{#N/A,#N/A,TRUE,"B";#N/A,#N/A,TRUE,"ND"}</definedName>
    <definedName name="wrn.Du._.toan." localSheetId="24" hidden="1">{#N/A,#N/A,TRUE,"B";#N/A,#N/A,TRUE,"ND"}</definedName>
    <definedName name="wrn.Du._.toan." localSheetId="28" hidden="1">{#N/A,#N/A,TRUE,"B";#N/A,#N/A,TRUE,"ND"}</definedName>
    <definedName name="wrn.Du._.toan." localSheetId="14" hidden="1">{#N/A,#N/A,TRUE,"B";#N/A,#N/A,TRUE,"ND"}</definedName>
    <definedName name="wrn.Du._.toan." hidden="1">{#N/A,#N/A,TRUE,"B";#N/A,#N/A,TRUE,"ND"}</definedName>
    <definedName name="wrn.ellen" localSheetId="12" hidden="1">{#N/A,#N/A,TRUE,"Krycí list"}</definedName>
    <definedName name="wrn.ellen" localSheetId="11" hidden="1">{#N/A,#N/A,TRUE,"Krycí list"}</definedName>
    <definedName name="wrn.ellen" localSheetId="13" hidden="1">{#N/A,#N/A,TRUE,"Krycí list"}</definedName>
    <definedName name="wrn.ellen" localSheetId="16" hidden="1">{#N/A,#N/A,TRUE,"Krycí list"}</definedName>
    <definedName name="wrn.ellen" localSheetId="21" hidden="1">{#N/A,#N/A,TRUE,"Krycí list"}</definedName>
    <definedName name="wrn.ellen" localSheetId="18" hidden="1">{#N/A,#N/A,TRUE,"Krycí list"}</definedName>
    <definedName name="wrn.ellen" localSheetId="19" hidden="1">{#N/A,#N/A,TRUE,"Krycí list"}</definedName>
    <definedName name="wrn.ellen" localSheetId="20" hidden="1">{#N/A,#N/A,TRUE,"Krycí list"}</definedName>
    <definedName name="wrn.ellen" localSheetId="22" hidden="1">{#N/A,#N/A,TRUE,"Krycí list"}</definedName>
    <definedName name="wrn.ellen" localSheetId="24" hidden="1">{#N/A,#N/A,TRUE,"Krycí list"}</definedName>
    <definedName name="wrn.ellen" localSheetId="28" hidden="1">{#N/A,#N/A,TRUE,"Krycí list"}</definedName>
    <definedName name="wrn.ellen" localSheetId="14" hidden="1">{#N/A,#N/A,TRUE,"Krycí list"}</definedName>
    <definedName name="wrn.ellen" hidden="1">{#N/A,#N/A,TRUE,"Krycí list"}</definedName>
    <definedName name="wrn.étude._.de._.coût." localSheetId="12"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11"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13"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16"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21"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18"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19"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20"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22"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24"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28"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localSheetId="14" hidden="1">{#N/A,#N/A,FALSE,"récap";#N/A,#N/A,FALSE,"hypothèses";#N/A,#N/A,FALSE,"Serv Génér";#N/A,#N/A,FALSE,"A-R paroi";#N/A,#N/A,FALSE,"paroi moulée";#N/A,#N/A,FALSE,"préfondés";#N/A,#N/A,FALSE,"A-R injection";#N/A,#N/A,FALSE,"forages";#N/A,#N/A,FALSE,"injection";#N/A,#N/A,FALSE,"pompage";#N/A,#N/A,FALSE,"comparatif";#N/A,#N/A,FALSE,"échéancier"}</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12" hidden="1">{"excavation",#N/A,FALSE,"DETAIL.XLS"}</definedName>
    <definedName name="wrn.Excavation." localSheetId="11" hidden="1">{"excavation",#N/A,FALSE,"DETAIL.XLS"}</definedName>
    <definedName name="wrn.Excavation." localSheetId="13" hidden="1">{"excavation",#N/A,FALSE,"DETAIL.XLS"}</definedName>
    <definedName name="wrn.Excavation." localSheetId="16" hidden="1">{"excavation",#N/A,FALSE,"DETAIL.XLS"}</definedName>
    <definedName name="wrn.Excavation." localSheetId="21" hidden="1">{"excavation",#N/A,FALSE,"DETAIL.XLS"}</definedName>
    <definedName name="wrn.Excavation." localSheetId="18" hidden="1">{"excavation",#N/A,FALSE,"DETAIL.XLS"}</definedName>
    <definedName name="wrn.Excavation." localSheetId="19" hidden="1">{"excavation",#N/A,FALSE,"DETAIL.XLS"}</definedName>
    <definedName name="wrn.Excavation." localSheetId="20" hidden="1">{"excavation",#N/A,FALSE,"DETAIL.XLS"}</definedName>
    <definedName name="wrn.Excavation." localSheetId="22" hidden="1">{"excavation",#N/A,FALSE,"DETAIL.XLS"}</definedName>
    <definedName name="wrn.Excavation." localSheetId="24" hidden="1">{"excavation",#N/A,FALSE,"DETAIL.XLS"}</definedName>
    <definedName name="wrn.Excavation." localSheetId="28" hidden="1">{"excavation",#N/A,FALSE,"DETAIL.XLS"}</definedName>
    <definedName name="wrn.Excavation." localSheetId="14" hidden="1">{"excavation",#N/A,FALSE,"DETAIL.XLS"}</definedName>
    <definedName name="wrn.Excavation." hidden="1">{"excavation",#N/A,FALSE,"DETAIL.XLS"}</definedName>
    <definedName name="wrn.Exterior._.Wall." localSheetId="12" hidden="1">{#N/A,#N/A,FALSE,"Paramters";"print range",#N/A,FALSE,"GSF.XLS";"exterior wall",#N/A,FALSE,"DETAIL.XLS"}</definedName>
    <definedName name="wrn.Exterior._.Wall." localSheetId="11" hidden="1">{#N/A,#N/A,FALSE,"Paramters";"print range",#N/A,FALSE,"GSF.XLS";"exterior wall",#N/A,FALSE,"DETAIL.XLS"}</definedName>
    <definedName name="wrn.Exterior._.Wall." localSheetId="13" hidden="1">{#N/A,#N/A,FALSE,"Paramters";"print range",#N/A,FALSE,"GSF.XLS";"exterior wall",#N/A,FALSE,"DETAIL.XLS"}</definedName>
    <definedName name="wrn.Exterior._.Wall." localSheetId="16" hidden="1">{#N/A,#N/A,FALSE,"Paramters";"print range",#N/A,FALSE,"GSF.XLS";"exterior wall",#N/A,FALSE,"DETAIL.XLS"}</definedName>
    <definedName name="wrn.Exterior._.Wall." localSheetId="21" hidden="1">{#N/A,#N/A,FALSE,"Paramters";"print range",#N/A,FALSE,"GSF.XLS";"exterior wall",#N/A,FALSE,"DETAIL.XLS"}</definedName>
    <definedName name="wrn.Exterior._.Wall." localSheetId="18" hidden="1">{#N/A,#N/A,FALSE,"Paramters";"print range",#N/A,FALSE,"GSF.XLS";"exterior wall",#N/A,FALSE,"DETAIL.XLS"}</definedName>
    <definedName name="wrn.Exterior._.Wall." localSheetId="19" hidden="1">{#N/A,#N/A,FALSE,"Paramters";"print range",#N/A,FALSE,"GSF.XLS";"exterior wall",#N/A,FALSE,"DETAIL.XLS"}</definedName>
    <definedName name="wrn.Exterior._.Wall." localSheetId="20" hidden="1">{#N/A,#N/A,FALSE,"Paramters";"print range",#N/A,FALSE,"GSF.XLS";"exterior wall",#N/A,FALSE,"DETAIL.XLS"}</definedName>
    <definedName name="wrn.Exterior._.Wall." localSheetId="22" hidden="1">{#N/A,#N/A,FALSE,"Paramters";"print range",#N/A,FALSE,"GSF.XLS";"exterior wall",#N/A,FALSE,"DETAIL.XLS"}</definedName>
    <definedName name="wrn.Exterior._.Wall." localSheetId="24" hidden="1">{#N/A,#N/A,FALSE,"Paramters";"print range",#N/A,FALSE,"GSF.XLS";"exterior wall",#N/A,FALSE,"DETAIL.XLS"}</definedName>
    <definedName name="wrn.Exterior._.Wall." localSheetId="28" hidden="1">{#N/A,#N/A,FALSE,"Paramters";"print range",#N/A,FALSE,"GSF.XLS";"exterior wall",#N/A,FALSE,"DETAIL.XLS"}</definedName>
    <definedName name="wrn.Exterior._.Wall." localSheetId="14" hidden="1">{#N/A,#N/A,FALSE,"Paramters";"print range",#N/A,FALSE,"GSF.XLS";"exterior wall",#N/A,FALSE,"DETAIL.XLS"}</definedName>
    <definedName name="wrn.Exterior._.Wall." hidden="1">{#N/A,#N/A,FALSE,"Paramters";"print range",#N/A,FALSE,"GSF.XLS";"exterior wall",#N/A,FALSE,"DETAIL.XLS"}</definedName>
    <definedName name="wrn.Facility._.Estimate." localSheetId="12" hidden="1">{#N/A,#N/A,TRUE,"Cover Memo";"Facility Estimate",#N/A,TRUE,"Change Summary";"Facility Estimate",#N/A,TRUE,"Estimate Summary";"Facility Estimate",#N/A,TRUE,"Dept. Summary";"Facility Estimate",#N/A,TRUE,"DOW Detail"}</definedName>
    <definedName name="wrn.Facility._.Estimate." localSheetId="11" hidden="1">{#N/A,#N/A,TRUE,"Cover Memo";"Facility Estimate",#N/A,TRUE,"Change Summary";"Facility Estimate",#N/A,TRUE,"Estimate Summary";"Facility Estimate",#N/A,TRUE,"Dept. Summary";"Facility Estimate",#N/A,TRUE,"DOW Detail"}</definedName>
    <definedName name="wrn.Facility._.Estimate." localSheetId="13" hidden="1">{#N/A,#N/A,TRUE,"Cover Memo";"Facility Estimate",#N/A,TRUE,"Change Summary";"Facility Estimate",#N/A,TRUE,"Estimate Summary";"Facility Estimate",#N/A,TRUE,"Dept. Summary";"Facility Estimate",#N/A,TRUE,"DOW Detail"}</definedName>
    <definedName name="wrn.Facility._.Estimate." localSheetId="16" hidden="1">{#N/A,#N/A,TRUE,"Cover Memo";"Facility Estimate",#N/A,TRUE,"Change Summary";"Facility Estimate",#N/A,TRUE,"Estimate Summary";"Facility Estimate",#N/A,TRUE,"Dept. Summary";"Facility Estimate",#N/A,TRUE,"DOW Detail"}</definedName>
    <definedName name="wrn.Facility._.Estimate." localSheetId="21" hidden="1">{#N/A,#N/A,TRUE,"Cover Memo";"Facility Estimate",#N/A,TRUE,"Change Summary";"Facility Estimate",#N/A,TRUE,"Estimate Summary";"Facility Estimate",#N/A,TRUE,"Dept. Summary";"Facility Estimate",#N/A,TRUE,"DOW Detail"}</definedName>
    <definedName name="wrn.Facility._.Estimate." localSheetId="18" hidden="1">{#N/A,#N/A,TRUE,"Cover Memo";"Facility Estimate",#N/A,TRUE,"Change Summary";"Facility Estimate",#N/A,TRUE,"Estimate Summary";"Facility Estimate",#N/A,TRUE,"Dept. Summary";"Facility Estimate",#N/A,TRUE,"DOW Detail"}</definedName>
    <definedName name="wrn.Facility._.Estimate." localSheetId="19" hidden="1">{#N/A,#N/A,TRUE,"Cover Memo";"Facility Estimate",#N/A,TRUE,"Change Summary";"Facility Estimate",#N/A,TRUE,"Estimate Summary";"Facility Estimate",#N/A,TRUE,"Dept. Summary";"Facility Estimate",#N/A,TRUE,"DOW Detail"}</definedName>
    <definedName name="wrn.Facility._.Estimate." localSheetId="20" hidden="1">{#N/A,#N/A,TRUE,"Cover Memo";"Facility Estimate",#N/A,TRUE,"Change Summary";"Facility Estimate",#N/A,TRUE,"Estimate Summary";"Facility Estimate",#N/A,TRUE,"Dept. Summary";"Facility Estimate",#N/A,TRUE,"DOW Detail"}</definedName>
    <definedName name="wrn.Facility._.Estimate." localSheetId="22" hidden="1">{#N/A,#N/A,TRUE,"Cover Memo";"Facility Estimate",#N/A,TRUE,"Change Summary";"Facility Estimate",#N/A,TRUE,"Estimate Summary";"Facility Estimate",#N/A,TRUE,"Dept. Summary";"Facility Estimate",#N/A,TRUE,"DOW Detail"}</definedName>
    <definedName name="wrn.Facility._.Estimate." localSheetId="24" hidden="1">{#N/A,#N/A,TRUE,"Cover Memo";"Facility Estimate",#N/A,TRUE,"Change Summary";"Facility Estimate",#N/A,TRUE,"Estimate Summary";"Facility Estimate",#N/A,TRUE,"Dept. Summary";"Facility Estimate",#N/A,TRUE,"DOW Detail"}</definedName>
    <definedName name="wrn.Facility._.Estimate." localSheetId="28" hidden="1">{#N/A,#N/A,TRUE,"Cover Memo";"Facility Estimate",#N/A,TRUE,"Change Summary";"Facility Estimate",#N/A,TRUE,"Estimate Summary";"Facility Estimate",#N/A,TRUE,"Dept. Summary";"Facility Estimate",#N/A,TRUE,"DOW Detail"}</definedName>
    <definedName name="wrn.Facility._.Estimate." localSheetId="14" hidden="1">{#N/A,#N/A,TRUE,"Cover Memo";"Facility Estimate",#N/A,TRUE,"Change Summary";"Facility Estimate",#N/A,TRUE,"Estimate Summary";"Facility Estimate",#N/A,TRUE,"Dept. Summary";"Facility Estimate",#N/A,TRUE,"DOW Detail"}</definedName>
    <definedName name="wrn.Facility._.Estimate." hidden="1">{#N/A,#N/A,TRUE,"Cover Memo";"Facility Estimate",#N/A,TRUE,"Change Summary";"Facility Estimate",#N/A,TRUE,"Estimate Summary";"Facility Estimate",#N/A,TRUE,"Dept. Summary";"Facility Estimate",#N/A,TRUE,"DOW Detail"}</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6"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2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9"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2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2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2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2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localSheetId="1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XED._.ASSETS."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_.Note._.and._.Depreciation." localSheetId="12" hidden="1">{#N/A,#N/A,FALSE,"FA_1";#N/A,#N/A,FALSE,"Dep'n SE";#N/A,#N/A,FALSE,"Dep'n FC"}</definedName>
    <definedName name="wrn.Fixed._.Assets._.Note._.and._.Depreciation." localSheetId="11" hidden="1">{#N/A,#N/A,FALSE,"FA_1";#N/A,#N/A,FALSE,"Dep'n SE";#N/A,#N/A,FALSE,"Dep'n FC"}</definedName>
    <definedName name="wrn.Fixed._.Assets._.Note._.and._.Depreciation." localSheetId="13" hidden="1">{#N/A,#N/A,FALSE,"FA_1";#N/A,#N/A,FALSE,"Dep'n SE";#N/A,#N/A,FALSE,"Dep'n FC"}</definedName>
    <definedName name="wrn.Fixed._.Assets._.Note._.and._.Depreciation." localSheetId="16" hidden="1">{#N/A,#N/A,FALSE,"FA_1";#N/A,#N/A,FALSE,"Dep'n SE";#N/A,#N/A,FALSE,"Dep'n FC"}</definedName>
    <definedName name="wrn.Fixed._.Assets._.Note._.and._.Depreciation." localSheetId="21" hidden="1">{#N/A,#N/A,FALSE,"FA_1";#N/A,#N/A,FALSE,"Dep'n SE";#N/A,#N/A,FALSE,"Dep'n FC"}</definedName>
    <definedName name="wrn.Fixed._.Assets._.Note._.and._.Depreciation." localSheetId="18" hidden="1">{#N/A,#N/A,FALSE,"FA_1";#N/A,#N/A,FALSE,"Dep'n SE";#N/A,#N/A,FALSE,"Dep'n FC"}</definedName>
    <definedName name="wrn.Fixed._.Assets._.Note._.and._.Depreciation." localSheetId="19" hidden="1">{#N/A,#N/A,FALSE,"FA_1";#N/A,#N/A,FALSE,"Dep'n SE";#N/A,#N/A,FALSE,"Dep'n FC"}</definedName>
    <definedName name="wrn.Fixed._.Assets._.Note._.and._.Depreciation." localSheetId="20" hidden="1">{#N/A,#N/A,FALSE,"FA_1";#N/A,#N/A,FALSE,"Dep'n SE";#N/A,#N/A,FALSE,"Dep'n FC"}</definedName>
    <definedName name="wrn.Fixed._.Assets._.Note._.and._.Depreciation." localSheetId="22" hidden="1">{#N/A,#N/A,FALSE,"FA_1";#N/A,#N/A,FALSE,"Dep'n SE";#N/A,#N/A,FALSE,"Dep'n FC"}</definedName>
    <definedName name="wrn.Fixed._.Assets._.Note._.and._.Depreciation." localSheetId="24" hidden="1">{#N/A,#N/A,FALSE,"FA_1";#N/A,#N/A,FALSE,"Dep'n SE";#N/A,#N/A,FALSE,"Dep'n FC"}</definedName>
    <definedName name="wrn.Fixed._.Assets._.Note._.and._.Depreciation." localSheetId="28" hidden="1">{#N/A,#N/A,FALSE,"FA_1";#N/A,#N/A,FALSE,"Dep'n SE";#N/A,#N/A,FALSE,"Dep'n FC"}</definedName>
    <definedName name="wrn.Fixed._.Assets._.Note._.and._.Depreciation." localSheetId="14" hidden="1">{#N/A,#N/A,FALSE,"FA_1";#N/A,#N/A,FALSE,"Dep'n SE";#N/A,#N/A,FALSE,"Dep'n FC"}</definedName>
    <definedName name="wrn.Fixed._.Assets._.Note._.and._.Depreciation." hidden="1">{#N/A,#N/A,FALSE,"FA_1";#N/A,#N/A,FALSE,"Dep'n SE";#N/A,#N/A,FALSE,"Dep'n FC"}</definedName>
    <definedName name="wrn.form." localSheetId="12" hidden="1">{#N/A,#N/A,FALSE,"OffAdvance";#N/A,#N/A,FALSE,"OffExpRprt";#N/A,#N/A,FALSE,"Entertmnt";#N/A,#N/A,FALSE,"Promotion";#N/A,#N/A,FALSE,"Travelling"}</definedName>
    <definedName name="wrn.form." localSheetId="11" hidden="1">{#N/A,#N/A,FALSE,"OffAdvance";#N/A,#N/A,FALSE,"OffExpRprt";#N/A,#N/A,FALSE,"Entertmnt";#N/A,#N/A,FALSE,"Promotion";#N/A,#N/A,FALSE,"Travelling"}</definedName>
    <definedName name="wrn.form." localSheetId="13" hidden="1">{#N/A,#N/A,FALSE,"OffAdvance";#N/A,#N/A,FALSE,"OffExpRprt";#N/A,#N/A,FALSE,"Entertmnt";#N/A,#N/A,FALSE,"Promotion";#N/A,#N/A,FALSE,"Travelling"}</definedName>
    <definedName name="wrn.form." localSheetId="16" hidden="1">{#N/A,#N/A,FALSE,"OffAdvance";#N/A,#N/A,FALSE,"OffExpRprt";#N/A,#N/A,FALSE,"Entertmnt";#N/A,#N/A,FALSE,"Promotion";#N/A,#N/A,FALSE,"Travelling"}</definedName>
    <definedName name="wrn.form." localSheetId="21" hidden="1">{#N/A,#N/A,FALSE,"OffAdvance";#N/A,#N/A,FALSE,"OffExpRprt";#N/A,#N/A,FALSE,"Entertmnt";#N/A,#N/A,FALSE,"Promotion";#N/A,#N/A,FALSE,"Travelling"}</definedName>
    <definedName name="wrn.form." localSheetId="18" hidden="1">{#N/A,#N/A,FALSE,"OffAdvance";#N/A,#N/A,FALSE,"OffExpRprt";#N/A,#N/A,FALSE,"Entertmnt";#N/A,#N/A,FALSE,"Promotion";#N/A,#N/A,FALSE,"Travelling"}</definedName>
    <definedName name="wrn.form." localSheetId="19" hidden="1">{#N/A,#N/A,FALSE,"OffAdvance";#N/A,#N/A,FALSE,"OffExpRprt";#N/A,#N/A,FALSE,"Entertmnt";#N/A,#N/A,FALSE,"Promotion";#N/A,#N/A,FALSE,"Travelling"}</definedName>
    <definedName name="wrn.form." localSheetId="20" hidden="1">{#N/A,#N/A,FALSE,"OffAdvance";#N/A,#N/A,FALSE,"OffExpRprt";#N/A,#N/A,FALSE,"Entertmnt";#N/A,#N/A,FALSE,"Promotion";#N/A,#N/A,FALSE,"Travelling"}</definedName>
    <definedName name="wrn.form." localSheetId="22" hidden="1">{#N/A,#N/A,FALSE,"OffAdvance";#N/A,#N/A,FALSE,"OffExpRprt";#N/A,#N/A,FALSE,"Entertmnt";#N/A,#N/A,FALSE,"Promotion";#N/A,#N/A,FALSE,"Travelling"}</definedName>
    <definedName name="wrn.form." localSheetId="24" hidden="1">{#N/A,#N/A,FALSE,"OffAdvance";#N/A,#N/A,FALSE,"OffExpRprt";#N/A,#N/A,FALSE,"Entertmnt";#N/A,#N/A,FALSE,"Promotion";#N/A,#N/A,FALSE,"Travelling"}</definedName>
    <definedName name="wrn.form." localSheetId="28" hidden="1">{#N/A,#N/A,FALSE,"OffAdvance";#N/A,#N/A,FALSE,"OffExpRprt";#N/A,#N/A,FALSE,"Entertmnt";#N/A,#N/A,FALSE,"Promotion";#N/A,#N/A,FALSE,"Travelling"}</definedName>
    <definedName name="wrn.form." localSheetId="14" hidden="1">{#N/A,#N/A,FALSE,"OffAdvance";#N/A,#N/A,FALSE,"OffExpRprt";#N/A,#N/A,FALSE,"Entertmnt";#N/A,#N/A,FALSE,"Promotion";#N/A,#N/A,FALSE,"Travelling"}</definedName>
    <definedName name="wrn.form." hidden="1">{#N/A,#N/A,FALSE,"OffAdvance";#N/A,#N/A,FALSE,"OffExpRprt";#N/A,#N/A,FALSE,"Entertmnt";#N/A,#N/A,FALSE,"Promotion";#N/A,#N/A,FALSE,"Travelling"}</definedName>
    <definedName name="wrn.FStatemt." localSheetId="12"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11"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13"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16"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21"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18"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19"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20"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22"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24"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28" hidden="1">{#N/A,#N/A,FALSE,"BALANCE SHEET";#N/A,#N/A,FALSE,"P &amp; L (TAX)";#N/A,#N/A,FALSE,"NOTE 1";#N/A,#N/A,FALSE,"NOTE 2,3,4,5,6";#N/A,#N/A,FALSE,"Note 7,8(F.A)";#N/A,#N/A,FALSE,"Note 9,10";#N/A,#N/A,FALSE,"DETAIL P&amp;L";#N/A,#N/A,FALSE,"SELLING &amp; ADMIN.EXP";#N/A,#N/A,FALSE,"Purchases Ageing";#N/A,#N/A,FALSE,"Bank Borrowing";#N/A,#N/A,FALSE,"Cost of sales"}</definedName>
    <definedName name="wrn.FStatemt." localSheetId="14" hidden="1">{#N/A,#N/A,FALSE,"BALANCE SHEET";#N/A,#N/A,FALSE,"P &amp; L (TAX)";#N/A,#N/A,FALSE,"NOTE 1";#N/A,#N/A,FALSE,"NOTE 2,3,4,5,6";#N/A,#N/A,FALSE,"Note 7,8(F.A)";#N/A,#N/A,FALSE,"Note 9,10";#N/A,#N/A,FALSE,"DETAIL P&amp;L";#N/A,#N/A,FALSE,"SELLING &amp; ADMIN.EXP";#N/A,#N/A,FALSE,"Purchases Ageing";#N/A,#N/A,FALSE,"Bank Borrowing";#N/A,#N/A,FALSE,"Cost of sales"}</definedName>
    <definedName name="wrn.FStatemt." hidden="1">{#N/A,#N/A,FALSE,"BALANCE SHEET";#N/A,#N/A,FALSE,"P &amp; L (TAX)";#N/A,#N/A,FALSE,"NOTE 1";#N/A,#N/A,FALSE,"NOTE 2,3,4,5,6";#N/A,#N/A,FALSE,"Note 7,8(F.A)";#N/A,#N/A,FALSE,"Note 9,10";#N/A,#N/A,FALSE,"DETAIL P&amp;L";#N/A,#N/A,FALSE,"SELLING &amp; ADMIN.EXP";#N/A,#N/A,FALSE,"Purchases Ageing";#N/A,#N/A,FALSE,"Bank Borrowing";#N/A,#N/A,FALSE,"Cost of sales"}</definedName>
    <definedName name="wrn.Full." localSheetId="12" hidden="1">{#N/A,#N/A,FALSE,"JV";#N/A,#N/A,FALSE,"Source"}</definedName>
    <definedName name="wrn.Full." localSheetId="11" hidden="1">{#N/A,#N/A,FALSE,"JV";#N/A,#N/A,FALSE,"Source"}</definedName>
    <definedName name="wrn.Full." localSheetId="13" hidden="1">{#N/A,#N/A,FALSE,"JV";#N/A,#N/A,FALSE,"Source"}</definedName>
    <definedName name="wrn.Full." localSheetId="16" hidden="1">{#N/A,#N/A,FALSE,"JV";#N/A,#N/A,FALSE,"Source"}</definedName>
    <definedName name="wrn.Full." localSheetId="21" hidden="1">{#N/A,#N/A,FALSE,"JV";#N/A,#N/A,FALSE,"Source"}</definedName>
    <definedName name="wrn.Full." localSheetId="18" hidden="1">{#N/A,#N/A,FALSE,"JV";#N/A,#N/A,FALSE,"Source"}</definedName>
    <definedName name="wrn.Full." localSheetId="19" hidden="1">{#N/A,#N/A,FALSE,"JV";#N/A,#N/A,FALSE,"Source"}</definedName>
    <definedName name="wrn.Full." localSheetId="20" hidden="1">{#N/A,#N/A,FALSE,"JV";#N/A,#N/A,FALSE,"Source"}</definedName>
    <definedName name="wrn.Full." localSheetId="22" hidden="1">{#N/A,#N/A,FALSE,"JV";#N/A,#N/A,FALSE,"Source"}</definedName>
    <definedName name="wrn.Full." localSheetId="24" hidden="1">{#N/A,#N/A,FALSE,"JV";#N/A,#N/A,FALSE,"Source"}</definedName>
    <definedName name="wrn.Full." localSheetId="28" hidden="1">{#N/A,#N/A,FALSE,"JV";#N/A,#N/A,FALSE,"Source"}</definedName>
    <definedName name="wrn.Full." localSheetId="14" hidden="1">{#N/A,#N/A,FALSE,"JV";#N/A,#N/A,FALSE,"Source"}</definedName>
    <definedName name="wrn.Full." hidden="1">{#N/A,#N/A,FALSE,"JV";#N/A,#N/A,FALSE,"Source"}</definedName>
    <definedName name="wrn.Full._.Findex._.Report." localSheetId="12"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11"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13"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16"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21"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18"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19"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20"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22"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24"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28"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localSheetId="14"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Findex._.Report." hidden="1">{#N/A,#N/A,TRUE,"Cover Page";#N/A,#N/A,TRUE,"Supply Chain  KPIs";#N/A,#N/A,TRUE,"Conv Cost Comparision";#N/A,#N/A,TRUE,"Inventory-FG";#N/A,#N/A,TRUE,"Inventory-RM";#N/A,#N/A,TRUE,"Inventory-PM";#N/A,#N/A,TRUE,"Inventory-Sparepart";#N/A,"TD Powder Plant",TRUE,"HPC Plants";#N/A,"Hanoi Powder Plant",TRUE,"HPC Plants";#N/A,"Net North Powder Plant",TRUE,"HPC Plants";#N/A,"HN_NN Powder Plant",TRUE,"HPC Plants";#N/A,"Lix South Powder Plant",TRUE,"HPC Plants";#N/A,"Net South Powder Plant",TRUE,"HPC Plants";#N/A,"Cico Powder Plant",TRUE,"HPC Plants";#N/A,"TD Shampoo Bottle Plant",TRUE,"HPC Plants";#N/A,"TD Shampoo Sachet Plant",TRUE,"HPC Plants";#N/A,"TD Shampoo Plant",TRUE,"HPC Plants";#N/A,"TD Skincare Plant",TRUE,"HPC Plants";#N/A,"TD Showgel Plant",TRUE,"HPC Plants";#N/A,"HV Gel Plant",TRUE,"HPC Plants";#N/A,"TD HHC Plant",TRUE,"HPC Plants";#N/A,"Net South HHC Plant",TRUE,"HPC Plants";#N/A,"Haso2 HHC Plant",TRUE,"HPC Plants";#N/A,"ThienNga HHC Plant",TRUE,"HPC Plants";#N/A,"HV Comfort Sachet Plant",TRUE,"HPC Plants";#N/A,"HV Comfort Bottle Plant",TRUE,"HPC Plants";#N/A,"Hanoi Soap Plant",TRUE,"HPC Plants";#N/A,"EPS Toothpaste Plant",TRUE,"HPC Plants";#N/A,"Foods Tea Plant",TRUE,"HPC Plants";#N/A,"Foods Culinary Plant",TRUE,"HPC Plants";#N/A,"Cico Paste Plant",TRUE,"HPC Plants"}</definedName>
    <definedName name="wrn.Full._.IAS._.STATEMENTS." localSheetId="12" hidden="1">{"IASBS",#N/A,FALSE,"IAS";"IASPL",#N/A,FALSE,"IAS";#N/A,#N/A,FALSE,"CF DIR";"IASNotes",#N/A,FALSE,"IAS";#N/A,#N/A,FALSE,"FA_1";#N/A,#N/A,FALSE,"Dep'n FC";#N/A,#N/A,FALSE,"Dep'n SE";#N/A,#N/A,FALSE,"Inv_1";#N/A,#N/A,FALSE,"NMG";#N/A,#N/A,FALSE,"Recon";#N/A,#N/A,FALSE,"EPS"}</definedName>
    <definedName name="wrn.Full._.IAS._.STATEMENTS." localSheetId="11" hidden="1">{"IASBS",#N/A,FALSE,"IAS";"IASPL",#N/A,FALSE,"IAS";#N/A,#N/A,FALSE,"CF DIR";"IASNotes",#N/A,FALSE,"IAS";#N/A,#N/A,FALSE,"FA_1";#N/A,#N/A,FALSE,"Dep'n FC";#N/A,#N/A,FALSE,"Dep'n SE";#N/A,#N/A,FALSE,"Inv_1";#N/A,#N/A,FALSE,"NMG";#N/A,#N/A,FALSE,"Recon";#N/A,#N/A,FALSE,"EPS"}</definedName>
    <definedName name="wrn.Full._.IAS._.STATEMENTS." localSheetId="13" hidden="1">{"IASBS",#N/A,FALSE,"IAS";"IASPL",#N/A,FALSE,"IAS";#N/A,#N/A,FALSE,"CF DIR";"IASNotes",#N/A,FALSE,"IAS";#N/A,#N/A,FALSE,"FA_1";#N/A,#N/A,FALSE,"Dep'n FC";#N/A,#N/A,FALSE,"Dep'n SE";#N/A,#N/A,FALSE,"Inv_1";#N/A,#N/A,FALSE,"NMG";#N/A,#N/A,FALSE,"Recon";#N/A,#N/A,FALSE,"EPS"}</definedName>
    <definedName name="wrn.Full._.IAS._.STATEMENTS." localSheetId="16" hidden="1">{"IASBS",#N/A,FALSE,"IAS";"IASPL",#N/A,FALSE,"IAS";#N/A,#N/A,FALSE,"CF DIR";"IASNotes",#N/A,FALSE,"IAS";#N/A,#N/A,FALSE,"FA_1";#N/A,#N/A,FALSE,"Dep'n FC";#N/A,#N/A,FALSE,"Dep'n SE";#N/A,#N/A,FALSE,"Inv_1";#N/A,#N/A,FALSE,"NMG";#N/A,#N/A,FALSE,"Recon";#N/A,#N/A,FALSE,"EPS"}</definedName>
    <definedName name="wrn.Full._.IAS._.STATEMENTS." localSheetId="21" hidden="1">{"IASBS",#N/A,FALSE,"IAS";"IASPL",#N/A,FALSE,"IAS";#N/A,#N/A,FALSE,"CF DIR";"IASNotes",#N/A,FALSE,"IAS";#N/A,#N/A,FALSE,"FA_1";#N/A,#N/A,FALSE,"Dep'n FC";#N/A,#N/A,FALSE,"Dep'n SE";#N/A,#N/A,FALSE,"Inv_1";#N/A,#N/A,FALSE,"NMG";#N/A,#N/A,FALSE,"Recon";#N/A,#N/A,FALSE,"EPS"}</definedName>
    <definedName name="wrn.Full._.IAS._.STATEMENTS." localSheetId="18" hidden="1">{"IASBS",#N/A,FALSE,"IAS";"IASPL",#N/A,FALSE,"IAS";#N/A,#N/A,FALSE,"CF DIR";"IASNotes",#N/A,FALSE,"IAS";#N/A,#N/A,FALSE,"FA_1";#N/A,#N/A,FALSE,"Dep'n FC";#N/A,#N/A,FALSE,"Dep'n SE";#N/A,#N/A,FALSE,"Inv_1";#N/A,#N/A,FALSE,"NMG";#N/A,#N/A,FALSE,"Recon";#N/A,#N/A,FALSE,"EPS"}</definedName>
    <definedName name="wrn.Full._.IAS._.STATEMENTS." localSheetId="19" hidden="1">{"IASBS",#N/A,FALSE,"IAS";"IASPL",#N/A,FALSE,"IAS";#N/A,#N/A,FALSE,"CF DIR";"IASNotes",#N/A,FALSE,"IAS";#N/A,#N/A,FALSE,"FA_1";#N/A,#N/A,FALSE,"Dep'n FC";#N/A,#N/A,FALSE,"Dep'n SE";#N/A,#N/A,FALSE,"Inv_1";#N/A,#N/A,FALSE,"NMG";#N/A,#N/A,FALSE,"Recon";#N/A,#N/A,FALSE,"EPS"}</definedName>
    <definedName name="wrn.Full._.IAS._.STATEMENTS." localSheetId="20" hidden="1">{"IASBS",#N/A,FALSE,"IAS";"IASPL",#N/A,FALSE,"IAS";#N/A,#N/A,FALSE,"CF DIR";"IASNotes",#N/A,FALSE,"IAS";#N/A,#N/A,FALSE,"FA_1";#N/A,#N/A,FALSE,"Dep'n FC";#N/A,#N/A,FALSE,"Dep'n SE";#N/A,#N/A,FALSE,"Inv_1";#N/A,#N/A,FALSE,"NMG";#N/A,#N/A,FALSE,"Recon";#N/A,#N/A,FALSE,"EPS"}</definedName>
    <definedName name="wrn.Full._.IAS._.STATEMENTS." localSheetId="22" hidden="1">{"IASBS",#N/A,FALSE,"IAS";"IASPL",#N/A,FALSE,"IAS";#N/A,#N/A,FALSE,"CF DIR";"IASNotes",#N/A,FALSE,"IAS";#N/A,#N/A,FALSE,"FA_1";#N/A,#N/A,FALSE,"Dep'n FC";#N/A,#N/A,FALSE,"Dep'n SE";#N/A,#N/A,FALSE,"Inv_1";#N/A,#N/A,FALSE,"NMG";#N/A,#N/A,FALSE,"Recon";#N/A,#N/A,FALSE,"EPS"}</definedName>
    <definedName name="wrn.Full._.IAS._.STATEMENTS." localSheetId="24" hidden="1">{"IASBS",#N/A,FALSE,"IAS";"IASPL",#N/A,FALSE,"IAS";#N/A,#N/A,FALSE,"CF DIR";"IASNotes",#N/A,FALSE,"IAS";#N/A,#N/A,FALSE,"FA_1";#N/A,#N/A,FALSE,"Dep'n FC";#N/A,#N/A,FALSE,"Dep'n SE";#N/A,#N/A,FALSE,"Inv_1";#N/A,#N/A,FALSE,"NMG";#N/A,#N/A,FALSE,"Recon";#N/A,#N/A,FALSE,"EPS"}</definedName>
    <definedName name="wrn.Full._.IAS._.STATEMENTS." localSheetId="28" hidden="1">{"IASBS",#N/A,FALSE,"IAS";"IASPL",#N/A,FALSE,"IAS";#N/A,#N/A,FALSE,"CF DIR";"IASNotes",#N/A,FALSE,"IAS";#N/A,#N/A,FALSE,"FA_1";#N/A,#N/A,FALSE,"Dep'n FC";#N/A,#N/A,FALSE,"Dep'n SE";#N/A,#N/A,FALSE,"Inv_1";#N/A,#N/A,FALSE,"NMG";#N/A,#N/A,FALSE,"Recon";#N/A,#N/A,FALSE,"EPS"}</definedName>
    <definedName name="wrn.Full._.IAS._.STATEMENTS." localSheetId="14" hidden="1">{"IASBS",#N/A,FALSE,"IAS";"IASPL",#N/A,FALSE,"IAS";#N/A,#N/A,FALSE,"CF DIR";"IASNotes",#N/A,FALSE,"IAS";#N/A,#N/A,FALSE,"FA_1";#N/A,#N/A,FALSE,"Dep'n FC";#N/A,#N/A,FALSE,"Dep'n SE";#N/A,#N/A,FALSE,"Inv_1";#N/A,#N/A,FALSE,"NMG";#N/A,#N/A,FALSE,"Recon";#N/A,#N/A,FALSE,"EPS"}</definedName>
    <definedName name="wrn.Full._.IAS._.STATEMENTS." hidden="1">{"IASBS",#N/A,FALSE,"IAS";"IASPL",#N/A,FALSE,"IAS";#N/A,#N/A,FALSE,"CF DIR";"IASNotes",#N/A,FALSE,"IAS";#N/A,#N/A,FALSE,"FA_1";#N/A,#N/A,FALSE,"Dep'n FC";#N/A,#N/A,FALSE,"Dep'n SE";#N/A,#N/A,FALSE,"Inv_1";#N/A,#N/A,FALSE,"NMG";#N/A,#N/A,FALSE,"Recon";#N/A,#N/A,FALSE,"EPS"}</definedName>
    <definedName name="wrn.Full._.model." localSheetId="12" hidden="1">{#N/A,#N/A,TRUE,"Cover sheet";#N/A,#N/A,TRUE,"Summary";#N/A,#N/A,TRUE,"Key Assumptions";#N/A,#N/A,TRUE,"Profit &amp; Loss";#N/A,#N/A,TRUE,"Balance Sheet";#N/A,#N/A,TRUE,"Cashflow";#N/A,#N/A,TRUE,"IRR";#N/A,#N/A,TRUE,"Ratios";#N/A,#N/A,TRUE,"Debt analysis"}</definedName>
    <definedName name="wrn.Full._.model." localSheetId="11" hidden="1">{#N/A,#N/A,TRUE,"Cover sheet";#N/A,#N/A,TRUE,"Summary";#N/A,#N/A,TRUE,"Key Assumptions";#N/A,#N/A,TRUE,"Profit &amp; Loss";#N/A,#N/A,TRUE,"Balance Sheet";#N/A,#N/A,TRUE,"Cashflow";#N/A,#N/A,TRUE,"IRR";#N/A,#N/A,TRUE,"Ratios";#N/A,#N/A,TRUE,"Debt analysis"}</definedName>
    <definedName name="wrn.Full._.model." localSheetId="13" hidden="1">{#N/A,#N/A,TRUE,"Cover sheet";#N/A,#N/A,TRUE,"Summary";#N/A,#N/A,TRUE,"Key Assumptions";#N/A,#N/A,TRUE,"Profit &amp; Loss";#N/A,#N/A,TRUE,"Balance Sheet";#N/A,#N/A,TRUE,"Cashflow";#N/A,#N/A,TRUE,"IRR";#N/A,#N/A,TRUE,"Ratios";#N/A,#N/A,TRUE,"Debt analysis"}</definedName>
    <definedName name="wrn.Full._.model." localSheetId="16" hidden="1">{#N/A,#N/A,TRUE,"Cover sheet";#N/A,#N/A,TRUE,"Summary";#N/A,#N/A,TRUE,"Key Assumptions";#N/A,#N/A,TRUE,"Profit &amp; Loss";#N/A,#N/A,TRUE,"Balance Sheet";#N/A,#N/A,TRUE,"Cashflow";#N/A,#N/A,TRUE,"IRR";#N/A,#N/A,TRUE,"Ratios";#N/A,#N/A,TRUE,"Debt analysis"}</definedName>
    <definedName name="wrn.Full._.model." localSheetId="21" hidden="1">{#N/A,#N/A,TRUE,"Cover sheet";#N/A,#N/A,TRUE,"Summary";#N/A,#N/A,TRUE,"Key Assumptions";#N/A,#N/A,TRUE,"Profit &amp; Loss";#N/A,#N/A,TRUE,"Balance Sheet";#N/A,#N/A,TRUE,"Cashflow";#N/A,#N/A,TRUE,"IRR";#N/A,#N/A,TRUE,"Ratios";#N/A,#N/A,TRUE,"Debt analysis"}</definedName>
    <definedName name="wrn.Full._.model." localSheetId="18" hidden="1">{#N/A,#N/A,TRUE,"Cover sheet";#N/A,#N/A,TRUE,"Summary";#N/A,#N/A,TRUE,"Key Assumptions";#N/A,#N/A,TRUE,"Profit &amp; Loss";#N/A,#N/A,TRUE,"Balance Sheet";#N/A,#N/A,TRUE,"Cashflow";#N/A,#N/A,TRUE,"IRR";#N/A,#N/A,TRUE,"Ratios";#N/A,#N/A,TRUE,"Debt analysis"}</definedName>
    <definedName name="wrn.Full._.model." localSheetId="19" hidden="1">{#N/A,#N/A,TRUE,"Cover sheet";#N/A,#N/A,TRUE,"Summary";#N/A,#N/A,TRUE,"Key Assumptions";#N/A,#N/A,TRUE,"Profit &amp; Loss";#N/A,#N/A,TRUE,"Balance Sheet";#N/A,#N/A,TRUE,"Cashflow";#N/A,#N/A,TRUE,"IRR";#N/A,#N/A,TRUE,"Ratios";#N/A,#N/A,TRUE,"Debt analysis"}</definedName>
    <definedName name="wrn.Full._.model." localSheetId="20" hidden="1">{#N/A,#N/A,TRUE,"Cover sheet";#N/A,#N/A,TRUE,"Summary";#N/A,#N/A,TRUE,"Key Assumptions";#N/A,#N/A,TRUE,"Profit &amp; Loss";#N/A,#N/A,TRUE,"Balance Sheet";#N/A,#N/A,TRUE,"Cashflow";#N/A,#N/A,TRUE,"IRR";#N/A,#N/A,TRUE,"Ratios";#N/A,#N/A,TRUE,"Debt analysis"}</definedName>
    <definedName name="wrn.Full._.model." localSheetId="22" hidden="1">{#N/A,#N/A,TRUE,"Cover sheet";#N/A,#N/A,TRUE,"Summary";#N/A,#N/A,TRUE,"Key Assumptions";#N/A,#N/A,TRUE,"Profit &amp; Loss";#N/A,#N/A,TRUE,"Balance Sheet";#N/A,#N/A,TRUE,"Cashflow";#N/A,#N/A,TRUE,"IRR";#N/A,#N/A,TRUE,"Ratios";#N/A,#N/A,TRUE,"Debt analysis"}</definedName>
    <definedName name="wrn.Full._.model." localSheetId="24" hidden="1">{#N/A,#N/A,TRUE,"Cover sheet";#N/A,#N/A,TRUE,"Summary";#N/A,#N/A,TRUE,"Key Assumptions";#N/A,#N/A,TRUE,"Profit &amp; Loss";#N/A,#N/A,TRUE,"Balance Sheet";#N/A,#N/A,TRUE,"Cashflow";#N/A,#N/A,TRUE,"IRR";#N/A,#N/A,TRUE,"Ratios";#N/A,#N/A,TRUE,"Debt analysis"}</definedName>
    <definedName name="wrn.Full._.model." localSheetId="28" hidden="1">{#N/A,#N/A,TRUE,"Cover sheet";#N/A,#N/A,TRUE,"Summary";#N/A,#N/A,TRUE,"Key Assumptions";#N/A,#N/A,TRUE,"Profit &amp; Loss";#N/A,#N/A,TRUE,"Balance Sheet";#N/A,#N/A,TRUE,"Cashflow";#N/A,#N/A,TRUE,"IRR";#N/A,#N/A,TRUE,"Ratios";#N/A,#N/A,TRUE,"Debt analysis"}</definedName>
    <definedName name="wrn.Full._.model." localSheetId="14"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report" localSheetId="12" hidden="1">{#N/A,#N/A,FALSE,"front";#N/A,#N/A,FALSE,"summary";#N/A,#N/A,FALSE,"BalSht";#N/A,#N/A,FALSE,"Consol";#N/A,#N/A,FALSE,"F&amp;P";#N/A,#N/A,FALSE,"HK";#N/A,#N/A,FALSE,"Sing";#N/A,#N/A,FALSE,"GmbH";#N/A,#N/A,FALSE,"ODS";#N/A,#N/A,FALSE,"EBT";#N/A,#N/A,FALSE,"Debtors"}</definedName>
    <definedName name="wrn.full._.report" localSheetId="11" hidden="1">{#N/A,#N/A,FALSE,"front";#N/A,#N/A,FALSE,"summary";#N/A,#N/A,FALSE,"BalSht";#N/A,#N/A,FALSE,"Consol";#N/A,#N/A,FALSE,"F&amp;P";#N/A,#N/A,FALSE,"HK";#N/A,#N/A,FALSE,"Sing";#N/A,#N/A,FALSE,"GmbH";#N/A,#N/A,FALSE,"ODS";#N/A,#N/A,FALSE,"EBT";#N/A,#N/A,FALSE,"Debtors"}</definedName>
    <definedName name="wrn.full._.report" localSheetId="13" hidden="1">{#N/A,#N/A,FALSE,"front";#N/A,#N/A,FALSE,"summary";#N/A,#N/A,FALSE,"BalSht";#N/A,#N/A,FALSE,"Consol";#N/A,#N/A,FALSE,"F&amp;P";#N/A,#N/A,FALSE,"HK";#N/A,#N/A,FALSE,"Sing";#N/A,#N/A,FALSE,"GmbH";#N/A,#N/A,FALSE,"ODS";#N/A,#N/A,FALSE,"EBT";#N/A,#N/A,FALSE,"Debtors"}</definedName>
    <definedName name="wrn.full._.report" localSheetId="16" hidden="1">{#N/A,#N/A,FALSE,"front";#N/A,#N/A,FALSE,"summary";#N/A,#N/A,FALSE,"BalSht";#N/A,#N/A,FALSE,"Consol";#N/A,#N/A,FALSE,"F&amp;P";#N/A,#N/A,FALSE,"HK";#N/A,#N/A,FALSE,"Sing";#N/A,#N/A,FALSE,"GmbH";#N/A,#N/A,FALSE,"ODS";#N/A,#N/A,FALSE,"EBT";#N/A,#N/A,FALSE,"Debtors"}</definedName>
    <definedName name="wrn.full._.report" localSheetId="21" hidden="1">{#N/A,#N/A,FALSE,"front";#N/A,#N/A,FALSE,"summary";#N/A,#N/A,FALSE,"BalSht";#N/A,#N/A,FALSE,"Consol";#N/A,#N/A,FALSE,"F&amp;P";#N/A,#N/A,FALSE,"HK";#N/A,#N/A,FALSE,"Sing";#N/A,#N/A,FALSE,"GmbH";#N/A,#N/A,FALSE,"ODS";#N/A,#N/A,FALSE,"EBT";#N/A,#N/A,FALSE,"Debtors"}</definedName>
    <definedName name="wrn.full._.report" localSheetId="18" hidden="1">{#N/A,#N/A,FALSE,"front";#N/A,#N/A,FALSE,"summary";#N/A,#N/A,FALSE,"BalSht";#N/A,#N/A,FALSE,"Consol";#N/A,#N/A,FALSE,"F&amp;P";#N/A,#N/A,FALSE,"HK";#N/A,#N/A,FALSE,"Sing";#N/A,#N/A,FALSE,"GmbH";#N/A,#N/A,FALSE,"ODS";#N/A,#N/A,FALSE,"EBT";#N/A,#N/A,FALSE,"Debtors"}</definedName>
    <definedName name="wrn.full._.report" localSheetId="19" hidden="1">{#N/A,#N/A,FALSE,"front";#N/A,#N/A,FALSE,"summary";#N/A,#N/A,FALSE,"BalSht";#N/A,#N/A,FALSE,"Consol";#N/A,#N/A,FALSE,"F&amp;P";#N/A,#N/A,FALSE,"HK";#N/A,#N/A,FALSE,"Sing";#N/A,#N/A,FALSE,"GmbH";#N/A,#N/A,FALSE,"ODS";#N/A,#N/A,FALSE,"EBT";#N/A,#N/A,FALSE,"Debtors"}</definedName>
    <definedName name="wrn.full._.report" localSheetId="20" hidden="1">{#N/A,#N/A,FALSE,"front";#N/A,#N/A,FALSE,"summary";#N/A,#N/A,FALSE,"BalSht";#N/A,#N/A,FALSE,"Consol";#N/A,#N/A,FALSE,"F&amp;P";#N/A,#N/A,FALSE,"HK";#N/A,#N/A,FALSE,"Sing";#N/A,#N/A,FALSE,"GmbH";#N/A,#N/A,FALSE,"ODS";#N/A,#N/A,FALSE,"EBT";#N/A,#N/A,FALSE,"Debtors"}</definedName>
    <definedName name="wrn.full._.report" localSheetId="22" hidden="1">{#N/A,#N/A,FALSE,"front";#N/A,#N/A,FALSE,"summary";#N/A,#N/A,FALSE,"BalSht";#N/A,#N/A,FALSE,"Consol";#N/A,#N/A,FALSE,"F&amp;P";#N/A,#N/A,FALSE,"HK";#N/A,#N/A,FALSE,"Sing";#N/A,#N/A,FALSE,"GmbH";#N/A,#N/A,FALSE,"ODS";#N/A,#N/A,FALSE,"EBT";#N/A,#N/A,FALSE,"Debtors"}</definedName>
    <definedName name="wrn.full._.report" localSheetId="24" hidden="1">{#N/A,#N/A,FALSE,"front";#N/A,#N/A,FALSE,"summary";#N/A,#N/A,FALSE,"BalSht";#N/A,#N/A,FALSE,"Consol";#N/A,#N/A,FALSE,"F&amp;P";#N/A,#N/A,FALSE,"HK";#N/A,#N/A,FALSE,"Sing";#N/A,#N/A,FALSE,"GmbH";#N/A,#N/A,FALSE,"ODS";#N/A,#N/A,FALSE,"EBT";#N/A,#N/A,FALSE,"Debtors"}</definedName>
    <definedName name="wrn.full._.report" localSheetId="28" hidden="1">{#N/A,#N/A,FALSE,"front";#N/A,#N/A,FALSE,"summary";#N/A,#N/A,FALSE,"BalSht";#N/A,#N/A,FALSE,"Consol";#N/A,#N/A,FALSE,"F&amp;P";#N/A,#N/A,FALSE,"HK";#N/A,#N/A,FALSE,"Sing";#N/A,#N/A,FALSE,"GmbH";#N/A,#N/A,FALSE,"ODS";#N/A,#N/A,FALSE,"EBT";#N/A,#N/A,FALSE,"Debtors"}</definedName>
    <definedName name="wrn.full._.report" localSheetId="14" hidden="1">{#N/A,#N/A,FALSE,"front";#N/A,#N/A,FALSE,"summary";#N/A,#N/A,FALSE,"BalSht";#N/A,#N/A,FALSE,"Consol";#N/A,#N/A,FALSE,"F&amp;P";#N/A,#N/A,FALSE,"HK";#N/A,#N/A,FALSE,"Sing";#N/A,#N/A,FALSE,"GmbH";#N/A,#N/A,FALSE,"ODS";#N/A,#N/A,FALSE,"EBT";#N/A,#N/A,FALSE,"Debtors"}</definedName>
    <definedName name="wrn.full._.report" hidden="1">{#N/A,#N/A,FALSE,"front";#N/A,#N/A,FALSE,"summary";#N/A,#N/A,FALSE,"BalSht";#N/A,#N/A,FALSE,"Consol";#N/A,#N/A,FALSE,"F&amp;P";#N/A,#N/A,FALSE,"HK";#N/A,#N/A,FALSE,"Sing";#N/A,#N/A,FALSE,"GmbH";#N/A,#N/A,FALSE,"ODS";#N/A,#N/A,FALSE,"EBT";#N/A,#N/A,FALSE,"Debtors"}</definedName>
    <definedName name="wrn.Full._.Report." localSheetId="12"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16" hidden="1">{#N/A,#N/A,TRUE,"Front";#N/A,#N/A,TRUE,"Simple Letter";#N/A,#N/A,TRUE,"Inside";#N/A,#N/A,TRUE,"Contents";#N/A,#N/A,TRUE,"Basis";#N/A,#N/A,TRUE,"Inclusions";#N/A,#N/A,TRUE,"Exclusions";#N/A,#N/A,TRUE,"Areas";#N/A,#N/A,TRUE,"Summary";#N/A,#N/A,TRUE,"Detail"}</definedName>
    <definedName name="wrn.Full._.Report." localSheetId="21"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20" hidden="1">{#N/A,#N/A,TRUE,"Front";#N/A,#N/A,TRUE,"Simple Letter";#N/A,#N/A,TRUE,"Inside";#N/A,#N/A,TRUE,"Contents";#N/A,#N/A,TRUE,"Basis";#N/A,#N/A,TRUE,"Inclusions";#N/A,#N/A,TRUE,"Exclusions";#N/A,#N/A,TRUE,"Areas";#N/A,#N/A,TRUE,"Summary";#N/A,#N/A,TRUE,"Detail"}</definedName>
    <definedName name="wrn.Full._.Report." localSheetId="22" hidden="1">{#N/A,#N/A,TRUE,"Front";#N/A,#N/A,TRUE,"Simple Letter";#N/A,#N/A,TRUE,"Inside";#N/A,#N/A,TRUE,"Contents";#N/A,#N/A,TRUE,"Basis";#N/A,#N/A,TRUE,"Inclusions";#N/A,#N/A,TRUE,"Exclusions";#N/A,#N/A,TRUE,"Areas";#N/A,#N/A,TRUE,"Summary";#N/A,#N/A,TRUE,"Detail"}</definedName>
    <definedName name="wrn.Full._.Report." localSheetId="24" hidden="1">{#N/A,#N/A,TRUE,"Front";#N/A,#N/A,TRUE,"Simple Letter";#N/A,#N/A,TRUE,"Inside";#N/A,#N/A,TRUE,"Contents";#N/A,#N/A,TRUE,"Basis";#N/A,#N/A,TRUE,"Inclusions";#N/A,#N/A,TRUE,"Exclusions";#N/A,#N/A,TRUE,"Areas";#N/A,#N/A,TRUE,"Summary";#N/A,#N/A,TRUE,"Detail"}</definedName>
    <definedName name="wrn.Full._.Report." localSheetId="28" hidden="1">{#N/A,#N/A,TRUE,"Front";#N/A,#N/A,TRUE,"Simple Letter";#N/A,#N/A,TRUE,"Inside";#N/A,#N/A,TRUE,"Contents";#N/A,#N/A,TRUE,"Basis";#N/A,#N/A,TRUE,"Inclusions";#N/A,#N/A,TRUE,"Exclusions";#N/A,#N/A,TRUE,"Areas";#N/A,#N/A,TRUE,"Summary";#N/A,#N/A,TRUE,"Detail"}</definedName>
    <definedName name="wrn.Full._.Report." localSheetId="14"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TRAIL." localSheetId="12" hidden="1">{"IAS Mapping",#N/A,FALSE,"RSA_FS";#N/A,#N/A,FALSE,"CHECK!";#N/A,#N/A,FALSE,"Recon";#N/A,#N/A,FALSE,"NMG";#N/A,#N/A,FALSE,"Journals";"AnalRSA",#N/A,FALSE,"PL-Anal";"AnalIAS",#N/A,FALSE,"PL-Anal";#N/A,#N/A,FALSE,"COS"}</definedName>
    <definedName name="wrn.Full._.TRAIL." localSheetId="11" hidden="1">{"IAS Mapping",#N/A,FALSE,"RSA_FS";#N/A,#N/A,FALSE,"CHECK!";#N/A,#N/A,FALSE,"Recon";#N/A,#N/A,FALSE,"NMG";#N/A,#N/A,FALSE,"Journals";"AnalRSA",#N/A,FALSE,"PL-Anal";"AnalIAS",#N/A,FALSE,"PL-Anal";#N/A,#N/A,FALSE,"COS"}</definedName>
    <definedName name="wrn.Full._.TRAIL." localSheetId="13" hidden="1">{"IAS Mapping",#N/A,FALSE,"RSA_FS";#N/A,#N/A,FALSE,"CHECK!";#N/A,#N/A,FALSE,"Recon";#N/A,#N/A,FALSE,"NMG";#N/A,#N/A,FALSE,"Journals";"AnalRSA",#N/A,FALSE,"PL-Anal";"AnalIAS",#N/A,FALSE,"PL-Anal";#N/A,#N/A,FALSE,"COS"}</definedName>
    <definedName name="wrn.Full._.TRAIL." localSheetId="16" hidden="1">{"IAS Mapping",#N/A,FALSE,"RSA_FS";#N/A,#N/A,FALSE,"CHECK!";#N/A,#N/A,FALSE,"Recon";#N/A,#N/A,FALSE,"NMG";#N/A,#N/A,FALSE,"Journals";"AnalRSA",#N/A,FALSE,"PL-Anal";"AnalIAS",#N/A,FALSE,"PL-Anal";#N/A,#N/A,FALSE,"COS"}</definedName>
    <definedName name="wrn.Full._.TRAIL." localSheetId="21" hidden="1">{"IAS Mapping",#N/A,FALSE,"RSA_FS";#N/A,#N/A,FALSE,"CHECK!";#N/A,#N/A,FALSE,"Recon";#N/A,#N/A,FALSE,"NMG";#N/A,#N/A,FALSE,"Journals";"AnalRSA",#N/A,FALSE,"PL-Anal";"AnalIAS",#N/A,FALSE,"PL-Anal";#N/A,#N/A,FALSE,"COS"}</definedName>
    <definedName name="wrn.Full._.TRAIL." localSheetId="18" hidden="1">{"IAS Mapping",#N/A,FALSE,"RSA_FS";#N/A,#N/A,FALSE,"CHECK!";#N/A,#N/A,FALSE,"Recon";#N/A,#N/A,FALSE,"NMG";#N/A,#N/A,FALSE,"Journals";"AnalRSA",#N/A,FALSE,"PL-Anal";"AnalIAS",#N/A,FALSE,"PL-Anal";#N/A,#N/A,FALSE,"COS"}</definedName>
    <definedName name="wrn.Full._.TRAIL." localSheetId="19" hidden="1">{"IAS Mapping",#N/A,FALSE,"RSA_FS";#N/A,#N/A,FALSE,"CHECK!";#N/A,#N/A,FALSE,"Recon";#N/A,#N/A,FALSE,"NMG";#N/A,#N/A,FALSE,"Journals";"AnalRSA",#N/A,FALSE,"PL-Anal";"AnalIAS",#N/A,FALSE,"PL-Anal";#N/A,#N/A,FALSE,"COS"}</definedName>
    <definedName name="wrn.Full._.TRAIL." localSheetId="20" hidden="1">{"IAS Mapping",#N/A,FALSE,"RSA_FS";#N/A,#N/A,FALSE,"CHECK!";#N/A,#N/A,FALSE,"Recon";#N/A,#N/A,FALSE,"NMG";#N/A,#N/A,FALSE,"Journals";"AnalRSA",#N/A,FALSE,"PL-Anal";"AnalIAS",#N/A,FALSE,"PL-Anal";#N/A,#N/A,FALSE,"COS"}</definedName>
    <definedName name="wrn.Full._.TRAIL." localSheetId="22" hidden="1">{"IAS Mapping",#N/A,FALSE,"RSA_FS";#N/A,#N/A,FALSE,"CHECK!";#N/A,#N/A,FALSE,"Recon";#N/A,#N/A,FALSE,"NMG";#N/A,#N/A,FALSE,"Journals";"AnalRSA",#N/A,FALSE,"PL-Anal";"AnalIAS",#N/A,FALSE,"PL-Anal";#N/A,#N/A,FALSE,"COS"}</definedName>
    <definedName name="wrn.Full._.TRAIL." localSheetId="24" hidden="1">{"IAS Mapping",#N/A,FALSE,"RSA_FS";#N/A,#N/A,FALSE,"CHECK!";#N/A,#N/A,FALSE,"Recon";#N/A,#N/A,FALSE,"NMG";#N/A,#N/A,FALSE,"Journals";"AnalRSA",#N/A,FALSE,"PL-Anal";"AnalIAS",#N/A,FALSE,"PL-Anal";#N/A,#N/A,FALSE,"COS"}</definedName>
    <definedName name="wrn.Full._.TRAIL." localSheetId="28" hidden="1">{"IAS Mapping",#N/A,FALSE,"RSA_FS";#N/A,#N/A,FALSE,"CHECK!";#N/A,#N/A,FALSE,"Recon";#N/A,#N/A,FALSE,"NMG";#N/A,#N/A,FALSE,"Journals";"AnalRSA",#N/A,FALSE,"PL-Anal";"AnalIAS",#N/A,FALSE,"PL-Anal";#N/A,#N/A,FALSE,"COS"}</definedName>
    <definedName name="wrn.Full._.TRAIL." localSheetId="14" hidden="1">{"IAS Mapping",#N/A,FALSE,"RSA_FS";#N/A,#N/A,FALSE,"CHECK!";#N/A,#N/A,FALSE,"Recon";#N/A,#N/A,FALSE,"NMG";#N/A,#N/A,FALSE,"Journals";"AnalRSA",#N/A,FALSE,"PL-Anal";"AnalIAS",#N/A,FALSE,"PL-Anal";#N/A,#N/A,FALSE,"COS"}</definedName>
    <definedName name="wrn.Full._.TRAIL." hidden="1">{"IAS Mapping",#N/A,FALSE,"RSA_FS";#N/A,#N/A,FALSE,"CHECK!";#N/A,#N/A,FALSE,"Recon";#N/A,#N/A,FALSE,"NMG";#N/A,#N/A,FALSE,"Journals";"AnalRSA",#N/A,FALSE,"PL-Anal";"AnalIAS",#N/A,FALSE,"PL-Anal";#N/A,#N/A,FALSE,"COS"}</definedName>
    <definedName name="wrn.Full._.without._.data." localSheetId="1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6"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8"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9"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0"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8"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b." localSheetId="12" hidden="1">{#N/A,#N/A,FALSE,"资产负债表";#N/A,#N/A,FALSE,"资产负债表"}</definedName>
    <definedName name="wrn.gb." localSheetId="11" hidden="1">{#N/A,#N/A,FALSE,"资产负债表";#N/A,#N/A,FALSE,"资产负债表"}</definedName>
    <definedName name="wrn.gb." localSheetId="13" hidden="1">{#N/A,#N/A,FALSE,"资产负债表";#N/A,#N/A,FALSE,"资产负债表"}</definedName>
    <definedName name="wrn.gb." localSheetId="16" hidden="1">{#N/A,#N/A,FALSE,"资产负债表";#N/A,#N/A,FALSE,"资产负债表"}</definedName>
    <definedName name="wrn.gb." localSheetId="21" hidden="1">{#N/A,#N/A,FALSE,"资产负债表";#N/A,#N/A,FALSE,"资产负债表"}</definedName>
    <definedName name="wrn.gb." localSheetId="18" hidden="1">{#N/A,#N/A,FALSE,"资产负债表";#N/A,#N/A,FALSE,"资产负债表"}</definedName>
    <definedName name="wrn.gb." localSheetId="19" hidden="1">{#N/A,#N/A,FALSE,"资产负债表";#N/A,#N/A,FALSE,"资产负债表"}</definedName>
    <definedName name="wrn.gb." localSheetId="20" hidden="1">{#N/A,#N/A,FALSE,"资产负债表";#N/A,#N/A,FALSE,"资产负债表"}</definedName>
    <definedName name="wrn.gb." localSheetId="22" hidden="1">{#N/A,#N/A,FALSE,"资产负债表";#N/A,#N/A,FALSE,"资产负债表"}</definedName>
    <definedName name="wrn.gb." localSheetId="24" hidden="1">{#N/A,#N/A,FALSE,"资产负债表";#N/A,#N/A,FALSE,"资产负债表"}</definedName>
    <definedName name="wrn.gb." localSheetId="28" hidden="1">{#N/A,#N/A,FALSE,"资产负债表";#N/A,#N/A,FALSE,"资产负债表"}</definedName>
    <definedName name="wrn.gb." localSheetId="14" hidden="1">{#N/A,#N/A,FALSE,"资产负债表";#N/A,#N/A,FALSE,"资产负债表"}</definedName>
    <definedName name="wrn.gb." hidden="1">{#N/A,#N/A,FALSE,"资产负债表";#N/A,#N/A,FALSE,"资产负债表"}</definedName>
    <definedName name="wrn.GB._.Planning._.To._.Win._.96." localSheetId="12" hidden="1">{#N/A,#N/A,TRUE,"HDD Business Plan";#N/A,#N/A,TRUE,"Planning To Win";#N/A,#N/A,TRUE,"Financial Performance";#N/A,#N/A,TRUE,"Income Statement Quarterly";#N/A,#N/A,TRUE,"Balance Sheet ";#N/A,#N/A,TRUE,"Cash Flow Quarterly";#N/A,#N/A,TRUE,"Costs of Organisation - Quarter"}</definedName>
    <definedName name="wrn.GB._.Planning._.To._.Win._.96." localSheetId="11" hidden="1">{#N/A,#N/A,TRUE,"HDD Business Plan";#N/A,#N/A,TRUE,"Planning To Win";#N/A,#N/A,TRUE,"Financial Performance";#N/A,#N/A,TRUE,"Income Statement Quarterly";#N/A,#N/A,TRUE,"Balance Sheet ";#N/A,#N/A,TRUE,"Cash Flow Quarterly";#N/A,#N/A,TRUE,"Costs of Organisation - Quarter"}</definedName>
    <definedName name="wrn.GB._.Planning._.To._.Win._.96." localSheetId="13" hidden="1">{#N/A,#N/A,TRUE,"HDD Business Plan";#N/A,#N/A,TRUE,"Planning To Win";#N/A,#N/A,TRUE,"Financial Performance";#N/A,#N/A,TRUE,"Income Statement Quarterly";#N/A,#N/A,TRUE,"Balance Sheet ";#N/A,#N/A,TRUE,"Cash Flow Quarterly";#N/A,#N/A,TRUE,"Costs of Organisation - Quarter"}</definedName>
    <definedName name="wrn.GB._.Planning._.To._.Win._.96." localSheetId="16" hidden="1">{#N/A,#N/A,TRUE,"HDD Business Plan";#N/A,#N/A,TRUE,"Planning To Win";#N/A,#N/A,TRUE,"Financial Performance";#N/A,#N/A,TRUE,"Income Statement Quarterly";#N/A,#N/A,TRUE,"Balance Sheet ";#N/A,#N/A,TRUE,"Cash Flow Quarterly";#N/A,#N/A,TRUE,"Costs of Organisation - Quarter"}</definedName>
    <definedName name="wrn.GB._.Planning._.To._.Win._.96." localSheetId="21" hidden="1">{#N/A,#N/A,TRUE,"HDD Business Plan";#N/A,#N/A,TRUE,"Planning To Win";#N/A,#N/A,TRUE,"Financial Performance";#N/A,#N/A,TRUE,"Income Statement Quarterly";#N/A,#N/A,TRUE,"Balance Sheet ";#N/A,#N/A,TRUE,"Cash Flow Quarterly";#N/A,#N/A,TRUE,"Costs of Organisation - Quarter"}</definedName>
    <definedName name="wrn.GB._.Planning._.To._.Win._.96." localSheetId="18" hidden="1">{#N/A,#N/A,TRUE,"HDD Business Plan";#N/A,#N/A,TRUE,"Planning To Win";#N/A,#N/A,TRUE,"Financial Performance";#N/A,#N/A,TRUE,"Income Statement Quarterly";#N/A,#N/A,TRUE,"Balance Sheet ";#N/A,#N/A,TRUE,"Cash Flow Quarterly";#N/A,#N/A,TRUE,"Costs of Organisation - Quarter"}</definedName>
    <definedName name="wrn.GB._.Planning._.To._.Win._.96." localSheetId="19" hidden="1">{#N/A,#N/A,TRUE,"HDD Business Plan";#N/A,#N/A,TRUE,"Planning To Win";#N/A,#N/A,TRUE,"Financial Performance";#N/A,#N/A,TRUE,"Income Statement Quarterly";#N/A,#N/A,TRUE,"Balance Sheet ";#N/A,#N/A,TRUE,"Cash Flow Quarterly";#N/A,#N/A,TRUE,"Costs of Organisation - Quarter"}</definedName>
    <definedName name="wrn.GB._.Planning._.To._.Win._.96." localSheetId="20" hidden="1">{#N/A,#N/A,TRUE,"HDD Business Plan";#N/A,#N/A,TRUE,"Planning To Win";#N/A,#N/A,TRUE,"Financial Performance";#N/A,#N/A,TRUE,"Income Statement Quarterly";#N/A,#N/A,TRUE,"Balance Sheet ";#N/A,#N/A,TRUE,"Cash Flow Quarterly";#N/A,#N/A,TRUE,"Costs of Organisation - Quarter"}</definedName>
    <definedName name="wrn.GB._.Planning._.To._.Win._.96." localSheetId="22" hidden="1">{#N/A,#N/A,TRUE,"HDD Business Plan";#N/A,#N/A,TRUE,"Planning To Win";#N/A,#N/A,TRUE,"Financial Performance";#N/A,#N/A,TRUE,"Income Statement Quarterly";#N/A,#N/A,TRUE,"Balance Sheet ";#N/A,#N/A,TRUE,"Cash Flow Quarterly";#N/A,#N/A,TRUE,"Costs of Organisation - Quarter"}</definedName>
    <definedName name="wrn.GB._.Planning._.To._.Win._.96." localSheetId="24" hidden="1">{#N/A,#N/A,TRUE,"HDD Business Plan";#N/A,#N/A,TRUE,"Planning To Win";#N/A,#N/A,TRUE,"Financial Performance";#N/A,#N/A,TRUE,"Income Statement Quarterly";#N/A,#N/A,TRUE,"Balance Sheet ";#N/A,#N/A,TRUE,"Cash Flow Quarterly";#N/A,#N/A,TRUE,"Costs of Organisation - Quarter"}</definedName>
    <definedName name="wrn.GB._.Planning._.To._.Win._.96." localSheetId="28" hidden="1">{#N/A,#N/A,TRUE,"HDD Business Plan";#N/A,#N/A,TRUE,"Planning To Win";#N/A,#N/A,TRUE,"Financial Performance";#N/A,#N/A,TRUE,"Income Statement Quarterly";#N/A,#N/A,TRUE,"Balance Sheet ";#N/A,#N/A,TRUE,"Cash Flow Quarterly";#N/A,#N/A,TRUE,"Costs of Organisation - Quarter"}</definedName>
    <definedName name="wrn.GB._.Planning._.To._.Win._.96." localSheetId="14" hidden="1">{#N/A,#N/A,TRUE,"HDD Business Plan";#N/A,#N/A,TRUE,"Planning To Win";#N/A,#N/A,TRUE,"Financial Performance";#N/A,#N/A,TRUE,"Income Statement Quarterly";#N/A,#N/A,TRUE,"Balance Sheet ";#N/A,#N/A,TRUE,"Cash Flow Quarterly";#N/A,#N/A,TRUE,"Costs of Organisation - Quarter"}</definedName>
    <definedName name="wrn.GB._.Planning._.To._.Win._.96." hidden="1">{#N/A,#N/A,TRUE,"HDD Business Plan";#N/A,#N/A,TRUE,"Planning To Win";#N/A,#N/A,TRUE,"Financial Performance";#N/A,#N/A,TRUE,"Income Statement Quarterly";#N/A,#N/A,TRUE,"Balance Sheet ";#N/A,#N/A,TRUE,"Cash Flow Quarterly";#N/A,#N/A,TRUE,"Costs of Organisation - Quarter"}</definedName>
    <definedName name="wrn.GENSERV." localSheetId="12" hidden="1">{#N/A,#N/A,FALSE,"VISTAF"}</definedName>
    <definedName name="wrn.GENSERV." localSheetId="11" hidden="1">{#N/A,#N/A,FALSE,"VISTAF"}</definedName>
    <definedName name="wrn.GENSERV." localSheetId="13" hidden="1">{#N/A,#N/A,FALSE,"VISTAF"}</definedName>
    <definedName name="wrn.GENSERV." localSheetId="16" hidden="1">{#N/A,#N/A,FALSE,"VISTAF"}</definedName>
    <definedName name="wrn.GENSERV." localSheetId="21" hidden="1">{#N/A,#N/A,FALSE,"VISTAF"}</definedName>
    <definedName name="wrn.GENSERV." localSheetId="18" hidden="1">{#N/A,#N/A,FALSE,"VISTAF"}</definedName>
    <definedName name="wrn.GENSERV." localSheetId="19" hidden="1">{#N/A,#N/A,FALSE,"VISTAF"}</definedName>
    <definedName name="wrn.GENSERV." localSheetId="20" hidden="1">{#N/A,#N/A,FALSE,"VISTAF"}</definedName>
    <definedName name="wrn.GENSERV." localSheetId="22" hidden="1">{#N/A,#N/A,FALSE,"VISTAF"}</definedName>
    <definedName name="wrn.GENSERV." localSheetId="24" hidden="1">{#N/A,#N/A,FALSE,"VISTAF"}</definedName>
    <definedName name="wrn.GENSERV." localSheetId="28" hidden="1">{#N/A,#N/A,FALSE,"VISTAF"}</definedName>
    <definedName name="wrn.GENSERV." localSheetId="14" hidden="1">{#N/A,#N/A,FALSE,"VISTAF"}</definedName>
    <definedName name="wrn.GENSERV." hidden="1">{#N/A,#N/A,FALSE,"VISTAF"}</definedName>
    <definedName name="wrn.Giáy._.bao._.no." localSheetId="12" hidden="1">{#N/A,#N/A,FALSE,"BN"}</definedName>
    <definedName name="wrn.Giáy._.bao._.no." localSheetId="11" hidden="1">{#N/A,#N/A,FALSE,"BN"}</definedName>
    <definedName name="wrn.Giáy._.bao._.no." localSheetId="13" hidden="1">{#N/A,#N/A,FALSE,"BN"}</definedName>
    <definedName name="wrn.Giáy._.bao._.no." localSheetId="16" hidden="1">{#N/A,#N/A,FALSE,"BN"}</definedName>
    <definedName name="wrn.Giáy._.bao._.no." localSheetId="21" hidden="1">{#N/A,#N/A,FALSE,"BN"}</definedName>
    <definedName name="wrn.Giáy._.bao._.no." localSheetId="18" hidden="1">{#N/A,#N/A,FALSE,"BN"}</definedName>
    <definedName name="wrn.Giáy._.bao._.no." localSheetId="19" hidden="1">{#N/A,#N/A,FALSE,"BN"}</definedName>
    <definedName name="wrn.Giáy._.bao._.no." localSheetId="20" hidden="1">{#N/A,#N/A,FALSE,"BN"}</definedName>
    <definedName name="wrn.Giáy._.bao._.no." localSheetId="22" hidden="1">{#N/A,#N/A,FALSE,"BN"}</definedName>
    <definedName name="wrn.Giáy._.bao._.no." localSheetId="24" hidden="1">{#N/A,#N/A,FALSE,"BN"}</definedName>
    <definedName name="wrn.Giáy._.bao._.no." localSheetId="28" hidden="1">{#N/A,#N/A,FALSE,"BN"}</definedName>
    <definedName name="wrn.Giáy._.bao._.no." localSheetId="14" hidden="1">{#N/A,#N/A,FALSE,"BN"}</definedName>
    <definedName name="wrn.Giáy._.bao._.no." hidden="1">{#N/A,#N/A,FALSE,"BN"}</definedName>
    <definedName name="wrn.GRAPHS." localSheetId="12" hidden="1">{#N/A,#N/A,FALSE,"ACQ_GRAPHS";#N/A,#N/A,FALSE,"T_1 GRAPHS";#N/A,#N/A,FALSE,"T_2 GRAPHS";#N/A,#N/A,FALSE,"COMB_GRAPHS"}</definedName>
    <definedName name="wrn.GRAPHS." localSheetId="11" hidden="1">{#N/A,#N/A,FALSE,"ACQ_GRAPHS";#N/A,#N/A,FALSE,"T_1 GRAPHS";#N/A,#N/A,FALSE,"T_2 GRAPHS";#N/A,#N/A,FALSE,"COMB_GRAPHS"}</definedName>
    <definedName name="wrn.GRAPHS." localSheetId="13" hidden="1">{#N/A,#N/A,FALSE,"ACQ_GRAPHS";#N/A,#N/A,FALSE,"T_1 GRAPHS";#N/A,#N/A,FALSE,"T_2 GRAPHS";#N/A,#N/A,FALSE,"COMB_GRAPHS"}</definedName>
    <definedName name="wrn.GRAPHS." localSheetId="16" hidden="1">{#N/A,#N/A,FALSE,"ACQ_GRAPHS";#N/A,#N/A,FALSE,"T_1 GRAPHS";#N/A,#N/A,FALSE,"T_2 GRAPHS";#N/A,#N/A,FALSE,"COMB_GRAPHS"}</definedName>
    <definedName name="wrn.GRAPHS." localSheetId="21" hidden="1">{#N/A,#N/A,FALSE,"ACQ_GRAPHS";#N/A,#N/A,FALSE,"T_1 GRAPHS";#N/A,#N/A,FALSE,"T_2 GRAPHS";#N/A,#N/A,FALSE,"COMB_GRAPHS"}</definedName>
    <definedName name="wrn.GRAPHS." localSheetId="18" hidden="1">{#N/A,#N/A,FALSE,"ACQ_GRAPHS";#N/A,#N/A,FALSE,"T_1 GRAPHS";#N/A,#N/A,FALSE,"T_2 GRAPHS";#N/A,#N/A,FALSE,"COMB_GRAPHS"}</definedName>
    <definedName name="wrn.GRAPHS." localSheetId="19" hidden="1">{#N/A,#N/A,FALSE,"ACQ_GRAPHS";#N/A,#N/A,FALSE,"T_1 GRAPHS";#N/A,#N/A,FALSE,"T_2 GRAPHS";#N/A,#N/A,FALSE,"COMB_GRAPHS"}</definedName>
    <definedName name="wrn.GRAPHS." localSheetId="20" hidden="1">{#N/A,#N/A,FALSE,"ACQ_GRAPHS";#N/A,#N/A,FALSE,"T_1 GRAPHS";#N/A,#N/A,FALSE,"T_2 GRAPHS";#N/A,#N/A,FALSE,"COMB_GRAPHS"}</definedName>
    <definedName name="wrn.GRAPHS." localSheetId="22" hidden="1">{#N/A,#N/A,FALSE,"ACQ_GRAPHS";#N/A,#N/A,FALSE,"T_1 GRAPHS";#N/A,#N/A,FALSE,"T_2 GRAPHS";#N/A,#N/A,FALSE,"COMB_GRAPHS"}</definedName>
    <definedName name="wrn.GRAPHS." localSheetId="24" hidden="1">{#N/A,#N/A,FALSE,"ACQ_GRAPHS";#N/A,#N/A,FALSE,"T_1 GRAPHS";#N/A,#N/A,FALSE,"T_2 GRAPHS";#N/A,#N/A,FALSE,"COMB_GRAPHS"}</definedName>
    <definedName name="wrn.GRAPHS." localSheetId="28" hidden="1">{#N/A,#N/A,FALSE,"ACQ_GRAPHS";#N/A,#N/A,FALSE,"T_1 GRAPHS";#N/A,#N/A,FALSE,"T_2 GRAPHS";#N/A,#N/A,FALSE,"COMB_GRAPHS"}</definedName>
    <definedName name="wrn.GRAPHS." localSheetId="14" hidden="1">{#N/A,#N/A,FALSE,"ACQ_GRAPHS";#N/A,#N/A,FALSE,"T_1 GRAPHS";#N/A,#N/A,FALSE,"T_2 GRAPHS";#N/A,#N/A,FALSE,"COMB_GRAPHS"}</definedName>
    <definedName name="wrn.GRAPHS." hidden="1">{#N/A,#N/A,FALSE,"ACQ_GRAPHS";#N/A,#N/A,FALSE,"T_1 GRAPHS";#N/A,#N/A,FALSE,"T_2 GRAPHS";#N/A,#N/A,FALSE,"COMB_GRAPHS"}</definedName>
    <definedName name="wrn.HDD._.Business._.Plan." localSheetId="12"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11"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13"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16"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21"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18"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19"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20"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22"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24"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28"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localSheetId="14"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DD._.Business._.Plan." hidden="1">{#N/A,#N/A,TRUE,"HDD Business Plan";#N/A,#N/A,TRUE,"Financial Summary";#N/A,#N/A,TRUE,"Sales";#N/A,#N/A,TRUE,"Sales prices";#N/A,#N/A,TRUE,"Prototyping &amp; Tooling";#N/A,#N/A,TRUE,"Product dev plan";#N/A,#N/A,TRUE,"Variable costs";#N/A,#N/A,TRUE,"Direct production costs";#N/A,#N/A,TRUE,"Indirect production costs ";#N/A,#N/A,TRUE,"Development costs";#N/A,#N/A,TRUE,"BU management costs";#N/A,#N/A,TRUE,"Profit &amp; Loss account HDD";#N/A,#N/A,TRUE,"Profit &amp; Loss account 1.8""";#N/A,#N/A,TRUE,"Profit &amp; Loss account 2.5""";#N/A,#N/A,TRUE,"Profit &amp; Loss account 3.5"" ";#N/A,#N/A,TRUE,"Balance sheet";#N/A,#N/A,TRUE,"Cash flow";#N/A,#N/A,TRUE,"Purchased goods";#N/A,#N/A,TRUE,"Investments";#N/A,#N/A,TRUE,"Production Facilities";#N/A,#N/A,TRUE,"Graphs";#N/A,#N/A,TRUE,"Quotations";#N/A,#N/A,TRUE,"Graphs quotation"}</definedName>
    <definedName name="wrn.Help." localSheetId="12" hidden="1">{#N/A,#N/A,TRUE,"MAP";#N/A,#N/A,TRUE,"STEPS";#N/A,#N/A,TRUE,"RULES"}</definedName>
    <definedName name="wrn.Help." localSheetId="11" hidden="1">{#N/A,#N/A,TRUE,"MAP";#N/A,#N/A,TRUE,"STEPS";#N/A,#N/A,TRUE,"RULES"}</definedName>
    <definedName name="wrn.Help." localSheetId="13" hidden="1">{#N/A,#N/A,TRUE,"MAP";#N/A,#N/A,TRUE,"STEPS";#N/A,#N/A,TRUE,"RULES"}</definedName>
    <definedName name="wrn.Help." localSheetId="16" hidden="1">{#N/A,#N/A,TRUE,"MAP";#N/A,#N/A,TRUE,"STEPS";#N/A,#N/A,TRUE,"RULES"}</definedName>
    <definedName name="wrn.Help." localSheetId="21" hidden="1">{#N/A,#N/A,TRUE,"MAP";#N/A,#N/A,TRUE,"STEPS";#N/A,#N/A,TRUE,"RULES"}</definedName>
    <definedName name="wrn.Help." localSheetId="18" hidden="1">{#N/A,#N/A,TRUE,"MAP";#N/A,#N/A,TRUE,"STEPS";#N/A,#N/A,TRUE,"RULES"}</definedName>
    <definedName name="wrn.Help." localSheetId="19" hidden="1">{#N/A,#N/A,TRUE,"MAP";#N/A,#N/A,TRUE,"STEPS";#N/A,#N/A,TRUE,"RULES"}</definedName>
    <definedName name="wrn.Help." localSheetId="20" hidden="1">{#N/A,#N/A,TRUE,"MAP";#N/A,#N/A,TRUE,"STEPS";#N/A,#N/A,TRUE,"RULES"}</definedName>
    <definedName name="wrn.Help." localSheetId="22" hidden="1">{#N/A,#N/A,TRUE,"MAP";#N/A,#N/A,TRUE,"STEPS";#N/A,#N/A,TRUE,"RULES"}</definedName>
    <definedName name="wrn.Help." localSheetId="24" hidden="1">{#N/A,#N/A,TRUE,"MAP";#N/A,#N/A,TRUE,"STEPS";#N/A,#N/A,TRUE,"RULES"}</definedName>
    <definedName name="wrn.Help." localSheetId="28" hidden="1">{#N/A,#N/A,TRUE,"MAP";#N/A,#N/A,TRUE,"STEPS";#N/A,#N/A,TRUE,"RULES"}</definedName>
    <definedName name="wrn.Help." localSheetId="14" hidden="1">{#N/A,#N/A,TRUE,"MAP";#N/A,#N/A,TRUE,"STEPS";#N/A,#N/A,TRUE,"RULES"}</definedName>
    <definedName name="wrn.Help." hidden="1">{#N/A,#N/A,TRUE,"MAP";#N/A,#N/A,TRUE,"STEPS";#N/A,#N/A,TRUE,"RULES"}</definedName>
    <definedName name="wrn.het." localSheetId="12" hidden="1">{#N/A,#N/A,FALSE,"Title";#N/A,#N/A,FALSE,"Bal.sheet";#N/A,#N/A,FALSE,"Income";#N/A,#N/A,FALSE,"sale";#N/A,#N/A,FALSE,"cash";#N/A,#N/A,FALSE,"AR";#N/A,#N/A,FALSE,"AR-other";#N/A,#N/A,FALSE,"asset";#N/A,#N/A,FALSE,"Pre-Op";#N/A,#N/A,FALSE,"AP";#N/A,#N/A,FALSE,"Parent";#N/A,#N/A,FALSE,"Qty";#N/A,#N/A,FALSE,"COGS";#N/A,#N/A,FALSE,"GOH-Sell";#N/A,#N/A,FALSE,"Interest"}</definedName>
    <definedName name="wrn.het." localSheetId="11" hidden="1">{#N/A,#N/A,FALSE,"Title";#N/A,#N/A,FALSE,"Bal.sheet";#N/A,#N/A,FALSE,"Income";#N/A,#N/A,FALSE,"sale";#N/A,#N/A,FALSE,"cash";#N/A,#N/A,FALSE,"AR";#N/A,#N/A,FALSE,"AR-other";#N/A,#N/A,FALSE,"asset";#N/A,#N/A,FALSE,"Pre-Op";#N/A,#N/A,FALSE,"AP";#N/A,#N/A,FALSE,"Parent";#N/A,#N/A,FALSE,"Qty";#N/A,#N/A,FALSE,"COGS";#N/A,#N/A,FALSE,"GOH-Sell";#N/A,#N/A,FALSE,"Interest"}</definedName>
    <definedName name="wrn.het." localSheetId="13" hidden="1">{#N/A,#N/A,FALSE,"Title";#N/A,#N/A,FALSE,"Bal.sheet";#N/A,#N/A,FALSE,"Income";#N/A,#N/A,FALSE,"sale";#N/A,#N/A,FALSE,"cash";#N/A,#N/A,FALSE,"AR";#N/A,#N/A,FALSE,"AR-other";#N/A,#N/A,FALSE,"asset";#N/A,#N/A,FALSE,"Pre-Op";#N/A,#N/A,FALSE,"AP";#N/A,#N/A,FALSE,"Parent";#N/A,#N/A,FALSE,"Qty";#N/A,#N/A,FALSE,"COGS";#N/A,#N/A,FALSE,"GOH-Sell";#N/A,#N/A,FALSE,"Interest"}</definedName>
    <definedName name="wrn.het." localSheetId="16" hidden="1">{#N/A,#N/A,FALSE,"Title";#N/A,#N/A,FALSE,"Bal.sheet";#N/A,#N/A,FALSE,"Income";#N/A,#N/A,FALSE,"sale";#N/A,#N/A,FALSE,"cash";#N/A,#N/A,FALSE,"AR";#N/A,#N/A,FALSE,"AR-other";#N/A,#N/A,FALSE,"asset";#N/A,#N/A,FALSE,"Pre-Op";#N/A,#N/A,FALSE,"AP";#N/A,#N/A,FALSE,"Parent";#N/A,#N/A,FALSE,"Qty";#N/A,#N/A,FALSE,"COGS";#N/A,#N/A,FALSE,"GOH-Sell";#N/A,#N/A,FALSE,"Interest"}</definedName>
    <definedName name="wrn.het." localSheetId="21" hidden="1">{#N/A,#N/A,FALSE,"Title";#N/A,#N/A,FALSE,"Bal.sheet";#N/A,#N/A,FALSE,"Income";#N/A,#N/A,FALSE,"sale";#N/A,#N/A,FALSE,"cash";#N/A,#N/A,FALSE,"AR";#N/A,#N/A,FALSE,"AR-other";#N/A,#N/A,FALSE,"asset";#N/A,#N/A,FALSE,"Pre-Op";#N/A,#N/A,FALSE,"AP";#N/A,#N/A,FALSE,"Parent";#N/A,#N/A,FALSE,"Qty";#N/A,#N/A,FALSE,"COGS";#N/A,#N/A,FALSE,"GOH-Sell";#N/A,#N/A,FALSE,"Interest"}</definedName>
    <definedName name="wrn.het." localSheetId="18" hidden="1">{#N/A,#N/A,FALSE,"Title";#N/A,#N/A,FALSE,"Bal.sheet";#N/A,#N/A,FALSE,"Income";#N/A,#N/A,FALSE,"sale";#N/A,#N/A,FALSE,"cash";#N/A,#N/A,FALSE,"AR";#N/A,#N/A,FALSE,"AR-other";#N/A,#N/A,FALSE,"asset";#N/A,#N/A,FALSE,"Pre-Op";#N/A,#N/A,FALSE,"AP";#N/A,#N/A,FALSE,"Parent";#N/A,#N/A,FALSE,"Qty";#N/A,#N/A,FALSE,"COGS";#N/A,#N/A,FALSE,"GOH-Sell";#N/A,#N/A,FALSE,"Interest"}</definedName>
    <definedName name="wrn.het." localSheetId="19" hidden="1">{#N/A,#N/A,FALSE,"Title";#N/A,#N/A,FALSE,"Bal.sheet";#N/A,#N/A,FALSE,"Income";#N/A,#N/A,FALSE,"sale";#N/A,#N/A,FALSE,"cash";#N/A,#N/A,FALSE,"AR";#N/A,#N/A,FALSE,"AR-other";#N/A,#N/A,FALSE,"asset";#N/A,#N/A,FALSE,"Pre-Op";#N/A,#N/A,FALSE,"AP";#N/A,#N/A,FALSE,"Parent";#N/A,#N/A,FALSE,"Qty";#N/A,#N/A,FALSE,"COGS";#N/A,#N/A,FALSE,"GOH-Sell";#N/A,#N/A,FALSE,"Interest"}</definedName>
    <definedName name="wrn.het." localSheetId="20" hidden="1">{#N/A,#N/A,FALSE,"Title";#N/A,#N/A,FALSE,"Bal.sheet";#N/A,#N/A,FALSE,"Income";#N/A,#N/A,FALSE,"sale";#N/A,#N/A,FALSE,"cash";#N/A,#N/A,FALSE,"AR";#N/A,#N/A,FALSE,"AR-other";#N/A,#N/A,FALSE,"asset";#N/A,#N/A,FALSE,"Pre-Op";#N/A,#N/A,FALSE,"AP";#N/A,#N/A,FALSE,"Parent";#N/A,#N/A,FALSE,"Qty";#N/A,#N/A,FALSE,"COGS";#N/A,#N/A,FALSE,"GOH-Sell";#N/A,#N/A,FALSE,"Interest"}</definedName>
    <definedName name="wrn.het." localSheetId="22" hidden="1">{#N/A,#N/A,FALSE,"Title";#N/A,#N/A,FALSE,"Bal.sheet";#N/A,#N/A,FALSE,"Income";#N/A,#N/A,FALSE,"sale";#N/A,#N/A,FALSE,"cash";#N/A,#N/A,FALSE,"AR";#N/A,#N/A,FALSE,"AR-other";#N/A,#N/A,FALSE,"asset";#N/A,#N/A,FALSE,"Pre-Op";#N/A,#N/A,FALSE,"AP";#N/A,#N/A,FALSE,"Parent";#N/A,#N/A,FALSE,"Qty";#N/A,#N/A,FALSE,"COGS";#N/A,#N/A,FALSE,"GOH-Sell";#N/A,#N/A,FALSE,"Interest"}</definedName>
    <definedName name="wrn.het." localSheetId="24" hidden="1">{#N/A,#N/A,FALSE,"Title";#N/A,#N/A,FALSE,"Bal.sheet";#N/A,#N/A,FALSE,"Income";#N/A,#N/A,FALSE,"sale";#N/A,#N/A,FALSE,"cash";#N/A,#N/A,FALSE,"AR";#N/A,#N/A,FALSE,"AR-other";#N/A,#N/A,FALSE,"asset";#N/A,#N/A,FALSE,"Pre-Op";#N/A,#N/A,FALSE,"AP";#N/A,#N/A,FALSE,"Parent";#N/A,#N/A,FALSE,"Qty";#N/A,#N/A,FALSE,"COGS";#N/A,#N/A,FALSE,"GOH-Sell";#N/A,#N/A,FALSE,"Interest"}</definedName>
    <definedName name="wrn.het." localSheetId="28" hidden="1">{#N/A,#N/A,FALSE,"Title";#N/A,#N/A,FALSE,"Bal.sheet";#N/A,#N/A,FALSE,"Income";#N/A,#N/A,FALSE,"sale";#N/A,#N/A,FALSE,"cash";#N/A,#N/A,FALSE,"AR";#N/A,#N/A,FALSE,"AR-other";#N/A,#N/A,FALSE,"asset";#N/A,#N/A,FALSE,"Pre-Op";#N/A,#N/A,FALSE,"AP";#N/A,#N/A,FALSE,"Parent";#N/A,#N/A,FALSE,"Qty";#N/A,#N/A,FALSE,"COGS";#N/A,#N/A,FALSE,"GOH-Sell";#N/A,#N/A,FALSE,"Interest"}</definedName>
    <definedName name="wrn.het." localSheetId="14" hidden="1">{#N/A,#N/A,FALSE,"Title";#N/A,#N/A,FALSE,"Bal.sheet";#N/A,#N/A,FALSE,"Income";#N/A,#N/A,FALSE,"sale";#N/A,#N/A,FALSE,"cash";#N/A,#N/A,FALSE,"AR";#N/A,#N/A,FALSE,"AR-other";#N/A,#N/A,FALSE,"asset";#N/A,#N/A,FALSE,"Pre-Op";#N/A,#N/A,FALSE,"AP";#N/A,#N/A,FALSE,"Parent";#N/A,#N/A,FALSE,"Qty";#N/A,#N/A,FALSE,"COGS";#N/A,#N/A,FALSE,"GOH-Sell";#N/A,#N/A,FALSE,"Interest"}</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HPC._.Budget._._._.LVN._.North." localSheetId="12"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11"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13"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16"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21"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18"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19"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20"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22"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24"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28"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localSheetId="14"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_._._.LVN._.North." hidden="1">{#N/A,"HPC Budgets-011B",TRUE,"HPC Budgets";#N/A,"HPC Budgets-012B",TRUE,"HPC Budgets";#N/A,"HPC Budgets-013B",TRUE,"HPC Budgets";#N/A,"HPC Budgets-030B",TRUE,"HPC Budgets";#N/A,"HPC Budgets-031B",TRUE,"HPC Budgets";#N/A,"HPC Budgets-032B",TRUE,"HPC Budgets";#N/A,"HPC Budgets-033B",TRUE,"HPC Budgets";#N/A,"HPC Budgets-034B",TRUE,"HPC Budgets"}</definedName>
    <definedName name="wrn.HPC._.Budgets._._LVN._.South." localSheetId="12"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11"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13"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16"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21"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18"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19"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20"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22"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24"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28"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localSheetId="14"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HPC._.Budgets._._LVN._.South." hidden="1">{#N/A,"HPC Budgets-011H",TRUE,"HPC Budgets";#N/A,"HPC Budgets-012H",TRUE,"HPC Budgets";#N/A,"HPC-Budgets-013H",TRUE,"HPC Budgets";#N/A,"HPC-Budgets-030H",TRUE,"HPC Budgets";#N/A,"HPC Budgets-031H",TRUE,"HPC Budgets";#N/A,"HPC Budgets-032H",TRUE,"HPC Budgets";#N/A,"HPC Budget-033H",TRUE,"HPC Budgets";#N/A,"HPC Budget-034H",TRUE,"HPC Budgets";#N/A,"HPC Budgets-035H",TRUE,"HPC Budgets";#N/A,"HPC Budgets-036H",TRUE,"HPC Budgets";#N/A,"HPC Budgets-037H",TRUE,"HPC Budgets";#N/A,"HPC Budgets-038H",TRUE,"HPC Budgets";#N/A,"HPC Budgets-042H",TRUE,"HPC Budgets"}</definedName>
    <definedName name="wrn.IAS._.BS._.PL._.CF._.and._.Notes." localSheetId="12" hidden="1">{"IASBS",#N/A,TRUE,"IAS";"IASPL",#N/A,TRUE,"IAS";"IASNotes",#N/A,TRUE,"IAS";"CFDir - expanded",#N/A,TRUE,"CF DIR"}</definedName>
    <definedName name="wrn.IAS._.BS._.PL._.CF._.and._.Notes." localSheetId="11" hidden="1">{"IASBS",#N/A,TRUE,"IAS";"IASPL",#N/A,TRUE,"IAS";"IASNotes",#N/A,TRUE,"IAS";"CFDir - expanded",#N/A,TRUE,"CF DIR"}</definedName>
    <definedName name="wrn.IAS._.BS._.PL._.CF._.and._.Notes." localSheetId="13" hidden="1">{"IASBS",#N/A,TRUE,"IAS";"IASPL",#N/A,TRUE,"IAS";"IASNotes",#N/A,TRUE,"IAS";"CFDir - expanded",#N/A,TRUE,"CF DIR"}</definedName>
    <definedName name="wrn.IAS._.BS._.PL._.CF._.and._.Notes." localSheetId="16" hidden="1">{"IASBS",#N/A,TRUE,"IAS";"IASPL",#N/A,TRUE,"IAS";"IASNotes",#N/A,TRUE,"IAS";"CFDir - expanded",#N/A,TRUE,"CF DIR"}</definedName>
    <definedName name="wrn.IAS._.BS._.PL._.CF._.and._.Notes." localSheetId="21" hidden="1">{"IASBS",#N/A,TRUE,"IAS";"IASPL",#N/A,TRUE,"IAS";"IASNotes",#N/A,TRUE,"IAS";"CFDir - expanded",#N/A,TRUE,"CF DIR"}</definedName>
    <definedName name="wrn.IAS._.BS._.PL._.CF._.and._.Notes." localSheetId="18" hidden="1">{"IASBS",#N/A,TRUE,"IAS";"IASPL",#N/A,TRUE,"IAS";"IASNotes",#N/A,TRUE,"IAS";"CFDir - expanded",#N/A,TRUE,"CF DIR"}</definedName>
    <definedName name="wrn.IAS._.BS._.PL._.CF._.and._.Notes." localSheetId="19" hidden="1">{"IASBS",#N/A,TRUE,"IAS";"IASPL",#N/A,TRUE,"IAS";"IASNotes",#N/A,TRUE,"IAS";"CFDir - expanded",#N/A,TRUE,"CF DIR"}</definedName>
    <definedName name="wrn.IAS._.BS._.PL._.CF._.and._.Notes." localSheetId="20" hidden="1">{"IASBS",#N/A,TRUE,"IAS";"IASPL",#N/A,TRUE,"IAS";"IASNotes",#N/A,TRUE,"IAS";"CFDir - expanded",#N/A,TRUE,"CF DIR"}</definedName>
    <definedName name="wrn.IAS._.BS._.PL._.CF._.and._.Notes." localSheetId="22" hidden="1">{"IASBS",#N/A,TRUE,"IAS";"IASPL",#N/A,TRUE,"IAS";"IASNotes",#N/A,TRUE,"IAS";"CFDir - expanded",#N/A,TRUE,"CF DIR"}</definedName>
    <definedName name="wrn.IAS._.BS._.PL._.CF._.and._.Notes." localSheetId="24" hidden="1">{"IASBS",#N/A,TRUE,"IAS";"IASPL",#N/A,TRUE,"IAS";"IASNotes",#N/A,TRUE,"IAS";"CFDir - expanded",#N/A,TRUE,"CF DIR"}</definedName>
    <definedName name="wrn.IAS._.BS._.PL._.CF._.and._.Notes." localSheetId="28" hidden="1">{"IASBS",#N/A,TRUE,"IAS";"IASPL",#N/A,TRUE,"IAS";"IASNotes",#N/A,TRUE,"IAS";"CFDir - expanded",#N/A,TRUE,"CF DIR"}</definedName>
    <definedName name="wrn.IAS._.BS._.PL._.CF._.and._.Notes." localSheetId="14" hidden="1">{"IASBS",#N/A,TRUE,"IAS";"IASPL",#N/A,TRUE,"IAS";"IASNotes",#N/A,TRUE,"IAS";"CFDir - expanded",#N/A,TRUE,"CF DIR"}</definedName>
    <definedName name="wrn.IAS._.BS._.PL._.CF._.and._.Notes." hidden="1">{"IASBS",#N/A,TRUE,"IAS";"IASPL",#N/A,TRUE,"IAS";"IASNotes",#N/A,TRUE,"IAS";"CFDir - expanded",#N/A,TRUE,"CF DIR"}</definedName>
    <definedName name="wrn.IAS._.FS._.ZOOMED._.IN._.Forms." localSheetId="12" hidden="1">{"IAS_ShortView_1",#N/A,FALSE,"IAS";"IAS_ShortView_2",#N/A,FALSE,"IAS";"IAS_ShortView_3",#N/A,FALSE,"IAS";"IAS_ShortView_4",#N/A,FALSE,"IAS";"IAS_ShortView_5",#N/A,FALSE,"IAS";"IAS_ShortView_6",#N/A,FALSE,"IAS";"IAS_ShortView_7",#N/A,FALSE,"IAS";"CFDir - Zoomed In",#N/A,FALSE,"CF DIR"}</definedName>
    <definedName name="wrn.IAS._.FS._.ZOOMED._.IN._.Forms." localSheetId="11" hidden="1">{"IAS_ShortView_1",#N/A,FALSE,"IAS";"IAS_ShortView_2",#N/A,FALSE,"IAS";"IAS_ShortView_3",#N/A,FALSE,"IAS";"IAS_ShortView_4",#N/A,FALSE,"IAS";"IAS_ShortView_5",#N/A,FALSE,"IAS";"IAS_ShortView_6",#N/A,FALSE,"IAS";"IAS_ShortView_7",#N/A,FALSE,"IAS";"CFDir - Zoomed In",#N/A,FALSE,"CF DIR"}</definedName>
    <definedName name="wrn.IAS._.FS._.ZOOMED._.IN._.Forms." localSheetId="13" hidden="1">{"IAS_ShortView_1",#N/A,FALSE,"IAS";"IAS_ShortView_2",#N/A,FALSE,"IAS";"IAS_ShortView_3",#N/A,FALSE,"IAS";"IAS_ShortView_4",#N/A,FALSE,"IAS";"IAS_ShortView_5",#N/A,FALSE,"IAS";"IAS_ShortView_6",#N/A,FALSE,"IAS";"IAS_ShortView_7",#N/A,FALSE,"IAS";"CFDir - Zoomed In",#N/A,FALSE,"CF DIR"}</definedName>
    <definedName name="wrn.IAS._.FS._.ZOOMED._.IN._.Forms." localSheetId="16" hidden="1">{"IAS_ShortView_1",#N/A,FALSE,"IAS";"IAS_ShortView_2",#N/A,FALSE,"IAS";"IAS_ShortView_3",#N/A,FALSE,"IAS";"IAS_ShortView_4",#N/A,FALSE,"IAS";"IAS_ShortView_5",#N/A,FALSE,"IAS";"IAS_ShortView_6",#N/A,FALSE,"IAS";"IAS_ShortView_7",#N/A,FALSE,"IAS";"CFDir - Zoomed In",#N/A,FALSE,"CF DIR"}</definedName>
    <definedName name="wrn.IAS._.FS._.ZOOMED._.IN._.Forms." localSheetId="21" hidden="1">{"IAS_ShortView_1",#N/A,FALSE,"IAS";"IAS_ShortView_2",#N/A,FALSE,"IAS";"IAS_ShortView_3",#N/A,FALSE,"IAS";"IAS_ShortView_4",#N/A,FALSE,"IAS";"IAS_ShortView_5",#N/A,FALSE,"IAS";"IAS_ShortView_6",#N/A,FALSE,"IAS";"IAS_ShortView_7",#N/A,FALSE,"IAS";"CFDir - Zoomed In",#N/A,FALSE,"CF DIR"}</definedName>
    <definedName name="wrn.IAS._.FS._.ZOOMED._.IN._.Forms." localSheetId="18" hidden="1">{"IAS_ShortView_1",#N/A,FALSE,"IAS";"IAS_ShortView_2",#N/A,FALSE,"IAS";"IAS_ShortView_3",#N/A,FALSE,"IAS";"IAS_ShortView_4",#N/A,FALSE,"IAS";"IAS_ShortView_5",#N/A,FALSE,"IAS";"IAS_ShortView_6",#N/A,FALSE,"IAS";"IAS_ShortView_7",#N/A,FALSE,"IAS";"CFDir - Zoomed In",#N/A,FALSE,"CF DIR"}</definedName>
    <definedName name="wrn.IAS._.FS._.ZOOMED._.IN._.Forms." localSheetId="19" hidden="1">{"IAS_ShortView_1",#N/A,FALSE,"IAS";"IAS_ShortView_2",#N/A,FALSE,"IAS";"IAS_ShortView_3",#N/A,FALSE,"IAS";"IAS_ShortView_4",#N/A,FALSE,"IAS";"IAS_ShortView_5",#N/A,FALSE,"IAS";"IAS_ShortView_6",#N/A,FALSE,"IAS";"IAS_ShortView_7",#N/A,FALSE,"IAS";"CFDir - Zoomed In",#N/A,FALSE,"CF DIR"}</definedName>
    <definedName name="wrn.IAS._.FS._.ZOOMED._.IN._.Forms." localSheetId="20" hidden="1">{"IAS_ShortView_1",#N/A,FALSE,"IAS";"IAS_ShortView_2",#N/A,FALSE,"IAS";"IAS_ShortView_3",#N/A,FALSE,"IAS";"IAS_ShortView_4",#N/A,FALSE,"IAS";"IAS_ShortView_5",#N/A,FALSE,"IAS";"IAS_ShortView_6",#N/A,FALSE,"IAS";"IAS_ShortView_7",#N/A,FALSE,"IAS";"CFDir - Zoomed In",#N/A,FALSE,"CF DIR"}</definedName>
    <definedName name="wrn.IAS._.FS._.ZOOMED._.IN._.Forms." localSheetId="22" hidden="1">{"IAS_ShortView_1",#N/A,FALSE,"IAS";"IAS_ShortView_2",#N/A,FALSE,"IAS";"IAS_ShortView_3",#N/A,FALSE,"IAS";"IAS_ShortView_4",#N/A,FALSE,"IAS";"IAS_ShortView_5",#N/A,FALSE,"IAS";"IAS_ShortView_6",#N/A,FALSE,"IAS";"IAS_ShortView_7",#N/A,FALSE,"IAS";"CFDir - Zoomed In",#N/A,FALSE,"CF DIR"}</definedName>
    <definedName name="wrn.IAS._.FS._.ZOOMED._.IN._.Forms." localSheetId="24" hidden="1">{"IAS_ShortView_1",#N/A,FALSE,"IAS";"IAS_ShortView_2",#N/A,FALSE,"IAS";"IAS_ShortView_3",#N/A,FALSE,"IAS";"IAS_ShortView_4",#N/A,FALSE,"IAS";"IAS_ShortView_5",#N/A,FALSE,"IAS";"IAS_ShortView_6",#N/A,FALSE,"IAS";"IAS_ShortView_7",#N/A,FALSE,"IAS";"CFDir - Zoomed In",#N/A,FALSE,"CF DIR"}</definedName>
    <definedName name="wrn.IAS._.FS._.ZOOMED._.IN._.Forms." localSheetId="28" hidden="1">{"IAS_ShortView_1",#N/A,FALSE,"IAS";"IAS_ShortView_2",#N/A,FALSE,"IAS";"IAS_ShortView_3",#N/A,FALSE,"IAS";"IAS_ShortView_4",#N/A,FALSE,"IAS";"IAS_ShortView_5",#N/A,FALSE,"IAS";"IAS_ShortView_6",#N/A,FALSE,"IAS";"IAS_ShortView_7",#N/A,FALSE,"IAS";"CFDir - Zoomed In",#N/A,FALSE,"CF DIR"}</definedName>
    <definedName name="wrn.IAS._.FS._.ZOOMED._.IN._.Forms." localSheetId="14" hidden="1">{"IAS_ShortView_1",#N/A,FALSE,"IAS";"IAS_ShortView_2",#N/A,FALSE,"IAS";"IAS_ShortView_3",#N/A,FALSE,"IAS";"IAS_ShortView_4",#N/A,FALSE,"IAS";"IAS_ShortView_5",#N/A,FALSE,"IAS";"IAS_ShortView_6",#N/A,FALSE,"IAS";"IAS_ShortView_7",#N/A,FALSE,"IAS";"CFDir - Zoomed In",#N/A,FALSE,"CF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localSheetId="12" hidden="1">{"IAS Mapping",#N/A,TRUE,"RSA_FS"}</definedName>
    <definedName name="wrn.IAS._.Mapping." localSheetId="11" hidden="1">{"IAS Mapping",#N/A,TRUE,"RSA_FS"}</definedName>
    <definedName name="wrn.IAS._.Mapping." localSheetId="13" hidden="1">{"IAS Mapping",#N/A,TRUE,"RSA_FS"}</definedName>
    <definedName name="wrn.IAS._.Mapping." localSheetId="16" hidden="1">{"IAS Mapping",#N/A,TRUE,"RSA_FS"}</definedName>
    <definedName name="wrn.IAS._.Mapping." localSheetId="21" hidden="1">{"IAS Mapping",#N/A,TRUE,"RSA_FS"}</definedName>
    <definedName name="wrn.IAS._.Mapping." localSheetId="18" hidden="1">{"IAS Mapping",#N/A,TRUE,"RSA_FS"}</definedName>
    <definedName name="wrn.IAS._.Mapping." localSheetId="19" hidden="1">{"IAS Mapping",#N/A,TRUE,"RSA_FS"}</definedName>
    <definedName name="wrn.IAS._.Mapping." localSheetId="20" hidden="1">{"IAS Mapping",#N/A,TRUE,"RSA_FS"}</definedName>
    <definedName name="wrn.IAS._.Mapping." localSheetId="22" hidden="1">{"IAS Mapping",#N/A,TRUE,"RSA_FS"}</definedName>
    <definedName name="wrn.IAS._.Mapping." localSheetId="24" hidden="1">{"IAS Mapping",#N/A,TRUE,"RSA_FS"}</definedName>
    <definedName name="wrn.IAS._.Mapping." localSheetId="28" hidden="1">{"IAS Mapping",#N/A,TRUE,"RSA_FS"}</definedName>
    <definedName name="wrn.IAS._.Mapping." localSheetId="14" hidden="1">{"IAS Mapping",#N/A,TRUE,"RSA_FS"}</definedName>
    <definedName name="wrn.IAS._.Mapping." hidden="1">{"IAS Mapping",#N/A,TRUE,"RSA_FS"}</definedName>
    <definedName name="wrn.iIMPRESSION._.DOC." localSheetId="1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1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1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1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2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1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19"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2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2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2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2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localSheetId="1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localSheetId="1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1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13"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16"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21"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1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19"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20"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2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24"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28"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localSheetId="14"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NDIRCOS." localSheetId="12" hidden="1">{#N/A,#N/A,TRUE,"FIELDOFF";#N/A,#N/A,TRUE,"SCAFF";#N/A,#N/A,TRUE,"CONSTEQP";#N/A,#N/A,TRUE,"FUELUBE";#N/A,#N/A,TRUE,"CONSUME";#N/A,#N/A,TRUE,"FIELDEXP";#N/A,#N/A,TRUE,"MANPLAN";#N/A,#N/A,TRUE,"EQPLAN"}</definedName>
    <definedName name="wrn.INDIRCOS." localSheetId="11" hidden="1">{#N/A,#N/A,TRUE,"FIELDOFF";#N/A,#N/A,TRUE,"SCAFF";#N/A,#N/A,TRUE,"CONSTEQP";#N/A,#N/A,TRUE,"FUELUBE";#N/A,#N/A,TRUE,"CONSUME";#N/A,#N/A,TRUE,"FIELDEXP";#N/A,#N/A,TRUE,"MANPLAN";#N/A,#N/A,TRUE,"EQPLAN"}</definedName>
    <definedName name="wrn.INDIRCOS." localSheetId="13" hidden="1">{#N/A,#N/A,TRUE,"FIELDOFF";#N/A,#N/A,TRUE,"SCAFF";#N/A,#N/A,TRUE,"CONSTEQP";#N/A,#N/A,TRUE,"FUELUBE";#N/A,#N/A,TRUE,"CONSUME";#N/A,#N/A,TRUE,"FIELDEXP";#N/A,#N/A,TRUE,"MANPLAN";#N/A,#N/A,TRUE,"EQPLAN"}</definedName>
    <definedName name="wrn.INDIRCOS." localSheetId="16" hidden="1">{#N/A,#N/A,TRUE,"FIELDOFF";#N/A,#N/A,TRUE,"SCAFF";#N/A,#N/A,TRUE,"CONSTEQP";#N/A,#N/A,TRUE,"FUELUBE";#N/A,#N/A,TRUE,"CONSUME";#N/A,#N/A,TRUE,"FIELDEXP";#N/A,#N/A,TRUE,"MANPLAN";#N/A,#N/A,TRUE,"EQPLAN"}</definedName>
    <definedName name="wrn.INDIRCOS." localSheetId="21" hidden="1">{#N/A,#N/A,TRUE,"FIELDOFF";#N/A,#N/A,TRUE,"SCAFF";#N/A,#N/A,TRUE,"CONSTEQP";#N/A,#N/A,TRUE,"FUELUBE";#N/A,#N/A,TRUE,"CONSUME";#N/A,#N/A,TRUE,"FIELDEXP";#N/A,#N/A,TRUE,"MANPLAN";#N/A,#N/A,TRUE,"EQPLAN"}</definedName>
    <definedName name="wrn.INDIRCOS." localSheetId="18" hidden="1">{#N/A,#N/A,TRUE,"FIELDOFF";#N/A,#N/A,TRUE,"SCAFF";#N/A,#N/A,TRUE,"CONSTEQP";#N/A,#N/A,TRUE,"FUELUBE";#N/A,#N/A,TRUE,"CONSUME";#N/A,#N/A,TRUE,"FIELDEXP";#N/A,#N/A,TRUE,"MANPLAN";#N/A,#N/A,TRUE,"EQPLAN"}</definedName>
    <definedName name="wrn.INDIRCOS." localSheetId="19" hidden="1">{#N/A,#N/A,TRUE,"FIELDOFF";#N/A,#N/A,TRUE,"SCAFF";#N/A,#N/A,TRUE,"CONSTEQP";#N/A,#N/A,TRUE,"FUELUBE";#N/A,#N/A,TRUE,"CONSUME";#N/A,#N/A,TRUE,"FIELDEXP";#N/A,#N/A,TRUE,"MANPLAN";#N/A,#N/A,TRUE,"EQPLAN"}</definedName>
    <definedName name="wrn.INDIRCOS." localSheetId="20" hidden="1">{#N/A,#N/A,TRUE,"FIELDOFF";#N/A,#N/A,TRUE,"SCAFF";#N/A,#N/A,TRUE,"CONSTEQP";#N/A,#N/A,TRUE,"FUELUBE";#N/A,#N/A,TRUE,"CONSUME";#N/A,#N/A,TRUE,"FIELDEXP";#N/A,#N/A,TRUE,"MANPLAN";#N/A,#N/A,TRUE,"EQPLAN"}</definedName>
    <definedName name="wrn.INDIRCOS." localSheetId="22" hidden="1">{#N/A,#N/A,TRUE,"FIELDOFF";#N/A,#N/A,TRUE,"SCAFF";#N/A,#N/A,TRUE,"CONSTEQP";#N/A,#N/A,TRUE,"FUELUBE";#N/A,#N/A,TRUE,"CONSUME";#N/A,#N/A,TRUE,"FIELDEXP";#N/A,#N/A,TRUE,"MANPLAN";#N/A,#N/A,TRUE,"EQPLAN"}</definedName>
    <definedName name="wrn.INDIRCOS." localSheetId="24" hidden="1">{#N/A,#N/A,TRUE,"FIELDOFF";#N/A,#N/A,TRUE,"SCAFF";#N/A,#N/A,TRUE,"CONSTEQP";#N/A,#N/A,TRUE,"FUELUBE";#N/A,#N/A,TRUE,"CONSUME";#N/A,#N/A,TRUE,"FIELDEXP";#N/A,#N/A,TRUE,"MANPLAN";#N/A,#N/A,TRUE,"EQPLAN"}</definedName>
    <definedName name="wrn.INDIRCOS." localSheetId="28" hidden="1">{#N/A,#N/A,TRUE,"FIELDOFF";#N/A,#N/A,TRUE,"SCAFF";#N/A,#N/A,TRUE,"CONSTEQP";#N/A,#N/A,TRUE,"FUELUBE";#N/A,#N/A,TRUE,"CONSUME";#N/A,#N/A,TRUE,"FIELDEXP";#N/A,#N/A,TRUE,"MANPLAN";#N/A,#N/A,TRUE,"EQPLAN"}</definedName>
    <definedName name="wrn.INDIRCOS." localSheetId="14"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flation._.factors._.used." localSheetId="12" hidden="1">{#N/A,#N/A,FALSE,"Infl_fact"}</definedName>
    <definedName name="wrn.Inflation._.factors._.used." localSheetId="11" hidden="1">{#N/A,#N/A,FALSE,"Infl_fact"}</definedName>
    <definedName name="wrn.Inflation._.factors._.used." localSheetId="13" hidden="1">{#N/A,#N/A,FALSE,"Infl_fact"}</definedName>
    <definedName name="wrn.Inflation._.factors._.used." localSheetId="16" hidden="1">{#N/A,#N/A,FALSE,"Infl_fact"}</definedName>
    <definedName name="wrn.Inflation._.factors._.used." localSheetId="21" hidden="1">{#N/A,#N/A,FALSE,"Infl_fact"}</definedName>
    <definedName name="wrn.Inflation._.factors._.used." localSheetId="18" hidden="1">{#N/A,#N/A,FALSE,"Infl_fact"}</definedName>
    <definedName name="wrn.Inflation._.factors._.used." localSheetId="19" hidden="1">{#N/A,#N/A,FALSE,"Infl_fact"}</definedName>
    <definedName name="wrn.Inflation._.factors._.used." localSheetId="20" hidden="1">{#N/A,#N/A,FALSE,"Infl_fact"}</definedName>
    <definedName name="wrn.Inflation._.factors._.used." localSheetId="22" hidden="1">{#N/A,#N/A,FALSE,"Infl_fact"}</definedName>
    <definedName name="wrn.Inflation._.factors._.used." localSheetId="24" hidden="1">{#N/A,#N/A,FALSE,"Infl_fact"}</definedName>
    <definedName name="wrn.Inflation._.factors._.used." localSheetId="28" hidden="1">{#N/A,#N/A,FALSE,"Infl_fact"}</definedName>
    <definedName name="wrn.Inflation._.factors._.used." localSheetId="14" hidden="1">{#N/A,#N/A,FALSE,"Infl_fact"}</definedName>
    <definedName name="wrn.Inflation._.factors._.used." hidden="1">{#N/A,#N/A,FALSE,"Infl_fact"}</definedName>
    <definedName name="wrn.Input._.Data." localSheetId="12" hidden="1">{"Input_Fin",#N/A,FALSE,"By Code";"Input_Opt",#N/A,FALSE,"By Code"}</definedName>
    <definedName name="wrn.Input._.Data." localSheetId="11" hidden="1">{"Input_Fin",#N/A,FALSE,"By Code";"Input_Opt",#N/A,FALSE,"By Code"}</definedName>
    <definedName name="wrn.Input._.Data." localSheetId="13" hidden="1">{"Input_Fin",#N/A,FALSE,"By Code";"Input_Opt",#N/A,FALSE,"By Code"}</definedName>
    <definedName name="wrn.Input._.Data." localSheetId="16" hidden="1">{"Input_Fin",#N/A,FALSE,"By Code";"Input_Opt",#N/A,FALSE,"By Code"}</definedName>
    <definedName name="wrn.Input._.Data." localSheetId="21" hidden="1">{"Input_Fin",#N/A,FALSE,"By Code";"Input_Opt",#N/A,FALSE,"By Code"}</definedName>
    <definedName name="wrn.Input._.Data." localSheetId="18" hidden="1">{"Input_Fin",#N/A,FALSE,"By Code";"Input_Opt",#N/A,FALSE,"By Code"}</definedName>
    <definedName name="wrn.Input._.Data." localSheetId="19" hidden="1">{"Input_Fin",#N/A,FALSE,"By Code";"Input_Opt",#N/A,FALSE,"By Code"}</definedName>
    <definedName name="wrn.Input._.Data." localSheetId="20" hidden="1">{"Input_Fin",#N/A,FALSE,"By Code";"Input_Opt",#N/A,FALSE,"By Code"}</definedName>
    <definedName name="wrn.Input._.Data." localSheetId="22" hidden="1">{"Input_Fin",#N/A,FALSE,"By Code";"Input_Opt",#N/A,FALSE,"By Code"}</definedName>
    <definedName name="wrn.Input._.Data." localSheetId="24" hidden="1">{"Input_Fin",#N/A,FALSE,"By Code";"Input_Opt",#N/A,FALSE,"By Code"}</definedName>
    <definedName name="wrn.Input._.Data." localSheetId="28" hidden="1">{"Input_Fin",#N/A,FALSE,"By Code";"Input_Opt",#N/A,FALSE,"By Code"}</definedName>
    <definedName name="wrn.Input._.Data." localSheetId="14" hidden="1">{"Input_Fin",#N/A,FALSE,"By Code";"Input_Opt",#N/A,FALSE,"By Code"}</definedName>
    <definedName name="wrn.Input._.Data." hidden="1">{"Input_Fin",#N/A,FALSE,"By Code";"Input_Opt",#N/A,FALSE,"By Code"}</definedName>
    <definedName name="wrn.Inputs._.outputs." localSheetId="12" hidden="1">{"key inputs",#N/A,FALSE,"Key Inputs";"key outputs",#N/A,FALSE,"Outputs";"Other inputs",#N/A,FALSE,"Other Inputs";"cashflow",#N/A,FALSE,"Statemnts"}</definedName>
    <definedName name="wrn.Inputs._.outputs." localSheetId="11" hidden="1">{"key inputs",#N/A,FALSE,"Key Inputs";"key outputs",#N/A,FALSE,"Outputs";"Other inputs",#N/A,FALSE,"Other Inputs";"cashflow",#N/A,FALSE,"Statemnts"}</definedName>
    <definedName name="wrn.Inputs._.outputs." localSheetId="13" hidden="1">{"key inputs",#N/A,FALSE,"Key Inputs";"key outputs",#N/A,FALSE,"Outputs";"Other inputs",#N/A,FALSE,"Other Inputs";"cashflow",#N/A,FALSE,"Statemnts"}</definedName>
    <definedName name="wrn.Inputs._.outputs." localSheetId="16" hidden="1">{"key inputs",#N/A,FALSE,"Key Inputs";"key outputs",#N/A,FALSE,"Outputs";"Other inputs",#N/A,FALSE,"Other Inputs";"cashflow",#N/A,FALSE,"Statemnts"}</definedName>
    <definedName name="wrn.Inputs._.outputs." localSheetId="21" hidden="1">{"key inputs",#N/A,FALSE,"Key Inputs";"key outputs",#N/A,FALSE,"Outputs";"Other inputs",#N/A,FALSE,"Other Inputs";"cashflow",#N/A,FALSE,"Statemnts"}</definedName>
    <definedName name="wrn.Inputs._.outputs." localSheetId="18" hidden="1">{"key inputs",#N/A,FALSE,"Key Inputs";"key outputs",#N/A,FALSE,"Outputs";"Other inputs",#N/A,FALSE,"Other Inputs";"cashflow",#N/A,FALSE,"Statemnts"}</definedName>
    <definedName name="wrn.Inputs._.outputs." localSheetId="19" hidden="1">{"key inputs",#N/A,FALSE,"Key Inputs";"key outputs",#N/A,FALSE,"Outputs";"Other inputs",#N/A,FALSE,"Other Inputs";"cashflow",#N/A,FALSE,"Statemnts"}</definedName>
    <definedName name="wrn.Inputs._.outputs." localSheetId="20" hidden="1">{"key inputs",#N/A,FALSE,"Key Inputs";"key outputs",#N/A,FALSE,"Outputs";"Other inputs",#N/A,FALSE,"Other Inputs";"cashflow",#N/A,FALSE,"Statemnts"}</definedName>
    <definedName name="wrn.Inputs._.outputs." localSheetId="22" hidden="1">{"key inputs",#N/A,FALSE,"Key Inputs";"key outputs",#N/A,FALSE,"Outputs";"Other inputs",#N/A,FALSE,"Other Inputs";"cashflow",#N/A,FALSE,"Statemnts"}</definedName>
    <definedName name="wrn.Inputs._.outputs." localSheetId="24" hidden="1">{"key inputs",#N/A,FALSE,"Key Inputs";"key outputs",#N/A,FALSE,"Outputs";"Other inputs",#N/A,FALSE,"Other Inputs";"cashflow",#N/A,FALSE,"Statemnts"}</definedName>
    <definedName name="wrn.Inputs._.outputs." localSheetId="28" hidden="1">{"key inputs",#N/A,FALSE,"Key Inputs";"key outputs",#N/A,FALSE,"Outputs";"Other inputs",#N/A,FALSE,"Other Inputs";"cashflow",#N/A,FALSE,"Statemnts"}</definedName>
    <definedName name="wrn.Inputs._.outputs." localSheetId="14" hidden="1">{"key inputs",#N/A,FALSE,"Key Inputs";"key outputs",#N/A,FALSE,"Outputs";"Other inputs",#N/A,FALSE,"Other Inputs";"cashflow",#N/A,FALSE,"Statemnts"}</definedName>
    <definedName name="wrn.Inputs._.outputs." hidden="1">{"key inputs",#N/A,FALSE,"Key Inputs";"key outputs",#N/A,FALSE,"Outputs";"Other inputs",#N/A,FALSE,"Other Inputs";"cashflow",#N/A,FALSE,"Statemnts"}</definedName>
    <definedName name="wrn.Interior._.finishes." localSheetId="12" hidden="1">{"interior finishes",#N/A,FALSE,"DETAIL.XLS"}</definedName>
    <definedName name="wrn.Interior._.finishes." localSheetId="11" hidden="1">{"interior finishes",#N/A,FALSE,"DETAIL.XLS"}</definedName>
    <definedName name="wrn.Interior._.finishes." localSheetId="13" hidden="1">{"interior finishes",#N/A,FALSE,"DETAIL.XLS"}</definedName>
    <definedName name="wrn.Interior._.finishes." localSheetId="16" hidden="1">{"interior finishes",#N/A,FALSE,"DETAIL.XLS"}</definedName>
    <definedName name="wrn.Interior._.finishes." localSheetId="21" hidden="1">{"interior finishes",#N/A,FALSE,"DETAIL.XLS"}</definedName>
    <definedName name="wrn.Interior._.finishes." localSheetId="18" hidden="1">{"interior finishes",#N/A,FALSE,"DETAIL.XLS"}</definedName>
    <definedName name="wrn.Interior._.finishes." localSheetId="19" hidden="1">{"interior finishes",#N/A,FALSE,"DETAIL.XLS"}</definedName>
    <definedName name="wrn.Interior._.finishes." localSheetId="20" hidden="1">{"interior finishes",#N/A,FALSE,"DETAIL.XLS"}</definedName>
    <definedName name="wrn.Interior._.finishes." localSheetId="22" hidden="1">{"interior finishes",#N/A,FALSE,"DETAIL.XLS"}</definedName>
    <definedName name="wrn.Interior._.finishes." localSheetId="24" hidden="1">{"interior finishes",#N/A,FALSE,"DETAIL.XLS"}</definedName>
    <definedName name="wrn.Interior._.finishes." localSheetId="28" hidden="1">{"interior finishes",#N/A,FALSE,"DETAIL.XLS"}</definedName>
    <definedName name="wrn.Interior._.finishes." localSheetId="14" hidden="1">{"interior finishes",#N/A,FALSE,"DETAIL.XLS"}</definedName>
    <definedName name="wrn.Interior._.finishes." hidden="1">{"interior finishes",#N/A,FALSE,"DETAIL.XLS"}</definedName>
    <definedName name="wrn.inv._.budget." localSheetId="12" hidden="1">{"invbud-1",#N/A,FALSE,"A";"invbud-1CW",#N/A,FALSE,"A";"Desinvesteringen",#N/A,FALSE,"C"}</definedName>
    <definedName name="wrn.inv._.budget." localSheetId="11" hidden="1">{"invbud-1",#N/A,FALSE,"A";"invbud-1CW",#N/A,FALSE,"A";"Desinvesteringen",#N/A,FALSE,"C"}</definedName>
    <definedName name="wrn.inv._.budget." localSheetId="13" hidden="1">{"invbud-1",#N/A,FALSE,"A";"invbud-1CW",#N/A,FALSE,"A";"Desinvesteringen",#N/A,FALSE,"C"}</definedName>
    <definedName name="wrn.inv._.budget." localSheetId="16" hidden="1">{"invbud-1",#N/A,FALSE,"A";"invbud-1CW",#N/A,FALSE,"A";"Desinvesteringen",#N/A,FALSE,"C"}</definedName>
    <definedName name="wrn.inv._.budget." localSheetId="21" hidden="1">{"invbud-1",#N/A,FALSE,"A";"invbud-1CW",#N/A,FALSE,"A";"Desinvesteringen",#N/A,FALSE,"C"}</definedName>
    <definedName name="wrn.inv._.budget." localSheetId="18" hidden="1">{"invbud-1",#N/A,FALSE,"A";"invbud-1CW",#N/A,FALSE,"A";"Desinvesteringen",#N/A,FALSE,"C"}</definedName>
    <definedName name="wrn.inv._.budget." localSheetId="19" hidden="1">{"invbud-1",#N/A,FALSE,"A";"invbud-1CW",#N/A,FALSE,"A";"Desinvesteringen",#N/A,FALSE,"C"}</definedName>
    <definedName name="wrn.inv._.budget." localSheetId="20" hidden="1">{"invbud-1",#N/A,FALSE,"A";"invbud-1CW",#N/A,FALSE,"A";"Desinvesteringen",#N/A,FALSE,"C"}</definedName>
    <definedName name="wrn.inv._.budget." localSheetId="22" hidden="1">{"invbud-1",#N/A,FALSE,"A";"invbud-1CW",#N/A,FALSE,"A";"Desinvesteringen",#N/A,FALSE,"C"}</definedName>
    <definedName name="wrn.inv._.budget." localSheetId="24" hidden="1">{"invbud-1",#N/A,FALSE,"A";"invbud-1CW",#N/A,FALSE,"A";"Desinvesteringen",#N/A,FALSE,"C"}</definedName>
    <definedName name="wrn.inv._.budget." localSheetId="28" hidden="1">{"invbud-1",#N/A,FALSE,"A";"invbud-1CW",#N/A,FALSE,"A";"Desinvesteringen",#N/A,FALSE,"C"}</definedName>
    <definedName name="wrn.inv._.budget." localSheetId="14" hidden="1">{"invbud-1",#N/A,FALSE,"A";"invbud-1CW",#N/A,FALSE,"A";"Desinvesteringen",#N/A,FALSE,"C"}</definedName>
    <definedName name="wrn.inv._.budget." hidden="1">{"invbud-1",#N/A,FALSE,"A";"invbud-1CW",#N/A,FALSE,"A";"Desinvesteringen",#N/A,FALSE,"C"}</definedName>
    <definedName name="wrn.jck94TAXRETURN." localSheetId="1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9"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28"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12" hidden="1">{#N/A,#N/A,FALSE,"PJT STATUS RVW";#N/A,#N/A,FALSE,"MAPS CKLIST";#N/A,#N/A,FALSE,"HOPSR-BASE-IHOCS";#N/A,#N/A,FALSE,"HOPSR-BASE FOR REPORT";#N/A,#N/A,FALSE,"GEN SERVICES";#N/A,#N/A,FALSE,"FINANCIAL";#N/A,#N/A,FALSE,"CONTRACT CURVES";#N/A,#N/A,FALSE,"JEG GRAPH";#N/A,#N/A,FALSE,"JEG GRAPH (2)"}</definedName>
    <definedName name="wrn.jegrpt." localSheetId="11" hidden="1">{#N/A,#N/A,FALSE,"PJT STATUS RVW";#N/A,#N/A,FALSE,"MAPS CKLIST";#N/A,#N/A,FALSE,"HOPSR-BASE-IHOCS";#N/A,#N/A,FALSE,"HOPSR-BASE FOR REPORT";#N/A,#N/A,FALSE,"GEN SERVICES";#N/A,#N/A,FALSE,"FINANCIAL";#N/A,#N/A,FALSE,"CONTRACT CURVES";#N/A,#N/A,FALSE,"JEG GRAPH";#N/A,#N/A,FALSE,"JEG GRAPH (2)"}</definedName>
    <definedName name="wrn.jegrpt." localSheetId="13" hidden="1">{#N/A,#N/A,FALSE,"PJT STATUS RVW";#N/A,#N/A,FALSE,"MAPS CKLIST";#N/A,#N/A,FALSE,"HOPSR-BASE-IHOCS";#N/A,#N/A,FALSE,"HOPSR-BASE FOR REPORT";#N/A,#N/A,FALSE,"GEN SERVICES";#N/A,#N/A,FALSE,"FINANCIAL";#N/A,#N/A,FALSE,"CONTRACT CURVES";#N/A,#N/A,FALSE,"JEG GRAPH";#N/A,#N/A,FALSE,"JEG GRAPH (2)"}</definedName>
    <definedName name="wrn.jegrpt." localSheetId="16" hidden="1">{#N/A,#N/A,FALSE,"PJT STATUS RVW";#N/A,#N/A,FALSE,"MAPS CKLIST";#N/A,#N/A,FALSE,"HOPSR-BASE-IHOCS";#N/A,#N/A,FALSE,"HOPSR-BASE FOR REPORT";#N/A,#N/A,FALSE,"GEN SERVICES";#N/A,#N/A,FALSE,"FINANCIAL";#N/A,#N/A,FALSE,"CONTRACT CURVES";#N/A,#N/A,FALSE,"JEG GRAPH";#N/A,#N/A,FALSE,"JEG GRAPH (2)"}</definedName>
    <definedName name="wrn.jegrpt." localSheetId="21" hidden="1">{#N/A,#N/A,FALSE,"PJT STATUS RVW";#N/A,#N/A,FALSE,"MAPS CKLIST";#N/A,#N/A,FALSE,"HOPSR-BASE-IHOCS";#N/A,#N/A,FALSE,"HOPSR-BASE FOR REPORT";#N/A,#N/A,FALSE,"GEN SERVICES";#N/A,#N/A,FALSE,"FINANCIAL";#N/A,#N/A,FALSE,"CONTRACT CURVES";#N/A,#N/A,FALSE,"JEG GRAPH";#N/A,#N/A,FALSE,"JEG GRAPH (2)"}</definedName>
    <definedName name="wrn.jegrpt." localSheetId="18" hidden="1">{#N/A,#N/A,FALSE,"PJT STATUS RVW";#N/A,#N/A,FALSE,"MAPS CKLIST";#N/A,#N/A,FALSE,"HOPSR-BASE-IHOCS";#N/A,#N/A,FALSE,"HOPSR-BASE FOR REPORT";#N/A,#N/A,FALSE,"GEN SERVICES";#N/A,#N/A,FALSE,"FINANCIAL";#N/A,#N/A,FALSE,"CONTRACT CURVES";#N/A,#N/A,FALSE,"JEG GRAPH";#N/A,#N/A,FALSE,"JEG GRAPH (2)"}</definedName>
    <definedName name="wrn.jegrpt." localSheetId="19" hidden="1">{#N/A,#N/A,FALSE,"PJT STATUS RVW";#N/A,#N/A,FALSE,"MAPS CKLIST";#N/A,#N/A,FALSE,"HOPSR-BASE-IHOCS";#N/A,#N/A,FALSE,"HOPSR-BASE FOR REPORT";#N/A,#N/A,FALSE,"GEN SERVICES";#N/A,#N/A,FALSE,"FINANCIAL";#N/A,#N/A,FALSE,"CONTRACT CURVES";#N/A,#N/A,FALSE,"JEG GRAPH";#N/A,#N/A,FALSE,"JEG GRAPH (2)"}</definedName>
    <definedName name="wrn.jegrpt." localSheetId="20" hidden="1">{#N/A,#N/A,FALSE,"PJT STATUS RVW";#N/A,#N/A,FALSE,"MAPS CKLIST";#N/A,#N/A,FALSE,"HOPSR-BASE-IHOCS";#N/A,#N/A,FALSE,"HOPSR-BASE FOR REPORT";#N/A,#N/A,FALSE,"GEN SERVICES";#N/A,#N/A,FALSE,"FINANCIAL";#N/A,#N/A,FALSE,"CONTRACT CURVES";#N/A,#N/A,FALSE,"JEG GRAPH";#N/A,#N/A,FALSE,"JEG GRAPH (2)"}</definedName>
    <definedName name="wrn.jegrpt." localSheetId="22" hidden="1">{#N/A,#N/A,FALSE,"PJT STATUS RVW";#N/A,#N/A,FALSE,"MAPS CKLIST";#N/A,#N/A,FALSE,"HOPSR-BASE-IHOCS";#N/A,#N/A,FALSE,"HOPSR-BASE FOR REPORT";#N/A,#N/A,FALSE,"GEN SERVICES";#N/A,#N/A,FALSE,"FINANCIAL";#N/A,#N/A,FALSE,"CONTRACT CURVES";#N/A,#N/A,FALSE,"JEG GRAPH";#N/A,#N/A,FALSE,"JEG GRAPH (2)"}</definedName>
    <definedName name="wrn.jegrpt." localSheetId="24" hidden="1">{#N/A,#N/A,FALSE,"PJT STATUS RVW";#N/A,#N/A,FALSE,"MAPS CKLIST";#N/A,#N/A,FALSE,"HOPSR-BASE-IHOCS";#N/A,#N/A,FALSE,"HOPSR-BASE FOR REPORT";#N/A,#N/A,FALSE,"GEN SERVICES";#N/A,#N/A,FALSE,"FINANCIAL";#N/A,#N/A,FALSE,"CONTRACT CURVES";#N/A,#N/A,FALSE,"JEG GRAPH";#N/A,#N/A,FALSE,"JEG GRAPH (2)"}</definedName>
    <definedName name="wrn.jegrpt." localSheetId="28" hidden="1">{#N/A,#N/A,FALSE,"PJT STATUS RVW";#N/A,#N/A,FALSE,"MAPS CKLIST";#N/A,#N/A,FALSE,"HOPSR-BASE-IHOCS";#N/A,#N/A,FALSE,"HOPSR-BASE FOR REPORT";#N/A,#N/A,FALSE,"GEN SERVICES";#N/A,#N/A,FALSE,"FINANCIAL";#N/A,#N/A,FALSE,"CONTRACT CURVES";#N/A,#N/A,FALSE,"JEG GRAPH";#N/A,#N/A,FALSE,"JEG GRAPH (2)"}</definedName>
    <definedName name="wrn.jegrpt." localSheetId="14"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jvreport." localSheetId="12" hidden="1">{#N/A,#N/A,TRUE,"SAS-SHEL";#N/A,#N/A,TRUE,"SAS-DECK";#N/A,#N/A,TRUE,"SAS-BHDS";#N/A,#N/A,TRUE,"SAS-TWEB";#N/A,#N/A,TRUE,"SAS-LONG";#N/A,#N/A,TRUE,"SAS-PKTK";#N/A,#N/A,TRUE,"Weighting"}</definedName>
    <definedName name="wrn.jvreport." localSheetId="11" hidden="1">{#N/A,#N/A,TRUE,"SAS-SHEL";#N/A,#N/A,TRUE,"SAS-DECK";#N/A,#N/A,TRUE,"SAS-BHDS";#N/A,#N/A,TRUE,"SAS-TWEB";#N/A,#N/A,TRUE,"SAS-LONG";#N/A,#N/A,TRUE,"SAS-PKTK";#N/A,#N/A,TRUE,"Weighting"}</definedName>
    <definedName name="wrn.jvreport." localSheetId="13" hidden="1">{#N/A,#N/A,TRUE,"SAS-SHEL";#N/A,#N/A,TRUE,"SAS-DECK";#N/A,#N/A,TRUE,"SAS-BHDS";#N/A,#N/A,TRUE,"SAS-TWEB";#N/A,#N/A,TRUE,"SAS-LONG";#N/A,#N/A,TRUE,"SAS-PKTK";#N/A,#N/A,TRUE,"Weighting"}</definedName>
    <definedName name="wrn.jvreport." localSheetId="16" hidden="1">{#N/A,#N/A,TRUE,"SAS-SHEL";#N/A,#N/A,TRUE,"SAS-DECK";#N/A,#N/A,TRUE,"SAS-BHDS";#N/A,#N/A,TRUE,"SAS-TWEB";#N/A,#N/A,TRUE,"SAS-LONG";#N/A,#N/A,TRUE,"SAS-PKTK";#N/A,#N/A,TRUE,"Weighting"}</definedName>
    <definedName name="wrn.jvreport." localSheetId="21" hidden="1">{#N/A,#N/A,TRUE,"SAS-SHEL";#N/A,#N/A,TRUE,"SAS-DECK";#N/A,#N/A,TRUE,"SAS-BHDS";#N/A,#N/A,TRUE,"SAS-TWEB";#N/A,#N/A,TRUE,"SAS-LONG";#N/A,#N/A,TRUE,"SAS-PKTK";#N/A,#N/A,TRUE,"Weighting"}</definedName>
    <definedName name="wrn.jvreport." localSheetId="18" hidden="1">{#N/A,#N/A,TRUE,"SAS-SHEL";#N/A,#N/A,TRUE,"SAS-DECK";#N/A,#N/A,TRUE,"SAS-BHDS";#N/A,#N/A,TRUE,"SAS-TWEB";#N/A,#N/A,TRUE,"SAS-LONG";#N/A,#N/A,TRUE,"SAS-PKTK";#N/A,#N/A,TRUE,"Weighting"}</definedName>
    <definedName name="wrn.jvreport." localSheetId="19" hidden="1">{#N/A,#N/A,TRUE,"SAS-SHEL";#N/A,#N/A,TRUE,"SAS-DECK";#N/A,#N/A,TRUE,"SAS-BHDS";#N/A,#N/A,TRUE,"SAS-TWEB";#N/A,#N/A,TRUE,"SAS-LONG";#N/A,#N/A,TRUE,"SAS-PKTK";#N/A,#N/A,TRUE,"Weighting"}</definedName>
    <definedName name="wrn.jvreport." localSheetId="20" hidden="1">{#N/A,#N/A,TRUE,"SAS-SHEL";#N/A,#N/A,TRUE,"SAS-DECK";#N/A,#N/A,TRUE,"SAS-BHDS";#N/A,#N/A,TRUE,"SAS-TWEB";#N/A,#N/A,TRUE,"SAS-LONG";#N/A,#N/A,TRUE,"SAS-PKTK";#N/A,#N/A,TRUE,"Weighting"}</definedName>
    <definedName name="wrn.jvreport." localSheetId="22" hidden="1">{#N/A,#N/A,TRUE,"SAS-SHEL";#N/A,#N/A,TRUE,"SAS-DECK";#N/A,#N/A,TRUE,"SAS-BHDS";#N/A,#N/A,TRUE,"SAS-TWEB";#N/A,#N/A,TRUE,"SAS-LONG";#N/A,#N/A,TRUE,"SAS-PKTK";#N/A,#N/A,TRUE,"Weighting"}</definedName>
    <definedName name="wrn.jvreport." localSheetId="24" hidden="1">{#N/A,#N/A,TRUE,"SAS-SHEL";#N/A,#N/A,TRUE,"SAS-DECK";#N/A,#N/A,TRUE,"SAS-BHDS";#N/A,#N/A,TRUE,"SAS-TWEB";#N/A,#N/A,TRUE,"SAS-LONG";#N/A,#N/A,TRUE,"SAS-PKTK";#N/A,#N/A,TRUE,"Weighting"}</definedName>
    <definedName name="wrn.jvreport." localSheetId="28" hidden="1">{#N/A,#N/A,TRUE,"SAS-SHEL";#N/A,#N/A,TRUE,"SAS-DECK";#N/A,#N/A,TRUE,"SAS-BHDS";#N/A,#N/A,TRUE,"SAS-TWEB";#N/A,#N/A,TRUE,"SAS-LONG";#N/A,#N/A,TRUE,"SAS-PKTK";#N/A,#N/A,TRUE,"Weighting"}</definedName>
    <definedName name="wrn.jvreport." localSheetId="14" hidden="1">{#N/A,#N/A,TRUE,"SAS-SHEL";#N/A,#N/A,TRUE,"SAS-DECK";#N/A,#N/A,TRUE,"SAS-BHDS";#N/A,#N/A,TRUE,"SAS-TWEB";#N/A,#N/A,TRUE,"SAS-LONG";#N/A,#N/A,TRUE,"SAS-PKTK";#N/A,#N/A,TRUE,"Weighting"}</definedName>
    <definedName name="wrn.jvreport." hidden="1">{#N/A,#N/A,TRUE,"SAS-SHEL";#N/A,#N/A,TRUE,"SAS-DECK";#N/A,#N/A,TRUE,"SAS-BHDS";#N/A,#N/A,TRUE,"SAS-TWEB";#N/A,#N/A,TRUE,"SAS-LONG";#N/A,#N/A,TRUE,"SAS-PKTK";#N/A,#N/A,TRUE,"Weighting"}</definedName>
    <definedName name="wrn.KCCC." localSheetId="12" hidden="1">{#N/A,#N/A,FALSE,"Sheet6 (24)"}</definedName>
    <definedName name="wrn.KCCC." localSheetId="11" hidden="1">{#N/A,#N/A,FALSE,"Sheet6 (24)"}</definedName>
    <definedName name="wrn.KCCC." localSheetId="13" hidden="1">{#N/A,#N/A,FALSE,"Sheet6 (24)"}</definedName>
    <definedName name="wrn.KCCC." localSheetId="16" hidden="1">{#N/A,#N/A,FALSE,"Sheet6 (24)"}</definedName>
    <definedName name="wrn.KCCC." localSheetId="21" hidden="1">{#N/A,#N/A,FALSE,"Sheet6 (24)"}</definedName>
    <definedName name="wrn.KCCC." localSheetId="18" hidden="1">{#N/A,#N/A,FALSE,"Sheet6 (24)"}</definedName>
    <definedName name="wrn.KCCC." localSheetId="19" hidden="1">{#N/A,#N/A,FALSE,"Sheet6 (24)"}</definedName>
    <definedName name="wrn.KCCC." localSheetId="20" hidden="1">{#N/A,#N/A,FALSE,"Sheet6 (24)"}</definedName>
    <definedName name="wrn.KCCC." localSheetId="22" hidden="1">{#N/A,#N/A,FALSE,"Sheet6 (24)"}</definedName>
    <definedName name="wrn.KCCC." localSheetId="24" hidden="1">{#N/A,#N/A,FALSE,"Sheet6 (24)"}</definedName>
    <definedName name="wrn.KCCC." localSheetId="28" hidden="1">{#N/A,#N/A,FALSE,"Sheet6 (24)"}</definedName>
    <definedName name="wrn.KCCC." localSheetId="14" hidden="1">{#N/A,#N/A,FALSE,"Sheet6 (24)"}</definedName>
    <definedName name="wrn.KCCC." hidden="1">{#N/A,#N/A,FALSE,"Sheet6 (24)"}</definedName>
    <definedName name="wrn.Kontrolní._.rozpočet." localSheetId="12" hidden="1">{#N/A,#N/A,TRUE,"Krycí list"}</definedName>
    <definedName name="wrn.Kontrolní._.rozpočet." localSheetId="11" hidden="1">{#N/A,#N/A,TRUE,"Krycí list"}</definedName>
    <definedName name="wrn.Kontrolní._.rozpočet." localSheetId="13" hidden="1">{#N/A,#N/A,TRUE,"Krycí list"}</definedName>
    <definedName name="wrn.Kontrolní._.rozpočet." localSheetId="16" hidden="1">{#N/A,#N/A,TRUE,"Krycí list"}</definedName>
    <definedName name="wrn.Kontrolní._.rozpočet." localSheetId="21" hidden="1">{#N/A,#N/A,TRUE,"Krycí list"}</definedName>
    <definedName name="wrn.Kontrolní._.rozpočet." localSheetId="18" hidden="1">{#N/A,#N/A,TRUE,"Krycí list"}</definedName>
    <definedName name="wrn.Kontrolní._.rozpočet." localSheetId="19" hidden="1">{#N/A,#N/A,TRUE,"Krycí list"}</definedName>
    <definedName name="wrn.Kontrolní._.rozpočet." localSheetId="20" hidden="1">{#N/A,#N/A,TRUE,"Krycí list"}</definedName>
    <definedName name="wrn.Kontrolní._.rozpočet." localSheetId="22" hidden="1">{#N/A,#N/A,TRUE,"Krycí list"}</definedName>
    <definedName name="wrn.Kontrolní._.rozpočet." localSheetId="24" hidden="1">{#N/A,#N/A,TRUE,"Krycí list"}</definedName>
    <definedName name="wrn.Kontrolní._.rozpočet." localSheetId="28" hidden="1">{#N/A,#N/A,TRUE,"Krycí list"}</definedName>
    <definedName name="wrn.Kontrolní._.rozpočet." localSheetId="14" hidden="1">{#N/A,#N/A,TRUE,"Krycí list"}</definedName>
    <definedName name="wrn.Kontrolní._.rozpočet." hidden="1">{#N/A,#N/A,TRUE,"Krycí list"}</definedName>
    <definedName name="wrn.Kontrolní._.rozpoeet." localSheetId="12" hidden="1">{#N/A,#N/A,TRUE,"Krycí list"}</definedName>
    <definedName name="wrn.Kontrolní._.rozpoeet." localSheetId="11" hidden="1">{#N/A,#N/A,TRUE,"Krycí list"}</definedName>
    <definedName name="wrn.Kontrolní._.rozpoeet." localSheetId="13" hidden="1">{#N/A,#N/A,TRUE,"Krycí list"}</definedName>
    <definedName name="wrn.Kontrolní._.rozpoeet." localSheetId="16" hidden="1">{#N/A,#N/A,TRUE,"Krycí list"}</definedName>
    <definedName name="wrn.Kontrolní._.rozpoeet." localSheetId="21" hidden="1">{#N/A,#N/A,TRUE,"Krycí list"}</definedName>
    <definedName name="wrn.Kontrolní._.rozpoeet." localSheetId="18" hidden="1">{#N/A,#N/A,TRUE,"Krycí list"}</definedName>
    <definedName name="wrn.Kontrolní._.rozpoeet." localSheetId="19" hidden="1">{#N/A,#N/A,TRUE,"Krycí list"}</definedName>
    <definedName name="wrn.Kontrolní._.rozpoeet." localSheetId="20" hidden="1">{#N/A,#N/A,TRUE,"Krycí list"}</definedName>
    <definedName name="wrn.Kontrolní._.rozpoeet." localSheetId="22" hidden="1">{#N/A,#N/A,TRUE,"Krycí list"}</definedName>
    <definedName name="wrn.Kontrolní._.rozpoeet." localSheetId="24" hidden="1">{#N/A,#N/A,TRUE,"Krycí list"}</definedName>
    <definedName name="wrn.Kontrolní._.rozpoeet." localSheetId="28" hidden="1">{#N/A,#N/A,TRUE,"Krycí list"}</definedName>
    <definedName name="wrn.Kontrolní._.rozpoeet." localSheetId="14" hidden="1">{#N/A,#N/A,TRUE,"Krycí list"}</definedName>
    <definedName name="wrn.Kontrolní._.rozpoeet." hidden="1">{#N/A,#N/A,TRUE,"Krycí list"}</definedName>
    <definedName name="wrn.LOADLIST." localSheetId="12" hidden="1">{#N/A,#N/A,TRUE,"LDLST";#N/A,#N/A,TRUE,"LDLST (2)"}</definedName>
    <definedName name="wrn.LOADLIST." localSheetId="11" hidden="1">{#N/A,#N/A,TRUE,"LDLST";#N/A,#N/A,TRUE,"LDLST (2)"}</definedName>
    <definedName name="wrn.LOADLIST." localSheetId="13" hidden="1">{#N/A,#N/A,TRUE,"LDLST";#N/A,#N/A,TRUE,"LDLST (2)"}</definedName>
    <definedName name="wrn.LOADLIST." localSheetId="16" hidden="1">{#N/A,#N/A,TRUE,"LDLST";#N/A,#N/A,TRUE,"LDLST (2)"}</definedName>
    <definedName name="wrn.LOADLIST." localSheetId="21" hidden="1">{#N/A,#N/A,TRUE,"LDLST";#N/A,#N/A,TRUE,"LDLST (2)"}</definedName>
    <definedName name="wrn.LOADLIST." localSheetId="18" hidden="1">{#N/A,#N/A,TRUE,"LDLST";#N/A,#N/A,TRUE,"LDLST (2)"}</definedName>
    <definedName name="wrn.LOADLIST." localSheetId="19" hidden="1">{#N/A,#N/A,TRUE,"LDLST";#N/A,#N/A,TRUE,"LDLST (2)"}</definedName>
    <definedName name="wrn.LOADLIST." localSheetId="20" hidden="1">{#N/A,#N/A,TRUE,"LDLST";#N/A,#N/A,TRUE,"LDLST (2)"}</definedName>
    <definedName name="wrn.LOADLIST." localSheetId="22" hidden="1">{#N/A,#N/A,TRUE,"LDLST";#N/A,#N/A,TRUE,"LDLST (2)"}</definedName>
    <definedName name="wrn.LOADLIST." localSheetId="24" hidden="1">{#N/A,#N/A,TRUE,"LDLST";#N/A,#N/A,TRUE,"LDLST (2)"}</definedName>
    <definedName name="wrn.LOADLIST." localSheetId="28" hidden="1">{#N/A,#N/A,TRUE,"LDLST";#N/A,#N/A,TRUE,"LDLST (2)"}</definedName>
    <definedName name="wrn.LOADLIST." localSheetId="14" hidden="1">{#N/A,#N/A,TRUE,"LDLST";#N/A,#N/A,TRUE,"LDLST (2)"}</definedName>
    <definedName name="wrn.LOADLIST." hidden="1">{#N/A,#N/A,TRUE,"LDLST";#N/A,#N/A,TRUE,"LDLST (2)"}</definedName>
    <definedName name="wrn.M1._.Operating._.Statement." localSheetId="12" hidden="1">{"M1Print",#N/A,FALSE,"M1"}</definedName>
    <definedName name="wrn.M1._.Operating._.Statement." localSheetId="11" hidden="1">{"M1Print",#N/A,FALSE,"M1"}</definedName>
    <definedName name="wrn.M1._.Operating._.Statement." localSheetId="13" hidden="1">{"M1Print",#N/A,FALSE,"M1"}</definedName>
    <definedName name="wrn.M1._.Operating._.Statement." localSheetId="16" hidden="1">{"M1Print",#N/A,FALSE,"M1"}</definedName>
    <definedName name="wrn.M1._.Operating._.Statement." localSheetId="21" hidden="1">{"M1Print",#N/A,FALSE,"M1"}</definedName>
    <definedName name="wrn.M1._.Operating._.Statement." localSheetId="18" hidden="1">{"M1Print",#N/A,FALSE,"M1"}</definedName>
    <definedName name="wrn.M1._.Operating._.Statement." localSheetId="19" hidden="1">{"M1Print",#N/A,FALSE,"M1"}</definedName>
    <definedName name="wrn.M1._.Operating._.Statement." localSheetId="20" hidden="1">{"M1Print",#N/A,FALSE,"M1"}</definedName>
    <definedName name="wrn.M1._.Operating._.Statement." localSheetId="22" hidden="1">{"M1Print",#N/A,FALSE,"M1"}</definedName>
    <definedName name="wrn.M1._.Operating._.Statement." localSheetId="24" hidden="1">{"M1Print",#N/A,FALSE,"M1"}</definedName>
    <definedName name="wrn.M1._.Operating._.Statement." localSheetId="28" hidden="1">{"M1Print",#N/A,FALSE,"M1"}</definedName>
    <definedName name="wrn.M1._.Operating._.Statement." localSheetId="14" hidden="1">{"M1Print",#N/A,FALSE,"M1"}</definedName>
    <definedName name="wrn.M1._.Operating._.Statement." hidden="1">{"M1Print",#N/A,FALSE,"M1"}</definedName>
    <definedName name="wrn.M1s._.Statistics." localSheetId="12" hidden="1">{"M1sPrint",#N/A,FALSE,"M1s"}</definedName>
    <definedName name="wrn.M1s._.Statistics." localSheetId="11" hidden="1">{"M1sPrint",#N/A,FALSE,"M1s"}</definedName>
    <definedName name="wrn.M1s._.Statistics." localSheetId="13" hidden="1">{"M1sPrint",#N/A,FALSE,"M1s"}</definedName>
    <definedName name="wrn.M1s._.Statistics." localSheetId="16" hidden="1">{"M1sPrint",#N/A,FALSE,"M1s"}</definedName>
    <definedName name="wrn.M1s._.Statistics." localSheetId="21" hidden="1">{"M1sPrint",#N/A,FALSE,"M1s"}</definedName>
    <definedName name="wrn.M1s._.Statistics." localSheetId="18" hidden="1">{"M1sPrint",#N/A,FALSE,"M1s"}</definedName>
    <definedName name="wrn.M1s._.Statistics." localSheetId="19" hidden="1">{"M1sPrint",#N/A,FALSE,"M1s"}</definedName>
    <definedName name="wrn.M1s._.Statistics." localSheetId="20" hidden="1">{"M1sPrint",#N/A,FALSE,"M1s"}</definedName>
    <definedName name="wrn.M1s._.Statistics." localSheetId="22" hidden="1">{"M1sPrint",#N/A,FALSE,"M1s"}</definedName>
    <definedName name="wrn.M1s._.Statistics." localSheetId="24" hidden="1">{"M1sPrint",#N/A,FALSE,"M1s"}</definedName>
    <definedName name="wrn.M1s._.Statistics." localSheetId="28" hidden="1">{"M1sPrint",#N/A,FALSE,"M1s"}</definedName>
    <definedName name="wrn.M1s._.Statistics." localSheetId="14" hidden="1">{"M1sPrint",#N/A,FALSE,"M1s"}</definedName>
    <definedName name="wrn.M1s._.Statistics." hidden="1">{"M1sPrint",#N/A,FALSE,"M1s"}</definedName>
    <definedName name="wrn.M2._.Balance._.Sheet." localSheetId="12" hidden="1">{"M2Print",#N/A,FALSE,"M2"}</definedName>
    <definedName name="wrn.M2._.Balance._.Sheet." localSheetId="11" hidden="1">{"M2Print",#N/A,FALSE,"M2"}</definedName>
    <definedName name="wrn.M2._.Balance._.Sheet." localSheetId="13" hidden="1">{"M2Print",#N/A,FALSE,"M2"}</definedName>
    <definedName name="wrn.M2._.Balance._.Sheet." localSheetId="16" hidden="1">{"M2Print",#N/A,FALSE,"M2"}</definedName>
    <definedName name="wrn.M2._.Balance._.Sheet." localSheetId="21" hidden="1">{"M2Print",#N/A,FALSE,"M2"}</definedName>
    <definedName name="wrn.M2._.Balance._.Sheet." localSheetId="18" hidden="1">{"M2Print",#N/A,FALSE,"M2"}</definedName>
    <definedName name="wrn.M2._.Balance._.Sheet." localSheetId="19" hidden="1">{"M2Print",#N/A,FALSE,"M2"}</definedName>
    <definedName name="wrn.M2._.Balance._.Sheet." localSheetId="20" hidden="1">{"M2Print",#N/A,FALSE,"M2"}</definedName>
    <definedName name="wrn.M2._.Balance._.Sheet." localSheetId="22" hidden="1">{"M2Print",#N/A,FALSE,"M2"}</definedName>
    <definedName name="wrn.M2._.Balance._.Sheet." localSheetId="24" hidden="1">{"M2Print",#N/A,FALSE,"M2"}</definedName>
    <definedName name="wrn.M2._.Balance._.Sheet." localSheetId="28" hidden="1">{"M2Print",#N/A,FALSE,"M2"}</definedName>
    <definedName name="wrn.M2._.Balance._.Sheet." localSheetId="14" hidden="1">{"M2Print",#N/A,FALSE,"M2"}</definedName>
    <definedName name="wrn.M2._.Balance._.Sheet." hidden="1">{"M2Print",#N/A,FALSE,"M2"}</definedName>
    <definedName name="wrn.M2a._.Cashflow." localSheetId="12" hidden="1">{"M2aPrint",#N/A,FALSE,"M2a"}</definedName>
    <definedName name="wrn.M2a._.Cashflow." localSheetId="11" hidden="1">{"M2aPrint",#N/A,FALSE,"M2a"}</definedName>
    <definedName name="wrn.M2a._.Cashflow." localSheetId="13" hidden="1">{"M2aPrint",#N/A,FALSE,"M2a"}</definedName>
    <definedName name="wrn.M2a._.Cashflow." localSheetId="16" hidden="1">{"M2aPrint",#N/A,FALSE,"M2a"}</definedName>
    <definedName name="wrn.M2a._.Cashflow." localSheetId="21" hidden="1">{"M2aPrint",#N/A,FALSE,"M2a"}</definedName>
    <definedName name="wrn.M2a._.Cashflow." localSheetId="18" hidden="1">{"M2aPrint",#N/A,FALSE,"M2a"}</definedName>
    <definedName name="wrn.M2a._.Cashflow." localSheetId="19" hidden="1">{"M2aPrint",#N/A,FALSE,"M2a"}</definedName>
    <definedName name="wrn.M2a._.Cashflow." localSheetId="20" hidden="1">{"M2aPrint",#N/A,FALSE,"M2a"}</definedName>
    <definedName name="wrn.M2a._.Cashflow." localSheetId="22" hidden="1">{"M2aPrint",#N/A,FALSE,"M2a"}</definedName>
    <definedName name="wrn.M2a._.Cashflow." localSheetId="24" hidden="1">{"M2aPrint",#N/A,FALSE,"M2a"}</definedName>
    <definedName name="wrn.M2a._.Cashflow." localSheetId="28" hidden="1">{"M2aPrint",#N/A,FALSE,"M2a"}</definedName>
    <definedName name="wrn.M2a._.Cashflow." localSheetId="14" hidden="1">{"M2aPrint",#N/A,FALSE,"M2a"}</definedName>
    <definedName name="wrn.M2a._.Cashflow." hidden="1">{"M2aPrint",#N/A,FALSE,"M2a"}</definedName>
    <definedName name="wrn.M4._.Inventories." localSheetId="12" hidden="1">{"M4Print",#N/A,FALSE,"M4"}</definedName>
    <definedName name="wrn.M4._.Inventories." localSheetId="11" hidden="1">{"M4Print",#N/A,FALSE,"M4"}</definedName>
    <definedName name="wrn.M4._.Inventories." localSheetId="13" hidden="1">{"M4Print",#N/A,FALSE,"M4"}</definedName>
    <definedName name="wrn.M4._.Inventories." localSheetId="16" hidden="1">{"M4Print",#N/A,FALSE,"M4"}</definedName>
    <definedName name="wrn.M4._.Inventories." localSheetId="21" hidden="1">{"M4Print",#N/A,FALSE,"M4"}</definedName>
    <definedName name="wrn.M4._.Inventories." localSheetId="18" hidden="1">{"M4Print",#N/A,FALSE,"M4"}</definedName>
    <definedName name="wrn.M4._.Inventories." localSheetId="19" hidden="1">{"M4Print",#N/A,FALSE,"M4"}</definedName>
    <definedName name="wrn.M4._.Inventories." localSheetId="20" hidden="1">{"M4Print",#N/A,FALSE,"M4"}</definedName>
    <definedName name="wrn.M4._.Inventories." localSheetId="22" hidden="1">{"M4Print",#N/A,FALSE,"M4"}</definedName>
    <definedName name="wrn.M4._.Inventories." localSheetId="24" hidden="1">{"M4Print",#N/A,FALSE,"M4"}</definedName>
    <definedName name="wrn.M4._.Inventories." localSheetId="28" hidden="1">{"M4Print",#N/A,FALSE,"M4"}</definedName>
    <definedName name="wrn.M4._.Inventories." localSheetId="14" hidden="1">{"M4Print",#N/A,FALSE,"M4"}</definedName>
    <definedName name="wrn.M4._.Inventories." hidden="1">{"M4Print",#N/A,FALSE,"M4"}</definedName>
    <definedName name="wrn.M5._.Flash._.and._.Forecast." localSheetId="12" hidden="1">{"M5Print",#N/A,FALSE,"M5"}</definedName>
    <definedName name="wrn.M5._.Flash._.and._.Forecast." localSheetId="11" hidden="1">{"M5Print",#N/A,FALSE,"M5"}</definedName>
    <definedName name="wrn.M5._.Flash._.and._.Forecast." localSheetId="13" hidden="1">{"M5Print",#N/A,FALSE,"M5"}</definedName>
    <definedName name="wrn.M5._.Flash._.and._.Forecast." localSheetId="16" hidden="1">{"M5Print",#N/A,FALSE,"M5"}</definedName>
    <definedName name="wrn.M5._.Flash._.and._.Forecast." localSheetId="21" hidden="1">{"M5Print",#N/A,FALSE,"M5"}</definedName>
    <definedName name="wrn.M5._.Flash._.and._.Forecast." localSheetId="18" hidden="1">{"M5Print",#N/A,FALSE,"M5"}</definedName>
    <definedName name="wrn.M5._.Flash._.and._.Forecast." localSheetId="19" hidden="1">{"M5Print",#N/A,FALSE,"M5"}</definedName>
    <definedName name="wrn.M5._.Flash._.and._.Forecast." localSheetId="20" hidden="1">{"M5Print",#N/A,FALSE,"M5"}</definedName>
    <definedName name="wrn.M5._.Flash._.and._.Forecast." localSheetId="22" hidden="1">{"M5Print",#N/A,FALSE,"M5"}</definedName>
    <definedName name="wrn.M5._.Flash._.and._.Forecast." localSheetId="24" hidden="1">{"M5Print",#N/A,FALSE,"M5"}</definedName>
    <definedName name="wrn.M5._.Flash._.and._.Forecast." localSheetId="28" hidden="1">{"M5Print",#N/A,FALSE,"M5"}</definedName>
    <definedName name="wrn.M5._.Flash._.and._.Forecast." localSheetId="14" hidden="1">{"M5Print",#N/A,FALSE,"M5"}</definedName>
    <definedName name="wrn.M5._.Flash._.and._.Forecast." hidden="1">{"M5Print",#N/A,FALSE,"M5"}</definedName>
    <definedName name="wrn.M6._.Management._.Summary." localSheetId="12" hidden="1">{"M6Print",#N/A,FALSE,"M6";"M6_1Print",#N/A,FALSE,"M6_1";"M6_2Print",#N/A,FALSE,"M6_2"}</definedName>
    <definedName name="wrn.M6._.Management._.Summary." localSheetId="11" hidden="1">{"M6Print",#N/A,FALSE,"M6";"M6_1Print",#N/A,FALSE,"M6_1";"M6_2Print",#N/A,FALSE,"M6_2"}</definedName>
    <definedName name="wrn.M6._.Management._.Summary." localSheetId="13" hidden="1">{"M6Print",#N/A,FALSE,"M6";"M6_1Print",#N/A,FALSE,"M6_1";"M6_2Print",#N/A,FALSE,"M6_2"}</definedName>
    <definedName name="wrn.M6._.Management._.Summary." localSheetId="16" hidden="1">{"M6Print",#N/A,FALSE,"M6";"M6_1Print",#N/A,FALSE,"M6_1";"M6_2Print",#N/A,FALSE,"M6_2"}</definedName>
    <definedName name="wrn.M6._.Management._.Summary." localSheetId="21" hidden="1">{"M6Print",#N/A,FALSE,"M6";"M6_1Print",#N/A,FALSE,"M6_1";"M6_2Print",#N/A,FALSE,"M6_2"}</definedName>
    <definedName name="wrn.M6._.Management._.Summary." localSheetId="18" hidden="1">{"M6Print",#N/A,FALSE,"M6";"M6_1Print",#N/A,FALSE,"M6_1";"M6_2Print",#N/A,FALSE,"M6_2"}</definedName>
    <definedName name="wrn.M6._.Management._.Summary." localSheetId="19" hidden="1">{"M6Print",#N/A,FALSE,"M6";"M6_1Print",#N/A,FALSE,"M6_1";"M6_2Print",#N/A,FALSE,"M6_2"}</definedName>
    <definedName name="wrn.M6._.Management._.Summary." localSheetId="20" hidden="1">{"M6Print",#N/A,FALSE,"M6";"M6_1Print",#N/A,FALSE,"M6_1";"M6_2Print",#N/A,FALSE,"M6_2"}</definedName>
    <definedName name="wrn.M6._.Management._.Summary." localSheetId="22" hidden="1">{"M6Print",#N/A,FALSE,"M6";"M6_1Print",#N/A,FALSE,"M6_1";"M6_2Print",#N/A,FALSE,"M6_2"}</definedName>
    <definedName name="wrn.M6._.Management._.Summary." localSheetId="24" hidden="1">{"M6Print",#N/A,FALSE,"M6";"M6_1Print",#N/A,FALSE,"M6_1";"M6_2Print",#N/A,FALSE,"M6_2"}</definedName>
    <definedName name="wrn.M6._.Management._.Summary." localSheetId="28" hidden="1">{"M6Print",#N/A,FALSE,"M6";"M6_1Print",#N/A,FALSE,"M6_1";"M6_2Print",#N/A,FALSE,"M6_2"}</definedName>
    <definedName name="wrn.M6._.Management._.Summary." localSheetId="14" hidden="1">{"M6Print",#N/A,FALSE,"M6";"M6_1Print",#N/A,FALSE,"M6_1";"M6_2Print",#N/A,FALSE,"M6_2"}</definedName>
    <definedName name="wrn.M6._.Management._.Summary." hidden="1">{"M6Print",#N/A,FALSE,"M6";"M6_1Print",#N/A,FALSE,"M6_1";"M6_2Print",#N/A,FALSE,"M6_2"}</definedName>
    <definedName name="wrn.M7._.Financial._.Controllers._.report." localSheetId="12" hidden="1">{"M7_1Print",#N/A,TRUE,"M7_1";"M7_2Print",#N/A,TRUE,"M7_2"}</definedName>
    <definedName name="wrn.M7._.Financial._.Controllers._.report." localSheetId="11" hidden="1">{"M7_1Print",#N/A,TRUE,"M7_1";"M7_2Print",#N/A,TRUE,"M7_2"}</definedName>
    <definedName name="wrn.M7._.Financial._.Controllers._.report." localSheetId="13" hidden="1">{"M7_1Print",#N/A,TRUE,"M7_1";"M7_2Print",#N/A,TRUE,"M7_2"}</definedName>
    <definedName name="wrn.M7._.Financial._.Controllers._.report." localSheetId="16" hidden="1">{"M7_1Print",#N/A,TRUE,"M7_1";"M7_2Print",#N/A,TRUE,"M7_2"}</definedName>
    <definedName name="wrn.M7._.Financial._.Controllers._.report." localSheetId="21" hidden="1">{"M7_1Print",#N/A,TRUE,"M7_1";"M7_2Print",#N/A,TRUE,"M7_2"}</definedName>
    <definedName name="wrn.M7._.Financial._.Controllers._.report." localSheetId="18" hidden="1">{"M7_1Print",#N/A,TRUE,"M7_1";"M7_2Print",#N/A,TRUE,"M7_2"}</definedName>
    <definedName name="wrn.M7._.Financial._.Controllers._.report." localSheetId="19" hidden="1">{"M7_1Print",#N/A,TRUE,"M7_1";"M7_2Print",#N/A,TRUE,"M7_2"}</definedName>
    <definedName name="wrn.M7._.Financial._.Controllers._.report." localSheetId="20" hidden="1">{"M7_1Print",#N/A,TRUE,"M7_1";"M7_2Print",#N/A,TRUE,"M7_2"}</definedName>
    <definedName name="wrn.M7._.Financial._.Controllers._.report." localSheetId="22" hidden="1">{"M7_1Print",#N/A,TRUE,"M7_1";"M7_2Print",#N/A,TRUE,"M7_2"}</definedName>
    <definedName name="wrn.M7._.Financial._.Controllers._.report." localSheetId="24" hidden="1">{"M7_1Print",#N/A,TRUE,"M7_1";"M7_2Print",#N/A,TRUE,"M7_2"}</definedName>
    <definedName name="wrn.M7._.Financial._.Controllers._.report." localSheetId="28" hidden="1">{"M7_1Print",#N/A,TRUE,"M7_1";"M7_2Print",#N/A,TRUE,"M7_2"}</definedName>
    <definedName name="wrn.M7._.Financial._.Controllers._.report." localSheetId="14" hidden="1">{"M7_1Print",#N/A,TRUE,"M7_1";"M7_2Print",#N/A,TRUE,"M7_2"}</definedName>
    <definedName name="wrn.M7._.Financial._.Controllers._.report." hidden="1">{"M7_1Print",#N/A,TRUE,"M7_1";"M7_2Print",#N/A,TRUE,"M7_2"}</definedName>
    <definedName name="wrn.mai._.khanh." localSheetId="12" hidden="1">{"NGUYEN QUI THIEP - Personal View",#N/A,FALSE,"XDCB.HT.FUR."}</definedName>
    <definedName name="wrn.mai._.khanh." localSheetId="11" hidden="1">{"NGUYEN QUI THIEP - Personal View",#N/A,FALSE,"XDCB.HT.FUR."}</definedName>
    <definedName name="wrn.mai._.khanh." localSheetId="13" hidden="1">{"NGUYEN QUI THIEP - Personal View",#N/A,FALSE,"XDCB.HT.FUR."}</definedName>
    <definedName name="wrn.mai._.khanh." localSheetId="16" hidden="1">{"NGUYEN QUI THIEP - Personal View",#N/A,FALSE,"XDCB.HT.FUR."}</definedName>
    <definedName name="wrn.mai._.khanh." localSheetId="21" hidden="1">{"NGUYEN QUI THIEP - Personal View",#N/A,FALSE,"XDCB.HT.FUR."}</definedName>
    <definedName name="wrn.mai._.khanh." localSheetId="18" hidden="1">{"NGUYEN QUI THIEP - Personal View",#N/A,FALSE,"XDCB.HT.FUR."}</definedName>
    <definedName name="wrn.mai._.khanh." localSheetId="19" hidden="1">{"NGUYEN QUI THIEP - Personal View",#N/A,FALSE,"XDCB.HT.FUR."}</definedName>
    <definedName name="wrn.mai._.khanh." localSheetId="20" hidden="1">{"NGUYEN QUI THIEP - Personal View",#N/A,FALSE,"XDCB.HT.FUR."}</definedName>
    <definedName name="wrn.mai._.khanh." localSheetId="22" hidden="1">{"NGUYEN QUI THIEP - Personal View",#N/A,FALSE,"XDCB.HT.FUR."}</definedName>
    <definedName name="wrn.mai._.khanh." localSheetId="24" hidden="1">{"NGUYEN QUI THIEP - Personal View",#N/A,FALSE,"XDCB.HT.FUR."}</definedName>
    <definedName name="wrn.mai._.khanh." localSheetId="28" hidden="1">{"NGUYEN QUI THIEP - Personal View",#N/A,FALSE,"XDCB.HT.FUR."}</definedName>
    <definedName name="wrn.mai._.khanh." localSheetId="14" hidden="1">{"NGUYEN QUI THIEP - Personal View",#N/A,FALSE,"XDCB.HT.FUR."}</definedName>
    <definedName name="wrn.mai._.khanh." hidden="1">{"NGUYEN QUI THIEP - Personal View",#N/A,FALSE,"XDCB.HT.FUR."}</definedName>
    <definedName name="wrn.MARGIN." localSheetId="12" hidden="1">{#N/A,#N/A,FALSE,"VISTAF"}</definedName>
    <definedName name="wrn.MARGIN." localSheetId="11" hidden="1">{#N/A,#N/A,FALSE,"VISTAF"}</definedName>
    <definedName name="wrn.MARGIN." localSheetId="13" hidden="1">{#N/A,#N/A,FALSE,"VISTAF"}</definedName>
    <definedName name="wrn.MARGIN." localSheetId="16" hidden="1">{#N/A,#N/A,FALSE,"VISTAF"}</definedName>
    <definedName name="wrn.MARGIN." localSheetId="21" hidden="1">{#N/A,#N/A,FALSE,"VISTAF"}</definedName>
    <definedName name="wrn.MARGIN." localSheetId="18" hidden="1">{#N/A,#N/A,FALSE,"VISTAF"}</definedName>
    <definedName name="wrn.MARGIN." localSheetId="19" hidden="1">{#N/A,#N/A,FALSE,"VISTAF"}</definedName>
    <definedName name="wrn.MARGIN." localSheetId="20" hidden="1">{#N/A,#N/A,FALSE,"VISTAF"}</definedName>
    <definedName name="wrn.MARGIN." localSheetId="22" hidden="1">{#N/A,#N/A,FALSE,"VISTAF"}</definedName>
    <definedName name="wrn.MARGIN." localSheetId="24" hidden="1">{#N/A,#N/A,FALSE,"VISTAF"}</definedName>
    <definedName name="wrn.MARGIN." localSheetId="28" hidden="1">{#N/A,#N/A,FALSE,"VISTAF"}</definedName>
    <definedName name="wrn.MARGIN." localSheetId="14" hidden="1">{#N/A,#N/A,FALSE,"VISTAF"}</definedName>
    <definedName name="wrn.MARGIN." hidden="1">{#N/A,#N/A,FALSE,"VISTAF"}</definedName>
    <definedName name="wrn.MCC._.LOADS." localSheetId="12" hidden="1">{#N/A,#N/A,FALSE,"MCC-12-1";#N/A,#N/A,FALSE,"MCC-12-2";#N/A,#N/A,FALSE,"SUM"}</definedName>
    <definedName name="wrn.MCC._.LOADS." localSheetId="11" hidden="1">{#N/A,#N/A,FALSE,"MCC-12-1";#N/A,#N/A,FALSE,"MCC-12-2";#N/A,#N/A,FALSE,"SUM"}</definedName>
    <definedName name="wrn.MCC._.LOADS." localSheetId="13" hidden="1">{#N/A,#N/A,FALSE,"MCC-12-1";#N/A,#N/A,FALSE,"MCC-12-2";#N/A,#N/A,FALSE,"SUM"}</definedName>
    <definedName name="wrn.MCC._.LOADS." localSheetId="16" hidden="1">{#N/A,#N/A,FALSE,"MCC-12-1";#N/A,#N/A,FALSE,"MCC-12-2";#N/A,#N/A,FALSE,"SUM"}</definedName>
    <definedName name="wrn.MCC._.LOADS." localSheetId="21" hidden="1">{#N/A,#N/A,FALSE,"MCC-12-1";#N/A,#N/A,FALSE,"MCC-12-2";#N/A,#N/A,FALSE,"SUM"}</definedName>
    <definedName name="wrn.MCC._.LOADS." localSheetId="18" hidden="1">{#N/A,#N/A,FALSE,"MCC-12-1";#N/A,#N/A,FALSE,"MCC-12-2";#N/A,#N/A,FALSE,"SUM"}</definedName>
    <definedName name="wrn.MCC._.LOADS." localSheetId="19" hidden="1">{#N/A,#N/A,FALSE,"MCC-12-1";#N/A,#N/A,FALSE,"MCC-12-2";#N/A,#N/A,FALSE,"SUM"}</definedName>
    <definedName name="wrn.MCC._.LOADS." localSheetId="20" hidden="1">{#N/A,#N/A,FALSE,"MCC-12-1";#N/A,#N/A,FALSE,"MCC-12-2";#N/A,#N/A,FALSE,"SUM"}</definedName>
    <definedName name="wrn.MCC._.LOADS." localSheetId="22" hidden="1">{#N/A,#N/A,FALSE,"MCC-12-1";#N/A,#N/A,FALSE,"MCC-12-2";#N/A,#N/A,FALSE,"SUM"}</definedName>
    <definedName name="wrn.MCC._.LOADS." localSheetId="24" hidden="1">{#N/A,#N/A,FALSE,"MCC-12-1";#N/A,#N/A,FALSE,"MCC-12-2";#N/A,#N/A,FALSE,"SUM"}</definedName>
    <definedName name="wrn.MCC._.LOADS." localSheetId="28" hidden="1">{#N/A,#N/A,FALSE,"MCC-12-1";#N/A,#N/A,FALSE,"MCC-12-2";#N/A,#N/A,FALSE,"SUM"}</definedName>
    <definedName name="wrn.MCC._.LOADS." localSheetId="14" hidden="1">{#N/A,#N/A,FALSE,"MCC-12-1";#N/A,#N/A,FALSE,"MCC-12-2";#N/A,#N/A,FALSE,"SUM"}</definedName>
    <definedName name="wrn.MCC._.LOADS." hidden="1">{#N/A,#N/A,FALSE,"MCC-12-1";#N/A,#N/A,FALSE,"MCC-12-2";#N/A,#N/A,FALSE,"SUM"}</definedName>
    <definedName name="wrn.MgtAccs." localSheetId="12" hidden="1">{#N/A,#N/A,FALSE,"Consol";#N/A,#N/A,FALSE,"F&amp;P";#N/A,#N/A,FALSE,"HK";#N/A,#N/A,FALSE,"Sing";#N/A,#N/A,FALSE,"GmbH";#N/A,#N/A,FALSE,"ODS"}</definedName>
    <definedName name="wrn.MgtAccs." localSheetId="11" hidden="1">{#N/A,#N/A,FALSE,"Consol";#N/A,#N/A,FALSE,"F&amp;P";#N/A,#N/A,FALSE,"HK";#N/A,#N/A,FALSE,"Sing";#N/A,#N/A,FALSE,"GmbH";#N/A,#N/A,FALSE,"ODS"}</definedName>
    <definedName name="wrn.MgtAccs." localSheetId="13" hidden="1">{#N/A,#N/A,FALSE,"Consol";#N/A,#N/A,FALSE,"F&amp;P";#N/A,#N/A,FALSE,"HK";#N/A,#N/A,FALSE,"Sing";#N/A,#N/A,FALSE,"GmbH";#N/A,#N/A,FALSE,"ODS"}</definedName>
    <definedName name="wrn.MgtAccs." localSheetId="16" hidden="1">{#N/A,#N/A,FALSE,"Consol";#N/A,#N/A,FALSE,"F&amp;P";#N/A,#N/A,FALSE,"HK";#N/A,#N/A,FALSE,"Sing";#N/A,#N/A,FALSE,"GmbH";#N/A,#N/A,FALSE,"ODS"}</definedName>
    <definedName name="wrn.MgtAccs." localSheetId="21" hidden="1">{#N/A,#N/A,FALSE,"Consol";#N/A,#N/A,FALSE,"F&amp;P";#N/A,#N/A,FALSE,"HK";#N/A,#N/A,FALSE,"Sing";#N/A,#N/A,FALSE,"GmbH";#N/A,#N/A,FALSE,"ODS"}</definedName>
    <definedName name="wrn.MgtAccs." localSheetId="18" hidden="1">{#N/A,#N/A,FALSE,"Consol";#N/A,#N/A,FALSE,"F&amp;P";#N/A,#N/A,FALSE,"HK";#N/A,#N/A,FALSE,"Sing";#N/A,#N/A,FALSE,"GmbH";#N/A,#N/A,FALSE,"ODS"}</definedName>
    <definedName name="wrn.MgtAccs." localSheetId="19" hidden="1">{#N/A,#N/A,FALSE,"Consol";#N/A,#N/A,FALSE,"F&amp;P";#N/A,#N/A,FALSE,"HK";#N/A,#N/A,FALSE,"Sing";#N/A,#N/A,FALSE,"GmbH";#N/A,#N/A,FALSE,"ODS"}</definedName>
    <definedName name="wrn.MgtAccs." localSheetId="20" hidden="1">{#N/A,#N/A,FALSE,"Consol";#N/A,#N/A,FALSE,"F&amp;P";#N/A,#N/A,FALSE,"HK";#N/A,#N/A,FALSE,"Sing";#N/A,#N/A,FALSE,"GmbH";#N/A,#N/A,FALSE,"ODS"}</definedName>
    <definedName name="wrn.MgtAccs." localSheetId="22" hidden="1">{#N/A,#N/A,FALSE,"Consol";#N/A,#N/A,FALSE,"F&amp;P";#N/A,#N/A,FALSE,"HK";#N/A,#N/A,FALSE,"Sing";#N/A,#N/A,FALSE,"GmbH";#N/A,#N/A,FALSE,"ODS"}</definedName>
    <definedName name="wrn.MgtAccs." localSheetId="24" hidden="1">{#N/A,#N/A,FALSE,"Consol";#N/A,#N/A,FALSE,"F&amp;P";#N/A,#N/A,FALSE,"HK";#N/A,#N/A,FALSE,"Sing";#N/A,#N/A,FALSE,"GmbH";#N/A,#N/A,FALSE,"ODS"}</definedName>
    <definedName name="wrn.MgtAccs." localSheetId="28" hidden="1">{#N/A,#N/A,FALSE,"Consol";#N/A,#N/A,FALSE,"F&amp;P";#N/A,#N/A,FALSE,"HK";#N/A,#N/A,FALSE,"Sing";#N/A,#N/A,FALSE,"GmbH";#N/A,#N/A,FALSE,"ODS"}</definedName>
    <definedName name="wrn.MgtAccs." localSheetId="14" hidden="1">{#N/A,#N/A,FALSE,"Consol";#N/A,#N/A,FALSE,"F&amp;P";#N/A,#N/A,FALSE,"HK";#N/A,#N/A,FALSE,"Sing";#N/A,#N/A,FALSE,"GmbH";#N/A,#N/A,FALSE,"ODS"}</definedName>
    <definedName name="wrn.MgtAccs." hidden="1">{#N/A,#N/A,FALSE,"Consol";#N/A,#N/A,FALSE,"F&amp;P";#N/A,#N/A,FALSE,"HK";#N/A,#N/A,FALSE,"Sing";#N/A,#N/A,FALSE,"GmbH";#N/A,#N/A,FALSE,"ODS"}</definedName>
    <definedName name="wrn.mhrfcst." localSheetId="12" hidden="1">{#N/A,#N/A,FALSE,"MANHR FCST-BASE"}</definedName>
    <definedName name="wrn.mhrfcst." localSheetId="11" hidden="1">{#N/A,#N/A,FALSE,"MANHR FCST-BASE"}</definedName>
    <definedName name="wrn.mhrfcst." localSheetId="13" hidden="1">{#N/A,#N/A,FALSE,"MANHR FCST-BASE"}</definedName>
    <definedName name="wrn.mhrfcst." localSheetId="16" hidden="1">{#N/A,#N/A,FALSE,"MANHR FCST-BASE"}</definedName>
    <definedName name="wrn.mhrfcst." localSheetId="21" hidden="1">{#N/A,#N/A,FALSE,"MANHR FCST-BASE"}</definedName>
    <definedName name="wrn.mhrfcst." localSheetId="18" hidden="1">{#N/A,#N/A,FALSE,"MANHR FCST-BASE"}</definedName>
    <definedName name="wrn.mhrfcst." localSheetId="19" hidden="1">{#N/A,#N/A,FALSE,"MANHR FCST-BASE"}</definedName>
    <definedName name="wrn.mhrfcst." localSheetId="20" hidden="1">{#N/A,#N/A,FALSE,"MANHR FCST-BASE"}</definedName>
    <definedName name="wrn.mhrfcst." localSheetId="22" hidden="1">{#N/A,#N/A,FALSE,"MANHR FCST-BASE"}</definedName>
    <definedName name="wrn.mhrfcst." localSheetId="24" hidden="1">{#N/A,#N/A,FALSE,"MANHR FCST-BASE"}</definedName>
    <definedName name="wrn.mhrfcst." localSheetId="28" hidden="1">{#N/A,#N/A,FALSE,"MANHR FCST-BASE"}</definedName>
    <definedName name="wrn.mhrfcst." localSheetId="14" hidden="1">{#N/A,#N/A,FALSE,"MANHR FCST-BASE"}</definedName>
    <definedName name="wrn.mhrfcst." hidden="1">{#N/A,#N/A,FALSE,"MANHR FCST-BASE"}</definedName>
    <definedName name="wrn.misc." localSheetId="12" hidden="1">{#N/A,#N/A,FALSE,"Sheet10"}</definedName>
    <definedName name="wrn.misc." localSheetId="11" hidden="1">{#N/A,#N/A,FALSE,"Sheet10"}</definedName>
    <definedName name="wrn.misc." localSheetId="13" hidden="1">{#N/A,#N/A,FALSE,"Sheet10"}</definedName>
    <definedName name="wrn.misc." localSheetId="16" hidden="1">{#N/A,#N/A,FALSE,"Sheet10"}</definedName>
    <definedName name="wrn.misc." localSheetId="21" hidden="1">{#N/A,#N/A,FALSE,"Sheet10"}</definedName>
    <definedName name="wrn.misc." localSheetId="18" hidden="1">{#N/A,#N/A,FALSE,"Sheet10"}</definedName>
    <definedName name="wrn.misc." localSheetId="19" hidden="1">{#N/A,#N/A,FALSE,"Sheet10"}</definedName>
    <definedName name="wrn.misc." localSheetId="20" hidden="1">{#N/A,#N/A,FALSE,"Sheet10"}</definedName>
    <definedName name="wrn.misc." localSheetId="22" hidden="1">{#N/A,#N/A,FALSE,"Sheet10"}</definedName>
    <definedName name="wrn.misc." localSheetId="24" hidden="1">{#N/A,#N/A,FALSE,"Sheet10"}</definedName>
    <definedName name="wrn.misc." localSheetId="28" hidden="1">{#N/A,#N/A,FALSE,"Sheet10"}</definedName>
    <definedName name="wrn.misc." localSheetId="14" hidden="1">{#N/A,#N/A,FALSE,"Sheet10"}</definedName>
    <definedName name="wrn.misc." hidden="1">{#N/A,#N/A,FALSE,"Sheet10"}</definedName>
    <definedName name="wrn.Monthly._.PL._.Act._.Vs._.Fcst._.YTD." localSheetId="12" hidden="1">{"Act Vs Fcst YTD",#N/A,TRUE,"Monthly PL"}</definedName>
    <definedName name="wrn.Monthly._.PL._.Act._.Vs._.Fcst._.YTD." localSheetId="11" hidden="1">{"Act Vs Fcst YTD",#N/A,TRUE,"Monthly PL"}</definedName>
    <definedName name="wrn.Monthly._.PL._.Act._.Vs._.Fcst._.YTD." localSheetId="13" hidden="1">{"Act Vs Fcst YTD",#N/A,TRUE,"Monthly PL"}</definedName>
    <definedName name="wrn.Monthly._.PL._.Act._.Vs._.Fcst._.YTD." localSheetId="16" hidden="1">{"Act Vs Fcst YTD",#N/A,TRUE,"Monthly PL"}</definedName>
    <definedName name="wrn.Monthly._.PL._.Act._.Vs._.Fcst._.YTD." localSheetId="21" hidden="1">{"Act Vs Fcst YTD",#N/A,TRUE,"Monthly PL"}</definedName>
    <definedName name="wrn.Monthly._.PL._.Act._.Vs._.Fcst._.YTD." localSheetId="18" hidden="1">{"Act Vs Fcst YTD",#N/A,TRUE,"Monthly PL"}</definedName>
    <definedName name="wrn.Monthly._.PL._.Act._.Vs._.Fcst._.YTD." localSheetId="19" hidden="1">{"Act Vs Fcst YTD",#N/A,TRUE,"Monthly PL"}</definedName>
    <definedName name="wrn.Monthly._.PL._.Act._.Vs._.Fcst._.YTD." localSheetId="20" hidden="1">{"Act Vs Fcst YTD",#N/A,TRUE,"Monthly PL"}</definedName>
    <definedName name="wrn.Monthly._.PL._.Act._.Vs._.Fcst._.YTD." localSheetId="22" hidden="1">{"Act Vs Fcst YTD",#N/A,TRUE,"Monthly PL"}</definedName>
    <definedName name="wrn.Monthly._.PL._.Act._.Vs._.Fcst._.YTD." localSheetId="24" hidden="1">{"Act Vs Fcst YTD",#N/A,TRUE,"Monthly PL"}</definedName>
    <definedName name="wrn.Monthly._.PL._.Act._.Vs._.Fcst._.YTD." localSheetId="28" hidden="1">{"Act Vs Fcst YTD",#N/A,TRUE,"Monthly PL"}</definedName>
    <definedName name="wrn.Monthly._.PL._.Act._.Vs._.Fcst._.YTD." localSheetId="14" hidden="1">{"Act Vs Fcst YTD",#N/A,TRUE,"Monthly PL"}</definedName>
    <definedName name="wrn.Monthly._.PL._.Act._.Vs._.Fcst._.YTD." hidden="1">{"Act Vs Fcst YTD",#N/A,TRUE,"Monthly PL"}</definedName>
    <definedName name="wrn.Monthly._.Statement." localSheetId="12" hidden="1">{#N/A,#N/A,FALSE,"Tabelle2";#N/A,#N/A,FALSE,"Tabelle1"}</definedName>
    <definedName name="wrn.Monthly._.Statement." localSheetId="11" hidden="1">{#N/A,#N/A,FALSE,"Tabelle2";#N/A,#N/A,FALSE,"Tabelle1"}</definedName>
    <definedName name="wrn.Monthly._.Statement." localSheetId="13" hidden="1">{#N/A,#N/A,FALSE,"Tabelle2";#N/A,#N/A,FALSE,"Tabelle1"}</definedName>
    <definedName name="wrn.Monthly._.Statement." localSheetId="16" hidden="1">{#N/A,#N/A,FALSE,"Tabelle2";#N/A,#N/A,FALSE,"Tabelle1"}</definedName>
    <definedName name="wrn.Monthly._.Statement." localSheetId="21" hidden="1">{#N/A,#N/A,FALSE,"Tabelle2";#N/A,#N/A,FALSE,"Tabelle1"}</definedName>
    <definedName name="wrn.Monthly._.Statement." localSheetId="18" hidden="1">{#N/A,#N/A,FALSE,"Tabelle2";#N/A,#N/A,FALSE,"Tabelle1"}</definedName>
    <definedName name="wrn.Monthly._.Statement." localSheetId="19" hidden="1">{#N/A,#N/A,FALSE,"Tabelle2";#N/A,#N/A,FALSE,"Tabelle1"}</definedName>
    <definedName name="wrn.Monthly._.Statement." localSheetId="20" hidden="1">{#N/A,#N/A,FALSE,"Tabelle2";#N/A,#N/A,FALSE,"Tabelle1"}</definedName>
    <definedName name="wrn.Monthly._.Statement." localSheetId="22" hidden="1">{#N/A,#N/A,FALSE,"Tabelle2";#N/A,#N/A,FALSE,"Tabelle1"}</definedName>
    <definedName name="wrn.Monthly._.Statement." localSheetId="24" hidden="1">{#N/A,#N/A,FALSE,"Tabelle2";#N/A,#N/A,FALSE,"Tabelle1"}</definedName>
    <definedName name="wrn.Monthly._.Statement." localSheetId="28" hidden="1">{#N/A,#N/A,FALSE,"Tabelle2";#N/A,#N/A,FALSE,"Tabelle1"}</definedName>
    <definedName name="wrn.Monthly._.Statement." localSheetId="14" hidden="1">{#N/A,#N/A,FALSE,"Tabelle2";#N/A,#N/A,FALSE,"Tabelle1"}</definedName>
    <definedName name="wrn.Monthly._.Statement." hidden="1">{#N/A,#N/A,FALSE,"Tabelle2";#N/A,#N/A,FALSE,"Tabelle1"}</definedName>
    <definedName name="wrn.MPLTC." localSheetId="12" hidden="1">{#N/A,#N/A,FALSE,"Sheet1"}</definedName>
    <definedName name="wrn.MPLTC." localSheetId="11" hidden="1">{#N/A,#N/A,FALSE,"Sheet1"}</definedName>
    <definedName name="wrn.MPLTC." localSheetId="13" hidden="1">{#N/A,#N/A,FALSE,"Sheet1"}</definedName>
    <definedName name="wrn.MPLTC." localSheetId="16" hidden="1">{#N/A,#N/A,FALSE,"Sheet1"}</definedName>
    <definedName name="wrn.MPLTC." localSheetId="21" hidden="1">{#N/A,#N/A,FALSE,"Sheet1"}</definedName>
    <definedName name="wrn.MPLTC." localSheetId="18" hidden="1">{#N/A,#N/A,FALSE,"Sheet1"}</definedName>
    <definedName name="wrn.MPLTC." localSheetId="19" hidden="1">{#N/A,#N/A,FALSE,"Sheet1"}</definedName>
    <definedName name="wrn.MPLTC." localSheetId="20" hidden="1">{#N/A,#N/A,FALSE,"Sheet1"}</definedName>
    <definedName name="wrn.MPLTC." localSheetId="22" hidden="1">{#N/A,#N/A,FALSE,"Sheet1"}</definedName>
    <definedName name="wrn.MPLTC." localSheetId="24" hidden="1">{#N/A,#N/A,FALSE,"Sheet1"}</definedName>
    <definedName name="wrn.MPLTC." localSheetId="28" hidden="1">{#N/A,#N/A,FALSE,"Sheet1"}</definedName>
    <definedName name="wrn.MPLTC." localSheetId="14" hidden="1">{#N/A,#N/A,FALSE,"Sheet1"}</definedName>
    <definedName name="wrn.MPLTC." hidden="1">{#N/A,#N/A,FALSE,"Sheet1"}</definedName>
    <definedName name="wrn.MTD1." localSheetId="12" hidden="1">{#N/A,#N/A,FALSE,"Sheet1";#N/A,#N/A,FALSE,"Sheet3";#N/A,#N/A,FALSE,"Sheet5"}</definedName>
    <definedName name="wrn.MTD1." localSheetId="11" hidden="1">{#N/A,#N/A,FALSE,"Sheet1";#N/A,#N/A,FALSE,"Sheet3";#N/A,#N/A,FALSE,"Sheet5"}</definedName>
    <definedName name="wrn.MTD1." localSheetId="13" hidden="1">{#N/A,#N/A,FALSE,"Sheet1";#N/A,#N/A,FALSE,"Sheet3";#N/A,#N/A,FALSE,"Sheet5"}</definedName>
    <definedName name="wrn.MTD1." localSheetId="16" hidden="1">{#N/A,#N/A,FALSE,"Sheet1";#N/A,#N/A,FALSE,"Sheet3";#N/A,#N/A,FALSE,"Sheet5"}</definedName>
    <definedName name="wrn.MTD1." localSheetId="21" hidden="1">{#N/A,#N/A,FALSE,"Sheet1";#N/A,#N/A,FALSE,"Sheet3";#N/A,#N/A,FALSE,"Sheet5"}</definedName>
    <definedName name="wrn.MTD1." localSheetId="18" hidden="1">{#N/A,#N/A,FALSE,"Sheet1";#N/A,#N/A,FALSE,"Sheet3";#N/A,#N/A,FALSE,"Sheet5"}</definedName>
    <definedName name="wrn.MTD1." localSheetId="19" hidden="1">{#N/A,#N/A,FALSE,"Sheet1";#N/A,#N/A,FALSE,"Sheet3";#N/A,#N/A,FALSE,"Sheet5"}</definedName>
    <definedName name="wrn.MTD1." localSheetId="20" hidden="1">{#N/A,#N/A,FALSE,"Sheet1";#N/A,#N/A,FALSE,"Sheet3";#N/A,#N/A,FALSE,"Sheet5"}</definedName>
    <definedName name="wrn.MTD1." localSheetId="22" hidden="1">{#N/A,#N/A,FALSE,"Sheet1";#N/A,#N/A,FALSE,"Sheet3";#N/A,#N/A,FALSE,"Sheet5"}</definedName>
    <definedName name="wrn.MTD1." localSheetId="24" hidden="1">{#N/A,#N/A,FALSE,"Sheet1";#N/A,#N/A,FALSE,"Sheet3";#N/A,#N/A,FALSE,"Sheet5"}</definedName>
    <definedName name="wrn.MTD1." localSheetId="28" hidden="1">{#N/A,#N/A,FALSE,"Sheet1";#N/A,#N/A,FALSE,"Sheet3";#N/A,#N/A,FALSE,"Sheet5"}</definedName>
    <definedName name="wrn.MTD1." localSheetId="14" hidden="1">{#N/A,#N/A,FALSE,"Sheet1";#N/A,#N/A,FALSE,"Sheet3";#N/A,#N/A,FALSE,"Sheet5"}</definedName>
    <definedName name="wrn.MTD1." hidden="1">{#N/A,#N/A,FALSE,"Sheet1";#N/A,#N/A,FALSE,"Sheet3";#N/A,#N/A,FALSE,"Sheet5"}</definedName>
    <definedName name="wrn.MTD2." localSheetId="12" hidden="1">{#N/A,#N/A,FALSE,"Sheet2";#N/A,#N/A,FALSE,"Sheet4";#N/A,#N/A,FALSE,"Sheet6"}</definedName>
    <definedName name="wrn.MTD2." localSheetId="11" hidden="1">{#N/A,#N/A,FALSE,"Sheet2";#N/A,#N/A,FALSE,"Sheet4";#N/A,#N/A,FALSE,"Sheet6"}</definedName>
    <definedName name="wrn.MTD2." localSheetId="13" hidden="1">{#N/A,#N/A,FALSE,"Sheet2";#N/A,#N/A,FALSE,"Sheet4";#N/A,#N/A,FALSE,"Sheet6"}</definedName>
    <definedName name="wrn.MTD2." localSheetId="16" hidden="1">{#N/A,#N/A,FALSE,"Sheet2";#N/A,#N/A,FALSE,"Sheet4";#N/A,#N/A,FALSE,"Sheet6"}</definedName>
    <definedName name="wrn.MTD2." localSheetId="21" hidden="1">{#N/A,#N/A,FALSE,"Sheet2";#N/A,#N/A,FALSE,"Sheet4";#N/A,#N/A,FALSE,"Sheet6"}</definedName>
    <definedName name="wrn.MTD2." localSheetId="18" hidden="1">{#N/A,#N/A,FALSE,"Sheet2";#N/A,#N/A,FALSE,"Sheet4";#N/A,#N/A,FALSE,"Sheet6"}</definedName>
    <definedName name="wrn.MTD2." localSheetId="19" hidden="1">{#N/A,#N/A,FALSE,"Sheet2";#N/A,#N/A,FALSE,"Sheet4";#N/A,#N/A,FALSE,"Sheet6"}</definedName>
    <definedName name="wrn.MTD2." localSheetId="20" hidden="1">{#N/A,#N/A,FALSE,"Sheet2";#N/A,#N/A,FALSE,"Sheet4";#N/A,#N/A,FALSE,"Sheet6"}</definedName>
    <definedName name="wrn.MTD2." localSheetId="22" hidden="1">{#N/A,#N/A,FALSE,"Sheet2";#N/A,#N/A,FALSE,"Sheet4";#N/A,#N/A,FALSE,"Sheet6"}</definedName>
    <definedName name="wrn.MTD2." localSheetId="24" hidden="1">{#N/A,#N/A,FALSE,"Sheet2";#N/A,#N/A,FALSE,"Sheet4";#N/A,#N/A,FALSE,"Sheet6"}</definedName>
    <definedName name="wrn.MTD2." localSheetId="28" hidden="1">{#N/A,#N/A,FALSE,"Sheet2";#N/A,#N/A,FALSE,"Sheet4";#N/A,#N/A,FALSE,"Sheet6"}</definedName>
    <definedName name="wrn.MTD2." localSheetId="14" hidden="1">{#N/A,#N/A,FALSE,"Sheet2";#N/A,#N/A,FALSE,"Sheet4";#N/A,#N/A,FALSE,"Sheet6"}</definedName>
    <definedName name="wrn.MTD2." hidden="1">{#N/A,#N/A,FALSE,"Sheet2";#N/A,#N/A,FALSE,"Sheet4";#N/A,#N/A,FALSE,"Sheet6"}</definedName>
    <definedName name="wrn.n" localSheetId="12" hidden="1">{"'Sheet1'!$L$16"}</definedName>
    <definedName name="wrn.n" localSheetId="11" hidden="1">{"'Sheet1'!$L$16"}</definedName>
    <definedName name="wrn.n" localSheetId="13" hidden="1">{"'Sheet1'!$L$16"}</definedName>
    <definedName name="wrn.n" localSheetId="16" hidden="1">{"'Sheet1'!$L$16"}</definedName>
    <definedName name="wrn.n" localSheetId="21" hidden="1">{"'Sheet1'!$L$16"}</definedName>
    <definedName name="wrn.n" localSheetId="18" hidden="1">{"'Sheet1'!$L$16"}</definedName>
    <definedName name="wrn.n" localSheetId="19" hidden="1">{"'Sheet1'!$L$16"}</definedName>
    <definedName name="wrn.n" localSheetId="20" hidden="1">{"'Sheet1'!$L$16"}</definedName>
    <definedName name="wrn.n" localSheetId="22" hidden="1">{"'Sheet1'!$L$16"}</definedName>
    <definedName name="wrn.n" localSheetId="24" hidden="1">{"'Sheet1'!$L$16"}</definedName>
    <definedName name="wrn.n" localSheetId="28" hidden="1">{"'Sheet1'!$L$16"}</definedName>
    <definedName name="wrn.n" localSheetId="14" hidden="1">{"'Sheet1'!$L$16"}</definedName>
    <definedName name="wrn.n" hidden="1">{"'Sheet1'!$L$16"}</definedName>
    <definedName name="wrn.Net._.Sales._.en._.FF_Dec." localSheetId="12" hidden="1">{"FF",#N/A,FALSE,"Dec 96 "}</definedName>
    <definedName name="wrn.Net._.Sales._.en._.FF_Dec." localSheetId="11" hidden="1">{"FF",#N/A,FALSE,"Dec 96 "}</definedName>
    <definedName name="wrn.Net._.Sales._.en._.FF_Dec." localSheetId="13" hidden="1">{"FF",#N/A,FALSE,"Dec 96 "}</definedName>
    <definedName name="wrn.Net._.Sales._.en._.FF_Dec." localSheetId="16" hidden="1">{"FF",#N/A,FALSE,"Dec 96 "}</definedName>
    <definedName name="wrn.Net._.Sales._.en._.FF_Dec." localSheetId="21" hidden="1">{"FF",#N/A,FALSE,"Dec 96 "}</definedName>
    <definedName name="wrn.Net._.Sales._.en._.FF_Dec." localSheetId="18" hidden="1">{"FF",#N/A,FALSE,"Dec 96 "}</definedName>
    <definedName name="wrn.Net._.Sales._.en._.FF_Dec." localSheetId="19" hidden="1">{"FF",#N/A,FALSE,"Dec 96 "}</definedName>
    <definedName name="wrn.Net._.Sales._.en._.FF_Dec." localSheetId="20" hidden="1">{"FF",#N/A,FALSE,"Dec 96 "}</definedName>
    <definedName name="wrn.Net._.Sales._.en._.FF_Dec." localSheetId="22" hidden="1">{"FF",#N/A,FALSE,"Dec 96 "}</definedName>
    <definedName name="wrn.Net._.Sales._.en._.FF_Dec." localSheetId="24" hidden="1">{"FF",#N/A,FALSE,"Dec 96 "}</definedName>
    <definedName name="wrn.Net._.Sales._.en._.FF_Dec." localSheetId="28" hidden="1">{"FF",#N/A,FALSE,"Dec 96 "}</definedName>
    <definedName name="wrn.Net._.Sales._.en._.FF_Dec." localSheetId="14" hidden="1">{"FF",#N/A,FALSE,"Dec 96 "}</definedName>
    <definedName name="wrn.Net._.Sales._.en._.FF_Dec." hidden="1">{"FF",#N/A,FALSE,"Dec 96 "}</definedName>
    <definedName name="wrn.Net._.Sales._.en._.FF_janv." localSheetId="12" hidden="1">{"FF",#N/A,FALSE,"Janv 97"}</definedName>
    <definedName name="wrn.Net._.Sales._.en._.FF_janv." localSheetId="11" hidden="1">{"FF",#N/A,FALSE,"Janv 97"}</definedName>
    <definedName name="wrn.Net._.Sales._.en._.FF_janv." localSheetId="13" hidden="1">{"FF",#N/A,FALSE,"Janv 97"}</definedName>
    <definedName name="wrn.Net._.Sales._.en._.FF_janv." localSheetId="16" hidden="1">{"FF",#N/A,FALSE,"Janv 97"}</definedName>
    <definedName name="wrn.Net._.Sales._.en._.FF_janv." localSheetId="21" hidden="1">{"FF",#N/A,FALSE,"Janv 97"}</definedName>
    <definedName name="wrn.Net._.Sales._.en._.FF_janv." localSheetId="18" hidden="1">{"FF",#N/A,FALSE,"Janv 97"}</definedName>
    <definedName name="wrn.Net._.Sales._.en._.FF_janv." localSheetId="19" hidden="1">{"FF",#N/A,FALSE,"Janv 97"}</definedName>
    <definedName name="wrn.Net._.Sales._.en._.FF_janv." localSheetId="20" hidden="1">{"FF",#N/A,FALSE,"Janv 97"}</definedName>
    <definedName name="wrn.Net._.Sales._.en._.FF_janv." localSheetId="22" hidden="1">{"FF",#N/A,FALSE,"Janv 97"}</definedName>
    <definedName name="wrn.Net._.Sales._.en._.FF_janv." localSheetId="24" hidden="1">{"FF",#N/A,FALSE,"Janv 97"}</definedName>
    <definedName name="wrn.Net._.Sales._.en._.FF_janv." localSheetId="28" hidden="1">{"FF",#N/A,FALSE,"Janv 97"}</definedName>
    <definedName name="wrn.Net._.Sales._.en._.FF_janv." localSheetId="14" hidden="1">{"FF",#N/A,FALSE,"Janv 97"}</definedName>
    <definedName name="wrn.Net._.Sales._.en._.FF_janv." hidden="1">{"FF",#N/A,FALSE,"Janv 97"}</definedName>
    <definedName name="wrn.Net._.Sales._.en._.USD_Dec." localSheetId="12" hidden="1">{"USD",#N/A,FALSE,"Dec 96 "}</definedName>
    <definedName name="wrn.Net._.Sales._.en._.USD_Dec." localSheetId="11" hidden="1">{"USD",#N/A,FALSE,"Dec 96 "}</definedName>
    <definedName name="wrn.Net._.Sales._.en._.USD_Dec." localSheetId="13" hidden="1">{"USD",#N/A,FALSE,"Dec 96 "}</definedName>
    <definedName name="wrn.Net._.Sales._.en._.USD_Dec." localSheetId="16" hidden="1">{"USD",#N/A,FALSE,"Dec 96 "}</definedName>
    <definedName name="wrn.Net._.Sales._.en._.USD_Dec." localSheetId="21" hidden="1">{"USD",#N/A,FALSE,"Dec 96 "}</definedName>
    <definedName name="wrn.Net._.Sales._.en._.USD_Dec." localSheetId="18" hidden="1">{"USD",#N/A,FALSE,"Dec 96 "}</definedName>
    <definedName name="wrn.Net._.Sales._.en._.USD_Dec." localSheetId="19" hidden="1">{"USD",#N/A,FALSE,"Dec 96 "}</definedName>
    <definedName name="wrn.Net._.Sales._.en._.USD_Dec." localSheetId="20" hidden="1">{"USD",#N/A,FALSE,"Dec 96 "}</definedName>
    <definedName name="wrn.Net._.Sales._.en._.USD_Dec." localSheetId="22" hidden="1">{"USD",#N/A,FALSE,"Dec 96 "}</definedName>
    <definedName name="wrn.Net._.Sales._.en._.USD_Dec." localSheetId="24" hidden="1">{"USD",#N/A,FALSE,"Dec 96 "}</definedName>
    <definedName name="wrn.Net._.Sales._.en._.USD_Dec." localSheetId="28" hidden="1">{"USD",#N/A,FALSE,"Dec 96 "}</definedName>
    <definedName name="wrn.Net._.Sales._.en._.USD_Dec." localSheetId="14" hidden="1">{"USD",#N/A,FALSE,"Dec 96 "}</definedName>
    <definedName name="wrn.Net._.Sales._.en._.USD_Dec." hidden="1">{"USD",#N/A,FALSE,"Dec 96 "}</definedName>
    <definedName name="wrn.Net._.Sales._.en._.USD_janv." localSheetId="12" hidden="1">{"USD",#N/A,FALSE,"Janv 97"}</definedName>
    <definedName name="wrn.Net._.Sales._.en._.USD_janv." localSheetId="11" hidden="1">{"USD",#N/A,FALSE,"Janv 97"}</definedName>
    <definedName name="wrn.Net._.Sales._.en._.USD_janv." localSheetId="13" hidden="1">{"USD",#N/A,FALSE,"Janv 97"}</definedName>
    <definedName name="wrn.Net._.Sales._.en._.USD_janv." localSheetId="16" hidden="1">{"USD",#N/A,FALSE,"Janv 97"}</definedName>
    <definedName name="wrn.Net._.Sales._.en._.USD_janv." localSheetId="21" hidden="1">{"USD",#N/A,FALSE,"Janv 97"}</definedName>
    <definedName name="wrn.Net._.Sales._.en._.USD_janv." localSheetId="18" hidden="1">{"USD",#N/A,FALSE,"Janv 97"}</definedName>
    <definedName name="wrn.Net._.Sales._.en._.USD_janv." localSheetId="19" hidden="1">{"USD",#N/A,FALSE,"Janv 97"}</definedName>
    <definedName name="wrn.Net._.Sales._.en._.USD_janv." localSheetId="20" hidden="1">{"USD",#N/A,FALSE,"Janv 97"}</definedName>
    <definedName name="wrn.Net._.Sales._.en._.USD_janv." localSheetId="22" hidden="1">{"USD",#N/A,FALSE,"Janv 97"}</definedName>
    <definedName name="wrn.Net._.Sales._.en._.USD_janv." localSheetId="24" hidden="1">{"USD",#N/A,FALSE,"Janv 97"}</definedName>
    <definedName name="wrn.Net._.Sales._.en._.USD_janv." localSheetId="28" hidden="1">{"USD",#N/A,FALSE,"Janv 97"}</definedName>
    <definedName name="wrn.Net._.Sales._.en._.USD_janv." localSheetId="14" hidden="1">{"USD",#N/A,FALSE,"Janv 97"}</definedName>
    <definedName name="wrn.Net._.Sales._.en._.USD_janv." hidden="1">{"USD",#N/A,FALSE,"Janv 97"}</definedName>
    <definedName name="wrn.Nha._.3._.tang." localSheetId="12" hidden="1">{#N/A,#N/A,FALSE,"Cai tao mai 3 tang"}</definedName>
    <definedName name="wrn.Nha._.3._.tang." localSheetId="11" hidden="1">{#N/A,#N/A,FALSE,"Cai tao mai 3 tang"}</definedName>
    <definedName name="wrn.Nha._.3._.tang." localSheetId="13" hidden="1">{#N/A,#N/A,FALSE,"Cai tao mai 3 tang"}</definedName>
    <definedName name="wrn.Nha._.3._.tang." localSheetId="16" hidden="1">{#N/A,#N/A,FALSE,"Cai tao mai 3 tang"}</definedName>
    <definedName name="wrn.Nha._.3._.tang." localSheetId="21" hidden="1">{#N/A,#N/A,FALSE,"Cai tao mai 3 tang"}</definedName>
    <definedName name="wrn.Nha._.3._.tang." localSheetId="18" hidden="1">{#N/A,#N/A,FALSE,"Cai tao mai 3 tang"}</definedName>
    <definedName name="wrn.Nha._.3._.tang." localSheetId="19" hidden="1">{#N/A,#N/A,FALSE,"Cai tao mai 3 tang"}</definedName>
    <definedName name="wrn.Nha._.3._.tang." localSheetId="20" hidden="1">{#N/A,#N/A,FALSE,"Cai tao mai 3 tang"}</definedName>
    <definedName name="wrn.Nha._.3._.tang." localSheetId="22" hidden="1">{#N/A,#N/A,FALSE,"Cai tao mai 3 tang"}</definedName>
    <definedName name="wrn.Nha._.3._.tang." localSheetId="24" hidden="1">{#N/A,#N/A,FALSE,"Cai tao mai 3 tang"}</definedName>
    <definedName name="wrn.Nha._.3._.tang." localSheetId="28" hidden="1">{#N/A,#N/A,FALSE,"Cai tao mai 3 tang"}</definedName>
    <definedName name="wrn.Nha._.3._.tang." localSheetId="14" hidden="1">{#N/A,#N/A,FALSE,"Cai tao mai 3 tang"}</definedName>
    <definedName name="wrn.Nha._.3._.tang." hidden="1">{#N/A,#N/A,FALSE,"Cai tao mai 3 tang"}</definedName>
    <definedName name="wrn.Office." localSheetId="12" hidden="1">{#N/A,#N/A,FALSE,"OffAdvance";#N/A,#N/A,FALSE,"OffExpRprt";#N/A,#N/A,FALSE,"Travelling";#N/A,#N/A,FALSE,"Entertmnt";#N/A,#N/A,FALSE,"Promotion"}</definedName>
    <definedName name="wrn.Office." localSheetId="11" hidden="1">{#N/A,#N/A,FALSE,"OffAdvance";#N/A,#N/A,FALSE,"OffExpRprt";#N/A,#N/A,FALSE,"Travelling";#N/A,#N/A,FALSE,"Entertmnt";#N/A,#N/A,FALSE,"Promotion"}</definedName>
    <definedName name="wrn.Office." localSheetId="13" hidden="1">{#N/A,#N/A,FALSE,"OffAdvance";#N/A,#N/A,FALSE,"OffExpRprt";#N/A,#N/A,FALSE,"Travelling";#N/A,#N/A,FALSE,"Entertmnt";#N/A,#N/A,FALSE,"Promotion"}</definedName>
    <definedName name="wrn.Office." localSheetId="16" hidden="1">{#N/A,#N/A,FALSE,"OffAdvance";#N/A,#N/A,FALSE,"OffExpRprt";#N/A,#N/A,FALSE,"Travelling";#N/A,#N/A,FALSE,"Entertmnt";#N/A,#N/A,FALSE,"Promotion"}</definedName>
    <definedName name="wrn.Office." localSheetId="21" hidden="1">{#N/A,#N/A,FALSE,"OffAdvance";#N/A,#N/A,FALSE,"OffExpRprt";#N/A,#N/A,FALSE,"Travelling";#N/A,#N/A,FALSE,"Entertmnt";#N/A,#N/A,FALSE,"Promotion"}</definedName>
    <definedName name="wrn.Office." localSheetId="18" hidden="1">{#N/A,#N/A,FALSE,"OffAdvance";#N/A,#N/A,FALSE,"OffExpRprt";#N/A,#N/A,FALSE,"Travelling";#N/A,#N/A,FALSE,"Entertmnt";#N/A,#N/A,FALSE,"Promotion"}</definedName>
    <definedName name="wrn.Office." localSheetId="19" hidden="1">{#N/A,#N/A,FALSE,"OffAdvance";#N/A,#N/A,FALSE,"OffExpRprt";#N/A,#N/A,FALSE,"Travelling";#N/A,#N/A,FALSE,"Entertmnt";#N/A,#N/A,FALSE,"Promotion"}</definedName>
    <definedName name="wrn.Office." localSheetId="20" hidden="1">{#N/A,#N/A,FALSE,"OffAdvance";#N/A,#N/A,FALSE,"OffExpRprt";#N/A,#N/A,FALSE,"Travelling";#N/A,#N/A,FALSE,"Entertmnt";#N/A,#N/A,FALSE,"Promotion"}</definedName>
    <definedName name="wrn.Office." localSheetId="22" hidden="1">{#N/A,#N/A,FALSE,"OffAdvance";#N/A,#N/A,FALSE,"OffExpRprt";#N/A,#N/A,FALSE,"Travelling";#N/A,#N/A,FALSE,"Entertmnt";#N/A,#N/A,FALSE,"Promotion"}</definedName>
    <definedName name="wrn.Office." localSheetId="24" hidden="1">{#N/A,#N/A,FALSE,"OffAdvance";#N/A,#N/A,FALSE,"OffExpRprt";#N/A,#N/A,FALSE,"Travelling";#N/A,#N/A,FALSE,"Entertmnt";#N/A,#N/A,FALSE,"Promotion"}</definedName>
    <definedName name="wrn.Office." localSheetId="28" hidden="1">{#N/A,#N/A,FALSE,"OffAdvance";#N/A,#N/A,FALSE,"OffExpRprt";#N/A,#N/A,FALSE,"Travelling";#N/A,#N/A,FALSE,"Entertmnt";#N/A,#N/A,FALSE,"Promotion"}</definedName>
    <definedName name="wrn.Office." localSheetId="14"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6"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2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9"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2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2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2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28"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localSheetId="1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2" hidden="1">{#N/A,#N/A,TRUE,"Summary";#N/A,#N/A,TRUE,"Assumptions";#N/A,#N/A,TRUE,"Stack";#N/A,#N/A,TRUE,"Budget";#N/A,#N/A,TRUE,"Condo Summary";#N/A,#N/A,TRUE,"Condo Sellout Summary"}</definedName>
    <definedName name="wrn.Output." localSheetId="11" hidden="1">{#N/A,#N/A,TRUE,"Summary";#N/A,#N/A,TRUE,"Assumptions";#N/A,#N/A,TRUE,"Stack";#N/A,#N/A,TRUE,"Budget";#N/A,#N/A,TRUE,"Condo Summary";#N/A,#N/A,TRUE,"Condo Sellout Summary"}</definedName>
    <definedName name="wrn.Output." localSheetId="13" hidden="1">{#N/A,#N/A,TRUE,"Summary";#N/A,#N/A,TRUE,"Assumptions";#N/A,#N/A,TRUE,"Stack";#N/A,#N/A,TRUE,"Budget";#N/A,#N/A,TRUE,"Condo Summary";#N/A,#N/A,TRUE,"Condo Sellout Summary"}</definedName>
    <definedName name="wrn.Output." localSheetId="16" hidden="1">{#N/A,#N/A,TRUE,"Summary";#N/A,#N/A,TRUE,"Assumptions";#N/A,#N/A,TRUE,"Stack";#N/A,#N/A,TRUE,"Budget";#N/A,#N/A,TRUE,"Condo Summary";#N/A,#N/A,TRUE,"Condo Sellout Summary"}</definedName>
    <definedName name="wrn.Output." localSheetId="21" hidden="1">{#N/A,#N/A,TRUE,"Summary";#N/A,#N/A,TRUE,"Assumptions";#N/A,#N/A,TRUE,"Stack";#N/A,#N/A,TRUE,"Budget";#N/A,#N/A,TRUE,"Condo Summary";#N/A,#N/A,TRUE,"Condo Sellout Summary"}</definedName>
    <definedName name="wrn.Output." localSheetId="18" hidden="1">{#N/A,#N/A,TRUE,"Summary";#N/A,#N/A,TRUE,"Assumptions";#N/A,#N/A,TRUE,"Stack";#N/A,#N/A,TRUE,"Budget";#N/A,#N/A,TRUE,"Condo Summary";#N/A,#N/A,TRUE,"Condo Sellout Summary"}</definedName>
    <definedName name="wrn.Output." localSheetId="19" hidden="1">{#N/A,#N/A,TRUE,"Summary";#N/A,#N/A,TRUE,"Assumptions";#N/A,#N/A,TRUE,"Stack";#N/A,#N/A,TRUE,"Budget";#N/A,#N/A,TRUE,"Condo Summary";#N/A,#N/A,TRUE,"Condo Sellout Summary"}</definedName>
    <definedName name="wrn.Output." localSheetId="20" hidden="1">{#N/A,#N/A,TRUE,"Summary";#N/A,#N/A,TRUE,"Assumptions";#N/A,#N/A,TRUE,"Stack";#N/A,#N/A,TRUE,"Budget";#N/A,#N/A,TRUE,"Condo Summary";#N/A,#N/A,TRUE,"Condo Sellout Summary"}</definedName>
    <definedName name="wrn.Output." localSheetId="22" hidden="1">{#N/A,#N/A,TRUE,"Summary";#N/A,#N/A,TRUE,"Assumptions";#N/A,#N/A,TRUE,"Stack";#N/A,#N/A,TRUE,"Budget";#N/A,#N/A,TRUE,"Condo Summary";#N/A,#N/A,TRUE,"Condo Sellout Summary"}</definedName>
    <definedName name="wrn.Output." localSheetId="24" hidden="1">{#N/A,#N/A,TRUE,"Summary";#N/A,#N/A,TRUE,"Assumptions";#N/A,#N/A,TRUE,"Stack";#N/A,#N/A,TRUE,"Budget";#N/A,#N/A,TRUE,"Condo Summary";#N/A,#N/A,TRUE,"Condo Sellout Summary"}</definedName>
    <definedName name="wrn.Output." localSheetId="28" hidden="1">{#N/A,#N/A,TRUE,"Summary";#N/A,#N/A,TRUE,"Assumptions";#N/A,#N/A,TRUE,"Stack";#N/A,#N/A,TRUE,"Budget";#N/A,#N/A,TRUE,"Condo Summary";#N/A,#N/A,TRUE,"Condo Sellout Summary"}</definedName>
    <definedName name="wrn.Output." localSheetId="14" hidden="1">{#N/A,#N/A,TRUE,"Summary";#N/A,#N/A,TRUE,"Assumptions";#N/A,#N/A,TRUE,"Stack";#N/A,#N/A,TRUE,"Budget";#N/A,#N/A,TRUE,"Condo Summary";#N/A,#N/A,TRUE,"Condo Sellout Summary"}</definedName>
    <definedName name="wrn.Output." hidden="1">{#N/A,#N/A,TRUE,"Summary";#N/A,#N/A,TRUE,"Assumptions";#N/A,#N/A,TRUE,"Stack";#N/A,#N/A,TRUE,"Budget";#N/A,#N/A,TRUE,"Condo Summary";#N/A,#N/A,TRUE,"Condo Sellout Summary"}</definedName>
    <definedName name="wrn.output1a" localSheetId="12" hidden="1">{#N/A,#N/A,TRUE,"Summary";#N/A,#N/A,TRUE,"Assumptions";#N/A,#N/A,TRUE,"Stack";#N/A,#N/A,TRUE,"Budget";#N/A,#N/A,TRUE,"Condo Summary";#N/A,#N/A,TRUE,"Condo Sellout Summary"}</definedName>
    <definedName name="wrn.output1a" localSheetId="11" hidden="1">{#N/A,#N/A,TRUE,"Summary";#N/A,#N/A,TRUE,"Assumptions";#N/A,#N/A,TRUE,"Stack";#N/A,#N/A,TRUE,"Budget";#N/A,#N/A,TRUE,"Condo Summary";#N/A,#N/A,TRUE,"Condo Sellout Summary"}</definedName>
    <definedName name="wrn.output1a" localSheetId="13" hidden="1">{#N/A,#N/A,TRUE,"Summary";#N/A,#N/A,TRUE,"Assumptions";#N/A,#N/A,TRUE,"Stack";#N/A,#N/A,TRUE,"Budget";#N/A,#N/A,TRUE,"Condo Summary";#N/A,#N/A,TRUE,"Condo Sellout Summary"}</definedName>
    <definedName name="wrn.output1a" localSheetId="16" hidden="1">{#N/A,#N/A,TRUE,"Summary";#N/A,#N/A,TRUE,"Assumptions";#N/A,#N/A,TRUE,"Stack";#N/A,#N/A,TRUE,"Budget";#N/A,#N/A,TRUE,"Condo Summary";#N/A,#N/A,TRUE,"Condo Sellout Summary"}</definedName>
    <definedName name="wrn.output1a" localSheetId="21" hidden="1">{#N/A,#N/A,TRUE,"Summary";#N/A,#N/A,TRUE,"Assumptions";#N/A,#N/A,TRUE,"Stack";#N/A,#N/A,TRUE,"Budget";#N/A,#N/A,TRUE,"Condo Summary";#N/A,#N/A,TRUE,"Condo Sellout Summary"}</definedName>
    <definedName name="wrn.output1a" localSheetId="18" hidden="1">{#N/A,#N/A,TRUE,"Summary";#N/A,#N/A,TRUE,"Assumptions";#N/A,#N/A,TRUE,"Stack";#N/A,#N/A,TRUE,"Budget";#N/A,#N/A,TRUE,"Condo Summary";#N/A,#N/A,TRUE,"Condo Sellout Summary"}</definedName>
    <definedName name="wrn.output1a" localSheetId="19" hidden="1">{#N/A,#N/A,TRUE,"Summary";#N/A,#N/A,TRUE,"Assumptions";#N/A,#N/A,TRUE,"Stack";#N/A,#N/A,TRUE,"Budget";#N/A,#N/A,TRUE,"Condo Summary";#N/A,#N/A,TRUE,"Condo Sellout Summary"}</definedName>
    <definedName name="wrn.output1a" localSheetId="20" hidden="1">{#N/A,#N/A,TRUE,"Summary";#N/A,#N/A,TRUE,"Assumptions";#N/A,#N/A,TRUE,"Stack";#N/A,#N/A,TRUE,"Budget";#N/A,#N/A,TRUE,"Condo Summary";#N/A,#N/A,TRUE,"Condo Sellout Summary"}</definedName>
    <definedName name="wrn.output1a" localSheetId="22" hidden="1">{#N/A,#N/A,TRUE,"Summary";#N/A,#N/A,TRUE,"Assumptions";#N/A,#N/A,TRUE,"Stack";#N/A,#N/A,TRUE,"Budget";#N/A,#N/A,TRUE,"Condo Summary";#N/A,#N/A,TRUE,"Condo Sellout Summary"}</definedName>
    <definedName name="wrn.output1a" localSheetId="24" hidden="1">{#N/A,#N/A,TRUE,"Summary";#N/A,#N/A,TRUE,"Assumptions";#N/A,#N/A,TRUE,"Stack";#N/A,#N/A,TRUE,"Budget";#N/A,#N/A,TRUE,"Condo Summary";#N/A,#N/A,TRUE,"Condo Sellout Summary"}</definedName>
    <definedName name="wrn.output1a" localSheetId="28" hidden="1">{#N/A,#N/A,TRUE,"Summary";#N/A,#N/A,TRUE,"Assumptions";#N/A,#N/A,TRUE,"Stack";#N/A,#N/A,TRUE,"Budget";#N/A,#N/A,TRUE,"Condo Summary";#N/A,#N/A,TRUE,"Condo Sellout Summary"}</definedName>
    <definedName name="wrn.output1a" localSheetId="14"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localSheetId="12" hidden="1">{#N/A,#N/A,TRUE,"Summary";#N/A,#N/A,TRUE,"Assumptions";#N/A,#N/A,TRUE,"Stack";#N/A,#N/A,TRUE,"Budget";#N/A,#N/A,TRUE,"Condo Summary";#N/A,#N/A,TRUE,"Condo Sellout Summary"}</definedName>
    <definedName name="wrn.output2" localSheetId="11" hidden="1">{#N/A,#N/A,TRUE,"Summary";#N/A,#N/A,TRUE,"Assumptions";#N/A,#N/A,TRUE,"Stack";#N/A,#N/A,TRUE,"Budget";#N/A,#N/A,TRUE,"Condo Summary";#N/A,#N/A,TRUE,"Condo Sellout Summary"}</definedName>
    <definedName name="wrn.output2" localSheetId="13" hidden="1">{#N/A,#N/A,TRUE,"Summary";#N/A,#N/A,TRUE,"Assumptions";#N/A,#N/A,TRUE,"Stack";#N/A,#N/A,TRUE,"Budget";#N/A,#N/A,TRUE,"Condo Summary";#N/A,#N/A,TRUE,"Condo Sellout Summary"}</definedName>
    <definedName name="wrn.output2" localSheetId="16" hidden="1">{#N/A,#N/A,TRUE,"Summary";#N/A,#N/A,TRUE,"Assumptions";#N/A,#N/A,TRUE,"Stack";#N/A,#N/A,TRUE,"Budget";#N/A,#N/A,TRUE,"Condo Summary";#N/A,#N/A,TRUE,"Condo Sellout Summary"}</definedName>
    <definedName name="wrn.output2" localSheetId="21" hidden="1">{#N/A,#N/A,TRUE,"Summary";#N/A,#N/A,TRUE,"Assumptions";#N/A,#N/A,TRUE,"Stack";#N/A,#N/A,TRUE,"Budget";#N/A,#N/A,TRUE,"Condo Summary";#N/A,#N/A,TRUE,"Condo Sellout Summary"}</definedName>
    <definedName name="wrn.output2" localSheetId="18" hidden="1">{#N/A,#N/A,TRUE,"Summary";#N/A,#N/A,TRUE,"Assumptions";#N/A,#N/A,TRUE,"Stack";#N/A,#N/A,TRUE,"Budget";#N/A,#N/A,TRUE,"Condo Summary";#N/A,#N/A,TRUE,"Condo Sellout Summary"}</definedName>
    <definedName name="wrn.output2" localSheetId="19" hidden="1">{#N/A,#N/A,TRUE,"Summary";#N/A,#N/A,TRUE,"Assumptions";#N/A,#N/A,TRUE,"Stack";#N/A,#N/A,TRUE,"Budget";#N/A,#N/A,TRUE,"Condo Summary";#N/A,#N/A,TRUE,"Condo Sellout Summary"}</definedName>
    <definedName name="wrn.output2" localSheetId="20" hidden="1">{#N/A,#N/A,TRUE,"Summary";#N/A,#N/A,TRUE,"Assumptions";#N/A,#N/A,TRUE,"Stack";#N/A,#N/A,TRUE,"Budget";#N/A,#N/A,TRUE,"Condo Summary";#N/A,#N/A,TRUE,"Condo Sellout Summary"}</definedName>
    <definedName name="wrn.output2" localSheetId="22" hidden="1">{#N/A,#N/A,TRUE,"Summary";#N/A,#N/A,TRUE,"Assumptions";#N/A,#N/A,TRUE,"Stack";#N/A,#N/A,TRUE,"Budget";#N/A,#N/A,TRUE,"Condo Summary";#N/A,#N/A,TRUE,"Condo Sellout Summary"}</definedName>
    <definedName name="wrn.output2" localSheetId="24" hidden="1">{#N/A,#N/A,TRUE,"Summary";#N/A,#N/A,TRUE,"Assumptions";#N/A,#N/A,TRUE,"Stack";#N/A,#N/A,TRUE,"Budget";#N/A,#N/A,TRUE,"Condo Summary";#N/A,#N/A,TRUE,"Condo Sellout Summary"}</definedName>
    <definedName name="wrn.output2" localSheetId="28" hidden="1">{#N/A,#N/A,TRUE,"Summary";#N/A,#N/A,TRUE,"Assumptions";#N/A,#N/A,TRUE,"Stack";#N/A,#N/A,TRUE,"Budget";#N/A,#N/A,TRUE,"Condo Summary";#N/A,#N/A,TRUE,"Condo Sellout Summary"}</definedName>
    <definedName name="wrn.output2" localSheetId="14"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localSheetId="12" hidden="1">{#N/A,#N/A,TRUE,"Summary";#N/A,#N/A,TRUE,"Assumptions";#N/A,#N/A,TRUE,"Stack";#N/A,#N/A,TRUE,"Budget";#N/A,#N/A,TRUE,"Condo Summary";#N/A,#N/A,TRUE,"Condo Sellout Summary"}</definedName>
    <definedName name="wrn.output3" localSheetId="11" hidden="1">{#N/A,#N/A,TRUE,"Summary";#N/A,#N/A,TRUE,"Assumptions";#N/A,#N/A,TRUE,"Stack";#N/A,#N/A,TRUE,"Budget";#N/A,#N/A,TRUE,"Condo Summary";#N/A,#N/A,TRUE,"Condo Sellout Summary"}</definedName>
    <definedName name="wrn.output3" localSheetId="13" hidden="1">{#N/A,#N/A,TRUE,"Summary";#N/A,#N/A,TRUE,"Assumptions";#N/A,#N/A,TRUE,"Stack";#N/A,#N/A,TRUE,"Budget";#N/A,#N/A,TRUE,"Condo Summary";#N/A,#N/A,TRUE,"Condo Sellout Summary"}</definedName>
    <definedName name="wrn.output3" localSheetId="16" hidden="1">{#N/A,#N/A,TRUE,"Summary";#N/A,#N/A,TRUE,"Assumptions";#N/A,#N/A,TRUE,"Stack";#N/A,#N/A,TRUE,"Budget";#N/A,#N/A,TRUE,"Condo Summary";#N/A,#N/A,TRUE,"Condo Sellout Summary"}</definedName>
    <definedName name="wrn.output3" localSheetId="21" hidden="1">{#N/A,#N/A,TRUE,"Summary";#N/A,#N/A,TRUE,"Assumptions";#N/A,#N/A,TRUE,"Stack";#N/A,#N/A,TRUE,"Budget";#N/A,#N/A,TRUE,"Condo Summary";#N/A,#N/A,TRUE,"Condo Sellout Summary"}</definedName>
    <definedName name="wrn.output3" localSheetId="18" hidden="1">{#N/A,#N/A,TRUE,"Summary";#N/A,#N/A,TRUE,"Assumptions";#N/A,#N/A,TRUE,"Stack";#N/A,#N/A,TRUE,"Budget";#N/A,#N/A,TRUE,"Condo Summary";#N/A,#N/A,TRUE,"Condo Sellout Summary"}</definedName>
    <definedName name="wrn.output3" localSheetId="19" hidden="1">{#N/A,#N/A,TRUE,"Summary";#N/A,#N/A,TRUE,"Assumptions";#N/A,#N/A,TRUE,"Stack";#N/A,#N/A,TRUE,"Budget";#N/A,#N/A,TRUE,"Condo Summary";#N/A,#N/A,TRUE,"Condo Sellout Summary"}</definedName>
    <definedName name="wrn.output3" localSheetId="20" hidden="1">{#N/A,#N/A,TRUE,"Summary";#N/A,#N/A,TRUE,"Assumptions";#N/A,#N/A,TRUE,"Stack";#N/A,#N/A,TRUE,"Budget";#N/A,#N/A,TRUE,"Condo Summary";#N/A,#N/A,TRUE,"Condo Sellout Summary"}</definedName>
    <definedName name="wrn.output3" localSheetId="22" hidden="1">{#N/A,#N/A,TRUE,"Summary";#N/A,#N/A,TRUE,"Assumptions";#N/A,#N/A,TRUE,"Stack";#N/A,#N/A,TRUE,"Budget";#N/A,#N/A,TRUE,"Condo Summary";#N/A,#N/A,TRUE,"Condo Sellout Summary"}</definedName>
    <definedName name="wrn.output3" localSheetId="24" hidden="1">{#N/A,#N/A,TRUE,"Summary";#N/A,#N/A,TRUE,"Assumptions";#N/A,#N/A,TRUE,"Stack";#N/A,#N/A,TRUE,"Budget";#N/A,#N/A,TRUE,"Condo Summary";#N/A,#N/A,TRUE,"Condo Sellout Summary"}</definedName>
    <definedName name="wrn.output3" localSheetId="28" hidden="1">{#N/A,#N/A,TRUE,"Summary";#N/A,#N/A,TRUE,"Assumptions";#N/A,#N/A,TRUE,"Stack";#N/A,#N/A,TRUE,"Budget";#N/A,#N/A,TRUE,"Condo Summary";#N/A,#N/A,TRUE,"Condo Sellout Summary"}</definedName>
    <definedName name="wrn.output3" localSheetId="14"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localSheetId="12" hidden="1">{#N/A,#N/A,TRUE,"Summary";#N/A,#N/A,TRUE,"Assumptions";#N/A,#N/A,TRUE,"Stack";#N/A,#N/A,TRUE,"Budget";#N/A,#N/A,TRUE,"Condo Summary";#N/A,#N/A,TRUE,"Condo Sellout Summary"}</definedName>
    <definedName name="wrn.output4" localSheetId="11" hidden="1">{#N/A,#N/A,TRUE,"Summary";#N/A,#N/A,TRUE,"Assumptions";#N/A,#N/A,TRUE,"Stack";#N/A,#N/A,TRUE,"Budget";#N/A,#N/A,TRUE,"Condo Summary";#N/A,#N/A,TRUE,"Condo Sellout Summary"}</definedName>
    <definedName name="wrn.output4" localSheetId="13" hidden="1">{#N/A,#N/A,TRUE,"Summary";#N/A,#N/A,TRUE,"Assumptions";#N/A,#N/A,TRUE,"Stack";#N/A,#N/A,TRUE,"Budget";#N/A,#N/A,TRUE,"Condo Summary";#N/A,#N/A,TRUE,"Condo Sellout Summary"}</definedName>
    <definedName name="wrn.output4" localSheetId="16" hidden="1">{#N/A,#N/A,TRUE,"Summary";#N/A,#N/A,TRUE,"Assumptions";#N/A,#N/A,TRUE,"Stack";#N/A,#N/A,TRUE,"Budget";#N/A,#N/A,TRUE,"Condo Summary";#N/A,#N/A,TRUE,"Condo Sellout Summary"}</definedName>
    <definedName name="wrn.output4" localSheetId="21" hidden="1">{#N/A,#N/A,TRUE,"Summary";#N/A,#N/A,TRUE,"Assumptions";#N/A,#N/A,TRUE,"Stack";#N/A,#N/A,TRUE,"Budget";#N/A,#N/A,TRUE,"Condo Summary";#N/A,#N/A,TRUE,"Condo Sellout Summary"}</definedName>
    <definedName name="wrn.output4" localSheetId="18" hidden="1">{#N/A,#N/A,TRUE,"Summary";#N/A,#N/A,TRUE,"Assumptions";#N/A,#N/A,TRUE,"Stack";#N/A,#N/A,TRUE,"Budget";#N/A,#N/A,TRUE,"Condo Summary";#N/A,#N/A,TRUE,"Condo Sellout Summary"}</definedName>
    <definedName name="wrn.output4" localSheetId="19" hidden="1">{#N/A,#N/A,TRUE,"Summary";#N/A,#N/A,TRUE,"Assumptions";#N/A,#N/A,TRUE,"Stack";#N/A,#N/A,TRUE,"Budget";#N/A,#N/A,TRUE,"Condo Summary";#N/A,#N/A,TRUE,"Condo Sellout Summary"}</definedName>
    <definedName name="wrn.output4" localSheetId="20" hidden="1">{#N/A,#N/A,TRUE,"Summary";#N/A,#N/A,TRUE,"Assumptions";#N/A,#N/A,TRUE,"Stack";#N/A,#N/A,TRUE,"Budget";#N/A,#N/A,TRUE,"Condo Summary";#N/A,#N/A,TRUE,"Condo Sellout Summary"}</definedName>
    <definedName name="wrn.output4" localSheetId="22" hidden="1">{#N/A,#N/A,TRUE,"Summary";#N/A,#N/A,TRUE,"Assumptions";#N/A,#N/A,TRUE,"Stack";#N/A,#N/A,TRUE,"Budget";#N/A,#N/A,TRUE,"Condo Summary";#N/A,#N/A,TRUE,"Condo Sellout Summary"}</definedName>
    <definedName name="wrn.output4" localSheetId="24" hidden="1">{#N/A,#N/A,TRUE,"Summary";#N/A,#N/A,TRUE,"Assumptions";#N/A,#N/A,TRUE,"Stack";#N/A,#N/A,TRUE,"Budget";#N/A,#N/A,TRUE,"Condo Summary";#N/A,#N/A,TRUE,"Condo Sellout Summary"}</definedName>
    <definedName name="wrn.output4" localSheetId="28" hidden="1">{#N/A,#N/A,TRUE,"Summary";#N/A,#N/A,TRUE,"Assumptions";#N/A,#N/A,TRUE,"Stack";#N/A,#N/A,TRUE,"Budget";#N/A,#N/A,TRUE,"Condo Summary";#N/A,#N/A,TRUE,"Condo Sellout Summary"}</definedName>
    <definedName name="wrn.output4" localSheetId="14"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localSheetId="12" hidden="1">{#N/A,#N/A,TRUE,"Summary";#N/A,#N/A,TRUE,"Assumptions";#N/A,#N/A,TRUE,"Stack";#N/A,#N/A,TRUE,"Budget";#N/A,#N/A,TRUE,"Condo Summary";#N/A,#N/A,TRUE,"Condo Sellout Summary"}</definedName>
    <definedName name="wrn.output4a" localSheetId="11" hidden="1">{#N/A,#N/A,TRUE,"Summary";#N/A,#N/A,TRUE,"Assumptions";#N/A,#N/A,TRUE,"Stack";#N/A,#N/A,TRUE,"Budget";#N/A,#N/A,TRUE,"Condo Summary";#N/A,#N/A,TRUE,"Condo Sellout Summary"}</definedName>
    <definedName name="wrn.output4a" localSheetId="13" hidden="1">{#N/A,#N/A,TRUE,"Summary";#N/A,#N/A,TRUE,"Assumptions";#N/A,#N/A,TRUE,"Stack";#N/A,#N/A,TRUE,"Budget";#N/A,#N/A,TRUE,"Condo Summary";#N/A,#N/A,TRUE,"Condo Sellout Summary"}</definedName>
    <definedName name="wrn.output4a" localSheetId="16" hidden="1">{#N/A,#N/A,TRUE,"Summary";#N/A,#N/A,TRUE,"Assumptions";#N/A,#N/A,TRUE,"Stack";#N/A,#N/A,TRUE,"Budget";#N/A,#N/A,TRUE,"Condo Summary";#N/A,#N/A,TRUE,"Condo Sellout Summary"}</definedName>
    <definedName name="wrn.output4a" localSheetId="21" hidden="1">{#N/A,#N/A,TRUE,"Summary";#N/A,#N/A,TRUE,"Assumptions";#N/A,#N/A,TRUE,"Stack";#N/A,#N/A,TRUE,"Budget";#N/A,#N/A,TRUE,"Condo Summary";#N/A,#N/A,TRUE,"Condo Sellout Summary"}</definedName>
    <definedName name="wrn.output4a" localSheetId="18" hidden="1">{#N/A,#N/A,TRUE,"Summary";#N/A,#N/A,TRUE,"Assumptions";#N/A,#N/A,TRUE,"Stack";#N/A,#N/A,TRUE,"Budget";#N/A,#N/A,TRUE,"Condo Summary";#N/A,#N/A,TRUE,"Condo Sellout Summary"}</definedName>
    <definedName name="wrn.output4a" localSheetId="19" hidden="1">{#N/A,#N/A,TRUE,"Summary";#N/A,#N/A,TRUE,"Assumptions";#N/A,#N/A,TRUE,"Stack";#N/A,#N/A,TRUE,"Budget";#N/A,#N/A,TRUE,"Condo Summary";#N/A,#N/A,TRUE,"Condo Sellout Summary"}</definedName>
    <definedName name="wrn.output4a" localSheetId="20" hidden="1">{#N/A,#N/A,TRUE,"Summary";#N/A,#N/A,TRUE,"Assumptions";#N/A,#N/A,TRUE,"Stack";#N/A,#N/A,TRUE,"Budget";#N/A,#N/A,TRUE,"Condo Summary";#N/A,#N/A,TRUE,"Condo Sellout Summary"}</definedName>
    <definedName name="wrn.output4a" localSheetId="22" hidden="1">{#N/A,#N/A,TRUE,"Summary";#N/A,#N/A,TRUE,"Assumptions";#N/A,#N/A,TRUE,"Stack";#N/A,#N/A,TRUE,"Budget";#N/A,#N/A,TRUE,"Condo Summary";#N/A,#N/A,TRUE,"Condo Sellout Summary"}</definedName>
    <definedName name="wrn.output4a" localSheetId="24" hidden="1">{#N/A,#N/A,TRUE,"Summary";#N/A,#N/A,TRUE,"Assumptions";#N/A,#N/A,TRUE,"Stack";#N/A,#N/A,TRUE,"Budget";#N/A,#N/A,TRUE,"Condo Summary";#N/A,#N/A,TRUE,"Condo Sellout Summary"}</definedName>
    <definedName name="wrn.output4a" localSheetId="28" hidden="1">{#N/A,#N/A,TRUE,"Summary";#N/A,#N/A,TRUE,"Assumptions";#N/A,#N/A,TRUE,"Stack";#N/A,#N/A,TRUE,"Budget";#N/A,#N/A,TRUE,"Condo Summary";#N/A,#N/A,TRUE,"Condo Sellout Summary"}</definedName>
    <definedName name="wrn.output4a" localSheetId="1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localSheetId="12" hidden="1">{#N/A,#N/A,TRUE,"Summary";#N/A,#N/A,TRUE,"Assumptions";#N/A,#N/A,TRUE,"Stack";#N/A,#N/A,TRUE,"Budget";#N/A,#N/A,TRUE,"Condo Summary";#N/A,#N/A,TRUE,"Condo Sellout Summary"}</definedName>
    <definedName name="wrn.output4b" localSheetId="11" hidden="1">{#N/A,#N/A,TRUE,"Summary";#N/A,#N/A,TRUE,"Assumptions";#N/A,#N/A,TRUE,"Stack";#N/A,#N/A,TRUE,"Budget";#N/A,#N/A,TRUE,"Condo Summary";#N/A,#N/A,TRUE,"Condo Sellout Summary"}</definedName>
    <definedName name="wrn.output4b" localSheetId="13" hidden="1">{#N/A,#N/A,TRUE,"Summary";#N/A,#N/A,TRUE,"Assumptions";#N/A,#N/A,TRUE,"Stack";#N/A,#N/A,TRUE,"Budget";#N/A,#N/A,TRUE,"Condo Summary";#N/A,#N/A,TRUE,"Condo Sellout Summary"}</definedName>
    <definedName name="wrn.output4b" localSheetId="16" hidden="1">{#N/A,#N/A,TRUE,"Summary";#N/A,#N/A,TRUE,"Assumptions";#N/A,#N/A,TRUE,"Stack";#N/A,#N/A,TRUE,"Budget";#N/A,#N/A,TRUE,"Condo Summary";#N/A,#N/A,TRUE,"Condo Sellout Summary"}</definedName>
    <definedName name="wrn.output4b" localSheetId="21" hidden="1">{#N/A,#N/A,TRUE,"Summary";#N/A,#N/A,TRUE,"Assumptions";#N/A,#N/A,TRUE,"Stack";#N/A,#N/A,TRUE,"Budget";#N/A,#N/A,TRUE,"Condo Summary";#N/A,#N/A,TRUE,"Condo Sellout Summary"}</definedName>
    <definedName name="wrn.output4b" localSheetId="18" hidden="1">{#N/A,#N/A,TRUE,"Summary";#N/A,#N/A,TRUE,"Assumptions";#N/A,#N/A,TRUE,"Stack";#N/A,#N/A,TRUE,"Budget";#N/A,#N/A,TRUE,"Condo Summary";#N/A,#N/A,TRUE,"Condo Sellout Summary"}</definedName>
    <definedName name="wrn.output4b" localSheetId="19" hidden="1">{#N/A,#N/A,TRUE,"Summary";#N/A,#N/A,TRUE,"Assumptions";#N/A,#N/A,TRUE,"Stack";#N/A,#N/A,TRUE,"Budget";#N/A,#N/A,TRUE,"Condo Summary";#N/A,#N/A,TRUE,"Condo Sellout Summary"}</definedName>
    <definedName name="wrn.output4b" localSheetId="20" hidden="1">{#N/A,#N/A,TRUE,"Summary";#N/A,#N/A,TRUE,"Assumptions";#N/A,#N/A,TRUE,"Stack";#N/A,#N/A,TRUE,"Budget";#N/A,#N/A,TRUE,"Condo Summary";#N/A,#N/A,TRUE,"Condo Sellout Summary"}</definedName>
    <definedName name="wrn.output4b" localSheetId="22" hidden="1">{#N/A,#N/A,TRUE,"Summary";#N/A,#N/A,TRUE,"Assumptions";#N/A,#N/A,TRUE,"Stack";#N/A,#N/A,TRUE,"Budget";#N/A,#N/A,TRUE,"Condo Summary";#N/A,#N/A,TRUE,"Condo Sellout Summary"}</definedName>
    <definedName name="wrn.output4b" localSheetId="24" hidden="1">{#N/A,#N/A,TRUE,"Summary";#N/A,#N/A,TRUE,"Assumptions";#N/A,#N/A,TRUE,"Stack";#N/A,#N/A,TRUE,"Budget";#N/A,#N/A,TRUE,"Condo Summary";#N/A,#N/A,TRUE,"Condo Sellout Summary"}</definedName>
    <definedName name="wrn.output4b" localSheetId="28" hidden="1">{#N/A,#N/A,TRUE,"Summary";#N/A,#N/A,TRUE,"Assumptions";#N/A,#N/A,TRUE,"Stack";#N/A,#N/A,TRUE,"Budget";#N/A,#N/A,TRUE,"Condo Summary";#N/A,#N/A,TRUE,"Condo Sellout Summary"}</definedName>
    <definedName name="wrn.output4b" localSheetId="14"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localSheetId="12" hidden="1">{#N/A,#N/A,FALSE,"mgtsum.XLS";#N/A,#N/A,FALSE,"CAPONE";#N/A,#N/A,FALSE,"CAPTWO";#N/A,#N/A,FALSE,"CAPTHREE"}</definedName>
    <definedName name="wrn.P854._.ADDENDUM." localSheetId="11" hidden="1">{#N/A,#N/A,FALSE,"mgtsum.XLS";#N/A,#N/A,FALSE,"CAPONE";#N/A,#N/A,FALSE,"CAPTWO";#N/A,#N/A,FALSE,"CAPTHREE"}</definedName>
    <definedName name="wrn.P854._.ADDENDUM." localSheetId="13" hidden="1">{#N/A,#N/A,FALSE,"mgtsum.XLS";#N/A,#N/A,FALSE,"CAPONE";#N/A,#N/A,FALSE,"CAPTWO";#N/A,#N/A,FALSE,"CAPTHREE"}</definedName>
    <definedName name="wrn.P854._.ADDENDUM." localSheetId="16" hidden="1">{#N/A,#N/A,FALSE,"mgtsum.XLS";#N/A,#N/A,FALSE,"CAPONE";#N/A,#N/A,FALSE,"CAPTWO";#N/A,#N/A,FALSE,"CAPTHREE"}</definedName>
    <definedName name="wrn.P854._.ADDENDUM." localSheetId="21" hidden="1">{#N/A,#N/A,FALSE,"mgtsum.XLS";#N/A,#N/A,FALSE,"CAPONE";#N/A,#N/A,FALSE,"CAPTWO";#N/A,#N/A,FALSE,"CAPTHREE"}</definedName>
    <definedName name="wrn.P854._.ADDENDUM." localSheetId="18" hidden="1">{#N/A,#N/A,FALSE,"mgtsum.XLS";#N/A,#N/A,FALSE,"CAPONE";#N/A,#N/A,FALSE,"CAPTWO";#N/A,#N/A,FALSE,"CAPTHREE"}</definedName>
    <definedName name="wrn.P854._.ADDENDUM." localSheetId="19" hidden="1">{#N/A,#N/A,FALSE,"mgtsum.XLS";#N/A,#N/A,FALSE,"CAPONE";#N/A,#N/A,FALSE,"CAPTWO";#N/A,#N/A,FALSE,"CAPTHREE"}</definedName>
    <definedName name="wrn.P854._.ADDENDUM." localSheetId="20" hidden="1">{#N/A,#N/A,FALSE,"mgtsum.XLS";#N/A,#N/A,FALSE,"CAPONE";#N/A,#N/A,FALSE,"CAPTWO";#N/A,#N/A,FALSE,"CAPTHREE"}</definedName>
    <definedName name="wrn.P854._.ADDENDUM." localSheetId="22" hidden="1">{#N/A,#N/A,FALSE,"mgtsum.XLS";#N/A,#N/A,FALSE,"CAPONE";#N/A,#N/A,FALSE,"CAPTWO";#N/A,#N/A,FALSE,"CAPTHREE"}</definedName>
    <definedName name="wrn.P854._.ADDENDUM." localSheetId="24" hidden="1">{#N/A,#N/A,FALSE,"mgtsum.XLS";#N/A,#N/A,FALSE,"CAPONE";#N/A,#N/A,FALSE,"CAPTWO";#N/A,#N/A,FALSE,"CAPTHREE"}</definedName>
    <definedName name="wrn.P854._.ADDENDUM." localSheetId="28" hidden="1">{#N/A,#N/A,FALSE,"mgtsum.XLS";#N/A,#N/A,FALSE,"CAPONE";#N/A,#N/A,FALSE,"CAPTWO";#N/A,#N/A,FALSE,"CAPTHREE"}</definedName>
    <definedName name="wrn.P854._.ADDENDUM." localSheetId="14" hidden="1">{#N/A,#N/A,FALSE,"mgtsum.XLS";#N/A,#N/A,FALSE,"CAPONE";#N/A,#N/A,FALSE,"CAPTWO";#N/A,#N/A,FALSE,"CAPTHREE"}</definedName>
    <definedName name="wrn.P854._.ADDENDUM." hidden="1">{#N/A,#N/A,FALSE,"mgtsum.XLS";#N/A,#N/A,FALSE,"CAPONE";#N/A,#N/A,FALSE,"CAPTWO";#N/A,#N/A,FALSE,"CAPTHREE"}</definedName>
    <definedName name="wrn.p854._.addendum2" localSheetId="12" hidden="1">{#N/A,#N/A,FALSE,"mgtsum.XLS";#N/A,#N/A,FALSE,"CAPONE";#N/A,#N/A,FALSE,"CAPTWO";#N/A,#N/A,FALSE,"CAPTHREE"}</definedName>
    <definedName name="wrn.p854._.addendum2" localSheetId="11" hidden="1">{#N/A,#N/A,FALSE,"mgtsum.XLS";#N/A,#N/A,FALSE,"CAPONE";#N/A,#N/A,FALSE,"CAPTWO";#N/A,#N/A,FALSE,"CAPTHREE"}</definedName>
    <definedName name="wrn.p854._.addendum2" localSheetId="13" hidden="1">{#N/A,#N/A,FALSE,"mgtsum.XLS";#N/A,#N/A,FALSE,"CAPONE";#N/A,#N/A,FALSE,"CAPTWO";#N/A,#N/A,FALSE,"CAPTHREE"}</definedName>
    <definedName name="wrn.p854._.addendum2" localSheetId="16" hidden="1">{#N/A,#N/A,FALSE,"mgtsum.XLS";#N/A,#N/A,FALSE,"CAPONE";#N/A,#N/A,FALSE,"CAPTWO";#N/A,#N/A,FALSE,"CAPTHREE"}</definedName>
    <definedName name="wrn.p854._.addendum2" localSheetId="21" hidden="1">{#N/A,#N/A,FALSE,"mgtsum.XLS";#N/A,#N/A,FALSE,"CAPONE";#N/A,#N/A,FALSE,"CAPTWO";#N/A,#N/A,FALSE,"CAPTHREE"}</definedName>
    <definedName name="wrn.p854._.addendum2" localSheetId="18" hidden="1">{#N/A,#N/A,FALSE,"mgtsum.XLS";#N/A,#N/A,FALSE,"CAPONE";#N/A,#N/A,FALSE,"CAPTWO";#N/A,#N/A,FALSE,"CAPTHREE"}</definedName>
    <definedName name="wrn.p854._.addendum2" localSheetId="19" hidden="1">{#N/A,#N/A,FALSE,"mgtsum.XLS";#N/A,#N/A,FALSE,"CAPONE";#N/A,#N/A,FALSE,"CAPTWO";#N/A,#N/A,FALSE,"CAPTHREE"}</definedName>
    <definedName name="wrn.p854._.addendum2" localSheetId="20" hidden="1">{#N/A,#N/A,FALSE,"mgtsum.XLS";#N/A,#N/A,FALSE,"CAPONE";#N/A,#N/A,FALSE,"CAPTWO";#N/A,#N/A,FALSE,"CAPTHREE"}</definedName>
    <definedName name="wrn.p854._.addendum2" localSheetId="22" hidden="1">{#N/A,#N/A,FALSE,"mgtsum.XLS";#N/A,#N/A,FALSE,"CAPONE";#N/A,#N/A,FALSE,"CAPTWO";#N/A,#N/A,FALSE,"CAPTHREE"}</definedName>
    <definedName name="wrn.p854._.addendum2" localSheetId="24" hidden="1">{#N/A,#N/A,FALSE,"mgtsum.XLS";#N/A,#N/A,FALSE,"CAPONE";#N/A,#N/A,FALSE,"CAPTWO";#N/A,#N/A,FALSE,"CAPTHREE"}</definedName>
    <definedName name="wrn.p854._.addendum2" localSheetId="28" hidden="1">{#N/A,#N/A,FALSE,"mgtsum.XLS";#N/A,#N/A,FALSE,"CAPONE";#N/A,#N/A,FALSE,"CAPTWO";#N/A,#N/A,FALSE,"CAPTHREE"}</definedName>
    <definedName name="wrn.p854._.addendum2" localSheetId="14" hidden="1">{#N/A,#N/A,FALSE,"mgtsum.XLS";#N/A,#N/A,FALSE,"CAPONE";#N/A,#N/A,FALSE,"CAPTWO";#N/A,#N/A,FALSE,"CAPTHREE"}</definedName>
    <definedName name="wrn.p854._.addendum2" hidden="1">{#N/A,#N/A,FALSE,"mgtsum.XLS";#N/A,#N/A,FALSE,"CAPONE";#N/A,#N/A,FALSE,"CAPTWO";#N/A,#N/A,FALSE,"CAPTHREE"}</definedName>
    <definedName name="wrn.p854._.addendum3" localSheetId="12" hidden="1">{#N/A,#N/A,FALSE,"mgtsum.XLS";#N/A,#N/A,FALSE,"CAPONE";#N/A,#N/A,FALSE,"CAPTWO";#N/A,#N/A,FALSE,"CAPTHREE"}</definedName>
    <definedName name="wrn.p854._.addendum3" localSheetId="11" hidden="1">{#N/A,#N/A,FALSE,"mgtsum.XLS";#N/A,#N/A,FALSE,"CAPONE";#N/A,#N/A,FALSE,"CAPTWO";#N/A,#N/A,FALSE,"CAPTHREE"}</definedName>
    <definedName name="wrn.p854._.addendum3" localSheetId="13" hidden="1">{#N/A,#N/A,FALSE,"mgtsum.XLS";#N/A,#N/A,FALSE,"CAPONE";#N/A,#N/A,FALSE,"CAPTWO";#N/A,#N/A,FALSE,"CAPTHREE"}</definedName>
    <definedName name="wrn.p854._.addendum3" localSheetId="16" hidden="1">{#N/A,#N/A,FALSE,"mgtsum.XLS";#N/A,#N/A,FALSE,"CAPONE";#N/A,#N/A,FALSE,"CAPTWO";#N/A,#N/A,FALSE,"CAPTHREE"}</definedName>
    <definedName name="wrn.p854._.addendum3" localSheetId="21" hidden="1">{#N/A,#N/A,FALSE,"mgtsum.XLS";#N/A,#N/A,FALSE,"CAPONE";#N/A,#N/A,FALSE,"CAPTWO";#N/A,#N/A,FALSE,"CAPTHREE"}</definedName>
    <definedName name="wrn.p854._.addendum3" localSheetId="18" hidden="1">{#N/A,#N/A,FALSE,"mgtsum.XLS";#N/A,#N/A,FALSE,"CAPONE";#N/A,#N/A,FALSE,"CAPTWO";#N/A,#N/A,FALSE,"CAPTHREE"}</definedName>
    <definedName name="wrn.p854._.addendum3" localSheetId="19" hidden="1">{#N/A,#N/A,FALSE,"mgtsum.XLS";#N/A,#N/A,FALSE,"CAPONE";#N/A,#N/A,FALSE,"CAPTWO";#N/A,#N/A,FALSE,"CAPTHREE"}</definedName>
    <definedName name="wrn.p854._.addendum3" localSheetId="20" hidden="1">{#N/A,#N/A,FALSE,"mgtsum.XLS";#N/A,#N/A,FALSE,"CAPONE";#N/A,#N/A,FALSE,"CAPTWO";#N/A,#N/A,FALSE,"CAPTHREE"}</definedName>
    <definedName name="wrn.p854._.addendum3" localSheetId="22" hidden="1">{#N/A,#N/A,FALSE,"mgtsum.XLS";#N/A,#N/A,FALSE,"CAPONE";#N/A,#N/A,FALSE,"CAPTWO";#N/A,#N/A,FALSE,"CAPTHREE"}</definedName>
    <definedName name="wrn.p854._.addendum3" localSheetId="24" hidden="1">{#N/A,#N/A,FALSE,"mgtsum.XLS";#N/A,#N/A,FALSE,"CAPONE";#N/A,#N/A,FALSE,"CAPTWO";#N/A,#N/A,FALSE,"CAPTHREE"}</definedName>
    <definedName name="wrn.p854._.addendum3" localSheetId="28" hidden="1">{#N/A,#N/A,FALSE,"mgtsum.XLS";#N/A,#N/A,FALSE,"CAPONE";#N/A,#N/A,FALSE,"CAPTWO";#N/A,#N/A,FALSE,"CAPTHREE"}</definedName>
    <definedName name="wrn.p854._.addendum3" localSheetId="14" hidden="1">{#N/A,#N/A,FALSE,"mgtsum.XLS";#N/A,#N/A,FALSE,"CAPONE";#N/A,#N/A,FALSE,"CAPTWO";#N/A,#N/A,FALSE,"CAPTHREE"}</definedName>
    <definedName name="wrn.p854._.addendum3" hidden="1">{#N/A,#N/A,FALSE,"mgtsum.XLS";#N/A,#N/A,FALSE,"CAPONE";#N/A,#N/A,FALSE,"CAPTWO";#N/A,#N/A,FALSE,"CAPTHREE"}</definedName>
    <definedName name="wrn.PAIM._.TAX._.PRO." localSheetId="1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1"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3"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6"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1"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8"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9"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4"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28"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14"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RTNERSHIP." localSheetId="12" hidden="1">{#N/A,#N/A,FALSE,"BALANCE SHEET";#N/A,#N/A,FALSE,"PL ACCOUNT";#N/A,#N/A,FALSE,"FIXED ASSETS";#N/A,#N/A,FALSE,"HP (V)";#N/A,#N/A,FALSE,"TAX COMP";#N/A,#N/A,FALSE,"W&amp;T";#N/A,#N/A,FALSE,"RECONCILE"}</definedName>
    <definedName name="wrn.PARTNERSHIP." localSheetId="11" hidden="1">{#N/A,#N/A,FALSE,"BALANCE SHEET";#N/A,#N/A,FALSE,"PL ACCOUNT";#N/A,#N/A,FALSE,"FIXED ASSETS";#N/A,#N/A,FALSE,"HP (V)";#N/A,#N/A,FALSE,"TAX COMP";#N/A,#N/A,FALSE,"W&amp;T";#N/A,#N/A,FALSE,"RECONCILE"}</definedName>
    <definedName name="wrn.PARTNERSHIP." localSheetId="13" hidden="1">{#N/A,#N/A,FALSE,"BALANCE SHEET";#N/A,#N/A,FALSE,"PL ACCOUNT";#N/A,#N/A,FALSE,"FIXED ASSETS";#N/A,#N/A,FALSE,"HP (V)";#N/A,#N/A,FALSE,"TAX COMP";#N/A,#N/A,FALSE,"W&amp;T";#N/A,#N/A,FALSE,"RECONCILE"}</definedName>
    <definedName name="wrn.PARTNERSHIP." localSheetId="16" hidden="1">{#N/A,#N/A,FALSE,"BALANCE SHEET";#N/A,#N/A,FALSE,"PL ACCOUNT";#N/A,#N/A,FALSE,"FIXED ASSETS";#N/A,#N/A,FALSE,"HP (V)";#N/A,#N/A,FALSE,"TAX COMP";#N/A,#N/A,FALSE,"W&amp;T";#N/A,#N/A,FALSE,"RECONCILE"}</definedName>
    <definedName name="wrn.PARTNERSHIP." localSheetId="21" hidden="1">{#N/A,#N/A,FALSE,"BALANCE SHEET";#N/A,#N/A,FALSE,"PL ACCOUNT";#N/A,#N/A,FALSE,"FIXED ASSETS";#N/A,#N/A,FALSE,"HP (V)";#N/A,#N/A,FALSE,"TAX COMP";#N/A,#N/A,FALSE,"W&amp;T";#N/A,#N/A,FALSE,"RECONCILE"}</definedName>
    <definedName name="wrn.PARTNERSHIP." localSheetId="18" hidden="1">{#N/A,#N/A,FALSE,"BALANCE SHEET";#N/A,#N/A,FALSE,"PL ACCOUNT";#N/A,#N/A,FALSE,"FIXED ASSETS";#N/A,#N/A,FALSE,"HP (V)";#N/A,#N/A,FALSE,"TAX COMP";#N/A,#N/A,FALSE,"W&amp;T";#N/A,#N/A,FALSE,"RECONCILE"}</definedName>
    <definedName name="wrn.PARTNERSHIP." localSheetId="19" hidden="1">{#N/A,#N/A,FALSE,"BALANCE SHEET";#N/A,#N/A,FALSE,"PL ACCOUNT";#N/A,#N/A,FALSE,"FIXED ASSETS";#N/A,#N/A,FALSE,"HP (V)";#N/A,#N/A,FALSE,"TAX COMP";#N/A,#N/A,FALSE,"W&amp;T";#N/A,#N/A,FALSE,"RECONCILE"}</definedName>
    <definedName name="wrn.PARTNERSHIP." localSheetId="20" hidden="1">{#N/A,#N/A,FALSE,"BALANCE SHEET";#N/A,#N/A,FALSE,"PL ACCOUNT";#N/A,#N/A,FALSE,"FIXED ASSETS";#N/A,#N/A,FALSE,"HP (V)";#N/A,#N/A,FALSE,"TAX COMP";#N/A,#N/A,FALSE,"W&amp;T";#N/A,#N/A,FALSE,"RECONCILE"}</definedName>
    <definedName name="wrn.PARTNERSHIP." localSheetId="22" hidden="1">{#N/A,#N/A,FALSE,"BALANCE SHEET";#N/A,#N/A,FALSE,"PL ACCOUNT";#N/A,#N/A,FALSE,"FIXED ASSETS";#N/A,#N/A,FALSE,"HP (V)";#N/A,#N/A,FALSE,"TAX COMP";#N/A,#N/A,FALSE,"W&amp;T";#N/A,#N/A,FALSE,"RECONCILE"}</definedName>
    <definedName name="wrn.PARTNERSHIP." localSheetId="24" hidden="1">{#N/A,#N/A,FALSE,"BALANCE SHEET";#N/A,#N/A,FALSE,"PL ACCOUNT";#N/A,#N/A,FALSE,"FIXED ASSETS";#N/A,#N/A,FALSE,"HP (V)";#N/A,#N/A,FALSE,"TAX COMP";#N/A,#N/A,FALSE,"W&amp;T";#N/A,#N/A,FALSE,"RECONCILE"}</definedName>
    <definedName name="wrn.PARTNERSHIP." localSheetId="28" hidden="1">{#N/A,#N/A,FALSE,"BALANCE SHEET";#N/A,#N/A,FALSE,"PL ACCOUNT";#N/A,#N/A,FALSE,"FIXED ASSETS";#N/A,#N/A,FALSE,"HP (V)";#N/A,#N/A,FALSE,"TAX COMP";#N/A,#N/A,FALSE,"W&amp;T";#N/A,#N/A,FALSE,"RECONCILE"}</definedName>
    <definedName name="wrn.PARTNERSHIP." localSheetId="14"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ayment." localSheetId="12"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11"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13"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16"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21"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18"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19"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20"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22"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24"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28" hidden="1">{#N/A,#N/A,TRUE,"General Summary-2b1";#N/A,#N/A,TRUE,"General Summary-2b2";#N/A,#N/A,TRUE,"Prelim-2b1";#N/A,#N/A,TRUE,"Prelim-2b2";#N/A,#N/A,TRUE,"Building Works-2b1";#N/A,#N/A,TRUE,"External Works-2B1";#N/A,#N/A,TRUE,"Building Works-2B2";#N/A,#N/A,TRUE,"External Works-2B2";#N/A,#N/A,TRUE,"Materials-2B1";#N/A,#N/A,TRUE,"Materials-2B2"}</definedName>
    <definedName name="wrn.Payment." localSheetId="14" hidden="1">{#N/A,#N/A,TRUE,"General Summary-2b1";#N/A,#N/A,TRUE,"General Summary-2b2";#N/A,#N/A,TRUE,"Prelim-2b1";#N/A,#N/A,TRUE,"Prelim-2b2";#N/A,#N/A,TRUE,"Building Works-2b1";#N/A,#N/A,TRUE,"External Works-2B1";#N/A,#N/A,TRUE,"Building Works-2B2";#N/A,#N/A,TRUE,"External Works-2B2";#N/A,#N/A,TRUE,"Materials-2B1";#N/A,#N/A,TRUE,"Materials-2B2"}</definedName>
    <definedName name="wrn.Payment." hidden="1">{#N/A,#N/A,TRUE,"General Summary-2b1";#N/A,#N/A,TRUE,"General Summary-2b2";#N/A,#N/A,TRUE,"Prelim-2b1";#N/A,#N/A,TRUE,"Prelim-2b2";#N/A,#N/A,TRUE,"Building Works-2b1";#N/A,#N/A,TRUE,"External Works-2B1";#N/A,#N/A,TRUE,"Building Works-2B2";#N/A,#N/A,TRUE,"External Works-2B2";#N/A,#N/A,TRUE,"Materials-2B1";#N/A,#N/A,TRUE,"Materials-2B2"}</definedName>
    <definedName name="wrn.phak." localSheetId="12" hidden="1">{#N/A,#N/A,TRUE,"Tæng hîp"}</definedName>
    <definedName name="wrn.phak." localSheetId="11" hidden="1">{#N/A,#N/A,TRUE,"Tæng hîp"}</definedName>
    <definedName name="wrn.phak." localSheetId="13" hidden="1">{#N/A,#N/A,TRUE,"Tæng hîp"}</definedName>
    <definedName name="wrn.phak." localSheetId="16" hidden="1">{#N/A,#N/A,TRUE,"Tæng hîp"}</definedName>
    <definedName name="wrn.phak." localSheetId="21" hidden="1">{#N/A,#N/A,TRUE,"Tæng hîp"}</definedName>
    <definedName name="wrn.phak." localSheetId="18" hidden="1">{#N/A,#N/A,TRUE,"Tæng hîp"}</definedName>
    <definedName name="wrn.phak." localSheetId="19" hidden="1">{#N/A,#N/A,TRUE,"Tæng hîp"}</definedName>
    <definedName name="wrn.phak." localSheetId="20" hidden="1">{#N/A,#N/A,TRUE,"Tæng hîp"}</definedName>
    <definedName name="wrn.phak." localSheetId="22" hidden="1">{#N/A,#N/A,TRUE,"Tæng hîp"}</definedName>
    <definedName name="wrn.phak." localSheetId="24" hidden="1">{#N/A,#N/A,TRUE,"Tæng hîp"}</definedName>
    <definedName name="wrn.phak." localSheetId="28" hidden="1">{#N/A,#N/A,TRUE,"Tæng hîp"}</definedName>
    <definedName name="wrn.phak." localSheetId="14" hidden="1">{#N/A,#N/A,TRUE,"Tæng hîp"}</definedName>
    <definedName name="wrn.phak." hidden="1">{#N/A,#N/A,TRUE,"Tæng hîp"}</definedName>
    <definedName name="wrn.PL._.Analysis." localSheetId="12" hidden="1">{"AnalRSA",#N/A,TRUE,"PL-Anal";"AnalIAS",#N/A,TRUE,"PL-Anal"}</definedName>
    <definedName name="wrn.PL._.Analysis." localSheetId="11" hidden="1">{"AnalRSA",#N/A,TRUE,"PL-Anal";"AnalIAS",#N/A,TRUE,"PL-Anal"}</definedName>
    <definedName name="wrn.PL._.Analysis." localSheetId="13" hidden="1">{"AnalRSA",#N/A,TRUE,"PL-Anal";"AnalIAS",#N/A,TRUE,"PL-Anal"}</definedName>
    <definedName name="wrn.PL._.Analysis." localSheetId="16" hidden="1">{"AnalRSA",#N/A,TRUE,"PL-Anal";"AnalIAS",#N/A,TRUE,"PL-Anal"}</definedName>
    <definedName name="wrn.PL._.Analysis." localSheetId="21" hidden="1">{"AnalRSA",#N/A,TRUE,"PL-Anal";"AnalIAS",#N/A,TRUE,"PL-Anal"}</definedName>
    <definedName name="wrn.PL._.Analysis." localSheetId="18" hidden="1">{"AnalRSA",#N/A,TRUE,"PL-Anal";"AnalIAS",#N/A,TRUE,"PL-Anal"}</definedName>
    <definedName name="wrn.PL._.Analysis." localSheetId="19" hidden="1">{"AnalRSA",#N/A,TRUE,"PL-Anal";"AnalIAS",#N/A,TRUE,"PL-Anal"}</definedName>
    <definedName name="wrn.PL._.Analysis." localSheetId="20" hidden="1">{"AnalRSA",#N/A,TRUE,"PL-Anal";"AnalIAS",#N/A,TRUE,"PL-Anal"}</definedName>
    <definedName name="wrn.PL._.Analysis." localSheetId="22" hidden="1">{"AnalRSA",#N/A,TRUE,"PL-Anal";"AnalIAS",#N/A,TRUE,"PL-Anal"}</definedName>
    <definedName name="wrn.PL._.Analysis." localSheetId="24" hidden="1">{"AnalRSA",#N/A,TRUE,"PL-Anal";"AnalIAS",#N/A,TRUE,"PL-Anal"}</definedName>
    <definedName name="wrn.PL._.Analysis." localSheetId="28" hidden="1">{"AnalRSA",#N/A,TRUE,"PL-Anal";"AnalIAS",#N/A,TRUE,"PL-Anal"}</definedName>
    <definedName name="wrn.PL._.Analysis." localSheetId="14" hidden="1">{"AnalRSA",#N/A,TRUE,"PL-Anal";"AnalIAS",#N/A,TRUE,"PL-Anal"}</definedName>
    <definedName name="wrn.PL._.Analysis." hidden="1">{"AnalRSA",#N/A,TRUE,"PL-Anal";"AnalIAS",#N/A,TRUE,"PL-Anal"}</definedName>
    <definedName name="wrn.PL._.trend." localSheetId="12" hidden="1">{"Jan-June",#N/A,FALSE,"Sheet4";"Jul-Dec",#N/A,FALSE,"Sheet4"}</definedName>
    <definedName name="wrn.PL._.trend." localSheetId="11" hidden="1">{"Jan-June",#N/A,FALSE,"Sheet4";"Jul-Dec",#N/A,FALSE,"Sheet4"}</definedName>
    <definedName name="wrn.PL._.trend." localSheetId="13" hidden="1">{"Jan-June",#N/A,FALSE,"Sheet4";"Jul-Dec",#N/A,FALSE,"Sheet4"}</definedName>
    <definedName name="wrn.PL._.trend." localSheetId="16" hidden="1">{"Jan-June",#N/A,FALSE,"Sheet4";"Jul-Dec",#N/A,FALSE,"Sheet4"}</definedName>
    <definedName name="wrn.PL._.trend." localSheetId="21" hidden="1">{"Jan-June",#N/A,FALSE,"Sheet4";"Jul-Dec",#N/A,FALSE,"Sheet4"}</definedName>
    <definedName name="wrn.PL._.trend." localSheetId="18" hidden="1">{"Jan-June",#N/A,FALSE,"Sheet4";"Jul-Dec",#N/A,FALSE,"Sheet4"}</definedName>
    <definedName name="wrn.PL._.trend." localSheetId="19" hidden="1">{"Jan-June",#N/A,FALSE,"Sheet4";"Jul-Dec",#N/A,FALSE,"Sheet4"}</definedName>
    <definedName name="wrn.PL._.trend." localSheetId="20" hidden="1">{"Jan-June",#N/A,FALSE,"Sheet4";"Jul-Dec",#N/A,FALSE,"Sheet4"}</definedName>
    <definedName name="wrn.PL._.trend." localSheetId="22" hidden="1">{"Jan-June",#N/A,FALSE,"Sheet4";"Jul-Dec",#N/A,FALSE,"Sheet4"}</definedName>
    <definedName name="wrn.PL._.trend." localSheetId="24" hidden="1">{"Jan-June",#N/A,FALSE,"Sheet4";"Jul-Dec",#N/A,FALSE,"Sheet4"}</definedName>
    <definedName name="wrn.PL._.trend." localSheetId="28" hidden="1">{"Jan-June",#N/A,FALSE,"Sheet4";"Jul-Dec",#N/A,FALSE,"Sheet4"}</definedName>
    <definedName name="wrn.PL._.trend." localSheetId="14" hidden="1">{"Jan-June",#N/A,FALSE,"Sheet4";"Jul-Dec",#N/A,FALSE,"Sheet4"}</definedName>
    <definedName name="wrn.PL._.trend." hidden="1">{"Jan-June",#N/A,FALSE,"Sheet4";"Jul-Dec",#N/A,FALSE,"Sheet4"}</definedName>
    <definedName name="wrn.PNL._.Analysis." localSheetId="12" hidden="1">{#N/A,#N/A,FALSE,"FRANCE MONTH DETAIL  FFR";#N/A,#N/A,FALSE,"FRANCE MONTH DETAIL  NLG";#N/A,#N/A,FALSE,"FRANCE YTD  DETAIL FFR";#N/A,#N/A,FALSE,"FRANCE YTD  DETAIL NLG"}</definedName>
    <definedName name="wrn.PNL._.Analysis." localSheetId="11" hidden="1">{#N/A,#N/A,FALSE,"FRANCE MONTH DETAIL  FFR";#N/A,#N/A,FALSE,"FRANCE MONTH DETAIL  NLG";#N/A,#N/A,FALSE,"FRANCE YTD  DETAIL FFR";#N/A,#N/A,FALSE,"FRANCE YTD  DETAIL NLG"}</definedName>
    <definedName name="wrn.PNL._.Analysis." localSheetId="13" hidden="1">{#N/A,#N/A,FALSE,"FRANCE MONTH DETAIL  FFR";#N/A,#N/A,FALSE,"FRANCE MONTH DETAIL  NLG";#N/A,#N/A,FALSE,"FRANCE YTD  DETAIL FFR";#N/A,#N/A,FALSE,"FRANCE YTD  DETAIL NLG"}</definedName>
    <definedName name="wrn.PNL._.Analysis." localSheetId="16" hidden="1">{#N/A,#N/A,FALSE,"FRANCE MONTH DETAIL  FFR";#N/A,#N/A,FALSE,"FRANCE MONTH DETAIL  NLG";#N/A,#N/A,FALSE,"FRANCE YTD  DETAIL FFR";#N/A,#N/A,FALSE,"FRANCE YTD  DETAIL NLG"}</definedName>
    <definedName name="wrn.PNL._.Analysis." localSheetId="21" hidden="1">{#N/A,#N/A,FALSE,"FRANCE MONTH DETAIL  FFR";#N/A,#N/A,FALSE,"FRANCE MONTH DETAIL  NLG";#N/A,#N/A,FALSE,"FRANCE YTD  DETAIL FFR";#N/A,#N/A,FALSE,"FRANCE YTD  DETAIL NLG"}</definedName>
    <definedName name="wrn.PNL._.Analysis." localSheetId="18" hidden="1">{#N/A,#N/A,FALSE,"FRANCE MONTH DETAIL  FFR";#N/A,#N/A,FALSE,"FRANCE MONTH DETAIL  NLG";#N/A,#N/A,FALSE,"FRANCE YTD  DETAIL FFR";#N/A,#N/A,FALSE,"FRANCE YTD  DETAIL NLG"}</definedName>
    <definedName name="wrn.PNL._.Analysis." localSheetId="19" hidden="1">{#N/A,#N/A,FALSE,"FRANCE MONTH DETAIL  FFR";#N/A,#N/A,FALSE,"FRANCE MONTH DETAIL  NLG";#N/A,#N/A,FALSE,"FRANCE YTD  DETAIL FFR";#N/A,#N/A,FALSE,"FRANCE YTD  DETAIL NLG"}</definedName>
    <definedName name="wrn.PNL._.Analysis." localSheetId="20" hidden="1">{#N/A,#N/A,FALSE,"FRANCE MONTH DETAIL  FFR";#N/A,#N/A,FALSE,"FRANCE MONTH DETAIL  NLG";#N/A,#N/A,FALSE,"FRANCE YTD  DETAIL FFR";#N/A,#N/A,FALSE,"FRANCE YTD  DETAIL NLG"}</definedName>
    <definedName name="wrn.PNL._.Analysis." localSheetId="22" hidden="1">{#N/A,#N/A,FALSE,"FRANCE MONTH DETAIL  FFR";#N/A,#N/A,FALSE,"FRANCE MONTH DETAIL  NLG";#N/A,#N/A,FALSE,"FRANCE YTD  DETAIL FFR";#N/A,#N/A,FALSE,"FRANCE YTD  DETAIL NLG"}</definedName>
    <definedName name="wrn.PNL._.Analysis." localSheetId="24" hidden="1">{#N/A,#N/A,FALSE,"FRANCE MONTH DETAIL  FFR";#N/A,#N/A,FALSE,"FRANCE MONTH DETAIL  NLG";#N/A,#N/A,FALSE,"FRANCE YTD  DETAIL FFR";#N/A,#N/A,FALSE,"FRANCE YTD  DETAIL NLG"}</definedName>
    <definedName name="wrn.PNL._.Analysis." localSheetId="28" hidden="1">{#N/A,#N/A,FALSE,"FRANCE MONTH DETAIL  FFR";#N/A,#N/A,FALSE,"FRANCE MONTH DETAIL  NLG";#N/A,#N/A,FALSE,"FRANCE YTD  DETAIL FFR";#N/A,#N/A,FALSE,"FRANCE YTD  DETAIL NLG"}</definedName>
    <definedName name="wrn.PNL._.Analysis." localSheetId="14" hidden="1">{#N/A,#N/A,FALSE,"FRANCE MONTH DETAIL  FFR";#N/A,#N/A,FALSE,"FRANCE MONTH DETAIL  NLG";#N/A,#N/A,FALSE,"FRANCE YTD  DETAIL FFR";#N/A,#N/A,FALSE,"FRANCE YTD  DETAIL NLG"}</definedName>
    <definedName name="wrn.PNL._.Analysis." hidden="1">{#N/A,#N/A,FALSE,"FRANCE MONTH DETAIL  FFR";#N/A,#N/A,FALSE,"FRANCE MONTH DETAIL  NLG";#N/A,#N/A,FALSE,"FRANCE YTD  DETAIL FFR";#N/A,#N/A,FALSE,"FRANCE YTD  DETAIL NLG"}</definedName>
    <definedName name="wrn.Powder._.Sites._.Only." localSheetId="12"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11"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13"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16"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21"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18"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19"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20"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22"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24"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28"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localSheetId="14"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owder._.Sites._.Only." hidden="1">{#N/A,#N/A,TRUE,"Cover Page";#N/A,"TD Powder Plant",TRUE,"HPC Plants";#N/A,"Hanoi Powder Plant",TRUE,"HPC Plants";#N/A,"Net North Powder Plant",TRUE,"HPC Plants";#N/A,"HN_NN Powder Plant",TRUE,"HPC Plants";#N/A,"Lix South Powder Plant",TRUE,"HPC Plants";#N/A,"Net South Powder Plant",TRUE,"HPC Plants";#N/A,"Cico Powder Plant",TRUE,"HPC Plants"}</definedName>
    <definedName name="wrn.Prepaid." localSheetId="12" hidden="1">{#N/A,#N/A,FALSE,"0125-10";#N/A,#N/A,FALSE,"0125-12";#N/A,#N/A,FALSE,"0140-12";#N/A,#N/A,FALSE,"0140-14";#N/A,#N/A,FALSE,"0160-12";#N/A,#N/A,FALSE,"0180-12";#N/A,#N/A,FALSE,"0180-14";#N/A,#N/A,FALSE,"0180-16";#N/A,#N/A,FALSE,"0180-18";#N/A,#N/A,FALSE,"0185-20";#N/A,#N/A,FALSE,"0185-22";#N/A,#N/A,FALSE,"0190-10"}</definedName>
    <definedName name="wrn.Prepaid." localSheetId="11" hidden="1">{#N/A,#N/A,FALSE,"0125-10";#N/A,#N/A,FALSE,"0125-12";#N/A,#N/A,FALSE,"0140-12";#N/A,#N/A,FALSE,"0140-14";#N/A,#N/A,FALSE,"0160-12";#N/A,#N/A,FALSE,"0180-12";#N/A,#N/A,FALSE,"0180-14";#N/A,#N/A,FALSE,"0180-16";#N/A,#N/A,FALSE,"0180-18";#N/A,#N/A,FALSE,"0185-20";#N/A,#N/A,FALSE,"0185-22";#N/A,#N/A,FALSE,"0190-10"}</definedName>
    <definedName name="wrn.Prepaid." localSheetId="13" hidden="1">{#N/A,#N/A,FALSE,"0125-10";#N/A,#N/A,FALSE,"0125-12";#N/A,#N/A,FALSE,"0140-12";#N/A,#N/A,FALSE,"0140-14";#N/A,#N/A,FALSE,"0160-12";#N/A,#N/A,FALSE,"0180-12";#N/A,#N/A,FALSE,"0180-14";#N/A,#N/A,FALSE,"0180-16";#N/A,#N/A,FALSE,"0180-18";#N/A,#N/A,FALSE,"0185-20";#N/A,#N/A,FALSE,"0185-22";#N/A,#N/A,FALSE,"0190-10"}</definedName>
    <definedName name="wrn.Prepaid." localSheetId="16" hidden="1">{#N/A,#N/A,FALSE,"0125-10";#N/A,#N/A,FALSE,"0125-12";#N/A,#N/A,FALSE,"0140-12";#N/A,#N/A,FALSE,"0140-14";#N/A,#N/A,FALSE,"0160-12";#N/A,#N/A,FALSE,"0180-12";#N/A,#N/A,FALSE,"0180-14";#N/A,#N/A,FALSE,"0180-16";#N/A,#N/A,FALSE,"0180-18";#N/A,#N/A,FALSE,"0185-20";#N/A,#N/A,FALSE,"0185-22";#N/A,#N/A,FALSE,"0190-10"}</definedName>
    <definedName name="wrn.Prepaid." localSheetId="21" hidden="1">{#N/A,#N/A,FALSE,"0125-10";#N/A,#N/A,FALSE,"0125-12";#N/A,#N/A,FALSE,"0140-12";#N/A,#N/A,FALSE,"0140-14";#N/A,#N/A,FALSE,"0160-12";#N/A,#N/A,FALSE,"0180-12";#N/A,#N/A,FALSE,"0180-14";#N/A,#N/A,FALSE,"0180-16";#N/A,#N/A,FALSE,"0180-18";#N/A,#N/A,FALSE,"0185-20";#N/A,#N/A,FALSE,"0185-22";#N/A,#N/A,FALSE,"0190-10"}</definedName>
    <definedName name="wrn.Prepaid." localSheetId="18" hidden="1">{#N/A,#N/A,FALSE,"0125-10";#N/A,#N/A,FALSE,"0125-12";#N/A,#N/A,FALSE,"0140-12";#N/A,#N/A,FALSE,"0140-14";#N/A,#N/A,FALSE,"0160-12";#N/A,#N/A,FALSE,"0180-12";#N/A,#N/A,FALSE,"0180-14";#N/A,#N/A,FALSE,"0180-16";#N/A,#N/A,FALSE,"0180-18";#N/A,#N/A,FALSE,"0185-20";#N/A,#N/A,FALSE,"0185-22";#N/A,#N/A,FALSE,"0190-10"}</definedName>
    <definedName name="wrn.Prepaid." localSheetId="19" hidden="1">{#N/A,#N/A,FALSE,"0125-10";#N/A,#N/A,FALSE,"0125-12";#N/A,#N/A,FALSE,"0140-12";#N/A,#N/A,FALSE,"0140-14";#N/A,#N/A,FALSE,"0160-12";#N/A,#N/A,FALSE,"0180-12";#N/A,#N/A,FALSE,"0180-14";#N/A,#N/A,FALSE,"0180-16";#N/A,#N/A,FALSE,"0180-18";#N/A,#N/A,FALSE,"0185-20";#N/A,#N/A,FALSE,"0185-22";#N/A,#N/A,FALSE,"0190-10"}</definedName>
    <definedName name="wrn.Prepaid." localSheetId="20" hidden="1">{#N/A,#N/A,FALSE,"0125-10";#N/A,#N/A,FALSE,"0125-12";#N/A,#N/A,FALSE,"0140-12";#N/A,#N/A,FALSE,"0140-14";#N/A,#N/A,FALSE,"0160-12";#N/A,#N/A,FALSE,"0180-12";#N/A,#N/A,FALSE,"0180-14";#N/A,#N/A,FALSE,"0180-16";#N/A,#N/A,FALSE,"0180-18";#N/A,#N/A,FALSE,"0185-20";#N/A,#N/A,FALSE,"0185-22";#N/A,#N/A,FALSE,"0190-10"}</definedName>
    <definedName name="wrn.Prepaid." localSheetId="22" hidden="1">{#N/A,#N/A,FALSE,"0125-10";#N/A,#N/A,FALSE,"0125-12";#N/A,#N/A,FALSE,"0140-12";#N/A,#N/A,FALSE,"0140-14";#N/A,#N/A,FALSE,"0160-12";#N/A,#N/A,FALSE,"0180-12";#N/A,#N/A,FALSE,"0180-14";#N/A,#N/A,FALSE,"0180-16";#N/A,#N/A,FALSE,"0180-18";#N/A,#N/A,FALSE,"0185-20";#N/A,#N/A,FALSE,"0185-22";#N/A,#N/A,FALSE,"0190-10"}</definedName>
    <definedName name="wrn.Prepaid." localSheetId="24" hidden="1">{#N/A,#N/A,FALSE,"0125-10";#N/A,#N/A,FALSE,"0125-12";#N/A,#N/A,FALSE,"0140-12";#N/A,#N/A,FALSE,"0140-14";#N/A,#N/A,FALSE,"0160-12";#N/A,#N/A,FALSE,"0180-12";#N/A,#N/A,FALSE,"0180-14";#N/A,#N/A,FALSE,"0180-16";#N/A,#N/A,FALSE,"0180-18";#N/A,#N/A,FALSE,"0185-20";#N/A,#N/A,FALSE,"0185-22";#N/A,#N/A,FALSE,"0190-10"}</definedName>
    <definedName name="wrn.Prepaid." localSheetId="28" hidden="1">{#N/A,#N/A,FALSE,"0125-10";#N/A,#N/A,FALSE,"0125-12";#N/A,#N/A,FALSE,"0140-12";#N/A,#N/A,FALSE,"0140-14";#N/A,#N/A,FALSE,"0160-12";#N/A,#N/A,FALSE,"0180-12";#N/A,#N/A,FALSE,"0180-14";#N/A,#N/A,FALSE,"0180-16";#N/A,#N/A,FALSE,"0180-18";#N/A,#N/A,FALSE,"0185-20";#N/A,#N/A,FALSE,"0185-22";#N/A,#N/A,FALSE,"0190-10"}</definedName>
    <definedName name="wrn.Prepaid." localSheetId="14" hidden="1">{#N/A,#N/A,FALSE,"0125-10";#N/A,#N/A,FALSE,"0125-12";#N/A,#N/A,FALSE,"0140-12";#N/A,#N/A,FALSE,"0140-14";#N/A,#N/A,FALSE,"0160-12";#N/A,#N/A,FALSE,"0180-12";#N/A,#N/A,FALSE,"0180-14";#N/A,#N/A,FALSE,"0180-16";#N/A,#N/A,FALSE,"0180-18";#N/A,#N/A,FALSE,"0185-20";#N/A,#N/A,FALSE,"0185-22";#N/A,#N/A,FALSE,"0190-10"}</definedName>
    <definedName name="wrn.Prepaid." hidden="1">{#N/A,#N/A,FALSE,"0125-10";#N/A,#N/A,FALSE,"0125-12";#N/A,#N/A,FALSE,"0140-12";#N/A,#N/A,FALSE,"0140-14";#N/A,#N/A,FALSE,"0160-12";#N/A,#N/A,FALSE,"0180-12";#N/A,#N/A,FALSE,"0180-14";#N/A,#N/A,FALSE,"0180-16";#N/A,#N/A,FALSE,"0180-18";#N/A,#N/A,FALSE,"0185-20";#N/A,#N/A,FALSE,"0185-22";#N/A,#N/A,FALSE,"0190-10"}</definedName>
    <definedName name="wrn.Present." localSheetId="12" hidden="1">{"Present",#N/A,FALSE,"Assump";"Present",#N/A,FALSE,"Calc";"Present",#N/A,FALSE,"Cover"}</definedName>
    <definedName name="wrn.Present." localSheetId="11" hidden="1">{"Present",#N/A,FALSE,"Assump";"Present",#N/A,FALSE,"Calc";"Present",#N/A,FALSE,"Cover"}</definedName>
    <definedName name="wrn.Present." localSheetId="13" hidden="1">{"Present",#N/A,FALSE,"Assump";"Present",#N/A,FALSE,"Calc";"Present",#N/A,FALSE,"Cover"}</definedName>
    <definedName name="wrn.Present." localSheetId="16" hidden="1">{"Present",#N/A,FALSE,"Assump";"Present",#N/A,FALSE,"Calc";"Present",#N/A,FALSE,"Cover"}</definedName>
    <definedName name="wrn.Present." localSheetId="21" hidden="1">{"Present",#N/A,FALSE,"Assump";"Present",#N/A,FALSE,"Calc";"Present",#N/A,FALSE,"Cover"}</definedName>
    <definedName name="wrn.Present." localSheetId="18" hidden="1">{"Present",#N/A,FALSE,"Assump";"Present",#N/A,FALSE,"Calc";"Present",#N/A,FALSE,"Cover"}</definedName>
    <definedName name="wrn.Present." localSheetId="19" hidden="1">{"Present",#N/A,FALSE,"Assump";"Present",#N/A,FALSE,"Calc";"Present",#N/A,FALSE,"Cover"}</definedName>
    <definedName name="wrn.Present." localSheetId="20" hidden="1">{"Present",#N/A,FALSE,"Assump";"Present",#N/A,FALSE,"Calc";"Present",#N/A,FALSE,"Cover"}</definedName>
    <definedName name="wrn.Present." localSheetId="22" hidden="1">{"Present",#N/A,FALSE,"Assump";"Present",#N/A,FALSE,"Calc";"Present",#N/A,FALSE,"Cover"}</definedName>
    <definedName name="wrn.Present." localSheetId="24" hidden="1">{"Present",#N/A,FALSE,"Assump";"Present",#N/A,FALSE,"Calc";"Present",#N/A,FALSE,"Cover"}</definedName>
    <definedName name="wrn.Present." localSheetId="28" hidden="1">{"Present",#N/A,FALSE,"Assump";"Present",#N/A,FALSE,"Calc";"Present",#N/A,FALSE,"Cover"}</definedName>
    <definedName name="wrn.Present." localSheetId="14" hidden="1">{"Present",#N/A,FALSE,"Assump";"Present",#N/A,FALSE,"Calc";"Present",#N/A,FALSE,"Cover"}</definedName>
    <definedName name="wrn.Present." hidden="1">{"Present",#N/A,FALSE,"Assump";"Present",#N/A,FALSE,"Calc";"Present",#N/A,FALSE,"Cover"}</definedName>
    <definedName name="wrn.Print." localSheetId="12" hidden="1">{"View1",#N/A,FALSE,"Sheet1";"View2",#N/A,FALSE,"Sheet1"}</definedName>
    <definedName name="wrn.Print." localSheetId="11" hidden="1">{"View1",#N/A,FALSE,"Sheet1";"View2",#N/A,FALSE,"Sheet1"}</definedName>
    <definedName name="wrn.Print." localSheetId="13" hidden="1">{"View1",#N/A,FALSE,"Sheet1";"View2",#N/A,FALSE,"Sheet1"}</definedName>
    <definedName name="wrn.Print." localSheetId="16" hidden="1">{"View1",#N/A,FALSE,"Sheet1";"View2",#N/A,FALSE,"Sheet1"}</definedName>
    <definedName name="wrn.Print." localSheetId="21" hidden="1">{"View1",#N/A,FALSE,"Sheet1";"View2",#N/A,FALSE,"Sheet1"}</definedName>
    <definedName name="wrn.Print." localSheetId="18" hidden="1">{"View1",#N/A,FALSE,"Sheet1";"View2",#N/A,FALSE,"Sheet1"}</definedName>
    <definedName name="wrn.Print." localSheetId="19" hidden="1">{"View1",#N/A,FALSE,"Sheet1";"View2",#N/A,FALSE,"Sheet1"}</definedName>
    <definedName name="wrn.Print." localSheetId="20" hidden="1">{"View1",#N/A,FALSE,"Sheet1";"View2",#N/A,FALSE,"Sheet1"}</definedName>
    <definedName name="wrn.Print." localSheetId="22" hidden="1">{"View1",#N/A,FALSE,"Sheet1";"View2",#N/A,FALSE,"Sheet1"}</definedName>
    <definedName name="wrn.Print." localSheetId="24" hidden="1">{"View1",#N/A,FALSE,"Sheet1";"View2",#N/A,FALSE,"Sheet1"}</definedName>
    <definedName name="wrn.Print." localSheetId="28" hidden="1">{"View1",#N/A,FALSE,"Sheet1";"View2",#N/A,FALSE,"Sheet1"}</definedName>
    <definedName name="wrn.Print." localSheetId="14" hidden="1">{"View1",#N/A,FALSE,"Sheet1";"View2",#N/A,FALSE,"Sheet1"}</definedName>
    <definedName name="wrn.Print." hidden="1">{"View1",#N/A,FALSE,"Sheet1";"View2",#N/A,FALSE,"Sheet1"}</definedName>
    <definedName name="wrn.print._.all." localSheetId="12" hidden="1">{#N/A,#N/A,FALSE,"Gateway";#N/A,#N/A,FALSE,"NewYork";#N/A,#N/A,FALSE,"Ocean";#N/A,#N/A,FALSE,"GVH";#N/A,#N/A,FALSE,"GVM";#N/A,#N/A,FALSE,"GVT"}</definedName>
    <definedName name="wrn.print._.all." localSheetId="11" hidden="1">{#N/A,#N/A,FALSE,"Gateway";#N/A,#N/A,FALSE,"NewYork";#N/A,#N/A,FALSE,"Ocean";#N/A,#N/A,FALSE,"GVH";#N/A,#N/A,FALSE,"GVM";#N/A,#N/A,FALSE,"GVT"}</definedName>
    <definedName name="wrn.print._.all." localSheetId="13" hidden="1">{#N/A,#N/A,FALSE,"Gateway";#N/A,#N/A,FALSE,"NewYork";#N/A,#N/A,FALSE,"Ocean";#N/A,#N/A,FALSE,"GVH";#N/A,#N/A,FALSE,"GVM";#N/A,#N/A,FALSE,"GVT"}</definedName>
    <definedName name="wrn.print._.all." localSheetId="16" hidden="1">{#N/A,#N/A,FALSE,"Gateway";#N/A,#N/A,FALSE,"NewYork";#N/A,#N/A,FALSE,"Ocean";#N/A,#N/A,FALSE,"GVH";#N/A,#N/A,FALSE,"GVM";#N/A,#N/A,FALSE,"GVT"}</definedName>
    <definedName name="wrn.print._.all." localSheetId="21" hidden="1">{#N/A,#N/A,FALSE,"Gateway";#N/A,#N/A,FALSE,"NewYork";#N/A,#N/A,FALSE,"Ocean";#N/A,#N/A,FALSE,"GVH";#N/A,#N/A,FALSE,"GVM";#N/A,#N/A,FALSE,"GVT"}</definedName>
    <definedName name="wrn.print._.all." localSheetId="18" hidden="1">{#N/A,#N/A,FALSE,"Gateway";#N/A,#N/A,FALSE,"NewYork";#N/A,#N/A,FALSE,"Ocean";#N/A,#N/A,FALSE,"GVH";#N/A,#N/A,FALSE,"GVM";#N/A,#N/A,FALSE,"GVT"}</definedName>
    <definedName name="wrn.print._.all." localSheetId="19" hidden="1">{#N/A,#N/A,FALSE,"Gateway";#N/A,#N/A,FALSE,"NewYork";#N/A,#N/A,FALSE,"Ocean";#N/A,#N/A,FALSE,"GVH";#N/A,#N/A,FALSE,"GVM";#N/A,#N/A,FALSE,"GVT"}</definedName>
    <definedName name="wrn.print._.all." localSheetId="20" hidden="1">{#N/A,#N/A,FALSE,"Gateway";#N/A,#N/A,FALSE,"NewYork";#N/A,#N/A,FALSE,"Ocean";#N/A,#N/A,FALSE,"GVH";#N/A,#N/A,FALSE,"GVM";#N/A,#N/A,FALSE,"GVT"}</definedName>
    <definedName name="wrn.print._.all." localSheetId="22" hidden="1">{#N/A,#N/A,FALSE,"Gateway";#N/A,#N/A,FALSE,"NewYork";#N/A,#N/A,FALSE,"Ocean";#N/A,#N/A,FALSE,"GVH";#N/A,#N/A,FALSE,"GVM";#N/A,#N/A,FALSE,"GVT"}</definedName>
    <definedName name="wrn.print._.all." localSheetId="24" hidden="1">{#N/A,#N/A,FALSE,"Gateway";#N/A,#N/A,FALSE,"NewYork";#N/A,#N/A,FALSE,"Ocean";#N/A,#N/A,FALSE,"GVH";#N/A,#N/A,FALSE,"GVM";#N/A,#N/A,FALSE,"GVT"}</definedName>
    <definedName name="wrn.print._.all." localSheetId="28" hidden="1">{#N/A,#N/A,FALSE,"Gateway";#N/A,#N/A,FALSE,"NewYork";#N/A,#N/A,FALSE,"Ocean";#N/A,#N/A,FALSE,"GVH";#N/A,#N/A,FALSE,"GVM";#N/A,#N/A,FALSE,"GVT"}</definedName>
    <definedName name="wrn.print._.all." localSheetId="14" hidden="1">{#N/A,#N/A,FALSE,"Gateway";#N/A,#N/A,FALSE,"NewYork";#N/A,#N/A,FALSE,"Ocean";#N/A,#N/A,FALSE,"GVH";#N/A,#N/A,FALSE,"GVM";#N/A,#N/A,FALSE,"GVT"}</definedName>
    <definedName name="wrn.print._.all." hidden="1">{#N/A,#N/A,FALSE,"Gateway";#N/A,#N/A,FALSE,"NewYork";#N/A,#N/A,FALSE,"Ocean";#N/A,#N/A,FALSE,"GVH";#N/A,#N/A,FALSE,"GVM";#N/A,#N/A,FALSE,"GVT"}</definedName>
    <definedName name="wrn.print._.graphs." localSheetId="12"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graphs." localSheetId="13" hidden="1">{"cap_structure",#N/A,FALSE,"Graph-Mkt Cap";"price",#N/A,FALSE,"Graph-Price";"ebit",#N/A,FALSE,"Graph-EBITDA";"ebitda",#N/A,FALSE,"Graph-EBITDA"}</definedName>
    <definedName name="wrn.print._.graphs." localSheetId="16" hidden="1">{"cap_structure",#N/A,FALSE,"Graph-Mkt Cap";"price",#N/A,FALSE,"Graph-Price";"ebit",#N/A,FALSE,"Graph-EBITDA";"ebitda",#N/A,FALSE,"Graph-EBITDA"}</definedName>
    <definedName name="wrn.print._.graphs." localSheetId="21" hidden="1">{"cap_structure",#N/A,FALSE,"Graph-Mkt Cap";"price",#N/A,FALSE,"Graph-Price";"ebit",#N/A,FALSE,"Graph-EBITDA";"ebitda",#N/A,FALSE,"Graph-EBITDA"}</definedName>
    <definedName name="wrn.print._.graphs." localSheetId="18" hidden="1">{"cap_structure",#N/A,FALSE,"Graph-Mkt Cap";"price",#N/A,FALSE,"Graph-Price";"ebit",#N/A,FALSE,"Graph-EBITDA";"ebitda",#N/A,FALSE,"Graph-EBITDA"}</definedName>
    <definedName name="wrn.print._.graphs." localSheetId="19" hidden="1">{"cap_structure",#N/A,FALSE,"Graph-Mkt Cap";"price",#N/A,FALSE,"Graph-Price";"ebit",#N/A,FALSE,"Graph-EBITDA";"ebitda",#N/A,FALSE,"Graph-EBITDA"}</definedName>
    <definedName name="wrn.print._.graphs." localSheetId="20" hidden="1">{"cap_structure",#N/A,FALSE,"Graph-Mkt Cap";"price",#N/A,FALSE,"Graph-Price";"ebit",#N/A,FALSE,"Graph-EBITDA";"ebitda",#N/A,FALSE,"Graph-EBITDA"}</definedName>
    <definedName name="wrn.print._.graphs." localSheetId="22" hidden="1">{"cap_structure",#N/A,FALSE,"Graph-Mkt Cap";"price",#N/A,FALSE,"Graph-Price";"ebit",#N/A,FALSE,"Graph-EBITDA";"ebitda",#N/A,FALSE,"Graph-EBITDA"}</definedName>
    <definedName name="wrn.print._.graphs." localSheetId="24" hidden="1">{"cap_structure",#N/A,FALSE,"Graph-Mkt Cap";"price",#N/A,FALSE,"Graph-Price";"ebit",#N/A,FALSE,"Graph-EBITDA";"ebitda",#N/A,FALSE,"Graph-EBITDA"}</definedName>
    <definedName name="wrn.print._.graphs." localSheetId="28" hidden="1">{"cap_structure",#N/A,FALSE,"Graph-Mkt Cap";"price",#N/A,FALSE,"Graph-Price";"ebit",#N/A,FALSE,"Graph-EBITDA";"ebitda",#N/A,FALSE,"Graph-EBITDA"}</definedName>
    <definedName name="wrn.print._.graphs." localSheetId="14"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Output." localSheetId="12" hidden="1">{#N/A,#N/A,FALSE,"OUTPUT SHEET "}</definedName>
    <definedName name="wrn.Print._.Output." localSheetId="11" hidden="1">{#N/A,#N/A,FALSE,"OUTPUT SHEET "}</definedName>
    <definedName name="wrn.Print._.Output." localSheetId="13" hidden="1">{#N/A,#N/A,FALSE,"OUTPUT SHEET "}</definedName>
    <definedName name="wrn.Print._.Output." localSheetId="16" hidden="1">{#N/A,#N/A,FALSE,"OUTPUT SHEET "}</definedName>
    <definedName name="wrn.Print._.Output." localSheetId="21" hidden="1">{#N/A,#N/A,FALSE,"OUTPUT SHEET "}</definedName>
    <definedName name="wrn.Print._.Output." localSheetId="18" hidden="1">{#N/A,#N/A,FALSE,"OUTPUT SHEET "}</definedName>
    <definedName name="wrn.Print._.Output." localSheetId="19" hidden="1">{#N/A,#N/A,FALSE,"OUTPUT SHEET "}</definedName>
    <definedName name="wrn.Print._.Output." localSheetId="20" hidden="1">{#N/A,#N/A,FALSE,"OUTPUT SHEET "}</definedName>
    <definedName name="wrn.Print._.Output." localSheetId="22" hidden="1">{#N/A,#N/A,FALSE,"OUTPUT SHEET "}</definedName>
    <definedName name="wrn.Print._.Output." localSheetId="24" hidden="1">{#N/A,#N/A,FALSE,"OUTPUT SHEET "}</definedName>
    <definedName name="wrn.Print._.Output." localSheetId="28" hidden="1">{#N/A,#N/A,FALSE,"OUTPUT SHEET "}</definedName>
    <definedName name="wrn.Print._.Output." localSheetId="14" hidden="1">{#N/A,#N/A,FALSE,"OUTPUT SHEET "}</definedName>
    <definedName name="wrn.Print._.Output." hidden="1">{#N/A,#N/A,FALSE,"OUTPUT SHEET "}</definedName>
    <definedName name="wrn.print._.raw._.data._.entry." localSheetId="12" hidden="1">{"inputs raw data",#N/A,TRUE,"INPUT"}</definedName>
    <definedName name="wrn.print._.raw._.data._.entry." localSheetId="11" hidden="1">{"inputs raw data",#N/A,TRUE,"INPUT"}</definedName>
    <definedName name="wrn.print._.raw._.data._.entry." localSheetId="13" hidden="1">{"inputs raw data",#N/A,TRUE,"INPUT"}</definedName>
    <definedName name="wrn.print._.raw._.data._.entry." localSheetId="16" hidden="1">{"inputs raw data",#N/A,TRUE,"INPUT"}</definedName>
    <definedName name="wrn.print._.raw._.data._.entry." localSheetId="21" hidden="1">{"inputs raw data",#N/A,TRUE,"INPUT"}</definedName>
    <definedName name="wrn.print._.raw._.data._.entry." localSheetId="18" hidden="1">{"inputs raw data",#N/A,TRUE,"INPUT"}</definedName>
    <definedName name="wrn.print._.raw._.data._.entry." localSheetId="19" hidden="1">{"inputs raw data",#N/A,TRUE,"INPUT"}</definedName>
    <definedName name="wrn.print._.raw._.data._.entry." localSheetId="20" hidden="1">{"inputs raw data",#N/A,TRUE,"INPUT"}</definedName>
    <definedName name="wrn.print._.raw._.data._.entry." localSheetId="22" hidden="1">{"inputs raw data",#N/A,TRUE,"INPUT"}</definedName>
    <definedName name="wrn.print._.raw._.data._.entry." localSheetId="24" hidden="1">{"inputs raw data",#N/A,TRUE,"INPUT"}</definedName>
    <definedName name="wrn.print._.raw._.data._.entry." localSheetId="28" hidden="1">{"inputs raw data",#N/A,TRUE,"INPUT"}</definedName>
    <definedName name="wrn.print._.raw._.data._.entry." localSheetId="14" hidden="1">{"inputs raw data",#N/A,TRUE,"INPUT"}</definedName>
    <definedName name="wrn.print._.raw._.data._.entry." hidden="1">{"inputs raw data",#N/A,TRUE,"INPUT"}</definedName>
    <definedName name="wrn.print._.summary._.sheets." localSheetId="12" hidden="1">{"summary1",#N/A,TRUE,"Comps";"summary2",#N/A,TRUE,"Comps";"summary3",#N/A,TRUE,"Comps"}</definedName>
    <definedName name="wrn.print._.summary._.sheets." localSheetId="11" hidden="1">{"summary1",#N/A,TRUE,"Comps";"summary2",#N/A,TRUE,"Comps";"summary3",#N/A,TRUE,"Comps"}</definedName>
    <definedName name="wrn.print._.summary._.sheets." localSheetId="13" hidden="1">{"summary1",#N/A,TRUE,"Comps";"summary2",#N/A,TRUE,"Comps";"summary3",#N/A,TRUE,"Comps"}</definedName>
    <definedName name="wrn.print._.summary._.sheets." localSheetId="16" hidden="1">{"summary1",#N/A,TRUE,"Comps";"summary2",#N/A,TRUE,"Comps";"summary3",#N/A,TRUE,"Comps"}</definedName>
    <definedName name="wrn.print._.summary._.sheets." localSheetId="21" hidden="1">{"summary1",#N/A,TRUE,"Comps";"summary2",#N/A,TRUE,"Comps";"summary3",#N/A,TRUE,"Comps"}</definedName>
    <definedName name="wrn.print._.summary._.sheets." localSheetId="18" hidden="1">{"summary1",#N/A,TRUE,"Comps";"summary2",#N/A,TRUE,"Comps";"summary3",#N/A,TRUE,"Comps"}</definedName>
    <definedName name="wrn.print._.summary._.sheets." localSheetId="19" hidden="1">{"summary1",#N/A,TRUE,"Comps";"summary2",#N/A,TRUE,"Comps";"summary3",#N/A,TRUE,"Comps"}</definedName>
    <definedName name="wrn.print._.summary._.sheets." localSheetId="20" hidden="1">{"summary1",#N/A,TRUE,"Comps";"summary2",#N/A,TRUE,"Comps";"summary3",#N/A,TRUE,"Comps"}</definedName>
    <definedName name="wrn.print._.summary._.sheets." localSheetId="22" hidden="1">{"summary1",#N/A,TRUE,"Comps";"summary2",#N/A,TRUE,"Comps";"summary3",#N/A,TRUE,"Comps"}</definedName>
    <definedName name="wrn.print._.summary._.sheets." localSheetId="24" hidden="1">{"summary1",#N/A,TRUE,"Comps";"summary2",#N/A,TRUE,"Comps";"summary3",#N/A,TRUE,"Comps"}</definedName>
    <definedName name="wrn.print._.summary._.sheets." localSheetId="28" hidden="1">{"summary1",#N/A,TRUE,"Comps";"summary2",#N/A,TRUE,"Comps";"summary3",#N/A,TRUE,"Comps"}</definedName>
    <definedName name="wrn.print._.summary._.sheets." localSheetId="14" hidden="1">{"summary1",#N/A,TRUE,"Comps";"summary2",#N/A,TRUE,"Comps";"summary3",#N/A,TRUE,"Comps"}</definedName>
    <definedName name="wrn.print._.summary._.sheets." hidden="1">{"summary1",#N/A,TRUE,"Comps";"summary2",#N/A,TRUE,"Comps";"summary3",#N/A,TRUE,"Comps"}</definedName>
    <definedName name="wrn.Print_Report." localSheetId="1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1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13"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16"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21"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1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19"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20"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22"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2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28"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localSheetId="14"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_Report." hidden="1">{#N/A,#N/A,FALSE,"PAGE 1_OVERALL SUMMARY";#N/A,#N/A,FALSE,"PAGE 2_SUMMARY";#N/A,#N/A,FALSE,"PAGE 3_SUMMARY_CONT'D";#N/A,#N/A,FALSE,"PAGE 4_GENERAL_DETAILS";#N/A,#N/A,FALSE,"PAGE 5_ENG_CONT'D";#N/A,#N/A,FALSE,"PAGE 6_REQ_CONT'D";#N/A,#N/A,FALSE,"PAGE 7_REQ_CONT'D";#N/A,#N/A,FALSE,"PAGE 8_REQ_CONT'D";#N/A,#N/A,FALSE,"PAGE 9 _DRAFTING";#N/A,#N/A,FALSE,"PAGE 10 _DRAFTING_cont'd"}</definedName>
    <definedName name="wrn.Prints._.All." localSheetId="12" hidden="1">{"Main",#N/A,FALSE,"Wacker";"Main2",#N/A,FALSE,"Wacker";"Value",#N/A,FALSE,"Wacker";"Sensitivity",#N/A,FALSE,"Wacker";"Paine",#N/A,FALSE,"Wacker";"Quaker",#N/A,FALSE,"Wacker";"Wacker",#N/A,FALSE,"Wacker";"1900",#N/A,FALSE,"Wacker";"1901",#N/A,FALSE,"Wacker"}</definedName>
    <definedName name="wrn.Prints._.All." localSheetId="11" hidden="1">{"Main",#N/A,FALSE,"Wacker";"Main2",#N/A,FALSE,"Wacker";"Value",#N/A,FALSE,"Wacker";"Sensitivity",#N/A,FALSE,"Wacker";"Paine",#N/A,FALSE,"Wacker";"Quaker",#N/A,FALSE,"Wacker";"Wacker",#N/A,FALSE,"Wacker";"1900",#N/A,FALSE,"Wacker";"1901",#N/A,FALSE,"Wacker"}</definedName>
    <definedName name="wrn.Prints._.All." localSheetId="13" hidden="1">{"Main",#N/A,FALSE,"Wacker";"Main2",#N/A,FALSE,"Wacker";"Value",#N/A,FALSE,"Wacker";"Sensitivity",#N/A,FALSE,"Wacker";"Paine",#N/A,FALSE,"Wacker";"Quaker",#N/A,FALSE,"Wacker";"Wacker",#N/A,FALSE,"Wacker";"1900",#N/A,FALSE,"Wacker";"1901",#N/A,FALSE,"Wacker"}</definedName>
    <definedName name="wrn.Prints._.All." localSheetId="16" hidden="1">{"Main",#N/A,FALSE,"Wacker";"Main2",#N/A,FALSE,"Wacker";"Value",#N/A,FALSE,"Wacker";"Sensitivity",#N/A,FALSE,"Wacker";"Paine",#N/A,FALSE,"Wacker";"Quaker",#N/A,FALSE,"Wacker";"Wacker",#N/A,FALSE,"Wacker";"1900",#N/A,FALSE,"Wacker";"1901",#N/A,FALSE,"Wacker"}</definedName>
    <definedName name="wrn.Prints._.All." localSheetId="21" hidden="1">{"Main",#N/A,FALSE,"Wacker";"Main2",#N/A,FALSE,"Wacker";"Value",#N/A,FALSE,"Wacker";"Sensitivity",#N/A,FALSE,"Wacker";"Paine",#N/A,FALSE,"Wacker";"Quaker",#N/A,FALSE,"Wacker";"Wacker",#N/A,FALSE,"Wacker";"1900",#N/A,FALSE,"Wacker";"1901",#N/A,FALSE,"Wacker"}</definedName>
    <definedName name="wrn.Prints._.All." localSheetId="18" hidden="1">{"Main",#N/A,FALSE,"Wacker";"Main2",#N/A,FALSE,"Wacker";"Value",#N/A,FALSE,"Wacker";"Sensitivity",#N/A,FALSE,"Wacker";"Paine",#N/A,FALSE,"Wacker";"Quaker",#N/A,FALSE,"Wacker";"Wacker",#N/A,FALSE,"Wacker";"1900",#N/A,FALSE,"Wacker";"1901",#N/A,FALSE,"Wacker"}</definedName>
    <definedName name="wrn.Prints._.All." localSheetId="19" hidden="1">{"Main",#N/A,FALSE,"Wacker";"Main2",#N/A,FALSE,"Wacker";"Value",#N/A,FALSE,"Wacker";"Sensitivity",#N/A,FALSE,"Wacker";"Paine",#N/A,FALSE,"Wacker";"Quaker",#N/A,FALSE,"Wacker";"Wacker",#N/A,FALSE,"Wacker";"1900",#N/A,FALSE,"Wacker";"1901",#N/A,FALSE,"Wacker"}</definedName>
    <definedName name="wrn.Prints._.All." localSheetId="20" hidden="1">{"Main",#N/A,FALSE,"Wacker";"Main2",#N/A,FALSE,"Wacker";"Value",#N/A,FALSE,"Wacker";"Sensitivity",#N/A,FALSE,"Wacker";"Paine",#N/A,FALSE,"Wacker";"Quaker",#N/A,FALSE,"Wacker";"Wacker",#N/A,FALSE,"Wacker";"1900",#N/A,FALSE,"Wacker";"1901",#N/A,FALSE,"Wacker"}</definedName>
    <definedName name="wrn.Prints._.All." localSheetId="22" hidden="1">{"Main",#N/A,FALSE,"Wacker";"Main2",#N/A,FALSE,"Wacker";"Value",#N/A,FALSE,"Wacker";"Sensitivity",#N/A,FALSE,"Wacker";"Paine",#N/A,FALSE,"Wacker";"Quaker",#N/A,FALSE,"Wacker";"Wacker",#N/A,FALSE,"Wacker";"1900",#N/A,FALSE,"Wacker";"1901",#N/A,FALSE,"Wacker"}</definedName>
    <definedName name="wrn.Prints._.All." localSheetId="24" hidden="1">{"Main",#N/A,FALSE,"Wacker";"Main2",#N/A,FALSE,"Wacker";"Value",#N/A,FALSE,"Wacker";"Sensitivity",#N/A,FALSE,"Wacker";"Paine",#N/A,FALSE,"Wacker";"Quaker",#N/A,FALSE,"Wacker";"Wacker",#N/A,FALSE,"Wacker";"1900",#N/A,FALSE,"Wacker";"1901",#N/A,FALSE,"Wacker"}</definedName>
    <definedName name="wrn.Prints._.All." localSheetId="28" hidden="1">{"Main",#N/A,FALSE,"Wacker";"Main2",#N/A,FALSE,"Wacker";"Value",#N/A,FALSE,"Wacker";"Sensitivity",#N/A,FALSE,"Wacker";"Paine",#N/A,FALSE,"Wacker";"Quaker",#N/A,FALSE,"Wacker";"Wacker",#N/A,FALSE,"Wacker";"1900",#N/A,FALSE,"Wacker";"1901",#N/A,FALSE,"Wacker"}</definedName>
    <definedName name="wrn.Prints._.All." localSheetId="14" hidden="1">{"Main",#N/A,FALSE,"Wacker";"Main2",#N/A,FALSE,"Wacker";"Value",#N/A,FALSE,"Wacker";"Sensitivity",#N/A,FALSE,"Wacker";"Paine",#N/A,FALSE,"Wacker";"Quaker",#N/A,FALSE,"Wacker";"Wacker",#N/A,FALSE,"Wacker";"1900",#N/A,FALSE,"Wacker";"1901",#N/A,FALSE,"Wacker"}</definedName>
    <definedName name="wrn.Prints._.All." hidden="1">{"Main",#N/A,FALSE,"Wacker";"Main2",#N/A,FALSE,"Wacker";"Value",#N/A,FALSE,"Wacker";"Sensitivity",#N/A,FALSE,"Wacker";"Paine",#N/A,FALSE,"Wacker";"Quaker",#N/A,FALSE,"Wacker";"Wacker",#N/A,FALSE,"Wacker";"1900",#N/A,FALSE,"Wacker";"1901",#N/A,FALSE,"Wacker"}</definedName>
    <definedName name="wrn.Profile." localSheetId="12" hidden="1">{"View 1",#N/A,FALSE,"Profile";"View 2",#N/A,FALSE,"Profile";"View 3",#N/A,FALSE,"Profile"}</definedName>
    <definedName name="wrn.Profile." localSheetId="11" hidden="1">{"View 1",#N/A,FALSE,"Profile";"View 2",#N/A,FALSE,"Profile";"View 3",#N/A,FALSE,"Profile"}</definedName>
    <definedName name="wrn.Profile." localSheetId="13" hidden="1">{"View 1",#N/A,FALSE,"Profile";"View 2",#N/A,FALSE,"Profile";"View 3",#N/A,FALSE,"Profile"}</definedName>
    <definedName name="wrn.Profile." localSheetId="16" hidden="1">{"View 1",#N/A,FALSE,"Profile";"View 2",#N/A,FALSE,"Profile";"View 3",#N/A,FALSE,"Profile"}</definedName>
    <definedName name="wrn.Profile." localSheetId="21" hidden="1">{"View 1",#N/A,FALSE,"Profile";"View 2",#N/A,FALSE,"Profile";"View 3",#N/A,FALSE,"Profile"}</definedName>
    <definedName name="wrn.Profile." localSheetId="18" hidden="1">{"View 1",#N/A,FALSE,"Profile";"View 2",#N/A,FALSE,"Profile";"View 3",#N/A,FALSE,"Profile"}</definedName>
    <definedName name="wrn.Profile." localSheetId="19" hidden="1">{"View 1",#N/A,FALSE,"Profile";"View 2",#N/A,FALSE,"Profile";"View 3",#N/A,FALSE,"Profile"}</definedName>
    <definedName name="wrn.Profile." localSheetId="20" hidden="1">{"View 1",#N/A,FALSE,"Profile";"View 2",#N/A,FALSE,"Profile";"View 3",#N/A,FALSE,"Profile"}</definedName>
    <definedName name="wrn.Profile." localSheetId="22" hidden="1">{"View 1",#N/A,FALSE,"Profile";"View 2",#N/A,FALSE,"Profile";"View 3",#N/A,FALSE,"Profile"}</definedName>
    <definedName name="wrn.Profile." localSheetId="24" hidden="1">{"View 1",#N/A,FALSE,"Profile";"View 2",#N/A,FALSE,"Profile";"View 3",#N/A,FALSE,"Profile"}</definedName>
    <definedName name="wrn.Profile." localSheetId="28" hidden="1">{"View 1",#N/A,FALSE,"Profile";"View 2",#N/A,FALSE,"Profile";"View 3",#N/A,FALSE,"Profile"}</definedName>
    <definedName name="wrn.Profile." localSheetId="14" hidden="1">{"View 1",#N/A,FALSE,"Profile";"View 2",#N/A,FALSE,"Profile";"View 3",#N/A,FALSE,"Profile"}</definedName>
    <definedName name="wrn.Profile." hidden="1">{"View 1",#N/A,FALSE,"Profile";"View 2",#N/A,FALSE,"Profile";"View 3",#N/A,FALSE,"Profile"}</definedName>
    <definedName name="wrn.Projection._.en._.FF." localSheetId="12" hidden="1">{"FF",#N/A,FALSE,"Projection"}</definedName>
    <definedName name="wrn.Projection._.en._.FF." localSheetId="11" hidden="1">{"FF",#N/A,FALSE,"Projection"}</definedName>
    <definedName name="wrn.Projection._.en._.FF." localSheetId="13" hidden="1">{"FF",#N/A,FALSE,"Projection"}</definedName>
    <definedName name="wrn.Projection._.en._.FF." localSheetId="16" hidden="1">{"FF",#N/A,FALSE,"Projection"}</definedName>
    <definedName name="wrn.Projection._.en._.FF." localSheetId="21" hidden="1">{"FF",#N/A,FALSE,"Projection"}</definedName>
    <definedName name="wrn.Projection._.en._.FF." localSheetId="18" hidden="1">{"FF",#N/A,FALSE,"Projection"}</definedName>
    <definedName name="wrn.Projection._.en._.FF." localSheetId="19" hidden="1">{"FF",#N/A,FALSE,"Projection"}</definedName>
    <definedName name="wrn.Projection._.en._.FF." localSheetId="20" hidden="1">{"FF",#N/A,FALSE,"Projection"}</definedName>
    <definedName name="wrn.Projection._.en._.FF." localSheetId="22" hidden="1">{"FF",#N/A,FALSE,"Projection"}</definedName>
    <definedName name="wrn.Projection._.en._.FF." localSheetId="24" hidden="1">{"FF",#N/A,FALSE,"Projection"}</definedName>
    <definedName name="wrn.Projection._.en._.FF." localSheetId="28" hidden="1">{"FF",#N/A,FALSE,"Projection"}</definedName>
    <definedName name="wrn.Projection._.en._.FF." localSheetId="14" hidden="1">{"FF",#N/A,FALSE,"Projection"}</definedName>
    <definedName name="wrn.Projection._.en._.FF." hidden="1">{"FF",#N/A,FALSE,"Projection"}</definedName>
    <definedName name="wrn.re_xoa2" localSheetId="12" hidden="1">{"Offgrid",#N/A,FALSE,"OFFGRID";"Region",#N/A,FALSE,"REGION";"Offgrid -2",#N/A,FALSE,"OFFGRID";"WTP",#N/A,FALSE,"WTP";"WTP -2",#N/A,FALSE,"WTP";"Project",#N/A,FALSE,"PROJECT";"Summary -2",#N/A,FALSE,"SUMMARY"}</definedName>
    <definedName name="wrn.re_xoa2" localSheetId="11" hidden="1">{"Offgrid",#N/A,FALSE,"OFFGRID";"Region",#N/A,FALSE,"REGION";"Offgrid -2",#N/A,FALSE,"OFFGRID";"WTP",#N/A,FALSE,"WTP";"WTP -2",#N/A,FALSE,"WTP";"Project",#N/A,FALSE,"PROJECT";"Summary -2",#N/A,FALSE,"SUMMARY"}</definedName>
    <definedName name="wrn.re_xoa2" localSheetId="13" hidden="1">{"Offgrid",#N/A,FALSE,"OFFGRID";"Region",#N/A,FALSE,"REGION";"Offgrid -2",#N/A,FALSE,"OFFGRID";"WTP",#N/A,FALSE,"WTP";"WTP -2",#N/A,FALSE,"WTP";"Project",#N/A,FALSE,"PROJECT";"Summary -2",#N/A,FALSE,"SUMMARY"}</definedName>
    <definedName name="wrn.re_xoa2" localSheetId="16" hidden="1">{"Offgrid",#N/A,FALSE,"OFFGRID";"Region",#N/A,FALSE,"REGION";"Offgrid -2",#N/A,FALSE,"OFFGRID";"WTP",#N/A,FALSE,"WTP";"WTP -2",#N/A,FALSE,"WTP";"Project",#N/A,FALSE,"PROJECT";"Summary -2",#N/A,FALSE,"SUMMARY"}</definedName>
    <definedName name="wrn.re_xoa2" localSheetId="21" hidden="1">{"Offgrid",#N/A,FALSE,"OFFGRID";"Region",#N/A,FALSE,"REGION";"Offgrid -2",#N/A,FALSE,"OFFGRID";"WTP",#N/A,FALSE,"WTP";"WTP -2",#N/A,FALSE,"WTP";"Project",#N/A,FALSE,"PROJECT";"Summary -2",#N/A,FALSE,"SUMMARY"}</definedName>
    <definedName name="wrn.re_xoa2" localSheetId="18" hidden="1">{"Offgrid",#N/A,FALSE,"OFFGRID";"Region",#N/A,FALSE,"REGION";"Offgrid -2",#N/A,FALSE,"OFFGRID";"WTP",#N/A,FALSE,"WTP";"WTP -2",#N/A,FALSE,"WTP";"Project",#N/A,FALSE,"PROJECT";"Summary -2",#N/A,FALSE,"SUMMARY"}</definedName>
    <definedName name="wrn.re_xoa2" localSheetId="19" hidden="1">{"Offgrid",#N/A,FALSE,"OFFGRID";"Region",#N/A,FALSE,"REGION";"Offgrid -2",#N/A,FALSE,"OFFGRID";"WTP",#N/A,FALSE,"WTP";"WTP -2",#N/A,FALSE,"WTP";"Project",#N/A,FALSE,"PROJECT";"Summary -2",#N/A,FALSE,"SUMMARY"}</definedName>
    <definedName name="wrn.re_xoa2" localSheetId="20" hidden="1">{"Offgrid",#N/A,FALSE,"OFFGRID";"Region",#N/A,FALSE,"REGION";"Offgrid -2",#N/A,FALSE,"OFFGRID";"WTP",#N/A,FALSE,"WTP";"WTP -2",#N/A,FALSE,"WTP";"Project",#N/A,FALSE,"PROJECT";"Summary -2",#N/A,FALSE,"SUMMARY"}</definedName>
    <definedName name="wrn.re_xoa2" localSheetId="22" hidden="1">{"Offgrid",#N/A,FALSE,"OFFGRID";"Region",#N/A,FALSE,"REGION";"Offgrid -2",#N/A,FALSE,"OFFGRID";"WTP",#N/A,FALSE,"WTP";"WTP -2",#N/A,FALSE,"WTP";"Project",#N/A,FALSE,"PROJECT";"Summary -2",#N/A,FALSE,"SUMMARY"}</definedName>
    <definedName name="wrn.re_xoa2" localSheetId="24" hidden="1">{"Offgrid",#N/A,FALSE,"OFFGRID";"Region",#N/A,FALSE,"REGION";"Offgrid -2",#N/A,FALSE,"OFFGRID";"WTP",#N/A,FALSE,"WTP";"WTP -2",#N/A,FALSE,"WTP";"Project",#N/A,FALSE,"PROJECT";"Summary -2",#N/A,FALSE,"SUMMARY"}</definedName>
    <definedName name="wrn.re_xoa2" localSheetId="28" hidden="1">{"Offgrid",#N/A,FALSE,"OFFGRID";"Region",#N/A,FALSE,"REGION";"Offgrid -2",#N/A,FALSE,"OFFGRID";"WTP",#N/A,FALSE,"WTP";"WTP -2",#N/A,FALSE,"WTP";"Project",#N/A,FALSE,"PROJECT";"Summary -2",#N/A,FALSE,"SUMMARY"}</definedName>
    <definedName name="wrn.re_xoa2" localSheetId="14" hidden="1">{"Offgrid",#N/A,FALSE,"OFFGRID";"Region",#N/A,FALSE,"REGION";"Offgrid -2",#N/A,FALSE,"OFFGRID";"WTP",#N/A,FALSE,"WTP";"WTP -2",#N/A,FALSE,"WTP";"Project",#N/A,FALSE,"PROJECT";"Summary -2",#N/A,FALSE,"SUMMARY"}</definedName>
    <definedName name="wrn.re_xoa2" hidden="1">{"Offgrid",#N/A,FALSE,"OFFGRID";"Region",#N/A,FALSE,"REGION";"Offgrid -2",#N/A,FALSE,"OFFGRID";"WTP",#N/A,FALSE,"WTP";"WTP -2",#N/A,FALSE,"WTP";"Project",#N/A,FALSE,"PROJECT";"Summary -2",#N/A,FALSE,"SUMMARY"}</definedName>
    <definedName name="wrn.Reader." localSheetId="12" hidden="1">{"Reader",#N/A,FALSE,"Summary";"Reader",#N/A,FALSE,"Buildup";"Reader",#N/A,FALSE,"Financials";"Reader",#N/A,FALSE,"Debt &amp; Other"}</definedName>
    <definedName name="wrn.Reader." localSheetId="11" hidden="1">{"Reader",#N/A,FALSE,"Summary";"Reader",#N/A,FALSE,"Buildup";"Reader",#N/A,FALSE,"Financials";"Reader",#N/A,FALSE,"Debt &amp; Other"}</definedName>
    <definedName name="wrn.Reader." localSheetId="13" hidden="1">{"Reader",#N/A,FALSE,"Summary";"Reader",#N/A,FALSE,"Buildup";"Reader",#N/A,FALSE,"Financials";"Reader",#N/A,FALSE,"Debt &amp; Other"}</definedName>
    <definedName name="wrn.Reader." localSheetId="16" hidden="1">{"Reader",#N/A,FALSE,"Summary";"Reader",#N/A,FALSE,"Buildup";"Reader",#N/A,FALSE,"Financials";"Reader",#N/A,FALSE,"Debt &amp; Other"}</definedName>
    <definedName name="wrn.Reader." localSheetId="21" hidden="1">{"Reader",#N/A,FALSE,"Summary";"Reader",#N/A,FALSE,"Buildup";"Reader",#N/A,FALSE,"Financials";"Reader",#N/A,FALSE,"Debt &amp; Other"}</definedName>
    <definedName name="wrn.Reader." localSheetId="18" hidden="1">{"Reader",#N/A,FALSE,"Summary";"Reader",#N/A,FALSE,"Buildup";"Reader",#N/A,FALSE,"Financials";"Reader",#N/A,FALSE,"Debt &amp; Other"}</definedName>
    <definedName name="wrn.Reader." localSheetId="19" hidden="1">{"Reader",#N/A,FALSE,"Summary";"Reader",#N/A,FALSE,"Buildup";"Reader",#N/A,FALSE,"Financials";"Reader",#N/A,FALSE,"Debt &amp; Other"}</definedName>
    <definedName name="wrn.Reader." localSheetId="20" hidden="1">{"Reader",#N/A,FALSE,"Summary";"Reader",#N/A,FALSE,"Buildup";"Reader",#N/A,FALSE,"Financials";"Reader",#N/A,FALSE,"Debt &amp; Other"}</definedName>
    <definedName name="wrn.Reader." localSheetId="22" hidden="1">{"Reader",#N/A,FALSE,"Summary";"Reader",#N/A,FALSE,"Buildup";"Reader",#N/A,FALSE,"Financials";"Reader",#N/A,FALSE,"Debt &amp; Other"}</definedName>
    <definedName name="wrn.Reader." localSheetId="24" hidden="1">{"Reader",#N/A,FALSE,"Summary";"Reader",#N/A,FALSE,"Buildup";"Reader",#N/A,FALSE,"Financials";"Reader",#N/A,FALSE,"Debt &amp; Other"}</definedName>
    <definedName name="wrn.Reader." localSheetId="28" hidden="1">{"Reader",#N/A,FALSE,"Summary";"Reader",#N/A,FALSE,"Buildup";"Reader",#N/A,FALSE,"Financials";"Reader",#N/A,FALSE,"Debt &amp; Other"}</definedName>
    <definedName name="wrn.Reader." localSheetId="14" hidden="1">{"Reader",#N/A,FALSE,"Summary";"Reader",#N/A,FALSE,"Buildup";"Reader",#N/A,FALSE,"Financials";"Reader",#N/A,FALSE,"Debt &amp; Other"}</definedName>
    <definedName name="wrn.Reader." hidden="1">{"Reader",#N/A,FALSE,"Summary";"Reader",#N/A,FALSE,"Buildup";"Reader",#N/A,FALSE,"Financials";"Reader",#N/A,FALSE,"Debt &amp; Other"}</definedName>
    <definedName name="wrn.Report." localSheetId="12" hidden="1">{"Offgrid",#N/A,FALSE,"OFFGRID";"Region",#N/A,FALSE,"REGION";"Offgrid -2",#N/A,FALSE,"OFFGRID";"WTP",#N/A,FALSE,"WTP";"WTP -2",#N/A,FALSE,"WTP";"Project",#N/A,FALSE,"PROJECT";"Summary -2",#N/A,FALSE,"SUMMARY"}</definedName>
    <definedName name="wrn.Report." localSheetId="11" hidden="1">{"Offgrid",#N/A,FALSE,"OFFGRID";"Region",#N/A,FALSE,"REGION";"Offgrid -2",#N/A,FALSE,"OFFGRID";"WTP",#N/A,FALSE,"WTP";"WTP -2",#N/A,FALSE,"WTP";"Project",#N/A,FALSE,"PROJECT";"Summary -2",#N/A,FALSE,"SUMMARY"}</definedName>
    <definedName name="wrn.Report." localSheetId="13" hidden="1">{"Offgrid",#N/A,FALSE,"OFFGRID";"Region",#N/A,FALSE,"REGION";"Offgrid -2",#N/A,FALSE,"OFFGRID";"WTP",#N/A,FALSE,"WTP";"WTP -2",#N/A,FALSE,"WTP";"Project",#N/A,FALSE,"PROJECT";"Summary -2",#N/A,FALSE,"SUMMARY"}</definedName>
    <definedName name="wrn.Report." localSheetId="16" hidden="1">{"Offgrid",#N/A,FALSE,"OFFGRID";"Region",#N/A,FALSE,"REGION";"Offgrid -2",#N/A,FALSE,"OFFGRID";"WTP",#N/A,FALSE,"WTP";"WTP -2",#N/A,FALSE,"WTP";"Project",#N/A,FALSE,"PROJECT";"Summary -2",#N/A,FALSE,"SUMMARY"}</definedName>
    <definedName name="wrn.Report." localSheetId="21" hidden="1">{"Offgrid",#N/A,FALSE,"OFFGRID";"Region",#N/A,FALSE,"REGION";"Offgrid -2",#N/A,FALSE,"OFFGRID";"WTP",#N/A,FALSE,"WTP";"WTP -2",#N/A,FALSE,"WTP";"Project",#N/A,FALSE,"PROJECT";"Summary -2",#N/A,FALSE,"SUMMARY"}</definedName>
    <definedName name="wrn.Report." localSheetId="18" hidden="1">{"Offgrid",#N/A,FALSE,"OFFGRID";"Region",#N/A,FALSE,"REGION";"Offgrid -2",#N/A,FALSE,"OFFGRID";"WTP",#N/A,FALSE,"WTP";"WTP -2",#N/A,FALSE,"WTP";"Project",#N/A,FALSE,"PROJECT";"Summary -2",#N/A,FALSE,"SUMMARY"}</definedName>
    <definedName name="wrn.Report." localSheetId="19" hidden="1">{"Offgrid",#N/A,FALSE,"OFFGRID";"Region",#N/A,FALSE,"REGION";"Offgrid -2",#N/A,FALSE,"OFFGRID";"WTP",#N/A,FALSE,"WTP";"WTP -2",#N/A,FALSE,"WTP";"Project",#N/A,FALSE,"PROJECT";"Summary -2",#N/A,FALSE,"SUMMARY"}</definedName>
    <definedName name="wrn.Report." localSheetId="20" hidden="1">{"Offgrid",#N/A,FALSE,"OFFGRID";"Region",#N/A,FALSE,"REGION";"Offgrid -2",#N/A,FALSE,"OFFGRID";"WTP",#N/A,FALSE,"WTP";"WTP -2",#N/A,FALSE,"WTP";"Project",#N/A,FALSE,"PROJECT";"Summary -2",#N/A,FALSE,"SUMMARY"}</definedName>
    <definedName name="wrn.Report." localSheetId="22" hidden="1">{"Offgrid",#N/A,FALSE,"OFFGRID";"Region",#N/A,FALSE,"REGION";"Offgrid -2",#N/A,FALSE,"OFFGRID";"WTP",#N/A,FALSE,"WTP";"WTP -2",#N/A,FALSE,"WTP";"Project",#N/A,FALSE,"PROJECT";"Summary -2",#N/A,FALSE,"SUMMARY"}</definedName>
    <definedName name="wrn.Report." localSheetId="24" hidden="1">{"Offgrid",#N/A,FALSE,"OFFGRID";"Region",#N/A,FALSE,"REGION";"Offgrid -2",#N/A,FALSE,"OFFGRID";"WTP",#N/A,FALSE,"WTP";"WTP -2",#N/A,FALSE,"WTP";"Project",#N/A,FALSE,"PROJECT";"Summary -2",#N/A,FALSE,"SUMMARY"}</definedName>
    <definedName name="wrn.Report." localSheetId="28" hidden="1">{"Offgrid",#N/A,FALSE,"OFFGRID";"Region",#N/A,FALSE,"REGION";"Offgrid -2",#N/A,FALSE,"OFFGRID";"WTP",#N/A,FALSE,"WTP";"WTP -2",#N/A,FALSE,"WTP";"Project",#N/A,FALSE,"PROJECT";"Summary -2",#N/A,FALSE,"SUMMARY"}</definedName>
    <definedName name="wrn.Report." localSheetId="14"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localSheetId="12" hidden="1">{#N/A,#N/A,FALSE,"特殊室（ＢＱ表）"}</definedName>
    <definedName name="wrn.report1." localSheetId="11" hidden="1">{#N/A,#N/A,FALSE,"特殊室（ＢＱ表）"}</definedName>
    <definedName name="wrn.report1." localSheetId="13" hidden="1">{#N/A,#N/A,FALSE,"特殊室（ＢＱ表）"}</definedName>
    <definedName name="wrn.report1." localSheetId="16" hidden="1">{#N/A,#N/A,FALSE,"特殊室（ＢＱ表）"}</definedName>
    <definedName name="wrn.report1." localSheetId="21" hidden="1">{#N/A,#N/A,FALSE,"特殊室（ＢＱ表）"}</definedName>
    <definedName name="wrn.report1." localSheetId="18" hidden="1">{#N/A,#N/A,FALSE,"特殊室（ＢＱ表）"}</definedName>
    <definedName name="wrn.report1." localSheetId="19" hidden="1">{#N/A,#N/A,FALSE,"特殊室（ＢＱ表）"}</definedName>
    <definedName name="wrn.report1." localSheetId="20" hidden="1">{#N/A,#N/A,FALSE,"特殊室（ＢＱ表）"}</definedName>
    <definedName name="wrn.report1." localSheetId="22" hidden="1">{#N/A,#N/A,FALSE,"特殊室（ＢＱ表）"}</definedName>
    <definedName name="wrn.report1." localSheetId="24" hidden="1">{#N/A,#N/A,FALSE,"特殊室（ＢＱ表）"}</definedName>
    <definedName name="wrn.report1." localSheetId="28" hidden="1">{#N/A,#N/A,FALSE,"特殊室（ＢＱ表）"}</definedName>
    <definedName name="wrn.report1." localSheetId="14" hidden="1">{#N/A,#N/A,FALSE,"特殊室（ＢＱ表）"}</definedName>
    <definedName name="wrn.report1." hidden="1">{#N/A,#N/A,FALSE,"特殊室（ＢＱ表）"}</definedName>
    <definedName name="wrn.reports." localSheetId="12" hidden="1">{#N/A,#N/A,FALSE,"Project Summary";#N/A,#N/A,FALSE,"Parameter Summary";#N/A,#N/A,FALSE,"Budget Control Report";#N/A,#N/A,FALSE,"DETAIL.XLS"}</definedName>
    <definedName name="wrn.reports." localSheetId="11" hidden="1">{#N/A,#N/A,FALSE,"Project Summary";#N/A,#N/A,FALSE,"Parameter Summary";#N/A,#N/A,FALSE,"Budget Control Report";#N/A,#N/A,FALSE,"DETAIL.XLS"}</definedName>
    <definedName name="wrn.reports." localSheetId="13" hidden="1">{#N/A,#N/A,FALSE,"Project Summary";#N/A,#N/A,FALSE,"Parameter Summary";#N/A,#N/A,FALSE,"Budget Control Report";#N/A,#N/A,FALSE,"DETAIL.XLS"}</definedName>
    <definedName name="wrn.reports." localSheetId="16" hidden="1">{#N/A,#N/A,FALSE,"Project Summary";#N/A,#N/A,FALSE,"Parameter Summary";#N/A,#N/A,FALSE,"Budget Control Report";#N/A,#N/A,FALSE,"DETAIL.XLS"}</definedName>
    <definedName name="wrn.reports." localSheetId="21" hidden="1">{#N/A,#N/A,FALSE,"Project Summary";#N/A,#N/A,FALSE,"Parameter Summary";#N/A,#N/A,FALSE,"Budget Control Report";#N/A,#N/A,FALSE,"DETAIL.XLS"}</definedName>
    <definedName name="wrn.reports." localSheetId="18" hidden="1">{#N/A,#N/A,FALSE,"Project Summary";#N/A,#N/A,FALSE,"Parameter Summary";#N/A,#N/A,FALSE,"Budget Control Report";#N/A,#N/A,FALSE,"DETAIL.XLS"}</definedName>
    <definedName name="wrn.reports." localSheetId="19" hidden="1">{#N/A,#N/A,FALSE,"Project Summary";#N/A,#N/A,FALSE,"Parameter Summary";#N/A,#N/A,FALSE,"Budget Control Report";#N/A,#N/A,FALSE,"DETAIL.XLS"}</definedName>
    <definedName name="wrn.reports." localSheetId="20" hidden="1">{#N/A,#N/A,FALSE,"Project Summary";#N/A,#N/A,FALSE,"Parameter Summary";#N/A,#N/A,FALSE,"Budget Control Report";#N/A,#N/A,FALSE,"DETAIL.XLS"}</definedName>
    <definedName name="wrn.reports." localSheetId="22" hidden="1">{#N/A,#N/A,FALSE,"Project Summary";#N/A,#N/A,FALSE,"Parameter Summary";#N/A,#N/A,FALSE,"Budget Control Report";#N/A,#N/A,FALSE,"DETAIL.XLS"}</definedName>
    <definedName name="wrn.reports." localSheetId="24" hidden="1">{#N/A,#N/A,FALSE,"Project Summary";#N/A,#N/A,FALSE,"Parameter Summary";#N/A,#N/A,FALSE,"Budget Control Report";#N/A,#N/A,FALSE,"DETAIL.XLS"}</definedName>
    <definedName name="wrn.reports." localSheetId="28" hidden="1">{#N/A,#N/A,FALSE,"Project Summary";#N/A,#N/A,FALSE,"Parameter Summary";#N/A,#N/A,FALSE,"Budget Control Report";#N/A,#N/A,FALSE,"DETAIL.XLS"}</definedName>
    <definedName name="wrn.reports." localSheetId="14" hidden="1">{#N/A,#N/A,FALSE,"Project Summary";#N/A,#N/A,FALSE,"Parameter Summary";#N/A,#N/A,FALSE,"Budget Control Report";#N/A,#N/A,FALSE,"DETAIL.XLS"}</definedName>
    <definedName name="wrn.reports." hidden="1">{#N/A,#N/A,FALSE,"Project Summary";#N/A,#N/A,FALSE,"Parameter Summary";#N/A,#N/A,FALSE,"Budget Control Report";#N/A,#N/A,FALSE,"DETAIL.XLS"}</definedName>
    <definedName name="wrn.Residential." localSheetId="12" hidden="1">{"ECA Qtrs C",#N/A,TRUE,"ECA_Qtrs_C";"ECA Qtrs D",#N/A,TRUE,"ECA_Qtrs_D";"ECA Qtrs F",#N/A,TRUE,"ECA_Qtrs_F";"ECA Qtrs G",#N/A,TRUE,"ECA_Qtrs_G";"ECA SisterApt",#N/A,TRUE,"ECA_SisterApt";"ECA Nurses",#N/A,TRUE,"ECA_NursesHostel"}</definedName>
    <definedName name="wrn.Residential." localSheetId="11" hidden="1">{"ECA Qtrs C",#N/A,TRUE,"ECA_Qtrs_C";"ECA Qtrs D",#N/A,TRUE,"ECA_Qtrs_D";"ECA Qtrs F",#N/A,TRUE,"ECA_Qtrs_F";"ECA Qtrs G",#N/A,TRUE,"ECA_Qtrs_G";"ECA SisterApt",#N/A,TRUE,"ECA_SisterApt";"ECA Nurses",#N/A,TRUE,"ECA_NursesHostel"}</definedName>
    <definedName name="wrn.Residential." localSheetId="13" hidden="1">{"ECA Qtrs C",#N/A,TRUE,"ECA_Qtrs_C";"ECA Qtrs D",#N/A,TRUE,"ECA_Qtrs_D";"ECA Qtrs F",#N/A,TRUE,"ECA_Qtrs_F";"ECA Qtrs G",#N/A,TRUE,"ECA_Qtrs_G";"ECA SisterApt",#N/A,TRUE,"ECA_SisterApt";"ECA Nurses",#N/A,TRUE,"ECA_NursesHostel"}</definedName>
    <definedName name="wrn.Residential." localSheetId="16" hidden="1">{"ECA Qtrs C",#N/A,TRUE,"ECA_Qtrs_C";"ECA Qtrs D",#N/A,TRUE,"ECA_Qtrs_D";"ECA Qtrs F",#N/A,TRUE,"ECA_Qtrs_F";"ECA Qtrs G",#N/A,TRUE,"ECA_Qtrs_G";"ECA SisterApt",#N/A,TRUE,"ECA_SisterApt";"ECA Nurses",#N/A,TRUE,"ECA_NursesHostel"}</definedName>
    <definedName name="wrn.Residential." localSheetId="21" hidden="1">{"ECA Qtrs C",#N/A,TRUE,"ECA_Qtrs_C";"ECA Qtrs D",#N/A,TRUE,"ECA_Qtrs_D";"ECA Qtrs F",#N/A,TRUE,"ECA_Qtrs_F";"ECA Qtrs G",#N/A,TRUE,"ECA_Qtrs_G";"ECA SisterApt",#N/A,TRUE,"ECA_SisterApt";"ECA Nurses",#N/A,TRUE,"ECA_NursesHostel"}</definedName>
    <definedName name="wrn.Residential." localSheetId="18" hidden="1">{"ECA Qtrs C",#N/A,TRUE,"ECA_Qtrs_C";"ECA Qtrs D",#N/A,TRUE,"ECA_Qtrs_D";"ECA Qtrs F",#N/A,TRUE,"ECA_Qtrs_F";"ECA Qtrs G",#N/A,TRUE,"ECA_Qtrs_G";"ECA SisterApt",#N/A,TRUE,"ECA_SisterApt";"ECA Nurses",#N/A,TRUE,"ECA_NursesHostel"}</definedName>
    <definedName name="wrn.Residential." localSheetId="19" hidden="1">{"ECA Qtrs C",#N/A,TRUE,"ECA_Qtrs_C";"ECA Qtrs D",#N/A,TRUE,"ECA_Qtrs_D";"ECA Qtrs F",#N/A,TRUE,"ECA_Qtrs_F";"ECA Qtrs G",#N/A,TRUE,"ECA_Qtrs_G";"ECA SisterApt",#N/A,TRUE,"ECA_SisterApt";"ECA Nurses",#N/A,TRUE,"ECA_NursesHostel"}</definedName>
    <definedName name="wrn.Residential." localSheetId="20" hidden="1">{"ECA Qtrs C",#N/A,TRUE,"ECA_Qtrs_C";"ECA Qtrs D",#N/A,TRUE,"ECA_Qtrs_D";"ECA Qtrs F",#N/A,TRUE,"ECA_Qtrs_F";"ECA Qtrs G",#N/A,TRUE,"ECA_Qtrs_G";"ECA SisterApt",#N/A,TRUE,"ECA_SisterApt";"ECA Nurses",#N/A,TRUE,"ECA_NursesHostel"}</definedName>
    <definedName name="wrn.Residential." localSheetId="22" hidden="1">{"ECA Qtrs C",#N/A,TRUE,"ECA_Qtrs_C";"ECA Qtrs D",#N/A,TRUE,"ECA_Qtrs_D";"ECA Qtrs F",#N/A,TRUE,"ECA_Qtrs_F";"ECA Qtrs G",#N/A,TRUE,"ECA_Qtrs_G";"ECA SisterApt",#N/A,TRUE,"ECA_SisterApt";"ECA Nurses",#N/A,TRUE,"ECA_NursesHostel"}</definedName>
    <definedName name="wrn.Residential." localSheetId="24" hidden="1">{"ECA Qtrs C",#N/A,TRUE,"ECA_Qtrs_C";"ECA Qtrs D",#N/A,TRUE,"ECA_Qtrs_D";"ECA Qtrs F",#N/A,TRUE,"ECA_Qtrs_F";"ECA Qtrs G",#N/A,TRUE,"ECA_Qtrs_G";"ECA SisterApt",#N/A,TRUE,"ECA_SisterApt";"ECA Nurses",#N/A,TRUE,"ECA_NursesHostel"}</definedName>
    <definedName name="wrn.Residential." localSheetId="28" hidden="1">{"ECA Qtrs C",#N/A,TRUE,"ECA_Qtrs_C";"ECA Qtrs D",#N/A,TRUE,"ECA_Qtrs_D";"ECA Qtrs F",#N/A,TRUE,"ECA_Qtrs_F";"ECA Qtrs G",#N/A,TRUE,"ECA_Qtrs_G";"ECA SisterApt",#N/A,TRUE,"ECA_SisterApt";"ECA Nurses",#N/A,TRUE,"ECA_NursesHostel"}</definedName>
    <definedName name="wrn.Residential." localSheetId="14"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sidential._1" localSheetId="12" hidden="1">{"ECA Qtrs C",#N/A,TRUE,"ECA_Qtrs_C";"ECA Qtrs D",#N/A,TRUE,"ECA_Qtrs_D";"ECA Qtrs F",#N/A,TRUE,"ECA_Qtrs_F";"ECA Qtrs G",#N/A,TRUE,"ECA_Qtrs_G";"ECA SisterApt",#N/A,TRUE,"ECA_SisterApt";"ECA Nurses",#N/A,TRUE,"ECA_NursesHostel"}</definedName>
    <definedName name="wrn.Residential._1" localSheetId="11" hidden="1">{"ECA Qtrs C",#N/A,TRUE,"ECA_Qtrs_C";"ECA Qtrs D",#N/A,TRUE,"ECA_Qtrs_D";"ECA Qtrs F",#N/A,TRUE,"ECA_Qtrs_F";"ECA Qtrs G",#N/A,TRUE,"ECA_Qtrs_G";"ECA SisterApt",#N/A,TRUE,"ECA_SisterApt";"ECA Nurses",#N/A,TRUE,"ECA_NursesHostel"}</definedName>
    <definedName name="wrn.Residential._1" localSheetId="13" hidden="1">{"ECA Qtrs C",#N/A,TRUE,"ECA_Qtrs_C";"ECA Qtrs D",#N/A,TRUE,"ECA_Qtrs_D";"ECA Qtrs F",#N/A,TRUE,"ECA_Qtrs_F";"ECA Qtrs G",#N/A,TRUE,"ECA_Qtrs_G";"ECA SisterApt",#N/A,TRUE,"ECA_SisterApt";"ECA Nurses",#N/A,TRUE,"ECA_NursesHostel"}</definedName>
    <definedName name="wrn.Residential._1" localSheetId="16" hidden="1">{"ECA Qtrs C",#N/A,TRUE,"ECA_Qtrs_C";"ECA Qtrs D",#N/A,TRUE,"ECA_Qtrs_D";"ECA Qtrs F",#N/A,TRUE,"ECA_Qtrs_F";"ECA Qtrs G",#N/A,TRUE,"ECA_Qtrs_G";"ECA SisterApt",#N/A,TRUE,"ECA_SisterApt";"ECA Nurses",#N/A,TRUE,"ECA_NursesHostel"}</definedName>
    <definedName name="wrn.Residential._1" localSheetId="21" hidden="1">{"ECA Qtrs C",#N/A,TRUE,"ECA_Qtrs_C";"ECA Qtrs D",#N/A,TRUE,"ECA_Qtrs_D";"ECA Qtrs F",#N/A,TRUE,"ECA_Qtrs_F";"ECA Qtrs G",#N/A,TRUE,"ECA_Qtrs_G";"ECA SisterApt",#N/A,TRUE,"ECA_SisterApt";"ECA Nurses",#N/A,TRUE,"ECA_NursesHostel"}</definedName>
    <definedName name="wrn.Residential._1" localSheetId="18" hidden="1">{"ECA Qtrs C",#N/A,TRUE,"ECA_Qtrs_C";"ECA Qtrs D",#N/A,TRUE,"ECA_Qtrs_D";"ECA Qtrs F",#N/A,TRUE,"ECA_Qtrs_F";"ECA Qtrs G",#N/A,TRUE,"ECA_Qtrs_G";"ECA SisterApt",#N/A,TRUE,"ECA_SisterApt";"ECA Nurses",#N/A,TRUE,"ECA_NursesHostel"}</definedName>
    <definedName name="wrn.Residential._1" localSheetId="19" hidden="1">{"ECA Qtrs C",#N/A,TRUE,"ECA_Qtrs_C";"ECA Qtrs D",#N/A,TRUE,"ECA_Qtrs_D";"ECA Qtrs F",#N/A,TRUE,"ECA_Qtrs_F";"ECA Qtrs G",#N/A,TRUE,"ECA_Qtrs_G";"ECA SisterApt",#N/A,TRUE,"ECA_SisterApt";"ECA Nurses",#N/A,TRUE,"ECA_NursesHostel"}</definedName>
    <definedName name="wrn.Residential._1" localSheetId="20" hidden="1">{"ECA Qtrs C",#N/A,TRUE,"ECA_Qtrs_C";"ECA Qtrs D",#N/A,TRUE,"ECA_Qtrs_D";"ECA Qtrs F",#N/A,TRUE,"ECA_Qtrs_F";"ECA Qtrs G",#N/A,TRUE,"ECA_Qtrs_G";"ECA SisterApt",#N/A,TRUE,"ECA_SisterApt";"ECA Nurses",#N/A,TRUE,"ECA_NursesHostel"}</definedName>
    <definedName name="wrn.Residential._1" localSheetId="22" hidden="1">{"ECA Qtrs C",#N/A,TRUE,"ECA_Qtrs_C";"ECA Qtrs D",#N/A,TRUE,"ECA_Qtrs_D";"ECA Qtrs F",#N/A,TRUE,"ECA_Qtrs_F";"ECA Qtrs G",#N/A,TRUE,"ECA_Qtrs_G";"ECA SisterApt",#N/A,TRUE,"ECA_SisterApt";"ECA Nurses",#N/A,TRUE,"ECA_NursesHostel"}</definedName>
    <definedName name="wrn.Residential._1" localSheetId="24" hidden="1">{"ECA Qtrs C",#N/A,TRUE,"ECA_Qtrs_C";"ECA Qtrs D",#N/A,TRUE,"ECA_Qtrs_D";"ECA Qtrs F",#N/A,TRUE,"ECA_Qtrs_F";"ECA Qtrs G",#N/A,TRUE,"ECA_Qtrs_G";"ECA SisterApt",#N/A,TRUE,"ECA_SisterApt";"ECA Nurses",#N/A,TRUE,"ECA_NursesHostel"}</definedName>
    <definedName name="wrn.Residential._1" localSheetId="28" hidden="1">{"ECA Qtrs C",#N/A,TRUE,"ECA_Qtrs_C";"ECA Qtrs D",#N/A,TRUE,"ECA_Qtrs_D";"ECA Qtrs F",#N/A,TRUE,"ECA_Qtrs_F";"ECA Qtrs G",#N/A,TRUE,"ECA_Qtrs_G";"ECA SisterApt",#N/A,TRUE,"ECA_SisterApt";"ECA Nurses",#N/A,TRUE,"ECA_NursesHostel"}</definedName>
    <definedName name="wrn.Residential._1" localSheetId="14"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evenue._.quality." localSheetId="12" hidden="1">{#N/A,#N/A,FALSE,"REV. KPI MONTH  FFR";#N/A,#N/A,FALSE,"REV. KPI MONTH  NLG";#N/A,#N/A,FALSE,"REV. KPI YTD FFR";#N/A,#N/A,FALSE,"REV. KPI YTD  NLG"}</definedName>
    <definedName name="wrn.Revenue._.quality." localSheetId="11" hidden="1">{#N/A,#N/A,FALSE,"REV. KPI MONTH  FFR";#N/A,#N/A,FALSE,"REV. KPI MONTH  NLG";#N/A,#N/A,FALSE,"REV. KPI YTD FFR";#N/A,#N/A,FALSE,"REV. KPI YTD  NLG"}</definedName>
    <definedName name="wrn.Revenue._.quality." localSheetId="13" hidden="1">{#N/A,#N/A,FALSE,"REV. KPI MONTH  FFR";#N/A,#N/A,FALSE,"REV. KPI MONTH  NLG";#N/A,#N/A,FALSE,"REV. KPI YTD FFR";#N/A,#N/A,FALSE,"REV. KPI YTD  NLG"}</definedName>
    <definedName name="wrn.Revenue._.quality." localSheetId="16" hidden="1">{#N/A,#N/A,FALSE,"REV. KPI MONTH  FFR";#N/A,#N/A,FALSE,"REV. KPI MONTH  NLG";#N/A,#N/A,FALSE,"REV. KPI YTD FFR";#N/A,#N/A,FALSE,"REV. KPI YTD  NLG"}</definedName>
    <definedName name="wrn.Revenue._.quality." localSheetId="21" hidden="1">{#N/A,#N/A,FALSE,"REV. KPI MONTH  FFR";#N/A,#N/A,FALSE,"REV. KPI MONTH  NLG";#N/A,#N/A,FALSE,"REV. KPI YTD FFR";#N/A,#N/A,FALSE,"REV. KPI YTD  NLG"}</definedName>
    <definedName name="wrn.Revenue._.quality." localSheetId="18" hidden="1">{#N/A,#N/A,FALSE,"REV. KPI MONTH  FFR";#N/A,#N/A,FALSE,"REV. KPI MONTH  NLG";#N/A,#N/A,FALSE,"REV. KPI YTD FFR";#N/A,#N/A,FALSE,"REV. KPI YTD  NLG"}</definedName>
    <definedName name="wrn.Revenue._.quality." localSheetId="19" hidden="1">{#N/A,#N/A,FALSE,"REV. KPI MONTH  FFR";#N/A,#N/A,FALSE,"REV. KPI MONTH  NLG";#N/A,#N/A,FALSE,"REV. KPI YTD FFR";#N/A,#N/A,FALSE,"REV. KPI YTD  NLG"}</definedName>
    <definedName name="wrn.Revenue._.quality." localSheetId="20" hidden="1">{#N/A,#N/A,FALSE,"REV. KPI MONTH  FFR";#N/A,#N/A,FALSE,"REV. KPI MONTH  NLG";#N/A,#N/A,FALSE,"REV. KPI YTD FFR";#N/A,#N/A,FALSE,"REV. KPI YTD  NLG"}</definedName>
    <definedName name="wrn.Revenue._.quality." localSheetId="22" hidden="1">{#N/A,#N/A,FALSE,"REV. KPI MONTH  FFR";#N/A,#N/A,FALSE,"REV. KPI MONTH  NLG";#N/A,#N/A,FALSE,"REV. KPI YTD FFR";#N/A,#N/A,FALSE,"REV. KPI YTD  NLG"}</definedName>
    <definedName name="wrn.Revenue._.quality." localSheetId="24" hidden="1">{#N/A,#N/A,FALSE,"REV. KPI MONTH  FFR";#N/A,#N/A,FALSE,"REV. KPI MONTH  NLG";#N/A,#N/A,FALSE,"REV. KPI YTD FFR";#N/A,#N/A,FALSE,"REV. KPI YTD  NLG"}</definedName>
    <definedName name="wrn.Revenue._.quality." localSheetId="28" hidden="1">{#N/A,#N/A,FALSE,"REV. KPI MONTH  FFR";#N/A,#N/A,FALSE,"REV. KPI MONTH  NLG";#N/A,#N/A,FALSE,"REV. KPI YTD FFR";#N/A,#N/A,FALSE,"REV. KPI YTD  NLG"}</definedName>
    <definedName name="wrn.Revenue._.quality." localSheetId="14" hidden="1">{#N/A,#N/A,FALSE,"REV. KPI MONTH  FFR";#N/A,#N/A,FALSE,"REV. KPI MONTH  NLG";#N/A,#N/A,FALSE,"REV. KPI YTD FFR";#N/A,#N/A,FALSE,"REV. KPI YTD  NLG"}</definedName>
    <definedName name="wrn.Revenue._.quality." hidden="1">{#N/A,#N/A,FALSE,"REV. KPI MONTH  FFR";#N/A,#N/A,FALSE,"REV. KPI MONTH  NLG";#N/A,#N/A,FALSE,"REV. KPI YTD FFR";#N/A,#N/A,FALSE,"REV. KPI YTD  NLG"}</definedName>
    <definedName name="wrn.Ride._.Estimate." localSheetId="12" hidden="1">{#N/A,#N/A,TRUE,"Cover Memo";"Ride Estimate",#N/A,TRUE,"Change Summary";"Ride Estimate",#N/A,TRUE,"Estimate Summary";"Ride Estimate",#N/A,TRUE,"Dept. Summary";"Ride Estimate",#N/A,TRUE,"DOW Detail"}</definedName>
    <definedName name="wrn.Ride._.Estimate." localSheetId="11" hidden="1">{#N/A,#N/A,TRUE,"Cover Memo";"Ride Estimate",#N/A,TRUE,"Change Summary";"Ride Estimate",#N/A,TRUE,"Estimate Summary";"Ride Estimate",#N/A,TRUE,"Dept. Summary";"Ride Estimate",#N/A,TRUE,"DOW Detail"}</definedName>
    <definedName name="wrn.Ride._.Estimate." localSheetId="13" hidden="1">{#N/A,#N/A,TRUE,"Cover Memo";"Ride Estimate",#N/A,TRUE,"Change Summary";"Ride Estimate",#N/A,TRUE,"Estimate Summary";"Ride Estimate",#N/A,TRUE,"Dept. Summary";"Ride Estimate",#N/A,TRUE,"DOW Detail"}</definedName>
    <definedName name="wrn.Ride._.Estimate." localSheetId="16" hidden="1">{#N/A,#N/A,TRUE,"Cover Memo";"Ride Estimate",#N/A,TRUE,"Change Summary";"Ride Estimate",#N/A,TRUE,"Estimate Summary";"Ride Estimate",#N/A,TRUE,"Dept. Summary";"Ride Estimate",#N/A,TRUE,"DOW Detail"}</definedName>
    <definedName name="wrn.Ride._.Estimate." localSheetId="21" hidden="1">{#N/A,#N/A,TRUE,"Cover Memo";"Ride Estimate",#N/A,TRUE,"Change Summary";"Ride Estimate",#N/A,TRUE,"Estimate Summary";"Ride Estimate",#N/A,TRUE,"Dept. Summary";"Ride Estimate",#N/A,TRUE,"DOW Detail"}</definedName>
    <definedName name="wrn.Ride._.Estimate." localSheetId="18" hidden="1">{#N/A,#N/A,TRUE,"Cover Memo";"Ride Estimate",#N/A,TRUE,"Change Summary";"Ride Estimate",#N/A,TRUE,"Estimate Summary";"Ride Estimate",#N/A,TRUE,"Dept. Summary";"Ride Estimate",#N/A,TRUE,"DOW Detail"}</definedName>
    <definedName name="wrn.Ride._.Estimate." localSheetId="19" hidden="1">{#N/A,#N/A,TRUE,"Cover Memo";"Ride Estimate",#N/A,TRUE,"Change Summary";"Ride Estimate",#N/A,TRUE,"Estimate Summary";"Ride Estimate",#N/A,TRUE,"Dept. Summary";"Ride Estimate",#N/A,TRUE,"DOW Detail"}</definedName>
    <definedName name="wrn.Ride._.Estimate." localSheetId="20" hidden="1">{#N/A,#N/A,TRUE,"Cover Memo";"Ride Estimate",#N/A,TRUE,"Change Summary";"Ride Estimate",#N/A,TRUE,"Estimate Summary";"Ride Estimate",#N/A,TRUE,"Dept. Summary";"Ride Estimate",#N/A,TRUE,"DOW Detail"}</definedName>
    <definedName name="wrn.Ride._.Estimate." localSheetId="22" hidden="1">{#N/A,#N/A,TRUE,"Cover Memo";"Ride Estimate",#N/A,TRUE,"Change Summary";"Ride Estimate",#N/A,TRUE,"Estimate Summary";"Ride Estimate",#N/A,TRUE,"Dept. Summary";"Ride Estimate",#N/A,TRUE,"DOW Detail"}</definedName>
    <definedName name="wrn.Ride._.Estimate." localSheetId="24" hidden="1">{#N/A,#N/A,TRUE,"Cover Memo";"Ride Estimate",#N/A,TRUE,"Change Summary";"Ride Estimate",#N/A,TRUE,"Estimate Summary";"Ride Estimate",#N/A,TRUE,"Dept. Summary";"Ride Estimate",#N/A,TRUE,"DOW Detail"}</definedName>
    <definedName name="wrn.Ride._.Estimate." localSheetId="28" hidden="1">{#N/A,#N/A,TRUE,"Cover Memo";"Ride Estimate",#N/A,TRUE,"Change Summary";"Ride Estimate",#N/A,TRUE,"Estimate Summary";"Ride Estimate",#N/A,TRUE,"Dept. Summary";"Ride Estimate",#N/A,TRUE,"DOW Detail"}</definedName>
    <definedName name="wrn.Ride._.Estimate." localSheetId="14" hidden="1">{#N/A,#N/A,TRUE,"Cover Memo";"Ride Estimate",#N/A,TRUE,"Change Summary";"Ride Estimate",#N/A,TRUE,"Estimate Summary";"Ride Estimate",#N/A,TRUE,"Dept. Summary";"Ride Estimate",#N/A,TRUE,"DOW Detail"}</definedName>
    <definedName name="wrn.Ride._.Estimate." hidden="1">{#N/A,#N/A,TRUE,"Cover Memo";"Ride Estimate",#N/A,TRUE,"Change Summary";"Ride Estimate",#N/A,TRUE,"Estimate Summary";"Ride Estimate",#N/A,TRUE,"Dept. Summary";"Ride Estimate",#N/A,TRUE,"DOW Detail"}</definedName>
    <definedName name="wrn.RSA._.BS._.and._.PL." localSheetId="12" hidden="1">{"BS1",#N/A,TRUE,"RSA_FS";"BS2",#N/A,TRUE,"RSA_FS";"BS3",#N/A,TRUE,"RSA_FS"}</definedName>
    <definedName name="wrn.RSA._.BS._.and._.PL." localSheetId="11" hidden="1">{"BS1",#N/A,TRUE,"RSA_FS";"BS2",#N/A,TRUE,"RSA_FS";"BS3",#N/A,TRUE,"RSA_FS"}</definedName>
    <definedName name="wrn.RSA._.BS._.and._.PL." localSheetId="13" hidden="1">{"BS1",#N/A,TRUE,"RSA_FS";"BS2",#N/A,TRUE,"RSA_FS";"BS3",#N/A,TRUE,"RSA_FS"}</definedName>
    <definedName name="wrn.RSA._.BS._.and._.PL." localSheetId="16" hidden="1">{"BS1",#N/A,TRUE,"RSA_FS";"BS2",#N/A,TRUE,"RSA_FS";"BS3",#N/A,TRUE,"RSA_FS"}</definedName>
    <definedName name="wrn.RSA._.BS._.and._.PL." localSheetId="21" hidden="1">{"BS1",#N/A,TRUE,"RSA_FS";"BS2",#N/A,TRUE,"RSA_FS";"BS3",#N/A,TRUE,"RSA_FS"}</definedName>
    <definedName name="wrn.RSA._.BS._.and._.PL." localSheetId="18" hidden="1">{"BS1",#N/A,TRUE,"RSA_FS";"BS2",#N/A,TRUE,"RSA_FS";"BS3",#N/A,TRUE,"RSA_FS"}</definedName>
    <definedName name="wrn.RSA._.BS._.and._.PL." localSheetId="19" hidden="1">{"BS1",#N/A,TRUE,"RSA_FS";"BS2",#N/A,TRUE,"RSA_FS";"BS3",#N/A,TRUE,"RSA_FS"}</definedName>
    <definedName name="wrn.RSA._.BS._.and._.PL." localSheetId="20" hidden="1">{"BS1",#N/A,TRUE,"RSA_FS";"BS2",#N/A,TRUE,"RSA_FS";"BS3",#N/A,TRUE,"RSA_FS"}</definedName>
    <definedName name="wrn.RSA._.BS._.and._.PL." localSheetId="22" hidden="1">{"BS1",#N/A,TRUE,"RSA_FS";"BS2",#N/A,TRUE,"RSA_FS";"BS3",#N/A,TRUE,"RSA_FS"}</definedName>
    <definedName name="wrn.RSA._.BS._.and._.PL." localSheetId="24" hidden="1">{"BS1",#N/A,TRUE,"RSA_FS";"BS2",#N/A,TRUE,"RSA_FS";"BS3",#N/A,TRUE,"RSA_FS"}</definedName>
    <definedName name="wrn.RSA._.BS._.and._.PL." localSheetId="28" hidden="1">{"BS1",#N/A,TRUE,"RSA_FS";"BS2",#N/A,TRUE,"RSA_FS";"BS3",#N/A,TRUE,"RSA_FS"}</definedName>
    <definedName name="wrn.RSA._.BS._.and._.PL." localSheetId="14" hidden="1">{"BS1",#N/A,TRUE,"RSA_FS";"BS2",#N/A,TRUE,"RSA_FS";"BS3",#N/A,TRUE,"RSA_FS"}</definedName>
    <definedName name="wrn.RSA._.BS._.and._.PL." hidden="1">{"BS1",#N/A,TRUE,"RSA_FS";"BS2",#N/A,TRUE,"RSA_FS";"BS3",#N/A,TRUE,"RSA_FS"}</definedName>
    <definedName name="wrn.rtpl." localSheetId="12" hidden="1">{#N/A,#N/A,FALSE,"REK-S-TPL";#N/A,#N/A,FALSE,"REK-TPML";#N/A,#N/A,FALSE,"RAB-TEMPEL"}</definedName>
    <definedName name="wrn.rtpl." localSheetId="11" hidden="1">{#N/A,#N/A,FALSE,"REK-S-TPL";#N/A,#N/A,FALSE,"REK-TPML";#N/A,#N/A,FALSE,"RAB-TEMPEL"}</definedName>
    <definedName name="wrn.rtpl." localSheetId="13" hidden="1">{#N/A,#N/A,FALSE,"REK-S-TPL";#N/A,#N/A,FALSE,"REK-TPML";#N/A,#N/A,FALSE,"RAB-TEMPEL"}</definedName>
    <definedName name="wrn.rtpl." localSheetId="16" hidden="1">{#N/A,#N/A,FALSE,"REK-S-TPL";#N/A,#N/A,FALSE,"REK-TPML";#N/A,#N/A,FALSE,"RAB-TEMPEL"}</definedName>
    <definedName name="wrn.rtpl." localSheetId="21" hidden="1">{#N/A,#N/A,FALSE,"REK-S-TPL";#N/A,#N/A,FALSE,"REK-TPML";#N/A,#N/A,FALSE,"RAB-TEMPEL"}</definedName>
    <definedName name="wrn.rtpl." localSheetId="18" hidden="1">{#N/A,#N/A,FALSE,"REK-S-TPL";#N/A,#N/A,FALSE,"REK-TPML";#N/A,#N/A,FALSE,"RAB-TEMPEL"}</definedName>
    <definedName name="wrn.rtpl." localSheetId="19" hidden="1">{#N/A,#N/A,FALSE,"REK-S-TPL";#N/A,#N/A,FALSE,"REK-TPML";#N/A,#N/A,FALSE,"RAB-TEMPEL"}</definedName>
    <definedName name="wrn.rtpl." localSheetId="20" hidden="1">{#N/A,#N/A,FALSE,"REK-S-TPL";#N/A,#N/A,FALSE,"REK-TPML";#N/A,#N/A,FALSE,"RAB-TEMPEL"}</definedName>
    <definedName name="wrn.rtpl." localSheetId="22" hidden="1">{#N/A,#N/A,FALSE,"REK-S-TPL";#N/A,#N/A,FALSE,"REK-TPML";#N/A,#N/A,FALSE,"RAB-TEMPEL"}</definedName>
    <definedName name="wrn.rtpl." localSheetId="24" hidden="1">{#N/A,#N/A,FALSE,"REK-S-TPL";#N/A,#N/A,FALSE,"REK-TPML";#N/A,#N/A,FALSE,"RAB-TEMPEL"}</definedName>
    <definedName name="wrn.rtpl." localSheetId="28" hidden="1">{#N/A,#N/A,FALSE,"REK-S-TPL";#N/A,#N/A,FALSE,"REK-TPML";#N/A,#N/A,FALSE,"RAB-TEMPEL"}</definedName>
    <definedName name="wrn.rtpl." localSheetId="14" hidden="1">{#N/A,#N/A,FALSE,"REK-S-TPL";#N/A,#N/A,FALSE,"REK-TPML";#N/A,#N/A,FALSE,"RAB-TEMPEL"}</definedName>
    <definedName name="wrn.rtpl." hidden="1">{#N/A,#N/A,FALSE,"REK-S-TPL";#N/A,#N/A,FALSE,"REK-TPML";#N/A,#N/A,FALSE,"RAB-TEMPEL"}</definedName>
    <definedName name="wrn.ry." localSheetId="12" hidden="1">{#N/A,#N/A,FALSE,"REK";#N/A,#N/A,FALSE,"rab"}</definedName>
    <definedName name="wrn.ry." localSheetId="11" hidden="1">{#N/A,#N/A,FALSE,"REK";#N/A,#N/A,FALSE,"rab"}</definedName>
    <definedName name="wrn.ry." localSheetId="13" hidden="1">{#N/A,#N/A,FALSE,"REK";#N/A,#N/A,FALSE,"rab"}</definedName>
    <definedName name="wrn.ry." localSheetId="16" hidden="1">{#N/A,#N/A,FALSE,"REK";#N/A,#N/A,FALSE,"rab"}</definedName>
    <definedName name="wrn.ry." localSheetId="21" hidden="1">{#N/A,#N/A,FALSE,"REK";#N/A,#N/A,FALSE,"rab"}</definedName>
    <definedName name="wrn.ry." localSheetId="18" hidden="1">{#N/A,#N/A,FALSE,"REK";#N/A,#N/A,FALSE,"rab"}</definedName>
    <definedName name="wrn.ry." localSheetId="19" hidden="1">{#N/A,#N/A,FALSE,"REK";#N/A,#N/A,FALSE,"rab"}</definedName>
    <definedName name="wrn.ry." localSheetId="20" hidden="1">{#N/A,#N/A,FALSE,"REK";#N/A,#N/A,FALSE,"rab"}</definedName>
    <definedName name="wrn.ry." localSheetId="22" hidden="1">{#N/A,#N/A,FALSE,"REK";#N/A,#N/A,FALSE,"rab"}</definedName>
    <definedName name="wrn.ry." localSheetId="24" hidden="1">{#N/A,#N/A,FALSE,"REK";#N/A,#N/A,FALSE,"rab"}</definedName>
    <definedName name="wrn.ry." localSheetId="28" hidden="1">{#N/A,#N/A,FALSE,"REK";#N/A,#N/A,FALSE,"rab"}</definedName>
    <definedName name="wrn.ry." localSheetId="14" hidden="1">{#N/A,#N/A,FALSE,"REK";#N/A,#N/A,FALSE,"rab"}</definedName>
    <definedName name="wrn.ry." hidden="1">{#N/A,#N/A,FALSE,"REK";#N/A,#N/A,FALSE,"rab"}</definedName>
    <definedName name="wrn.SAA94TAX." localSheetId="1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1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1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1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1"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18"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19"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28"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1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1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1"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8"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9"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28"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localSheetId="12" hidden="1">{#N/A,#N/A,FALSE,"Marketing";#N/A,#N/A,FALSE,"Selling";#N/A,#N/A,FALSE,"Promotional";#N/A,#N/A,FALSE,"Advertising"}</definedName>
    <definedName name="wrn.Sales." localSheetId="11" hidden="1">{#N/A,#N/A,FALSE,"Marketing";#N/A,#N/A,FALSE,"Selling";#N/A,#N/A,FALSE,"Promotional";#N/A,#N/A,FALSE,"Advertising"}</definedName>
    <definedName name="wrn.Sales." localSheetId="13" hidden="1">{#N/A,#N/A,FALSE,"Marketing";#N/A,#N/A,FALSE,"Selling";#N/A,#N/A,FALSE,"Promotional";#N/A,#N/A,FALSE,"Advertising"}</definedName>
    <definedName name="wrn.Sales." localSheetId="16" hidden="1">{#N/A,#N/A,FALSE,"Marketing";#N/A,#N/A,FALSE,"Selling";#N/A,#N/A,FALSE,"Promotional";#N/A,#N/A,FALSE,"Advertising"}</definedName>
    <definedName name="wrn.Sales." localSheetId="21" hidden="1">{#N/A,#N/A,FALSE,"Marketing";#N/A,#N/A,FALSE,"Selling";#N/A,#N/A,FALSE,"Promotional";#N/A,#N/A,FALSE,"Advertising"}</definedName>
    <definedName name="wrn.Sales." localSheetId="18" hidden="1">{#N/A,#N/A,FALSE,"Marketing";#N/A,#N/A,FALSE,"Selling";#N/A,#N/A,FALSE,"Promotional";#N/A,#N/A,FALSE,"Advertising"}</definedName>
    <definedName name="wrn.Sales." localSheetId="19" hidden="1">{#N/A,#N/A,FALSE,"Marketing";#N/A,#N/A,FALSE,"Selling";#N/A,#N/A,FALSE,"Promotional";#N/A,#N/A,FALSE,"Advertising"}</definedName>
    <definedName name="wrn.Sales." localSheetId="20" hidden="1">{#N/A,#N/A,FALSE,"Marketing";#N/A,#N/A,FALSE,"Selling";#N/A,#N/A,FALSE,"Promotional";#N/A,#N/A,FALSE,"Advertising"}</definedName>
    <definedName name="wrn.Sales." localSheetId="22" hidden="1">{#N/A,#N/A,FALSE,"Marketing";#N/A,#N/A,FALSE,"Selling";#N/A,#N/A,FALSE,"Promotional";#N/A,#N/A,FALSE,"Advertising"}</definedName>
    <definedName name="wrn.Sales." localSheetId="24" hidden="1">{#N/A,#N/A,FALSE,"Marketing";#N/A,#N/A,FALSE,"Selling";#N/A,#N/A,FALSE,"Promotional";#N/A,#N/A,FALSE,"Advertising"}</definedName>
    <definedName name="wrn.Sales." localSheetId="28" hidden="1">{#N/A,#N/A,FALSE,"Marketing";#N/A,#N/A,FALSE,"Selling";#N/A,#N/A,FALSE,"Promotional";#N/A,#N/A,FALSE,"Advertising"}</definedName>
    <definedName name="wrn.Sales." localSheetId="14" hidden="1">{#N/A,#N/A,FALSE,"Marketing";#N/A,#N/A,FALSE,"Selling";#N/A,#N/A,FALSE,"Promotional";#N/A,#N/A,FALSE,"Advertising"}</definedName>
    <definedName name="wrn.Sales." hidden="1">{#N/A,#N/A,FALSE,"Marketing";#N/A,#N/A,FALSE,"Selling";#N/A,#N/A,FALSE,"Promotional";#N/A,#N/A,FALSE,"Advertising"}</definedName>
    <definedName name="wrn.SCHEDULE." localSheetId="12" hidden="1">{"SCHEDULE",#N/A,FALSE,"Fin_sched"}</definedName>
    <definedName name="wrn.SCHEDULE." localSheetId="11" hidden="1">{"SCHEDULE",#N/A,FALSE,"Fin_sched"}</definedName>
    <definedName name="wrn.SCHEDULE." localSheetId="13" hidden="1">{"SCHEDULE",#N/A,FALSE,"Fin_sched"}</definedName>
    <definedName name="wrn.SCHEDULE." localSheetId="16" hidden="1">{"SCHEDULE",#N/A,FALSE,"Fin_sched"}</definedName>
    <definedName name="wrn.SCHEDULE." localSheetId="21" hidden="1">{"SCHEDULE",#N/A,FALSE,"Fin_sched"}</definedName>
    <definedName name="wrn.SCHEDULE." localSheetId="18" hidden="1">{"SCHEDULE",#N/A,FALSE,"Fin_sched"}</definedName>
    <definedName name="wrn.SCHEDULE." localSheetId="19" hidden="1">{"SCHEDULE",#N/A,FALSE,"Fin_sched"}</definedName>
    <definedName name="wrn.SCHEDULE." localSheetId="20" hidden="1">{"SCHEDULE",#N/A,FALSE,"Fin_sched"}</definedName>
    <definedName name="wrn.SCHEDULE." localSheetId="22" hidden="1">{"SCHEDULE",#N/A,FALSE,"Fin_sched"}</definedName>
    <definedName name="wrn.SCHEDULE." localSheetId="24" hidden="1">{"SCHEDULE",#N/A,FALSE,"Fin_sched"}</definedName>
    <definedName name="wrn.SCHEDULE." localSheetId="28" hidden="1">{"SCHEDULE",#N/A,FALSE,"Fin_sched"}</definedName>
    <definedName name="wrn.SCHEDULE." localSheetId="14" hidden="1">{"SCHEDULE",#N/A,FALSE,"Fin_sched"}</definedName>
    <definedName name="wrn.SCHEDULE." hidden="1">{"SCHEDULE",#N/A,FALSE,"Fin_sched"}</definedName>
    <definedName name="wrn.SE." localSheetId="12" hidden="1">{#N/A,#N/A,FALSE,"GAZ_CP500ML";#N/A,#N/A,FALSE,"VARI_SE_CP900ML";#N/A,#N/A,FALSE,"VARI_SE_CP70ML";#N/A,#N/A,FALSE,"ALS_CP70ML";#N/A,#N/A,FALSE,"AMB_CP70ML";#N/A,#N/A,FALSE,"MAK_CP250ML";#N/A,#N/A,FALSE,"ATT_CP70ML";#N/A,#N/A,FALSE,"DAL_CP70ML";#N/A,#N/A,FALSE,"VARI_SE_CP330ML_E";#N/A,#N/A,FALSE,"AMB_CP250ML"}</definedName>
    <definedName name="wrn.SE." localSheetId="11" hidden="1">{#N/A,#N/A,FALSE,"GAZ_CP500ML";#N/A,#N/A,FALSE,"VARI_SE_CP900ML";#N/A,#N/A,FALSE,"VARI_SE_CP70ML";#N/A,#N/A,FALSE,"ALS_CP70ML";#N/A,#N/A,FALSE,"AMB_CP70ML";#N/A,#N/A,FALSE,"MAK_CP250ML";#N/A,#N/A,FALSE,"ATT_CP70ML";#N/A,#N/A,FALSE,"DAL_CP70ML";#N/A,#N/A,FALSE,"VARI_SE_CP330ML_E";#N/A,#N/A,FALSE,"AMB_CP250ML"}</definedName>
    <definedName name="wrn.SE." localSheetId="13" hidden="1">{#N/A,#N/A,FALSE,"GAZ_CP500ML";#N/A,#N/A,FALSE,"VARI_SE_CP900ML";#N/A,#N/A,FALSE,"VARI_SE_CP70ML";#N/A,#N/A,FALSE,"ALS_CP70ML";#N/A,#N/A,FALSE,"AMB_CP70ML";#N/A,#N/A,FALSE,"MAK_CP250ML";#N/A,#N/A,FALSE,"ATT_CP70ML";#N/A,#N/A,FALSE,"DAL_CP70ML";#N/A,#N/A,FALSE,"VARI_SE_CP330ML_E";#N/A,#N/A,FALSE,"AMB_CP250ML"}</definedName>
    <definedName name="wrn.SE." localSheetId="16" hidden="1">{#N/A,#N/A,FALSE,"GAZ_CP500ML";#N/A,#N/A,FALSE,"VARI_SE_CP900ML";#N/A,#N/A,FALSE,"VARI_SE_CP70ML";#N/A,#N/A,FALSE,"ALS_CP70ML";#N/A,#N/A,FALSE,"AMB_CP70ML";#N/A,#N/A,FALSE,"MAK_CP250ML";#N/A,#N/A,FALSE,"ATT_CP70ML";#N/A,#N/A,FALSE,"DAL_CP70ML";#N/A,#N/A,FALSE,"VARI_SE_CP330ML_E";#N/A,#N/A,FALSE,"AMB_CP250ML"}</definedName>
    <definedName name="wrn.SE." localSheetId="21" hidden="1">{#N/A,#N/A,FALSE,"GAZ_CP500ML";#N/A,#N/A,FALSE,"VARI_SE_CP900ML";#N/A,#N/A,FALSE,"VARI_SE_CP70ML";#N/A,#N/A,FALSE,"ALS_CP70ML";#N/A,#N/A,FALSE,"AMB_CP70ML";#N/A,#N/A,FALSE,"MAK_CP250ML";#N/A,#N/A,FALSE,"ATT_CP70ML";#N/A,#N/A,FALSE,"DAL_CP70ML";#N/A,#N/A,FALSE,"VARI_SE_CP330ML_E";#N/A,#N/A,FALSE,"AMB_CP250ML"}</definedName>
    <definedName name="wrn.SE." localSheetId="18" hidden="1">{#N/A,#N/A,FALSE,"GAZ_CP500ML";#N/A,#N/A,FALSE,"VARI_SE_CP900ML";#N/A,#N/A,FALSE,"VARI_SE_CP70ML";#N/A,#N/A,FALSE,"ALS_CP70ML";#N/A,#N/A,FALSE,"AMB_CP70ML";#N/A,#N/A,FALSE,"MAK_CP250ML";#N/A,#N/A,FALSE,"ATT_CP70ML";#N/A,#N/A,FALSE,"DAL_CP70ML";#N/A,#N/A,FALSE,"VARI_SE_CP330ML_E";#N/A,#N/A,FALSE,"AMB_CP250ML"}</definedName>
    <definedName name="wrn.SE." localSheetId="19" hidden="1">{#N/A,#N/A,FALSE,"GAZ_CP500ML";#N/A,#N/A,FALSE,"VARI_SE_CP900ML";#N/A,#N/A,FALSE,"VARI_SE_CP70ML";#N/A,#N/A,FALSE,"ALS_CP70ML";#N/A,#N/A,FALSE,"AMB_CP70ML";#N/A,#N/A,FALSE,"MAK_CP250ML";#N/A,#N/A,FALSE,"ATT_CP70ML";#N/A,#N/A,FALSE,"DAL_CP70ML";#N/A,#N/A,FALSE,"VARI_SE_CP330ML_E";#N/A,#N/A,FALSE,"AMB_CP250ML"}</definedName>
    <definedName name="wrn.SE." localSheetId="20" hidden="1">{#N/A,#N/A,FALSE,"GAZ_CP500ML";#N/A,#N/A,FALSE,"VARI_SE_CP900ML";#N/A,#N/A,FALSE,"VARI_SE_CP70ML";#N/A,#N/A,FALSE,"ALS_CP70ML";#N/A,#N/A,FALSE,"AMB_CP70ML";#N/A,#N/A,FALSE,"MAK_CP250ML";#N/A,#N/A,FALSE,"ATT_CP70ML";#N/A,#N/A,FALSE,"DAL_CP70ML";#N/A,#N/A,FALSE,"VARI_SE_CP330ML_E";#N/A,#N/A,FALSE,"AMB_CP250ML"}</definedName>
    <definedName name="wrn.SE." localSheetId="22" hidden="1">{#N/A,#N/A,FALSE,"GAZ_CP500ML";#N/A,#N/A,FALSE,"VARI_SE_CP900ML";#N/A,#N/A,FALSE,"VARI_SE_CP70ML";#N/A,#N/A,FALSE,"ALS_CP70ML";#N/A,#N/A,FALSE,"AMB_CP70ML";#N/A,#N/A,FALSE,"MAK_CP250ML";#N/A,#N/A,FALSE,"ATT_CP70ML";#N/A,#N/A,FALSE,"DAL_CP70ML";#N/A,#N/A,FALSE,"VARI_SE_CP330ML_E";#N/A,#N/A,FALSE,"AMB_CP250ML"}</definedName>
    <definedName name="wrn.SE." localSheetId="24" hidden="1">{#N/A,#N/A,FALSE,"GAZ_CP500ML";#N/A,#N/A,FALSE,"VARI_SE_CP900ML";#N/A,#N/A,FALSE,"VARI_SE_CP70ML";#N/A,#N/A,FALSE,"ALS_CP70ML";#N/A,#N/A,FALSE,"AMB_CP70ML";#N/A,#N/A,FALSE,"MAK_CP250ML";#N/A,#N/A,FALSE,"ATT_CP70ML";#N/A,#N/A,FALSE,"DAL_CP70ML";#N/A,#N/A,FALSE,"VARI_SE_CP330ML_E";#N/A,#N/A,FALSE,"AMB_CP250ML"}</definedName>
    <definedName name="wrn.SE." localSheetId="28" hidden="1">{#N/A,#N/A,FALSE,"GAZ_CP500ML";#N/A,#N/A,FALSE,"VARI_SE_CP900ML";#N/A,#N/A,FALSE,"VARI_SE_CP70ML";#N/A,#N/A,FALSE,"ALS_CP70ML";#N/A,#N/A,FALSE,"AMB_CP70ML";#N/A,#N/A,FALSE,"MAK_CP250ML";#N/A,#N/A,FALSE,"ATT_CP70ML";#N/A,#N/A,FALSE,"DAL_CP70ML";#N/A,#N/A,FALSE,"VARI_SE_CP330ML_E";#N/A,#N/A,FALSE,"AMB_CP250ML"}</definedName>
    <definedName name="wrn.SE." localSheetId="14" hidden="1">{#N/A,#N/A,FALSE,"GAZ_CP500ML";#N/A,#N/A,FALSE,"VARI_SE_CP900ML";#N/A,#N/A,FALSE,"VARI_SE_CP70ML";#N/A,#N/A,FALSE,"ALS_CP70ML";#N/A,#N/A,FALSE,"AMB_CP70ML";#N/A,#N/A,FALSE,"MAK_CP250ML";#N/A,#N/A,FALSE,"ATT_CP70ML";#N/A,#N/A,FALSE,"DAL_CP70ML";#N/A,#N/A,FALSE,"VARI_SE_CP330ML_E";#N/A,#N/A,FALSE,"AMB_CP250ML"}</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ampoo._.Sites._.Only." localSheetId="12" hidden="1">{#N/A,#N/A,TRUE,"Cover Page";#N/A,"TD Shampoo Sachet Plant",TRUE,"HPC Plants";#N/A,"TD Shampoo Bottle Plant",TRUE,"HPC Plants";#N/A,"TD Shampoo Plant",TRUE,"HPC Plants"}</definedName>
    <definedName name="wrn.Shampoo._.Sites._.Only." localSheetId="11" hidden="1">{#N/A,#N/A,TRUE,"Cover Page";#N/A,"TD Shampoo Sachet Plant",TRUE,"HPC Plants";#N/A,"TD Shampoo Bottle Plant",TRUE,"HPC Plants";#N/A,"TD Shampoo Plant",TRUE,"HPC Plants"}</definedName>
    <definedName name="wrn.Shampoo._.Sites._.Only." localSheetId="13" hidden="1">{#N/A,#N/A,TRUE,"Cover Page";#N/A,"TD Shampoo Sachet Plant",TRUE,"HPC Plants";#N/A,"TD Shampoo Bottle Plant",TRUE,"HPC Plants";#N/A,"TD Shampoo Plant",TRUE,"HPC Plants"}</definedName>
    <definedName name="wrn.Shampoo._.Sites._.Only." localSheetId="16" hidden="1">{#N/A,#N/A,TRUE,"Cover Page";#N/A,"TD Shampoo Sachet Plant",TRUE,"HPC Plants";#N/A,"TD Shampoo Bottle Plant",TRUE,"HPC Plants";#N/A,"TD Shampoo Plant",TRUE,"HPC Plants"}</definedName>
    <definedName name="wrn.Shampoo._.Sites._.Only." localSheetId="21" hidden="1">{#N/A,#N/A,TRUE,"Cover Page";#N/A,"TD Shampoo Sachet Plant",TRUE,"HPC Plants";#N/A,"TD Shampoo Bottle Plant",TRUE,"HPC Plants";#N/A,"TD Shampoo Plant",TRUE,"HPC Plants"}</definedName>
    <definedName name="wrn.Shampoo._.Sites._.Only." localSheetId="18" hidden="1">{#N/A,#N/A,TRUE,"Cover Page";#N/A,"TD Shampoo Sachet Plant",TRUE,"HPC Plants";#N/A,"TD Shampoo Bottle Plant",TRUE,"HPC Plants";#N/A,"TD Shampoo Plant",TRUE,"HPC Plants"}</definedName>
    <definedName name="wrn.Shampoo._.Sites._.Only." localSheetId="19" hidden="1">{#N/A,#N/A,TRUE,"Cover Page";#N/A,"TD Shampoo Sachet Plant",TRUE,"HPC Plants";#N/A,"TD Shampoo Bottle Plant",TRUE,"HPC Plants";#N/A,"TD Shampoo Plant",TRUE,"HPC Plants"}</definedName>
    <definedName name="wrn.Shampoo._.Sites._.Only." localSheetId="20" hidden="1">{#N/A,#N/A,TRUE,"Cover Page";#N/A,"TD Shampoo Sachet Plant",TRUE,"HPC Plants";#N/A,"TD Shampoo Bottle Plant",TRUE,"HPC Plants";#N/A,"TD Shampoo Plant",TRUE,"HPC Plants"}</definedName>
    <definedName name="wrn.Shampoo._.Sites._.Only." localSheetId="22" hidden="1">{#N/A,#N/A,TRUE,"Cover Page";#N/A,"TD Shampoo Sachet Plant",TRUE,"HPC Plants";#N/A,"TD Shampoo Bottle Plant",TRUE,"HPC Plants";#N/A,"TD Shampoo Plant",TRUE,"HPC Plants"}</definedName>
    <definedName name="wrn.Shampoo._.Sites._.Only." localSheetId="24" hidden="1">{#N/A,#N/A,TRUE,"Cover Page";#N/A,"TD Shampoo Sachet Plant",TRUE,"HPC Plants";#N/A,"TD Shampoo Bottle Plant",TRUE,"HPC Plants";#N/A,"TD Shampoo Plant",TRUE,"HPC Plants"}</definedName>
    <definedName name="wrn.Shampoo._.Sites._.Only." localSheetId="28" hidden="1">{#N/A,#N/A,TRUE,"Cover Page";#N/A,"TD Shampoo Sachet Plant",TRUE,"HPC Plants";#N/A,"TD Shampoo Bottle Plant",TRUE,"HPC Plants";#N/A,"TD Shampoo Plant",TRUE,"HPC Plants"}</definedName>
    <definedName name="wrn.Shampoo._.Sites._.Only." localSheetId="14" hidden="1">{#N/A,#N/A,TRUE,"Cover Page";#N/A,"TD Shampoo Sachet Plant",TRUE,"HPC Plants";#N/A,"TD Shampoo Bottle Plant",TRUE,"HPC Plants";#N/A,"TD Shampoo Plant",TRUE,"HPC Plants"}</definedName>
    <definedName name="wrn.Shampoo._.Sites._.Only." hidden="1">{#N/A,#N/A,TRUE,"Cover Page";#N/A,"TD Shampoo Sachet Plant",TRUE,"HPC Plants";#N/A,"TD Shampoo Bottle Plant",TRUE,"HPC Plants";#N/A,"TD Shampoo Plant",TRUE,"HPC Plants"}</definedName>
    <definedName name="wrn.Show._.Estimate." localSheetId="12" hidden="1">{#N/A,#N/A,TRUE,"Cover Memo";"Show Estimate",#N/A,TRUE,"Change Summary";"Show Estimate",#N/A,TRUE,"Estimate Summary";"Show Estimate",#N/A,TRUE,"Dept. Summary";"Show Estimate",#N/A,TRUE,"DOW Detail"}</definedName>
    <definedName name="wrn.Show._.Estimate." localSheetId="11" hidden="1">{#N/A,#N/A,TRUE,"Cover Memo";"Show Estimate",#N/A,TRUE,"Change Summary";"Show Estimate",#N/A,TRUE,"Estimate Summary";"Show Estimate",#N/A,TRUE,"Dept. Summary";"Show Estimate",#N/A,TRUE,"DOW Detail"}</definedName>
    <definedName name="wrn.Show._.Estimate." localSheetId="13" hidden="1">{#N/A,#N/A,TRUE,"Cover Memo";"Show Estimate",#N/A,TRUE,"Change Summary";"Show Estimate",#N/A,TRUE,"Estimate Summary";"Show Estimate",#N/A,TRUE,"Dept. Summary";"Show Estimate",#N/A,TRUE,"DOW Detail"}</definedName>
    <definedName name="wrn.Show._.Estimate." localSheetId="16" hidden="1">{#N/A,#N/A,TRUE,"Cover Memo";"Show Estimate",#N/A,TRUE,"Change Summary";"Show Estimate",#N/A,TRUE,"Estimate Summary";"Show Estimate",#N/A,TRUE,"Dept. Summary";"Show Estimate",#N/A,TRUE,"DOW Detail"}</definedName>
    <definedName name="wrn.Show._.Estimate." localSheetId="21" hidden="1">{#N/A,#N/A,TRUE,"Cover Memo";"Show Estimate",#N/A,TRUE,"Change Summary";"Show Estimate",#N/A,TRUE,"Estimate Summary";"Show Estimate",#N/A,TRUE,"Dept. Summary";"Show Estimate",#N/A,TRUE,"DOW Detail"}</definedName>
    <definedName name="wrn.Show._.Estimate." localSheetId="18" hidden="1">{#N/A,#N/A,TRUE,"Cover Memo";"Show Estimate",#N/A,TRUE,"Change Summary";"Show Estimate",#N/A,TRUE,"Estimate Summary";"Show Estimate",#N/A,TRUE,"Dept. Summary";"Show Estimate",#N/A,TRUE,"DOW Detail"}</definedName>
    <definedName name="wrn.Show._.Estimate." localSheetId="19" hidden="1">{#N/A,#N/A,TRUE,"Cover Memo";"Show Estimate",#N/A,TRUE,"Change Summary";"Show Estimate",#N/A,TRUE,"Estimate Summary";"Show Estimate",#N/A,TRUE,"Dept. Summary";"Show Estimate",#N/A,TRUE,"DOW Detail"}</definedName>
    <definedName name="wrn.Show._.Estimate." localSheetId="20" hidden="1">{#N/A,#N/A,TRUE,"Cover Memo";"Show Estimate",#N/A,TRUE,"Change Summary";"Show Estimate",#N/A,TRUE,"Estimate Summary";"Show Estimate",#N/A,TRUE,"Dept. Summary";"Show Estimate",#N/A,TRUE,"DOW Detail"}</definedName>
    <definedName name="wrn.Show._.Estimate." localSheetId="22" hidden="1">{#N/A,#N/A,TRUE,"Cover Memo";"Show Estimate",#N/A,TRUE,"Change Summary";"Show Estimate",#N/A,TRUE,"Estimate Summary";"Show Estimate",#N/A,TRUE,"Dept. Summary";"Show Estimate",#N/A,TRUE,"DOW Detail"}</definedName>
    <definedName name="wrn.Show._.Estimate." localSheetId="24" hidden="1">{#N/A,#N/A,TRUE,"Cover Memo";"Show Estimate",#N/A,TRUE,"Change Summary";"Show Estimate",#N/A,TRUE,"Estimate Summary";"Show Estimate",#N/A,TRUE,"Dept. Summary";"Show Estimate",#N/A,TRUE,"DOW Detail"}</definedName>
    <definedName name="wrn.Show._.Estimate." localSheetId="28" hidden="1">{#N/A,#N/A,TRUE,"Cover Memo";"Show Estimate",#N/A,TRUE,"Change Summary";"Show Estimate",#N/A,TRUE,"Estimate Summary";"Show Estimate",#N/A,TRUE,"Dept. Summary";"Show Estimate",#N/A,TRUE,"DOW Detail"}</definedName>
    <definedName name="wrn.Show._.Estimate." localSheetId="14" hidden="1">{#N/A,#N/A,TRUE,"Cover Memo";"Show Estimate",#N/A,TRUE,"Change Summary";"Show Estimate",#N/A,TRUE,"Estimate Summary";"Show Estimate",#N/A,TRUE,"Dept. Summary";"Show Estimate",#N/A,TRUE,"DOW Detail"}</definedName>
    <definedName name="wrn.Show._.Estimate." hidden="1">{#N/A,#N/A,TRUE,"Cover Memo";"Show Estimate",#N/A,TRUE,"Change Summary";"Show Estimate",#N/A,TRUE,"Estimate Summary";"Show Estimate",#N/A,TRUE,"Dept. Summary";"Show Estimate",#N/A,TRUE,"DOW Detail"}</definedName>
    <definedName name="wrn.Showa." localSheetId="12"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11"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13"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16"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21"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18"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19"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20"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22"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24"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28"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localSheetId="14"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howa." hidden="1">{#N/A,#N/A,TRUE,"cover ";#N/A,#N/A,TRUE,"Sum";#N/A,#N/A,TRUE,"ELECTRICAL ";#N/A,#N/A,TRUE,"ACMV";#N/A,#N/A,TRUE,"Pipe Rack";#N/A,#N/A,TRUE,"Compressed air System";#N/A,#N/A,TRUE,"Process Exhaust";#N/A,#N/A,TRUE,"Drainage";#N/A,#N/A,TRUE,"Water supply";#N/A,#N/A,TRUE,"Sanitary ware";#N/A,#N/A,TRUE,"Fire fighting";#N/A,#N/A,TRUE,"Process Drain System";#N/A,#N/A,TRUE,"LPG for Kitchen";#N/A,#N/A,TRUE,"LPG system for Production";#N/A,#N/A,TRUE,"Steam"}</definedName>
    <definedName name="wrn.Site._.expenses." localSheetId="12" hidden="1">{#N/A,#N/A,FALSE,"Expenses";#N/A,#N/A,FALSE,"Expenses"}</definedName>
    <definedName name="wrn.Site._.expenses." localSheetId="11" hidden="1">{#N/A,#N/A,FALSE,"Expenses";#N/A,#N/A,FALSE,"Expenses"}</definedName>
    <definedName name="wrn.Site._.expenses." localSheetId="13" hidden="1">{#N/A,#N/A,FALSE,"Expenses";#N/A,#N/A,FALSE,"Expenses"}</definedName>
    <definedName name="wrn.Site._.expenses." localSheetId="16" hidden="1">{#N/A,#N/A,FALSE,"Expenses";#N/A,#N/A,FALSE,"Expenses"}</definedName>
    <definedName name="wrn.Site._.expenses." localSheetId="21" hidden="1">{#N/A,#N/A,FALSE,"Expenses";#N/A,#N/A,FALSE,"Expenses"}</definedName>
    <definedName name="wrn.Site._.expenses." localSheetId="18" hidden="1">{#N/A,#N/A,FALSE,"Expenses";#N/A,#N/A,FALSE,"Expenses"}</definedName>
    <definedName name="wrn.Site._.expenses." localSheetId="19" hidden="1">{#N/A,#N/A,FALSE,"Expenses";#N/A,#N/A,FALSE,"Expenses"}</definedName>
    <definedName name="wrn.Site._.expenses." localSheetId="20" hidden="1">{#N/A,#N/A,FALSE,"Expenses";#N/A,#N/A,FALSE,"Expenses"}</definedName>
    <definedName name="wrn.Site._.expenses." localSheetId="22" hidden="1">{#N/A,#N/A,FALSE,"Expenses";#N/A,#N/A,FALSE,"Expenses"}</definedName>
    <definedName name="wrn.Site._.expenses." localSheetId="24" hidden="1">{#N/A,#N/A,FALSE,"Expenses";#N/A,#N/A,FALSE,"Expenses"}</definedName>
    <definedName name="wrn.Site._.expenses." localSheetId="28" hidden="1">{#N/A,#N/A,FALSE,"Expenses";#N/A,#N/A,FALSE,"Expenses"}</definedName>
    <definedName name="wrn.Site._.expenses." localSheetId="14" hidden="1">{#N/A,#N/A,FALSE,"Expenses";#N/A,#N/A,FALSE,"Expenses"}</definedName>
    <definedName name="wrn.Site._.expenses." hidden="1">{#N/A,#N/A,FALSE,"Expenses";#N/A,#N/A,FALSE,"Expenses"}</definedName>
    <definedName name="wrn.son_1" localSheetId="12" hidden="1">{#N/A,#N/A,FALSE,"Chi tiÆt"}</definedName>
    <definedName name="wrn.son_1" localSheetId="11" hidden="1">{#N/A,#N/A,FALSE,"Chi tiÆt"}</definedName>
    <definedName name="wrn.son_1" localSheetId="13" hidden="1">{#N/A,#N/A,FALSE,"Chi tiÆt"}</definedName>
    <definedName name="wrn.son_1" localSheetId="16" hidden="1">{#N/A,#N/A,FALSE,"Chi tiÆt"}</definedName>
    <definedName name="wrn.son_1" localSheetId="21" hidden="1">{#N/A,#N/A,FALSE,"Chi tiÆt"}</definedName>
    <definedName name="wrn.son_1" localSheetId="18" hidden="1">{#N/A,#N/A,FALSE,"Chi tiÆt"}</definedName>
    <definedName name="wrn.son_1" localSheetId="19" hidden="1">{#N/A,#N/A,FALSE,"Chi tiÆt"}</definedName>
    <definedName name="wrn.son_1" localSheetId="20" hidden="1">{#N/A,#N/A,FALSE,"Chi tiÆt"}</definedName>
    <definedName name="wrn.son_1" localSheetId="22" hidden="1">{#N/A,#N/A,FALSE,"Chi tiÆt"}</definedName>
    <definedName name="wrn.son_1" localSheetId="24" hidden="1">{#N/A,#N/A,FALSE,"Chi tiÆt"}</definedName>
    <definedName name="wrn.son_1" localSheetId="28" hidden="1">{#N/A,#N/A,FALSE,"Chi tiÆt"}</definedName>
    <definedName name="wrn.son_1" localSheetId="14" hidden="1">{#N/A,#N/A,FALSE,"Chi tiÆt"}</definedName>
    <definedName name="wrn.son_1" hidden="1">{#N/A,#N/A,FALSE,"Chi tiÆt"}</definedName>
    <definedName name="wrn.sr" localSheetId="12" hidden="1">{#N/A,#N/A,FALSE,"HCMP"}</definedName>
    <definedName name="wrn.sr" localSheetId="11" hidden="1">{#N/A,#N/A,FALSE,"HCMP"}</definedName>
    <definedName name="wrn.sr" localSheetId="13" hidden="1">{#N/A,#N/A,FALSE,"HCMP"}</definedName>
    <definedName name="wrn.sr" localSheetId="16" hidden="1">{#N/A,#N/A,FALSE,"HCMP"}</definedName>
    <definedName name="wrn.sr" localSheetId="21" hidden="1">{#N/A,#N/A,FALSE,"HCMP"}</definedName>
    <definedName name="wrn.sr" localSheetId="18" hidden="1">{#N/A,#N/A,FALSE,"HCMP"}</definedName>
    <definedName name="wrn.sr" localSheetId="19" hidden="1">{#N/A,#N/A,FALSE,"HCMP"}</definedName>
    <definedName name="wrn.sr" localSheetId="20" hidden="1">{#N/A,#N/A,FALSE,"HCMP"}</definedName>
    <definedName name="wrn.sr" localSheetId="22" hidden="1">{#N/A,#N/A,FALSE,"HCMP"}</definedName>
    <definedName name="wrn.sr" localSheetId="24" hidden="1">{#N/A,#N/A,FALSE,"HCMP"}</definedName>
    <definedName name="wrn.sr" localSheetId="28" hidden="1">{#N/A,#N/A,FALSE,"HCMP"}</definedName>
    <definedName name="wrn.sr" localSheetId="14" hidden="1">{#N/A,#N/A,FALSE,"HCMP"}</definedName>
    <definedName name="wrn.sr" hidden="1">{#N/A,#N/A,FALSE,"HCMP"}</definedName>
    <definedName name="wrn.sr." localSheetId="12" hidden="1">{#N/A,#N/A,FALSE,"HCMP"}</definedName>
    <definedName name="wrn.sr." localSheetId="11" hidden="1">{#N/A,#N/A,FALSE,"HCMP"}</definedName>
    <definedName name="wrn.sr." localSheetId="13" hidden="1">{#N/A,#N/A,FALSE,"HCMP"}</definedName>
    <definedName name="wrn.sr." localSheetId="16" hidden="1">{#N/A,#N/A,FALSE,"HCMP"}</definedName>
    <definedName name="wrn.sr." localSheetId="21" hidden="1">{#N/A,#N/A,FALSE,"HCMP"}</definedName>
    <definedName name="wrn.sr." localSheetId="18" hidden="1">{#N/A,#N/A,FALSE,"HCMP"}</definedName>
    <definedName name="wrn.sr." localSheetId="19" hidden="1">{#N/A,#N/A,FALSE,"HCMP"}</definedName>
    <definedName name="wrn.sr." localSheetId="20" hidden="1">{#N/A,#N/A,FALSE,"HCMP"}</definedName>
    <definedName name="wrn.sr." localSheetId="22" hidden="1">{#N/A,#N/A,FALSE,"HCMP"}</definedName>
    <definedName name="wrn.sr." localSheetId="24" hidden="1">{#N/A,#N/A,FALSE,"HCMP"}</definedName>
    <definedName name="wrn.sr." localSheetId="28" hidden="1">{#N/A,#N/A,FALSE,"HCMP"}</definedName>
    <definedName name="wrn.sr." localSheetId="14" hidden="1">{#N/A,#N/A,FALSE,"HCMP"}</definedName>
    <definedName name="wrn.sr." hidden="1">{#N/A,#N/A,FALSE,"HCMP"}</definedName>
    <definedName name="wrn.STAFFS." localSheetId="12" hidden="1">{#N/A,#N/A,FALSE,"TABLE"}</definedName>
    <definedName name="wrn.STAFFS." localSheetId="11" hidden="1">{#N/A,#N/A,FALSE,"TABLE"}</definedName>
    <definedName name="wrn.STAFFS." localSheetId="13" hidden="1">{#N/A,#N/A,FALSE,"TABLE"}</definedName>
    <definedName name="wrn.STAFFS." localSheetId="16" hidden="1">{#N/A,#N/A,FALSE,"TABLE"}</definedName>
    <definedName name="wrn.STAFFS." localSheetId="21" hidden="1">{#N/A,#N/A,FALSE,"TABLE"}</definedName>
    <definedName name="wrn.STAFFS." localSheetId="18" hidden="1">{#N/A,#N/A,FALSE,"TABLE"}</definedName>
    <definedName name="wrn.STAFFS." localSheetId="19" hidden="1">{#N/A,#N/A,FALSE,"TABLE"}</definedName>
    <definedName name="wrn.STAFFS." localSheetId="20" hidden="1">{#N/A,#N/A,FALSE,"TABLE"}</definedName>
    <definedName name="wrn.STAFFS." localSheetId="22" hidden="1">{#N/A,#N/A,FALSE,"TABLE"}</definedName>
    <definedName name="wrn.STAFFS." localSheetId="24" hidden="1">{#N/A,#N/A,FALSE,"TABLE"}</definedName>
    <definedName name="wrn.STAFFS." localSheetId="28" hidden="1">{#N/A,#N/A,FALSE,"TABLE"}</definedName>
    <definedName name="wrn.STAFFS." localSheetId="14" hidden="1">{#N/A,#N/A,FALSE,"TABLE"}</definedName>
    <definedName name="wrn.STAFFS." hidden="1">{#N/A,#N/A,FALSE,"TABLE"}</definedName>
    <definedName name="wrn.Stock._.Cover._.KPI._.Report." localSheetId="12" hidden="1">{#N/A,#N/A,TRUE,"Inventory-FG";#N/A,#N/A,TRUE,"Inventory-RM";#N/A,#N/A,TRUE,"Inventory-PM";#N/A,#N/A,TRUE,"Inventory-Sparepart"}</definedName>
    <definedName name="wrn.Stock._.Cover._.KPI._.Report." localSheetId="11" hidden="1">{#N/A,#N/A,TRUE,"Inventory-FG";#N/A,#N/A,TRUE,"Inventory-RM";#N/A,#N/A,TRUE,"Inventory-PM";#N/A,#N/A,TRUE,"Inventory-Sparepart"}</definedName>
    <definedName name="wrn.Stock._.Cover._.KPI._.Report." localSheetId="13" hidden="1">{#N/A,#N/A,TRUE,"Inventory-FG";#N/A,#N/A,TRUE,"Inventory-RM";#N/A,#N/A,TRUE,"Inventory-PM";#N/A,#N/A,TRUE,"Inventory-Sparepart"}</definedName>
    <definedName name="wrn.Stock._.Cover._.KPI._.Report." localSheetId="16" hidden="1">{#N/A,#N/A,TRUE,"Inventory-FG";#N/A,#N/A,TRUE,"Inventory-RM";#N/A,#N/A,TRUE,"Inventory-PM";#N/A,#N/A,TRUE,"Inventory-Sparepart"}</definedName>
    <definedName name="wrn.Stock._.Cover._.KPI._.Report." localSheetId="21" hidden="1">{#N/A,#N/A,TRUE,"Inventory-FG";#N/A,#N/A,TRUE,"Inventory-RM";#N/A,#N/A,TRUE,"Inventory-PM";#N/A,#N/A,TRUE,"Inventory-Sparepart"}</definedName>
    <definedName name="wrn.Stock._.Cover._.KPI._.Report." localSheetId="18" hidden="1">{#N/A,#N/A,TRUE,"Inventory-FG";#N/A,#N/A,TRUE,"Inventory-RM";#N/A,#N/A,TRUE,"Inventory-PM";#N/A,#N/A,TRUE,"Inventory-Sparepart"}</definedName>
    <definedName name="wrn.Stock._.Cover._.KPI._.Report." localSheetId="19" hidden="1">{#N/A,#N/A,TRUE,"Inventory-FG";#N/A,#N/A,TRUE,"Inventory-RM";#N/A,#N/A,TRUE,"Inventory-PM";#N/A,#N/A,TRUE,"Inventory-Sparepart"}</definedName>
    <definedName name="wrn.Stock._.Cover._.KPI._.Report." localSheetId="20" hidden="1">{#N/A,#N/A,TRUE,"Inventory-FG";#N/A,#N/A,TRUE,"Inventory-RM";#N/A,#N/A,TRUE,"Inventory-PM";#N/A,#N/A,TRUE,"Inventory-Sparepart"}</definedName>
    <definedName name="wrn.Stock._.Cover._.KPI._.Report." localSheetId="22" hidden="1">{#N/A,#N/A,TRUE,"Inventory-FG";#N/A,#N/A,TRUE,"Inventory-RM";#N/A,#N/A,TRUE,"Inventory-PM";#N/A,#N/A,TRUE,"Inventory-Sparepart"}</definedName>
    <definedName name="wrn.Stock._.Cover._.KPI._.Report." localSheetId="24" hidden="1">{#N/A,#N/A,TRUE,"Inventory-FG";#N/A,#N/A,TRUE,"Inventory-RM";#N/A,#N/A,TRUE,"Inventory-PM";#N/A,#N/A,TRUE,"Inventory-Sparepart"}</definedName>
    <definedName name="wrn.Stock._.Cover._.KPI._.Report." localSheetId="28" hidden="1">{#N/A,#N/A,TRUE,"Inventory-FG";#N/A,#N/A,TRUE,"Inventory-RM";#N/A,#N/A,TRUE,"Inventory-PM";#N/A,#N/A,TRUE,"Inventory-Sparepart"}</definedName>
    <definedName name="wrn.Stock._.Cover._.KPI._.Report." localSheetId="14" hidden="1">{#N/A,#N/A,TRUE,"Inventory-FG";#N/A,#N/A,TRUE,"Inventory-RM";#N/A,#N/A,TRUE,"Inventory-PM";#N/A,#N/A,TRUE,"Inventory-Sparepart"}</definedName>
    <definedName name="wrn.Stock._.Cover._.KPI._.Report." hidden="1">{#N/A,#N/A,TRUE,"Inventory-FG";#N/A,#N/A,TRUE,"Inventory-RM";#N/A,#N/A,TRUE,"Inventory-PM";#N/A,#N/A,TRUE,"Inventory-Sparepart"}</definedName>
    <definedName name="wrn.Structural._.Frame." localSheetId="12" hidden="1">{"structural",#N/A,FALSE,"DETAIL.XLS"}</definedName>
    <definedName name="wrn.Structural._.Frame." localSheetId="11" hidden="1">{"structural",#N/A,FALSE,"DETAIL.XLS"}</definedName>
    <definedName name="wrn.Structural._.Frame." localSheetId="13" hidden="1">{"structural",#N/A,FALSE,"DETAIL.XLS"}</definedName>
    <definedName name="wrn.Structural._.Frame." localSheetId="16" hidden="1">{"structural",#N/A,FALSE,"DETAIL.XLS"}</definedName>
    <definedName name="wrn.Structural._.Frame." localSheetId="21" hidden="1">{"structural",#N/A,FALSE,"DETAIL.XLS"}</definedName>
    <definedName name="wrn.Structural._.Frame." localSheetId="18" hidden="1">{"structural",#N/A,FALSE,"DETAIL.XLS"}</definedName>
    <definedName name="wrn.Structural._.Frame." localSheetId="19" hidden="1">{"structural",#N/A,FALSE,"DETAIL.XLS"}</definedName>
    <definedName name="wrn.Structural._.Frame." localSheetId="20" hidden="1">{"structural",#N/A,FALSE,"DETAIL.XLS"}</definedName>
    <definedName name="wrn.Structural._.Frame." localSheetId="22" hidden="1">{"structural",#N/A,FALSE,"DETAIL.XLS"}</definedName>
    <definedName name="wrn.Structural._.Frame." localSheetId="24" hidden="1">{"structural",#N/A,FALSE,"DETAIL.XLS"}</definedName>
    <definedName name="wrn.Structural._.Frame." localSheetId="28" hidden="1">{"structural",#N/A,FALSE,"DETAIL.XLS"}</definedName>
    <definedName name="wrn.Structural._.Frame." localSheetId="14" hidden="1">{"structural",#N/A,FALSE,"DETAIL.XLS"}</definedName>
    <definedName name="wrn.Structural._.Frame." hidden="1">{"structural",#N/A,FALSE,"DETAIL.XLS"}</definedName>
    <definedName name="wrn.SUMMARY." localSheetId="12" hidden="1">{"SUMMARY",#N/A,FALSE,"Fin_sched"}</definedName>
    <definedName name="wrn.SUMMARY." localSheetId="11" hidden="1">{"SUMMARY",#N/A,FALSE,"Fin_sched"}</definedName>
    <definedName name="wrn.SUMMARY." localSheetId="13" hidden="1">{"SUMMARY",#N/A,FALSE,"Fin_sched"}</definedName>
    <definedName name="wrn.SUMMARY." localSheetId="16" hidden="1">{"SUMMARY",#N/A,FALSE,"Fin_sched"}</definedName>
    <definedName name="wrn.SUMMARY." localSheetId="21" hidden="1">{"SUMMARY",#N/A,FALSE,"Fin_sched"}</definedName>
    <definedName name="wrn.SUMMARY." localSheetId="18" hidden="1">{"SUMMARY",#N/A,FALSE,"Fin_sched"}</definedName>
    <definedName name="wrn.SUMMARY." localSheetId="19" hidden="1">{"SUMMARY",#N/A,FALSE,"Fin_sched"}</definedName>
    <definedName name="wrn.SUMMARY." localSheetId="20" hidden="1">{"SUMMARY",#N/A,FALSE,"Fin_sched"}</definedName>
    <definedName name="wrn.SUMMARY." localSheetId="22" hidden="1">{"SUMMARY",#N/A,FALSE,"Fin_sched"}</definedName>
    <definedName name="wrn.SUMMARY." localSheetId="24" hidden="1">{"SUMMARY",#N/A,FALSE,"Fin_sched"}</definedName>
    <definedName name="wrn.SUMMARY." localSheetId="28" hidden="1">{"SUMMARY",#N/A,FALSE,"Fin_sched"}</definedName>
    <definedName name="wrn.SUMMARY." localSheetId="14" hidden="1">{"SUMMARY",#N/A,FALSE,"Fin_sched"}</definedName>
    <definedName name="wrn.SUMMARY." hidden="1">{"SUMMARY",#N/A,FALSE,"Fin_sched"}</definedName>
    <definedName name="wrn.Summary._.results." localSheetId="12" hidden="1">{"key inputs",#N/A,TRUE,"Key Inputs";"key outputs",#N/A,TRUE,"Outputs";"Other inputs",#N/A,TRUE,"Other Inputs";"Revenue",#N/A,TRUE,"Rev"}</definedName>
    <definedName name="wrn.Summary._.results." localSheetId="11" hidden="1">{"key inputs",#N/A,TRUE,"Key Inputs";"key outputs",#N/A,TRUE,"Outputs";"Other inputs",#N/A,TRUE,"Other Inputs";"Revenue",#N/A,TRUE,"Rev"}</definedName>
    <definedName name="wrn.Summary._.results." localSheetId="13" hidden="1">{"key inputs",#N/A,TRUE,"Key Inputs";"key outputs",#N/A,TRUE,"Outputs";"Other inputs",#N/A,TRUE,"Other Inputs";"Revenue",#N/A,TRUE,"Rev"}</definedName>
    <definedName name="wrn.Summary._.results." localSheetId="16" hidden="1">{"key inputs",#N/A,TRUE,"Key Inputs";"key outputs",#N/A,TRUE,"Outputs";"Other inputs",#N/A,TRUE,"Other Inputs";"Revenue",#N/A,TRUE,"Rev"}</definedName>
    <definedName name="wrn.Summary._.results." localSheetId="21" hidden="1">{"key inputs",#N/A,TRUE,"Key Inputs";"key outputs",#N/A,TRUE,"Outputs";"Other inputs",#N/A,TRUE,"Other Inputs";"Revenue",#N/A,TRUE,"Rev"}</definedName>
    <definedName name="wrn.Summary._.results." localSheetId="18" hidden="1">{"key inputs",#N/A,TRUE,"Key Inputs";"key outputs",#N/A,TRUE,"Outputs";"Other inputs",#N/A,TRUE,"Other Inputs";"Revenue",#N/A,TRUE,"Rev"}</definedName>
    <definedName name="wrn.Summary._.results." localSheetId="19" hidden="1">{"key inputs",#N/A,TRUE,"Key Inputs";"key outputs",#N/A,TRUE,"Outputs";"Other inputs",#N/A,TRUE,"Other Inputs";"Revenue",#N/A,TRUE,"Rev"}</definedName>
    <definedName name="wrn.Summary._.results." localSheetId="20" hidden="1">{"key inputs",#N/A,TRUE,"Key Inputs";"key outputs",#N/A,TRUE,"Outputs";"Other inputs",#N/A,TRUE,"Other Inputs";"Revenue",#N/A,TRUE,"Rev"}</definedName>
    <definedName name="wrn.Summary._.results." localSheetId="22" hidden="1">{"key inputs",#N/A,TRUE,"Key Inputs";"key outputs",#N/A,TRUE,"Outputs";"Other inputs",#N/A,TRUE,"Other Inputs";"Revenue",#N/A,TRUE,"Rev"}</definedName>
    <definedName name="wrn.Summary._.results." localSheetId="24" hidden="1">{"key inputs",#N/A,TRUE,"Key Inputs";"key outputs",#N/A,TRUE,"Outputs";"Other inputs",#N/A,TRUE,"Other Inputs";"Revenue",#N/A,TRUE,"Rev"}</definedName>
    <definedName name="wrn.Summary._.results." localSheetId="28" hidden="1">{"key inputs",#N/A,TRUE,"Key Inputs";"key outputs",#N/A,TRUE,"Outputs";"Other inputs",#N/A,TRUE,"Other Inputs";"Revenue",#N/A,TRUE,"Rev"}</definedName>
    <definedName name="wrn.Summary._.results." localSheetId="14" hidden="1">{"key inputs",#N/A,TRUE,"Key Inputs";"key outputs",#N/A,TRUE,"Outputs";"Other inputs",#N/A,TRUE,"Other Inputs";"Revenue",#N/A,TRUE,"Rev"}</definedName>
    <definedName name="wrn.Summary._.results." hidden="1">{"key inputs",#N/A,TRUE,"Key Inputs";"key outputs",#N/A,TRUE,"Outputs";"Other inputs",#N/A,TRUE,"Other Inputs";"Revenue",#N/A,TRUE,"Rev"}</definedName>
    <definedName name="wrn.SummaryReport." localSheetId="12" hidden="1">{"Header",#N/A,TRUE,"Summary";"ProjectInfo",#N/A,TRUE,"Total Value"}</definedName>
    <definedName name="wrn.SummaryReport." localSheetId="11" hidden="1">{"Header",#N/A,TRUE,"Summary";"ProjectInfo",#N/A,TRUE,"Total Value"}</definedName>
    <definedName name="wrn.SummaryReport." localSheetId="13" hidden="1">{"Header",#N/A,TRUE,"Summary";"ProjectInfo",#N/A,TRUE,"Total Value"}</definedName>
    <definedName name="wrn.SummaryReport." localSheetId="16" hidden="1">{"Header",#N/A,TRUE,"Summary";"ProjectInfo",#N/A,TRUE,"Total Value"}</definedName>
    <definedName name="wrn.SummaryReport." localSheetId="21" hidden="1">{"Header",#N/A,TRUE,"Summary";"ProjectInfo",#N/A,TRUE,"Total Value"}</definedName>
    <definedName name="wrn.SummaryReport." localSheetId="18" hidden="1">{"Header",#N/A,TRUE,"Summary";"ProjectInfo",#N/A,TRUE,"Total Value"}</definedName>
    <definedName name="wrn.SummaryReport." localSheetId="19" hidden="1">{"Header",#N/A,TRUE,"Summary";"ProjectInfo",#N/A,TRUE,"Total Value"}</definedName>
    <definedName name="wrn.SummaryReport." localSheetId="20" hidden="1">{"Header",#N/A,TRUE,"Summary";"ProjectInfo",#N/A,TRUE,"Total Value"}</definedName>
    <definedName name="wrn.SummaryReport." localSheetId="22" hidden="1">{"Header",#N/A,TRUE,"Summary";"ProjectInfo",#N/A,TRUE,"Total Value"}</definedName>
    <definedName name="wrn.SummaryReport." localSheetId="24" hidden="1">{"Header",#N/A,TRUE,"Summary";"ProjectInfo",#N/A,TRUE,"Total Value"}</definedName>
    <definedName name="wrn.SummaryReport." localSheetId="28" hidden="1">{"Header",#N/A,TRUE,"Summary";"ProjectInfo",#N/A,TRUE,"Total Value"}</definedName>
    <definedName name="wrn.SummaryReport." localSheetId="14" hidden="1">{"Header",#N/A,TRUE,"Summary";"ProjectInfo",#N/A,TRUE,"Total Value"}</definedName>
    <definedName name="wrn.SummaryReport." hidden="1">{"Header",#N/A,TRUE,"Summary";"ProjectInfo",#N/A,TRUE,"Total Value"}</definedName>
    <definedName name="wrn.switched._.date." localSheetId="12" hidden="1">{#N/A,#N/A,FALSE,"m66";#N/A,#N/A,FALSE,"m66"}</definedName>
    <definedName name="wrn.switched._.date." localSheetId="11" hidden="1">{#N/A,#N/A,FALSE,"m66";#N/A,#N/A,FALSE,"m66"}</definedName>
    <definedName name="wrn.switched._.date." localSheetId="13" hidden="1">{#N/A,#N/A,FALSE,"m66";#N/A,#N/A,FALSE,"m66"}</definedName>
    <definedName name="wrn.switched._.date." localSheetId="16" hidden="1">{#N/A,#N/A,FALSE,"m66";#N/A,#N/A,FALSE,"m66"}</definedName>
    <definedName name="wrn.switched._.date." localSheetId="21" hidden="1">{#N/A,#N/A,FALSE,"m66";#N/A,#N/A,FALSE,"m66"}</definedName>
    <definedName name="wrn.switched._.date." localSheetId="18" hidden="1">{#N/A,#N/A,FALSE,"m66";#N/A,#N/A,FALSE,"m66"}</definedName>
    <definedName name="wrn.switched._.date." localSheetId="19" hidden="1">{#N/A,#N/A,FALSE,"m66";#N/A,#N/A,FALSE,"m66"}</definedName>
    <definedName name="wrn.switched._.date." localSheetId="20" hidden="1">{#N/A,#N/A,FALSE,"m66";#N/A,#N/A,FALSE,"m66"}</definedName>
    <definedName name="wrn.switched._.date." localSheetId="22" hidden="1">{#N/A,#N/A,FALSE,"m66";#N/A,#N/A,FALSE,"m66"}</definedName>
    <definedName name="wrn.switched._.date." localSheetId="24" hidden="1">{#N/A,#N/A,FALSE,"m66";#N/A,#N/A,FALSE,"m66"}</definedName>
    <definedName name="wrn.switched._.date." localSheetId="28" hidden="1">{#N/A,#N/A,FALSE,"m66";#N/A,#N/A,FALSE,"m66"}</definedName>
    <definedName name="wrn.switched._.date." localSheetId="14" hidden="1">{#N/A,#N/A,FALSE,"m66";#N/A,#N/A,FALSE,"m66"}</definedName>
    <definedName name="wrn.switched._.date." hidden="1">{#N/A,#N/A,FALSE,"m66";#N/A,#N/A,FALSE,"m66"}</definedName>
    <definedName name="wrn.Synt_dec." localSheetId="12" hidden="1">{"Synthese",#N/A,FALSE,"Dec 96 (2)"}</definedName>
    <definedName name="wrn.Synt_dec." localSheetId="11" hidden="1">{"Synthese",#N/A,FALSE,"Dec 96 (2)"}</definedName>
    <definedName name="wrn.Synt_dec." localSheetId="13" hidden="1">{"Synthese",#N/A,FALSE,"Dec 96 (2)"}</definedName>
    <definedName name="wrn.Synt_dec." localSheetId="16" hidden="1">{"Synthese",#N/A,FALSE,"Dec 96 (2)"}</definedName>
    <definedName name="wrn.Synt_dec." localSheetId="21" hidden="1">{"Synthese",#N/A,FALSE,"Dec 96 (2)"}</definedName>
    <definedName name="wrn.Synt_dec." localSheetId="18" hidden="1">{"Synthese",#N/A,FALSE,"Dec 96 (2)"}</definedName>
    <definedName name="wrn.Synt_dec." localSheetId="19" hidden="1">{"Synthese",#N/A,FALSE,"Dec 96 (2)"}</definedName>
    <definedName name="wrn.Synt_dec." localSheetId="20" hidden="1">{"Synthese",#N/A,FALSE,"Dec 96 (2)"}</definedName>
    <definedName name="wrn.Synt_dec." localSheetId="22" hidden="1">{"Synthese",#N/A,FALSE,"Dec 96 (2)"}</definedName>
    <definedName name="wrn.Synt_dec." localSheetId="24" hidden="1">{"Synthese",#N/A,FALSE,"Dec 96 (2)"}</definedName>
    <definedName name="wrn.Synt_dec." localSheetId="28" hidden="1">{"Synthese",#N/A,FALSE,"Dec 96 (2)"}</definedName>
    <definedName name="wrn.Synt_dec." localSheetId="14" hidden="1">{"Synthese",#N/A,FALSE,"Dec 96 (2)"}</definedName>
    <definedName name="wrn.Synt_dec." hidden="1">{"Synthese",#N/A,FALSE,"Dec 96 (2)"}</definedName>
    <definedName name="wrn.Synt_janv." localSheetId="12" hidden="1">{"Syn_janv",#N/A,FALSE,"Janv 97"}</definedName>
    <definedName name="wrn.Synt_janv." localSheetId="11" hidden="1">{"Syn_janv",#N/A,FALSE,"Janv 97"}</definedName>
    <definedName name="wrn.Synt_janv." localSheetId="13" hidden="1">{"Syn_janv",#N/A,FALSE,"Janv 97"}</definedName>
    <definedName name="wrn.Synt_janv." localSheetId="16" hidden="1">{"Syn_janv",#N/A,FALSE,"Janv 97"}</definedName>
    <definedName name="wrn.Synt_janv." localSheetId="21" hidden="1">{"Syn_janv",#N/A,FALSE,"Janv 97"}</definedName>
    <definedName name="wrn.Synt_janv." localSheetId="18" hidden="1">{"Syn_janv",#N/A,FALSE,"Janv 97"}</definedName>
    <definedName name="wrn.Synt_janv." localSheetId="19" hidden="1">{"Syn_janv",#N/A,FALSE,"Janv 97"}</definedName>
    <definedName name="wrn.Synt_janv." localSheetId="20" hidden="1">{"Syn_janv",#N/A,FALSE,"Janv 97"}</definedName>
    <definedName name="wrn.Synt_janv." localSheetId="22" hidden="1">{"Syn_janv",#N/A,FALSE,"Janv 97"}</definedName>
    <definedName name="wrn.Synt_janv." localSheetId="24" hidden="1">{"Syn_janv",#N/A,FALSE,"Janv 97"}</definedName>
    <definedName name="wrn.Synt_janv." localSheetId="28" hidden="1">{"Syn_janv",#N/A,FALSE,"Janv 97"}</definedName>
    <definedName name="wrn.Synt_janv." localSheetId="14" hidden="1">{"Syn_janv",#N/A,FALSE,"Janv 97"}</definedName>
    <definedName name="wrn.Synt_janv." hidden="1">{"Syn_janv",#N/A,FALSE,"Janv 97"}</definedName>
    <definedName name="wrn.t" localSheetId="12" hidden="1">{"'Sheet1'!$L$16"}</definedName>
    <definedName name="wrn.t" localSheetId="11" hidden="1">{"'Sheet1'!$L$16"}</definedName>
    <definedName name="wrn.t" localSheetId="13" hidden="1">{"'Sheet1'!$L$16"}</definedName>
    <definedName name="wrn.t" localSheetId="16" hidden="1">{"'Sheet1'!$L$16"}</definedName>
    <definedName name="wrn.t" localSheetId="21" hidden="1">{"'Sheet1'!$L$16"}</definedName>
    <definedName name="wrn.t" localSheetId="18" hidden="1">{"'Sheet1'!$L$16"}</definedName>
    <definedName name="wrn.t" localSheetId="19" hidden="1">{"'Sheet1'!$L$16"}</definedName>
    <definedName name="wrn.t" localSheetId="20" hidden="1">{"'Sheet1'!$L$16"}</definedName>
    <definedName name="wrn.t" localSheetId="22" hidden="1">{"'Sheet1'!$L$16"}</definedName>
    <definedName name="wrn.t" localSheetId="24" hidden="1">{"'Sheet1'!$L$16"}</definedName>
    <definedName name="wrn.t" localSheetId="28" hidden="1">{"'Sheet1'!$L$16"}</definedName>
    <definedName name="wrn.t" localSheetId="14" hidden="1">{"'Sheet1'!$L$16"}</definedName>
    <definedName name="wrn.t" hidden="1">{"'Sheet1'!$L$16"}</definedName>
    <definedName name="wrn.Target._.Comparison." localSheetId="12" hidden="1">{"Target Comparison",#N/A,FALSE,"Summary"}</definedName>
    <definedName name="wrn.Target._.Comparison." localSheetId="11" hidden="1">{"Target Comparison",#N/A,FALSE,"Summary"}</definedName>
    <definedName name="wrn.Target._.Comparison." localSheetId="13" hidden="1">{"Target Comparison",#N/A,FALSE,"Summary"}</definedName>
    <definedName name="wrn.Target._.Comparison." localSheetId="16" hidden="1">{"Target Comparison",#N/A,FALSE,"Summary"}</definedName>
    <definedName name="wrn.Target._.Comparison." localSheetId="21" hidden="1">{"Target Comparison",#N/A,FALSE,"Summary"}</definedName>
    <definedName name="wrn.Target._.Comparison." localSheetId="18" hidden="1">{"Target Comparison",#N/A,FALSE,"Summary"}</definedName>
    <definedName name="wrn.Target._.Comparison." localSheetId="19" hidden="1">{"Target Comparison",#N/A,FALSE,"Summary"}</definedName>
    <definedName name="wrn.Target._.Comparison." localSheetId="20" hidden="1">{"Target Comparison",#N/A,FALSE,"Summary"}</definedName>
    <definedName name="wrn.Target._.Comparison." localSheetId="22" hidden="1">{"Target Comparison",#N/A,FALSE,"Summary"}</definedName>
    <definedName name="wrn.Target._.Comparison." localSheetId="24" hidden="1">{"Target Comparison",#N/A,FALSE,"Summary"}</definedName>
    <definedName name="wrn.Target._.Comparison." localSheetId="28" hidden="1">{"Target Comparison",#N/A,FALSE,"Summary"}</definedName>
    <definedName name="wrn.Target._.Comparison." localSheetId="14" hidden="1">{"Target Comparison",#N/A,FALSE,"Summary"}</definedName>
    <definedName name="wrn.Target._.Comparison." hidden="1">{"Target Comparison",#N/A,FALSE,"Summary"}</definedName>
    <definedName name="wrn.target._.Comparison2." localSheetId="12" hidden="1">{"Target Comparison",#N/A,FALSE,"Summary"}</definedName>
    <definedName name="wrn.target._.Comparison2." localSheetId="11" hidden="1">{"Target Comparison",#N/A,FALSE,"Summary"}</definedName>
    <definedName name="wrn.target._.Comparison2." localSheetId="13" hidden="1">{"Target Comparison",#N/A,FALSE,"Summary"}</definedName>
    <definedName name="wrn.target._.Comparison2." localSheetId="16" hidden="1">{"Target Comparison",#N/A,FALSE,"Summary"}</definedName>
    <definedName name="wrn.target._.Comparison2." localSheetId="21" hidden="1">{"Target Comparison",#N/A,FALSE,"Summary"}</definedName>
    <definedName name="wrn.target._.Comparison2." localSheetId="18" hidden="1">{"Target Comparison",#N/A,FALSE,"Summary"}</definedName>
    <definedName name="wrn.target._.Comparison2." localSheetId="19" hidden="1">{"Target Comparison",#N/A,FALSE,"Summary"}</definedName>
    <definedName name="wrn.target._.Comparison2." localSheetId="20" hidden="1">{"Target Comparison",#N/A,FALSE,"Summary"}</definedName>
    <definedName name="wrn.target._.Comparison2." localSheetId="22" hidden="1">{"Target Comparison",#N/A,FALSE,"Summary"}</definedName>
    <definedName name="wrn.target._.Comparison2." localSheetId="24" hidden="1">{"Target Comparison",#N/A,FALSE,"Summary"}</definedName>
    <definedName name="wrn.target._.Comparison2." localSheetId="28" hidden="1">{"Target Comparison",#N/A,FALSE,"Summary"}</definedName>
    <definedName name="wrn.target._.Comparison2." localSheetId="14" hidden="1">{"Target Comparison",#N/A,FALSE,"Summary"}</definedName>
    <definedName name="wrn.target._.Comparison2." hidden="1">{"Target Comparison",#N/A,FALSE,"Summary"}</definedName>
    <definedName name="wrn.TARGET._.DCF." localSheetId="12" hidden="1">{"targetdcf",#N/A,FALSE,"Merger consequences";"TARGETASSU",#N/A,FALSE,"Merger consequences";"TERMINAL VALUE",#N/A,FALSE,"Merger consequences"}</definedName>
    <definedName name="wrn.TARGET._.DCF." localSheetId="11" hidden="1">{"targetdcf",#N/A,FALSE,"Merger consequences";"TARGETASSU",#N/A,FALSE,"Merger consequences";"TERMINAL VALUE",#N/A,FALSE,"Merger consequences"}</definedName>
    <definedName name="wrn.TARGET._.DCF." localSheetId="13" hidden="1">{"targetdcf",#N/A,FALSE,"Merger consequences";"TARGETASSU",#N/A,FALSE,"Merger consequences";"TERMINAL VALUE",#N/A,FALSE,"Merger consequences"}</definedName>
    <definedName name="wrn.TARGET._.DCF." localSheetId="16" hidden="1">{"targetdcf",#N/A,FALSE,"Merger consequences";"TARGETASSU",#N/A,FALSE,"Merger consequences";"TERMINAL VALUE",#N/A,FALSE,"Merger consequences"}</definedName>
    <definedName name="wrn.TARGET._.DCF." localSheetId="21" hidden="1">{"targetdcf",#N/A,FALSE,"Merger consequences";"TARGETASSU",#N/A,FALSE,"Merger consequences";"TERMINAL VALUE",#N/A,FALSE,"Merger consequences"}</definedName>
    <definedName name="wrn.TARGET._.DCF." localSheetId="18" hidden="1">{"targetdcf",#N/A,FALSE,"Merger consequences";"TARGETASSU",#N/A,FALSE,"Merger consequences";"TERMINAL VALUE",#N/A,FALSE,"Merger consequences"}</definedName>
    <definedName name="wrn.TARGET._.DCF." localSheetId="19" hidden="1">{"targetdcf",#N/A,FALSE,"Merger consequences";"TARGETASSU",#N/A,FALSE,"Merger consequences";"TERMINAL VALUE",#N/A,FALSE,"Merger consequences"}</definedName>
    <definedName name="wrn.TARGET._.DCF." localSheetId="20" hidden="1">{"targetdcf",#N/A,FALSE,"Merger consequences";"TARGETASSU",#N/A,FALSE,"Merger consequences";"TERMINAL VALUE",#N/A,FALSE,"Merger consequences"}</definedName>
    <definedName name="wrn.TARGET._.DCF." localSheetId="22" hidden="1">{"targetdcf",#N/A,FALSE,"Merger consequences";"TARGETASSU",#N/A,FALSE,"Merger consequences";"TERMINAL VALUE",#N/A,FALSE,"Merger consequences"}</definedName>
    <definedName name="wrn.TARGET._.DCF." localSheetId="24" hidden="1">{"targetdcf",#N/A,FALSE,"Merger consequences";"TARGETASSU",#N/A,FALSE,"Merger consequences";"TERMINAL VALUE",#N/A,FALSE,"Merger consequences"}</definedName>
    <definedName name="wrn.TARGET._.DCF." localSheetId="28" hidden="1">{"targetdcf",#N/A,FALSE,"Merger consequences";"TARGETASSU",#N/A,FALSE,"Merger consequences";"TERMINAL VALUE",#N/A,FALSE,"Merger consequences"}</definedName>
    <definedName name="wrn.TARGET._.DCF." localSheetId="14"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t." localSheetId="12"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11"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13"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16"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21"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18"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19"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20"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22"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24"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28"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localSheetId="14"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t." hidden="1">{#N/A,#N/A,FALSE,"Bal.sheet";#N/A,#N/A,FALSE,"Income";#N/A,#N/A,FALSE,"1Cash";#N/A,#N/A,FALSE,"2AR-Trade";#N/A,#N/A,FALSE,"3-4AR-Ô&amp;Invt";#N/A,#N/A,FALSE,"5-6Pre&amp;Prop";#N/A,#N/A,FALSE,"7-9PreÔ&amp;O-Asst";#N/A,#N/A,FALSE,"10-11AP&amp;Accr";#N/A,#N/A,FALSE,"12-13Tax&amp;Paren";#N/A,#N/A,FALSE,"15COGS";#N/A,#N/A,FALSE,"14Sal";#N/A,#N/A,FALSE,"Qty";#N/A,#N/A,FALSE,"16-17G&amp;S";#N/A,#N/A,FALSE,"Title";#N/A,#N/A,FALSE,"18-19In&amp;Loss"}</definedName>
    <definedName name="wrn.TAX._.COMPUTATION." localSheetId="12" hidden="1">{#N/A,#N/A,FALSE,"TAX COMPUTATION";#N/A,#N/A,FALSE,"TAX SCHEDULE";#N/A,#N/A,FALSE,"ADDITIONS";#N/A,#N/A,FALSE,"W &amp; T"}</definedName>
    <definedName name="wrn.TAX._.COMPUTATION." localSheetId="11" hidden="1">{#N/A,#N/A,FALSE,"TAX COMPUTATION";#N/A,#N/A,FALSE,"TAX SCHEDULE";#N/A,#N/A,FALSE,"ADDITIONS";#N/A,#N/A,FALSE,"W &amp; T"}</definedName>
    <definedName name="wrn.TAX._.COMPUTATION." localSheetId="13" hidden="1">{#N/A,#N/A,FALSE,"TAX COMPUTATION";#N/A,#N/A,FALSE,"TAX SCHEDULE";#N/A,#N/A,FALSE,"ADDITIONS";#N/A,#N/A,FALSE,"W &amp; T"}</definedName>
    <definedName name="wrn.TAX._.COMPUTATION." localSheetId="16" hidden="1">{#N/A,#N/A,FALSE,"TAX COMPUTATION";#N/A,#N/A,FALSE,"TAX SCHEDULE";#N/A,#N/A,FALSE,"ADDITIONS";#N/A,#N/A,FALSE,"W &amp; T"}</definedName>
    <definedName name="wrn.TAX._.COMPUTATION." localSheetId="21" hidden="1">{#N/A,#N/A,FALSE,"TAX COMPUTATION";#N/A,#N/A,FALSE,"TAX SCHEDULE";#N/A,#N/A,FALSE,"ADDITIONS";#N/A,#N/A,FALSE,"W &amp; T"}</definedName>
    <definedName name="wrn.TAX._.COMPUTATION." localSheetId="18" hidden="1">{#N/A,#N/A,FALSE,"TAX COMPUTATION";#N/A,#N/A,FALSE,"TAX SCHEDULE";#N/A,#N/A,FALSE,"ADDITIONS";#N/A,#N/A,FALSE,"W &amp; T"}</definedName>
    <definedName name="wrn.TAX._.COMPUTATION." localSheetId="19" hidden="1">{#N/A,#N/A,FALSE,"TAX COMPUTATION";#N/A,#N/A,FALSE,"TAX SCHEDULE";#N/A,#N/A,FALSE,"ADDITIONS";#N/A,#N/A,FALSE,"W &amp; T"}</definedName>
    <definedName name="wrn.TAX._.COMPUTATION." localSheetId="20" hidden="1">{#N/A,#N/A,FALSE,"TAX COMPUTATION";#N/A,#N/A,FALSE,"TAX SCHEDULE";#N/A,#N/A,FALSE,"ADDITIONS";#N/A,#N/A,FALSE,"W &amp; T"}</definedName>
    <definedName name="wrn.TAX._.COMPUTATION." localSheetId="22" hidden="1">{#N/A,#N/A,FALSE,"TAX COMPUTATION";#N/A,#N/A,FALSE,"TAX SCHEDULE";#N/A,#N/A,FALSE,"ADDITIONS";#N/A,#N/A,FALSE,"W &amp; T"}</definedName>
    <definedName name="wrn.TAX._.COMPUTATION." localSheetId="24" hidden="1">{#N/A,#N/A,FALSE,"TAX COMPUTATION";#N/A,#N/A,FALSE,"TAX SCHEDULE";#N/A,#N/A,FALSE,"ADDITIONS";#N/A,#N/A,FALSE,"W &amp; T"}</definedName>
    <definedName name="wrn.TAX._.COMPUTATION." localSheetId="28" hidden="1">{#N/A,#N/A,FALSE,"TAX COMPUTATION";#N/A,#N/A,FALSE,"TAX SCHEDULE";#N/A,#N/A,FALSE,"ADDITIONS";#N/A,#N/A,FALSE,"W &amp; T"}</definedName>
    <definedName name="wrn.TAX._.COMPUTATION." localSheetId="14" hidden="1">{#N/A,#N/A,FALSE,"TAX COMPUTATION";#N/A,#N/A,FALSE,"TAX SCHEDULE";#N/A,#N/A,FALSE,"ADDITIONS";#N/A,#N/A,FALSE,"W &amp; T"}</definedName>
    <definedName name="wrn.TAX._.COMPUTATION." hidden="1">{#N/A,#N/A,FALSE,"TAX COMPUTATION";#N/A,#N/A,FALSE,"TAX SCHEDULE";#N/A,#N/A,FALSE,"ADDITIONS";#N/A,#N/A,FALSE,"W &amp; T"}</definedName>
    <definedName name="wrn.Teacher." localSheetId="12" hidden="1">{"Teacher",#N/A,FALSE,"Summary";"Teacher",#N/A,FALSE,"Assumptions";"Teacher",#N/A,FALSE,"Buildup";"Teacher",#N/A,FALSE,"Financials";"Teacher",#N/A,FALSE,"Debt &amp; Other"}</definedName>
    <definedName name="wrn.Teacher." localSheetId="11" hidden="1">{"Teacher",#N/A,FALSE,"Summary";"Teacher",#N/A,FALSE,"Assumptions";"Teacher",#N/A,FALSE,"Buildup";"Teacher",#N/A,FALSE,"Financials";"Teacher",#N/A,FALSE,"Debt &amp; Other"}</definedName>
    <definedName name="wrn.Teacher." localSheetId="13" hidden="1">{"Teacher",#N/A,FALSE,"Summary";"Teacher",#N/A,FALSE,"Assumptions";"Teacher",#N/A,FALSE,"Buildup";"Teacher",#N/A,FALSE,"Financials";"Teacher",#N/A,FALSE,"Debt &amp; Other"}</definedName>
    <definedName name="wrn.Teacher." localSheetId="16" hidden="1">{"Teacher",#N/A,FALSE,"Summary";"Teacher",#N/A,FALSE,"Assumptions";"Teacher",#N/A,FALSE,"Buildup";"Teacher",#N/A,FALSE,"Financials";"Teacher",#N/A,FALSE,"Debt &amp; Other"}</definedName>
    <definedName name="wrn.Teacher." localSheetId="21" hidden="1">{"Teacher",#N/A,FALSE,"Summary";"Teacher",#N/A,FALSE,"Assumptions";"Teacher",#N/A,FALSE,"Buildup";"Teacher",#N/A,FALSE,"Financials";"Teacher",#N/A,FALSE,"Debt &amp; Other"}</definedName>
    <definedName name="wrn.Teacher." localSheetId="18" hidden="1">{"Teacher",#N/A,FALSE,"Summary";"Teacher",#N/A,FALSE,"Assumptions";"Teacher",#N/A,FALSE,"Buildup";"Teacher",#N/A,FALSE,"Financials";"Teacher",#N/A,FALSE,"Debt &amp; Other"}</definedName>
    <definedName name="wrn.Teacher." localSheetId="19" hidden="1">{"Teacher",#N/A,FALSE,"Summary";"Teacher",#N/A,FALSE,"Assumptions";"Teacher",#N/A,FALSE,"Buildup";"Teacher",#N/A,FALSE,"Financials";"Teacher",#N/A,FALSE,"Debt &amp; Other"}</definedName>
    <definedName name="wrn.Teacher." localSheetId="20" hidden="1">{"Teacher",#N/A,FALSE,"Summary";"Teacher",#N/A,FALSE,"Assumptions";"Teacher",#N/A,FALSE,"Buildup";"Teacher",#N/A,FALSE,"Financials";"Teacher",#N/A,FALSE,"Debt &amp; Other"}</definedName>
    <definedName name="wrn.Teacher." localSheetId="22" hidden="1">{"Teacher",#N/A,FALSE,"Summary";"Teacher",#N/A,FALSE,"Assumptions";"Teacher",#N/A,FALSE,"Buildup";"Teacher",#N/A,FALSE,"Financials";"Teacher",#N/A,FALSE,"Debt &amp; Other"}</definedName>
    <definedName name="wrn.Teacher." localSheetId="24" hidden="1">{"Teacher",#N/A,FALSE,"Summary";"Teacher",#N/A,FALSE,"Assumptions";"Teacher",#N/A,FALSE,"Buildup";"Teacher",#N/A,FALSE,"Financials";"Teacher",#N/A,FALSE,"Debt &amp; Other"}</definedName>
    <definedName name="wrn.Teacher." localSheetId="28" hidden="1">{"Teacher",#N/A,FALSE,"Summary";"Teacher",#N/A,FALSE,"Assumptions";"Teacher",#N/A,FALSE,"Buildup";"Teacher",#N/A,FALSE,"Financials";"Teacher",#N/A,FALSE,"Debt &amp; Other"}</definedName>
    <definedName name="wrn.Teacher." localSheetId="14"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st." localSheetId="12" hidden="1">{"F3 Presentation",#N/A,FALSE,"F3 ";"F3 detail",#N/A,FALSE,"F3 "}</definedName>
    <definedName name="wrn.test." localSheetId="11" hidden="1">{"F3 Presentation",#N/A,FALSE,"F3 ";"F3 detail",#N/A,FALSE,"F3 "}</definedName>
    <definedName name="wrn.test." localSheetId="13" hidden="1">{"F3 Presentation",#N/A,FALSE,"F3 ";"F3 detail",#N/A,FALSE,"F3 "}</definedName>
    <definedName name="wrn.test." localSheetId="16" hidden="1">{"F3 Presentation",#N/A,FALSE,"F3 ";"F3 detail",#N/A,FALSE,"F3 "}</definedName>
    <definedName name="wrn.test." localSheetId="21" hidden="1">{"F3 Presentation",#N/A,FALSE,"F3 ";"F3 detail",#N/A,FALSE,"F3 "}</definedName>
    <definedName name="wrn.test." localSheetId="18" hidden="1">{"F3 Presentation",#N/A,FALSE,"F3 ";"F3 detail",#N/A,FALSE,"F3 "}</definedName>
    <definedName name="wrn.test." localSheetId="19" hidden="1">{"F3 Presentation",#N/A,FALSE,"F3 ";"F3 detail",#N/A,FALSE,"F3 "}</definedName>
    <definedName name="wrn.test." localSheetId="20" hidden="1">{"F3 Presentation",#N/A,FALSE,"F3 ";"F3 detail",#N/A,FALSE,"F3 "}</definedName>
    <definedName name="wrn.test." localSheetId="22" hidden="1">{"F3 Presentation",#N/A,FALSE,"F3 ";"F3 detail",#N/A,FALSE,"F3 "}</definedName>
    <definedName name="wrn.test." localSheetId="24" hidden="1">{"F3 Presentation",#N/A,FALSE,"F3 ";"F3 detail",#N/A,FALSE,"F3 "}</definedName>
    <definedName name="wrn.test." localSheetId="28" hidden="1">{"F3 Presentation",#N/A,FALSE,"F3 ";"F3 detail",#N/A,FALSE,"F3 "}</definedName>
    <definedName name="wrn.test." localSheetId="14" hidden="1">{"F3 Presentation",#N/A,FALSE,"F3 ";"F3 detail",#N/A,FALSE,"F3 "}</definedName>
    <definedName name="wrn.test." hidden="1">{"F3 Presentation",#N/A,FALSE,"F3 ";"F3 detail",#N/A,FALSE,"F3 "}</definedName>
    <definedName name="wrn.test1." localSheetId="12" hidden="1">{#N/A,#N/A,FALSE,"명세표"}</definedName>
    <definedName name="wrn.test1." localSheetId="11" hidden="1">{#N/A,#N/A,FALSE,"명세표"}</definedName>
    <definedName name="wrn.test1." localSheetId="13" hidden="1">{#N/A,#N/A,FALSE,"명세표"}</definedName>
    <definedName name="wrn.test1." localSheetId="16" hidden="1">{#N/A,#N/A,FALSE,"명세표"}</definedName>
    <definedName name="wrn.test1." localSheetId="21" hidden="1">{#N/A,#N/A,FALSE,"명세표"}</definedName>
    <definedName name="wrn.test1." localSheetId="18" hidden="1">{#N/A,#N/A,FALSE,"명세표"}</definedName>
    <definedName name="wrn.test1." localSheetId="19" hidden="1">{#N/A,#N/A,FALSE,"명세표"}</definedName>
    <definedName name="wrn.test1." localSheetId="20" hidden="1">{#N/A,#N/A,FALSE,"명세표"}</definedName>
    <definedName name="wrn.test1." localSheetId="22" hidden="1">{#N/A,#N/A,FALSE,"명세표"}</definedName>
    <definedName name="wrn.test1." localSheetId="24" hidden="1">{#N/A,#N/A,FALSE,"명세표"}</definedName>
    <definedName name="wrn.test1." localSheetId="28" hidden="1">{#N/A,#N/A,FALSE,"명세표"}</definedName>
    <definedName name="wrn.test1." localSheetId="14" hidden="1">{#N/A,#N/A,FALSE,"명세표"}</definedName>
    <definedName name="wrn.test1." hidden="1">{#N/A,#N/A,FALSE,"명세표"}</definedName>
    <definedName name="wrn.test2." localSheetId="12" hidden="1">{"F3 detail",#N/A,FALSE,"F3 ";"F3 Presentation",#N/A,FALSE,"F3 "}</definedName>
    <definedName name="wrn.test2." localSheetId="11" hidden="1">{"F3 detail",#N/A,FALSE,"F3 ";"F3 Presentation",#N/A,FALSE,"F3 "}</definedName>
    <definedName name="wrn.test2." localSheetId="13" hidden="1">{"F3 detail",#N/A,FALSE,"F3 ";"F3 Presentation",#N/A,FALSE,"F3 "}</definedName>
    <definedName name="wrn.test2." localSheetId="16" hidden="1">{"F3 detail",#N/A,FALSE,"F3 ";"F3 Presentation",#N/A,FALSE,"F3 "}</definedName>
    <definedName name="wrn.test2." localSheetId="21" hidden="1">{"F3 detail",#N/A,FALSE,"F3 ";"F3 Presentation",#N/A,FALSE,"F3 "}</definedName>
    <definedName name="wrn.test2." localSheetId="18" hidden="1">{"F3 detail",#N/A,FALSE,"F3 ";"F3 Presentation",#N/A,FALSE,"F3 "}</definedName>
    <definedName name="wrn.test2." localSheetId="19" hidden="1">{"F3 detail",#N/A,FALSE,"F3 ";"F3 Presentation",#N/A,FALSE,"F3 "}</definedName>
    <definedName name="wrn.test2." localSheetId="20" hidden="1">{"F3 detail",#N/A,FALSE,"F3 ";"F3 Presentation",#N/A,FALSE,"F3 "}</definedName>
    <definedName name="wrn.test2." localSheetId="22" hidden="1">{"F3 detail",#N/A,FALSE,"F3 ";"F3 Presentation",#N/A,FALSE,"F3 "}</definedName>
    <definedName name="wrn.test2." localSheetId="24" hidden="1">{"F3 detail",#N/A,FALSE,"F3 ";"F3 Presentation",#N/A,FALSE,"F3 "}</definedName>
    <definedName name="wrn.test2." localSheetId="28" hidden="1">{"F3 detail",#N/A,FALSE,"F3 ";"F3 Presentation",#N/A,FALSE,"F3 "}</definedName>
    <definedName name="wrn.test2." localSheetId="14" hidden="1">{"F3 detail",#N/A,FALSE,"F3 ";"F3 Presentation",#N/A,FALSE,"F3 "}</definedName>
    <definedName name="wrn.test2." hidden="1">{"F3 detail",#N/A,FALSE,"F3 ";"F3 Presentation",#N/A,FALSE,"F3 "}</definedName>
    <definedName name="wrn.test3." localSheetId="12" hidden="1">{"F3 detail",#N/A,FALSE,"F1";"F3 Presentation",#N/A,FALSE,"F3 "}</definedName>
    <definedName name="wrn.test3." localSheetId="11" hidden="1">{"F3 detail",#N/A,FALSE,"F1";"F3 Presentation",#N/A,FALSE,"F3 "}</definedName>
    <definedName name="wrn.test3." localSheetId="13" hidden="1">{"F3 detail",#N/A,FALSE,"F1";"F3 Presentation",#N/A,FALSE,"F3 "}</definedName>
    <definedName name="wrn.test3." localSheetId="16" hidden="1">{"F3 detail",#N/A,FALSE,"F1";"F3 Presentation",#N/A,FALSE,"F3 "}</definedName>
    <definedName name="wrn.test3." localSheetId="21" hidden="1">{"F3 detail",#N/A,FALSE,"F1";"F3 Presentation",#N/A,FALSE,"F3 "}</definedName>
    <definedName name="wrn.test3." localSheetId="18" hidden="1">{"F3 detail",#N/A,FALSE,"F1";"F3 Presentation",#N/A,FALSE,"F3 "}</definedName>
    <definedName name="wrn.test3." localSheetId="19" hidden="1">{"F3 detail",#N/A,FALSE,"F1";"F3 Presentation",#N/A,FALSE,"F3 "}</definedName>
    <definedName name="wrn.test3." localSheetId="20" hidden="1">{"F3 detail",#N/A,FALSE,"F1";"F3 Presentation",#N/A,FALSE,"F3 "}</definedName>
    <definedName name="wrn.test3." localSheetId="22" hidden="1">{"F3 detail",#N/A,FALSE,"F1";"F3 Presentation",#N/A,FALSE,"F3 "}</definedName>
    <definedName name="wrn.test3." localSheetId="24" hidden="1">{"F3 detail",#N/A,FALSE,"F1";"F3 Presentation",#N/A,FALSE,"F3 "}</definedName>
    <definedName name="wrn.test3." localSheetId="28" hidden="1">{"F3 detail",#N/A,FALSE,"F1";"F3 Presentation",#N/A,FALSE,"F3 "}</definedName>
    <definedName name="wrn.test3." localSheetId="14" hidden="1">{"F3 detail",#N/A,FALSE,"F1";"F3 Presentation",#N/A,FALSE,"F3 "}</definedName>
    <definedName name="wrn.test3." hidden="1">{"F3 detail",#N/A,FALSE,"F1";"F3 Presentation",#N/A,FALSE,"F3 "}</definedName>
    <definedName name="wrn.TestRep." localSheetId="12" hidden="1">{"Test",#N/A,FALSE,"Index";#N/A,"RISK",FALSE,"MarketProjection"}</definedName>
    <definedName name="wrn.TestRep." localSheetId="11" hidden="1">{"Test",#N/A,FALSE,"Index";#N/A,"RISK",FALSE,"MarketProjection"}</definedName>
    <definedName name="wrn.TestRep." localSheetId="13" hidden="1">{"Test",#N/A,FALSE,"Index";#N/A,"RISK",FALSE,"MarketProjection"}</definedName>
    <definedName name="wrn.TestRep." localSheetId="16" hidden="1">{"Test",#N/A,FALSE,"Index";#N/A,"RISK",FALSE,"MarketProjection"}</definedName>
    <definedName name="wrn.TestRep." localSheetId="21" hidden="1">{"Test",#N/A,FALSE,"Index";#N/A,"RISK",FALSE,"MarketProjection"}</definedName>
    <definedName name="wrn.TestRep." localSheetId="18" hidden="1">{"Test",#N/A,FALSE,"Index";#N/A,"RISK",FALSE,"MarketProjection"}</definedName>
    <definedName name="wrn.TestRep." localSheetId="19" hidden="1">{"Test",#N/A,FALSE,"Index";#N/A,"RISK",FALSE,"MarketProjection"}</definedName>
    <definedName name="wrn.TestRep." localSheetId="20" hidden="1">{"Test",#N/A,FALSE,"Index";#N/A,"RISK",FALSE,"MarketProjection"}</definedName>
    <definedName name="wrn.TestRep." localSheetId="22" hidden="1">{"Test",#N/A,FALSE,"Index";#N/A,"RISK",FALSE,"MarketProjection"}</definedName>
    <definedName name="wrn.TestRep." localSheetId="24" hidden="1">{"Test",#N/A,FALSE,"Index";#N/A,"RISK",FALSE,"MarketProjection"}</definedName>
    <definedName name="wrn.TestRep." localSheetId="28" hidden="1">{"Test",#N/A,FALSE,"Index";#N/A,"RISK",FALSE,"MarketProjection"}</definedName>
    <definedName name="wrn.TestRep." localSheetId="14" hidden="1">{"Test",#N/A,FALSE,"Index";#N/A,"RISK",FALSE,"MarketProjection"}</definedName>
    <definedName name="wrn.TestRep." hidden="1">{"Test",#N/A,FALSE,"Index";#N/A,"RISK",FALSE,"MarketProjection"}</definedName>
    <definedName name="wrn.toptrial." localSheetId="12" hidden="1">{"toptrial",#N/A,TRUE,"toptrial";"adjustment",#N/A,TRUE,"toptrial";"voucher",#N/A,TRUE,"toptrial"}</definedName>
    <definedName name="wrn.toptrial." localSheetId="11" hidden="1">{"toptrial",#N/A,TRUE,"toptrial";"adjustment",#N/A,TRUE,"toptrial";"voucher",#N/A,TRUE,"toptrial"}</definedName>
    <definedName name="wrn.toptrial." localSheetId="13" hidden="1">{"toptrial",#N/A,TRUE,"toptrial";"adjustment",#N/A,TRUE,"toptrial";"voucher",#N/A,TRUE,"toptrial"}</definedName>
    <definedName name="wrn.toptrial." localSheetId="16" hidden="1">{"toptrial",#N/A,TRUE,"toptrial";"adjustment",#N/A,TRUE,"toptrial";"voucher",#N/A,TRUE,"toptrial"}</definedName>
    <definedName name="wrn.toptrial." localSheetId="21" hidden="1">{"toptrial",#N/A,TRUE,"toptrial";"adjustment",#N/A,TRUE,"toptrial";"voucher",#N/A,TRUE,"toptrial"}</definedName>
    <definedName name="wrn.toptrial." localSheetId="18" hidden="1">{"toptrial",#N/A,TRUE,"toptrial";"adjustment",#N/A,TRUE,"toptrial";"voucher",#N/A,TRUE,"toptrial"}</definedName>
    <definedName name="wrn.toptrial." localSheetId="19" hidden="1">{"toptrial",#N/A,TRUE,"toptrial";"adjustment",#N/A,TRUE,"toptrial";"voucher",#N/A,TRUE,"toptrial"}</definedName>
    <definedName name="wrn.toptrial." localSheetId="20" hidden="1">{"toptrial",#N/A,TRUE,"toptrial";"adjustment",#N/A,TRUE,"toptrial";"voucher",#N/A,TRUE,"toptrial"}</definedName>
    <definedName name="wrn.toptrial." localSheetId="22" hidden="1">{"toptrial",#N/A,TRUE,"toptrial";"adjustment",#N/A,TRUE,"toptrial";"voucher",#N/A,TRUE,"toptrial"}</definedName>
    <definedName name="wrn.toptrial." localSheetId="24" hidden="1">{"toptrial",#N/A,TRUE,"toptrial";"adjustment",#N/A,TRUE,"toptrial";"voucher",#N/A,TRUE,"toptrial"}</definedName>
    <definedName name="wrn.toptrial." localSheetId="28" hidden="1">{"toptrial",#N/A,TRUE,"toptrial";"adjustment",#N/A,TRUE,"toptrial";"voucher",#N/A,TRUE,"toptrial"}</definedName>
    <definedName name="wrn.toptrial." localSheetId="14" hidden="1">{"toptrial",#N/A,TRUE,"toptrial";"adjustment",#N/A,TRUE,"toptrial";"voucher",#N/A,TRUE,"toptrial"}</definedName>
    <definedName name="wrn.toptrial." hidden="1">{"toptrial",#N/A,TRUE,"toptrial";"adjustment",#N/A,TRUE,"toptrial";"voucher",#N/A,TRUE,"toptrial"}</definedName>
    <definedName name="wrn.Total."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view._.of._.shipped._.products." localSheetId="12" hidden="1">{#N/A,#N/A,FALSE,"Container details"}</definedName>
    <definedName name="wrn.Total._.view._.of._.shipped._.products." localSheetId="11" hidden="1">{#N/A,#N/A,FALSE,"Container details"}</definedName>
    <definedName name="wrn.Total._.view._.of._.shipped._.products." localSheetId="13" hidden="1">{#N/A,#N/A,FALSE,"Container details"}</definedName>
    <definedName name="wrn.Total._.view._.of._.shipped._.products." localSheetId="16" hidden="1">{#N/A,#N/A,FALSE,"Container details"}</definedName>
    <definedName name="wrn.Total._.view._.of._.shipped._.products." localSheetId="21" hidden="1">{#N/A,#N/A,FALSE,"Container details"}</definedName>
    <definedName name="wrn.Total._.view._.of._.shipped._.products." localSheetId="18" hidden="1">{#N/A,#N/A,FALSE,"Container details"}</definedName>
    <definedName name="wrn.Total._.view._.of._.shipped._.products." localSheetId="19" hidden="1">{#N/A,#N/A,FALSE,"Container details"}</definedName>
    <definedName name="wrn.Total._.view._.of._.shipped._.products." localSheetId="20" hidden="1">{#N/A,#N/A,FALSE,"Container details"}</definedName>
    <definedName name="wrn.Total._.view._.of._.shipped._.products." localSheetId="22" hidden="1">{#N/A,#N/A,FALSE,"Container details"}</definedName>
    <definedName name="wrn.Total._.view._.of._.shipped._.products." localSheetId="24" hidden="1">{#N/A,#N/A,FALSE,"Container details"}</definedName>
    <definedName name="wrn.Total._.view._.of._.shipped._.products." localSheetId="28" hidden="1">{#N/A,#N/A,FALSE,"Container details"}</definedName>
    <definedName name="wrn.Total._.view._.of._.shipped._.products." localSheetId="14" hidden="1">{#N/A,#N/A,FALSE,"Container details"}</definedName>
    <definedName name="wrn.Total._.view._.of._.shipped._.products." hidden="1">{#N/A,#N/A,FALSE,"Container details"}</definedName>
    <definedName name="wrn.TOTALE." localSheetId="12" hidden="1">{"sintesi",#N/A,FALSE,"contrib_unit";"dett_materiali",#N/A,FALSE,"contrib_unit";"dett_lav.ne",#N/A,FALSE,"contrib_unit";"dett_altre_ind.li",#N/A,FALSE,"contrib_unit";"dett_commerciali",#N/A,FALSE,"contrib_unit"}</definedName>
    <definedName name="wrn.TOTALE." localSheetId="11" hidden="1">{"sintesi",#N/A,FALSE,"contrib_unit";"dett_materiali",#N/A,FALSE,"contrib_unit";"dett_lav.ne",#N/A,FALSE,"contrib_unit";"dett_altre_ind.li",#N/A,FALSE,"contrib_unit";"dett_commerciali",#N/A,FALSE,"contrib_unit"}</definedName>
    <definedName name="wrn.TOTALE." localSheetId="13" hidden="1">{"sintesi",#N/A,FALSE,"contrib_unit";"dett_materiali",#N/A,FALSE,"contrib_unit";"dett_lav.ne",#N/A,FALSE,"contrib_unit";"dett_altre_ind.li",#N/A,FALSE,"contrib_unit";"dett_commerciali",#N/A,FALSE,"contrib_unit"}</definedName>
    <definedName name="wrn.TOTALE." localSheetId="16" hidden="1">{"sintesi",#N/A,FALSE,"contrib_unit";"dett_materiali",#N/A,FALSE,"contrib_unit";"dett_lav.ne",#N/A,FALSE,"contrib_unit";"dett_altre_ind.li",#N/A,FALSE,"contrib_unit";"dett_commerciali",#N/A,FALSE,"contrib_unit"}</definedName>
    <definedName name="wrn.TOTALE." localSheetId="21" hidden="1">{"sintesi",#N/A,FALSE,"contrib_unit";"dett_materiali",#N/A,FALSE,"contrib_unit";"dett_lav.ne",#N/A,FALSE,"contrib_unit";"dett_altre_ind.li",#N/A,FALSE,"contrib_unit";"dett_commerciali",#N/A,FALSE,"contrib_unit"}</definedName>
    <definedName name="wrn.TOTALE." localSheetId="18" hidden="1">{"sintesi",#N/A,FALSE,"contrib_unit";"dett_materiali",#N/A,FALSE,"contrib_unit";"dett_lav.ne",#N/A,FALSE,"contrib_unit";"dett_altre_ind.li",#N/A,FALSE,"contrib_unit";"dett_commerciali",#N/A,FALSE,"contrib_unit"}</definedName>
    <definedName name="wrn.TOTALE." localSheetId="19" hidden="1">{"sintesi",#N/A,FALSE,"contrib_unit";"dett_materiali",#N/A,FALSE,"contrib_unit";"dett_lav.ne",#N/A,FALSE,"contrib_unit";"dett_altre_ind.li",#N/A,FALSE,"contrib_unit";"dett_commerciali",#N/A,FALSE,"contrib_unit"}</definedName>
    <definedName name="wrn.TOTALE." localSheetId="20" hidden="1">{"sintesi",#N/A,FALSE,"contrib_unit";"dett_materiali",#N/A,FALSE,"contrib_unit";"dett_lav.ne",#N/A,FALSE,"contrib_unit";"dett_altre_ind.li",#N/A,FALSE,"contrib_unit";"dett_commerciali",#N/A,FALSE,"contrib_unit"}</definedName>
    <definedName name="wrn.TOTALE." localSheetId="22" hidden="1">{"sintesi",#N/A,FALSE,"contrib_unit";"dett_materiali",#N/A,FALSE,"contrib_unit";"dett_lav.ne",#N/A,FALSE,"contrib_unit";"dett_altre_ind.li",#N/A,FALSE,"contrib_unit";"dett_commerciali",#N/A,FALSE,"contrib_unit"}</definedName>
    <definedName name="wrn.TOTALE." localSheetId="24" hidden="1">{"sintesi",#N/A,FALSE,"contrib_unit";"dett_materiali",#N/A,FALSE,"contrib_unit";"dett_lav.ne",#N/A,FALSE,"contrib_unit";"dett_altre_ind.li",#N/A,FALSE,"contrib_unit";"dett_commerciali",#N/A,FALSE,"contrib_unit"}</definedName>
    <definedName name="wrn.TOTALE." localSheetId="28" hidden="1">{"sintesi",#N/A,FALSE,"contrib_unit";"dett_materiali",#N/A,FALSE,"contrib_unit";"dett_lav.ne",#N/A,FALSE,"contrib_unit";"dett_altre_ind.li",#N/A,FALSE,"contrib_unit";"dett_commerciali",#N/A,FALSE,"contrib_unit"}</definedName>
    <definedName name="wrn.TOTALE." localSheetId="14" hidden="1">{"sintesi",#N/A,FALSE,"contrib_unit";"dett_materiali",#N/A,FALSE,"contrib_unit";"dett_lav.ne",#N/A,FALSE,"contrib_unit";"dett_altre_ind.li",#N/A,FALSE,"contrib_unit";"dett_commerciali",#N/A,FALSE,"contrib_unit"}</definedName>
    <definedName name="wrn.TOTALE." hidden="1">{"sintesi",#N/A,FALSE,"contrib_unit";"dett_materiali",#N/A,FALSE,"contrib_unit";"dett_lav.ne",#N/A,FALSE,"contrib_unit";"dett_altre_ind.li",#N/A,FALSE,"contrib_unit";"dett_commerciali",#N/A,FALSE,"contrib_unit"}</definedName>
    <definedName name="wrn.Totar." localSheetId="12" hidden="1">{"Totax",#N/A,FALSE,"Sheet1";#N/A,#N/A,FALSE,"Law Output"}</definedName>
    <definedName name="wrn.Totar." localSheetId="11" hidden="1">{"Totax",#N/A,FALSE,"Sheet1";#N/A,#N/A,FALSE,"Law Output"}</definedName>
    <definedName name="wrn.Totar." localSheetId="13" hidden="1">{"Totax",#N/A,FALSE,"Sheet1";#N/A,#N/A,FALSE,"Law Output"}</definedName>
    <definedName name="wrn.Totar." localSheetId="16" hidden="1">{"Totax",#N/A,FALSE,"Sheet1";#N/A,#N/A,FALSE,"Law Output"}</definedName>
    <definedName name="wrn.Totar." localSheetId="21" hidden="1">{"Totax",#N/A,FALSE,"Sheet1";#N/A,#N/A,FALSE,"Law Output"}</definedName>
    <definedName name="wrn.Totar." localSheetId="18" hidden="1">{"Totax",#N/A,FALSE,"Sheet1";#N/A,#N/A,FALSE,"Law Output"}</definedName>
    <definedName name="wrn.Totar." localSheetId="19" hidden="1">{"Totax",#N/A,FALSE,"Sheet1";#N/A,#N/A,FALSE,"Law Output"}</definedName>
    <definedName name="wrn.Totar." localSheetId="20" hidden="1">{"Totax",#N/A,FALSE,"Sheet1";#N/A,#N/A,FALSE,"Law Output"}</definedName>
    <definedName name="wrn.Totar." localSheetId="22" hidden="1">{"Totax",#N/A,FALSE,"Sheet1";#N/A,#N/A,FALSE,"Law Output"}</definedName>
    <definedName name="wrn.Totar." localSheetId="24" hidden="1">{"Totax",#N/A,FALSE,"Sheet1";#N/A,#N/A,FALSE,"Law Output"}</definedName>
    <definedName name="wrn.Totar." localSheetId="28" hidden="1">{"Totax",#N/A,FALSE,"Sheet1";#N/A,#N/A,FALSE,"Law Output"}</definedName>
    <definedName name="wrn.Totar." localSheetId="14" hidden="1">{"Totax",#N/A,FALSE,"Sheet1";#N/A,#N/A,FALSE,"Law Output"}</definedName>
    <definedName name="wrn.Totar." hidden="1">{"Totax",#N/A,FALSE,"Sheet1";#N/A,#N/A,FALSE,"Law Output"}</definedName>
    <definedName name="wrn.tout." localSheetId="12" hidden="1">{#N/A,#N/A,FALSE,"I_S";#N/A,#N/A,FALSE,"B_S";#N/A,#N/A,FALSE,"F_F"}</definedName>
    <definedName name="wrn.tout." localSheetId="11" hidden="1">{#N/A,#N/A,FALSE,"I_S";#N/A,#N/A,FALSE,"B_S";#N/A,#N/A,FALSE,"F_F"}</definedName>
    <definedName name="wrn.tout." localSheetId="13" hidden="1">{#N/A,#N/A,FALSE,"I_S";#N/A,#N/A,FALSE,"B_S";#N/A,#N/A,FALSE,"F_F"}</definedName>
    <definedName name="wrn.tout." localSheetId="16" hidden="1">{#N/A,#N/A,FALSE,"I_S";#N/A,#N/A,FALSE,"B_S";#N/A,#N/A,FALSE,"F_F"}</definedName>
    <definedName name="wrn.tout." localSheetId="21" hidden="1">{#N/A,#N/A,FALSE,"I_S";#N/A,#N/A,FALSE,"B_S";#N/A,#N/A,FALSE,"F_F"}</definedName>
    <definedName name="wrn.tout." localSheetId="18" hidden="1">{#N/A,#N/A,FALSE,"I_S";#N/A,#N/A,FALSE,"B_S";#N/A,#N/A,FALSE,"F_F"}</definedName>
    <definedName name="wrn.tout." localSheetId="19" hidden="1">{#N/A,#N/A,FALSE,"I_S";#N/A,#N/A,FALSE,"B_S";#N/A,#N/A,FALSE,"F_F"}</definedName>
    <definedName name="wrn.tout." localSheetId="20" hidden="1">{#N/A,#N/A,FALSE,"I_S";#N/A,#N/A,FALSE,"B_S";#N/A,#N/A,FALSE,"F_F"}</definedName>
    <definedName name="wrn.tout." localSheetId="22" hidden="1">{#N/A,#N/A,FALSE,"I_S";#N/A,#N/A,FALSE,"B_S";#N/A,#N/A,FALSE,"F_F"}</definedName>
    <definedName name="wrn.tout." localSheetId="24" hidden="1">{#N/A,#N/A,FALSE,"I_S";#N/A,#N/A,FALSE,"B_S";#N/A,#N/A,FALSE,"F_F"}</definedName>
    <definedName name="wrn.tout." localSheetId="28" hidden="1">{#N/A,#N/A,FALSE,"I_S";#N/A,#N/A,FALSE,"B_S";#N/A,#N/A,FALSE,"F_F"}</definedName>
    <definedName name="wrn.tout." localSheetId="14" hidden="1">{#N/A,#N/A,FALSE,"I_S";#N/A,#N/A,FALSE,"B_S";#N/A,#N/A,FALSE,"F_F"}</definedName>
    <definedName name="wrn.tout." hidden="1">{#N/A,#N/A,FALSE,"I_S";#N/A,#N/A,FALSE,"B_S";#N/A,#N/A,FALSE,"F_F"}</definedName>
    <definedName name="wrn.tou구매." localSheetId="12" hidden="1">{#N/A,#N/A,FALSE,"견적대비-2"}</definedName>
    <definedName name="wrn.tou구매." localSheetId="11" hidden="1">{#N/A,#N/A,FALSE,"견적대비-2"}</definedName>
    <definedName name="wrn.tou구매." localSheetId="13" hidden="1">{#N/A,#N/A,FALSE,"견적대비-2"}</definedName>
    <definedName name="wrn.tou구매." localSheetId="16" hidden="1">{#N/A,#N/A,FALSE,"견적대비-2"}</definedName>
    <definedName name="wrn.tou구매." localSheetId="21" hidden="1">{#N/A,#N/A,FALSE,"견적대비-2"}</definedName>
    <definedName name="wrn.tou구매." localSheetId="18" hidden="1">{#N/A,#N/A,FALSE,"견적대비-2"}</definedName>
    <definedName name="wrn.tou구매." localSheetId="19" hidden="1">{#N/A,#N/A,FALSE,"견적대비-2"}</definedName>
    <definedName name="wrn.tou구매." localSheetId="20" hidden="1">{#N/A,#N/A,FALSE,"견적대비-2"}</definedName>
    <definedName name="wrn.tou구매." localSheetId="22" hidden="1">{#N/A,#N/A,FALSE,"견적대비-2"}</definedName>
    <definedName name="wrn.tou구매." localSheetId="24" hidden="1">{#N/A,#N/A,FALSE,"견적대비-2"}</definedName>
    <definedName name="wrn.tou구매." localSheetId="28" hidden="1">{#N/A,#N/A,FALSE,"견적대비-2"}</definedName>
    <definedName name="wrn.tou구매." localSheetId="14" hidden="1">{#N/A,#N/A,FALSE,"견적대비-2"}</definedName>
    <definedName name="wrn.tou구매." hidden="1">{#N/A,#N/A,FALSE,"견적대비-2"}</definedName>
    <definedName name="wrn.tuan." localSheetId="12" hidden="1">{#N/A,#N/A,FALSE,"LEDGERSUMARY"}</definedName>
    <definedName name="wrn.tuan." localSheetId="11" hidden="1">{#N/A,#N/A,FALSE,"LEDGERSUMARY"}</definedName>
    <definedName name="wrn.tuan." localSheetId="13" hidden="1">{#N/A,#N/A,FALSE,"LEDGERSUMARY"}</definedName>
    <definedName name="wrn.tuan." localSheetId="16" hidden="1">{#N/A,#N/A,FALSE,"LEDGERSUMARY"}</definedName>
    <definedName name="wrn.tuan." localSheetId="21" hidden="1">{#N/A,#N/A,FALSE,"LEDGERSUMARY"}</definedName>
    <definedName name="wrn.tuan." localSheetId="18" hidden="1">{#N/A,#N/A,FALSE,"LEDGERSUMARY"}</definedName>
    <definedName name="wrn.tuan." localSheetId="19" hidden="1">{#N/A,#N/A,FALSE,"LEDGERSUMARY"}</definedName>
    <definedName name="wrn.tuan." localSheetId="20" hidden="1">{#N/A,#N/A,FALSE,"LEDGERSUMARY"}</definedName>
    <definedName name="wrn.tuan." localSheetId="22" hidden="1">{#N/A,#N/A,FALSE,"LEDGERSUMARY"}</definedName>
    <definedName name="wrn.tuan." localSheetId="24" hidden="1">{#N/A,#N/A,FALSE,"LEDGERSUMARY"}</definedName>
    <definedName name="wrn.tuan." localSheetId="28" hidden="1">{#N/A,#N/A,FALSE,"LEDGERSUMARY"}</definedName>
    <definedName name="wrn.tuan." localSheetId="14" hidden="1">{#N/A,#N/A,FALSE,"LEDGERSUMARY"}</definedName>
    <definedName name="wrn.tuan." hidden="1">{#N/A,#N/A,FALSE,"LEDGERSUMARY"}</definedName>
    <definedName name="wrn.UNIONGAS94TAXRETURN." localSheetId="1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1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13"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16"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18"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19"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4"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28"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localSheetId="14"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VALUATION." localSheetId="12" hidden="1">{#N/A,#N/A,FALSE,"Valuation Assumptions";#N/A,#N/A,FALSE,"Summary";#N/A,#N/A,FALSE,"DCF";#N/A,#N/A,FALSE,"Valuation";#N/A,#N/A,FALSE,"WACC";#N/A,#N/A,FALSE,"UBVH";#N/A,#N/A,FALSE,"Free Cash Flow"}</definedName>
    <definedName name="wrn.VALUATION." localSheetId="11" hidden="1">{#N/A,#N/A,FALSE,"Valuation Assumptions";#N/A,#N/A,FALSE,"Summary";#N/A,#N/A,FALSE,"DCF";#N/A,#N/A,FALSE,"Valuation";#N/A,#N/A,FALSE,"WACC";#N/A,#N/A,FALSE,"UBVH";#N/A,#N/A,FALSE,"Free Cash Flow"}</definedName>
    <definedName name="wrn.VALUATION." localSheetId="13" hidden="1">{#N/A,#N/A,FALSE,"Valuation Assumptions";#N/A,#N/A,FALSE,"Summary";#N/A,#N/A,FALSE,"DCF";#N/A,#N/A,FALSE,"Valuation";#N/A,#N/A,FALSE,"WACC";#N/A,#N/A,FALSE,"UBVH";#N/A,#N/A,FALSE,"Free Cash Flow"}</definedName>
    <definedName name="wrn.VALUATION." localSheetId="16" hidden="1">{#N/A,#N/A,FALSE,"Valuation Assumptions";#N/A,#N/A,FALSE,"Summary";#N/A,#N/A,FALSE,"DCF";#N/A,#N/A,FALSE,"Valuation";#N/A,#N/A,FALSE,"WACC";#N/A,#N/A,FALSE,"UBVH";#N/A,#N/A,FALSE,"Free Cash Flow"}</definedName>
    <definedName name="wrn.VALUATION." localSheetId="21" hidden="1">{#N/A,#N/A,FALSE,"Valuation Assumptions";#N/A,#N/A,FALSE,"Summary";#N/A,#N/A,FALSE,"DCF";#N/A,#N/A,FALSE,"Valuation";#N/A,#N/A,FALSE,"WACC";#N/A,#N/A,FALSE,"UBVH";#N/A,#N/A,FALSE,"Free Cash Flow"}</definedName>
    <definedName name="wrn.VALUATION." localSheetId="18" hidden="1">{#N/A,#N/A,FALSE,"Valuation Assumptions";#N/A,#N/A,FALSE,"Summary";#N/A,#N/A,FALSE,"DCF";#N/A,#N/A,FALSE,"Valuation";#N/A,#N/A,FALSE,"WACC";#N/A,#N/A,FALSE,"UBVH";#N/A,#N/A,FALSE,"Free Cash Flow"}</definedName>
    <definedName name="wrn.VALUATION." localSheetId="19" hidden="1">{#N/A,#N/A,FALSE,"Valuation Assumptions";#N/A,#N/A,FALSE,"Summary";#N/A,#N/A,FALSE,"DCF";#N/A,#N/A,FALSE,"Valuation";#N/A,#N/A,FALSE,"WACC";#N/A,#N/A,FALSE,"UBVH";#N/A,#N/A,FALSE,"Free Cash Flow"}</definedName>
    <definedName name="wrn.VALUATION." localSheetId="20" hidden="1">{#N/A,#N/A,FALSE,"Valuation Assumptions";#N/A,#N/A,FALSE,"Summary";#N/A,#N/A,FALSE,"DCF";#N/A,#N/A,FALSE,"Valuation";#N/A,#N/A,FALSE,"WACC";#N/A,#N/A,FALSE,"UBVH";#N/A,#N/A,FALSE,"Free Cash Flow"}</definedName>
    <definedName name="wrn.VALUATION." localSheetId="22" hidden="1">{#N/A,#N/A,FALSE,"Valuation Assumptions";#N/A,#N/A,FALSE,"Summary";#N/A,#N/A,FALSE,"DCF";#N/A,#N/A,FALSE,"Valuation";#N/A,#N/A,FALSE,"WACC";#N/A,#N/A,FALSE,"UBVH";#N/A,#N/A,FALSE,"Free Cash Flow"}</definedName>
    <definedName name="wrn.VALUATION." localSheetId="24" hidden="1">{#N/A,#N/A,FALSE,"Valuation Assumptions";#N/A,#N/A,FALSE,"Summary";#N/A,#N/A,FALSE,"DCF";#N/A,#N/A,FALSE,"Valuation";#N/A,#N/A,FALSE,"WACC";#N/A,#N/A,FALSE,"UBVH";#N/A,#N/A,FALSE,"Free Cash Flow"}</definedName>
    <definedName name="wrn.VALUATION." localSheetId="28" hidden="1">{#N/A,#N/A,FALSE,"Valuation Assumptions";#N/A,#N/A,FALSE,"Summary";#N/A,#N/A,FALSE,"DCF";#N/A,#N/A,FALSE,"Valuation";#N/A,#N/A,FALSE,"WACC";#N/A,#N/A,FALSE,"UBVH";#N/A,#N/A,FALSE,"Free Cash Flow"}</definedName>
    <definedName name="wrn.VALUATION." localSheetId="14"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d." localSheetId="12" hidden="1">{#N/A,#N/A,TRUE,"BT M200 da 10x20"}</definedName>
    <definedName name="wrn.vd." localSheetId="11" hidden="1">{#N/A,#N/A,TRUE,"BT M200 da 10x20"}</definedName>
    <definedName name="wrn.vd." localSheetId="13" hidden="1">{#N/A,#N/A,TRUE,"BT M200 da 10x20"}</definedName>
    <definedName name="wrn.vd." localSheetId="16" hidden="1">{#N/A,#N/A,TRUE,"BT M200 da 10x20"}</definedName>
    <definedName name="wrn.vd." localSheetId="21" hidden="1">{#N/A,#N/A,TRUE,"BT M200 da 10x20"}</definedName>
    <definedName name="wrn.vd." localSheetId="18" hidden="1">{#N/A,#N/A,TRUE,"BT M200 da 10x20"}</definedName>
    <definedName name="wrn.vd." localSheetId="19" hidden="1">{#N/A,#N/A,TRUE,"BT M200 da 10x20"}</definedName>
    <definedName name="wrn.vd." localSheetId="20" hidden="1">{#N/A,#N/A,TRUE,"BT M200 da 10x20"}</definedName>
    <definedName name="wrn.vd." localSheetId="22" hidden="1">{#N/A,#N/A,TRUE,"BT M200 da 10x20"}</definedName>
    <definedName name="wrn.vd." localSheetId="24" hidden="1">{#N/A,#N/A,TRUE,"BT M200 da 10x20"}</definedName>
    <definedName name="wrn.vd." localSheetId="28" hidden="1">{#N/A,#N/A,TRUE,"BT M200 da 10x20"}</definedName>
    <definedName name="wrn.vd." localSheetId="14" hidden="1">{#N/A,#N/A,TRUE,"BT M200 da 10x20"}</definedName>
    <definedName name="wrn.vd." hidden="1">{#N/A,#N/A,TRUE,"BT M200 da 10x20"}</definedName>
    <definedName name="wrn.VESSEL및N2._.구입사양서."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OLTAGE." localSheetId="12" hidden="1">{#N/A,#N/A,FALSE,"Sheet2";#N/A,#N/A,FALSE,"Sheet4";#N/A,#N/A,FALSE,"Sheet6"}</definedName>
    <definedName name="WRN.VOLTAGE." localSheetId="11" hidden="1">{#N/A,#N/A,FALSE,"Sheet2";#N/A,#N/A,FALSE,"Sheet4";#N/A,#N/A,FALSE,"Sheet6"}</definedName>
    <definedName name="WRN.VOLTAGE." localSheetId="13" hidden="1">{#N/A,#N/A,FALSE,"Sheet2";#N/A,#N/A,FALSE,"Sheet4";#N/A,#N/A,FALSE,"Sheet6"}</definedName>
    <definedName name="WRN.VOLTAGE." localSheetId="16" hidden="1">{#N/A,#N/A,FALSE,"Sheet2";#N/A,#N/A,FALSE,"Sheet4";#N/A,#N/A,FALSE,"Sheet6"}</definedName>
    <definedName name="WRN.VOLTAGE." localSheetId="21" hidden="1">{#N/A,#N/A,FALSE,"Sheet2";#N/A,#N/A,FALSE,"Sheet4";#N/A,#N/A,FALSE,"Sheet6"}</definedName>
    <definedName name="WRN.VOLTAGE." localSheetId="18" hidden="1">{#N/A,#N/A,FALSE,"Sheet2";#N/A,#N/A,FALSE,"Sheet4";#N/A,#N/A,FALSE,"Sheet6"}</definedName>
    <definedName name="WRN.VOLTAGE." localSheetId="19" hidden="1">{#N/A,#N/A,FALSE,"Sheet2";#N/A,#N/A,FALSE,"Sheet4";#N/A,#N/A,FALSE,"Sheet6"}</definedName>
    <definedName name="WRN.VOLTAGE." localSheetId="20" hidden="1">{#N/A,#N/A,FALSE,"Sheet2";#N/A,#N/A,FALSE,"Sheet4";#N/A,#N/A,FALSE,"Sheet6"}</definedName>
    <definedName name="WRN.VOLTAGE." localSheetId="22" hidden="1">{#N/A,#N/A,FALSE,"Sheet2";#N/A,#N/A,FALSE,"Sheet4";#N/A,#N/A,FALSE,"Sheet6"}</definedName>
    <definedName name="WRN.VOLTAGE." localSheetId="24" hidden="1">{#N/A,#N/A,FALSE,"Sheet2";#N/A,#N/A,FALSE,"Sheet4";#N/A,#N/A,FALSE,"Sheet6"}</definedName>
    <definedName name="WRN.VOLTAGE." localSheetId="28" hidden="1">{#N/A,#N/A,FALSE,"Sheet2";#N/A,#N/A,FALSE,"Sheet4";#N/A,#N/A,FALSE,"Sheet6"}</definedName>
    <definedName name="WRN.VOLTAGE." localSheetId="14" hidden="1">{#N/A,#N/A,FALSE,"Sheet2";#N/A,#N/A,FALSE,"Sheet4";#N/A,#N/A,FALSE,"Sheet6"}</definedName>
    <definedName name="WRN.VOLTAGE." hidden="1">{#N/A,#N/A,FALSE,"Sheet2";#N/A,#N/A,FALSE,"Sheet4";#N/A,#N/A,FALSE,"Sheet6"}</definedName>
    <definedName name="wrn.voucher9703." localSheetId="12" hidden="1">{#N/A,#N/A,FALSE,"970301";#N/A,#N/A,FALSE,"970302";#N/A,#N/A,FALSE,"970303";#N/A,#N/A,FALSE,"970304";#N/A,#N/A,FALSE,"COM1";#N/A,#N/A,FALSE,"COM2"}</definedName>
    <definedName name="wrn.voucher9703." localSheetId="11" hidden="1">{#N/A,#N/A,FALSE,"970301";#N/A,#N/A,FALSE,"970302";#N/A,#N/A,FALSE,"970303";#N/A,#N/A,FALSE,"970304";#N/A,#N/A,FALSE,"COM1";#N/A,#N/A,FALSE,"COM2"}</definedName>
    <definedName name="wrn.voucher9703." localSheetId="13" hidden="1">{#N/A,#N/A,FALSE,"970301";#N/A,#N/A,FALSE,"970302";#N/A,#N/A,FALSE,"970303";#N/A,#N/A,FALSE,"970304";#N/A,#N/A,FALSE,"COM1";#N/A,#N/A,FALSE,"COM2"}</definedName>
    <definedName name="wrn.voucher9703." localSheetId="16" hidden="1">{#N/A,#N/A,FALSE,"970301";#N/A,#N/A,FALSE,"970302";#N/A,#N/A,FALSE,"970303";#N/A,#N/A,FALSE,"970304";#N/A,#N/A,FALSE,"COM1";#N/A,#N/A,FALSE,"COM2"}</definedName>
    <definedName name="wrn.voucher9703." localSheetId="21" hidden="1">{#N/A,#N/A,FALSE,"970301";#N/A,#N/A,FALSE,"970302";#N/A,#N/A,FALSE,"970303";#N/A,#N/A,FALSE,"970304";#N/A,#N/A,FALSE,"COM1";#N/A,#N/A,FALSE,"COM2"}</definedName>
    <definedName name="wrn.voucher9703." localSheetId="18" hidden="1">{#N/A,#N/A,FALSE,"970301";#N/A,#N/A,FALSE,"970302";#N/A,#N/A,FALSE,"970303";#N/A,#N/A,FALSE,"970304";#N/A,#N/A,FALSE,"COM1";#N/A,#N/A,FALSE,"COM2"}</definedName>
    <definedName name="wrn.voucher9703." localSheetId="19" hidden="1">{#N/A,#N/A,FALSE,"970301";#N/A,#N/A,FALSE,"970302";#N/A,#N/A,FALSE,"970303";#N/A,#N/A,FALSE,"970304";#N/A,#N/A,FALSE,"COM1";#N/A,#N/A,FALSE,"COM2"}</definedName>
    <definedName name="wrn.voucher9703." localSheetId="20" hidden="1">{#N/A,#N/A,FALSE,"970301";#N/A,#N/A,FALSE,"970302";#N/A,#N/A,FALSE,"970303";#N/A,#N/A,FALSE,"970304";#N/A,#N/A,FALSE,"COM1";#N/A,#N/A,FALSE,"COM2"}</definedName>
    <definedName name="wrn.voucher9703." localSheetId="22" hidden="1">{#N/A,#N/A,FALSE,"970301";#N/A,#N/A,FALSE,"970302";#N/A,#N/A,FALSE,"970303";#N/A,#N/A,FALSE,"970304";#N/A,#N/A,FALSE,"COM1";#N/A,#N/A,FALSE,"COM2"}</definedName>
    <definedName name="wrn.voucher9703." localSheetId="24" hidden="1">{#N/A,#N/A,FALSE,"970301";#N/A,#N/A,FALSE,"970302";#N/A,#N/A,FALSE,"970303";#N/A,#N/A,FALSE,"970304";#N/A,#N/A,FALSE,"COM1";#N/A,#N/A,FALSE,"COM2"}</definedName>
    <definedName name="wrn.voucher9703." localSheetId="28" hidden="1">{#N/A,#N/A,FALSE,"970301";#N/A,#N/A,FALSE,"970302";#N/A,#N/A,FALSE,"970303";#N/A,#N/A,FALSE,"970304";#N/A,#N/A,FALSE,"COM1";#N/A,#N/A,FALSE,"COM2"}</definedName>
    <definedName name="wrn.voucher9703." localSheetId="14" hidden="1">{#N/A,#N/A,FALSE,"970301";#N/A,#N/A,FALSE,"970302";#N/A,#N/A,FALSE,"970303";#N/A,#N/A,FALSE,"970304";#N/A,#N/A,FALSE,"COM1";#N/A,#N/A,FALSE,"COM2"}</definedName>
    <definedName name="wrn.voucher9703." hidden="1">{#N/A,#N/A,FALSE,"970301";#N/A,#N/A,FALSE,"970302";#N/A,#N/A,FALSE,"970303";#N/A,#N/A,FALSE,"970304";#N/A,#N/A,FALSE,"COM1";#N/A,#N/A,FALSE,"COM2"}</definedName>
    <definedName name="wrn.WeeklyReport." localSheetId="12" hidden="1">{#N/A,#N/A,FALSE,"Week 2002";#N/A,#N/A,FALSE,"YTD 2002";#N/A,#N/A,FALSE,"Quarterly Trend(Q3)"}</definedName>
    <definedName name="wrn.WeeklyReport." localSheetId="11" hidden="1">{#N/A,#N/A,FALSE,"Week 2002";#N/A,#N/A,FALSE,"YTD 2002";#N/A,#N/A,FALSE,"Quarterly Trend(Q3)"}</definedName>
    <definedName name="wrn.WeeklyReport." localSheetId="13" hidden="1">{#N/A,#N/A,FALSE,"Week 2002";#N/A,#N/A,FALSE,"YTD 2002";#N/A,#N/A,FALSE,"Quarterly Trend(Q3)"}</definedName>
    <definedName name="wrn.WeeklyReport." localSheetId="16" hidden="1">{#N/A,#N/A,FALSE,"Week 2002";#N/A,#N/A,FALSE,"YTD 2002";#N/A,#N/A,FALSE,"Quarterly Trend(Q3)"}</definedName>
    <definedName name="wrn.WeeklyReport." localSheetId="21" hidden="1">{#N/A,#N/A,FALSE,"Week 2002";#N/A,#N/A,FALSE,"YTD 2002";#N/A,#N/A,FALSE,"Quarterly Trend(Q3)"}</definedName>
    <definedName name="wrn.WeeklyReport." localSheetId="18" hidden="1">{#N/A,#N/A,FALSE,"Week 2002";#N/A,#N/A,FALSE,"YTD 2002";#N/A,#N/A,FALSE,"Quarterly Trend(Q3)"}</definedName>
    <definedName name="wrn.WeeklyReport." localSheetId="19" hidden="1">{#N/A,#N/A,FALSE,"Week 2002";#N/A,#N/A,FALSE,"YTD 2002";#N/A,#N/A,FALSE,"Quarterly Trend(Q3)"}</definedName>
    <definedName name="wrn.WeeklyReport." localSheetId="20" hidden="1">{#N/A,#N/A,FALSE,"Week 2002";#N/A,#N/A,FALSE,"YTD 2002";#N/A,#N/A,FALSE,"Quarterly Trend(Q3)"}</definedName>
    <definedName name="wrn.WeeklyReport." localSheetId="22" hidden="1">{#N/A,#N/A,FALSE,"Week 2002";#N/A,#N/A,FALSE,"YTD 2002";#N/A,#N/A,FALSE,"Quarterly Trend(Q3)"}</definedName>
    <definedName name="wrn.WeeklyReport." localSheetId="24" hidden="1">{#N/A,#N/A,FALSE,"Week 2002";#N/A,#N/A,FALSE,"YTD 2002";#N/A,#N/A,FALSE,"Quarterly Trend(Q3)"}</definedName>
    <definedName name="wrn.WeeklyReport." localSheetId="28" hidden="1">{#N/A,#N/A,FALSE,"Week 2002";#N/A,#N/A,FALSE,"YTD 2002";#N/A,#N/A,FALSE,"Quarterly Trend(Q3)"}</definedName>
    <definedName name="wrn.WeeklyReport." localSheetId="14" hidden="1">{#N/A,#N/A,FALSE,"Week 2002";#N/A,#N/A,FALSE,"YTD 2002";#N/A,#N/A,FALSE,"Quarterly Trend(Q3)"}</definedName>
    <definedName name="wrn.WeeklyReport." hidden="1">{#N/A,#N/A,FALSE,"Week 2002";#N/A,#N/A,FALSE,"YTD 2002";#N/A,#N/A,FALSE,"Quarterly Trend(Q3)"}</definedName>
    <definedName name="wrn.Work._.Report." localSheetId="12" hidden="1">{"accomplishment",#N/A,FALSE,"Summary Week 3"}</definedName>
    <definedName name="wrn.Work._.Report." localSheetId="11" hidden="1">{"accomplishment",#N/A,FALSE,"Summary Week 3"}</definedName>
    <definedName name="wrn.Work._.Report." localSheetId="13" hidden="1">{"accomplishment",#N/A,FALSE,"Summary Week 3"}</definedName>
    <definedName name="wrn.Work._.Report." localSheetId="16" hidden="1">{"accomplishment",#N/A,FALSE,"Summary Week 3"}</definedName>
    <definedName name="wrn.Work._.Report." localSheetId="21" hidden="1">{"accomplishment",#N/A,FALSE,"Summary Week 3"}</definedName>
    <definedName name="wrn.Work._.Report." localSheetId="18" hidden="1">{"accomplishment",#N/A,FALSE,"Summary Week 3"}</definedName>
    <definedName name="wrn.Work._.Report." localSheetId="19" hidden="1">{"accomplishment",#N/A,FALSE,"Summary Week 3"}</definedName>
    <definedName name="wrn.Work._.Report." localSheetId="20" hidden="1">{"accomplishment",#N/A,FALSE,"Summary Week 3"}</definedName>
    <definedName name="wrn.Work._.Report." localSheetId="22" hidden="1">{"accomplishment",#N/A,FALSE,"Summary Week 3"}</definedName>
    <definedName name="wrn.Work._.Report." localSheetId="24" hidden="1">{"accomplishment",#N/A,FALSE,"Summary Week 3"}</definedName>
    <definedName name="wrn.Work._.Report." localSheetId="28" hidden="1">{"accomplishment",#N/A,FALSE,"Summary Week 3"}</definedName>
    <definedName name="wrn.Work._.Report." localSheetId="14" hidden="1">{"accomplishment",#N/A,FALSE,"Summary Week 3"}</definedName>
    <definedName name="wrn.Work._.Report." hidden="1">{"accomplishment",#N/A,FALSE,"Summary Week 3"}</definedName>
    <definedName name="wrn.Working._.Capital." localSheetId="12" hidden="1">{#N/A,#N/A,FALSE,"Gesamt";#N/A,#N/A,FALSE,"Ree KG";#N/A,#N/A,FALSE,"Ree Inter";#N/A,#N/A,FALSE,"BTM";#N/A,#N/A,FALSE,"GmbH";#N/A,#N/A,FALSE,"Sonstige"}</definedName>
    <definedName name="wrn.Working._.Capital." localSheetId="11" hidden="1">{#N/A,#N/A,FALSE,"Gesamt";#N/A,#N/A,FALSE,"Ree KG";#N/A,#N/A,FALSE,"Ree Inter";#N/A,#N/A,FALSE,"BTM";#N/A,#N/A,FALSE,"GmbH";#N/A,#N/A,FALSE,"Sonstige"}</definedName>
    <definedName name="wrn.Working._.Capital." localSheetId="13" hidden="1">{#N/A,#N/A,FALSE,"Gesamt";#N/A,#N/A,FALSE,"Ree KG";#N/A,#N/A,FALSE,"Ree Inter";#N/A,#N/A,FALSE,"BTM";#N/A,#N/A,FALSE,"GmbH";#N/A,#N/A,FALSE,"Sonstige"}</definedName>
    <definedName name="wrn.Working._.Capital." localSheetId="16" hidden="1">{#N/A,#N/A,FALSE,"Gesamt";#N/A,#N/A,FALSE,"Ree KG";#N/A,#N/A,FALSE,"Ree Inter";#N/A,#N/A,FALSE,"BTM";#N/A,#N/A,FALSE,"GmbH";#N/A,#N/A,FALSE,"Sonstige"}</definedName>
    <definedName name="wrn.Working._.Capital." localSheetId="21" hidden="1">{#N/A,#N/A,FALSE,"Gesamt";#N/A,#N/A,FALSE,"Ree KG";#N/A,#N/A,FALSE,"Ree Inter";#N/A,#N/A,FALSE,"BTM";#N/A,#N/A,FALSE,"GmbH";#N/A,#N/A,FALSE,"Sonstige"}</definedName>
    <definedName name="wrn.Working._.Capital." localSheetId="18" hidden="1">{#N/A,#N/A,FALSE,"Gesamt";#N/A,#N/A,FALSE,"Ree KG";#N/A,#N/A,FALSE,"Ree Inter";#N/A,#N/A,FALSE,"BTM";#N/A,#N/A,FALSE,"GmbH";#N/A,#N/A,FALSE,"Sonstige"}</definedName>
    <definedName name="wrn.Working._.Capital." localSheetId="19" hidden="1">{#N/A,#N/A,FALSE,"Gesamt";#N/A,#N/A,FALSE,"Ree KG";#N/A,#N/A,FALSE,"Ree Inter";#N/A,#N/A,FALSE,"BTM";#N/A,#N/A,FALSE,"GmbH";#N/A,#N/A,FALSE,"Sonstige"}</definedName>
    <definedName name="wrn.Working._.Capital." localSheetId="20" hidden="1">{#N/A,#N/A,FALSE,"Gesamt";#N/A,#N/A,FALSE,"Ree KG";#N/A,#N/A,FALSE,"Ree Inter";#N/A,#N/A,FALSE,"BTM";#N/A,#N/A,FALSE,"GmbH";#N/A,#N/A,FALSE,"Sonstige"}</definedName>
    <definedName name="wrn.Working._.Capital." localSheetId="22" hidden="1">{#N/A,#N/A,FALSE,"Gesamt";#N/A,#N/A,FALSE,"Ree KG";#N/A,#N/A,FALSE,"Ree Inter";#N/A,#N/A,FALSE,"BTM";#N/A,#N/A,FALSE,"GmbH";#N/A,#N/A,FALSE,"Sonstige"}</definedName>
    <definedName name="wrn.Working._.Capital." localSheetId="24" hidden="1">{#N/A,#N/A,FALSE,"Gesamt";#N/A,#N/A,FALSE,"Ree KG";#N/A,#N/A,FALSE,"Ree Inter";#N/A,#N/A,FALSE,"BTM";#N/A,#N/A,FALSE,"GmbH";#N/A,#N/A,FALSE,"Sonstige"}</definedName>
    <definedName name="wrn.Working._.Capital." localSheetId="28" hidden="1">{#N/A,#N/A,FALSE,"Gesamt";#N/A,#N/A,FALSE,"Ree KG";#N/A,#N/A,FALSE,"Ree Inter";#N/A,#N/A,FALSE,"BTM";#N/A,#N/A,FALSE,"GmbH";#N/A,#N/A,FALSE,"Sonstige"}</definedName>
    <definedName name="wrn.Working._.Capital." localSheetId="14" hidden="1">{#N/A,#N/A,FALSE,"Gesamt";#N/A,#N/A,FALSE,"Ree KG";#N/A,#N/A,FALSE,"Ree Inter";#N/A,#N/A,FALSE,"BTM";#N/A,#N/A,FALSE,"GmbH";#N/A,#N/A,FALSE,"Sonstige"}</definedName>
    <definedName name="wrn.Working._.Capital." hidden="1">{#N/A,#N/A,FALSE,"Gesamt";#N/A,#N/A,FALSE,"Ree KG";#N/A,#N/A,FALSE,"Ree Inter";#N/A,#N/A,FALSE,"BTM";#N/A,#N/A,FALSE,"GmbH";#N/A,#N/A,FALSE,"Sonstige"}</definedName>
    <definedName name="wrn.각종보고서._.전체인쇄._.기본형." localSheetId="12"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11"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13"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16"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21"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18"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19"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20"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22"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24"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28"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localSheetId="14"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12"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11"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13"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16"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21"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18"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19"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20"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22"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24"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28"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localSheetId="14"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12"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11"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13"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16"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21"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18"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19"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20"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22"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24"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28"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localSheetId="14"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12"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11"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13"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16"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21"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18"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19"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20"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22"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24"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28"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localSheetId="14"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12" hidden="1">{#N/A,#N/A,FALSE,"일위대가목록";#N/A,#N/A,FALSE,"산출근거목록";#N/A,#N/A,FALSE,"노무비";#N/A,#N/A,FALSE,"재료비";#N/A,#N/A,FALSE,"경비";#N/A,#N/A,FALSE,"기타";#N/A,#N/A,FALSE,"중기목록"}</definedName>
    <definedName name="wrn.각종수량집계._.전체인쇄." localSheetId="11" hidden="1">{#N/A,#N/A,FALSE,"일위대가목록";#N/A,#N/A,FALSE,"산출근거목록";#N/A,#N/A,FALSE,"노무비";#N/A,#N/A,FALSE,"재료비";#N/A,#N/A,FALSE,"경비";#N/A,#N/A,FALSE,"기타";#N/A,#N/A,FALSE,"중기목록"}</definedName>
    <definedName name="wrn.각종수량집계._.전체인쇄." localSheetId="13" hidden="1">{#N/A,#N/A,FALSE,"일위대가목록";#N/A,#N/A,FALSE,"산출근거목록";#N/A,#N/A,FALSE,"노무비";#N/A,#N/A,FALSE,"재료비";#N/A,#N/A,FALSE,"경비";#N/A,#N/A,FALSE,"기타";#N/A,#N/A,FALSE,"중기목록"}</definedName>
    <definedName name="wrn.각종수량집계._.전체인쇄." localSheetId="16" hidden="1">{#N/A,#N/A,FALSE,"일위대가목록";#N/A,#N/A,FALSE,"산출근거목록";#N/A,#N/A,FALSE,"노무비";#N/A,#N/A,FALSE,"재료비";#N/A,#N/A,FALSE,"경비";#N/A,#N/A,FALSE,"기타";#N/A,#N/A,FALSE,"중기목록"}</definedName>
    <definedName name="wrn.각종수량집계._.전체인쇄." localSheetId="21" hidden="1">{#N/A,#N/A,FALSE,"일위대가목록";#N/A,#N/A,FALSE,"산출근거목록";#N/A,#N/A,FALSE,"노무비";#N/A,#N/A,FALSE,"재료비";#N/A,#N/A,FALSE,"경비";#N/A,#N/A,FALSE,"기타";#N/A,#N/A,FALSE,"중기목록"}</definedName>
    <definedName name="wrn.각종수량집계._.전체인쇄." localSheetId="18" hidden="1">{#N/A,#N/A,FALSE,"일위대가목록";#N/A,#N/A,FALSE,"산출근거목록";#N/A,#N/A,FALSE,"노무비";#N/A,#N/A,FALSE,"재료비";#N/A,#N/A,FALSE,"경비";#N/A,#N/A,FALSE,"기타";#N/A,#N/A,FALSE,"중기목록"}</definedName>
    <definedName name="wrn.각종수량집계._.전체인쇄." localSheetId="19" hidden="1">{#N/A,#N/A,FALSE,"일위대가목록";#N/A,#N/A,FALSE,"산출근거목록";#N/A,#N/A,FALSE,"노무비";#N/A,#N/A,FALSE,"재료비";#N/A,#N/A,FALSE,"경비";#N/A,#N/A,FALSE,"기타";#N/A,#N/A,FALSE,"중기목록"}</definedName>
    <definedName name="wrn.각종수량집계._.전체인쇄." localSheetId="20" hidden="1">{#N/A,#N/A,FALSE,"일위대가목록";#N/A,#N/A,FALSE,"산출근거목록";#N/A,#N/A,FALSE,"노무비";#N/A,#N/A,FALSE,"재료비";#N/A,#N/A,FALSE,"경비";#N/A,#N/A,FALSE,"기타";#N/A,#N/A,FALSE,"중기목록"}</definedName>
    <definedName name="wrn.각종수량집계._.전체인쇄." localSheetId="22" hidden="1">{#N/A,#N/A,FALSE,"일위대가목록";#N/A,#N/A,FALSE,"산출근거목록";#N/A,#N/A,FALSE,"노무비";#N/A,#N/A,FALSE,"재료비";#N/A,#N/A,FALSE,"경비";#N/A,#N/A,FALSE,"기타";#N/A,#N/A,FALSE,"중기목록"}</definedName>
    <definedName name="wrn.각종수량집계._.전체인쇄." localSheetId="24" hidden="1">{#N/A,#N/A,FALSE,"일위대가목록";#N/A,#N/A,FALSE,"산출근거목록";#N/A,#N/A,FALSE,"노무비";#N/A,#N/A,FALSE,"재료비";#N/A,#N/A,FALSE,"경비";#N/A,#N/A,FALSE,"기타";#N/A,#N/A,FALSE,"중기목록"}</definedName>
    <definedName name="wrn.각종수량집계._.전체인쇄." localSheetId="28" hidden="1">{#N/A,#N/A,FALSE,"일위대가목록";#N/A,#N/A,FALSE,"산출근거목록";#N/A,#N/A,FALSE,"노무비";#N/A,#N/A,FALSE,"재료비";#N/A,#N/A,FALSE,"경비";#N/A,#N/A,FALSE,"기타";#N/A,#N/A,FALSE,"중기목록"}</definedName>
    <definedName name="wrn.각종수량집계._.전체인쇄." localSheetId="14" hidden="1">{#N/A,#N/A,FALSE,"일위대가목록";#N/A,#N/A,FALSE,"산출근거목록";#N/A,#N/A,FALSE,"노무비";#N/A,#N/A,FALSE,"재료비";#N/A,#N/A,FALSE,"경비";#N/A,#N/A,FALSE,"기타";#N/A,#N/A,FALSE,"중기목록"}</definedName>
    <definedName name="wrn.각종수량집계._.전체인쇄." hidden="1">{#N/A,#N/A,FALSE,"일위대가목록";#N/A,#N/A,FALSE,"산출근거목록";#N/A,#N/A,FALSE,"노무비";#N/A,#N/A,FALSE,"재료비";#N/A,#N/A,FALSE,"경비";#N/A,#N/A,FALSE,"기타";#N/A,#N/A,FALSE,"중기목록"}</definedName>
    <definedName name="wrn.간단한세무조정계산서." localSheetId="12" hidden="1">{#N/A,#N/A,TRUE,"일반적사항";#N/A,#N/A,TRUE,"주요재무자료"}</definedName>
    <definedName name="wrn.간단한세무조정계산서." localSheetId="11" hidden="1">{#N/A,#N/A,TRUE,"일반적사항";#N/A,#N/A,TRUE,"주요재무자료"}</definedName>
    <definedName name="wrn.간단한세무조정계산서." localSheetId="13" hidden="1">{#N/A,#N/A,TRUE,"일반적사항";#N/A,#N/A,TRUE,"주요재무자료"}</definedName>
    <definedName name="wrn.간단한세무조정계산서." localSheetId="16" hidden="1">{#N/A,#N/A,TRUE,"일반적사항";#N/A,#N/A,TRUE,"주요재무자료"}</definedName>
    <definedName name="wrn.간단한세무조정계산서." localSheetId="21" hidden="1">{#N/A,#N/A,TRUE,"일반적사항";#N/A,#N/A,TRUE,"주요재무자료"}</definedName>
    <definedName name="wrn.간단한세무조정계산서." localSheetId="18" hidden="1">{#N/A,#N/A,TRUE,"일반적사항";#N/A,#N/A,TRUE,"주요재무자료"}</definedName>
    <definedName name="wrn.간단한세무조정계산서." localSheetId="19" hidden="1">{#N/A,#N/A,TRUE,"일반적사항";#N/A,#N/A,TRUE,"주요재무자료"}</definedName>
    <definedName name="wrn.간단한세무조정계산서." localSheetId="20" hidden="1">{#N/A,#N/A,TRUE,"일반적사항";#N/A,#N/A,TRUE,"주요재무자료"}</definedName>
    <definedName name="wrn.간단한세무조정계산서." localSheetId="22" hidden="1">{#N/A,#N/A,TRUE,"일반적사항";#N/A,#N/A,TRUE,"주요재무자료"}</definedName>
    <definedName name="wrn.간단한세무조정계산서." localSheetId="24" hidden="1">{#N/A,#N/A,TRUE,"일반적사항";#N/A,#N/A,TRUE,"주요재무자료"}</definedName>
    <definedName name="wrn.간단한세무조정계산서." localSheetId="28" hidden="1">{#N/A,#N/A,TRUE,"일반적사항";#N/A,#N/A,TRUE,"주요재무자료"}</definedName>
    <definedName name="wrn.간단한세무조정계산서." localSheetId="14" hidden="1">{#N/A,#N/A,TRUE,"일반적사항";#N/A,#N/A,TRUE,"주요재무자료"}</definedName>
    <definedName name="wrn.간단한세무조정계산서." hidden="1">{#N/A,#N/A,TRUE,"일반적사항";#N/A,#N/A,TRUE,"주요재무자료"}</definedName>
    <definedName name="wrn.건물기초." localSheetId="1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12" hidden="1">{#N/A,#N/A,FALSE,"사업총괄";#N/A,#N/A,FALSE,"장비사업";#N/A,#N/A,FALSE,"철구사업";#N/A,#N/A,FALSE,"준설사업"}</definedName>
    <definedName name="wrn.건설기계사업소._.상반기보고." localSheetId="11" hidden="1">{#N/A,#N/A,FALSE,"사업총괄";#N/A,#N/A,FALSE,"장비사업";#N/A,#N/A,FALSE,"철구사업";#N/A,#N/A,FALSE,"준설사업"}</definedName>
    <definedName name="wrn.건설기계사업소._.상반기보고." localSheetId="13" hidden="1">{#N/A,#N/A,FALSE,"사업총괄";#N/A,#N/A,FALSE,"장비사업";#N/A,#N/A,FALSE,"철구사업";#N/A,#N/A,FALSE,"준설사업"}</definedName>
    <definedName name="wrn.건설기계사업소._.상반기보고." localSheetId="16" hidden="1">{#N/A,#N/A,FALSE,"사업총괄";#N/A,#N/A,FALSE,"장비사업";#N/A,#N/A,FALSE,"철구사업";#N/A,#N/A,FALSE,"준설사업"}</definedName>
    <definedName name="wrn.건설기계사업소._.상반기보고." localSheetId="21" hidden="1">{#N/A,#N/A,FALSE,"사업총괄";#N/A,#N/A,FALSE,"장비사업";#N/A,#N/A,FALSE,"철구사업";#N/A,#N/A,FALSE,"준설사업"}</definedName>
    <definedName name="wrn.건설기계사업소._.상반기보고." localSheetId="18" hidden="1">{#N/A,#N/A,FALSE,"사업총괄";#N/A,#N/A,FALSE,"장비사업";#N/A,#N/A,FALSE,"철구사업";#N/A,#N/A,FALSE,"준설사업"}</definedName>
    <definedName name="wrn.건설기계사업소._.상반기보고." localSheetId="19" hidden="1">{#N/A,#N/A,FALSE,"사업총괄";#N/A,#N/A,FALSE,"장비사업";#N/A,#N/A,FALSE,"철구사업";#N/A,#N/A,FALSE,"준설사업"}</definedName>
    <definedName name="wrn.건설기계사업소._.상반기보고." localSheetId="20" hidden="1">{#N/A,#N/A,FALSE,"사업총괄";#N/A,#N/A,FALSE,"장비사업";#N/A,#N/A,FALSE,"철구사업";#N/A,#N/A,FALSE,"준설사업"}</definedName>
    <definedName name="wrn.건설기계사업소._.상반기보고." localSheetId="22" hidden="1">{#N/A,#N/A,FALSE,"사업총괄";#N/A,#N/A,FALSE,"장비사업";#N/A,#N/A,FALSE,"철구사업";#N/A,#N/A,FALSE,"준설사업"}</definedName>
    <definedName name="wrn.건설기계사업소._.상반기보고." localSheetId="24" hidden="1">{#N/A,#N/A,FALSE,"사업총괄";#N/A,#N/A,FALSE,"장비사업";#N/A,#N/A,FALSE,"철구사업";#N/A,#N/A,FALSE,"준설사업"}</definedName>
    <definedName name="wrn.건설기계사업소._.상반기보고." localSheetId="28" hidden="1">{#N/A,#N/A,FALSE,"사업총괄";#N/A,#N/A,FALSE,"장비사업";#N/A,#N/A,FALSE,"철구사업";#N/A,#N/A,FALSE,"준설사업"}</definedName>
    <definedName name="wrn.건설기계사업소._.상반기보고." localSheetId="14"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견적." localSheetId="12" hidden="1">{#N/A,#N/A,FALSE,"Sheet1";#N/A,#N/A,FALSE,"Sheet2";#N/A,#N/A,FALSE,"TAB96-1"}</definedName>
    <definedName name="wrn.견적." localSheetId="11" hidden="1">{#N/A,#N/A,FALSE,"Sheet1";#N/A,#N/A,FALSE,"Sheet2";#N/A,#N/A,FALSE,"TAB96-1"}</definedName>
    <definedName name="wrn.견적." localSheetId="13" hidden="1">{#N/A,#N/A,FALSE,"Sheet1";#N/A,#N/A,FALSE,"Sheet2";#N/A,#N/A,FALSE,"TAB96-1"}</definedName>
    <definedName name="wrn.견적." localSheetId="16" hidden="1">{#N/A,#N/A,FALSE,"Sheet1";#N/A,#N/A,FALSE,"Sheet2";#N/A,#N/A,FALSE,"TAB96-1"}</definedName>
    <definedName name="wrn.견적." localSheetId="21" hidden="1">{#N/A,#N/A,FALSE,"Sheet1";#N/A,#N/A,FALSE,"Sheet2";#N/A,#N/A,FALSE,"TAB96-1"}</definedName>
    <definedName name="wrn.견적." localSheetId="18" hidden="1">{#N/A,#N/A,FALSE,"Sheet1";#N/A,#N/A,FALSE,"Sheet2";#N/A,#N/A,FALSE,"TAB96-1"}</definedName>
    <definedName name="wrn.견적." localSheetId="19" hidden="1">{#N/A,#N/A,FALSE,"Sheet1";#N/A,#N/A,FALSE,"Sheet2";#N/A,#N/A,FALSE,"TAB96-1"}</definedName>
    <definedName name="wrn.견적." localSheetId="20" hidden="1">{#N/A,#N/A,FALSE,"Sheet1";#N/A,#N/A,FALSE,"Sheet2";#N/A,#N/A,FALSE,"TAB96-1"}</definedName>
    <definedName name="wrn.견적." localSheetId="22" hidden="1">{#N/A,#N/A,FALSE,"Sheet1";#N/A,#N/A,FALSE,"Sheet2";#N/A,#N/A,FALSE,"TAB96-1"}</definedName>
    <definedName name="wrn.견적." localSheetId="24" hidden="1">{#N/A,#N/A,FALSE,"Sheet1";#N/A,#N/A,FALSE,"Sheet2";#N/A,#N/A,FALSE,"TAB96-1"}</definedName>
    <definedName name="wrn.견적." localSheetId="28" hidden="1">{#N/A,#N/A,FALSE,"Sheet1";#N/A,#N/A,FALSE,"Sheet2";#N/A,#N/A,FALSE,"TAB96-1"}</definedName>
    <definedName name="wrn.견적." localSheetId="14" hidden="1">{#N/A,#N/A,FALSE,"Sheet1";#N/A,#N/A,FALSE,"Sheet2";#N/A,#N/A,FALSE,"TAB96-1"}</definedName>
    <definedName name="wrn.견적." hidden="1">{#N/A,#N/A,FALSE,"Sheet1";#N/A,#N/A,FALSE,"Sheet2";#N/A,#N/A,FALSE,"TAB96-1"}</definedName>
    <definedName name="wrn.경비인쇄." localSheetId="12" hidden="1">{#N/A,#N/A,FALSE,"경비"}</definedName>
    <definedName name="wrn.경비인쇄." localSheetId="11" hidden="1">{#N/A,#N/A,FALSE,"경비"}</definedName>
    <definedName name="wrn.경비인쇄." localSheetId="13" hidden="1">{#N/A,#N/A,FALSE,"경비"}</definedName>
    <definedName name="wrn.경비인쇄." localSheetId="16" hidden="1">{#N/A,#N/A,FALSE,"경비"}</definedName>
    <definedName name="wrn.경비인쇄." localSheetId="21" hidden="1">{#N/A,#N/A,FALSE,"경비"}</definedName>
    <definedName name="wrn.경비인쇄." localSheetId="18" hidden="1">{#N/A,#N/A,FALSE,"경비"}</definedName>
    <definedName name="wrn.경비인쇄." localSheetId="19" hidden="1">{#N/A,#N/A,FALSE,"경비"}</definedName>
    <definedName name="wrn.경비인쇄." localSheetId="20" hidden="1">{#N/A,#N/A,FALSE,"경비"}</definedName>
    <definedName name="wrn.경비인쇄." localSheetId="22" hidden="1">{#N/A,#N/A,FALSE,"경비"}</definedName>
    <definedName name="wrn.경비인쇄." localSheetId="24" hidden="1">{#N/A,#N/A,FALSE,"경비"}</definedName>
    <definedName name="wrn.경비인쇄." localSheetId="28" hidden="1">{#N/A,#N/A,FALSE,"경비"}</definedName>
    <definedName name="wrn.경비인쇄." localSheetId="14" hidden="1">{#N/A,#N/A,FALSE,"경비"}</definedName>
    <definedName name="wrn.경비인쇄." hidden="1">{#N/A,#N/A,FALSE,"경비"}</definedName>
    <definedName name="wrn.고희석." localSheetId="12" hidden="1">{#N/A,#N/A,FALSE,"교리2"}</definedName>
    <definedName name="wrn.고희석." localSheetId="11" hidden="1">{#N/A,#N/A,FALSE,"교리2"}</definedName>
    <definedName name="wrn.고희석." localSheetId="13" hidden="1">{#N/A,#N/A,FALSE,"교리2"}</definedName>
    <definedName name="wrn.고희석." localSheetId="16" hidden="1">{#N/A,#N/A,FALSE,"교리2"}</definedName>
    <definedName name="wrn.고희석." localSheetId="21" hidden="1">{#N/A,#N/A,FALSE,"교리2"}</definedName>
    <definedName name="wrn.고희석." localSheetId="18" hidden="1">{#N/A,#N/A,FALSE,"교리2"}</definedName>
    <definedName name="wrn.고희석." localSheetId="19" hidden="1">{#N/A,#N/A,FALSE,"교리2"}</definedName>
    <definedName name="wrn.고희석." localSheetId="20" hidden="1">{#N/A,#N/A,FALSE,"교리2"}</definedName>
    <definedName name="wrn.고희석." localSheetId="22" hidden="1">{#N/A,#N/A,FALSE,"교리2"}</definedName>
    <definedName name="wrn.고희석." localSheetId="24" hidden="1">{#N/A,#N/A,FALSE,"교리2"}</definedName>
    <definedName name="wrn.고희석." localSheetId="28" hidden="1">{#N/A,#N/A,FALSE,"교리2"}</definedName>
    <definedName name="wrn.고희석." localSheetId="14" hidden="1">{#N/A,#N/A,FALSE,"교리2"}</definedName>
    <definedName name="wrn.고희석." hidden="1">{#N/A,#N/A,FALSE,"교리2"}</definedName>
    <definedName name="wrn.골재소요량." localSheetId="12" hidden="1">{#N/A,#N/A,FALSE,"골재소요량";#N/A,#N/A,FALSE,"골재소요량"}</definedName>
    <definedName name="wrn.골재소요량." localSheetId="11" hidden="1">{#N/A,#N/A,FALSE,"골재소요량";#N/A,#N/A,FALSE,"골재소요량"}</definedName>
    <definedName name="wrn.골재소요량." localSheetId="13" hidden="1">{#N/A,#N/A,FALSE,"골재소요량";#N/A,#N/A,FALSE,"골재소요량"}</definedName>
    <definedName name="wrn.골재소요량." localSheetId="16" hidden="1">{#N/A,#N/A,FALSE,"골재소요량";#N/A,#N/A,FALSE,"골재소요량"}</definedName>
    <definedName name="wrn.골재소요량." localSheetId="21" hidden="1">{#N/A,#N/A,FALSE,"골재소요량";#N/A,#N/A,FALSE,"골재소요량"}</definedName>
    <definedName name="wrn.골재소요량." localSheetId="18" hidden="1">{#N/A,#N/A,FALSE,"골재소요량";#N/A,#N/A,FALSE,"골재소요량"}</definedName>
    <definedName name="wrn.골재소요량." localSheetId="19" hidden="1">{#N/A,#N/A,FALSE,"골재소요량";#N/A,#N/A,FALSE,"골재소요량"}</definedName>
    <definedName name="wrn.골재소요량." localSheetId="20" hidden="1">{#N/A,#N/A,FALSE,"골재소요량";#N/A,#N/A,FALSE,"골재소요량"}</definedName>
    <definedName name="wrn.골재소요량." localSheetId="22" hidden="1">{#N/A,#N/A,FALSE,"골재소요량";#N/A,#N/A,FALSE,"골재소요량"}</definedName>
    <definedName name="wrn.골재소요량." localSheetId="24" hidden="1">{#N/A,#N/A,FALSE,"골재소요량";#N/A,#N/A,FALSE,"골재소요량"}</definedName>
    <definedName name="wrn.골재소요량." localSheetId="28" hidden="1">{#N/A,#N/A,FALSE,"골재소요량";#N/A,#N/A,FALSE,"골재소요량"}</definedName>
    <definedName name="wrn.골재소요량." localSheetId="14" hidden="1">{#N/A,#N/A,FALSE,"골재소요량";#N/A,#N/A,FALSE,"골재소요량"}</definedName>
    <definedName name="wrn.골재소요량." hidden="1">{#N/A,#N/A,FALSE,"골재소요량";#N/A,#N/A,FALSE,"골재소요량"}</definedName>
    <definedName name="wrn.골재소요량._1" localSheetId="12" hidden="1">{#N/A,#N/A,FALSE,"골재소요량";#N/A,#N/A,FALSE,"골재소요량"}</definedName>
    <definedName name="wrn.골재소요량._1" localSheetId="11" hidden="1">{#N/A,#N/A,FALSE,"골재소요량";#N/A,#N/A,FALSE,"골재소요량"}</definedName>
    <definedName name="wrn.골재소요량._1" localSheetId="13" hidden="1">{#N/A,#N/A,FALSE,"골재소요량";#N/A,#N/A,FALSE,"골재소요량"}</definedName>
    <definedName name="wrn.골재소요량._1" localSheetId="16" hidden="1">{#N/A,#N/A,FALSE,"골재소요량";#N/A,#N/A,FALSE,"골재소요량"}</definedName>
    <definedName name="wrn.골재소요량._1" localSheetId="21" hidden="1">{#N/A,#N/A,FALSE,"골재소요량";#N/A,#N/A,FALSE,"골재소요량"}</definedName>
    <definedName name="wrn.골재소요량._1" localSheetId="18" hidden="1">{#N/A,#N/A,FALSE,"골재소요량";#N/A,#N/A,FALSE,"골재소요량"}</definedName>
    <definedName name="wrn.골재소요량._1" localSheetId="19" hidden="1">{#N/A,#N/A,FALSE,"골재소요량";#N/A,#N/A,FALSE,"골재소요량"}</definedName>
    <definedName name="wrn.골재소요량._1" localSheetId="20" hidden="1">{#N/A,#N/A,FALSE,"골재소요량";#N/A,#N/A,FALSE,"골재소요량"}</definedName>
    <definedName name="wrn.골재소요량._1" localSheetId="22" hidden="1">{#N/A,#N/A,FALSE,"골재소요량";#N/A,#N/A,FALSE,"골재소요량"}</definedName>
    <definedName name="wrn.골재소요량._1" localSheetId="24" hidden="1">{#N/A,#N/A,FALSE,"골재소요량";#N/A,#N/A,FALSE,"골재소요량"}</definedName>
    <definedName name="wrn.골재소요량._1" localSheetId="28" hidden="1">{#N/A,#N/A,FALSE,"골재소요량";#N/A,#N/A,FALSE,"골재소요량"}</definedName>
    <definedName name="wrn.골재소요량._1" localSheetId="14" hidden="1">{#N/A,#N/A,FALSE,"골재소요량";#N/A,#N/A,FALSE,"골재소요량"}</definedName>
    <definedName name="wrn.골재소요량._1" hidden="1">{#N/A,#N/A,FALSE,"골재소요량";#N/A,#N/A,FALSE,"골재소요량"}</definedName>
    <definedName name="wrn.교대구조계산." localSheetId="1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12" hidden="1">{#N/A,#N/A,FALSE,"전력간선"}</definedName>
    <definedName name="wrn.교육청." localSheetId="11" hidden="1">{#N/A,#N/A,FALSE,"전력간선"}</definedName>
    <definedName name="wrn.교육청." localSheetId="13" hidden="1">{#N/A,#N/A,FALSE,"전력간선"}</definedName>
    <definedName name="wrn.교육청." localSheetId="16" hidden="1">{#N/A,#N/A,FALSE,"전력간선"}</definedName>
    <definedName name="wrn.교육청." localSheetId="21" hidden="1">{#N/A,#N/A,FALSE,"전력간선"}</definedName>
    <definedName name="wrn.교육청." localSheetId="18" hidden="1">{#N/A,#N/A,FALSE,"전력간선"}</definedName>
    <definedName name="wrn.교육청." localSheetId="19" hidden="1">{#N/A,#N/A,FALSE,"전력간선"}</definedName>
    <definedName name="wrn.교육청." localSheetId="20" hidden="1">{#N/A,#N/A,FALSE,"전력간선"}</definedName>
    <definedName name="wrn.교육청." localSheetId="22" hidden="1">{#N/A,#N/A,FALSE,"전력간선"}</definedName>
    <definedName name="wrn.교육청." localSheetId="24" hidden="1">{#N/A,#N/A,FALSE,"전력간선"}</definedName>
    <definedName name="wrn.교육청." localSheetId="28" hidden="1">{#N/A,#N/A,FALSE,"전력간선"}</definedName>
    <definedName name="wrn.교육청." localSheetId="14" hidden="1">{#N/A,#N/A,FALSE,"전력간선"}</definedName>
    <definedName name="wrn.교육청." hidden="1">{#N/A,#N/A,FALSE,"전력간선"}</definedName>
    <definedName name="wrn.교육청.1" localSheetId="12" hidden="1">{#N/A,#N/A,FALSE,"전력간선"}</definedName>
    <definedName name="wrn.교육청.1" localSheetId="11" hidden="1">{#N/A,#N/A,FALSE,"전력간선"}</definedName>
    <definedName name="wrn.교육청.1" localSheetId="13" hidden="1">{#N/A,#N/A,FALSE,"전력간선"}</definedName>
    <definedName name="wrn.교육청.1" localSheetId="16" hidden="1">{#N/A,#N/A,FALSE,"전력간선"}</definedName>
    <definedName name="wrn.교육청.1" localSheetId="21" hidden="1">{#N/A,#N/A,FALSE,"전력간선"}</definedName>
    <definedName name="wrn.교육청.1" localSheetId="18" hidden="1">{#N/A,#N/A,FALSE,"전력간선"}</definedName>
    <definedName name="wrn.교육청.1" localSheetId="19" hidden="1">{#N/A,#N/A,FALSE,"전력간선"}</definedName>
    <definedName name="wrn.교육청.1" localSheetId="20" hidden="1">{#N/A,#N/A,FALSE,"전력간선"}</definedName>
    <definedName name="wrn.교육청.1" localSheetId="22" hidden="1">{#N/A,#N/A,FALSE,"전력간선"}</definedName>
    <definedName name="wrn.교육청.1" localSheetId="24" hidden="1">{#N/A,#N/A,FALSE,"전력간선"}</definedName>
    <definedName name="wrn.교육청.1" localSheetId="28" hidden="1">{#N/A,#N/A,FALSE,"전력간선"}</definedName>
    <definedName name="wrn.교육청.1" localSheetId="14" hidden="1">{#N/A,#N/A,FALSE,"전력간선"}</definedName>
    <definedName name="wrn.교육청.1" hidden="1">{#N/A,#N/A,FALSE,"전력간선"}</definedName>
    <definedName name="wrn.구조2." localSheetId="12" hidden="1">{#N/A,#N/A,FALSE,"구조2"}</definedName>
    <definedName name="wrn.구조2." localSheetId="11" hidden="1">{#N/A,#N/A,FALSE,"구조2"}</definedName>
    <definedName name="wrn.구조2." localSheetId="13" hidden="1">{#N/A,#N/A,FALSE,"구조2"}</definedName>
    <definedName name="wrn.구조2." localSheetId="16" hidden="1">{#N/A,#N/A,FALSE,"구조2"}</definedName>
    <definedName name="wrn.구조2." localSheetId="21" hidden="1">{#N/A,#N/A,FALSE,"구조2"}</definedName>
    <definedName name="wrn.구조2." localSheetId="18" hidden="1">{#N/A,#N/A,FALSE,"구조2"}</definedName>
    <definedName name="wrn.구조2." localSheetId="19" hidden="1">{#N/A,#N/A,FALSE,"구조2"}</definedName>
    <definedName name="wrn.구조2." localSheetId="20" hidden="1">{#N/A,#N/A,FALSE,"구조2"}</definedName>
    <definedName name="wrn.구조2." localSheetId="22" hidden="1">{#N/A,#N/A,FALSE,"구조2"}</definedName>
    <definedName name="wrn.구조2." localSheetId="24" hidden="1">{#N/A,#N/A,FALSE,"구조2"}</definedName>
    <definedName name="wrn.구조2." localSheetId="28" hidden="1">{#N/A,#N/A,FALSE,"구조2"}</definedName>
    <definedName name="wrn.구조2." localSheetId="14" hidden="1">{#N/A,#N/A,FALSE,"구조2"}</definedName>
    <definedName name="wrn.구조2." hidden="1">{#N/A,#N/A,FALSE,"구조2"}</definedName>
    <definedName name="wrn.기성." localSheetId="12" hidden="1">{#N/A,#N/A,FALSE,"신청통보";#N/A,#N/A,FALSE,"기성확인서";#N/A,#N/A,FALSE,"기성내역서"}</definedName>
    <definedName name="wrn.기성." localSheetId="11" hidden="1">{#N/A,#N/A,FALSE,"신청통보";#N/A,#N/A,FALSE,"기성확인서";#N/A,#N/A,FALSE,"기성내역서"}</definedName>
    <definedName name="wrn.기성." localSheetId="13" hidden="1">{#N/A,#N/A,FALSE,"신청통보";#N/A,#N/A,FALSE,"기성확인서";#N/A,#N/A,FALSE,"기성내역서"}</definedName>
    <definedName name="wrn.기성." localSheetId="16" hidden="1">{#N/A,#N/A,FALSE,"신청통보";#N/A,#N/A,FALSE,"기성확인서";#N/A,#N/A,FALSE,"기성내역서"}</definedName>
    <definedName name="wrn.기성." localSheetId="21" hidden="1">{#N/A,#N/A,FALSE,"신청통보";#N/A,#N/A,FALSE,"기성확인서";#N/A,#N/A,FALSE,"기성내역서"}</definedName>
    <definedName name="wrn.기성." localSheetId="18" hidden="1">{#N/A,#N/A,FALSE,"신청통보";#N/A,#N/A,FALSE,"기성확인서";#N/A,#N/A,FALSE,"기성내역서"}</definedName>
    <definedName name="wrn.기성." localSheetId="19" hidden="1">{#N/A,#N/A,FALSE,"신청통보";#N/A,#N/A,FALSE,"기성확인서";#N/A,#N/A,FALSE,"기성내역서"}</definedName>
    <definedName name="wrn.기성." localSheetId="20" hidden="1">{#N/A,#N/A,FALSE,"신청통보";#N/A,#N/A,FALSE,"기성확인서";#N/A,#N/A,FALSE,"기성내역서"}</definedName>
    <definedName name="wrn.기성." localSheetId="22" hidden="1">{#N/A,#N/A,FALSE,"신청통보";#N/A,#N/A,FALSE,"기성확인서";#N/A,#N/A,FALSE,"기성내역서"}</definedName>
    <definedName name="wrn.기성." localSheetId="24" hidden="1">{#N/A,#N/A,FALSE,"신청통보";#N/A,#N/A,FALSE,"기성확인서";#N/A,#N/A,FALSE,"기성내역서"}</definedName>
    <definedName name="wrn.기성." localSheetId="28" hidden="1">{#N/A,#N/A,FALSE,"신청통보";#N/A,#N/A,FALSE,"기성확인서";#N/A,#N/A,FALSE,"기성내역서"}</definedName>
    <definedName name="wrn.기성." localSheetId="14" hidden="1">{#N/A,#N/A,FALSE,"신청통보";#N/A,#N/A,FALSE,"기성확인서";#N/A,#N/A,FALSE,"기성내역서"}</definedName>
    <definedName name="wrn.기성." hidden="1">{#N/A,#N/A,FALSE,"신청통보";#N/A,#N/A,FALSE,"기성확인서";#N/A,#N/A,FALSE,"기성내역서"}</definedName>
    <definedName name="wrn.기초." localSheetId="12" hidden="1">{#N/A,#N/A,FALSE,"터빈집계";#N/A,#N/A,FALSE,"터빈내역";#N/A,#N/A,FALSE,"보일러집계";#N/A,#N/A,FALSE,"보일러내역"}</definedName>
    <definedName name="wrn.기초." localSheetId="11" hidden="1">{#N/A,#N/A,FALSE,"터빈집계";#N/A,#N/A,FALSE,"터빈내역";#N/A,#N/A,FALSE,"보일러집계";#N/A,#N/A,FALSE,"보일러내역"}</definedName>
    <definedName name="wrn.기초." localSheetId="13" hidden="1">{#N/A,#N/A,FALSE,"터빈집계";#N/A,#N/A,FALSE,"터빈내역";#N/A,#N/A,FALSE,"보일러집계";#N/A,#N/A,FALSE,"보일러내역"}</definedName>
    <definedName name="wrn.기초." localSheetId="16" hidden="1">{#N/A,#N/A,FALSE,"터빈집계";#N/A,#N/A,FALSE,"터빈내역";#N/A,#N/A,FALSE,"보일러집계";#N/A,#N/A,FALSE,"보일러내역"}</definedName>
    <definedName name="wrn.기초." localSheetId="21" hidden="1">{#N/A,#N/A,FALSE,"터빈집계";#N/A,#N/A,FALSE,"터빈내역";#N/A,#N/A,FALSE,"보일러집계";#N/A,#N/A,FALSE,"보일러내역"}</definedName>
    <definedName name="wrn.기초." localSheetId="18" hidden="1">{#N/A,#N/A,FALSE,"터빈집계";#N/A,#N/A,FALSE,"터빈내역";#N/A,#N/A,FALSE,"보일러집계";#N/A,#N/A,FALSE,"보일러내역"}</definedName>
    <definedName name="wrn.기초." localSheetId="19" hidden="1">{#N/A,#N/A,FALSE,"터빈집계";#N/A,#N/A,FALSE,"터빈내역";#N/A,#N/A,FALSE,"보일러집계";#N/A,#N/A,FALSE,"보일러내역"}</definedName>
    <definedName name="wrn.기초." localSheetId="20" hidden="1">{#N/A,#N/A,FALSE,"터빈집계";#N/A,#N/A,FALSE,"터빈내역";#N/A,#N/A,FALSE,"보일러집계";#N/A,#N/A,FALSE,"보일러내역"}</definedName>
    <definedName name="wrn.기초." localSheetId="22" hidden="1">{#N/A,#N/A,FALSE,"터빈집계";#N/A,#N/A,FALSE,"터빈내역";#N/A,#N/A,FALSE,"보일러집계";#N/A,#N/A,FALSE,"보일러내역"}</definedName>
    <definedName name="wrn.기초." localSheetId="24" hidden="1">{#N/A,#N/A,FALSE,"터빈집계";#N/A,#N/A,FALSE,"터빈내역";#N/A,#N/A,FALSE,"보일러집계";#N/A,#N/A,FALSE,"보일러내역"}</definedName>
    <definedName name="wrn.기초." localSheetId="28" hidden="1">{#N/A,#N/A,FALSE,"터빈집계";#N/A,#N/A,FALSE,"터빈내역";#N/A,#N/A,FALSE,"보일러집계";#N/A,#N/A,FALSE,"보일러내역"}</definedName>
    <definedName name="wrn.기초." localSheetId="14" hidden="1">{#N/A,#N/A,FALSE,"터빈집계";#N/A,#N/A,FALSE,"터빈내역";#N/A,#N/A,FALSE,"보일러집계";#N/A,#N/A,FALSE,"보일러내역"}</definedName>
    <definedName name="wrn.기초." hidden="1">{#N/A,#N/A,FALSE,"터빈집계";#N/A,#N/A,FALSE,"터빈내역";#N/A,#N/A,FALSE,"보일러집계";#N/A,#N/A,FALSE,"보일러내역"}</definedName>
    <definedName name="wrn.기타인쇄." localSheetId="12" hidden="1">{#N/A,#N/A,FALSE,"기타"}</definedName>
    <definedName name="wrn.기타인쇄." localSheetId="11" hidden="1">{#N/A,#N/A,FALSE,"기타"}</definedName>
    <definedName name="wrn.기타인쇄." localSheetId="13" hidden="1">{#N/A,#N/A,FALSE,"기타"}</definedName>
    <definedName name="wrn.기타인쇄." localSheetId="16" hidden="1">{#N/A,#N/A,FALSE,"기타"}</definedName>
    <definedName name="wrn.기타인쇄." localSheetId="21" hidden="1">{#N/A,#N/A,FALSE,"기타"}</definedName>
    <definedName name="wrn.기타인쇄." localSheetId="18" hidden="1">{#N/A,#N/A,FALSE,"기타"}</definedName>
    <definedName name="wrn.기타인쇄." localSheetId="19" hidden="1">{#N/A,#N/A,FALSE,"기타"}</definedName>
    <definedName name="wrn.기타인쇄." localSheetId="20" hidden="1">{#N/A,#N/A,FALSE,"기타"}</definedName>
    <definedName name="wrn.기타인쇄." localSheetId="22" hidden="1">{#N/A,#N/A,FALSE,"기타"}</definedName>
    <definedName name="wrn.기타인쇄." localSheetId="24" hidden="1">{#N/A,#N/A,FALSE,"기타"}</definedName>
    <definedName name="wrn.기타인쇄." localSheetId="28" hidden="1">{#N/A,#N/A,FALSE,"기타"}</definedName>
    <definedName name="wrn.기타인쇄." localSheetId="14" hidden="1">{#N/A,#N/A,FALSE,"기타"}</definedName>
    <definedName name="wrn.기타인쇄." hidden="1">{#N/A,#N/A,FALSE,"기타"}</definedName>
    <definedName name="wrn.노무비인쇄." localSheetId="12" hidden="1">{#N/A,#N/A,FALSE,"노무비"}</definedName>
    <definedName name="wrn.노무비인쇄." localSheetId="11" hidden="1">{#N/A,#N/A,FALSE,"노무비"}</definedName>
    <definedName name="wrn.노무비인쇄." localSheetId="13" hidden="1">{#N/A,#N/A,FALSE,"노무비"}</definedName>
    <definedName name="wrn.노무비인쇄." localSheetId="16" hidden="1">{#N/A,#N/A,FALSE,"노무비"}</definedName>
    <definedName name="wrn.노무비인쇄." localSheetId="21" hidden="1">{#N/A,#N/A,FALSE,"노무비"}</definedName>
    <definedName name="wrn.노무비인쇄." localSheetId="18" hidden="1">{#N/A,#N/A,FALSE,"노무비"}</definedName>
    <definedName name="wrn.노무비인쇄." localSheetId="19" hidden="1">{#N/A,#N/A,FALSE,"노무비"}</definedName>
    <definedName name="wrn.노무비인쇄." localSheetId="20" hidden="1">{#N/A,#N/A,FALSE,"노무비"}</definedName>
    <definedName name="wrn.노무비인쇄." localSheetId="22" hidden="1">{#N/A,#N/A,FALSE,"노무비"}</definedName>
    <definedName name="wrn.노무비인쇄." localSheetId="24" hidden="1">{#N/A,#N/A,FALSE,"노무비"}</definedName>
    <definedName name="wrn.노무비인쇄." localSheetId="28" hidden="1">{#N/A,#N/A,FALSE,"노무비"}</definedName>
    <definedName name="wrn.노무비인쇄." localSheetId="14" hidden="1">{#N/A,#N/A,FALSE,"노무비"}</definedName>
    <definedName name="wrn.노무비인쇄." hidden="1">{#N/A,#N/A,FALSE,"노무비"}</definedName>
    <definedName name="wrn.단가표지." localSheetId="12" hidden="1">{#N/A,#N/A,FALSE,"단가표지"}</definedName>
    <definedName name="wrn.단가표지." localSheetId="11" hidden="1">{#N/A,#N/A,FALSE,"단가표지"}</definedName>
    <definedName name="wrn.단가표지." localSheetId="13" hidden="1">{#N/A,#N/A,FALSE,"단가표지"}</definedName>
    <definedName name="wrn.단가표지." localSheetId="16" hidden="1">{#N/A,#N/A,FALSE,"단가표지"}</definedName>
    <definedName name="wrn.단가표지." localSheetId="21" hidden="1">{#N/A,#N/A,FALSE,"단가표지"}</definedName>
    <definedName name="wrn.단가표지." localSheetId="18" hidden="1">{#N/A,#N/A,FALSE,"단가표지"}</definedName>
    <definedName name="wrn.단가표지." localSheetId="19" hidden="1">{#N/A,#N/A,FALSE,"단가표지"}</definedName>
    <definedName name="wrn.단가표지." localSheetId="20" hidden="1">{#N/A,#N/A,FALSE,"단가표지"}</definedName>
    <definedName name="wrn.단가표지." localSheetId="22" hidden="1">{#N/A,#N/A,FALSE,"단가표지"}</definedName>
    <definedName name="wrn.단가표지." localSheetId="24" hidden="1">{#N/A,#N/A,FALSE,"단가표지"}</definedName>
    <definedName name="wrn.단가표지." localSheetId="28" hidden="1">{#N/A,#N/A,FALSE,"단가표지"}</definedName>
    <definedName name="wrn.단가표지." localSheetId="14" hidden="1">{#N/A,#N/A,FALSE,"단가표지"}</definedName>
    <definedName name="wrn.단가표지." hidden="1">{#N/A,#N/A,FALSE,"단가표지"}</definedName>
    <definedName name="wrn.단가표지._1" localSheetId="12" hidden="1">{#N/A,#N/A,FALSE,"단가표지"}</definedName>
    <definedName name="wrn.단가표지._1" localSheetId="11" hidden="1">{#N/A,#N/A,FALSE,"단가표지"}</definedName>
    <definedName name="wrn.단가표지._1" localSheetId="13" hidden="1">{#N/A,#N/A,FALSE,"단가표지"}</definedName>
    <definedName name="wrn.단가표지._1" localSheetId="16" hidden="1">{#N/A,#N/A,FALSE,"단가표지"}</definedName>
    <definedName name="wrn.단가표지._1" localSheetId="21" hidden="1">{#N/A,#N/A,FALSE,"단가표지"}</definedName>
    <definedName name="wrn.단가표지._1" localSheetId="18" hidden="1">{#N/A,#N/A,FALSE,"단가표지"}</definedName>
    <definedName name="wrn.단가표지._1" localSheetId="19" hidden="1">{#N/A,#N/A,FALSE,"단가표지"}</definedName>
    <definedName name="wrn.단가표지._1" localSheetId="20" hidden="1">{#N/A,#N/A,FALSE,"단가표지"}</definedName>
    <definedName name="wrn.단가표지._1" localSheetId="22" hidden="1">{#N/A,#N/A,FALSE,"단가표지"}</definedName>
    <definedName name="wrn.단가표지._1" localSheetId="24" hidden="1">{#N/A,#N/A,FALSE,"단가표지"}</definedName>
    <definedName name="wrn.단가표지._1" localSheetId="28" hidden="1">{#N/A,#N/A,FALSE,"단가표지"}</definedName>
    <definedName name="wrn.단가표지._1" localSheetId="14" hidden="1">{#N/A,#N/A,FALSE,"단가표지"}</definedName>
    <definedName name="wrn.단가표지._1" hidden="1">{#N/A,#N/A,FALSE,"단가표지"}</definedName>
    <definedName name="wrn.담배인삼공사._.실행품의." localSheetId="12"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11"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13"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16"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21"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18"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19"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2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22"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24"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28"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14"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대차._.대조표." localSheetId="12" hidden="1">{#N/A,#N/A,TRUE,"대 차 대 조 표"}</definedName>
    <definedName name="wrn.대차._.대조표." localSheetId="11" hidden="1">{#N/A,#N/A,TRUE,"대 차 대 조 표"}</definedName>
    <definedName name="wrn.대차._.대조표." localSheetId="13" hidden="1">{#N/A,#N/A,TRUE,"대 차 대 조 표"}</definedName>
    <definedName name="wrn.대차._.대조표." localSheetId="16" hidden="1">{#N/A,#N/A,TRUE,"대 차 대 조 표"}</definedName>
    <definedName name="wrn.대차._.대조표." localSheetId="21" hidden="1">{#N/A,#N/A,TRUE,"대 차 대 조 표"}</definedName>
    <definedName name="wrn.대차._.대조표." localSheetId="18" hidden="1">{#N/A,#N/A,TRUE,"대 차 대 조 표"}</definedName>
    <definedName name="wrn.대차._.대조표." localSheetId="19" hidden="1">{#N/A,#N/A,TRUE,"대 차 대 조 표"}</definedName>
    <definedName name="wrn.대차._.대조표." localSheetId="20" hidden="1">{#N/A,#N/A,TRUE,"대 차 대 조 표"}</definedName>
    <definedName name="wrn.대차._.대조표." localSheetId="22" hidden="1">{#N/A,#N/A,TRUE,"대 차 대 조 표"}</definedName>
    <definedName name="wrn.대차._.대조표." localSheetId="24" hidden="1">{#N/A,#N/A,TRUE,"대 차 대 조 표"}</definedName>
    <definedName name="wrn.대차._.대조표." localSheetId="28" hidden="1">{#N/A,#N/A,TRUE,"대 차 대 조 표"}</definedName>
    <definedName name="wrn.대차._.대조표." localSheetId="14" hidden="1">{#N/A,#N/A,TRUE,"대 차 대 조 표"}</definedName>
    <definedName name="wrn.대차._.대조표." hidden="1">{#N/A,#N/A,TRUE,"대 차 대 조 표"}</definedName>
    <definedName name="wrn.리스현황." localSheetId="12" hidden="1">{#N/A,#N/A,FALSE,"집계표"}</definedName>
    <definedName name="wrn.리스현황." localSheetId="11" hidden="1">{#N/A,#N/A,FALSE,"집계표"}</definedName>
    <definedName name="wrn.리스현황." localSheetId="13" hidden="1">{#N/A,#N/A,FALSE,"집계표"}</definedName>
    <definedName name="wrn.리스현황." localSheetId="16" hidden="1">{#N/A,#N/A,FALSE,"집계표"}</definedName>
    <definedName name="wrn.리스현황." localSheetId="21" hidden="1">{#N/A,#N/A,FALSE,"집계표"}</definedName>
    <definedName name="wrn.리스현황." localSheetId="18" hidden="1">{#N/A,#N/A,FALSE,"집계표"}</definedName>
    <definedName name="wrn.리스현황." localSheetId="19" hidden="1">{#N/A,#N/A,FALSE,"집계표"}</definedName>
    <definedName name="wrn.리스현황." localSheetId="20" hidden="1">{#N/A,#N/A,FALSE,"집계표"}</definedName>
    <definedName name="wrn.리스현황." localSheetId="22" hidden="1">{#N/A,#N/A,FALSE,"집계표"}</definedName>
    <definedName name="wrn.리스현황." localSheetId="24" hidden="1">{#N/A,#N/A,FALSE,"집계표"}</definedName>
    <definedName name="wrn.리스현황." localSheetId="28" hidden="1">{#N/A,#N/A,FALSE,"집계표"}</definedName>
    <definedName name="wrn.리스현황." localSheetId="14" hidden="1">{#N/A,#N/A,FALSE,"집계표"}</definedName>
    <definedName name="wrn.리스현황." hidden="1">{#N/A,#N/A,FALSE,"집계표"}</definedName>
    <definedName name="wrn.배수1." localSheetId="12" hidden="1">{#N/A,#N/A,FALSE,"배수1"}</definedName>
    <definedName name="wrn.배수1." localSheetId="11" hidden="1">{#N/A,#N/A,FALSE,"배수1"}</definedName>
    <definedName name="wrn.배수1." localSheetId="13" hidden="1">{#N/A,#N/A,FALSE,"배수1"}</definedName>
    <definedName name="wrn.배수1." localSheetId="16" hidden="1">{#N/A,#N/A,FALSE,"배수1"}</definedName>
    <definedName name="wrn.배수1." localSheetId="21" hidden="1">{#N/A,#N/A,FALSE,"배수1"}</definedName>
    <definedName name="wrn.배수1." localSheetId="18" hidden="1">{#N/A,#N/A,FALSE,"배수1"}</definedName>
    <definedName name="wrn.배수1." localSheetId="19" hidden="1">{#N/A,#N/A,FALSE,"배수1"}</definedName>
    <definedName name="wrn.배수1." localSheetId="20" hidden="1">{#N/A,#N/A,FALSE,"배수1"}</definedName>
    <definedName name="wrn.배수1." localSheetId="22" hidden="1">{#N/A,#N/A,FALSE,"배수1"}</definedName>
    <definedName name="wrn.배수1." localSheetId="24" hidden="1">{#N/A,#N/A,FALSE,"배수1"}</definedName>
    <definedName name="wrn.배수1." localSheetId="28" hidden="1">{#N/A,#N/A,FALSE,"배수1"}</definedName>
    <definedName name="wrn.배수1." localSheetId="14" hidden="1">{#N/A,#N/A,FALSE,"배수1"}</definedName>
    <definedName name="wrn.배수1." hidden="1">{#N/A,#N/A,FALSE,"배수1"}</definedName>
    <definedName name="wrn.배수2." localSheetId="12" hidden="1">{#N/A,#N/A,FALSE,"배수2"}</definedName>
    <definedName name="wrn.배수2." localSheetId="11" hidden="1">{#N/A,#N/A,FALSE,"배수2"}</definedName>
    <definedName name="wrn.배수2." localSheetId="13" hidden="1">{#N/A,#N/A,FALSE,"배수2"}</definedName>
    <definedName name="wrn.배수2." localSheetId="16" hidden="1">{#N/A,#N/A,FALSE,"배수2"}</definedName>
    <definedName name="wrn.배수2." localSheetId="21" hidden="1">{#N/A,#N/A,FALSE,"배수2"}</definedName>
    <definedName name="wrn.배수2." localSheetId="18" hidden="1">{#N/A,#N/A,FALSE,"배수2"}</definedName>
    <definedName name="wrn.배수2." localSheetId="19" hidden="1">{#N/A,#N/A,FALSE,"배수2"}</definedName>
    <definedName name="wrn.배수2." localSheetId="20" hidden="1">{#N/A,#N/A,FALSE,"배수2"}</definedName>
    <definedName name="wrn.배수2." localSheetId="22" hidden="1">{#N/A,#N/A,FALSE,"배수2"}</definedName>
    <definedName name="wrn.배수2." localSheetId="24" hidden="1">{#N/A,#N/A,FALSE,"배수2"}</definedName>
    <definedName name="wrn.배수2." localSheetId="28" hidden="1">{#N/A,#N/A,FALSE,"배수2"}</definedName>
    <definedName name="wrn.배수2." localSheetId="14" hidden="1">{#N/A,#N/A,FALSE,"배수2"}</definedName>
    <definedName name="wrn.배수2." hidden="1">{#N/A,#N/A,FALSE,"배수2"}</definedName>
    <definedName name="wrn.변경예산." localSheetId="12" hidden="1">{#N/A,#N/A,FALSE,"변경관리예산";#N/A,#N/A,FALSE,"변경장비예산";#N/A,#N/A,FALSE,"변경준설예산";#N/A,#N/A,FALSE,"변경철구예산"}</definedName>
    <definedName name="wrn.변경예산." localSheetId="11" hidden="1">{#N/A,#N/A,FALSE,"변경관리예산";#N/A,#N/A,FALSE,"변경장비예산";#N/A,#N/A,FALSE,"변경준설예산";#N/A,#N/A,FALSE,"변경철구예산"}</definedName>
    <definedName name="wrn.변경예산." localSheetId="13" hidden="1">{#N/A,#N/A,FALSE,"변경관리예산";#N/A,#N/A,FALSE,"변경장비예산";#N/A,#N/A,FALSE,"변경준설예산";#N/A,#N/A,FALSE,"변경철구예산"}</definedName>
    <definedName name="wrn.변경예산." localSheetId="16" hidden="1">{#N/A,#N/A,FALSE,"변경관리예산";#N/A,#N/A,FALSE,"변경장비예산";#N/A,#N/A,FALSE,"변경준설예산";#N/A,#N/A,FALSE,"변경철구예산"}</definedName>
    <definedName name="wrn.변경예산." localSheetId="21" hidden="1">{#N/A,#N/A,FALSE,"변경관리예산";#N/A,#N/A,FALSE,"변경장비예산";#N/A,#N/A,FALSE,"변경준설예산";#N/A,#N/A,FALSE,"변경철구예산"}</definedName>
    <definedName name="wrn.변경예산." localSheetId="18" hidden="1">{#N/A,#N/A,FALSE,"변경관리예산";#N/A,#N/A,FALSE,"변경장비예산";#N/A,#N/A,FALSE,"변경준설예산";#N/A,#N/A,FALSE,"변경철구예산"}</definedName>
    <definedName name="wrn.변경예산." localSheetId="19" hidden="1">{#N/A,#N/A,FALSE,"변경관리예산";#N/A,#N/A,FALSE,"변경장비예산";#N/A,#N/A,FALSE,"변경준설예산";#N/A,#N/A,FALSE,"변경철구예산"}</definedName>
    <definedName name="wrn.변경예산." localSheetId="20" hidden="1">{#N/A,#N/A,FALSE,"변경관리예산";#N/A,#N/A,FALSE,"변경장비예산";#N/A,#N/A,FALSE,"변경준설예산";#N/A,#N/A,FALSE,"변경철구예산"}</definedName>
    <definedName name="wrn.변경예산." localSheetId="22" hidden="1">{#N/A,#N/A,FALSE,"변경관리예산";#N/A,#N/A,FALSE,"변경장비예산";#N/A,#N/A,FALSE,"변경준설예산";#N/A,#N/A,FALSE,"변경철구예산"}</definedName>
    <definedName name="wrn.변경예산." localSheetId="24" hidden="1">{#N/A,#N/A,FALSE,"변경관리예산";#N/A,#N/A,FALSE,"변경장비예산";#N/A,#N/A,FALSE,"변경준설예산";#N/A,#N/A,FALSE,"변경철구예산"}</definedName>
    <definedName name="wrn.변경예산." localSheetId="28" hidden="1">{#N/A,#N/A,FALSE,"변경관리예산";#N/A,#N/A,FALSE,"변경장비예산";#N/A,#N/A,FALSE,"변경준설예산";#N/A,#N/A,FALSE,"변경철구예산"}</definedName>
    <definedName name="wrn.변경예산." localSheetId="14" hidden="1">{#N/A,#N/A,FALSE,"변경관리예산";#N/A,#N/A,FALSE,"변경장비예산";#N/A,#N/A,FALSE,"변경준설예산";#N/A,#N/A,FALSE,"변경철구예산"}</definedName>
    <definedName name="wrn.변경예산." hidden="1">{#N/A,#N/A,FALSE,"변경관리예산";#N/A,#N/A,FALSE,"변경장비예산";#N/A,#N/A,FALSE,"변경준설예산";#N/A,#N/A,FALSE,"변경철구예산"}</definedName>
    <definedName name="wrn.보일러마감." localSheetId="12" hidden="1">{#N/A,#N/A,FALSE,"물가변동 (2)";#N/A,#N/A,FALSE,"공사비";#N/A,#N/A,FALSE,"사급";#N/A,#N/A,FALSE,"도급집계";#N/A,#N/A,FALSE,"재료비";#N/A,#N/A,FALSE,"노무비";#N/A,#N/A,FALSE,"경비"}</definedName>
    <definedName name="wrn.보일러마감." localSheetId="11" hidden="1">{#N/A,#N/A,FALSE,"물가변동 (2)";#N/A,#N/A,FALSE,"공사비";#N/A,#N/A,FALSE,"사급";#N/A,#N/A,FALSE,"도급집계";#N/A,#N/A,FALSE,"재료비";#N/A,#N/A,FALSE,"노무비";#N/A,#N/A,FALSE,"경비"}</definedName>
    <definedName name="wrn.보일러마감." localSheetId="13" hidden="1">{#N/A,#N/A,FALSE,"물가변동 (2)";#N/A,#N/A,FALSE,"공사비";#N/A,#N/A,FALSE,"사급";#N/A,#N/A,FALSE,"도급집계";#N/A,#N/A,FALSE,"재료비";#N/A,#N/A,FALSE,"노무비";#N/A,#N/A,FALSE,"경비"}</definedName>
    <definedName name="wrn.보일러마감." localSheetId="16" hidden="1">{#N/A,#N/A,FALSE,"물가변동 (2)";#N/A,#N/A,FALSE,"공사비";#N/A,#N/A,FALSE,"사급";#N/A,#N/A,FALSE,"도급집계";#N/A,#N/A,FALSE,"재료비";#N/A,#N/A,FALSE,"노무비";#N/A,#N/A,FALSE,"경비"}</definedName>
    <definedName name="wrn.보일러마감." localSheetId="21" hidden="1">{#N/A,#N/A,FALSE,"물가변동 (2)";#N/A,#N/A,FALSE,"공사비";#N/A,#N/A,FALSE,"사급";#N/A,#N/A,FALSE,"도급집계";#N/A,#N/A,FALSE,"재료비";#N/A,#N/A,FALSE,"노무비";#N/A,#N/A,FALSE,"경비"}</definedName>
    <definedName name="wrn.보일러마감." localSheetId="18" hidden="1">{#N/A,#N/A,FALSE,"물가변동 (2)";#N/A,#N/A,FALSE,"공사비";#N/A,#N/A,FALSE,"사급";#N/A,#N/A,FALSE,"도급집계";#N/A,#N/A,FALSE,"재료비";#N/A,#N/A,FALSE,"노무비";#N/A,#N/A,FALSE,"경비"}</definedName>
    <definedName name="wrn.보일러마감." localSheetId="19" hidden="1">{#N/A,#N/A,FALSE,"물가변동 (2)";#N/A,#N/A,FALSE,"공사비";#N/A,#N/A,FALSE,"사급";#N/A,#N/A,FALSE,"도급집계";#N/A,#N/A,FALSE,"재료비";#N/A,#N/A,FALSE,"노무비";#N/A,#N/A,FALSE,"경비"}</definedName>
    <definedName name="wrn.보일러마감." localSheetId="20" hidden="1">{#N/A,#N/A,FALSE,"물가변동 (2)";#N/A,#N/A,FALSE,"공사비";#N/A,#N/A,FALSE,"사급";#N/A,#N/A,FALSE,"도급집계";#N/A,#N/A,FALSE,"재료비";#N/A,#N/A,FALSE,"노무비";#N/A,#N/A,FALSE,"경비"}</definedName>
    <definedName name="wrn.보일러마감." localSheetId="22" hidden="1">{#N/A,#N/A,FALSE,"물가변동 (2)";#N/A,#N/A,FALSE,"공사비";#N/A,#N/A,FALSE,"사급";#N/A,#N/A,FALSE,"도급집계";#N/A,#N/A,FALSE,"재료비";#N/A,#N/A,FALSE,"노무비";#N/A,#N/A,FALSE,"경비"}</definedName>
    <definedName name="wrn.보일러마감." localSheetId="24" hidden="1">{#N/A,#N/A,FALSE,"물가변동 (2)";#N/A,#N/A,FALSE,"공사비";#N/A,#N/A,FALSE,"사급";#N/A,#N/A,FALSE,"도급집계";#N/A,#N/A,FALSE,"재료비";#N/A,#N/A,FALSE,"노무비";#N/A,#N/A,FALSE,"경비"}</definedName>
    <definedName name="wrn.보일러마감." localSheetId="28" hidden="1">{#N/A,#N/A,FALSE,"물가변동 (2)";#N/A,#N/A,FALSE,"공사비";#N/A,#N/A,FALSE,"사급";#N/A,#N/A,FALSE,"도급집계";#N/A,#N/A,FALSE,"재료비";#N/A,#N/A,FALSE,"노무비";#N/A,#N/A,FALSE,"경비"}</definedName>
    <definedName name="wrn.보일러마감." localSheetId="14"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12" hidden="1">{#N/A,#N/A,FALSE,"부대1"}</definedName>
    <definedName name="wrn.부대1." localSheetId="11" hidden="1">{#N/A,#N/A,FALSE,"부대1"}</definedName>
    <definedName name="wrn.부대1." localSheetId="13" hidden="1">{#N/A,#N/A,FALSE,"부대1"}</definedName>
    <definedName name="wrn.부대1." localSheetId="16" hidden="1">{#N/A,#N/A,FALSE,"부대1"}</definedName>
    <definedName name="wrn.부대1." localSheetId="21" hidden="1">{#N/A,#N/A,FALSE,"부대1"}</definedName>
    <definedName name="wrn.부대1." localSheetId="18" hidden="1">{#N/A,#N/A,FALSE,"부대1"}</definedName>
    <definedName name="wrn.부대1." localSheetId="19" hidden="1">{#N/A,#N/A,FALSE,"부대1"}</definedName>
    <definedName name="wrn.부대1." localSheetId="20" hidden="1">{#N/A,#N/A,FALSE,"부대1"}</definedName>
    <definedName name="wrn.부대1." localSheetId="22" hidden="1">{#N/A,#N/A,FALSE,"부대1"}</definedName>
    <definedName name="wrn.부대1." localSheetId="24" hidden="1">{#N/A,#N/A,FALSE,"부대1"}</definedName>
    <definedName name="wrn.부대1." localSheetId="28" hidden="1">{#N/A,#N/A,FALSE,"부대1"}</definedName>
    <definedName name="wrn.부대1." localSheetId="14" hidden="1">{#N/A,#N/A,FALSE,"부대1"}</definedName>
    <definedName name="wrn.부대1." hidden="1">{#N/A,#N/A,FALSE,"부대1"}</definedName>
    <definedName name="wrn.부대2." localSheetId="12" hidden="1">{#N/A,#N/A,FALSE,"부대2"}</definedName>
    <definedName name="wrn.부대2." localSheetId="11" hidden="1">{#N/A,#N/A,FALSE,"부대2"}</definedName>
    <definedName name="wrn.부대2." localSheetId="13" hidden="1">{#N/A,#N/A,FALSE,"부대2"}</definedName>
    <definedName name="wrn.부대2." localSheetId="16" hidden="1">{#N/A,#N/A,FALSE,"부대2"}</definedName>
    <definedName name="wrn.부대2." localSheetId="21" hidden="1">{#N/A,#N/A,FALSE,"부대2"}</definedName>
    <definedName name="wrn.부대2." localSheetId="18" hidden="1">{#N/A,#N/A,FALSE,"부대2"}</definedName>
    <definedName name="wrn.부대2." localSheetId="19" hidden="1">{#N/A,#N/A,FALSE,"부대2"}</definedName>
    <definedName name="wrn.부대2." localSheetId="20" hidden="1">{#N/A,#N/A,FALSE,"부대2"}</definedName>
    <definedName name="wrn.부대2." localSheetId="22" hidden="1">{#N/A,#N/A,FALSE,"부대2"}</definedName>
    <definedName name="wrn.부대2." localSheetId="24" hidden="1">{#N/A,#N/A,FALSE,"부대2"}</definedName>
    <definedName name="wrn.부대2." localSheetId="28" hidden="1">{#N/A,#N/A,FALSE,"부대2"}</definedName>
    <definedName name="wrn.부대2." localSheetId="14" hidden="1">{#N/A,#N/A,FALSE,"부대2"}</definedName>
    <definedName name="wrn.부대2." hidden="1">{#N/A,#N/A,FALSE,"부대2"}</definedName>
    <definedName name="wrn.부산주경기장."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하계획." localSheetId="12" hidden="1">{#N/A,#N/A,TRUE,"LOADCOVE";#N/A,#N/A,TRUE,"PAGE001";#N/A,#N/A,TRUE,"PAGE002";#N/A,#N/A,TRUE,"PAGE003";#N/A,#N/A,TRUE,"PAGE004";#N/A,#N/A,TRUE,"PAGE005";#N/A,#N/A,TRUE,"PAGE006";#N/A,#N/A,TRUE,"PAGE007";#N/A,#N/A,TRUE,"PAGE008";#N/A,#N/A,TRUE,"PAGE009";#N/A,#N/A,TRUE,"PAGE010";#N/A,#N/A,TRUE,"PAGE011";#N/A,#N/A,TRUE,"PAGE012";#N/A,#N/A,TRUE,"PAGE013"}</definedName>
    <definedName name="wrn.부하계획." localSheetId="11" hidden="1">{#N/A,#N/A,TRUE,"LOADCOVE";#N/A,#N/A,TRUE,"PAGE001";#N/A,#N/A,TRUE,"PAGE002";#N/A,#N/A,TRUE,"PAGE003";#N/A,#N/A,TRUE,"PAGE004";#N/A,#N/A,TRUE,"PAGE005";#N/A,#N/A,TRUE,"PAGE006";#N/A,#N/A,TRUE,"PAGE007";#N/A,#N/A,TRUE,"PAGE008";#N/A,#N/A,TRUE,"PAGE009";#N/A,#N/A,TRUE,"PAGE010";#N/A,#N/A,TRUE,"PAGE011";#N/A,#N/A,TRUE,"PAGE012";#N/A,#N/A,TRUE,"PAGE013"}</definedName>
    <definedName name="wrn.부하계획." localSheetId="13" hidden="1">{#N/A,#N/A,TRUE,"LOADCOVE";#N/A,#N/A,TRUE,"PAGE001";#N/A,#N/A,TRUE,"PAGE002";#N/A,#N/A,TRUE,"PAGE003";#N/A,#N/A,TRUE,"PAGE004";#N/A,#N/A,TRUE,"PAGE005";#N/A,#N/A,TRUE,"PAGE006";#N/A,#N/A,TRUE,"PAGE007";#N/A,#N/A,TRUE,"PAGE008";#N/A,#N/A,TRUE,"PAGE009";#N/A,#N/A,TRUE,"PAGE010";#N/A,#N/A,TRUE,"PAGE011";#N/A,#N/A,TRUE,"PAGE012";#N/A,#N/A,TRUE,"PAGE013"}</definedName>
    <definedName name="wrn.부하계획." localSheetId="16" hidden="1">{#N/A,#N/A,TRUE,"LOADCOVE";#N/A,#N/A,TRUE,"PAGE001";#N/A,#N/A,TRUE,"PAGE002";#N/A,#N/A,TRUE,"PAGE003";#N/A,#N/A,TRUE,"PAGE004";#N/A,#N/A,TRUE,"PAGE005";#N/A,#N/A,TRUE,"PAGE006";#N/A,#N/A,TRUE,"PAGE007";#N/A,#N/A,TRUE,"PAGE008";#N/A,#N/A,TRUE,"PAGE009";#N/A,#N/A,TRUE,"PAGE010";#N/A,#N/A,TRUE,"PAGE011";#N/A,#N/A,TRUE,"PAGE012";#N/A,#N/A,TRUE,"PAGE013"}</definedName>
    <definedName name="wrn.부하계획." localSheetId="21" hidden="1">{#N/A,#N/A,TRUE,"LOADCOVE";#N/A,#N/A,TRUE,"PAGE001";#N/A,#N/A,TRUE,"PAGE002";#N/A,#N/A,TRUE,"PAGE003";#N/A,#N/A,TRUE,"PAGE004";#N/A,#N/A,TRUE,"PAGE005";#N/A,#N/A,TRUE,"PAGE006";#N/A,#N/A,TRUE,"PAGE007";#N/A,#N/A,TRUE,"PAGE008";#N/A,#N/A,TRUE,"PAGE009";#N/A,#N/A,TRUE,"PAGE010";#N/A,#N/A,TRUE,"PAGE011";#N/A,#N/A,TRUE,"PAGE012";#N/A,#N/A,TRUE,"PAGE013"}</definedName>
    <definedName name="wrn.부하계획." localSheetId="18" hidden="1">{#N/A,#N/A,TRUE,"LOADCOVE";#N/A,#N/A,TRUE,"PAGE001";#N/A,#N/A,TRUE,"PAGE002";#N/A,#N/A,TRUE,"PAGE003";#N/A,#N/A,TRUE,"PAGE004";#N/A,#N/A,TRUE,"PAGE005";#N/A,#N/A,TRUE,"PAGE006";#N/A,#N/A,TRUE,"PAGE007";#N/A,#N/A,TRUE,"PAGE008";#N/A,#N/A,TRUE,"PAGE009";#N/A,#N/A,TRUE,"PAGE010";#N/A,#N/A,TRUE,"PAGE011";#N/A,#N/A,TRUE,"PAGE012";#N/A,#N/A,TRUE,"PAGE013"}</definedName>
    <definedName name="wrn.부하계획." localSheetId="19" hidden="1">{#N/A,#N/A,TRUE,"LOADCOVE";#N/A,#N/A,TRUE,"PAGE001";#N/A,#N/A,TRUE,"PAGE002";#N/A,#N/A,TRUE,"PAGE003";#N/A,#N/A,TRUE,"PAGE004";#N/A,#N/A,TRUE,"PAGE005";#N/A,#N/A,TRUE,"PAGE006";#N/A,#N/A,TRUE,"PAGE007";#N/A,#N/A,TRUE,"PAGE008";#N/A,#N/A,TRUE,"PAGE009";#N/A,#N/A,TRUE,"PAGE010";#N/A,#N/A,TRUE,"PAGE011";#N/A,#N/A,TRUE,"PAGE012";#N/A,#N/A,TRUE,"PAGE013"}</definedName>
    <definedName name="wrn.부하계획." localSheetId="20" hidden="1">{#N/A,#N/A,TRUE,"LOADCOVE";#N/A,#N/A,TRUE,"PAGE001";#N/A,#N/A,TRUE,"PAGE002";#N/A,#N/A,TRUE,"PAGE003";#N/A,#N/A,TRUE,"PAGE004";#N/A,#N/A,TRUE,"PAGE005";#N/A,#N/A,TRUE,"PAGE006";#N/A,#N/A,TRUE,"PAGE007";#N/A,#N/A,TRUE,"PAGE008";#N/A,#N/A,TRUE,"PAGE009";#N/A,#N/A,TRUE,"PAGE010";#N/A,#N/A,TRUE,"PAGE011";#N/A,#N/A,TRUE,"PAGE012";#N/A,#N/A,TRUE,"PAGE013"}</definedName>
    <definedName name="wrn.부하계획." localSheetId="22" hidden="1">{#N/A,#N/A,TRUE,"LOADCOVE";#N/A,#N/A,TRUE,"PAGE001";#N/A,#N/A,TRUE,"PAGE002";#N/A,#N/A,TRUE,"PAGE003";#N/A,#N/A,TRUE,"PAGE004";#N/A,#N/A,TRUE,"PAGE005";#N/A,#N/A,TRUE,"PAGE006";#N/A,#N/A,TRUE,"PAGE007";#N/A,#N/A,TRUE,"PAGE008";#N/A,#N/A,TRUE,"PAGE009";#N/A,#N/A,TRUE,"PAGE010";#N/A,#N/A,TRUE,"PAGE011";#N/A,#N/A,TRUE,"PAGE012";#N/A,#N/A,TRUE,"PAGE013"}</definedName>
    <definedName name="wrn.부하계획." localSheetId="24" hidden="1">{#N/A,#N/A,TRUE,"LOADCOVE";#N/A,#N/A,TRUE,"PAGE001";#N/A,#N/A,TRUE,"PAGE002";#N/A,#N/A,TRUE,"PAGE003";#N/A,#N/A,TRUE,"PAGE004";#N/A,#N/A,TRUE,"PAGE005";#N/A,#N/A,TRUE,"PAGE006";#N/A,#N/A,TRUE,"PAGE007";#N/A,#N/A,TRUE,"PAGE008";#N/A,#N/A,TRUE,"PAGE009";#N/A,#N/A,TRUE,"PAGE010";#N/A,#N/A,TRUE,"PAGE011";#N/A,#N/A,TRUE,"PAGE012";#N/A,#N/A,TRUE,"PAGE013"}</definedName>
    <definedName name="wrn.부하계획." localSheetId="28" hidden="1">{#N/A,#N/A,TRUE,"LOADCOVE";#N/A,#N/A,TRUE,"PAGE001";#N/A,#N/A,TRUE,"PAGE002";#N/A,#N/A,TRUE,"PAGE003";#N/A,#N/A,TRUE,"PAGE004";#N/A,#N/A,TRUE,"PAGE005";#N/A,#N/A,TRUE,"PAGE006";#N/A,#N/A,TRUE,"PAGE007";#N/A,#N/A,TRUE,"PAGE008";#N/A,#N/A,TRUE,"PAGE009";#N/A,#N/A,TRUE,"PAGE010";#N/A,#N/A,TRUE,"PAGE011";#N/A,#N/A,TRUE,"PAGE012";#N/A,#N/A,TRUE,"PAGE013"}</definedName>
    <definedName name="wrn.부하계획." localSheetId="14"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사업현황."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 localSheetId="12" hidden="1">{#N/A,#N/A,FALSE,"산출근거목록"}</definedName>
    <definedName name="wrn.산출근거목록인쇄." localSheetId="11" hidden="1">{#N/A,#N/A,FALSE,"산출근거목록"}</definedName>
    <definedName name="wrn.산출근거목록인쇄." localSheetId="13" hidden="1">{#N/A,#N/A,FALSE,"산출근거목록"}</definedName>
    <definedName name="wrn.산출근거목록인쇄." localSheetId="16" hidden="1">{#N/A,#N/A,FALSE,"산출근거목록"}</definedName>
    <definedName name="wrn.산출근거목록인쇄." localSheetId="21" hidden="1">{#N/A,#N/A,FALSE,"산출근거목록"}</definedName>
    <definedName name="wrn.산출근거목록인쇄." localSheetId="18" hidden="1">{#N/A,#N/A,FALSE,"산출근거목록"}</definedName>
    <definedName name="wrn.산출근거목록인쇄." localSheetId="19" hidden="1">{#N/A,#N/A,FALSE,"산출근거목록"}</definedName>
    <definedName name="wrn.산출근거목록인쇄." localSheetId="20" hidden="1">{#N/A,#N/A,FALSE,"산출근거목록"}</definedName>
    <definedName name="wrn.산출근거목록인쇄." localSheetId="22" hidden="1">{#N/A,#N/A,FALSE,"산출근거목록"}</definedName>
    <definedName name="wrn.산출근거목록인쇄." localSheetId="24" hidden="1">{#N/A,#N/A,FALSE,"산출근거목록"}</definedName>
    <definedName name="wrn.산출근거목록인쇄." localSheetId="28" hidden="1">{#N/A,#N/A,FALSE,"산출근거목록"}</definedName>
    <definedName name="wrn.산출근거목록인쇄." localSheetId="14" hidden="1">{#N/A,#N/A,FALSE,"산출근거목록"}</definedName>
    <definedName name="wrn.산출근거목록인쇄." hidden="1">{#N/A,#N/A,FALSE,"산출근거목록"}</definedName>
    <definedName name="wrn.산출근거인쇄." localSheetId="12" hidden="1">{#N/A,#N/A,FALSE,"산출근거"}</definedName>
    <definedName name="wrn.산출근거인쇄." localSheetId="11" hidden="1">{#N/A,#N/A,FALSE,"산출근거"}</definedName>
    <definedName name="wrn.산출근거인쇄." localSheetId="13" hidden="1">{#N/A,#N/A,FALSE,"산출근거"}</definedName>
    <definedName name="wrn.산출근거인쇄." localSheetId="16" hidden="1">{#N/A,#N/A,FALSE,"산출근거"}</definedName>
    <definedName name="wrn.산출근거인쇄." localSheetId="21" hidden="1">{#N/A,#N/A,FALSE,"산출근거"}</definedName>
    <definedName name="wrn.산출근거인쇄." localSheetId="18" hidden="1">{#N/A,#N/A,FALSE,"산출근거"}</definedName>
    <definedName name="wrn.산출근거인쇄." localSheetId="19" hidden="1">{#N/A,#N/A,FALSE,"산출근거"}</definedName>
    <definedName name="wrn.산출근거인쇄." localSheetId="20" hidden="1">{#N/A,#N/A,FALSE,"산출근거"}</definedName>
    <definedName name="wrn.산출근거인쇄." localSheetId="22" hidden="1">{#N/A,#N/A,FALSE,"산출근거"}</definedName>
    <definedName name="wrn.산출근거인쇄." localSheetId="24" hidden="1">{#N/A,#N/A,FALSE,"산출근거"}</definedName>
    <definedName name="wrn.산출근거인쇄." localSheetId="28" hidden="1">{#N/A,#N/A,FALSE,"산출근거"}</definedName>
    <definedName name="wrn.산출근거인쇄." localSheetId="14" hidden="1">{#N/A,#N/A,FALSE,"산출근거"}</definedName>
    <definedName name="wrn.산출근거인쇄." hidden="1">{#N/A,#N/A,FALSE,"산출근거"}</definedName>
    <definedName name="wrn.산출근거인쇄._.토개공변환." localSheetId="12" hidden="1">{#N/A,#N/A,FALSE,"산출근거변환"}</definedName>
    <definedName name="wrn.산출근거인쇄._.토개공변환." localSheetId="11" hidden="1">{#N/A,#N/A,FALSE,"산출근거변환"}</definedName>
    <definedName name="wrn.산출근거인쇄._.토개공변환." localSheetId="13" hidden="1">{#N/A,#N/A,FALSE,"산출근거변환"}</definedName>
    <definedName name="wrn.산출근거인쇄._.토개공변환." localSheetId="16" hidden="1">{#N/A,#N/A,FALSE,"산출근거변환"}</definedName>
    <definedName name="wrn.산출근거인쇄._.토개공변환." localSheetId="21" hidden="1">{#N/A,#N/A,FALSE,"산출근거변환"}</definedName>
    <definedName name="wrn.산출근거인쇄._.토개공변환." localSheetId="18" hidden="1">{#N/A,#N/A,FALSE,"산출근거변환"}</definedName>
    <definedName name="wrn.산출근거인쇄._.토개공변환." localSheetId="19" hidden="1">{#N/A,#N/A,FALSE,"산출근거변환"}</definedName>
    <definedName name="wrn.산출근거인쇄._.토개공변환." localSheetId="20" hidden="1">{#N/A,#N/A,FALSE,"산출근거변환"}</definedName>
    <definedName name="wrn.산출근거인쇄._.토개공변환." localSheetId="22" hidden="1">{#N/A,#N/A,FALSE,"산출근거변환"}</definedName>
    <definedName name="wrn.산출근거인쇄._.토개공변환." localSheetId="24" hidden="1">{#N/A,#N/A,FALSE,"산출근거변환"}</definedName>
    <definedName name="wrn.산출근거인쇄._.토개공변환." localSheetId="28" hidden="1">{#N/A,#N/A,FALSE,"산출근거변환"}</definedName>
    <definedName name="wrn.산출근거인쇄._.토개공변환." localSheetId="14" hidden="1">{#N/A,#N/A,FALSE,"산출근거변환"}</definedName>
    <definedName name="wrn.산출근거인쇄._.토개공변환." hidden="1">{#N/A,#N/A,FALSE,"산출근거변환"}</definedName>
    <definedName name="wrn.설계내역서인쇄." localSheetId="12" hidden="1">{#N/A,#N/A,FALSE,"설계내역서"}</definedName>
    <definedName name="wrn.설계내역서인쇄." localSheetId="11" hidden="1">{#N/A,#N/A,FALSE,"설계내역서"}</definedName>
    <definedName name="wrn.설계내역서인쇄." localSheetId="13" hidden="1">{#N/A,#N/A,FALSE,"설계내역서"}</definedName>
    <definedName name="wrn.설계내역서인쇄." localSheetId="16" hidden="1">{#N/A,#N/A,FALSE,"설계내역서"}</definedName>
    <definedName name="wrn.설계내역서인쇄." localSheetId="21" hidden="1">{#N/A,#N/A,FALSE,"설계내역서"}</definedName>
    <definedName name="wrn.설계내역서인쇄." localSheetId="18" hidden="1">{#N/A,#N/A,FALSE,"설계내역서"}</definedName>
    <definedName name="wrn.설계내역서인쇄." localSheetId="19" hidden="1">{#N/A,#N/A,FALSE,"설계내역서"}</definedName>
    <definedName name="wrn.설계내역서인쇄." localSheetId="20" hidden="1">{#N/A,#N/A,FALSE,"설계내역서"}</definedName>
    <definedName name="wrn.설계내역서인쇄." localSheetId="22" hidden="1">{#N/A,#N/A,FALSE,"설계내역서"}</definedName>
    <definedName name="wrn.설계내역서인쇄." localSheetId="24" hidden="1">{#N/A,#N/A,FALSE,"설계내역서"}</definedName>
    <definedName name="wrn.설계내역서인쇄." localSheetId="28" hidden="1">{#N/A,#N/A,FALSE,"설계내역서"}</definedName>
    <definedName name="wrn.설계내역서인쇄." localSheetId="14" hidden="1">{#N/A,#N/A,FALSE,"설계내역서"}</definedName>
    <definedName name="wrn.설계내역서인쇄." hidden="1">{#N/A,#N/A,FALSE,"설계내역서"}</definedName>
    <definedName name="wrn.세무조정계산서." localSheetId="1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9"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8"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12" hidden="1">{#N/A,#N/A,FALSE,"속도"}</definedName>
    <definedName name="wrn.속도." localSheetId="11" hidden="1">{#N/A,#N/A,FALSE,"속도"}</definedName>
    <definedName name="wrn.속도." localSheetId="13" hidden="1">{#N/A,#N/A,FALSE,"속도"}</definedName>
    <definedName name="wrn.속도." localSheetId="16" hidden="1">{#N/A,#N/A,FALSE,"속도"}</definedName>
    <definedName name="wrn.속도." localSheetId="21" hidden="1">{#N/A,#N/A,FALSE,"속도"}</definedName>
    <definedName name="wrn.속도." localSheetId="18" hidden="1">{#N/A,#N/A,FALSE,"속도"}</definedName>
    <definedName name="wrn.속도." localSheetId="19" hidden="1">{#N/A,#N/A,FALSE,"속도"}</definedName>
    <definedName name="wrn.속도." localSheetId="20" hidden="1">{#N/A,#N/A,FALSE,"속도"}</definedName>
    <definedName name="wrn.속도." localSheetId="22" hidden="1">{#N/A,#N/A,FALSE,"속도"}</definedName>
    <definedName name="wrn.속도." localSheetId="24" hidden="1">{#N/A,#N/A,FALSE,"속도"}</definedName>
    <definedName name="wrn.속도." localSheetId="28" hidden="1">{#N/A,#N/A,FALSE,"속도"}</definedName>
    <definedName name="wrn.속도." localSheetId="14" hidden="1">{#N/A,#N/A,FALSE,"속도"}</definedName>
    <definedName name="wrn.속도." hidden="1">{#N/A,#N/A,FALSE,"속도"}</definedName>
    <definedName name="wrn.손익보고." localSheetId="1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1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2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12" hidden="1">{#N/A,#N/A,FALSE,"도급대비시행율";#N/A,#N/A,FALSE,"결의서";#N/A,#N/A,FALSE,"내역서";#N/A,#N/A,FALSE,"도급예상"}</definedName>
    <definedName name="wrn.시행결의." localSheetId="11" hidden="1">{#N/A,#N/A,FALSE,"도급대비시행율";#N/A,#N/A,FALSE,"결의서";#N/A,#N/A,FALSE,"내역서";#N/A,#N/A,FALSE,"도급예상"}</definedName>
    <definedName name="wrn.시행결의." localSheetId="13" hidden="1">{#N/A,#N/A,FALSE,"도급대비시행율";#N/A,#N/A,FALSE,"결의서";#N/A,#N/A,FALSE,"내역서";#N/A,#N/A,FALSE,"도급예상"}</definedName>
    <definedName name="wrn.시행결의." localSheetId="16" hidden="1">{#N/A,#N/A,FALSE,"도급대비시행율";#N/A,#N/A,FALSE,"결의서";#N/A,#N/A,FALSE,"내역서";#N/A,#N/A,FALSE,"도급예상"}</definedName>
    <definedName name="wrn.시행결의." localSheetId="21" hidden="1">{#N/A,#N/A,FALSE,"도급대비시행율";#N/A,#N/A,FALSE,"결의서";#N/A,#N/A,FALSE,"내역서";#N/A,#N/A,FALSE,"도급예상"}</definedName>
    <definedName name="wrn.시행결의." localSheetId="18" hidden="1">{#N/A,#N/A,FALSE,"도급대비시행율";#N/A,#N/A,FALSE,"결의서";#N/A,#N/A,FALSE,"내역서";#N/A,#N/A,FALSE,"도급예상"}</definedName>
    <definedName name="wrn.시행결의." localSheetId="19" hidden="1">{#N/A,#N/A,FALSE,"도급대비시행율";#N/A,#N/A,FALSE,"결의서";#N/A,#N/A,FALSE,"내역서";#N/A,#N/A,FALSE,"도급예상"}</definedName>
    <definedName name="wrn.시행결의." localSheetId="20" hidden="1">{#N/A,#N/A,FALSE,"도급대비시행율";#N/A,#N/A,FALSE,"결의서";#N/A,#N/A,FALSE,"내역서";#N/A,#N/A,FALSE,"도급예상"}</definedName>
    <definedName name="wrn.시행결의." localSheetId="22" hidden="1">{#N/A,#N/A,FALSE,"도급대비시행율";#N/A,#N/A,FALSE,"결의서";#N/A,#N/A,FALSE,"내역서";#N/A,#N/A,FALSE,"도급예상"}</definedName>
    <definedName name="wrn.시행결의." localSheetId="24" hidden="1">{#N/A,#N/A,FALSE,"도급대비시행율";#N/A,#N/A,FALSE,"결의서";#N/A,#N/A,FALSE,"내역서";#N/A,#N/A,FALSE,"도급예상"}</definedName>
    <definedName name="wrn.시행결의." localSheetId="28" hidden="1">{#N/A,#N/A,FALSE,"도급대비시행율";#N/A,#N/A,FALSE,"결의서";#N/A,#N/A,FALSE,"내역서";#N/A,#N/A,FALSE,"도급예상"}</definedName>
    <definedName name="wrn.시행결의." localSheetId="14" hidden="1">{#N/A,#N/A,FALSE,"도급대비시행율";#N/A,#N/A,FALSE,"결의서";#N/A,#N/A,FALSE,"내역서";#N/A,#N/A,FALSE,"도급예상"}</definedName>
    <definedName name="wrn.시행결의." hidden="1">{#N/A,#N/A,FALSE,"도급대비시행율";#N/A,#N/A,FALSE,"결의서";#N/A,#N/A,FALSE,"내역서";#N/A,#N/A,FALSE,"도급예상"}</definedName>
    <definedName name="wrn.신용찬." localSheetId="12" hidden="1">{#N/A,#N/A,TRUE,"토적및재료집계";#N/A,#N/A,TRUE,"토적및재료집계";#N/A,#N/A,TRUE,"단위량"}</definedName>
    <definedName name="wrn.신용찬." localSheetId="11" hidden="1">{#N/A,#N/A,TRUE,"토적및재료집계";#N/A,#N/A,TRUE,"토적및재료집계";#N/A,#N/A,TRUE,"단위량"}</definedName>
    <definedName name="wrn.신용찬." localSheetId="13" hidden="1">{#N/A,#N/A,TRUE,"토적및재료집계";#N/A,#N/A,TRUE,"토적및재료집계";#N/A,#N/A,TRUE,"단위량"}</definedName>
    <definedName name="wrn.신용찬." localSheetId="16" hidden="1">{#N/A,#N/A,TRUE,"토적및재료집계";#N/A,#N/A,TRUE,"토적및재료집계";#N/A,#N/A,TRUE,"단위량"}</definedName>
    <definedName name="wrn.신용찬." localSheetId="21" hidden="1">{#N/A,#N/A,TRUE,"토적및재료집계";#N/A,#N/A,TRUE,"토적및재료집계";#N/A,#N/A,TRUE,"단위량"}</definedName>
    <definedName name="wrn.신용찬." localSheetId="18" hidden="1">{#N/A,#N/A,TRUE,"토적및재료집계";#N/A,#N/A,TRUE,"토적및재료집계";#N/A,#N/A,TRUE,"단위량"}</definedName>
    <definedName name="wrn.신용찬." localSheetId="19" hidden="1">{#N/A,#N/A,TRUE,"토적및재료집계";#N/A,#N/A,TRUE,"토적및재료집계";#N/A,#N/A,TRUE,"단위량"}</definedName>
    <definedName name="wrn.신용찬." localSheetId="20" hidden="1">{#N/A,#N/A,TRUE,"토적및재료집계";#N/A,#N/A,TRUE,"토적및재료집계";#N/A,#N/A,TRUE,"단위량"}</definedName>
    <definedName name="wrn.신용찬." localSheetId="22" hidden="1">{#N/A,#N/A,TRUE,"토적및재료집계";#N/A,#N/A,TRUE,"토적및재료집계";#N/A,#N/A,TRUE,"단위량"}</definedName>
    <definedName name="wrn.신용찬." localSheetId="24" hidden="1">{#N/A,#N/A,TRUE,"토적및재료집계";#N/A,#N/A,TRUE,"토적및재료집계";#N/A,#N/A,TRUE,"단위량"}</definedName>
    <definedName name="wrn.신용찬." localSheetId="28" hidden="1">{#N/A,#N/A,TRUE,"토적및재료집계";#N/A,#N/A,TRUE,"토적및재료집계";#N/A,#N/A,TRUE,"단위량"}</definedName>
    <definedName name="wrn.신용찬." localSheetId="14" hidden="1">{#N/A,#N/A,TRUE,"토적및재료집계";#N/A,#N/A,TRUE,"토적및재료집계";#N/A,#N/A,TRUE,"단위량"}</definedName>
    <definedName name="wrn.신용찬." hidden="1">{#N/A,#N/A,TRUE,"토적및재료집계";#N/A,#N/A,TRUE,"토적및재료집계";#N/A,#N/A,TRUE,"단위량"}</definedName>
    <definedName name="wrn.실행품의." localSheetId="12" hidden="1">{#N/A,#N/A,FALSE,"갑지";#N/A,#N/A,FALSE,"개요";#N/A,#N/A,FALSE,"비목별";#N/A,#N/A,FALSE,"건물별";#N/A,#N/A,FALSE,"기구표";#N/A,#N/A,FALSE,"직원투입"}</definedName>
    <definedName name="wrn.실행품의." localSheetId="11" hidden="1">{#N/A,#N/A,FALSE,"갑지";#N/A,#N/A,FALSE,"개요";#N/A,#N/A,FALSE,"비목별";#N/A,#N/A,FALSE,"건물별";#N/A,#N/A,FALSE,"기구표";#N/A,#N/A,FALSE,"직원투입"}</definedName>
    <definedName name="wrn.실행품의." localSheetId="13" hidden="1">{#N/A,#N/A,FALSE,"갑지";#N/A,#N/A,FALSE,"개요";#N/A,#N/A,FALSE,"비목별";#N/A,#N/A,FALSE,"건물별";#N/A,#N/A,FALSE,"기구표";#N/A,#N/A,FALSE,"직원투입"}</definedName>
    <definedName name="wrn.실행품의." localSheetId="16" hidden="1">{#N/A,#N/A,FALSE,"갑지";#N/A,#N/A,FALSE,"개요";#N/A,#N/A,FALSE,"비목별";#N/A,#N/A,FALSE,"건물별";#N/A,#N/A,FALSE,"기구표";#N/A,#N/A,FALSE,"직원투입"}</definedName>
    <definedName name="wrn.실행품의." localSheetId="21" hidden="1">{#N/A,#N/A,FALSE,"갑지";#N/A,#N/A,FALSE,"개요";#N/A,#N/A,FALSE,"비목별";#N/A,#N/A,FALSE,"건물별";#N/A,#N/A,FALSE,"기구표";#N/A,#N/A,FALSE,"직원투입"}</definedName>
    <definedName name="wrn.실행품의." localSheetId="18" hidden="1">{#N/A,#N/A,FALSE,"갑지";#N/A,#N/A,FALSE,"개요";#N/A,#N/A,FALSE,"비목별";#N/A,#N/A,FALSE,"건물별";#N/A,#N/A,FALSE,"기구표";#N/A,#N/A,FALSE,"직원투입"}</definedName>
    <definedName name="wrn.실행품의." localSheetId="19" hidden="1">{#N/A,#N/A,FALSE,"갑지";#N/A,#N/A,FALSE,"개요";#N/A,#N/A,FALSE,"비목별";#N/A,#N/A,FALSE,"건물별";#N/A,#N/A,FALSE,"기구표";#N/A,#N/A,FALSE,"직원투입"}</definedName>
    <definedName name="wrn.실행품의." localSheetId="20" hidden="1">{#N/A,#N/A,FALSE,"갑지";#N/A,#N/A,FALSE,"개요";#N/A,#N/A,FALSE,"비목별";#N/A,#N/A,FALSE,"건물별";#N/A,#N/A,FALSE,"기구표";#N/A,#N/A,FALSE,"직원투입"}</definedName>
    <definedName name="wrn.실행품의." localSheetId="22" hidden="1">{#N/A,#N/A,FALSE,"갑지";#N/A,#N/A,FALSE,"개요";#N/A,#N/A,FALSE,"비목별";#N/A,#N/A,FALSE,"건물별";#N/A,#N/A,FALSE,"기구표";#N/A,#N/A,FALSE,"직원투입"}</definedName>
    <definedName name="wrn.실행품의." localSheetId="24" hidden="1">{#N/A,#N/A,FALSE,"갑지";#N/A,#N/A,FALSE,"개요";#N/A,#N/A,FALSE,"비목별";#N/A,#N/A,FALSE,"건물별";#N/A,#N/A,FALSE,"기구표";#N/A,#N/A,FALSE,"직원투입"}</definedName>
    <definedName name="wrn.실행품의." localSheetId="28" hidden="1">{#N/A,#N/A,FALSE,"갑지";#N/A,#N/A,FALSE,"개요";#N/A,#N/A,FALSE,"비목별";#N/A,#N/A,FALSE,"건물별";#N/A,#N/A,FALSE,"기구표";#N/A,#N/A,FALSE,"직원투입"}</definedName>
    <definedName name="wrn.실행품의." localSheetId="14"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아현동출력." localSheetId="12" hidden="1">{#N/A,#N/A,FALSE,"견적조건";#N/A,#N/A,FALSE,"산출근거"}</definedName>
    <definedName name="wrn.아현동출력." localSheetId="11" hidden="1">{#N/A,#N/A,FALSE,"견적조건";#N/A,#N/A,FALSE,"산출근거"}</definedName>
    <definedName name="wrn.아현동출력." localSheetId="13" hidden="1">{#N/A,#N/A,FALSE,"견적조건";#N/A,#N/A,FALSE,"산출근거"}</definedName>
    <definedName name="wrn.아현동출력." localSheetId="16" hidden="1">{#N/A,#N/A,FALSE,"견적조건";#N/A,#N/A,FALSE,"산출근거"}</definedName>
    <definedName name="wrn.아현동출력." localSheetId="21" hidden="1">{#N/A,#N/A,FALSE,"견적조건";#N/A,#N/A,FALSE,"산출근거"}</definedName>
    <definedName name="wrn.아현동출력." localSheetId="18" hidden="1">{#N/A,#N/A,FALSE,"견적조건";#N/A,#N/A,FALSE,"산출근거"}</definedName>
    <definedName name="wrn.아현동출력." localSheetId="19" hidden="1">{#N/A,#N/A,FALSE,"견적조건";#N/A,#N/A,FALSE,"산출근거"}</definedName>
    <definedName name="wrn.아현동출력." localSheetId="20" hidden="1">{#N/A,#N/A,FALSE,"견적조건";#N/A,#N/A,FALSE,"산출근거"}</definedName>
    <definedName name="wrn.아현동출력." localSheetId="22" hidden="1">{#N/A,#N/A,FALSE,"견적조건";#N/A,#N/A,FALSE,"산출근거"}</definedName>
    <definedName name="wrn.아현동출력." localSheetId="24" hidden="1">{#N/A,#N/A,FALSE,"견적조건";#N/A,#N/A,FALSE,"산출근거"}</definedName>
    <definedName name="wrn.아현동출력." localSheetId="28" hidden="1">{#N/A,#N/A,FALSE,"견적조건";#N/A,#N/A,FALSE,"산출근거"}</definedName>
    <definedName name="wrn.아현동출력." localSheetId="14" hidden="1">{#N/A,#N/A,FALSE,"견적조건";#N/A,#N/A,FALSE,"산출근거"}</definedName>
    <definedName name="wrn.아현동출력." hidden="1">{#N/A,#N/A,FALSE,"견적조건";#N/A,#N/A,FALSE,"산출근거"}</definedName>
    <definedName name="wrn.업체별._.견적공사명." localSheetId="12" hidden="1">{"SJ - 기본 보기",#N/A,FALSE,"공사별 외주견적"}</definedName>
    <definedName name="wrn.업체별._.견적공사명." localSheetId="11" hidden="1">{"SJ - 기본 보기",#N/A,FALSE,"공사별 외주견적"}</definedName>
    <definedName name="wrn.업체별._.견적공사명." localSheetId="13" hidden="1">{"SJ - 기본 보기",#N/A,FALSE,"공사별 외주견적"}</definedName>
    <definedName name="wrn.업체별._.견적공사명." localSheetId="16" hidden="1">{"SJ - 기본 보기",#N/A,FALSE,"공사별 외주견적"}</definedName>
    <definedName name="wrn.업체별._.견적공사명." localSheetId="21" hidden="1">{"SJ - 기본 보기",#N/A,FALSE,"공사별 외주견적"}</definedName>
    <definedName name="wrn.업체별._.견적공사명." localSheetId="18" hidden="1">{"SJ - 기본 보기",#N/A,FALSE,"공사별 외주견적"}</definedName>
    <definedName name="wrn.업체별._.견적공사명." localSheetId="19" hidden="1">{"SJ - 기본 보기",#N/A,FALSE,"공사별 외주견적"}</definedName>
    <definedName name="wrn.업체별._.견적공사명." localSheetId="20" hidden="1">{"SJ - 기본 보기",#N/A,FALSE,"공사별 외주견적"}</definedName>
    <definedName name="wrn.업체별._.견적공사명." localSheetId="22" hidden="1">{"SJ - 기본 보기",#N/A,FALSE,"공사별 외주견적"}</definedName>
    <definedName name="wrn.업체별._.견적공사명." localSheetId="24" hidden="1">{"SJ - 기본 보기",#N/A,FALSE,"공사별 외주견적"}</definedName>
    <definedName name="wrn.업체별._.견적공사명." localSheetId="28" hidden="1">{"SJ - 기본 보기",#N/A,FALSE,"공사별 외주견적"}</definedName>
    <definedName name="wrn.업체별._.견적공사명." localSheetId="14" hidden="1">{"SJ - 기본 보기",#N/A,FALSE,"공사별 외주견적"}</definedName>
    <definedName name="wrn.업체별._.견적공사명." hidden="1">{"SJ - 기본 보기",#N/A,FALSE,"공사별 외주견적"}</definedName>
    <definedName name="wrn.예상손익." localSheetId="12" hidden="1">{#N/A,#N/A,FALSE,"예상손익";#N/A,#N/A,FALSE,"관리분석";#N/A,#N/A,FALSE,"장비분석";#N/A,#N/A,FALSE,"준설분석";#N/A,#N/A,FALSE,"철구분석"}</definedName>
    <definedName name="wrn.예상손익." localSheetId="11" hidden="1">{#N/A,#N/A,FALSE,"예상손익";#N/A,#N/A,FALSE,"관리분석";#N/A,#N/A,FALSE,"장비분석";#N/A,#N/A,FALSE,"준설분석";#N/A,#N/A,FALSE,"철구분석"}</definedName>
    <definedName name="wrn.예상손익." localSheetId="13" hidden="1">{#N/A,#N/A,FALSE,"예상손익";#N/A,#N/A,FALSE,"관리분석";#N/A,#N/A,FALSE,"장비분석";#N/A,#N/A,FALSE,"준설분석";#N/A,#N/A,FALSE,"철구분석"}</definedName>
    <definedName name="wrn.예상손익." localSheetId="16" hidden="1">{#N/A,#N/A,FALSE,"예상손익";#N/A,#N/A,FALSE,"관리분석";#N/A,#N/A,FALSE,"장비분석";#N/A,#N/A,FALSE,"준설분석";#N/A,#N/A,FALSE,"철구분석"}</definedName>
    <definedName name="wrn.예상손익." localSheetId="21" hidden="1">{#N/A,#N/A,FALSE,"예상손익";#N/A,#N/A,FALSE,"관리분석";#N/A,#N/A,FALSE,"장비분석";#N/A,#N/A,FALSE,"준설분석";#N/A,#N/A,FALSE,"철구분석"}</definedName>
    <definedName name="wrn.예상손익." localSheetId="18" hidden="1">{#N/A,#N/A,FALSE,"예상손익";#N/A,#N/A,FALSE,"관리분석";#N/A,#N/A,FALSE,"장비분석";#N/A,#N/A,FALSE,"준설분석";#N/A,#N/A,FALSE,"철구분석"}</definedName>
    <definedName name="wrn.예상손익." localSheetId="19" hidden="1">{#N/A,#N/A,FALSE,"예상손익";#N/A,#N/A,FALSE,"관리분석";#N/A,#N/A,FALSE,"장비분석";#N/A,#N/A,FALSE,"준설분석";#N/A,#N/A,FALSE,"철구분석"}</definedName>
    <definedName name="wrn.예상손익." localSheetId="20" hidden="1">{#N/A,#N/A,FALSE,"예상손익";#N/A,#N/A,FALSE,"관리분석";#N/A,#N/A,FALSE,"장비분석";#N/A,#N/A,FALSE,"준설분석";#N/A,#N/A,FALSE,"철구분석"}</definedName>
    <definedName name="wrn.예상손익." localSheetId="22" hidden="1">{#N/A,#N/A,FALSE,"예상손익";#N/A,#N/A,FALSE,"관리분석";#N/A,#N/A,FALSE,"장비분석";#N/A,#N/A,FALSE,"준설분석";#N/A,#N/A,FALSE,"철구분석"}</definedName>
    <definedName name="wrn.예상손익." localSheetId="24" hidden="1">{#N/A,#N/A,FALSE,"예상손익";#N/A,#N/A,FALSE,"관리분석";#N/A,#N/A,FALSE,"장비분석";#N/A,#N/A,FALSE,"준설분석";#N/A,#N/A,FALSE,"철구분석"}</definedName>
    <definedName name="wrn.예상손익." localSheetId="28" hidden="1">{#N/A,#N/A,FALSE,"예상손익";#N/A,#N/A,FALSE,"관리분석";#N/A,#N/A,FALSE,"장비분석";#N/A,#N/A,FALSE,"준설분석";#N/A,#N/A,FALSE,"철구분석"}</definedName>
    <definedName name="wrn.예상손익." localSheetId="14"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localSheetId="12" hidden="1">{#N/A,#N/A,FALSE,"신청통보";#N/A,#N/A,FALSE,"기성확인서";#N/A,#N/A,FALSE,"기성내역서"}</definedName>
    <definedName name="wrn.외주기성." localSheetId="11" hidden="1">{#N/A,#N/A,FALSE,"신청통보";#N/A,#N/A,FALSE,"기성확인서";#N/A,#N/A,FALSE,"기성내역서"}</definedName>
    <definedName name="wrn.외주기성." localSheetId="13" hidden="1">{#N/A,#N/A,FALSE,"신청통보";#N/A,#N/A,FALSE,"기성확인서";#N/A,#N/A,FALSE,"기성내역서"}</definedName>
    <definedName name="wrn.외주기성." localSheetId="16" hidden="1">{#N/A,#N/A,FALSE,"신청통보";#N/A,#N/A,FALSE,"기성확인서";#N/A,#N/A,FALSE,"기성내역서"}</definedName>
    <definedName name="wrn.외주기성." localSheetId="21" hidden="1">{#N/A,#N/A,FALSE,"신청통보";#N/A,#N/A,FALSE,"기성확인서";#N/A,#N/A,FALSE,"기성내역서"}</definedName>
    <definedName name="wrn.외주기성." localSheetId="18" hidden="1">{#N/A,#N/A,FALSE,"신청통보";#N/A,#N/A,FALSE,"기성확인서";#N/A,#N/A,FALSE,"기성내역서"}</definedName>
    <definedName name="wrn.외주기성." localSheetId="19" hidden="1">{#N/A,#N/A,FALSE,"신청통보";#N/A,#N/A,FALSE,"기성확인서";#N/A,#N/A,FALSE,"기성내역서"}</definedName>
    <definedName name="wrn.외주기성." localSheetId="20" hidden="1">{#N/A,#N/A,FALSE,"신청통보";#N/A,#N/A,FALSE,"기성확인서";#N/A,#N/A,FALSE,"기성내역서"}</definedName>
    <definedName name="wrn.외주기성." localSheetId="22" hidden="1">{#N/A,#N/A,FALSE,"신청통보";#N/A,#N/A,FALSE,"기성확인서";#N/A,#N/A,FALSE,"기성내역서"}</definedName>
    <definedName name="wrn.외주기성." localSheetId="24" hidden="1">{#N/A,#N/A,FALSE,"신청통보";#N/A,#N/A,FALSE,"기성확인서";#N/A,#N/A,FALSE,"기성내역서"}</definedName>
    <definedName name="wrn.외주기성." localSheetId="28" hidden="1">{#N/A,#N/A,FALSE,"신청통보";#N/A,#N/A,FALSE,"기성확인서";#N/A,#N/A,FALSE,"기성내역서"}</definedName>
    <definedName name="wrn.외주기성." localSheetId="14" hidden="1">{#N/A,#N/A,FALSE,"신청통보";#N/A,#N/A,FALSE,"기성확인서";#N/A,#N/A,FALSE,"기성내역서"}</definedName>
    <definedName name="wrn.외주기성." hidden="1">{#N/A,#N/A,FALSE,"신청통보";#N/A,#N/A,FALSE,"기성확인서";#N/A,#N/A,FALSE,"기성내역서"}</definedName>
    <definedName name="wrn.운반시간." localSheetId="12" hidden="1">{#N/A,#N/A,FALSE,"운반시간"}</definedName>
    <definedName name="wrn.운반시간." localSheetId="11" hidden="1">{#N/A,#N/A,FALSE,"운반시간"}</definedName>
    <definedName name="wrn.운반시간." localSheetId="13" hidden="1">{#N/A,#N/A,FALSE,"운반시간"}</definedName>
    <definedName name="wrn.운반시간." localSheetId="16" hidden="1">{#N/A,#N/A,FALSE,"운반시간"}</definedName>
    <definedName name="wrn.운반시간." localSheetId="21" hidden="1">{#N/A,#N/A,FALSE,"운반시간"}</definedName>
    <definedName name="wrn.운반시간." localSheetId="18" hidden="1">{#N/A,#N/A,FALSE,"운반시간"}</definedName>
    <definedName name="wrn.운반시간." localSheetId="19" hidden="1">{#N/A,#N/A,FALSE,"운반시간"}</definedName>
    <definedName name="wrn.운반시간." localSheetId="20" hidden="1">{#N/A,#N/A,FALSE,"운반시간"}</definedName>
    <definedName name="wrn.운반시간." localSheetId="22" hidden="1">{#N/A,#N/A,FALSE,"운반시간"}</definedName>
    <definedName name="wrn.운반시간." localSheetId="24" hidden="1">{#N/A,#N/A,FALSE,"운반시간"}</definedName>
    <definedName name="wrn.운반시간." localSheetId="28" hidden="1">{#N/A,#N/A,FALSE,"운반시간"}</definedName>
    <definedName name="wrn.운반시간." localSheetId="14" hidden="1">{#N/A,#N/A,FALSE,"운반시간"}</definedName>
    <definedName name="wrn.운반시간." hidden="1">{#N/A,#N/A,FALSE,"운반시간"}</definedName>
    <definedName name="wrn.운반시간._1" localSheetId="12" hidden="1">{#N/A,#N/A,FALSE,"운반시간"}</definedName>
    <definedName name="wrn.운반시간._1" localSheetId="11" hidden="1">{#N/A,#N/A,FALSE,"운반시간"}</definedName>
    <definedName name="wrn.운반시간._1" localSheetId="13" hidden="1">{#N/A,#N/A,FALSE,"운반시간"}</definedName>
    <definedName name="wrn.운반시간._1" localSheetId="16" hidden="1">{#N/A,#N/A,FALSE,"운반시간"}</definedName>
    <definedName name="wrn.운반시간._1" localSheetId="21" hidden="1">{#N/A,#N/A,FALSE,"운반시간"}</definedName>
    <definedName name="wrn.운반시간._1" localSheetId="18" hidden="1">{#N/A,#N/A,FALSE,"운반시간"}</definedName>
    <definedName name="wrn.운반시간._1" localSheetId="19" hidden="1">{#N/A,#N/A,FALSE,"운반시간"}</definedName>
    <definedName name="wrn.운반시간._1" localSheetId="20" hidden="1">{#N/A,#N/A,FALSE,"운반시간"}</definedName>
    <definedName name="wrn.운반시간._1" localSheetId="22" hidden="1">{#N/A,#N/A,FALSE,"운반시간"}</definedName>
    <definedName name="wrn.운반시간._1" localSheetId="24" hidden="1">{#N/A,#N/A,FALSE,"운반시간"}</definedName>
    <definedName name="wrn.운반시간._1" localSheetId="28" hidden="1">{#N/A,#N/A,FALSE,"운반시간"}</definedName>
    <definedName name="wrn.운반시간._1" localSheetId="14" hidden="1">{#N/A,#N/A,FALSE,"운반시간"}</definedName>
    <definedName name="wrn.운반시간._1" hidden="1">{#N/A,#N/A,FALSE,"운반시간"}</definedName>
    <definedName name="wrn.원가계산서인쇄." localSheetId="12" hidden="1">{#N/A,#N/A,FALSE,"원가계산서"}</definedName>
    <definedName name="wrn.원가계산서인쇄." localSheetId="11" hidden="1">{#N/A,#N/A,FALSE,"원가계산서"}</definedName>
    <definedName name="wrn.원가계산서인쇄." localSheetId="13" hidden="1">{#N/A,#N/A,FALSE,"원가계산서"}</definedName>
    <definedName name="wrn.원가계산서인쇄." localSheetId="16" hidden="1">{#N/A,#N/A,FALSE,"원가계산서"}</definedName>
    <definedName name="wrn.원가계산서인쇄." localSheetId="21" hidden="1">{#N/A,#N/A,FALSE,"원가계산서"}</definedName>
    <definedName name="wrn.원가계산서인쇄." localSheetId="18" hidden="1">{#N/A,#N/A,FALSE,"원가계산서"}</definedName>
    <definedName name="wrn.원가계산서인쇄." localSheetId="19" hidden="1">{#N/A,#N/A,FALSE,"원가계산서"}</definedName>
    <definedName name="wrn.원가계산서인쇄." localSheetId="20" hidden="1">{#N/A,#N/A,FALSE,"원가계산서"}</definedName>
    <definedName name="wrn.원가계산서인쇄." localSheetId="22" hidden="1">{#N/A,#N/A,FALSE,"원가계산서"}</definedName>
    <definedName name="wrn.원가계산서인쇄." localSheetId="24" hidden="1">{#N/A,#N/A,FALSE,"원가계산서"}</definedName>
    <definedName name="wrn.원가계산서인쇄." localSheetId="28" hidden="1">{#N/A,#N/A,FALSE,"원가계산서"}</definedName>
    <definedName name="wrn.원가계산서인쇄." localSheetId="14" hidden="1">{#N/A,#N/A,FALSE,"원가계산서"}</definedName>
    <definedName name="wrn.원가계산서인쇄." hidden="1">{#N/A,#N/A,FALSE,"원가계산서"}</definedName>
    <definedName name="wrn.이인주." localSheetId="12" hidden="1">{#N/A,#N/A,FALSE,"물량산출"}</definedName>
    <definedName name="wrn.이인주." localSheetId="11" hidden="1">{#N/A,#N/A,FALSE,"물량산출"}</definedName>
    <definedName name="wrn.이인주." localSheetId="13" hidden="1">{#N/A,#N/A,FALSE,"물량산출"}</definedName>
    <definedName name="wrn.이인주." localSheetId="16" hidden="1">{#N/A,#N/A,FALSE,"물량산출"}</definedName>
    <definedName name="wrn.이인주." localSheetId="21" hidden="1">{#N/A,#N/A,FALSE,"물량산출"}</definedName>
    <definedName name="wrn.이인주." localSheetId="18" hidden="1">{#N/A,#N/A,FALSE,"물량산출"}</definedName>
    <definedName name="wrn.이인주." localSheetId="19" hidden="1">{#N/A,#N/A,FALSE,"물량산출"}</definedName>
    <definedName name="wrn.이인주." localSheetId="20" hidden="1">{#N/A,#N/A,FALSE,"물량산출"}</definedName>
    <definedName name="wrn.이인주." localSheetId="22" hidden="1">{#N/A,#N/A,FALSE,"물량산출"}</definedName>
    <definedName name="wrn.이인주." localSheetId="24" hidden="1">{#N/A,#N/A,FALSE,"물량산출"}</definedName>
    <definedName name="wrn.이인주." localSheetId="28" hidden="1">{#N/A,#N/A,FALSE,"물량산출"}</definedName>
    <definedName name="wrn.이인주." localSheetId="14" hidden="1">{#N/A,#N/A,FALSE,"물량산출"}</definedName>
    <definedName name="wrn.이인주." hidden="1">{#N/A,#N/A,FALSE,"물량산출"}</definedName>
    <definedName name="wrn.이정표." localSheetId="12" hidden="1">{#N/A,#N/A,FALSE,"이정표"}</definedName>
    <definedName name="wrn.이정표." localSheetId="11" hidden="1">{#N/A,#N/A,FALSE,"이정표"}</definedName>
    <definedName name="wrn.이정표." localSheetId="13" hidden="1">{#N/A,#N/A,FALSE,"이정표"}</definedName>
    <definedName name="wrn.이정표." localSheetId="16" hidden="1">{#N/A,#N/A,FALSE,"이정표"}</definedName>
    <definedName name="wrn.이정표." localSheetId="21" hidden="1">{#N/A,#N/A,FALSE,"이정표"}</definedName>
    <definedName name="wrn.이정표." localSheetId="18" hidden="1">{#N/A,#N/A,FALSE,"이정표"}</definedName>
    <definedName name="wrn.이정표." localSheetId="19" hidden="1">{#N/A,#N/A,FALSE,"이정표"}</definedName>
    <definedName name="wrn.이정표." localSheetId="20" hidden="1">{#N/A,#N/A,FALSE,"이정표"}</definedName>
    <definedName name="wrn.이정표." localSheetId="22" hidden="1">{#N/A,#N/A,FALSE,"이정표"}</definedName>
    <definedName name="wrn.이정표." localSheetId="24" hidden="1">{#N/A,#N/A,FALSE,"이정표"}</definedName>
    <definedName name="wrn.이정표." localSheetId="28" hidden="1">{#N/A,#N/A,FALSE,"이정표"}</definedName>
    <definedName name="wrn.이정표." localSheetId="14" hidden="1">{#N/A,#N/A,FALSE,"이정표"}</definedName>
    <definedName name="wrn.이정표." hidden="1">{#N/A,#N/A,FALSE,"이정표"}</definedName>
    <definedName name="wrn.이태원._.철근." localSheetId="12" hidden="1">{#N/A,#N/A,FALSE,"이태원철근"}</definedName>
    <definedName name="wrn.이태원._.철근." localSheetId="11" hidden="1">{#N/A,#N/A,FALSE,"이태원철근"}</definedName>
    <definedName name="wrn.이태원._.철근." localSheetId="13" hidden="1">{#N/A,#N/A,FALSE,"이태원철근"}</definedName>
    <definedName name="wrn.이태원._.철근." localSheetId="16" hidden="1">{#N/A,#N/A,FALSE,"이태원철근"}</definedName>
    <definedName name="wrn.이태원._.철근." localSheetId="21" hidden="1">{#N/A,#N/A,FALSE,"이태원철근"}</definedName>
    <definedName name="wrn.이태원._.철근." localSheetId="18" hidden="1">{#N/A,#N/A,FALSE,"이태원철근"}</definedName>
    <definedName name="wrn.이태원._.철근." localSheetId="19" hidden="1">{#N/A,#N/A,FALSE,"이태원철근"}</definedName>
    <definedName name="wrn.이태원._.철근." localSheetId="20" hidden="1">{#N/A,#N/A,FALSE,"이태원철근"}</definedName>
    <definedName name="wrn.이태원._.철근." localSheetId="22" hidden="1">{#N/A,#N/A,FALSE,"이태원철근"}</definedName>
    <definedName name="wrn.이태원._.철근." localSheetId="24" hidden="1">{#N/A,#N/A,FALSE,"이태원철근"}</definedName>
    <definedName name="wrn.이태원._.철근." localSheetId="28" hidden="1">{#N/A,#N/A,FALSE,"이태원철근"}</definedName>
    <definedName name="wrn.이태원._.철근." localSheetId="14" hidden="1">{#N/A,#N/A,FALSE,"이태원철근"}</definedName>
    <definedName name="wrn.이태원._.철근." hidden="1">{#N/A,#N/A,FALSE,"이태원철근"}</definedName>
    <definedName name="wrn.일위대가목록인쇄." localSheetId="12" hidden="1">{#N/A,#N/A,FALSE,"일위대가목록"}</definedName>
    <definedName name="wrn.일위대가목록인쇄." localSheetId="11" hidden="1">{#N/A,#N/A,FALSE,"일위대가목록"}</definedName>
    <definedName name="wrn.일위대가목록인쇄." localSheetId="13" hidden="1">{#N/A,#N/A,FALSE,"일위대가목록"}</definedName>
    <definedName name="wrn.일위대가목록인쇄." localSheetId="16" hidden="1">{#N/A,#N/A,FALSE,"일위대가목록"}</definedName>
    <definedName name="wrn.일위대가목록인쇄." localSheetId="21" hidden="1">{#N/A,#N/A,FALSE,"일위대가목록"}</definedName>
    <definedName name="wrn.일위대가목록인쇄." localSheetId="18" hidden="1">{#N/A,#N/A,FALSE,"일위대가목록"}</definedName>
    <definedName name="wrn.일위대가목록인쇄." localSheetId="19" hidden="1">{#N/A,#N/A,FALSE,"일위대가목록"}</definedName>
    <definedName name="wrn.일위대가목록인쇄." localSheetId="20" hidden="1">{#N/A,#N/A,FALSE,"일위대가목록"}</definedName>
    <definedName name="wrn.일위대가목록인쇄." localSheetId="22" hidden="1">{#N/A,#N/A,FALSE,"일위대가목록"}</definedName>
    <definedName name="wrn.일위대가목록인쇄." localSheetId="24" hidden="1">{#N/A,#N/A,FALSE,"일위대가목록"}</definedName>
    <definedName name="wrn.일위대가목록인쇄." localSheetId="28" hidden="1">{#N/A,#N/A,FALSE,"일위대가목록"}</definedName>
    <definedName name="wrn.일위대가목록인쇄." localSheetId="14" hidden="1">{#N/A,#N/A,FALSE,"일위대가목록"}</definedName>
    <definedName name="wrn.일위대가목록인쇄." hidden="1">{#N/A,#N/A,FALSE,"일위대가목록"}</definedName>
    <definedName name="wrn.일위대가인쇄." localSheetId="12" hidden="1">{#N/A,#N/A,FALSE,"일위대가"}</definedName>
    <definedName name="wrn.일위대가인쇄." localSheetId="11" hidden="1">{#N/A,#N/A,FALSE,"일위대가"}</definedName>
    <definedName name="wrn.일위대가인쇄." localSheetId="13" hidden="1">{#N/A,#N/A,FALSE,"일위대가"}</definedName>
    <definedName name="wrn.일위대가인쇄." localSheetId="16" hidden="1">{#N/A,#N/A,FALSE,"일위대가"}</definedName>
    <definedName name="wrn.일위대가인쇄." localSheetId="21" hidden="1">{#N/A,#N/A,FALSE,"일위대가"}</definedName>
    <definedName name="wrn.일위대가인쇄." localSheetId="18" hidden="1">{#N/A,#N/A,FALSE,"일위대가"}</definedName>
    <definedName name="wrn.일위대가인쇄." localSheetId="19" hidden="1">{#N/A,#N/A,FALSE,"일위대가"}</definedName>
    <definedName name="wrn.일위대가인쇄." localSheetId="20" hidden="1">{#N/A,#N/A,FALSE,"일위대가"}</definedName>
    <definedName name="wrn.일위대가인쇄." localSheetId="22" hidden="1">{#N/A,#N/A,FALSE,"일위대가"}</definedName>
    <definedName name="wrn.일위대가인쇄." localSheetId="24" hidden="1">{#N/A,#N/A,FALSE,"일위대가"}</definedName>
    <definedName name="wrn.일위대가인쇄." localSheetId="28" hidden="1">{#N/A,#N/A,FALSE,"일위대가"}</definedName>
    <definedName name="wrn.일위대가인쇄." localSheetId="14" hidden="1">{#N/A,#N/A,FALSE,"일위대가"}</definedName>
    <definedName name="wrn.일위대가인쇄." hidden="1">{#N/A,#N/A,FALSE,"일위대가"}</definedName>
    <definedName name="wrn.일위대가인쇄._.수자원변환." localSheetId="12" hidden="1">{#N/A,#N/A,FALSE,"일위대가변환"}</definedName>
    <definedName name="wrn.일위대가인쇄._.수자원변환." localSheetId="11" hidden="1">{#N/A,#N/A,FALSE,"일위대가변환"}</definedName>
    <definedName name="wrn.일위대가인쇄._.수자원변환." localSheetId="13" hidden="1">{#N/A,#N/A,FALSE,"일위대가변환"}</definedName>
    <definedName name="wrn.일위대가인쇄._.수자원변환." localSheetId="16" hidden="1">{#N/A,#N/A,FALSE,"일위대가변환"}</definedName>
    <definedName name="wrn.일위대가인쇄._.수자원변환." localSheetId="21" hidden="1">{#N/A,#N/A,FALSE,"일위대가변환"}</definedName>
    <definedName name="wrn.일위대가인쇄._.수자원변환." localSheetId="18" hidden="1">{#N/A,#N/A,FALSE,"일위대가변환"}</definedName>
    <definedName name="wrn.일위대가인쇄._.수자원변환." localSheetId="19" hidden="1">{#N/A,#N/A,FALSE,"일위대가변환"}</definedName>
    <definedName name="wrn.일위대가인쇄._.수자원변환." localSheetId="20" hidden="1">{#N/A,#N/A,FALSE,"일위대가변환"}</definedName>
    <definedName name="wrn.일위대가인쇄._.수자원변환." localSheetId="22" hidden="1">{#N/A,#N/A,FALSE,"일위대가변환"}</definedName>
    <definedName name="wrn.일위대가인쇄._.수자원변환." localSheetId="24" hidden="1">{#N/A,#N/A,FALSE,"일위대가변환"}</definedName>
    <definedName name="wrn.일위대가인쇄._.수자원변환." localSheetId="28" hidden="1">{#N/A,#N/A,FALSE,"일위대가변환"}</definedName>
    <definedName name="wrn.일위대가인쇄._.수자원변환." localSheetId="14" hidden="1">{#N/A,#N/A,FALSE,"일위대가변환"}</definedName>
    <definedName name="wrn.일위대가인쇄._.수자원변환." hidden="1">{#N/A,#N/A,FALSE,"일위대가변환"}</definedName>
    <definedName name="wrn.입적표." localSheetId="12" hidden="1">{#N/A,#N/A,FALSE,"전체집계표";#N/A,#N/A,FALSE,"안벽30000";#N/A,#N/A,FALSE,"안벽20000";#N/A,#N/A,FALSE,"내호안";#N/A,#N/A,FALSE,"외호안";#N/A,#N/A,FALSE,"준설토A";#N/A,#N/A,FALSE,"준설토B";#N/A,#N/A,FALSE,"적출장"}</definedName>
    <definedName name="wrn.입적표." localSheetId="11" hidden="1">{#N/A,#N/A,FALSE,"전체집계표";#N/A,#N/A,FALSE,"안벽30000";#N/A,#N/A,FALSE,"안벽20000";#N/A,#N/A,FALSE,"내호안";#N/A,#N/A,FALSE,"외호안";#N/A,#N/A,FALSE,"준설토A";#N/A,#N/A,FALSE,"준설토B";#N/A,#N/A,FALSE,"적출장"}</definedName>
    <definedName name="wrn.입적표." localSheetId="13" hidden="1">{#N/A,#N/A,FALSE,"전체집계표";#N/A,#N/A,FALSE,"안벽30000";#N/A,#N/A,FALSE,"안벽20000";#N/A,#N/A,FALSE,"내호안";#N/A,#N/A,FALSE,"외호안";#N/A,#N/A,FALSE,"준설토A";#N/A,#N/A,FALSE,"준설토B";#N/A,#N/A,FALSE,"적출장"}</definedName>
    <definedName name="wrn.입적표." localSheetId="16" hidden="1">{#N/A,#N/A,FALSE,"전체집계표";#N/A,#N/A,FALSE,"안벽30000";#N/A,#N/A,FALSE,"안벽20000";#N/A,#N/A,FALSE,"내호안";#N/A,#N/A,FALSE,"외호안";#N/A,#N/A,FALSE,"준설토A";#N/A,#N/A,FALSE,"준설토B";#N/A,#N/A,FALSE,"적출장"}</definedName>
    <definedName name="wrn.입적표." localSheetId="21" hidden="1">{#N/A,#N/A,FALSE,"전체집계표";#N/A,#N/A,FALSE,"안벽30000";#N/A,#N/A,FALSE,"안벽20000";#N/A,#N/A,FALSE,"내호안";#N/A,#N/A,FALSE,"외호안";#N/A,#N/A,FALSE,"준설토A";#N/A,#N/A,FALSE,"준설토B";#N/A,#N/A,FALSE,"적출장"}</definedName>
    <definedName name="wrn.입적표." localSheetId="18" hidden="1">{#N/A,#N/A,FALSE,"전체집계표";#N/A,#N/A,FALSE,"안벽30000";#N/A,#N/A,FALSE,"안벽20000";#N/A,#N/A,FALSE,"내호안";#N/A,#N/A,FALSE,"외호안";#N/A,#N/A,FALSE,"준설토A";#N/A,#N/A,FALSE,"준설토B";#N/A,#N/A,FALSE,"적출장"}</definedName>
    <definedName name="wrn.입적표." localSheetId="19" hidden="1">{#N/A,#N/A,FALSE,"전체집계표";#N/A,#N/A,FALSE,"안벽30000";#N/A,#N/A,FALSE,"안벽20000";#N/A,#N/A,FALSE,"내호안";#N/A,#N/A,FALSE,"외호안";#N/A,#N/A,FALSE,"준설토A";#N/A,#N/A,FALSE,"준설토B";#N/A,#N/A,FALSE,"적출장"}</definedName>
    <definedName name="wrn.입적표." localSheetId="20" hidden="1">{#N/A,#N/A,FALSE,"전체집계표";#N/A,#N/A,FALSE,"안벽30000";#N/A,#N/A,FALSE,"안벽20000";#N/A,#N/A,FALSE,"내호안";#N/A,#N/A,FALSE,"외호안";#N/A,#N/A,FALSE,"준설토A";#N/A,#N/A,FALSE,"준설토B";#N/A,#N/A,FALSE,"적출장"}</definedName>
    <definedName name="wrn.입적표." localSheetId="22" hidden="1">{#N/A,#N/A,FALSE,"전체집계표";#N/A,#N/A,FALSE,"안벽30000";#N/A,#N/A,FALSE,"안벽20000";#N/A,#N/A,FALSE,"내호안";#N/A,#N/A,FALSE,"외호안";#N/A,#N/A,FALSE,"준설토A";#N/A,#N/A,FALSE,"준설토B";#N/A,#N/A,FALSE,"적출장"}</definedName>
    <definedName name="wrn.입적표." localSheetId="24" hidden="1">{#N/A,#N/A,FALSE,"전체집계표";#N/A,#N/A,FALSE,"안벽30000";#N/A,#N/A,FALSE,"안벽20000";#N/A,#N/A,FALSE,"내호안";#N/A,#N/A,FALSE,"외호안";#N/A,#N/A,FALSE,"준설토A";#N/A,#N/A,FALSE,"준설토B";#N/A,#N/A,FALSE,"적출장"}</definedName>
    <definedName name="wrn.입적표." localSheetId="28" hidden="1">{#N/A,#N/A,FALSE,"전체집계표";#N/A,#N/A,FALSE,"안벽30000";#N/A,#N/A,FALSE,"안벽20000";#N/A,#N/A,FALSE,"내호안";#N/A,#N/A,FALSE,"외호안";#N/A,#N/A,FALSE,"준설토A";#N/A,#N/A,FALSE,"준설토B";#N/A,#N/A,FALSE,"적출장"}</definedName>
    <definedName name="wrn.입적표." localSheetId="14" hidden="1">{#N/A,#N/A,FALSE,"전체집계표";#N/A,#N/A,FALSE,"안벽30000";#N/A,#N/A,FALSE,"안벽20000";#N/A,#N/A,FALSE,"내호안";#N/A,#N/A,FALSE,"외호안";#N/A,#N/A,FALSE,"준설토A";#N/A,#N/A,FALSE,"준설토B";#N/A,#N/A,FALSE,"적출장"}</definedName>
    <definedName name="wrn.입적표." hidden="1">{#N/A,#N/A,FALSE,"전체집계표";#N/A,#N/A,FALSE,"안벽30000";#N/A,#N/A,FALSE,"안벽20000";#N/A,#N/A,FALSE,"내호안";#N/A,#N/A,FALSE,"외호안";#N/A,#N/A,FALSE,"준설토A";#N/A,#N/A,FALSE,"준설토B";#N/A,#N/A,FALSE,"적출장"}</definedName>
    <definedName name="wrn.재료비인쇄." localSheetId="12" hidden="1">{#N/A,#N/A,FALSE,"재료비"}</definedName>
    <definedName name="wrn.재료비인쇄." localSheetId="11" hidden="1">{#N/A,#N/A,FALSE,"재료비"}</definedName>
    <definedName name="wrn.재료비인쇄." localSheetId="13" hidden="1">{#N/A,#N/A,FALSE,"재료비"}</definedName>
    <definedName name="wrn.재료비인쇄." localSheetId="16" hidden="1">{#N/A,#N/A,FALSE,"재료비"}</definedName>
    <definedName name="wrn.재료비인쇄." localSheetId="21" hidden="1">{#N/A,#N/A,FALSE,"재료비"}</definedName>
    <definedName name="wrn.재료비인쇄." localSheetId="18" hidden="1">{#N/A,#N/A,FALSE,"재료비"}</definedName>
    <definedName name="wrn.재료비인쇄." localSheetId="19" hidden="1">{#N/A,#N/A,FALSE,"재료비"}</definedName>
    <definedName name="wrn.재료비인쇄." localSheetId="20" hidden="1">{#N/A,#N/A,FALSE,"재료비"}</definedName>
    <definedName name="wrn.재료비인쇄." localSheetId="22" hidden="1">{#N/A,#N/A,FALSE,"재료비"}</definedName>
    <definedName name="wrn.재료비인쇄." localSheetId="24" hidden="1">{#N/A,#N/A,FALSE,"재료비"}</definedName>
    <definedName name="wrn.재료비인쇄." localSheetId="28" hidden="1">{#N/A,#N/A,FALSE,"재료비"}</definedName>
    <definedName name="wrn.재료비인쇄." localSheetId="14" hidden="1">{#N/A,#N/A,FALSE,"재료비"}</definedName>
    <definedName name="wrn.재료비인쇄." hidden="1">{#N/A,#N/A,FALSE,"재료비"}</definedName>
    <definedName name="wrn.전라남도._.나주시._.신일아파트._.수지분석." localSheetId="12" hidden="1">{#N/A,#N/A,FALSE,"수지분석";#N/A,#N/A,FALSE,"수지분석"}</definedName>
    <definedName name="wrn.전라남도._.나주시._.신일아파트._.수지분석." localSheetId="11" hidden="1">{#N/A,#N/A,FALSE,"수지분석";#N/A,#N/A,FALSE,"수지분석"}</definedName>
    <definedName name="wrn.전라남도._.나주시._.신일아파트._.수지분석." localSheetId="13" hidden="1">{#N/A,#N/A,FALSE,"수지분석";#N/A,#N/A,FALSE,"수지분석"}</definedName>
    <definedName name="wrn.전라남도._.나주시._.신일아파트._.수지분석." localSheetId="16" hidden="1">{#N/A,#N/A,FALSE,"수지분석";#N/A,#N/A,FALSE,"수지분석"}</definedName>
    <definedName name="wrn.전라남도._.나주시._.신일아파트._.수지분석." localSheetId="21" hidden="1">{#N/A,#N/A,FALSE,"수지분석";#N/A,#N/A,FALSE,"수지분석"}</definedName>
    <definedName name="wrn.전라남도._.나주시._.신일아파트._.수지분석." localSheetId="18" hidden="1">{#N/A,#N/A,FALSE,"수지분석";#N/A,#N/A,FALSE,"수지분석"}</definedName>
    <definedName name="wrn.전라남도._.나주시._.신일아파트._.수지분석." localSheetId="19" hidden="1">{#N/A,#N/A,FALSE,"수지분석";#N/A,#N/A,FALSE,"수지분석"}</definedName>
    <definedName name="wrn.전라남도._.나주시._.신일아파트._.수지분석." localSheetId="20" hidden="1">{#N/A,#N/A,FALSE,"수지분석";#N/A,#N/A,FALSE,"수지분석"}</definedName>
    <definedName name="wrn.전라남도._.나주시._.신일아파트._.수지분석." localSheetId="22" hidden="1">{#N/A,#N/A,FALSE,"수지분석";#N/A,#N/A,FALSE,"수지분석"}</definedName>
    <definedName name="wrn.전라남도._.나주시._.신일아파트._.수지분석." localSheetId="24" hidden="1">{#N/A,#N/A,FALSE,"수지분석";#N/A,#N/A,FALSE,"수지분석"}</definedName>
    <definedName name="wrn.전라남도._.나주시._.신일아파트._.수지분석." localSheetId="28" hidden="1">{#N/A,#N/A,FALSE,"수지분석";#N/A,#N/A,FALSE,"수지분석"}</definedName>
    <definedName name="wrn.전라남도._.나주시._.신일아파트._.수지분석." localSheetId="14" hidden="1">{#N/A,#N/A,FALSE,"수지분석";#N/A,#N/A,FALSE,"수지분석"}</definedName>
    <definedName name="wrn.전라남도._.나주시._.신일아파트._.수지분석." hidden="1">{#N/A,#N/A,FALSE,"수지분석";#N/A,#N/A,FALSE,"수지분석"}</definedName>
    <definedName name="wrn.조골재." localSheetId="12" hidden="1">{#N/A,#N/A,FALSE,"조골재"}</definedName>
    <definedName name="wrn.조골재." localSheetId="11" hidden="1">{#N/A,#N/A,FALSE,"조골재"}</definedName>
    <definedName name="wrn.조골재." localSheetId="13" hidden="1">{#N/A,#N/A,FALSE,"조골재"}</definedName>
    <definedName name="wrn.조골재." localSheetId="16" hidden="1">{#N/A,#N/A,FALSE,"조골재"}</definedName>
    <definedName name="wrn.조골재." localSheetId="21" hidden="1">{#N/A,#N/A,FALSE,"조골재"}</definedName>
    <definedName name="wrn.조골재." localSheetId="18" hidden="1">{#N/A,#N/A,FALSE,"조골재"}</definedName>
    <definedName name="wrn.조골재." localSheetId="19" hidden="1">{#N/A,#N/A,FALSE,"조골재"}</definedName>
    <definedName name="wrn.조골재." localSheetId="20" hidden="1">{#N/A,#N/A,FALSE,"조골재"}</definedName>
    <definedName name="wrn.조골재." localSheetId="22" hidden="1">{#N/A,#N/A,FALSE,"조골재"}</definedName>
    <definedName name="wrn.조골재." localSheetId="24" hidden="1">{#N/A,#N/A,FALSE,"조골재"}</definedName>
    <definedName name="wrn.조골재." localSheetId="28" hidden="1">{#N/A,#N/A,FALSE,"조골재"}</definedName>
    <definedName name="wrn.조골재." localSheetId="14" hidden="1">{#N/A,#N/A,FALSE,"조골재"}</definedName>
    <definedName name="wrn.조골재." hidden="1">{#N/A,#N/A,FALSE,"조골재"}</definedName>
    <definedName name="wrn.조골재._1" localSheetId="12" hidden="1">{#N/A,#N/A,FALSE,"조골재"}</definedName>
    <definedName name="wrn.조골재._1" localSheetId="11" hidden="1">{#N/A,#N/A,FALSE,"조골재"}</definedName>
    <definedName name="wrn.조골재._1" localSheetId="13" hidden="1">{#N/A,#N/A,FALSE,"조골재"}</definedName>
    <definedName name="wrn.조골재._1" localSheetId="16" hidden="1">{#N/A,#N/A,FALSE,"조골재"}</definedName>
    <definedName name="wrn.조골재._1" localSheetId="21" hidden="1">{#N/A,#N/A,FALSE,"조골재"}</definedName>
    <definedName name="wrn.조골재._1" localSheetId="18" hidden="1">{#N/A,#N/A,FALSE,"조골재"}</definedName>
    <definedName name="wrn.조골재._1" localSheetId="19" hidden="1">{#N/A,#N/A,FALSE,"조골재"}</definedName>
    <definedName name="wrn.조골재._1" localSheetId="20" hidden="1">{#N/A,#N/A,FALSE,"조골재"}</definedName>
    <definedName name="wrn.조골재._1" localSheetId="22" hidden="1">{#N/A,#N/A,FALSE,"조골재"}</definedName>
    <definedName name="wrn.조골재._1" localSheetId="24" hidden="1">{#N/A,#N/A,FALSE,"조골재"}</definedName>
    <definedName name="wrn.조골재._1" localSheetId="28" hidden="1">{#N/A,#N/A,FALSE,"조골재"}</definedName>
    <definedName name="wrn.조골재._1" localSheetId="14" hidden="1">{#N/A,#N/A,FALSE,"조골재"}</definedName>
    <definedName name="wrn.조골재._1" hidden="1">{#N/A,#N/A,FALSE,"조골재"}</definedName>
    <definedName name="wrn.조흥94세무." localSheetId="1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1"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9"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28"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1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1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9"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종점1" localSheetId="12" hidden="1">{#N/A,#N/A,FALSE,"이정표"}</definedName>
    <definedName name="wrn.종점1" localSheetId="11" hidden="1">{#N/A,#N/A,FALSE,"이정표"}</definedName>
    <definedName name="wrn.종점1" localSheetId="13" hidden="1">{#N/A,#N/A,FALSE,"이정표"}</definedName>
    <definedName name="wrn.종점1" localSheetId="16" hidden="1">{#N/A,#N/A,FALSE,"이정표"}</definedName>
    <definedName name="wrn.종점1" localSheetId="21" hidden="1">{#N/A,#N/A,FALSE,"이정표"}</definedName>
    <definedName name="wrn.종점1" localSheetId="18" hidden="1">{#N/A,#N/A,FALSE,"이정표"}</definedName>
    <definedName name="wrn.종점1" localSheetId="19" hidden="1">{#N/A,#N/A,FALSE,"이정표"}</definedName>
    <definedName name="wrn.종점1" localSheetId="20" hidden="1">{#N/A,#N/A,FALSE,"이정표"}</definedName>
    <definedName name="wrn.종점1" localSheetId="22" hidden="1">{#N/A,#N/A,FALSE,"이정표"}</definedName>
    <definedName name="wrn.종점1" localSheetId="24" hidden="1">{#N/A,#N/A,FALSE,"이정표"}</definedName>
    <definedName name="wrn.종점1" localSheetId="28" hidden="1">{#N/A,#N/A,FALSE,"이정표"}</definedName>
    <definedName name="wrn.종점1" localSheetId="14" hidden="1">{#N/A,#N/A,FALSE,"이정표"}</definedName>
    <definedName name="wrn.종점1" hidden="1">{#N/A,#N/A,FALSE,"이정표"}</definedName>
    <definedName name="wrn.주간보고." localSheetId="12" hidden="1">{#N/A,#N/A,FALSE,"주간공정";#N/A,#N/A,FALSE,"주간보고";#N/A,#N/A,FALSE,"주간공정표"}</definedName>
    <definedName name="wrn.주간보고." localSheetId="11" hidden="1">{#N/A,#N/A,FALSE,"주간공정";#N/A,#N/A,FALSE,"주간보고";#N/A,#N/A,FALSE,"주간공정표"}</definedName>
    <definedName name="wrn.주간보고." localSheetId="13" hidden="1">{#N/A,#N/A,FALSE,"주간공정";#N/A,#N/A,FALSE,"주간보고";#N/A,#N/A,FALSE,"주간공정표"}</definedName>
    <definedName name="wrn.주간보고." localSheetId="16" hidden="1">{#N/A,#N/A,FALSE,"주간공정";#N/A,#N/A,FALSE,"주간보고";#N/A,#N/A,FALSE,"주간공정표"}</definedName>
    <definedName name="wrn.주간보고." localSheetId="21" hidden="1">{#N/A,#N/A,FALSE,"주간공정";#N/A,#N/A,FALSE,"주간보고";#N/A,#N/A,FALSE,"주간공정표"}</definedName>
    <definedName name="wrn.주간보고." localSheetId="18" hidden="1">{#N/A,#N/A,FALSE,"주간공정";#N/A,#N/A,FALSE,"주간보고";#N/A,#N/A,FALSE,"주간공정표"}</definedName>
    <definedName name="wrn.주간보고." localSheetId="19" hidden="1">{#N/A,#N/A,FALSE,"주간공정";#N/A,#N/A,FALSE,"주간보고";#N/A,#N/A,FALSE,"주간공정표"}</definedName>
    <definedName name="wrn.주간보고." localSheetId="20" hidden="1">{#N/A,#N/A,FALSE,"주간공정";#N/A,#N/A,FALSE,"주간보고";#N/A,#N/A,FALSE,"주간공정표"}</definedName>
    <definedName name="wrn.주간보고." localSheetId="22" hidden="1">{#N/A,#N/A,FALSE,"주간공정";#N/A,#N/A,FALSE,"주간보고";#N/A,#N/A,FALSE,"주간공정표"}</definedName>
    <definedName name="wrn.주간보고." localSheetId="24" hidden="1">{#N/A,#N/A,FALSE,"주간공정";#N/A,#N/A,FALSE,"주간보고";#N/A,#N/A,FALSE,"주간공정표"}</definedName>
    <definedName name="wrn.주간보고." localSheetId="28" hidden="1">{#N/A,#N/A,FALSE,"주간공정";#N/A,#N/A,FALSE,"주간보고";#N/A,#N/A,FALSE,"주간공정표"}</definedName>
    <definedName name="wrn.주간보고." localSheetId="14" hidden="1">{#N/A,#N/A,FALSE,"주간공정";#N/A,#N/A,FALSE,"주간보고";#N/A,#N/A,FALSE,"주간공정표"}</definedName>
    <definedName name="wrn.주간보고." hidden="1">{#N/A,#N/A,FALSE,"주간공정";#N/A,#N/A,FALSE,"주간보고";#N/A,#N/A,FALSE,"주간공정표"}</definedName>
    <definedName name="wrn.중기목록인쇄." localSheetId="12" hidden="1">{#N/A,#N/A,FALSE,"중기목록"}</definedName>
    <definedName name="wrn.중기목록인쇄." localSheetId="11" hidden="1">{#N/A,#N/A,FALSE,"중기목록"}</definedName>
    <definedName name="wrn.중기목록인쇄." localSheetId="13" hidden="1">{#N/A,#N/A,FALSE,"중기목록"}</definedName>
    <definedName name="wrn.중기목록인쇄." localSheetId="16" hidden="1">{#N/A,#N/A,FALSE,"중기목록"}</definedName>
    <definedName name="wrn.중기목록인쇄." localSheetId="21" hidden="1">{#N/A,#N/A,FALSE,"중기목록"}</definedName>
    <definedName name="wrn.중기목록인쇄." localSheetId="18" hidden="1">{#N/A,#N/A,FALSE,"중기목록"}</definedName>
    <definedName name="wrn.중기목록인쇄." localSheetId="19" hidden="1">{#N/A,#N/A,FALSE,"중기목록"}</definedName>
    <definedName name="wrn.중기목록인쇄." localSheetId="20" hidden="1">{#N/A,#N/A,FALSE,"중기목록"}</definedName>
    <definedName name="wrn.중기목록인쇄." localSheetId="22" hidden="1">{#N/A,#N/A,FALSE,"중기목록"}</definedName>
    <definedName name="wrn.중기목록인쇄." localSheetId="24" hidden="1">{#N/A,#N/A,FALSE,"중기목록"}</definedName>
    <definedName name="wrn.중기목록인쇄." localSheetId="28" hidden="1">{#N/A,#N/A,FALSE,"중기목록"}</definedName>
    <definedName name="wrn.중기목록인쇄." localSheetId="14" hidden="1">{#N/A,#N/A,FALSE,"중기목록"}</definedName>
    <definedName name="wrn.중기목록인쇄." hidden="1">{#N/A,#N/A,FALSE,"중기목록"}</definedName>
    <definedName name="wrn.중기산출기초인쇄." localSheetId="12" hidden="1">{#N/A,#N/A,FALSE,"중기산출기초"}</definedName>
    <definedName name="wrn.중기산출기초인쇄." localSheetId="11" hidden="1">{#N/A,#N/A,FALSE,"중기산출기초"}</definedName>
    <definedName name="wrn.중기산출기초인쇄." localSheetId="13" hidden="1">{#N/A,#N/A,FALSE,"중기산출기초"}</definedName>
    <definedName name="wrn.중기산출기초인쇄." localSheetId="16" hidden="1">{#N/A,#N/A,FALSE,"중기산출기초"}</definedName>
    <definedName name="wrn.중기산출기초인쇄." localSheetId="21" hidden="1">{#N/A,#N/A,FALSE,"중기산출기초"}</definedName>
    <definedName name="wrn.중기산출기초인쇄." localSheetId="18" hidden="1">{#N/A,#N/A,FALSE,"중기산출기초"}</definedName>
    <definedName name="wrn.중기산출기초인쇄." localSheetId="19" hidden="1">{#N/A,#N/A,FALSE,"중기산출기초"}</definedName>
    <definedName name="wrn.중기산출기초인쇄." localSheetId="20" hidden="1">{#N/A,#N/A,FALSE,"중기산출기초"}</definedName>
    <definedName name="wrn.중기산출기초인쇄." localSheetId="22" hidden="1">{#N/A,#N/A,FALSE,"중기산출기초"}</definedName>
    <definedName name="wrn.중기산출기초인쇄." localSheetId="24" hidden="1">{#N/A,#N/A,FALSE,"중기산출기초"}</definedName>
    <definedName name="wrn.중기산출기초인쇄." localSheetId="28" hidden="1">{#N/A,#N/A,FALSE,"중기산출기초"}</definedName>
    <definedName name="wrn.중기산출기초인쇄." localSheetId="14" hidden="1">{#N/A,#N/A,FALSE,"중기산출기초"}</definedName>
    <definedName name="wrn.중기산출기초인쇄." hidden="1">{#N/A,#N/A,FALSE,"중기산출기초"}</definedName>
    <definedName name="wrn.중기인쇄." localSheetId="12" hidden="1">{#N/A,#N/A,FALSE,"중기"}</definedName>
    <definedName name="wrn.중기인쇄." localSheetId="11" hidden="1">{#N/A,#N/A,FALSE,"중기"}</definedName>
    <definedName name="wrn.중기인쇄." localSheetId="13" hidden="1">{#N/A,#N/A,FALSE,"중기"}</definedName>
    <definedName name="wrn.중기인쇄." localSheetId="16" hidden="1">{#N/A,#N/A,FALSE,"중기"}</definedName>
    <definedName name="wrn.중기인쇄." localSheetId="21" hidden="1">{#N/A,#N/A,FALSE,"중기"}</definedName>
    <definedName name="wrn.중기인쇄." localSheetId="18" hidden="1">{#N/A,#N/A,FALSE,"중기"}</definedName>
    <definedName name="wrn.중기인쇄." localSheetId="19" hidden="1">{#N/A,#N/A,FALSE,"중기"}</definedName>
    <definedName name="wrn.중기인쇄." localSheetId="20" hidden="1">{#N/A,#N/A,FALSE,"중기"}</definedName>
    <definedName name="wrn.중기인쇄." localSheetId="22" hidden="1">{#N/A,#N/A,FALSE,"중기"}</definedName>
    <definedName name="wrn.중기인쇄." localSheetId="24" hidden="1">{#N/A,#N/A,FALSE,"중기"}</definedName>
    <definedName name="wrn.중기인쇄." localSheetId="28" hidden="1">{#N/A,#N/A,FALSE,"중기"}</definedName>
    <definedName name="wrn.중기인쇄." localSheetId="14" hidden="1">{#N/A,#N/A,FALSE,"중기"}</definedName>
    <definedName name="wrn.중기인쇄." hidden="1">{#N/A,#N/A,FALSE,"중기"}</definedName>
    <definedName name="wrn.중기인쇄._.일반형변환." localSheetId="12" hidden="1">{#N/A,#N/A,FALSE,"중기변환"}</definedName>
    <definedName name="wrn.중기인쇄._.일반형변환." localSheetId="11" hidden="1">{#N/A,#N/A,FALSE,"중기변환"}</definedName>
    <definedName name="wrn.중기인쇄._.일반형변환." localSheetId="13" hidden="1">{#N/A,#N/A,FALSE,"중기변환"}</definedName>
    <definedName name="wrn.중기인쇄._.일반형변환." localSheetId="16" hidden="1">{#N/A,#N/A,FALSE,"중기변환"}</definedName>
    <definedName name="wrn.중기인쇄._.일반형변환." localSheetId="21" hidden="1">{#N/A,#N/A,FALSE,"중기변환"}</definedName>
    <definedName name="wrn.중기인쇄._.일반형변환." localSheetId="18" hidden="1">{#N/A,#N/A,FALSE,"중기변환"}</definedName>
    <definedName name="wrn.중기인쇄._.일반형변환." localSheetId="19" hidden="1">{#N/A,#N/A,FALSE,"중기변환"}</definedName>
    <definedName name="wrn.중기인쇄._.일반형변환." localSheetId="20" hidden="1">{#N/A,#N/A,FALSE,"중기변환"}</definedName>
    <definedName name="wrn.중기인쇄._.일반형변환." localSheetId="22" hidden="1">{#N/A,#N/A,FALSE,"중기변환"}</definedName>
    <definedName name="wrn.중기인쇄._.일반형변환." localSheetId="24" hidden="1">{#N/A,#N/A,FALSE,"중기변환"}</definedName>
    <definedName name="wrn.중기인쇄._.일반형변환." localSheetId="28" hidden="1">{#N/A,#N/A,FALSE,"중기변환"}</definedName>
    <definedName name="wrn.중기인쇄._.일반형변환." localSheetId="14" hidden="1">{#N/A,#N/A,FALSE,"중기변환"}</definedName>
    <definedName name="wrn.중기인쇄._.일반형변환." hidden="1">{#N/A,#N/A,FALSE,"중기변환"}</definedName>
    <definedName name="wrn.지수1."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12" hidden="1">{#N/A,#N/A,FALSE,"품의서";#N/A,#N/A,FALSE,"견적실행대비분석표";#N/A,#N/A,FALSE,"공종별도급대비견적실행";#N/A,#N/A,FALSE,"외주공사 추정금액";#N/A,#N/A,FALSE,"공종별도급대비계약현황"}</definedName>
    <definedName name="wrn.진각빌딩." localSheetId="11" hidden="1">{#N/A,#N/A,FALSE,"품의서";#N/A,#N/A,FALSE,"견적실행대비분석표";#N/A,#N/A,FALSE,"공종별도급대비견적실행";#N/A,#N/A,FALSE,"외주공사 추정금액";#N/A,#N/A,FALSE,"공종별도급대비계약현황"}</definedName>
    <definedName name="wrn.진각빌딩." localSheetId="13" hidden="1">{#N/A,#N/A,FALSE,"품의서";#N/A,#N/A,FALSE,"견적실행대비분석표";#N/A,#N/A,FALSE,"공종별도급대비견적실행";#N/A,#N/A,FALSE,"외주공사 추정금액";#N/A,#N/A,FALSE,"공종별도급대비계약현황"}</definedName>
    <definedName name="wrn.진각빌딩." localSheetId="16" hidden="1">{#N/A,#N/A,FALSE,"품의서";#N/A,#N/A,FALSE,"견적실행대비분석표";#N/A,#N/A,FALSE,"공종별도급대비견적실행";#N/A,#N/A,FALSE,"외주공사 추정금액";#N/A,#N/A,FALSE,"공종별도급대비계약현황"}</definedName>
    <definedName name="wrn.진각빌딩." localSheetId="21" hidden="1">{#N/A,#N/A,FALSE,"품의서";#N/A,#N/A,FALSE,"견적실행대비분석표";#N/A,#N/A,FALSE,"공종별도급대비견적실행";#N/A,#N/A,FALSE,"외주공사 추정금액";#N/A,#N/A,FALSE,"공종별도급대비계약현황"}</definedName>
    <definedName name="wrn.진각빌딩." localSheetId="18" hidden="1">{#N/A,#N/A,FALSE,"품의서";#N/A,#N/A,FALSE,"견적실행대비분석표";#N/A,#N/A,FALSE,"공종별도급대비견적실행";#N/A,#N/A,FALSE,"외주공사 추정금액";#N/A,#N/A,FALSE,"공종별도급대비계약현황"}</definedName>
    <definedName name="wrn.진각빌딩." localSheetId="19" hidden="1">{#N/A,#N/A,FALSE,"품의서";#N/A,#N/A,FALSE,"견적실행대비분석표";#N/A,#N/A,FALSE,"공종별도급대비견적실행";#N/A,#N/A,FALSE,"외주공사 추정금액";#N/A,#N/A,FALSE,"공종별도급대비계약현황"}</definedName>
    <definedName name="wrn.진각빌딩." localSheetId="20" hidden="1">{#N/A,#N/A,FALSE,"품의서";#N/A,#N/A,FALSE,"견적실행대비분석표";#N/A,#N/A,FALSE,"공종별도급대비견적실행";#N/A,#N/A,FALSE,"외주공사 추정금액";#N/A,#N/A,FALSE,"공종별도급대비계약현황"}</definedName>
    <definedName name="wrn.진각빌딩." localSheetId="22" hidden="1">{#N/A,#N/A,FALSE,"품의서";#N/A,#N/A,FALSE,"견적실행대비분석표";#N/A,#N/A,FALSE,"공종별도급대비견적실행";#N/A,#N/A,FALSE,"외주공사 추정금액";#N/A,#N/A,FALSE,"공종별도급대비계약현황"}</definedName>
    <definedName name="wrn.진각빌딩." localSheetId="24" hidden="1">{#N/A,#N/A,FALSE,"품의서";#N/A,#N/A,FALSE,"견적실행대비분석표";#N/A,#N/A,FALSE,"공종별도급대비견적실행";#N/A,#N/A,FALSE,"외주공사 추정금액";#N/A,#N/A,FALSE,"공종별도급대비계약현황"}</definedName>
    <definedName name="wrn.진각빌딩." localSheetId="28" hidden="1">{#N/A,#N/A,FALSE,"품의서";#N/A,#N/A,FALSE,"견적실행대비분석표";#N/A,#N/A,FALSE,"공종별도급대비견적실행";#N/A,#N/A,FALSE,"외주공사 추정금액";#N/A,#N/A,FALSE,"공종별도급대비계약현황"}</definedName>
    <definedName name="wrn.진각빌딩." localSheetId="14"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localSheetId="12" hidden="1">{#N/A,#N/A,FALSE,"Sheet6"}</definedName>
    <definedName name="wrn.집기비품보고서._.품목별._.및._.현장별._.집계표." localSheetId="11" hidden="1">{#N/A,#N/A,FALSE,"Sheet6"}</definedName>
    <definedName name="wrn.집기비품보고서._.품목별._.및._.현장별._.집계표." localSheetId="13" hidden="1">{#N/A,#N/A,FALSE,"Sheet6"}</definedName>
    <definedName name="wrn.집기비품보고서._.품목별._.및._.현장별._.집계표." localSheetId="16" hidden="1">{#N/A,#N/A,FALSE,"Sheet6"}</definedName>
    <definedName name="wrn.집기비품보고서._.품목별._.및._.현장별._.집계표." localSheetId="21" hidden="1">{#N/A,#N/A,FALSE,"Sheet6"}</definedName>
    <definedName name="wrn.집기비품보고서._.품목별._.및._.현장별._.집계표." localSheetId="18" hidden="1">{#N/A,#N/A,FALSE,"Sheet6"}</definedName>
    <definedName name="wrn.집기비품보고서._.품목별._.및._.현장별._.집계표." localSheetId="19" hidden="1">{#N/A,#N/A,FALSE,"Sheet6"}</definedName>
    <definedName name="wrn.집기비품보고서._.품목별._.및._.현장별._.집계표." localSheetId="20" hidden="1">{#N/A,#N/A,FALSE,"Sheet6"}</definedName>
    <definedName name="wrn.집기비품보고서._.품목별._.및._.현장별._.집계표." localSheetId="22" hidden="1">{#N/A,#N/A,FALSE,"Sheet6"}</definedName>
    <definedName name="wrn.집기비품보고서._.품목별._.및._.현장별._.집계표." localSheetId="24" hidden="1">{#N/A,#N/A,FALSE,"Sheet6"}</definedName>
    <definedName name="wrn.집기비품보고서._.품목별._.및._.현장별._.집계표." localSheetId="28" hidden="1">{#N/A,#N/A,FALSE,"Sheet6"}</definedName>
    <definedName name="wrn.집기비품보고서._.품목별._.및._.현장별._.집계표." localSheetId="14" hidden="1">{#N/A,#N/A,FALSE,"Sheet6"}</definedName>
    <definedName name="wrn.집기비품보고서._.품목별._.및._.현장별._.집계표." hidden="1">{#N/A,#N/A,FALSE,"Sheet6"}</definedName>
    <definedName name="wrn.철골집계표._.5칸." localSheetId="12" hidden="1">{#N/A,#N/A,FALSE,"Sheet1"}</definedName>
    <definedName name="wrn.철골집계표._.5칸." localSheetId="11" hidden="1">{#N/A,#N/A,FALSE,"Sheet1"}</definedName>
    <definedName name="wrn.철골집계표._.5칸." localSheetId="13" hidden="1">{#N/A,#N/A,FALSE,"Sheet1"}</definedName>
    <definedName name="wrn.철골집계표._.5칸." localSheetId="16" hidden="1">{#N/A,#N/A,FALSE,"Sheet1"}</definedName>
    <definedName name="wrn.철골집계표._.5칸." localSheetId="21" hidden="1">{#N/A,#N/A,FALSE,"Sheet1"}</definedName>
    <definedName name="wrn.철골집계표._.5칸." localSheetId="18" hidden="1">{#N/A,#N/A,FALSE,"Sheet1"}</definedName>
    <definedName name="wrn.철골집계표._.5칸." localSheetId="19" hidden="1">{#N/A,#N/A,FALSE,"Sheet1"}</definedName>
    <definedName name="wrn.철골집계표._.5칸." localSheetId="20" hidden="1">{#N/A,#N/A,FALSE,"Sheet1"}</definedName>
    <definedName name="wrn.철골집계표._.5칸." localSheetId="22" hidden="1">{#N/A,#N/A,FALSE,"Sheet1"}</definedName>
    <definedName name="wrn.철골집계표._.5칸." localSheetId="24" hidden="1">{#N/A,#N/A,FALSE,"Sheet1"}</definedName>
    <definedName name="wrn.철골집계표._.5칸." localSheetId="28" hidden="1">{#N/A,#N/A,FALSE,"Sheet1"}</definedName>
    <definedName name="wrn.철골집계표._.5칸." localSheetId="14" hidden="1">{#N/A,#N/A,FALSE,"Sheet1"}</definedName>
    <definedName name="wrn.철골집계표._.5칸." hidden="1">{#N/A,#N/A,FALSE,"Sheet1"}</definedName>
    <definedName name="wrn.토공1." localSheetId="12" hidden="1">{#N/A,#N/A,FALSE,"구조1"}</definedName>
    <definedName name="wrn.토공1." localSheetId="11" hidden="1">{#N/A,#N/A,FALSE,"구조1"}</definedName>
    <definedName name="wrn.토공1." localSheetId="13" hidden="1">{#N/A,#N/A,FALSE,"구조1"}</definedName>
    <definedName name="wrn.토공1." localSheetId="16" hidden="1">{#N/A,#N/A,FALSE,"구조1"}</definedName>
    <definedName name="wrn.토공1." localSheetId="21" hidden="1">{#N/A,#N/A,FALSE,"구조1"}</definedName>
    <definedName name="wrn.토공1." localSheetId="18" hidden="1">{#N/A,#N/A,FALSE,"구조1"}</definedName>
    <definedName name="wrn.토공1." localSheetId="19" hidden="1">{#N/A,#N/A,FALSE,"구조1"}</definedName>
    <definedName name="wrn.토공1." localSheetId="20" hidden="1">{#N/A,#N/A,FALSE,"구조1"}</definedName>
    <definedName name="wrn.토공1." localSheetId="22" hidden="1">{#N/A,#N/A,FALSE,"구조1"}</definedName>
    <definedName name="wrn.토공1." localSheetId="24" hidden="1">{#N/A,#N/A,FALSE,"구조1"}</definedName>
    <definedName name="wrn.토공1." localSheetId="28" hidden="1">{#N/A,#N/A,FALSE,"구조1"}</definedName>
    <definedName name="wrn.토공1." localSheetId="14" hidden="1">{#N/A,#N/A,FALSE,"구조1"}</definedName>
    <definedName name="wrn.토공1." hidden="1">{#N/A,#N/A,FALSE,"구조1"}</definedName>
    <definedName name="wrn.토공2." localSheetId="12" hidden="1">{#N/A,#N/A,FALSE,"토공2"}</definedName>
    <definedName name="wrn.토공2." localSheetId="11" hidden="1">{#N/A,#N/A,FALSE,"토공2"}</definedName>
    <definedName name="wrn.토공2." localSheetId="13" hidden="1">{#N/A,#N/A,FALSE,"토공2"}</definedName>
    <definedName name="wrn.토공2." localSheetId="16" hidden="1">{#N/A,#N/A,FALSE,"토공2"}</definedName>
    <definedName name="wrn.토공2." localSheetId="21" hidden="1">{#N/A,#N/A,FALSE,"토공2"}</definedName>
    <definedName name="wrn.토공2." localSheetId="18" hidden="1">{#N/A,#N/A,FALSE,"토공2"}</definedName>
    <definedName name="wrn.토공2." localSheetId="19" hidden="1">{#N/A,#N/A,FALSE,"토공2"}</definedName>
    <definedName name="wrn.토공2." localSheetId="20" hidden="1">{#N/A,#N/A,FALSE,"토공2"}</definedName>
    <definedName name="wrn.토공2." localSheetId="22" hidden="1">{#N/A,#N/A,FALSE,"토공2"}</definedName>
    <definedName name="wrn.토공2." localSheetId="24" hidden="1">{#N/A,#N/A,FALSE,"토공2"}</definedName>
    <definedName name="wrn.토공2." localSheetId="28" hidden="1">{#N/A,#N/A,FALSE,"토공2"}</definedName>
    <definedName name="wrn.토공2." localSheetId="14" hidden="1">{#N/A,#N/A,FALSE,"토공2"}</definedName>
    <definedName name="wrn.토공2." hidden="1">{#N/A,#N/A,FALSE,"토공2"}</definedName>
    <definedName name="wrn.통신지." localSheetId="12" hidden="1">{#N/A,#N/A,FALSE,"기안지";#N/A,#N/A,FALSE,"통신지"}</definedName>
    <definedName name="wrn.통신지." localSheetId="11" hidden="1">{#N/A,#N/A,FALSE,"기안지";#N/A,#N/A,FALSE,"통신지"}</definedName>
    <definedName name="wrn.통신지." localSheetId="13" hidden="1">{#N/A,#N/A,FALSE,"기안지";#N/A,#N/A,FALSE,"통신지"}</definedName>
    <definedName name="wrn.통신지." localSheetId="16" hidden="1">{#N/A,#N/A,FALSE,"기안지";#N/A,#N/A,FALSE,"통신지"}</definedName>
    <definedName name="wrn.통신지." localSheetId="21" hidden="1">{#N/A,#N/A,FALSE,"기안지";#N/A,#N/A,FALSE,"통신지"}</definedName>
    <definedName name="wrn.통신지." localSheetId="18" hidden="1">{#N/A,#N/A,FALSE,"기안지";#N/A,#N/A,FALSE,"통신지"}</definedName>
    <definedName name="wrn.통신지." localSheetId="19" hidden="1">{#N/A,#N/A,FALSE,"기안지";#N/A,#N/A,FALSE,"통신지"}</definedName>
    <definedName name="wrn.통신지." localSheetId="20" hidden="1">{#N/A,#N/A,FALSE,"기안지";#N/A,#N/A,FALSE,"통신지"}</definedName>
    <definedName name="wrn.통신지." localSheetId="22" hidden="1">{#N/A,#N/A,FALSE,"기안지";#N/A,#N/A,FALSE,"통신지"}</definedName>
    <definedName name="wrn.통신지." localSheetId="24" hidden="1">{#N/A,#N/A,FALSE,"기안지";#N/A,#N/A,FALSE,"통신지"}</definedName>
    <definedName name="wrn.통신지." localSheetId="28" hidden="1">{#N/A,#N/A,FALSE,"기안지";#N/A,#N/A,FALSE,"통신지"}</definedName>
    <definedName name="wrn.통신지." localSheetId="14" hidden="1">{#N/A,#N/A,FALSE,"기안지";#N/A,#N/A,FALSE,"통신지"}</definedName>
    <definedName name="wrn.통신지." hidden="1">{#N/A,#N/A,FALSE,"기안지";#N/A,#N/A,FALSE,"통신지"}</definedName>
    <definedName name="wrn.포장1." localSheetId="12" hidden="1">{#N/A,#N/A,FALSE,"포장1";#N/A,#N/A,FALSE,"포장1"}</definedName>
    <definedName name="wrn.포장1." localSheetId="11" hidden="1">{#N/A,#N/A,FALSE,"포장1";#N/A,#N/A,FALSE,"포장1"}</definedName>
    <definedName name="wrn.포장1." localSheetId="13" hidden="1">{#N/A,#N/A,FALSE,"포장1";#N/A,#N/A,FALSE,"포장1"}</definedName>
    <definedName name="wrn.포장1." localSheetId="16" hidden="1">{#N/A,#N/A,FALSE,"포장1";#N/A,#N/A,FALSE,"포장1"}</definedName>
    <definedName name="wrn.포장1." localSheetId="21" hidden="1">{#N/A,#N/A,FALSE,"포장1";#N/A,#N/A,FALSE,"포장1"}</definedName>
    <definedName name="wrn.포장1." localSheetId="18" hidden="1">{#N/A,#N/A,FALSE,"포장1";#N/A,#N/A,FALSE,"포장1"}</definedName>
    <definedName name="wrn.포장1." localSheetId="19" hidden="1">{#N/A,#N/A,FALSE,"포장1";#N/A,#N/A,FALSE,"포장1"}</definedName>
    <definedName name="wrn.포장1." localSheetId="20" hidden="1">{#N/A,#N/A,FALSE,"포장1";#N/A,#N/A,FALSE,"포장1"}</definedName>
    <definedName name="wrn.포장1." localSheetId="22" hidden="1">{#N/A,#N/A,FALSE,"포장1";#N/A,#N/A,FALSE,"포장1"}</definedName>
    <definedName name="wrn.포장1." localSheetId="24" hidden="1">{#N/A,#N/A,FALSE,"포장1";#N/A,#N/A,FALSE,"포장1"}</definedName>
    <definedName name="wrn.포장1." localSheetId="28" hidden="1">{#N/A,#N/A,FALSE,"포장1";#N/A,#N/A,FALSE,"포장1"}</definedName>
    <definedName name="wrn.포장1." localSheetId="14" hidden="1">{#N/A,#N/A,FALSE,"포장1";#N/A,#N/A,FALSE,"포장1"}</definedName>
    <definedName name="wrn.포장1." hidden="1">{#N/A,#N/A,FALSE,"포장1";#N/A,#N/A,FALSE,"포장1"}</definedName>
    <definedName name="wrn.포장2." localSheetId="12" hidden="1">{#N/A,#N/A,FALSE,"포장2"}</definedName>
    <definedName name="wrn.포장2." localSheetId="11" hidden="1">{#N/A,#N/A,FALSE,"포장2"}</definedName>
    <definedName name="wrn.포장2." localSheetId="13" hidden="1">{#N/A,#N/A,FALSE,"포장2"}</definedName>
    <definedName name="wrn.포장2." localSheetId="16" hidden="1">{#N/A,#N/A,FALSE,"포장2"}</definedName>
    <definedName name="wrn.포장2." localSheetId="21" hidden="1">{#N/A,#N/A,FALSE,"포장2"}</definedName>
    <definedName name="wrn.포장2." localSheetId="18" hidden="1">{#N/A,#N/A,FALSE,"포장2"}</definedName>
    <definedName name="wrn.포장2." localSheetId="19" hidden="1">{#N/A,#N/A,FALSE,"포장2"}</definedName>
    <definedName name="wrn.포장2." localSheetId="20" hidden="1">{#N/A,#N/A,FALSE,"포장2"}</definedName>
    <definedName name="wrn.포장2." localSheetId="22" hidden="1">{#N/A,#N/A,FALSE,"포장2"}</definedName>
    <definedName name="wrn.포장2." localSheetId="24" hidden="1">{#N/A,#N/A,FALSE,"포장2"}</definedName>
    <definedName name="wrn.포장2." localSheetId="28" hidden="1">{#N/A,#N/A,FALSE,"포장2"}</definedName>
    <definedName name="wrn.포장2." localSheetId="14" hidden="1">{#N/A,#N/A,FALSE,"포장2"}</definedName>
    <definedName name="wrn.포장2." hidden="1">{#N/A,#N/A,FALSE,"포장2"}</definedName>
    <definedName name="wrn.포장단가." localSheetId="12" hidden="1">{#N/A,#N/A,FALSE,"포장단가"}</definedName>
    <definedName name="wrn.포장단가." localSheetId="11" hidden="1">{#N/A,#N/A,FALSE,"포장단가"}</definedName>
    <definedName name="wrn.포장단가." localSheetId="13" hidden="1">{#N/A,#N/A,FALSE,"포장단가"}</definedName>
    <definedName name="wrn.포장단가." localSheetId="16" hidden="1">{#N/A,#N/A,FALSE,"포장단가"}</definedName>
    <definedName name="wrn.포장단가." localSheetId="21" hidden="1">{#N/A,#N/A,FALSE,"포장단가"}</definedName>
    <definedName name="wrn.포장단가." localSheetId="18" hidden="1">{#N/A,#N/A,FALSE,"포장단가"}</definedName>
    <definedName name="wrn.포장단가." localSheetId="19" hidden="1">{#N/A,#N/A,FALSE,"포장단가"}</definedName>
    <definedName name="wrn.포장단가." localSheetId="20" hidden="1">{#N/A,#N/A,FALSE,"포장단가"}</definedName>
    <definedName name="wrn.포장단가." localSheetId="22" hidden="1">{#N/A,#N/A,FALSE,"포장단가"}</definedName>
    <definedName name="wrn.포장단가." localSheetId="24" hidden="1">{#N/A,#N/A,FALSE,"포장단가"}</definedName>
    <definedName name="wrn.포장단가." localSheetId="28" hidden="1">{#N/A,#N/A,FALSE,"포장단가"}</definedName>
    <definedName name="wrn.포장단가." localSheetId="14" hidden="1">{#N/A,#N/A,FALSE,"포장단가"}</definedName>
    <definedName name="wrn.포장단가." hidden="1">{#N/A,#N/A,FALSE,"포장단가"}</definedName>
    <definedName name="wrn.표준공종단가." localSheetId="1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6"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28"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4"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12" hidden="1">{#N/A,#N/A,FALSE,"표지"}</definedName>
    <definedName name="wrn.표지." localSheetId="11" hidden="1">{#N/A,#N/A,FALSE,"표지"}</definedName>
    <definedName name="wrn.표지." localSheetId="13" hidden="1">{#N/A,#N/A,FALSE,"표지"}</definedName>
    <definedName name="wrn.표지." localSheetId="16" hidden="1">{#N/A,#N/A,FALSE,"표지"}</definedName>
    <definedName name="wrn.표지." localSheetId="21" hidden="1">{#N/A,#N/A,FALSE,"표지"}</definedName>
    <definedName name="wrn.표지." localSheetId="18" hidden="1">{#N/A,#N/A,FALSE,"표지"}</definedName>
    <definedName name="wrn.표지." localSheetId="19" hidden="1">{#N/A,#N/A,FALSE,"표지"}</definedName>
    <definedName name="wrn.표지." localSheetId="20" hidden="1">{#N/A,#N/A,FALSE,"표지"}</definedName>
    <definedName name="wrn.표지." localSheetId="22" hidden="1">{#N/A,#N/A,FALSE,"표지"}</definedName>
    <definedName name="wrn.표지." localSheetId="24" hidden="1">{#N/A,#N/A,FALSE,"표지"}</definedName>
    <definedName name="wrn.표지." localSheetId="28" hidden="1">{#N/A,#N/A,FALSE,"표지"}</definedName>
    <definedName name="wrn.표지." localSheetId="14" hidden="1">{#N/A,#N/A,FALSE,"표지"}</definedName>
    <definedName name="wrn.표지." hidden="1">{#N/A,#N/A,FALSE,"표지"}</definedName>
    <definedName name="wrn.표지목차." localSheetId="12" hidden="1">{#N/A,#N/A,FALSE,"표지목차"}</definedName>
    <definedName name="wrn.표지목차." localSheetId="11" hidden="1">{#N/A,#N/A,FALSE,"표지목차"}</definedName>
    <definedName name="wrn.표지목차." localSheetId="13" hidden="1">{#N/A,#N/A,FALSE,"표지목차"}</definedName>
    <definedName name="wrn.표지목차." localSheetId="16" hidden="1">{#N/A,#N/A,FALSE,"표지목차"}</definedName>
    <definedName name="wrn.표지목차." localSheetId="21" hidden="1">{#N/A,#N/A,FALSE,"표지목차"}</definedName>
    <definedName name="wrn.표지목차." localSheetId="18" hidden="1">{#N/A,#N/A,FALSE,"표지목차"}</definedName>
    <definedName name="wrn.표지목차." localSheetId="19" hidden="1">{#N/A,#N/A,FALSE,"표지목차"}</definedName>
    <definedName name="wrn.표지목차." localSheetId="20" hidden="1">{#N/A,#N/A,FALSE,"표지목차"}</definedName>
    <definedName name="wrn.표지목차." localSheetId="22" hidden="1">{#N/A,#N/A,FALSE,"표지목차"}</definedName>
    <definedName name="wrn.표지목차." localSheetId="24" hidden="1">{#N/A,#N/A,FALSE,"표지목차"}</definedName>
    <definedName name="wrn.표지목차." localSheetId="28" hidden="1">{#N/A,#N/A,FALSE,"표지목차"}</definedName>
    <definedName name="wrn.표지목차." localSheetId="14" hidden="1">{#N/A,#N/A,FALSE,"표지목차"}</definedName>
    <definedName name="wrn.표지목차." hidden="1">{#N/A,#N/A,FALSE,"표지목차"}</definedName>
    <definedName name="wrn.표지목차._1" localSheetId="12" hidden="1">{#N/A,#N/A,FALSE,"표지목차"}</definedName>
    <definedName name="wrn.표지목차._1" localSheetId="11" hidden="1">{#N/A,#N/A,FALSE,"표지목차"}</definedName>
    <definedName name="wrn.표지목차._1" localSheetId="13" hidden="1">{#N/A,#N/A,FALSE,"표지목차"}</definedName>
    <definedName name="wrn.표지목차._1" localSheetId="16" hidden="1">{#N/A,#N/A,FALSE,"표지목차"}</definedName>
    <definedName name="wrn.표지목차._1" localSheetId="21" hidden="1">{#N/A,#N/A,FALSE,"표지목차"}</definedName>
    <definedName name="wrn.표지목차._1" localSheetId="18" hidden="1">{#N/A,#N/A,FALSE,"표지목차"}</definedName>
    <definedName name="wrn.표지목차._1" localSheetId="19" hidden="1">{#N/A,#N/A,FALSE,"표지목차"}</definedName>
    <definedName name="wrn.표지목차._1" localSheetId="20" hidden="1">{#N/A,#N/A,FALSE,"표지목차"}</definedName>
    <definedName name="wrn.표지목차._1" localSheetId="22" hidden="1">{#N/A,#N/A,FALSE,"표지목차"}</definedName>
    <definedName name="wrn.표지목차._1" localSheetId="24" hidden="1">{#N/A,#N/A,FALSE,"표지목차"}</definedName>
    <definedName name="wrn.표지목차._1" localSheetId="28" hidden="1">{#N/A,#N/A,FALSE,"표지목차"}</definedName>
    <definedName name="wrn.표지목차._1" localSheetId="14" hidden="1">{#N/A,#N/A,FALSE,"표지목차"}</definedName>
    <definedName name="wrn.표지목차._1" hidden="1">{#N/A,#N/A,FALSE,"표지목차"}</definedName>
    <definedName name="wrn.현장._.IDEA._.공모." localSheetId="12" hidden="1">{#N/A,#N/A,FALSE,"현장IDEA공모"}</definedName>
    <definedName name="wrn.현장._.IDEA._.공모." localSheetId="11" hidden="1">{#N/A,#N/A,FALSE,"현장IDEA공모"}</definedName>
    <definedName name="wrn.현장._.IDEA._.공모." localSheetId="13" hidden="1">{#N/A,#N/A,FALSE,"현장IDEA공모"}</definedName>
    <definedName name="wrn.현장._.IDEA._.공모." localSheetId="16" hidden="1">{#N/A,#N/A,FALSE,"현장IDEA공모"}</definedName>
    <definedName name="wrn.현장._.IDEA._.공모." localSheetId="21" hidden="1">{#N/A,#N/A,FALSE,"현장IDEA공모"}</definedName>
    <definedName name="wrn.현장._.IDEA._.공모." localSheetId="18" hidden="1">{#N/A,#N/A,FALSE,"현장IDEA공모"}</definedName>
    <definedName name="wrn.현장._.IDEA._.공모." localSheetId="19" hidden="1">{#N/A,#N/A,FALSE,"현장IDEA공모"}</definedName>
    <definedName name="wrn.현장._.IDEA._.공모." localSheetId="20" hidden="1">{#N/A,#N/A,FALSE,"현장IDEA공모"}</definedName>
    <definedName name="wrn.현장._.IDEA._.공모." localSheetId="22" hidden="1">{#N/A,#N/A,FALSE,"현장IDEA공모"}</definedName>
    <definedName name="wrn.현장._.IDEA._.공모." localSheetId="24" hidden="1">{#N/A,#N/A,FALSE,"현장IDEA공모"}</definedName>
    <definedName name="wrn.현장._.IDEA._.공모." localSheetId="28" hidden="1">{#N/A,#N/A,FALSE,"현장IDEA공모"}</definedName>
    <definedName name="wrn.현장._.IDEA._.공모." localSheetId="14" hidden="1">{#N/A,#N/A,FALSE,"현장IDEA공모"}</definedName>
    <definedName name="wrn.현장._.IDEA._.공모." hidden="1">{#N/A,#N/A,FALSE,"현장IDEA공모"}</definedName>
    <definedName name="wrn.현장._.NCR._.분석." localSheetId="12" hidden="1">{#N/A,#N/A,FALSE,"현장 NCR 분석";#N/A,#N/A,FALSE,"현장품질감사";#N/A,#N/A,FALSE,"현장품질감사"}</definedName>
    <definedName name="wrn.현장._.NCR._.분석." localSheetId="11" hidden="1">{#N/A,#N/A,FALSE,"현장 NCR 분석";#N/A,#N/A,FALSE,"현장품질감사";#N/A,#N/A,FALSE,"현장품질감사"}</definedName>
    <definedName name="wrn.현장._.NCR._.분석." localSheetId="13" hidden="1">{#N/A,#N/A,FALSE,"현장 NCR 분석";#N/A,#N/A,FALSE,"현장품질감사";#N/A,#N/A,FALSE,"현장품질감사"}</definedName>
    <definedName name="wrn.현장._.NCR._.분석." localSheetId="16" hidden="1">{#N/A,#N/A,FALSE,"현장 NCR 분석";#N/A,#N/A,FALSE,"현장품질감사";#N/A,#N/A,FALSE,"현장품질감사"}</definedName>
    <definedName name="wrn.현장._.NCR._.분석." localSheetId="21" hidden="1">{#N/A,#N/A,FALSE,"현장 NCR 분석";#N/A,#N/A,FALSE,"현장품질감사";#N/A,#N/A,FALSE,"현장품질감사"}</definedName>
    <definedName name="wrn.현장._.NCR._.분석." localSheetId="18" hidden="1">{#N/A,#N/A,FALSE,"현장 NCR 분석";#N/A,#N/A,FALSE,"현장품질감사";#N/A,#N/A,FALSE,"현장품질감사"}</definedName>
    <definedName name="wrn.현장._.NCR._.분석." localSheetId="19" hidden="1">{#N/A,#N/A,FALSE,"현장 NCR 분석";#N/A,#N/A,FALSE,"현장품질감사";#N/A,#N/A,FALSE,"현장품질감사"}</definedName>
    <definedName name="wrn.현장._.NCR._.분석." localSheetId="20" hidden="1">{#N/A,#N/A,FALSE,"현장 NCR 분석";#N/A,#N/A,FALSE,"현장품질감사";#N/A,#N/A,FALSE,"현장품질감사"}</definedName>
    <definedName name="wrn.현장._.NCR._.분석." localSheetId="22" hidden="1">{#N/A,#N/A,FALSE,"현장 NCR 분석";#N/A,#N/A,FALSE,"현장품질감사";#N/A,#N/A,FALSE,"현장품질감사"}</definedName>
    <definedName name="wrn.현장._.NCR._.분석." localSheetId="24" hidden="1">{#N/A,#N/A,FALSE,"현장 NCR 분석";#N/A,#N/A,FALSE,"현장품질감사";#N/A,#N/A,FALSE,"현장품질감사"}</definedName>
    <definedName name="wrn.현장._.NCR._.분석." localSheetId="28" hidden="1">{#N/A,#N/A,FALSE,"현장 NCR 분석";#N/A,#N/A,FALSE,"현장품질감사";#N/A,#N/A,FALSE,"현장품질감사"}</definedName>
    <definedName name="wrn.현장._.NCR._.분석." localSheetId="14"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12" hidden="1">{#N/A,#N/A,FALSE,"혼합골재"}</definedName>
    <definedName name="wrn.혼합골재." localSheetId="11" hidden="1">{#N/A,#N/A,FALSE,"혼합골재"}</definedName>
    <definedName name="wrn.혼합골재." localSheetId="13" hidden="1">{#N/A,#N/A,FALSE,"혼합골재"}</definedName>
    <definedName name="wrn.혼합골재." localSheetId="16" hidden="1">{#N/A,#N/A,FALSE,"혼합골재"}</definedName>
    <definedName name="wrn.혼합골재." localSheetId="21" hidden="1">{#N/A,#N/A,FALSE,"혼합골재"}</definedName>
    <definedName name="wrn.혼합골재." localSheetId="18" hidden="1">{#N/A,#N/A,FALSE,"혼합골재"}</definedName>
    <definedName name="wrn.혼합골재." localSheetId="19" hidden="1">{#N/A,#N/A,FALSE,"혼합골재"}</definedName>
    <definedName name="wrn.혼합골재." localSheetId="20" hidden="1">{#N/A,#N/A,FALSE,"혼합골재"}</definedName>
    <definedName name="wrn.혼합골재." localSheetId="22" hidden="1">{#N/A,#N/A,FALSE,"혼합골재"}</definedName>
    <definedName name="wrn.혼합골재." localSheetId="24" hidden="1">{#N/A,#N/A,FALSE,"혼합골재"}</definedName>
    <definedName name="wrn.혼합골재." localSheetId="28" hidden="1">{#N/A,#N/A,FALSE,"혼합골재"}</definedName>
    <definedName name="wrn.혼합골재." localSheetId="14" hidden="1">{#N/A,#N/A,FALSE,"혼합골재"}</definedName>
    <definedName name="wrn.혼합골재." hidden="1">{#N/A,#N/A,FALSE,"혼합골재"}</definedName>
    <definedName name="wrn.혼합골재._1" localSheetId="12" hidden="1">{#N/A,#N/A,FALSE,"혼합골재"}</definedName>
    <definedName name="wrn.혼합골재._1" localSheetId="11" hidden="1">{#N/A,#N/A,FALSE,"혼합골재"}</definedName>
    <definedName name="wrn.혼합골재._1" localSheetId="13" hidden="1">{#N/A,#N/A,FALSE,"혼합골재"}</definedName>
    <definedName name="wrn.혼합골재._1" localSheetId="16" hidden="1">{#N/A,#N/A,FALSE,"혼합골재"}</definedName>
    <definedName name="wrn.혼합골재._1" localSheetId="21" hidden="1">{#N/A,#N/A,FALSE,"혼합골재"}</definedName>
    <definedName name="wrn.혼합골재._1" localSheetId="18" hidden="1">{#N/A,#N/A,FALSE,"혼합골재"}</definedName>
    <definedName name="wrn.혼합골재._1" localSheetId="19" hidden="1">{#N/A,#N/A,FALSE,"혼합골재"}</definedName>
    <definedName name="wrn.혼합골재._1" localSheetId="20" hidden="1">{#N/A,#N/A,FALSE,"혼합골재"}</definedName>
    <definedName name="wrn.혼합골재._1" localSheetId="22" hidden="1">{#N/A,#N/A,FALSE,"혼합골재"}</definedName>
    <definedName name="wrn.혼합골재._1" localSheetId="24" hidden="1">{#N/A,#N/A,FALSE,"혼합골재"}</definedName>
    <definedName name="wrn.혼합골재._1" localSheetId="28" hidden="1">{#N/A,#N/A,FALSE,"혼합골재"}</definedName>
    <definedName name="wrn.혼합골재._1" localSheetId="14" hidden="1">{#N/A,#N/A,FALSE,"혼합골재"}</definedName>
    <definedName name="wrn.혼합골재._1" hidden="1">{#N/A,#N/A,FALSE,"혼합골재"}</definedName>
    <definedName name="wrn.合并报表." localSheetId="12" hidden="1">{"合并损益表",#N/A,FALSE,"报表";"合并资产负债表",#N/A,FALSE,"报表"}</definedName>
    <definedName name="wrn.合并报表." localSheetId="11" hidden="1">{"合并损益表",#N/A,FALSE,"报表";"合并资产负债表",#N/A,FALSE,"报表"}</definedName>
    <definedName name="wrn.合并报表." localSheetId="13" hidden="1">{"合并损益表",#N/A,FALSE,"报表";"合并资产负债表",#N/A,FALSE,"报表"}</definedName>
    <definedName name="wrn.合并报表." localSheetId="16" hidden="1">{"合并损益表",#N/A,FALSE,"报表";"合并资产负债表",#N/A,FALSE,"报表"}</definedName>
    <definedName name="wrn.合并报表." localSheetId="21" hidden="1">{"合并损益表",#N/A,FALSE,"报表";"合并资产负债表",#N/A,FALSE,"报表"}</definedName>
    <definedName name="wrn.合并报表." localSheetId="18" hidden="1">{"合并损益表",#N/A,FALSE,"报表";"合并资产负债表",#N/A,FALSE,"报表"}</definedName>
    <definedName name="wrn.合并报表." localSheetId="19" hidden="1">{"合并损益表",#N/A,FALSE,"报表";"合并资产负债表",#N/A,FALSE,"报表"}</definedName>
    <definedName name="wrn.合并报表." localSheetId="20" hidden="1">{"合并损益表",#N/A,FALSE,"报表";"合并资产负债表",#N/A,FALSE,"报表"}</definedName>
    <definedName name="wrn.合并报表." localSheetId="22" hidden="1">{"合并损益表",#N/A,FALSE,"报表";"合并资产负债表",#N/A,FALSE,"报表"}</definedName>
    <definedName name="wrn.合并报表." localSheetId="24" hidden="1">{"合并损益表",#N/A,FALSE,"报表";"合并资产负债表",#N/A,FALSE,"报表"}</definedName>
    <definedName name="wrn.合并报表." localSheetId="28" hidden="1">{"合并损益表",#N/A,FALSE,"报表";"合并资产负债表",#N/A,FALSE,"报表"}</definedName>
    <definedName name="wrn.合并报表." localSheetId="14" hidden="1">{"合并损益表",#N/A,FALSE,"报表";"合并资产负债表",#N/A,FALSE,"报表"}</definedName>
    <definedName name="wrn.合并报表." hidden="1">{"合并损益表",#N/A,FALSE,"报表";"合并资产负债表",#N/A,FALSE,"报表"}</definedName>
    <definedName name="wrn.造寸銷貪發票匯總表." localSheetId="12" hidden="1">{#N/A,#N/A,TRUE,"CC_IN965"}</definedName>
    <definedName name="wrn.造寸銷貪發票匯總表." localSheetId="11" hidden="1">{#N/A,#N/A,TRUE,"CC_IN965"}</definedName>
    <definedName name="wrn.造寸銷貪發票匯總表." localSheetId="13" hidden="1">{#N/A,#N/A,TRUE,"CC_IN965"}</definedName>
    <definedName name="wrn.造寸銷貪發票匯總表." localSheetId="16" hidden="1">{#N/A,#N/A,TRUE,"CC_IN965"}</definedName>
    <definedName name="wrn.造寸銷貪發票匯總表." localSheetId="21" hidden="1">{#N/A,#N/A,TRUE,"CC_IN965"}</definedName>
    <definedName name="wrn.造寸銷貪發票匯總表." localSheetId="18" hidden="1">{#N/A,#N/A,TRUE,"CC_IN965"}</definedName>
    <definedName name="wrn.造寸銷貪發票匯總表." localSheetId="19" hidden="1">{#N/A,#N/A,TRUE,"CC_IN965"}</definedName>
    <definedName name="wrn.造寸銷貪發票匯總表." localSheetId="20" hidden="1">{#N/A,#N/A,TRUE,"CC_IN965"}</definedName>
    <definedName name="wrn.造寸銷貪發票匯總表." localSheetId="22" hidden="1">{#N/A,#N/A,TRUE,"CC_IN965"}</definedName>
    <definedName name="wrn.造寸銷貪發票匯總表." localSheetId="24" hidden="1">{#N/A,#N/A,TRUE,"CC_IN965"}</definedName>
    <definedName name="wrn.造寸銷貪發票匯總表." localSheetId="28" hidden="1">{#N/A,#N/A,TRUE,"CC_IN965"}</definedName>
    <definedName name="wrn.造寸銷貪發票匯總表." localSheetId="14" hidden="1">{#N/A,#N/A,TRUE,"CC_IN965"}</definedName>
    <definedName name="wrn.造寸銷貪發票匯總表." hidden="1">{#N/A,#N/A,TRUE,"CC_IN965"}</definedName>
    <definedName name="wrn_xoa2" localSheetId="12" hidden="1">{#N/A,#N/A,FALSE,"Chi tiÆt"}</definedName>
    <definedName name="wrn_xoa2" localSheetId="11" hidden="1">{#N/A,#N/A,FALSE,"Chi tiÆt"}</definedName>
    <definedName name="wrn_xoa2" localSheetId="13" hidden="1">{#N/A,#N/A,FALSE,"Chi tiÆt"}</definedName>
    <definedName name="wrn_xoa2" localSheetId="16" hidden="1">{#N/A,#N/A,FALSE,"Chi tiÆt"}</definedName>
    <definedName name="wrn_xoa2" localSheetId="21" hidden="1">{#N/A,#N/A,FALSE,"Chi tiÆt"}</definedName>
    <definedName name="wrn_xoa2" localSheetId="18" hidden="1">{#N/A,#N/A,FALSE,"Chi tiÆt"}</definedName>
    <definedName name="wrn_xoa2" localSheetId="19" hidden="1">{#N/A,#N/A,FALSE,"Chi tiÆt"}</definedName>
    <definedName name="wrn_xoa2" localSheetId="20" hidden="1">{#N/A,#N/A,FALSE,"Chi tiÆt"}</definedName>
    <definedName name="wrn_xoa2" localSheetId="22" hidden="1">{#N/A,#N/A,FALSE,"Chi tiÆt"}</definedName>
    <definedName name="wrn_xoa2" localSheetId="24" hidden="1">{#N/A,#N/A,FALSE,"Chi tiÆt"}</definedName>
    <definedName name="wrn_xoa2" localSheetId="28" hidden="1">{#N/A,#N/A,FALSE,"Chi tiÆt"}</definedName>
    <definedName name="wrn_xoa2" localSheetId="14" hidden="1">{#N/A,#N/A,FALSE,"Chi tiÆt"}</definedName>
    <definedName name="wrn_xoa2" hidden="1">{#N/A,#N/A,FALSE,"Chi tiÆt"}</definedName>
    <definedName name="wrn1.dcf." localSheetId="12" hidden="1">{"mgmt forecast",#N/A,FALSE,"Mgmt Forecast";"dcf table",#N/A,FALSE,"Mgmt Forecast";"sensitivity",#N/A,FALSE,"Mgmt Forecast";"table inputs",#N/A,FALSE,"Mgmt Forecast";"calculations",#N/A,FALSE,"Mgmt Forecast"}</definedName>
    <definedName name="wrn1.dcf." localSheetId="11" hidden="1">{"mgmt forecast",#N/A,FALSE,"Mgmt Forecast";"dcf table",#N/A,FALSE,"Mgmt Forecast";"sensitivity",#N/A,FALSE,"Mgmt Forecast";"table inputs",#N/A,FALSE,"Mgmt Forecast";"calculations",#N/A,FALSE,"Mgmt Forecast"}</definedName>
    <definedName name="wrn1.dcf." localSheetId="13" hidden="1">{"mgmt forecast",#N/A,FALSE,"Mgmt Forecast";"dcf table",#N/A,FALSE,"Mgmt Forecast";"sensitivity",#N/A,FALSE,"Mgmt Forecast";"table inputs",#N/A,FALSE,"Mgmt Forecast";"calculations",#N/A,FALSE,"Mgmt Forecast"}</definedName>
    <definedName name="wrn1.dcf." localSheetId="16" hidden="1">{"mgmt forecast",#N/A,FALSE,"Mgmt Forecast";"dcf table",#N/A,FALSE,"Mgmt Forecast";"sensitivity",#N/A,FALSE,"Mgmt Forecast";"table inputs",#N/A,FALSE,"Mgmt Forecast";"calculations",#N/A,FALSE,"Mgmt Forecast"}</definedName>
    <definedName name="wrn1.dcf." localSheetId="21" hidden="1">{"mgmt forecast",#N/A,FALSE,"Mgmt Forecast";"dcf table",#N/A,FALSE,"Mgmt Forecast";"sensitivity",#N/A,FALSE,"Mgmt Forecast";"table inputs",#N/A,FALSE,"Mgmt Forecast";"calculations",#N/A,FALSE,"Mgmt Forecast"}</definedName>
    <definedName name="wrn1.dcf." localSheetId="18" hidden="1">{"mgmt forecast",#N/A,FALSE,"Mgmt Forecast";"dcf table",#N/A,FALSE,"Mgmt Forecast";"sensitivity",#N/A,FALSE,"Mgmt Forecast";"table inputs",#N/A,FALSE,"Mgmt Forecast";"calculations",#N/A,FALSE,"Mgmt Forecast"}</definedName>
    <definedName name="wrn1.dcf." localSheetId="19" hidden="1">{"mgmt forecast",#N/A,FALSE,"Mgmt Forecast";"dcf table",#N/A,FALSE,"Mgmt Forecast";"sensitivity",#N/A,FALSE,"Mgmt Forecast";"table inputs",#N/A,FALSE,"Mgmt Forecast";"calculations",#N/A,FALSE,"Mgmt Forecast"}</definedName>
    <definedName name="wrn1.dcf." localSheetId="20" hidden="1">{"mgmt forecast",#N/A,FALSE,"Mgmt Forecast";"dcf table",#N/A,FALSE,"Mgmt Forecast";"sensitivity",#N/A,FALSE,"Mgmt Forecast";"table inputs",#N/A,FALSE,"Mgmt Forecast";"calculations",#N/A,FALSE,"Mgmt Forecast"}</definedName>
    <definedName name="wrn1.dcf." localSheetId="22" hidden="1">{"mgmt forecast",#N/A,FALSE,"Mgmt Forecast";"dcf table",#N/A,FALSE,"Mgmt Forecast";"sensitivity",#N/A,FALSE,"Mgmt Forecast";"table inputs",#N/A,FALSE,"Mgmt Forecast";"calculations",#N/A,FALSE,"Mgmt Forecast"}</definedName>
    <definedName name="wrn1.dcf." localSheetId="24" hidden="1">{"mgmt forecast",#N/A,FALSE,"Mgmt Forecast";"dcf table",#N/A,FALSE,"Mgmt Forecast";"sensitivity",#N/A,FALSE,"Mgmt Forecast";"table inputs",#N/A,FALSE,"Mgmt Forecast";"calculations",#N/A,FALSE,"Mgmt Forecast"}</definedName>
    <definedName name="wrn1.dcf." localSheetId="28" hidden="1">{"mgmt forecast",#N/A,FALSE,"Mgmt Forecast";"dcf table",#N/A,FALSE,"Mgmt Forecast";"sensitivity",#N/A,FALSE,"Mgmt Forecast";"table inputs",#N/A,FALSE,"Mgmt Forecast";"calculations",#N/A,FALSE,"Mgmt Forecast"}</definedName>
    <definedName name="wrn1.dcf." localSheetId="14" hidden="1">{"mgmt forecast",#N/A,FALSE,"Mgmt Forecast";"dcf table",#N/A,FALSE,"Mgmt Forecast";"sensitivity",#N/A,FALSE,"Mgmt Forecast";"table inputs",#N/A,FALSE,"Mgmt Forecast";"calculations",#N/A,FALSE,"Mgmt Forecast"}</definedName>
    <definedName name="wrn1.dcf." hidden="1">{"mgmt forecast",#N/A,FALSE,"Mgmt Forecast";"dcf table",#N/A,FALSE,"Mgmt Forecast";"sensitivity",#N/A,FALSE,"Mgmt Forecast";"table inputs",#N/A,FALSE,"Mgmt Forecast";"calculations",#N/A,FALSE,"Mgmt Forecast"}</definedName>
    <definedName name="wrn100.gb" localSheetId="12" hidden="1">{#N/A,#N/A,FALSE,"资产负债表";#N/A,#N/A,FALSE,"资产负债表"}</definedName>
    <definedName name="wrn100.gb" localSheetId="11" hidden="1">{#N/A,#N/A,FALSE,"资产负债表";#N/A,#N/A,FALSE,"资产负债表"}</definedName>
    <definedName name="wrn100.gb" localSheetId="13" hidden="1">{#N/A,#N/A,FALSE,"资产负债表";#N/A,#N/A,FALSE,"资产负债表"}</definedName>
    <definedName name="wrn100.gb" localSheetId="16" hidden="1">{#N/A,#N/A,FALSE,"资产负债表";#N/A,#N/A,FALSE,"资产负债表"}</definedName>
    <definedName name="wrn100.gb" localSheetId="21" hidden="1">{#N/A,#N/A,FALSE,"资产负债表";#N/A,#N/A,FALSE,"资产负债表"}</definedName>
    <definedName name="wrn100.gb" localSheetId="18" hidden="1">{#N/A,#N/A,FALSE,"资产负债表";#N/A,#N/A,FALSE,"资产负债表"}</definedName>
    <definedName name="wrn100.gb" localSheetId="19" hidden="1">{#N/A,#N/A,FALSE,"资产负债表";#N/A,#N/A,FALSE,"资产负债表"}</definedName>
    <definedName name="wrn100.gb" localSheetId="20" hidden="1">{#N/A,#N/A,FALSE,"资产负债表";#N/A,#N/A,FALSE,"资产负债表"}</definedName>
    <definedName name="wrn100.gb" localSheetId="22" hidden="1">{#N/A,#N/A,FALSE,"资产负债表";#N/A,#N/A,FALSE,"资产负债表"}</definedName>
    <definedName name="wrn100.gb" localSheetId="24" hidden="1">{#N/A,#N/A,FALSE,"资产负债表";#N/A,#N/A,FALSE,"资产负债表"}</definedName>
    <definedName name="wrn100.gb" localSheetId="28" hidden="1">{#N/A,#N/A,FALSE,"资产负债表";#N/A,#N/A,FALSE,"资产负债表"}</definedName>
    <definedName name="wrn100.gb" localSheetId="14" hidden="1">{#N/A,#N/A,FALSE,"资产负债表";#N/A,#N/A,FALSE,"资产负债表"}</definedName>
    <definedName name="wrn100.gb" hidden="1">{#N/A,#N/A,FALSE,"资产负债表";#N/A,#N/A,FALSE,"资产负债表"}</definedName>
    <definedName name="WRNE.CHARTS" localSheetId="12" hidden="1">{"Chart 1",#N/A,TRUE,"Charts";"Chart 2",#N/A,TRUE,"Charts"}</definedName>
    <definedName name="WRNE.CHARTS" localSheetId="11" hidden="1">{"Chart 1",#N/A,TRUE,"Charts";"Chart 2",#N/A,TRUE,"Charts"}</definedName>
    <definedName name="WRNE.CHARTS" localSheetId="13" hidden="1">{"Chart 1",#N/A,TRUE,"Charts";"Chart 2",#N/A,TRUE,"Charts"}</definedName>
    <definedName name="WRNE.CHARTS" localSheetId="16" hidden="1">{"Chart 1",#N/A,TRUE,"Charts";"Chart 2",#N/A,TRUE,"Charts"}</definedName>
    <definedName name="WRNE.CHARTS" localSheetId="21" hidden="1">{"Chart 1",#N/A,TRUE,"Charts";"Chart 2",#N/A,TRUE,"Charts"}</definedName>
    <definedName name="WRNE.CHARTS" localSheetId="18" hidden="1">{"Chart 1",#N/A,TRUE,"Charts";"Chart 2",#N/A,TRUE,"Charts"}</definedName>
    <definedName name="WRNE.CHARTS" localSheetId="19" hidden="1">{"Chart 1",#N/A,TRUE,"Charts";"Chart 2",#N/A,TRUE,"Charts"}</definedName>
    <definedName name="WRNE.CHARTS" localSheetId="20" hidden="1">{"Chart 1",#N/A,TRUE,"Charts";"Chart 2",#N/A,TRUE,"Charts"}</definedName>
    <definedName name="WRNE.CHARTS" localSheetId="22" hidden="1">{"Chart 1",#N/A,TRUE,"Charts";"Chart 2",#N/A,TRUE,"Charts"}</definedName>
    <definedName name="WRNE.CHARTS" localSheetId="24" hidden="1">{"Chart 1",#N/A,TRUE,"Charts";"Chart 2",#N/A,TRUE,"Charts"}</definedName>
    <definedName name="WRNE.CHARTS" localSheetId="28" hidden="1">{"Chart 1",#N/A,TRUE,"Charts";"Chart 2",#N/A,TRUE,"Charts"}</definedName>
    <definedName name="WRNE.CHARTS" localSheetId="14" hidden="1">{"Chart 1",#N/A,TRUE,"Charts";"Chart 2",#N/A,TRUE,"Charts"}</definedName>
    <definedName name="WRNE.CHARTS" hidden="1">{"Chart 1",#N/A,TRUE,"Charts";"Chart 2",#N/A,TRUE,"Charts"}</definedName>
    <definedName name="wrnf.report" localSheetId="12" hidden="1">{"Offgrid",#N/A,FALSE,"OFFGRID";"Region",#N/A,FALSE,"REGION";"Offgrid -2",#N/A,FALSE,"OFFGRID";"WTP",#N/A,FALSE,"WTP";"WTP -2",#N/A,FALSE,"WTP";"Project",#N/A,FALSE,"PROJECT";"Summary -2",#N/A,FALSE,"SUMMARY"}</definedName>
    <definedName name="wrnf.report" localSheetId="11" hidden="1">{"Offgrid",#N/A,FALSE,"OFFGRID";"Region",#N/A,FALSE,"REGION";"Offgrid -2",#N/A,FALSE,"OFFGRID";"WTP",#N/A,FALSE,"WTP";"WTP -2",#N/A,FALSE,"WTP";"Project",#N/A,FALSE,"PROJECT";"Summary -2",#N/A,FALSE,"SUMMARY"}</definedName>
    <definedName name="wrnf.report" localSheetId="13" hidden="1">{"Offgrid",#N/A,FALSE,"OFFGRID";"Region",#N/A,FALSE,"REGION";"Offgrid -2",#N/A,FALSE,"OFFGRID";"WTP",#N/A,FALSE,"WTP";"WTP -2",#N/A,FALSE,"WTP";"Project",#N/A,FALSE,"PROJECT";"Summary -2",#N/A,FALSE,"SUMMARY"}</definedName>
    <definedName name="wrnf.report" localSheetId="16" hidden="1">{"Offgrid",#N/A,FALSE,"OFFGRID";"Region",#N/A,FALSE,"REGION";"Offgrid -2",#N/A,FALSE,"OFFGRID";"WTP",#N/A,FALSE,"WTP";"WTP -2",#N/A,FALSE,"WTP";"Project",#N/A,FALSE,"PROJECT";"Summary -2",#N/A,FALSE,"SUMMARY"}</definedName>
    <definedName name="wrnf.report" localSheetId="21" hidden="1">{"Offgrid",#N/A,FALSE,"OFFGRID";"Region",#N/A,FALSE,"REGION";"Offgrid -2",#N/A,FALSE,"OFFGRID";"WTP",#N/A,FALSE,"WTP";"WTP -2",#N/A,FALSE,"WTP";"Project",#N/A,FALSE,"PROJECT";"Summary -2",#N/A,FALSE,"SUMMARY"}</definedName>
    <definedName name="wrnf.report" localSheetId="18" hidden="1">{"Offgrid",#N/A,FALSE,"OFFGRID";"Region",#N/A,FALSE,"REGION";"Offgrid -2",#N/A,FALSE,"OFFGRID";"WTP",#N/A,FALSE,"WTP";"WTP -2",#N/A,FALSE,"WTP";"Project",#N/A,FALSE,"PROJECT";"Summary -2",#N/A,FALSE,"SUMMARY"}</definedName>
    <definedName name="wrnf.report" localSheetId="19" hidden="1">{"Offgrid",#N/A,FALSE,"OFFGRID";"Region",#N/A,FALSE,"REGION";"Offgrid -2",#N/A,FALSE,"OFFGRID";"WTP",#N/A,FALSE,"WTP";"WTP -2",#N/A,FALSE,"WTP";"Project",#N/A,FALSE,"PROJECT";"Summary -2",#N/A,FALSE,"SUMMARY"}</definedName>
    <definedName name="wrnf.report" localSheetId="20" hidden="1">{"Offgrid",#N/A,FALSE,"OFFGRID";"Region",#N/A,FALSE,"REGION";"Offgrid -2",#N/A,FALSE,"OFFGRID";"WTP",#N/A,FALSE,"WTP";"WTP -2",#N/A,FALSE,"WTP";"Project",#N/A,FALSE,"PROJECT";"Summary -2",#N/A,FALSE,"SUMMARY"}</definedName>
    <definedName name="wrnf.report" localSheetId="22" hidden="1">{"Offgrid",#N/A,FALSE,"OFFGRID";"Region",#N/A,FALSE,"REGION";"Offgrid -2",#N/A,FALSE,"OFFGRID";"WTP",#N/A,FALSE,"WTP";"WTP -2",#N/A,FALSE,"WTP";"Project",#N/A,FALSE,"PROJECT";"Summary -2",#N/A,FALSE,"SUMMARY"}</definedName>
    <definedName name="wrnf.report" localSheetId="24" hidden="1">{"Offgrid",#N/A,FALSE,"OFFGRID";"Region",#N/A,FALSE,"REGION";"Offgrid -2",#N/A,FALSE,"OFFGRID";"WTP",#N/A,FALSE,"WTP";"WTP -2",#N/A,FALSE,"WTP";"Project",#N/A,FALSE,"PROJECT";"Summary -2",#N/A,FALSE,"SUMMARY"}</definedName>
    <definedName name="wrnf.report" localSheetId="28" hidden="1">{"Offgrid",#N/A,FALSE,"OFFGRID";"Region",#N/A,FALSE,"REGION";"Offgrid -2",#N/A,FALSE,"OFFGRID";"WTP",#N/A,FALSE,"WTP";"WTP -2",#N/A,FALSE,"WTP";"Project",#N/A,FALSE,"PROJECT";"Summary -2",#N/A,FALSE,"SUMMARY"}</definedName>
    <definedName name="wrnf.report" localSheetId="14"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_xoa2" localSheetId="12" hidden="1">{"Offgrid",#N/A,FALSE,"OFFGRID";"Region",#N/A,FALSE,"REGION";"Offgrid -2",#N/A,FALSE,"OFFGRID";"WTP",#N/A,FALSE,"WTP";"WTP -2",#N/A,FALSE,"WTP";"Project",#N/A,FALSE,"PROJECT";"Summary -2",#N/A,FALSE,"SUMMARY"}</definedName>
    <definedName name="wrnf_xoa2" localSheetId="11" hidden="1">{"Offgrid",#N/A,FALSE,"OFFGRID";"Region",#N/A,FALSE,"REGION";"Offgrid -2",#N/A,FALSE,"OFFGRID";"WTP",#N/A,FALSE,"WTP";"WTP -2",#N/A,FALSE,"WTP";"Project",#N/A,FALSE,"PROJECT";"Summary -2",#N/A,FALSE,"SUMMARY"}</definedName>
    <definedName name="wrnf_xoa2" localSheetId="13" hidden="1">{"Offgrid",#N/A,FALSE,"OFFGRID";"Region",#N/A,FALSE,"REGION";"Offgrid -2",#N/A,FALSE,"OFFGRID";"WTP",#N/A,FALSE,"WTP";"WTP -2",#N/A,FALSE,"WTP";"Project",#N/A,FALSE,"PROJECT";"Summary -2",#N/A,FALSE,"SUMMARY"}</definedName>
    <definedName name="wrnf_xoa2" localSheetId="16" hidden="1">{"Offgrid",#N/A,FALSE,"OFFGRID";"Region",#N/A,FALSE,"REGION";"Offgrid -2",#N/A,FALSE,"OFFGRID";"WTP",#N/A,FALSE,"WTP";"WTP -2",#N/A,FALSE,"WTP";"Project",#N/A,FALSE,"PROJECT";"Summary -2",#N/A,FALSE,"SUMMARY"}</definedName>
    <definedName name="wrnf_xoa2" localSheetId="21" hidden="1">{"Offgrid",#N/A,FALSE,"OFFGRID";"Region",#N/A,FALSE,"REGION";"Offgrid -2",#N/A,FALSE,"OFFGRID";"WTP",#N/A,FALSE,"WTP";"WTP -2",#N/A,FALSE,"WTP";"Project",#N/A,FALSE,"PROJECT";"Summary -2",#N/A,FALSE,"SUMMARY"}</definedName>
    <definedName name="wrnf_xoa2" localSheetId="18" hidden="1">{"Offgrid",#N/A,FALSE,"OFFGRID";"Region",#N/A,FALSE,"REGION";"Offgrid -2",#N/A,FALSE,"OFFGRID";"WTP",#N/A,FALSE,"WTP";"WTP -2",#N/A,FALSE,"WTP";"Project",#N/A,FALSE,"PROJECT";"Summary -2",#N/A,FALSE,"SUMMARY"}</definedName>
    <definedName name="wrnf_xoa2" localSheetId="19" hidden="1">{"Offgrid",#N/A,FALSE,"OFFGRID";"Region",#N/A,FALSE,"REGION";"Offgrid -2",#N/A,FALSE,"OFFGRID";"WTP",#N/A,FALSE,"WTP";"WTP -2",#N/A,FALSE,"WTP";"Project",#N/A,FALSE,"PROJECT";"Summary -2",#N/A,FALSE,"SUMMARY"}</definedName>
    <definedName name="wrnf_xoa2" localSheetId="20" hidden="1">{"Offgrid",#N/A,FALSE,"OFFGRID";"Region",#N/A,FALSE,"REGION";"Offgrid -2",#N/A,FALSE,"OFFGRID";"WTP",#N/A,FALSE,"WTP";"WTP -2",#N/A,FALSE,"WTP";"Project",#N/A,FALSE,"PROJECT";"Summary -2",#N/A,FALSE,"SUMMARY"}</definedName>
    <definedName name="wrnf_xoa2" localSheetId="22" hidden="1">{"Offgrid",#N/A,FALSE,"OFFGRID";"Region",#N/A,FALSE,"REGION";"Offgrid -2",#N/A,FALSE,"OFFGRID";"WTP",#N/A,FALSE,"WTP";"WTP -2",#N/A,FALSE,"WTP";"Project",#N/A,FALSE,"PROJECT";"Summary -2",#N/A,FALSE,"SUMMARY"}</definedName>
    <definedName name="wrnf_xoa2" localSheetId="24" hidden="1">{"Offgrid",#N/A,FALSE,"OFFGRID";"Region",#N/A,FALSE,"REGION";"Offgrid -2",#N/A,FALSE,"OFFGRID";"WTP",#N/A,FALSE,"WTP";"WTP -2",#N/A,FALSE,"WTP";"Project",#N/A,FALSE,"PROJECT";"Summary -2",#N/A,FALSE,"SUMMARY"}</definedName>
    <definedName name="wrnf_xoa2" localSheetId="28" hidden="1">{"Offgrid",#N/A,FALSE,"OFFGRID";"Region",#N/A,FALSE,"REGION";"Offgrid -2",#N/A,FALSE,"OFFGRID";"WTP",#N/A,FALSE,"WTP";"WTP -2",#N/A,FALSE,"WTP";"Project",#N/A,FALSE,"PROJECT";"Summary -2",#N/A,FALSE,"SUMMARY"}</definedName>
    <definedName name="wrnf_xoa2" localSheetId="14"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rwrw"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S" localSheetId="12" hidden="1">{"'장비'!$A$3:$M$12"}</definedName>
    <definedName name="WRS" localSheetId="11" hidden="1">{"'장비'!$A$3:$M$12"}</definedName>
    <definedName name="WRS" localSheetId="13" hidden="1">{"'장비'!$A$3:$M$12"}</definedName>
    <definedName name="WRS" localSheetId="16" hidden="1">{"'장비'!$A$3:$M$12"}</definedName>
    <definedName name="WRS" localSheetId="21" hidden="1">{"'장비'!$A$3:$M$12"}</definedName>
    <definedName name="WRS" localSheetId="18" hidden="1">{"'장비'!$A$3:$M$12"}</definedName>
    <definedName name="WRS" localSheetId="19" hidden="1">{"'장비'!$A$3:$M$12"}</definedName>
    <definedName name="WRS" localSheetId="20" hidden="1">{"'장비'!$A$3:$M$12"}</definedName>
    <definedName name="WRS" localSheetId="22" hidden="1">{"'장비'!$A$3:$M$12"}</definedName>
    <definedName name="WRS" localSheetId="24" hidden="1">{"'장비'!$A$3:$M$12"}</definedName>
    <definedName name="WRS" localSheetId="28" hidden="1">{"'장비'!$A$3:$M$12"}</definedName>
    <definedName name="WRS" localSheetId="14" hidden="1">{"'장비'!$A$3:$M$12"}</definedName>
    <definedName name="WRS" hidden="1">{"'장비'!$A$3:$M$12"}</definedName>
    <definedName name="WRT" localSheetId="12" hidden="1">{#N/A,#N/A,FALSE,"WBS 1.06";#N/A,#N/A,FALSE,"WBS 1.14";#N/A,#N/A,FALSE,"WBS 1.17";#N/A,#N/A,FALSE,"WBS 1.18"}</definedName>
    <definedName name="WRT" localSheetId="11" hidden="1">{#N/A,#N/A,FALSE,"WBS 1.06";#N/A,#N/A,FALSE,"WBS 1.14";#N/A,#N/A,FALSE,"WBS 1.17";#N/A,#N/A,FALSE,"WBS 1.18"}</definedName>
    <definedName name="WRT" localSheetId="13" hidden="1">{#N/A,#N/A,FALSE,"WBS 1.06";#N/A,#N/A,FALSE,"WBS 1.14";#N/A,#N/A,FALSE,"WBS 1.17";#N/A,#N/A,FALSE,"WBS 1.18"}</definedName>
    <definedName name="WRT" localSheetId="16" hidden="1">{#N/A,#N/A,FALSE,"WBS 1.06";#N/A,#N/A,FALSE,"WBS 1.14";#N/A,#N/A,FALSE,"WBS 1.17";#N/A,#N/A,FALSE,"WBS 1.18"}</definedName>
    <definedName name="WRT" localSheetId="21" hidden="1">{#N/A,#N/A,FALSE,"WBS 1.06";#N/A,#N/A,FALSE,"WBS 1.14";#N/A,#N/A,FALSE,"WBS 1.17";#N/A,#N/A,FALSE,"WBS 1.18"}</definedName>
    <definedName name="WRT" localSheetId="18" hidden="1">{#N/A,#N/A,FALSE,"WBS 1.06";#N/A,#N/A,FALSE,"WBS 1.14";#N/A,#N/A,FALSE,"WBS 1.17";#N/A,#N/A,FALSE,"WBS 1.18"}</definedName>
    <definedName name="WRT" localSheetId="19" hidden="1">{#N/A,#N/A,FALSE,"WBS 1.06";#N/A,#N/A,FALSE,"WBS 1.14";#N/A,#N/A,FALSE,"WBS 1.17";#N/A,#N/A,FALSE,"WBS 1.18"}</definedName>
    <definedName name="WRT" localSheetId="20" hidden="1">{#N/A,#N/A,FALSE,"WBS 1.06";#N/A,#N/A,FALSE,"WBS 1.14";#N/A,#N/A,FALSE,"WBS 1.17";#N/A,#N/A,FALSE,"WBS 1.18"}</definedName>
    <definedName name="WRT" localSheetId="22" hidden="1">{#N/A,#N/A,FALSE,"WBS 1.06";#N/A,#N/A,FALSE,"WBS 1.14";#N/A,#N/A,FALSE,"WBS 1.17";#N/A,#N/A,FALSE,"WBS 1.18"}</definedName>
    <definedName name="WRT" localSheetId="24" hidden="1">{#N/A,#N/A,FALSE,"WBS 1.06";#N/A,#N/A,FALSE,"WBS 1.14";#N/A,#N/A,FALSE,"WBS 1.17";#N/A,#N/A,FALSE,"WBS 1.18"}</definedName>
    <definedName name="WRT" localSheetId="28" hidden="1">{#N/A,#N/A,FALSE,"WBS 1.06";#N/A,#N/A,FALSE,"WBS 1.14";#N/A,#N/A,FALSE,"WBS 1.17";#N/A,#N/A,FALSE,"WBS 1.18"}</definedName>
    <definedName name="WRT" localSheetId="14" hidden="1">{#N/A,#N/A,FALSE,"WBS 1.06";#N/A,#N/A,FALSE,"WBS 1.14";#N/A,#N/A,FALSE,"WBS 1.17";#N/A,#N/A,FALSE,"WBS 1.18"}</definedName>
    <definedName name="WRT" hidden="1">{#N/A,#N/A,FALSE,"WBS 1.06";#N/A,#N/A,FALSE,"WBS 1.14";#N/A,#N/A,FALSE,"WBS 1.17";#N/A,#N/A,FALSE,"WBS 1.18"}</definedName>
    <definedName name="WRTWE" localSheetId="12" hidden="1">{"'Sheet1'!$L$16"}</definedName>
    <definedName name="WRTWE" localSheetId="11" hidden="1">{"'Sheet1'!$L$16"}</definedName>
    <definedName name="WRTWE" localSheetId="13" hidden="1">{"'Sheet1'!$L$16"}</definedName>
    <definedName name="WRTWE" localSheetId="16" hidden="1">{"'Sheet1'!$L$16"}</definedName>
    <definedName name="WRTWE" localSheetId="21" hidden="1">{"'Sheet1'!$L$16"}</definedName>
    <definedName name="WRTWE" localSheetId="18" hidden="1">{"'Sheet1'!$L$16"}</definedName>
    <definedName name="WRTWE" localSheetId="19" hidden="1">{"'Sheet1'!$L$16"}</definedName>
    <definedName name="WRTWE" localSheetId="20" hidden="1">{"'Sheet1'!$L$16"}</definedName>
    <definedName name="WRTWE" localSheetId="22" hidden="1">{"'Sheet1'!$L$16"}</definedName>
    <definedName name="WRTWE" localSheetId="24" hidden="1">{"'Sheet1'!$L$16"}</definedName>
    <definedName name="WRTWE" localSheetId="28" hidden="1">{"'Sheet1'!$L$16"}</definedName>
    <definedName name="WRTWE" localSheetId="14" hidden="1">{"'Sheet1'!$L$16"}</definedName>
    <definedName name="WRTWE" hidden="1">{"'Sheet1'!$L$16"}</definedName>
    <definedName name="wrty" localSheetId="12" hidden="1">{"'용역비'!$A$4:$C$8"}</definedName>
    <definedName name="wrty" localSheetId="11" hidden="1">{"'용역비'!$A$4:$C$8"}</definedName>
    <definedName name="wrty" localSheetId="13" hidden="1">{"'용역비'!$A$4:$C$8"}</definedName>
    <definedName name="wrty" localSheetId="16" hidden="1">{"'용역비'!$A$4:$C$8"}</definedName>
    <definedName name="wrty" localSheetId="21" hidden="1">{"'용역비'!$A$4:$C$8"}</definedName>
    <definedName name="wrty" localSheetId="18" hidden="1">{"'용역비'!$A$4:$C$8"}</definedName>
    <definedName name="wrty" localSheetId="19" hidden="1">{"'용역비'!$A$4:$C$8"}</definedName>
    <definedName name="wrty" localSheetId="20" hidden="1">{"'용역비'!$A$4:$C$8"}</definedName>
    <definedName name="wrty" localSheetId="22" hidden="1">{"'용역비'!$A$4:$C$8"}</definedName>
    <definedName name="wrty" localSheetId="24" hidden="1">{"'용역비'!$A$4:$C$8"}</definedName>
    <definedName name="wrty" localSheetId="28" hidden="1">{"'용역비'!$A$4:$C$8"}</definedName>
    <definedName name="wrty" localSheetId="14" hidden="1">{"'용역비'!$A$4:$C$8"}</definedName>
    <definedName name="wrty" hidden="1">{"'용역비'!$A$4:$C$8"}</definedName>
    <definedName name="wrty_1" localSheetId="12" hidden="1">{"'용역비'!$A$4:$C$8"}</definedName>
    <definedName name="wrty_1" localSheetId="11" hidden="1">{"'용역비'!$A$4:$C$8"}</definedName>
    <definedName name="wrty_1" localSheetId="13" hidden="1">{"'용역비'!$A$4:$C$8"}</definedName>
    <definedName name="wrty_1" localSheetId="16" hidden="1">{"'용역비'!$A$4:$C$8"}</definedName>
    <definedName name="wrty_1" localSheetId="21" hidden="1">{"'용역비'!$A$4:$C$8"}</definedName>
    <definedName name="wrty_1" localSheetId="18" hidden="1">{"'용역비'!$A$4:$C$8"}</definedName>
    <definedName name="wrty_1" localSheetId="19" hidden="1">{"'용역비'!$A$4:$C$8"}</definedName>
    <definedName name="wrty_1" localSheetId="20" hidden="1">{"'용역비'!$A$4:$C$8"}</definedName>
    <definedName name="wrty_1" localSheetId="22" hidden="1">{"'용역비'!$A$4:$C$8"}</definedName>
    <definedName name="wrty_1" localSheetId="24" hidden="1">{"'용역비'!$A$4:$C$8"}</definedName>
    <definedName name="wrty_1" localSheetId="28" hidden="1">{"'용역비'!$A$4:$C$8"}</definedName>
    <definedName name="wrty_1" localSheetId="14" hidden="1">{"'용역비'!$A$4:$C$8"}</definedName>
    <definedName name="wrty_1" hidden="1">{"'용역비'!$A$4:$C$8"}</definedName>
    <definedName name="wrty_2" localSheetId="12" hidden="1">{"'용역비'!$A$4:$C$8"}</definedName>
    <definedName name="wrty_2" localSheetId="11" hidden="1">{"'용역비'!$A$4:$C$8"}</definedName>
    <definedName name="wrty_2" localSheetId="13" hidden="1">{"'용역비'!$A$4:$C$8"}</definedName>
    <definedName name="wrty_2" localSheetId="16" hidden="1">{"'용역비'!$A$4:$C$8"}</definedName>
    <definedName name="wrty_2" localSheetId="21" hidden="1">{"'용역비'!$A$4:$C$8"}</definedName>
    <definedName name="wrty_2" localSheetId="18" hidden="1">{"'용역비'!$A$4:$C$8"}</definedName>
    <definedName name="wrty_2" localSheetId="19" hidden="1">{"'용역비'!$A$4:$C$8"}</definedName>
    <definedName name="wrty_2" localSheetId="20" hidden="1">{"'용역비'!$A$4:$C$8"}</definedName>
    <definedName name="wrty_2" localSheetId="22" hidden="1">{"'용역비'!$A$4:$C$8"}</definedName>
    <definedName name="wrty_2" localSheetId="24" hidden="1">{"'용역비'!$A$4:$C$8"}</definedName>
    <definedName name="wrty_2" localSheetId="28" hidden="1">{"'용역비'!$A$4:$C$8"}</definedName>
    <definedName name="wrty_2" localSheetId="14" hidden="1">{"'용역비'!$A$4:$C$8"}</definedName>
    <definedName name="wrty_2" hidden="1">{"'용역비'!$A$4:$C$8"}</definedName>
    <definedName name="wrty_3" localSheetId="12" hidden="1">{"'용역비'!$A$4:$C$8"}</definedName>
    <definedName name="wrty_3" localSheetId="11" hidden="1">{"'용역비'!$A$4:$C$8"}</definedName>
    <definedName name="wrty_3" localSheetId="13" hidden="1">{"'용역비'!$A$4:$C$8"}</definedName>
    <definedName name="wrty_3" localSheetId="16" hidden="1">{"'용역비'!$A$4:$C$8"}</definedName>
    <definedName name="wrty_3" localSheetId="21" hidden="1">{"'용역비'!$A$4:$C$8"}</definedName>
    <definedName name="wrty_3" localSheetId="18" hidden="1">{"'용역비'!$A$4:$C$8"}</definedName>
    <definedName name="wrty_3" localSheetId="19" hidden="1">{"'용역비'!$A$4:$C$8"}</definedName>
    <definedName name="wrty_3" localSheetId="20" hidden="1">{"'용역비'!$A$4:$C$8"}</definedName>
    <definedName name="wrty_3" localSheetId="22" hidden="1">{"'용역비'!$A$4:$C$8"}</definedName>
    <definedName name="wrty_3" localSheetId="24" hidden="1">{"'용역비'!$A$4:$C$8"}</definedName>
    <definedName name="wrty_3" localSheetId="28" hidden="1">{"'용역비'!$A$4:$C$8"}</definedName>
    <definedName name="wrty_3" localSheetId="14" hidden="1">{"'용역비'!$A$4:$C$8"}</definedName>
    <definedName name="wrty_3" hidden="1">{"'용역비'!$A$4:$C$8"}</definedName>
    <definedName name="wrty_4" localSheetId="12" hidden="1">{"'용역비'!$A$4:$C$8"}</definedName>
    <definedName name="wrty_4" localSheetId="11" hidden="1">{"'용역비'!$A$4:$C$8"}</definedName>
    <definedName name="wrty_4" localSheetId="13" hidden="1">{"'용역비'!$A$4:$C$8"}</definedName>
    <definedName name="wrty_4" localSheetId="16" hidden="1">{"'용역비'!$A$4:$C$8"}</definedName>
    <definedName name="wrty_4" localSheetId="21" hidden="1">{"'용역비'!$A$4:$C$8"}</definedName>
    <definedName name="wrty_4" localSheetId="18" hidden="1">{"'용역비'!$A$4:$C$8"}</definedName>
    <definedName name="wrty_4" localSheetId="19" hidden="1">{"'용역비'!$A$4:$C$8"}</definedName>
    <definedName name="wrty_4" localSheetId="20" hidden="1">{"'용역비'!$A$4:$C$8"}</definedName>
    <definedName name="wrty_4" localSheetId="22" hidden="1">{"'용역비'!$A$4:$C$8"}</definedName>
    <definedName name="wrty_4" localSheetId="24" hidden="1">{"'용역비'!$A$4:$C$8"}</definedName>
    <definedName name="wrty_4" localSheetId="28" hidden="1">{"'용역비'!$A$4:$C$8"}</definedName>
    <definedName name="wrty_4" localSheetId="14" hidden="1">{"'용역비'!$A$4:$C$8"}</definedName>
    <definedName name="wrty_4" hidden="1">{"'용역비'!$A$4:$C$8"}</definedName>
    <definedName name="wrty_5" localSheetId="12" hidden="1">{"'용역비'!$A$4:$C$8"}</definedName>
    <definedName name="wrty_5" localSheetId="11" hidden="1">{"'용역비'!$A$4:$C$8"}</definedName>
    <definedName name="wrty_5" localSheetId="13" hidden="1">{"'용역비'!$A$4:$C$8"}</definedName>
    <definedName name="wrty_5" localSheetId="16" hidden="1">{"'용역비'!$A$4:$C$8"}</definedName>
    <definedName name="wrty_5" localSheetId="21" hidden="1">{"'용역비'!$A$4:$C$8"}</definedName>
    <definedName name="wrty_5" localSheetId="18" hidden="1">{"'용역비'!$A$4:$C$8"}</definedName>
    <definedName name="wrty_5" localSheetId="19" hidden="1">{"'용역비'!$A$4:$C$8"}</definedName>
    <definedName name="wrty_5" localSheetId="20" hidden="1">{"'용역비'!$A$4:$C$8"}</definedName>
    <definedName name="wrty_5" localSheetId="22" hidden="1">{"'용역비'!$A$4:$C$8"}</definedName>
    <definedName name="wrty_5" localSheetId="24" hidden="1">{"'용역비'!$A$4:$C$8"}</definedName>
    <definedName name="wrty_5" localSheetId="28" hidden="1">{"'용역비'!$A$4:$C$8"}</definedName>
    <definedName name="wrty_5" localSheetId="14" hidden="1">{"'용역비'!$A$4:$C$8"}</definedName>
    <definedName name="wrty_5" hidden="1">{"'용역비'!$A$4:$C$8"}</definedName>
    <definedName name="wrtyrtyrt" localSheetId="12" hidden="1">{"'용역비'!$A$4:$C$8"}</definedName>
    <definedName name="wrtyrtyrt" localSheetId="11" hidden="1">{"'용역비'!$A$4:$C$8"}</definedName>
    <definedName name="wrtyrtyrt" localSheetId="13" hidden="1">{"'용역비'!$A$4:$C$8"}</definedName>
    <definedName name="wrtyrtyrt" localSheetId="16" hidden="1">{"'용역비'!$A$4:$C$8"}</definedName>
    <definedName name="wrtyrtyrt" localSheetId="21" hidden="1">{"'용역비'!$A$4:$C$8"}</definedName>
    <definedName name="wrtyrtyrt" localSheetId="18" hidden="1">{"'용역비'!$A$4:$C$8"}</definedName>
    <definedName name="wrtyrtyrt" localSheetId="19" hidden="1">{"'용역비'!$A$4:$C$8"}</definedName>
    <definedName name="wrtyrtyrt" localSheetId="20" hidden="1">{"'용역비'!$A$4:$C$8"}</definedName>
    <definedName name="wrtyrtyrt" localSheetId="22" hidden="1">{"'용역비'!$A$4:$C$8"}</definedName>
    <definedName name="wrtyrtyrt" localSheetId="24" hidden="1">{"'용역비'!$A$4:$C$8"}</definedName>
    <definedName name="wrtyrtyrt" localSheetId="28" hidden="1">{"'용역비'!$A$4:$C$8"}</definedName>
    <definedName name="wrtyrtyrt" localSheetId="14" hidden="1">{"'용역비'!$A$4:$C$8"}</definedName>
    <definedName name="wrtyrtyrt" hidden="1">{"'용역비'!$A$4:$C$8"}</definedName>
    <definedName name="wrtyrtyrt_1" localSheetId="12" hidden="1">{"'용역비'!$A$4:$C$8"}</definedName>
    <definedName name="wrtyrtyrt_1" localSheetId="11" hidden="1">{"'용역비'!$A$4:$C$8"}</definedName>
    <definedName name="wrtyrtyrt_1" localSheetId="13" hidden="1">{"'용역비'!$A$4:$C$8"}</definedName>
    <definedName name="wrtyrtyrt_1" localSheetId="16" hidden="1">{"'용역비'!$A$4:$C$8"}</definedName>
    <definedName name="wrtyrtyrt_1" localSheetId="21" hidden="1">{"'용역비'!$A$4:$C$8"}</definedName>
    <definedName name="wrtyrtyrt_1" localSheetId="18" hidden="1">{"'용역비'!$A$4:$C$8"}</definedName>
    <definedName name="wrtyrtyrt_1" localSheetId="19" hidden="1">{"'용역비'!$A$4:$C$8"}</definedName>
    <definedName name="wrtyrtyrt_1" localSheetId="20" hidden="1">{"'용역비'!$A$4:$C$8"}</definedName>
    <definedName name="wrtyrtyrt_1" localSheetId="22" hidden="1">{"'용역비'!$A$4:$C$8"}</definedName>
    <definedName name="wrtyrtyrt_1" localSheetId="24" hidden="1">{"'용역비'!$A$4:$C$8"}</definedName>
    <definedName name="wrtyrtyrt_1" localSheetId="28" hidden="1">{"'용역비'!$A$4:$C$8"}</definedName>
    <definedName name="wrtyrtyrt_1" localSheetId="14" hidden="1">{"'용역비'!$A$4:$C$8"}</definedName>
    <definedName name="wrtyrtyrt_1" hidden="1">{"'용역비'!$A$4:$C$8"}</definedName>
    <definedName name="wrtyrtyrt_2" localSheetId="12" hidden="1">{"'용역비'!$A$4:$C$8"}</definedName>
    <definedName name="wrtyrtyrt_2" localSheetId="11" hidden="1">{"'용역비'!$A$4:$C$8"}</definedName>
    <definedName name="wrtyrtyrt_2" localSheetId="13" hidden="1">{"'용역비'!$A$4:$C$8"}</definedName>
    <definedName name="wrtyrtyrt_2" localSheetId="16" hidden="1">{"'용역비'!$A$4:$C$8"}</definedName>
    <definedName name="wrtyrtyrt_2" localSheetId="21" hidden="1">{"'용역비'!$A$4:$C$8"}</definedName>
    <definedName name="wrtyrtyrt_2" localSheetId="18" hidden="1">{"'용역비'!$A$4:$C$8"}</definedName>
    <definedName name="wrtyrtyrt_2" localSheetId="19" hidden="1">{"'용역비'!$A$4:$C$8"}</definedName>
    <definedName name="wrtyrtyrt_2" localSheetId="20" hidden="1">{"'용역비'!$A$4:$C$8"}</definedName>
    <definedName name="wrtyrtyrt_2" localSheetId="22" hidden="1">{"'용역비'!$A$4:$C$8"}</definedName>
    <definedName name="wrtyrtyrt_2" localSheetId="24" hidden="1">{"'용역비'!$A$4:$C$8"}</definedName>
    <definedName name="wrtyrtyrt_2" localSheetId="28" hidden="1">{"'용역비'!$A$4:$C$8"}</definedName>
    <definedName name="wrtyrtyrt_2" localSheetId="14" hidden="1">{"'용역비'!$A$4:$C$8"}</definedName>
    <definedName name="wrtyrtyrt_2" hidden="1">{"'용역비'!$A$4:$C$8"}</definedName>
    <definedName name="wrtyrtyrt_3" localSheetId="12" hidden="1">{"'용역비'!$A$4:$C$8"}</definedName>
    <definedName name="wrtyrtyrt_3" localSheetId="11" hidden="1">{"'용역비'!$A$4:$C$8"}</definedName>
    <definedName name="wrtyrtyrt_3" localSheetId="13" hidden="1">{"'용역비'!$A$4:$C$8"}</definedName>
    <definedName name="wrtyrtyrt_3" localSheetId="16" hidden="1">{"'용역비'!$A$4:$C$8"}</definedName>
    <definedName name="wrtyrtyrt_3" localSheetId="21" hidden="1">{"'용역비'!$A$4:$C$8"}</definedName>
    <definedName name="wrtyrtyrt_3" localSheetId="18" hidden="1">{"'용역비'!$A$4:$C$8"}</definedName>
    <definedName name="wrtyrtyrt_3" localSheetId="19" hidden="1">{"'용역비'!$A$4:$C$8"}</definedName>
    <definedName name="wrtyrtyrt_3" localSheetId="20" hidden="1">{"'용역비'!$A$4:$C$8"}</definedName>
    <definedName name="wrtyrtyrt_3" localSheetId="22" hidden="1">{"'용역비'!$A$4:$C$8"}</definedName>
    <definedName name="wrtyrtyrt_3" localSheetId="24" hidden="1">{"'용역비'!$A$4:$C$8"}</definedName>
    <definedName name="wrtyrtyrt_3" localSheetId="28" hidden="1">{"'용역비'!$A$4:$C$8"}</definedName>
    <definedName name="wrtyrtyrt_3" localSheetId="14" hidden="1">{"'용역비'!$A$4:$C$8"}</definedName>
    <definedName name="wrtyrtyrt_3" hidden="1">{"'용역비'!$A$4:$C$8"}</definedName>
    <definedName name="wrtyrtyrt_4" localSheetId="12" hidden="1">{"'용역비'!$A$4:$C$8"}</definedName>
    <definedName name="wrtyrtyrt_4" localSheetId="11" hidden="1">{"'용역비'!$A$4:$C$8"}</definedName>
    <definedName name="wrtyrtyrt_4" localSheetId="13" hidden="1">{"'용역비'!$A$4:$C$8"}</definedName>
    <definedName name="wrtyrtyrt_4" localSheetId="16" hidden="1">{"'용역비'!$A$4:$C$8"}</definedName>
    <definedName name="wrtyrtyrt_4" localSheetId="21" hidden="1">{"'용역비'!$A$4:$C$8"}</definedName>
    <definedName name="wrtyrtyrt_4" localSheetId="18" hidden="1">{"'용역비'!$A$4:$C$8"}</definedName>
    <definedName name="wrtyrtyrt_4" localSheetId="19" hidden="1">{"'용역비'!$A$4:$C$8"}</definedName>
    <definedName name="wrtyrtyrt_4" localSheetId="20" hidden="1">{"'용역비'!$A$4:$C$8"}</definedName>
    <definedName name="wrtyrtyrt_4" localSheetId="22" hidden="1">{"'용역비'!$A$4:$C$8"}</definedName>
    <definedName name="wrtyrtyrt_4" localSheetId="24" hidden="1">{"'용역비'!$A$4:$C$8"}</definedName>
    <definedName name="wrtyrtyrt_4" localSheetId="28" hidden="1">{"'용역비'!$A$4:$C$8"}</definedName>
    <definedName name="wrtyrtyrt_4" localSheetId="14" hidden="1">{"'용역비'!$A$4:$C$8"}</definedName>
    <definedName name="wrtyrtyrt_4" hidden="1">{"'용역비'!$A$4:$C$8"}</definedName>
    <definedName name="wrtyrtyrt_5" localSheetId="12" hidden="1">{"'용역비'!$A$4:$C$8"}</definedName>
    <definedName name="wrtyrtyrt_5" localSheetId="11" hidden="1">{"'용역비'!$A$4:$C$8"}</definedName>
    <definedName name="wrtyrtyrt_5" localSheetId="13" hidden="1">{"'용역비'!$A$4:$C$8"}</definedName>
    <definedName name="wrtyrtyrt_5" localSheetId="16" hidden="1">{"'용역비'!$A$4:$C$8"}</definedName>
    <definedName name="wrtyrtyrt_5" localSheetId="21" hidden="1">{"'용역비'!$A$4:$C$8"}</definedName>
    <definedName name="wrtyrtyrt_5" localSheetId="18" hidden="1">{"'용역비'!$A$4:$C$8"}</definedName>
    <definedName name="wrtyrtyrt_5" localSheetId="19" hidden="1">{"'용역비'!$A$4:$C$8"}</definedName>
    <definedName name="wrtyrtyrt_5" localSheetId="20" hidden="1">{"'용역비'!$A$4:$C$8"}</definedName>
    <definedName name="wrtyrtyrt_5" localSheetId="22" hidden="1">{"'용역비'!$A$4:$C$8"}</definedName>
    <definedName name="wrtyrtyrt_5" localSheetId="24" hidden="1">{"'용역비'!$A$4:$C$8"}</definedName>
    <definedName name="wrtyrtyrt_5" localSheetId="28" hidden="1">{"'용역비'!$A$4:$C$8"}</definedName>
    <definedName name="wrtyrtyrt_5" localSheetId="14" hidden="1">{"'용역비'!$A$4:$C$8"}</definedName>
    <definedName name="wrtyrtyrt_5" hidden="1">{"'용역비'!$A$4:$C$8"}</definedName>
    <definedName name="wrtywrtywr" localSheetId="12" hidden="1">{"'용역비'!$A$4:$C$8"}</definedName>
    <definedName name="wrtywrtywr" localSheetId="11" hidden="1">{"'용역비'!$A$4:$C$8"}</definedName>
    <definedName name="wrtywrtywr" localSheetId="13" hidden="1">{"'용역비'!$A$4:$C$8"}</definedName>
    <definedName name="wrtywrtywr" localSheetId="16" hidden="1">{"'용역비'!$A$4:$C$8"}</definedName>
    <definedName name="wrtywrtywr" localSheetId="21" hidden="1">{"'용역비'!$A$4:$C$8"}</definedName>
    <definedName name="wrtywrtywr" localSheetId="18" hidden="1">{"'용역비'!$A$4:$C$8"}</definedName>
    <definedName name="wrtywrtywr" localSheetId="19" hidden="1">{"'용역비'!$A$4:$C$8"}</definedName>
    <definedName name="wrtywrtywr" localSheetId="20" hidden="1">{"'용역비'!$A$4:$C$8"}</definedName>
    <definedName name="wrtywrtywr" localSheetId="22" hidden="1">{"'용역비'!$A$4:$C$8"}</definedName>
    <definedName name="wrtywrtywr" localSheetId="24" hidden="1">{"'용역비'!$A$4:$C$8"}</definedName>
    <definedName name="wrtywrtywr" localSheetId="28" hidden="1">{"'용역비'!$A$4:$C$8"}</definedName>
    <definedName name="wrtywrtywr" localSheetId="14" hidden="1">{"'용역비'!$A$4:$C$8"}</definedName>
    <definedName name="wrtywrtywr" hidden="1">{"'용역비'!$A$4:$C$8"}</definedName>
    <definedName name="wrtywrtywr_1" localSheetId="12" hidden="1">{"'용역비'!$A$4:$C$8"}</definedName>
    <definedName name="wrtywrtywr_1" localSheetId="11" hidden="1">{"'용역비'!$A$4:$C$8"}</definedName>
    <definedName name="wrtywrtywr_1" localSheetId="13" hidden="1">{"'용역비'!$A$4:$C$8"}</definedName>
    <definedName name="wrtywrtywr_1" localSheetId="16" hidden="1">{"'용역비'!$A$4:$C$8"}</definedName>
    <definedName name="wrtywrtywr_1" localSheetId="21" hidden="1">{"'용역비'!$A$4:$C$8"}</definedName>
    <definedName name="wrtywrtywr_1" localSheetId="18" hidden="1">{"'용역비'!$A$4:$C$8"}</definedName>
    <definedName name="wrtywrtywr_1" localSheetId="19" hidden="1">{"'용역비'!$A$4:$C$8"}</definedName>
    <definedName name="wrtywrtywr_1" localSheetId="20" hidden="1">{"'용역비'!$A$4:$C$8"}</definedName>
    <definedName name="wrtywrtywr_1" localSheetId="22" hidden="1">{"'용역비'!$A$4:$C$8"}</definedName>
    <definedName name="wrtywrtywr_1" localSheetId="24" hidden="1">{"'용역비'!$A$4:$C$8"}</definedName>
    <definedName name="wrtywrtywr_1" localSheetId="28" hidden="1">{"'용역비'!$A$4:$C$8"}</definedName>
    <definedName name="wrtywrtywr_1" localSheetId="14" hidden="1">{"'용역비'!$A$4:$C$8"}</definedName>
    <definedName name="wrtywrtywr_1" hidden="1">{"'용역비'!$A$4:$C$8"}</definedName>
    <definedName name="wrtywrtywr_2" localSheetId="12" hidden="1">{"'용역비'!$A$4:$C$8"}</definedName>
    <definedName name="wrtywrtywr_2" localSheetId="11" hidden="1">{"'용역비'!$A$4:$C$8"}</definedName>
    <definedName name="wrtywrtywr_2" localSheetId="13" hidden="1">{"'용역비'!$A$4:$C$8"}</definedName>
    <definedName name="wrtywrtywr_2" localSheetId="16" hidden="1">{"'용역비'!$A$4:$C$8"}</definedName>
    <definedName name="wrtywrtywr_2" localSheetId="21" hidden="1">{"'용역비'!$A$4:$C$8"}</definedName>
    <definedName name="wrtywrtywr_2" localSheetId="18" hidden="1">{"'용역비'!$A$4:$C$8"}</definedName>
    <definedName name="wrtywrtywr_2" localSheetId="19" hidden="1">{"'용역비'!$A$4:$C$8"}</definedName>
    <definedName name="wrtywrtywr_2" localSheetId="20" hidden="1">{"'용역비'!$A$4:$C$8"}</definedName>
    <definedName name="wrtywrtywr_2" localSheetId="22" hidden="1">{"'용역비'!$A$4:$C$8"}</definedName>
    <definedName name="wrtywrtywr_2" localSheetId="24" hidden="1">{"'용역비'!$A$4:$C$8"}</definedName>
    <definedName name="wrtywrtywr_2" localSheetId="28" hidden="1">{"'용역비'!$A$4:$C$8"}</definedName>
    <definedName name="wrtywrtywr_2" localSheetId="14" hidden="1">{"'용역비'!$A$4:$C$8"}</definedName>
    <definedName name="wrtywrtywr_2" hidden="1">{"'용역비'!$A$4:$C$8"}</definedName>
    <definedName name="wrtywrtywr_3" localSheetId="12" hidden="1">{"'용역비'!$A$4:$C$8"}</definedName>
    <definedName name="wrtywrtywr_3" localSheetId="11" hidden="1">{"'용역비'!$A$4:$C$8"}</definedName>
    <definedName name="wrtywrtywr_3" localSheetId="13" hidden="1">{"'용역비'!$A$4:$C$8"}</definedName>
    <definedName name="wrtywrtywr_3" localSheetId="16" hidden="1">{"'용역비'!$A$4:$C$8"}</definedName>
    <definedName name="wrtywrtywr_3" localSheetId="21" hidden="1">{"'용역비'!$A$4:$C$8"}</definedName>
    <definedName name="wrtywrtywr_3" localSheetId="18" hidden="1">{"'용역비'!$A$4:$C$8"}</definedName>
    <definedName name="wrtywrtywr_3" localSheetId="19" hidden="1">{"'용역비'!$A$4:$C$8"}</definedName>
    <definedName name="wrtywrtywr_3" localSheetId="20" hidden="1">{"'용역비'!$A$4:$C$8"}</definedName>
    <definedName name="wrtywrtywr_3" localSheetId="22" hidden="1">{"'용역비'!$A$4:$C$8"}</definedName>
    <definedName name="wrtywrtywr_3" localSheetId="24" hidden="1">{"'용역비'!$A$4:$C$8"}</definedName>
    <definedName name="wrtywrtywr_3" localSheetId="28" hidden="1">{"'용역비'!$A$4:$C$8"}</definedName>
    <definedName name="wrtywrtywr_3" localSheetId="14" hidden="1">{"'용역비'!$A$4:$C$8"}</definedName>
    <definedName name="wrtywrtywr_3" hidden="1">{"'용역비'!$A$4:$C$8"}</definedName>
    <definedName name="wrtywrtywr_4" localSheetId="12" hidden="1">{"'용역비'!$A$4:$C$8"}</definedName>
    <definedName name="wrtywrtywr_4" localSheetId="11" hidden="1">{"'용역비'!$A$4:$C$8"}</definedName>
    <definedName name="wrtywrtywr_4" localSheetId="13" hidden="1">{"'용역비'!$A$4:$C$8"}</definedName>
    <definedName name="wrtywrtywr_4" localSheetId="16" hidden="1">{"'용역비'!$A$4:$C$8"}</definedName>
    <definedName name="wrtywrtywr_4" localSheetId="21" hidden="1">{"'용역비'!$A$4:$C$8"}</definedName>
    <definedName name="wrtywrtywr_4" localSheetId="18" hidden="1">{"'용역비'!$A$4:$C$8"}</definedName>
    <definedName name="wrtywrtywr_4" localSheetId="19" hidden="1">{"'용역비'!$A$4:$C$8"}</definedName>
    <definedName name="wrtywrtywr_4" localSheetId="20" hidden="1">{"'용역비'!$A$4:$C$8"}</definedName>
    <definedName name="wrtywrtywr_4" localSheetId="22" hidden="1">{"'용역비'!$A$4:$C$8"}</definedName>
    <definedName name="wrtywrtywr_4" localSheetId="24" hidden="1">{"'용역비'!$A$4:$C$8"}</definedName>
    <definedName name="wrtywrtywr_4" localSheetId="28" hidden="1">{"'용역비'!$A$4:$C$8"}</definedName>
    <definedName name="wrtywrtywr_4" localSheetId="14" hidden="1">{"'용역비'!$A$4:$C$8"}</definedName>
    <definedName name="wrtywrtywr_4" hidden="1">{"'용역비'!$A$4:$C$8"}</definedName>
    <definedName name="wrtywrtywr_5" localSheetId="12" hidden="1">{"'용역비'!$A$4:$C$8"}</definedName>
    <definedName name="wrtywrtywr_5" localSheetId="11" hidden="1">{"'용역비'!$A$4:$C$8"}</definedName>
    <definedName name="wrtywrtywr_5" localSheetId="13" hidden="1">{"'용역비'!$A$4:$C$8"}</definedName>
    <definedName name="wrtywrtywr_5" localSheetId="16" hidden="1">{"'용역비'!$A$4:$C$8"}</definedName>
    <definedName name="wrtywrtywr_5" localSheetId="21" hidden="1">{"'용역비'!$A$4:$C$8"}</definedName>
    <definedName name="wrtywrtywr_5" localSheetId="18" hidden="1">{"'용역비'!$A$4:$C$8"}</definedName>
    <definedName name="wrtywrtywr_5" localSheetId="19" hidden="1">{"'용역비'!$A$4:$C$8"}</definedName>
    <definedName name="wrtywrtywr_5" localSheetId="20" hidden="1">{"'용역비'!$A$4:$C$8"}</definedName>
    <definedName name="wrtywrtywr_5" localSheetId="22" hidden="1">{"'용역비'!$A$4:$C$8"}</definedName>
    <definedName name="wrtywrtywr_5" localSheetId="24" hidden="1">{"'용역비'!$A$4:$C$8"}</definedName>
    <definedName name="wrtywrtywr_5" localSheetId="28" hidden="1">{"'용역비'!$A$4:$C$8"}</definedName>
    <definedName name="wrtywrtywr_5" localSheetId="14" hidden="1">{"'용역비'!$A$4:$C$8"}</definedName>
    <definedName name="wrtywrtywr_5" hidden="1">{"'용역비'!$A$4:$C$8"}</definedName>
    <definedName name="wrw" localSheetId="12" hidden="1">{"'Break down'!$A$4"}</definedName>
    <definedName name="wrw" localSheetId="11" hidden="1">{"'Break down'!$A$4"}</definedName>
    <definedName name="wrw" localSheetId="13" hidden="1">{"'Break down'!$A$4"}</definedName>
    <definedName name="wrw" localSheetId="16" hidden="1">{"'Break down'!$A$4"}</definedName>
    <definedName name="wrw" localSheetId="21" hidden="1">{"'Break down'!$A$4"}</definedName>
    <definedName name="wrw" localSheetId="18" hidden="1">{"'Break down'!$A$4"}</definedName>
    <definedName name="wrw" localSheetId="19" hidden="1">{"'Break down'!$A$4"}</definedName>
    <definedName name="wrw" localSheetId="20" hidden="1">{"'Break down'!$A$4"}</definedName>
    <definedName name="wrw" localSheetId="22" hidden="1">{"'Break down'!$A$4"}</definedName>
    <definedName name="wrw" localSheetId="24" hidden="1">{"'Break down'!$A$4"}</definedName>
    <definedName name="wrw" localSheetId="28" hidden="1">{"'Break down'!$A$4"}</definedName>
    <definedName name="wrw" localSheetId="14" hidden="1">{"'Break down'!$A$4"}</definedName>
    <definedName name="wrw" hidden="1">{"'Break down'!$A$4"}</definedName>
    <definedName name="WRWRRREWR" hidden="1">#REF!</definedName>
    <definedName name="wrww" localSheetId="12" hidden="1">{"Offgrid",#N/A,FALSE,"OFFGRID";"Region",#N/A,FALSE,"REGION";"Offgrid -2",#N/A,FALSE,"OFFGRID";"WTP",#N/A,FALSE,"WTP";"WTP -2",#N/A,FALSE,"WTP";"Project",#N/A,FALSE,"PROJECT";"Summary -2",#N/A,FALSE,"SUMMARY"}</definedName>
    <definedName name="wrww" localSheetId="11" hidden="1">{"Offgrid",#N/A,FALSE,"OFFGRID";"Region",#N/A,FALSE,"REGION";"Offgrid -2",#N/A,FALSE,"OFFGRID";"WTP",#N/A,FALSE,"WTP";"WTP -2",#N/A,FALSE,"WTP";"Project",#N/A,FALSE,"PROJECT";"Summary -2",#N/A,FALSE,"SUMMARY"}</definedName>
    <definedName name="wrww" localSheetId="13" hidden="1">{"Offgrid",#N/A,FALSE,"OFFGRID";"Region",#N/A,FALSE,"REGION";"Offgrid -2",#N/A,FALSE,"OFFGRID";"WTP",#N/A,FALSE,"WTP";"WTP -2",#N/A,FALSE,"WTP";"Project",#N/A,FALSE,"PROJECT";"Summary -2",#N/A,FALSE,"SUMMARY"}</definedName>
    <definedName name="wrww" localSheetId="16" hidden="1">{"Offgrid",#N/A,FALSE,"OFFGRID";"Region",#N/A,FALSE,"REGION";"Offgrid -2",#N/A,FALSE,"OFFGRID";"WTP",#N/A,FALSE,"WTP";"WTP -2",#N/A,FALSE,"WTP";"Project",#N/A,FALSE,"PROJECT";"Summary -2",#N/A,FALSE,"SUMMARY"}</definedName>
    <definedName name="wrww" localSheetId="21" hidden="1">{"Offgrid",#N/A,FALSE,"OFFGRID";"Region",#N/A,FALSE,"REGION";"Offgrid -2",#N/A,FALSE,"OFFGRID";"WTP",#N/A,FALSE,"WTP";"WTP -2",#N/A,FALSE,"WTP";"Project",#N/A,FALSE,"PROJECT";"Summary -2",#N/A,FALSE,"SUMMARY"}</definedName>
    <definedName name="wrww" localSheetId="18" hidden="1">{"Offgrid",#N/A,FALSE,"OFFGRID";"Region",#N/A,FALSE,"REGION";"Offgrid -2",#N/A,FALSE,"OFFGRID";"WTP",#N/A,FALSE,"WTP";"WTP -2",#N/A,FALSE,"WTP";"Project",#N/A,FALSE,"PROJECT";"Summary -2",#N/A,FALSE,"SUMMARY"}</definedName>
    <definedName name="wrww" localSheetId="19" hidden="1">{"Offgrid",#N/A,FALSE,"OFFGRID";"Region",#N/A,FALSE,"REGION";"Offgrid -2",#N/A,FALSE,"OFFGRID";"WTP",#N/A,FALSE,"WTP";"WTP -2",#N/A,FALSE,"WTP";"Project",#N/A,FALSE,"PROJECT";"Summary -2",#N/A,FALSE,"SUMMARY"}</definedName>
    <definedName name="wrww" localSheetId="20" hidden="1">{"Offgrid",#N/A,FALSE,"OFFGRID";"Region",#N/A,FALSE,"REGION";"Offgrid -2",#N/A,FALSE,"OFFGRID";"WTP",#N/A,FALSE,"WTP";"WTP -2",#N/A,FALSE,"WTP";"Project",#N/A,FALSE,"PROJECT";"Summary -2",#N/A,FALSE,"SUMMARY"}</definedName>
    <definedName name="wrww" localSheetId="22" hidden="1">{"Offgrid",#N/A,FALSE,"OFFGRID";"Region",#N/A,FALSE,"REGION";"Offgrid -2",#N/A,FALSE,"OFFGRID";"WTP",#N/A,FALSE,"WTP";"WTP -2",#N/A,FALSE,"WTP";"Project",#N/A,FALSE,"PROJECT";"Summary -2",#N/A,FALSE,"SUMMARY"}</definedName>
    <definedName name="wrww" localSheetId="24" hidden="1">{"Offgrid",#N/A,FALSE,"OFFGRID";"Region",#N/A,FALSE,"REGION";"Offgrid -2",#N/A,FALSE,"OFFGRID";"WTP",#N/A,FALSE,"WTP";"WTP -2",#N/A,FALSE,"WTP";"Project",#N/A,FALSE,"PROJECT";"Summary -2",#N/A,FALSE,"SUMMARY"}</definedName>
    <definedName name="wrww" localSheetId="28" hidden="1">{"Offgrid",#N/A,FALSE,"OFFGRID";"Region",#N/A,FALSE,"REGION";"Offgrid -2",#N/A,FALSE,"OFFGRID";"WTP",#N/A,FALSE,"WTP";"WTP -2",#N/A,FALSE,"WTP";"Project",#N/A,FALSE,"PROJECT";"Summary -2",#N/A,FALSE,"SUMMARY"}</definedName>
    <definedName name="wrww" localSheetId="14" hidden="1">{"Offgrid",#N/A,FALSE,"OFFGRID";"Region",#N/A,FALSE,"REGION";"Offgrid -2",#N/A,FALSE,"OFFGRID";"WTP",#N/A,FALSE,"WTP";"WTP -2",#N/A,FALSE,"WTP";"Project",#N/A,FALSE,"PROJECT";"Summary -2",#N/A,FALSE,"SUMMARY"}</definedName>
    <definedName name="wrww" hidden="1">{"Offgrid",#N/A,FALSE,"OFFGRID";"Region",#N/A,FALSE,"REGION";"Offgrid -2",#N/A,FALSE,"OFFGRID";"WTP",#N/A,FALSE,"WTP";"WTP -2",#N/A,FALSE,"WTP";"Project",#N/A,FALSE,"PROJECT";"Summary -2",#N/A,FALSE,"SUMMARY"}</definedName>
    <definedName name="Ws">#REF!</definedName>
    <definedName name="wsq" hidden="1">#REF!</definedName>
    <definedName name="Wss">#REF!</definedName>
    <definedName name="Wst">#REF!</definedName>
    <definedName name="wt">#REF!</definedName>
    <definedName name="wtwtwtew" hidden="1">#REF!</definedName>
    <definedName name="wuy" localSheetId="12" hidden="1">{"'용역비'!$A$4:$C$8"}</definedName>
    <definedName name="wuy" localSheetId="11" hidden="1">{"'용역비'!$A$4:$C$8"}</definedName>
    <definedName name="wuy" localSheetId="13" hidden="1">{"'용역비'!$A$4:$C$8"}</definedName>
    <definedName name="wuy" localSheetId="16" hidden="1">{"'용역비'!$A$4:$C$8"}</definedName>
    <definedName name="wuy" localSheetId="21" hidden="1">{"'용역비'!$A$4:$C$8"}</definedName>
    <definedName name="wuy" localSheetId="18" hidden="1">{"'용역비'!$A$4:$C$8"}</definedName>
    <definedName name="wuy" localSheetId="19" hidden="1">{"'용역비'!$A$4:$C$8"}</definedName>
    <definedName name="wuy" localSheetId="20" hidden="1">{"'용역비'!$A$4:$C$8"}</definedName>
    <definedName name="wuy" localSheetId="22" hidden="1">{"'용역비'!$A$4:$C$8"}</definedName>
    <definedName name="wuy" localSheetId="24" hidden="1">{"'용역비'!$A$4:$C$8"}</definedName>
    <definedName name="wuy" localSheetId="28" hidden="1">{"'용역비'!$A$4:$C$8"}</definedName>
    <definedName name="wuy" localSheetId="14" hidden="1">{"'용역비'!$A$4:$C$8"}</definedName>
    <definedName name="wuy" hidden="1">{"'용역비'!$A$4:$C$8"}</definedName>
    <definedName name="wuy_1" localSheetId="12" hidden="1">{"'용역비'!$A$4:$C$8"}</definedName>
    <definedName name="wuy_1" localSheetId="11" hidden="1">{"'용역비'!$A$4:$C$8"}</definedName>
    <definedName name="wuy_1" localSheetId="13" hidden="1">{"'용역비'!$A$4:$C$8"}</definedName>
    <definedName name="wuy_1" localSheetId="16" hidden="1">{"'용역비'!$A$4:$C$8"}</definedName>
    <definedName name="wuy_1" localSheetId="21" hidden="1">{"'용역비'!$A$4:$C$8"}</definedName>
    <definedName name="wuy_1" localSheetId="18" hidden="1">{"'용역비'!$A$4:$C$8"}</definedName>
    <definedName name="wuy_1" localSheetId="19" hidden="1">{"'용역비'!$A$4:$C$8"}</definedName>
    <definedName name="wuy_1" localSheetId="20" hidden="1">{"'용역비'!$A$4:$C$8"}</definedName>
    <definedName name="wuy_1" localSheetId="22" hidden="1">{"'용역비'!$A$4:$C$8"}</definedName>
    <definedName name="wuy_1" localSheetId="24" hidden="1">{"'용역비'!$A$4:$C$8"}</definedName>
    <definedName name="wuy_1" localSheetId="28" hidden="1">{"'용역비'!$A$4:$C$8"}</definedName>
    <definedName name="wuy_1" localSheetId="14" hidden="1">{"'용역비'!$A$4:$C$8"}</definedName>
    <definedName name="wuy_1" hidden="1">{"'용역비'!$A$4:$C$8"}</definedName>
    <definedName name="wuy_2" localSheetId="12" hidden="1">{"'용역비'!$A$4:$C$8"}</definedName>
    <definedName name="wuy_2" localSheetId="11" hidden="1">{"'용역비'!$A$4:$C$8"}</definedName>
    <definedName name="wuy_2" localSheetId="13" hidden="1">{"'용역비'!$A$4:$C$8"}</definedName>
    <definedName name="wuy_2" localSheetId="16" hidden="1">{"'용역비'!$A$4:$C$8"}</definedName>
    <definedName name="wuy_2" localSheetId="21" hidden="1">{"'용역비'!$A$4:$C$8"}</definedName>
    <definedName name="wuy_2" localSheetId="18" hidden="1">{"'용역비'!$A$4:$C$8"}</definedName>
    <definedName name="wuy_2" localSheetId="19" hidden="1">{"'용역비'!$A$4:$C$8"}</definedName>
    <definedName name="wuy_2" localSheetId="20" hidden="1">{"'용역비'!$A$4:$C$8"}</definedName>
    <definedName name="wuy_2" localSheetId="22" hidden="1">{"'용역비'!$A$4:$C$8"}</definedName>
    <definedName name="wuy_2" localSheetId="24" hidden="1">{"'용역비'!$A$4:$C$8"}</definedName>
    <definedName name="wuy_2" localSheetId="28" hidden="1">{"'용역비'!$A$4:$C$8"}</definedName>
    <definedName name="wuy_2" localSheetId="14" hidden="1">{"'용역비'!$A$4:$C$8"}</definedName>
    <definedName name="wuy_2" hidden="1">{"'용역비'!$A$4:$C$8"}</definedName>
    <definedName name="wuy_3" localSheetId="12" hidden="1">{"'용역비'!$A$4:$C$8"}</definedName>
    <definedName name="wuy_3" localSheetId="11" hidden="1">{"'용역비'!$A$4:$C$8"}</definedName>
    <definedName name="wuy_3" localSheetId="13" hidden="1">{"'용역비'!$A$4:$C$8"}</definedName>
    <definedName name="wuy_3" localSheetId="16" hidden="1">{"'용역비'!$A$4:$C$8"}</definedName>
    <definedName name="wuy_3" localSheetId="21" hidden="1">{"'용역비'!$A$4:$C$8"}</definedName>
    <definedName name="wuy_3" localSheetId="18" hidden="1">{"'용역비'!$A$4:$C$8"}</definedName>
    <definedName name="wuy_3" localSheetId="19" hidden="1">{"'용역비'!$A$4:$C$8"}</definedName>
    <definedName name="wuy_3" localSheetId="20" hidden="1">{"'용역비'!$A$4:$C$8"}</definedName>
    <definedName name="wuy_3" localSheetId="22" hidden="1">{"'용역비'!$A$4:$C$8"}</definedName>
    <definedName name="wuy_3" localSheetId="24" hidden="1">{"'용역비'!$A$4:$C$8"}</definedName>
    <definedName name="wuy_3" localSheetId="28" hidden="1">{"'용역비'!$A$4:$C$8"}</definedName>
    <definedName name="wuy_3" localSheetId="14" hidden="1">{"'용역비'!$A$4:$C$8"}</definedName>
    <definedName name="wuy_3" hidden="1">{"'용역비'!$A$4:$C$8"}</definedName>
    <definedName name="wuy_4" localSheetId="12" hidden="1">{"'용역비'!$A$4:$C$8"}</definedName>
    <definedName name="wuy_4" localSheetId="11" hidden="1">{"'용역비'!$A$4:$C$8"}</definedName>
    <definedName name="wuy_4" localSheetId="13" hidden="1">{"'용역비'!$A$4:$C$8"}</definedName>
    <definedName name="wuy_4" localSheetId="16" hidden="1">{"'용역비'!$A$4:$C$8"}</definedName>
    <definedName name="wuy_4" localSheetId="21" hidden="1">{"'용역비'!$A$4:$C$8"}</definedName>
    <definedName name="wuy_4" localSheetId="18" hidden="1">{"'용역비'!$A$4:$C$8"}</definedName>
    <definedName name="wuy_4" localSheetId="19" hidden="1">{"'용역비'!$A$4:$C$8"}</definedName>
    <definedName name="wuy_4" localSheetId="20" hidden="1">{"'용역비'!$A$4:$C$8"}</definedName>
    <definedName name="wuy_4" localSheetId="22" hidden="1">{"'용역비'!$A$4:$C$8"}</definedName>
    <definedName name="wuy_4" localSheetId="24" hidden="1">{"'용역비'!$A$4:$C$8"}</definedName>
    <definedName name="wuy_4" localSheetId="28" hidden="1">{"'용역비'!$A$4:$C$8"}</definedName>
    <definedName name="wuy_4" localSheetId="14" hidden="1">{"'용역비'!$A$4:$C$8"}</definedName>
    <definedName name="wuy_4" hidden="1">{"'용역비'!$A$4:$C$8"}</definedName>
    <definedName name="wuy_5" localSheetId="12" hidden="1">{"'용역비'!$A$4:$C$8"}</definedName>
    <definedName name="wuy_5" localSheetId="11" hidden="1">{"'용역비'!$A$4:$C$8"}</definedName>
    <definedName name="wuy_5" localSheetId="13" hidden="1">{"'용역비'!$A$4:$C$8"}</definedName>
    <definedName name="wuy_5" localSheetId="16" hidden="1">{"'용역비'!$A$4:$C$8"}</definedName>
    <definedName name="wuy_5" localSheetId="21" hidden="1">{"'용역비'!$A$4:$C$8"}</definedName>
    <definedName name="wuy_5" localSheetId="18" hidden="1">{"'용역비'!$A$4:$C$8"}</definedName>
    <definedName name="wuy_5" localSheetId="19" hidden="1">{"'용역비'!$A$4:$C$8"}</definedName>
    <definedName name="wuy_5" localSheetId="20" hidden="1">{"'용역비'!$A$4:$C$8"}</definedName>
    <definedName name="wuy_5" localSheetId="22" hidden="1">{"'용역비'!$A$4:$C$8"}</definedName>
    <definedName name="wuy_5" localSheetId="24" hidden="1">{"'용역비'!$A$4:$C$8"}</definedName>
    <definedName name="wuy_5" localSheetId="28" hidden="1">{"'용역비'!$A$4:$C$8"}</definedName>
    <definedName name="wuy_5" localSheetId="14" hidden="1">{"'용역비'!$A$4:$C$8"}</definedName>
    <definedName name="wuy_5" hidden="1">{"'용역비'!$A$4:$C$8"}</definedName>
    <definedName name="wvu.inputs._.raw._.data." localSheetId="1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박경희."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12" hidden="1">{#N/A,#N/A,FALSE,"Sheet2";#N/A,#N/A,FALSE,"Sheet4";#N/A,#N/A,FALSE,"Sheet6"}</definedName>
    <definedName name="ww" localSheetId="11" hidden="1">{#N/A,#N/A,FALSE,"Sheet2";#N/A,#N/A,FALSE,"Sheet4";#N/A,#N/A,FALSE,"Sheet6"}</definedName>
    <definedName name="ww" localSheetId="13" hidden="1">{#N/A,#N/A,FALSE,"Sheet2";#N/A,#N/A,FALSE,"Sheet4";#N/A,#N/A,FALSE,"Sheet6"}</definedName>
    <definedName name="ww" localSheetId="16" hidden="1">{#N/A,#N/A,FALSE,"Sheet2";#N/A,#N/A,FALSE,"Sheet4";#N/A,#N/A,FALSE,"Sheet6"}</definedName>
    <definedName name="ww" localSheetId="21" hidden="1">{#N/A,#N/A,FALSE,"Sheet2";#N/A,#N/A,FALSE,"Sheet4";#N/A,#N/A,FALSE,"Sheet6"}</definedName>
    <definedName name="ww" localSheetId="18" hidden="1">{#N/A,#N/A,FALSE,"Sheet2";#N/A,#N/A,FALSE,"Sheet4";#N/A,#N/A,FALSE,"Sheet6"}</definedName>
    <definedName name="ww" localSheetId="19" hidden="1">{#N/A,#N/A,FALSE,"Sheet2";#N/A,#N/A,FALSE,"Sheet4";#N/A,#N/A,FALSE,"Sheet6"}</definedName>
    <definedName name="ww" localSheetId="20" hidden="1">{#N/A,#N/A,FALSE,"Sheet2";#N/A,#N/A,FALSE,"Sheet4";#N/A,#N/A,FALSE,"Sheet6"}</definedName>
    <definedName name="ww" localSheetId="22" hidden="1">{#N/A,#N/A,FALSE,"Sheet2";#N/A,#N/A,FALSE,"Sheet4";#N/A,#N/A,FALSE,"Sheet6"}</definedName>
    <definedName name="ww" localSheetId="24" hidden="1">{#N/A,#N/A,FALSE,"Sheet2";#N/A,#N/A,FALSE,"Sheet4";#N/A,#N/A,FALSE,"Sheet6"}</definedName>
    <definedName name="ww" localSheetId="28" hidden="1">{#N/A,#N/A,FALSE,"Sheet2";#N/A,#N/A,FALSE,"Sheet4";#N/A,#N/A,FALSE,"Sheet6"}</definedName>
    <definedName name="ww" localSheetId="14" hidden="1">{#N/A,#N/A,FALSE,"Sheet2";#N/A,#N/A,FALSE,"Sheet4";#N/A,#N/A,FALSE,"Sheet6"}</definedName>
    <definedName name="ww" hidden="1">{#N/A,#N/A,FALSE,"Sheet2";#N/A,#N/A,FALSE,"Sheet4";#N/A,#N/A,FALSE,"Sheet6"}</definedName>
    <definedName name="ｗｗ" localSheetId="12" hidden="1">{"'Sheet1'!$L$16"}</definedName>
    <definedName name="ｗｗ" localSheetId="11" hidden="1">{"'Sheet1'!$L$16"}</definedName>
    <definedName name="ｗｗ" localSheetId="13" hidden="1">{"'Sheet1'!$L$16"}</definedName>
    <definedName name="ｗｗ" localSheetId="16" hidden="1">{"'Sheet1'!$L$16"}</definedName>
    <definedName name="ｗｗ" localSheetId="21" hidden="1">{"'Sheet1'!$L$16"}</definedName>
    <definedName name="ｗｗ" localSheetId="18" hidden="1">{"'Sheet1'!$L$16"}</definedName>
    <definedName name="ｗｗ" localSheetId="19" hidden="1">{"'Sheet1'!$L$16"}</definedName>
    <definedName name="ｗｗ" localSheetId="20" hidden="1">{"'Sheet1'!$L$16"}</definedName>
    <definedName name="ｗｗ" localSheetId="22" hidden="1">{"'Sheet1'!$L$16"}</definedName>
    <definedName name="ｗｗ" localSheetId="24" hidden="1">{"'Sheet1'!$L$16"}</definedName>
    <definedName name="ｗｗ" localSheetId="28" hidden="1">{"'Sheet1'!$L$16"}</definedName>
    <definedName name="ｗｗ" localSheetId="14" hidden="1">{"'Sheet1'!$L$16"}</definedName>
    <definedName name="ｗｗ" hidden="1">{"'Sheet1'!$L$16"}</definedName>
    <definedName name="wwe" localSheetId="12" hidden="1">{#N/A,#N/A,FALSE,"WBS 1.06";#N/A,#N/A,FALSE,"WBS 1.14";#N/A,#N/A,FALSE,"WBS 1.17";#N/A,#N/A,FALSE,"WBS 1.18"}</definedName>
    <definedName name="wwe" localSheetId="11" hidden="1">{#N/A,#N/A,FALSE,"WBS 1.06";#N/A,#N/A,FALSE,"WBS 1.14";#N/A,#N/A,FALSE,"WBS 1.17";#N/A,#N/A,FALSE,"WBS 1.18"}</definedName>
    <definedName name="wwe" localSheetId="13" hidden="1">{#N/A,#N/A,FALSE,"WBS 1.06";#N/A,#N/A,FALSE,"WBS 1.14";#N/A,#N/A,FALSE,"WBS 1.17";#N/A,#N/A,FALSE,"WBS 1.18"}</definedName>
    <definedName name="wwe" localSheetId="16" hidden="1">{#N/A,#N/A,FALSE,"WBS 1.06";#N/A,#N/A,FALSE,"WBS 1.14";#N/A,#N/A,FALSE,"WBS 1.17";#N/A,#N/A,FALSE,"WBS 1.18"}</definedName>
    <definedName name="wwe" localSheetId="21" hidden="1">{#N/A,#N/A,FALSE,"WBS 1.06";#N/A,#N/A,FALSE,"WBS 1.14";#N/A,#N/A,FALSE,"WBS 1.17";#N/A,#N/A,FALSE,"WBS 1.18"}</definedName>
    <definedName name="wwe" localSheetId="18" hidden="1">{#N/A,#N/A,FALSE,"WBS 1.06";#N/A,#N/A,FALSE,"WBS 1.14";#N/A,#N/A,FALSE,"WBS 1.17";#N/A,#N/A,FALSE,"WBS 1.18"}</definedName>
    <definedName name="wwe" localSheetId="19" hidden="1">{#N/A,#N/A,FALSE,"WBS 1.06";#N/A,#N/A,FALSE,"WBS 1.14";#N/A,#N/A,FALSE,"WBS 1.17";#N/A,#N/A,FALSE,"WBS 1.18"}</definedName>
    <definedName name="wwe" localSheetId="20" hidden="1">{#N/A,#N/A,FALSE,"WBS 1.06";#N/A,#N/A,FALSE,"WBS 1.14";#N/A,#N/A,FALSE,"WBS 1.17";#N/A,#N/A,FALSE,"WBS 1.18"}</definedName>
    <definedName name="wwe" localSheetId="22" hidden="1">{#N/A,#N/A,FALSE,"WBS 1.06";#N/A,#N/A,FALSE,"WBS 1.14";#N/A,#N/A,FALSE,"WBS 1.17";#N/A,#N/A,FALSE,"WBS 1.18"}</definedName>
    <definedName name="wwe" localSheetId="24" hidden="1">{#N/A,#N/A,FALSE,"WBS 1.06";#N/A,#N/A,FALSE,"WBS 1.14";#N/A,#N/A,FALSE,"WBS 1.17";#N/A,#N/A,FALSE,"WBS 1.18"}</definedName>
    <definedName name="wwe" localSheetId="28" hidden="1">{#N/A,#N/A,FALSE,"WBS 1.06";#N/A,#N/A,FALSE,"WBS 1.14";#N/A,#N/A,FALSE,"WBS 1.17";#N/A,#N/A,FALSE,"WBS 1.18"}</definedName>
    <definedName name="wwe" localSheetId="14" hidden="1">{#N/A,#N/A,FALSE,"WBS 1.06";#N/A,#N/A,FALSE,"WBS 1.14";#N/A,#N/A,FALSE,"WBS 1.17";#N/A,#N/A,FALSE,"WBS 1.18"}</definedName>
    <definedName name="wwe" hidden="1">{#N/A,#N/A,FALSE,"WBS 1.06";#N/A,#N/A,FALSE,"WBS 1.14";#N/A,#N/A,FALSE,"WBS 1.17";#N/A,#N/A,FALSE,"WBS 1.18"}</definedName>
    <definedName name="wwee" localSheetId="12" hidden="1">{#N/A,#N/A,FALSE,"WBS 1.06";#N/A,#N/A,FALSE,"WBS 1.14";#N/A,#N/A,FALSE,"WBS 1.17";#N/A,#N/A,FALSE,"WBS 1.18"}</definedName>
    <definedName name="wwee" localSheetId="11" hidden="1">{#N/A,#N/A,FALSE,"WBS 1.06";#N/A,#N/A,FALSE,"WBS 1.14";#N/A,#N/A,FALSE,"WBS 1.17";#N/A,#N/A,FALSE,"WBS 1.18"}</definedName>
    <definedName name="wwee" localSheetId="13" hidden="1">{#N/A,#N/A,FALSE,"WBS 1.06";#N/A,#N/A,FALSE,"WBS 1.14";#N/A,#N/A,FALSE,"WBS 1.17";#N/A,#N/A,FALSE,"WBS 1.18"}</definedName>
    <definedName name="wwee" localSheetId="16" hidden="1">{#N/A,#N/A,FALSE,"WBS 1.06";#N/A,#N/A,FALSE,"WBS 1.14";#N/A,#N/A,FALSE,"WBS 1.17";#N/A,#N/A,FALSE,"WBS 1.18"}</definedName>
    <definedName name="wwee" localSheetId="21" hidden="1">{#N/A,#N/A,FALSE,"WBS 1.06";#N/A,#N/A,FALSE,"WBS 1.14";#N/A,#N/A,FALSE,"WBS 1.17";#N/A,#N/A,FALSE,"WBS 1.18"}</definedName>
    <definedName name="wwee" localSheetId="18" hidden="1">{#N/A,#N/A,FALSE,"WBS 1.06";#N/A,#N/A,FALSE,"WBS 1.14";#N/A,#N/A,FALSE,"WBS 1.17";#N/A,#N/A,FALSE,"WBS 1.18"}</definedName>
    <definedName name="wwee" localSheetId="19" hidden="1">{#N/A,#N/A,FALSE,"WBS 1.06";#N/A,#N/A,FALSE,"WBS 1.14";#N/A,#N/A,FALSE,"WBS 1.17";#N/A,#N/A,FALSE,"WBS 1.18"}</definedName>
    <definedName name="wwee" localSheetId="20" hidden="1">{#N/A,#N/A,FALSE,"WBS 1.06";#N/A,#N/A,FALSE,"WBS 1.14";#N/A,#N/A,FALSE,"WBS 1.17";#N/A,#N/A,FALSE,"WBS 1.18"}</definedName>
    <definedName name="wwee" localSheetId="22" hidden="1">{#N/A,#N/A,FALSE,"WBS 1.06";#N/A,#N/A,FALSE,"WBS 1.14";#N/A,#N/A,FALSE,"WBS 1.17";#N/A,#N/A,FALSE,"WBS 1.18"}</definedName>
    <definedName name="wwee" localSheetId="24" hidden="1">{#N/A,#N/A,FALSE,"WBS 1.06";#N/A,#N/A,FALSE,"WBS 1.14";#N/A,#N/A,FALSE,"WBS 1.17";#N/A,#N/A,FALSE,"WBS 1.18"}</definedName>
    <definedName name="wwee" localSheetId="28" hidden="1">{#N/A,#N/A,FALSE,"WBS 1.06";#N/A,#N/A,FALSE,"WBS 1.14";#N/A,#N/A,FALSE,"WBS 1.17";#N/A,#N/A,FALSE,"WBS 1.18"}</definedName>
    <definedName name="wwee" localSheetId="14" hidden="1">{#N/A,#N/A,FALSE,"WBS 1.06";#N/A,#N/A,FALSE,"WBS 1.14";#N/A,#N/A,FALSE,"WBS 1.17";#N/A,#N/A,FALSE,"WBS 1.18"}</definedName>
    <definedName name="wwee" hidden="1">{#N/A,#N/A,FALSE,"WBS 1.06";#N/A,#N/A,FALSE,"WBS 1.14";#N/A,#N/A,FALSE,"WBS 1.17";#N/A,#N/A,FALSE,"WBS 1.18"}</definedName>
    <definedName name="wwer" localSheetId="12" hidden="1">{#N/A,#N/A,FALSE,"WBS 1.06";#N/A,#N/A,FALSE,"WBS 1.14";#N/A,#N/A,FALSE,"WBS 1.17";#N/A,#N/A,FALSE,"WBS 1.18"}</definedName>
    <definedName name="wwer" localSheetId="11" hidden="1">{#N/A,#N/A,FALSE,"WBS 1.06";#N/A,#N/A,FALSE,"WBS 1.14";#N/A,#N/A,FALSE,"WBS 1.17";#N/A,#N/A,FALSE,"WBS 1.18"}</definedName>
    <definedName name="wwer" localSheetId="13" hidden="1">{#N/A,#N/A,FALSE,"WBS 1.06";#N/A,#N/A,FALSE,"WBS 1.14";#N/A,#N/A,FALSE,"WBS 1.17";#N/A,#N/A,FALSE,"WBS 1.18"}</definedName>
    <definedName name="wwer" localSheetId="16" hidden="1">{#N/A,#N/A,FALSE,"WBS 1.06";#N/A,#N/A,FALSE,"WBS 1.14";#N/A,#N/A,FALSE,"WBS 1.17";#N/A,#N/A,FALSE,"WBS 1.18"}</definedName>
    <definedName name="wwer" localSheetId="21" hidden="1">{#N/A,#N/A,FALSE,"WBS 1.06";#N/A,#N/A,FALSE,"WBS 1.14";#N/A,#N/A,FALSE,"WBS 1.17";#N/A,#N/A,FALSE,"WBS 1.18"}</definedName>
    <definedName name="wwer" localSheetId="18" hidden="1">{#N/A,#N/A,FALSE,"WBS 1.06";#N/A,#N/A,FALSE,"WBS 1.14";#N/A,#N/A,FALSE,"WBS 1.17";#N/A,#N/A,FALSE,"WBS 1.18"}</definedName>
    <definedName name="wwer" localSheetId="19" hidden="1">{#N/A,#N/A,FALSE,"WBS 1.06";#N/A,#N/A,FALSE,"WBS 1.14";#N/A,#N/A,FALSE,"WBS 1.17";#N/A,#N/A,FALSE,"WBS 1.18"}</definedName>
    <definedName name="wwer" localSheetId="20" hidden="1">{#N/A,#N/A,FALSE,"WBS 1.06";#N/A,#N/A,FALSE,"WBS 1.14";#N/A,#N/A,FALSE,"WBS 1.17";#N/A,#N/A,FALSE,"WBS 1.18"}</definedName>
    <definedName name="wwer" localSheetId="22" hidden="1">{#N/A,#N/A,FALSE,"WBS 1.06";#N/A,#N/A,FALSE,"WBS 1.14";#N/A,#N/A,FALSE,"WBS 1.17";#N/A,#N/A,FALSE,"WBS 1.18"}</definedName>
    <definedName name="wwer" localSheetId="24" hidden="1">{#N/A,#N/A,FALSE,"WBS 1.06";#N/A,#N/A,FALSE,"WBS 1.14";#N/A,#N/A,FALSE,"WBS 1.17";#N/A,#N/A,FALSE,"WBS 1.18"}</definedName>
    <definedName name="wwer" localSheetId="28" hidden="1">{#N/A,#N/A,FALSE,"WBS 1.06";#N/A,#N/A,FALSE,"WBS 1.14";#N/A,#N/A,FALSE,"WBS 1.17";#N/A,#N/A,FALSE,"WBS 1.18"}</definedName>
    <definedName name="wwer" localSheetId="14" hidden="1">{#N/A,#N/A,FALSE,"WBS 1.06";#N/A,#N/A,FALSE,"WBS 1.14";#N/A,#N/A,FALSE,"WBS 1.17";#N/A,#N/A,FALSE,"WBS 1.18"}</definedName>
    <definedName name="wwer" hidden="1">{#N/A,#N/A,FALSE,"WBS 1.06";#N/A,#N/A,FALSE,"WBS 1.14";#N/A,#N/A,FALSE,"WBS 1.17";#N/A,#N/A,FALSE,"WBS 1.18"}</definedName>
    <definedName name="wwerewr" localSheetId="12" hidden="1">{#N/A,#N/A,FALSE,"WBS 1.06";#N/A,#N/A,FALSE,"WBS 1.14";#N/A,#N/A,FALSE,"WBS 1.17";#N/A,#N/A,FALSE,"WBS 1.18"}</definedName>
    <definedName name="wwerewr" localSheetId="11" hidden="1">{#N/A,#N/A,FALSE,"WBS 1.06";#N/A,#N/A,FALSE,"WBS 1.14";#N/A,#N/A,FALSE,"WBS 1.17";#N/A,#N/A,FALSE,"WBS 1.18"}</definedName>
    <definedName name="wwerewr" localSheetId="13" hidden="1">{#N/A,#N/A,FALSE,"WBS 1.06";#N/A,#N/A,FALSE,"WBS 1.14";#N/A,#N/A,FALSE,"WBS 1.17";#N/A,#N/A,FALSE,"WBS 1.18"}</definedName>
    <definedName name="wwerewr" localSheetId="16" hidden="1">{#N/A,#N/A,FALSE,"WBS 1.06";#N/A,#N/A,FALSE,"WBS 1.14";#N/A,#N/A,FALSE,"WBS 1.17";#N/A,#N/A,FALSE,"WBS 1.18"}</definedName>
    <definedName name="wwerewr" localSheetId="21" hidden="1">{#N/A,#N/A,FALSE,"WBS 1.06";#N/A,#N/A,FALSE,"WBS 1.14";#N/A,#N/A,FALSE,"WBS 1.17";#N/A,#N/A,FALSE,"WBS 1.18"}</definedName>
    <definedName name="wwerewr" localSheetId="18" hidden="1">{#N/A,#N/A,FALSE,"WBS 1.06";#N/A,#N/A,FALSE,"WBS 1.14";#N/A,#N/A,FALSE,"WBS 1.17";#N/A,#N/A,FALSE,"WBS 1.18"}</definedName>
    <definedName name="wwerewr" localSheetId="19" hidden="1">{#N/A,#N/A,FALSE,"WBS 1.06";#N/A,#N/A,FALSE,"WBS 1.14";#N/A,#N/A,FALSE,"WBS 1.17";#N/A,#N/A,FALSE,"WBS 1.18"}</definedName>
    <definedName name="wwerewr" localSheetId="20" hidden="1">{#N/A,#N/A,FALSE,"WBS 1.06";#N/A,#N/A,FALSE,"WBS 1.14";#N/A,#N/A,FALSE,"WBS 1.17";#N/A,#N/A,FALSE,"WBS 1.18"}</definedName>
    <definedName name="wwerewr" localSheetId="22" hidden="1">{#N/A,#N/A,FALSE,"WBS 1.06";#N/A,#N/A,FALSE,"WBS 1.14";#N/A,#N/A,FALSE,"WBS 1.17";#N/A,#N/A,FALSE,"WBS 1.18"}</definedName>
    <definedName name="wwerewr" localSheetId="24" hidden="1">{#N/A,#N/A,FALSE,"WBS 1.06";#N/A,#N/A,FALSE,"WBS 1.14";#N/A,#N/A,FALSE,"WBS 1.17";#N/A,#N/A,FALSE,"WBS 1.18"}</definedName>
    <definedName name="wwerewr" localSheetId="28" hidden="1">{#N/A,#N/A,FALSE,"WBS 1.06";#N/A,#N/A,FALSE,"WBS 1.14";#N/A,#N/A,FALSE,"WBS 1.17";#N/A,#N/A,FALSE,"WBS 1.18"}</definedName>
    <definedName name="wwerewr" localSheetId="14" hidden="1">{#N/A,#N/A,FALSE,"WBS 1.06";#N/A,#N/A,FALSE,"WBS 1.14";#N/A,#N/A,FALSE,"WBS 1.17";#N/A,#N/A,FALSE,"WBS 1.18"}</definedName>
    <definedName name="wwerewr" hidden="1">{#N/A,#N/A,FALSE,"WBS 1.06";#N/A,#N/A,FALSE,"WBS 1.14";#N/A,#N/A,FALSE,"WBS 1.17";#N/A,#N/A,FALSE,"WBS 1.18"}</definedName>
    <definedName name="wwerr" localSheetId="12" hidden="1">{"'Sheet1'!$L$16"}</definedName>
    <definedName name="wwerr" localSheetId="11" hidden="1">{"'Sheet1'!$L$16"}</definedName>
    <definedName name="wwerr" localSheetId="13" hidden="1">{"'Sheet1'!$L$16"}</definedName>
    <definedName name="wwerr" localSheetId="16" hidden="1">{"'Sheet1'!$L$16"}</definedName>
    <definedName name="wwerr" localSheetId="21" hidden="1">{"'Sheet1'!$L$16"}</definedName>
    <definedName name="wwerr" localSheetId="18" hidden="1">{"'Sheet1'!$L$16"}</definedName>
    <definedName name="wwerr" localSheetId="19" hidden="1">{"'Sheet1'!$L$16"}</definedName>
    <definedName name="wwerr" localSheetId="20" hidden="1">{"'Sheet1'!$L$16"}</definedName>
    <definedName name="wwerr" localSheetId="22" hidden="1">{"'Sheet1'!$L$16"}</definedName>
    <definedName name="wwerr" localSheetId="24" hidden="1">{"'Sheet1'!$L$16"}</definedName>
    <definedName name="wwerr" localSheetId="28" hidden="1">{"'Sheet1'!$L$16"}</definedName>
    <definedName name="wwerr" localSheetId="14" hidden="1">{"'Sheet1'!$L$16"}</definedName>
    <definedName name="wwerr" hidden="1">{"'Sheet1'!$L$16"}</definedName>
    <definedName name="WWF" localSheetId="12" hidden="1">{"'Sheet1'!$L$16"}</definedName>
    <definedName name="WWF" localSheetId="11" hidden="1">{"'Sheet1'!$L$16"}</definedName>
    <definedName name="WWF" localSheetId="13" hidden="1">{"'Sheet1'!$L$16"}</definedName>
    <definedName name="WWF" localSheetId="16" hidden="1">{"'Sheet1'!$L$16"}</definedName>
    <definedName name="WWF" localSheetId="21" hidden="1">{"'Sheet1'!$L$16"}</definedName>
    <definedName name="WWF" localSheetId="18" hidden="1">{"'Sheet1'!$L$16"}</definedName>
    <definedName name="WWF" localSheetId="19" hidden="1">{"'Sheet1'!$L$16"}</definedName>
    <definedName name="WWF" localSheetId="20" hidden="1">{"'Sheet1'!$L$16"}</definedName>
    <definedName name="WWF" localSheetId="22" hidden="1">{"'Sheet1'!$L$16"}</definedName>
    <definedName name="WWF" localSheetId="24" hidden="1">{"'Sheet1'!$L$16"}</definedName>
    <definedName name="WWF" localSheetId="28" hidden="1">{"'Sheet1'!$L$16"}</definedName>
    <definedName name="WWF" localSheetId="14" hidden="1">{"'Sheet1'!$L$16"}</definedName>
    <definedName name="WWF" hidden="1">{"'Sheet1'!$L$16"}</definedName>
    <definedName name="wwhh" localSheetId="12" hidden="1">{#N/A,#N/A,FALSE,"Chi tiÆt"}</definedName>
    <definedName name="wwhh" localSheetId="11" hidden="1">{#N/A,#N/A,FALSE,"Chi tiÆt"}</definedName>
    <definedName name="wwhh" localSheetId="13" hidden="1">{#N/A,#N/A,FALSE,"Chi tiÆt"}</definedName>
    <definedName name="wwhh" localSheetId="16" hidden="1">{#N/A,#N/A,FALSE,"Chi tiÆt"}</definedName>
    <definedName name="wwhh" localSheetId="21" hidden="1">{#N/A,#N/A,FALSE,"Chi tiÆt"}</definedName>
    <definedName name="wwhh" localSheetId="18" hidden="1">{#N/A,#N/A,FALSE,"Chi tiÆt"}</definedName>
    <definedName name="wwhh" localSheetId="19" hidden="1">{#N/A,#N/A,FALSE,"Chi tiÆt"}</definedName>
    <definedName name="wwhh" localSheetId="20" hidden="1">{#N/A,#N/A,FALSE,"Chi tiÆt"}</definedName>
    <definedName name="wwhh" localSheetId="22" hidden="1">{#N/A,#N/A,FALSE,"Chi tiÆt"}</definedName>
    <definedName name="wwhh" localSheetId="24" hidden="1">{#N/A,#N/A,FALSE,"Chi tiÆt"}</definedName>
    <definedName name="wwhh" localSheetId="28" hidden="1">{#N/A,#N/A,FALSE,"Chi tiÆt"}</definedName>
    <definedName name="wwhh" localSheetId="14" hidden="1">{#N/A,#N/A,FALSE,"Chi tiÆt"}</definedName>
    <definedName name="wwhh" hidden="1">{#N/A,#N/A,FALSE,"Chi tiÆt"}</definedName>
    <definedName name="wwhwhwrh" localSheetId="12" hidden="1">{"'Sheet1'!$L$16"}</definedName>
    <definedName name="wwhwhwrh" localSheetId="11" hidden="1">{"'Sheet1'!$L$16"}</definedName>
    <definedName name="wwhwhwrh" localSheetId="13" hidden="1">{"'Sheet1'!$L$16"}</definedName>
    <definedName name="wwhwhwrh" localSheetId="16" hidden="1">{"'Sheet1'!$L$16"}</definedName>
    <definedName name="wwhwhwrh" localSheetId="21" hidden="1">{"'Sheet1'!$L$16"}</definedName>
    <definedName name="wwhwhwrh" localSheetId="18" hidden="1">{"'Sheet1'!$L$16"}</definedName>
    <definedName name="wwhwhwrh" localSheetId="19" hidden="1">{"'Sheet1'!$L$16"}</definedName>
    <definedName name="wwhwhwrh" localSheetId="20" hidden="1">{"'Sheet1'!$L$16"}</definedName>
    <definedName name="wwhwhwrh" localSheetId="22" hidden="1">{"'Sheet1'!$L$16"}</definedName>
    <definedName name="wwhwhwrh" localSheetId="24" hidden="1">{"'Sheet1'!$L$16"}</definedName>
    <definedName name="wwhwhwrh" localSheetId="28" hidden="1">{"'Sheet1'!$L$16"}</definedName>
    <definedName name="wwhwhwrh" localSheetId="14" hidden="1">{"'Sheet1'!$L$16"}</definedName>
    <definedName name="wwhwhwrh" hidden="1">{"'Sheet1'!$L$16"}</definedName>
    <definedName name="wwr" localSheetId="12" hidden="1">{"'Break down'!$A$4"}</definedName>
    <definedName name="wwr" localSheetId="11" hidden="1">{"'Break down'!$A$4"}</definedName>
    <definedName name="wwr" localSheetId="13" hidden="1">{"'Break down'!$A$4"}</definedName>
    <definedName name="wwr" localSheetId="16" hidden="1">{"'Break down'!$A$4"}</definedName>
    <definedName name="wwr" localSheetId="21" hidden="1">{"'Break down'!$A$4"}</definedName>
    <definedName name="wwr" localSheetId="18" hidden="1">{"'Break down'!$A$4"}</definedName>
    <definedName name="wwr" localSheetId="19" hidden="1">{"'Break down'!$A$4"}</definedName>
    <definedName name="wwr" localSheetId="20" hidden="1">{"'Break down'!$A$4"}</definedName>
    <definedName name="wwr" localSheetId="22" hidden="1">{"'Break down'!$A$4"}</definedName>
    <definedName name="wwr" localSheetId="24" hidden="1">{"'Break down'!$A$4"}</definedName>
    <definedName name="wwr" localSheetId="28" hidden="1">{"'Break down'!$A$4"}</definedName>
    <definedName name="wwr" localSheetId="14" hidden="1">{"'Break down'!$A$4"}</definedName>
    <definedName name="wwr" hidden="1">{"'Break down'!$A$4"}</definedName>
    <definedName name="www" localSheetId="12" hidden="1">{"ECA Qtrs C",#N/A,TRUE,"ECA_Qtrs_C";"ECA Qtrs D",#N/A,TRUE,"ECA_Qtrs_D";"ECA Qtrs F",#N/A,TRUE,"ECA_Qtrs_F";"ECA Qtrs G",#N/A,TRUE,"ECA_Qtrs_G";"ECA SisterApt",#N/A,TRUE,"ECA_SisterApt";"ECA Nurses",#N/A,TRUE,"ECA_NursesHostel"}</definedName>
    <definedName name="www" localSheetId="11" hidden="1">{"ECA Qtrs C",#N/A,TRUE,"ECA_Qtrs_C";"ECA Qtrs D",#N/A,TRUE,"ECA_Qtrs_D";"ECA Qtrs F",#N/A,TRUE,"ECA_Qtrs_F";"ECA Qtrs G",#N/A,TRUE,"ECA_Qtrs_G";"ECA SisterApt",#N/A,TRUE,"ECA_SisterApt";"ECA Nurses",#N/A,TRUE,"ECA_NursesHostel"}</definedName>
    <definedName name="www" localSheetId="13" hidden="1">{"ECA Qtrs C",#N/A,TRUE,"ECA_Qtrs_C";"ECA Qtrs D",#N/A,TRUE,"ECA_Qtrs_D";"ECA Qtrs F",#N/A,TRUE,"ECA_Qtrs_F";"ECA Qtrs G",#N/A,TRUE,"ECA_Qtrs_G";"ECA SisterApt",#N/A,TRUE,"ECA_SisterApt";"ECA Nurses",#N/A,TRUE,"ECA_NursesHostel"}</definedName>
    <definedName name="www" localSheetId="16" hidden="1">{"ECA Qtrs C",#N/A,TRUE,"ECA_Qtrs_C";"ECA Qtrs D",#N/A,TRUE,"ECA_Qtrs_D";"ECA Qtrs F",#N/A,TRUE,"ECA_Qtrs_F";"ECA Qtrs G",#N/A,TRUE,"ECA_Qtrs_G";"ECA SisterApt",#N/A,TRUE,"ECA_SisterApt";"ECA Nurses",#N/A,TRUE,"ECA_NursesHostel"}</definedName>
    <definedName name="www" localSheetId="21" hidden="1">{"ECA Qtrs C",#N/A,TRUE,"ECA_Qtrs_C";"ECA Qtrs D",#N/A,TRUE,"ECA_Qtrs_D";"ECA Qtrs F",#N/A,TRUE,"ECA_Qtrs_F";"ECA Qtrs G",#N/A,TRUE,"ECA_Qtrs_G";"ECA SisterApt",#N/A,TRUE,"ECA_SisterApt";"ECA Nurses",#N/A,TRUE,"ECA_NursesHostel"}</definedName>
    <definedName name="www" localSheetId="18" hidden="1">{"ECA Qtrs C",#N/A,TRUE,"ECA_Qtrs_C";"ECA Qtrs D",#N/A,TRUE,"ECA_Qtrs_D";"ECA Qtrs F",#N/A,TRUE,"ECA_Qtrs_F";"ECA Qtrs G",#N/A,TRUE,"ECA_Qtrs_G";"ECA SisterApt",#N/A,TRUE,"ECA_SisterApt";"ECA Nurses",#N/A,TRUE,"ECA_NursesHostel"}</definedName>
    <definedName name="www" localSheetId="19" hidden="1">{"ECA Qtrs C",#N/A,TRUE,"ECA_Qtrs_C";"ECA Qtrs D",#N/A,TRUE,"ECA_Qtrs_D";"ECA Qtrs F",#N/A,TRUE,"ECA_Qtrs_F";"ECA Qtrs G",#N/A,TRUE,"ECA_Qtrs_G";"ECA SisterApt",#N/A,TRUE,"ECA_SisterApt";"ECA Nurses",#N/A,TRUE,"ECA_NursesHostel"}</definedName>
    <definedName name="www" localSheetId="20" hidden="1">{"ECA Qtrs C",#N/A,TRUE,"ECA_Qtrs_C";"ECA Qtrs D",#N/A,TRUE,"ECA_Qtrs_D";"ECA Qtrs F",#N/A,TRUE,"ECA_Qtrs_F";"ECA Qtrs G",#N/A,TRUE,"ECA_Qtrs_G";"ECA SisterApt",#N/A,TRUE,"ECA_SisterApt";"ECA Nurses",#N/A,TRUE,"ECA_NursesHostel"}</definedName>
    <definedName name="www" localSheetId="22" hidden="1">{"ECA Qtrs C",#N/A,TRUE,"ECA_Qtrs_C";"ECA Qtrs D",#N/A,TRUE,"ECA_Qtrs_D";"ECA Qtrs F",#N/A,TRUE,"ECA_Qtrs_F";"ECA Qtrs G",#N/A,TRUE,"ECA_Qtrs_G";"ECA SisterApt",#N/A,TRUE,"ECA_SisterApt";"ECA Nurses",#N/A,TRUE,"ECA_NursesHostel"}</definedName>
    <definedName name="www" localSheetId="24" hidden="1">{"ECA Qtrs C",#N/A,TRUE,"ECA_Qtrs_C";"ECA Qtrs D",#N/A,TRUE,"ECA_Qtrs_D";"ECA Qtrs F",#N/A,TRUE,"ECA_Qtrs_F";"ECA Qtrs G",#N/A,TRUE,"ECA_Qtrs_G";"ECA SisterApt",#N/A,TRUE,"ECA_SisterApt";"ECA Nurses",#N/A,TRUE,"ECA_NursesHostel"}</definedName>
    <definedName name="www" localSheetId="28" hidden="1">{"ECA Qtrs C",#N/A,TRUE,"ECA_Qtrs_C";"ECA Qtrs D",#N/A,TRUE,"ECA_Qtrs_D";"ECA Qtrs F",#N/A,TRUE,"ECA_Qtrs_F";"ECA Qtrs G",#N/A,TRUE,"ECA_Qtrs_G";"ECA SisterApt",#N/A,TRUE,"ECA_SisterApt";"ECA Nurses",#N/A,TRUE,"ECA_NursesHostel"}</definedName>
    <definedName name="www" localSheetId="14"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ｗｗｗ" localSheetId="12" hidden="1">{"'eng.Work-Flow'!$B$100"}</definedName>
    <definedName name="ｗｗｗ" localSheetId="11" hidden="1">{"'eng.Work-Flow'!$B$100"}</definedName>
    <definedName name="ｗｗｗ" localSheetId="13" hidden="1">{"'eng.Work-Flow'!$B$100"}</definedName>
    <definedName name="ｗｗｗ" localSheetId="16" hidden="1">{"'eng.Work-Flow'!$B$100"}</definedName>
    <definedName name="ｗｗｗ" localSheetId="21" hidden="1">{"'eng.Work-Flow'!$B$100"}</definedName>
    <definedName name="ｗｗｗ" localSheetId="18" hidden="1">{"'eng.Work-Flow'!$B$100"}</definedName>
    <definedName name="ｗｗｗ" localSheetId="19" hidden="1">{"'eng.Work-Flow'!$B$100"}</definedName>
    <definedName name="ｗｗｗ" localSheetId="20" hidden="1">{"'eng.Work-Flow'!$B$100"}</definedName>
    <definedName name="ｗｗｗ" localSheetId="22" hidden="1">{"'eng.Work-Flow'!$B$100"}</definedName>
    <definedName name="ｗｗｗ" localSheetId="24" hidden="1">{"'eng.Work-Flow'!$B$100"}</definedName>
    <definedName name="ｗｗｗ" localSheetId="28" hidden="1">{"'eng.Work-Flow'!$B$100"}</definedName>
    <definedName name="ｗｗｗ" localSheetId="14" hidden="1">{"'eng.Work-Flow'!$B$100"}</definedName>
    <definedName name="ｗｗｗ" hidden="1">{"'eng.Work-Flow'!$B$100"}</definedName>
    <definedName name="www_1" localSheetId="12" hidden="1">{"ECA Qtrs C",#N/A,TRUE,"ECA_Qtrs_C";"ECA Qtrs D",#N/A,TRUE,"ECA_Qtrs_D";"ECA Qtrs F",#N/A,TRUE,"ECA_Qtrs_F";"ECA Qtrs G",#N/A,TRUE,"ECA_Qtrs_G";"ECA SisterApt",#N/A,TRUE,"ECA_SisterApt";"ECA Nurses",#N/A,TRUE,"ECA_NursesHostel"}</definedName>
    <definedName name="www_1" localSheetId="11" hidden="1">{"ECA Qtrs C",#N/A,TRUE,"ECA_Qtrs_C";"ECA Qtrs D",#N/A,TRUE,"ECA_Qtrs_D";"ECA Qtrs F",#N/A,TRUE,"ECA_Qtrs_F";"ECA Qtrs G",#N/A,TRUE,"ECA_Qtrs_G";"ECA SisterApt",#N/A,TRUE,"ECA_SisterApt";"ECA Nurses",#N/A,TRUE,"ECA_NursesHostel"}</definedName>
    <definedName name="www_1" localSheetId="13" hidden="1">{"ECA Qtrs C",#N/A,TRUE,"ECA_Qtrs_C";"ECA Qtrs D",#N/A,TRUE,"ECA_Qtrs_D";"ECA Qtrs F",#N/A,TRUE,"ECA_Qtrs_F";"ECA Qtrs G",#N/A,TRUE,"ECA_Qtrs_G";"ECA SisterApt",#N/A,TRUE,"ECA_SisterApt";"ECA Nurses",#N/A,TRUE,"ECA_NursesHostel"}</definedName>
    <definedName name="www_1" localSheetId="16" hidden="1">{"ECA Qtrs C",#N/A,TRUE,"ECA_Qtrs_C";"ECA Qtrs D",#N/A,TRUE,"ECA_Qtrs_D";"ECA Qtrs F",#N/A,TRUE,"ECA_Qtrs_F";"ECA Qtrs G",#N/A,TRUE,"ECA_Qtrs_G";"ECA SisterApt",#N/A,TRUE,"ECA_SisterApt";"ECA Nurses",#N/A,TRUE,"ECA_NursesHostel"}</definedName>
    <definedName name="www_1" localSheetId="21" hidden="1">{"ECA Qtrs C",#N/A,TRUE,"ECA_Qtrs_C";"ECA Qtrs D",#N/A,TRUE,"ECA_Qtrs_D";"ECA Qtrs F",#N/A,TRUE,"ECA_Qtrs_F";"ECA Qtrs G",#N/A,TRUE,"ECA_Qtrs_G";"ECA SisterApt",#N/A,TRUE,"ECA_SisterApt";"ECA Nurses",#N/A,TRUE,"ECA_NursesHostel"}</definedName>
    <definedName name="www_1" localSheetId="18" hidden="1">{"ECA Qtrs C",#N/A,TRUE,"ECA_Qtrs_C";"ECA Qtrs D",#N/A,TRUE,"ECA_Qtrs_D";"ECA Qtrs F",#N/A,TRUE,"ECA_Qtrs_F";"ECA Qtrs G",#N/A,TRUE,"ECA_Qtrs_G";"ECA SisterApt",#N/A,TRUE,"ECA_SisterApt";"ECA Nurses",#N/A,TRUE,"ECA_NursesHostel"}</definedName>
    <definedName name="www_1" localSheetId="19" hidden="1">{"ECA Qtrs C",#N/A,TRUE,"ECA_Qtrs_C";"ECA Qtrs D",#N/A,TRUE,"ECA_Qtrs_D";"ECA Qtrs F",#N/A,TRUE,"ECA_Qtrs_F";"ECA Qtrs G",#N/A,TRUE,"ECA_Qtrs_G";"ECA SisterApt",#N/A,TRUE,"ECA_SisterApt";"ECA Nurses",#N/A,TRUE,"ECA_NursesHostel"}</definedName>
    <definedName name="www_1" localSheetId="20" hidden="1">{"ECA Qtrs C",#N/A,TRUE,"ECA_Qtrs_C";"ECA Qtrs D",#N/A,TRUE,"ECA_Qtrs_D";"ECA Qtrs F",#N/A,TRUE,"ECA_Qtrs_F";"ECA Qtrs G",#N/A,TRUE,"ECA_Qtrs_G";"ECA SisterApt",#N/A,TRUE,"ECA_SisterApt";"ECA Nurses",#N/A,TRUE,"ECA_NursesHostel"}</definedName>
    <definedName name="www_1" localSheetId="22" hidden="1">{"ECA Qtrs C",#N/A,TRUE,"ECA_Qtrs_C";"ECA Qtrs D",#N/A,TRUE,"ECA_Qtrs_D";"ECA Qtrs F",#N/A,TRUE,"ECA_Qtrs_F";"ECA Qtrs G",#N/A,TRUE,"ECA_Qtrs_G";"ECA SisterApt",#N/A,TRUE,"ECA_SisterApt";"ECA Nurses",#N/A,TRUE,"ECA_NursesHostel"}</definedName>
    <definedName name="www_1" localSheetId="24" hidden="1">{"ECA Qtrs C",#N/A,TRUE,"ECA_Qtrs_C";"ECA Qtrs D",#N/A,TRUE,"ECA_Qtrs_D";"ECA Qtrs F",#N/A,TRUE,"ECA_Qtrs_F";"ECA Qtrs G",#N/A,TRUE,"ECA_Qtrs_G";"ECA SisterApt",#N/A,TRUE,"ECA_SisterApt";"ECA Nurses",#N/A,TRUE,"ECA_NursesHostel"}</definedName>
    <definedName name="www_1" localSheetId="28" hidden="1">{"ECA Qtrs C",#N/A,TRUE,"ECA_Qtrs_C";"ECA Qtrs D",#N/A,TRUE,"ECA_Qtrs_D";"ECA Qtrs F",#N/A,TRUE,"ECA_Qtrs_F";"ECA Qtrs G",#N/A,TRUE,"ECA_Qtrs_G";"ECA SisterApt",#N/A,TRUE,"ECA_SisterApt";"ECA Nurses",#N/A,TRUE,"ECA_NursesHostel"}</definedName>
    <definedName name="www_1" localSheetId="14"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ｗｗｗ_3" localSheetId="12" hidden="1">{"'eng.Work-Flow'!$B$100"}</definedName>
    <definedName name="ｗｗｗ_3" localSheetId="11" hidden="1">{"'eng.Work-Flow'!$B$100"}</definedName>
    <definedName name="ｗｗｗ_3" localSheetId="13" hidden="1">{"'eng.Work-Flow'!$B$100"}</definedName>
    <definedName name="ｗｗｗ_3" localSheetId="16" hidden="1">{"'eng.Work-Flow'!$B$100"}</definedName>
    <definedName name="ｗｗｗ_3" localSheetId="21" hidden="1">{"'eng.Work-Flow'!$B$100"}</definedName>
    <definedName name="ｗｗｗ_3" localSheetId="18" hidden="1">{"'eng.Work-Flow'!$B$100"}</definedName>
    <definedName name="ｗｗｗ_3" localSheetId="19" hidden="1">{"'eng.Work-Flow'!$B$100"}</definedName>
    <definedName name="ｗｗｗ_3" localSheetId="20" hidden="1">{"'eng.Work-Flow'!$B$100"}</definedName>
    <definedName name="ｗｗｗ_3" localSheetId="22" hidden="1">{"'eng.Work-Flow'!$B$100"}</definedName>
    <definedName name="ｗｗｗ_3" localSheetId="24" hidden="1">{"'eng.Work-Flow'!$B$100"}</definedName>
    <definedName name="ｗｗｗ_3" localSheetId="28" hidden="1">{"'eng.Work-Flow'!$B$100"}</definedName>
    <definedName name="ｗｗｗ_3" localSheetId="14" hidden="1">{"'eng.Work-Flow'!$B$100"}</definedName>
    <definedName name="ｗｗｗ_3" hidden="1">{"'eng.Work-Flow'!$B$100"}</definedName>
    <definedName name="wwwrwee" localSheetId="12" hidden="1">{"'Sheet1'!$L$16"}</definedName>
    <definedName name="wwwrwee" localSheetId="11" hidden="1">{"'Sheet1'!$L$16"}</definedName>
    <definedName name="wwwrwee" localSheetId="13" hidden="1">{"'Sheet1'!$L$16"}</definedName>
    <definedName name="wwwrwee" localSheetId="16" hidden="1">{"'Sheet1'!$L$16"}</definedName>
    <definedName name="wwwrwee" localSheetId="21" hidden="1">{"'Sheet1'!$L$16"}</definedName>
    <definedName name="wwwrwee" localSheetId="18" hidden="1">{"'Sheet1'!$L$16"}</definedName>
    <definedName name="wwwrwee" localSheetId="19" hidden="1">{"'Sheet1'!$L$16"}</definedName>
    <definedName name="wwwrwee" localSheetId="20" hidden="1">{"'Sheet1'!$L$16"}</definedName>
    <definedName name="wwwrwee" localSheetId="22" hidden="1">{"'Sheet1'!$L$16"}</definedName>
    <definedName name="wwwrwee" localSheetId="24" hidden="1">{"'Sheet1'!$L$16"}</definedName>
    <definedName name="wwwrwee" localSheetId="28" hidden="1">{"'Sheet1'!$L$16"}</definedName>
    <definedName name="wwwrwee" localSheetId="14" hidden="1">{"'Sheet1'!$L$16"}</definedName>
    <definedName name="wwwrwee" hidden="1">{"'Sheet1'!$L$16"}</definedName>
    <definedName name="WWWW" localSheetId="12" hidden="1">{"'Sheet1'!$L$16"}</definedName>
    <definedName name="WWWW" localSheetId="11" hidden="1">{"'Sheet1'!$L$16"}</definedName>
    <definedName name="WWWW" localSheetId="13" hidden="1">{"'Sheet1'!$L$16"}</definedName>
    <definedName name="WWWW" localSheetId="16" hidden="1">{"'Sheet1'!$L$16"}</definedName>
    <definedName name="WWWW" localSheetId="21" hidden="1">{"'Sheet1'!$L$16"}</definedName>
    <definedName name="WWWW" localSheetId="18" hidden="1">{"'Sheet1'!$L$16"}</definedName>
    <definedName name="WWWW" localSheetId="19" hidden="1">{"'Sheet1'!$L$16"}</definedName>
    <definedName name="WWWW" localSheetId="20" hidden="1">{"'Sheet1'!$L$16"}</definedName>
    <definedName name="WWWW" localSheetId="22" hidden="1">{"'Sheet1'!$L$16"}</definedName>
    <definedName name="WWWW" localSheetId="24" hidden="1">{"'Sheet1'!$L$16"}</definedName>
    <definedName name="WWWW" localSheetId="28" hidden="1">{"'Sheet1'!$L$16"}</definedName>
    <definedName name="WWWW" localSheetId="14" hidden="1">{"'Sheet1'!$L$16"}</definedName>
    <definedName name="WWWW" hidden="1">{"'Sheet1'!$L$16"}</definedName>
    <definedName name="ｗｗｗｗ" localSheetId="12" hidden="1">{"'Sheet1'!$L$16"}</definedName>
    <definedName name="ｗｗｗｗ" localSheetId="11" hidden="1">{"'Sheet1'!$L$16"}</definedName>
    <definedName name="ｗｗｗｗ" localSheetId="13" hidden="1">{"'Sheet1'!$L$16"}</definedName>
    <definedName name="ｗｗｗｗ" localSheetId="16" hidden="1">{"'Sheet1'!$L$16"}</definedName>
    <definedName name="ｗｗｗｗ" localSheetId="21" hidden="1">{"'Sheet1'!$L$16"}</definedName>
    <definedName name="ｗｗｗｗ" localSheetId="18" hidden="1">{"'Sheet1'!$L$16"}</definedName>
    <definedName name="ｗｗｗｗ" localSheetId="19" hidden="1">{"'Sheet1'!$L$16"}</definedName>
    <definedName name="ｗｗｗｗ" localSheetId="20" hidden="1">{"'Sheet1'!$L$16"}</definedName>
    <definedName name="ｗｗｗｗ" localSheetId="22" hidden="1">{"'Sheet1'!$L$16"}</definedName>
    <definedName name="ｗｗｗｗ" localSheetId="24" hidden="1">{"'Sheet1'!$L$16"}</definedName>
    <definedName name="ｗｗｗｗ" localSheetId="28" hidden="1">{"'Sheet1'!$L$16"}</definedName>
    <definedName name="ｗｗｗｗ" localSheetId="14" hidden="1">{"'Sheet1'!$L$16"}</definedName>
    <definedName name="ｗｗｗｗ" hidden="1">{"'Sheet1'!$L$16"}</definedName>
    <definedName name="wwwww" hidden="1">#REF!</definedName>
    <definedName name="wwwwwww" localSheetId="12" hidden="1">{"Offgrid",#N/A,FALSE,"OFFGRID";"Region",#N/A,FALSE,"REGION";"Offgrid -2",#N/A,FALSE,"OFFGRID";"WTP",#N/A,FALSE,"WTP";"WTP -2",#N/A,FALSE,"WTP";"Project",#N/A,FALSE,"PROJECT";"Summary -2",#N/A,FALSE,"SUMMARY"}</definedName>
    <definedName name="wwwwwww" localSheetId="11" hidden="1">{"Offgrid",#N/A,FALSE,"OFFGRID";"Region",#N/A,FALSE,"REGION";"Offgrid -2",#N/A,FALSE,"OFFGRID";"WTP",#N/A,FALSE,"WTP";"WTP -2",#N/A,FALSE,"WTP";"Project",#N/A,FALSE,"PROJECT";"Summary -2",#N/A,FALSE,"SUMMARY"}</definedName>
    <definedName name="wwwwwww" localSheetId="13" hidden="1">{"Offgrid",#N/A,FALSE,"OFFGRID";"Region",#N/A,FALSE,"REGION";"Offgrid -2",#N/A,FALSE,"OFFGRID";"WTP",#N/A,FALSE,"WTP";"WTP -2",#N/A,FALSE,"WTP";"Project",#N/A,FALSE,"PROJECT";"Summary -2",#N/A,FALSE,"SUMMARY"}</definedName>
    <definedName name="wwwwwww" localSheetId="16" hidden="1">{"Offgrid",#N/A,FALSE,"OFFGRID";"Region",#N/A,FALSE,"REGION";"Offgrid -2",#N/A,FALSE,"OFFGRID";"WTP",#N/A,FALSE,"WTP";"WTP -2",#N/A,FALSE,"WTP";"Project",#N/A,FALSE,"PROJECT";"Summary -2",#N/A,FALSE,"SUMMARY"}</definedName>
    <definedName name="wwwwwww" localSheetId="21" hidden="1">{"Offgrid",#N/A,FALSE,"OFFGRID";"Region",#N/A,FALSE,"REGION";"Offgrid -2",#N/A,FALSE,"OFFGRID";"WTP",#N/A,FALSE,"WTP";"WTP -2",#N/A,FALSE,"WTP";"Project",#N/A,FALSE,"PROJECT";"Summary -2",#N/A,FALSE,"SUMMARY"}</definedName>
    <definedName name="wwwwwww" localSheetId="18" hidden="1">{"Offgrid",#N/A,FALSE,"OFFGRID";"Region",#N/A,FALSE,"REGION";"Offgrid -2",#N/A,FALSE,"OFFGRID";"WTP",#N/A,FALSE,"WTP";"WTP -2",#N/A,FALSE,"WTP";"Project",#N/A,FALSE,"PROJECT";"Summary -2",#N/A,FALSE,"SUMMARY"}</definedName>
    <definedName name="wwwwwww" localSheetId="19" hidden="1">{"Offgrid",#N/A,FALSE,"OFFGRID";"Region",#N/A,FALSE,"REGION";"Offgrid -2",#N/A,FALSE,"OFFGRID";"WTP",#N/A,FALSE,"WTP";"WTP -2",#N/A,FALSE,"WTP";"Project",#N/A,FALSE,"PROJECT";"Summary -2",#N/A,FALSE,"SUMMARY"}</definedName>
    <definedName name="wwwwwww" localSheetId="20" hidden="1">{"Offgrid",#N/A,FALSE,"OFFGRID";"Region",#N/A,FALSE,"REGION";"Offgrid -2",#N/A,FALSE,"OFFGRID";"WTP",#N/A,FALSE,"WTP";"WTP -2",#N/A,FALSE,"WTP";"Project",#N/A,FALSE,"PROJECT";"Summary -2",#N/A,FALSE,"SUMMARY"}</definedName>
    <definedName name="wwwwwww" localSheetId="22" hidden="1">{"Offgrid",#N/A,FALSE,"OFFGRID";"Region",#N/A,FALSE,"REGION";"Offgrid -2",#N/A,FALSE,"OFFGRID";"WTP",#N/A,FALSE,"WTP";"WTP -2",#N/A,FALSE,"WTP";"Project",#N/A,FALSE,"PROJECT";"Summary -2",#N/A,FALSE,"SUMMARY"}</definedName>
    <definedName name="wwwwwww" localSheetId="24" hidden="1">{"Offgrid",#N/A,FALSE,"OFFGRID";"Region",#N/A,FALSE,"REGION";"Offgrid -2",#N/A,FALSE,"OFFGRID";"WTP",#N/A,FALSE,"WTP";"WTP -2",#N/A,FALSE,"WTP";"Project",#N/A,FALSE,"PROJECT";"Summary -2",#N/A,FALSE,"SUMMARY"}</definedName>
    <definedName name="wwwwwww" localSheetId="28" hidden="1">{"Offgrid",#N/A,FALSE,"OFFGRID";"Region",#N/A,FALSE,"REGION";"Offgrid -2",#N/A,FALSE,"OFFGRID";"WTP",#N/A,FALSE,"WTP";"WTP -2",#N/A,FALSE,"WTP";"Project",#N/A,FALSE,"PROJECT";"Summary -2",#N/A,FALSE,"SUMMARY"}</definedName>
    <definedName name="wwwwwww" localSheetId="14" hidden="1">{"Offgrid",#N/A,FALSE,"OFFGRID";"Region",#N/A,FALSE,"REGION";"Offgrid -2",#N/A,FALSE,"OFFGRID";"WTP",#N/A,FALSE,"WTP";"WTP -2",#N/A,FALSE,"WTP";"Project",#N/A,FALSE,"PROJECT";"Summary -2",#N/A,FALSE,"SUMMARY"}</definedName>
    <definedName name="wwwwwww" hidden="1">{"Offgrid",#N/A,FALSE,"OFFGRID";"Region",#N/A,FALSE,"REGION";"Offgrid -2",#N/A,FALSE,"OFFGRID";"WTP",#N/A,FALSE,"WTP";"WTP -2",#N/A,FALSE,"WTP";"Project",#N/A,FALSE,"PROJECT";"Summary -2",#N/A,FALSE,"SUMMARY"}</definedName>
    <definedName name="WWWWWWWWWW" hidden="1">#REF!</definedName>
    <definedName name="wwwwwwwwwwwwwwwwwwwwwwwwwwwwwwwwwwwwwwww" localSheetId="12" hidden="1">{"'Sheet1'!$L$16"}</definedName>
    <definedName name="wwwwwwwwwwwwwwwwwwwwwwwwwwwwwwwwwwwwwwww" localSheetId="11" hidden="1">{"'Sheet1'!$L$16"}</definedName>
    <definedName name="wwwwwwwwwwwwwwwwwwwwwwwwwwwwwwwwwwwwwwww" localSheetId="13" hidden="1">{"'Sheet1'!$L$16"}</definedName>
    <definedName name="wwwwwwwwwwwwwwwwwwwwwwwwwwwwwwwwwwwwwwww" localSheetId="16" hidden="1">{"'Sheet1'!$L$16"}</definedName>
    <definedName name="wwwwwwwwwwwwwwwwwwwwwwwwwwwwwwwwwwwwwwww" localSheetId="21" hidden="1">{"'Sheet1'!$L$16"}</definedName>
    <definedName name="wwwwwwwwwwwwwwwwwwwwwwwwwwwwwwwwwwwwwwww" localSheetId="18" hidden="1">{"'Sheet1'!$L$16"}</definedName>
    <definedName name="wwwwwwwwwwwwwwwwwwwwwwwwwwwwwwwwwwwwwwww" localSheetId="19" hidden="1">{"'Sheet1'!$L$16"}</definedName>
    <definedName name="wwwwwwwwwwwwwwwwwwwwwwwwwwwwwwwwwwwwwwww" localSheetId="20" hidden="1">{"'Sheet1'!$L$16"}</definedName>
    <definedName name="wwwwwwwwwwwwwwwwwwwwwwwwwwwwwwwwwwwwwwww" localSheetId="22" hidden="1">{"'Sheet1'!$L$16"}</definedName>
    <definedName name="wwwwwwwwwwwwwwwwwwwwwwwwwwwwwwwwwwwwwwww" localSheetId="24" hidden="1">{"'Sheet1'!$L$16"}</definedName>
    <definedName name="wwwwwwwwwwwwwwwwwwwwwwwwwwwwwwwwwwwwwwww" localSheetId="28" hidden="1">{"'Sheet1'!$L$16"}</definedName>
    <definedName name="wwwwwwwwwwwwwwwwwwwwwwwwwwwwwwwwwwwwwwww" localSheetId="14" hidden="1">{"'Sheet1'!$L$16"}</definedName>
    <definedName name="wwwwwwwwwwwwwwwwwwwwwwwwwwwwwwwwwwwwwwww" hidden="1">{"'Sheet1'!$L$16"}</definedName>
    <definedName name="WZ" localSheetId="12" hidden="1">{#N/A,#N/A,FALSE,"CCTV"}</definedName>
    <definedName name="WZ" localSheetId="11" hidden="1">{#N/A,#N/A,FALSE,"CCTV"}</definedName>
    <definedName name="WZ" localSheetId="13" hidden="1">{#N/A,#N/A,FALSE,"CCTV"}</definedName>
    <definedName name="WZ" localSheetId="16" hidden="1">{#N/A,#N/A,FALSE,"CCTV"}</definedName>
    <definedName name="WZ" localSheetId="21" hidden="1">{#N/A,#N/A,FALSE,"CCTV"}</definedName>
    <definedName name="WZ" localSheetId="18" hidden="1">{#N/A,#N/A,FALSE,"CCTV"}</definedName>
    <definedName name="WZ" localSheetId="19" hidden="1">{#N/A,#N/A,FALSE,"CCTV"}</definedName>
    <definedName name="WZ" localSheetId="20" hidden="1">{#N/A,#N/A,FALSE,"CCTV"}</definedName>
    <definedName name="WZ" localSheetId="22" hidden="1">{#N/A,#N/A,FALSE,"CCTV"}</definedName>
    <definedName name="WZ" localSheetId="24" hidden="1">{#N/A,#N/A,FALSE,"CCTV"}</definedName>
    <definedName name="WZ" localSheetId="28" hidden="1">{#N/A,#N/A,FALSE,"CCTV"}</definedName>
    <definedName name="WZ" localSheetId="14" hidden="1">{#N/A,#N/A,FALSE,"CCTV"}</definedName>
    <definedName name="WZ" hidden="1">{#N/A,#N/A,FALSE,"CCTV"}</definedName>
    <definedName name="X">#REF!</definedName>
    <definedName name="x17dnc">#REF!</definedName>
    <definedName name="x17dvl">#REF!</definedName>
    <definedName name="x17knc">#REF!</definedName>
    <definedName name="x17kvl">#REF!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á" hidden="1">#REF!</definedName>
    <definedName name="xago">#REF!</definedName>
    <definedName name="xangdau" localSheetId="12" hidden="1">{"'Sheet1'!$L$16"}</definedName>
    <definedName name="xangdau" localSheetId="11" hidden="1">{"'Sheet1'!$L$16"}</definedName>
    <definedName name="xangdau" localSheetId="13" hidden="1">{"'Sheet1'!$L$16"}</definedName>
    <definedName name="xangdau" localSheetId="16" hidden="1">{"'Sheet1'!$L$16"}</definedName>
    <definedName name="xangdau" localSheetId="21" hidden="1">{"'Sheet1'!$L$16"}</definedName>
    <definedName name="xangdau" localSheetId="18" hidden="1">{"'Sheet1'!$L$16"}</definedName>
    <definedName name="xangdau" localSheetId="19" hidden="1">{"'Sheet1'!$L$16"}</definedName>
    <definedName name="xangdau" localSheetId="20" hidden="1">{"'Sheet1'!$L$16"}</definedName>
    <definedName name="xangdau" localSheetId="22" hidden="1">{"'Sheet1'!$L$16"}</definedName>
    <definedName name="xangdau" localSheetId="24" hidden="1">{"'Sheet1'!$L$16"}</definedName>
    <definedName name="xangdau" localSheetId="28" hidden="1">{"'Sheet1'!$L$16"}</definedName>
    <definedName name="xangdau" localSheetId="14" hidden="1">{"'Sheet1'!$L$16"}</definedName>
    <definedName name="xangdau" hidden="1">{"'Sheet1'!$L$16"}</definedName>
    <definedName name="xas" hidden="1">#REF!</definedName>
    <definedName name="xasxa" hidden="1">#REF!</definedName>
    <definedName name="XAY" localSheetId="12" hidden="1">{"'Sheet1'!$L$16"}</definedName>
    <definedName name="XAY" localSheetId="11" hidden="1">{"'Sheet1'!$L$16"}</definedName>
    <definedName name="XAY" localSheetId="13" hidden="1">{"'Sheet1'!$L$16"}</definedName>
    <definedName name="XAY" localSheetId="16" hidden="1">{"'Sheet1'!$L$16"}</definedName>
    <definedName name="XAY" localSheetId="21" hidden="1">{"'Sheet1'!$L$16"}</definedName>
    <definedName name="XAY" localSheetId="18" hidden="1">{"'Sheet1'!$L$16"}</definedName>
    <definedName name="XAY" localSheetId="19" hidden="1">{"'Sheet1'!$L$16"}</definedName>
    <definedName name="XAY" localSheetId="20" hidden="1">{"'Sheet1'!$L$16"}</definedName>
    <definedName name="XAY" localSheetId="22" hidden="1">{"'Sheet1'!$L$16"}</definedName>
    <definedName name="XAY" localSheetId="24" hidden="1">{"'Sheet1'!$L$16"}</definedName>
    <definedName name="XAY" localSheetId="28" hidden="1">{"'Sheet1'!$L$16"}</definedName>
    <definedName name="XAY" localSheetId="14" hidden="1">{"'Sheet1'!$L$16"}</definedName>
    <definedName name="XAY" hidden="1">{"'Sheet1'!$L$16"}</definedName>
    <definedName name="xbmvxxmx" hidden="1">#REF!</definedName>
    <definedName name="xbxf" hidden="1">#REF!</definedName>
    <definedName name="XC" localSheetId="12" hidden="1">{#N/A,#N/A,FALSE,"CCTV"}</definedName>
    <definedName name="XC" localSheetId="11" hidden="1">{#N/A,#N/A,FALSE,"CCTV"}</definedName>
    <definedName name="XC" localSheetId="13" hidden="1">{#N/A,#N/A,FALSE,"CCTV"}</definedName>
    <definedName name="XC" localSheetId="16" hidden="1">{#N/A,#N/A,FALSE,"CCTV"}</definedName>
    <definedName name="XC" localSheetId="21" hidden="1">{#N/A,#N/A,FALSE,"CCTV"}</definedName>
    <definedName name="XC" localSheetId="18" hidden="1">{#N/A,#N/A,FALSE,"CCTV"}</definedName>
    <definedName name="XC" localSheetId="19" hidden="1">{#N/A,#N/A,FALSE,"CCTV"}</definedName>
    <definedName name="XC" localSheetId="20" hidden="1">{#N/A,#N/A,FALSE,"CCTV"}</definedName>
    <definedName name="XC" localSheetId="22" hidden="1">{#N/A,#N/A,FALSE,"CCTV"}</definedName>
    <definedName name="XC" localSheetId="24" hidden="1">{#N/A,#N/A,FALSE,"CCTV"}</definedName>
    <definedName name="XC" localSheetId="28" hidden="1">{#N/A,#N/A,FALSE,"CCTV"}</definedName>
    <definedName name="XC" localSheetId="14" hidden="1">{#N/A,#N/A,FALSE,"CCTV"}</definedName>
    <definedName name="XC" hidden="1">{#N/A,#N/A,FALSE,"CCTV"}</definedName>
    <definedName name="XCB" hidden="1">#REF!</definedName>
    <definedName name="XCC" localSheetId="12" hidden="1">{#N/A,#N/A,FALSE,"CCTV"}</definedName>
    <definedName name="XCC" localSheetId="11" hidden="1">{#N/A,#N/A,FALSE,"CCTV"}</definedName>
    <definedName name="XCC" localSheetId="13" hidden="1">{#N/A,#N/A,FALSE,"CCTV"}</definedName>
    <definedName name="XCC" localSheetId="16" hidden="1">{#N/A,#N/A,FALSE,"CCTV"}</definedName>
    <definedName name="XCC" localSheetId="21" hidden="1">{#N/A,#N/A,FALSE,"CCTV"}</definedName>
    <definedName name="XCC" localSheetId="18" hidden="1">{#N/A,#N/A,FALSE,"CCTV"}</definedName>
    <definedName name="XCC" localSheetId="19" hidden="1">{#N/A,#N/A,FALSE,"CCTV"}</definedName>
    <definedName name="XCC" localSheetId="20" hidden="1">{#N/A,#N/A,FALSE,"CCTV"}</definedName>
    <definedName name="XCC" localSheetId="22" hidden="1">{#N/A,#N/A,FALSE,"CCTV"}</definedName>
    <definedName name="XCC" localSheetId="24" hidden="1">{#N/A,#N/A,FALSE,"CCTV"}</definedName>
    <definedName name="XCC" localSheetId="28" hidden="1">{#N/A,#N/A,FALSE,"CCTV"}</definedName>
    <definedName name="XCC" localSheetId="14" hidden="1">{#N/A,#N/A,FALSE,"CCTV"}</definedName>
    <definedName name="XCC" hidden="1">{#N/A,#N/A,FALSE,"CCTV"}</definedName>
    <definedName name="xcccccccccccccccccccccccc" localSheetId="12" hidden="1">{"'Sheet1'!$L$16"}</definedName>
    <definedName name="xcccccccccccccccccccccccc" localSheetId="11" hidden="1">{"'Sheet1'!$L$16"}</definedName>
    <definedName name="xcccccccccccccccccccccccc" localSheetId="13" hidden="1">{"'Sheet1'!$L$16"}</definedName>
    <definedName name="xcccccccccccccccccccccccc" localSheetId="16" hidden="1">{"'Sheet1'!$L$16"}</definedName>
    <definedName name="xcccccccccccccccccccccccc" localSheetId="21" hidden="1">{"'Sheet1'!$L$16"}</definedName>
    <definedName name="xcccccccccccccccccccccccc" localSheetId="18" hidden="1">{"'Sheet1'!$L$16"}</definedName>
    <definedName name="xcccccccccccccccccccccccc" localSheetId="19" hidden="1">{"'Sheet1'!$L$16"}</definedName>
    <definedName name="xcccccccccccccccccccccccc" localSheetId="20" hidden="1">{"'Sheet1'!$L$16"}</definedName>
    <definedName name="xcccccccccccccccccccccccc" localSheetId="22" hidden="1">{"'Sheet1'!$L$16"}</definedName>
    <definedName name="xcccccccccccccccccccccccc" localSheetId="24" hidden="1">{"'Sheet1'!$L$16"}</definedName>
    <definedName name="xcccccccccccccccccccccccc" localSheetId="28" hidden="1">{"'Sheet1'!$L$16"}</definedName>
    <definedName name="xcccccccccccccccccccccccc" localSheetId="14" hidden="1">{"'Sheet1'!$L$16"}</definedName>
    <definedName name="xcccccccccccccccccccccccc" hidden="1">{"'Sheet1'!$L$16"}</definedName>
    <definedName name="XCCT">0.5</definedName>
    <definedName name="xcfgdfg" hidden="1">#REF!</definedName>
    <definedName name="xcfgdsg" localSheetId="12" hidden="1">{"'Sheet1'!$L$16"}</definedName>
    <definedName name="xcfgdsg" localSheetId="11" hidden="1">{"'Sheet1'!$L$16"}</definedName>
    <definedName name="xcfgdsg" localSheetId="13" hidden="1">{"'Sheet1'!$L$16"}</definedName>
    <definedName name="xcfgdsg" localSheetId="16" hidden="1">{"'Sheet1'!$L$16"}</definedName>
    <definedName name="xcfgdsg" localSheetId="21" hidden="1">{"'Sheet1'!$L$16"}</definedName>
    <definedName name="xcfgdsg" localSheetId="18" hidden="1">{"'Sheet1'!$L$16"}</definedName>
    <definedName name="xcfgdsg" localSheetId="19" hidden="1">{"'Sheet1'!$L$16"}</definedName>
    <definedName name="xcfgdsg" localSheetId="20" hidden="1">{"'Sheet1'!$L$16"}</definedName>
    <definedName name="xcfgdsg" localSheetId="22" hidden="1">{"'Sheet1'!$L$16"}</definedName>
    <definedName name="xcfgdsg" localSheetId="24" hidden="1">{"'Sheet1'!$L$16"}</definedName>
    <definedName name="xcfgdsg" localSheetId="28" hidden="1">{"'Sheet1'!$L$16"}</definedName>
    <definedName name="xcfgdsg" localSheetId="14" hidden="1">{"'Sheet1'!$L$16"}</definedName>
    <definedName name="xcfgdsg" hidden="1">{"'Sheet1'!$L$16"}</definedName>
    <definedName name="xcgncfgn" hidden="1">#REF!</definedName>
    <definedName name="xcncgn" hidden="1">#REF!</definedName>
    <definedName name="xcsaxasx" hidden="1">#REF!</definedName>
    <definedName name="XCVBGGHN"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c" hidden="1">#REF!</definedName>
    <definedName name="xcvncgfn" hidden="1">#REF!</definedName>
    <definedName name="xcvt" localSheetId="12" hidden="1">{#N/A,#N/A,FALSE,"WBS 1.06";#N/A,#N/A,FALSE,"WBS 1.14";#N/A,#N/A,FALSE,"WBS 1.17";#N/A,#N/A,FALSE,"WBS 1.18"}</definedName>
    <definedName name="xcvt" localSheetId="11" hidden="1">{#N/A,#N/A,FALSE,"WBS 1.06";#N/A,#N/A,FALSE,"WBS 1.14";#N/A,#N/A,FALSE,"WBS 1.17";#N/A,#N/A,FALSE,"WBS 1.18"}</definedName>
    <definedName name="xcvt" localSheetId="13" hidden="1">{#N/A,#N/A,FALSE,"WBS 1.06";#N/A,#N/A,FALSE,"WBS 1.14";#N/A,#N/A,FALSE,"WBS 1.17";#N/A,#N/A,FALSE,"WBS 1.18"}</definedName>
    <definedName name="xcvt" localSheetId="16" hidden="1">{#N/A,#N/A,FALSE,"WBS 1.06";#N/A,#N/A,FALSE,"WBS 1.14";#N/A,#N/A,FALSE,"WBS 1.17";#N/A,#N/A,FALSE,"WBS 1.18"}</definedName>
    <definedName name="xcvt" localSheetId="21" hidden="1">{#N/A,#N/A,FALSE,"WBS 1.06";#N/A,#N/A,FALSE,"WBS 1.14";#N/A,#N/A,FALSE,"WBS 1.17";#N/A,#N/A,FALSE,"WBS 1.18"}</definedName>
    <definedName name="xcvt" localSheetId="18" hidden="1">{#N/A,#N/A,FALSE,"WBS 1.06";#N/A,#N/A,FALSE,"WBS 1.14";#N/A,#N/A,FALSE,"WBS 1.17";#N/A,#N/A,FALSE,"WBS 1.18"}</definedName>
    <definedName name="xcvt" localSheetId="19" hidden="1">{#N/A,#N/A,FALSE,"WBS 1.06";#N/A,#N/A,FALSE,"WBS 1.14";#N/A,#N/A,FALSE,"WBS 1.17";#N/A,#N/A,FALSE,"WBS 1.18"}</definedName>
    <definedName name="xcvt" localSheetId="20" hidden="1">{#N/A,#N/A,FALSE,"WBS 1.06";#N/A,#N/A,FALSE,"WBS 1.14";#N/A,#N/A,FALSE,"WBS 1.17";#N/A,#N/A,FALSE,"WBS 1.18"}</definedName>
    <definedName name="xcvt" localSheetId="22" hidden="1">{#N/A,#N/A,FALSE,"WBS 1.06";#N/A,#N/A,FALSE,"WBS 1.14";#N/A,#N/A,FALSE,"WBS 1.17";#N/A,#N/A,FALSE,"WBS 1.18"}</definedName>
    <definedName name="xcvt" localSheetId="24" hidden="1">{#N/A,#N/A,FALSE,"WBS 1.06";#N/A,#N/A,FALSE,"WBS 1.14";#N/A,#N/A,FALSE,"WBS 1.17";#N/A,#N/A,FALSE,"WBS 1.18"}</definedName>
    <definedName name="xcvt" localSheetId="28" hidden="1">{#N/A,#N/A,FALSE,"WBS 1.06";#N/A,#N/A,FALSE,"WBS 1.14";#N/A,#N/A,FALSE,"WBS 1.17";#N/A,#N/A,FALSE,"WBS 1.18"}</definedName>
    <definedName name="xcvt" localSheetId="14" hidden="1">{#N/A,#N/A,FALSE,"WBS 1.06";#N/A,#N/A,FALSE,"WBS 1.14";#N/A,#N/A,FALSE,"WBS 1.17";#N/A,#N/A,FALSE,"WBS 1.18"}</definedName>
    <definedName name="xcvt" hidden="1">{#N/A,#N/A,FALSE,"WBS 1.06";#N/A,#N/A,FALSE,"WBS 1.14";#N/A,#N/A,FALSE,"WBS 1.17";#N/A,#N/A,FALSE,"WBS 1.18"}</definedName>
    <definedName name="xcx" hidden="1">#REF!</definedName>
    <definedName name="XCZCZ"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 localSheetId="12" hidden="1">{"'Sheet1'!$L$16"}</definedName>
    <definedName name="XD" localSheetId="11" hidden="1">{"'Sheet1'!$L$16"}</definedName>
    <definedName name="XD" localSheetId="13" hidden="1">{"'Sheet1'!$L$16"}</definedName>
    <definedName name="XD" localSheetId="16" hidden="1">{"'Sheet1'!$L$16"}</definedName>
    <definedName name="XD" localSheetId="21" hidden="1">{"'Sheet1'!$L$16"}</definedName>
    <definedName name="XD" localSheetId="18" hidden="1">{"'Sheet1'!$L$16"}</definedName>
    <definedName name="XD" localSheetId="19" hidden="1">{"'Sheet1'!$L$16"}</definedName>
    <definedName name="XD" localSheetId="20" hidden="1">{"'Sheet1'!$L$16"}</definedName>
    <definedName name="XD" localSheetId="22" hidden="1">{"'Sheet1'!$L$16"}</definedName>
    <definedName name="XD" localSheetId="24" hidden="1">{"'Sheet1'!$L$16"}</definedName>
    <definedName name="XD" localSheetId="28" hidden="1">{"'Sheet1'!$L$16"}</definedName>
    <definedName name="XD" localSheetId="14" hidden="1">{"'Sheet1'!$L$16"}</definedName>
    <definedName name="XD" hidden="1">{"'Sheet1'!$L$16"}</definedName>
    <definedName name="xddddd" localSheetId="12" hidden="1">{"'Sheet1'!$L$16"}</definedName>
    <definedName name="xddddd" localSheetId="11" hidden="1">{"'Sheet1'!$L$16"}</definedName>
    <definedName name="xddddd" localSheetId="13" hidden="1">{"'Sheet1'!$L$16"}</definedName>
    <definedName name="xddddd" localSheetId="16" hidden="1">{"'Sheet1'!$L$16"}</definedName>
    <definedName name="xddddd" localSheetId="21" hidden="1">{"'Sheet1'!$L$16"}</definedName>
    <definedName name="xddddd" localSheetId="18" hidden="1">{"'Sheet1'!$L$16"}</definedName>
    <definedName name="xddddd" localSheetId="19" hidden="1">{"'Sheet1'!$L$16"}</definedName>
    <definedName name="xddddd" localSheetId="20" hidden="1">{"'Sheet1'!$L$16"}</definedName>
    <definedName name="xddddd" localSheetId="22" hidden="1">{"'Sheet1'!$L$16"}</definedName>
    <definedName name="xddddd" localSheetId="24" hidden="1">{"'Sheet1'!$L$16"}</definedName>
    <definedName name="xddddd" localSheetId="28" hidden="1">{"'Sheet1'!$L$16"}</definedName>
    <definedName name="xddddd" localSheetId="14" hidden="1">{"'Sheet1'!$L$16"}</definedName>
    <definedName name="xddddd" hidden="1">{"'Sheet1'!$L$16"}</definedName>
    <definedName name="xdf" localSheetId="12" hidden="1">{"'Sheet1'!$L$16"}</definedName>
    <definedName name="xdf" localSheetId="11" hidden="1">{"'Sheet1'!$L$16"}</definedName>
    <definedName name="xdf" localSheetId="13" hidden="1">{"'Sheet1'!$L$16"}</definedName>
    <definedName name="xdf" localSheetId="16" hidden="1">{"'Sheet1'!$L$16"}</definedName>
    <definedName name="xdf" localSheetId="21" hidden="1">{"'Sheet1'!$L$16"}</definedName>
    <definedName name="xdf" localSheetId="18" hidden="1">{"'Sheet1'!$L$16"}</definedName>
    <definedName name="xdf" localSheetId="19" hidden="1">{"'Sheet1'!$L$16"}</definedName>
    <definedName name="xdf" localSheetId="20" hidden="1">{"'Sheet1'!$L$16"}</definedName>
    <definedName name="xdf" localSheetId="22" hidden="1">{"'Sheet1'!$L$16"}</definedName>
    <definedName name="xdf" localSheetId="24" hidden="1">{"'Sheet1'!$L$16"}</definedName>
    <definedName name="xdf" localSheetId="28" hidden="1">{"'Sheet1'!$L$16"}</definedName>
    <definedName name="xdf" localSheetId="14" hidden="1">{"'Sheet1'!$L$16"}</definedName>
    <definedName name="xdf" hidden="1">{"'Sheet1'!$L$16"}</definedName>
    <definedName name="XDKT" localSheetId="12" hidden="1">{"NGUYEN QUI THIEP - Personal View",#N/A,FALSE,"XDCB.HT.FUR."}</definedName>
    <definedName name="XDKT" localSheetId="11" hidden="1">{"NGUYEN QUI THIEP - Personal View",#N/A,FALSE,"XDCB.HT.FUR."}</definedName>
    <definedName name="XDKT" localSheetId="13" hidden="1">{"NGUYEN QUI THIEP - Personal View",#N/A,FALSE,"XDCB.HT.FUR."}</definedName>
    <definedName name="XDKT" localSheetId="16" hidden="1">{"NGUYEN QUI THIEP - Personal View",#N/A,FALSE,"XDCB.HT.FUR."}</definedName>
    <definedName name="XDKT" localSheetId="21" hidden="1">{"NGUYEN QUI THIEP - Personal View",#N/A,FALSE,"XDCB.HT.FUR."}</definedName>
    <definedName name="XDKT" localSheetId="18" hidden="1">{"NGUYEN QUI THIEP - Personal View",#N/A,FALSE,"XDCB.HT.FUR."}</definedName>
    <definedName name="XDKT" localSheetId="19" hidden="1">{"NGUYEN QUI THIEP - Personal View",#N/A,FALSE,"XDCB.HT.FUR."}</definedName>
    <definedName name="XDKT" localSheetId="20" hidden="1">{"NGUYEN QUI THIEP - Personal View",#N/A,FALSE,"XDCB.HT.FUR."}</definedName>
    <definedName name="XDKT" localSheetId="22" hidden="1">{"NGUYEN QUI THIEP - Personal View",#N/A,FALSE,"XDCB.HT.FUR."}</definedName>
    <definedName name="XDKT" localSheetId="24" hidden="1">{"NGUYEN QUI THIEP - Personal View",#N/A,FALSE,"XDCB.HT.FUR."}</definedName>
    <definedName name="XDKT" localSheetId="28" hidden="1">{"NGUYEN QUI THIEP - Personal View",#N/A,FALSE,"XDCB.HT.FUR."}</definedName>
    <definedName name="XDKT" localSheetId="14" hidden="1">{"NGUYEN QUI THIEP - Personal View",#N/A,FALSE,"XDCB.HT.FUR."}</definedName>
    <definedName name="XDKT" hidden="1">{"NGUYEN QUI THIEP - Personal View",#N/A,FALSE,"XDCB.HT.FUR."}</definedName>
    <definedName name="xdrhfse" hidden="1">#REF!</definedName>
    <definedName name="xdscg"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c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dsnc">#REF!</definedName>
    <definedName name="xdsvl">#REF!</definedName>
    <definedName name="xf" localSheetId="12" hidden="1">{#N/A,#N/A,FALSE,"Sheet6"}</definedName>
    <definedName name="xf" localSheetId="11" hidden="1">{#N/A,#N/A,FALSE,"Sheet6"}</definedName>
    <definedName name="xf" localSheetId="13" hidden="1">{#N/A,#N/A,FALSE,"Sheet6"}</definedName>
    <definedName name="xf" localSheetId="16" hidden="1">{#N/A,#N/A,FALSE,"Sheet6"}</definedName>
    <definedName name="xf" localSheetId="21" hidden="1">{#N/A,#N/A,FALSE,"Sheet6"}</definedName>
    <definedName name="xf" localSheetId="18" hidden="1">{#N/A,#N/A,FALSE,"Sheet6"}</definedName>
    <definedName name="xf" localSheetId="19" hidden="1">{#N/A,#N/A,FALSE,"Sheet6"}</definedName>
    <definedName name="xf" localSheetId="20" hidden="1">{#N/A,#N/A,FALSE,"Sheet6"}</definedName>
    <definedName name="xf" localSheetId="22" hidden="1">{#N/A,#N/A,FALSE,"Sheet6"}</definedName>
    <definedName name="xf" localSheetId="24" hidden="1">{#N/A,#N/A,FALSE,"Sheet6"}</definedName>
    <definedName name="xf" localSheetId="28" hidden="1">{#N/A,#N/A,FALSE,"Sheet6"}</definedName>
    <definedName name="xf" localSheetId="14" hidden="1">{#N/A,#N/A,FALSE,"Sheet6"}</definedName>
    <definedName name="xf" hidden="1">{#N/A,#N/A,FALSE,"Sheet6"}</definedName>
    <definedName name="XFBDSBSB" localSheetId="12" hidden="1">{"'Sheet1'!$L$16"}</definedName>
    <definedName name="XFBDSBSB" localSheetId="11" hidden="1">{"'Sheet1'!$L$16"}</definedName>
    <definedName name="XFBDSBSB" localSheetId="13" hidden="1">{"'Sheet1'!$L$16"}</definedName>
    <definedName name="XFBDSBSB" localSheetId="16" hidden="1">{"'Sheet1'!$L$16"}</definedName>
    <definedName name="XFBDSBSB" localSheetId="21" hidden="1">{"'Sheet1'!$L$16"}</definedName>
    <definedName name="XFBDSBSB" localSheetId="18" hidden="1">{"'Sheet1'!$L$16"}</definedName>
    <definedName name="XFBDSBSB" localSheetId="19" hidden="1">{"'Sheet1'!$L$16"}</definedName>
    <definedName name="XFBDSBSB" localSheetId="20" hidden="1">{"'Sheet1'!$L$16"}</definedName>
    <definedName name="XFBDSBSB" localSheetId="22" hidden="1">{"'Sheet1'!$L$16"}</definedName>
    <definedName name="XFBDSBSB" localSheetId="24" hidden="1">{"'Sheet1'!$L$16"}</definedName>
    <definedName name="XFBDSBSB" localSheetId="28" hidden="1">{"'Sheet1'!$L$16"}</definedName>
    <definedName name="XFBDSBSB" localSheetId="14" hidden="1">{"'Sheet1'!$L$16"}</definedName>
    <definedName name="XFBDSBSB" hidden="1">{"'Sheet1'!$L$16"}</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dbhd" hidden="1">#REF!</definedName>
    <definedName name="xfdhbgxdh" hidden="1">#REF!</definedName>
    <definedName name="xfgjxfgj" localSheetId="12" hidden="1">{"'Sheet1'!$L$16"}</definedName>
    <definedName name="xfgjxfgj" localSheetId="11" hidden="1">{"'Sheet1'!$L$16"}</definedName>
    <definedName name="xfgjxfgj" localSheetId="13" hidden="1">{"'Sheet1'!$L$16"}</definedName>
    <definedName name="xfgjxfgj" localSheetId="16" hidden="1">{"'Sheet1'!$L$16"}</definedName>
    <definedName name="xfgjxfgj" localSheetId="21" hidden="1">{"'Sheet1'!$L$16"}</definedName>
    <definedName name="xfgjxfgj" localSheetId="18" hidden="1">{"'Sheet1'!$L$16"}</definedName>
    <definedName name="xfgjxfgj" localSheetId="19" hidden="1">{"'Sheet1'!$L$16"}</definedName>
    <definedName name="xfgjxfgj" localSheetId="20" hidden="1">{"'Sheet1'!$L$16"}</definedName>
    <definedName name="xfgjxfgj" localSheetId="22" hidden="1">{"'Sheet1'!$L$16"}</definedName>
    <definedName name="xfgjxfgj" localSheetId="24" hidden="1">{"'Sheet1'!$L$16"}</definedName>
    <definedName name="xfgjxfgj" localSheetId="28" hidden="1">{"'Sheet1'!$L$16"}</definedName>
    <definedName name="xfgjxfgj" localSheetId="14" hidden="1">{"'Sheet1'!$L$16"}</definedName>
    <definedName name="xfgjxfgj" hidden="1">{"'Sheet1'!$L$16"}</definedName>
    <definedName name="XFHGHTD" localSheetId="12" hidden="1">{"'Sheet1'!$L$16"}</definedName>
    <definedName name="XFHGHTD" localSheetId="11" hidden="1">{"'Sheet1'!$L$16"}</definedName>
    <definedName name="XFHGHTD" localSheetId="13" hidden="1">{"'Sheet1'!$L$16"}</definedName>
    <definedName name="XFHGHTD" localSheetId="16" hidden="1">{"'Sheet1'!$L$16"}</definedName>
    <definedName name="XFHGHTD" localSheetId="21" hidden="1">{"'Sheet1'!$L$16"}</definedName>
    <definedName name="XFHGHTD" localSheetId="18" hidden="1">{"'Sheet1'!$L$16"}</definedName>
    <definedName name="XFHGHTD" localSheetId="19" hidden="1">{"'Sheet1'!$L$16"}</definedName>
    <definedName name="XFHGHTD" localSheetId="20" hidden="1">{"'Sheet1'!$L$16"}</definedName>
    <definedName name="XFHGHTD" localSheetId="22" hidden="1">{"'Sheet1'!$L$16"}</definedName>
    <definedName name="XFHGHTD" localSheetId="24" hidden="1">{"'Sheet1'!$L$16"}</definedName>
    <definedName name="XFHGHTD" localSheetId="28" hidden="1">{"'Sheet1'!$L$16"}</definedName>
    <definedName name="XFHGHTD" localSheetId="14" hidden="1">{"'Sheet1'!$L$16"}</definedName>
    <definedName name="XFHGHTD" hidden="1">{"'Sheet1'!$L$16"}</definedName>
    <definedName name="xfhs" localSheetId="12" hidden="1">' TRẠM BƠM'!_____________________M36</definedName>
    <definedName name="xfhs" localSheetId="11" hidden="1">'04 NHÀ XE'!_____________________M36</definedName>
    <definedName name="xfhs" localSheetId="13" hidden="1">'05 BỂ PCCC &amp; NHÀ BƠM'!_____________________M36</definedName>
    <definedName name="xfhs" localSheetId="16" hidden="1">'06 WC,Bảo Trì, Chứa Rác '!_____________________M36</definedName>
    <definedName name="xfhs" localSheetId="21" hidden="1">'07 BẢNG HIỆU+ CỔNG '!_____________________M36</definedName>
    <definedName name="xfhs" localSheetId="18" hidden="1">'08 BỂ PCCC-'!_____________________M36</definedName>
    <definedName name="xfhs" localSheetId="19" hidden="1">'09 BE_XLNT+NHA DIEU HANH'!_____________________M36</definedName>
    <definedName name="xfhs" localSheetId="20" hidden="1">'10_TRAM GAS'!_____________________M36</definedName>
    <definedName name="xfhs" localSheetId="22" hidden="1">'11 BẢNG HIỆU+ CỔNG'!_____________________M36</definedName>
    <definedName name="xfhs" localSheetId="24" hidden="1">'13 COT_CO'!_____________________M36</definedName>
    <definedName name="xfhs" localSheetId="28" hidden="1">'Fire Fighting '!_____________________M36</definedName>
    <definedName name="xfhs" localSheetId="14" hidden="1">'PHÒNG MÁY PHÁT ĐIỆN'!_____________________M36</definedName>
    <definedName name="xfhs" hidden="1">_____________________M36</definedName>
    <definedName name="xfnc" localSheetId="28">#REF!</definedName>
    <definedName name="xfnc">#REF!</definedName>
    <definedName name="xfvl" localSheetId="28">#REF!</definedName>
    <definedName name="xfvl">#REF!</definedName>
    <definedName name="xgngfx" localSheetId="28" hidden="1">#REF!</definedName>
    <definedName name="xgngfx" hidden="1">#REF!</definedName>
    <definedName name="xhbgx" hidden="1">#REF!</definedName>
    <definedName name="xhn">#REF!</definedName>
    <definedName name="xhnnc">#REF!</definedName>
    <definedName name="xhnvl">#REF!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g1p">#REF!</definedName>
    <definedName name="xing1pnc">#REF!</definedName>
    <definedName name="xing1pvl">#REF!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eogjana" localSheetId="12" hidden="1">{"Reader",#N/A,FALSE,"Summary";"Reader",#N/A,FALSE,"Buildup";"Reader",#N/A,FALSE,"Financials";"Reader",#N/A,FALSE,"Debt &amp; Other"}</definedName>
    <definedName name="xkeogjana" localSheetId="11" hidden="1">{"Reader",#N/A,FALSE,"Summary";"Reader",#N/A,FALSE,"Buildup";"Reader",#N/A,FALSE,"Financials";"Reader",#N/A,FALSE,"Debt &amp; Other"}</definedName>
    <definedName name="xkeogjana" localSheetId="13" hidden="1">{"Reader",#N/A,FALSE,"Summary";"Reader",#N/A,FALSE,"Buildup";"Reader",#N/A,FALSE,"Financials";"Reader",#N/A,FALSE,"Debt &amp; Other"}</definedName>
    <definedName name="xkeogjana" localSheetId="16" hidden="1">{"Reader",#N/A,FALSE,"Summary";"Reader",#N/A,FALSE,"Buildup";"Reader",#N/A,FALSE,"Financials";"Reader",#N/A,FALSE,"Debt &amp; Other"}</definedName>
    <definedName name="xkeogjana" localSheetId="21" hidden="1">{"Reader",#N/A,FALSE,"Summary";"Reader",#N/A,FALSE,"Buildup";"Reader",#N/A,FALSE,"Financials";"Reader",#N/A,FALSE,"Debt &amp; Other"}</definedName>
    <definedName name="xkeogjana" localSheetId="18" hidden="1">{"Reader",#N/A,FALSE,"Summary";"Reader",#N/A,FALSE,"Buildup";"Reader",#N/A,FALSE,"Financials";"Reader",#N/A,FALSE,"Debt &amp; Other"}</definedName>
    <definedName name="xkeogjana" localSheetId="19" hidden="1">{"Reader",#N/A,FALSE,"Summary";"Reader",#N/A,FALSE,"Buildup";"Reader",#N/A,FALSE,"Financials";"Reader",#N/A,FALSE,"Debt &amp; Other"}</definedName>
    <definedName name="xkeogjana" localSheetId="20" hidden="1">{"Reader",#N/A,FALSE,"Summary";"Reader",#N/A,FALSE,"Buildup";"Reader",#N/A,FALSE,"Financials";"Reader",#N/A,FALSE,"Debt &amp; Other"}</definedName>
    <definedName name="xkeogjana" localSheetId="22" hidden="1">{"Reader",#N/A,FALSE,"Summary";"Reader",#N/A,FALSE,"Buildup";"Reader",#N/A,FALSE,"Financials";"Reader",#N/A,FALSE,"Debt &amp; Other"}</definedName>
    <definedName name="xkeogjana" localSheetId="24" hidden="1">{"Reader",#N/A,FALSE,"Summary";"Reader",#N/A,FALSE,"Buildup";"Reader",#N/A,FALSE,"Financials";"Reader",#N/A,FALSE,"Debt &amp; Other"}</definedName>
    <definedName name="xkeogjana" localSheetId="28" hidden="1">{"Reader",#N/A,FALSE,"Summary";"Reader",#N/A,FALSE,"Buildup";"Reader",#N/A,FALSE,"Financials";"Reader",#N/A,FALSE,"Debt &amp; Other"}</definedName>
    <definedName name="xkeogjana" localSheetId="14" hidden="1">{"Reader",#N/A,FALSE,"Summary";"Reader",#N/A,FALSE,"Buildup";"Reader",#N/A,FALSE,"Financials";"Reader",#N/A,FALSE,"Debt &amp; Other"}</definedName>
    <definedName name="xkeogjana" hidden="1">{"Reader",#N/A,FALSE,"Summary";"Reader",#N/A,FALSE,"Buildup";"Reader",#N/A,FALSE,"Financials";"Reader",#N/A,FALSE,"Debt &amp; Other"}</definedName>
    <definedName name="xkkntd">#REF!</definedName>
    <definedName name="xld">#REF!</definedName>
    <definedName name="XLK" localSheetId="12" hidden="1">{"'Break down'!$A$4"}</definedName>
    <definedName name="XLK" localSheetId="11" hidden="1">{"'Break down'!$A$4"}</definedName>
    <definedName name="XLK" localSheetId="13" hidden="1">{"'Break down'!$A$4"}</definedName>
    <definedName name="XLK" localSheetId="16" hidden="1">{"'Break down'!$A$4"}</definedName>
    <definedName name="XLK" localSheetId="21" hidden="1">{"'Break down'!$A$4"}</definedName>
    <definedName name="XLK" localSheetId="18" hidden="1">{"'Break down'!$A$4"}</definedName>
    <definedName name="XLK" localSheetId="19" hidden="1">{"'Break down'!$A$4"}</definedName>
    <definedName name="XLK" localSheetId="20" hidden="1">{"'Break down'!$A$4"}</definedName>
    <definedName name="XLK" localSheetId="22" hidden="1">{"'Break down'!$A$4"}</definedName>
    <definedName name="XLK" localSheetId="24" hidden="1">{"'Break down'!$A$4"}</definedName>
    <definedName name="XLK" localSheetId="28" hidden="1">{"'Break down'!$A$4"}</definedName>
    <definedName name="XLK" localSheetId="14" hidden="1">{"'Break down'!$A$4"}</definedName>
    <definedName name="XLK" hidden="1">{"'Break down'!$A$4"}</definedName>
    <definedName name="xls" localSheetId="12" hidden="1">{"'Sheet1'!$L$16"}</definedName>
    <definedName name="xls" localSheetId="11" hidden="1">{"'Sheet1'!$L$16"}</definedName>
    <definedName name="xls" localSheetId="13" hidden="1">{"'Sheet1'!$L$16"}</definedName>
    <definedName name="xls" localSheetId="16" hidden="1">{"'Sheet1'!$L$16"}</definedName>
    <definedName name="xls" localSheetId="21" hidden="1">{"'Sheet1'!$L$16"}</definedName>
    <definedName name="xls" localSheetId="18" hidden="1">{"'Sheet1'!$L$16"}</definedName>
    <definedName name="xls" localSheetId="19" hidden="1">{"'Sheet1'!$L$16"}</definedName>
    <definedName name="xls" localSheetId="20" hidden="1">{"'Sheet1'!$L$16"}</definedName>
    <definedName name="xls" localSheetId="22" hidden="1">{"'Sheet1'!$L$16"}</definedName>
    <definedName name="xls" localSheetId="24" hidden="1">{"'Sheet1'!$L$16"}</definedName>
    <definedName name="xls" localSheetId="28" hidden="1">{"'Sheet1'!$L$16"}</definedName>
    <definedName name="xls" localSheetId="14" hidden="1">{"'Sheet1'!$L$16"}</definedName>
    <definedName name="xls" hidden="1">{"'Sheet1'!$L$16"}</definedName>
    <definedName name="xls." localSheetId="12" hidden="1">{"'Break down'!$A$4"}</definedName>
    <definedName name="xls." localSheetId="11" hidden="1">{"'Break down'!$A$4"}</definedName>
    <definedName name="xls." localSheetId="13" hidden="1">{"'Break down'!$A$4"}</definedName>
    <definedName name="xls." localSheetId="16" hidden="1">{"'Break down'!$A$4"}</definedName>
    <definedName name="xls." localSheetId="21" hidden="1">{"'Break down'!$A$4"}</definedName>
    <definedName name="xls." localSheetId="18" hidden="1">{"'Break down'!$A$4"}</definedName>
    <definedName name="xls." localSheetId="19" hidden="1">{"'Break down'!$A$4"}</definedName>
    <definedName name="xls." localSheetId="20" hidden="1">{"'Break down'!$A$4"}</definedName>
    <definedName name="xls." localSheetId="22" hidden="1">{"'Break down'!$A$4"}</definedName>
    <definedName name="xls." localSheetId="24" hidden="1">{"'Break down'!$A$4"}</definedName>
    <definedName name="xls." localSheetId="28" hidden="1">{"'Break down'!$A$4"}</definedName>
    <definedName name="xls." localSheetId="14" hidden="1">{"'Break down'!$A$4"}</definedName>
    <definedName name="xls." hidden="1">{"'Break down'!$A$4"}</definedName>
    <definedName name="xls1" localSheetId="12" hidden="1">{"'Break down'!$A$4"}</definedName>
    <definedName name="xls1" localSheetId="11" hidden="1">{"'Break down'!$A$4"}</definedName>
    <definedName name="xls1" localSheetId="13" hidden="1">{"'Break down'!$A$4"}</definedName>
    <definedName name="xls1" localSheetId="16" hidden="1">{"'Break down'!$A$4"}</definedName>
    <definedName name="xls1" localSheetId="21" hidden="1">{"'Break down'!$A$4"}</definedName>
    <definedName name="xls1" localSheetId="18" hidden="1">{"'Break down'!$A$4"}</definedName>
    <definedName name="xls1" localSheetId="19" hidden="1">{"'Break down'!$A$4"}</definedName>
    <definedName name="xls1" localSheetId="20" hidden="1">{"'Break down'!$A$4"}</definedName>
    <definedName name="xls1" localSheetId="22" hidden="1">{"'Break down'!$A$4"}</definedName>
    <definedName name="xls1" localSheetId="24" hidden="1">{"'Break down'!$A$4"}</definedName>
    <definedName name="xls1" localSheetId="28" hidden="1">{"'Break down'!$A$4"}</definedName>
    <definedName name="xls1" localSheetId="14" hidden="1">{"'Break down'!$A$4"}</definedName>
    <definedName name="xls1" hidden="1">{"'Break down'!$A$4"}</definedName>
    <definedName name="xls2" localSheetId="12" hidden="1">{"'Break down'!$A$4"}</definedName>
    <definedName name="xls2" localSheetId="11" hidden="1">{"'Break down'!$A$4"}</definedName>
    <definedName name="xls2" localSheetId="13" hidden="1">{"'Break down'!$A$4"}</definedName>
    <definedName name="xls2" localSheetId="16" hidden="1">{"'Break down'!$A$4"}</definedName>
    <definedName name="xls2" localSheetId="21" hidden="1">{"'Break down'!$A$4"}</definedName>
    <definedName name="xls2" localSheetId="18" hidden="1">{"'Break down'!$A$4"}</definedName>
    <definedName name="xls2" localSheetId="19" hidden="1">{"'Break down'!$A$4"}</definedName>
    <definedName name="xls2" localSheetId="20" hidden="1">{"'Break down'!$A$4"}</definedName>
    <definedName name="xls2" localSheetId="22" hidden="1">{"'Break down'!$A$4"}</definedName>
    <definedName name="xls2" localSheetId="24" hidden="1">{"'Break down'!$A$4"}</definedName>
    <definedName name="xls2" localSheetId="28" hidden="1">{"'Break down'!$A$4"}</definedName>
    <definedName name="xls2" localSheetId="14" hidden="1">{"'Break down'!$A$4"}</definedName>
    <definedName name="xls2" hidden="1">{"'Break down'!$A$4"}</definedName>
    <definedName name="XLSS" localSheetId="12" hidden="1">{"'Break down'!$A$4"}</definedName>
    <definedName name="XLSS" localSheetId="11" hidden="1">{"'Break down'!$A$4"}</definedName>
    <definedName name="XLSS" localSheetId="13" hidden="1">{"'Break down'!$A$4"}</definedName>
    <definedName name="XLSS" localSheetId="16" hidden="1">{"'Break down'!$A$4"}</definedName>
    <definedName name="XLSS" localSheetId="21" hidden="1">{"'Break down'!$A$4"}</definedName>
    <definedName name="XLSS" localSheetId="18" hidden="1">{"'Break down'!$A$4"}</definedName>
    <definedName name="XLSS" localSheetId="19" hidden="1">{"'Break down'!$A$4"}</definedName>
    <definedName name="XLSS" localSheetId="20" hidden="1">{"'Break down'!$A$4"}</definedName>
    <definedName name="XLSS" localSheetId="22" hidden="1">{"'Break down'!$A$4"}</definedName>
    <definedName name="XLSS" localSheetId="24" hidden="1">{"'Break down'!$A$4"}</definedName>
    <definedName name="XLSS" localSheetId="28" hidden="1">{"'Break down'!$A$4"}</definedName>
    <definedName name="XLSS" localSheetId="14" hidden="1">{"'Break down'!$A$4"}</definedName>
    <definedName name="XLSS" hidden="1">{"'Break down'!$A$4"}</definedName>
    <definedName name="xlst" localSheetId="12" hidden="1">{"'Break down'!$A$4"}</definedName>
    <definedName name="xlst" localSheetId="11" hidden="1">{"'Break down'!$A$4"}</definedName>
    <definedName name="xlst" localSheetId="13" hidden="1">{"'Break down'!$A$4"}</definedName>
    <definedName name="xlst" localSheetId="16" hidden="1">{"'Break down'!$A$4"}</definedName>
    <definedName name="xlst" localSheetId="21" hidden="1">{"'Break down'!$A$4"}</definedName>
    <definedName name="xlst" localSheetId="18" hidden="1">{"'Break down'!$A$4"}</definedName>
    <definedName name="xlst" localSheetId="19" hidden="1">{"'Break down'!$A$4"}</definedName>
    <definedName name="xlst" localSheetId="20" hidden="1">{"'Break down'!$A$4"}</definedName>
    <definedName name="xlst" localSheetId="22" hidden="1">{"'Break down'!$A$4"}</definedName>
    <definedName name="xlst" localSheetId="24" hidden="1">{"'Break down'!$A$4"}</definedName>
    <definedName name="xlst" localSheetId="28" hidden="1">{"'Break down'!$A$4"}</definedName>
    <definedName name="xlst" localSheetId="14" hidden="1">{"'Break down'!$A$4"}</definedName>
    <definedName name="xlst" hidden="1">{"'Break down'!$A$4"}</definedName>
    <definedName name="xlt">#REF!</definedName>
    <definedName name="xlttbninh" localSheetId="12" hidden="1">{"'Sheet1'!$L$16"}</definedName>
    <definedName name="xlttbninh" localSheetId="11" hidden="1">{"'Sheet1'!$L$16"}</definedName>
    <definedName name="xlttbninh" localSheetId="13" hidden="1">{"'Sheet1'!$L$16"}</definedName>
    <definedName name="xlttbninh" localSheetId="16" hidden="1">{"'Sheet1'!$L$16"}</definedName>
    <definedName name="xlttbninh" localSheetId="21" hidden="1">{"'Sheet1'!$L$16"}</definedName>
    <definedName name="xlttbninh" localSheetId="18" hidden="1">{"'Sheet1'!$L$16"}</definedName>
    <definedName name="xlttbninh" localSheetId="19" hidden="1">{"'Sheet1'!$L$16"}</definedName>
    <definedName name="xlttbninh" localSheetId="20" hidden="1">{"'Sheet1'!$L$16"}</definedName>
    <definedName name="xlttbninh" localSheetId="22" hidden="1">{"'Sheet1'!$L$16"}</definedName>
    <definedName name="xlttbninh" localSheetId="24" hidden="1">{"'Sheet1'!$L$16"}</definedName>
    <definedName name="xlttbninh" localSheetId="28" hidden="1">{"'Sheet1'!$L$16"}</definedName>
    <definedName name="xlttbninh" localSheetId="14" hidden="1">{"'Sheet1'!$L$16"}</definedName>
    <definedName name="xlttbninh" hidden="1">{"'Sheet1'!$L$16"}</definedName>
    <definedName name="xm">#REF!</definedName>
    <definedName name="xmcax">#REF!</definedName>
    <definedName name="xmrrlwhrjs" localSheetId="12" hidden="1">{#N/A,#N/A,FALSE,"현장 NCR 분석";#N/A,#N/A,FALSE,"현장품질감사";#N/A,#N/A,FALSE,"현장품질감사"}</definedName>
    <definedName name="xmrrlwhrjs" localSheetId="11" hidden="1">{#N/A,#N/A,FALSE,"현장 NCR 분석";#N/A,#N/A,FALSE,"현장품질감사";#N/A,#N/A,FALSE,"현장품질감사"}</definedName>
    <definedName name="xmrrlwhrjs" localSheetId="13" hidden="1">{#N/A,#N/A,FALSE,"현장 NCR 분석";#N/A,#N/A,FALSE,"현장품질감사";#N/A,#N/A,FALSE,"현장품질감사"}</definedName>
    <definedName name="xmrrlwhrjs" localSheetId="16" hidden="1">{#N/A,#N/A,FALSE,"현장 NCR 분석";#N/A,#N/A,FALSE,"현장품질감사";#N/A,#N/A,FALSE,"현장품질감사"}</definedName>
    <definedName name="xmrrlwhrjs" localSheetId="21" hidden="1">{#N/A,#N/A,FALSE,"현장 NCR 분석";#N/A,#N/A,FALSE,"현장품질감사";#N/A,#N/A,FALSE,"현장품질감사"}</definedName>
    <definedName name="xmrrlwhrjs" localSheetId="18" hidden="1">{#N/A,#N/A,FALSE,"현장 NCR 분석";#N/A,#N/A,FALSE,"현장품질감사";#N/A,#N/A,FALSE,"현장품질감사"}</definedName>
    <definedName name="xmrrlwhrjs" localSheetId="19" hidden="1">{#N/A,#N/A,FALSE,"현장 NCR 분석";#N/A,#N/A,FALSE,"현장품질감사";#N/A,#N/A,FALSE,"현장품질감사"}</definedName>
    <definedName name="xmrrlwhrjs" localSheetId="20" hidden="1">{#N/A,#N/A,FALSE,"현장 NCR 분석";#N/A,#N/A,FALSE,"현장품질감사";#N/A,#N/A,FALSE,"현장품질감사"}</definedName>
    <definedName name="xmrrlwhrjs" localSheetId="22" hidden="1">{#N/A,#N/A,FALSE,"현장 NCR 분석";#N/A,#N/A,FALSE,"현장품질감사";#N/A,#N/A,FALSE,"현장품질감사"}</definedName>
    <definedName name="xmrrlwhrjs" localSheetId="24" hidden="1">{#N/A,#N/A,FALSE,"현장 NCR 분석";#N/A,#N/A,FALSE,"현장품질감사";#N/A,#N/A,FALSE,"현장품질감사"}</definedName>
    <definedName name="xmrrlwhrjs" localSheetId="28" hidden="1">{#N/A,#N/A,FALSE,"현장 NCR 분석";#N/A,#N/A,FALSE,"현장품질감사";#N/A,#N/A,FALSE,"현장품질감사"}</definedName>
    <definedName name="xmrrlwhrjs" localSheetId="14" hidden="1">{#N/A,#N/A,FALSE,"현장 NCR 분석";#N/A,#N/A,FALSE,"현장품질감사";#N/A,#N/A,FALSE,"현장품질감사"}</definedName>
    <definedName name="xmrrlwhrjs" hidden="1">{#N/A,#N/A,FALSE,"현장 NCR 분석";#N/A,#N/A,FALSE,"현장품질감사";#N/A,#N/A,FALSE,"현장품질감사"}</definedName>
    <definedName name="XmT5" localSheetId="12" hidden="1">{"'Sheet1'!$L$16"}</definedName>
    <definedName name="XmT5" localSheetId="11" hidden="1">{"'Sheet1'!$L$16"}</definedName>
    <definedName name="XmT5" localSheetId="13" hidden="1">{"'Sheet1'!$L$16"}</definedName>
    <definedName name="XmT5" localSheetId="16" hidden="1">{"'Sheet1'!$L$16"}</definedName>
    <definedName name="XmT5" localSheetId="21" hidden="1">{"'Sheet1'!$L$16"}</definedName>
    <definedName name="XmT5" localSheetId="18" hidden="1">{"'Sheet1'!$L$16"}</definedName>
    <definedName name="XmT5" localSheetId="19" hidden="1">{"'Sheet1'!$L$16"}</definedName>
    <definedName name="XmT5" localSheetId="20" hidden="1">{"'Sheet1'!$L$16"}</definedName>
    <definedName name="XmT5" localSheetId="22" hidden="1">{"'Sheet1'!$L$16"}</definedName>
    <definedName name="XmT5" localSheetId="24" hidden="1">{"'Sheet1'!$L$16"}</definedName>
    <definedName name="XmT5" localSheetId="28" hidden="1">{"'Sheet1'!$L$16"}</definedName>
    <definedName name="XmT5" localSheetId="14" hidden="1">{"'Sheet1'!$L$16"}</definedName>
    <definedName name="XmT5" hidden="1">{"'Sheet1'!$L$16"}</definedName>
    <definedName name="xmxbxbv" hidden="1">#REF!</definedName>
    <definedName name="xn">#REF!</definedName>
    <definedName name="XN908nam2003" localSheetId="12" hidden="1">{"'Sheet1'!$L$16"}</definedName>
    <definedName name="XN908nam2003" localSheetId="11" hidden="1">{"'Sheet1'!$L$16"}</definedName>
    <definedName name="XN908nam2003" localSheetId="13" hidden="1">{"'Sheet1'!$L$16"}</definedName>
    <definedName name="XN908nam2003" localSheetId="16" hidden="1">{"'Sheet1'!$L$16"}</definedName>
    <definedName name="XN908nam2003" localSheetId="21" hidden="1">{"'Sheet1'!$L$16"}</definedName>
    <definedName name="XN908nam2003" localSheetId="18" hidden="1">{"'Sheet1'!$L$16"}</definedName>
    <definedName name="XN908nam2003" localSheetId="19" hidden="1">{"'Sheet1'!$L$16"}</definedName>
    <definedName name="XN908nam2003" localSheetId="20" hidden="1">{"'Sheet1'!$L$16"}</definedName>
    <definedName name="XN908nam2003" localSheetId="22" hidden="1">{"'Sheet1'!$L$16"}</definedName>
    <definedName name="XN908nam2003" localSheetId="24" hidden="1">{"'Sheet1'!$L$16"}</definedName>
    <definedName name="XN908nam2003" localSheetId="28" hidden="1">{"'Sheet1'!$L$16"}</definedName>
    <definedName name="XN908nam2003" localSheetId="14" hidden="1">{"'Sheet1'!$L$16"}</definedName>
    <definedName name="XN908nam2003" hidden="1">{"'Sheet1'!$L$16"}</definedName>
    <definedName name="xntd15">#REF!</definedName>
    <definedName name="xntd20">#REF!</definedName>
    <definedName name="xntd25">#REF!</definedName>
    <definedName name="xoa1" localSheetId="12" hidden="1">{"'Sheet1'!$L$16"}</definedName>
    <definedName name="xoa1" localSheetId="11" hidden="1">{"'Sheet1'!$L$16"}</definedName>
    <definedName name="xoa1" localSheetId="13" hidden="1">{"'Sheet1'!$L$16"}</definedName>
    <definedName name="xoa1" localSheetId="16" hidden="1">{"'Sheet1'!$L$16"}</definedName>
    <definedName name="xoa1" localSheetId="21" hidden="1">{"'Sheet1'!$L$16"}</definedName>
    <definedName name="xoa1" localSheetId="18" hidden="1">{"'Sheet1'!$L$16"}</definedName>
    <definedName name="xoa1" localSheetId="19" hidden="1">{"'Sheet1'!$L$16"}</definedName>
    <definedName name="xoa1" localSheetId="20" hidden="1">{"'Sheet1'!$L$16"}</definedName>
    <definedName name="xoa1" localSheetId="22" hidden="1">{"'Sheet1'!$L$16"}</definedName>
    <definedName name="xoa1" localSheetId="24" hidden="1">{"'Sheet1'!$L$16"}</definedName>
    <definedName name="xoa1" localSheetId="28" hidden="1">{"'Sheet1'!$L$16"}</definedName>
    <definedName name="xoa1" localSheetId="14" hidden="1">{"'Sheet1'!$L$16"}</definedName>
    <definedName name="xoa1" hidden="1">{"'Sheet1'!$L$16"}</definedName>
    <definedName name="xoa1_1" localSheetId="12" hidden="1">{"'Sheet1'!$L$16"}</definedName>
    <definedName name="xoa1_1" localSheetId="11" hidden="1">{"'Sheet1'!$L$16"}</definedName>
    <definedName name="xoa1_1" localSheetId="13" hidden="1">{"'Sheet1'!$L$16"}</definedName>
    <definedName name="xoa1_1" localSheetId="16" hidden="1">{"'Sheet1'!$L$16"}</definedName>
    <definedName name="xoa1_1" localSheetId="21" hidden="1">{"'Sheet1'!$L$16"}</definedName>
    <definedName name="xoa1_1" localSheetId="18" hidden="1">{"'Sheet1'!$L$16"}</definedName>
    <definedName name="xoa1_1" localSheetId="19" hidden="1">{"'Sheet1'!$L$16"}</definedName>
    <definedName name="xoa1_1" localSheetId="20" hidden="1">{"'Sheet1'!$L$16"}</definedName>
    <definedName name="xoa1_1" localSheetId="22" hidden="1">{"'Sheet1'!$L$16"}</definedName>
    <definedName name="xoa1_1" localSheetId="24" hidden="1">{"'Sheet1'!$L$16"}</definedName>
    <definedName name="xoa1_1" localSheetId="28" hidden="1">{"'Sheet1'!$L$16"}</definedName>
    <definedName name="xoa1_1" localSheetId="14" hidden="1">{"'Sheet1'!$L$16"}</definedName>
    <definedName name="xoa1_1" hidden="1">{"'Sheet1'!$L$16"}</definedName>
    <definedName name="xoa2" localSheetId="12" hidden="1">{#N/A,#N/A,FALSE,"Chi tiÆt"}</definedName>
    <definedName name="xoa2" localSheetId="11" hidden="1">{#N/A,#N/A,FALSE,"Chi tiÆt"}</definedName>
    <definedName name="xoa2" localSheetId="13" hidden="1">{#N/A,#N/A,FALSE,"Chi tiÆt"}</definedName>
    <definedName name="xoa2" localSheetId="16" hidden="1">{#N/A,#N/A,FALSE,"Chi tiÆt"}</definedName>
    <definedName name="xoa2" localSheetId="21" hidden="1">{#N/A,#N/A,FALSE,"Chi tiÆt"}</definedName>
    <definedName name="xoa2" localSheetId="18" hidden="1">{#N/A,#N/A,FALSE,"Chi tiÆt"}</definedName>
    <definedName name="xoa2" localSheetId="19" hidden="1">{#N/A,#N/A,FALSE,"Chi tiÆt"}</definedName>
    <definedName name="xoa2" localSheetId="20" hidden="1">{#N/A,#N/A,FALSE,"Chi tiÆt"}</definedName>
    <definedName name="xoa2" localSheetId="22" hidden="1">{#N/A,#N/A,FALSE,"Chi tiÆt"}</definedName>
    <definedName name="xoa2" localSheetId="24" hidden="1">{#N/A,#N/A,FALSE,"Chi tiÆt"}</definedName>
    <definedName name="xoa2" localSheetId="28" hidden="1">{#N/A,#N/A,FALSE,"Chi tiÆt"}</definedName>
    <definedName name="xoa2" localSheetId="14" hidden="1">{#N/A,#N/A,FALSE,"Chi tiÆt"}</definedName>
    <definedName name="xoa2" hidden="1">{#N/A,#N/A,FALSE,"Chi tiÆt"}</definedName>
    <definedName name="xoa3" localSheetId="12" hidden="1">{"Offgrid",#N/A,FALSE,"OFFGRID";"Region",#N/A,FALSE,"REGION";"Offgrid -2",#N/A,FALSE,"OFFGRID";"WTP",#N/A,FALSE,"WTP";"WTP -2",#N/A,FALSE,"WTP";"Project",#N/A,FALSE,"PROJECT";"Summary -2",#N/A,FALSE,"SUMMARY"}</definedName>
    <definedName name="xoa3" localSheetId="11" hidden="1">{"Offgrid",#N/A,FALSE,"OFFGRID";"Region",#N/A,FALSE,"REGION";"Offgrid -2",#N/A,FALSE,"OFFGRID";"WTP",#N/A,FALSE,"WTP";"WTP -2",#N/A,FALSE,"WTP";"Project",#N/A,FALSE,"PROJECT";"Summary -2",#N/A,FALSE,"SUMMARY"}</definedName>
    <definedName name="xoa3" localSheetId="13" hidden="1">{"Offgrid",#N/A,FALSE,"OFFGRID";"Region",#N/A,FALSE,"REGION";"Offgrid -2",#N/A,FALSE,"OFFGRID";"WTP",#N/A,FALSE,"WTP";"WTP -2",#N/A,FALSE,"WTP";"Project",#N/A,FALSE,"PROJECT";"Summary -2",#N/A,FALSE,"SUMMARY"}</definedName>
    <definedName name="xoa3" localSheetId="16" hidden="1">{"Offgrid",#N/A,FALSE,"OFFGRID";"Region",#N/A,FALSE,"REGION";"Offgrid -2",#N/A,FALSE,"OFFGRID";"WTP",#N/A,FALSE,"WTP";"WTP -2",#N/A,FALSE,"WTP";"Project",#N/A,FALSE,"PROJECT";"Summary -2",#N/A,FALSE,"SUMMARY"}</definedName>
    <definedName name="xoa3" localSheetId="21" hidden="1">{"Offgrid",#N/A,FALSE,"OFFGRID";"Region",#N/A,FALSE,"REGION";"Offgrid -2",#N/A,FALSE,"OFFGRID";"WTP",#N/A,FALSE,"WTP";"WTP -2",#N/A,FALSE,"WTP";"Project",#N/A,FALSE,"PROJECT";"Summary -2",#N/A,FALSE,"SUMMARY"}</definedName>
    <definedName name="xoa3" localSheetId="18" hidden="1">{"Offgrid",#N/A,FALSE,"OFFGRID";"Region",#N/A,FALSE,"REGION";"Offgrid -2",#N/A,FALSE,"OFFGRID";"WTP",#N/A,FALSE,"WTP";"WTP -2",#N/A,FALSE,"WTP";"Project",#N/A,FALSE,"PROJECT";"Summary -2",#N/A,FALSE,"SUMMARY"}</definedName>
    <definedName name="xoa3" localSheetId="19" hidden="1">{"Offgrid",#N/A,FALSE,"OFFGRID";"Region",#N/A,FALSE,"REGION";"Offgrid -2",#N/A,FALSE,"OFFGRID";"WTP",#N/A,FALSE,"WTP";"WTP -2",#N/A,FALSE,"WTP";"Project",#N/A,FALSE,"PROJECT";"Summary -2",#N/A,FALSE,"SUMMARY"}</definedName>
    <definedName name="xoa3" localSheetId="20" hidden="1">{"Offgrid",#N/A,FALSE,"OFFGRID";"Region",#N/A,FALSE,"REGION";"Offgrid -2",#N/A,FALSE,"OFFGRID";"WTP",#N/A,FALSE,"WTP";"WTP -2",#N/A,FALSE,"WTP";"Project",#N/A,FALSE,"PROJECT";"Summary -2",#N/A,FALSE,"SUMMARY"}</definedName>
    <definedName name="xoa3" localSheetId="22" hidden="1">{"Offgrid",#N/A,FALSE,"OFFGRID";"Region",#N/A,FALSE,"REGION";"Offgrid -2",#N/A,FALSE,"OFFGRID";"WTP",#N/A,FALSE,"WTP";"WTP -2",#N/A,FALSE,"WTP";"Project",#N/A,FALSE,"PROJECT";"Summary -2",#N/A,FALSE,"SUMMARY"}</definedName>
    <definedName name="xoa3" localSheetId="24" hidden="1">{"Offgrid",#N/A,FALSE,"OFFGRID";"Region",#N/A,FALSE,"REGION";"Offgrid -2",#N/A,FALSE,"OFFGRID";"WTP",#N/A,FALSE,"WTP";"WTP -2",#N/A,FALSE,"WTP";"Project",#N/A,FALSE,"PROJECT";"Summary -2",#N/A,FALSE,"SUMMARY"}</definedName>
    <definedName name="xoa3" localSheetId="28" hidden="1">{"Offgrid",#N/A,FALSE,"OFFGRID";"Region",#N/A,FALSE,"REGION";"Offgrid -2",#N/A,FALSE,"OFFGRID";"WTP",#N/A,FALSE,"WTP";"WTP -2",#N/A,FALSE,"WTP";"Project",#N/A,FALSE,"PROJECT";"Summary -2",#N/A,FALSE,"SUMMARY"}</definedName>
    <definedName name="xoa3" localSheetId="14" hidden="1">{"Offgrid",#N/A,FALSE,"OFFGRID";"Region",#N/A,FALSE,"REGION";"Offgrid -2",#N/A,FALSE,"OFFGRID";"WTP",#N/A,FALSE,"WTP";"WTP -2",#N/A,FALSE,"WTP";"Project",#N/A,FALSE,"PROJECT";"Summary -2",#N/A,FALSE,"SUMMARY"}</definedName>
    <definedName name="xoa3" hidden="1">{"Offgrid",#N/A,FALSE,"OFFGRID";"Region",#N/A,FALSE,"REGION";"Offgrid -2",#N/A,FALSE,"OFFGRID";"WTP",#N/A,FALSE,"WTP";"WTP -2",#N/A,FALSE,"WTP";"Project",#N/A,FALSE,"PROJECT";"Summary -2",#N/A,FALSE,"SUMMARY"}</definedName>
    <definedName name="xoa4" localSheetId="12" hidden="1">{"Offgrid",#N/A,FALSE,"OFFGRID";"Region",#N/A,FALSE,"REGION";"Offgrid -2",#N/A,FALSE,"OFFGRID";"WTP",#N/A,FALSE,"WTP";"WTP -2",#N/A,FALSE,"WTP";"Project",#N/A,FALSE,"PROJECT";"Summary -2",#N/A,FALSE,"SUMMARY"}</definedName>
    <definedName name="xoa4" localSheetId="11" hidden="1">{"Offgrid",#N/A,FALSE,"OFFGRID";"Region",#N/A,FALSE,"REGION";"Offgrid -2",#N/A,FALSE,"OFFGRID";"WTP",#N/A,FALSE,"WTP";"WTP -2",#N/A,FALSE,"WTP";"Project",#N/A,FALSE,"PROJECT";"Summary -2",#N/A,FALSE,"SUMMARY"}</definedName>
    <definedName name="xoa4" localSheetId="13" hidden="1">{"Offgrid",#N/A,FALSE,"OFFGRID";"Region",#N/A,FALSE,"REGION";"Offgrid -2",#N/A,FALSE,"OFFGRID";"WTP",#N/A,FALSE,"WTP";"WTP -2",#N/A,FALSE,"WTP";"Project",#N/A,FALSE,"PROJECT";"Summary -2",#N/A,FALSE,"SUMMARY"}</definedName>
    <definedName name="xoa4" localSheetId="16" hidden="1">{"Offgrid",#N/A,FALSE,"OFFGRID";"Region",#N/A,FALSE,"REGION";"Offgrid -2",#N/A,FALSE,"OFFGRID";"WTP",#N/A,FALSE,"WTP";"WTP -2",#N/A,FALSE,"WTP";"Project",#N/A,FALSE,"PROJECT";"Summary -2",#N/A,FALSE,"SUMMARY"}</definedName>
    <definedName name="xoa4" localSheetId="21" hidden="1">{"Offgrid",#N/A,FALSE,"OFFGRID";"Region",#N/A,FALSE,"REGION";"Offgrid -2",#N/A,FALSE,"OFFGRID";"WTP",#N/A,FALSE,"WTP";"WTP -2",#N/A,FALSE,"WTP";"Project",#N/A,FALSE,"PROJECT";"Summary -2",#N/A,FALSE,"SUMMARY"}</definedName>
    <definedName name="xoa4" localSheetId="18" hidden="1">{"Offgrid",#N/A,FALSE,"OFFGRID";"Region",#N/A,FALSE,"REGION";"Offgrid -2",#N/A,FALSE,"OFFGRID";"WTP",#N/A,FALSE,"WTP";"WTP -2",#N/A,FALSE,"WTP";"Project",#N/A,FALSE,"PROJECT";"Summary -2",#N/A,FALSE,"SUMMARY"}</definedName>
    <definedName name="xoa4" localSheetId="19" hidden="1">{"Offgrid",#N/A,FALSE,"OFFGRID";"Region",#N/A,FALSE,"REGION";"Offgrid -2",#N/A,FALSE,"OFFGRID";"WTP",#N/A,FALSE,"WTP";"WTP -2",#N/A,FALSE,"WTP";"Project",#N/A,FALSE,"PROJECT";"Summary -2",#N/A,FALSE,"SUMMARY"}</definedName>
    <definedName name="xoa4" localSheetId="20" hidden="1">{"Offgrid",#N/A,FALSE,"OFFGRID";"Region",#N/A,FALSE,"REGION";"Offgrid -2",#N/A,FALSE,"OFFGRID";"WTP",#N/A,FALSE,"WTP";"WTP -2",#N/A,FALSE,"WTP";"Project",#N/A,FALSE,"PROJECT";"Summary -2",#N/A,FALSE,"SUMMARY"}</definedName>
    <definedName name="xoa4" localSheetId="22" hidden="1">{"Offgrid",#N/A,FALSE,"OFFGRID";"Region",#N/A,FALSE,"REGION";"Offgrid -2",#N/A,FALSE,"OFFGRID";"WTP",#N/A,FALSE,"WTP";"WTP -2",#N/A,FALSE,"WTP";"Project",#N/A,FALSE,"PROJECT";"Summary -2",#N/A,FALSE,"SUMMARY"}</definedName>
    <definedName name="xoa4" localSheetId="24" hidden="1">{"Offgrid",#N/A,FALSE,"OFFGRID";"Region",#N/A,FALSE,"REGION";"Offgrid -2",#N/A,FALSE,"OFFGRID";"WTP",#N/A,FALSE,"WTP";"WTP -2",#N/A,FALSE,"WTP";"Project",#N/A,FALSE,"PROJECT";"Summary -2",#N/A,FALSE,"SUMMARY"}</definedName>
    <definedName name="xoa4" localSheetId="28" hidden="1">{"Offgrid",#N/A,FALSE,"OFFGRID";"Region",#N/A,FALSE,"REGION";"Offgrid -2",#N/A,FALSE,"OFFGRID";"WTP",#N/A,FALSE,"WTP";"WTP -2",#N/A,FALSE,"WTP";"Project",#N/A,FALSE,"PROJECT";"Summary -2",#N/A,FALSE,"SUMMARY"}</definedName>
    <definedName name="xoa4" localSheetId="14"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P_TKC">#REF!</definedName>
    <definedName name="xr1nc">#REF!</definedName>
    <definedName name="xr1vl">#REF!</definedName>
    <definedName name="XREF_COLUMN_11" hidden="1">#REF!</definedName>
    <definedName name="XREF_COLUMN_19" hidden="1">#REF!</definedName>
    <definedName name="XRefActiveRow" hidden="1">#REF!</definedName>
    <definedName name="XRefColumnsCount" hidden="1">5</definedName>
    <definedName name="XRefCopy16" hidden="1">#REF!</definedName>
    <definedName name="XRefCopy19Row" hidden="1">#REF!</definedName>
    <definedName name="XRefCopy1Row" hidden="1">#REF!</definedName>
    <definedName name="XRefCopy20Row" hidden="1">#REF!</definedName>
    <definedName name="XRefCopy23Row" hidden="1">#REF!</definedName>
    <definedName name="XRefCopy25" hidden="1">#REF!</definedName>
    <definedName name="XRefCopy2Row" hidden="1">#REF!</definedName>
    <definedName name="XRefCopy37Row" hidden="1">#REF!</definedName>
    <definedName name="XRefCopy4Row" hidden="1">#REF!</definedName>
    <definedName name="XRefCopy5Row" hidden="1">#REF!</definedName>
    <definedName name="XRefCopy6Row" hidden="1">#REF!</definedName>
    <definedName name="XRefCopy7Row" hidden="1">#REF!</definedName>
    <definedName name="XRefCopyRangeCount" hidden="1">6</definedName>
    <definedName name="XRefPaste1Row" hidden="1">#REF!</definedName>
    <definedName name="XRefPaste28Row" hidden="1">#REF!</definedName>
    <definedName name="XRefPaste2Row" hidden="1">#REF!</definedName>
    <definedName name="XRefPaste3" hidden="1">#REF!</definedName>
    <definedName name="XRefPaste30Row" hidden="1">#REF!</definedName>
    <definedName name="XRefPaste31Row" hidden="1">#REF!</definedName>
    <definedName name="XRefPaste32Row" hidden="1">#REF!</definedName>
    <definedName name="XRefPaste33Row" hidden="1">#REF!</definedName>
    <definedName name="XRefPaste34Row" hidden="1">#REF!</definedName>
    <definedName name="XRefPaste36Row" hidden="1">#REF!</definedName>
    <definedName name="XRefPaste37Row" hidden="1">#REF!</definedName>
    <definedName name="XRefPaste38Row" hidden="1">#REF!</definedName>
    <definedName name="XRefPaste39Row" hidden="1">#REF!</definedName>
    <definedName name="XRefPaste4Row" hidden="1">#REF!</definedName>
    <definedName name="XRefPaste5Row" hidden="1">#REF!</definedName>
    <definedName name="XRefPaste6Row" hidden="1">#REF!</definedName>
    <definedName name="XRefPaste7Row" hidden="1">#REF!</definedName>
    <definedName name="XRefPasteRangeCount" hidden="1">5</definedName>
    <definedName name="xsa" hidden="1">#REF!</definedName>
    <definedName name="xsaxasxasxxq" hidden="1">#REF!</definedName>
    <definedName name="xscxz" localSheetId="12" hidden="1">{"'Sheet1'!$L$16"}</definedName>
    <definedName name="xscxz" localSheetId="11" hidden="1">{"'Sheet1'!$L$16"}</definedName>
    <definedName name="xscxz" localSheetId="13" hidden="1">{"'Sheet1'!$L$16"}</definedName>
    <definedName name="xscxz" localSheetId="16" hidden="1">{"'Sheet1'!$L$16"}</definedName>
    <definedName name="xscxz" localSheetId="21" hidden="1">{"'Sheet1'!$L$16"}</definedName>
    <definedName name="xscxz" localSheetId="18" hidden="1">{"'Sheet1'!$L$16"}</definedName>
    <definedName name="xscxz" localSheetId="19" hidden="1">{"'Sheet1'!$L$16"}</definedName>
    <definedName name="xscxz" localSheetId="20" hidden="1">{"'Sheet1'!$L$16"}</definedName>
    <definedName name="xscxz" localSheetId="22" hidden="1">{"'Sheet1'!$L$16"}</definedName>
    <definedName name="xscxz" localSheetId="24" hidden="1">{"'Sheet1'!$L$16"}</definedName>
    <definedName name="xscxz" localSheetId="28" hidden="1">{"'Sheet1'!$L$16"}</definedName>
    <definedName name="xscxz" localSheetId="14" hidden="1">{"'Sheet1'!$L$16"}</definedName>
    <definedName name="xscxz" hidden="1">{"'Sheet1'!$L$16"}</definedName>
    <definedName name="xss" localSheetId="12" hidden="1">{#N/A,#N/A,FALSE,"Title";#N/A,#N/A,FALSE,"Bal.sheet";#N/A,#N/A,FALSE,"Income";#N/A,#N/A,FALSE,"sale";#N/A,#N/A,FALSE,"cash";#N/A,#N/A,FALSE,"AR";#N/A,#N/A,FALSE,"AR-other";#N/A,#N/A,FALSE,"asset";#N/A,#N/A,FALSE,"Pre-Op";#N/A,#N/A,FALSE,"AP";#N/A,#N/A,FALSE,"Parent";#N/A,#N/A,FALSE,"Qty";#N/A,#N/A,FALSE,"COGS";#N/A,#N/A,FALSE,"GOH-Sell";#N/A,#N/A,FALSE,"Interest"}</definedName>
    <definedName name="xss" localSheetId="11" hidden="1">{#N/A,#N/A,FALSE,"Title";#N/A,#N/A,FALSE,"Bal.sheet";#N/A,#N/A,FALSE,"Income";#N/A,#N/A,FALSE,"sale";#N/A,#N/A,FALSE,"cash";#N/A,#N/A,FALSE,"AR";#N/A,#N/A,FALSE,"AR-other";#N/A,#N/A,FALSE,"asset";#N/A,#N/A,FALSE,"Pre-Op";#N/A,#N/A,FALSE,"AP";#N/A,#N/A,FALSE,"Parent";#N/A,#N/A,FALSE,"Qty";#N/A,#N/A,FALSE,"COGS";#N/A,#N/A,FALSE,"GOH-Sell";#N/A,#N/A,FALSE,"Interest"}</definedName>
    <definedName name="xss" localSheetId="13" hidden="1">{#N/A,#N/A,FALSE,"Title";#N/A,#N/A,FALSE,"Bal.sheet";#N/A,#N/A,FALSE,"Income";#N/A,#N/A,FALSE,"sale";#N/A,#N/A,FALSE,"cash";#N/A,#N/A,FALSE,"AR";#N/A,#N/A,FALSE,"AR-other";#N/A,#N/A,FALSE,"asset";#N/A,#N/A,FALSE,"Pre-Op";#N/A,#N/A,FALSE,"AP";#N/A,#N/A,FALSE,"Parent";#N/A,#N/A,FALSE,"Qty";#N/A,#N/A,FALSE,"COGS";#N/A,#N/A,FALSE,"GOH-Sell";#N/A,#N/A,FALSE,"Interest"}</definedName>
    <definedName name="xss" localSheetId="16" hidden="1">{#N/A,#N/A,FALSE,"Title";#N/A,#N/A,FALSE,"Bal.sheet";#N/A,#N/A,FALSE,"Income";#N/A,#N/A,FALSE,"sale";#N/A,#N/A,FALSE,"cash";#N/A,#N/A,FALSE,"AR";#N/A,#N/A,FALSE,"AR-other";#N/A,#N/A,FALSE,"asset";#N/A,#N/A,FALSE,"Pre-Op";#N/A,#N/A,FALSE,"AP";#N/A,#N/A,FALSE,"Parent";#N/A,#N/A,FALSE,"Qty";#N/A,#N/A,FALSE,"COGS";#N/A,#N/A,FALSE,"GOH-Sell";#N/A,#N/A,FALSE,"Interest"}</definedName>
    <definedName name="xss" localSheetId="21" hidden="1">{#N/A,#N/A,FALSE,"Title";#N/A,#N/A,FALSE,"Bal.sheet";#N/A,#N/A,FALSE,"Income";#N/A,#N/A,FALSE,"sale";#N/A,#N/A,FALSE,"cash";#N/A,#N/A,FALSE,"AR";#N/A,#N/A,FALSE,"AR-other";#N/A,#N/A,FALSE,"asset";#N/A,#N/A,FALSE,"Pre-Op";#N/A,#N/A,FALSE,"AP";#N/A,#N/A,FALSE,"Parent";#N/A,#N/A,FALSE,"Qty";#N/A,#N/A,FALSE,"COGS";#N/A,#N/A,FALSE,"GOH-Sell";#N/A,#N/A,FALSE,"Interest"}</definedName>
    <definedName name="xss" localSheetId="18" hidden="1">{#N/A,#N/A,FALSE,"Title";#N/A,#N/A,FALSE,"Bal.sheet";#N/A,#N/A,FALSE,"Income";#N/A,#N/A,FALSE,"sale";#N/A,#N/A,FALSE,"cash";#N/A,#N/A,FALSE,"AR";#N/A,#N/A,FALSE,"AR-other";#N/A,#N/A,FALSE,"asset";#N/A,#N/A,FALSE,"Pre-Op";#N/A,#N/A,FALSE,"AP";#N/A,#N/A,FALSE,"Parent";#N/A,#N/A,FALSE,"Qty";#N/A,#N/A,FALSE,"COGS";#N/A,#N/A,FALSE,"GOH-Sell";#N/A,#N/A,FALSE,"Interest"}</definedName>
    <definedName name="xss" localSheetId="19" hidden="1">{#N/A,#N/A,FALSE,"Title";#N/A,#N/A,FALSE,"Bal.sheet";#N/A,#N/A,FALSE,"Income";#N/A,#N/A,FALSE,"sale";#N/A,#N/A,FALSE,"cash";#N/A,#N/A,FALSE,"AR";#N/A,#N/A,FALSE,"AR-other";#N/A,#N/A,FALSE,"asset";#N/A,#N/A,FALSE,"Pre-Op";#N/A,#N/A,FALSE,"AP";#N/A,#N/A,FALSE,"Parent";#N/A,#N/A,FALSE,"Qty";#N/A,#N/A,FALSE,"COGS";#N/A,#N/A,FALSE,"GOH-Sell";#N/A,#N/A,FALSE,"Interest"}</definedName>
    <definedName name="xss" localSheetId="20" hidden="1">{#N/A,#N/A,FALSE,"Title";#N/A,#N/A,FALSE,"Bal.sheet";#N/A,#N/A,FALSE,"Income";#N/A,#N/A,FALSE,"sale";#N/A,#N/A,FALSE,"cash";#N/A,#N/A,FALSE,"AR";#N/A,#N/A,FALSE,"AR-other";#N/A,#N/A,FALSE,"asset";#N/A,#N/A,FALSE,"Pre-Op";#N/A,#N/A,FALSE,"AP";#N/A,#N/A,FALSE,"Parent";#N/A,#N/A,FALSE,"Qty";#N/A,#N/A,FALSE,"COGS";#N/A,#N/A,FALSE,"GOH-Sell";#N/A,#N/A,FALSE,"Interest"}</definedName>
    <definedName name="xss" localSheetId="22" hidden="1">{#N/A,#N/A,FALSE,"Title";#N/A,#N/A,FALSE,"Bal.sheet";#N/A,#N/A,FALSE,"Income";#N/A,#N/A,FALSE,"sale";#N/A,#N/A,FALSE,"cash";#N/A,#N/A,FALSE,"AR";#N/A,#N/A,FALSE,"AR-other";#N/A,#N/A,FALSE,"asset";#N/A,#N/A,FALSE,"Pre-Op";#N/A,#N/A,FALSE,"AP";#N/A,#N/A,FALSE,"Parent";#N/A,#N/A,FALSE,"Qty";#N/A,#N/A,FALSE,"COGS";#N/A,#N/A,FALSE,"GOH-Sell";#N/A,#N/A,FALSE,"Interest"}</definedName>
    <definedName name="xss" localSheetId="24" hidden="1">{#N/A,#N/A,FALSE,"Title";#N/A,#N/A,FALSE,"Bal.sheet";#N/A,#N/A,FALSE,"Income";#N/A,#N/A,FALSE,"sale";#N/A,#N/A,FALSE,"cash";#N/A,#N/A,FALSE,"AR";#N/A,#N/A,FALSE,"AR-other";#N/A,#N/A,FALSE,"asset";#N/A,#N/A,FALSE,"Pre-Op";#N/A,#N/A,FALSE,"AP";#N/A,#N/A,FALSE,"Parent";#N/A,#N/A,FALSE,"Qty";#N/A,#N/A,FALSE,"COGS";#N/A,#N/A,FALSE,"GOH-Sell";#N/A,#N/A,FALSE,"Interest"}</definedName>
    <definedName name="xss" localSheetId="28" hidden="1">{#N/A,#N/A,FALSE,"Title";#N/A,#N/A,FALSE,"Bal.sheet";#N/A,#N/A,FALSE,"Income";#N/A,#N/A,FALSE,"sale";#N/A,#N/A,FALSE,"cash";#N/A,#N/A,FALSE,"AR";#N/A,#N/A,FALSE,"AR-other";#N/A,#N/A,FALSE,"asset";#N/A,#N/A,FALSE,"Pre-Op";#N/A,#N/A,FALSE,"AP";#N/A,#N/A,FALSE,"Parent";#N/A,#N/A,FALSE,"Qty";#N/A,#N/A,FALSE,"COGS";#N/A,#N/A,FALSE,"GOH-Sell";#N/A,#N/A,FALSE,"Interest"}</definedName>
    <definedName name="xss" localSheetId="14" hidden="1">{#N/A,#N/A,FALSE,"Title";#N/A,#N/A,FALSE,"Bal.sheet";#N/A,#N/A,FALSE,"Income";#N/A,#N/A,FALSE,"sale";#N/A,#N/A,FALSE,"cash";#N/A,#N/A,FALSE,"AR";#N/A,#N/A,FALSE,"AR-other";#N/A,#N/A,FALSE,"asset";#N/A,#N/A,FALSE,"Pre-Op";#N/A,#N/A,FALSE,"AP";#N/A,#N/A,FALSE,"Parent";#N/A,#N/A,FALSE,"Qty";#N/A,#N/A,FALSE,"COGS";#N/A,#N/A,FALSE,"GOH-Sell";#N/A,#N/A,FALSE,"Interest"}</definedName>
    <definedName name="xss" hidden="1">{#N/A,#N/A,FALSE,"Title";#N/A,#N/A,FALSE,"Bal.sheet";#N/A,#N/A,FALSE,"Income";#N/A,#N/A,FALSE,"sale";#N/A,#N/A,FALSE,"cash";#N/A,#N/A,FALSE,"AR";#N/A,#N/A,FALSE,"AR-other";#N/A,#N/A,FALSE,"asset";#N/A,#N/A,FALSE,"Pre-Op";#N/A,#N/A,FALSE,"AP";#N/A,#N/A,FALSE,"Parent";#N/A,#N/A,FALSE,"Qty";#N/A,#N/A,FALSE,"COGS";#N/A,#N/A,FALSE,"GOH-Sell";#N/A,#N/A,FALSE,"Interest"}</definedName>
    <definedName name="xsxsaa" hidden="1">#REF!</definedName>
    <definedName name="xt">#REF!</definedName>
    <definedName name="xtr3pnc">#REF!</definedName>
    <definedName name="xtr3pvl">#REF!</definedName>
    <definedName name="xu" localSheetId="12" hidden="1">{#N/A,#N/A,FALSE,"Chi tiÆt"}</definedName>
    <definedName name="xu" localSheetId="11" hidden="1">{#N/A,#N/A,FALSE,"Chi tiÆt"}</definedName>
    <definedName name="xu" localSheetId="13" hidden="1">{#N/A,#N/A,FALSE,"Chi tiÆt"}</definedName>
    <definedName name="xu" localSheetId="16" hidden="1">{#N/A,#N/A,FALSE,"Chi tiÆt"}</definedName>
    <definedName name="xu" localSheetId="21" hidden="1">{#N/A,#N/A,FALSE,"Chi tiÆt"}</definedName>
    <definedName name="xu" localSheetId="18" hidden="1">{#N/A,#N/A,FALSE,"Chi tiÆt"}</definedName>
    <definedName name="xu" localSheetId="19" hidden="1">{#N/A,#N/A,FALSE,"Chi tiÆt"}</definedName>
    <definedName name="xu" localSheetId="20" hidden="1">{#N/A,#N/A,FALSE,"Chi tiÆt"}</definedName>
    <definedName name="xu" localSheetId="22" hidden="1">{#N/A,#N/A,FALSE,"Chi tiÆt"}</definedName>
    <definedName name="xu" localSheetId="24" hidden="1">{#N/A,#N/A,FALSE,"Chi tiÆt"}</definedName>
    <definedName name="xu" localSheetId="28" hidden="1">{#N/A,#N/A,FALSE,"Chi tiÆt"}</definedName>
    <definedName name="xu" localSheetId="14" hidden="1">{#N/A,#N/A,FALSE,"Chi tiÆt"}</definedName>
    <definedName name="xu" hidden="1">{#N/A,#N/A,FALSE,"Chi tiÆt"}</definedName>
    <definedName name="xuan" localSheetId="12" hidden="1">{"'Sheet1'!$L$16"}</definedName>
    <definedName name="xuan" localSheetId="11" hidden="1">{"'Sheet1'!$L$16"}</definedName>
    <definedName name="xuan" localSheetId="13" hidden="1">{"'Sheet1'!$L$16"}</definedName>
    <definedName name="xuan" localSheetId="16" hidden="1">{"'Sheet1'!$L$16"}</definedName>
    <definedName name="xuan" localSheetId="21" hidden="1">{"'Sheet1'!$L$16"}</definedName>
    <definedName name="xuan" localSheetId="18" hidden="1">{"'Sheet1'!$L$16"}</definedName>
    <definedName name="xuan" localSheetId="19" hidden="1">{"'Sheet1'!$L$16"}</definedName>
    <definedName name="xuan" localSheetId="20" hidden="1">{"'Sheet1'!$L$16"}</definedName>
    <definedName name="xuan" localSheetId="22" hidden="1">{"'Sheet1'!$L$16"}</definedName>
    <definedName name="xuan" localSheetId="24" hidden="1">{"'Sheet1'!$L$16"}</definedName>
    <definedName name="xuan" localSheetId="28" hidden="1">{"'Sheet1'!$L$16"}</definedName>
    <definedName name="xuan" localSheetId="14" hidden="1">{"'Sheet1'!$L$16"}</definedName>
    <definedName name="xuan" hidden="1">{"'Sheet1'!$L$16"}</definedName>
    <definedName name="xuat_hien">#REF!</definedName>
    <definedName name="Xuat_hien1">#REF!</definedName>
    <definedName name="XuÊt8" localSheetId="12" hidden="1">{"'Sheet1'!$L$16"}</definedName>
    <definedName name="XuÊt8" localSheetId="11" hidden="1">{"'Sheet1'!$L$16"}</definedName>
    <definedName name="XuÊt8" localSheetId="13" hidden="1">{"'Sheet1'!$L$16"}</definedName>
    <definedName name="XuÊt8" localSheetId="16" hidden="1">{"'Sheet1'!$L$16"}</definedName>
    <definedName name="XuÊt8" localSheetId="21" hidden="1">{"'Sheet1'!$L$16"}</definedName>
    <definedName name="XuÊt8" localSheetId="18" hidden="1">{"'Sheet1'!$L$16"}</definedName>
    <definedName name="XuÊt8" localSheetId="19" hidden="1">{"'Sheet1'!$L$16"}</definedName>
    <definedName name="XuÊt8" localSheetId="20" hidden="1">{"'Sheet1'!$L$16"}</definedName>
    <definedName name="XuÊt8" localSheetId="22" hidden="1">{"'Sheet1'!$L$16"}</definedName>
    <definedName name="XuÊt8" localSheetId="24" hidden="1">{"'Sheet1'!$L$16"}</definedName>
    <definedName name="XuÊt8" localSheetId="28" hidden="1">{"'Sheet1'!$L$16"}</definedName>
    <definedName name="XuÊt8" localSheetId="14" hidden="1">{"'Sheet1'!$L$16"}</definedName>
    <definedName name="XuÊt8" hidden="1">{"'Sheet1'!$L$16"}</definedName>
    <definedName name="xvxcvx" hidden="1">#REF!</definedName>
    <definedName name="xvxcvxc" localSheetId="12" hidden="1">{"'Sheet1'!$L$16"}</definedName>
    <definedName name="xvxcvxc" localSheetId="11" hidden="1">{"'Sheet1'!$L$16"}</definedName>
    <definedName name="xvxcvxc" localSheetId="13" hidden="1">{"'Sheet1'!$L$16"}</definedName>
    <definedName name="xvxcvxc" localSheetId="16" hidden="1">{"'Sheet1'!$L$16"}</definedName>
    <definedName name="xvxcvxc" localSheetId="21" hidden="1">{"'Sheet1'!$L$16"}</definedName>
    <definedName name="xvxcvxc" localSheetId="18" hidden="1">{"'Sheet1'!$L$16"}</definedName>
    <definedName name="xvxcvxc" localSheetId="19" hidden="1">{"'Sheet1'!$L$16"}</definedName>
    <definedName name="xvxcvxc" localSheetId="20" hidden="1">{"'Sheet1'!$L$16"}</definedName>
    <definedName name="xvxcvxc" localSheetId="22" hidden="1">{"'Sheet1'!$L$16"}</definedName>
    <definedName name="xvxcvxc" localSheetId="24" hidden="1">{"'Sheet1'!$L$16"}</definedName>
    <definedName name="xvxcvxc" localSheetId="28" hidden="1">{"'Sheet1'!$L$16"}</definedName>
    <definedName name="xvxcvxc" localSheetId="14" hidden="1">{"'Sheet1'!$L$16"}</definedName>
    <definedName name="xvxcvxc" hidden="1">{"'Sheet1'!$L$16"}</definedName>
    <definedName name="XVXZ" localSheetId="12" hidden="1">{"'Sheet1'!$L$16"}</definedName>
    <definedName name="XVXZ" localSheetId="11" hidden="1">{"'Sheet1'!$L$16"}</definedName>
    <definedName name="XVXZ" localSheetId="13" hidden="1">{"'Sheet1'!$L$16"}</definedName>
    <definedName name="XVXZ" localSheetId="16" hidden="1">{"'Sheet1'!$L$16"}</definedName>
    <definedName name="XVXZ" localSheetId="21" hidden="1">{"'Sheet1'!$L$16"}</definedName>
    <definedName name="XVXZ" localSheetId="18" hidden="1">{"'Sheet1'!$L$16"}</definedName>
    <definedName name="XVXZ" localSheetId="19" hidden="1">{"'Sheet1'!$L$16"}</definedName>
    <definedName name="XVXZ" localSheetId="20" hidden="1">{"'Sheet1'!$L$16"}</definedName>
    <definedName name="XVXZ" localSheetId="22" hidden="1">{"'Sheet1'!$L$16"}</definedName>
    <definedName name="XVXZ" localSheetId="24" hidden="1">{"'Sheet1'!$L$16"}</definedName>
    <definedName name="XVXZ" localSheetId="28" hidden="1">{"'Sheet1'!$L$16"}</definedName>
    <definedName name="XVXZ" localSheetId="14" hidden="1">{"'Sheet1'!$L$16"}</definedName>
    <definedName name="XVXZ" hidden="1">{"'Sheet1'!$L$16"}</definedName>
    <definedName name="XWX" localSheetId="12" hidden="1">{"'Sheet1'!$L$16"}</definedName>
    <definedName name="XWX" localSheetId="11" hidden="1">{"'Sheet1'!$L$16"}</definedName>
    <definedName name="XWX" localSheetId="13" hidden="1">{"'Sheet1'!$L$16"}</definedName>
    <definedName name="XWX" localSheetId="16" hidden="1">{"'Sheet1'!$L$16"}</definedName>
    <definedName name="XWX" localSheetId="21" hidden="1">{"'Sheet1'!$L$16"}</definedName>
    <definedName name="XWX" localSheetId="18" hidden="1">{"'Sheet1'!$L$16"}</definedName>
    <definedName name="XWX" localSheetId="19" hidden="1">{"'Sheet1'!$L$16"}</definedName>
    <definedName name="XWX" localSheetId="20" hidden="1">{"'Sheet1'!$L$16"}</definedName>
    <definedName name="XWX" localSheetId="22" hidden="1">{"'Sheet1'!$L$16"}</definedName>
    <definedName name="XWX" localSheetId="24" hidden="1">{"'Sheet1'!$L$16"}</definedName>
    <definedName name="XWX" localSheetId="28" hidden="1">{"'Sheet1'!$L$16"}</definedName>
    <definedName name="XWX" localSheetId="14" hidden="1">{"'Sheet1'!$L$16"}</definedName>
    <definedName name="XWX" hidden="1">{"'Sheet1'!$L$16"}</definedName>
    <definedName name="xx" localSheetId="12">{"'Sheet1'!$L$16"}</definedName>
    <definedName name="xx" localSheetId="11">{"'Sheet1'!$L$16"}</definedName>
    <definedName name="xx" localSheetId="13">{"'Sheet1'!$L$16"}</definedName>
    <definedName name="xx" localSheetId="16">{"'Sheet1'!$L$16"}</definedName>
    <definedName name="xx" localSheetId="21">{"'Sheet1'!$L$16"}</definedName>
    <definedName name="xx" localSheetId="18">{"'Sheet1'!$L$16"}</definedName>
    <definedName name="xx" localSheetId="19">{"'Sheet1'!$L$16"}</definedName>
    <definedName name="xx" localSheetId="20">{"'Sheet1'!$L$16"}</definedName>
    <definedName name="xx" localSheetId="22">{"'Sheet1'!$L$16"}</definedName>
    <definedName name="xx" localSheetId="24">{"'Sheet1'!$L$16"}</definedName>
    <definedName name="xx" localSheetId="28">{"'Sheet1'!$L$16"}</definedName>
    <definedName name="xx" localSheetId="14">{"'Sheet1'!$L$16"}</definedName>
    <definedName name="xx">{"'Sheet1'!$L$16"}</definedName>
    <definedName name="xxa" localSheetId="12" hidden="1">{#N/A,#N/A,TRUE,"LOADCOVE";#N/A,#N/A,TRUE,"PAGE001";#N/A,#N/A,TRUE,"PAGE002";#N/A,#N/A,TRUE,"PAGE003";#N/A,#N/A,TRUE,"PAGE004";#N/A,#N/A,TRUE,"PAGE005";#N/A,#N/A,TRUE,"PAGE006";#N/A,#N/A,TRUE,"PAGE007";#N/A,#N/A,TRUE,"PAGE008";#N/A,#N/A,TRUE,"PAGE009";#N/A,#N/A,TRUE,"PAGE010";#N/A,#N/A,TRUE,"PAGE011";#N/A,#N/A,TRUE,"PAGE012";#N/A,#N/A,TRUE,"PAGE013"}</definedName>
    <definedName name="xxa" localSheetId="11" hidden="1">{#N/A,#N/A,TRUE,"LOADCOVE";#N/A,#N/A,TRUE,"PAGE001";#N/A,#N/A,TRUE,"PAGE002";#N/A,#N/A,TRUE,"PAGE003";#N/A,#N/A,TRUE,"PAGE004";#N/A,#N/A,TRUE,"PAGE005";#N/A,#N/A,TRUE,"PAGE006";#N/A,#N/A,TRUE,"PAGE007";#N/A,#N/A,TRUE,"PAGE008";#N/A,#N/A,TRUE,"PAGE009";#N/A,#N/A,TRUE,"PAGE010";#N/A,#N/A,TRUE,"PAGE011";#N/A,#N/A,TRUE,"PAGE012";#N/A,#N/A,TRUE,"PAGE013"}</definedName>
    <definedName name="xxa" localSheetId="13" hidden="1">{#N/A,#N/A,TRUE,"LOADCOVE";#N/A,#N/A,TRUE,"PAGE001";#N/A,#N/A,TRUE,"PAGE002";#N/A,#N/A,TRUE,"PAGE003";#N/A,#N/A,TRUE,"PAGE004";#N/A,#N/A,TRUE,"PAGE005";#N/A,#N/A,TRUE,"PAGE006";#N/A,#N/A,TRUE,"PAGE007";#N/A,#N/A,TRUE,"PAGE008";#N/A,#N/A,TRUE,"PAGE009";#N/A,#N/A,TRUE,"PAGE010";#N/A,#N/A,TRUE,"PAGE011";#N/A,#N/A,TRUE,"PAGE012";#N/A,#N/A,TRUE,"PAGE013"}</definedName>
    <definedName name="xxa" localSheetId="16" hidden="1">{#N/A,#N/A,TRUE,"LOADCOVE";#N/A,#N/A,TRUE,"PAGE001";#N/A,#N/A,TRUE,"PAGE002";#N/A,#N/A,TRUE,"PAGE003";#N/A,#N/A,TRUE,"PAGE004";#N/A,#N/A,TRUE,"PAGE005";#N/A,#N/A,TRUE,"PAGE006";#N/A,#N/A,TRUE,"PAGE007";#N/A,#N/A,TRUE,"PAGE008";#N/A,#N/A,TRUE,"PAGE009";#N/A,#N/A,TRUE,"PAGE010";#N/A,#N/A,TRUE,"PAGE011";#N/A,#N/A,TRUE,"PAGE012";#N/A,#N/A,TRUE,"PAGE013"}</definedName>
    <definedName name="xxa" localSheetId="21" hidden="1">{#N/A,#N/A,TRUE,"LOADCOVE";#N/A,#N/A,TRUE,"PAGE001";#N/A,#N/A,TRUE,"PAGE002";#N/A,#N/A,TRUE,"PAGE003";#N/A,#N/A,TRUE,"PAGE004";#N/A,#N/A,TRUE,"PAGE005";#N/A,#N/A,TRUE,"PAGE006";#N/A,#N/A,TRUE,"PAGE007";#N/A,#N/A,TRUE,"PAGE008";#N/A,#N/A,TRUE,"PAGE009";#N/A,#N/A,TRUE,"PAGE010";#N/A,#N/A,TRUE,"PAGE011";#N/A,#N/A,TRUE,"PAGE012";#N/A,#N/A,TRUE,"PAGE013"}</definedName>
    <definedName name="xxa" localSheetId="18" hidden="1">{#N/A,#N/A,TRUE,"LOADCOVE";#N/A,#N/A,TRUE,"PAGE001";#N/A,#N/A,TRUE,"PAGE002";#N/A,#N/A,TRUE,"PAGE003";#N/A,#N/A,TRUE,"PAGE004";#N/A,#N/A,TRUE,"PAGE005";#N/A,#N/A,TRUE,"PAGE006";#N/A,#N/A,TRUE,"PAGE007";#N/A,#N/A,TRUE,"PAGE008";#N/A,#N/A,TRUE,"PAGE009";#N/A,#N/A,TRUE,"PAGE010";#N/A,#N/A,TRUE,"PAGE011";#N/A,#N/A,TRUE,"PAGE012";#N/A,#N/A,TRUE,"PAGE013"}</definedName>
    <definedName name="xxa" localSheetId="19" hidden="1">{#N/A,#N/A,TRUE,"LOADCOVE";#N/A,#N/A,TRUE,"PAGE001";#N/A,#N/A,TRUE,"PAGE002";#N/A,#N/A,TRUE,"PAGE003";#N/A,#N/A,TRUE,"PAGE004";#N/A,#N/A,TRUE,"PAGE005";#N/A,#N/A,TRUE,"PAGE006";#N/A,#N/A,TRUE,"PAGE007";#N/A,#N/A,TRUE,"PAGE008";#N/A,#N/A,TRUE,"PAGE009";#N/A,#N/A,TRUE,"PAGE010";#N/A,#N/A,TRUE,"PAGE011";#N/A,#N/A,TRUE,"PAGE012";#N/A,#N/A,TRUE,"PAGE013"}</definedName>
    <definedName name="xxa" localSheetId="20" hidden="1">{#N/A,#N/A,TRUE,"LOADCOVE";#N/A,#N/A,TRUE,"PAGE001";#N/A,#N/A,TRUE,"PAGE002";#N/A,#N/A,TRUE,"PAGE003";#N/A,#N/A,TRUE,"PAGE004";#N/A,#N/A,TRUE,"PAGE005";#N/A,#N/A,TRUE,"PAGE006";#N/A,#N/A,TRUE,"PAGE007";#N/A,#N/A,TRUE,"PAGE008";#N/A,#N/A,TRUE,"PAGE009";#N/A,#N/A,TRUE,"PAGE010";#N/A,#N/A,TRUE,"PAGE011";#N/A,#N/A,TRUE,"PAGE012";#N/A,#N/A,TRUE,"PAGE013"}</definedName>
    <definedName name="xxa" localSheetId="22" hidden="1">{#N/A,#N/A,TRUE,"LOADCOVE";#N/A,#N/A,TRUE,"PAGE001";#N/A,#N/A,TRUE,"PAGE002";#N/A,#N/A,TRUE,"PAGE003";#N/A,#N/A,TRUE,"PAGE004";#N/A,#N/A,TRUE,"PAGE005";#N/A,#N/A,TRUE,"PAGE006";#N/A,#N/A,TRUE,"PAGE007";#N/A,#N/A,TRUE,"PAGE008";#N/A,#N/A,TRUE,"PAGE009";#N/A,#N/A,TRUE,"PAGE010";#N/A,#N/A,TRUE,"PAGE011";#N/A,#N/A,TRUE,"PAGE012";#N/A,#N/A,TRUE,"PAGE013"}</definedName>
    <definedName name="xxa" localSheetId="24" hidden="1">{#N/A,#N/A,TRUE,"LOADCOVE";#N/A,#N/A,TRUE,"PAGE001";#N/A,#N/A,TRUE,"PAGE002";#N/A,#N/A,TRUE,"PAGE003";#N/A,#N/A,TRUE,"PAGE004";#N/A,#N/A,TRUE,"PAGE005";#N/A,#N/A,TRUE,"PAGE006";#N/A,#N/A,TRUE,"PAGE007";#N/A,#N/A,TRUE,"PAGE008";#N/A,#N/A,TRUE,"PAGE009";#N/A,#N/A,TRUE,"PAGE010";#N/A,#N/A,TRUE,"PAGE011";#N/A,#N/A,TRUE,"PAGE012";#N/A,#N/A,TRUE,"PAGE013"}</definedName>
    <definedName name="xxa" localSheetId="28" hidden="1">{#N/A,#N/A,TRUE,"LOADCOVE";#N/A,#N/A,TRUE,"PAGE001";#N/A,#N/A,TRUE,"PAGE002";#N/A,#N/A,TRUE,"PAGE003";#N/A,#N/A,TRUE,"PAGE004";#N/A,#N/A,TRUE,"PAGE005";#N/A,#N/A,TRUE,"PAGE006";#N/A,#N/A,TRUE,"PAGE007";#N/A,#N/A,TRUE,"PAGE008";#N/A,#N/A,TRUE,"PAGE009";#N/A,#N/A,TRUE,"PAGE010";#N/A,#N/A,TRUE,"PAGE011";#N/A,#N/A,TRUE,"PAGE012";#N/A,#N/A,TRUE,"PAGE013"}</definedName>
    <definedName name="xxa" localSheetId="14" hidden="1">{#N/A,#N/A,TRUE,"LOADCOVE";#N/A,#N/A,TRUE,"PAGE001";#N/A,#N/A,TRUE,"PAGE002";#N/A,#N/A,TRUE,"PAGE003";#N/A,#N/A,TRUE,"PAGE004";#N/A,#N/A,TRUE,"PAGE005";#N/A,#N/A,TRUE,"PAGE006";#N/A,#N/A,TRUE,"PAGE007";#N/A,#N/A,TRUE,"PAGE008";#N/A,#N/A,TRUE,"PAGE009";#N/A,#N/A,TRUE,"PAGE010";#N/A,#N/A,TRUE,"PAGE011";#N/A,#N/A,TRUE,"PAGE012";#N/A,#N/A,TRUE,"PAGE013"}</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cccxc" hidden="1">#REF!</definedName>
    <definedName name="xxx" localSheetId="12" hidden="1">{"'Sheet1'!$L$16"}</definedName>
    <definedName name="xxx" localSheetId="11" hidden="1">{"'Sheet1'!$L$16"}</definedName>
    <definedName name="xxx" localSheetId="13" hidden="1">{"'Sheet1'!$L$16"}</definedName>
    <definedName name="xxx" localSheetId="16" hidden="1">{"'Sheet1'!$L$16"}</definedName>
    <definedName name="xxx" localSheetId="21" hidden="1">{"'Sheet1'!$L$16"}</definedName>
    <definedName name="xxx" localSheetId="18" hidden="1">{"'Sheet1'!$L$16"}</definedName>
    <definedName name="xxx" localSheetId="19" hidden="1">{"'Sheet1'!$L$16"}</definedName>
    <definedName name="xxx" localSheetId="20" hidden="1">{"'Sheet1'!$L$16"}</definedName>
    <definedName name="xxx" localSheetId="22" hidden="1">{"'Sheet1'!$L$16"}</definedName>
    <definedName name="xxx" localSheetId="24" hidden="1">{"'Sheet1'!$L$16"}</definedName>
    <definedName name="xxx" localSheetId="28" hidden="1">{"'Sheet1'!$L$16"}</definedName>
    <definedName name="xxx" localSheetId="14" hidden="1">{"'Sheet1'!$L$16"}</definedName>
    <definedName name="xxx" hidden="1">{"'Sheet1'!$L$16"}</definedName>
    <definedName name="ｘｘｘ" localSheetId="12" hidden="1">{"'Sheet1'!$L$16"}</definedName>
    <definedName name="ｘｘｘ" localSheetId="11" hidden="1">{"'Sheet1'!$L$16"}</definedName>
    <definedName name="ｘｘｘ" localSheetId="13" hidden="1">{"'Sheet1'!$L$16"}</definedName>
    <definedName name="ｘｘｘ" localSheetId="16" hidden="1">{"'Sheet1'!$L$16"}</definedName>
    <definedName name="ｘｘｘ" localSheetId="21" hidden="1">{"'Sheet1'!$L$16"}</definedName>
    <definedName name="ｘｘｘ" localSheetId="18" hidden="1">{"'Sheet1'!$L$16"}</definedName>
    <definedName name="ｘｘｘ" localSheetId="19" hidden="1">{"'Sheet1'!$L$16"}</definedName>
    <definedName name="ｘｘｘ" localSheetId="20" hidden="1">{"'Sheet1'!$L$16"}</definedName>
    <definedName name="ｘｘｘ" localSheetId="22" hidden="1">{"'Sheet1'!$L$16"}</definedName>
    <definedName name="ｘｘｘ" localSheetId="24" hidden="1">{"'Sheet1'!$L$16"}</definedName>
    <definedName name="ｘｘｘ" localSheetId="28" hidden="1">{"'Sheet1'!$L$16"}</definedName>
    <definedName name="ｘｘｘ" localSheetId="14" hidden="1">{"'Sheet1'!$L$16"}</definedName>
    <definedName name="ｘｘｘ" hidden="1">{"'Sheet1'!$L$16"}</definedName>
    <definedName name="xxx1">#REF!</definedName>
    <definedName name="xxx2">#REF!</definedName>
    <definedName name="XXXAAAA" localSheetId="12" hidden="1">{"'Sheet1'!$L$16"}</definedName>
    <definedName name="XXXAAAA" localSheetId="11" hidden="1">{"'Sheet1'!$L$16"}</definedName>
    <definedName name="XXXAAAA" localSheetId="13" hidden="1">{"'Sheet1'!$L$16"}</definedName>
    <definedName name="XXXAAAA" localSheetId="16" hidden="1">{"'Sheet1'!$L$16"}</definedName>
    <definedName name="XXXAAAA" localSheetId="21" hidden="1">{"'Sheet1'!$L$16"}</definedName>
    <definedName name="XXXAAAA" localSheetId="18" hidden="1">{"'Sheet1'!$L$16"}</definedName>
    <definedName name="XXXAAAA" localSheetId="19" hidden="1">{"'Sheet1'!$L$16"}</definedName>
    <definedName name="XXXAAAA" localSheetId="20" hidden="1">{"'Sheet1'!$L$16"}</definedName>
    <definedName name="XXXAAAA" localSheetId="22" hidden="1">{"'Sheet1'!$L$16"}</definedName>
    <definedName name="XXXAAAA" localSheetId="24" hidden="1">{"'Sheet1'!$L$16"}</definedName>
    <definedName name="XXXAAAA" localSheetId="28" hidden="1">{"'Sheet1'!$L$16"}</definedName>
    <definedName name="XXXAAAA" localSheetId="14" hidden="1">{"'Sheet1'!$L$16"}</definedName>
    <definedName name="XXXAAAA" hidden="1">{"'Sheet1'!$L$16"}</definedName>
    <definedName name="XXXAAAA_1" localSheetId="12" hidden="1">{"'Sheet1'!$L$16"}</definedName>
    <definedName name="XXXAAAA_1" localSheetId="11" hidden="1">{"'Sheet1'!$L$16"}</definedName>
    <definedName name="XXXAAAA_1" localSheetId="13" hidden="1">{"'Sheet1'!$L$16"}</definedName>
    <definedName name="XXXAAAA_1" localSheetId="16" hidden="1">{"'Sheet1'!$L$16"}</definedName>
    <definedName name="XXXAAAA_1" localSheetId="21" hidden="1">{"'Sheet1'!$L$16"}</definedName>
    <definedName name="XXXAAAA_1" localSheetId="18" hidden="1">{"'Sheet1'!$L$16"}</definedName>
    <definedName name="XXXAAAA_1" localSheetId="19" hidden="1">{"'Sheet1'!$L$16"}</definedName>
    <definedName name="XXXAAAA_1" localSheetId="20" hidden="1">{"'Sheet1'!$L$16"}</definedName>
    <definedName name="XXXAAAA_1" localSheetId="22" hidden="1">{"'Sheet1'!$L$16"}</definedName>
    <definedName name="XXXAAAA_1" localSheetId="24" hidden="1">{"'Sheet1'!$L$16"}</definedName>
    <definedName name="XXXAAAA_1" localSheetId="28" hidden="1">{"'Sheet1'!$L$16"}</definedName>
    <definedName name="XXXAAAA_1" localSheetId="14" hidden="1">{"'Sheet1'!$L$16"}</definedName>
    <definedName name="XXXAAAA_1" hidden="1">{"'Sheet1'!$L$16"}</definedName>
    <definedName name="xxxczzxxcz" hidden="1">#REF!</definedName>
    <definedName name="xxxd" hidden="1">#REF!</definedName>
    <definedName name="xxxx" localSheetId="12" hidden="1">{"HK PR",#N/A,FALSE,"HK";"SUMMARY",#N/A,FALSE,"PAYROLL";"SUMMARY",#N/A,FALSE,"PAYROLL";"HK PR",#N/A,FALSE,"HK"}</definedName>
    <definedName name="xxxx" localSheetId="11" hidden="1">{"HK PR",#N/A,FALSE,"HK";"SUMMARY",#N/A,FALSE,"PAYROLL";"SUMMARY",#N/A,FALSE,"PAYROLL";"HK PR",#N/A,FALSE,"HK"}</definedName>
    <definedName name="xxxx" localSheetId="13" hidden="1">{"HK PR",#N/A,FALSE,"HK";"SUMMARY",#N/A,FALSE,"PAYROLL";"SUMMARY",#N/A,FALSE,"PAYROLL";"HK PR",#N/A,FALSE,"HK"}</definedName>
    <definedName name="xxxx" localSheetId="16" hidden="1">{"HK PR",#N/A,FALSE,"HK";"SUMMARY",#N/A,FALSE,"PAYROLL";"SUMMARY",#N/A,FALSE,"PAYROLL";"HK PR",#N/A,FALSE,"HK"}</definedName>
    <definedName name="xxxx" localSheetId="21" hidden="1">{"HK PR",#N/A,FALSE,"HK";"SUMMARY",#N/A,FALSE,"PAYROLL";"SUMMARY",#N/A,FALSE,"PAYROLL";"HK PR",#N/A,FALSE,"HK"}</definedName>
    <definedName name="xxxx" localSheetId="18" hidden="1">{"HK PR",#N/A,FALSE,"HK";"SUMMARY",#N/A,FALSE,"PAYROLL";"SUMMARY",#N/A,FALSE,"PAYROLL";"HK PR",#N/A,FALSE,"HK"}</definedName>
    <definedName name="xxxx" localSheetId="19" hidden="1">{"HK PR",#N/A,FALSE,"HK";"SUMMARY",#N/A,FALSE,"PAYROLL";"SUMMARY",#N/A,FALSE,"PAYROLL";"HK PR",#N/A,FALSE,"HK"}</definedName>
    <definedName name="xxxx" localSheetId="20" hidden="1">{"HK PR",#N/A,FALSE,"HK";"SUMMARY",#N/A,FALSE,"PAYROLL";"SUMMARY",#N/A,FALSE,"PAYROLL";"HK PR",#N/A,FALSE,"HK"}</definedName>
    <definedName name="xxxx" localSheetId="22" hidden="1">{"HK PR",#N/A,FALSE,"HK";"SUMMARY",#N/A,FALSE,"PAYROLL";"SUMMARY",#N/A,FALSE,"PAYROLL";"HK PR",#N/A,FALSE,"HK"}</definedName>
    <definedName name="xxxx" localSheetId="24" hidden="1">{"HK PR",#N/A,FALSE,"HK";"SUMMARY",#N/A,FALSE,"PAYROLL";"SUMMARY",#N/A,FALSE,"PAYROLL";"HK PR",#N/A,FALSE,"HK"}</definedName>
    <definedName name="xxxx" localSheetId="28" hidden="1">{"HK PR",#N/A,FALSE,"HK";"SUMMARY",#N/A,FALSE,"PAYROLL";"SUMMARY",#N/A,FALSE,"PAYROLL";"HK PR",#N/A,FALSE,"HK"}</definedName>
    <definedName name="xxxx" localSheetId="14" hidden="1">{"HK PR",#N/A,FALSE,"HK";"SUMMARY",#N/A,FALSE,"PAYROLL";"SUMMARY",#N/A,FALSE,"PAYROLL";"HK PR",#N/A,FALSE,"HK"}</definedName>
    <definedName name="xxxx" hidden="1">{"HK PR",#N/A,FALSE,"HK";"SUMMARY",#N/A,FALSE,"PAYROLL";"SUMMARY",#N/A,FALSE,"PAYROLL";"HK PR",#N/A,FALSE,"HK"}</definedName>
    <definedName name="ｘｘｘｘ" localSheetId="12" hidden="1">{"'Sheet1'!$L$16"}</definedName>
    <definedName name="ｘｘｘｘ" localSheetId="11" hidden="1">{"'Sheet1'!$L$16"}</definedName>
    <definedName name="ｘｘｘｘ" localSheetId="13" hidden="1">{"'Sheet1'!$L$16"}</definedName>
    <definedName name="ｘｘｘｘ" localSheetId="16" hidden="1">{"'Sheet1'!$L$16"}</definedName>
    <definedName name="ｘｘｘｘ" localSheetId="21" hidden="1">{"'Sheet1'!$L$16"}</definedName>
    <definedName name="ｘｘｘｘ" localSheetId="18" hidden="1">{"'Sheet1'!$L$16"}</definedName>
    <definedName name="ｘｘｘｘ" localSheetId="19" hidden="1">{"'Sheet1'!$L$16"}</definedName>
    <definedName name="ｘｘｘｘ" localSheetId="20" hidden="1">{"'Sheet1'!$L$16"}</definedName>
    <definedName name="ｘｘｘｘ" localSheetId="22" hidden="1">{"'Sheet1'!$L$16"}</definedName>
    <definedName name="ｘｘｘｘ" localSheetId="24" hidden="1">{"'Sheet1'!$L$16"}</definedName>
    <definedName name="ｘｘｘｘ" localSheetId="28" hidden="1">{"'Sheet1'!$L$16"}</definedName>
    <definedName name="ｘｘｘｘ" localSheetId="14" hidden="1">{"'Sheet1'!$L$16"}</definedName>
    <definedName name="ｘｘｘｘ" hidden="1">{"'Sheet1'!$L$16"}</definedName>
    <definedName name="ｘｘｘｘｘ" localSheetId="12" hidden="1">{"'Sheet1'!$L$16"}</definedName>
    <definedName name="ｘｘｘｘｘ" localSheetId="11" hidden="1">{"'Sheet1'!$L$16"}</definedName>
    <definedName name="ｘｘｘｘｘ" localSheetId="13" hidden="1">{"'Sheet1'!$L$16"}</definedName>
    <definedName name="ｘｘｘｘｘ" localSheetId="16" hidden="1">{"'Sheet1'!$L$16"}</definedName>
    <definedName name="ｘｘｘｘｘ" localSheetId="21" hidden="1">{"'Sheet1'!$L$16"}</definedName>
    <definedName name="ｘｘｘｘｘ" localSheetId="18" hidden="1">{"'Sheet1'!$L$16"}</definedName>
    <definedName name="ｘｘｘｘｘ" localSheetId="19" hidden="1">{"'Sheet1'!$L$16"}</definedName>
    <definedName name="ｘｘｘｘｘ" localSheetId="20" hidden="1">{"'Sheet1'!$L$16"}</definedName>
    <definedName name="ｘｘｘｘｘ" localSheetId="22" hidden="1">{"'Sheet1'!$L$16"}</definedName>
    <definedName name="ｘｘｘｘｘ" localSheetId="24" hidden="1">{"'Sheet1'!$L$16"}</definedName>
    <definedName name="ｘｘｘｘｘ" localSheetId="28" hidden="1">{"'Sheet1'!$L$16"}</definedName>
    <definedName name="ｘｘｘｘｘ" localSheetId="14" hidden="1">{"'Sheet1'!$L$16"}</definedName>
    <definedName name="ｘｘｘｘｘ" hidden="1">{"'Sheet1'!$L$16"}</definedName>
    <definedName name="xxxxxx" hidden="1">#REF!</definedName>
    <definedName name="xxxxxxxxxxx" localSheetId="12" hidden="1">{"'Sheet1'!$L$16"}</definedName>
    <definedName name="xxxxxxxxxxx" localSheetId="11" hidden="1">{"'Sheet1'!$L$16"}</definedName>
    <definedName name="xxxxxxxxxxx" localSheetId="13" hidden="1">{"'Sheet1'!$L$16"}</definedName>
    <definedName name="xxxxxxxxxxx" localSheetId="16" hidden="1">{"'Sheet1'!$L$16"}</definedName>
    <definedName name="xxxxxxxxxxx" localSheetId="21" hidden="1">{"'Sheet1'!$L$16"}</definedName>
    <definedName name="xxxxxxxxxxx" localSheetId="18" hidden="1">{"'Sheet1'!$L$16"}</definedName>
    <definedName name="xxxxxxxxxxx" localSheetId="19" hidden="1">{"'Sheet1'!$L$16"}</definedName>
    <definedName name="xxxxxxxxxxx" localSheetId="20" hidden="1">{"'Sheet1'!$L$16"}</definedName>
    <definedName name="xxxxxxxxxxx" localSheetId="22" hidden="1">{"'Sheet1'!$L$16"}</definedName>
    <definedName name="xxxxxxxxxxx" localSheetId="24" hidden="1">{"'Sheet1'!$L$16"}</definedName>
    <definedName name="xxxxxxxxxxx" localSheetId="28" hidden="1">{"'Sheet1'!$L$16"}</definedName>
    <definedName name="xxxxxxxxxxx" localSheetId="14" hidden="1">{"'Sheet1'!$L$16"}</definedName>
    <definedName name="xxxxxxxxxxx" hidden="1">{"'Sheet1'!$L$16"}</definedName>
    <definedName name="xxxxxxxxxxxxxx" localSheetId="12" hidden="1">{#N/A,#N/A,TRUE,"Krycí list"}</definedName>
    <definedName name="xxxxxxxxxxxxxx" localSheetId="11" hidden="1">{#N/A,#N/A,TRUE,"Krycí list"}</definedName>
    <definedName name="xxxxxxxxxxxxxx" localSheetId="13" hidden="1">{#N/A,#N/A,TRUE,"Krycí list"}</definedName>
    <definedName name="xxxxxxxxxxxxxx" localSheetId="16" hidden="1">{#N/A,#N/A,TRUE,"Krycí list"}</definedName>
    <definedName name="xxxxxxxxxxxxxx" localSheetId="21" hidden="1">{#N/A,#N/A,TRUE,"Krycí list"}</definedName>
    <definedName name="xxxxxxxxxxxxxx" localSheetId="18" hidden="1">{#N/A,#N/A,TRUE,"Krycí list"}</definedName>
    <definedName name="xxxxxxxxxxxxxx" localSheetId="19" hidden="1">{#N/A,#N/A,TRUE,"Krycí list"}</definedName>
    <definedName name="xxxxxxxxxxxxxx" localSheetId="20" hidden="1">{#N/A,#N/A,TRUE,"Krycí list"}</definedName>
    <definedName name="xxxxxxxxxxxxxx" localSheetId="22" hidden="1">{#N/A,#N/A,TRUE,"Krycí list"}</definedName>
    <definedName name="xxxxxxxxxxxxxx" localSheetId="24" hidden="1">{#N/A,#N/A,TRUE,"Krycí list"}</definedName>
    <definedName name="xxxxxxxxxxxxxx" localSheetId="28" hidden="1">{#N/A,#N/A,TRUE,"Krycí list"}</definedName>
    <definedName name="xxxxxxxxxxxxxx" localSheetId="14" hidden="1">{#N/A,#N/A,TRUE,"Krycí list"}</definedName>
    <definedName name="xxxxxxxxxxxxxx" hidden="1">{#N/A,#N/A,TRUE,"Krycí list"}</definedName>
    <definedName name="xxxxxxxxxxxxxxxx" hidden="1">#REF!</definedName>
    <definedName name="xxz" hidden="1">#REF!</definedName>
    <definedName name="xyz" localSheetId="12" hidden="1">{"'Break down'!$A$4"}</definedName>
    <definedName name="xyz" localSheetId="11" hidden="1">{"'Break down'!$A$4"}</definedName>
    <definedName name="xyz" localSheetId="13" hidden="1">{"'Break down'!$A$4"}</definedName>
    <definedName name="xyz" localSheetId="16" hidden="1">{"'Break down'!$A$4"}</definedName>
    <definedName name="xyz" localSheetId="21" hidden="1">{"'Break down'!$A$4"}</definedName>
    <definedName name="xyz" localSheetId="18" hidden="1">{"'Break down'!$A$4"}</definedName>
    <definedName name="xyz" localSheetId="19" hidden="1">{"'Break down'!$A$4"}</definedName>
    <definedName name="xyz" localSheetId="20" hidden="1">{"'Break down'!$A$4"}</definedName>
    <definedName name="xyz" localSheetId="22" hidden="1">{"'Break down'!$A$4"}</definedName>
    <definedName name="xyz" localSheetId="24" hidden="1">{"'Break down'!$A$4"}</definedName>
    <definedName name="xyz" localSheetId="28" hidden="1">{"'Break down'!$A$4"}</definedName>
    <definedName name="xyz" localSheetId="14" hidden="1">{"'Break down'!$A$4"}</definedName>
    <definedName name="xyz" hidden="1">{"'Break down'!$A$4"}</definedName>
    <definedName name="xzZsfx" localSheetId="12" hidden="1">{#N/A,#N/A,FALSE,"Chi tiÆt"}</definedName>
    <definedName name="xzZsfx" localSheetId="11" hidden="1">{#N/A,#N/A,FALSE,"Chi tiÆt"}</definedName>
    <definedName name="xzZsfx" localSheetId="13" hidden="1">{#N/A,#N/A,FALSE,"Chi tiÆt"}</definedName>
    <definedName name="xzZsfx" localSheetId="16" hidden="1">{#N/A,#N/A,FALSE,"Chi tiÆt"}</definedName>
    <definedName name="xzZsfx" localSheetId="21" hidden="1">{#N/A,#N/A,FALSE,"Chi tiÆt"}</definedName>
    <definedName name="xzZsfx" localSheetId="18" hidden="1">{#N/A,#N/A,FALSE,"Chi tiÆt"}</definedName>
    <definedName name="xzZsfx" localSheetId="19" hidden="1">{#N/A,#N/A,FALSE,"Chi tiÆt"}</definedName>
    <definedName name="xzZsfx" localSheetId="20" hidden="1">{#N/A,#N/A,FALSE,"Chi tiÆt"}</definedName>
    <definedName name="xzZsfx" localSheetId="22" hidden="1">{#N/A,#N/A,FALSE,"Chi tiÆt"}</definedName>
    <definedName name="xzZsfx" localSheetId="24" hidden="1">{#N/A,#N/A,FALSE,"Chi tiÆt"}</definedName>
    <definedName name="xzZsfx" localSheetId="28" hidden="1">{#N/A,#N/A,FALSE,"Chi tiÆt"}</definedName>
    <definedName name="xzZsfx" localSheetId="14" hidden="1">{#N/A,#N/A,FALSE,"Chi tiÆt"}</definedName>
    <definedName name="xzZsfx" hidden="1">{#N/A,#N/A,FALSE,"Chi tiÆt"}</definedName>
    <definedName name="y">#REF!</definedName>
    <definedName name="ỵ" localSheetId="12" hidden="1">{"'Sheet1'!$L$16"}</definedName>
    <definedName name="ỵ" localSheetId="11" hidden="1">{"'Sheet1'!$L$16"}</definedName>
    <definedName name="ỵ" localSheetId="13" hidden="1">{"'Sheet1'!$L$16"}</definedName>
    <definedName name="ỵ" localSheetId="16" hidden="1">{"'Sheet1'!$L$16"}</definedName>
    <definedName name="ỵ" localSheetId="21" hidden="1">{"'Sheet1'!$L$16"}</definedName>
    <definedName name="ỵ" localSheetId="18" hidden="1">{"'Sheet1'!$L$16"}</definedName>
    <definedName name="ỵ" localSheetId="19" hidden="1">{"'Sheet1'!$L$16"}</definedName>
    <definedName name="ỵ" localSheetId="20" hidden="1">{"'Sheet1'!$L$16"}</definedName>
    <definedName name="ỵ" localSheetId="22" hidden="1">{"'Sheet1'!$L$16"}</definedName>
    <definedName name="ỵ" localSheetId="24" hidden="1">{"'Sheet1'!$L$16"}</definedName>
    <definedName name="ỵ" localSheetId="28" hidden="1">{"'Sheet1'!$L$16"}</definedName>
    <definedName name="ỵ" localSheetId="14" hidden="1">{"'Sheet1'!$L$16"}</definedName>
    <definedName name="ỵ" hidden="1">{"'Sheet1'!$L$16"}</definedName>
    <definedName name="y_1" localSheetId="12">{"'Sheet1'!$L$16"}</definedName>
    <definedName name="y_1" localSheetId="11">{"'Sheet1'!$L$16"}</definedName>
    <definedName name="y_1" localSheetId="13">{"'Sheet1'!$L$16"}</definedName>
    <definedName name="y_1" localSheetId="16">{"'Sheet1'!$L$16"}</definedName>
    <definedName name="y_1" localSheetId="21">{"'Sheet1'!$L$16"}</definedName>
    <definedName name="y_1" localSheetId="18">{"'Sheet1'!$L$16"}</definedName>
    <definedName name="y_1" localSheetId="19">{"'Sheet1'!$L$16"}</definedName>
    <definedName name="y_1" localSheetId="20">{"'Sheet1'!$L$16"}</definedName>
    <definedName name="y_1" localSheetId="22">{"'Sheet1'!$L$16"}</definedName>
    <definedName name="y_1" localSheetId="24">{"'Sheet1'!$L$16"}</definedName>
    <definedName name="y_1" localSheetId="28">{"'Sheet1'!$L$16"}</definedName>
    <definedName name="y_1" localSheetId="14">{"'Sheet1'!$L$16"}</definedName>
    <definedName name="y_1">{"'Sheet1'!$L$16"}</definedName>
    <definedName name="y_2" localSheetId="12" hidden="1">{"'용역비'!$A$4:$C$8"}</definedName>
    <definedName name="y_2" localSheetId="11" hidden="1">{"'용역비'!$A$4:$C$8"}</definedName>
    <definedName name="y_2" localSheetId="13" hidden="1">{"'용역비'!$A$4:$C$8"}</definedName>
    <definedName name="y_2" localSheetId="16" hidden="1">{"'용역비'!$A$4:$C$8"}</definedName>
    <definedName name="y_2" localSheetId="21" hidden="1">{"'용역비'!$A$4:$C$8"}</definedName>
    <definedName name="y_2" localSheetId="18" hidden="1">{"'용역비'!$A$4:$C$8"}</definedName>
    <definedName name="y_2" localSheetId="19" hidden="1">{"'용역비'!$A$4:$C$8"}</definedName>
    <definedName name="y_2" localSheetId="20" hidden="1">{"'용역비'!$A$4:$C$8"}</definedName>
    <definedName name="y_2" localSheetId="22" hidden="1">{"'용역비'!$A$4:$C$8"}</definedName>
    <definedName name="y_2" localSheetId="24" hidden="1">{"'용역비'!$A$4:$C$8"}</definedName>
    <definedName name="y_2" localSheetId="28" hidden="1">{"'용역비'!$A$4:$C$8"}</definedName>
    <definedName name="y_2" localSheetId="14" hidden="1">{"'용역비'!$A$4:$C$8"}</definedName>
    <definedName name="y_2" hidden="1">{"'용역비'!$A$4:$C$8"}</definedName>
    <definedName name="y_3" localSheetId="12" hidden="1">{"'용역비'!$A$4:$C$8"}</definedName>
    <definedName name="y_3" localSheetId="11" hidden="1">{"'용역비'!$A$4:$C$8"}</definedName>
    <definedName name="y_3" localSheetId="13" hidden="1">{"'용역비'!$A$4:$C$8"}</definedName>
    <definedName name="y_3" localSheetId="16" hidden="1">{"'용역비'!$A$4:$C$8"}</definedName>
    <definedName name="y_3" localSheetId="21" hidden="1">{"'용역비'!$A$4:$C$8"}</definedName>
    <definedName name="y_3" localSheetId="18" hidden="1">{"'용역비'!$A$4:$C$8"}</definedName>
    <definedName name="y_3" localSheetId="19" hidden="1">{"'용역비'!$A$4:$C$8"}</definedName>
    <definedName name="y_3" localSheetId="20" hidden="1">{"'용역비'!$A$4:$C$8"}</definedName>
    <definedName name="y_3" localSheetId="22" hidden="1">{"'용역비'!$A$4:$C$8"}</definedName>
    <definedName name="y_3" localSheetId="24" hidden="1">{"'용역비'!$A$4:$C$8"}</definedName>
    <definedName name="y_3" localSheetId="28" hidden="1">{"'용역비'!$A$4:$C$8"}</definedName>
    <definedName name="y_3" localSheetId="14" hidden="1">{"'용역비'!$A$4:$C$8"}</definedName>
    <definedName name="y_3" hidden="1">{"'용역비'!$A$4:$C$8"}</definedName>
    <definedName name="y_4" localSheetId="12" hidden="1">{"'용역비'!$A$4:$C$8"}</definedName>
    <definedName name="y_4" localSheetId="11" hidden="1">{"'용역비'!$A$4:$C$8"}</definedName>
    <definedName name="y_4" localSheetId="13" hidden="1">{"'용역비'!$A$4:$C$8"}</definedName>
    <definedName name="y_4" localSheetId="16" hidden="1">{"'용역비'!$A$4:$C$8"}</definedName>
    <definedName name="y_4" localSheetId="21" hidden="1">{"'용역비'!$A$4:$C$8"}</definedName>
    <definedName name="y_4" localSheetId="18" hidden="1">{"'용역비'!$A$4:$C$8"}</definedName>
    <definedName name="y_4" localSheetId="19" hidden="1">{"'용역비'!$A$4:$C$8"}</definedName>
    <definedName name="y_4" localSheetId="20" hidden="1">{"'용역비'!$A$4:$C$8"}</definedName>
    <definedName name="y_4" localSheetId="22" hidden="1">{"'용역비'!$A$4:$C$8"}</definedName>
    <definedName name="y_4" localSheetId="24" hidden="1">{"'용역비'!$A$4:$C$8"}</definedName>
    <definedName name="y_4" localSheetId="28" hidden="1">{"'용역비'!$A$4:$C$8"}</definedName>
    <definedName name="y_4" localSheetId="14" hidden="1">{"'용역비'!$A$4:$C$8"}</definedName>
    <definedName name="y_4" hidden="1">{"'용역비'!$A$4:$C$8"}</definedName>
    <definedName name="y_5" localSheetId="12" hidden="1">{"'용역비'!$A$4:$C$8"}</definedName>
    <definedName name="y_5" localSheetId="11" hidden="1">{"'용역비'!$A$4:$C$8"}</definedName>
    <definedName name="y_5" localSheetId="13" hidden="1">{"'용역비'!$A$4:$C$8"}</definedName>
    <definedName name="y_5" localSheetId="16" hidden="1">{"'용역비'!$A$4:$C$8"}</definedName>
    <definedName name="y_5" localSheetId="21" hidden="1">{"'용역비'!$A$4:$C$8"}</definedName>
    <definedName name="y_5" localSheetId="18" hidden="1">{"'용역비'!$A$4:$C$8"}</definedName>
    <definedName name="y_5" localSheetId="19" hidden="1">{"'용역비'!$A$4:$C$8"}</definedName>
    <definedName name="y_5" localSheetId="20" hidden="1">{"'용역비'!$A$4:$C$8"}</definedName>
    <definedName name="y_5" localSheetId="22" hidden="1">{"'용역비'!$A$4:$C$8"}</definedName>
    <definedName name="y_5" localSheetId="24" hidden="1">{"'용역비'!$A$4:$C$8"}</definedName>
    <definedName name="y_5" localSheetId="28" hidden="1">{"'용역비'!$A$4:$C$8"}</definedName>
    <definedName name="y_5" localSheetId="14" hidden="1">{"'용역비'!$A$4:$C$8"}</definedName>
    <definedName name="y_5" hidden="1">{"'용역비'!$A$4:$C$8"}</definedName>
    <definedName name="y5ey3y33y3" localSheetId="12" hidden="1">{#N/A,#N/A,FALSE,"Chi tiÆt"}</definedName>
    <definedName name="y5ey3y33y3" localSheetId="11" hidden="1">{#N/A,#N/A,FALSE,"Chi tiÆt"}</definedName>
    <definedName name="y5ey3y33y3" localSheetId="13" hidden="1">{#N/A,#N/A,FALSE,"Chi tiÆt"}</definedName>
    <definedName name="y5ey3y33y3" localSheetId="16" hidden="1">{#N/A,#N/A,FALSE,"Chi tiÆt"}</definedName>
    <definedName name="y5ey3y33y3" localSheetId="21" hidden="1">{#N/A,#N/A,FALSE,"Chi tiÆt"}</definedName>
    <definedName name="y5ey3y33y3" localSheetId="18" hidden="1">{#N/A,#N/A,FALSE,"Chi tiÆt"}</definedName>
    <definedName name="y5ey3y33y3" localSheetId="19" hidden="1">{#N/A,#N/A,FALSE,"Chi tiÆt"}</definedName>
    <definedName name="y5ey3y33y3" localSheetId="20" hidden="1">{#N/A,#N/A,FALSE,"Chi tiÆt"}</definedName>
    <definedName name="y5ey3y33y3" localSheetId="22" hidden="1">{#N/A,#N/A,FALSE,"Chi tiÆt"}</definedName>
    <definedName name="y5ey3y33y3" localSheetId="24" hidden="1">{#N/A,#N/A,FALSE,"Chi tiÆt"}</definedName>
    <definedName name="y5ey3y33y3" localSheetId="28" hidden="1">{#N/A,#N/A,FALSE,"Chi tiÆt"}</definedName>
    <definedName name="y5ey3y33y3" localSheetId="14" hidden="1">{#N/A,#N/A,FALSE,"Chi tiÆt"}</definedName>
    <definedName name="y5ey3y33y3" hidden="1">{#N/A,#N/A,FALSE,"Chi tiÆt"}</definedName>
    <definedName name="Y5T45" localSheetId="12" hidden="1">{"'Sheet1'!$L$16"}</definedName>
    <definedName name="Y5T45" localSheetId="11" hidden="1">{"'Sheet1'!$L$16"}</definedName>
    <definedName name="Y5T45" localSheetId="13" hidden="1">{"'Sheet1'!$L$16"}</definedName>
    <definedName name="Y5T45" localSheetId="16" hidden="1">{"'Sheet1'!$L$16"}</definedName>
    <definedName name="Y5T45" localSheetId="21" hidden="1">{"'Sheet1'!$L$16"}</definedName>
    <definedName name="Y5T45" localSheetId="18" hidden="1">{"'Sheet1'!$L$16"}</definedName>
    <definedName name="Y5T45" localSheetId="19" hidden="1">{"'Sheet1'!$L$16"}</definedName>
    <definedName name="Y5T45" localSheetId="20" hidden="1">{"'Sheet1'!$L$16"}</definedName>
    <definedName name="Y5T45" localSheetId="22" hidden="1">{"'Sheet1'!$L$16"}</definedName>
    <definedName name="Y5T45" localSheetId="24" hidden="1">{"'Sheet1'!$L$16"}</definedName>
    <definedName name="Y5T45" localSheetId="28" hidden="1">{"'Sheet1'!$L$16"}</definedName>
    <definedName name="Y5T45" localSheetId="14" hidden="1">{"'Sheet1'!$L$16"}</definedName>
    <definedName name="Y5T45" hidden="1">{"'Sheet1'!$L$16"}</definedName>
    <definedName name="y6ytyjtyjytjtyj" hidden="1">#REF!</definedName>
    <definedName name="yc" localSheetId="12" hidden="1">{#N/A,#N/A,FALSE,"CCTV"}</definedName>
    <definedName name="yc" localSheetId="11" hidden="1">{#N/A,#N/A,FALSE,"CCTV"}</definedName>
    <definedName name="yc" localSheetId="13" hidden="1">{#N/A,#N/A,FALSE,"CCTV"}</definedName>
    <definedName name="yc" localSheetId="16" hidden="1">{#N/A,#N/A,FALSE,"CCTV"}</definedName>
    <definedName name="yc" localSheetId="21" hidden="1">{#N/A,#N/A,FALSE,"CCTV"}</definedName>
    <definedName name="yc" localSheetId="18" hidden="1">{#N/A,#N/A,FALSE,"CCTV"}</definedName>
    <definedName name="yc" localSheetId="19" hidden="1">{#N/A,#N/A,FALSE,"CCTV"}</definedName>
    <definedName name="yc" localSheetId="20" hidden="1">{#N/A,#N/A,FALSE,"CCTV"}</definedName>
    <definedName name="yc" localSheetId="22" hidden="1">{#N/A,#N/A,FALSE,"CCTV"}</definedName>
    <definedName name="yc" localSheetId="24" hidden="1">{#N/A,#N/A,FALSE,"CCTV"}</definedName>
    <definedName name="yc" localSheetId="28" hidden="1">{#N/A,#N/A,FALSE,"CCTV"}</definedName>
    <definedName name="yc" localSheetId="14" hidden="1">{#N/A,#N/A,FALSE,"CCTV"}</definedName>
    <definedName name="yc" hidden="1">{#N/A,#N/A,FALSE,"CCTV"}</definedName>
    <definedName name="Yd" hidden="1">#REF!</definedName>
    <definedName name="ỳdhgg" localSheetId="12" hidden="1">{"'Sheet1'!$L$16"}</definedName>
    <definedName name="ỳdhgg" localSheetId="11" hidden="1">{"'Sheet1'!$L$16"}</definedName>
    <definedName name="ỳdhgg" localSheetId="13" hidden="1">{"'Sheet1'!$L$16"}</definedName>
    <definedName name="ỳdhgg" localSheetId="16" hidden="1">{"'Sheet1'!$L$16"}</definedName>
    <definedName name="ỳdhgg" localSheetId="21" hidden="1">{"'Sheet1'!$L$16"}</definedName>
    <definedName name="ỳdhgg" localSheetId="18" hidden="1">{"'Sheet1'!$L$16"}</definedName>
    <definedName name="ỳdhgg" localSheetId="19" hidden="1">{"'Sheet1'!$L$16"}</definedName>
    <definedName name="ỳdhgg" localSheetId="20" hidden="1">{"'Sheet1'!$L$16"}</definedName>
    <definedName name="ỳdhgg" localSheetId="22" hidden="1">{"'Sheet1'!$L$16"}</definedName>
    <definedName name="ỳdhgg" localSheetId="24" hidden="1">{"'Sheet1'!$L$16"}</definedName>
    <definedName name="ỳdhgg" localSheetId="28" hidden="1">{"'Sheet1'!$L$16"}</definedName>
    <definedName name="ỳdhgg" localSheetId="14" hidden="1">{"'Sheet1'!$L$16"}</definedName>
    <definedName name="ỳdhgg" hidden="1">{"'Sheet1'!$L$16"}</definedName>
    <definedName name="ye" localSheetId="12" hidden="1">{"'Sheet1'!$L$16"}</definedName>
    <definedName name="ye" localSheetId="11" hidden="1">{"'Sheet1'!$L$16"}</definedName>
    <definedName name="ye" localSheetId="13" hidden="1">{"'Sheet1'!$L$16"}</definedName>
    <definedName name="ye" localSheetId="16" hidden="1">{"'Sheet1'!$L$16"}</definedName>
    <definedName name="ye" localSheetId="21" hidden="1">{"'Sheet1'!$L$16"}</definedName>
    <definedName name="ye" localSheetId="18" hidden="1">{"'Sheet1'!$L$16"}</definedName>
    <definedName name="ye" localSheetId="19" hidden="1">{"'Sheet1'!$L$16"}</definedName>
    <definedName name="ye" localSheetId="20" hidden="1">{"'Sheet1'!$L$16"}</definedName>
    <definedName name="ye" localSheetId="22" hidden="1">{"'Sheet1'!$L$16"}</definedName>
    <definedName name="ye" localSheetId="24" hidden="1">{"'Sheet1'!$L$16"}</definedName>
    <definedName name="ye" localSheetId="28" hidden="1">{"'Sheet1'!$L$16"}</definedName>
    <definedName name="ye" localSheetId="14" hidden="1">{"'Sheet1'!$L$16"}</definedName>
    <definedName name="ye" hidden="1">{"'Sheet1'!$L$16"}</definedName>
    <definedName name="yen" localSheetId="12" hidden="1">{#N/A,#N/A,FALSE,"Chi tiÆt"}</definedName>
    <definedName name="yen" localSheetId="11" hidden="1">{#N/A,#N/A,FALSE,"Chi tiÆt"}</definedName>
    <definedName name="yen" localSheetId="13" hidden="1">{#N/A,#N/A,FALSE,"Chi tiÆt"}</definedName>
    <definedName name="yen" localSheetId="16" hidden="1">{#N/A,#N/A,FALSE,"Chi tiÆt"}</definedName>
    <definedName name="yen" localSheetId="21" hidden="1">{#N/A,#N/A,FALSE,"Chi tiÆt"}</definedName>
    <definedName name="yen" localSheetId="18" hidden="1">{#N/A,#N/A,FALSE,"Chi tiÆt"}</definedName>
    <definedName name="yen" localSheetId="19" hidden="1">{#N/A,#N/A,FALSE,"Chi tiÆt"}</definedName>
    <definedName name="yen" localSheetId="20" hidden="1">{#N/A,#N/A,FALSE,"Chi tiÆt"}</definedName>
    <definedName name="yen" localSheetId="22" hidden="1">{#N/A,#N/A,FALSE,"Chi tiÆt"}</definedName>
    <definedName name="yen" localSheetId="24" hidden="1">{#N/A,#N/A,FALSE,"Chi tiÆt"}</definedName>
    <definedName name="yen" localSheetId="28" hidden="1">{#N/A,#N/A,FALSE,"Chi tiÆt"}</definedName>
    <definedName name="yen" localSheetId="14" hidden="1">{#N/A,#N/A,FALSE,"Chi tiÆt"}</definedName>
    <definedName name="yen" hidden="1">{#N/A,#N/A,FALSE,"Chi tiÆt"}</definedName>
    <definedName name="ýenda" localSheetId="12" hidden="1">{"'Sheet1'!$L$16"}</definedName>
    <definedName name="ýenda" localSheetId="11" hidden="1">{"'Sheet1'!$L$16"}</definedName>
    <definedName name="ýenda" localSheetId="13" hidden="1">{"'Sheet1'!$L$16"}</definedName>
    <definedName name="ýenda" localSheetId="16" hidden="1">{"'Sheet1'!$L$16"}</definedName>
    <definedName name="ýenda" localSheetId="21" hidden="1">{"'Sheet1'!$L$16"}</definedName>
    <definedName name="ýenda" localSheetId="18" hidden="1">{"'Sheet1'!$L$16"}</definedName>
    <definedName name="ýenda" localSheetId="19" hidden="1">{"'Sheet1'!$L$16"}</definedName>
    <definedName name="ýenda" localSheetId="20" hidden="1">{"'Sheet1'!$L$16"}</definedName>
    <definedName name="ýenda" localSheetId="22" hidden="1">{"'Sheet1'!$L$16"}</definedName>
    <definedName name="ýenda" localSheetId="24" hidden="1">{"'Sheet1'!$L$16"}</definedName>
    <definedName name="ýenda" localSheetId="28" hidden="1">{"'Sheet1'!$L$16"}</definedName>
    <definedName name="ýenda" localSheetId="14" hidden="1">{"'Sheet1'!$L$16"}</definedName>
    <definedName name="ýenda" hidden="1">{"'Sheet1'!$L$16"}</definedName>
    <definedName name="yenn">#REF!</definedName>
    <definedName name="yeryewy3" localSheetId="12" hidden="1">{#N/A,#N/A,TRUE,"1";#N/A,#N/A,TRUE,"2";#N/A,#N/A,TRUE,"3";#N/A,#N/A,TRUE,"4";#N/A,#N/A,TRUE,"5";#N/A,#N/A,TRUE,"6";#N/A,#N/A,TRUE,"7"}</definedName>
    <definedName name="yeryewy3" localSheetId="11" hidden="1">{#N/A,#N/A,TRUE,"1";#N/A,#N/A,TRUE,"2";#N/A,#N/A,TRUE,"3";#N/A,#N/A,TRUE,"4";#N/A,#N/A,TRUE,"5";#N/A,#N/A,TRUE,"6";#N/A,#N/A,TRUE,"7"}</definedName>
    <definedName name="yeryewy3" localSheetId="13" hidden="1">{#N/A,#N/A,TRUE,"1";#N/A,#N/A,TRUE,"2";#N/A,#N/A,TRUE,"3";#N/A,#N/A,TRUE,"4";#N/A,#N/A,TRUE,"5";#N/A,#N/A,TRUE,"6";#N/A,#N/A,TRUE,"7"}</definedName>
    <definedName name="yeryewy3" localSheetId="16" hidden="1">{#N/A,#N/A,TRUE,"1";#N/A,#N/A,TRUE,"2";#N/A,#N/A,TRUE,"3";#N/A,#N/A,TRUE,"4";#N/A,#N/A,TRUE,"5";#N/A,#N/A,TRUE,"6";#N/A,#N/A,TRUE,"7"}</definedName>
    <definedName name="yeryewy3" localSheetId="21" hidden="1">{#N/A,#N/A,TRUE,"1";#N/A,#N/A,TRUE,"2";#N/A,#N/A,TRUE,"3";#N/A,#N/A,TRUE,"4";#N/A,#N/A,TRUE,"5";#N/A,#N/A,TRUE,"6";#N/A,#N/A,TRUE,"7"}</definedName>
    <definedName name="yeryewy3" localSheetId="18" hidden="1">{#N/A,#N/A,TRUE,"1";#N/A,#N/A,TRUE,"2";#N/A,#N/A,TRUE,"3";#N/A,#N/A,TRUE,"4";#N/A,#N/A,TRUE,"5";#N/A,#N/A,TRUE,"6";#N/A,#N/A,TRUE,"7"}</definedName>
    <definedName name="yeryewy3" localSheetId="19" hidden="1">{#N/A,#N/A,TRUE,"1";#N/A,#N/A,TRUE,"2";#N/A,#N/A,TRUE,"3";#N/A,#N/A,TRUE,"4";#N/A,#N/A,TRUE,"5";#N/A,#N/A,TRUE,"6";#N/A,#N/A,TRUE,"7"}</definedName>
    <definedName name="yeryewy3" localSheetId="20" hidden="1">{#N/A,#N/A,TRUE,"1";#N/A,#N/A,TRUE,"2";#N/A,#N/A,TRUE,"3";#N/A,#N/A,TRUE,"4";#N/A,#N/A,TRUE,"5";#N/A,#N/A,TRUE,"6";#N/A,#N/A,TRUE,"7"}</definedName>
    <definedName name="yeryewy3" localSheetId="22" hidden="1">{#N/A,#N/A,TRUE,"1";#N/A,#N/A,TRUE,"2";#N/A,#N/A,TRUE,"3";#N/A,#N/A,TRUE,"4";#N/A,#N/A,TRUE,"5";#N/A,#N/A,TRUE,"6";#N/A,#N/A,TRUE,"7"}</definedName>
    <definedName name="yeryewy3" localSheetId="24" hidden="1">{#N/A,#N/A,TRUE,"1";#N/A,#N/A,TRUE,"2";#N/A,#N/A,TRUE,"3";#N/A,#N/A,TRUE,"4";#N/A,#N/A,TRUE,"5";#N/A,#N/A,TRUE,"6";#N/A,#N/A,TRUE,"7"}</definedName>
    <definedName name="yeryewy3" localSheetId="28" hidden="1">{#N/A,#N/A,TRUE,"1";#N/A,#N/A,TRUE,"2";#N/A,#N/A,TRUE,"3";#N/A,#N/A,TRUE,"4";#N/A,#N/A,TRUE,"5";#N/A,#N/A,TRUE,"6";#N/A,#N/A,TRUE,"7"}</definedName>
    <definedName name="yeryewy3" localSheetId="14" hidden="1">{#N/A,#N/A,TRUE,"1";#N/A,#N/A,TRUE,"2";#N/A,#N/A,TRUE,"3";#N/A,#N/A,TRUE,"4";#N/A,#N/A,TRUE,"5";#N/A,#N/A,TRUE,"6";#N/A,#N/A,TRUE,"7"}</definedName>
    <definedName name="yeryewy3" hidden="1">{#N/A,#N/A,TRUE,"1";#N/A,#N/A,TRUE,"2";#N/A,#N/A,TRUE,"3";#N/A,#N/A,TRUE,"4";#N/A,#N/A,TRUE,"5";#N/A,#N/A,TRUE,"6";#N/A,#N/A,TRUE,"7"}</definedName>
    <definedName name="yeryt" localSheetId="12" hidden="1">{"'Sheet1'!$L$16"}</definedName>
    <definedName name="yeryt" localSheetId="11" hidden="1">{"'Sheet1'!$L$16"}</definedName>
    <definedName name="yeryt" localSheetId="13" hidden="1">{"'Sheet1'!$L$16"}</definedName>
    <definedName name="yeryt" localSheetId="16" hidden="1">{"'Sheet1'!$L$16"}</definedName>
    <definedName name="yeryt" localSheetId="21" hidden="1">{"'Sheet1'!$L$16"}</definedName>
    <definedName name="yeryt" localSheetId="18" hidden="1">{"'Sheet1'!$L$16"}</definedName>
    <definedName name="yeryt" localSheetId="19" hidden="1">{"'Sheet1'!$L$16"}</definedName>
    <definedName name="yeryt" localSheetId="20" hidden="1">{"'Sheet1'!$L$16"}</definedName>
    <definedName name="yeryt" localSheetId="22" hidden="1">{"'Sheet1'!$L$16"}</definedName>
    <definedName name="yeryt" localSheetId="24" hidden="1">{"'Sheet1'!$L$16"}</definedName>
    <definedName name="yeryt" localSheetId="28" hidden="1">{"'Sheet1'!$L$16"}</definedName>
    <definedName name="yeryt" localSheetId="14" hidden="1">{"'Sheet1'!$L$16"}</definedName>
    <definedName name="yeryt" hidden="1">{"'Sheet1'!$L$16"}</definedName>
    <definedName name="Yes" localSheetId="12" hidden="1">{"'Sheet1'!$L$16"}</definedName>
    <definedName name="Yes" localSheetId="11" hidden="1">{"'Sheet1'!$L$16"}</definedName>
    <definedName name="Yes" localSheetId="13" hidden="1">{"'Sheet1'!$L$16"}</definedName>
    <definedName name="Yes" localSheetId="16" hidden="1">{"'Sheet1'!$L$16"}</definedName>
    <definedName name="Yes" localSheetId="21" hidden="1">{"'Sheet1'!$L$16"}</definedName>
    <definedName name="Yes" localSheetId="18" hidden="1">{"'Sheet1'!$L$16"}</definedName>
    <definedName name="Yes" localSheetId="19" hidden="1">{"'Sheet1'!$L$16"}</definedName>
    <definedName name="Yes" localSheetId="20" hidden="1">{"'Sheet1'!$L$16"}</definedName>
    <definedName name="Yes" localSheetId="22" hidden="1">{"'Sheet1'!$L$16"}</definedName>
    <definedName name="Yes" localSheetId="24" hidden="1">{"'Sheet1'!$L$16"}</definedName>
    <definedName name="Yes" localSheetId="28" hidden="1">{"'Sheet1'!$L$16"}</definedName>
    <definedName name="Yes" localSheetId="14" hidden="1">{"'Sheet1'!$L$16"}</definedName>
    <definedName name="Yes" hidden="1">{"'Sheet1'!$L$16"}</definedName>
    <definedName name="yet" localSheetId="12" hidden="1">{#N/A,#N/A,TRUE,"ERECTION";#N/A,#N/A,TRUE,"A";#N/A,#N/A,TRUE,"B";#N/A,#N/A,TRUE,"C";#N/A,#N/A,TRUE,"D";#N/A,#N/A,TRUE,"E";#N/A,#N/A,TRUE,"F";#N/A,#N/A,TRUE,"G";#N/A,#N/A,TRUE,"H";#N/A,#N/A,TRUE,"I";#N/A,#N/A,TRUE,"J";#N/A,#N/A,TRUE,"K";#N/A,#N/A,TRUE,"L";#N/A,#N/A,TRUE,"M";#N/A,#N/A,TRUE,"N"}</definedName>
    <definedName name="yet" localSheetId="11" hidden="1">{#N/A,#N/A,TRUE,"ERECTION";#N/A,#N/A,TRUE,"A";#N/A,#N/A,TRUE,"B";#N/A,#N/A,TRUE,"C";#N/A,#N/A,TRUE,"D";#N/A,#N/A,TRUE,"E";#N/A,#N/A,TRUE,"F";#N/A,#N/A,TRUE,"G";#N/A,#N/A,TRUE,"H";#N/A,#N/A,TRUE,"I";#N/A,#N/A,TRUE,"J";#N/A,#N/A,TRUE,"K";#N/A,#N/A,TRUE,"L";#N/A,#N/A,TRUE,"M";#N/A,#N/A,TRUE,"N"}</definedName>
    <definedName name="yet" localSheetId="13" hidden="1">{#N/A,#N/A,TRUE,"ERECTION";#N/A,#N/A,TRUE,"A";#N/A,#N/A,TRUE,"B";#N/A,#N/A,TRUE,"C";#N/A,#N/A,TRUE,"D";#N/A,#N/A,TRUE,"E";#N/A,#N/A,TRUE,"F";#N/A,#N/A,TRUE,"G";#N/A,#N/A,TRUE,"H";#N/A,#N/A,TRUE,"I";#N/A,#N/A,TRUE,"J";#N/A,#N/A,TRUE,"K";#N/A,#N/A,TRUE,"L";#N/A,#N/A,TRUE,"M";#N/A,#N/A,TRUE,"N"}</definedName>
    <definedName name="yet" localSheetId="16" hidden="1">{#N/A,#N/A,TRUE,"ERECTION";#N/A,#N/A,TRUE,"A";#N/A,#N/A,TRUE,"B";#N/A,#N/A,TRUE,"C";#N/A,#N/A,TRUE,"D";#N/A,#N/A,TRUE,"E";#N/A,#N/A,TRUE,"F";#N/A,#N/A,TRUE,"G";#N/A,#N/A,TRUE,"H";#N/A,#N/A,TRUE,"I";#N/A,#N/A,TRUE,"J";#N/A,#N/A,TRUE,"K";#N/A,#N/A,TRUE,"L";#N/A,#N/A,TRUE,"M";#N/A,#N/A,TRUE,"N"}</definedName>
    <definedName name="yet" localSheetId="21" hidden="1">{#N/A,#N/A,TRUE,"ERECTION";#N/A,#N/A,TRUE,"A";#N/A,#N/A,TRUE,"B";#N/A,#N/A,TRUE,"C";#N/A,#N/A,TRUE,"D";#N/A,#N/A,TRUE,"E";#N/A,#N/A,TRUE,"F";#N/A,#N/A,TRUE,"G";#N/A,#N/A,TRUE,"H";#N/A,#N/A,TRUE,"I";#N/A,#N/A,TRUE,"J";#N/A,#N/A,TRUE,"K";#N/A,#N/A,TRUE,"L";#N/A,#N/A,TRUE,"M";#N/A,#N/A,TRUE,"N"}</definedName>
    <definedName name="yet" localSheetId="18" hidden="1">{#N/A,#N/A,TRUE,"ERECTION";#N/A,#N/A,TRUE,"A";#N/A,#N/A,TRUE,"B";#N/A,#N/A,TRUE,"C";#N/A,#N/A,TRUE,"D";#N/A,#N/A,TRUE,"E";#N/A,#N/A,TRUE,"F";#N/A,#N/A,TRUE,"G";#N/A,#N/A,TRUE,"H";#N/A,#N/A,TRUE,"I";#N/A,#N/A,TRUE,"J";#N/A,#N/A,TRUE,"K";#N/A,#N/A,TRUE,"L";#N/A,#N/A,TRUE,"M";#N/A,#N/A,TRUE,"N"}</definedName>
    <definedName name="yet" localSheetId="19" hidden="1">{#N/A,#N/A,TRUE,"ERECTION";#N/A,#N/A,TRUE,"A";#N/A,#N/A,TRUE,"B";#N/A,#N/A,TRUE,"C";#N/A,#N/A,TRUE,"D";#N/A,#N/A,TRUE,"E";#N/A,#N/A,TRUE,"F";#N/A,#N/A,TRUE,"G";#N/A,#N/A,TRUE,"H";#N/A,#N/A,TRUE,"I";#N/A,#N/A,TRUE,"J";#N/A,#N/A,TRUE,"K";#N/A,#N/A,TRUE,"L";#N/A,#N/A,TRUE,"M";#N/A,#N/A,TRUE,"N"}</definedName>
    <definedName name="yet" localSheetId="20" hidden="1">{#N/A,#N/A,TRUE,"ERECTION";#N/A,#N/A,TRUE,"A";#N/A,#N/A,TRUE,"B";#N/A,#N/A,TRUE,"C";#N/A,#N/A,TRUE,"D";#N/A,#N/A,TRUE,"E";#N/A,#N/A,TRUE,"F";#N/A,#N/A,TRUE,"G";#N/A,#N/A,TRUE,"H";#N/A,#N/A,TRUE,"I";#N/A,#N/A,TRUE,"J";#N/A,#N/A,TRUE,"K";#N/A,#N/A,TRUE,"L";#N/A,#N/A,TRUE,"M";#N/A,#N/A,TRUE,"N"}</definedName>
    <definedName name="yet" localSheetId="22" hidden="1">{#N/A,#N/A,TRUE,"ERECTION";#N/A,#N/A,TRUE,"A";#N/A,#N/A,TRUE,"B";#N/A,#N/A,TRUE,"C";#N/A,#N/A,TRUE,"D";#N/A,#N/A,TRUE,"E";#N/A,#N/A,TRUE,"F";#N/A,#N/A,TRUE,"G";#N/A,#N/A,TRUE,"H";#N/A,#N/A,TRUE,"I";#N/A,#N/A,TRUE,"J";#N/A,#N/A,TRUE,"K";#N/A,#N/A,TRUE,"L";#N/A,#N/A,TRUE,"M";#N/A,#N/A,TRUE,"N"}</definedName>
    <definedName name="yet" localSheetId="24" hidden="1">{#N/A,#N/A,TRUE,"ERECTION";#N/A,#N/A,TRUE,"A";#N/A,#N/A,TRUE,"B";#N/A,#N/A,TRUE,"C";#N/A,#N/A,TRUE,"D";#N/A,#N/A,TRUE,"E";#N/A,#N/A,TRUE,"F";#N/A,#N/A,TRUE,"G";#N/A,#N/A,TRUE,"H";#N/A,#N/A,TRUE,"I";#N/A,#N/A,TRUE,"J";#N/A,#N/A,TRUE,"K";#N/A,#N/A,TRUE,"L";#N/A,#N/A,TRUE,"M";#N/A,#N/A,TRUE,"N"}</definedName>
    <definedName name="yet" localSheetId="28" hidden="1">{#N/A,#N/A,TRUE,"ERECTION";#N/A,#N/A,TRUE,"A";#N/A,#N/A,TRUE,"B";#N/A,#N/A,TRUE,"C";#N/A,#N/A,TRUE,"D";#N/A,#N/A,TRUE,"E";#N/A,#N/A,TRUE,"F";#N/A,#N/A,TRUE,"G";#N/A,#N/A,TRUE,"H";#N/A,#N/A,TRUE,"I";#N/A,#N/A,TRUE,"J";#N/A,#N/A,TRUE,"K";#N/A,#N/A,TRUE,"L";#N/A,#N/A,TRUE,"M";#N/A,#N/A,TRUE,"N"}</definedName>
    <definedName name="yet" localSheetId="14" hidden="1">{#N/A,#N/A,TRUE,"ERECTION";#N/A,#N/A,TRUE,"A";#N/A,#N/A,TRUE,"B";#N/A,#N/A,TRUE,"C";#N/A,#N/A,TRUE,"D";#N/A,#N/A,TRUE,"E";#N/A,#N/A,TRUE,"F";#N/A,#N/A,TRUE,"G";#N/A,#N/A,TRUE,"H";#N/A,#N/A,TRUE,"I";#N/A,#N/A,TRUE,"J";#N/A,#N/A,TRUE,"K";#N/A,#N/A,TRUE,"L";#N/A,#N/A,TRUE,"M";#N/A,#N/A,TRUE,"N"}</definedName>
    <definedName name="yet" hidden="1">{#N/A,#N/A,TRUE,"ERECTION";#N/A,#N/A,TRUE,"A";#N/A,#N/A,TRUE,"B";#N/A,#N/A,TRUE,"C";#N/A,#N/A,TRUE,"D";#N/A,#N/A,TRUE,"E";#N/A,#N/A,TRUE,"F";#N/A,#N/A,TRUE,"G";#N/A,#N/A,TRUE,"H";#N/A,#N/A,TRUE,"I";#N/A,#N/A,TRUE,"J";#N/A,#N/A,TRUE,"K";#N/A,#N/A,TRUE,"L";#N/A,#N/A,TRUE,"M";#N/A,#N/A,TRUE,"N"}</definedName>
    <definedName name="yeu" localSheetId="12" hidden="1">{"'Sheet1'!$L$16"}</definedName>
    <definedName name="yeu" localSheetId="11" hidden="1">{"'Sheet1'!$L$16"}</definedName>
    <definedName name="yeu" localSheetId="13" hidden="1">{"'Sheet1'!$L$16"}</definedName>
    <definedName name="yeu" localSheetId="16" hidden="1">{"'Sheet1'!$L$16"}</definedName>
    <definedName name="yeu" localSheetId="21" hidden="1">{"'Sheet1'!$L$16"}</definedName>
    <definedName name="yeu" localSheetId="18" hidden="1">{"'Sheet1'!$L$16"}</definedName>
    <definedName name="yeu" localSheetId="19" hidden="1">{"'Sheet1'!$L$16"}</definedName>
    <definedName name="yeu" localSheetId="20" hidden="1">{"'Sheet1'!$L$16"}</definedName>
    <definedName name="yeu" localSheetId="22" hidden="1">{"'Sheet1'!$L$16"}</definedName>
    <definedName name="yeu" localSheetId="24" hidden="1">{"'Sheet1'!$L$16"}</definedName>
    <definedName name="yeu" localSheetId="28" hidden="1">{"'Sheet1'!$L$16"}</definedName>
    <definedName name="yeu" localSheetId="14" hidden="1">{"'Sheet1'!$L$16"}</definedName>
    <definedName name="yeu" hidden="1">{"'Sheet1'!$L$16"}</definedName>
    <definedName name="yey" localSheetId="12" hidden="1">{"'Sheet1'!$L$16"}</definedName>
    <definedName name="yey" localSheetId="11" hidden="1">{"'Sheet1'!$L$16"}</definedName>
    <definedName name="yey" localSheetId="13" hidden="1">{"'Sheet1'!$L$16"}</definedName>
    <definedName name="yey" localSheetId="16" hidden="1">{"'Sheet1'!$L$16"}</definedName>
    <definedName name="yey" localSheetId="21" hidden="1">{"'Sheet1'!$L$16"}</definedName>
    <definedName name="yey" localSheetId="18" hidden="1">{"'Sheet1'!$L$16"}</definedName>
    <definedName name="yey" localSheetId="19" hidden="1">{"'Sheet1'!$L$16"}</definedName>
    <definedName name="yey" localSheetId="20" hidden="1">{"'Sheet1'!$L$16"}</definedName>
    <definedName name="yey" localSheetId="22" hidden="1">{"'Sheet1'!$L$16"}</definedName>
    <definedName name="yey" localSheetId="24" hidden="1">{"'Sheet1'!$L$16"}</definedName>
    <definedName name="yey" localSheetId="28" hidden="1">{"'Sheet1'!$L$16"}</definedName>
    <definedName name="yey" localSheetId="14" hidden="1">{"'Sheet1'!$L$16"}</definedName>
    <definedName name="yey" hidden="1">{"'Sheet1'!$L$16"}</definedName>
    <definedName name="yeyegf" hidden="1">#REF!</definedName>
    <definedName name="YFU" localSheetId="12" hidden="1">{"'용역비'!$A$4:$C$8"}</definedName>
    <definedName name="YFU" localSheetId="11" hidden="1">{"'용역비'!$A$4:$C$8"}</definedName>
    <definedName name="YFU" localSheetId="13" hidden="1">{"'용역비'!$A$4:$C$8"}</definedName>
    <definedName name="YFU" localSheetId="16" hidden="1">{"'용역비'!$A$4:$C$8"}</definedName>
    <definedName name="YFU" localSheetId="21" hidden="1">{"'용역비'!$A$4:$C$8"}</definedName>
    <definedName name="YFU" localSheetId="18" hidden="1">{"'용역비'!$A$4:$C$8"}</definedName>
    <definedName name="YFU" localSheetId="19" hidden="1">{"'용역비'!$A$4:$C$8"}</definedName>
    <definedName name="YFU" localSheetId="20" hidden="1">{"'용역비'!$A$4:$C$8"}</definedName>
    <definedName name="YFU" localSheetId="22" hidden="1">{"'용역비'!$A$4:$C$8"}</definedName>
    <definedName name="YFU" localSheetId="24" hidden="1">{"'용역비'!$A$4:$C$8"}</definedName>
    <definedName name="YFU" localSheetId="28" hidden="1">{"'용역비'!$A$4:$C$8"}</definedName>
    <definedName name="YFU" localSheetId="14" hidden="1">{"'용역비'!$A$4:$C$8"}</definedName>
    <definedName name="YFU" hidden="1">{"'용역비'!$A$4:$C$8"}</definedName>
    <definedName name="YFU_1" localSheetId="12" hidden="1">{"'용역비'!$A$4:$C$8"}</definedName>
    <definedName name="YFU_1" localSheetId="11" hidden="1">{"'용역비'!$A$4:$C$8"}</definedName>
    <definedName name="YFU_1" localSheetId="13" hidden="1">{"'용역비'!$A$4:$C$8"}</definedName>
    <definedName name="YFU_1" localSheetId="16" hidden="1">{"'용역비'!$A$4:$C$8"}</definedName>
    <definedName name="YFU_1" localSheetId="21" hidden="1">{"'용역비'!$A$4:$C$8"}</definedName>
    <definedName name="YFU_1" localSheetId="18" hidden="1">{"'용역비'!$A$4:$C$8"}</definedName>
    <definedName name="YFU_1" localSheetId="19" hidden="1">{"'용역비'!$A$4:$C$8"}</definedName>
    <definedName name="YFU_1" localSheetId="20" hidden="1">{"'용역비'!$A$4:$C$8"}</definedName>
    <definedName name="YFU_1" localSheetId="22" hidden="1">{"'용역비'!$A$4:$C$8"}</definedName>
    <definedName name="YFU_1" localSheetId="24" hidden="1">{"'용역비'!$A$4:$C$8"}</definedName>
    <definedName name="YFU_1" localSheetId="28" hidden="1">{"'용역비'!$A$4:$C$8"}</definedName>
    <definedName name="YFU_1" localSheetId="14" hidden="1">{"'용역비'!$A$4:$C$8"}</definedName>
    <definedName name="YFU_1" hidden="1">{"'용역비'!$A$4:$C$8"}</definedName>
    <definedName name="YFU_2" localSheetId="12" hidden="1">{"'용역비'!$A$4:$C$8"}</definedName>
    <definedName name="YFU_2" localSheetId="11" hidden="1">{"'용역비'!$A$4:$C$8"}</definedName>
    <definedName name="YFU_2" localSheetId="13" hidden="1">{"'용역비'!$A$4:$C$8"}</definedName>
    <definedName name="YFU_2" localSheetId="16" hidden="1">{"'용역비'!$A$4:$C$8"}</definedName>
    <definedName name="YFU_2" localSheetId="21" hidden="1">{"'용역비'!$A$4:$C$8"}</definedName>
    <definedName name="YFU_2" localSheetId="18" hidden="1">{"'용역비'!$A$4:$C$8"}</definedName>
    <definedName name="YFU_2" localSheetId="19" hidden="1">{"'용역비'!$A$4:$C$8"}</definedName>
    <definedName name="YFU_2" localSheetId="20" hidden="1">{"'용역비'!$A$4:$C$8"}</definedName>
    <definedName name="YFU_2" localSheetId="22" hidden="1">{"'용역비'!$A$4:$C$8"}</definedName>
    <definedName name="YFU_2" localSheetId="24" hidden="1">{"'용역비'!$A$4:$C$8"}</definedName>
    <definedName name="YFU_2" localSheetId="28" hidden="1">{"'용역비'!$A$4:$C$8"}</definedName>
    <definedName name="YFU_2" localSheetId="14" hidden="1">{"'용역비'!$A$4:$C$8"}</definedName>
    <definedName name="YFU_2" hidden="1">{"'용역비'!$A$4:$C$8"}</definedName>
    <definedName name="YFU_3" localSheetId="12" hidden="1">{"'용역비'!$A$4:$C$8"}</definedName>
    <definedName name="YFU_3" localSheetId="11" hidden="1">{"'용역비'!$A$4:$C$8"}</definedName>
    <definedName name="YFU_3" localSheetId="13" hidden="1">{"'용역비'!$A$4:$C$8"}</definedName>
    <definedName name="YFU_3" localSheetId="16" hidden="1">{"'용역비'!$A$4:$C$8"}</definedName>
    <definedName name="YFU_3" localSheetId="21" hidden="1">{"'용역비'!$A$4:$C$8"}</definedName>
    <definedName name="YFU_3" localSheetId="18" hidden="1">{"'용역비'!$A$4:$C$8"}</definedName>
    <definedName name="YFU_3" localSheetId="19" hidden="1">{"'용역비'!$A$4:$C$8"}</definedName>
    <definedName name="YFU_3" localSheetId="20" hidden="1">{"'용역비'!$A$4:$C$8"}</definedName>
    <definedName name="YFU_3" localSheetId="22" hidden="1">{"'용역비'!$A$4:$C$8"}</definedName>
    <definedName name="YFU_3" localSheetId="24" hidden="1">{"'용역비'!$A$4:$C$8"}</definedName>
    <definedName name="YFU_3" localSheetId="28" hidden="1">{"'용역비'!$A$4:$C$8"}</definedName>
    <definedName name="YFU_3" localSheetId="14" hidden="1">{"'용역비'!$A$4:$C$8"}</definedName>
    <definedName name="YFU_3" hidden="1">{"'용역비'!$A$4:$C$8"}</definedName>
    <definedName name="YFU_4" localSheetId="12" hidden="1">{"'용역비'!$A$4:$C$8"}</definedName>
    <definedName name="YFU_4" localSheetId="11" hidden="1">{"'용역비'!$A$4:$C$8"}</definedName>
    <definedName name="YFU_4" localSheetId="13" hidden="1">{"'용역비'!$A$4:$C$8"}</definedName>
    <definedName name="YFU_4" localSheetId="16" hidden="1">{"'용역비'!$A$4:$C$8"}</definedName>
    <definedName name="YFU_4" localSheetId="21" hidden="1">{"'용역비'!$A$4:$C$8"}</definedName>
    <definedName name="YFU_4" localSheetId="18" hidden="1">{"'용역비'!$A$4:$C$8"}</definedName>
    <definedName name="YFU_4" localSheetId="19" hidden="1">{"'용역비'!$A$4:$C$8"}</definedName>
    <definedName name="YFU_4" localSheetId="20" hidden="1">{"'용역비'!$A$4:$C$8"}</definedName>
    <definedName name="YFU_4" localSheetId="22" hidden="1">{"'용역비'!$A$4:$C$8"}</definedName>
    <definedName name="YFU_4" localSheetId="24" hidden="1">{"'용역비'!$A$4:$C$8"}</definedName>
    <definedName name="YFU_4" localSheetId="28" hidden="1">{"'용역비'!$A$4:$C$8"}</definedName>
    <definedName name="YFU_4" localSheetId="14" hidden="1">{"'용역비'!$A$4:$C$8"}</definedName>
    <definedName name="YFU_4" hidden="1">{"'용역비'!$A$4:$C$8"}</definedName>
    <definedName name="YFU_5" localSheetId="12" hidden="1">{"'용역비'!$A$4:$C$8"}</definedName>
    <definedName name="YFU_5" localSheetId="11" hidden="1">{"'용역비'!$A$4:$C$8"}</definedName>
    <definedName name="YFU_5" localSheetId="13" hidden="1">{"'용역비'!$A$4:$C$8"}</definedName>
    <definedName name="YFU_5" localSheetId="16" hidden="1">{"'용역비'!$A$4:$C$8"}</definedName>
    <definedName name="YFU_5" localSheetId="21" hidden="1">{"'용역비'!$A$4:$C$8"}</definedName>
    <definedName name="YFU_5" localSheetId="18" hidden="1">{"'용역비'!$A$4:$C$8"}</definedName>
    <definedName name="YFU_5" localSheetId="19" hidden="1">{"'용역비'!$A$4:$C$8"}</definedName>
    <definedName name="YFU_5" localSheetId="20" hidden="1">{"'용역비'!$A$4:$C$8"}</definedName>
    <definedName name="YFU_5" localSheetId="22" hidden="1">{"'용역비'!$A$4:$C$8"}</definedName>
    <definedName name="YFU_5" localSheetId="24" hidden="1">{"'용역비'!$A$4:$C$8"}</definedName>
    <definedName name="YFU_5" localSheetId="28" hidden="1">{"'용역비'!$A$4:$C$8"}</definedName>
    <definedName name="YFU_5" localSheetId="14" hidden="1">{"'용역비'!$A$4:$C$8"}</definedName>
    <definedName name="YFU_5" hidden="1">{"'용역비'!$A$4:$C$8"}</definedName>
    <definedName name="yfuy" localSheetId="12" hidden="1">{"'Sheet1'!$L$16"}</definedName>
    <definedName name="yfuy" localSheetId="11" hidden="1">{"'Sheet1'!$L$16"}</definedName>
    <definedName name="yfuy" localSheetId="13" hidden="1">{"'Sheet1'!$L$16"}</definedName>
    <definedName name="yfuy" localSheetId="16" hidden="1">{"'Sheet1'!$L$16"}</definedName>
    <definedName name="yfuy" localSheetId="21" hidden="1">{"'Sheet1'!$L$16"}</definedName>
    <definedName name="yfuy" localSheetId="18" hidden="1">{"'Sheet1'!$L$16"}</definedName>
    <definedName name="yfuy" localSheetId="19" hidden="1">{"'Sheet1'!$L$16"}</definedName>
    <definedName name="yfuy" localSheetId="20" hidden="1">{"'Sheet1'!$L$16"}</definedName>
    <definedName name="yfuy" localSheetId="22" hidden="1">{"'Sheet1'!$L$16"}</definedName>
    <definedName name="yfuy" localSheetId="24" hidden="1">{"'Sheet1'!$L$16"}</definedName>
    <definedName name="yfuy" localSheetId="28" hidden="1">{"'Sheet1'!$L$16"}</definedName>
    <definedName name="yfuy" localSheetId="14" hidden="1">{"'Sheet1'!$L$16"}</definedName>
    <definedName name="yfuy" hidden="1">{"'Sheet1'!$L$16"}</definedName>
    <definedName name="ygeaha" localSheetId="12" hidden="1">{"'Sheet1'!$L$16"}</definedName>
    <definedName name="ygeaha" localSheetId="11" hidden="1">{"'Sheet1'!$L$16"}</definedName>
    <definedName name="ygeaha" localSheetId="13" hidden="1">{"'Sheet1'!$L$16"}</definedName>
    <definedName name="ygeaha" localSheetId="16" hidden="1">{"'Sheet1'!$L$16"}</definedName>
    <definedName name="ygeaha" localSheetId="21" hidden="1">{"'Sheet1'!$L$16"}</definedName>
    <definedName name="ygeaha" localSheetId="18" hidden="1">{"'Sheet1'!$L$16"}</definedName>
    <definedName name="ygeaha" localSheetId="19" hidden="1">{"'Sheet1'!$L$16"}</definedName>
    <definedName name="ygeaha" localSheetId="20" hidden="1">{"'Sheet1'!$L$16"}</definedName>
    <definedName name="ygeaha" localSheetId="22" hidden="1">{"'Sheet1'!$L$16"}</definedName>
    <definedName name="ygeaha" localSheetId="24" hidden="1">{"'Sheet1'!$L$16"}</definedName>
    <definedName name="ygeaha" localSheetId="28" hidden="1">{"'Sheet1'!$L$16"}</definedName>
    <definedName name="ygeaha" localSheetId="14" hidden="1">{"'Sheet1'!$L$16"}</definedName>
    <definedName name="ygeaha" hidden="1">{"'Sheet1'!$L$16"}</definedName>
    <definedName name="ygiui" localSheetId="12" hidden="1">{"'Sheet1'!$L$16"}</definedName>
    <definedName name="ygiui" localSheetId="11" hidden="1">{"'Sheet1'!$L$16"}</definedName>
    <definedName name="ygiui" localSheetId="13" hidden="1">{"'Sheet1'!$L$16"}</definedName>
    <definedName name="ygiui" localSheetId="16" hidden="1">{"'Sheet1'!$L$16"}</definedName>
    <definedName name="ygiui" localSheetId="21" hidden="1">{"'Sheet1'!$L$16"}</definedName>
    <definedName name="ygiui" localSheetId="18" hidden="1">{"'Sheet1'!$L$16"}</definedName>
    <definedName name="ygiui" localSheetId="19" hidden="1">{"'Sheet1'!$L$16"}</definedName>
    <definedName name="ygiui" localSheetId="20" hidden="1">{"'Sheet1'!$L$16"}</definedName>
    <definedName name="ygiui" localSheetId="22" hidden="1">{"'Sheet1'!$L$16"}</definedName>
    <definedName name="ygiui" localSheetId="24" hidden="1">{"'Sheet1'!$L$16"}</definedName>
    <definedName name="ygiui" localSheetId="28" hidden="1">{"'Sheet1'!$L$16"}</definedName>
    <definedName name="ygiui" localSheetId="14" hidden="1">{"'Sheet1'!$L$16"}</definedName>
    <definedName name="ygiui" hidden="1">{"'Sheet1'!$L$16"}</definedName>
    <definedName name="yheryey" hidden="1">#REF!</definedName>
    <definedName name="yhetyt" localSheetId="1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1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13"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16"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21"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1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19"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2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2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2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28"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localSheetId="14"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hfhf" localSheetId="12" hidden="1">{"'Sheet1'!$L$16"}</definedName>
    <definedName name="yhfhf" localSheetId="11" hidden="1">{"'Sheet1'!$L$16"}</definedName>
    <definedName name="yhfhf" localSheetId="13" hidden="1">{"'Sheet1'!$L$16"}</definedName>
    <definedName name="yhfhf" localSheetId="16" hidden="1">{"'Sheet1'!$L$16"}</definedName>
    <definedName name="yhfhf" localSheetId="21" hidden="1">{"'Sheet1'!$L$16"}</definedName>
    <definedName name="yhfhf" localSheetId="18" hidden="1">{"'Sheet1'!$L$16"}</definedName>
    <definedName name="yhfhf" localSheetId="19" hidden="1">{"'Sheet1'!$L$16"}</definedName>
    <definedName name="yhfhf" localSheetId="20" hidden="1">{"'Sheet1'!$L$16"}</definedName>
    <definedName name="yhfhf" localSheetId="22" hidden="1">{"'Sheet1'!$L$16"}</definedName>
    <definedName name="yhfhf" localSheetId="24" hidden="1">{"'Sheet1'!$L$16"}</definedName>
    <definedName name="yhfhf" localSheetId="28" hidden="1">{"'Sheet1'!$L$16"}</definedName>
    <definedName name="yhfhf" localSheetId="14" hidden="1">{"'Sheet1'!$L$16"}</definedName>
    <definedName name="yhfhf" hidden="1">{"'Sheet1'!$L$16"}</definedName>
    <definedName name="yhgjg" localSheetId="12" hidden="1">{"'Sheet1'!$L$16"}</definedName>
    <definedName name="yhgjg" localSheetId="11" hidden="1">{"'Sheet1'!$L$16"}</definedName>
    <definedName name="yhgjg" localSheetId="13" hidden="1">{"'Sheet1'!$L$16"}</definedName>
    <definedName name="yhgjg" localSheetId="16" hidden="1">{"'Sheet1'!$L$16"}</definedName>
    <definedName name="yhgjg" localSheetId="21" hidden="1">{"'Sheet1'!$L$16"}</definedName>
    <definedName name="yhgjg" localSheetId="18" hidden="1">{"'Sheet1'!$L$16"}</definedName>
    <definedName name="yhgjg" localSheetId="19" hidden="1">{"'Sheet1'!$L$16"}</definedName>
    <definedName name="yhgjg" localSheetId="20" hidden="1">{"'Sheet1'!$L$16"}</definedName>
    <definedName name="yhgjg" localSheetId="22" hidden="1">{"'Sheet1'!$L$16"}</definedName>
    <definedName name="yhgjg" localSheetId="24" hidden="1">{"'Sheet1'!$L$16"}</definedName>
    <definedName name="yhgjg" localSheetId="28" hidden="1">{"'Sheet1'!$L$16"}</definedName>
    <definedName name="yhgjg" localSheetId="14" hidden="1">{"'Sheet1'!$L$16"}</definedName>
    <definedName name="yhgjg" hidden="1">{"'Sheet1'!$L$16"}</definedName>
    <definedName name="yhhyhy" hidden="1">#REF!</definedName>
    <definedName name="yhtdyh" localSheetId="12" hidden="1">{"'Sheet1'!$L$16"}</definedName>
    <definedName name="yhtdyh" localSheetId="11" hidden="1">{"'Sheet1'!$L$16"}</definedName>
    <definedName name="yhtdyh" localSheetId="13" hidden="1">{"'Sheet1'!$L$16"}</definedName>
    <definedName name="yhtdyh" localSheetId="16" hidden="1">{"'Sheet1'!$L$16"}</definedName>
    <definedName name="yhtdyh" localSheetId="21" hidden="1">{"'Sheet1'!$L$16"}</definedName>
    <definedName name="yhtdyh" localSheetId="18" hidden="1">{"'Sheet1'!$L$16"}</definedName>
    <definedName name="yhtdyh" localSheetId="19" hidden="1">{"'Sheet1'!$L$16"}</definedName>
    <definedName name="yhtdyh" localSheetId="20" hidden="1">{"'Sheet1'!$L$16"}</definedName>
    <definedName name="yhtdyh" localSheetId="22" hidden="1">{"'Sheet1'!$L$16"}</definedName>
    <definedName name="yhtdyh" localSheetId="24" hidden="1">{"'Sheet1'!$L$16"}</definedName>
    <definedName name="yhtdyh" localSheetId="28" hidden="1">{"'Sheet1'!$L$16"}</definedName>
    <definedName name="yhtdyh" localSheetId="14" hidden="1">{"'Sheet1'!$L$16"}</definedName>
    <definedName name="yhtdyh" hidden="1">{"'Sheet1'!$L$16"}</definedName>
    <definedName name="yi" localSheetId="12" hidden="1">{"'Sheet1'!$L$16"}</definedName>
    <definedName name="yi" localSheetId="11" hidden="1">{"'Sheet1'!$L$16"}</definedName>
    <definedName name="yi" localSheetId="13" hidden="1">{"'Sheet1'!$L$16"}</definedName>
    <definedName name="yi" localSheetId="16" hidden="1">{"'Sheet1'!$L$16"}</definedName>
    <definedName name="yi" localSheetId="21" hidden="1">{"'Sheet1'!$L$16"}</definedName>
    <definedName name="yi" localSheetId="18" hidden="1">{"'Sheet1'!$L$16"}</definedName>
    <definedName name="yi" localSheetId="19" hidden="1">{"'Sheet1'!$L$16"}</definedName>
    <definedName name="yi" localSheetId="20" hidden="1">{"'Sheet1'!$L$16"}</definedName>
    <definedName name="yi" localSheetId="22" hidden="1">{"'Sheet1'!$L$16"}</definedName>
    <definedName name="yi" localSheetId="24" hidden="1">{"'Sheet1'!$L$16"}</definedName>
    <definedName name="yi" localSheetId="28" hidden="1">{"'Sheet1'!$L$16"}</definedName>
    <definedName name="yi" localSheetId="14" hidden="1">{"'Sheet1'!$L$16"}</definedName>
    <definedName name="yi" hidden="1">{"'Sheet1'!$L$16"}</definedName>
    <definedName name="YI7I" localSheetId="12" hidden="1">{"'Sheet1'!$L$16"}</definedName>
    <definedName name="YI7I" localSheetId="11" hidden="1">{"'Sheet1'!$L$16"}</definedName>
    <definedName name="YI7I" localSheetId="13" hidden="1">{"'Sheet1'!$L$16"}</definedName>
    <definedName name="YI7I" localSheetId="16" hidden="1">{"'Sheet1'!$L$16"}</definedName>
    <definedName name="YI7I" localSheetId="21" hidden="1">{"'Sheet1'!$L$16"}</definedName>
    <definedName name="YI7I" localSheetId="18" hidden="1">{"'Sheet1'!$L$16"}</definedName>
    <definedName name="YI7I" localSheetId="19" hidden="1">{"'Sheet1'!$L$16"}</definedName>
    <definedName name="YI7I" localSheetId="20" hidden="1">{"'Sheet1'!$L$16"}</definedName>
    <definedName name="YI7I" localSheetId="22" hidden="1">{"'Sheet1'!$L$16"}</definedName>
    <definedName name="YI7I" localSheetId="24" hidden="1">{"'Sheet1'!$L$16"}</definedName>
    <definedName name="YI7I" localSheetId="28" hidden="1">{"'Sheet1'!$L$16"}</definedName>
    <definedName name="YI7I" localSheetId="14" hidden="1">{"'Sheet1'!$L$16"}</definedName>
    <definedName name="YI7I" hidden="1">{"'Sheet1'!$L$16"}</definedName>
    <definedName name="yi7ik" localSheetId="12" hidden="1">{"'Sheet1'!$L$16"}</definedName>
    <definedName name="yi7ik" localSheetId="11" hidden="1">{"'Sheet1'!$L$16"}</definedName>
    <definedName name="yi7ik" localSheetId="13" hidden="1">{"'Sheet1'!$L$16"}</definedName>
    <definedName name="yi7ik" localSheetId="16" hidden="1">{"'Sheet1'!$L$16"}</definedName>
    <definedName name="yi7ik" localSheetId="21" hidden="1">{"'Sheet1'!$L$16"}</definedName>
    <definedName name="yi7ik" localSheetId="18" hidden="1">{"'Sheet1'!$L$16"}</definedName>
    <definedName name="yi7ik" localSheetId="19" hidden="1">{"'Sheet1'!$L$16"}</definedName>
    <definedName name="yi7ik" localSheetId="20" hidden="1">{"'Sheet1'!$L$16"}</definedName>
    <definedName name="yi7ik" localSheetId="22" hidden="1">{"'Sheet1'!$L$16"}</definedName>
    <definedName name="yi7ik" localSheetId="24" hidden="1">{"'Sheet1'!$L$16"}</definedName>
    <definedName name="yi7ik" localSheetId="28" hidden="1">{"'Sheet1'!$L$16"}</definedName>
    <definedName name="yi7ik" localSheetId="14" hidden="1">{"'Sheet1'!$L$16"}</definedName>
    <definedName name="yi7ik" hidden="1">{"'Sheet1'!$L$16"}</definedName>
    <definedName name="yidti" localSheetId="12" hidden="1">{"'Sheet1'!$L$16"}</definedName>
    <definedName name="yidti" localSheetId="11" hidden="1">{"'Sheet1'!$L$16"}</definedName>
    <definedName name="yidti" localSheetId="13" hidden="1">{"'Sheet1'!$L$16"}</definedName>
    <definedName name="yidti" localSheetId="16" hidden="1">{"'Sheet1'!$L$16"}</definedName>
    <definedName name="yidti" localSheetId="21" hidden="1">{"'Sheet1'!$L$16"}</definedName>
    <definedName name="yidti" localSheetId="18" hidden="1">{"'Sheet1'!$L$16"}</definedName>
    <definedName name="yidti" localSheetId="19" hidden="1">{"'Sheet1'!$L$16"}</definedName>
    <definedName name="yidti" localSheetId="20" hidden="1">{"'Sheet1'!$L$16"}</definedName>
    <definedName name="yidti" localSheetId="22" hidden="1">{"'Sheet1'!$L$16"}</definedName>
    <definedName name="yidti" localSheetId="24" hidden="1">{"'Sheet1'!$L$16"}</definedName>
    <definedName name="yidti" localSheetId="28" hidden="1">{"'Sheet1'!$L$16"}</definedName>
    <definedName name="yidti" localSheetId="14" hidden="1">{"'Sheet1'!$L$16"}</definedName>
    <definedName name="yidti" hidden="1">{"'Sheet1'!$L$16"}</definedName>
    <definedName name="ỵiđúihuyhùhd" localSheetId="12" hidden="1">{"'Sheet1'!$L$16"}</definedName>
    <definedName name="ỵiđúihuyhùhd" localSheetId="11" hidden="1">{"'Sheet1'!$L$16"}</definedName>
    <definedName name="ỵiđúihuyhùhd" localSheetId="13" hidden="1">{"'Sheet1'!$L$16"}</definedName>
    <definedName name="ỵiđúihuyhùhd" localSheetId="16" hidden="1">{"'Sheet1'!$L$16"}</definedName>
    <definedName name="ỵiđúihuyhùhd" localSheetId="21" hidden="1">{"'Sheet1'!$L$16"}</definedName>
    <definedName name="ỵiđúihuyhùhd" localSheetId="18" hidden="1">{"'Sheet1'!$L$16"}</definedName>
    <definedName name="ỵiđúihuyhùhd" localSheetId="19" hidden="1">{"'Sheet1'!$L$16"}</definedName>
    <definedName name="ỵiđúihuyhùhd" localSheetId="20" hidden="1">{"'Sheet1'!$L$16"}</definedName>
    <definedName name="ỵiđúihuyhùhd" localSheetId="22" hidden="1">{"'Sheet1'!$L$16"}</definedName>
    <definedName name="ỵiđúihuyhùhd" localSheetId="24" hidden="1">{"'Sheet1'!$L$16"}</definedName>
    <definedName name="ỵiđúihuyhùhd" localSheetId="28" hidden="1">{"'Sheet1'!$L$16"}</definedName>
    <definedName name="ỵiđúihuyhùhd" localSheetId="14" hidden="1">{"'Sheet1'!$L$16"}</definedName>
    <definedName name="ỵiđúihuyhùhd" hidden="1">{"'Sheet1'!$L$16"}</definedName>
    <definedName name="yingshou"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16"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2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1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19"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2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2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2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28"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localSheetId="1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ngshou"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yiuti" localSheetId="12" hidden="1">{"'Sheet1'!$L$16"}</definedName>
    <definedName name="yiuti" localSheetId="11" hidden="1">{"'Sheet1'!$L$16"}</definedName>
    <definedName name="yiuti" localSheetId="13" hidden="1">{"'Sheet1'!$L$16"}</definedName>
    <definedName name="yiuti" localSheetId="16" hidden="1">{"'Sheet1'!$L$16"}</definedName>
    <definedName name="yiuti" localSheetId="21" hidden="1">{"'Sheet1'!$L$16"}</definedName>
    <definedName name="yiuti" localSheetId="18" hidden="1">{"'Sheet1'!$L$16"}</definedName>
    <definedName name="yiuti" localSheetId="19" hidden="1">{"'Sheet1'!$L$16"}</definedName>
    <definedName name="yiuti" localSheetId="20" hidden="1">{"'Sheet1'!$L$16"}</definedName>
    <definedName name="yiuti" localSheetId="22" hidden="1">{"'Sheet1'!$L$16"}</definedName>
    <definedName name="yiuti" localSheetId="24" hidden="1">{"'Sheet1'!$L$16"}</definedName>
    <definedName name="yiuti" localSheetId="28" hidden="1">{"'Sheet1'!$L$16"}</definedName>
    <definedName name="yiuti" localSheetId="14" hidden="1">{"'Sheet1'!$L$16"}</definedName>
    <definedName name="yiuti" hidden="1">{"'Sheet1'!$L$16"}</definedName>
    <definedName name="yjyjy" hidden="1">#REF!</definedName>
    <definedName name="YL" localSheetId="12" hidden="1">{"'용역비'!$A$4:$C$8"}</definedName>
    <definedName name="YL" localSheetId="11" hidden="1">{"'용역비'!$A$4:$C$8"}</definedName>
    <definedName name="YL" localSheetId="13" hidden="1">{"'용역비'!$A$4:$C$8"}</definedName>
    <definedName name="YL" localSheetId="16" hidden="1">{"'용역비'!$A$4:$C$8"}</definedName>
    <definedName name="YL" localSheetId="21" hidden="1">{"'용역비'!$A$4:$C$8"}</definedName>
    <definedName name="YL" localSheetId="18" hidden="1">{"'용역비'!$A$4:$C$8"}</definedName>
    <definedName name="YL" localSheetId="19" hidden="1">{"'용역비'!$A$4:$C$8"}</definedName>
    <definedName name="YL" localSheetId="20" hidden="1">{"'용역비'!$A$4:$C$8"}</definedName>
    <definedName name="YL" localSheetId="22" hidden="1">{"'용역비'!$A$4:$C$8"}</definedName>
    <definedName name="YL" localSheetId="24" hidden="1">{"'용역비'!$A$4:$C$8"}</definedName>
    <definedName name="YL" localSheetId="28" hidden="1">{"'용역비'!$A$4:$C$8"}</definedName>
    <definedName name="YL" localSheetId="14" hidden="1">{"'용역비'!$A$4:$C$8"}</definedName>
    <definedName name="YL" hidden="1">{"'용역비'!$A$4:$C$8"}</definedName>
    <definedName name="YL_1" localSheetId="12" hidden="1">{"'용역비'!$A$4:$C$8"}</definedName>
    <definedName name="YL_1" localSheetId="11" hidden="1">{"'용역비'!$A$4:$C$8"}</definedName>
    <definedName name="YL_1" localSheetId="13" hidden="1">{"'용역비'!$A$4:$C$8"}</definedName>
    <definedName name="YL_1" localSheetId="16" hidden="1">{"'용역비'!$A$4:$C$8"}</definedName>
    <definedName name="YL_1" localSheetId="21" hidden="1">{"'용역비'!$A$4:$C$8"}</definedName>
    <definedName name="YL_1" localSheetId="18" hidden="1">{"'용역비'!$A$4:$C$8"}</definedName>
    <definedName name="YL_1" localSheetId="19" hidden="1">{"'용역비'!$A$4:$C$8"}</definedName>
    <definedName name="YL_1" localSheetId="20" hidden="1">{"'용역비'!$A$4:$C$8"}</definedName>
    <definedName name="YL_1" localSheetId="22" hidden="1">{"'용역비'!$A$4:$C$8"}</definedName>
    <definedName name="YL_1" localSheetId="24" hidden="1">{"'용역비'!$A$4:$C$8"}</definedName>
    <definedName name="YL_1" localSheetId="28" hidden="1">{"'용역비'!$A$4:$C$8"}</definedName>
    <definedName name="YL_1" localSheetId="14" hidden="1">{"'용역비'!$A$4:$C$8"}</definedName>
    <definedName name="YL_1" hidden="1">{"'용역비'!$A$4:$C$8"}</definedName>
    <definedName name="YL_2" localSheetId="12" hidden="1">{"'용역비'!$A$4:$C$8"}</definedName>
    <definedName name="YL_2" localSheetId="11" hidden="1">{"'용역비'!$A$4:$C$8"}</definedName>
    <definedName name="YL_2" localSheetId="13" hidden="1">{"'용역비'!$A$4:$C$8"}</definedName>
    <definedName name="YL_2" localSheetId="16" hidden="1">{"'용역비'!$A$4:$C$8"}</definedName>
    <definedName name="YL_2" localSheetId="21" hidden="1">{"'용역비'!$A$4:$C$8"}</definedName>
    <definedName name="YL_2" localSheetId="18" hidden="1">{"'용역비'!$A$4:$C$8"}</definedName>
    <definedName name="YL_2" localSheetId="19" hidden="1">{"'용역비'!$A$4:$C$8"}</definedName>
    <definedName name="YL_2" localSheetId="20" hidden="1">{"'용역비'!$A$4:$C$8"}</definedName>
    <definedName name="YL_2" localSheetId="22" hidden="1">{"'용역비'!$A$4:$C$8"}</definedName>
    <definedName name="YL_2" localSheetId="24" hidden="1">{"'용역비'!$A$4:$C$8"}</definedName>
    <definedName name="YL_2" localSheetId="28" hidden="1">{"'용역비'!$A$4:$C$8"}</definedName>
    <definedName name="YL_2" localSheetId="14" hidden="1">{"'용역비'!$A$4:$C$8"}</definedName>
    <definedName name="YL_2" hidden="1">{"'용역비'!$A$4:$C$8"}</definedName>
    <definedName name="YL_3" localSheetId="12" hidden="1">{"'용역비'!$A$4:$C$8"}</definedName>
    <definedName name="YL_3" localSheetId="11" hidden="1">{"'용역비'!$A$4:$C$8"}</definedName>
    <definedName name="YL_3" localSheetId="13" hidden="1">{"'용역비'!$A$4:$C$8"}</definedName>
    <definedName name="YL_3" localSheetId="16" hidden="1">{"'용역비'!$A$4:$C$8"}</definedName>
    <definedName name="YL_3" localSheetId="21" hidden="1">{"'용역비'!$A$4:$C$8"}</definedName>
    <definedName name="YL_3" localSheetId="18" hidden="1">{"'용역비'!$A$4:$C$8"}</definedName>
    <definedName name="YL_3" localSheetId="19" hidden="1">{"'용역비'!$A$4:$C$8"}</definedName>
    <definedName name="YL_3" localSheetId="20" hidden="1">{"'용역비'!$A$4:$C$8"}</definedName>
    <definedName name="YL_3" localSheetId="22" hidden="1">{"'용역비'!$A$4:$C$8"}</definedName>
    <definedName name="YL_3" localSheetId="24" hidden="1">{"'용역비'!$A$4:$C$8"}</definedName>
    <definedName name="YL_3" localSheetId="28" hidden="1">{"'용역비'!$A$4:$C$8"}</definedName>
    <definedName name="YL_3" localSheetId="14" hidden="1">{"'용역비'!$A$4:$C$8"}</definedName>
    <definedName name="YL_3" hidden="1">{"'용역비'!$A$4:$C$8"}</definedName>
    <definedName name="YL_4" localSheetId="12" hidden="1">{"'용역비'!$A$4:$C$8"}</definedName>
    <definedName name="YL_4" localSheetId="11" hidden="1">{"'용역비'!$A$4:$C$8"}</definedName>
    <definedName name="YL_4" localSheetId="13" hidden="1">{"'용역비'!$A$4:$C$8"}</definedName>
    <definedName name="YL_4" localSheetId="16" hidden="1">{"'용역비'!$A$4:$C$8"}</definedName>
    <definedName name="YL_4" localSheetId="21" hidden="1">{"'용역비'!$A$4:$C$8"}</definedName>
    <definedName name="YL_4" localSheetId="18" hidden="1">{"'용역비'!$A$4:$C$8"}</definedName>
    <definedName name="YL_4" localSheetId="19" hidden="1">{"'용역비'!$A$4:$C$8"}</definedName>
    <definedName name="YL_4" localSheetId="20" hidden="1">{"'용역비'!$A$4:$C$8"}</definedName>
    <definedName name="YL_4" localSheetId="22" hidden="1">{"'용역비'!$A$4:$C$8"}</definedName>
    <definedName name="YL_4" localSheetId="24" hidden="1">{"'용역비'!$A$4:$C$8"}</definedName>
    <definedName name="YL_4" localSheetId="28" hidden="1">{"'용역비'!$A$4:$C$8"}</definedName>
    <definedName name="YL_4" localSheetId="14" hidden="1">{"'용역비'!$A$4:$C$8"}</definedName>
    <definedName name="YL_4" hidden="1">{"'용역비'!$A$4:$C$8"}</definedName>
    <definedName name="YL_5" localSheetId="12" hidden="1">{"'용역비'!$A$4:$C$8"}</definedName>
    <definedName name="YL_5" localSheetId="11" hidden="1">{"'용역비'!$A$4:$C$8"}</definedName>
    <definedName name="YL_5" localSheetId="13" hidden="1">{"'용역비'!$A$4:$C$8"}</definedName>
    <definedName name="YL_5" localSheetId="16" hidden="1">{"'용역비'!$A$4:$C$8"}</definedName>
    <definedName name="YL_5" localSheetId="21" hidden="1">{"'용역비'!$A$4:$C$8"}</definedName>
    <definedName name="YL_5" localSheetId="18" hidden="1">{"'용역비'!$A$4:$C$8"}</definedName>
    <definedName name="YL_5" localSheetId="19" hidden="1">{"'용역비'!$A$4:$C$8"}</definedName>
    <definedName name="YL_5" localSheetId="20" hidden="1">{"'용역비'!$A$4:$C$8"}</definedName>
    <definedName name="YL_5" localSheetId="22" hidden="1">{"'용역비'!$A$4:$C$8"}</definedName>
    <definedName name="YL_5" localSheetId="24" hidden="1">{"'용역비'!$A$4:$C$8"}</definedName>
    <definedName name="YL_5" localSheetId="28" hidden="1">{"'용역비'!$A$4:$C$8"}</definedName>
    <definedName name="YL_5" localSheetId="14" hidden="1">{"'용역비'!$A$4:$C$8"}</definedName>
    <definedName name="YL_5" hidden="1">{"'용역비'!$A$4:$C$8"}</definedName>
    <definedName name="ylylly" hidden="1">#REF!</definedName>
    <definedName name="ylyulluy" hidden="1">#REF!</definedName>
    <definedName name="ynkim" localSheetId="12" hidden="1">{#N/A,#N/A,TRUE,"Basic";#N/A,#N/A,TRUE,"EXT-TABLE";#N/A,#N/A,TRUE,"STEEL";#N/A,#N/A,TRUE,"INT-Table";#N/A,#N/A,TRUE,"STEEL";#N/A,#N/A,TRUE,"Door"}</definedName>
    <definedName name="ynkim" localSheetId="11" hidden="1">{#N/A,#N/A,TRUE,"Basic";#N/A,#N/A,TRUE,"EXT-TABLE";#N/A,#N/A,TRUE,"STEEL";#N/A,#N/A,TRUE,"INT-Table";#N/A,#N/A,TRUE,"STEEL";#N/A,#N/A,TRUE,"Door"}</definedName>
    <definedName name="ynkim" localSheetId="13" hidden="1">{#N/A,#N/A,TRUE,"Basic";#N/A,#N/A,TRUE,"EXT-TABLE";#N/A,#N/A,TRUE,"STEEL";#N/A,#N/A,TRUE,"INT-Table";#N/A,#N/A,TRUE,"STEEL";#N/A,#N/A,TRUE,"Door"}</definedName>
    <definedName name="ynkim" localSheetId="16" hidden="1">{#N/A,#N/A,TRUE,"Basic";#N/A,#N/A,TRUE,"EXT-TABLE";#N/A,#N/A,TRUE,"STEEL";#N/A,#N/A,TRUE,"INT-Table";#N/A,#N/A,TRUE,"STEEL";#N/A,#N/A,TRUE,"Door"}</definedName>
    <definedName name="ynkim" localSheetId="21" hidden="1">{#N/A,#N/A,TRUE,"Basic";#N/A,#N/A,TRUE,"EXT-TABLE";#N/A,#N/A,TRUE,"STEEL";#N/A,#N/A,TRUE,"INT-Table";#N/A,#N/A,TRUE,"STEEL";#N/A,#N/A,TRUE,"Door"}</definedName>
    <definedName name="ynkim" localSheetId="18" hidden="1">{#N/A,#N/A,TRUE,"Basic";#N/A,#N/A,TRUE,"EXT-TABLE";#N/A,#N/A,TRUE,"STEEL";#N/A,#N/A,TRUE,"INT-Table";#N/A,#N/A,TRUE,"STEEL";#N/A,#N/A,TRUE,"Door"}</definedName>
    <definedName name="ynkim" localSheetId="19" hidden="1">{#N/A,#N/A,TRUE,"Basic";#N/A,#N/A,TRUE,"EXT-TABLE";#N/A,#N/A,TRUE,"STEEL";#N/A,#N/A,TRUE,"INT-Table";#N/A,#N/A,TRUE,"STEEL";#N/A,#N/A,TRUE,"Door"}</definedName>
    <definedName name="ynkim" localSheetId="20" hidden="1">{#N/A,#N/A,TRUE,"Basic";#N/A,#N/A,TRUE,"EXT-TABLE";#N/A,#N/A,TRUE,"STEEL";#N/A,#N/A,TRUE,"INT-Table";#N/A,#N/A,TRUE,"STEEL";#N/A,#N/A,TRUE,"Door"}</definedName>
    <definedName name="ynkim" localSheetId="22" hidden="1">{#N/A,#N/A,TRUE,"Basic";#N/A,#N/A,TRUE,"EXT-TABLE";#N/A,#N/A,TRUE,"STEEL";#N/A,#N/A,TRUE,"INT-Table";#N/A,#N/A,TRUE,"STEEL";#N/A,#N/A,TRUE,"Door"}</definedName>
    <definedName name="ynkim" localSheetId="24" hidden="1">{#N/A,#N/A,TRUE,"Basic";#N/A,#N/A,TRUE,"EXT-TABLE";#N/A,#N/A,TRUE,"STEEL";#N/A,#N/A,TRUE,"INT-Table";#N/A,#N/A,TRUE,"STEEL";#N/A,#N/A,TRUE,"Door"}</definedName>
    <definedName name="ynkim" localSheetId="28" hidden="1">{#N/A,#N/A,TRUE,"Basic";#N/A,#N/A,TRUE,"EXT-TABLE";#N/A,#N/A,TRUE,"STEEL";#N/A,#N/A,TRUE,"INT-Table";#N/A,#N/A,TRUE,"STEEL";#N/A,#N/A,TRUE,"Door"}</definedName>
    <definedName name="ynkim" localSheetId="14" hidden="1">{#N/A,#N/A,TRUE,"Basic";#N/A,#N/A,TRUE,"EXT-TABLE";#N/A,#N/A,TRUE,"STEEL";#N/A,#N/A,TRUE,"INT-Table";#N/A,#N/A,TRUE,"STEEL";#N/A,#N/A,TRUE,"Door"}</definedName>
    <definedName name="ynkim" hidden="1">{#N/A,#N/A,TRUE,"Basic";#N/A,#N/A,TRUE,"EXT-TABLE";#N/A,#N/A,TRUE,"STEEL";#N/A,#N/A,TRUE,"INT-Table";#N/A,#N/A,TRUE,"STEEL";#N/A,#N/A,TRUE,"Door"}</definedName>
    <definedName name="yrddd" hidden="1">#REF!</definedName>
    <definedName name="yrdtytyt" localSheetId="12" hidden="1">{#N/A,#N/A,FALSE,"CCTV"}</definedName>
    <definedName name="yrdtytyt" localSheetId="11" hidden="1">{#N/A,#N/A,FALSE,"CCTV"}</definedName>
    <definedName name="yrdtytyt" localSheetId="13" hidden="1">{#N/A,#N/A,FALSE,"CCTV"}</definedName>
    <definedName name="yrdtytyt" localSheetId="16" hidden="1">{#N/A,#N/A,FALSE,"CCTV"}</definedName>
    <definedName name="yrdtytyt" localSheetId="21" hidden="1">{#N/A,#N/A,FALSE,"CCTV"}</definedName>
    <definedName name="yrdtytyt" localSheetId="18" hidden="1">{#N/A,#N/A,FALSE,"CCTV"}</definedName>
    <definedName name="yrdtytyt" localSheetId="19" hidden="1">{#N/A,#N/A,FALSE,"CCTV"}</definedName>
    <definedName name="yrdtytyt" localSheetId="20" hidden="1">{#N/A,#N/A,FALSE,"CCTV"}</definedName>
    <definedName name="yrdtytyt" localSheetId="22" hidden="1">{#N/A,#N/A,FALSE,"CCTV"}</definedName>
    <definedName name="yrdtytyt" localSheetId="24" hidden="1">{#N/A,#N/A,FALSE,"CCTV"}</definedName>
    <definedName name="yrdtytyt" localSheetId="28" hidden="1">{#N/A,#N/A,FALSE,"CCTV"}</definedName>
    <definedName name="yrdtytyt" localSheetId="14" hidden="1">{#N/A,#N/A,FALSE,"CCTV"}</definedName>
    <definedName name="yrdtytyt" hidden="1">{#N/A,#N/A,FALSE,"CCTV"}</definedName>
    <definedName name="yrttnnnnnnnnnnnnnnnnn" hidden="1">#REF!</definedName>
    <definedName name="yrtyrttttyy" hidden="1">#REF!</definedName>
    <definedName name="yrtytyrrt" hidden="1">#REF!</definedName>
    <definedName name="YSJSJSW"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Y" localSheetId="12" hidden="1">{#N/A,#N/A,FALSE,"Sheet2";#N/A,#N/A,FALSE,"Sheet4";#N/A,#N/A,FALSE,"Sheet6"}</definedName>
    <definedName name="YSY" localSheetId="11" hidden="1">{#N/A,#N/A,FALSE,"Sheet2";#N/A,#N/A,FALSE,"Sheet4";#N/A,#N/A,FALSE,"Sheet6"}</definedName>
    <definedName name="YSY" localSheetId="13" hidden="1">{#N/A,#N/A,FALSE,"Sheet2";#N/A,#N/A,FALSE,"Sheet4";#N/A,#N/A,FALSE,"Sheet6"}</definedName>
    <definedName name="YSY" localSheetId="16" hidden="1">{#N/A,#N/A,FALSE,"Sheet2";#N/A,#N/A,FALSE,"Sheet4";#N/A,#N/A,FALSE,"Sheet6"}</definedName>
    <definedName name="YSY" localSheetId="21" hidden="1">{#N/A,#N/A,FALSE,"Sheet2";#N/A,#N/A,FALSE,"Sheet4";#N/A,#N/A,FALSE,"Sheet6"}</definedName>
    <definedName name="YSY" localSheetId="18" hidden="1">{#N/A,#N/A,FALSE,"Sheet2";#N/A,#N/A,FALSE,"Sheet4";#N/A,#N/A,FALSE,"Sheet6"}</definedName>
    <definedName name="YSY" localSheetId="19" hidden="1">{#N/A,#N/A,FALSE,"Sheet2";#N/A,#N/A,FALSE,"Sheet4";#N/A,#N/A,FALSE,"Sheet6"}</definedName>
    <definedName name="YSY" localSheetId="20" hidden="1">{#N/A,#N/A,FALSE,"Sheet2";#N/A,#N/A,FALSE,"Sheet4";#N/A,#N/A,FALSE,"Sheet6"}</definedName>
    <definedName name="YSY" localSheetId="22" hidden="1">{#N/A,#N/A,FALSE,"Sheet2";#N/A,#N/A,FALSE,"Sheet4";#N/A,#N/A,FALSE,"Sheet6"}</definedName>
    <definedName name="YSY" localSheetId="24" hidden="1">{#N/A,#N/A,FALSE,"Sheet2";#N/A,#N/A,FALSE,"Sheet4";#N/A,#N/A,FALSE,"Sheet6"}</definedName>
    <definedName name="YSY" localSheetId="28" hidden="1">{#N/A,#N/A,FALSE,"Sheet2";#N/A,#N/A,FALSE,"Sheet4";#N/A,#N/A,FALSE,"Sheet6"}</definedName>
    <definedName name="YSY" localSheetId="14" hidden="1">{#N/A,#N/A,FALSE,"Sheet2";#N/A,#N/A,FALSE,"Sheet4";#N/A,#N/A,FALSE,"Sheet6"}</definedName>
    <definedName name="YSY" hidden="1">{#N/A,#N/A,FALSE,"Sheet2";#N/A,#N/A,FALSE,"Sheet4";#N/A,#N/A,FALSE,"Sheet6"}</definedName>
    <definedName name="yt" localSheetId="12" hidden="1">{"'Sheet1'!$L$16"}</definedName>
    <definedName name="yt" localSheetId="11" hidden="1">{"'Sheet1'!$L$16"}</definedName>
    <definedName name="yt" localSheetId="13" hidden="1">{"'Sheet1'!$L$16"}</definedName>
    <definedName name="yt" localSheetId="16" hidden="1">{"'Sheet1'!$L$16"}</definedName>
    <definedName name="yt" localSheetId="21" hidden="1">{"'Sheet1'!$L$16"}</definedName>
    <definedName name="yt" localSheetId="18" hidden="1">{"'Sheet1'!$L$16"}</definedName>
    <definedName name="yt" localSheetId="19" hidden="1">{"'Sheet1'!$L$16"}</definedName>
    <definedName name="yt" localSheetId="20" hidden="1">{"'Sheet1'!$L$16"}</definedName>
    <definedName name="yt" localSheetId="22" hidden="1">{"'Sheet1'!$L$16"}</definedName>
    <definedName name="yt" localSheetId="24" hidden="1">{"'Sheet1'!$L$16"}</definedName>
    <definedName name="yt" localSheetId="28" hidden="1">{"'Sheet1'!$L$16"}</definedName>
    <definedName name="yt" localSheetId="14" hidden="1">{"'Sheet1'!$L$16"}</definedName>
    <definedName name="yt" hidden="1">{"'Sheet1'!$L$16"}</definedName>
    <definedName name="YTD" localSheetId="12" hidden="1">{#N/A,#N/A,FALSE,"FRANCE MONTH DETAIL  FFR";#N/A,#N/A,FALSE,"FRANCE MONTH DETAIL  NLG";#N/A,#N/A,FALSE,"FRANCE YTD  DETAIL FFR";#N/A,#N/A,FALSE,"FRANCE YTD  DETAIL NLG"}</definedName>
    <definedName name="YTD" localSheetId="11" hidden="1">{#N/A,#N/A,FALSE,"FRANCE MONTH DETAIL  FFR";#N/A,#N/A,FALSE,"FRANCE MONTH DETAIL  NLG";#N/A,#N/A,FALSE,"FRANCE YTD  DETAIL FFR";#N/A,#N/A,FALSE,"FRANCE YTD  DETAIL NLG"}</definedName>
    <definedName name="YTD" localSheetId="13" hidden="1">{#N/A,#N/A,FALSE,"FRANCE MONTH DETAIL  FFR";#N/A,#N/A,FALSE,"FRANCE MONTH DETAIL  NLG";#N/A,#N/A,FALSE,"FRANCE YTD  DETAIL FFR";#N/A,#N/A,FALSE,"FRANCE YTD  DETAIL NLG"}</definedName>
    <definedName name="YTD" localSheetId="16" hidden="1">{#N/A,#N/A,FALSE,"FRANCE MONTH DETAIL  FFR";#N/A,#N/A,FALSE,"FRANCE MONTH DETAIL  NLG";#N/A,#N/A,FALSE,"FRANCE YTD  DETAIL FFR";#N/A,#N/A,FALSE,"FRANCE YTD  DETAIL NLG"}</definedName>
    <definedName name="YTD" localSheetId="21" hidden="1">{#N/A,#N/A,FALSE,"FRANCE MONTH DETAIL  FFR";#N/A,#N/A,FALSE,"FRANCE MONTH DETAIL  NLG";#N/A,#N/A,FALSE,"FRANCE YTD  DETAIL FFR";#N/A,#N/A,FALSE,"FRANCE YTD  DETAIL NLG"}</definedName>
    <definedName name="YTD" localSheetId="18" hidden="1">{#N/A,#N/A,FALSE,"FRANCE MONTH DETAIL  FFR";#N/A,#N/A,FALSE,"FRANCE MONTH DETAIL  NLG";#N/A,#N/A,FALSE,"FRANCE YTD  DETAIL FFR";#N/A,#N/A,FALSE,"FRANCE YTD  DETAIL NLG"}</definedName>
    <definedName name="YTD" localSheetId="19" hidden="1">{#N/A,#N/A,FALSE,"FRANCE MONTH DETAIL  FFR";#N/A,#N/A,FALSE,"FRANCE MONTH DETAIL  NLG";#N/A,#N/A,FALSE,"FRANCE YTD  DETAIL FFR";#N/A,#N/A,FALSE,"FRANCE YTD  DETAIL NLG"}</definedName>
    <definedName name="YTD" localSheetId="20" hidden="1">{#N/A,#N/A,FALSE,"FRANCE MONTH DETAIL  FFR";#N/A,#N/A,FALSE,"FRANCE MONTH DETAIL  NLG";#N/A,#N/A,FALSE,"FRANCE YTD  DETAIL FFR";#N/A,#N/A,FALSE,"FRANCE YTD  DETAIL NLG"}</definedName>
    <definedName name="YTD" localSheetId="22" hidden="1">{#N/A,#N/A,FALSE,"FRANCE MONTH DETAIL  FFR";#N/A,#N/A,FALSE,"FRANCE MONTH DETAIL  NLG";#N/A,#N/A,FALSE,"FRANCE YTD  DETAIL FFR";#N/A,#N/A,FALSE,"FRANCE YTD  DETAIL NLG"}</definedName>
    <definedName name="YTD" localSheetId="24" hidden="1">{#N/A,#N/A,FALSE,"FRANCE MONTH DETAIL  FFR";#N/A,#N/A,FALSE,"FRANCE MONTH DETAIL  NLG";#N/A,#N/A,FALSE,"FRANCE YTD  DETAIL FFR";#N/A,#N/A,FALSE,"FRANCE YTD  DETAIL NLG"}</definedName>
    <definedName name="YTD" localSheetId="28" hidden="1">{#N/A,#N/A,FALSE,"FRANCE MONTH DETAIL  FFR";#N/A,#N/A,FALSE,"FRANCE MONTH DETAIL  NLG";#N/A,#N/A,FALSE,"FRANCE YTD  DETAIL FFR";#N/A,#N/A,FALSE,"FRANCE YTD  DETAIL NLG"}</definedName>
    <definedName name="YTD" localSheetId="14" hidden="1">{#N/A,#N/A,FALSE,"FRANCE MONTH DETAIL  FFR";#N/A,#N/A,FALSE,"FRANCE MONTH DETAIL  NLG";#N/A,#N/A,FALSE,"FRANCE YTD  DETAIL FFR";#N/A,#N/A,FALSE,"FRANCE YTD  DETAIL NLG"}</definedName>
    <definedName name="YTD" hidden="1">{#N/A,#N/A,FALSE,"FRANCE MONTH DETAIL  FFR";#N/A,#N/A,FALSE,"FRANCE MONTH DETAIL  NLG";#N/A,#N/A,FALSE,"FRANCE YTD  DETAIL FFR";#N/A,#N/A,FALSE,"FRANCE YTD  DETAIL NLG"}</definedName>
    <definedName name="yteye5y" localSheetId="12" hidden="1">{"'Sheet1'!$L$16"}</definedName>
    <definedName name="yteye5y" localSheetId="11" hidden="1">{"'Sheet1'!$L$16"}</definedName>
    <definedName name="yteye5y" localSheetId="13" hidden="1">{"'Sheet1'!$L$16"}</definedName>
    <definedName name="yteye5y" localSheetId="16" hidden="1">{"'Sheet1'!$L$16"}</definedName>
    <definedName name="yteye5y" localSheetId="21" hidden="1">{"'Sheet1'!$L$16"}</definedName>
    <definedName name="yteye5y" localSheetId="18" hidden="1">{"'Sheet1'!$L$16"}</definedName>
    <definedName name="yteye5y" localSheetId="19" hidden="1">{"'Sheet1'!$L$16"}</definedName>
    <definedName name="yteye5y" localSheetId="20" hidden="1">{"'Sheet1'!$L$16"}</definedName>
    <definedName name="yteye5y" localSheetId="22" hidden="1">{"'Sheet1'!$L$16"}</definedName>
    <definedName name="yteye5y" localSheetId="24" hidden="1">{"'Sheet1'!$L$16"}</definedName>
    <definedName name="yteye5y" localSheetId="28" hidden="1">{"'Sheet1'!$L$16"}</definedName>
    <definedName name="yteye5y" localSheetId="14" hidden="1">{"'Sheet1'!$L$16"}</definedName>
    <definedName name="yteye5y" hidden="1">{"'Sheet1'!$L$16"}</definedName>
    <definedName name="ytẻyyỷ" localSheetId="12" hidden="1">{"'Sheet1'!$L$16"}</definedName>
    <definedName name="ytẻyyỷ" localSheetId="11" hidden="1">{"'Sheet1'!$L$16"}</definedName>
    <definedName name="ytẻyyỷ" localSheetId="13" hidden="1">{"'Sheet1'!$L$16"}</definedName>
    <definedName name="ytẻyyỷ" localSheetId="16" hidden="1">{"'Sheet1'!$L$16"}</definedName>
    <definedName name="ytẻyyỷ" localSheetId="21" hidden="1">{"'Sheet1'!$L$16"}</definedName>
    <definedName name="ytẻyyỷ" localSheetId="18" hidden="1">{"'Sheet1'!$L$16"}</definedName>
    <definedName name="ytẻyyỷ" localSheetId="19" hidden="1">{"'Sheet1'!$L$16"}</definedName>
    <definedName name="ytẻyyỷ" localSheetId="20" hidden="1">{"'Sheet1'!$L$16"}</definedName>
    <definedName name="ytẻyyỷ" localSheetId="22" hidden="1">{"'Sheet1'!$L$16"}</definedName>
    <definedName name="ytẻyyỷ" localSheetId="24" hidden="1">{"'Sheet1'!$L$16"}</definedName>
    <definedName name="ytẻyyỷ" localSheetId="28" hidden="1">{"'Sheet1'!$L$16"}</definedName>
    <definedName name="ytẻyyỷ" localSheetId="14" hidden="1">{"'Sheet1'!$L$16"}</definedName>
    <definedName name="ytẻyyỷ" hidden="1">{"'Sheet1'!$L$16"}</definedName>
    <definedName name="ytfrfrttfty" localSheetId="12" hidden="1">{"'Sheet1'!$L$16"}</definedName>
    <definedName name="ytfrfrttfty" localSheetId="11" hidden="1">{"'Sheet1'!$L$16"}</definedName>
    <definedName name="ytfrfrttfty" localSheetId="13" hidden="1">{"'Sheet1'!$L$16"}</definedName>
    <definedName name="ytfrfrttfty" localSheetId="16" hidden="1">{"'Sheet1'!$L$16"}</definedName>
    <definedName name="ytfrfrttfty" localSheetId="21" hidden="1">{"'Sheet1'!$L$16"}</definedName>
    <definedName name="ytfrfrttfty" localSheetId="18" hidden="1">{"'Sheet1'!$L$16"}</definedName>
    <definedName name="ytfrfrttfty" localSheetId="19" hidden="1">{"'Sheet1'!$L$16"}</definedName>
    <definedName name="ytfrfrttfty" localSheetId="20" hidden="1">{"'Sheet1'!$L$16"}</definedName>
    <definedName name="ytfrfrttfty" localSheetId="22" hidden="1">{"'Sheet1'!$L$16"}</definedName>
    <definedName name="ytfrfrttfty" localSheetId="24" hidden="1">{"'Sheet1'!$L$16"}</definedName>
    <definedName name="ytfrfrttfty" localSheetId="28" hidden="1">{"'Sheet1'!$L$16"}</definedName>
    <definedName name="ytfrfrttfty" localSheetId="14" hidden="1">{"'Sheet1'!$L$16"}</definedName>
    <definedName name="ytfrfrttfty" hidden="1">{"'Sheet1'!$L$16"}</definedName>
    <definedName name="YTJTY" localSheetId="12" hidden="1">{0,0,0,0}</definedName>
    <definedName name="YTJTY" localSheetId="11" hidden="1">{0,0,0,0}</definedName>
    <definedName name="YTJTY" localSheetId="13" hidden="1">{0,0,0,0}</definedName>
    <definedName name="YTJTY" localSheetId="16" hidden="1">{0,0,0,0}</definedName>
    <definedName name="YTJTY" localSheetId="21" hidden="1">{0,0,0,0}</definedName>
    <definedName name="YTJTY" localSheetId="18" hidden="1">{0,0,0,0}</definedName>
    <definedName name="YTJTY" localSheetId="19" hidden="1">{0,0,0,0}</definedName>
    <definedName name="YTJTY" localSheetId="20" hidden="1">{0,0,0,0}</definedName>
    <definedName name="YTJTY" localSheetId="22" hidden="1">{0,0,0,0}</definedName>
    <definedName name="YTJTY" localSheetId="24" hidden="1">{0,0,0,0}</definedName>
    <definedName name="YTJTY" localSheetId="28" hidden="1">{0,0,0,0}</definedName>
    <definedName name="YTJTY" localSheetId="14" hidden="1">{0,0,0,0}</definedName>
    <definedName name="YTJTY" hidden="1">{0,0,0,0}</definedName>
    <definedName name="ytr" hidden="1">#REF!</definedName>
    <definedName name="ytri" localSheetId="12" hidden="1">{"'Sheet1'!$L$16"}</definedName>
    <definedName name="ytri" localSheetId="11" hidden="1">{"'Sheet1'!$L$16"}</definedName>
    <definedName name="ytri" localSheetId="13" hidden="1">{"'Sheet1'!$L$16"}</definedName>
    <definedName name="ytri" localSheetId="16" hidden="1">{"'Sheet1'!$L$16"}</definedName>
    <definedName name="ytri" localSheetId="21" hidden="1">{"'Sheet1'!$L$16"}</definedName>
    <definedName name="ytri" localSheetId="18" hidden="1">{"'Sheet1'!$L$16"}</definedName>
    <definedName name="ytri" localSheetId="19" hidden="1">{"'Sheet1'!$L$16"}</definedName>
    <definedName name="ytri" localSheetId="20" hidden="1">{"'Sheet1'!$L$16"}</definedName>
    <definedName name="ytri" localSheetId="22" hidden="1">{"'Sheet1'!$L$16"}</definedName>
    <definedName name="ytri" localSheetId="24" hidden="1">{"'Sheet1'!$L$16"}</definedName>
    <definedName name="ytri" localSheetId="28" hidden="1">{"'Sheet1'!$L$16"}</definedName>
    <definedName name="ytri" localSheetId="14" hidden="1">{"'Sheet1'!$L$16"}</definedName>
    <definedName name="ytri" hidden="1">{"'Sheet1'!$L$16"}</definedName>
    <definedName name="ytru" localSheetId="12" hidden="1">{"'Sheet1'!$L$16"}</definedName>
    <definedName name="ytru" localSheetId="11" hidden="1">{"'Sheet1'!$L$16"}</definedName>
    <definedName name="ytru" localSheetId="13" hidden="1">{"'Sheet1'!$L$16"}</definedName>
    <definedName name="ytru" localSheetId="16" hidden="1">{"'Sheet1'!$L$16"}</definedName>
    <definedName name="ytru" localSheetId="21" hidden="1">{"'Sheet1'!$L$16"}</definedName>
    <definedName name="ytru" localSheetId="18" hidden="1">{"'Sheet1'!$L$16"}</definedName>
    <definedName name="ytru" localSheetId="19" hidden="1">{"'Sheet1'!$L$16"}</definedName>
    <definedName name="ytru" localSheetId="20" hidden="1">{"'Sheet1'!$L$16"}</definedName>
    <definedName name="ytru" localSheetId="22" hidden="1">{"'Sheet1'!$L$16"}</definedName>
    <definedName name="ytru" localSheetId="24" hidden="1">{"'Sheet1'!$L$16"}</definedName>
    <definedName name="ytru" localSheetId="28" hidden="1">{"'Sheet1'!$L$16"}</definedName>
    <definedName name="ytru" localSheetId="14" hidden="1">{"'Sheet1'!$L$16"}</definedName>
    <definedName name="ytru" hidden="1">{"'Sheet1'!$L$16"}</definedName>
    <definedName name="ytruru" hidden="1">#REF!</definedName>
    <definedName name="ytrutur" hidden="1">#REF!</definedName>
    <definedName name="ytrytwyt" hidden="1">#REF!</definedName>
    <definedName name="ytyityity" hidden="1">#REF!</definedName>
    <definedName name="ytyr4" localSheetId="12" hidden="1">{#N/A,#N/A,TRUE,"Krycí list"}</definedName>
    <definedName name="ytyr4" localSheetId="11" hidden="1">{#N/A,#N/A,TRUE,"Krycí list"}</definedName>
    <definedName name="ytyr4" localSheetId="13" hidden="1">{#N/A,#N/A,TRUE,"Krycí list"}</definedName>
    <definedName name="ytyr4" localSheetId="16" hidden="1">{#N/A,#N/A,TRUE,"Krycí list"}</definedName>
    <definedName name="ytyr4" localSheetId="21" hidden="1">{#N/A,#N/A,TRUE,"Krycí list"}</definedName>
    <definedName name="ytyr4" localSheetId="18" hidden="1">{#N/A,#N/A,TRUE,"Krycí list"}</definedName>
    <definedName name="ytyr4" localSheetId="19" hidden="1">{#N/A,#N/A,TRUE,"Krycí list"}</definedName>
    <definedName name="ytyr4" localSheetId="20" hidden="1">{#N/A,#N/A,TRUE,"Krycí list"}</definedName>
    <definedName name="ytyr4" localSheetId="22" hidden="1">{#N/A,#N/A,TRUE,"Krycí list"}</definedName>
    <definedName name="ytyr4" localSheetId="24" hidden="1">{#N/A,#N/A,TRUE,"Krycí list"}</definedName>
    <definedName name="ytyr4" localSheetId="28" hidden="1">{#N/A,#N/A,TRUE,"Krycí list"}</definedName>
    <definedName name="ytyr4" localSheetId="14" hidden="1">{#N/A,#N/A,TRUE,"Krycí list"}</definedName>
    <definedName name="ytyr4" hidden="1">{#N/A,#N/A,TRUE,"Krycí list"}</definedName>
    <definedName name="YTYT" localSheetId="12" hidden="1">{"'Sheet1'!$L$16"}</definedName>
    <definedName name="YTYT" localSheetId="11" hidden="1">{"'Sheet1'!$L$16"}</definedName>
    <definedName name="YTYT" localSheetId="13" hidden="1">{"'Sheet1'!$L$16"}</definedName>
    <definedName name="YTYT" localSheetId="16" hidden="1">{"'Sheet1'!$L$16"}</definedName>
    <definedName name="YTYT" localSheetId="21" hidden="1">{"'Sheet1'!$L$16"}</definedName>
    <definedName name="YTYT" localSheetId="18" hidden="1">{"'Sheet1'!$L$16"}</definedName>
    <definedName name="YTYT" localSheetId="19" hidden="1">{"'Sheet1'!$L$16"}</definedName>
    <definedName name="YTYT" localSheetId="20" hidden="1">{"'Sheet1'!$L$16"}</definedName>
    <definedName name="YTYT" localSheetId="22" hidden="1">{"'Sheet1'!$L$16"}</definedName>
    <definedName name="YTYT" localSheetId="24" hidden="1">{"'Sheet1'!$L$16"}</definedName>
    <definedName name="YTYT" localSheetId="28" hidden="1">{"'Sheet1'!$L$16"}</definedName>
    <definedName name="YTYT" localSheetId="14" hidden="1">{"'Sheet1'!$L$16"}</definedName>
    <definedName name="YTYT" hidden="1">{"'Sheet1'!$L$16"}</definedName>
    <definedName name="YU"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ỵu" localSheetId="12" hidden="1">{"'Sheet1'!$L$16"}</definedName>
    <definedName name="ỵu" localSheetId="11" hidden="1">{"'Sheet1'!$L$16"}</definedName>
    <definedName name="ỵu" localSheetId="13" hidden="1">{"'Sheet1'!$L$16"}</definedName>
    <definedName name="ỵu" localSheetId="16" hidden="1">{"'Sheet1'!$L$16"}</definedName>
    <definedName name="ỵu" localSheetId="21" hidden="1">{"'Sheet1'!$L$16"}</definedName>
    <definedName name="ỵu" localSheetId="18" hidden="1">{"'Sheet1'!$L$16"}</definedName>
    <definedName name="ỵu" localSheetId="19" hidden="1">{"'Sheet1'!$L$16"}</definedName>
    <definedName name="ỵu" localSheetId="20" hidden="1">{"'Sheet1'!$L$16"}</definedName>
    <definedName name="ỵu" localSheetId="22" hidden="1">{"'Sheet1'!$L$16"}</definedName>
    <definedName name="ỵu" localSheetId="24" hidden="1">{"'Sheet1'!$L$16"}</definedName>
    <definedName name="ỵu" localSheetId="28" hidden="1">{"'Sheet1'!$L$16"}</definedName>
    <definedName name="ỵu" localSheetId="14" hidden="1">{"'Sheet1'!$L$16"}</definedName>
    <definedName name="ỵu" hidden="1">{"'Sheet1'!$L$16"}</definedName>
    <definedName name="yu_1" localSheetId="12" hidden="1">{"'용역비'!$A$4:$C$8"}</definedName>
    <definedName name="yu_1" localSheetId="11" hidden="1">{"'용역비'!$A$4:$C$8"}</definedName>
    <definedName name="yu_1" localSheetId="13" hidden="1">{"'용역비'!$A$4:$C$8"}</definedName>
    <definedName name="yu_1" localSheetId="16" hidden="1">{"'용역비'!$A$4:$C$8"}</definedName>
    <definedName name="yu_1" localSheetId="21" hidden="1">{"'용역비'!$A$4:$C$8"}</definedName>
    <definedName name="yu_1" localSheetId="18" hidden="1">{"'용역비'!$A$4:$C$8"}</definedName>
    <definedName name="yu_1" localSheetId="19" hidden="1">{"'용역비'!$A$4:$C$8"}</definedName>
    <definedName name="yu_1" localSheetId="20" hidden="1">{"'용역비'!$A$4:$C$8"}</definedName>
    <definedName name="yu_1" localSheetId="22" hidden="1">{"'용역비'!$A$4:$C$8"}</definedName>
    <definedName name="yu_1" localSheetId="24" hidden="1">{"'용역비'!$A$4:$C$8"}</definedName>
    <definedName name="yu_1" localSheetId="28" hidden="1">{"'용역비'!$A$4:$C$8"}</definedName>
    <definedName name="yu_1" localSheetId="14" hidden="1">{"'용역비'!$A$4:$C$8"}</definedName>
    <definedName name="yu_1" hidden="1">{"'용역비'!$A$4:$C$8"}</definedName>
    <definedName name="yu_2" localSheetId="12" hidden="1">{"'용역비'!$A$4:$C$8"}</definedName>
    <definedName name="yu_2" localSheetId="11" hidden="1">{"'용역비'!$A$4:$C$8"}</definedName>
    <definedName name="yu_2" localSheetId="13" hidden="1">{"'용역비'!$A$4:$C$8"}</definedName>
    <definedName name="yu_2" localSheetId="16" hidden="1">{"'용역비'!$A$4:$C$8"}</definedName>
    <definedName name="yu_2" localSheetId="21" hidden="1">{"'용역비'!$A$4:$C$8"}</definedName>
    <definedName name="yu_2" localSheetId="18" hidden="1">{"'용역비'!$A$4:$C$8"}</definedName>
    <definedName name="yu_2" localSheetId="19" hidden="1">{"'용역비'!$A$4:$C$8"}</definedName>
    <definedName name="yu_2" localSheetId="20" hidden="1">{"'용역비'!$A$4:$C$8"}</definedName>
    <definedName name="yu_2" localSheetId="22" hidden="1">{"'용역비'!$A$4:$C$8"}</definedName>
    <definedName name="yu_2" localSheetId="24" hidden="1">{"'용역비'!$A$4:$C$8"}</definedName>
    <definedName name="yu_2" localSheetId="28" hidden="1">{"'용역비'!$A$4:$C$8"}</definedName>
    <definedName name="yu_2" localSheetId="14" hidden="1">{"'용역비'!$A$4:$C$8"}</definedName>
    <definedName name="yu_2" hidden="1">{"'용역비'!$A$4:$C$8"}</definedName>
    <definedName name="yu_3" localSheetId="12" hidden="1">{"'용역비'!$A$4:$C$8"}</definedName>
    <definedName name="yu_3" localSheetId="11" hidden="1">{"'용역비'!$A$4:$C$8"}</definedName>
    <definedName name="yu_3" localSheetId="13" hidden="1">{"'용역비'!$A$4:$C$8"}</definedName>
    <definedName name="yu_3" localSheetId="16" hidden="1">{"'용역비'!$A$4:$C$8"}</definedName>
    <definedName name="yu_3" localSheetId="21" hidden="1">{"'용역비'!$A$4:$C$8"}</definedName>
    <definedName name="yu_3" localSheetId="18" hidden="1">{"'용역비'!$A$4:$C$8"}</definedName>
    <definedName name="yu_3" localSheetId="19" hidden="1">{"'용역비'!$A$4:$C$8"}</definedName>
    <definedName name="yu_3" localSheetId="20" hidden="1">{"'용역비'!$A$4:$C$8"}</definedName>
    <definedName name="yu_3" localSheetId="22" hidden="1">{"'용역비'!$A$4:$C$8"}</definedName>
    <definedName name="yu_3" localSheetId="24" hidden="1">{"'용역비'!$A$4:$C$8"}</definedName>
    <definedName name="yu_3" localSheetId="28" hidden="1">{"'용역비'!$A$4:$C$8"}</definedName>
    <definedName name="yu_3" localSheetId="14" hidden="1">{"'용역비'!$A$4:$C$8"}</definedName>
    <definedName name="yu_3" hidden="1">{"'용역비'!$A$4:$C$8"}</definedName>
    <definedName name="yu_4" localSheetId="12" hidden="1">{"'용역비'!$A$4:$C$8"}</definedName>
    <definedName name="yu_4" localSheetId="11" hidden="1">{"'용역비'!$A$4:$C$8"}</definedName>
    <definedName name="yu_4" localSheetId="13" hidden="1">{"'용역비'!$A$4:$C$8"}</definedName>
    <definedName name="yu_4" localSheetId="16" hidden="1">{"'용역비'!$A$4:$C$8"}</definedName>
    <definedName name="yu_4" localSheetId="21" hidden="1">{"'용역비'!$A$4:$C$8"}</definedName>
    <definedName name="yu_4" localSheetId="18" hidden="1">{"'용역비'!$A$4:$C$8"}</definedName>
    <definedName name="yu_4" localSheetId="19" hidden="1">{"'용역비'!$A$4:$C$8"}</definedName>
    <definedName name="yu_4" localSheetId="20" hidden="1">{"'용역비'!$A$4:$C$8"}</definedName>
    <definedName name="yu_4" localSheetId="22" hidden="1">{"'용역비'!$A$4:$C$8"}</definedName>
    <definedName name="yu_4" localSheetId="24" hidden="1">{"'용역비'!$A$4:$C$8"}</definedName>
    <definedName name="yu_4" localSheetId="28" hidden="1">{"'용역비'!$A$4:$C$8"}</definedName>
    <definedName name="yu_4" localSheetId="14" hidden="1">{"'용역비'!$A$4:$C$8"}</definedName>
    <definedName name="yu_4" hidden="1">{"'용역비'!$A$4:$C$8"}</definedName>
    <definedName name="yu_5" localSheetId="12" hidden="1">{"'용역비'!$A$4:$C$8"}</definedName>
    <definedName name="yu_5" localSheetId="11" hidden="1">{"'용역비'!$A$4:$C$8"}</definedName>
    <definedName name="yu_5" localSheetId="13" hidden="1">{"'용역비'!$A$4:$C$8"}</definedName>
    <definedName name="yu_5" localSheetId="16" hidden="1">{"'용역비'!$A$4:$C$8"}</definedName>
    <definedName name="yu_5" localSheetId="21" hidden="1">{"'용역비'!$A$4:$C$8"}</definedName>
    <definedName name="yu_5" localSheetId="18" hidden="1">{"'용역비'!$A$4:$C$8"}</definedName>
    <definedName name="yu_5" localSheetId="19" hidden="1">{"'용역비'!$A$4:$C$8"}</definedName>
    <definedName name="yu_5" localSheetId="20" hidden="1">{"'용역비'!$A$4:$C$8"}</definedName>
    <definedName name="yu_5" localSheetId="22" hidden="1">{"'용역비'!$A$4:$C$8"}</definedName>
    <definedName name="yu_5" localSheetId="24" hidden="1">{"'용역비'!$A$4:$C$8"}</definedName>
    <definedName name="yu_5" localSheetId="28" hidden="1">{"'용역비'!$A$4:$C$8"}</definedName>
    <definedName name="yu_5" localSheetId="14" hidden="1">{"'용역비'!$A$4:$C$8"}</definedName>
    <definedName name="yu_5" hidden="1">{"'용역비'!$A$4:$C$8"}</definedName>
    <definedName name="yui" localSheetId="1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1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13"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16"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21"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1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19"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20"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22"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2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28"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localSheetId="14"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j" localSheetId="12" hidden="1">{#N/A,#N/A,TRUE,"1";#N/A,#N/A,TRUE,"2";#N/A,#N/A,TRUE,"3";#N/A,#N/A,TRUE,"4";#N/A,#N/A,TRUE,"5";#N/A,#N/A,TRUE,"6";#N/A,#N/A,TRUE,"7"}</definedName>
    <definedName name="yuj" localSheetId="11" hidden="1">{#N/A,#N/A,TRUE,"1";#N/A,#N/A,TRUE,"2";#N/A,#N/A,TRUE,"3";#N/A,#N/A,TRUE,"4";#N/A,#N/A,TRUE,"5";#N/A,#N/A,TRUE,"6";#N/A,#N/A,TRUE,"7"}</definedName>
    <definedName name="yuj" localSheetId="13" hidden="1">{#N/A,#N/A,TRUE,"1";#N/A,#N/A,TRUE,"2";#N/A,#N/A,TRUE,"3";#N/A,#N/A,TRUE,"4";#N/A,#N/A,TRUE,"5";#N/A,#N/A,TRUE,"6";#N/A,#N/A,TRUE,"7"}</definedName>
    <definedName name="yuj" localSheetId="16" hidden="1">{#N/A,#N/A,TRUE,"1";#N/A,#N/A,TRUE,"2";#N/A,#N/A,TRUE,"3";#N/A,#N/A,TRUE,"4";#N/A,#N/A,TRUE,"5";#N/A,#N/A,TRUE,"6";#N/A,#N/A,TRUE,"7"}</definedName>
    <definedName name="yuj" localSheetId="21" hidden="1">{#N/A,#N/A,TRUE,"1";#N/A,#N/A,TRUE,"2";#N/A,#N/A,TRUE,"3";#N/A,#N/A,TRUE,"4";#N/A,#N/A,TRUE,"5";#N/A,#N/A,TRUE,"6";#N/A,#N/A,TRUE,"7"}</definedName>
    <definedName name="yuj" localSheetId="18" hidden="1">{#N/A,#N/A,TRUE,"1";#N/A,#N/A,TRUE,"2";#N/A,#N/A,TRUE,"3";#N/A,#N/A,TRUE,"4";#N/A,#N/A,TRUE,"5";#N/A,#N/A,TRUE,"6";#N/A,#N/A,TRUE,"7"}</definedName>
    <definedName name="yuj" localSheetId="19" hidden="1">{#N/A,#N/A,TRUE,"1";#N/A,#N/A,TRUE,"2";#N/A,#N/A,TRUE,"3";#N/A,#N/A,TRUE,"4";#N/A,#N/A,TRUE,"5";#N/A,#N/A,TRUE,"6";#N/A,#N/A,TRUE,"7"}</definedName>
    <definedName name="yuj" localSheetId="20" hidden="1">{#N/A,#N/A,TRUE,"1";#N/A,#N/A,TRUE,"2";#N/A,#N/A,TRUE,"3";#N/A,#N/A,TRUE,"4";#N/A,#N/A,TRUE,"5";#N/A,#N/A,TRUE,"6";#N/A,#N/A,TRUE,"7"}</definedName>
    <definedName name="yuj" localSheetId="22" hidden="1">{#N/A,#N/A,TRUE,"1";#N/A,#N/A,TRUE,"2";#N/A,#N/A,TRUE,"3";#N/A,#N/A,TRUE,"4";#N/A,#N/A,TRUE,"5";#N/A,#N/A,TRUE,"6";#N/A,#N/A,TRUE,"7"}</definedName>
    <definedName name="yuj" localSheetId="24" hidden="1">{#N/A,#N/A,TRUE,"1";#N/A,#N/A,TRUE,"2";#N/A,#N/A,TRUE,"3";#N/A,#N/A,TRUE,"4";#N/A,#N/A,TRUE,"5";#N/A,#N/A,TRUE,"6";#N/A,#N/A,TRUE,"7"}</definedName>
    <definedName name="yuj" localSheetId="28" hidden="1">{#N/A,#N/A,TRUE,"1";#N/A,#N/A,TRUE,"2";#N/A,#N/A,TRUE,"3";#N/A,#N/A,TRUE,"4";#N/A,#N/A,TRUE,"5";#N/A,#N/A,TRUE,"6";#N/A,#N/A,TRUE,"7"}</definedName>
    <definedName name="yuj" localSheetId="14" hidden="1">{#N/A,#N/A,TRUE,"1";#N/A,#N/A,TRUE,"2";#N/A,#N/A,TRUE,"3";#N/A,#N/A,TRUE,"4";#N/A,#N/A,TRUE,"5";#N/A,#N/A,TRUE,"6";#N/A,#N/A,TRUE,"7"}</definedName>
    <definedName name="yuj" hidden="1">{#N/A,#N/A,TRUE,"1";#N/A,#N/A,TRUE,"2";#N/A,#N/A,TRUE,"3";#N/A,#N/A,TRUE,"4";#N/A,#N/A,TRUE,"5";#N/A,#N/A,TRUE,"6";#N/A,#N/A,TRUE,"7"}</definedName>
    <definedName name="YUK" localSheetId="12" hidden="1">{"'용역비'!$A$4:$C$8"}</definedName>
    <definedName name="YUK" localSheetId="11" hidden="1">{"'용역비'!$A$4:$C$8"}</definedName>
    <definedName name="YUK" localSheetId="13" hidden="1">{"'용역비'!$A$4:$C$8"}</definedName>
    <definedName name="YUK" localSheetId="16" hidden="1">{"'용역비'!$A$4:$C$8"}</definedName>
    <definedName name="YUK" localSheetId="21" hidden="1">{"'용역비'!$A$4:$C$8"}</definedName>
    <definedName name="YUK" localSheetId="18" hidden="1">{"'용역비'!$A$4:$C$8"}</definedName>
    <definedName name="YUK" localSheetId="19" hidden="1">{"'용역비'!$A$4:$C$8"}</definedName>
    <definedName name="YUK" localSheetId="20" hidden="1">{"'용역비'!$A$4:$C$8"}</definedName>
    <definedName name="YUK" localSheetId="22" hidden="1">{"'용역비'!$A$4:$C$8"}</definedName>
    <definedName name="YUK" localSheetId="24" hidden="1">{"'용역비'!$A$4:$C$8"}</definedName>
    <definedName name="YUK" localSheetId="28" hidden="1">{"'용역비'!$A$4:$C$8"}</definedName>
    <definedName name="YUK" localSheetId="14" hidden="1">{"'용역비'!$A$4:$C$8"}</definedName>
    <definedName name="YUK" hidden="1">{"'용역비'!$A$4:$C$8"}</definedName>
    <definedName name="YUK_1" localSheetId="12" hidden="1">{"'용역비'!$A$4:$C$8"}</definedName>
    <definedName name="YUK_1" localSheetId="11" hidden="1">{"'용역비'!$A$4:$C$8"}</definedName>
    <definedName name="YUK_1" localSheetId="13" hidden="1">{"'용역비'!$A$4:$C$8"}</definedName>
    <definedName name="YUK_1" localSheetId="16" hidden="1">{"'용역비'!$A$4:$C$8"}</definedName>
    <definedName name="YUK_1" localSheetId="21" hidden="1">{"'용역비'!$A$4:$C$8"}</definedName>
    <definedName name="YUK_1" localSheetId="18" hidden="1">{"'용역비'!$A$4:$C$8"}</definedName>
    <definedName name="YUK_1" localSheetId="19" hidden="1">{"'용역비'!$A$4:$C$8"}</definedName>
    <definedName name="YUK_1" localSheetId="20" hidden="1">{"'용역비'!$A$4:$C$8"}</definedName>
    <definedName name="YUK_1" localSheetId="22" hidden="1">{"'용역비'!$A$4:$C$8"}</definedName>
    <definedName name="YUK_1" localSheetId="24" hidden="1">{"'용역비'!$A$4:$C$8"}</definedName>
    <definedName name="YUK_1" localSheetId="28" hidden="1">{"'용역비'!$A$4:$C$8"}</definedName>
    <definedName name="YUK_1" localSheetId="14" hidden="1">{"'용역비'!$A$4:$C$8"}</definedName>
    <definedName name="YUK_1" hidden="1">{"'용역비'!$A$4:$C$8"}</definedName>
    <definedName name="YUK_2" localSheetId="12" hidden="1">{"'용역비'!$A$4:$C$8"}</definedName>
    <definedName name="YUK_2" localSheetId="11" hidden="1">{"'용역비'!$A$4:$C$8"}</definedName>
    <definedName name="YUK_2" localSheetId="13" hidden="1">{"'용역비'!$A$4:$C$8"}</definedName>
    <definedName name="YUK_2" localSheetId="16" hidden="1">{"'용역비'!$A$4:$C$8"}</definedName>
    <definedName name="YUK_2" localSheetId="21" hidden="1">{"'용역비'!$A$4:$C$8"}</definedName>
    <definedName name="YUK_2" localSheetId="18" hidden="1">{"'용역비'!$A$4:$C$8"}</definedName>
    <definedName name="YUK_2" localSheetId="19" hidden="1">{"'용역비'!$A$4:$C$8"}</definedName>
    <definedName name="YUK_2" localSheetId="20" hidden="1">{"'용역비'!$A$4:$C$8"}</definedName>
    <definedName name="YUK_2" localSheetId="22" hidden="1">{"'용역비'!$A$4:$C$8"}</definedName>
    <definedName name="YUK_2" localSheetId="24" hidden="1">{"'용역비'!$A$4:$C$8"}</definedName>
    <definedName name="YUK_2" localSheetId="28" hidden="1">{"'용역비'!$A$4:$C$8"}</definedName>
    <definedName name="YUK_2" localSheetId="14" hidden="1">{"'용역비'!$A$4:$C$8"}</definedName>
    <definedName name="YUK_2" hidden="1">{"'용역비'!$A$4:$C$8"}</definedName>
    <definedName name="YUK_3" localSheetId="12" hidden="1">{"'용역비'!$A$4:$C$8"}</definedName>
    <definedName name="YUK_3" localSheetId="11" hidden="1">{"'용역비'!$A$4:$C$8"}</definedName>
    <definedName name="YUK_3" localSheetId="13" hidden="1">{"'용역비'!$A$4:$C$8"}</definedName>
    <definedName name="YUK_3" localSheetId="16" hidden="1">{"'용역비'!$A$4:$C$8"}</definedName>
    <definedName name="YUK_3" localSheetId="21" hidden="1">{"'용역비'!$A$4:$C$8"}</definedName>
    <definedName name="YUK_3" localSheetId="18" hidden="1">{"'용역비'!$A$4:$C$8"}</definedName>
    <definedName name="YUK_3" localSheetId="19" hidden="1">{"'용역비'!$A$4:$C$8"}</definedName>
    <definedName name="YUK_3" localSheetId="20" hidden="1">{"'용역비'!$A$4:$C$8"}</definedName>
    <definedName name="YUK_3" localSheetId="22" hidden="1">{"'용역비'!$A$4:$C$8"}</definedName>
    <definedName name="YUK_3" localSheetId="24" hidden="1">{"'용역비'!$A$4:$C$8"}</definedName>
    <definedName name="YUK_3" localSheetId="28" hidden="1">{"'용역비'!$A$4:$C$8"}</definedName>
    <definedName name="YUK_3" localSheetId="14" hidden="1">{"'용역비'!$A$4:$C$8"}</definedName>
    <definedName name="YUK_3" hidden="1">{"'용역비'!$A$4:$C$8"}</definedName>
    <definedName name="YUK_4" localSheetId="12" hidden="1">{"'용역비'!$A$4:$C$8"}</definedName>
    <definedName name="YUK_4" localSheetId="11" hidden="1">{"'용역비'!$A$4:$C$8"}</definedName>
    <definedName name="YUK_4" localSheetId="13" hidden="1">{"'용역비'!$A$4:$C$8"}</definedName>
    <definedName name="YUK_4" localSheetId="16" hidden="1">{"'용역비'!$A$4:$C$8"}</definedName>
    <definedName name="YUK_4" localSheetId="21" hidden="1">{"'용역비'!$A$4:$C$8"}</definedName>
    <definedName name="YUK_4" localSheetId="18" hidden="1">{"'용역비'!$A$4:$C$8"}</definedName>
    <definedName name="YUK_4" localSheetId="19" hidden="1">{"'용역비'!$A$4:$C$8"}</definedName>
    <definedName name="YUK_4" localSheetId="20" hidden="1">{"'용역비'!$A$4:$C$8"}</definedName>
    <definedName name="YUK_4" localSheetId="22" hidden="1">{"'용역비'!$A$4:$C$8"}</definedName>
    <definedName name="YUK_4" localSheetId="24" hidden="1">{"'용역비'!$A$4:$C$8"}</definedName>
    <definedName name="YUK_4" localSheetId="28" hidden="1">{"'용역비'!$A$4:$C$8"}</definedName>
    <definedName name="YUK_4" localSheetId="14" hidden="1">{"'용역비'!$A$4:$C$8"}</definedName>
    <definedName name="YUK_4" hidden="1">{"'용역비'!$A$4:$C$8"}</definedName>
    <definedName name="YUK_5" localSheetId="12" hidden="1">{"'용역비'!$A$4:$C$8"}</definedName>
    <definedName name="YUK_5" localSheetId="11" hidden="1">{"'용역비'!$A$4:$C$8"}</definedName>
    <definedName name="YUK_5" localSheetId="13" hidden="1">{"'용역비'!$A$4:$C$8"}</definedName>
    <definedName name="YUK_5" localSheetId="16" hidden="1">{"'용역비'!$A$4:$C$8"}</definedName>
    <definedName name="YUK_5" localSheetId="21" hidden="1">{"'용역비'!$A$4:$C$8"}</definedName>
    <definedName name="YUK_5" localSheetId="18" hidden="1">{"'용역비'!$A$4:$C$8"}</definedName>
    <definedName name="YUK_5" localSheetId="19" hidden="1">{"'용역비'!$A$4:$C$8"}</definedName>
    <definedName name="YUK_5" localSheetId="20" hidden="1">{"'용역비'!$A$4:$C$8"}</definedName>
    <definedName name="YUK_5" localSheetId="22" hidden="1">{"'용역비'!$A$4:$C$8"}</definedName>
    <definedName name="YUK_5" localSheetId="24" hidden="1">{"'용역비'!$A$4:$C$8"}</definedName>
    <definedName name="YUK_5" localSheetId="28" hidden="1">{"'용역비'!$A$4:$C$8"}</definedName>
    <definedName name="YUK_5" localSheetId="14" hidden="1">{"'용역비'!$A$4:$C$8"}</definedName>
    <definedName name="YUK_5" hidden="1">{"'용역비'!$A$4:$C$8"}</definedName>
    <definedName name="YUKOI" localSheetId="12" hidden="1">{"'용역비'!$A$4:$C$8"}</definedName>
    <definedName name="YUKOI" localSheetId="11" hidden="1">{"'용역비'!$A$4:$C$8"}</definedName>
    <definedName name="YUKOI" localSheetId="13" hidden="1">{"'용역비'!$A$4:$C$8"}</definedName>
    <definedName name="YUKOI" localSheetId="16" hidden="1">{"'용역비'!$A$4:$C$8"}</definedName>
    <definedName name="YUKOI" localSheetId="21" hidden="1">{"'용역비'!$A$4:$C$8"}</definedName>
    <definedName name="YUKOI" localSheetId="18" hidden="1">{"'용역비'!$A$4:$C$8"}</definedName>
    <definedName name="YUKOI" localSheetId="19" hidden="1">{"'용역비'!$A$4:$C$8"}</definedName>
    <definedName name="YUKOI" localSheetId="20" hidden="1">{"'용역비'!$A$4:$C$8"}</definedName>
    <definedName name="YUKOI" localSheetId="22" hidden="1">{"'용역비'!$A$4:$C$8"}</definedName>
    <definedName name="YUKOI" localSheetId="24" hidden="1">{"'용역비'!$A$4:$C$8"}</definedName>
    <definedName name="YUKOI" localSheetId="28" hidden="1">{"'용역비'!$A$4:$C$8"}</definedName>
    <definedName name="YUKOI" localSheetId="14" hidden="1">{"'용역비'!$A$4:$C$8"}</definedName>
    <definedName name="YUKOI" hidden="1">{"'용역비'!$A$4:$C$8"}</definedName>
    <definedName name="YUKOI_1" localSheetId="12" hidden="1">{"'용역비'!$A$4:$C$8"}</definedName>
    <definedName name="YUKOI_1" localSheetId="11" hidden="1">{"'용역비'!$A$4:$C$8"}</definedName>
    <definedName name="YUKOI_1" localSheetId="13" hidden="1">{"'용역비'!$A$4:$C$8"}</definedName>
    <definedName name="YUKOI_1" localSheetId="16" hidden="1">{"'용역비'!$A$4:$C$8"}</definedName>
    <definedName name="YUKOI_1" localSheetId="21" hidden="1">{"'용역비'!$A$4:$C$8"}</definedName>
    <definedName name="YUKOI_1" localSheetId="18" hidden="1">{"'용역비'!$A$4:$C$8"}</definedName>
    <definedName name="YUKOI_1" localSheetId="19" hidden="1">{"'용역비'!$A$4:$C$8"}</definedName>
    <definedName name="YUKOI_1" localSheetId="20" hidden="1">{"'용역비'!$A$4:$C$8"}</definedName>
    <definedName name="YUKOI_1" localSheetId="22" hidden="1">{"'용역비'!$A$4:$C$8"}</definedName>
    <definedName name="YUKOI_1" localSheetId="24" hidden="1">{"'용역비'!$A$4:$C$8"}</definedName>
    <definedName name="YUKOI_1" localSheetId="28" hidden="1">{"'용역비'!$A$4:$C$8"}</definedName>
    <definedName name="YUKOI_1" localSheetId="14" hidden="1">{"'용역비'!$A$4:$C$8"}</definedName>
    <definedName name="YUKOI_1" hidden="1">{"'용역비'!$A$4:$C$8"}</definedName>
    <definedName name="YUKOI_2" localSheetId="12" hidden="1">{"'용역비'!$A$4:$C$8"}</definedName>
    <definedName name="YUKOI_2" localSheetId="11" hidden="1">{"'용역비'!$A$4:$C$8"}</definedName>
    <definedName name="YUKOI_2" localSheetId="13" hidden="1">{"'용역비'!$A$4:$C$8"}</definedName>
    <definedName name="YUKOI_2" localSheetId="16" hidden="1">{"'용역비'!$A$4:$C$8"}</definedName>
    <definedName name="YUKOI_2" localSheetId="21" hidden="1">{"'용역비'!$A$4:$C$8"}</definedName>
    <definedName name="YUKOI_2" localSheetId="18" hidden="1">{"'용역비'!$A$4:$C$8"}</definedName>
    <definedName name="YUKOI_2" localSheetId="19" hidden="1">{"'용역비'!$A$4:$C$8"}</definedName>
    <definedName name="YUKOI_2" localSheetId="20" hidden="1">{"'용역비'!$A$4:$C$8"}</definedName>
    <definedName name="YUKOI_2" localSheetId="22" hidden="1">{"'용역비'!$A$4:$C$8"}</definedName>
    <definedName name="YUKOI_2" localSheetId="24" hidden="1">{"'용역비'!$A$4:$C$8"}</definedName>
    <definedName name="YUKOI_2" localSheetId="28" hidden="1">{"'용역비'!$A$4:$C$8"}</definedName>
    <definedName name="YUKOI_2" localSheetId="14" hidden="1">{"'용역비'!$A$4:$C$8"}</definedName>
    <definedName name="YUKOI_2" hidden="1">{"'용역비'!$A$4:$C$8"}</definedName>
    <definedName name="YUKOI_3" localSheetId="12" hidden="1">{"'용역비'!$A$4:$C$8"}</definedName>
    <definedName name="YUKOI_3" localSheetId="11" hidden="1">{"'용역비'!$A$4:$C$8"}</definedName>
    <definedName name="YUKOI_3" localSheetId="13" hidden="1">{"'용역비'!$A$4:$C$8"}</definedName>
    <definedName name="YUKOI_3" localSheetId="16" hidden="1">{"'용역비'!$A$4:$C$8"}</definedName>
    <definedName name="YUKOI_3" localSheetId="21" hidden="1">{"'용역비'!$A$4:$C$8"}</definedName>
    <definedName name="YUKOI_3" localSheetId="18" hidden="1">{"'용역비'!$A$4:$C$8"}</definedName>
    <definedName name="YUKOI_3" localSheetId="19" hidden="1">{"'용역비'!$A$4:$C$8"}</definedName>
    <definedName name="YUKOI_3" localSheetId="20" hidden="1">{"'용역비'!$A$4:$C$8"}</definedName>
    <definedName name="YUKOI_3" localSheetId="22" hidden="1">{"'용역비'!$A$4:$C$8"}</definedName>
    <definedName name="YUKOI_3" localSheetId="24" hidden="1">{"'용역비'!$A$4:$C$8"}</definedName>
    <definedName name="YUKOI_3" localSheetId="28" hidden="1">{"'용역비'!$A$4:$C$8"}</definedName>
    <definedName name="YUKOI_3" localSheetId="14" hidden="1">{"'용역비'!$A$4:$C$8"}</definedName>
    <definedName name="YUKOI_3" hidden="1">{"'용역비'!$A$4:$C$8"}</definedName>
    <definedName name="YUKOI_4" localSheetId="12" hidden="1">{"'용역비'!$A$4:$C$8"}</definedName>
    <definedName name="YUKOI_4" localSheetId="11" hidden="1">{"'용역비'!$A$4:$C$8"}</definedName>
    <definedName name="YUKOI_4" localSheetId="13" hidden="1">{"'용역비'!$A$4:$C$8"}</definedName>
    <definedName name="YUKOI_4" localSheetId="16" hidden="1">{"'용역비'!$A$4:$C$8"}</definedName>
    <definedName name="YUKOI_4" localSheetId="21" hidden="1">{"'용역비'!$A$4:$C$8"}</definedName>
    <definedName name="YUKOI_4" localSheetId="18" hidden="1">{"'용역비'!$A$4:$C$8"}</definedName>
    <definedName name="YUKOI_4" localSheetId="19" hidden="1">{"'용역비'!$A$4:$C$8"}</definedName>
    <definedName name="YUKOI_4" localSheetId="20" hidden="1">{"'용역비'!$A$4:$C$8"}</definedName>
    <definedName name="YUKOI_4" localSheetId="22" hidden="1">{"'용역비'!$A$4:$C$8"}</definedName>
    <definedName name="YUKOI_4" localSheetId="24" hidden="1">{"'용역비'!$A$4:$C$8"}</definedName>
    <definedName name="YUKOI_4" localSheetId="28" hidden="1">{"'용역비'!$A$4:$C$8"}</definedName>
    <definedName name="YUKOI_4" localSheetId="14" hidden="1">{"'용역비'!$A$4:$C$8"}</definedName>
    <definedName name="YUKOI_4" hidden="1">{"'용역비'!$A$4:$C$8"}</definedName>
    <definedName name="YUKOI_5" localSheetId="12" hidden="1">{"'용역비'!$A$4:$C$8"}</definedName>
    <definedName name="YUKOI_5" localSheetId="11" hidden="1">{"'용역비'!$A$4:$C$8"}</definedName>
    <definedName name="YUKOI_5" localSheetId="13" hidden="1">{"'용역비'!$A$4:$C$8"}</definedName>
    <definedName name="YUKOI_5" localSheetId="16" hidden="1">{"'용역비'!$A$4:$C$8"}</definedName>
    <definedName name="YUKOI_5" localSheetId="21" hidden="1">{"'용역비'!$A$4:$C$8"}</definedName>
    <definedName name="YUKOI_5" localSheetId="18" hidden="1">{"'용역비'!$A$4:$C$8"}</definedName>
    <definedName name="YUKOI_5" localSheetId="19" hidden="1">{"'용역비'!$A$4:$C$8"}</definedName>
    <definedName name="YUKOI_5" localSheetId="20" hidden="1">{"'용역비'!$A$4:$C$8"}</definedName>
    <definedName name="YUKOI_5" localSheetId="22" hidden="1">{"'용역비'!$A$4:$C$8"}</definedName>
    <definedName name="YUKOI_5" localSheetId="24" hidden="1">{"'용역비'!$A$4:$C$8"}</definedName>
    <definedName name="YUKOI_5" localSheetId="28" hidden="1">{"'용역비'!$A$4:$C$8"}</definedName>
    <definedName name="YUKOI_5" localSheetId="14" hidden="1">{"'용역비'!$A$4:$C$8"}</definedName>
    <definedName name="YUKOI_5" hidden="1">{"'용역비'!$A$4:$C$8"}</definedName>
    <definedName name="yukyuluy" hidden="1">#REF!</definedName>
    <definedName name="yulyi" hidden="1">#REF!</definedName>
    <definedName name="yuo" hidden="1">#REF!</definedName>
    <definedName name="yup" localSheetId="12" hidden="1">{"'Break down'!$A$4"}</definedName>
    <definedName name="yup" localSheetId="11" hidden="1">{"'Break down'!$A$4"}</definedName>
    <definedName name="yup" localSheetId="13" hidden="1">{"'Break down'!$A$4"}</definedName>
    <definedName name="yup" localSheetId="16" hidden="1">{"'Break down'!$A$4"}</definedName>
    <definedName name="yup" localSheetId="21" hidden="1">{"'Break down'!$A$4"}</definedName>
    <definedName name="yup" localSheetId="18" hidden="1">{"'Break down'!$A$4"}</definedName>
    <definedName name="yup" localSheetId="19" hidden="1">{"'Break down'!$A$4"}</definedName>
    <definedName name="yup" localSheetId="20" hidden="1">{"'Break down'!$A$4"}</definedName>
    <definedName name="yup" localSheetId="22" hidden="1">{"'Break down'!$A$4"}</definedName>
    <definedName name="yup" localSheetId="24" hidden="1">{"'Break down'!$A$4"}</definedName>
    <definedName name="yup" localSheetId="28" hidden="1">{"'Break down'!$A$4"}</definedName>
    <definedName name="yup" localSheetId="14" hidden="1">{"'Break down'!$A$4"}</definedName>
    <definedName name="yup" hidden="1">{"'Break down'!$A$4"}</definedName>
    <definedName name="yurt" localSheetId="12" hidden="1">{#N/A,#N/A,FALSE,"CCTV"}</definedName>
    <definedName name="yurt" localSheetId="11" hidden="1">{#N/A,#N/A,FALSE,"CCTV"}</definedName>
    <definedName name="yurt" localSheetId="13" hidden="1">{#N/A,#N/A,FALSE,"CCTV"}</definedName>
    <definedName name="yurt" localSheetId="16" hidden="1">{#N/A,#N/A,FALSE,"CCTV"}</definedName>
    <definedName name="yurt" localSheetId="21" hidden="1">{#N/A,#N/A,FALSE,"CCTV"}</definedName>
    <definedName name="yurt" localSheetId="18" hidden="1">{#N/A,#N/A,FALSE,"CCTV"}</definedName>
    <definedName name="yurt" localSheetId="19" hidden="1">{#N/A,#N/A,FALSE,"CCTV"}</definedName>
    <definedName name="yurt" localSheetId="20" hidden="1">{#N/A,#N/A,FALSE,"CCTV"}</definedName>
    <definedName name="yurt" localSheetId="22" hidden="1">{#N/A,#N/A,FALSE,"CCTV"}</definedName>
    <definedName name="yurt" localSheetId="24" hidden="1">{#N/A,#N/A,FALSE,"CCTV"}</definedName>
    <definedName name="yurt" localSheetId="28" hidden="1">{#N/A,#N/A,FALSE,"CCTV"}</definedName>
    <definedName name="yurt" localSheetId="14" hidden="1">{#N/A,#N/A,FALSE,"CCTV"}</definedName>
    <definedName name="yurt" hidden="1">{#N/A,#N/A,FALSE,"CCTV"}</definedName>
    <definedName name="YUTY" localSheetId="12" hidden="1">{#N/A,#N/A,FALSE,"Sheet6"}</definedName>
    <definedName name="YUTY" localSheetId="11" hidden="1">{#N/A,#N/A,FALSE,"Sheet6"}</definedName>
    <definedName name="YUTY" localSheetId="13" hidden="1">{#N/A,#N/A,FALSE,"Sheet6"}</definedName>
    <definedName name="YUTY" localSheetId="16" hidden="1">{#N/A,#N/A,FALSE,"Sheet6"}</definedName>
    <definedName name="YUTY" localSheetId="21" hidden="1">{#N/A,#N/A,FALSE,"Sheet6"}</definedName>
    <definedName name="YUTY" localSheetId="18" hidden="1">{#N/A,#N/A,FALSE,"Sheet6"}</definedName>
    <definedName name="YUTY" localSheetId="19" hidden="1">{#N/A,#N/A,FALSE,"Sheet6"}</definedName>
    <definedName name="YUTY" localSheetId="20" hidden="1">{#N/A,#N/A,FALSE,"Sheet6"}</definedName>
    <definedName name="YUTY" localSheetId="22" hidden="1">{#N/A,#N/A,FALSE,"Sheet6"}</definedName>
    <definedName name="YUTY" localSheetId="24" hidden="1">{#N/A,#N/A,FALSE,"Sheet6"}</definedName>
    <definedName name="YUTY" localSheetId="28" hidden="1">{#N/A,#N/A,FALSE,"Sheet6"}</definedName>
    <definedName name="YUTY" localSheetId="14" hidden="1">{#N/A,#N/A,FALSE,"Sheet6"}</definedName>
    <definedName name="YUTY" hidden="1">{#N/A,#N/A,FALSE,"Sheet6"}</definedName>
    <definedName name="yuu" localSheetId="12" hidden="1">{"'Sheet1'!$L$16"}</definedName>
    <definedName name="yuu" localSheetId="11" hidden="1">{"'Sheet1'!$L$16"}</definedName>
    <definedName name="yuu" localSheetId="13" hidden="1">{"'Sheet1'!$L$16"}</definedName>
    <definedName name="yuu" localSheetId="16" hidden="1">{"'Sheet1'!$L$16"}</definedName>
    <definedName name="yuu" localSheetId="21" hidden="1">{"'Sheet1'!$L$16"}</definedName>
    <definedName name="yuu" localSheetId="18" hidden="1">{"'Sheet1'!$L$16"}</definedName>
    <definedName name="yuu" localSheetId="19" hidden="1">{"'Sheet1'!$L$16"}</definedName>
    <definedName name="yuu" localSheetId="20" hidden="1">{"'Sheet1'!$L$16"}</definedName>
    <definedName name="yuu" localSheetId="22" hidden="1">{"'Sheet1'!$L$16"}</definedName>
    <definedName name="yuu" localSheetId="24" hidden="1">{"'Sheet1'!$L$16"}</definedName>
    <definedName name="yuu" localSheetId="28" hidden="1">{"'Sheet1'!$L$16"}</definedName>
    <definedName name="yuu" localSheetId="14" hidden="1">{"'Sheet1'!$L$16"}</definedName>
    <definedName name="yuu" hidden="1">{"'Sheet1'!$L$16"}</definedName>
    <definedName name="yuy" localSheetId="1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1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13"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16"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1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0"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8"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t" localSheetId="12" hidden="1">{#N/A,#N/A,FALSE,"CCTV"}</definedName>
    <definedName name="yuyt" localSheetId="11" hidden="1">{#N/A,#N/A,FALSE,"CCTV"}</definedName>
    <definedName name="yuyt" localSheetId="13" hidden="1">{#N/A,#N/A,FALSE,"CCTV"}</definedName>
    <definedName name="yuyt" localSheetId="16" hidden="1">{#N/A,#N/A,FALSE,"CCTV"}</definedName>
    <definedName name="yuyt" localSheetId="21" hidden="1">{#N/A,#N/A,FALSE,"CCTV"}</definedName>
    <definedName name="yuyt" localSheetId="18" hidden="1">{#N/A,#N/A,FALSE,"CCTV"}</definedName>
    <definedName name="yuyt" localSheetId="19" hidden="1">{#N/A,#N/A,FALSE,"CCTV"}</definedName>
    <definedName name="yuyt" localSheetId="20" hidden="1">{#N/A,#N/A,FALSE,"CCTV"}</definedName>
    <definedName name="yuyt" localSheetId="22" hidden="1">{#N/A,#N/A,FALSE,"CCTV"}</definedName>
    <definedName name="yuyt" localSheetId="24" hidden="1">{#N/A,#N/A,FALSE,"CCTV"}</definedName>
    <definedName name="yuyt" localSheetId="28" hidden="1">{#N/A,#N/A,FALSE,"CCTV"}</definedName>
    <definedName name="yuyt" localSheetId="14" hidden="1">{#N/A,#N/A,FALSE,"CCTV"}</definedName>
    <definedName name="yuyt" hidden="1">{#N/A,#N/A,FALSE,"CCTV"}</definedName>
    <definedName name="yuyu" hidden="1">#REF!</definedName>
    <definedName name="YUYUY" localSheetId="12" hidden="1">{#N/A,#N/A,FALSE,"혼합골재"}</definedName>
    <definedName name="YUYUY" localSheetId="11" hidden="1">{#N/A,#N/A,FALSE,"혼합골재"}</definedName>
    <definedName name="YUYUY" localSheetId="13" hidden="1">{#N/A,#N/A,FALSE,"혼합골재"}</definedName>
    <definedName name="YUYUY" localSheetId="16" hidden="1">{#N/A,#N/A,FALSE,"혼합골재"}</definedName>
    <definedName name="YUYUY" localSheetId="21" hidden="1">{#N/A,#N/A,FALSE,"혼합골재"}</definedName>
    <definedName name="YUYUY" localSheetId="18" hidden="1">{#N/A,#N/A,FALSE,"혼합골재"}</definedName>
    <definedName name="YUYUY" localSheetId="19" hidden="1">{#N/A,#N/A,FALSE,"혼합골재"}</definedName>
    <definedName name="YUYUY" localSheetId="20" hidden="1">{#N/A,#N/A,FALSE,"혼합골재"}</definedName>
    <definedName name="YUYUY" localSheetId="22" hidden="1">{#N/A,#N/A,FALSE,"혼합골재"}</definedName>
    <definedName name="YUYUY" localSheetId="24" hidden="1">{#N/A,#N/A,FALSE,"혼합골재"}</definedName>
    <definedName name="YUYUY" localSheetId="28" hidden="1">{#N/A,#N/A,FALSE,"혼합골재"}</definedName>
    <definedName name="YUYUY" localSheetId="14" hidden="1">{#N/A,#N/A,FALSE,"혼합골재"}</definedName>
    <definedName name="YUYUY" hidden="1">{#N/A,#N/A,FALSE,"혼합골재"}</definedName>
    <definedName name="YUYUYU" localSheetId="12" hidden="1">{#N/A,#N/A,FALSE,"CCTV"}</definedName>
    <definedName name="YUYUYU" localSheetId="11" hidden="1">{#N/A,#N/A,FALSE,"CCTV"}</definedName>
    <definedName name="YUYUYU" localSheetId="13" hidden="1">{#N/A,#N/A,FALSE,"CCTV"}</definedName>
    <definedName name="YUYUYU" localSheetId="16" hidden="1">{#N/A,#N/A,FALSE,"CCTV"}</definedName>
    <definedName name="YUYUYU" localSheetId="21" hidden="1">{#N/A,#N/A,FALSE,"CCTV"}</definedName>
    <definedName name="YUYUYU" localSheetId="18" hidden="1">{#N/A,#N/A,FALSE,"CCTV"}</definedName>
    <definedName name="YUYUYU" localSheetId="19" hidden="1">{#N/A,#N/A,FALSE,"CCTV"}</definedName>
    <definedName name="YUYUYU" localSheetId="20" hidden="1">{#N/A,#N/A,FALSE,"CCTV"}</definedName>
    <definedName name="YUYUYU" localSheetId="22" hidden="1">{#N/A,#N/A,FALSE,"CCTV"}</definedName>
    <definedName name="YUYUYU" localSheetId="24" hidden="1">{#N/A,#N/A,FALSE,"CCTV"}</definedName>
    <definedName name="YUYUYU" localSheetId="28" hidden="1">{#N/A,#N/A,FALSE,"CCTV"}</definedName>
    <definedName name="YUYUYU" localSheetId="14" hidden="1">{#N/A,#N/A,FALSE,"CCTV"}</definedName>
    <definedName name="YUYUYU" hidden="1">{#N/A,#N/A,FALSE,"CCTV"}</definedName>
    <definedName name="yuyy" hidden="1">#REF!</definedName>
    <definedName name="ｙｗ" localSheetId="12" hidden="1">{#N/A,#N/A,FALSE,"Sheet6 (24)"}</definedName>
    <definedName name="ｙｗ" localSheetId="11" hidden="1">{#N/A,#N/A,FALSE,"Sheet6 (24)"}</definedName>
    <definedName name="ｙｗ" localSheetId="13" hidden="1">{#N/A,#N/A,FALSE,"Sheet6 (24)"}</definedName>
    <definedName name="ｙｗ" localSheetId="16" hidden="1">{#N/A,#N/A,FALSE,"Sheet6 (24)"}</definedName>
    <definedName name="ｙｗ" localSheetId="21" hidden="1">{#N/A,#N/A,FALSE,"Sheet6 (24)"}</definedName>
    <definedName name="ｙｗ" localSheetId="18" hidden="1">{#N/A,#N/A,FALSE,"Sheet6 (24)"}</definedName>
    <definedName name="ｙｗ" localSheetId="19" hidden="1">{#N/A,#N/A,FALSE,"Sheet6 (24)"}</definedName>
    <definedName name="ｙｗ" localSheetId="20" hidden="1">{#N/A,#N/A,FALSE,"Sheet6 (24)"}</definedName>
    <definedName name="ｙｗ" localSheetId="22" hidden="1">{#N/A,#N/A,FALSE,"Sheet6 (24)"}</definedName>
    <definedName name="ｙｗ" localSheetId="24" hidden="1">{#N/A,#N/A,FALSE,"Sheet6 (24)"}</definedName>
    <definedName name="ｙｗ" localSheetId="28" hidden="1">{#N/A,#N/A,FALSE,"Sheet6 (24)"}</definedName>
    <definedName name="ｙｗ" localSheetId="14" hidden="1">{#N/A,#N/A,FALSE,"Sheet6 (24)"}</definedName>
    <definedName name="ｙｗ" hidden="1">{#N/A,#N/A,FALSE,"Sheet6 (24)"}</definedName>
    <definedName name="yxc" localSheetId="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 localSheetId="12">{"'Sheet1'!$L$16"}</definedName>
    <definedName name="yy" localSheetId="11">{"'Sheet1'!$L$16"}</definedName>
    <definedName name="yy" localSheetId="13">{"'Sheet1'!$L$16"}</definedName>
    <definedName name="yy" localSheetId="16">{"'Sheet1'!$L$16"}</definedName>
    <definedName name="yy" localSheetId="21">{"'Sheet1'!$L$16"}</definedName>
    <definedName name="yy" localSheetId="18">{"'Sheet1'!$L$16"}</definedName>
    <definedName name="yy" localSheetId="19">{"'Sheet1'!$L$16"}</definedName>
    <definedName name="yy" localSheetId="20">{"'Sheet1'!$L$16"}</definedName>
    <definedName name="yy" localSheetId="22">{"'Sheet1'!$L$16"}</definedName>
    <definedName name="yy" localSheetId="24">{"'Sheet1'!$L$16"}</definedName>
    <definedName name="yy" localSheetId="28">{"'Sheet1'!$L$16"}</definedName>
    <definedName name="yy" localSheetId="14">{"'Sheet1'!$L$16"}</definedName>
    <definedName name="yy">{"'Sheet1'!$L$16"}</definedName>
    <definedName name="yyiiyff" localSheetId="12" hidden="1">{#N/A,#N/A,FALSE,"Chi tiÆt"}</definedName>
    <definedName name="yyiiyff" localSheetId="11" hidden="1">{#N/A,#N/A,FALSE,"Chi tiÆt"}</definedName>
    <definedName name="yyiiyff" localSheetId="13" hidden="1">{#N/A,#N/A,FALSE,"Chi tiÆt"}</definedName>
    <definedName name="yyiiyff" localSheetId="16" hidden="1">{#N/A,#N/A,FALSE,"Chi tiÆt"}</definedName>
    <definedName name="yyiiyff" localSheetId="21" hidden="1">{#N/A,#N/A,FALSE,"Chi tiÆt"}</definedName>
    <definedName name="yyiiyff" localSheetId="18" hidden="1">{#N/A,#N/A,FALSE,"Chi tiÆt"}</definedName>
    <definedName name="yyiiyff" localSheetId="19" hidden="1">{#N/A,#N/A,FALSE,"Chi tiÆt"}</definedName>
    <definedName name="yyiiyff" localSheetId="20" hidden="1">{#N/A,#N/A,FALSE,"Chi tiÆt"}</definedName>
    <definedName name="yyiiyff" localSheetId="22" hidden="1">{#N/A,#N/A,FALSE,"Chi tiÆt"}</definedName>
    <definedName name="yyiiyff" localSheetId="24" hidden="1">{#N/A,#N/A,FALSE,"Chi tiÆt"}</definedName>
    <definedName name="yyiiyff" localSheetId="28" hidden="1">{#N/A,#N/A,FALSE,"Chi tiÆt"}</definedName>
    <definedName name="yyiiyff" localSheetId="14" hidden="1">{#N/A,#N/A,FALSE,"Chi tiÆt"}</definedName>
    <definedName name="yyiiyff" hidden="1">{#N/A,#N/A,FALSE,"Chi tiÆt"}</definedName>
    <definedName name="yyjy_ukyu" localSheetId="12" hidden="1">{"'Sheet1'!$L$16"}</definedName>
    <definedName name="yyjy_ukyu" localSheetId="11" hidden="1">{"'Sheet1'!$L$16"}</definedName>
    <definedName name="yyjy_ukyu" localSheetId="13" hidden="1">{"'Sheet1'!$L$16"}</definedName>
    <definedName name="yyjy_ukyu" localSheetId="16" hidden="1">{"'Sheet1'!$L$16"}</definedName>
    <definedName name="yyjy_ukyu" localSheetId="21" hidden="1">{"'Sheet1'!$L$16"}</definedName>
    <definedName name="yyjy_ukyu" localSheetId="18" hidden="1">{"'Sheet1'!$L$16"}</definedName>
    <definedName name="yyjy_ukyu" localSheetId="19" hidden="1">{"'Sheet1'!$L$16"}</definedName>
    <definedName name="yyjy_ukyu" localSheetId="20" hidden="1">{"'Sheet1'!$L$16"}</definedName>
    <definedName name="yyjy_ukyu" localSheetId="22" hidden="1">{"'Sheet1'!$L$16"}</definedName>
    <definedName name="yyjy_ukyu" localSheetId="24" hidden="1">{"'Sheet1'!$L$16"}</definedName>
    <definedName name="yyjy_ukyu" localSheetId="28" hidden="1">{"'Sheet1'!$L$16"}</definedName>
    <definedName name="yyjy_ukyu" localSheetId="14" hidden="1">{"'Sheet1'!$L$16"}</definedName>
    <definedName name="yyjy_ukyu" hidden="1">{"'Sheet1'!$L$16"}</definedName>
    <definedName name="yyry" localSheetId="12" hidden="1">{#N/A,#N/A,FALSE,"特殊室（ＢＱ表）"}</definedName>
    <definedName name="yyry" localSheetId="11" hidden="1">{#N/A,#N/A,FALSE,"特殊室（ＢＱ表）"}</definedName>
    <definedName name="yyry" localSheetId="13" hidden="1">{#N/A,#N/A,FALSE,"特殊室（ＢＱ表）"}</definedName>
    <definedName name="yyry" localSheetId="16" hidden="1">{#N/A,#N/A,FALSE,"特殊室（ＢＱ表）"}</definedName>
    <definedName name="yyry" localSheetId="21" hidden="1">{#N/A,#N/A,FALSE,"特殊室（ＢＱ表）"}</definedName>
    <definedName name="yyry" localSheetId="18" hidden="1">{#N/A,#N/A,FALSE,"特殊室（ＢＱ表）"}</definedName>
    <definedName name="yyry" localSheetId="19" hidden="1">{#N/A,#N/A,FALSE,"特殊室（ＢＱ表）"}</definedName>
    <definedName name="yyry" localSheetId="20" hidden="1">{#N/A,#N/A,FALSE,"特殊室（ＢＱ表）"}</definedName>
    <definedName name="yyry" localSheetId="22" hidden="1">{#N/A,#N/A,FALSE,"特殊室（ＢＱ表）"}</definedName>
    <definedName name="yyry" localSheetId="24" hidden="1">{#N/A,#N/A,FALSE,"特殊室（ＢＱ表）"}</definedName>
    <definedName name="yyry" localSheetId="28" hidden="1">{#N/A,#N/A,FALSE,"特殊室（ＢＱ表）"}</definedName>
    <definedName name="yyry" localSheetId="14" hidden="1">{#N/A,#N/A,FALSE,"特殊室（ＢＱ表）"}</definedName>
    <definedName name="yyry" hidden="1">{#N/A,#N/A,FALSE,"特殊室（ＢＱ表）"}</definedName>
    <definedName name="yytrrygji" localSheetId="12" hidden="1">{"'Sheet1'!$L$16"}</definedName>
    <definedName name="yytrrygji" localSheetId="11" hidden="1">{"'Sheet1'!$L$16"}</definedName>
    <definedName name="yytrrygji" localSheetId="13" hidden="1">{"'Sheet1'!$L$16"}</definedName>
    <definedName name="yytrrygji" localSheetId="16" hidden="1">{"'Sheet1'!$L$16"}</definedName>
    <definedName name="yytrrygji" localSheetId="21" hidden="1">{"'Sheet1'!$L$16"}</definedName>
    <definedName name="yytrrygji" localSheetId="18" hidden="1">{"'Sheet1'!$L$16"}</definedName>
    <definedName name="yytrrygji" localSheetId="19" hidden="1">{"'Sheet1'!$L$16"}</definedName>
    <definedName name="yytrrygji" localSheetId="20" hidden="1">{"'Sheet1'!$L$16"}</definedName>
    <definedName name="yytrrygji" localSheetId="22" hidden="1">{"'Sheet1'!$L$16"}</definedName>
    <definedName name="yytrrygji" localSheetId="24" hidden="1">{"'Sheet1'!$L$16"}</definedName>
    <definedName name="yytrrygji" localSheetId="28" hidden="1">{"'Sheet1'!$L$16"}</definedName>
    <definedName name="yytrrygji" localSheetId="14" hidden="1">{"'Sheet1'!$L$16"}</definedName>
    <definedName name="yytrrygji" hidden="1">{"'Sheet1'!$L$16"}</definedName>
    <definedName name="yyy" localSheetId="12" hidden="1">{"'Sheet1'!$L$16"}</definedName>
    <definedName name="yyy" localSheetId="11" hidden="1">{"'Sheet1'!$L$16"}</definedName>
    <definedName name="yyy" localSheetId="13" hidden="1">{"'Sheet1'!$L$16"}</definedName>
    <definedName name="yyy" localSheetId="16" hidden="1">{"'Sheet1'!$L$16"}</definedName>
    <definedName name="yyy" localSheetId="21" hidden="1">{"'Sheet1'!$L$16"}</definedName>
    <definedName name="yyy" localSheetId="18" hidden="1">{"'Sheet1'!$L$16"}</definedName>
    <definedName name="yyy" localSheetId="19" hidden="1">{"'Sheet1'!$L$16"}</definedName>
    <definedName name="yyy" localSheetId="20" hidden="1">{"'Sheet1'!$L$16"}</definedName>
    <definedName name="yyy" localSheetId="22" hidden="1">{"'Sheet1'!$L$16"}</definedName>
    <definedName name="yyy" localSheetId="24" hidden="1">{"'Sheet1'!$L$16"}</definedName>
    <definedName name="yyy" localSheetId="28" hidden="1">{"'Sheet1'!$L$16"}</definedName>
    <definedName name="yyy" localSheetId="14" hidden="1">{"'Sheet1'!$L$16"}</definedName>
    <definedName name="yyy" hidden="1">{"'Sheet1'!$L$16"}</definedName>
    <definedName name="ｙｙｙ" localSheetId="12" hidden="1">{"'Sheet1'!$L$16"}</definedName>
    <definedName name="ｙｙｙ" localSheetId="11" hidden="1">{"'Sheet1'!$L$16"}</definedName>
    <definedName name="ｙｙｙ" localSheetId="13" hidden="1">{"'Sheet1'!$L$16"}</definedName>
    <definedName name="ｙｙｙ" localSheetId="16" hidden="1">{"'Sheet1'!$L$16"}</definedName>
    <definedName name="ｙｙｙ" localSheetId="21" hidden="1">{"'Sheet1'!$L$16"}</definedName>
    <definedName name="ｙｙｙ" localSheetId="18" hidden="1">{"'Sheet1'!$L$16"}</definedName>
    <definedName name="ｙｙｙ" localSheetId="19" hidden="1">{"'Sheet1'!$L$16"}</definedName>
    <definedName name="ｙｙｙ" localSheetId="20" hidden="1">{"'Sheet1'!$L$16"}</definedName>
    <definedName name="ｙｙｙ" localSheetId="22" hidden="1">{"'Sheet1'!$L$16"}</definedName>
    <definedName name="ｙｙｙ" localSheetId="24" hidden="1">{"'Sheet1'!$L$16"}</definedName>
    <definedName name="ｙｙｙ" localSheetId="28" hidden="1">{"'Sheet1'!$L$16"}</definedName>
    <definedName name="ｙｙｙ" localSheetId="14" hidden="1">{"'Sheet1'!$L$16"}</definedName>
    <definedName name="ｙｙｙ" hidden="1">{"'Sheet1'!$L$16"}</definedName>
    <definedName name="yyyyy" localSheetId="12" hidden="1">{#N/A,#N/A,FALSE,"이정표"}</definedName>
    <definedName name="yyyyy" localSheetId="11" hidden="1">{#N/A,#N/A,FALSE,"이정표"}</definedName>
    <definedName name="yyyyy" localSheetId="13" hidden="1">{#N/A,#N/A,FALSE,"이정표"}</definedName>
    <definedName name="yyyyy" localSheetId="16" hidden="1">{#N/A,#N/A,FALSE,"이정표"}</definedName>
    <definedName name="yyyyy" localSheetId="21" hidden="1">{#N/A,#N/A,FALSE,"이정표"}</definedName>
    <definedName name="yyyyy" localSheetId="18" hidden="1">{#N/A,#N/A,FALSE,"이정표"}</definedName>
    <definedName name="yyyyy" localSheetId="19" hidden="1">{#N/A,#N/A,FALSE,"이정표"}</definedName>
    <definedName name="yyyyy" localSheetId="20" hidden="1">{#N/A,#N/A,FALSE,"이정표"}</definedName>
    <definedName name="yyyyy" localSheetId="22" hidden="1">{#N/A,#N/A,FALSE,"이정표"}</definedName>
    <definedName name="yyyyy" localSheetId="24" hidden="1">{#N/A,#N/A,FALSE,"이정표"}</definedName>
    <definedName name="yyyyy" localSheetId="28" hidden="1">{#N/A,#N/A,FALSE,"이정표"}</definedName>
    <definedName name="yyyyy" localSheetId="14" hidden="1">{#N/A,#N/A,FALSE,"이정표"}</definedName>
    <definedName name="yyyyy" hidden="1">{#N/A,#N/A,FALSE,"이정표"}</definedName>
    <definedName name="yyyyyy" localSheetId="12" hidden="1">{#N/A,#N/A,TRUE,"Krycí list"}</definedName>
    <definedName name="yyyyyy" localSheetId="11" hidden="1">{#N/A,#N/A,TRUE,"Krycí list"}</definedName>
    <definedName name="yyyyyy" localSheetId="13" hidden="1">{#N/A,#N/A,TRUE,"Krycí list"}</definedName>
    <definedName name="yyyyyy" localSheetId="16" hidden="1">{#N/A,#N/A,TRUE,"Krycí list"}</definedName>
    <definedName name="yyyyyy" localSheetId="21" hidden="1">{#N/A,#N/A,TRUE,"Krycí list"}</definedName>
    <definedName name="yyyyyy" localSheetId="18" hidden="1">{#N/A,#N/A,TRUE,"Krycí list"}</definedName>
    <definedName name="yyyyyy" localSheetId="19" hidden="1">{#N/A,#N/A,TRUE,"Krycí list"}</definedName>
    <definedName name="yyyyyy" localSheetId="20" hidden="1">{#N/A,#N/A,TRUE,"Krycí list"}</definedName>
    <definedName name="yyyyyy" localSheetId="22" hidden="1">{#N/A,#N/A,TRUE,"Krycí list"}</definedName>
    <definedName name="yyyyyy" localSheetId="24" hidden="1">{#N/A,#N/A,TRUE,"Krycí list"}</definedName>
    <definedName name="yyyyyy" localSheetId="28" hidden="1">{#N/A,#N/A,TRUE,"Krycí list"}</definedName>
    <definedName name="yyyyyy" localSheetId="14" hidden="1">{#N/A,#N/A,TRUE,"Krycí list"}</definedName>
    <definedName name="yyyyyy" hidden="1">{#N/A,#N/A,TRUE,"Krycí list"}</definedName>
    <definedName name="yyyyyyyyyyy" localSheetId="12" hidden="1">{"'Sheet1'!$L$16"}</definedName>
    <definedName name="yyyyyyyyyyy" localSheetId="11" hidden="1">{"'Sheet1'!$L$16"}</definedName>
    <definedName name="yyyyyyyyyyy" localSheetId="13" hidden="1">{"'Sheet1'!$L$16"}</definedName>
    <definedName name="yyyyyyyyyyy" localSheetId="16" hidden="1">{"'Sheet1'!$L$16"}</definedName>
    <definedName name="yyyyyyyyyyy" localSheetId="21" hidden="1">{"'Sheet1'!$L$16"}</definedName>
    <definedName name="yyyyyyyyyyy" localSheetId="18" hidden="1">{"'Sheet1'!$L$16"}</definedName>
    <definedName name="yyyyyyyyyyy" localSheetId="19" hidden="1">{"'Sheet1'!$L$16"}</definedName>
    <definedName name="yyyyyyyyyyy" localSheetId="20" hidden="1">{"'Sheet1'!$L$16"}</definedName>
    <definedName name="yyyyyyyyyyy" localSheetId="22" hidden="1">{"'Sheet1'!$L$16"}</definedName>
    <definedName name="yyyyyyyyyyy" localSheetId="24" hidden="1">{"'Sheet1'!$L$16"}</definedName>
    <definedName name="yyyyyyyyyyy" localSheetId="28" hidden="1">{"'Sheet1'!$L$16"}</definedName>
    <definedName name="yyyyyyyyyyy" localSheetId="14" hidden="1">{"'Sheet1'!$L$16"}</definedName>
    <definedName name="yyyyyyyyyyy" hidden="1">{"'Sheet1'!$L$16"}</definedName>
    <definedName name="z" localSheetId="12" hidden="1">{#N/A,#N/A,FALSE,"Sheet6 (24)"}</definedName>
    <definedName name="z" localSheetId="11" hidden="1">{#N/A,#N/A,FALSE,"Sheet6 (24)"}</definedName>
    <definedName name="z" localSheetId="13" hidden="1">{#N/A,#N/A,FALSE,"Sheet6 (24)"}</definedName>
    <definedName name="z" localSheetId="16" hidden="1">{#N/A,#N/A,FALSE,"Sheet6 (24)"}</definedName>
    <definedName name="z" localSheetId="21" hidden="1">{#N/A,#N/A,FALSE,"Sheet6 (24)"}</definedName>
    <definedName name="z" localSheetId="18" hidden="1">{#N/A,#N/A,FALSE,"Sheet6 (24)"}</definedName>
    <definedName name="z" localSheetId="19" hidden="1">{#N/A,#N/A,FALSE,"Sheet6 (24)"}</definedName>
    <definedName name="z" localSheetId="20" hidden="1">{#N/A,#N/A,FALSE,"Sheet6 (24)"}</definedName>
    <definedName name="z" localSheetId="22" hidden="1">{#N/A,#N/A,FALSE,"Sheet6 (24)"}</definedName>
    <definedName name="z" localSheetId="24" hidden="1">{#N/A,#N/A,FALSE,"Sheet6 (24)"}</definedName>
    <definedName name="z" localSheetId="28" hidden="1">{#N/A,#N/A,FALSE,"Sheet6 (24)"}</definedName>
    <definedName name="z" localSheetId="14" hidden="1">{#N/A,#N/A,FALSE,"Sheet6 (24)"}</definedName>
    <definedName name="z" hidden="1">{#N/A,#N/A,FALSE,"Sheet6 (24)"}</definedName>
    <definedName name="Ｚ" localSheetId="12" hidden="1">{#N/A,#N/A,FALSE,"Sheet6 (24)"}</definedName>
    <definedName name="Ｚ" localSheetId="11" hidden="1">{#N/A,#N/A,FALSE,"Sheet6 (24)"}</definedName>
    <definedName name="Ｚ" localSheetId="13" hidden="1">{#N/A,#N/A,FALSE,"Sheet6 (24)"}</definedName>
    <definedName name="Ｚ" localSheetId="16" hidden="1">{#N/A,#N/A,FALSE,"Sheet6 (24)"}</definedName>
    <definedName name="Ｚ" localSheetId="21" hidden="1">{#N/A,#N/A,FALSE,"Sheet6 (24)"}</definedName>
    <definedName name="Ｚ" localSheetId="18" hidden="1">{#N/A,#N/A,FALSE,"Sheet6 (24)"}</definedName>
    <definedName name="Ｚ" localSheetId="19" hidden="1">{#N/A,#N/A,FALSE,"Sheet6 (24)"}</definedName>
    <definedName name="Ｚ" localSheetId="20" hidden="1">{#N/A,#N/A,FALSE,"Sheet6 (24)"}</definedName>
    <definedName name="Ｚ" localSheetId="22" hidden="1">{#N/A,#N/A,FALSE,"Sheet6 (24)"}</definedName>
    <definedName name="Ｚ" localSheetId="24" hidden="1">{#N/A,#N/A,FALSE,"Sheet6 (24)"}</definedName>
    <definedName name="Ｚ" localSheetId="28" hidden="1">{#N/A,#N/A,FALSE,"Sheet6 (24)"}</definedName>
    <definedName name="Ｚ" localSheetId="14" hidden="1">{#N/A,#N/A,FALSE,"Sheet6 (24)"}</definedName>
    <definedName name="Ｚ" hidden="1">{#N/A,#N/A,FALSE,"Sheet6 (24)"}</definedName>
    <definedName name="Z_1F713D72_E6F4_11D3_8E1E_00A0244E179B_.wvu.Cols" hidden="1">#REF!</definedName>
    <definedName name="Z_1F713D72_E6F4_11D3_8E1E_00A0244E179B_.wvu.PrintArea" hidden="1">#REF!</definedName>
    <definedName name="Z_2A223C64_F323_11D6_AACE_00C026619578_.wvu.PrintArea" hidden="1">#REF!</definedName>
    <definedName name="Z_2BD578FA_E2CB_4B2F_9A88_B148DA6298A5_.wvu.Cols" hidden="1">#REF!</definedName>
    <definedName name="Z_2BD578FA_E2CB_4B2F_9A88_B148DA6298A5_.wvu.PrintArea" hidden="1">#REF!</definedName>
    <definedName name="Z_34C0C8AA_9BC3_4A78_9228_AE85C8ADF7C6_.wvu.FilterData" hidden="1">#REF!</definedName>
    <definedName name="Z_59831759_647B_463B_A470_5FA5BE6C84B0_.wvu.Cols" hidden="1">#REF!</definedName>
    <definedName name="Z_960DA1A4_DDD4_4373_B004_C30EC6359504_.wvu.FilterData" hidden="1">#REF!</definedName>
    <definedName name="Z_9A8D0D4B_97B6_4837_9157_B018812F1D4D_.wvu.Cols" localSheetId="28" hidden="1">#REF!,#REF!,#REF!</definedName>
    <definedName name="Z_9A8D0D4B_97B6_4837_9157_B018812F1D4D_.wvu.Cols" hidden="1">#REF!,#REF!,#REF!</definedName>
    <definedName name="Z_B3255642_8A6B_11D5_916F_005004920FCB_.wvu.PrintTitle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localSheetId="12" hidden="1">{"'용역비'!$A$4:$C$8"}</definedName>
    <definedName name="z011111111" localSheetId="11" hidden="1">{"'용역비'!$A$4:$C$8"}</definedName>
    <definedName name="z011111111" localSheetId="13" hidden="1">{"'용역비'!$A$4:$C$8"}</definedName>
    <definedName name="z011111111" localSheetId="16" hidden="1">{"'용역비'!$A$4:$C$8"}</definedName>
    <definedName name="z011111111" localSheetId="21" hidden="1">{"'용역비'!$A$4:$C$8"}</definedName>
    <definedName name="z011111111" localSheetId="18" hidden="1">{"'용역비'!$A$4:$C$8"}</definedName>
    <definedName name="z011111111" localSheetId="19" hidden="1">{"'용역비'!$A$4:$C$8"}</definedName>
    <definedName name="z011111111" localSheetId="20" hidden="1">{"'용역비'!$A$4:$C$8"}</definedName>
    <definedName name="z011111111" localSheetId="22" hidden="1">{"'용역비'!$A$4:$C$8"}</definedName>
    <definedName name="z011111111" localSheetId="24" hidden="1">{"'용역비'!$A$4:$C$8"}</definedName>
    <definedName name="z011111111" localSheetId="28" hidden="1">{"'용역비'!$A$4:$C$8"}</definedName>
    <definedName name="z011111111" localSheetId="14" hidden="1">{"'용역비'!$A$4:$C$8"}</definedName>
    <definedName name="z011111111" hidden="1">{"'용역비'!$A$4:$C$8"}</definedName>
    <definedName name="za" hidden="1">#N/A</definedName>
    <definedName name="zacco100N">#REF!</definedName>
    <definedName name="zacco40K">#REF!</definedName>
    <definedName name="zacco40N">#REF!</definedName>
    <definedName name="zacco50K">#REF!</definedName>
    <definedName name="zacco50N">#REF!</definedName>
    <definedName name="zacco65K">#REF!</definedName>
    <definedName name="zacco65N">#REF!</definedName>
    <definedName name="zacco80K">#REF!</definedName>
    <definedName name="zacco80N">#REF!</definedName>
    <definedName name="zaco100">#REF!</definedName>
    <definedName name="zaco15">#REF!</definedName>
    <definedName name="zaco150">#REF!</definedName>
    <definedName name="zaco25">#REF!</definedName>
    <definedName name="zaco32">#REF!</definedName>
    <definedName name="zaco40">#REF!</definedName>
    <definedName name="zaco50">#REF!</definedName>
    <definedName name="zaco65">#REF!</definedName>
    <definedName name="zaco80">#REF!</definedName>
    <definedName name="Zbg" localSheetId="12" hidden="1">{#N/A,#N/A,FALSE,"WBS 1.06";#N/A,#N/A,FALSE,"WBS 1.14";#N/A,#N/A,FALSE,"WBS 1.17";#N/A,#N/A,FALSE,"WBS 1.18"}</definedName>
    <definedName name="Zbg" localSheetId="11" hidden="1">{#N/A,#N/A,FALSE,"WBS 1.06";#N/A,#N/A,FALSE,"WBS 1.14";#N/A,#N/A,FALSE,"WBS 1.17";#N/A,#N/A,FALSE,"WBS 1.18"}</definedName>
    <definedName name="Zbg" localSheetId="13" hidden="1">{#N/A,#N/A,FALSE,"WBS 1.06";#N/A,#N/A,FALSE,"WBS 1.14";#N/A,#N/A,FALSE,"WBS 1.17";#N/A,#N/A,FALSE,"WBS 1.18"}</definedName>
    <definedName name="Zbg" localSheetId="16" hidden="1">{#N/A,#N/A,FALSE,"WBS 1.06";#N/A,#N/A,FALSE,"WBS 1.14";#N/A,#N/A,FALSE,"WBS 1.17";#N/A,#N/A,FALSE,"WBS 1.18"}</definedName>
    <definedName name="Zbg" localSheetId="21" hidden="1">{#N/A,#N/A,FALSE,"WBS 1.06";#N/A,#N/A,FALSE,"WBS 1.14";#N/A,#N/A,FALSE,"WBS 1.17";#N/A,#N/A,FALSE,"WBS 1.18"}</definedName>
    <definedName name="Zbg" localSheetId="18" hidden="1">{#N/A,#N/A,FALSE,"WBS 1.06";#N/A,#N/A,FALSE,"WBS 1.14";#N/A,#N/A,FALSE,"WBS 1.17";#N/A,#N/A,FALSE,"WBS 1.18"}</definedName>
    <definedName name="Zbg" localSheetId="19" hidden="1">{#N/A,#N/A,FALSE,"WBS 1.06";#N/A,#N/A,FALSE,"WBS 1.14";#N/A,#N/A,FALSE,"WBS 1.17";#N/A,#N/A,FALSE,"WBS 1.18"}</definedName>
    <definedName name="Zbg" localSheetId="20" hidden="1">{#N/A,#N/A,FALSE,"WBS 1.06";#N/A,#N/A,FALSE,"WBS 1.14";#N/A,#N/A,FALSE,"WBS 1.17";#N/A,#N/A,FALSE,"WBS 1.18"}</definedName>
    <definedName name="Zbg" localSheetId="22" hidden="1">{#N/A,#N/A,FALSE,"WBS 1.06";#N/A,#N/A,FALSE,"WBS 1.14";#N/A,#N/A,FALSE,"WBS 1.17";#N/A,#N/A,FALSE,"WBS 1.18"}</definedName>
    <definedName name="Zbg" localSheetId="24" hidden="1">{#N/A,#N/A,FALSE,"WBS 1.06";#N/A,#N/A,FALSE,"WBS 1.14";#N/A,#N/A,FALSE,"WBS 1.17";#N/A,#N/A,FALSE,"WBS 1.18"}</definedName>
    <definedName name="Zbg" localSheetId="28" hidden="1">{#N/A,#N/A,FALSE,"WBS 1.06";#N/A,#N/A,FALSE,"WBS 1.14";#N/A,#N/A,FALSE,"WBS 1.17";#N/A,#N/A,FALSE,"WBS 1.18"}</definedName>
    <definedName name="Zbg" localSheetId="14" hidden="1">{#N/A,#N/A,FALSE,"WBS 1.06";#N/A,#N/A,FALSE,"WBS 1.14";#N/A,#N/A,FALSE,"WBS 1.17";#N/A,#N/A,FALSE,"WBS 1.18"}</definedName>
    <definedName name="Zbg" hidden="1">{#N/A,#N/A,FALSE,"WBS 1.06";#N/A,#N/A,FALSE,"WBS 1.14";#N/A,#N/A,FALSE,"WBS 1.17";#N/A,#N/A,FALSE,"WBS 1.18"}</definedName>
    <definedName name="zcg" localSheetId="12" hidden="1">{"'Sheet1'!$L$16"}</definedName>
    <definedName name="zcg" localSheetId="11" hidden="1">{"'Sheet1'!$L$16"}</definedName>
    <definedName name="zcg" localSheetId="13" hidden="1">{"'Sheet1'!$L$16"}</definedName>
    <definedName name="zcg" localSheetId="16" hidden="1">{"'Sheet1'!$L$16"}</definedName>
    <definedName name="zcg" localSheetId="21" hidden="1">{"'Sheet1'!$L$16"}</definedName>
    <definedName name="zcg" localSheetId="18" hidden="1">{"'Sheet1'!$L$16"}</definedName>
    <definedName name="zcg" localSheetId="19" hidden="1">{"'Sheet1'!$L$16"}</definedName>
    <definedName name="zcg" localSheetId="20" hidden="1">{"'Sheet1'!$L$16"}</definedName>
    <definedName name="zcg" localSheetId="22" hidden="1">{"'Sheet1'!$L$16"}</definedName>
    <definedName name="zcg" localSheetId="24" hidden="1">{"'Sheet1'!$L$16"}</definedName>
    <definedName name="zcg" localSheetId="28" hidden="1">{"'Sheet1'!$L$16"}</definedName>
    <definedName name="zcg" localSheetId="14" hidden="1">{"'Sheet1'!$L$16"}</definedName>
    <definedName name="zcg" hidden="1">{"'Sheet1'!$L$16"}</definedName>
    <definedName name="zcgxf" localSheetId="12" hidden="1">{"'Sheet1'!$L$16"}</definedName>
    <definedName name="zcgxf" localSheetId="11" hidden="1">{"'Sheet1'!$L$16"}</definedName>
    <definedName name="zcgxf" localSheetId="13" hidden="1">{"'Sheet1'!$L$16"}</definedName>
    <definedName name="zcgxf" localSheetId="16" hidden="1">{"'Sheet1'!$L$16"}</definedName>
    <definedName name="zcgxf" localSheetId="21" hidden="1">{"'Sheet1'!$L$16"}</definedName>
    <definedName name="zcgxf" localSheetId="18" hidden="1">{"'Sheet1'!$L$16"}</definedName>
    <definedName name="zcgxf" localSheetId="19" hidden="1">{"'Sheet1'!$L$16"}</definedName>
    <definedName name="zcgxf" localSheetId="20" hidden="1">{"'Sheet1'!$L$16"}</definedName>
    <definedName name="zcgxf" localSheetId="22" hidden="1">{"'Sheet1'!$L$16"}</definedName>
    <definedName name="zcgxf" localSheetId="24" hidden="1">{"'Sheet1'!$L$16"}</definedName>
    <definedName name="zcgxf" localSheetId="28" hidden="1">{"'Sheet1'!$L$16"}</definedName>
    <definedName name="zcgxf" localSheetId="14" hidden="1">{"'Sheet1'!$L$16"}</definedName>
    <definedName name="zcgxf" hidden="1">{"'Sheet1'!$L$16"}</definedName>
    <definedName name="ZCZXC" localSheetId="12" hidden="1">{"'Sheet1'!$L$16"}</definedName>
    <definedName name="ZCZXC" localSheetId="11" hidden="1">{"'Sheet1'!$L$16"}</definedName>
    <definedName name="ZCZXC" localSheetId="13" hidden="1">{"'Sheet1'!$L$16"}</definedName>
    <definedName name="ZCZXC" localSheetId="16" hidden="1">{"'Sheet1'!$L$16"}</definedName>
    <definedName name="ZCZXC" localSheetId="21" hidden="1">{"'Sheet1'!$L$16"}</definedName>
    <definedName name="ZCZXC" localSheetId="18" hidden="1">{"'Sheet1'!$L$16"}</definedName>
    <definedName name="ZCZXC" localSheetId="19" hidden="1">{"'Sheet1'!$L$16"}</definedName>
    <definedName name="ZCZXC" localSheetId="20" hidden="1">{"'Sheet1'!$L$16"}</definedName>
    <definedName name="ZCZXC" localSheetId="22" hidden="1">{"'Sheet1'!$L$16"}</definedName>
    <definedName name="ZCZXC" localSheetId="24" hidden="1">{"'Sheet1'!$L$16"}</definedName>
    <definedName name="ZCZXC" localSheetId="28" hidden="1">{"'Sheet1'!$L$16"}</definedName>
    <definedName name="ZCZXC" localSheetId="14" hidden="1">{"'Sheet1'!$L$16"}</definedName>
    <definedName name="ZCZXC" hidden="1">{"'Sheet1'!$L$16"}</definedName>
    <definedName name="ZD">#REF!</definedName>
    <definedName name="zdf" hidden="1">#REF!</definedName>
    <definedName name="zdfer" localSheetId="12" hidden="1">{"'Sheet1'!$L$16"}</definedName>
    <definedName name="zdfer" localSheetId="11" hidden="1">{"'Sheet1'!$L$16"}</definedName>
    <definedName name="zdfer" localSheetId="13" hidden="1">{"'Sheet1'!$L$16"}</definedName>
    <definedName name="zdfer" localSheetId="16" hidden="1">{"'Sheet1'!$L$16"}</definedName>
    <definedName name="zdfer" localSheetId="21" hidden="1">{"'Sheet1'!$L$16"}</definedName>
    <definedName name="zdfer" localSheetId="18" hidden="1">{"'Sheet1'!$L$16"}</definedName>
    <definedName name="zdfer" localSheetId="19" hidden="1">{"'Sheet1'!$L$16"}</definedName>
    <definedName name="zdfer" localSheetId="20" hidden="1">{"'Sheet1'!$L$16"}</definedName>
    <definedName name="zdfer" localSheetId="22" hidden="1">{"'Sheet1'!$L$16"}</definedName>
    <definedName name="zdfer" localSheetId="24" hidden="1">{"'Sheet1'!$L$16"}</definedName>
    <definedName name="zdfer" localSheetId="28" hidden="1">{"'Sheet1'!$L$16"}</definedName>
    <definedName name="zdfer" localSheetId="14" hidden="1">{"'Sheet1'!$L$16"}</definedName>
    <definedName name="zdfer" hidden="1">{"'Sheet1'!$L$16"}</definedName>
    <definedName name="zdg" localSheetId="12" hidden="1">{"'Sheet1'!$L$16"}</definedName>
    <definedName name="zdg" localSheetId="11" hidden="1">{"'Sheet1'!$L$16"}</definedName>
    <definedName name="zdg" localSheetId="13" hidden="1">{"'Sheet1'!$L$16"}</definedName>
    <definedName name="zdg" localSheetId="16" hidden="1">{"'Sheet1'!$L$16"}</definedName>
    <definedName name="zdg" localSheetId="21" hidden="1">{"'Sheet1'!$L$16"}</definedName>
    <definedName name="zdg" localSheetId="18" hidden="1">{"'Sheet1'!$L$16"}</definedName>
    <definedName name="zdg" localSheetId="19" hidden="1">{"'Sheet1'!$L$16"}</definedName>
    <definedName name="zdg" localSheetId="20" hidden="1">{"'Sheet1'!$L$16"}</definedName>
    <definedName name="zdg" localSheetId="22" hidden="1">{"'Sheet1'!$L$16"}</definedName>
    <definedName name="zdg" localSheetId="24" hidden="1">{"'Sheet1'!$L$16"}</definedName>
    <definedName name="zdg" localSheetId="28" hidden="1">{"'Sheet1'!$L$16"}</definedName>
    <definedName name="zdg" localSheetId="14" hidden="1">{"'Sheet1'!$L$16"}</definedName>
    <definedName name="zdg" hidden="1">{"'Sheet1'!$L$16"}</definedName>
    <definedName name="zdnfhioesjn" localSheetId="12" hidden="1">{"'Sheet1'!$L$16"}</definedName>
    <definedName name="zdnfhioesjn" localSheetId="11" hidden="1">{"'Sheet1'!$L$16"}</definedName>
    <definedName name="zdnfhioesjn" localSheetId="13" hidden="1">{"'Sheet1'!$L$16"}</definedName>
    <definedName name="zdnfhioesjn" localSheetId="16" hidden="1">{"'Sheet1'!$L$16"}</definedName>
    <definedName name="zdnfhioesjn" localSheetId="21" hidden="1">{"'Sheet1'!$L$16"}</definedName>
    <definedName name="zdnfhioesjn" localSheetId="18" hidden="1">{"'Sheet1'!$L$16"}</definedName>
    <definedName name="zdnfhioesjn" localSheetId="19" hidden="1">{"'Sheet1'!$L$16"}</definedName>
    <definedName name="zdnfhioesjn" localSheetId="20" hidden="1">{"'Sheet1'!$L$16"}</definedName>
    <definedName name="zdnfhioesjn" localSheetId="22" hidden="1">{"'Sheet1'!$L$16"}</definedName>
    <definedName name="zdnfhioesjn" localSheetId="24" hidden="1">{"'Sheet1'!$L$16"}</definedName>
    <definedName name="zdnfhioesjn" localSheetId="28" hidden="1">{"'Sheet1'!$L$16"}</definedName>
    <definedName name="zdnfhioesjn" localSheetId="14" hidden="1">{"'Sheet1'!$L$16"}</definedName>
    <definedName name="zdnfhioesjn" hidden="1">{"'Sheet1'!$L$16"}</definedName>
    <definedName name="zDT_End" hidden="1">#REF!</definedName>
    <definedName name="zDToan_EndRange" hidden="1">#REF!</definedName>
    <definedName name="zdyhdh" localSheetId="12" hidden="1">{"'Sheet1'!$L$16"}</definedName>
    <definedName name="zdyhdh" localSheetId="11" hidden="1">{"'Sheet1'!$L$16"}</definedName>
    <definedName name="zdyhdh" localSheetId="13" hidden="1">{"'Sheet1'!$L$16"}</definedName>
    <definedName name="zdyhdh" localSheetId="16" hidden="1">{"'Sheet1'!$L$16"}</definedName>
    <definedName name="zdyhdh" localSheetId="21" hidden="1">{"'Sheet1'!$L$16"}</definedName>
    <definedName name="zdyhdh" localSheetId="18" hidden="1">{"'Sheet1'!$L$16"}</definedName>
    <definedName name="zdyhdh" localSheetId="19" hidden="1">{"'Sheet1'!$L$16"}</definedName>
    <definedName name="zdyhdh" localSheetId="20" hidden="1">{"'Sheet1'!$L$16"}</definedName>
    <definedName name="zdyhdh" localSheetId="22" hidden="1">{"'Sheet1'!$L$16"}</definedName>
    <definedName name="zdyhdh" localSheetId="24" hidden="1">{"'Sheet1'!$L$16"}</definedName>
    <definedName name="zdyhdh" localSheetId="28" hidden="1">{"'Sheet1'!$L$16"}</definedName>
    <definedName name="zdyhdh" localSheetId="14" hidden="1">{"'Sheet1'!$L$16"}</definedName>
    <definedName name="zdyhdh" hidden="1">{"'Sheet1'!$L$16"}</definedName>
    <definedName name="zg" localSheetId="12" hidden="1">{"'Sheet1'!$L$16"}</definedName>
    <definedName name="zg" localSheetId="11" hidden="1">{"'Sheet1'!$L$16"}</definedName>
    <definedName name="zg" localSheetId="13" hidden="1">{"'Sheet1'!$L$16"}</definedName>
    <definedName name="zg" localSheetId="16" hidden="1">{"'Sheet1'!$L$16"}</definedName>
    <definedName name="zg" localSheetId="21" hidden="1">{"'Sheet1'!$L$16"}</definedName>
    <definedName name="zg" localSheetId="18" hidden="1">{"'Sheet1'!$L$16"}</definedName>
    <definedName name="zg" localSheetId="19" hidden="1">{"'Sheet1'!$L$16"}</definedName>
    <definedName name="zg" localSheetId="20" hidden="1">{"'Sheet1'!$L$16"}</definedName>
    <definedName name="zg" localSheetId="22" hidden="1">{"'Sheet1'!$L$16"}</definedName>
    <definedName name="zg" localSheetId="24" hidden="1">{"'Sheet1'!$L$16"}</definedName>
    <definedName name="zg" localSheetId="28" hidden="1">{"'Sheet1'!$L$16"}</definedName>
    <definedName name="zg" localSheetId="14" hidden="1">{"'Sheet1'!$L$16"}</definedName>
    <definedName name="zg" hidden="1">{"'Sheet1'!$L$16"}</definedName>
    <definedName name="zIsAnChuThich" hidden="1">FALSE</definedName>
    <definedName name="zIsAnDienGiai" hidden="1">FALSE</definedName>
    <definedName name="zIsBanTienLuong" hidden="1">FALSE</definedName>
    <definedName name="zIsCgia" localSheetId="12" hidden="1">' TRẠM BƠM'!________________________PPP33+3</definedName>
    <definedName name="zIsCgia" localSheetId="11" hidden="1">'04 NHÀ XE'!________________________PPP33+3</definedName>
    <definedName name="zIsCgia" localSheetId="13" hidden="1">'05 BỂ PCCC &amp; NHÀ BƠM'!________________________PPP33+3</definedName>
    <definedName name="zIsCgia" localSheetId="16" hidden="1">'06 WC,Bảo Trì, Chứa Rác '!________________________PPP33+3</definedName>
    <definedName name="zIsCgia" localSheetId="21" hidden="1">'07 BẢNG HIỆU+ CỔNG '!________________________PPP33+3</definedName>
    <definedName name="zIsCgia" localSheetId="18" hidden="1">'08 BỂ PCCC-'!________________________PPP33+3</definedName>
    <definedName name="zIsCgia" localSheetId="19" hidden="1">'09 BE_XLNT+NHA DIEU HANH'!________________________PPP33+3</definedName>
    <definedName name="zIsCgia" localSheetId="20" hidden="1">'10_TRAM GAS'!________________________PPP33+3</definedName>
    <definedName name="zIsCgia" localSheetId="22" hidden="1">'11 BẢNG HIỆU+ CỔNG'!________________________PPP33+3</definedName>
    <definedName name="zIsCgia" localSheetId="24" hidden="1">'13 COT_CO'!________________________PPP33+3</definedName>
    <definedName name="zIsCgia" localSheetId="28" hidden="1">'Fire Fighting '!________________________PPP33+3</definedName>
    <definedName name="zIsCgia" localSheetId="14" hidden="1">'PHÒNG MÁY PHÁT ĐIỆN'!________________________PPP33+3</definedName>
    <definedName name="zIsCgia" hidden="1">[0]!________________________PPP33+3</definedName>
    <definedName name="ZIsCgia3" localSheetId="12" hidden="1">' TRẠM BƠM'!________________________PPP33+3</definedName>
    <definedName name="ZIsCgia3" localSheetId="11" hidden="1">'04 NHÀ XE'!________________________PPP33+3</definedName>
    <definedName name="ZIsCgia3" localSheetId="13" hidden="1">'05 BỂ PCCC &amp; NHÀ BƠM'!________________________PPP33+3</definedName>
    <definedName name="ZIsCgia3" localSheetId="16" hidden="1">'06 WC,Bảo Trì, Chứa Rác '!________________________PPP33+3</definedName>
    <definedName name="ZIsCgia3" localSheetId="21" hidden="1">'07 BẢNG HIỆU+ CỔNG '!________________________PPP33+3</definedName>
    <definedName name="ZIsCgia3" localSheetId="18" hidden="1">'08 BỂ PCCC-'!________________________PPP33+3</definedName>
    <definedName name="ZIsCgia3" localSheetId="19" hidden="1">'09 BE_XLNT+NHA DIEU HANH'!________________________PPP33+3</definedName>
    <definedName name="ZIsCgia3" localSheetId="20" hidden="1">'10_TRAM GAS'!________________________PPP33+3</definedName>
    <definedName name="ZIsCgia3" localSheetId="22" hidden="1">'11 BẢNG HIỆU+ CỔNG'!________________________PPP33+3</definedName>
    <definedName name="ZIsCgia3" localSheetId="24" hidden="1">'13 COT_CO'!________________________PPP33+3</definedName>
    <definedName name="ZIsCgia3" localSheetId="28" hidden="1">'Fire Fighting '!________________________PPP33+3</definedName>
    <definedName name="ZIsCgia3" localSheetId="14" hidden="1">'PHÒNG MÁY PHÁT ĐIỆN'!________________________PPP33+3</definedName>
    <definedName name="ZIsCgia3" hidden="1">[0]!________________________PPP33+3</definedName>
    <definedName name="zIsCM_BuNLieu" hidden="1">TRUE</definedName>
    <definedName name="zIsDgiaCTiet_Gia.HPhi" hidden="1">1</definedName>
    <definedName name="zIsDgiaCTiet_Gia.NcCm" hidden="1">1</definedName>
    <definedName name="zIsDgiaCTiet_Gia.VTu" hidden="1">2</definedName>
    <definedName name="zIsDtoan_TTu" hidden="1">1</definedName>
    <definedName name="zIsDtxlsWorkBook" hidden="1">TRUE</definedName>
    <definedName name="zIsHsCpcNc" hidden="1">FALSE</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TThanh" hidden="1">"HCM"</definedName>
    <definedName name="zIsHThong_cVChuyen" hidden="1">"zVatGiaCP_89_00|zVatGiaCP_89_00|zVatGiaCP_89_00"</definedName>
    <definedName name="zIsHThong_ShChange" hidden="1">"True|False|False|False|False|False|False|True|True|True|True|False|False|False|True"</definedName>
    <definedName name="zIsNghiDinh99" hidden="1">FALSE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localSheetId="12" hidden="1">{"'Sheet1'!$L$16"}</definedName>
    <definedName name="zKm2" localSheetId="11" hidden="1">{"'Sheet1'!$L$16"}</definedName>
    <definedName name="zKm2" localSheetId="13" hidden="1">{"'Sheet1'!$L$16"}</definedName>
    <definedName name="zKm2" localSheetId="16" hidden="1">{"'Sheet1'!$L$16"}</definedName>
    <definedName name="zKm2" localSheetId="21" hidden="1">{"'Sheet1'!$L$16"}</definedName>
    <definedName name="zKm2" localSheetId="18" hidden="1">{"'Sheet1'!$L$16"}</definedName>
    <definedName name="zKm2" localSheetId="19" hidden="1">{"'Sheet1'!$L$16"}</definedName>
    <definedName name="zKm2" localSheetId="20" hidden="1">{"'Sheet1'!$L$16"}</definedName>
    <definedName name="zKm2" localSheetId="22" hidden="1">{"'Sheet1'!$L$16"}</definedName>
    <definedName name="zKm2" localSheetId="24" hidden="1">{"'Sheet1'!$L$16"}</definedName>
    <definedName name="zKm2" localSheetId="28" hidden="1">{"'Sheet1'!$L$16"}</definedName>
    <definedName name="zKm2" localSheetId="14" hidden="1">{"'Sheet1'!$L$16"}</definedName>
    <definedName name="zKm2" hidden="1">{"'Sheet1'!$L$16"}</definedName>
    <definedName name="zl">#REF!</definedName>
    <definedName name="zrsef" localSheetId="12" hidden="1">{"'Sheet1'!$L$16"}</definedName>
    <definedName name="zrsef" localSheetId="11" hidden="1">{"'Sheet1'!$L$16"}</definedName>
    <definedName name="zrsef" localSheetId="13" hidden="1">{"'Sheet1'!$L$16"}</definedName>
    <definedName name="zrsef" localSheetId="16" hidden="1">{"'Sheet1'!$L$16"}</definedName>
    <definedName name="zrsef" localSheetId="21" hidden="1">{"'Sheet1'!$L$16"}</definedName>
    <definedName name="zrsef" localSheetId="18" hidden="1">{"'Sheet1'!$L$16"}</definedName>
    <definedName name="zrsef" localSheetId="19" hidden="1">{"'Sheet1'!$L$16"}</definedName>
    <definedName name="zrsef" localSheetId="20" hidden="1">{"'Sheet1'!$L$16"}</definedName>
    <definedName name="zrsef" localSheetId="22" hidden="1">{"'Sheet1'!$L$16"}</definedName>
    <definedName name="zrsef" localSheetId="24" hidden="1">{"'Sheet1'!$L$16"}</definedName>
    <definedName name="zrsef" localSheetId="28" hidden="1">{"'Sheet1'!$L$16"}</definedName>
    <definedName name="zrsef" localSheetId="14" hidden="1">{"'Sheet1'!$L$16"}</definedName>
    <definedName name="zrsef" hidden="1">{"'Sheet1'!$L$16"}</definedName>
    <definedName name="zscsxz" localSheetId="12" hidden="1">{"'Sheet1'!$L$16"}</definedName>
    <definedName name="zscsxz" localSheetId="11" hidden="1">{"'Sheet1'!$L$16"}</definedName>
    <definedName name="zscsxz" localSheetId="13" hidden="1">{"'Sheet1'!$L$16"}</definedName>
    <definedName name="zscsxz" localSheetId="16" hidden="1">{"'Sheet1'!$L$16"}</definedName>
    <definedName name="zscsxz" localSheetId="21" hidden="1">{"'Sheet1'!$L$16"}</definedName>
    <definedName name="zscsxz" localSheetId="18" hidden="1">{"'Sheet1'!$L$16"}</definedName>
    <definedName name="zscsxz" localSheetId="19" hidden="1">{"'Sheet1'!$L$16"}</definedName>
    <definedName name="zscsxz" localSheetId="20" hidden="1">{"'Sheet1'!$L$16"}</definedName>
    <definedName name="zscsxz" localSheetId="22" hidden="1">{"'Sheet1'!$L$16"}</definedName>
    <definedName name="zscsxz" localSheetId="24" hidden="1">{"'Sheet1'!$L$16"}</definedName>
    <definedName name="zscsxz" localSheetId="28" hidden="1">{"'Sheet1'!$L$16"}</definedName>
    <definedName name="zscsxz" localSheetId="14" hidden="1">{"'Sheet1'!$L$16"}</definedName>
    <definedName name="zscsxz" hidden="1">{"'Sheet1'!$L$16"}</definedName>
    <definedName name="ztx" localSheetId="12" hidden="1">{"'Sheet1'!$L$16"}</definedName>
    <definedName name="ztx" localSheetId="11" hidden="1">{"'Sheet1'!$L$16"}</definedName>
    <definedName name="ztx" localSheetId="13" hidden="1">{"'Sheet1'!$L$16"}</definedName>
    <definedName name="ztx" localSheetId="16" hidden="1">{"'Sheet1'!$L$16"}</definedName>
    <definedName name="ztx" localSheetId="21" hidden="1">{"'Sheet1'!$L$16"}</definedName>
    <definedName name="ztx" localSheetId="18" hidden="1">{"'Sheet1'!$L$16"}</definedName>
    <definedName name="ztx" localSheetId="19" hidden="1">{"'Sheet1'!$L$16"}</definedName>
    <definedName name="ztx" localSheetId="20" hidden="1">{"'Sheet1'!$L$16"}</definedName>
    <definedName name="ztx" localSheetId="22" hidden="1">{"'Sheet1'!$L$16"}</definedName>
    <definedName name="ztx" localSheetId="24" hidden="1">{"'Sheet1'!$L$16"}</definedName>
    <definedName name="ztx" localSheetId="28" hidden="1">{"'Sheet1'!$L$16"}</definedName>
    <definedName name="ztx" localSheetId="14" hidden="1">{"'Sheet1'!$L$16"}</definedName>
    <definedName name="ztx" hidden="1">{"'Sheet1'!$L$16"}</definedName>
    <definedName name="zvgsd" hidden="1">#REF!</definedName>
    <definedName name="Zw">#REF!</definedName>
    <definedName name="zx" localSheetId="12" hidden="1">{"'Sheet1'!$L$16"}</definedName>
    <definedName name="zx" localSheetId="11" hidden="1">{"'Sheet1'!$L$16"}</definedName>
    <definedName name="zx" localSheetId="13" hidden="1">{"'Sheet1'!$L$16"}</definedName>
    <definedName name="zx" localSheetId="16" hidden="1">{"'Sheet1'!$L$16"}</definedName>
    <definedName name="zx" localSheetId="21" hidden="1">{"'Sheet1'!$L$16"}</definedName>
    <definedName name="zx" localSheetId="18" hidden="1">{"'Sheet1'!$L$16"}</definedName>
    <definedName name="zx" localSheetId="19" hidden="1">{"'Sheet1'!$L$16"}</definedName>
    <definedName name="zx" localSheetId="20" hidden="1">{"'Sheet1'!$L$16"}</definedName>
    <definedName name="zx" localSheetId="22" hidden="1">{"'Sheet1'!$L$16"}</definedName>
    <definedName name="zx" localSheetId="24" hidden="1">{"'Sheet1'!$L$16"}</definedName>
    <definedName name="zx" localSheetId="28" hidden="1">{"'Sheet1'!$L$16"}</definedName>
    <definedName name="zx" localSheetId="14" hidden="1">{"'Sheet1'!$L$16"}</definedName>
    <definedName name="zx" hidden="1">{"'Sheet1'!$L$16"}</definedName>
    <definedName name="ZXC" localSheetId="12" hidden="1">{#N/A,#N/A,FALSE,"이태원철근"}</definedName>
    <definedName name="ZXC" localSheetId="11" hidden="1">{#N/A,#N/A,FALSE,"이태원철근"}</definedName>
    <definedName name="ZXC" localSheetId="13" hidden="1">{#N/A,#N/A,FALSE,"이태원철근"}</definedName>
    <definedName name="ZXC" localSheetId="16" hidden="1">{#N/A,#N/A,FALSE,"이태원철근"}</definedName>
    <definedName name="ZXC" localSheetId="21" hidden="1">{#N/A,#N/A,FALSE,"이태원철근"}</definedName>
    <definedName name="ZXC" localSheetId="18" hidden="1">{#N/A,#N/A,FALSE,"이태원철근"}</definedName>
    <definedName name="ZXC" localSheetId="19" hidden="1">{#N/A,#N/A,FALSE,"이태원철근"}</definedName>
    <definedName name="ZXC" localSheetId="20" hidden="1">{#N/A,#N/A,FALSE,"이태원철근"}</definedName>
    <definedName name="ZXC" localSheetId="22" hidden="1">{#N/A,#N/A,FALSE,"이태원철근"}</definedName>
    <definedName name="ZXC" localSheetId="24" hidden="1">{#N/A,#N/A,FALSE,"이태원철근"}</definedName>
    <definedName name="ZXC" localSheetId="28" hidden="1">{#N/A,#N/A,FALSE,"이태원철근"}</definedName>
    <definedName name="ZXC" localSheetId="14" hidden="1">{#N/A,#N/A,FALSE,"이태원철근"}</definedName>
    <definedName name="ZXC" hidden="1">{#N/A,#N/A,FALSE,"이태원철근"}</definedName>
    <definedName name="ZXCXZ" hidden="1">#REF!</definedName>
    <definedName name="ZXD">#REF!</definedName>
    <definedName name="zxfdf" localSheetId="12" hidden="1">{"'Sheet1'!$L$16"}</definedName>
    <definedName name="zxfdf" localSheetId="11" hidden="1">{"'Sheet1'!$L$16"}</definedName>
    <definedName name="zxfdf" localSheetId="13" hidden="1">{"'Sheet1'!$L$16"}</definedName>
    <definedName name="zxfdf" localSheetId="16" hidden="1">{"'Sheet1'!$L$16"}</definedName>
    <definedName name="zxfdf" localSheetId="21" hidden="1">{"'Sheet1'!$L$16"}</definedName>
    <definedName name="zxfdf" localSheetId="18" hidden="1">{"'Sheet1'!$L$16"}</definedName>
    <definedName name="zxfdf" localSheetId="19" hidden="1">{"'Sheet1'!$L$16"}</definedName>
    <definedName name="zxfdf" localSheetId="20" hidden="1">{"'Sheet1'!$L$16"}</definedName>
    <definedName name="zxfdf" localSheetId="22" hidden="1">{"'Sheet1'!$L$16"}</definedName>
    <definedName name="zxfdf" localSheetId="24" hidden="1">{"'Sheet1'!$L$16"}</definedName>
    <definedName name="zxfdf" localSheetId="28" hidden="1">{"'Sheet1'!$L$16"}</definedName>
    <definedName name="zxfdf" localSheetId="14" hidden="1">{"'Sheet1'!$L$16"}</definedName>
    <definedName name="zxfdf" hidden="1">{"'Sheet1'!$L$16"}</definedName>
    <definedName name="ZXzX" localSheetId="12" hidden="1">{"'Sheet1'!$L$16"}</definedName>
    <definedName name="ZXzX" localSheetId="11" hidden="1">{"'Sheet1'!$L$16"}</definedName>
    <definedName name="ZXzX" localSheetId="13" hidden="1">{"'Sheet1'!$L$16"}</definedName>
    <definedName name="ZXzX" localSheetId="16" hidden="1">{"'Sheet1'!$L$16"}</definedName>
    <definedName name="ZXzX" localSheetId="21" hidden="1">{"'Sheet1'!$L$16"}</definedName>
    <definedName name="ZXzX" localSheetId="18" hidden="1">{"'Sheet1'!$L$16"}</definedName>
    <definedName name="ZXzX" localSheetId="19" hidden="1">{"'Sheet1'!$L$16"}</definedName>
    <definedName name="ZXzX" localSheetId="20" hidden="1">{"'Sheet1'!$L$16"}</definedName>
    <definedName name="ZXzX" localSheetId="22" hidden="1">{"'Sheet1'!$L$16"}</definedName>
    <definedName name="ZXzX" localSheetId="24" hidden="1">{"'Sheet1'!$L$16"}</definedName>
    <definedName name="ZXzX" localSheetId="28" hidden="1">{"'Sheet1'!$L$16"}</definedName>
    <definedName name="ZXzX" localSheetId="14" hidden="1">{"'Sheet1'!$L$16"}</definedName>
    <definedName name="ZXzX" hidden="1">{"'Sheet1'!$L$16"}</definedName>
    <definedName name="zxzxasasas" localSheetId="12" hidden="1">{#N/A,#N/A,FALSE,"Chi tiÆt"}</definedName>
    <definedName name="zxzxasasas" localSheetId="11" hidden="1">{#N/A,#N/A,FALSE,"Chi tiÆt"}</definedName>
    <definedName name="zxzxasasas" localSheetId="13" hidden="1">{#N/A,#N/A,FALSE,"Chi tiÆt"}</definedName>
    <definedName name="zxzxasasas" localSheetId="16" hidden="1">{#N/A,#N/A,FALSE,"Chi tiÆt"}</definedName>
    <definedName name="zxzxasasas" localSheetId="21" hidden="1">{#N/A,#N/A,FALSE,"Chi tiÆt"}</definedName>
    <definedName name="zxzxasasas" localSheetId="18" hidden="1">{#N/A,#N/A,FALSE,"Chi tiÆt"}</definedName>
    <definedName name="zxzxasasas" localSheetId="19" hidden="1">{#N/A,#N/A,FALSE,"Chi tiÆt"}</definedName>
    <definedName name="zxzxasasas" localSheetId="20" hidden="1">{#N/A,#N/A,FALSE,"Chi tiÆt"}</definedName>
    <definedName name="zxzxasasas" localSheetId="22" hidden="1">{#N/A,#N/A,FALSE,"Chi tiÆt"}</definedName>
    <definedName name="zxzxasasas" localSheetId="24" hidden="1">{#N/A,#N/A,FALSE,"Chi tiÆt"}</definedName>
    <definedName name="zxzxasasas" localSheetId="28" hidden="1">{#N/A,#N/A,FALSE,"Chi tiÆt"}</definedName>
    <definedName name="zxzxasasas" localSheetId="14" hidden="1">{#N/A,#N/A,FALSE,"Chi tiÆt"}</definedName>
    <definedName name="zxzxasasas" hidden="1">{#N/A,#N/A,FALSE,"Chi tiÆt"}</definedName>
    <definedName name="ZXZxZ" hidden="1">#REF!</definedName>
    <definedName name="ZYX">#REF!</definedName>
    <definedName name="zz">#N/A</definedName>
    <definedName name="zz_1" localSheetId="12" hidden="1">{"'Sheet1'!$L$16"}</definedName>
    <definedName name="zz_1" localSheetId="11" hidden="1">{"'Sheet1'!$L$16"}</definedName>
    <definedName name="zz_1" localSheetId="13" hidden="1">{"'Sheet1'!$L$16"}</definedName>
    <definedName name="zz_1" localSheetId="16" hidden="1">{"'Sheet1'!$L$16"}</definedName>
    <definedName name="zz_1" localSheetId="21" hidden="1">{"'Sheet1'!$L$16"}</definedName>
    <definedName name="zz_1" localSheetId="18" hidden="1">{"'Sheet1'!$L$16"}</definedName>
    <definedName name="zz_1" localSheetId="19" hidden="1">{"'Sheet1'!$L$16"}</definedName>
    <definedName name="zz_1" localSheetId="20" hidden="1">{"'Sheet1'!$L$16"}</definedName>
    <definedName name="zz_1" localSheetId="22" hidden="1">{"'Sheet1'!$L$16"}</definedName>
    <definedName name="zz_1" localSheetId="24" hidden="1">{"'Sheet1'!$L$16"}</definedName>
    <definedName name="zz_1" localSheetId="28" hidden="1">{"'Sheet1'!$L$16"}</definedName>
    <definedName name="zz_1" localSheetId="14" hidden="1">{"'Sheet1'!$L$16"}</definedName>
    <definedName name="zz_1" hidden="1">{"'Sheet1'!$L$16"}</definedName>
    <definedName name="zz_2" localSheetId="12" hidden="1">{"'Sheet1'!$L$16"}</definedName>
    <definedName name="zz_2" localSheetId="11" hidden="1">{"'Sheet1'!$L$16"}</definedName>
    <definedName name="zz_2" localSheetId="13" hidden="1">{"'Sheet1'!$L$16"}</definedName>
    <definedName name="zz_2" localSheetId="16" hidden="1">{"'Sheet1'!$L$16"}</definedName>
    <definedName name="zz_2" localSheetId="21" hidden="1">{"'Sheet1'!$L$16"}</definedName>
    <definedName name="zz_2" localSheetId="18" hidden="1">{"'Sheet1'!$L$16"}</definedName>
    <definedName name="zz_2" localSheetId="19" hidden="1">{"'Sheet1'!$L$16"}</definedName>
    <definedName name="zz_2" localSheetId="20" hidden="1">{"'Sheet1'!$L$16"}</definedName>
    <definedName name="zz_2" localSheetId="22" hidden="1">{"'Sheet1'!$L$16"}</definedName>
    <definedName name="zz_2" localSheetId="24" hidden="1">{"'Sheet1'!$L$16"}</definedName>
    <definedName name="zz_2" localSheetId="28" hidden="1">{"'Sheet1'!$L$16"}</definedName>
    <definedName name="zz_2" localSheetId="14" hidden="1">{"'Sheet1'!$L$16"}</definedName>
    <definedName name="zz_2" hidden="1">{"'Sheet1'!$L$16"}</definedName>
    <definedName name="zzx" hidden="1">#REF!</definedName>
    <definedName name="zzxxc" localSheetId="12" hidden="1">{"'Sheet1'!$L$16"}</definedName>
    <definedName name="zzxxc" localSheetId="11" hidden="1">{"'Sheet1'!$L$16"}</definedName>
    <definedName name="zzxxc" localSheetId="13" hidden="1">{"'Sheet1'!$L$16"}</definedName>
    <definedName name="zzxxc" localSheetId="16" hidden="1">{"'Sheet1'!$L$16"}</definedName>
    <definedName name="zzxxc" localSheetId="21" hidden="1">{"'Sheet1'!$L$16"}</definedName>
    <definedName name="zzxxc" localSheetId="18" hidden="1">{"'Sheet1'!$L$16"}</definedName>
    <definedName name="zzxxc" localSheetId="19" hidden="1">{"'Sheet1'!$L$16"}</definedName>
    <definedName name="zzxxc" localSheetId="20" hidden="1">{"'Sheet1'!$L$16"}</definedName>
    <definedName name="zzxxc" localSheetId="22" hidden="1">{"'Sheet1'!$L$16"}</definedName>
    <definedName name="zzxxc" localSheetId="24" hidden="1">{"'Sheet1'!$L$16"}</definedName>
    <definedName name="zzxxc" localSheetId="28" hidden="1">{"'Sheet1'!$L$16"}</definedName>
    <definedName name="zzxxc" localSheetId="14" hidden="1">{"'Sheet1'!$L$16"}</definedName>
    <definedName name="zzxxc" hidden="1">{"'Sheet1'!$L$16"}</definedName>
    <definedName name="zzxxxczz" hidden="1">#REF!</definedName>
    <definedName name="ZZZ">#REF!</definedName>
    <definedName name="zzzz" hidden="1">#REF!</definedName>
    <definedName name="ｚｚｚｚｚ" localSheetId="12" hidden="1">{"'Sheet1'!$L$16"}</definedName>
    <definedName name="ｚｚｚｚｚ" localSheetId="11" hidden="1">{"'Sheet1'!$L$16"}</definedName>
    <definedName name="ｚｚｚｚｚ" localSheetId="13" hidden="1">{"'Sheet1'!$L$16"}</definedName>
    <definedName name="ｚｚｚｚｚ" localSheetId="16" hidden="1">{"'Sheet1'!$L$16"}</definedName>
    <definedName name="ｚｚｚｚｚ" localSheetId="21" hidden="1">{"'Sheet1'!$L$16"}</definedName>
    <definedName name="ｚｚｚｚｚ" localSheetId="18" hidden="1">{"'Sheet1'!$L$16"}</definedName>
    <definedName name="ｚｚｚｚｚ" localSheetId="19" hidden="1">{"'Sheet1'!$L$16"}</definedName>
    <definedName name="ｚｚｚｚｚ" localSheetId="20" hidden="1">{"'Sheet1'!$L$16"}</definedName>
    <definedName name="ｚｚｚｚｚ" localSheetId="22" hidden="1">{"'Sheet1'!$L$16"}</definedName>
    <definedName name="ｚｚｚｚｚ" localSheetId="24" hidden="1">{"'Sheet1'!$L$16"}</definedName>
    <definedName name="ｚｚｚｚｚ" localSheetId="28" hidden="1">{"'Sheet1'!$L$16"}</definedName>
    <definedName name="ｚｚｚｚｚ" localSheetId="14" hidden="1">{"'Sheet1'!$L$16"}</definedName>
    <definedName name="ｚｚｚｚｚ" hidden="1">{"'Sheet1'!$L$16"}</definedName>
    <definedName name="ｚｚｚｚｚｚ" localSheetId="12" hidden="1">{"'Sheet1'!$L$16"}</definedName>
    <definedName name="ｚｚｚｚｚｚ" localSheetId="11" hidden="1">{"'Sheet1'!$L$16"}</definedName>
    <definedName name="ｚｚｚｚｚｚ" localSheetId="13" hidden="1">{"'Sheet1'!$L$16"}</definedName>
    <definedName name="ｚｚｚｚｚｚ" localSheetId="16" hidden="1">{"'Sheet1'!$L$16"}</definedName>
    <definedName name="ｚｚｚｚｚｚ" localSheetId="21" hidden="1">{"'Sheet1'!$L$16"}</definedName>
    <definedName name="ｚｚｚｚｚｚ" localSheetId="18" hidden="1">{"'Sheet1'!$L$16"}</definedName>
    <definedName name="ｚｚｚｚｚｚ" localSheetId="19" hidden="1">{"'Sheet1'!$L$16"}</definedName>
    <definedName name="ｚｚｚｚｚｚ" localSheetId="20" hidden="1">{"'Sheet1'!$L$16"}</definedName>
    <definedName name="ｚｚｚｚｚｚ" localSheetId="22" hidden="1">{"'Sheet1'!$L$16"}</definedName>
    <definedName name="ｚｚｚｚｚｚ" localSheetId="24" hidden="1">{"'Sheet1'!$L$16"}</definedName>
    <definedName name="ｚｚｚｚｚｚ" localSheetId="28" hidden="1">{"'Sheet1'!$L$16"}</definedName>
    <definedName name="ｚｚｚｚｚｚ" localSheetId="14" hidden="1">{"'Sheet1'!$L$16"}</definedName>
    <definedName name="ｚｚｚｚｚｚ" hidden="1">{"'Sheet1'!$L$16"}</definedName>
    <definedName name="аореалорпио" localSheetId="12"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11"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13"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16"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21"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18"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19"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20"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22"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24"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28" hidden="1">{#N/A,#N/A,FALSE,"GAZ_CP500ML";#N/A,#N/A,FALSE,"VARI_SE_CP900ML";#N/A,#N/A,FALSE,"VARI_SE_CP70ML";#N/A,#N/A,FALSE,"ALS_CP70ML";#N/A,#N/A,FALSE,"AMB_CP70ML";#N/A,#N/A,FALSE,"MAK_CP250ML";#N/A,#N/A,FALSE,"ATT_CP70ML";#N/A,#N/A,FALSE,"DAL_CP70ML";#N/A,#N/A,FALSE,"VARI_SE_CP330ML_E";#N/A,#N/A,FALSE,"AMB_CP250ML"}</definedName>
    <definedName name="аореалорпио" localSheetId="14" hidden="1">{#N/A,#N/A,FALSE,"GAZ_CP500ML";#N/A,#N/A,FALSE,"VARI_SE_CP900ML";#N/A,#N/A,FALSE,"VARI_SE_CP70ML";#N/A,#N/A,FALSE,"ALS_CP70ML";#N/A,#N/A,FALSE,"AMB_CP70ML";#N/A,#N/A,FALSE,"MAK_CP250ML";#N/A,#N/A,FALSE,"ATT_CP70ML";#N/A,#N/A,FALSE,"DAL_CP70ML";#N/A,#N/A,FALSE,"VARI_SE_CP330ML_E";#N/A,#N/A,FALSE,"AMB_CP250ML"}</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localSheetId="12" hidden="1">{"sintesi",#N/A,FALSE,"contrib_unit";"dett_materiali",#N/A,FALSE,"contrib_unit";"dett_lav.ne",#N/A,FALSE,"contrib_unit";"dett_altre_ind.li",#N/A,FALSE,"contrib_unit";"dett_commerciali",#N/A,FALSE,"contrib_unit"}</definedName>
    <definedName name="нне" localSheetId="11" hidden="1">{"sintesi",#N/A,FALSE,"contrib_unit";"dett_materiali",#N/A,FALSE,"contrib_unit";"dett_lav.ne",#N/A,FALSE,"contrib_unit";"dett_altre_ind.li",#N/A,FALSE,"contrib_unit";"dett_commerciali",#N/A,FALSE,"contrib_unit"}</definedName>
    <definedName name="нне" localSheetId="13" hidden="1">{"sintesi",#N/A,FALSE,"contrib_unit";"dett_materiali",#N/A,FALSE,"contrib_unit";"dett_lav.ne",#N/A,FALSE,"contrib_unit";"dett_altre_ind.li",#N/A,FALSE,"contrib_unit";"dett_commerciali",#N/A,FALSE,"contrib_unit"}</definedName>
    <definedName name="нне" localSheetId="16" hidden="1">{"sintesi",#N/A,FALSE,"contrib_unit";"dett_materiali",#N/A,FALSE,"contrib_unit";"dett_lav.ne",#N/A,FALSE,"contrib_unit";"dett_altre_ind.li",#N/A,FALSE,"contrib_unit";"dett_commerciali",#N/A,FALSE,"contrib_unit"}</definedName>
    <definedName name="нне" localSheetId="21" hidden="1">{"sintesi",#N/A,FALSE,"contrib_unit";"dett_materiali",#N/A,FALSE,"contrib_unit";"dett_lav.ne",#N/A,FALSE,"contrib_unit";"dett_altre_ind.li",#N/A,FALSE,"contrib_unit";"dett_commerciali",#N/A,FALSE,"contrib_unit"}</definedName>
    <definedName name="нне" localSheetId="18" hidden="1">{"sintesi",#N/A,FALSE,"contrib_unit";"dett_materiali",#N/A,FALSE,"contrib_unit";"dett_lav.ne",#N/A,FALSE,"contrib_unit";"dett_altre_ind.li",#N/A,FALSE,"contrib_unit";"dett_commerciali",#N/A,FALSE,"contrib_unit"}</definedName>
    <definedName name="нне" localSheetId="19" hidden="1">{"sintesi",#N/A,FALSE,"contrib_unit";"dett_materiali",#N/A,FALSE,"contrib_unit";"dett_lav.ne",#N/A,FALSE,"contrib_unit";"dett_altre_ind.li",#N/A,FALSE,"contrib_unit";"dett_commerciali",#N/A,FALSE,"contrib_unit"}</definedName>
    <definedName name="нне" localSheetId="20" hidden="1">{"sintesi",#N/A,FALSE,"contrib_unit";"dett_materiali",#N/A,FALSE,"contrib_unit";"dett_lav.ne",#N/A,FALSE,"contrib_unit";"dett_altre_ind.li",#N/A,FALSE,"contrib_unit";"dett_commerciali",#N/A,FALSE,"contrib_unit"}</definedName>
    <definedName name="нне" localSheetId="22" hidden="1">{"sintesi",#N/A,FALSE,"contrib_unit";"dett_materiali",#N/A,FALSE,"contrib_unit";"dett_lav.ne",#N/A,FALSE,"contrib_unit";"dett_altre_ind.li",#N/A,FALSE,"contrib_unit";"dett_commerciali",#N/A,FALSE,"contrib_unit"}</definedName>
    <definedName name="нне" localSheetId="24" hidden="1">{"sintesi",#N/A,FALSE,"contrib_unit";"dett_materiali",#N/A,FALSE,"contrib_unit";"dett_lav.ne",#N/A,FALSE,"contrib_unit";"dett_altre_ind.li",#N/A,FALSE,"contrib_unit";"dett_commerciali",#N/A,FALSE,"contrib_unit"}</definedName>
    <definedName name="нне" localSheetId="28" hidden="1">{"sintesi",#N/A,FALSE,"contrib_unit";"dett_materiali",#N/A,FALSE,"contrib_unit";"dett_lav.ne",#N/A,FALSE,"contrib_unit";"dett_altre_ind.li",#N/A,FALSE,"contrib_unit";"dett_commerciali",#N/A,FALSE,"contrib_unit"}</definedName>
    <definedName name="нне" localSheetId="14" hidden="1">{"sintesi",#N/A,FALSE,"contrib_unit";"dett_materiali",#N/A,FALSE,"contrib_unit";"dett_lav.ne",#N/A,FALSE,"contrib_unit";"dett_altre_ind.li",#N/A,FALSE,"contrib_unit";"dett_commerciali",#N/A,FALSE,"contrib_unit"}</definedName>
    <definedName name="нне" hidden="1">{"sintesi",#N/A,FALSE,"contrib_unit";"dett_materiali",#N/A,FALSE,"contrib_unit";"dett_lav.ne",#N/A,FALSE,"contrib_unit";"dett_altre_ind.li",#N/A,FALSE,"contrib_unit";"dett_commerciali",#N/A,FALSE,"contrib_unit"}</definedName>
    <definedName name="あ" localSheetId="12" hidden="1">{"'Sheet1'!$L$16"}</definedName>
    <definedName name="あ" localSheetId="11" hidden="1">{"'Sheet1'!$L$16"}</definedName>
    <definedName name="あ" localSheetId="13" hidden="1">{"'Sheet1'!$L$16"}</definedName>
    <definedName name="あ" localSheetId="16" hidden="1">{"'Sheet1'!$L$16"}</definedName>
    <definedName name="あ" localSheetId="21" hidden="1">{"'Sheet1'!$L$16"}</definedName>
    <definedName name="あ" localSheetId="18" hidden="1">{"'Sheet1'!$L$16"}</definedName>
    <definedName name="あ" localSheetId="19" hidden="1">{"'Sheet1'!$L$16"}</definedName>
    <definedName name="あ" localSheetId="20" hidden="1">{"'Sheet1'!$L$16"}</definedName>
    <definedName name="あ" localSheetId="22" hidden="1">{"'Sheet1'!$L$16"}</definedName>
    <definedName name="あ" localSheetId="24" hidden="1">{"'Sheet1'!$L$16"}</definedName>
    <definedName name="あ" localSheetId="28" hidden="1">{"'Sheet1'!$L$16"}</definedName>
    <definedName name="あ" localSheetId="14" hidden="1">{"'Sheet1'!$L$16"}</definedName>
    <definedName name="あ" hidden="1">{"'Sheet1'!$L$16"}</definedName>
    <definedName name="あＢ" localSheetId="12" hidden="1">{#N/A,#N/A,FALSE,"Sheet6 (24)"}</definedName>
    <definedName name="あＢ" localSheetId="11" hidden="1">{#N/A,#N/A,FALSE,"Sheet6 (24)"}</definedName>
    <definedName name="あＢ" localSheetId="13" hidden="1">{#N/A,#N/A,FALSE,"Sheet6 (24)"}</definedName>
    <definedName name="あＢ" localSheetId="16" hidden="1">{#N/A,#N/A,FALSE,"Sheet6 (24)"}</definedName>
    <definedName name="あＢ" localSheetId="21" hidden="1">{#N/A,#N/A,FALSE,"Sheet6 (24)"}</definedName>
    <definedName name="あＢ" localSheetId="18" hidden="1">{#N/A,#N/A,FALSE,"Sheet6 (24)"}</definedName>
    <definedName name="あＢ" localSheetId="19" hidden="1">{#N/A,#N/A,FALSE,"Sheet6 (24)"}</definedName>
    <definedName name="あＢ" localSheetId="20" hidden="1">{#N/A,#N/A,FALSE,"Sheet6 (24)"}</definedName>
    <definedName name="あＢ" localSheetId="22" hidden="1">{#N/A,#N/A,FALSE,"Sheet6 (24)"}</definedName>
    <definedName name="あＢ" localSheetId="24" hidden="1">{#N/A,#N/A,FALSE,"Sheet6 (24)"}</definedName>
    <definedName name="あＢ" localSheetId="28" hidden="1">{#N/A,#N/A,FALSE,"Sheet6 (24)"}</definedName>
    <definedName name="あＢ" localSheetId="14" hidden="1">{#N/A,#N/A,FALSE,"Sheet6 (24)"}</definedName>
    <definedName name="あＢ" hidden="1">{#N/A,#N/A,FALSE,"Sheet6 (24)"}</definedName>
    <definedName name="ああ" localSheetId="12" hidden="1">{"'Sheet1'!$L$16"}</definedName>
    <definedName name="ああ" localSheetId="11" hidden="1">{"'Sheet1'!$L$16"}</definedName>
    <definedName name="ああ" localSheetId="13" hidden="1">{"'Sheet1'!$L$16"}</definedName>
    <definedName name="ああ" localSheetId="16" hidden="1">{"'Sheet1'!$L$16"}</definedName>
    <definedName name="ああ" localSheetId="21" hidden="1">{"'Sheet1'!$L$16"}</definedName>
    <definedName name="ああ" localSheetId="18" hidden="1">{"'Sheet1'!$L$16"}</definedName>
    <definedName name="ああ" localSheetId="19" hidden="1">{"'Sheet1'!$L$16"}</definedName>
    <definedName name="ああ" localSheetId="20" hidden="1">{"'Sheet1'!$L$16"}</definedName>
    <definedName name="ああ" localSheetId="22" hidden="1">{"'Sheet1'!$L$16"}</definedName>
    <definedName name="ああ" localSheetId="24" hidden="1">{"'Sheet1'!$L$16"}</definedName>
    <definedName name="ああ" localSheetId="28" hidden="1">{"'Sheet1'!$L$16"}</definedName>
    <definedName name="ああ" localSheetId="14" hidden="1">{"'Sheet1'!$L$16"}</definedName>
    <definedName name="ああ" hidden="1">{"'Sheet1'!$L$16"}</definedName>
    <definedName name="あああ" localSheetId="12" hidden="1">{"'Sheet1'!$L$16"}</definedName>
    <definedName name="あああ" localSheetId="11" hidden="1">{"'Sheet1'!$L$16"}</definedName>
    <definedName name="あああ" localSheetId="13" hidden="1">{"'Sheet1'!$L$16"}</definedName>
    <definedName name="あああ" localSheetId="16" hidden="1">{"'Sheet1'!$L$16"}</definedName>
    <definedName name="あああ" localSheetId="21" hidden="1">{"'Sheet1'!$L$16"}</definedName>
    <definedName name="あああ" localSheetId="18" hidden="1">{"'Sheet1'!$L$16"}</definedName>
    <definedName name="あああ" localSheetId="19" hidden="1">{"'Sheet1'!$L$16"}</definedName>
    <definedName name="あああ" localSheetId="20" hidden="1">{"'Sheet1'!$L$16"}</definedName>
    <definedName name="あああ" localSheetId="22" hidden="1">{"'Sheet1'!$L$16"}</definedName>
    <definedName name="あああ" localSheetId="24" hidden="1">{"'Sheet1'!$L$16"}</definedName>
    <definedName name="あああ" localSheetId="28" hidden="1">{"'Sheet1'!$L$16"}</definedName>
    <definedName name="あああ" localSheetId="14" hidden="1">{"'Sheet1'!$L$16"}</definedName>
    <definedName name="あああ" hidden="1">{"'Sheet1'!$L$16"}</definedName>
    <definedName name="ああああ" localSheetId="12" hidden="1">{"'Sheet1'!$L$16"}</definedName>
    <definedName name="ああああ" localSheetId="11" hidden="1">{"'Sheet1'!$L$16"}</definedName>
    <definedName name="ああああ" localSheetId="13" hidden="1">{"'Sheet1'!$L$16"}</definedName>
    <definedName name="ああああ" localSheetId="16" hidden="1">{"'Sheet1'!$L$16"}</definedName>
    <definedName name="ああああ" localSheetId="21" hidden="1">{"'Sheet1'!$L$16"}</definedName>
    <definedName name="ああああ" localSheetId="18" hidden="1">{"'Sheet1'!$L$16"}</definedName>
    <definedName name="ああああ" localSheetId="19" hidden="1">{"'Sheet1'!$L$16"}</definedName>
    <definedName name="ああああ" localSheetId="20" hidden="1">{"'Sheet1'!$L$16"}</definedName>
    <definedName name="ああああ" localSheetId="22" hidden="1">{"'Sheet1'!$L$16"}</definedName>
    <definedName name="ああああ" localSheetId="24" hidden="1">{"'Sheet1'!$L$16"}</definedName>
    <definedName name="ああああ" localSheetId="28" hidden="1">{"'Sheet1'!$L$16"}</definedName>
    <definedName name="ああああ" localSheetId="14" hidden="1">{"'Sheet1'!$L$16"}</definedName>
    <definedName name="ああああ" hidden="1">{"'Sheet1'!$L$16"}</definedName>
    <definedName name="あああああ" localSheetId="12" hidden="1">{"'Sheet1'!$L$16"}</definedName>
    <definedName name="あああああ" localSheetId="11" hidden="1">{"'Sheet1'!$L$16"}</definedName>
    <definedName name="あああああ" localSheetId="13" hidden="1">{"'Sheet1'!$L$16"}</definedName>
    <definedName name="あああああ" localSheetId="16" hidden="1">{"'Sheet1'!$L$16"}</definedName>
    <definedName name="あああああ" localSheetId="21" hidden="1">{"'Sheet1'!$L$16"}</definedName>
    <definedName name="あああああ" localSheetId="18" hidden="1">{"'Sheet1'!$L$16"}</definedName>
    <definedName name="あああああ" localSheetId="19" hidden="1">{"'Sheet1'!$L$16"}</definedName>
    <definedName name="あああああ" localSheetId="20" hidden="1">{"'Sheet1'!$L$16"}</definedName>
    <definedName name="あああああ" localSheetId="22" hidden="1">{"'Sheet1'!$L$16"}</definedName>
    <definedName name="あああああ" localSheetId="24" hidden="1">{"'Sheet1'!$L$16"}</definedName>
    <definedName name="あああああ" localSheetId="28" hidden="1">{"'Sheet1'!$L$16"}</definedName>
    <definedName name="あああああ" localSheetId="14" hidden="1">{"'Sheet1'!$L$16"}</definedName>
    <definedName name="あああああ" hidden="1">{"'Sheet1'!$L$16"}</definedName>
    <definedName name="あい" localSheetId="12" hidden="1">{#N/A,#N/A,FALSE,"Sheet6 (24)"}</definedName>
    <definedName name="あい" localSheetId="11" hidden="1">{#N/A,#N/A,FALSE,"Sheet6 (24)"}</definedName>
    <definedName name="あい" localSheetId="13" hidden="1">{#N/A,#N/A,FALSE,"Sheet6 (24)"}</definedName>
    <definedName name="あい" localSheetId="16" hidden="1">{#N/A,#N/A,FALSE,"Sheet6 (24)"}</definedName>
    <definedName name="あい" localSheetId="21" hidden="1">{#N/A,#N/A,FALSE,"Sheet6 (24)"}</definedName>
    <definedName name="あい" localSheetId="18" hidden="1">{#N/A,#N/A,FALSE,"Sheet6 (24)"}</definedName>
    <definedName name="あい" localSheetId="19" hidden="1">{#N/A,#N/A,FALSE,"Sheet6 (24)"}</definedName>
    <definedName name="あい" localSheetId="20" hidden="1">{#N/A,#N/A,FALSE,"Sheet6 (24)"}</definedName>
    <definedName name="あい" localSheetId="22" hidden="1">{#N/A,#N/A,FALSE,"Sheet6 (24)"}</definedName>
    <definedName name="あい" localSheetId="24" hidden="1">{#N/A,#N/A,FALSE,"Sheet6 (24)"}</definedName>
    <definedName name="あい" localSheetId="28" hidden="1">{#N/A,#N/A,FALSE,"Sheet6 (24)"}</definedName>
    <definedName name="あい" localSheetId="14" hidden="1">{#N/A,#N/A,FALSE,"Sheet6 (24)"}</definedName>
    <definedName name="あい" hidden="1">{#N/A,#N/A,FALSE,"Sheet6 (24)"}</definedName>
    <definedName name="い" localSheetId="12" hidden="1">{#N/A,#N/A,FALSE,"Sheet6 (24)"}</definedName>
    <definedName name="い" localSheetId="11" hidden="1">{#N/A,#N/A,FALSE,"Sheet6 (24)"}</definedName>
    <definedName name="い" localSheetId="13" hidden="1">{#N/A,#N/A,FALSE,"Sheet6 (24)"}</definedName>
    <definedName name="い" localSheetId="16" hidden="1">{#N/A,#N/A,FALSE,"Sheet6 (24)"}</definedName>
    <definedName name="い" localSheetId="21" hidden="1">{#N/A,#N/A,FALSE,"Sheet6 (24)"}</definedName>
    <definedName name="い" localSheetId="18" hidden="1">{#N/A,#N/A,FALSE,"Sheet6 (24)"}</definedName>
    <definedName name="い" localSheetId="19" hidden="1">{#N/A,#N/A,FALSE,"Sheet6 (24)"}</definedName>
    <definedName name="い" localSheetId="20" hidden="1">{#N/A,#N/A,FALSE,"Sheet6 (24)"}</definedName>
    <definedName name="い" localSheetId="22" hidden="1">{#N/A,#N/A,FALSE,"Sheet6 (24)"}</definedName>
    <definedName name="い" localSheetId="24" hidden="1">{#N/A,#N/A,FALSE,"Sheet6 (24)"}</definedName>
    <definedName name="い" localSheetId="28" hidden="1">{#N/A,#N/A,FALSE,"Sheet6 (24)"}</definedName>
    <definedName name="い" localSheetId="14" hidden="1">{#N/A,#N/A,FALSE,"Sheet6 (24)"}</definedName>
    <definedName name="い" hidden="1">{#N/A,#N/A,FALSE,"Sheet6 (24)"}</definedName>
    <definedName name="う" localSheetId="12" hidden="1">{#N/A,#N/A,FALSE,"Sheet6 (24)"}</definedName>
    <definedName name="う" localSheetId="11" hidden="1">{#N/A,#N/A,FALSE,"Sheet6 (24)"}</definedName>
    <definedName name="う" localSheetId="13" hidden="1">{#N/A,#N/A,FALSE,"Sheet6 (24)"}</definedName>
    <definedName name="う" localSheetId="16" hidden="1">{#N/A,#N/A,FALSE,"Sheet6 (24)"}</definedName>
    <definedName name="う" localSheetId="21" hidden="1">{#N/A,#N/A,FALSE,"Sheet6 (24)"}</definedName>
    <definedName name="う" localSheetId="18" hidden="1">{#N/A,#N/A,FALSE,"Sheet6 (24)"}</definedName>
    <definedName name="う" localSheetId="19" hidden="1">{#N/A,#N/A,FALSE,"Sheet6 (24)"}</definedName>
    <definedName name="う" localSheetId="20" hidden="1">{#N/A,#N/A,FALSE,"Sheet6 (24)"}</definedName>
    <definedName name="う" localSheetId="22" hidden="1">{#N/A,#N/A,FALSE,"Sheet6 (24)"}</definedName>
    <definedName name="う" localSheetId="24" hidden="1">{#N/A,#N/A,FALSE,"Sheet6 (24)"}</definedName>
    <definedName name="う" localSheetId="28" hidden="1">{#N/A,#N/A,FALSE,"Sheet6 (24)"}</definedName>
    <definedName name="う" localSheetId="14" hidden="1">{#N/A,#N/A,FALSE,"Sheet6 (24)"}</definedName>
    <definedName name="う" hidden="1">{#N/A,#N/A,FALSE,"Sheet6 (24)"}</definedName>
    <definedName name="うｙ" localSheetId="12" hidden="1">{#N/A,#N/A,FALSE,"Sheet6 (24)"}</definedName>
    <definedName name="うｙ" localSheetId="11" hidden="1">{#N/A,#N/A,FALSE,"Sheet6 (24)"}</definedName>
    <definedName name="うｙ" localSheetId="13" hidden="1">{#N/A,#N/A,FALSE,"Sheet6 (24)"}</definedName>
    <definedName name="うｙ" localSheetId="16" hidden="1">{#N/A,#N/A,FALSE,"Sheet6 (24)"}</definedName>
    <definedName name="うｙ" localSheetId="21" hidden="1">{#N/A,#N/A,FALSE,"Sheet6 (24)"}</definedName>
    <definedName name="うｙ" localSheetId="18" hidden="1">{#N/A,#N/A,FALSE,"Sheet6 (24)"}</definedName>
    <definedName name="うｙ" localSheetId="19" hidden="1">{#N/A,#N/A,FALSE,"Sheet6 (24)"}</definedName>
    <definedName name="うｙ" localSheetId="20" hidden="1">{#N/A,#N/A,FALSE,"Sheet6 (24)"}</definedName>
    <definedName name="うｙ" localSheetId="22" hidden="1">{#N/A,#N/A,FALSE,"Sheet6 (24)"}</definedName>
    <definedName name="うｙ" localSheetId="24" hidden="1">{#N/A,#N/A,FALSE,"Sheet6 (24)"}</definedName>
    <definedName name="うｙ" localSheetId="28" hidden="1">{#N/A,#N/A,FALSE,"Sheet6 (24)"}</definedName>
    <definedName name="うｙ" localSheetId="14" hidden="1">{#N/A,#N/A,FALSE,"Sheet6 (24)"}</definedName>
    <definedName name="うｙ" hidden="1">{#N/A,#N/A,FALSE,"Sheet6 (24)"}</definedName>
    <definedName name="うい" localSheetId="12" hidden="1">{#N/A,#N/A,FALSE,"Sheet6 (24)"}</definedName>
    <definedName name="うい" localSheetId="11" hidden="1">{#N/A,#N/A,FALSE,"Sheet6 (24)"}</definedName>
    <definedName name="うい" localSheetId="13" hidden="1">{#N/A,#N/A,FALSE,"Sheet6 (24)"}</definedName>
    <definedName name="うい" localSheetId="16" hidden="1">{#N/A,#N/A,FALSE,"Sheet6 (24)"}</definedName>
    <definedName name="うい" localSheetId="21" hidden="1">{#N/A,#N/A,FALSE,"Sheet6 (24)"}</definedName>
    <definedName name="うい" localSheetId="18" hidden="1">{#N/A,#N/A,FALSE,"Sheet6 (24)"}</definedName>
    <definedName name="うい" localSheetId="19" hidden="1">{#N/A,#N/A,FALSE,"Sheet6 (24)"}</definedName>
    <definedName name="うい" localSheetId="20" hidden="1">{#N/A,#N/A,FALSE,"Sheet6 (24)"}</definedName>
    <definedName name="うい" localSheetId="22" hidden="1">{#N/A,#N/A,FALSE,"Sheet6 (24)"}</definedName>
    <definedName name="うい" localSheetId="24" hidden="1">{#N/A,#N/A,FALSE,"Sheet6 (24)"}</definedName>
    <definedName name="うい" localSheetId="28" hidden="1">{#N/A,#N/A,FALSE,"Sheet6 (24)"}</definedName>
    <definedName name="うい" localSheetId="14" hidden="1">{#N/A,#N/A,FALSE,"Sheet6 (24)"}</definedName>
    <definedName name="うい" hidden="1">{#N/A,#N/A,FALSE,"Sheet6 (24)"}</definedName>
    <definedName name="ううう" localSheetId="12" hidden="1">{"'Sheet1'!$L$16"}</definedName>
    <definedName name="ううう" localSheetId="11" hidden="1">{"'Sheet1'!$L$16"}</definedName>
    <definedName name="ううう" localSheetId="13" hidden="1">{"'Sheet1'!$L$16"}</definedName>
    <definedName name="ううう" localSheetId="16" hidden="1">{"'Sheet1'!$L$16"}</definedName>
    <definedName name="ううう" localSheetId="21" hidden="1">{"'Sheet1'!$L$16"}</definedName>
    <definedName name="ううう" localSheetId="18" hidden="1">{"'Sheet1'!$L$16"}</definedName>
    <definedName name="ううう" localSheetId="19" hidden="1">{"'Sheet1'!$L$16"}</definedName>
    <definedName name="ううう" localSheetId="20" hidden="1">{"'Sheet1'!$L$16"}</definedName>
    <definedName name="ううう" localSheetId="22" hidden="1">{"'Sheet1'!$L$16"}</definedName>
    <definedName name="ううう" localSheetId="24" hidden="1">{"'Sheet1'!$L$16"}</definedName>
    <definedName name="ううう" localSheetId="28" hidden="1">{"'Sheet1'!$L$16"}</definedName>
    <definedName name="ううう" localSheetId="14" hidden="1">{"'Sheet1'!$L$16"}</definedName>
    <definedName name="ううう" hidden="1">{"'Sheet1'!$L$16"}</definedName>
    <definedName name="え" localSheetId="12" hidden="1">{#N/A,#N/A,TRUE,"Krycí list"}</definedName>
    <definedName name="え" localSheetId="11" hidden="1">{#N/A,#N/A,TRUE,"Krycí list"}</definedName>
    <definedName name="え" localSheetId="13" hidden="1">{#N/A,#N/A,TRUE,"Krycí list"}</definedName>
    <definedName name="え" localSheetId="16" hidden="1">{#N/A,#N/A,TRUE,"Krycí list"}</definedName>
    <definedName name="え" localSheetId="21" hidden="1">{#N/A,#N/A,TRUE,"Krycí list"}</definedName>
    <definedName name="え" localSheetId="18" hidden="1">{#N/A,#N/A,TRUE,"Krycí list"}</definedName>
    <definedName name="え" localSheetId="19" hidden="1">{#N/A,#N/A,TRUE,"Krycí list"}</definedName>
    <definedName name="え" localSheetId="20" hidden="1">{#N/A,#N/A,TRUE,"Krycí list"}</definedName>
    <definedName name="え" localSheetId="22" hidden="1">{#N/A,#N/A,TRUE,"Krycí list"}</definedName>
    <definedName name="え" localSheetId="24" hidden="1">{#N/A,#N/A,TRUE,"Krycí list"}</definedName>
    <definedName name="え" localSheetId="28" hidden="1">{#N/A,#N/A,TRUE,"Krycí list"}</definedName>
    <definedName name="え" localSheetId="14" hidden="1">{#N/A,#N/A,TRUE,"Krycí list"}</definedName>
    <definedName name="え" hidden="1">{#N/A,#N/A,TRUE,"Krycí list"}</definedName>
    <definedName name="えええ" localSheetId="12" hidden="1">{"'Sheet1'!$L$16"}</definedName>
    <definedName name="えええ" localSheetId="11" hidden="1">{"'Sheet1'!$L$16"}</definedName>
    <definedName name="えええ" localSheetId="13" hidden="1">{"'Sheet1'!$L$16"}</definedName>
    <definedName name="えええ" localSheetId="16" hidden="1">{"'Sheet1'!$L$16"}</definedName>
    <definedName name="えええ" localSheetId="21" hidden="1">{"'Sheet1'!$L$16"}</definedName>
    <definedName name="えええ" localSheetId="18" hidden="1">{"'Sheet1'!$L$16"}</definedName>
    <definedName name="えええ" localSheetId="19" hidden="1">{"'Sheet1'!$L$16"}</definedName>
    <definedName name="えええ" localSheetId="20" hidden="1">{"'Sheet1'!$L$16"}</definedName>
    <definedName name="えええ" localSheetId="22" hidden="1">{"'Sheet1'!$L$16"}</definedName>
    <definedName name="えええ" localSheetId="24" hidden="1">{"'Sheet1'!$L$16"}</definedName>
    <definedName name="えええ" localSheetId="28" hidden="1">{"'Sheet1'!$L$16"}</definedName>
    <definedName name="えええ" localSheetId="14" hidden="1">{"'Sheet1'!$L$16"}</definedName>
    <definedName name="えええ" hidden="1">{"'Sheet1'!$L$16"}</definedName>
    <definedName name="お" localSheetId="12" hidden="1">{#N/A,#N/A,FALSE,"Sheet6 (24)"}</definedName>
    <definedName name="お" localSheetId="11" hidden="1">{#N/A,#N/A,FALSE,"Sheet6 (24)"}</definedName>
    <definedName name="お" localSheetId="13" hidden="1">{#N/A,#N/A,FALSE,"Sheet6 (24)"}</definedName>
    <definedName name="お" localSheetId="16" hidden="1">{#N/A,#N/A,FALSE,"Sheet6 (24)"}</definedName>
    <definedName name="お" localSheetId="21" hidden="1">{#N/A,#N/A,FALSE,"Sheet6 (24)"}</definedName>
    <definedName name="お" localSheetId="18" hidden="1">{#N/A,#N/A,FALSE,"Sheet6 (24)"}</definedName>
    <definedName name="お" localSheetId="19" hidden="1">{#N/A,#N/A,FALSE,"Sheet6 (24)"}</definedName>
    <definedName name="お" localSheetId="20" hidden="1">{#N/A,#N/A,FALSE,"Sheet6 (24)"}</definedName>
    <definedName name="お" localSheetId="22" hidden="1">{#N/A,#N/A,FALSE,"Sheet6 (24)"}</definedName>
    <definedName name="お" localSheetId="24" hidden="1">{#N/A,#N/A,FALSE,"Sheet6 (24)"}</definedName>
    <definedName name="お" localSheetId="28" hidden="1">{#N/A,#N/A,FALSE,"Sheet6 (24)"}</definedName>
    <definedName name="お" localSheetId="14" hidden="1">{#N/A,#N/A,FALSE,"Sheet6 (24)"}</definedName>
    <definedName name="お" hidden="1">{#N/A,#N/A,FALSE,"Sheet6 (24)"}</definedName>
    <definedName name="おＰ" localSheetId="12" hidden="1">{#N/A,#N/A,FALSE,"Sheet6 (24)"}</definedName>
    <definedName name="おＰ" localSheetId="11" hidden="1">{#N/A,#N/A,FALSE,"Sheet6 (24)"}</definedName>
    <definedName name="おＰ" localSheetId="13" hidden="1">{#N/A,#N/A,FALSE,"Sheet6 (24)"}</definedName>
    <definedName name="おＰ" localSheetId="16" hidden="1">{#N/A,#N/A,FALSE,"Sheet6 (24)"}</definedName>
    <definedName name="おＰ" localSheetId="21" hidden="1">{#N/A,#N/A,FALSE,"Sheet6 (24)"}</definedName>
    <definedName name="おＰ" localSheetId="18" hidden="1">{#N/A,#N/A,FALSE,"Sheet6 (24)"}</definedName>
    <definedName name="おＰ" localSheetId="19" hidden="1">{#N/A,#N/A,FALSE,"Sheet6 (24)"}</definedName>
    <definedName name="おＰ" localSheetId="20" hidden="1">{#N/A,#N/A,FALSE,"Sheet6 (24)"}</definedName>
    <definedName name="おＰ" localSheetId="22" hidden="1">{#N/A,#N/A,FALSE,"Sheet6 (24)"}</definedName>
    <definedName name="おＰ" localSheetId="24" hidden="1">{#N/A,#N/A,FALSE,"Sheet6 (24)"}</definedName>
    <definedName name="おＰ" localSheetId="28" hidden="1">{#N/A,#N/A,FALSE,"Sheet6 (24)"}</definedName>
    <definedName name="おＰ" localSheetId="14" hidden="1">{#N/A,#N/A,FALSE,"Sheet6 (24)"}</definedName>
    <definedName name="おＰ" hidden="1">{#N/A,#N/A,FALSE,"Sheet6 (24)"}</definedName>
    <definedName name="おお" localSheetId="12" hidden="1">{"'eng.Work-Flow'!$B$100"}</definedName>
    <definedName name="おお" localSheetId="11" hidden="1">{"'eng.Work-Flow'!$B$100"}</definedName>
    <definedName name="おお" localSheetId="13" hidden="1">{"'eng.Work-Flow'!$B$100"}</definedName>
    <definedName name="おお" localSheetId="16" hidden="1">{"'eng.Work-Flow'!$B$100"}</definedName>
    <definedName name="おお" localSheetId="21" hidden="1">{"'eng.Work-Flow'!$B$100"}</definedName>
    <definedName name="おお" localSheetId="18" hidden="1">{"'eng.Work-Flow'!$B$100"}</definedName>
    <definedName name="おお" localSheetId="19" hidden="1">{"'eng.Work-Flow'!$B$100"}</definedName>
    <definedName name="おお" localSheetId="20" hidden="1">{"'eng.Work-Flow'!$B$100"}</definedName>
    <definedName name="おお" localSheetId="22" hidden="1">{"'eng.Work-Flow'!$B$100"}</definedName>
    <definedName name="おお" localSheetId="24" hidden="1">{"'eng.Work-Flow'!$B$100"}</definedName>
    <definedName name="おお" localSheetId="28" hidden="1">{"'eng.Work-Flow'!$B$100"}</definedName>
    <definedName name="おお" localSheetId="14" hidden="1">{"'eng.Work-Flow'!$B$100"}</definedName>
    <definedName name="おお" hidden="1">{"'eng.Work-Flow'!$B$100"}</definedName>
    <definedName name="か" localSheetId="12" hidden="1">{#N/A,#N/A,FALSE,"Sheet6 (24)"}</definedName>
    <definedName name="か" localSheetId="11" hidden="1">{#N/A,#N/A,FALSE,"Sheet6 (24)"}</definedName>
    <definedName name="か" localSheetId="13" hidden="1">{#N/A,#N/A,FALSE,"Sheet6 (24)"}</definedName>
    <definedName name="か" localSheetId="16" hidden="1">{#N/A,#N/A,FALSE,"Sheet6 (24)"}</definedName>
    <definedName name="か" localSheetId="21" hidden="1">{#N/A,#N/A,FALSE,"Sheet6 (24)"}</definedName>
    <definedName name="か" localSheetId="18" hidden="1">{#N/A,#N/A,FALSE,"Sheet6 (24)"}</definedName>
    <definedName name="か" localSheetId="19" hidden="1">{#N/A,#N/A,FALSE,"Sheet6 (24)"}</definedName>
    <definedName name="か" localSheetId="20" hidden="1">{#N/A,#N/A,FALSE,"Sheet6 (24)"}</definedName>
    <definedName name="か" localSheetId="22" hidden="1">{#N/A,#N/A,FALSE,"Sheet6 (24)"}</definedName>
    <definedName name="か" localSheetId="24" hidden="1">{#N/A,#N/A,FALSE,"Sheet6 (24)"}</definedName>
    <definedName name="か" localSheetId="28" hidden="1">{#N/A,#N/A,FALSE,"Sheet6 (24)"}</definedName>
    <definedName name="か" localSheetId="14" hidden="1">{#N/A,#N/A,FALSE,"Sheet6 (24)"}</definedName>
    <definedName name="か" hidden="1">{#N/A,#N/A,FALSE,"Sheet6 (24)"}</definedName>
    <definedName name="こ" localSheetId="12" hidden="1">{#N/A,#N/A,FALSE,"Sheet6 (24)"}</definedName>
    <definedName name="こ" localSheetId="11" hidden="1">{#N/A,#N/A,FALSE,"Sheet6 (24)"}</definedName>
    <definedName name="こ" localSheetId="13" hidden="1">{#N/A,#N/A,FALSE,"Sheet6 (24)"}</definedName>
    <definedName name="こ" localSheetId="16" hidden="1">{#N/A,#N/A,FALSE,"Sheet6 (24)"}</definedName>
    <definedName name="こ" localSheetId="21" hidden="1">{#N/A,#N/A,FALSE,"Sheet6 (24)"}</definedName>
    <definedName name="こ" localSheetId="18" hidden="1">{#N/A,#N/A,FALSE,"Sheet6 (24)"}</definedName>
    <definedName name="こ" localSheetId="19" hidden="1">{#N/A,#N/A,FALSE,"Sheet6 (24)"}</definedName>
    <definedName name="こ" localSheetId="20" hidden="1">{#N/A,#N/A,FALSE,"Sheet6 (24)"}</definedName>
    <definedName name="こ" localSheetId="22" hidden="1">{#N/A,#N/A,FALSE,"Sheet6 (24)"}</definedName>
    <definedName name="こ" localSheetId="24" hidden="1">{#N/A,#N/A,FALSE,"Sheet6 (24)"}</definedName>
    <definedName name="こ" localSheetId="28" hidden="1">{#N/A,#N/A,FALSE,"Sheet6 (24)"}</definedName>
    <definedName name="こ" localSheetId="14" hidden="1">{#N/A,#N/A,FALSE,"Sheet6 (24)"}</definedName>
    <definedName name="こ" hidden="1">{#N/A,#N/A,FALSE,"Sheet6 (24)"}</definedName>
    <definedName name="ｺｽﾄ" localSheetId="12" hidden="1">{#N/A,#N/A,FALSE,"Sheet6 (24)"}</definedName>
    <definedName name="ｺｽﾄ" localSheetId="11" hidden="1">{#N/A,#N/A,FALSE,"Sheet6 (24)"}</definedName>
    <definedName name="ｺｽﾄ" localSheetId="13" hidden="1">{#N/A,#N/A,FALSE,"Sheet6 (24)"}</definedName>
    <definedName name="ｺｽﾄ" localSheetId="16" hidden="1">{#N/A,#N/A,FALSE,"Sheet6 (24)"}</definedName>
    <definedName name="ｺｽﾄ" localSheetId="21" hidden="1">{#N/A,#N/A,FALSE,"Sheet6 (24)"}</definedName>
    <definedName name="ｺｽﾄ" localSheetId="18" hidden="1">{#N/A,#N/A,FALSE,"Sheet6 (24)"}</definedName>
    <definedName name="ｺｽﾄ" localSheetId="19" hidden="1">{#N/A,#N/A,FALSE,"Sheet6 (24)"}</definedName>
    <definedName name="ｺｽﾄ" localSheetId="20" hidden="1">{#N/A,#N/A,FALSE,"Sheet6 (24)"}</definedName>
    <definedName name="ｺｽﾄ" localSheetId="22" hidden="1">{#N/A,#N/A,FALSE,"Sheet6 (24)"}</definedName>
    <definedName name="ｺｽﾄ" localSheetId="24" hidden="1">{#N/A,#N/A,FALSE,"Sheet6 (24)"}</definedName>
    <definedName name="ｺｽﾄ" localSheetId="28" hidden="1">{#N/A,#N/A,FALSE,"Sheet6 (24)"}</definedName>
    <definedName name="ｺｽﾄ" localSheetId="14" hidden="1">{#N/A,#N/A,FALSE,"Sheet6 (24)"}</definedName>
    <definedName name="ｺｽﾄ" hidden="1">{#N/A,#N/A,FALSE,"Sheet6 (24)"}</definedName>
    <definedName name="ｺｽﾄ総括" localSheetId="12" hidden="1">{#N/A,#N/A,FALSE,"Sheet6 (24)"}</definedName>
    <definedName name="ｺｽﾄ総括" localSheetId="11" hidden="1">{#N/A,#N/A,FALSE,"Sheet6 (24)"}</definedName>
    <definedName name="ｺｽﾄ総括" localSheetId="13" hidden="1">{#N/A,#N/A,FALSE,"Sheet6 (24)"}</definedName>
    <definedName name="ｺｽﾄ総括" localSheetId="16" hidden="1">{#N/A,#N/A,FALSE,"Sheet6 (24)"}</definedName>
    <definedName name="ｺｽﾄ総括" localSheetId="21" hidden="1">{#N/A,#N/A,FALSE,"Sheet6 (24)"}</definedName>
    <definedName name="ｺｽﾄ総括" localSheetId="18" hidden="1">{#N/A,#N/A,FALSE,"Sheet6 (24)"}</definedName>
    <definedName name="ｺｽﾄ総括" localSheetId="19" hidden="1">{#N/A,#N/A,FALSE,"Sheet6 (24)"}</definedName>
    <definedName name="ｺｽﾄ総括" localSheetId="20" hidden="1">{#N/A,#N/A,FALSE,"Sheet6 (24)"}</definedName>
    <definedName name="ｺｽﾄ総括" localSheetId="22" hidden="1">{#N/A,#N/A,FALSE,"Sheet6 (24)"}</definedName>
    <definedName name="ｺｽﾄ総括" localSheetId="24" hidden="1">{#N/A,#N/A,FALSE,"Sheet6 (24)"}</definedName>
    <definedName name="ｺｽﾄ総括" localSheetId="28" hidden="1">{#N/A,#N/A,FALSE,"Sheet6 (24)"}</definedName>
    <definedName name="ｺｽﾄ総括" localSheetId="14" hidden="1">{#N/A,#N/A,FALSE,"Sheet6 (24)"}</definedName>
    <definedName name="ｺｽﾄ総括" hidden="1">{#N/A,#N/A,FALSE,"Sheet6 (24)"}</definedName>
    <definedName name="ｺｽﾄ順1" localSheetId="12" hidden="1">{#N/A,#N/A,FALSE,"Sheet6 (24)"}</definedName>
    <definedName name="ｺｽﾄ順1" localSheetId="11" hidden="1">{#N/A,#N/A,FALSE,"Sheet6 (24)"}</definedName>
    <definedName name="ｺｽﾄ順1" localSheetId="13" hidden="1">{#N/A,#N/A,FALSE,"Sheet6 (24)"}</definedName>
    <definedName name="ｺｽﾄ順1" localSheetId="16" hidden="1">{#N/A,#N/A,FALSE,"Sheet6 (24)"}</definedName>
    <definedName name="ｺｽﾄ順1" localSheetId="21" hidden="1">{#N/A,#N/A,FALSE,"Sheet6 (24)"}</definedName>
    <definedName name="ｺｽﾄ順1" localSheetId="18" hidden="1">{#N/A,#N/A,FALSE,"Sheet6 (24)"}</definedName>
    <definedName name="ｺｽﾄ順1" localSheetId="19" hidden="1">{#N/A,#N/A,FALSE,"Sheet6 (24)"}</definedName>
    <definedName name="ｺｽﾄ順1" localSheetId="20" hidden="1">{#N/A,#N/A,FALSE,"Sheet6 (24)"}</definedName>
    <definedName name="ｺｽﾄ順1" localSheetId="22" hidden="1">{#N/A,#N/A,FALSE,"Sheet6 (24)"}</definedName>
    <definedName name="ｺｽﾄ順1" localSheetId="24" hidden="1">{#N/A,#N/A,FALSE,"Sheet6 (24)"}</definedName>
    <definedName name="ｺｽﾄ順1" localSheetId="28" hidden="1">{#N/A,#N/A,FALSE,"Sheet6 (24)"}</definedName>
    <definedName name="ｺｽﾄ順1" localSheetId="14" hidden="1">{#N/A,#N/A,FALSE,"Sheet6 (24)"}</definedName>
    <definedName name="ｺｽﾄ順1" hidden="1">{#N/A,#N/A,FALSE,"Sheet6 (24)"}</definedName>
    <definedName name="ｼｬｰｼ" localSheetId="12" hidden="1">{#N/A,#N/A,FALSE,"Sheet6 (24)"}</definedName>
    <definedName name="ｼｬｰｼ" localSheetId="11" hidden="1">{#N/A,#N/A,FALSE,"Sheet6 (24)"}</definedName>
    <definedName name="ｼｬｰｼ" localSheetId="13" hidden="1">{#N/A,#N/A,FALSE,"Sheet6 (24)"}</definedName>
    <definedName name="ｼｬｰｼ" localSheetId="16" hidden="1">{#N/A,#N/A,FALSE,"Sheet6 (24)"}</definedName>
    <definedName name="ｼｬｰｼ" localSheetId="21" hidden="1">{#N/A,#N/A,FALSE,"Sheet6 (24)"}</definedName>
    <definedName name="ｼｬｰｼ" localSheetId="18" hidden="1">{#N/A,#N/A,FALSE,"Sheet6 (24)"}</definedName>
    <definedName name="ｼｬｰｼ" localSheetId="19" hidden="1">{#N/A,#N/A,FALSE,"Sheet6 (24)"}</definedName>
    <definedName name="ｼｬｰｼ" localSheetId="20" hidden="1">{#N/A,#N/A,FALSE,"Sheet6 (24)"}</definedName>
    <definedName name="ｼｬｰｼ" localSheetId="22" hidden="1">{#N/A,#N/A,FALSE,"Sheet6 (24)"}</definedName>
    <definedName name="ｼｬｰｼ" localSheetId="24" hidden="1">{#N/A,#N/A,FALSE,"Sheet6 (24)"}</definedName>
    <definedName name="ｼｬｰｼ" localSheetId="28" hidden="1">{#N/A,#N/A,FALSE,"Sheet6 (24)"}</definedName>
    <definedName name="ｼｬｰｼ" localSheetId="14" hidden="1">{#N/A,#N/A,FALSE,"Sheet6 (24)"}</definedName>
    <definedName name="ｼｬｰｼ" hidden="1">{#N/A,#N/A,FALSE,"Sheet6 (24)"}</definedName>
    <definedName name="っｋ" hidden="1">#REF!</definedName>
    <definedName name="トイレ仕様" localSheetId="12" hidden="1">{#N/A,#N/A,FALSE,"Sheet6 (24)"}</definedName>
    <definedName name="トイレ仕様" localSheetId="11" hidden="1">{#N/A,#N/A,FALSE,"Sheet6 (24)"}</definedName>
    <definedName name="トイレ仕様" localSheetId="13" hidden="1">{#N/A,#N/A,FALSE,"Sheet6 (24)"}</definedName>
    <definedName name="トイレ仕様" localSheetId="16" hidden="1">{#N/A,#N/A,FALSE,"Sheet6 (24)"}</definedName>
    <definedName name="トイレ仕様" localSheetId="21" hidden="1">{#N/A,#N/A,FALSE,"Sheet6 (24)"}</definedName>
    <definedName name="トイレ仕様" localSheetId="18" hidden="1">{#N/A,#N/A,FALSE,"Sheet6 (24)"}</definedName>
    <definedName name="トイレ仕様" localSheetId="19" hidden="1">{#N/A,#N/A,FALSE,"Sheet6 (24)"}</definedName>
    <definedName name="トイレ仕様" localSheetId="20" hidden="1">{#N/A,#N/A,FALSE,"Sheet6 (24)"}</definedName>
    <definedName name="トイレ仕様" localSheetId="22" hidden="1">{#N/A,#N/A,FALSE,"Sheet6 (24)"}</definedName>
    <definedName name="トイレ仕様" localSheetId="24" hidden="1">{#N/A,#N/A,FALSE,"Sheet6 (24)"}</definedName>
    <definedName name="トイレ仕様" localSheetId="28" hidden="1">{#N/A,#N/A,FALSE,"Sheet6 (24)"}</definedName>
    <definedName name="トイレ仕様" localSheetId="14" hidden="1">{#N/A,#N/A,FALSE,"Sheet6 (24)"}</definedName>
    <definedName name="トイレ仕様" hidden="1">{#N/A,#N/A,FALSE,"Sheet6 (24)"}</definedName>
    <definedName name="はば" localSheetId="12" hidden="1">{#N/A,#N/A,FALSE,"Sheet6 (24)"}</definedName>
    <definedName name="はば" localSheetId="11" hidden="1">{#N/A,#N/A,FALSE,"Sheet6 (24)"}</definedName>
    <definedName name="はば" localSheetId="13" hidden="1">{#N/A,#N/A,FALSE,"Sheet6 (24)"}</definedName>
    <definedName name="はば" localSheetId="16" hidden="1">{#N/A,#N/A,FALSE,"Sheet6 (24)"}</definedName>
    <definedName name="はば" localSheetId="21" hidden="1">{#N/A,#N/A,FALSE,"Sheet6 (24)"}</definedName>
    <definedName name="はば" localSheetId="18" hidden="1">{#N/A,#N/A,FALSE,"Sheet6 (24)"}</definedName>
    <definedName name="はば" localSheetId="19" hidden="1">{#N/A,#N/A,FALSE,"Sheet6 (24)"}</definedName>
    <definedName name="はば" localSheetId="20" hidden="1">{#N/A,#N/A,FALSE,"Sheet6 (24)"}</definedName>
    <definedName name="はば" localSheetId="22" hidden="1">{#N/A,#N/A,FALSE,"Sheet6 (24)"}</definedName>
    <definedName name="はば" localSheetId="24" hidden="1">{#N/A,#N/A,FALSE,"Sheet6 (24)"}</definedName>
    <definedName name="はば" localSheetId="28" hidden="1">{#N/A,#N/A,FALSE,"Sheet6 (24)"}</definedName>
    <definedName name="はば" localSheetId="14" hidden="1">{#N/A,#N/A,FALSE,"Sheet6 (24)"}</definedName>
    <definedName name="はば" hidden="1">{#N/A,#N/A,FALSE,"Sheet6 (24)"}</definedName>
    <definedName name="やま" localSheetId="12" hidden="1">{#N/A,#N/A,FALSE,"Sheet6 (24)"}</definedName>
    <definedName name="やま" localSheetId="11" hidden="1">{#N/A,#N/A,FALSE,"Sheet6 (24)"}</definedName>
    <definedName name="やま" localSheetId="13" hidden="1">{#N/A,#N/A,FALSE,"Sheet6 (24)"}</definedName>
    <definedName name="やま" localSheetId="16" hidden="1">{#N/A,#N/A,FALSE,"Sheet6 (24)"}</definedName>
    <definedName name="やま" localSheetId="21" hidden="1">{#N/A,#N/A,FALSE,"Sheet6 (24)"}</definedName>
    <definedName name="やま" localSheetId="18" hidden="1">{#N/A,#N/A,FALSE,"Sheet6 (24)"}</definedName>
    <definedName name="やま" localSheetId="19" hidden="1">{#N/A,#N/A,FALSE,"Sheet6 (24)"}</definedName>
    <definedName name="やま" localSheetId="20" hidden="1">{#N/A,#N/A,FALSE,"Sheet6 (24)"}</definedName>
    <definedName name="やま" localSheetId="22" hidden="1">{#N/A,#N/A,FALSE,"Sheet6 (24)"}</definedName>
    <definedName name="やま" localSheetId="24" hidden="1">{#N/A,#N/A,FALSE,"Sheet6 (24)"}</definedName>
    <definedName name="やま" localSheetId="28" hidden="1">{#N/A,#N/A,FALSE,"Sheet6 (24)"}</definedName>
    <definedName name="やま" localSheetId="14" hidden="1">{#N/A,#N/A,FALSE,"Sheet6 (24)"}</definedName>
    <definedName name="やま" hidden="1">{#N/A,#N/A,FALSE,"Sheet6 (24)"}</definedName>
    <definedName name="ゆ" localSheetId="12" hidden="1">{#N/A,#N/A,FALSE,"Sheet6 (24)"}</definedName>
    <definedName name="ゆ" localSheetId="11" hidden="1">{#N/A,#N/A,FALSE,"Sheet6 (24)"}</definedName>
    <definedName name="ゆ" localSheetId="13" hidden="1">{#N/A,#N/A,FALSE,"Sheet6 (24)"}</definedName>
    <definedName name="ゆ" localSheetId="16" hidden="1">{#N/A,#N/A,FALSE,"Sheet6 (24)"}</definedName>
    <definedName name="ゆ" localSheetId="21" hidden="1">{#N/A,#N/A,FALSE,"Sheet6 (24)"}</definedName>
    <definedName name="ゆ" localSheetId="18" hidden="1">{#N/A,#N/A,FALSE,"Sheet6 (24)"}</definedName>
    <definedName name="ゆ" localSheetId="19" hidden="1">{#N/A,#N/A,FALSE,"Sheet6 (24)"}</definedName>
    <definedName name="ゆ" localSheetId="20" hidden="1">{#N/A,#N/A,FALSE,"Sheet6 (24)"}</definedName>
    <definedName name="ゆ" localSheetId="22" hidden="1">{#N/A,#N/A,FALSE,"Sheet6 (24)"}</definedName>
    <definedName name="ゆ" localSheetId="24" hidden="1">{#N/A,#N/A,FALSE,"Sheet6 (24)"}</definedName>
    <definedName name="ゆ" localSheetId="28" hidden="1">{#N/A,#N/A,FALSE,"Sheet6 (24)"}</definedName>
    <definedName name="ゆ" localSheetId="14" hidden="1">{#N/A,#N/A,FALSE,"Sheet6 (24)"}</definedName>
    <definedName name="ゆ" hidden="1">{#N/A,#N/A,FALSE,"Sheet6 (24)"}</definedName>
    <definedName name="よ" localSheetId="12" hidden="1">{#N/A,#N/A,FALSE,"Sheet6 (24)"}</definedName>
    <definedName name="よ" localSheetId="11" hidden="1">{#N/A,#N/A,FALSE,"Sheet6 (24)"}</definedName>
    <definedName name="よ" localSheetId="13" hidden="1">{#N/A,#N/A,FALSE,"Sheet6 (24)"}</definedName>
    <definedName name="よ" localSheetId="16" hidden="1">{#N/A,#N/A,FALSE,"Sheet6 (24)"}</definedName>
    <definedName name="よ" localSheetId="21" hidden="1">{#N/A,#N/A,FALSE,"Sheet6 (24)"}</definedName>
    <definedName name="よ" localSheetId="18" hidden="1">{#N/A,#N/A,FALSE,"Sheet6 (24)"}</definedName>
    <definedName name="よ" localSheetId="19" hidden="1">{#N/A,#N/A,FALSE,"Sheet6 (24)"}</definedName>
    <definedName name="よ" localSheetId="20" hidden="1">{#N/A,#N/A,FALSE,"Sheet6 (24)"}</definedName>
    <definedName name="よ" localSheetId="22" hidden="1">{#N/A,#N/A,FALSE,"Sheet6 (24)"}</definedName>
    <definedName name="よ" localSheetId="24" hidden="1">{#N/A,#N/A,FALSE,"Sheet6 (24)"}</definedName>
    <definedName name="よ" localSheetId="28" hidden="1">{#N/A,#N/A,FALSE,"Sheet6 (24)"}</definedName>
    <definedName name="よ" localSheetId="14" hidden="1">{#N/A,#N/A,FALSE,"Sheet6 (24)"}</definedName>
    <definedName name="よ" hidden="1">{#N/A,#N/A,FALSE,"Sheet6 (24)"}</definedName>
    <definedName name="リスト元に戻す" hidden="1">#N/A</definedName>
    <definedName name="んｎ" localSheetId="12" hidden="1">{"'Sheet1'!$L$16"}</definedName>
    <definedName name="んｎ" localSheetId="11" hidden="1">{"'Sheet1'!$L$16"}</definedName>
    <definedName name="んｎ" localSheetId="13" hidden="1">{"'Sheet1'!$L$16"}</definedName>
    <definedName name="んｎ" localSheetId="16" hidden="1">{"'Sheet1'!$L$16"}</definedName>
    <definedName name="んｎ" localSheetId="21" hidden="1">{"'Sheet1'!$L$16"}</definedName>
    <definedName name="んｎ" localSheetId="18" hidden="1">{"'Sheet1'!$L$16"}</definedName>
    <definedName name="んｎ" localSheetId="19" hidden="1">{"'Sheet1'!$L$16"}</definedName>
    <definedName name="んｎ" localSheetId="20" hidden="1">{"'Sheet1'!$L$16"}</definedName>
    <definedName name="んｎ" localSheetId="22" hidden="1">{"'Sheet1'!$L$16"}</definedName>
    <definedName name="んｎ" localSheetId="24" hidden="1">{"'Sheet1'!$L$16"}</definedName>
    <definedName name="んｎ" localSheetId="28" hidden="1">{"'Sheet1'!$L$16"}</definedName>
    <definedName name="んｎ" localSheetId="14" hidden="1">{"'Sheet1'!$L$16"}</definedName>
    <definedName name="んｎ" hidden="1">{"'Sheet1'!$L$16"}</definedName>
    <definedName name="んんｎ" localSheetId="12" hidden="1">{"'Sheet1'!$L$16"}</definedName>
    <definedName name="んんｎ" localSheetId="11" hidden="1">{"'Sheet1'!$L$16"}</definedName>
    <definedName name="んんｎ" localSheetId="13" hidden="1">{"'Sheet1'!$L$16"}</definedName>
    <definedName name="んんｎ" localSheetId="16" hidden="1">{"'Sheet1'!$L$16"}</definedName>
    <definedName name="んんｎ" localSheetId="21" hidden="1">{"'Sheet1'!$L$16"}</definedName>
    <definedName name="んんｎ" localSheetId="18" hidden="1">{"'Sheet1'!$L$16"}</definedName>
    <definedName name="んんｎ" localSheetId="19" hidden="1">{"'Sheet1'!$L$16"}</definedName>
    <definedName name="んんｎ" localSheetId="20" hidden="1">{"'Sheet1'!$L$16"}</definedName>
    <definedName name="んんｎ" localSheetId="22" hidden="1">{"'Sheet1'!$L$16"}</definedName>
    <definedName name="んんｎ" localSheetId="24" hidden="1">{"'Sheet1'!$L$16"}</definedName>
    <definedName name="んんｎ" localSheetId="28" hidden="1">{"'Sheet1'!$L$16"}</definedName>
    <definedName name="んんｎ" localSheetId="14" hidden="1">{"'Sheet1'!$L$16"}</definedName>
    <definedName name="んんｎ" hidden="1">{"'Sheet1'!$L$16"}</definedName>
    <definedName name="ㄱ" localSheetId="12" hidden="1">{#N/A,#N/A,FALSE,"이태원철근"}</definedName>
    <definedName name="ㄱ" localSheetId="11" hidden="1">{#N/A,#N/A,FALSE,"이태원철근"}</definedName>
    <definedName name="ㄱ" localSheetId="13" hidden="1">{#N/A,#N/A,FALSE,"이태원철근"}</definedName>
    <definedName name="ㄱ" localSheetId="16" hidden="1">{#N/A,#N/A,FALSE,"이태원철근"}</definedName>
    <definedName name="ㄱ" localSheetId="21" hidden="1">{#N/A,#N/A,FALSE,"이태원철근"}</definedName>
    <definedName name="ㄱ" localSheetId="18" hidden="1">{#N/A,#N/A,FALSE,"이태원철근"}</definedName>
    <definedName name="ㄱ" localSheetId="19" hidden="1">{#N/A,#N/A,FALSE,"이태원철근"}</definedName>
    <definedName name="ㄱ" localSheetId="20" hidden="1">{#N/A,#N/A,FALSE,"이태원철근"}</definedName>
    <definedName name="ㄱ" localSheetId="22" hidden="1">{#N/A,#N/A,FALSE,"이태원철근"}</definedName>
    <definedName name="ㄱ" localSheetId="24" hidden="1">{#N/A,#N/A,FALSE,"이태원철근"}</definedName>
    <definedName name="ㄱ" localSheetId="28" hidden="1">{#N/A,#N/A,FALSE,"이태원철근"}</definedName>
    <definedName name="ㄱ" localSheetId="14" hidden="1">{#N/A,#N/A,FALSE,"이태원철근"}</definedName>
    <definedName name="ㄱ" hidden="1">{#N/A,#N/A,FALSE,"이태원철근"}</definedName>
    <definedName name="ㄱㄱ" localSheetId="12" hidden="1">{#N/A,#N/A,FALSE,"운반시간"}</definedName>
    <definedName name="ㄱㄱ" localSheetId="11" hidden="1">{#N/A,#N/A,FALSE,"운반시간"}</definedName>
    <definedName name="ㄱㄱ" localSheetId="13" hidden="1">{#N/A,#N/A,FALSE,"운반시간"}</definedName>
    <definedName name="ㄱㄱ" localSheetId="16" hidden="1">{#N/A,#N/A,FALSE,"운반시간"}</definedName>
    <definedName name="ㄱㄱ" localSheetId="21" hidden="1">{#N/A,#N/A,FALSE,"운반시간"}</definedName>
    <definedName name="ㄱㄱ" localSheetId="18" hidden="1">{#N/A,#N/A,FALSE,"운반시간"}</definedName>
    <definedName name="ㄱㄱ" localSheetId="19" hidden="1">{#N/A,#N/A,FALSE,"운반시간"}</definedName>
    <definedName name="ㄱㄱ" localSheetId="20" hidden="1">{#N/A,#N/A,FALSE,"운반시간"}</definedName>
    <definedName name="ㄱㄱ" localSheetId="22" hidden="1">{#N/A,#N/A,FALSE,"운반시간"}</definedName>
    <definedName name="ㄱㄱ" localSheetId="24" hidden="1">{#N/A,#N/A,FALSE,"운반시간"}</definedName>
    <definedName name="ㄱㄱ" localSheetId="28" hidden="1">{#N/A,#N/A,FALSE,"운반시간"}</definedName>
    <definedName name="ㄱㄱ" localSheetId="14" hidden="1">{#N/A,#N/A,FALSE,"운반시간"}</definedName>
    <definedName name="ㄱㄱ" hidden="1">{#N/A,#N/A,FALSE,"운반시간"}</definedName>
    <definedName name="ㄱㄱ_1" localSheetId="12" hidden="1">{"'용역비'!$A$4:$C$8"}</definedName>
    <definedName name="ㄱㄱ_1" localSheetId="11" hidden="1">{"'용역비'!$A$4:$C$8"}</definedName>
    <definedName name="ㄱㄱ_1" localSheetId="13" hidden="1">{"'용역비'!$A$4:$C$8"}</definedName>
    <definedName name="ㄱㄱ_1" localSheetId="16" hidden="1">{"'용역비'!$A$4:$C$8"}</definedName>
    <definedName name="ㄱㄱ_1" localSheetId="21" hidden="1">{"'용역비'!$A$4:$C$8"}</definedName>
    <definedName name="ㄱㄱ_1" localSheetId="18" hidden="1">{"'용역비'!$A$4:$C$8"}</definedName>
    <definedName name="ㄱㄱ_1" localSheetId="19" hidden="1">{"'용역비'!$A$4:$C$8"}</definedName>
    <definedName name="ㄱㄱ_1" localSheetId="20" hidden="1">{"'용역비'!$A$4:$C$8"}</definedName>
    <definedName name="ㄱㄱ_1" localSheetId="22" hidden="1">{"'용역비'!$A$4:$C$8"}</definedName>
    <definedName name="ㄱㄱ_1" localSheetId="24" hidden="1">{"'용역비'!$A$4:$C$8"}</definedName>
    <definedName name="ㄱㄱ_1" localSheetId="28" hidden="1">{"'용역비'!$A$4:$C$8"}</definedName>
    <definedName name="ㄱㄱ_1" localSheetId="14" hidden="1">{"'용역비'!$A$4:$C$8"}</definedName>
    <definedName name="ㄱㄱ_1" hidden="1">{"'용역비'!$A$4:$C$8"}</definedName>
    <definedName name="ㄱㄱ_2" localSheetId="12" hidden="1">{"'용역비'!$A$4:$C$8"}</definedName>
    <definedName name="ㄱㄱ_2" localSheetId="11" hidden="1">{"'용역비'!$A$4:$C$8"}</definedName>
    <definedName name="ㄱㄱ_2" localSheetId="13" hidden="1">{"'용역비'!$A$4:$C$8"}</definedName>
    <definedName name="ㄱㄱ_2" localSheetId="16" hidden="1">{"'용역비'!$A$4:$C$8"}</definedName>
    <definedName name="ㄱㄱ_2" localSheetId="21" hidden="1">{"'용역비'!$A$4:$C$8"}</definedName>
    <definedName name="ㄱㄱ_2" localSheetId="18" hidden="1">{"'용역비'!$A$4:$C$8"}</definedName>
    <definedName name="ㄱㄱ_2" localSheetId="19" hidden="1">{"'용역비'!$A$4:$C$8"}</definedName>
    <definedName name="ㄱㄱ_2" localSheetId="20" hidden="1">{"'용역비'!$A$4:$C$8"}</definedName>
    <definedName name="ㄱㄱ_2" localSheetId="22" hidden="1">{"'용역비'!$A$4:$C$8"}</definedName>
    <definedName name="ㄱㄱ_2" localSheetId="24" hidden="1">{"'용역비'!$A$4:$C$8"}</definedName>
    <definedName name="ㄱㄱ_2" localSheetId="28" hidden="1">{"'용역비'!$A$4:$C$8"}</definedName>
    <definedName name="ㄱㄱ_2" localSheetId="14" hidden="1">{"'용역비'!$A$4:$C$8"}</definedName>
    <definedName name="ㄱㄱ_2" hidden="1">{"'용역비'!$A$4:$C$8"}</definedName>
    <definedName name="ㄱㄱ_3" localSheetId="12" hidden="1">{"'용역비'!$A$4:$C$8"}</definedName>
    <definedName name="ㄱㄱ_3" localSheetId="11" hidden="1">{"'용역비'!$A$4:$C$8"}</definedName>
    <definedName name="ㄱㄱ_3" localSheetId="13" hidden="1">{"'용역비'!$A$4:$C$8"}</definedName>
    <definedName name="ㄱㄱ_3" localSheetId="16" hidden="1">{"'용역비'!$A$4:$C$8"}</definedName>
    <definedName name="ㄱㄱ_3" localSheetId="21" hidden="1">{"'용역비'!$A$4:$C$8"}</definedName>
    <definedName name="ㄱㄱ_3" localSheetId="18" hidden="1">{"'용역비'!$A$4:$C$8"}</definedName>
    <definedName name="ㄱㄱ_3" localSheetId="19" hidden="1">{"'용역비'!$A$4:$C$8"}</definedName>
    <definedName name="ㄱㄱ_3" localSheetId="20" hidden="1">{"'용역비'!$A$4:$C$8"}</definedName>
    <definedName name="ㄱㄱ_3" localSheetId="22" hidden="1">{"'용역비'!$A$4:$C$8"}</definedName>
    <definedName name="ㄱㄱ_3" localSheetId="24" hidden="1">{"'용역비'!$A$4:$C$8"}</definedName>
    <definedName name="ㄱㄱ_3" localSheetId="28" hidden="1">{"'용역비'!$A$4:$C$8"}</definedName>
    <definedName name="ㄱㄱ_3" localSheetId="14" hidden="1">{"'용역비'!$A$4:$C$8"}</definedName>
    <definedName name="ㄱㄱ_3" hidden="1">{"'용역비'!$A$4:$C$8"}</definedName>
    <definedName name="ㄱㄱ_4" localSheetId="12" hidden="1">{"'용역비'!$A$4:$C$8"}</definedName>
    <definedName name="ㄱㄱ_4" localSheetId="11" hidden="1">{"'용역비'!$A$4:$C$8"}</definedName>
    <definedName name="ㄱㄱ_4" localSheetId="13" hidden="1">{"'용역비'!$A$4:$C$8"}</definedName>
    <definedName name="ㄱㄱ_4" localSheetId="16" hidden="1">{"'용역비'!$A$4:$C$8"}</definedName>
    <definedName name="ㄱㄱ_4" localSheetId="21" hidden="1">{"'용역비'!$A$4:$C$8"}</definedName>
    <definedName name="ㄱㄱ_4" localSheetId="18" hidden="1">{"'용역비'!$A$4:$C$8"}</definedName>
    <definedName name="ㄱㄱ_4" localSheetId="19" hidden="1">{"'용역비'!$A$4:$C$8"}</definedName>
    <definedName name="ㄱㄱ_4" localSheetId="20" hidden="1">{"'용역비'!$A$4:$C$8"}</definedName>
    <definedName name="ㄱㄱ_4" localSheetId="22" hidden="1">{"'용역비'!$A$4:$C$8"}</definedName>
    <definedName name="ㄱㄱ_4" localSheetId="24" hidden="1">{"'용역비'!$A$4:$C$8"}</definedName>
    <definedName name="ㄱㄱ_4" localSheetId="28" hidden="1">{"'용역비'!$A$4:$C$8"}</definedName>
    <definedName name="ㄱㄱ_4" localSheetId="14" hidden="1">{"'용역비'!$A$4:$C$8"}</definedName>
    <definedName name="ㄱㄱ_4" hidden="1">{"'용역비'!$A$4:$C$8"}</definedName>
    <definedName name="ㄱㄱ_5" localSheetId="12" hidden="1">{"'용역비'!$A$4:$C$8"}</definedName>
    <definedName name="ㄱㄱ_5" localSheetId="11" hidden="1">{"'용역비'!$A$4:$C$8"}</definedName>
    <definedName name="ㄱㄱ_5" localSheetId="13" hidden="1">{"'용역비'!$A$4:$C$8"}</definedName>
    <definedName name="ㄱㄱ_5" localSheetId="16" hidden="1">{"'용역비'!$A$4:$C$8"}</definedName>
    <definedName name="ㄱㄱ_5" localSheetId="21" hidden="1">{"'용역비'!$A$4:$C$8"}</definedName>
    <definedName name="ㄱㄱ_5" localSheetId="18" hidden="1">{"'용역비'!$A$4:$C$8"}</definedName>
    <definedName name="ㄱㄱ_5" localSheetId="19" hidden="1">{"'용역비'!$A$4:$C$8"}</definedName>
    <definedName name="ㄱㄱ_5" localSheetId="20" hidden="1">{"'용역비'!$A$4:$C$8"}</definedName>
    <definedName name="ㄱㄱ_5" localSheetId="22" hidden="1">{"'용역비'!$A$4:$C$8"}</definedName>
    <definedName name="ㄱㄱ_5" localSheetId="24" hidden="1">{"'용역비'!$A$4:$C$8"}</definedName>
    <definedName name="ㄱㄱ_5" localSheetId="28" hidden="1">{"'용역비'!$A$4:$C$8"}</definedName>
    <definedName name="ㄱㄱ_5" localSheetId="14" hidden="1">{"'용역비'!$A$4:$C$8"}</definedName>
    <definedName name="ㄱㄱ_5" hidden="1">{"'용역비'!$A$4:$C$8"}</definedName>
    <definedName name="ㄱㄱㄱ" localSheetId="12" hidden="1">{"'용역비'!$A$4:$C$8"}</definedName>
    <definedName name="ㄱㄱㄱ" localSheetId="11" hidden="1">{"'용역비'!$A$4:$C$8"}</definedName>
    <definedName name="ㄱㄱㄱ" localSheetId="13" hidden="1">{"'용역비'!$A$4:$C$8"}</definedName>
    <definedName name="ㄱㄱㄱ" localSheetId="16" hidden="1">{"'용역비'!$A$4:$C$8"}</definedName>
    <definedName name="ㄱㄱㄱ" localSheetId="21" hidden="1">{"'용역비'!$A$4:$C$8"}</definedName>
    <definedName name="ㄱㄱㄱ" localSheetId="18" hidden="1">{"'용역비'!$A$4:$C$8"}</definedName>
    <definedName name="ㄱㄱㄱ" localSheetId="19" hidden="1">{"'용역비'!$A$4:$C$8"}</definedName>
    <definedName name="ㄱㄱㄱ" localSheetId="20" hidden="1">{"'용역비'!$A$4:$C$8"}</definedName>
    <definedName name="ㄱㄱㄱ" localSheetId="22" hidden="1">{"'용역비'!$A$4:$C$8"}</definedName>
    <definedName name="ㄱㄱㄱ" localSheetId="24" hidden="1">{"'용역비'!$A$4:$C$8"}</definedName>
    <definedName name="ㄱㄱㄱ" localSheetId="28" hidden="1">{"'용역비'!$A$4:$C$8"}</definedName>
    <definedName name="ㄱㄱㄱ" localSheetId="14" hidden="1">{"'용역비'!$A$4:$C$8"}</definedName>
    <definedName name="ㄱㄱㄱ" hidden="1">{"'용역비'!$A$4:$C$8"}</definedName>
    <definedName name="ㄱㄱㄱㄱ" localSheetId="12" hidden="1">{#N/A,#N/A,FALSE,"지침";#N/A,#N/A,FALSE,"환경분석";#N/A,#N/A,FALSE,"Sheet16"}</definedName>
    <definedName name="ㄱㄱㄱㄱ" localSheetId="11" hidden="1">{#N/A,#N/A,FALSE,"지침";#N/A,#N/A,FALSE,"환경분석";#N/A,#N/A,FALSE,"Sheet16"}</definedName>
    <definedName name="ㄱㄱㄱㄱ" localSheetId="13" hidden="1">{#N/A,#N/A,FALSE,"지침";#N/A,#N/A,FALSE,"환경분석";#N/A,#N/A,FALSE,"Sheet16"}</definedName>
    <definedName name="ㄱㄱㄱㄱ" localSheetId="16" hidden="1">{#N/A,#N/A,FALSE,"지침";#N/A,#N/A,FALSE,"환경분석";#N/A,#N/A,FALSE,"Sheet16"}</definedName>
    <definedName name="ㄱㄱㄱㄱ" localSheetId="21" hidden="1">{#N/A,#N/A,FALSE,"지침";#N/A,#N/A,FALSE,"환경분석";#N/A,#N/A,FALSE,"Sheet16"}</definedName>
    <definedName name="ㄱㄱㄱㄱ" localSheetId="18" hidden="1">{#N/A,#N/A,FALSE,"지침";#N/A,#N/A,FALSE,"환경분석";#N/A,#N/A,FALSE,"Sheet16"}</definedName>
    <definedName name="ㄱㄱㄱㄱ" localSheetId="19" hidden="1">{#N/A,#N/A,FALSE,"지침";#N/A,#N/A,FALSE,"환경분석";#N/A,#N/A,FALSE,"Sheet16"}</definedName>
    <definedName name="ㄱㄱㄱㄱ" localSheetId="20" hidden="1">{#N/A,#N/A,FALSE,"지침";#N/A,#N/A,FALSE,"환경분석";#N/A,#N/A,FALSE,"Sheet16"}</definedName>
    <definedName name="ㄱㄱㄱㄱ" localSheetId="22" hidden="1">{#N/A,#N/A,FALSE,"지침";#N/A,#N/A,FALSE,"환경분석";#N/A,#N/A,FALSE,"Sheet16"}</definedName>
    <definedName name="ㄱㄱㄱㄱ" localSheetId="24" hidden="1">{#N/A,#N/A,FALSE,"지침";#N/A,#N/A,FALSE,"환경분석";#N/A,#N/A,FALSE,"Sheet16"}</definedName>
    <definedName name="ㄱㄱㄱㄱ" localSheetId="28" hidden="1">{#N/A,#N/A,FALSE,"지침";#N/A,#N/A,FALSE,"환경분석";#N/A,#N/A,FALSE,"Sheet16"}</definedName>
    <definedName name="ㄱㄱㄱㄱ" localSheetId="14" hidden="1">{#N/A,#N/A,FALSE,"지침";#N/A,#N/A,FALSE,"환경분석";#N/A,#N/A,FALSE,"Sheet16"}</definedName>
    <definedName name="ㄱㄱㄱㄱ" hidden="1">{#N/A,#N/A,FALSE,"지침";#N/A,#N/A,FALSE,"환경분석";#N/A,#N/A,FALSE,"Sheet16"}</definedName>
    <definedName name="ㄱㄱㄱㄱㄱ" localSheetId="12" hidden="1">{#N/A,#N/A,FALSE,"2~8번"}</definedName>
    <definedName name="ㄱㄱㄱㄱㄱ" localSheetId="11" hidden="1">{#N/A,#N/A,FALSE,"2~8번"}</definedName>
    <definedName name="ㄱㄱㄱㄱㄱ" localSheetId="13" hidden="1">{#N/A,#N/A,FALSE,"2~8번"}</definedName>
    <definedName name="ㄱㄱㄱㄱㄱ" localSheetId="16" hidden="1">{#N/A,#N/A,FALSE,"2~8번"}</definedName>
    <definedName name="ㄱㄱㄱㄱㄱ" localSheetId="21" hidden="1">{#N/A,#N/A,FALSE,"2~8번"}</definedName>
    <definedName name="ㄱㄱㄱㄱㄱ" localSheetId="18" hidden="1">{#N/A,#N/A,FALSE,"2~8번"}</definedName>
    <definedName name="ㄱㄱㄱㄱㄱ" localSheetId="19" hidden="1">{#N/A,#N/A,FALSE,"2~8번"}</definedName>
    <definedName name="ㄱㄱㄱㄱㄱ" localSheetId="20" hidden="1">{#N/A,#N/A,FALSE,"2~8번"}</definedName>
    <definedName name="ㄱㄱㄱㄱㄱ" localSheetId="22" hidden="1">{#N/A,#N/A,FALSE,"2~8번"}</definedName>
    <definedName name="ㄱㄱㄱㄱㄱ" localSheetId="24" hidden="1">{#N/A,#N/A,FALSE,"2~8번"}</definedName>
    <definedName name="ㄱㄱㄱㄱㄱ" localSheetId="28" hidden="1">{#N/A,#N/A,FALSE,"2~8번"}</definedName>
    <definedName name="ㄱㄱㄱㄱㄱ" localSheetId="14" hidden="1">{#N/A,#N/A,FALSE,"2~8번"}</definedName>
    <definedName name="ㄱㄱㄱㄱㄱ" hidden="1">{#N/A,#N/A,FALSE,"2~8번"}</definedName>
    <definedName name="ㄱㄱㄱㄱㄱ_1" localSheetId="12" hidden="1">{"'용역비'!$A$4:$C$8"}</definedName>
    <definedName name="ㄱㄱㄱㄱㄱ_1" localSheetId="11" hidden="1">{"'용역비'!$A$4:$C$8"}</definedName>
    <definedName name="ㄱㄱㄱㄱㄱ_1" localSheetId="13" hidden="1">{"'용역비'!$A$4:$C$8"}</definedName>
    <definedName name="ㄱㄱㄱㄱㄱ_1" localSheetId="16" hidden="1">{"'용역비'!$A$4:$C$8"}</definedName>
    <definedName name="ㄱㄱㄱㄱㄱ_1" localSheetId="21" hidden="1">{"'용역비'!$A$4:$C$8"}</definedName>
    <definedName name="ㄱㄱㄱㄱㄱ_1" localSheetId="18" hidden="1">{"'용역비'!$A$4:$C$8"}</definedName>
    <definedName name="ㄱㄱㄱㄱㄱ_1" localSheetId="19" hidden="1">{"'용역비'!$A$4:$C$8"}</definedName>
    <definedName name="ㄱㄱㄱㄱㄱ_1" localSheetId="20" hidden="1">{"'용역비'!$A$4:$C$8"}</definedName>
    <definedName name="ㄱㄱㄱㄱㄱ_1" localSheetId="22" hidden="1">{"'용역비'!$A$4:$C$8"}</definedName>
    <definedName name="ㄱㄱㄱㄱㄱ_1" localSheetId="24" hidden="1">{"'용역비'!$A$4:$C$8"}</definedName>
    <definedName name="ㄱㄱㄱㄱㄱ_1" localSheetId="28" hidden="1">{"'용역비'!$A$4:$C$8"}</definedName>
    <definedName name="ㄱㄱㄱㄱㄱ_1" localSheetId="14" hidden="1">{"'용역비'!$A$4:$C$8"}</definedName>
    <definedName name="ㄱㄱㄱㄱㄱ_1" hidden="1">{"'용역비'!$A$4:$C$8"}</definedName>
    <definedName name="ㄱㄱㄱㄱㄱ_2" localSheetId="12" hidden="1">{"'용역비'!$A$4:$C$8"}</definedName>
    <definedName name="ㄱㄱㄱㄱㄱ_2" localSheetId="11" hidden="1">{"'용역비'!$A$4:$C$8"}</definedName>
    <definedName name="ㄱㄱㄱㄱㄱ_2" localSheetId="13" hidden="1">{"'용역비'!$A$4:$C$8"}</definedName>
    <definedName name="ㄱㄱㄱㄱㄱ_2" localSheetId="16" hidden="1">{"'용역비'!$A$4:$C$8"}</definedName>
    <definedName name="ㄱㄱㄱㄱㄱ_2" localSheetId="21" hidden="1">{"'용역비'!$A$4:$C$8"}</definedName>
    <definedName name="ㄱㄱㄱㄱㄱ_2" localSheetId="18" hidden="1">{"'용역비'!$A$4:$C$8"}</definedName>
    <definedName name="ㄱㄱㄱㄱㄱ_2" localSheetId="19" hidden="1">{"'용역비'!$A$4:$C$8"}</definedName>
    <definedName name="ㄱㄱㄱㄱㄱ_2" localSheetId="20" hidden="1">{"'용역비'!$A$4:$C$8"}</definedName>
    <definedName name="ㄱㄱㄱㄱㄱ_2" localSheetId="22" hidden="1">{"'용역비'!$A$4:$C$8"}</definedName>
    <definedName name="ㄱㄱㄱㄱㄱ_2" localSheetId="24" hidden="1">{"'용역비'!$A$4:$C$8"}</definedName>
    <definedName name="ㄱㄱㄱㄱㄱ_2" localSheetId="28" hidden="1">{"'용역비'!$A$4:$C$8"}</definedName>
    <definedName name="ㄱㄱㄱㄱㄱ_2" localSheetId="14" hidden="1">{"'용역비'!$A$4:$C$8"}</definedName>
    <definedName name="ㄱㄱㄱㄱㄱ_2" hidden="1">{"'용역비'!$A$4:$C$8"}</definedName>
    <definedName name="ㄱㄱㄱㄱㄱ_3" localSheetId="12" hidden="1">{"'용역비'!$A$4:$C$8"}</definedName>
    <definedName name="ㄱㄱㄱㄱㄱ_3" localSheetId="11" hidden="1">{"'용역비'!$A$4:$C$8"}</definedName>
    <definedName name="ㄱㄱㄱㄱㄱ_3" localSheetId="13" hidden="1">{"'용역비'!$A$4:$C$8"}</definedName>
    <definedName name="ㄱㄱㄱㄱㄱ_3" localSheetId="16" hidden="1">{"'용역비'!$A$4:$C$8"}</definedName>
    <definedName name="ㄱㄱㄱㄱㄱ_3" localSheetId="21" hidden="1">{"'용역비'!$A$4:$C$8"}</definedName>
    <definedName name="ㄱㄱㄱㄱㄱ_3" localSheetId="18" hidden="1">{"'용역비'!$A$4:$C$8"}</definedName>
    <definedName name="ㄱㄱㄱㄱㄱ_3" localSheetId="19" hidden="1">{"'용역비'!$A$4:$C$8"}</definedName>
    <definedName name="ㄱㄱㄱㄱㄱ_3" localSheetId="20" hidden="1">{"'용역비'!$A$4:$C$8"}</definedName>
    <definedName name="ㄱㄱㄱㄱㄱ_3" localSheetId="22" hidden="1">{"'용역비'!$A$4:$C$8"}</definedName>
    <definedName name="ㄱㄱㄱㄱㄱ_3" localSheetId="24" hidden="1">{"'용역비'!$A$4:$C$8"}</definedName>
    <definedName name="ㄱㄱㄱㄱㄱ_3" localSheetId="28" hidden="1">{"'용역비'!$A$4:$C$8"}</definedName>
    <definedName name="ㄱㄱㄱㄱㄱ_3" localSheetId="14" hidden="1">{"'용역비'!$A$4:$C$8"}</definedName>
    <definedName name="ㄱㄱㄱㄱㄱ_3" hidden="1">{"'용역비'!$A$4:$C$8"}</definedName>
    <definedName name="ㄱㄱㄱㄱㄱ_4" localSheetId="12" hidden="1">{"'용역비'!$A$4:$C$8"}</definedName>
    <definedName name="ㄱㄱㄱㄱㄱ_4" localSheetId="11" hidden="1">{"'용역비'!$A$4:$C$8"}</definedName>
    <definedName name="ㄱㄱㄱㄱㄱ_4" localSheetId="13" hidden="1">{"'용역비'!$A$4:$C$8"}</definedName>
    <definedName name="ㄱㄱㄱㄱㄱ_4" localSheetId="16" hidden="1">{"'용역비'!$A$4:$C$8"}</definedName>
    <definedName name="ㄱㄱㄱㄱㄱ_4" localSheetId="21" hidden="1">{"'용역비'!$A$4:$C$8"}</definedName>
    <definedName name="ㄱㄱㄱㄱㄱ_4" localSheetId="18" hidden="1">{"'용역비'!$A$4:$C$8"}</definedName>
    <definedName name="ㄱㄱㄱㄱㄱ_4" localSheetId="19" hidden="1">{"'용역비'!$A$4:$C$8"}</definedName>
    <definedName name="ㄱㄱㄱㄱㄱ_4" localSheetId="20" hidden="1">{"'용역비'!$A$4:$C$8"}</definedName>
    <definedName name="ㄱㄱㄱㄱㄱ_4" localSheetId="22" hidden="1">{"'용역비'!$A$4:$C$8"}</definedName>
    <definedName name="ㄱㄱㄱㄱㄱ_4" localSheetId="24" hidden="1">{"'용역비'!$A$4:$C$8"}</definedName>
    <definedName name="ㄱㄱㄱㄱㄱ_4" localSheetId="28" hidden="1">{"'용역비'!$A$4:$C$8"}</definedName>
    <definedName name="ㄱㄱㄱㄱㄱ_4" localSheetId="14" hidden="1">{"'용역비'!$A$4:$C$8"}</definedName>
    <definedName name="ㄱㄱㄱㄱㄱ_4" hidden="1">{"'용역비'!$A$4:$C$8"}</definedName>
    <definedName name="ㄱㄱㄱㄱㄱ_5" localSheetId="12" hidden="1">{"'용역비'!$A$4:$C$8"}</definedName>
    <definedName name="ㄱㄱㄱㄱㄱ_5" localSheetId="11" hidden="1">{"'용역비'!$A$4:$C$8"}</definedName>
    <definedName name="ㄱㄱㄱㄱㄱ_5" localSheetId="13" hidden="1">{"'용역비'!$A$4:$C$8"}</definedName>
    <definedName name="ㄱㄱㄱㄱㄱ_5" localSheetId="16" hidden="1">{"'용역비'!$A$4:$C$8"}</definedName>
    <definedName name="ㄱㄱㄱㄱㄱ_5" localSheetId="21" hidden="1">{"'용역비'!$A$4:$C$8"}</definedName>
    <definedName name="ㄱㄱㄱㄱㄱ_5" localSheetId="18" hidden="1">{"'용역비'!$A$4:$C$8"}</definedName>
    <definedName name="ㄱㄱㄱㄱㄱ_5" localSheetId="19" hidden="1">{"'용역비'!$A$4:$C$8"}</definedName>
    <definedName name="ㄱㄱㄱㄱㄱ_5" localSheetId="20" hidden="1">{"'용역비'!$A$4:$C$8"}</definedName>
    <definedName name="ㄱㄱㄱㄱㄱ_5" localSheetId="22" hidden="1">{"'용역비'!$A$4:$C$8"}</definedName>
    <definedName name="ㄱㄱㄱㄱㄱ_5" localSheetId="24" hidden="1">{"'용역비'!$A$4:$C$8"}</definedName>
    <definedName name="ㄱㄱㄱㄱㄱ_5" localSheetId="28" hidden="1">{"'용역비'!$A$4:$C$8"}</definedName>
    <definedName name="ㄱㄱㄱㄱㄱ_5" localSheetId="14" hidden="1">{"'용역비'!$A$4:$C$8"}</definedName>
    <definedName name="ㄱㄱㄱㄱㄱ_5" hidden="1">{"'용역비'!$A$4:$C$8"}</definedName>
    <definedName name="ㄱㄱㄱㄱㄱㄱ" localSheetId="12" hidden="1">{"'용역비'!$A$4:$C$8"}</definedName>
    <definedName name="ㄱㄱㄱㄱㄱㄱ" localSheetId="11" hidden="1">{"'용역비'!$A$4:$C$8"}</definedName>
    <definedName name="ㄱㄱㄱㄱㄱㄱ" localSheetId="13" hidden="1">{"'용역비'!$A$4:$C$8"}</definedName>
    <definedName name="ㄱㄱㄱㄱㄱㄱ" localSheetId="16" hidden="1">{"'용역비'!$A$4:$C$8"}</definedName>
    <definedName name="ㄱㄱㄱㄱㄱㄱ" localSheetId="21" hidden="1">{"'용역비'!$A$4:$C$8"}</definedName>
    <definedName name="ㄱㄱㄱㄱㄱㄱ" localSheetId="18" hidden="1">{"'용역비'!$A$4:$C$8"}</definedName>
    <definedName name="ㄱㄱㄱㄱㄱㄱ" localSheetId="19" hidden="1">{"'용역비'!$A$4:$C$8"}</definedName>
    <definedName name="ㄱㄱㄱㄱㄱㄱ" localSheetId="20" hidden="1">{"'용역비'!$A$4:$C$8"}</definedName>
    <definedName name="ㄱㄱㄱㄱㄱㄱ" localSheetId="22" hidden="1">{"'용역비'!$A$4:$C$8"}</definedName>
    <definedName name="ㄱㄱㄱㄱㄱㄱ" localSheetId="24" hidden="1">{"'용역비'!$A$4:$C$8"}</definedName>
    <definedName name="ㄱㄱㄱㄱㄱㄱ" localSheetId="28" hidden="1">{"'용역비'!$A$4:$C$8"}</definedName>
    <definedName name="ㄱㄱㄱㄱㄱㄱ" localSheetId="14" hidden="1">{"'용역비'!$A$4:$C$8"}</definedName>
    <definedName name="ㄱㄱㄱㄱㄱㄱ" hidden="1">{"'용역비'!$A$4:$C$8"}</definedName>
    <definedName name="ㄱㄱㄱㄱㄱㄱ_1" localSheetId="12" hidden="1">{"'용역비'!$A$4:$C$8"}</definedName>
    <definedName name="ㄱㄱㄱㄱㄱㄱ_1" localSheetId="11" hidden="1">{"'용역비'!$A$4:$C$8"}</definedName>
    <definedName name="ㄱㄱㄱㄱㄱㄱ_1" localSheetId="13" hidden="1">{"'용역비'!$A$4:$C$8"}</definedName>
    <definedName name="ㄱㄱㄱㄱㄱㄱ_1" localSheetId="16" hidden="1">{"'용역비'!$A$4:$C$8"}</definedName>
    <definedName name="ㄱㄱㄱㄱㄱㄱ_1" localSheetId="21" hidden="1">{"'용역비'!$A$4:$C$8"}</definedName>
    <definedName name="ㄱㄱㄱㄱㄱㄱ_1" localSheetId="18" hidden="1">{"'용역비'!$A$4:$C$8"}</definedName>
    <definedName name="ㄱㄱㄱㄱㄱㄱ_1" localSheetId="19" hidden="1">{"'용역비'!$A$4:$C$8"}</definedName>
    <definedName name="ㄱㄱㄱㄱㄱㄱ_1" localSheetId="20" hidden="1">{"'용역비'!$A$4:$C$8"}</definedName>
    <definedName name="ㄱㄱㄱㄱㄱㄱ_1" localSheetId="22" hidden="1">{"'용역비'!$A$4:$C$8"}</definedName>
    <definedName name="ㄱㄱㄱㄱㄱㄱ_1" localSheetId="24" hidden="1">{"'용역비'!$A$4:$C$8"}</definedName>
    <definedName name="ㄱㄱㄱㄱㄱㄱ_1" localSheetId="28" hidden="1">{"'용역비'!$A$4:$C$8"}</definedName>
    <definedName name="ㄱㄱㄱㄱㄱㄱ_1" localSheetId="14" hidden="1">{"'용역비'!$A$4:$C$8"}</definedName>
    <definedName name="ㄱㄱㄱㄱㄱㄱ_1" hidden="1">{"'용역비'!$A$4:$C$8"}</definedName>
    <definedName name="ㄱㄱㄱㄱㄱㄱ_2" localSheetId="12" hidden="1">{"'용역비'!$A$4:$C$8"}</definedName>
    <definedName name="ㄱㄱㄱㄱㄱㄱ_2" localSheetId="11" hidden="1">{"'용역비'!$A$4:$C$8"}</definedName>
    <definedName name="ㄱㄱㄱㄱㄱㄱ_2" localSheetId="13" hidden="1">{"'용역비'!$A$4:$C$8"}</definedName>
    <definedName name="ㄱㄱㄱㄱㄱㄱ_2" localSheetId="16" hidden="1">{"'용역비'!$A$4:$C$8"}</definedName>
    <definedName name="ㄱㄱㄱㄱㄱㄱ_2" localSheetId="21" hidden="1">{"'용역비'!$A$4:$C$8"}</definedName>
    <definedName name="ㄱㄱㄱㄱㄱㄱ_2" localSheetId="18" hidden="1">{"'용역비'!$A$4:$C$8"}</definedName>
    <definedName name="ㄱㄱㄱㄱㄱㄱ_2" localSheetId="19" hidden="1">{"'용역비'!$A$4:$C$8"}</definedName>
    <definedName name="ㄱㄱㄱㄱㄱㄱ_2" localSheetId="20" hidden="1">{"'용역비'!$A$4:$C$8"}</definedName>
    <definedName name="ㄱㄱㄱㄱㄱㄱ_2" localSheetId="22" hidden="1">{"'용역비'!$A$4:$C$8"}</definedName>
    <definedName name="ㄱㄱㄱㄱㄱㄱ_2" localSheetId="24" hidden="1">{"'용역비'!$A$4:$C$8"}</definedName>
    <definedName name="ㄱㄱㄱㄱㄱㄱ_2" localSheetId="28" hidden="1">{"'용역비'!$A$4:$C$8"}</definedName>
    <definedName name="ㄱㄱㄱㄱㄱㄱ_2" localSheetId="14" hidden="1">{"'용역비'!$A$4:$C$8"}</definedName>
    <definedName name="ㄱㄱㄱㄱㄱㄱ_2" hidden="1">{"'용역비'!$A$4:$C$8"}</definedName>
    <definedName name="ㄱㄱㄱㄱㄱㄱ_3" localSheetId="12" hidden="1">{"'용역비'!$A$4:$C$8"}</definedName>
    <definedName name="ㄱㄱㄱㄱㄱㄱ_3" localSheetId="11" hidden="1">{"'용역비'!$A$4:$C$8"}</definedName>
    <definedName name="ㄱㄱㄱㄱㄱㄱ_3" localSheetId="13" hidden="1">{"'용역비'!$A$4:$C$8"}</definedName>
    <definedName name="ㄱㄱㄱㄱㄱㄱ_3" localSheetId="16" hidden="1">{"'용역비'!$A$4:$C$8"}</definedName>
    <definedName name="ㄱㄱㄱㄱㄱㄱ_3" localSheetId="21" hidden="1">{"'용역비'!$A$4:$C$8"}</definedName>
    <definedName name="ㄱㄱㄱㄱㄱㄱ_3" localSheetId="18" hidden="1">{"'용역비'!$A$4:$C$8"}</definedName>
    <definedName name="ㄱㄱㄱㄱㄱㄱ_3" localSheetId="19" hidden="1">{"'용역비'!$A$4:$C$8"}</definedName>
    <definedName name="ㄱㄱㄱㄱㄱㄱ_3" localSheetId="20" hidden="1">{"'용역비'!$A$4:$C$8"}</definedName>
    <definedName name="ㄱㄱㄱㄱㄱㄱ_3" localSheetId="22" hidden="1">{"'용역비'!$A$4:$C$8"}</definedName>
    <definedName name="ㄱㄱㄱㄱㄱㄱ_3" localSheetId="24" hidden="1">{"'용역비'!$A$4:$C$8"}</definedName>
    <definedName name="ㄱㄱㄱㄱㄱㄱ_3" localSheetId="28" hidden="1">{"'용역비'!$A$4:$C$8"}</definedName>
    <definedName name="ㄱㄱㄱㄱㄱㄱ_3" localSheetId="14" hidden="1">{"'용역비'!$A$4:$C$8"}</definedName>
    <definedName name="ㄱㄱㄱㄱㄱㄱ_3" hidden="1">{"'용역비'!$A$4:$C$8"}</definedName>
    <definedName name="ㄱㄱㄱㄱㄱㄱ_4" localSheetId="12" hidden="1">{"'용역비'!$A$4:$C$8"}</definedName>
    <definedName name="ㄱㄱㄱㄱㄱㄱ_4" localSheetId="11" hidden="1">{"'용역비'!$A$4:$C$8"}</definedName>
    <definedName name="ㄱㄱㄱㄱㄱㄱ_4" localSheetId="13" hidden="1">{"'용역비'!$A$4:$C$8"}</definedName>
    <definedName name="ㄱㄱㄱㄱㄱㄱ_4" localSheetId="16" hidden="1">{"'용역비'!$A$4:$C$8"}</definedName>
    <definedName name="ㄱㄱㄱㄱㄱㄱ_4" localSheetId="21" hidden="1">{"'용역비'!$A$4:$C$8"}</definedName>
    <definedName name="ㄱㄱㄱㄱㄱㄱ_4" localSheetId="18" hidden="1">{"'용역비'!$A$4:$C$8"}</definedName>
    <definedName name="ㄱㄱㄱㄱㄱㄱ_4" localSheetId="19" hidden="1">{"'용역비'!$A$4:$C$8"}</definedName>
    <definedName name="ㄱㄱㄱㄱㄱㄱ_4" localSheetId="20" hidden="1">{"'용역비'!$A$4:$C$8"}</definedName>
    <definedName name="ㄱㄱㄱㄱㄱㄱ_4" localSheetId="22" hidden="1">{"'용역비'!$A$4:$C$8"}</definedName>
    <definedName name="ㄱㄱㄱㄱㄱㄱ_4" localSheetId="24" hidden="1">{"'용역비'!$A$4:$C$8"}</definedName>
    <definedName name="ㄱㄱㄱㄱㄱㄱ_4" localSheetId="28" hidden="1">{"'용역비'!$A$4:$C$8"}</definedName>
    <definedName name="ㄱㄱㄱㄱㄱㄱ_4" localSheetId="14" hidden="1">{"'용역비'!$A$4:$C$8"}</definedName>
    <definedName name="ㄱㄱㄱㄱㄱㄱ_4" hidden="1">{"'용역비'!$A$4:$C$8"}</definedName>
    <definedName name="ㄱㄱㄱㄱㄱㄱ_5" localSheetId="12" hidden="1">{"'용역비'!$A$4:$C$8"}</definedName>
    <definedName name="ㄱㄱㄱㄱㄱㄱ_5" localSheetId="11" hidden="1">{"'용역비'!$A$4:$C$8"}</definedName>
    <definedName name="ㄱㄱㄱㄱㄱㄱ_5" localSheetId="13" hidden="1">{"'용역비'!$A$4:$C$8"}</definedName>
    <definedName name="ㄱㄱㄱㄱㄱㄱ_5" localSheetId="16" hidden="1">{"'용역비'!$A$4:$C$8"}</definedName>
    <definedName name="ㄱㄱㄱㄱㄱㄱ_5" localSheetId="21" hidden="1">{"'용역비'!$A$4:$C$8"}</definedName>
    <definedName name="ㄱㄱㄱㄱㄱㄱ_5" localSheetId="18" hidden="1">{"'용역비'!$A$4:$C$8"}</definedName>
    <definedName name="ㄱㄱㄱㄱㄱㄱ_5" localSheetId="19" hidden="1">{"'용역비'!$A$4:$C$8"}</definedName>
    <definedName name="ㄱㄱㄱㄱㄱㄱ_5" localSheetId="20" hidden="1">{"'용역비'!$A$4:$C$8"}</definedName>
    <definedName name="ㄱㄱㄱㄱㄱㄱ_5" localSheetId="22" hidden="1">{"'용역비'!$A$4:$C$8"}</definedName>
    <definedName name="ㄱㄱㄱㄱㄱㄱ_5" localSheetId="24" hidden="1">{"'용역비'!$A$4:$C$8"}</definedName>
    <definedName name="ㄱㄱㄱㄱㄱㄱ_5" localSheetId="28" hidden="1">{"'용역비'!$A$4:$C$8"}</definedName>
    <definedName name="ㄱㄱㄱㄱㄱㄱ_5" localSheetId="14" hidden="1">{"'용역비'!$A$4:$C$8"}</definedName>
    <definedName name="ㄱㄱㄱㄱㄱㄱ_5" hidden="1">{"'용역비'!$A$4:$C$8"}</definedName>
    <definedName name="ㄱㄱㄱㄱㄱㄱㄱ" localSheetId="12" hidden="1">{#N/A,#N/A,FALSE,"CCTV"}</definedName>
    <definedName name="ㄱㄱㄱㄱㄱㄱㄱ" localSheetId="11" hidden="1">{#N/A,#N/A,FALSE,"CCTV"}</definedName>
    <definedName name="ㄱㄱㄱㄱㄱㄱㄱ" localSheetId="13" hidden="1">{#N/A,#N/A,FALSE,"CCTV"}</definedName>
    <definedName name="ㄱㄱㄱㄱㄱㄱㄱ" localSheetId="16" hidden="1">{#N/A,#N/A,FALSE,"CCTV"}</definedName>
    <definedName name="ㄱㄱㄱㄱㄱㄱㄱ" localSheetId="21" hidden="1">{#N/A,#N/A,FALSE,"CCTV"}</definedName>
    <definedName name="ㄱㄱㄱㄱㄱㄱㄱ" localSheetId="18" hidden="1">{#N/A,#N/A,FALSE,"CCTV"}</definedName>
    <definedName name="ㄱㄱㄱㄱㄱㄱㄱ" localSheetId="19" hidden="1">{#N/A,#N/A,FALSE,"CCTV"}</definedName>
    <definedName name="ㄱㄱㄱㄱㄱㄱㄱ" localSheetId="20" hidden="1">{#N/A,#N/A,FALSE,"CCTV"}</definedName>
    <definedName name="ㄱㄱㄱㄱㄱㄱㄱ" localSheetId="22" hidden="1">{#N/A,#N/A,FALSE,"CCTV"}</definedName>
    <definedName name="ㄱㄱㄱㄱㄱㄱㄱ" localSheetId="24" hidden="1">{#N/A,#N/A,FALSE,"CCTV"}</definedName>
    <definedName name="ㄱㄱㄱㄱㄱㄱㄱ" localSheetId="28" hidden="1">{#N/A,#N/A,FALSE,"CCTV"}</definedName>
    <definedName name="ㄱㄱㄱㄱㄱㄱㄱ" localSheetId="14" hidden="1">{#N/A,#N/A,FALSE,"CCTV"}</definedName>
    <definedName name="ㄱㄱㄱㄱㄱㄱㄱ" hidden="1">{#N/A,#N/A,FALSE,"CCTV"}</definedName>
    <definedName name="ㄱㄱㄱㅎ" localSheetId="12" hidden="1">{#N/A,#N/A,FALSE,"Sheet6"}</definedName>
    <definedName name="ㄱㄱㄱㅎ" localSheetId="11" hidden="1">{#N/A,#N/A,FALSE,"Sheet6"}</definedName>
    <definedName name="ㄱㄱㄱㅎ" localSheetId="13" hidden="1">{#N/A,#N/A,FALSE,"Sheet6"}</definedName>
    <definedName name="ㄱㄱㄱㅎ" localSheetId="16" hidden="1">{#N/A,#N/A,FALSE,"Sheet6"}</definedName>
    <definedName name="ㄱㄱㄱㅎ" localSheetId="21" hidden="1">{#N/A,#N/A,FALSE,"Sheet6"}</definedName>
    <definedName name="ㄱㄱㄱㅎ" localSheetId="18" hidden="1">{#N/A,#N/A,FALSE,"Sheet6"}</definedName>
    <definedName name="ㄱㄱㄱㅎ" localSheetId="19" hidden="1">{#N/A,#N/A,FALSE,"Sheet6"}</definedName>
    <definedName name="ㄱㄱㄱㅎ" localSheetId="20" hidden="1">{#N/A,#N/A,FALSE,"Sheet6"}</definedName>
    <definedName name="ㄱㄱㄱㅎ" localSheetId="22" hidden="1">{#N/A,#N/A,FALSE,"Sheet6"}</definedName>
    <definedName name="ㄱㄱㄱㅎ" localSheetId="24" hidden="1">{#N/A,#N/A,FALSE,"Sheet6"}</definedName>
    <definedName name="ㄱㄱㄱㅎ" localSheetId="28" hidden="1">{#N/A,#N/A,FALSE,"Sheet6"}</definedName>
    <definedName name="ㄱㄱㄱㅎ" localSheetId="14" hidden="1">{#N/A,#N/A,FALSE,"Sheet6"}</definedName>
    <definedName name="ㄱㄱㄱㅎ" hidden="1">{#N/A,#N/A,FALSE,"Sheet6"}</definedName>
    <definedName name="ㄱㄷㄱ" localSheetId="12" hidden="1">{#N/A,#N/A,FALSE,"Sheet6"}</definedName>
    <definedName name="ㄱㄷㄱ" localSheetId="11" hidden="1">{#N/A,#N/A,FALSE,"Sheet6"}</definedName>
    <definedName name="ㄱㄷㄱ" localSheetId="13" hidden="1">{#N/A,#N/A,FALSE,"Sheet6"}</definedName>
    <definedName name="ㄱㄷㄱ" localSheetId="16" hidden="1">{#N/A,#N/A,FALSE,"Sheet6"}</definedName>
    <definedName name="ㄱㄷㄱ" localSheetId="21" hidden="1">{#N/A,#N/A,FALSE,"Sheet6"}</definedName>
    <definedName name="ㄱㄷㄱ" localSheetId="18" hidden="1">{#N/A,#N/A,FALSE,"Sheet6"}</definedName>
    <definedName name="ㄱㄷㄱ" localSheetId="19" hidden="1">{#N/A,#N/A,FALSE,"Sheet6"}</definedName>
    <definedName name="ㄱㄷㄱ" localSheetId="20" hidden="1">{#N/A,#N/A,FALSE,"Sheet6"}</definedName>
    <definedName name="ㄱㄷㄱ" localSheetId="22" hidden="1">{#N/A,#N/A,FALSE,"Sheet6"}</definedName>
    <definedName name="ㄱㄷㄱ" localSheetId="24" hidden="1">{#N/A,#N/A,FALSE,"Sheet6"}</definedName>
    <definedName name="ㄱㄷㄱ" localSheetId="28" hidden="1">{#N/A,#N/A,FALSE,"Sheet6"}</definedName>
    <definedName name="ㄱㄷㄱ" localSheetId="14" hidden="1">{#N/A,#N/A,FALSE,"Sheet6"}</definedName>
    <definedName name="ㄱㄷㄱ" hidden="1">{#N/A,#N/A,FALSE,"Sheet6"}</definedName>
    <definedName name="ㄱㄷㄱㄷ" localSheetId="12" hidden="1">{#N/A,#N/A,FALSE,"2~8번"}</definedName>
    <definedName name="ㄱㄷㄱㄷ" localSheetId="11" hidden="1">{#N/A,#N/A,FALSE,"2~8번"}</definedName>
    <definedName name="ㄱㄷㄱㄷ" localSheetId="13" hidden="1">{#N/A,#N/A,FALSE,"2~8번"}</definedName>
    <definedName name="ㄱㄷㄱㄷ" localSheetId="16" hidden="1">{#N/A,#N/A,FALSE,"2~8번"}</definedName>
    <definedName name="ㄱㄷㄱㄷ" localSheetId="21" hidden="1">{#N/A,#N/A,FALSE,"2~8번"}</definedName>
    <definedName name="ㄱㄷㄱㄷ" localSheetId="18" hidden="1">{#N/A,#N/A,FALSE,"2~8번"}</definedName>
    <definedName name="ㄱㄷㄱㄷ" localSheetId="19" hidden="1">{#N/A,#N/A,FALSE,"2~8번"}</definedName>
    <definedName name="ㄱㄷㄱㄷ" localSheetId="20" hidden="1">{#N/A,#N/A,FALSE,"2~8번"}</definedName>
    <definedName name="ㄱㄷㄱㄷ" localSheetId="22" hidden="1">{#N/A,#N/A,FALSE,"2~8번"}</definedName>
    <definedName name="ㄱㄷㄱㄷ" localSheetId="24" hidden="1">{#N/A,#N/A,FALSE,"2~8번"}</definedName>
    <definedName name="ㄱㄷㄱㄷ" localSheetId="28" hidden="1">{#N/A,#N/A,FALSE,"2~8번"}</definedName>
    <definedName name="ㄱㄷㄱㄷ" localSheetId="14" hidden="1">{#N/A,#N/A,FALSE,"2~8번"}</definedName>
    <definedName name="ㄱㄷㄱㄷ" hidden="1">{#N/A,#N/A,FALSE,"2~8번"}</definedName>
    <definedName name="ㄱㄷㄱㄷㄱㄱㅎㄺㄷ" localSheetId="12" hidden="1">{"'장비'!$A$3:$M$12"}</definedName>
    <definedName name="ㄱㄷㄱㄷㄱㄱㅎㄺㄷ" localSheetId="11" hidden="1">{"'장비'!$A$3:$M$12"}</definedName>
    <definedName name="ㄱㄷㄱㄷㄱㄱㅎㄺㄷ" localSheetId="13" hidden="1">{"'장비'!$A$3:$M$12"}</definedName>
    <definedName name="ㄱㄷㄱㄷㄱㄱㅎㄺㄷ" localSheetId="16" hidden="1">{"'장비'!$A$3:$M$12"}</definedName>
    <definedName name="ㄱㄷㄱㄷㄱㄱㅎㄺㄷ" localSheetId="21" hidden="1">{"'장비'!$A$3:$M$12"}</definedName>
    <definedName name="ㄱㄷㄱㄷㄱㄱㅎㄺㄷ" localSheetId="18" hidden="1">{"'장비'!$A$3:$M$12"}</definedName>
    <definedName name="ㄱㄷㄱㄷㄱㄱㅎㄺㄷ" localSheetId="19" hidden="1">{"'장비'!$A$3:$M$12"}</definedName>
    <definedName name="ㄱㄷㄱㄷㄱㄱㅎㄺㄷ" localSheetId="20" hidden="1">{"'장비'!$A$3:$M$12"}</definedName>
    <definedName name="ㄱㄷㄱㄷㄱㄱㅎㄺㄷ" localSheetId="22" hidden="1">{"'장비'!$A$3:$M$12"}</definedName>
    <definedName name="ㄱㄷㄱㄷㄱㄱㅎㄺㄷ" localSheetId="24" hidden="1">{"'장비'!$A$3:$M$12"}</definedName>
    <definedName name="ㄱㄷㄱㄷㄱㄱㅎㄺㄷ" localSheetId="28" hidden="1">{"'장비'!$A$3:$M$12"}</definedName>
    <definedName name="ㄱㄷㄱㄷㄱㄱㅎㄺㄷ" localSheetId="14" hidden="1">{"'장비'!$A$3:$M$12"}</definedName>
    <definedName name="ㄱㄷㄱㄷㄱㄱㅎㄺㄷ" hidden="1">{"'장비'!$A$3:$M$12"}</definedName>
    <definedName name="ㄱㄷㄱㄷㄱㄷ"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12" hidden="1">{#N/A,#N/A,FALSE,"Sheet6"}</definedName>
    <definedName name="ㄱㄷㅅ" localSheetId="11" hidden="1">{#N/A,#N/A,FALSE,"Sheet6"}</definedName>
    <definedName name="ㄱㄷㅅ" localSheetId="13" hidden="1">{#N/A,#N/A,FALSE,"Sheet6"}</definedName>
    <definedName name="ㄱㄷㅅ" localSheetId="16" hidden="1">{#N/A,#N/A,FALSE,"Sheet6"}</definedName>
    <definedName name="ㄱㄷㅅ" localSheetId="21" hidden="1">{#N/A,#N/A,FALSE,"Sheet6"}</definedName>
    <definedName name="ㄱㄷㅅ" localSheetId="18" hidden="1">{#N/A,#N/A,FALSE,"Sheet6"}</definedName>
    <definedName name="ㄱㄷㅅ" localSheetId="19" hidden="1">{#N/A,#N/A,FALSE,"Sheet6"}</definedName>
    <definedName name="ㄱㄷㅅ" localSheetId="20" hidden="1">{#N/A,#N/A,FALSE,"Sheet6"}</definedName>
    <definedName name="ㄱㄷㅅ" localSheetId="22" hidden="1">{#N/A,#N/A,FALSE,"Sheet6"}</definedName>
    <definedName name="ㄱㄷㅅ" localSheetId="24" hidden="1">{#N/A,#N/A,FALSE,"Sheet6"}</definedName>
    <definedName name="ㄱㄷㅅ" localSheetId="28" hidden="1">{#N/A,#N/A,FALSE,"Sheet6"}</definedName>
    <definedName name="ㄱㄷㅅ" localSheetId="14" hidden="1">{#N/A,#N/A,FALSE,"Sheet6"}</definedName>
    <definedName name="ㄱㄷㅅ" hidden="1">{#N/A,#N/A,FALSE,"Sheet6"}</definedName>
    <definedName name="ㄱㄷㅈㄱㄷㅈㄱㅈㄷ" localSheetId="12" hidden="1">{#N/A,#N/A,FALSE,"혼합골재"}</definedName>
    <definedName name="ㄱㄷㅈㄱㄷㅈㄱㅈㄷ" localSheetId="11" hidden="1">{#N/A,#N/A,FALSE,"혼합골재"}</definedName>
    <definedName name="ㄱㄷㅈㄱㄷㅈㄱㅈㄷ" localSheetId="13" hidden="1">{#N/A,#N/A,FALSE,"혼합골재"}</definedName>
    <definedName name="ㄱㄷㅈㄱㄷㅈㄱㅈㄷ" localSheetId="16" hidden="1">{#N/A,#N/A,FALSE,"혼합골재"}</definedName>
    <definedName name="ㄱㄷㅈㄱㄷㅈㄱㅈㄷ" localSheetId="21" hidden="1">{#N/A,#N/A,FALSE,"혼합골재"}</definedName>
    <definedName name="ㄱㄷㅈㄱㄷㅈㄱㅈㄷ" localSheetId="18" hidden="1">{#N/A,#N/A,FALSE,"혼합골재"}</definedName>
    <definedName name="ㄱㄷㅈㄱㄷㅈㄱㅈㄷ" localSheetId="19" hidden="1">{#N/A,#N/A,FALSE,"혼합골재"}</definedName>
    <definedName name="ㄱㄷㅈㄱㄷㅈㄱㅈㄷ" localSheetId="20" hidden="1">{#N/A,#N/A,FALSE,"혼합골재"}</definedName>
    <definedName name="ㄱㄷㅈㄱㄷㅈㄱㅈㄷ" localSheetId="22" hidden="1">{#N/A,#N/A,FALSE,"혼합골재"}</definedName>
    <definedName name="ㄱㄷㅈㄱㄷㅈㄱㅈㄷ" localSheetId="24" hidden="1">{#N/A,#N/A,FALSE,"혼합골재"}</definedName>
    <definedName name="ㄱㄷㅈㄱㄷㅈㄱㅈㄷ" localSheetId="28" hidden="1">{#N/A,#N/A,FALSE,"혼합골재"}</definedName>
    <definedName name="ㄱㄷㅈㄱㄷㅈㄱㅈㄷ" localSheetId="14" hidden="1">{#N/A,#N/A,FALSE,"혼합골재"}</definedName>
    <definedName name="ㄱㄷㅈㄱㄷㅈㄱㅈㄷ" hidden="1">{#N/A,#N/A,FALSE,"혼합골재"}</definedName>
    <definedName name="ㄱㄹㅇㄷ" hidden="1">#REF!</definedName>
    <definedName name="ㄱㄹ홍ㄱ호" localSheetId="12" hidden="1">{#N/A,#N/A,FALSE,"Sheet6"}</definedName>
    <definedName name="ㄱㄹ홍ㄱ호" localSheetId="11" hidden="1">{#N/A,#N/A,FALSE,"Sheet6"}</definedName>
    <definedName name="ㄱㄹ홍ㄱ호" localSheetId="13" hidden="1">{#N/A,#N/A,FALSE,"Sheet6"}</definedName>
    <definedName name="ㄱㄹ홍ㄱ호" localSheetId="16" hidden="1">{#N/A,#N/A,FALSE,"Sheet6"}</definedName>
    <definedName name="ㄱㄹ홍ㄱ호" localSheetId="21" hidden="1">{#N/A,#N/A,FALSE,"Sheet6"}</definedName>
    <definedName name="ㄱㄹ홍ㄱ호" localSheetId="18" hidden="1">{#N/A,#N/A,FALSE,"Sheet6"}</definedName>
    <definedName name="ㄱㄹ홍ㄱ호" localSheetId="19" hidden="1">{#N/A,#N/A,FALSE,"Sheet6"}</definedName>
    <definedName name="ㄱㄹ홍ㄱ호" localSheetId="20" hidden="1">{#N/A,#N/A,FALSE,"Sheet6"}</definedName>
    <definedName name="ㄱㄹ홍ㄱ호" localSheetId="22" hidden="1">{#N/A,#N/A,FALSE,"Sheet6"}</definedName>
    <definedName name="ㄱㄹ홍ㄱ호" localSheetId="24" hidden="1">{#N/A,#N/A,FALSE,"Sheet6"}</definedName>
    <definedName name="ㄱㄹ홍ㄱ호" localSheetId="28" hidden="1">{#N/A,#N/A,FALSE,"Sheet6"}</definedName>
    <definedName name="ㄱㄹ홍ㄱ호" localSheetId="14" hidden="1">{#N/A,#N/A,FALSE,"Sheet6"}</definedName>
    <definedName name="ㄱㄹ홍ㄱ호" hidden="1">{#N/A,#N/A,FALSE,"Sheet6"}</definedName>
    <definedName name="ㄱ미" localSheetId="12" hidden="1">{#N/A,#N/A,TRUE,"Basic";#N/A,#N/A,TRUE,"EXT-TABLE";#N/A,#N/A,TRUE,"STEEL";#N/A,#N/A,TRUE,"INT-Table";#N/A,#N/A,TRUE,"STEEL";#N/A,#N/A,TRUE,"Door"}</definedName>
    <definedName name="ㄱ미" localSheetId="11" hidden="1">{#N/A,#N/A,TRUE,"Basic";#N/A,#N/A,TRUE,"EXT-TABLE";#N/A,#N/A,TRUE,"STEEL";#N/A,#N/A,TRUE,"INT-Table";#N/A,#N/A,TRUE,"STEEL";#N/A,#N/A,TRUE,"Door"}</definedName>
    <definedName name="ㄱ미" localSheetId="13" hidden="1">{#N/A,#N/A,TRUE,"Basic";#N/A,#N/A,TRUE,"EXT-TABLE";#N/A,#N/A,TRUE,"STEEL";#N/A,#N/A,TRUE,"INT-Table";#N/A,#N/A,TRUE,"STEEL";#N/A,#N/A,TRUE,"Door"}</definedName>
    <definedName name="ㄱ미" localSheetId="16" hidden="1">{#N/A,#N/A,TRUE,"Basic";#N/A,#N/A,TRUE,"EXT-TABLE";#N/A,#N/A,TRUE,"STEEL";#N/A,#N/A,TRUE,"INT-Table";#N/A,#N/A,TRUE,"STEEL";#N/A,#N/A,TRUE,"Door"}</definedName>
    <definedName name="ㄱ미" localSheetId="21" hidden="1">{#N/A,#N/A,TRUE,"Basic";#N/A,#N/A,TRUE,"EXT-TABLE";#N/A,#N/A,TRUE,"STEEL";#N/A,#N/A,TRUE,"INT-Table";#N/A,#N/A,TRUE,"STEEL";#N/A,#N/A,TRUE,"Door"}</definedName>
    <definedName name="ㄱ미" localSheetId="18" hidden="1">{#N/A,#N/A,TRUE,"Basic";#N/A,#N/A,TRUE,"EXT-TABLE";#N/A,#N/A,TRUE,"STEEL";#N/A,#N/A,TRUE,"INT-Table";#N/A,#N/A,TRUE,"STEEL";#N/A,#N/A,TRUE,"Door"}</definedName>
    <definedName name="ㄱ미" localSheetId="19" hidden="1">{#N/A,#N/A,TRUE,"Basic";#N/A,#N/A,TRUE,"EXT-TABLE";#N/A,#N/A,TRUE,"STEEL";#N/A,#N/A,TRUE,"INT-Table";#N/A,#N/A,TRUE,"STEEL";#N/A,#N/A,TRUE,"Door"}</definedName>
    <definedName name="ㄱ미" localSheetId="20" hidden="1">{#N/A,#N/A,TRUE,"Basic";#N/A,#N/A,TRUE,"EXT-TABLE";#N/A,#N/A,TRUE,"STEEL";#N/A,#N/A,TRUE,"INT-Table";#N/A,#N/A,TRUE,"STEEL";#N/A,#N/A,TRUE,"Door"}</definedName>
    <definedName name="ㄱ미" localSheetId="22" hidden="1">{#N/A,#N/A,TRUE,"Basic";#N/A,#N/A,TRUE,"EXT-TABLE";#N/A,#N/A,TRUE,"STEEL";#N/A,#N/A,TRUE,"INT-Table";#N/A,#N/A,TRUE,"STEEL";#N/A,#N/A,TRUE,"Door"}</definedName>
    <definedName name="ㄱ미" localSheetId="24" hidden="1">{#N/A,#N/A,TRUE,"Basic";#N/A,#N/A,TRUE,"EXT-TABLE";#N/A,#N/A,TRUE,"STEEL";#N/A,#N/A,TRUE,"INT-Table";#N/A,#N/A,TRUE,"STEEL";#N/A,#N/A,TRUE,"Door"}</definedName>
    <definedName name="ㄱ미" localSheetId="28" hidden="1">{#N/A,#N/A,TRUE,"Basic";#N/A,#N/A,TRUE,"EXT-TABLE";#N/A,#N/A,TRUE,"STEEL";#N/A,#N/A,TRUE,"INT-Table";#N/A,#N/A,TRUE,"STEEL";#N/A,#N/A,TRUE,"Door"}</definedName>
    <definedName name="ㄱ미" localSheetId="14" hidden="1">{#N/A,#N/A,TRUE,"Basic";#N/A,#N/A,TRUE,"EXT-TABLE";#N/A,#N/A,TRUE,"STEEL";#N/A,#N/A,TRUE,"INT-Table";#N/A,#N/A,TRUE,"STEEL";#N/A,#N/A,TRUE,"Door"}</definedName>
    <definedName name="ㄱ미" hidden="1">{#N/A,#N/A,TRUE,"Basic";#N/A,#N/A,TRUE,"EXT-TABLE";#N/A,#N/A,TRUE,"STEEL";#N/A,#N/A,TRUE,"INT-Table";#N/A,#N/A,TRUE,"STEEL";#N/A,#N/A,TRUE,"Door"}</definedName>
    <definedName name="ㄱ미_1" localSheetId="12" hidden="1">{#N/A,#N/A,TRUE,"Basic";#N/A,#N/A,TRUE,"EXT-TABLE";#N/A,#N/A,TRUE,"STEEL";#N/A,#N/A,TRUE,"INT-Table";#N/A,#N/A,TRUE,"STEEL";#N/A,#N/A,TRUE,"Door"}</definedName>
    <definedName name="ㄱ미_1" localSheetId="11" hidden="1">{#N/A,#N/A,TRUE,"Basic";#N/A,#N/A,TRUE,"EXT-TABLE";#N/A,#N/A,TRUE,"STEEL";#N/A,#N/A,TRUE,"INT-Table";#N/A,#N/A,TRUE,"STEEL";#N/A,#N/A,TRUE,"Door"}</definedName>
    <definedName name="ㄱ미_1" localSheetId="13" hidden="1">{#N/A,#N/A,TRUE,"Basic";#N/A,#N/A,TRUE,"EXT-TABLE";#N/A,#N/A,TRUE,"STEEL";#N/A,#N/A,TRUE,"INT-Table";#N/A,#N/A,TRUE,"STEEL";#N/A,#N/A,TRUE,"Door"}</definedName>
    <definedName name="ㄱ미_1" localSheetId="16" hidden="1">{#N/A,#N/A,TRUE,"Basic";#N/A,#N/A,TRUE,"EXT-TABLE";#N/A,#N/A,TRUE,"STEEL";#N/A,#N/A,TRUE,"INT-Table";#N/A,#N/A,TRUE,"STEEL";#N/A,#N/A,TRUE,"Door"}</definedName>
    <definedName name="ㄱ미_1" localSheetId="21" hidden="1">{#N/A,#N/A,TRUE,"Basic";#N/A,#N/A,TRUE,"EXT-TABLE";#N/A,#N/A,TRUE,"STEEL";#N/A,#N/A,TRUE,"INT-Table";#N/A,#N/A,TRUE,"STEEL";#N/A,#N/A,TRUE,"Door"}</definedName>
    <definedName name="ㄱ미_1" localSheetId="18" hidden="1">{#N/A,#N/A,TRUE,"Basic";#N/A,#N/A,TRUE,"EXT-TABLE";#N/A,#N/A,TRUE,"STEEL";#N/A,#N/A,TRUE,"INT-Table";#N/A,#N/A,TRUE,"STEEL";#N/A,#N/A,TRUE,"Door"}</definedName>
    <definedName name="ㄱ미_1" localSheetId="19" hidden="1">{#N/A,#N/A,TRUE,"Basic";#N/A,#N/A,TRUE,"EXT-TABLE";#N/A,#N/A,TRUE,"STEEL";#N/A,#N/A,TRUE,"INT-Table";#N/A,#N/A,TRUE,"STEEL";#N/A,#N/A,TRUE,"Door"}</definedName>
    <definedName name="ㄱ미_1" localSheetId="20" hidden="1">{#N/A,#N/A,TRUE,"Basic";#N/A,#N/A,TRUE,"EXT-TABLE";#N/A,#N/A,TRUE,"STEEL";#N/A,#N/A,TRUE,"INT-Table";#N/A,#N/A,TRUE,"STEEL";#N/A,#N/A,TRUE,"Door"}</definedName>
    <definedName name="ㄱ미_1" localSheetId="22" hidden="1">{#N/A,#N/A,TRUE,"Basic";#N/A,#N/A,TRUE,"EXT-TABLE";#N/A,#N/A,TRUE,"STEEL";#N/A,#N/A,TRUE,"INT-Table";#N/A,#N/A,TRUE,"STEEL";#N/A,#N/A,TRUE,"Door"}</definedName>
    <definedName name="ㄱ미_1" localSheetId="24" hidden="1">{#N/A,#N/A,TRUE,"Basic";#N/A,#N/A,TRUE,"EXT-TABLE";#N/A,#N/A,TRUE,"STEEL";#N/A,#N/A,TRUE,"INT-Table";#N/A,#N/A,TRUE,"STEEL";#N/A,#N/A,TRUE,"Door"}</definedName>
    <definedName name="ㄱ미_1" localSheetId="28" hidden="1">{#N/A,#N/A,TRUE,"Basic";#N/A,#N/A,TRUE,"EXT-TABLE";#N/A,#N/A,TRUE,"STEEL";#N/A,#N/A,TRUE,"INT-Table";#N/A,#N/A,TRUE,"STEEL";#N/A,#N/A,TRUE,"Door"}</definedName>
    <definedName name="ㄱ미_1" localSheetId="14" hidden="1">{#N/A,#N/A,TRUE,"Basic";#N/A,#N/A,TRUE,"EXT-TABLE";#N/A,#N/A,TRUE,"STEEL";#N/A,#N/A,TRUE,"INT-Table";#N/A,#N/A,TRUE,"STEEL";#N/A,#N/A,TRUE,"Door"}</definedName>
    <definedName name="ㄱ미_1" hidden="1">{#N/A,#N/A,TRUE,"Basic";#N/A,#N/A,TRUE,"EXT-TABLE";#N/A,#N/A,TRUE,"STEEL";#N/A,#N/A,TRUE,"INT-Table";#N/A,#N/A,TRUE,"STEEL";#N/A,#N/A,TRUE,"Door"}</definedName>
    <definedName name="ㄱ서ㅗㅇ" localSheetId="12" hidden="1">{#N/A,#N/A,FALSE,"집계표"}</definedName>
    <definedName name="ㄱ서ㅗㅇ" localSheetId="11" hidden="1">{#N/A,#N/A,FALSE,"집계표"}</definedName>
    <definedName name="ㄱ서ㅗㅇ" localSheetId="13" hidden="1">{#N/A,#N/A,FALSE,"집계표"}</definedName>
    <definedName name="ㄱ서ㅗㅇ" localSheetId="16" hidden="1">{#N/A,#N/A,FALSE,"집계표"}</definedName>
    <definedName name="ㄱ서ㅗㅇ" localSheetId="21" hidden="1">{#N/A,#N/A,FALSE,"집계표"}</definedName>
    <definedName name="ㄱ서ㅗㅇ" localSheetId="18" hidden="1">{#N/A,#N/A,FALSE,"집계표"}</definedName>
    <definedName name="ㄱ서ㅗㅇ" localSheetId="19" hidden="1">{#N/A,#N/A,FALSE,"집계표"}</definedName>
    <definedName name="ㄱ서ㅗㅇ" localSheetId="20" hidden="1">{#N/A,#N/A,FALSE,"집계표"}</definedName>
    <definedName name="ㄱ서ㅗㅇ" localSheetId="22" hidden="1">{#N/A,#N/A,FALSE,"집계표"}</definedName>
    <definedName name="ㄱ서ㅗㅇ" localSheetId="24" hidden="1">{#N/A,#N/A,FALSE,"집계표"}</definedName>
    <definedName name="ㄱ서ㅗㅇ" localSheetId="28" hidden="1">{#N/A,#N/A,FALSE,"집계표"}</definedName>
    <definedName name="ㄱ서ㅗㅇ" localSheetId="14" hidden="1">{#N/A,#N/A,FALSE,"집계표"}</definedName>
    <definedName name="ㄱ서ㅗㅇ" hidden="1">{#N/A,#N/A,FALSE,"집계표"}</definedName>
    <definedName name="ㄱ솧" localSheetId="12" hidden="1">{#N/A,#N/A,FALSE,"집계표"}</definedName>
    <definedName name="ㄱ솧" localSheetId="11" hidden="1">{#N/A,#N/A,FALSE,"집계표"}</definedName>
    <definedName name="ㄱ솧" localSheetId="13" hidden="1">{#N/A,#N/A,FALSE,"집계표"}</definedName>
    <definedName name="ㄱ솧" localSheetId="16" hidden="1">{#N/A,#N/A,FALSE,"집계표"}</definedName>
    <definedName name="ㄱ솧" localSheetId="21" hidden="1">{#N/A,#N/A,FALSE,"집계표"}</definedName>
    <definedName name="ㄱ솧" localSheetId="18" hidden="1">{#N/A,#N/A,FALSE,"집계표"}</definedName>
    <definedName name="ㄱ솧" localSheetId="19" hidden="1">{#N/A,#N/A,FALSE,"집계표"}</definedName>
    <definedName name="ㄱ솧" localSheetId="20" hidden="1">{#N/A,#N/A,FALSE,"집계표"}</definedName>
    <definedName name="ㄱ솧" localSheetId="22" hidden="1">{#N/A,#N/A,FALSE,"집계표"}</definedName>
    <definedName name="ㄱ솧" localSheetId="24" hidden="1">{#N/A,#N/A,FALSE,"집계표"}</definedName>
    <definedName name="ㄱ솧" localSheetId="28" hidden="1">{#N/A,#N/A,FALSE,"집계표"}</definedName>
    <definedName name="ㄱ솧" localSheetId="14" hidden="1">{#N/A,#N/A,FALSE,"집계표"}</definedName>
    <definedName name="ㄱ솧" hidden="1">{#N/A,#N/A,FALSE,"집계표"}</definedName>
    <definedName name="ㄱ쇽" localSheetId="12" hidden="1">{#N/A,#N/A,FALSE,"Sheet6"}</definedName>
    <definedName name="ㄱ쇽" localSheetId="11" hidden="1">{#N/A,#N/A,FALSE,"Sheet6"}</definedName>
    <definedName name="ㄱ쇽" localSheetId="13" hidden="1">{#N/A,#N/A,FALSE,"Sheet6"}</definedName>
    <definedName name="ㄱ쇽" localSheetId="16" hidden="1">{#N/A,#N/A,FALSE,"Sheet6"}</definedName>
    <definedName name="ㄱ쇽" localSheetId="21" hidden="1">{#N/A,#N/A,FALSE,"Sheet6"}</definedName>
    <definedName name="ㄱ쇽" localSheetId="18" hidden="1">{#N/A,#N/A,FALSE,"Sheet6"}</definedName>
    <definedName name="ㄱ쇽" localSheetId="19" hidden="1">{#N/A,#N/A,FALSE,"Sheet6"}</definedName>
    <definedName name="ㄱ쇽" localSheetId="20" hidden="1">{#N/A,#N/A,FALSE,"Sheet6"}</definedName>
    <definedName name="ㄱ쇽" localSheetId="22" hidden="1">{#N/A,#N/A,FALSE,"Sheet6"}</definedName>
    <definedName name="ㄱ쇽" localSheetId="24" hidden="1">{#N/A,#N/A,FALSE,"Sheet6"}</definedName>
    <definedName name="ㄱ쇽" localSheetId="28" hidden="1">{#N/A,#N/A,FALSE,"Sheet6"}</definedName>
    <definedName name="ㄱ쇽" localSheetId="14" hidden="1">{#N/A,#N/A,FALSE,"Sheet6"}</definedName>
    <definedName name="ㄱ쇽" hidden="1">{#N/A,#N/A,FALSE,"Sheet6"}</definedName>
    <definedName name="ㄱㅈㅎ" hidden="1">#REF!</definedName>
    <definedName name="ㄱㅎ" localSheetId="12" hidden="1">{#N/A,#N/A,FALSE,"CCTV"}</definedName>
    <definedName name="ㄱㅎ" localSheetId="11" hidden="1">{#N/A,#N/A,FALSE,"CCTV"}</definedName>
    <definedName name="ㄱㅎ" localSheetId="13" hidden="1">{#N/A,#N/A,FALSE,"CCTV"}</definedName>
    <definedName name="ㄱㅎ" localSheetId="16" hidden="1">{#N/A,#N/A,FALSE,"CCTV"}</definedName>
    <definedName name="ㄱㅎ" localSheetId="21" hidden="1">{#N/A,#N/A,FALSE,"CCTV"}</definedName>
    <definedName name="ㄱㅎ" localSheetId="18" hidden="1">{#N/A,#N/A,FALSE,"CCTV"}</definedName>
    <definedName name="ㄱㅎ" localSheetId="19" hidden="1">{#N/A,#N/A,FALSE,"CCTV"}</definedName>
    <definedName name="ㄱㅎ" localSheetId="20" hidden="1">{#N/A,#N/A,FALSE,"CCTV"}</definedName>
    <definedName name="ㄱㅎ" localSheetId="22" hidden="1">{#N/A,#N/A,FALSE,"CCTV"}</definedName>
    <definedName name="ㄱㅎ" localSheetId="24" hidden="1">{#N/A,#N/A,FALSE,"CCTV"}</definedName>
    <definedName name="ㄱㅎ" localSheetId="28" hidden="1">{#N/A,#N/A,FALSE,"CCTV"}</definedName>
    <definedName name="ㄱㅎ" localSheetId="14" hidden="1">{#N/A,#N/A,FALSE,"CCTV"}</definedName>
    <definedName name="ㄱㅎ" hidden="1">{#N/A,#N/A,FALSE,"CCTV"}</definedName>
    <definedName name="ㄱ홍" localSheetId="12" hidden="1">{#N/A,#N/A,FALSE,"현장 NCR 분석";#N/A,#N/A,FALSE,"현장품질감사";#N/A,#N/A,FALSE,"현장품질감사"}</definedName>
    <definedName name="ㄱ홍" localSheetId="11" hidden="1">{#N/A,#N/A,FALSE,"현장 NCR 분석";#N/A,#N/A,FALSE,"현장품질감사";#N/A,#N/A,FALSE,"현장품질감사"}</definedName>
    <definedName name="ㄱ홍" localSheetId="13" hidden="1">{#N/A,#N/A,FALSE,"현장 NCR 분석";#N/A,#N/A,FALSE,"현장품질감사";#N/A,#N/A,FALSE,"현장품질감사"}</definedName>
    <definedName name="ㄱ홍" localSheetId="16" hidden="1">{#N/A,#N/A,FALSE,"현장 NCR 분석";#N/A,#N/A,FALSE,"현장품질감사";#N/A,#N/A,FALSE,"현장품질감사"}</definedName>
    <definedName name="ㄱ홍" localSheetId="21" hidden="1">{#N/A,#N/A,FALSE,"현장 NCR 분석";#N/A,#N/A,FALSE,"현장품질감사";#N/A,#N/A,FALSE,"현장품질감사"}</definedName>
    <definedName name="ㄱ홍" localSheetId="18" hidden="1">{#N/A,#N/A,FALSE,"현장 NCR 분석";#N/A,#N/A,FALSE,"현장품질감사";#N/A,#N/A,FALSE,"현장품질감사"}</definedName>
    <definedName name="ㄱ홍" localSheetId="19" hidden="1">{#N/A,#N/A,FALSE,"현장 NCR 분석";#N/A,#N/A,FALSE,"현장품질감사";#N/A,#N/A,FALSE,"현장품질감사"}</definedName>
    <definedName name="ㄱ홍" localSheetId="20" hidden="1">{#N/A,#N/A,FALSE,"현장 NCR 분석";#N/A,#N/A,FALSE,"현장품질감사";#N/A,#N/A,FALSE,"현장품질감사"}</definedName>
    <definedName name="ㄱ홍" localSheetId="22" hidden="1">{#N/A,#N/A,FALSE,"현장 NCR 분석";#N/A,#N/A,FALSE,"현장품질감사";#N/A,#N/A,FALSE,"현장품질감사"}</definedName>
    <definedName name="ㄱ홍" localSheetId="24" hidden="1">{#N/A,#N/A,FALSE,"현장 NCR 분석";#N/A,#N/A,FALSE,"현장품질감사";#N/A,#N/A,FALSE,"현장품질감사"}</definedName>
    <definedName name="ㄱ홍" localSheetId="28" hidden="1">{#N/A,#N/A,FALSE,"현장 NCR 분석";#N/A,#N/A,FALSE,"현장품질감사";#N/A,#N/A,FALSE,"현장품질감사"}</definedName>
    <definedName name="ㄱ홍" localSheetId="14" hidden="1">{#N/A,#N/A,FALSE,"현장 NCR 분석";#N/A,#N/A,FALSE,"현장품질감사";#N/A,#N/A,FALSE,"현장품질감사"}</definedName>
    <definedName name="ㄱ홍" hidden="1">{#N/A,#N/A,FALSE,"현장 NCR 분석";#N/A,#N/A,FALSE,"현장품질감사";#N/A,#N/A,FALSE,"현장품질감사"}</definedName>
    <definedName name="가" hidden="1">#REF!</definedName>
    <definedName name="가나" localSheetId="12" hidden="1">{#N/A,#N/A,FALSE,"지침";#N/A,#N/A,FALSE,"환경분석";#N/A,#N/A,FALSE,"Sheet16"}</definedName>
    <definedName name="가나" localSheetId="11" hidden="1">{#N/A,#N/A,FALSE,"지침";#N/A,#N/A,FALSE,"환경분석";#N/A,#N/A,FALSE,"Sheet16"}</definedName>
    <definedName name="가나" localSheetId="13" hidden="1">{#N/A,#N/A,FALSE,"지침";#N/A,#N/A,FALSE,"환경분석";#N/A,#N/A,FALSE,"Sheet16"}</definedName>
    <definedName name="가나" localSheetId="16" hidden="1">{#N/A,#N/A,FALSE,"지침";#N/A,#N/A,FALSE,"환경분석";#N/A,#N/A,FALSE,"Sheet16"}</definedName>
    <definedName name="가나" localSheetId="21" hidden="1">{#N/A,#N/A,FALSE,"지침";#N/A,#N/A,FALSE,"환경분석";#N/A,#N/A,FALSE,"Sheet16"}</definedName>
    <definedName name="가나" localSheetId="18" hidden="1">{#N/A,#N/A,FALSE,"지침";#N/A,#N/A,FALSE,"환경분석";#N/A,#N/A,FALSE,"Sheet16"}</definedName>
    <definedName name="가나" localSheetId="19" hidden="1">{#N/A,#N/A,FALSE,"지침";#N/A,#N/A,FALSE,"환경분석";#N/A,#N/A,FALSE,"Sheet16"}</definedName>
    <definedName name="가나" localSheetId="20" hidden="1">{#N/A,#N/A,FALSE,"지침";#N/A,#N/A,FALSE,"환경분석";#N/A,#N/A,FALSE,"Sheet16"}</definedName>
    <definedName name="가나" localSheetId="22" hidden="1">{#N/A,#N/A,FALSE,"지침";#N/A,#N/A,FALSE,"환경분석";#N/A,#N/A,FALSE,"Sheet16"}</definedName>
    <definedName name="가나" localSheetId="24" hidden="1">{#N/A,#N/A,FALSE,"지침";#N/A,#N/A,FALSE,"환경분석";#N/A,#N/A,FALSE,"Sheet16"}</definedName>
    <definedName name="가나" localSheetId="28" hidden="1">{#N/A,#N/A,FALSE,"지침";#N/A,#N/A,FALSE,"환경분석";#N/A,#N/A,FALSE,"Sheet16"}</definedName>
    <definedName name="가나" localSheetId="14" hidden="1">{#N/A,#N/A,FALSE,"지침";#N/A,#N/A,FALSE,"환경분석";#N/A,#N/A,FALSE,"Sheet16"}</definedName>
    <definedName name="가나" hidden="1">{#N/A,#N/A,FALSE,"지침";#N/A,#N/A,FALSE,"환경분석";#N/A,#N/A,FALSE,"Sheet16"}</definedName>
    <definedName name="가리" hidden="1">#REF!</definedName>
    <definedName name="가배수로집계표" localSheetId="12" hidden="1">{"'정산내역서'!$A$1:$I$35","'정산서(절.성토부)'!$A$1:$Q$17","'정산서(교량부)'!$A$1:$Q$84","'총괄표'!$A$1:$M$12","'시행현황'!$A$1:$G$12","'표지'!$A$1:$N$27","'정산서(절.성토부)'!$A$3:$Q$7"}</definedName>
    <definedName name="가배수로집계표" localSheetId="11" hidden="1">{"'정산내역서'!$A$1:$I$35","'정산서(절.성토부)'!$A$1:$Q$17","'정산서(교량부)'!$A$1:$Q$84","'총괄표'!$A$1:$M$12","'시행현황'!$A$1:$G$12","'표지'!$A$1:$N$27","'정산서(절.성토부)'!$A$3:$Q$7"}</definedName>
    <definedName name="가배수로집계표" localSheetId="13" hidden="1">{"'정산내역서'!$A$1:$I$35","'정산서(절.성토부)'!$A$1:$Q$17","'정산서(교량부)'!$A$1:$Q$84","'총괄표'!$A$1:$M$12","'시행현황'!$A$1:$G$12","'표지'!$A$1:$N$27","'정산서(절.성토부)'!$A$3:$Q$7"}</definedName>
    <definedName name="가배수로집계표" localSheetId="16" hidden="1">{"'정산내역서'!$A$1:$I$35","'정산서(절.성토부)'!$A$1:$Q$17","'정산서(교량부)'!$A$1:$Q$84","'총괄표'!$A$1:$M$12","'시행현황'!$A$1:$G$12","'표지'!$A$1:$N$27","'정산서(절.성토부)'!$A$3:$Q$7"}</definedName>
    <definedName name="가배수로집계표" localSheetId="21" hidden="1">{"'정산내역서'!$A$1:$I$35","'정산서(절.성토부)'!$A$1:$Q$17","'정산서(교량부)'!$A$1:$Q$84","'총괄표'!$A$1:$M$12","'시행현황'!$A$1:$G$12","'표지'!$A$1:$N$27","'정산서(절.성토부)'!$A$3:$Q$7"}</definedName>
    <definedName name="가배수로집계표" localSheetId="18" hidden="1">{"'정산내역서'!$A$1:$I$35","'정산서(절.성토부)'!$A$1:$Q$17","'정산서(교량부)'!$A$1:$Q$84","'총괄표'!$A$1:$M$12","'시행현황'!$A$1:$G$12","'표지'!$A$1:$N$27","'정산서(절.성토부)'!$A$3:$Q$7"}</definedName>
    <definedName name="가배수로집계표" localSheetId="19" hidden="1">{"'정산내역서'!$A$1:$I$35","'정산서(절.성토부)'!$A$1:$Q$17","'정산서(교량부)'!$A$1:$Q$84","'총괄표'!$A$1:$M$12","'시행현황'!$A$1:$G$12","'표지'!$A$1:$N$27","'정산서(절.성토부)'!$A$3:$Q$7"}</definedName>
    <definedName name="가배수로집계표" localSheetId="20" hidden="1">{"'정산내역서'!$A$1:$I$35","'정산서(절.성토부)'!$A$1:$Q$17","'정산서(교량부)'!$A$1:$Q$84","'총괄표'!$A$1:$M$12","'시행현황'!$A$1:$G$12","'표지'!$A$1:$N$27","'정산서(절.성토부)'!$A$3:$Q$7"}</definedName>
    <definedName name="가배수로집계표" localSheetId="22" hidden="1">{"'정산내역서'!$A$1:$I$35","'정산서(절.성토부)'!$A$1:$Q$17","'정산서(교량부)'!$A$1:$Q$84","'총괄표'!$A$1:$M$12","'시행현황'!$A$1:$G$12","'표지'!$A$1:$N$27","'정산서(절.성토부)'!$A$3:$Q$7"}</definedName>
    <definedName name="가배수로집계표" localSheetId="24" hidden="1">{"'정산내역서'!$A$1:$I$35","'정산서(절.성토부)'!$A$1:$Q$17","'정산서(교량부)'!$A$1:$Q$84","'총괄표'!$A$1:$M$12","'시행현황'!$A$1:$G$12","'표지'!$A$1:$N$27","'정산서(절.성토부)'!$A$3:$Q$7"}</definedName>
    <definedName name="가배수로집계표" localSheetId="28" hidden="1">{"'정산내역서'!$A$1:$I$35","'정산서(절.성토부)'!$A$1:$Q$17","'정산서(교량부)'!$A$1:$Q$84","'총괄표'!$A$1:$M$12","'시행현황'!$A$1:$G$12","'표지'!$A$1:$N$27","'정산서(절.성토부)'!$A$3:$Q$7"}</definedName>
    <definedName name="가배수로집계표" localSheetId="14" hidden="1">{"'정산내역서'!$A$1:$I$35","'정산서(절.성토부)'!$A$1:$Q$17","'정산서(교량부)'!$A$1:$Q$84","'총괄표'!$A$1:$M$12","'시행현황'!$A$1:$G$12","'표지'!$A$1:$N$27","'정산서(절.성토부)'!$A$3:$Q$7"}</definedName>
    <definedName name="가배수로집계표" hidden="1">{"'정산내역서'!$A$1:$I$35","'정산서(절.성토부)'!$A$1:$Q$17","'정산서(교량부)'!$A$1:$Q$84","'총괄표'!$A$1:$M$12","'시행현황'!$A$1:$G$12","'표지'!$A$1:$N$27","'정산서(절.성토부)'!$A$3:$Q$7"}</definedName>
    <definedName name="가설건물면적산정" localSheetId="12" hidden="1">{#N/A,#N/A,FALSE,"사업총괄";#N/A,#N/A,FALSE,"장비사업";#N/A,#N/A,FALSE,"철구사업";#N/A,#N/A,FALSE,"준설사업"}</definedName>
    <definedName name="가설건물면적산정" localSheetId="11" hidden="1">{#N/A,#N/A,FALSE,"사업총괄";#N/A,#N/A,FALSE,"장비사업";#N/A,#N/A,FALSE,"철구사업";#N/A,#N/A,FALSE,"준설사업"}</definedName>
    <definedName name="가설건물면적산정" localSheetId="13" hidden="1">{#N/A,#N/A,FALSE,"사업총괄";#N/A,#N/A,FALSE,"장비사업";#N/A,#N/A,FALSE,"철구사업";#N/A,#N/A,FALSE,"준설사업"}</definedName>
    <definedName name="가설건물면적산정" localSheetId="16" hidden="1">{#N/A,#N/A,FALSE,"사업총괄";#N/A,#N/A,FALSE,"장비사업";#N/A,#N/A,FALSE,"철구사업";#N/A,#N/A,FALSE,"준설사업"}</definedName>
    <definedName name="가설건물면적산정" localSheetId="21" hidden="1">{#N/A,#N/A,FALSE,"사업총괄";#N/A,#N/A,FALSE,"장비사업";#N/A,#N/A,FALSE,"철구사업";#N/A,#N/A,FALSE,"준설사업"}</definedName>
    <definedName name="가설건물면적산정" localSheetId="18" hidden="1">{#N/A,#N/A,FALSE,"사업총괄";#N/A,#N/A,FALSE,"장비사업";#N/A,#N/A,FALSE,"철구사업";#N/A,#N/A,FALSE,"준설사업"}</definedName>
    <definedName name="가설건물면적산정" localSheetId="19" hidden="1">{#N/A,#N/A,FALSE,"사업총괄";#N/A,#N/A,FALSE,"장비사업";#N/A,#N/A,FALSE,"철구사업";#N/A,#N/A,FALSE,"준설사업"}</definedName>
    <definedName name="가설건물면적산정" localSheetId="20" hidden="1">{#N/A,#N/A,FALSE,"사업총괄";#N/A,#N/A,FALSE,"장비사업";#N/A,#N/A,FALSE,"철구사업";#N/A,#N/A,FALSE,"준설사업"}</definedName>
    <definedName name="가설건물면적산정" localSheetId="22" hidden="1">{#N/A,#N/A,FALSE,"사업총괄";#N/A,#N/A,FALSE,"장비사업";#N/A,#N/A,FALSE,"철구사업";#N/A,#N/A,FALSE,"준설사업"}</definedName>
    <definedName name="가설건물면적산정" localSheetId="24" hidden="1">{#N/A,#N/A,FALSE,"사업총괄";#N/A,#N/A,FALSE,"장비사업";#N/A,#N/A,FALSE,"철구사업";#N/A,#N/A,FALSE,"준설사업"}</definedName>
    <definedName name="가설건물면적산정" localSheetId="28" hidden="1">{#N/A,#N/A,FALSE,"사업총괄";#N/A,#N/A,FALSE,"장비사업";#N/A,#N/A,FALSE,"철구사업";#N/A,#N/A,FALSE,"준설사업"}</definedName>
    <definedName name="가설건물면적산정" localSheetId="14" hidden="1">{#N/A,#N/A,FALSE,"사업총괄";#N/A,#N/A,FALSE,"장비사업";#N/A,#N/A,FALSE,"철구사업";#N/A,#N/A,FALSE,"준설사업"}</definedName>
    <definedName name="가설건물면적산정" hidden="1">{#N/A,#N/A,FALSE,"사업총괄";#N/A,#N/A,FALSE,"장비사업";#N/A,#N/A,FALSE,"철구사업";#N/A,#N/A,FALSE,"준설사업"}</definedName>
    <definedName name="가설계획" localSheetId="12" hidden="1">{#N/A,#N/A,FALSE,"갑지";#N/A,#N/A,FALSE,"개요";#N/A,#N/A,FALSE,"비목별";#N/A,#N/A,FALSE,"건물별";#N/A,#N/A,FALSE,"기구표";#N/A,#N/A,FALSE,"직원투입"}</definedName>
    <definedName name="가설계획" localSheetId="11" hidden="1">{#N/A,#N/A,FALSE,"갑지";#N/A,#N/A,FALSE,"개요";#N/A,#N/A,FALSE,"비목별";#N/A,#N/A,FALSE,"건물별";#N/A,#N/A,FALSE,"기구표";#N/A,#N/A,FALSE,"직원투입"}</definedName>
    <definedName name="가설계획" localSheetId="13" hidden="1">{#N/A,#N/A,FALSE,"갑지";#N/A,#N/A,FALSE,"개요";#N/A,#N/A,FALSE,"비목별";#N/A,#N/A,FALSE,"건물별";#N/A,#N/A,FALSE,"기구표";#N/A,#N/A,FALSE,"직원투입"}</definedName>
    <definedName name="가설계획" localSheetId="16" hidden="1">{#N/A,#N/A,FALSE,"갑지";#N/A,#N/A,FALSE,"개요";#N/A,#N/A,FALSE,"비목별";#N/A,#N/A,FALSE,"건물별";#N/A,#N/A,FALSE,"기구표";#N/A,#N/A,FALSE,"직원투입"}</definedName>
    <definedName name="가설계획" localSheetId="21" hidden="1">{#N/A,#N/A,FALSE,"갑지";#N/A,#N/A,FALSE,"개요";#N/A,#N/A,FALSE,"비목별";#N/A,#N/A,FALSE,"건물별";#N/A,#N/A,FALSE,"기구표";#N/A,#N/A,FALSE,"직원투입"}</definedName>
    <definedName name="가설계획" localSheetId="18" hidden="1">{#N/A,#N/A,FALSE,"갑지";#N/A,#N/A,FALSE,"개요";#N/A,#N/A,FALSE,"비목별";#N/A,#N/A,FALSE,"건물별";#N/A,#N/A,FALSE,"기구표";#N/A,#N/A,FALSE,"직원투입"}</definedName>
    <definedName name="가설계획" localSheetId="19" hidden="1">{#N/A,#N/A,FALSE,"갑지";#N/A,#N/A,FALSE,"개요";#N/A,#N/A,FALSE,"비목별";#N/A,#N/A,FALSE,"건물별";#N/A,#N/A,FALSE,"기구표";#N/A,#N/A,FALSE,"직원투입"}</definedName>
    <definedName name="가설계획" localSheetId="20" hidden="1">{#N/A,#N/A,FALSE,"갑지";#N/A,#N/A,FALSE,"개요";#N/A,#N/A,FALSE,"비목별";#N/A,#N/A,FALSE,"건물별";#N/A,#N/A,FALSE,"기구표";#N/A,#N/A,FALSE,"직원투입"}</definedName>
    <definedName name="가설계획" localSheetId="22" hidden="1">{#N/A,#N/A,FALSE,"갑지";#N/A,#N/A,FALSE,"개요";#N/A,#N/A,FALSE,"비목별";#N/A,#N/A,FALSE,"건물별";#N/A,#N/A,FALSE,"기구표";#N/A,#N/A,FALSE,"직원투입"}</definedName>
    <definedName name="가설계획" localSheetId="24" hidden="1">{#N/A,#N/A,FALSE,"갑지";#N/A,#N/A,FALSE,"개요";#N/A,#N/A,FALSE,"비목별";#N/A,#N/A,FALSE,"건물별";#N/A,#N/A,FALSE,"기구표";#N/A,#N/A,FALSE,"직원투입"}</definedName>
    <definedName name="가설계획" localSheetId="28" hidden="1">{#N/A,#N/A,FALSE,"갑지";#N/A,#N/A,FALSE,"개요";#N/A,#N/A,FALSE,"비목별";#N/A,#N/A,FALSE,"건물별";#N/A,#N/A,FALSE,"기구표";#N/A,#N/A,FALSE,"직원투입"}</definedName>
    <definedName name="가설계획" localSheetId="14" hidden="1">{#N/A,#N/A,FALSE,"갑지";#N/A,#N/A,FALSE,"개요";#N/A,#N/A,FALSE,"비목별";#N/A,#N/A,FALSE,"건물별";#N/A,#N/A,FALSE,"기구표";#N/A,#N/A,FALSE,"직원투입"}</definedName>
    <definedName name="가설계획" hidden="1">{#N/A,#N/A,FALSE,"갑지";#N/A,#N/A,FALSE,"개요";#N/A,#N/A,FALSE,"비목별";#N/A,#N/A,FALSE,"건물별";#N/A,#N/A,FALSE,"기구표";#N/A,#N/A,FALSE,"직원투입"}</definedName>
    <definedName name="가실행1" localSheetId="12" hidden="1">{#N/A,#N/A,FALSE,"배수1"}</definedName>
    <definedName name="가실행1" localSheetId="11" hidden="1">{#N/A,#N/A,FALSE,"배수1"}</definedName>
    <definedName name="가실행1" localSheetId="13" hidden="1">{#N/A,#N/A,FALSE,"배수1"}</definedName>
    <definedName name="가실행1" localSheetId="16" hidden="1">{#N/A,#N/A,FALSE,"배수1"}</definedName>
    <definedName name="가실행1" localSheetId="21" hidden="1">{#N/A,#N/A,FALSE,"배수1"}</definedName>
    <definedName name="가실행1" localSheetId="18" hidden="1">{#N/A,#N/A,FALSE,"배수1"}</definedName>
    <definedName name="가실행1" localSheetId="19" hidden="1">{#N/A,#N/A,FALSE,"배수1"}</definedName>
    <definedName name="가실행1" localSheetId="20" hidden="1">{#N/A,#N/A,FALSE,"배수1"}</definedName>
    <definedName name="가실행1" localSheetId="22" hidden="1">{#N/A,#N/A,FALSE,"배수1"}</definedName>
    <definedName name="가실행1" localSheetId="24" hidden="1">{#N/A,#N/A,FALSE,"배수1"}</definedName>
    <definedName name="가실행1" localSheetId="28" hidden="1">{#N/A,#N/A,FALSE,"배수1"}</definedName>
    <definedName name="가실행1" localSheetId="14" hidden="1">{#N/A,#N/A,FALSE,"배수1"}</definedName>
    <definedName name="가실행1" hidden="1">{#N/A,#N/A,FALSE,"배수1"}</definedName>
    <definedName name="가재가시설" localSheetId="12" hidden="1">{#N/A,#N/A,FALSE,"Sheet6"}</definedName>
    <definedName name="가재가시설" localSheetId="11" hidden="1">{#N/A,#N/A,FALSE,"Sheet6"}</definedName>
    <definedName name="가재가시설" localSheetId="13" hidden="1">{#N/A,#N/A,FALSE,"Sheet6"}</definedName>
    <definedName name="가재가시설" localSheetId="16" hidden="1">{#N/A,#N/A,FALSE,"Sheet6"}</definedName>
    <definedName name="가재가시설" localSheetId="21" hidden="1">{#N/A,#N/A,FALSE,"Sheet6"}</definedName>
    <definedName name="가재가시설" localSheetId="18" hidden="1">{#N/A,#N/A,FALSE,"Sheet6"}</definedName>
    <definedName name="가재가시설" localSheetId="19" hidden="1">{#N/A,#N/A,FALSE,"Sheet6"}</definedName>
    <definedName name="가재가시설" localSheetId="20" hidden="1">{#N/A,#N/A,FALSE,"Sheet6"}</definedName>
    <definedName name="가재가시설" localSheetId="22" hidden="1">{#N/A,#N/A,FALSE,"Sheet6"}</definedName>
    <definedName name="가재가시설" localSheetId="24" hidden="1">{#N/A,#N/A,FALSE,"Sheet6"}</definedName>
    <definedName name="가재가시설" localSheetId="28" hidden="1">{#N/A,#N/A,FALSE,"Sheet6"}</definedName>
    <definedName name="가재가시설" localSheetId="14" hidden="1">{#N/A,#N/A,FALSE,"Sheet6"}</definedName>
    <definedName name="가재가시설" hidden="1">{#N/A,#N/A,FALSE,"Sheet6"}</definedName>
    <definedName name="간접경비" hidden="1">#REF!</definedName>
    <definedName name="간접비" localSheetId="12" hidden="1">{#N/A,#N/A,FALSE,"갑지";#N/A,#N/A,FALSE,"개요";#N/A,#N/A,FALSE,"비목별";#N/A,#N/A,FALSE,"건물별";#N/A,#N/A,FALSE,"기구표";#N/A,#N/A,FALSE,"직원투입"}</definedName>
    <definedName name="간접비" localSheetId="11" hidden="1">{#N/A,#N/A,FALSE,"갑지";#N/A,#N/A,FALSE,"개요";#N/A,#N/A,FALSE,"비목별";#N/A,#N/A,FALSE,"건물별";#N/A,#N/A,FALSE,"기구표";#N/A,#N/A,FALSE,"직원투입"}</definedName>
    <definedName name="간접비" localSheetId="13" hidden="1">{#N/A,#N/A,FALSE,"갑지";#N/A,#N/A,FALSE,"개요";#N/A,#N/A,FALSE,"비목별";#N/A,#N/A,FALSE,"건물별";#N/A,#N/A,FALSE,"기구표";#N/A,#N/A,FALSE,"직원투입"}</definedName>
    <definedName name="간접비" localSheetId="16" hidden="1">{#N/A,#N/A,FALSE,"갑지";#N/A,#N/A,FALSE,"개요";#N/A,#N/A,FALSE,"비목별";#N/A,#N/A,FALSE,"건물별";#N/A,#N/A,FALSE,"기구표";#N/A,#N/A,FALSE,"직원투입"}</definedName>
    <definedName name="간접비" localSheetId="21" hidden="1">{#N/A,#N/A,FALSE,"갑지";#N/A,#N/A,FALSE,"개요";#N/A,#N/A,FALSE,"비목별";#N/A,#N/A,FALSE,"건물별";#N/A,#N/A,FALSE,"기구표";#N/A,#N/A,FALSE,"직원투입"}</definedName>
    <definedName name="간접비" localSheetId="18" hidden="1">{#N/A,#N/A,FALSE,"갑지";#N/A,#N/A,FALSE,"개요";#N/A,#N/A,FALSE,"비목별";#N/A,#N/A,FALSE,"건물별";#N/A,#N/A,FALSE,"기구표";#N/A,#N/A,FALSE,"직원투입"}</definedName>
    <definedName name="간접비" localSheetId="19" hidden="1">{#N/A,#N/A,FALSE,"갑지";#N/A,#N/A,FALSE,"개요";#N/A,#N/A,FALSE,"비목별";#N/A,#N/A,FALSE,"건물별";#N/A,#N/A,FALSE,"기구표";#N/A,#N/A,FALSE,"직원투입"}</definedName>
    <definedName name="간접비" localSheetId="20" hidden="1">{#N/A,#N/A,FALSE,"갑지";#N/A,#N/A,FALSE,"개요";#N/A,#N/A,FALSE,"비목별";#N/A,#N/A,FALSE,"건물별";#N/A,#N/A,FALSE,"기구표";#N/A,#N/A,FALSE,"직원투입"}</definedName>
    <definedName name="간접비" localSheetId="22" hidden="1">{#N/A,#N/A,FALSE,"갑지";#N/A,#N/A,FALSE,"개요";#N/A,#N/A,FALSE,"비목별";#N/A,#N/A,FALSE,"건물별";#N/A,#N/A,FALSE,"기구표";#N/A,#N/A,FALSE,"직원투입"}</definedName>
    <definedName name="간접비" localSheetId="24" hidden="1">{#N/A,#N/A,FALSE,"갑지";#N/A,#N/A,FALSE,"개요";#N/A,#N/A,FALSE,"비목별";#N/A,#N/A,FALSE,"건물별";#N/A,#N/A,FALSE,"기구표";#N/A,#N/A,FALSE,"직원투입"}</definedName>
    <definedName name="간접비" localSheetId="28" hidden="1">{#N/A,#N/A,FALSE,"갑지";#N/A,#N/A,FALSE,"개요";#N/A,#N/A,FALSE,"비목별";#N/A,#N/A,FALSE,"건물별";#N/A,#N/A,FALSE,"기구표";#N/A,#N/A,FALSE,"직원투입"}</definedName>
    <definedName name="간접비" localSheetId="14"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1" localSheetId="12" hidden="1">{#N/A,#N/A,FALSE,"갑지";#N/A,#N/A,FALSE,"개요";#N/A,#N/A,FALSE,"비목별";#N/A,#N/A,FALSE,"건물별";#N/A,#N/A,FALSE,"기구표";#N/A,#N/A,FALSE,"직원투입"}</definedName>
    <definedName name="간접비1" localSheetId="11" hidden="1">{#N/A,#N/A,FALSE,"갑지";#N/A,#N/A,FALSE,"개요";#N/A,#N/A,FALSE,"비목별";#N/A,#N/A,FALSE,"건물별";#N/A,#N/A,FALSE,"기구표";#N/A,#N/A,FALSE,"직원투입"}</definedName>
    <definedName name="간접비1" localSheetId="13" hidden="1">{#N/A,#N/A,FALSE,"갑지";#N/A,#N/A,FALSE,"개요";#N/A,#N/A,FALSE,"비목별";#N/A,#N/A,FALSE,"건물별";#N/A,#N/A,FALSE,"기구표";#N/A,#N/A,FALSE,"직원투입"}</definedName>
    <definedName name="간접비1" localSheetId="16" hidden="1">{#N/A,#N/A,FALSE,"갑지";#N/A,#N/A,FALSE,"개요";#N/A,#N/A,FALSE,"비목별";#N/A,#N/A,FALSE,"건물별";#N/A,#N/A,FALSE,"기구표";#N/A,#N/A,FALSE,"직원투입"}</definedName>
    <definedName name="간접비1" localSheetId="21" hidden="1">{#N/A,#N/A,FALSE,"갑지";#N/A,#N/A,FALSE,"개요";#N/A,#N/A,FALSE,"비목별";#N/A,#N/A,FALSE,"건물별";#N/A,#N/A,FALSE,"기구표";#N/A,#N/A,FALSE,"직원투입"}</definedName>
    <definedName name="간접비1" localSheetId="18" hidden="1">{#N/A,#N/A,FALSE,"갑지";#N/A,#N/A,FALSE,"개요";#N/A,#N/A,FALSE,"비목별";#N/A,#N/A,FALSE,"건물별";#N/A,#N/A,FALSE,"기구표";#N/A,#N/A,FALSE,"직원투입"}</definedName>
    <definedName name="간접비1" localSheetId="19" hidden="1">{#N/A,#N/A,FALSE,"갑지";#N/A,#N/A,FALSE,"개요";#N/A,#N/A,FALSE,"비목별";#N/A,#N/A,FALSE,"건물별";#N/A,#N/A,FALSE,"기구표";#N/A,#N/A,FALSE,"직원투입"}</definedName>
    <definedName name="간접비1" localSheetId="20" hidden="1">{#N/A,#N/A,FALSE,"갑지";#N/A,#N/A,FALSE,"개요";#N/A,#N/A,FALSE,"비목별";#N/A,#N/A,FALSE,"건물별";#N/A,#N/A,FALSE,"기구표";#N/A,#N/A,FALSE,"직원투입"}</definedName>
    <definedName name="간접비1" localSheetId="22" hidden="1">{#N/A,#N/A,FALSE,"갑지";#N/A,#N/A,FALSE,"개요";#N/A,#N/A,FALSE,"비목별";#N/A,#N/A,FALSE,"건물별";#N/A,#N/A,FALSE,"기구표";#N/A,#N/A,FALSE,"직원투입"}</definedName>
    <definedName name="간접비1" localSheetId="24" hidden="1">{#N/A,#N/A,FALSE,"갑지";#N/A,#N/A,FALSE,"개요";#N/A,#N/A,FALSE,"비목별";#N/A,#N/A,FALSE,"건물별";#N/A,#N/A,FALSE,"기구표";#N/A,#N/A,FALSE,"직원투입"}</definedName>
    <definedName name="간접비1" localSheetId="28" hidden="1">{#N/A,#N/A,FALSE,"갑지";#N/A,#N/A,FALSE,"개요";#N/A,#N/A,FALSE,"비목별";#N/A,#N/A,FALSE,"건물별";#N/A,#N/A,FALSE,"기구표";#N/A,#N/A,FALSE,"직원투입"}</definedName>
    <definedName name="간접비1" localSheetId="14"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localSheetId="12" hidden="1">{#N/A,#N/A,FALSE,"CCTV"}</definedName>
    <definedName name="간지" localSheetId="11" hidden="1">{#N/A,#N/A,FALSE,"CCTV"}</definedName>
    <definedName name="간지" localSheetId="13" hidden="1">{#N/A,#N/A,FALSE,"CCTV"}</definedName>
    <definedName name="간지" localSheetId="16" hidden="1">{#N/A,#N/A,FALSE,"CCTV"}</definedName>
    <definedName name="간지" localSheetId="21" hidden="1">{#N/A,#N/A,FALSE,"CCTV"}</definedName>
    <definedName name="간지" localSheetId="18" hidden="1">{#N/A,#N/A,FALSE,"CCTV"}</definedName>
    <definedName name="간지" localSheetId="19" hidden="1">{#N/A,#N/A,FALSE,"CCTV"}</definedName>
    <definedName name="간지" localSheetId="20" hidden="1">{#N/A,#N/A,FALSE,"CCTV"}</definedName>
    <definedName name="간지" localSheetId="22" hidden="1">{#N/A,#N/A,FALSE,"CCTV"}</definedName>
    <definedName name="간지" localSheetId="24" hidden="1">{#N/A,#N/A,FALSE,"CCTV"}</definedName>
    <definedName name="간지" localSheetId="28" hidden="1">{#N/A,#N/A,FALSE,"CCTV"}</definedName>
    <definedName name="간지" localSheetId="14" hidden="1">{#N/A,#N/A,FALSE,"CCTV"}</definedName>
    <definedName name="간지" hidden="1">{#N/A,#N/A,FALSE,"CCTV"}</definedName>
    <definedName name="간지8" localSheetId="12" hidden="1">{#N/A,#N/A,FALSE,"조골재"}</definedName>
    <definedName name="간지8" localSheetId="11" hidden="1">{#N/A,#N/A,FALSE,"조골재"}</definedName>
    <definedName name="간지8" localSheetId="13" hidden="1">{#N/A,#N/A,FALSE,"조골재"}</definedName>
    <definedName name="간지8" localSheetId="16" hidden="1">{#N/A,#N/A,FALSE,"조골재"}</definedName>
    <definedName name="간지8" localSheetId="21" hidden="1">{#N/A,#N/A,FALSE,"조골재"}</definedName>
    <definedName name="간지8" localSheetId="18" hidden="1">{#N/A,#N/A,FALSE,"조골재"}</definedName>
    <definedName name="간지8" localSheetId="19" hidden="1">{#N/A,#N/A,FALSE,"조골재"}</definedName>
    <definedName name="간지8" localSheetId="20" hidden="1">{#N/A,#N/A,FALSE,"조골재"}</definedName>
    <definedName name="간지8" localSheetId="22" hidden="1">{#N/A,#N/A,FALSE,"조골재"}</definedName>
    <definedName name="간지8" localSheetId="24" hidden="1">{#N/A,#N/A,FALSE,"조골재"}</definedName>
    <definedName name="간지8" localSheetId="28" hidden="1">{#N/A,#N/A,FALSE,"조골재"}</definedName>
    <definedName name="간지8" localSheetId="14" hidden="1">{#N/A,#N/A,FALSE,"조골재"}</definedName>
    <definedName name="간지8" hidden="1">{#N/A,#N/A,FALSE,"조골재"}</definedName>
    <definedName name="감" localSheetId="12" hidden="1">{#N/A,#N/A,TRUE,"Basic";#N/A,#N/A,TRUE,"EXT-TABLE";#N/A,#N/A,TRUE,"STEEL";#N/A,#N/A,TRUE,"INT-Table";#N/A,#N/A,TRUE,"STEEL";#N/A,#N/A,TRUE,"Door"}</definedName>
    <definedName name="감" localSheetId="11" hidden="1">{#N/A,#N/A,TRUE,"Basic";#N/A,#N/A,TRUE,"EXT-TABLE";#N/A,#N/A,TRUE,"STEEL";#N/A,#N/A,TRUE,"INT-Table";#N/A,#N/A,TRUE,"STEEL";#N/A,#N/A,TRUE,"Door"}</definedName>
    <definedName name="감" localSheetId="13" hidden="1">{#N/A,#N/A,TRUE,"Basic";#N/A,#N/A,TRUE,"EXT-TABLE";#N/A,#N/A,TRUE,"STEEL";#N/A,#N/A,TRUE,"INT-Table";#N/A,#N/A,TRUE,"STEEL";#N/A,#N/A,TRUE,"Door"}</definedName>
    <definedName name="감" localSheetId="16" hidden="1">{#N/A,#N/A,TRUE,"Basic";#N/A,#N/A,TRUE,"EXT-TABLE";#N/A,#N/A,TRUE,"STEEL";#N/A,#N/A,TRUE,"INT-Table";#N/A,#N/A,TRUE,"STEEL";#N/A,#N/A,TRUE,"Door"}</definedName>
    <definedName name="감" localSheetId="21" hidden="1">{#N/A,#N/A,TRUE,"Basic";#N/A,#N/A,TRUE,"EXT-TABLE";#N/A,#N/A,TRUE,"STEEL";#N/A,#N/A,TRUE,"INT-Table";#N/A,#N/A,TRUE,"STEEL";#N/A,#N/A,TRUE,"Door"}</definedName>
    <definedName name="감" localSheetId="18" hidden="1">{#N/A,#N/A,TRUE,"Basic";#N/A,#N/A,TRUE,"EXT-TABLE";#N/A,#N/A,TRUE,"STEEL";#N/A,#N/A,TRUE,"INT-Table";#N/A,#N/A,TRUE,"STEEL";#N/A,#N/A,TRUE,"Door"}</definedName>
    <definedName name="감" localSheetId="19" hidden="1">{#N/A,#N/A,TRUE,"Basic";#N/A,#N/A,TRUE,"EXT-TABLE";#N/A,#N/A,TRUE,"STEEL";#N/A,#N/A,TRUE,"INT-Table";#N/A,#N/A,TRUE,"STEEL";#N/A,#N/A,TRUE,"Door"}</definedName>
    <definedName name="감" localSheetId="20" hidden="1">{#N/A,#N/A,TRUE,"Basic";#N/A,#N/A,TRUE,"EXT-TABLE";#N/A,#N/A,TRUE,"STEEL";#N/A,#N/A,TRUE,"INT-Table";#N/A,#N/A,TRUE,"STEEL";#N/A,#N/A,TRUE,"Door"}</definedName>
    <definedName name="감" localSheetId="22" hidden="1">{#N/A,#N/A,TRUE,"Basic";#N/A,#N/A,TRUE,"EXT-TABLE";#N/A,#N/A,TRUE,"STEEL";#N/A,#N/A,TRUE,"INT-Table";#N/A,#N/A,TRUE,"STEEL";#N/A,#N/A,TRUE,"Door"}</definedName>
    <definedName name="감" localSheetId="24" hidden="1">{#N/A,#N/A,TRUE,"Basic";#N/A,#N/A,TRUE,"EXT-TABLE";#N/A,#N/A,TRUE,"STEEL";#N/A,#N/A,TRUE,"INT-Table";#N/A,#N/A,TRUE,"STEEL";#N/A,#N/A,TRUE,"Door"}</definedName>
    <definedName name="감" localSheetId="28" hidden="1">{#N/A,#N/A,TRUE,"Basic";#N/A,#N/A,TRUE,"EXT-TABLE";#N/A,#N/A,TRUE,"STEEL";#N/A,#N/A,TRUE,"INT-Table";#N/A,#N/A,TRUE,"STEEL";#N/A,#N/A,TRUE,"Door"}</definedName>
    <definedName name="감" localSheetId="14" hidden="1">{#N/A,#N/A,TRUE,"Basic";#N/A,#N/A,TRUE,"EXT-TABLE";#N/A,#N/A,TRUE,"STEEL";#N/A,#N/A,TRUE,"INT-Table";#N/A,#N/A,TRUE,"STEEL";#N/A,#N/A,TRUE,"Door"}</definedName>
    <definedName name="감" hidden="1">{#N/A,#N/A,TRUE,"Basic";#N/A,#N/A,TRUE,"EXT-TABLE";#N/A,#N/A,TRUE,"STEEL";#N/A,#N/A,TRUE,"INT-Table";#N/A,#N/A,TRUE,"STEEL";#N/A,#N/A,TRUE,"Door"}</definedName>
    <definedName name="감_1" localSheetId="12" hidden="1">{#N/A,#N/A,TRUE,"Basic";#N/A,#N/A,TRUE,"EXT-TABLE";#N/A,#N/A,TRUE,"STEEL";#N/A,#N/A,TRUE,"INT-Table";#N/A,#N/A,TRUE,"STEEL";#N/A,#N/A,TRUE,"Door"}</definedName>
    <definedName name="감_1" localSheetId="11" hidden="1">{#N/A,#N/A,TRUE,"Basic";#N/A,#N/A,TRUE,"EXT-TABLE";#N/A,#N/A,TRUE,"STEEL";#N/A,#N/A,TRUE,"INT-Table";#N/A,#N/A,TRUE,"STEEL";#N/A,#N/A,TRUE,"Door"}</definedName>
    <definedName name="감_1" localSheetId="13" hidden="1">{#N/A,#N/A,TRUE,"Basic";#N/A,#N/A,TRUE,"EXT-TABLE";#N/A,#N/A,TRUE,"STEEL";#N/A,#N/A,TRUE,"INT-Table";#N/A,#N/A,TRUE,"STEEL";#N/A,#N/A,TRUE,"Door"}</definedName>
    <definedName name="감_1" localSheetId="16" hidden="1">{#N/A,#N/A,TRUE,"Basic";#N/A,#N/A,TRUE,"EXT-TABLE";#N/A,#N/A,TRUE,"STEEL";#N/A,#N/A,TRUE,"INT-Table";#N/A,#N/A,TRUE,"STEEL";#N/A,#N/A,TRUE,"Door"}</definedName>
    <definedName name="감_1" localSheetId="21" hidden="1">{#N/A,#N/A,TRUE,"Basic";#N/A,#N/A,TRUE,"EXT-TABLE";#N/A,#N/A,TRUE,"STEEL";#N/A,#N/A,TRUE,"INT-Table";#N/A,#N/A,TRUE,"STEEL";#N/A,#N/A,TRUE,"Door"}</definedName>
    <definedName name="감_1" localSheetId="18" hidden="1">{#N/A,#N/A,TRUE,"Basic";#N/A,#N/A,TRUE,"EXT-TABLE";#N/A,#N/A,TRUE,"STEEL";#N/A,#N/A,TRUE,"INT-Table";#N/A,#N/A,TRUE,"STEEL";#N/A,#N/A,TRUE,"Door"}</definedName>
    <definedName name="감_1" localSheetId="19" hidden="1">{#N/A,#N/A,TRUE,"Basic";#N/A,#N/A,TRUE,"EXT-TABLE";#N/A,#N/A,TRUE,"STEEL";#N/A,#N/A,TRUE,"INT-Table";#N/A,#N/A,TRUE,"STEEL";#N/A,#N/A,TRUE,"Door"}</definedName>
    <definedName name="감_1" localSheetId="20" hidden="1">{#N/A,#N/A,TRUE,"Basic";#N/A,#N/A,TRUE,"EXT-TABLE";#N/A,#N/A,TRUE,"STEEL";#N/A,#N/A,TRUE,"INT-Table";#N/A,#N/A,TRUE,"STEEL";#N/A,#N/A,TRUE,"Door"}</definedName>
    <definedName name="감_1" localSheetId="22" hidden="1">{#N/A,#N/A,TRUE,"Basic";#N/A,#N/A,TRUE,"EXT-TABLE";#N/A,#N/A,TRUE,"STEEL";#N/A,#N/A,TRUE,"INT-Table";#N/A,#N/A,TRUE,"STEEL";#N/A,#N/A,TRUE,"Door"}</definedName>
    <definedName name="감_1" localSheetId="24" hidden="1">{#N/A,#N/A,TRUE,"Basic";#N/A,#N/A,TRUE,"EXT-TABLE";#N/A,#N/A,TRUE,"STEEL";#N/A,#N/A,TRUE,"INT-Table";#N/A,#N/A,TRUE,"STEEL";#N/A,#N/A,TRUE,"Door"}</definedName>
    <definedName name="감_1" localSheetId="28" hidden="1">{#N/A,#N/A,TRUE,"Basic";#N/A,#N/A,TRUE,"EXT-TABLE";#N/A,#N/A,TRUE,"STEEL";#N/A,#N/A,TRUE,"INT-Table";#N/A,#N/A,TRUE,"STEEL";#N/A,#N/A,TRUE,"Door"}</definedName>
    <definedName name="감_1" localSheetId="14" hidden="1">{#N/A,#N/A,TRUE,"Basic";#N/A,#N/A,TRUE,"EXT-TABLE";#N/A,#N/A,TRUE,"STEEL";#N/A,#N/A,TRUE,"INT-Table";#N/A,#N/A,TRUE,"STEEL";#N/A,#N/A,TRUE,"Door"}</definedName>
    <definedName name="감_1" hidden="1">{#N/A,#N/A,TRUE,"Basic";#N/A,#N/A,TRUE,"EXT-TABLE";#N/A,#N/A,TRUE,"STEEL";#N/A,#N/A,TRUE,"INT-Table";#N/A,#N/A,TRUE,"STEEL";#N/A,#N/A,TRUE,"Door"}</definedName>
    <definedName name="감리상주" localSheetId="12" hidden="1">{#N/A,#N/A,FALSE,"지침";#N/A,#N/A,FALSE,"환경분석";#N/A,#N/A,FALSE,"Sheet16"}</definedName>
    <definedName name="감리상주" localSheetId="11" hidden="1">{#N/A,#N/A,FALSE,"지침";#N/A,#N/A,FALSE,"환경분석";#N/A,#N/A,FALSE,"Sheet16"}</definedName>
    <definedName name="감리상주" localSheetId="13" hidden="1">{#N/A,#N/A,FALSE,"지침";#N/A,#N/A,FALSE,"환경분석";#N/A,#N/A,FALSE,"Sheet16"}</definedName>
    <definedName name="감리상주" localSheetId="16" hidden="1">{#N/A,#N/A,FALSE,"지침";#N/A,#N/A,FALSE,"환경분석";#N/A,#N/A,FALSE,"Sheet16"}</definedName>
    <definedName name="감리상주" localSheetId="21" hidden="1">{#N/A,#N/A,FALSE,"지침";#N/A,#N/A,FALSE,"환경분석";#N/A,#N/A,FALSE,"Sheet16"}</definedName>
    <definedName name="감리상주" localSheetId="18" hidden="1">{#N/A,#N/A,FALSE,"지침";#N/A,#N/A,FALSE,"환경분석";#N/A,#N/A,FALSE,"Sheet16"}</definedName>
    <definedName name="감리상주" localSheetId="19" hidden="1">{#N/A,#N/A,FALSE,"지침";#N/A,#N/A,FALSE,"환경분석";#N/A,#N/A,FALSE,"Sheet16"}</definedName>
    <definedName name="감리상주" localSheetId="20" hidden="1">{#N/A,#N/A,FALSE,"지침";#N/A,#N/A,FALSE,"환경분석";#N/A,#N/A,FALSE,"Sheet16"}</definedName>
    <definedName name="감리상주" localSheetId="22" hidden="1">{#N/A,#N/A,FALSE,"지침";#N/A,#N/A,FALSE,"환경분석";#N/A,#N/A,FALSE,"Sheet16"}</definedName>
    <definedName name="감리상주" localSheetId="24" hidden="1">{#N/A,#N/A,FALSE,"지침";#N/A,#N/A,FALSE,"환경분석";#N/A,#N/A,FALSE,"Sheet16"}</definedName>
    <definedName name="감리상주" localSheetId="28" hidden="1">{#N/A,#N/A,FALSE,"지침";#N/A,#N/A,FALSE,"환경분석";#N/A,#N/A,FALSE,"Sheet16"}</definedName>
    <definedName name="감리상주" localSheetId="14" hidden="1">{#N/A,#N/A,FALSE,"지침";#N/A,#N/A,FALSE,"환경분석";#N/A,#N/A,FALSE,"Sheet16"}</definedName>
    <definedName name="감리상주" hidden="1">{#N/A,#N/A,FALSE,"지침";#N/A,#N/A,FALSE,"환경분석";#N/A,#N/A,FALSE,"Sheet16"}</definedName>
    <definedName name="감복만" localSheetId="12" hidden="1">{#N/A,#N/A,FALSE,"교리2"}</definedName>
    <definedName name="감복만" localSheetId="11" hidden="1">{#N/A,#N/A,FALSE,"교리2"}</definedName>
    <definedName name="감복만" localSheetId="13" hidden="1">{#N/A,#N/A,FALSE,"교리2"}</definedName>
    <definedName name="감복만" localSheetId="16" hidden="1">{#N/A,#N/A,FALSE,"교리2"}</definedName>
    <definedName name="감복만" localSheetId="21" hidden="1">{#N/A,#N/A,FALSE,"교리2"}</definedName>
    <definedName name="감복만" localSheetId="18" hidden="1">{#N/A,#N/A,FALSE,"교리2"}</definedName>
    <definedName name="감복만" localSheetId="19" hidden="1">{#N/A,#N/A,FALSE,"교리2"}</definedName>
    <definedName name="감복만" localSheetId="20" hidden="1">{#N/A,#N/A,FALSE,"교리2"}</definedName>
    <definedName name="감복만" localSheetId="22" hidden="1">{#N/A,#N/A,FALSE,"교리2"}</definedName>
    <definedName name="감복만" localSheetId="24" hidden="1">{#N/A,#N/A,FALSE,"교리2"}</definedName>
    <definedName name="감복만" localSheetId="28" hidden="1">{#N/A,#N/A,FALSE,"교리2"}</definedName>
    <definedName name="감복만" localSheetId="14" hidden="1">{#N/A,#N/A,FALSE,"교리2"}</definedName>
    <definedName name="감복만" hidden="1">{#N/A,#N/A,FALSE,"교리2"}</definedName>
    <definedName name="감승주" localSheetId="12" hidden="1">{#N/A,#N/A,FALSE,"교리2"}</definedName>
    <definedName name="감승주" localSheetId="11" hidden="1">{#N/A,#N/A,FALSE,"교리2"}</definedName>
    <definedName name="감승주" localSheetId="13" hidden="1">{#N/A,#N/A,FALSE,"교리2"}</definedName>
    <definedName name="감승주" localSheetId="16" hidden="1">{#N/A,#N/A,FALSE,"교리2"}</definedName>
    <definedName name="감승주" localSheetId="21" hidden="1">{#N/A,#N/A,FALSE,"교리2"}</definedName>
    <definedName name="감승주" localSheetId="18" hidden="1">{#N/A,#N/A,FALSE,"교리2"}</definedName>
    <definedName name="감승주" localSheetId="19" hidden="1">{#N/A,#N/A,FALSE,"교리2"}</definedName>
    <definedName name="감승주" localSheetId="20" hidden="1">{#N/A,#N/A,FALSE,"교리2"}</definedName>
    <definedName name="감승주" localSheetId="22" hidden="1">{#N/A,#N/A,FALSE,"교리2"}</definedName>
    <definedName name="감승주" localSheetId="24" hidden="1">{#N/A,#N/A,FALSE,"교리2"}</definedName>
    <definedName name="감승주" localSheetId="28" hidden="1">{#N/A,#N/A,FALSE,"교리2"}</definedName>
    <definedName name="감승주" localSheetId="14" hidden="1">{#N/A,#N/A,FALSE,"교리2"}</definedName>
    <definedName name="감승주" hidden="1">{#N/A,#N/A,FALSE,"교리2"}</definedName>
    <definedName name="갑1" localSheetId="12" hidden="1">{#N/A,#N/A,FALSE,"기안지";#N/A,#N/A,FALSE,"통신지"}</definedName>
    <definedName name="갑1" localSheetId="11" hidden="1">{#N/A,#N/A,FALSE,"기안지";#N/A,#N/A,FALSE,"통신지"}</definedName>
    <definedName name="갑1" localSheetId="13" hidden="1">{#N/A,#N/A,FALSE,"기안지";#N/A,#N/A,FALSE,"통신지"}</definedName>
    <definedName name="갑1" localSheetId="16" hidden="1">{#N/A,#N/A,FALSE,"기안지";#N/A,#N/A,FALSE,"통신지"}</definedName>
    <definedName name="갑1" localSheetId="21" hidden="1">{#N/A,#N/A,FALSE,"기안지";#N/A,#N/A,FALSE,"통신지"}</definedName>
    <definedName name="갑1" localSheetId="18" hidden="1">{#N/A,#N/A,FALSE,"기안지";#N/A,#N/A,FALSE,"통신지"}</definedName>
    <definedName name="갑1" localSheetId="19" hidden="1">{#N/A,#N/A,FALSE,"기안지";#N/A,#N/A,FALSE,"통신지"}</definedName>
    <definedName name="갑1" localSheetId="20" hidden="1">{#N/A,#N/A,FALSE,"기안지";#N/A,#N/A,FALSE,"통신지"}</definedName>
    <definedName name="갑1" localSheetId="22" hidden="1">{#N/A,#N/A,FALSE,"기안지";#N/A,#N/A,FALSE,"통신지"}</definedName>
    <definedName name="갑1" localSheetId="24" hidden="1">{#N/A,#N/A,FALSE,"기안지";#N/A,#N/A,FALSE,"통신지"}</definedName>
    <definedName name="갑1" localSheetId="28" hidden="1">{#N/A,#N/A,FALSE,"기안지";#N/A,#N/A,FALSE,"통신지"}</definedName>
    <definedName name="갑1" localSheetId="14" hidden="1">{#N/A,#N/A,FALSE,"기안지";#N/A,#N/A,FALSE,"통신지"}</definedName>
    <definedName name="갑1" hidden="1">{#N/A,#N/A,FALSE,"기안지";#N/A,#N/A,FALSE,"통신지"}</definedName>
    <definedName name="갑지" hidden="1">#REF!</definedName>
    <definedName name="갑지02" localSheetId="12" hidden="1">{#N/A,#N/A,FALSE,"Sheet6"}</definedName>
    <definedName name="갑지02" localSheetId="11" hidden="1">{#N/A,#N/A,FALSE,"Sheet6"}</definedName>
    <definedName name="갑지02" localSheetId="13" hidden="1">{#N/A,#N/A,FALSE,"Sheet6"}</definedName>
    <definedName name="갑지02" localSheetId="16" hidden="1">{#N/A,#N/A,FALSE,"Sheet6"}</definedName>
    <definedName name="갑지02" localSheetId="21" hidden="1">{#N/A,#N/A,FALSE,"Sheet6"}</definedName>
    <definedName name="갑지02" localSheetId="18" hidden="1">{#N/A,#N/A,FALSE,"Sheet6"}</definedName>
    <definedName name="갑지02" localSheetId="19" hidden="1">{#N/A,#N/A,FALSE,"Sheet6"}</definedName>
    <definedName name="갑지02" localSheetId="20" hidden="1">{#N/A,#N/A,FALSE,"Sheet6"}</definedName>
    <definedName name="갑지02" localSheetId="22" hidden="1">{#N/A,#N/A,FALSE,"Sheet6"}</definedName>
    <definedName name="갑지02" localSheetId="24" hidden="1">{#N/A,#N/A,FALSE,"Sheet6"}</definedName>
    <definedName name="갑지02" localSheetId="28" hidden="1">{#N/A,#N/A,FALSE,"Sheet6"}</definedName>
    <definedName name="갑지02" localSheetId="14" hidden="1">{#N/A,#N/A,FALSE,"Sheet6"}</definedName>
    <definedName name="갑지02" hidden="1">{#N/A,#N/A,FALSE,"Sheet6"}</definedName>
    <definedName name="갑지1" hidden="1">#REF!</definedName>
    <definedName name="갑지2" localSheetId="12" hidden="1">{#N/A,#N/A,FALSE,"CCTV"}</definedName>
    <definedName name="갑지2" localSheetId="11" hidden="1">{#N/A,#N/A,FALSE,"CCTV"}</definedName>
    <definedName name="갑지2" localSheetId="13" hidden="1">{#N/A,#N/A,FALSE,"CCTV"}</definedName>
    <definedName name="갑지2" localSheetId="16" hidden="1">{#N/A,#N/A,FALSE,"CCTV"}</definedName>
    <definedName name="갑지2" localSheetId="21" hidden="1">{#N/A,#N/A,FALSE,"CCTV"}</definedName>
    <definedName name="갑지2" localSheetId="18" hidden="1">{#N/A,#N/A,FALSE,"CCTV"}</definedName>
    <definedName name="갑지2" localSheetId="19" hidden="1">{#N/A,#N/A,FALSE,"CCTV"}</definedName>
    <definedName name="갑지2" localSheetId="20" hidden="1">{#N/A,#N/A,FALSE,"CCTV"}</definedName>
    <definedName name="갑지2" localSheetId="22" hidden="1">{#N/A,#N/A,FALSE,"CCTV"}</definedName>
    <definedName name="갑지2" localSheetId="24" hidden="1">{#N/A,#N/A,FALSE,"CCTV"}</definedName>
    <definedName name="갑지2" localSheetId="28" hidden="1">{#N/A,#N/A,FALSE,"CCTV"}</definedName>
    <definedName name="갑지2" localSheetId="14" hidden="1">{#N/A,#N/A,FALSE,"CCTV"}</definedName>
    <definedName name="갑지2" hidden="1">{#N/A,#N/A,FALSE,"CCTV"}</definedName>
    <definedName name="갑지3" localSheetId="12" hidden="1">{#N/A,#N/A,FALSE,"CCTV"}</definedName>
    <definedName name="갑지3" localSheetId="11" hidden="1">{#N/A,#N/A,FALSE,"CCTV"}</definedName>
    <definedName name="갑지3" localSheetId="13" hidden="1">{#N/A,#N/A,FALSE,"CCTV"}</definedName>
    <definedName name="갑지3" localSheetId="16" hidden="1">{#N/A,#N/A,FALSE,"CCTV"}</definedName>
    <definedName name="갑지3" localSheetId="21" hidden="1">{#N/A,#N/A,FALSE,"CCTV"}</definedName>
    <definedName name="갑지3" localSheetId="18" hidden="1">{#N/A,#N/A,FALSE,"CCTV"}</definedName>
    <definedName name="갑지3" localSheetId="19" hidden="1">{#N/A,#N/A,FALSE,"CCTV"}</definedName>
    <definedName name="갑지3" localSheetId="20" hidden="1">{#N/A,#N/A,FALSE,"CCTV"}</definedName>
    <definedName name="갑지3" localSheetId="22" hidden="1">{#N/A,#N/A,FALSE,"CCTV"}</definedName>
    <definedName name="갑지3" localSheetId="24" hidden="1">{#N/A,#N/A,FALSE,"CCTV"}</definedName>
    <definedName name="갑지3" localSheetId="28" hidden="1">{#N/A,#N/A,FALSE,"CCTV"}</definedName>
    <definedName name="갑지3" localSheetId="14" hidden="1">{#N/A,#N/A,FALSE,"CCTV"}</definedName>
    <definedName name="갑지3" hidden="1">{#N/A,#N/A,FALSE,"CCTV"}</definedName>
    <definedName name="갑지4" localSheetId="12" hidden="1">{#N/A,#N/A,FALSE,"CCTV"}</definedName>
    <definedName name="갑지4" localSheetId="11" hidden="1">{#N/A,#N/A,FALSE,"CCTV"}</definedName>
    <definedName name="갑지4" localSheetId="13" hidden="1">{#N/A,#N/A,FALSE,"CCTV"}</definedName>
    <definedName name="갑지4" localSheetId="16" hidden="1">{#N/A,#N/A,FALSE,"CCTV"}</definedName>
    <definedName name="갑지4" localSheetId="21" hidden="1">{#N/A,#N/A,FALSE,"CCTV"}</definedName>
    <definedName name="갑지4" localSheetId="18" hidden="1">{#N/A,#N/A,FALSE,"CCTV"}</definedName>
    <definedName name="갑지4" localSheetId="19" hidden="1">{#N/A,#N/A,FALSE,"CCTV"}</definedName>
    <definedName name="갑지4" localSheetId="20" hidden="1">{#N/A,#N/A,FALSE,"CCTV"}</definedName>
    <definedName name="갑지4" localSheetId="22" hidden="1">{#N/A,#N/A,FALSE,"CCTV"}</definedName>
    <definedName name="갑지4" localSheetId="24" hidden="1">{#N/A,#N/A,FALSE,"CCTV"}</definedName>
    <definedName name="갑지4" localSheetId="28" hidden="1">{#N/A,#N/A,FALSE,"CCTV"}</definedName>
    <definedName name="갑지4" localSheetId="14" hidden="1">{#N/A,#N/A,FALSE,"CCTV"}</definedName>
    <definedName name="갑지4" hidden="1">{#N/A,#N/A,FALSE,"CCTV"}</definedName>
    <definedName name="갑지5" localSheetId="12" hidden="1">{#N/A,#N/A,FALSE,"CCTV"}</definedName>
    <definedName name="갑지5" localSheetId="11" hidden="1">{#N/A,#N/A,FALSE,"CCTV"}</definedName>
    <definedName name="갑지5" localSheetId="13" hidden="1">{#N/A,#N/A,FALSE,"CCTV"}</definedName>
    <definedName name="갑지5" localSheetId="16" hidden="1">{#N/A,#N/A,FALSE,"CCTV"}</definedName>
    <definedName name="갑지5" localSheetId="21" hidden="1">{#N/A,#N/A,FALSE,"CCTV"}</definedName>
    <definedName name="갑지5" localSheetId="18" hidden="1">{#N/A,#N/A,FALSE,"CCTV"}</definedName>
    <definedName name="갑지5" localSheetId="19" hidden="1">{#N/A,#N/A,FALSE,"CCTV"}</definedName>
    <definedName name="갑지5" localSheetId="20" hidden="1">{#N/A,#N/A,FALSE,"CCTV"}</definedName>
    <definedName name="갑지5" localSheetId="22" hidden="1">{#N/A,#N/A,FALSE,"CCTV"}</definedName>
    <definedName name="갑지5" localSheetId="24" hidden="1">{#N/A,#N/A,FALSE,"CCTV"}</definedName>
    <definedName name="갑지5" localSheetId="28" hidden="1">{#N/A,#N/A,FALSE,"CCTV"}</definedName>
    <definedName name="갑지5" localSheetId="14" hidden="1">{#N/A,#N/A,FALSE,"CCTV"}</definedName>
    <definedName name="갑지5" hidden="1">{#N/A,#N/A,FALSE,"CCTV"}</definedName>
    <definedName name="갑지6" localSheetId="12" hidden="1">{#N/A,#N/A,FALSE,"CCTV"}</definedName>
    <definedName name="갑지6" localSheetId="11" hidden="1">{#N/A,#N/A,FALSE,"CCTV"}</definedName>
    <definedName name="갑지6" localSheetId="13" hidden="1">{#N/A,#N/A,FALSE,"CCTV"}</definedName>
    <definedName name="갑지6" localSheetId="16" hidden="1">{#N/A,#N/A,FALSE,"CCTV"}</definedName>
    <definedName name="갑지6" localSheetId="21" hidden="1">{#N/A,#N/A,FALSE,"CCTV"}</definedName>
    <definedName name="갑지6" localSheetId="18" hidden="1">{#N/A,#N/A,FALSE,"CCTV"}</definedName>
    <definedName name="갑지6" localSheetId="19" hidden="1">{#N/A,#N/A,FALSE,"CCTV"}</definedName>
    <definedName name="갑지6" localSheetId="20" hidden="1">{#N/A,#N/A,FALSE,"CCTV"}</definedName>
    <definedName name="갑지6" localSheetId="22" hidden="1">{#N/A,#N/A,FALSE,"CCTV"}</definedName>
    <definedName name="갑지6" localSheetId="24" hidden="1">{#N/A,#N/A,FALSE,"CCTV"}</definedName>
    <definedName name="갑지6" localSheetId="28" hidden="1">{#N/A,#N/A,FALSE,"CCTV"}</definedName>
    <definedName name="갑지6" localSheetId="14" hidden="1">{#N/A,#N/A,FALSE,"CCTV"}</definedName>
    <definedName name="갑지6" hidden="1">{#N/A,#N/A,FALSE,"CCTV"}</definedName>
    <definedName name="갑지지" hidden="1">#REF!</definedName>
    <definedName name="강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12" hidden="1">{#N/A,#N/A,FALSE,"포장2"}</definedName>
    <definedName name="강교" localSheetId="11" hidden="1">{#N/A,#N/A,FALSE,"포장2"}</definedName>
    <definedName name="강교" localSheetId="13" hidden="1">{#N/A,#N/A,FALSE,"포장2"}</definedName>
    <definedName name="강교" localSheetId="16" hidden="1">{#N/A,#N/A,FALSE,"포장2"}</definedName>
    <definedName name="강교" localSheetId="21" hidden="1">{#N/A,#N/A,FALSE,"포장2"}</definedName>
    <definedName name="강교" localSheetId="18" hidden="1">{#N/A,#N/A,FALSE,"포장2"}</definedName>
    <definedName name="강교" localSheetId="19" hidden="1">{#N/A,#N/A,FALSE,"포장2"}</definedName>
    <definedName name="강교" localSheetId="20" hidden="1">{#N/A,#N/A,FALSE,"포장2"}</definedName>
    <definedName name="강교" localSheetId="22" hidden="1">{#N/A,#N/A,FALSE,"포장2"}</definedName>
    <definedName name="강교" localSheetId="24" hidden="1">{#N/A,#N/A,FALSE,"포장2"}</definedName>
    <definedName name="강교" localSheetId="28" hidden="1">{#N/A,#N/A,FALSE,"포장2"}</definedName>
    <definedName name="강교" localSheetId="14" hidden="1">{#N/A,#N/A,FALSE,"포장2"}</definedName>
    <definedName name="강교" hidden="1">{#N/A,#N/A,FALSE,"포장2"}</definedName>
    <definedName name="강구조물" localSheetId="12" hidden="1">{#N/A,#N/A,FALSE,"포장1";#N/A,#N/A,FALSE,"포장1"}</definedName>
    <definedName name="강구조물" localSheetId="11" hidden="1">{#N/A,#N/A,FALSE,"포장1";#N/A,#N/A,FALSE,"포장1"}</definedName>
    <definedName name="강구조물" localSheetId="13" hidden="1">{#N/A,#N/A,FALSE,"포장1";#N/A,#N/A,FALSE,"포장1"}</definedName>
    <definedName name="강구조물" localSheetId="16" hidden="1">{#N/A,#N/A,FALSE,"포장1";#N/A,#N/A,FALSE,"포장1"}</definedName>
    <definedName name="강구조물" localSheetId="21" hidden="1">{#N/A,#N/A,FALSE,"포장1";#N/A,#N/A,FALSE,"포장1"}</definedName>
    <definedName name="강구조물" localSheetId="18" hidden="1">{#N/A,#N/A,FALSE,"포장1";#N/A,#N/A,FALSE,"포장1"}</definedName>
    <definedName name="강구조물" localSheetId="19" hidden="1">{#N/A,#N/A,FALSE,"포장1";#N/A,#N/A,FALSE,"포장1"}</definedName>
    <definedName name="강구조물" localSheetId="20" hidden="1">{#N/A,#N/A,FALSE,"포장1";#N/A,#N/A,FALSE,"포장1"}</definedName>
    <definedName name="강구조물" localSheetId="22" hidden="1">{#N/A,#N/A,FALSE,"포장1";#N/A,#N/A,FALSE,"포장1"}</definedName>
    <definedName name="강구조물" localSheetId="24" hidden="1">{#N/A,#N/A,FALSE,"포장1";#N/A,#N/A,FALSE,"포장1"}</definedName>
    <definedName name="강구조물" localSheetId="28" hidden="1">{#N/A,#N/A,FALSE,"포장1";#N/A,#N/A,FALSE,"포장1"}</definedName>
    <definedName name="강구조물" localSheetId="14" hidden="1">{#N/A,#N/A,FALSE,"포장1";#N/A,#N/A,FALSE,"포장1"}</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봉정"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봉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재" localSheetId="12" hidden="1">{#N/A,#N/A,FALSE,"혼합골재"}</definedName>
    <definedName name="강재" localSheetId="11" hidden="1">{#N/A,#N/A,FALSE,"혼합골재"}</definedName>
    <definedName name="강재" localSheetId="13" hidden="1">{#N/A,#N/A,FALSE,"혼합골재"}</definedName>
    <definedName name="강재" localSheetId="16" hidden="1">{#N/A,#N/A,FALSE,"혼합골재"}</definedName>
    <definedName name="강재" localSheetId="21" hidden="1">{#N/A,#N/A,FALSE,"혼합골재"}</definedName>
    <definedName name="강재" localSheetId="18" hidden="1">{#N/A,#N/A,FALSE,"혼합골재"}</definedName>
    <definedName name="강재" localSheetId="19" hidden="1">{#N/A,#N/A,FALSE,"혼합골재"}</definedName>
    <definedName name="강재" localSheetId="20" hidden="1">{#N/A,#N/A,FALSE,"혼합골재"}</definedName>
    <definedName name="강재" localSheetId="22" hidden="1">{#N/A,#N/A,FALSE,"혼합골재"}</definedName>
    <definedName name="강재" localSheetId="24" hidden="1">{#N/A,#N/A,FALSE,"혼합골재"}</definedName>
    <definedName name="강재" localSheetId="28" hidden="1">{#N/A,#N/A,FALSE,"혼합골재"}</definedName>
    <definedName name="강재" localSheetId="14" hidden="1">{#N/A,#N/A,FALSE,"혼합골재"}</definedName>
    <definedName name="강재" hidden="1">{#N/A,#N/A,FALSE,"혼합골재"}</definedName>
    <definedName name="강종식" localSheetId="1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2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갸" localSheetId="12" hidden="1">{#N/A,#N/A,FALSE,"예상손익";#N/A,#N/A,FALSE,"관리분석";#N/A,#N/A,FALSE,"장비분석";#N/A,#N/A,FALSE,"준설분석";#N/A,#N/A,FALSE,"철구분석"}</definedName>
    <definedName name="갸" localSheetId="11" hidden="1">{#N/A,#N/A,FALSE,"예상손익";#N/A,#N/A,FALSE,"관리분석";#N/A,#N/A,FALSE,"장비분석";#N/A,#N/A,FALSE,"준설분석";#N/A,#N/A,FALSE,"철구분석"}</definedName>
    <definedName name="갸" localSheetId="13" hidden="1">{#N/A,#N/A,FALSE,"예상손익";#N/A,#N/A,FALSE,"관리분석";#N/A,#N/A,FALSE,"장비분석";#N/A,#N/A,FALSE,"준설분석";#N/A,#N/A,FALSE,"철구분석"}</definedName>
    <definedName name="갸" localSheetId="16" hidden="1">{#N/A,#N/A,FALSE,"예상손익";#N/A,#N/A,FALSE,"관리분석";#N/A,#N/A,FALSE,"장비분석";#N/A,#N/A,FALSE,"준설분석";#N/A,#N/A,FALSE,"철구분석"}</definedName>
    <definedName name="갸" localSheetId="21" hidden="1">{#N/A,#N/A,FALSE,"예상손익";#N/A,#N/A,FALSE,"관리분석";#N/A,#N/A,FALSE,"장비분석";#N/A,#N/A,FALSE,"준설분석";#N/A,#N/A,FALSE,"철구분석"}</definedName>
    <definedName name="갸" localSheetId="18" hidden="1">{#N/A,#N/A,FALSE,"예상손익";#N/A,#N/A,FALSE,"관리분석";#N/A,#N/A,FALSE,"장비분석";#N/A,#N/A,FALSE,"준설분석";#N/A,#N/A,FALSE,"철구분석"}</definedName>
    <definedName name="갸" localSheetId="19" hidden="1">{#N/A,#N/A,FALSE,"예상손익";#N/A,#N/A,FALSE,"관리분석";#N/A,#N/A,FALSE,"장비분석";#N/A,#N/A,FALSE,"준설분석";#N/A,#N/A,FALSE,"철구분석"}</definedName>
    <definedName name="갸" localSheetId="20" hidden="1">{#N/A,#N/A,FALSE,"예상손익";#N/A,#N/A,FALSE,"관리분석";#N/A,#N/A,FALSE,"장비분석";#N/A,#N/A,FALSE,"준설분석";#N/A,#N/A,FALSE,"철구분석"}</definedName>
    <definedName name="갸" localSheetId="22" hidden="1">{#N/A,#N/A,FALSE,"예상손익";#N/A,#N/A,FALSE,"관리분석";#N/A,#N/A,FALSE,"장비분석";#N/A,#N/A,FALSE,"준설분석";#N/A,#N/A,FALSE,"철구분석"}</definedName>
    <definedName name="갸" localSheetId="24" hidden="1">{#N/A,#N/A,FALSE,"예상손익";#N/A,#N/A,FALSE,"관리분석";#N/A,#N/A,FALSE,"장비분석";#N/A,#N/A,FALSE,"준설분석";#N/A,#N/A,FALSE,"철구분석"}</definedName>
    <definedName name="갸" localSheetId="28" hidden="1">{#N/A,#N/A,FALSE,"예상손익";#N/A,#N/A,FALSE,"관리분석";#N/A,#N/A,FALSE,"장비분석";#N/A,#N/A,FALSE,"준설분석";#N/A,#N/A,FALSE,"철구분석"}</definedName>
    <definedName name="갸" localSheetId="14" hidden="1">{#N/A,#N/A,FALSE,"예상손익";#N/A,#N/A,FALSE,"관리분석";#N/A,#N/A,FALSE,"장비분석";#N/A,#N/A,FALSE,"준설분석";#N/A,#N/A,FALSE,"철구분석"}</definedName>
    <definedName name="갸" hidden="1">{#N/A,#N/A,FALSE,"예상손익";#N/A,#N/A,FALSE,"관리분석";#N/A,#N/A,FALSE,"장비분석";#N/A,#N/A,FALSE,"준설분석";#N/A,#N/A,FALSE,"철구분석"}</definedName>
    <definedName name="거소" localSheetId="12" hidden="1">{#N/A,#N/A,FALSE,"집계표"}</definedName>
    <definedName name="거소" localSheetId="11" hidden="1">{#N/A,#N/A,FALSE,"집계표"}</definedName>
    <definedName name="거소" localSheetId="13" hidden="1">{#N/A,#N/A,FALSE,"집계표"}</definedName>
    <definedName name="거소" localSheetId="16" hidden="1">{#N/A,#N/A,FALSE,"집계표"}</definedName>
    <definedName name="거소" localSheetId="21" hidden="1">{#N/A,#N/A,FALSE,"집계표"}</definedName>
    <definedName name="거소" localSheetId="18" hidden="1">{#N/A,#N/A,FALSE,"집계표"}</definedName>
    <definedName name="거소" localSheetId="19" hidden="1">{#N/A,#N/A,FALSE,"집계표"}</definedName>
    <definedName name="거소" localSheetId="20" hidden="1">{#N/A,#N/A,FALSE,"집계표"}</definedName>
    <definedName name="거소" localSheetId="22" hidden="1">{#N/A,#N/A,FALSE,"집계표"}</definedName>
    <definedName name="거소" localSheetId="24" hidden="1">{#N/A,#N/A,FALSE,"집계표"}</definedName>
    <definedName name="거소" localSheetId="28" hidden="1">{#N/A,#N/A,FALSE,"집계표"}</definedName>
    <definedName name="거소" localSheetId="14" hidden="1">{#N/A,#N/A,FALSE,"집계표"}</definedName>
    <definedName name="거소" hidden="1">{#N/A,#N/A,FALSE,"집계표"}</definedName>
    <definedName name="걱"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12" hidden="1">{#N/A,#N/A,FALSE,"기안지";#N/A,#N/A,FALSE,"통신지"}</definedName>
    <definedName name="건" localSheetId="11" hidden="1">{#N/A,#N/A,FALSE,"기안지";#N/A,#N/A,FALSE,"통신지"}</definedName>
    <definedName name="건" localSheetId="13" hidden="1">{#N/A,#N/A,FALSE,"기안지";#N/A,#N/A,FALSE,"통신지"}</definedName>
    <definedName name="건" localSheetId="16" hidden="1">{#N/A,#N/A,FALSE,"기안지";#N/A,#N/A,FALSE,"통신지"}</definedName>
    <definedName name="건" localSheetId="21" hidden="1">{#N/A,#N/A,FALSE,"기안지";#N/A,#N/A,FALSE,"통신지"}</definedName>
    <definedName name="건" localSheetId="18" hidden="1">{#N/A,#N/A,FALSE,"기안지";#N/A,#N/A,FALSE,"통신지"}</definedName>
    <definedName name="건" localSheetId="19" hidden="1">{#N/A,#N/A,FALSE,"기안지";#N/A,#N/A,FALSE,"통신지"}</definedName>
    <definedName name="건" localSheetId="20" hidden="1">{#N/A,#N/A,FALSE,"기안지";#N/A,#N/A,FALSE,"통신지"}</definedName>
    <definedName name="건" localSheetId="22" hidden="1">{#N/A,#N/A,FALSE,"기안지";#N/A,#N/A,FALSE,"통신지"}</definedName>
    <definedName name="건" localSheetId="24" hidden="1">{#N/A,#N/A,FALSE,"기안지";#N/A,#N/A,FALSE,"통신지"}</definedName>
    <definedName name="건" localSheetId="28" hidden="1">{#N/A,#N/A,FALSE,"기안지";#N/A,#N/A,FALSE,"통신지"}</definedName>
    <definedName name="건" localSheetId="14" hidden="1">{#N/A,#N/A,FALSE,"기안지";#N/A,#N/A,FALSE,"통신지"}</definedName>
    <definedName name="건" hidden="1">{#N/A,#N/A,FALSE,"기안지";#N/A,#N/A,FALSE,"통신지"}</definedName>
    <definedName name="건걱" localSheetId="12" hidden="1">{"'Sheet1'!$A$4:$M$21","'Sheet1'!$J$17:$K$19"}</definedName>
    <definedName name="건걱" localSheetId="11" hidden="1">{"'Sheet1'!$A$4:$M$21","'Sheet1'!$J$17:$K$19"}</definedName>
    <definedName name="건걱" localSheetId="13" hidden="1">{"'Sheet1'!$A$4:$M$21","'Sheet1'!$J$17:$K$19"}</definedName>
    <definedName name="건걱" localSheetId="16" hidden="1">{"'Sheet1'!$A$4:$M$21","'Sheet1'!$J$17:$K$19"}</definedName>
    <definedName name="건걱" localSheetId="21" hidden="1">{"'Sheet1'!$A$4:$M$21","'Sheet1'!$J$17:$K$19"}</definedName>
    <definedName name="건걱" localSheetId="18" hidden="1">{"'Sheet1'!$A$4:$M$21","'Sheet1'!$J$17:$K$19"}</definedName>
    <definedName name="건걱" localSheetId="19" hidden="1">{"'Sheet1'!$A$4:$M$21","'Sheet1'!$J$17:$K$19"}</definedName>
    <definedName name="건걱" localSheetId="20" hidden="1">{"'Sheet1'!$A$4:$M$21","'Sheet1'!$J$17:$K$19"}</definedName>
    <definedName name="건걱" localSheetId="22" hidden="1">{"'Sheet1'!$A$4:$M$21","'Sheet1'!$J$17:$K$19"}</definedName>
    <definedName name="건걱" localSheetId="24" hidden="1">{"'Sheet1'!$A$4:$M$21","'Sheet1'!$J$17:$K$19"}</definedName>
    <definedName name="건걱" localSheetId="28" hidden="1">{"'Sheet1'!$A$4:$M$21","'Sheet1'!$J$17:$K$19"}</definedName>
    <definedName name="건걱" localSheetId="14" hidden="1">{"'Sheet1'!$A$4:$M$21","'Sheet1'!$J$17:$K$19"}</definedName>
    <definedName name="건걱" hidden="1">{"'Sheet1'!$A$4:$M$21","'Sheet1'!$J$17:$K$19"}</definedName>
    <definedName name="건적" localSheetId="12" hidden="1">{"'Sheet1'!$A$4:$M$21","'Sheet1'!$J$17:$K$19"}</definedName>
    <definedName name="건적" localSheetId="11" hidden="1">{"'Sheet1'!$A$4:$M$21","'Sheet1'!$J$17:$K$19"}</definedName>
    <definedName name="건적" localSheetId="13" hidden="1">{"'Sheet1'!$A$4:$M$21","'Sheet1'!$J$17:$K$19"}</definedName>
    <definedName name="건적" localSheetId="16" hidden="1">{"'Sheet1'!$A$4:$M$21","'Sheet1'!$J$17:$K$19"}</definedName>
    <definedName name="건적" localSheetId="21" hidden="1">{"'Sheet1'!$A$4:$M$21","'Sheet1'!$J$17:$K$19"}</definedName>
    <definedName name="건적" localSheetId="18" hidden="1">{"'Sheet1'!$A$4:$M$21","'Sheet1'!$J$17:$K$19"}</definedName>
    <definedName name="건적" localSheetId="19" hidden="1">{"'Sheet1'!$A$4:$M$21","'Sheet1'!$J$17:$K$19"}</definedName>
    <definedName name="건적" localSheetId="20" hidden="1">{"'Sheet1'!$A$4:$M$21","'Sheet1'!$J$17:$K$19"}</definedName>
    <definedName name="건적" localSheetId="22" hidden="1">{"'Sheet1'!$A$4:$M$21","'Sheet1'!$J$17:$K$19"}</definedName>
    <definedName name="건적" localSheetId="24" hidden="1">{"'Sheet1'!$A$4:$M$21","'Sheet1'!$J$17:$K$19"}</definedName>
    <definedName name="건적" localSheetId="28" hidden="1">{"'Sheet1'!$A$4:$M$21","'Sheet1'!$J$17:$K$19"}</definedName>
    <definedName name="건적" localSheetId="14" hidden="1">{"'Sheet1'!$A$4:$M$21","'Sheet1'!$J$17:$K$19"}</definedName>
    <definedName name="건적" hidden="1">{"'Sheet1'!$A$4:$M$21","'Sheet1'!$J$17:$K$19"}</definedName>
    <definedName name="건축" localSheetId="12" hidden="1">{#N/A,#N/A,FALSE,"속도"}</definedName>
    <definedName name="건축" localSheetId="11" hidden="1">{#N/A,#N/A,FALSE,"속도"}</definedName>
    <definedName name="건축" localSheetId="13" hidden="1">{#N/A,#N/A,FALSE,"속도"}</definedName>
    <definedName name="건축" localSheetId="16" hidden="1">{#N/A,#N/A,FALSE,"속도"}</definedName>
    <definedName name="건축" localSheetId="21" hidden="1">{#N/A,#N/A,FALSE,"속도"}</definedName>
    <definedName name="건축" localSheetId="18" hidden="1">{#N/A,#N/A,FALSE,"속도"}</definedName>
    <definedName name="건축" localSheetId="19" hidden="1">{#N/A,#N/A,FALSE,"속도"}</definedName>
    <definedName name="건축" localSheetId="20" hidden="1">{#N/A,#N/A,FALSE,"속도"}</definedName>
    <definedName name="건축" localSheetId="22" hidden="1">{#N/A,#N/A,FALSE,"속도"}</definedName>
    <definedName name="건축" localSheetId="24" hidden="1">{#N/A,#N/A,FALSE,"속도"}</definedName>
    <definedName name="건축" localSheetId="28" hidden="1">{#N/A,#N/A,FALSE,"속도"}</definedName>
    <definedName name="건축" localSheetId="14" hidden="1">{#N/A,#N/A,FALSE,"속도"}</definedName>
    <definedName name="건축" hidden="1">{#N/A,#N/A,FALSE,"속도"}</definedName>
    <definedName name="건축내역2" localSheetId="12" hidden="1">{#N/A,#N/A,FALSE,"기안지";#N/A,#N/A,FALSE,"통신지"}</definedName>
    <definedName name="건축내역2" localSheetId="11" hidden="1">{#N/A,#N/A,FALSE,"기안지";#N/A,#N/A,FALSE,"통신지"}</definedName>
    <definedName name="건축내역2" localSheetId="13" hidden="1">{#N/A,#N/A,FALSE,"기안지";#N/A,#N/A,FALSE,"통신지"}</definedName>
    <definedName name="건축내역2" localSheetId="16" hidden="1">{#N/A,#N/A,FALSE,"기안지";#N/A,#N/A,FALSE,"통신지"}</definedName>
    <definedName name="건축내역2" localSheetId="21" hidden="1">{#N/A,#N/A,FALSE,"기안지";#N/A,#N/A,FALSE,"통신지"}</definedName>
    <definedName name="건축내역2" localSheetId="18" hidden="1">{#N/A,#N/A,FALSE,"기안지";#N/A,#N/A,FALSE,"통신지"}</definedName>
    <definedName name="건축내역2" localSheetId="19" hidden="1">{#N/A,#N/A,FALSE,"기안지";#N/A,#N/A,FALSE,"통신지"}</definedName>
    <definedName name="건축내역2" localSheetId="20" hidden="1">{#N/A,#N/A,FALSE,"기안지";#N/A,#N/A,FALSE,"통신지"}</definedName>
    <definedName name="건축내역2" localSheetId="22" hidden="1">{#N/A,#N/A,FALSE,"기안지";#N/A,#N/A,FALSE,"통신지"}</definedName>
    <definedName name="건축내역2" localSheetId="24" hidden="1">{#N/A,#N/A,FALSE,"기안지";#N/A,#N/A,FALSE,"통신지"}</definedName>
    <definedName name="건축내역2" localSheetId="28" hidden="1">{#N/A,#N/A,FALSE,"기안지";#N/A,#N/A,FALSE,"통신지"}</definedName>
    <definedName name="건축내역2" localSheetId="14" hidden="1">{#N/A,#N/A,FALSE,"기안지";#N/A,#N/A,FALSE,"통신지"}</definedName>
    <definedName name="건축내역2" hidden="1">{#N/A,#N/A,FALSE,"기안지";#N/A,#N/A,FALSE,"통신지"}</definedName>
    <definedName name="건축비목집계" localSheetId="12" hidden="1">{#N/A,#N/A,FALSE,"표지"}</definedName>
    <definedName name="건축비목집계" localSheetId="11" hidden="1">{#N/A,#N/A,FALSE,"표지"}</definedName>
    <definedName name="건축비목집계" localSheetId="13" hidden="1">{#N/A,#N/A,FALSE,"표지"}</definedName>
    <definedName name="건축비목집계" localSheetId="16" hidden="1">{#N/A,#N/A,FALSE,"표지"}</definedName>
    <definedName name="건축비목집계" localSheetId="21" hidden="1">{#N/A,#N/A,FALSE,"표지"}</definedName>
    <definedName name="건축비목집계" localSheetId="18" hidden="1">{#N/A,#N/A,FALSE,"표지"}</definedName>
    <definedName name="건축비목집계" localSheetId="19" hidden="1">{#N/A,#N/A,FALSE,"표지"}</definedName>
    <definedName name="건축비목집계" localSheetId="20" hidden="1">{#N/A,#N/A,FALSE,"표지"}</definedName>
    <definedName name="건축비목집계" localSheetId="22" hidden="1">{#N/A,#N/A,FALSE,"표지"}</definedName>
    <definedName name="건축비목집계" localSheetId="24" hidden="1">{#N/A,#N/A,FALSE,"표지"}</definedName>
    <definedName name="건축비목집계" localSheetId="28" hidden="1">{#N/A,#N/A,FALSE,"표지"}</definedName>
    <definedName name="건축비목집계" localSheetId="14" hidden="1">{#N/A,#N/A,FALSE,"표지"}</definedName>
    <definedName name="건축비목집계" hidden="1">{#N/A,#N/A,FALSE,"표지"}</definedName>
    <definedName name="건축원가" hidden="1">#REF!</definedName>
    <definedName name="건축토공" localSheetId="12" hidden="1">{#N/A,#N/A,FALSE,"기안지";#N/A,#N/A,FALSE,"통신지"}</definedName>
    <definedName name="건축토공" localSheetId="11" hidden="1">{#N/A,#N/A,FALSE,"기안지";#N/A,#N/A,FALSE,"통신지"}</definedName>
    <definedName name="건축토공" localSheetId="13" hidden="1">{#N/A,#N/A,FALSE,"기안지";#N/A,#N/A,FALSE,"통신지"}</definedName>
    <definedName name="건축토공" localSheetId="16" hidden="1">{#N/A,#N/A,FALSE,"기안지";#N/A,#N/A,FALSE,"통신지"}</definedName>
    <definedName name="건축토공" localSheetId="21" hidden="1">{#N/A,#N/A,FALSE,"기안지";#N/A,#N/A,FALSE,"통신지"}</definedName>
    <definedName name="건축토공" localSheetId="18" hidden="1">{#N/A,#N/A,FALSE,"기안지";#N/A,#N/A,FALSE,"통신지"}</definedName>
    <definedName name="건축토공" localSheetId="19" hidden="1">{#N/A,#N/A,FALSE,"기안지";#N/A,#N/A,FALSE,"통신지"}</definedName>
    <definedName name="건축토공" localSheetId="20" hidden="1">{#N/A,#N/A,FALSE,"기안지";#N/A,#N/A,FALSE,"통신지"}</definedName>
    <definedName name="건축토공" localSheetId="22" hidden="1">{#N/A,#N/A,FALSE,"기안지";#N/A,#N/A,FALSE,"통신지"}</definedName>
    <definedName name="건축토공" localSheetId="24" hidden="1">{#N/A,#N/A,FALSE,"기안지";#N/A,#N/A,FALSE,"통신지"}</definedName>
    <definedName name="건축토공" localSheetId="28" hidden="1">{#N/A,#N/A,FALSE,"기안지";#N/A,#N/A,FALSE,"통신지"}</definedName>
    <definedName name="건축토공" localSheetId="14" hidden="1">{#N/A,#N/A,FALSE,"기안지";#N/A,#N/A,FALSE,"통신지"}</definedName>
    <definedName name="건축토공" hidden="1">{#N/A,#N/A,FALSE,"기안지";#N/A,#N/A,FALSE,"통신지"}</definedName>
    <definedName name="건축토공2" localSheetId="12" hidden="1">{#N/A,#N/A,FALSE,"기안지";#N/A,#N/A,FALSE,"통신지"}</definedName>
    <definedName name="건축토공2" localSheetId="11" hidden="1">{#N/A,#N/A,FALSE,"기안지";#N/A,#N/A,FALSE,"통신지"}</definedName>
    <definedName name="건축토공2" localSheetId="13" hidden="1">{#N/A,#N/A,FALSE,"기안지";#N/A,#N/A,FALSE,"통신지"}</definedName>
    <definedName name="건축토공2" localSheetId="16" hidden="1">{#N/A,#N/A,FALSE,"기안지";#N/A,#N/A,FALSE,"통신지"}</definedName>
    <definedName name="건축토공2" localSheetId="21" hidden="1">{#N/A,#N/A,FALSE,"기안지";#N/A,#N/A,FALSE,"통신지"}</definedName>
    <definedName name="건축토공2" localSheetId="18" hidden="1">{#N/A,#N/A,FALSE,"기안지";#N/A,#N/A,FALSE,"통신지"}</definedName>
    <definedName name="건축토공2" localSheetId="19" hidden="1">{#N/A,#N/A,FALSE,"기안지";#N/A,#N/A,FALSE,"통신지"}</definedName>
    <definedName name="건축토공2" localSheetId="20" hidden="1">{#N/A,#N/A,FALSE,"기안지";#N/A,#N/A,FALSE,"통신지"}</definedName>
    <definedName name="건축토공2" localSheetId="22" hidden="1">{#N/A,#N/A,FALSE,"기안지";#N/A,#N/A,FALSE,"통신지"}</definedName>
    <definedName name="건축토공2" localSheetId="24" hidden="1">{#N/A,#N/A,FALSE,"기안지";#N/A,#N/A,FALSE,"통신지"}</definedName>
    <definedName name="건축토공2" localSheetId="28" hidden="1">{#N/A,#N/A,FALSE,"기안지";#N/A,#N/A,FALSE,"통신지"}</definedName>
    <definedName name="건축토공2" localSheetId="14" hidden="1">{#N/A,#N/A,FALSE,"기안지";#N/A,#N/A,FALSE,"통신지"}</definedName>
    <definedName name="건축토공2" hidden="1">{#N/A,#N/A,FALSE,"기안지";#N/A,#N/A,FALSE,"통신지"}</definedName>
    <definedName name="건축팀별" localSheetId="12" hidden="1">{#N/A,#N/A,FALSE,"지침";#N/A,#N/A,FALSE,"환경분석";#N/A,#N/A,FALSE,"Sheet16"}</definedName>
    <definedName name="건축팀별" localSheetId="11" hidden="1">{#N/A,#N/A,FALSE,"지침";#N/A,#N/A,FALSE,"환경분석";#N/A,#N/A,FALSE,"Sheet16"}</definedName>
    <definedName name="건축팀별" localSheetId="13" hidden="1">{#N/A,#N/A,FALSE,"지침";#N/A,#N/A,FALSE,"환경분석";#N/A,#N/A,FALSE,"Sheet16"}</definedName>
    <definedName name="건축팀별" localSheetId="16" hidden="1">{#N/A,#N/A,FALSE,"지침";#N/A,#N/A,FALSE,"환경분석";#N/A,#N/A,FALSE,"Sheet16"}</definedName>
    <definedName name="건축팀별" localSheetId="21" hidden="1">{#N/A,#N/A,FALSE,"지침";#N/A,#N/A,FALSE,"환경분석";#N/A,#N/A,FALSE,"Sheet16"}</definedName>
    <definedName name="건축팀별" localSheetId="18" hidden="1">{#N/A,#N/A,FALSE,"지침";#N/A,#N/A,FALSE,"환경분석";#N/A,#N/A,FALSE,"Sheet16"}</definedName>
    <definedName name="건축팀별" localSheetId="19" hidden="1">{#N/A,#N/A,FALSE,"지침";#N/A,#N/A,FALSE,"환경분석";#N/A,#N/A,FALSE,"Sheet16"}</definedName>
    <definedName name="건축팀별" localSheetId="20" hidden="1">{#N/A,#N/A,FALSE,"지침";#N/A,#N/A,FALSE,"환경분석";#N/A,#N/A,FALSE,"Sheet16"}</definedName>
    <definedName name="건축팀별" localSheetId="22" hidden="1">{#N/A,#N/A,FALSE,"지침";#N/A,#N/A,FALSE,"환경분석";#N/A,#N/A,FALSE,"Sheet16"}</definedName>
    <definedName name="건축팀별" localSheetId="24" hidden="1">{#N/A,#N/A,FALSE,"지침";#N/A,#N/A,FALSE,"환경분석";#N/A,#N/A,FALSE,"Sheet16"}</definedName>
    <definedName name="건축팀별" localSheetId="28" hidden="1">{#N/A,#N/A,FALSE,"지침";#N/A,#N/A,FALSE,"환경분석";#N/A,#N/A,FALSE,"Sheet16"}</definedName>
    <definedName name="건축팀별" localSheetId="14" hidden="1">{#N/A,#N/A,FALSE,"지침";#N/A,#N/A,FALSE,"환경분석";#N/A,#N/A,FALSE,"Sheet16"}</definedName>
    <definedName name="건축팀별" hidden="1">{#N/A,#N/A,FALSE,"지침";#N/A,#N/A,FALSE,"환경분석";#N/A,#N/A,FALSE,"Sheet16"}</definedName>
    <definedName name="검ㄴ" localSheetId="12" hidden="1">{#N/A,#N/A,FALSE,"이정표"}</definedName>
    <definedName name="검ㄴ" localSheetId="11" hidden="1">{#N/A,#N/A,FALSE,"이정표"}</definedName>
    <definedName name="검ㄴ" localSheetId="13" hidden="1">{#N/A,#N/A,FALSE,"이정표"}</definedName>
    <definedName name="검ㄴ" localSheetId="16" hidden="1">{#N/A,#N/A,FALSE,"이정표"}</definedName>
    <definedName name="검ㄴ" localSheetId="21" hidden="1">{#N/A,#N/A,FALSE,"이정표"}</definedName>
    <definedName name="검ㄴ" localSheetId="18" hidden="1">{#N/A,#N/A,FALSE,"이정표"}</definedName>
    <definedName name="검ㄴ" localSheetId="19" hidden="1">{#N/A,#N/A,FALSE,"이정표"}</definedName>
    <definedName name="검ㄴ" localSheetId="20" hidden="1">{#N/A,#N/A,FALSE,"이정표"}</definedName>
    <definedName name="검ㄴ" localSheetId="22" hidden="1">{#N/A,#N/A,FALSE,"이정표"}</definedName>
    <definedName name="검ㄴ" localSheetId="24" hidden="1">{#N/A,#N/A,FALSE,"이정표"}</definedName>
    <definedName name="검ㄴ" localSheetId="28" hidden="1">{#N/A,#N/A,FALSE,"이정표"}</definedName>
    <definedName name="검ㄴ" localSheetId="14" hidden="1">{#N/A,#N/A,FALSE,"이정표"}</definedName>
    <definedName name="검ㄴ" hidden="1">{#N/A,#N/A,FALSE,"이정표"}</definedName>
    <definedName name="검토" localSheetId="12" hidden="1">{#N/A,#N/A,FALSE,"기안지";#N/A,#N/A,FALSE,"통신지"}</definedName>
    <definedName name="검토" localSheetId="11" hidden="1">{#N/A,#N/A,FALSE,"기안지";#N/A,#N/A,FALSE,"통신지"}</definedName>
    <definedName name="검토" localSheetId="13" hidden="1">{#N/A,#N/A,FALSE,"기안지";#N/A,#N/A,FALSE,"통신지"}</definedName>
    <definedName name="검토" localSheetId="16" hidden="1">{#N/A,#N/A,FALSE,"기안지";#N/A,#N/A,FALSE,"통신지"}</definedName>
    <definedName name="검토" localSheetId="21" hidden="1">{#N/A,#N/A,FALSE,"기안지";#N/A,#N/A,FALSE,"통신지"}</definedName>
    <definedName name="검토" localSheetId="18" hidden="1">{#N/A,#N/A,FALSE,"기안지";#N/A,#N/A,FALSE,"통신지"}</definedName>
    <definedName name="검토" localSheetId="19" hidden="1">{#N/A,#N/A,FALSE,"기안지";#N/A,#N/A,FALSE,"통신지"}</definedName>
    <definedName name="검토" localSheetId="20" hidden="1">{#N/A,#N/A,FALSE,"기안지";#N/A,#N/A,FALSE,"통신지"}</definedName>
    <definedName name="검토" localSheetId="22" hidden="1">{#N/A,#N/A,FALSE,"기안지";#N/A,#N/A,FALSE,"통신지"}</definedName>
    <definedName name="검토" localSheetId="24" hidden="1">{#N/A,#N/A,FALSE,"기안지";#N/A,#N/A,FALSE,"통신지"}</definedName>
    <definedName name="검토" localSheetId="28" hidden="1">{#N/A,#N/A,FALSE,"기안지";#N/A,#N/A,FALSE,"통신지"}</definedName>
    <definedName name="검토" localSheetId="14" hidden="1">{#N/A,#N/A,FALSE,"기안지";#N/A,#N/A,FALSE,"통신지"}</definedName>
    <definedName name="검토" hidden="1">{#N/A,#N/A,FALSE,"기안지";#N/A,#N/A,FALSE,"통신지"}</definedName>
    <definedName name="것" localSheetId="12" hidden="1">{#N/A,#N/A,FALSE,"골재소요량";#N/A,#N/A,FALSE,"골재소요량"}</definedName>
    <definedName name="것" localSheetId="11" hidden="1">{#N/A,#N/A,FALSE,"골재소요량";#N/A,#N/A,FALSE,"골재소요량"}</definedName>
    <definedName name="것" localSheetId="13" hidden="1">{#N/A,#N/A,FALSE,"골재소요량";#N/A,#N/A,FALSE,"골재소요량"}</definedName>
    <definedName name="것" localSheetId="16" hidden="1">{#N/A,#N/A,FALSE,"골재소요량";#N/A,#N/A,FALSE,"골재소요량"}</definedName>
    <definedName name="것" localSheetId="21" hidden="1">{#N/A,#N/A,FALSE,"골재소요량";#N/A,#N/A,FALSE,"골재소요량"}</definedName>
    <definedName name="것" localSheetId="18" hidden="1">{#N/A,#N/A,FALSE,"골재소요량";#N/A,#N/A,FALSE,"골재소요량"}</definedName>
    <definedName name="것" localSheetId="19" hidden="1">{#N/A,#N/A,FALSE,"골재소요량";#N/A,#N/A,FALSE,"골재소요량"}</definedName>
    <definedName name="것" localSheetId="20" hidden="1">{#N/A,#N/A,FALSE,"골재소요량";#N/A,#N/A,FALSE,"골재소요량"}</definedName>
    <definedName name="것" localSheetId="22" hidden="1">{#N/A,#N/A,FALSE,"골재소요량";#N/A,#N/A,FALSE,"골재소요량"}</definedName>
    <definedName name="것" localSheetId="24" hidden="1">{#N/A,#N/A,FALSE,"골재소요량";#N/A,#N/A,FALSE,"골재소요량"}</definedName>
    <definedName name="것" localSheetId="28" hidden="1">{#N/A,#N/A,FALSE,"골재소요량";#N/A,#N/A,FALSE,"골재소요량"}</definedName>
    <definedName name="것" localSheetId="14" hidden="1">{#N/A,#N/A,FALSE,"골재소요량";#N/A,#N/A,FALSE,"골재소요량"}</definedName>
    <definedName name="것" hidden="1">{#N/A,#N/A,FALSE,"골재소요량";#N/A,#N/A,FALSE,"골재소요량"}</definedName>
    <definedName name="겉표지" localSheetId="12" hidden="1">{#N/A,#N/A,TRUE,"Basic";#N/A,#N/A,TRUE,"EXT-TABLE";#N/A,#N/A,TRUE,"STEEL";#N/A,#N/A,TRUE,"INT-Table";#N/A,#N/A,TRUE,"STEEL";#N/A,#N/A,TRUE,"Door"}</definedName>
    <definedName name="겉표지" localSheetId="11" hidden="1">{#N/A,#N/A,TRUE,"Basic";#N/A,#N/A,TRUE,"EXT-TABLE";#N/A,#N/A,TRUE,"STEEL";#N/A,#N/A,TRUE,"INT-Table";#N/A,#N/A,TRUE,"STEEL";#N/A,#N/A,TRUE,"Door"}</definedName>
    <definedName name="겉표지" localSheetId="13" hidden="1">{#N/A,#N/A,TRUE,"Basic";#N/A,#N/A,TRUE,"EXT-TABLE";#N/A,#N/A,TRUE,"STEEL";#N/A,#N/A,TRUE,"INT-Table";#N/A,#N/A,TRUE,"STEEL";#N/A,#N/A,TRUE,"Door"}</definedName>
    <definedName name="겉표지" localSheetId="16" hidden="1">{#N/A,#N/A,TRUE,"Basic";#N/A,#N/A,TRUE,"EXT-TABLE";#N/A,#N/A,TRUE,"STEEL";#N/A,#N/A,TRUE,"INT-Table";#N/A,#N/A,TRUE,"STEEL";#N/A,#N/A,TRUE,"Door"}</definedName>
    <definedName name="겉표지" localSheetId="21" hidden="1">{#N/A,#N/A,TRUE,"Basic";#N/A,#N/A,TRUE,"EXT-TABLE";#N/A,#N/A,TRUE,"STEEL";#N/A,#N/A,TRUE,"INT-Table";#N/A,#N/A,TRUE,"STEEL";#N/A,#N/A,TRUE,"Door"}</definedName>
    <definedName name="겉표지" localSheetId="18" hidden="1">{#N/A,#N/A,TRUE,"Basic";#N/A,#N/A,TRUE,"EXT-TABLE";#N/A,#N/A,TRUE,"STEEL";#N/A,#N/A,TRUE,"INT-Table";#N/A,#N/A,TRUE,"STEEL";#N/A,#N/A,TRUE,"Door"}</definedName>
    <definedName name="겉표지" localSheetId="19" hidden="1">{#N/A,#N/A,TRUE,"Basic";#N/A,#N/A,TRUE,"EXT-TABLE";#N/A,#N/A,TRUE,"STEEL";#N/A,#N/A,TRUE,"INT-Table";#N/A,#N/A,TRUE,"STEEL";#N/A,#N/A,TRUE,"Door"}</definedName>
    <definedName name="겉표지" localSheetId="20" hidden="1">{#N/A,#N/A,TRUE,"Basic";#N/A,#N/A,TRUE,"EXT-TABLE";#N/A,#N/A,TRUE,"STEEL";#N/A,#N/A,TRUE,"INT-Table";#N/A,#N/A,TRUE,"STEEL";#N/A,#N/A,TRUE,"Door"}</definedName>
    <definedName name="겉표지" localSheetId="22" hidden="1">{#N/A,#N/A,TRUE,"Basic";#N/A,#N/A,TRUE,"EXT-TABLE";#N/A,#N/A,TRUE,"STEEL";#N/A,#N/A,TRUE,"INT-Table";#N/A,#N/A,TRUE,"STEEL";#N/A,#N/A,TRUE,"Door"}</definedName>
    <definedName name="겉표지" localSheetId="24" hidden="1">{#N/A,#N/A,TRUE,"Basic";#N/A,#N/A,TRUE,"EXT-TABLE";#N/A,#N/A,TRUE,"STEEL";#N/A,#N/A,TRUE,"INT-Table";#N/A,#N/A,TRUE,"STEEL";#N/A,#N/A,TRUE,"Door"}</definedName>
    <definedName name="겉표지" localSheetId="28" hidden="1">{#N/A,#N/A,TRUE,"Basic";#N/A,#N/A,TRUE,"EXT-TABLE";#N/A,#N/A,TRUE,"STEEL";#N/A,#N/A,TRUE,"INT-Table";#N/A,#N/A,TRUE,"STEEL";#N/A,#N/A,TRUE,"Door"}</definedName>
    <definedName name="겉표지" localSheetId="14" hidden="1">{#N/A,#N/A,TRUE,"Basic";#N/A,#N/A,TRUE,"EXT-TABLE";#N/A,#N/A,TRUE,"STEEL";#N/A,#N/A,TRUE,"INT-Table";#N/A,#N/A,TRUE,"STEEL";#N/A,#N/A,TRUE,"Door"}</definedName>
    <definedName name="겉표지" hidden="1">{#N/A,#N/A,TRUE,"Basic";#N/A,#N/A,TRUE,"EXT-TABLE";#N/A,#N/A,TRUE,"STEEL";#N/A,#N/A,TRUE,"INT-Table";#N/A,#N/A,TRUE,"STEEL";#N/A,#N/A,TRUE,"Door"}</definedName>
    <definedName name="겉표지_1" localSheetId="12" hidden="1">{#N/A,#N/A,TRUE,"Basic";#N/A,#N/A,TRUE,"EXT-TABLE";#N/A,#N/A,TRUE,"STEEL";#N/A,#N/A,TRUE,"INT-Table";#N/A,#N/A,TRUE,"STEEL";#N/A,#N/A,TRUE,"Door"}</definedName>
    <definedName name="겉표지_1" localSheetId="11" hidden="1">{#N/A,#N/A,TRUE,"Basic";#N/A,#N/A,TRUE,"EXT-TABLE";#N/A,#N/A,TRUE,"STEEL";#N/A,#N/A,TRUE,"INT-Table";#N/A,#N/A,TRUE,"STEEL";#N/A,#N/A,TRUE,"Door"}</definedName>
    <definedName name="겉표지_1" localSheetId="13" hidden="1">{#N/A,#N/A,TRUE,"Basic";#N/A,#N/A,TRUE,"EXT-TABLE";#N/A,#N/A,TRUE,"STEEL";#N/A,#N/A,TRUE,"INT-Table";#N/A,#N/A,TRUE,"STEEL";#N/A,#N/A,TRUE,"Door"}</definedName>
    <definedName name="겉표지_1" localSheetId="16" hidden="1">{#N/A,#N/A,TRUE,"Basic";#N/A,#N/A,TRUE,"EXT-TABLE";#N/A,#N/A,TRUE,"STEEL";#N/A,#N/A,TRUE,"INT-Table";#N/A,#N/A,TRUE,"STEEL";#N/A,#N/A,TRUE,"Door"}</definedName>
    <definedName name="겉표지_1" localSheetId="21" hidden="1">{#N/A,#N/A,TRUE,"Basic";#N/A,#N/A,TRUE,"EXT-TABLE";#N/A,#N/A,TRUE,"STEEL";#N/A,#N/A,TRUE,"INT-Table";#N/A,#N/A,TRUE,"STEEL";#N/A,#N/A,TRUE,"Door"}</definedName>
    <definedName name="겉표지_1" localSheetId="18" hidden="1">{#N/A,#N/A,TRUE,"Basic";#N/A,#N/A,TRUE,"EXT-TABLE";#N/A,#N/A,TRUE,"STEEL";#N/A,#N/A,TRUE,"INT-Table";#N/A,#N/A,TRUE,"STEEL";#N/A,#N/A,TRUE,"Door"}</definedName>
    <definedName name="겉표지_1" localSheetId="19" hidden="1">{#N/A,#N/A,TRUE,"Basic";#N/A,#N/A,TRUE,"EXT-TABLE";#N/A,#N/A,TRUE,"STEEL";#N/A,#N/A,TRUE,"INT-Table";#N/A,#N/A,TRUE,"STEEL";#N/A,#N/A,TRUE,"Door"}</definedName>
    <definedName name="겉표지_1" localSheetId="20" hidden="1">{#N/A,#N/A,TRUE,"Basic";#N/A,#N/A,TRUE,"EXT-TABLE";#N/A,#N/A,TRUE,"STEEL";#N/A,#N/A,TRUE,"INT-Table";#N/A,#N/A,TRUE,"STEEL";#N/A,#N/A,TRUE,"Door"}</definedName>
    <definedName name="겉표지_1" localSheetId="22" hidden="1">{#N/A,#N/A,TRUE,"Basic";#N/A,#N/A,TRUE,"EXT-TABLE";#N/A,#N/A,TRUE,"STEEL";#N/A,#N/A,TRUE,"INT-Table";#N/A,#N/A,TRUE,"STEEL";#N/A,#N/A,TRUE,"Door"}</definedName>
    <definedName name="겉표지_1" localSheetId="24" hidden="1">{#N/A,#N/A,TRUE,"Basic";#N/A,#N/A,TRUE,"EXT-TABLE";#N/A,#N/A,TRUE,"STEEL";#N/A,#N/A,TRUE,"INT-Table";#N/A,#N/A,TRUE,"STEEL";#N/A,#N/A,TRUE,"Door"}</definedName>
    <definedName name="겉표지_1" localSheetId="28" hidden="1">{#N/A,#N/A,TRUE,"Basic";#N/A,#N/A,TRUE,"EXT-TABLE";#N/A,#N/A,TRUE,"STEEL";#N/A,#N/A,TRUE,"INT-Table";#N/A,#N/A,TRUE,"STEEL";#N/A,#N/A,TRUE,"Door"}</definedName>
    <definedName name="겉표지_1" localSheetId="14" hidden="1">{#N/A,#N/A,TRUE,"Basic";#N/A,#N/A,TRUE,"EXT-TABLE";#N/A,#N/A,TRUE,"STEEL";#N/A,#N/A,TRUE,"INT-Table";#N/A,#N/A,TRUE,"STEEL";#N/A,#N/A,TRUE,"Door"}</definedName>
    <definedName name="겉표지_1" hidden="1">{#N/A,#N/A,TRUE,"Basic";#N/A,#N/A,TRUE,"EXT-TABLE";#N/A,#N/A,TRUE,"STEEL";#N/A,#N/A,TRUE,"INT-Table";#N/A,#N/A,TRUE,"STEEL";#N/A,#N/A,TRUE,"Door"}</definedName>
    <definedName name="겡오" localSheetId="12" hidden="1">{#N/A,#N/A,FALSE,"CCTV"}</definedName>
    <definedName name="겡오" localSheetId="11" hidden="1">{#N/A,#N/A,FALSE,"CCTV"}</definedName>
    <definedName name="겡오" localSheetId="13" hidden="1">{#N/A,#N/A,FALSE,"CCTV"}</definedName>
    <definedName name="겡오" localSheetId="16" hidden="1">{#N/A,#N/A,FALSE,"CCTV"}</definedName>
    <definedName name="겡오" localSheetId="21" hidden="1">{#N/A,#N/A,FALSE,"CCTV"}</definedName>
    <definedName name="겡오" localSheetId="18" hidden="1">{#N/A,#N/A,FALSE,"CCTV"}</definedName>
    <definedName name="겡오" localSheetId="19" hidden="1">{#N/A,#N/A,FALSE,"CCTV"}</definedName>
    <definedName name="겡오" localSheetId="20" hidden="1">{#N/A,#N/A,FALSE,"CCTV"}</definedName>
    <definedName name="겡오" localSheetId="22" hidden="1">{#N/A,#N/A,FALSE,"CCTV"}</definedName>
    <definedName name="겡오" localSheetId="24" hidden="1">{#N/A,#N/A,FALSE,"CCTV"}</definedName>
    <definedName name="겡오" localSheetId="28" hidden="1">{#N/A,#N/A,FALSE,"CCTV"}</definedName>
    <definedName name="겡오" localSheetId="14" hidden="1">{#N/A,#N/A,FALSE,"CCTV"}</definedName>
    <definedName name="겡오" hidden="1">{#N/A,#N/A,FALSE,"CCTV"}</definedName>
    <definedName name="겨" localSheetId="12" hidden="1">{"'용역비'!$A$4:$C$8"}</definedName>
    <definedName name="겨" localSheetId="11" hidden="1">{"'용역비'!$A$4:$C$8"}</definedName>
    <definedName name="겨" localSheetId="13" hidden="1">{"'용역비'!$A$4:$C$8"}</definedName>
    <definedName name="겨" localSheetId="16" hidden="1">{"'용역비'!$A$4:$C$8"}</definedName>
    <definedName name="겨" localSheetId="21" hidden="1">{"'용역비'!$A$4:$C$8"}</definedName>
    <definedName name="겨" localSheetId="18" hidden="1">{"'용역비'!$A$4:$C$8"}</definedName>
    <definedName name="겨" localSheetId="19" hidden="1">{"'용역비'!$A$4:$C$8"}</definedName>
    <definedName name="겨" localSheetId="20" hidden="1">{"'용역비'!$A$4:$C$8"}</definedName>
    <definedName name="겨" localSheetId="22" hidden="1">{"'용역비'!$A$4:$C$8"}</definedName>
    <definedName name="겨" localSheetId="24" hidden="1">{"'용역비'!$A$4:$C$8"}</definedName>
    <definedName name="겨" localSheetId="28" hidden="1">{"'용역비'!$A$4:$C$8"}</definedName>
    <definedName name="겨" localSheetId="14" hidden="1">{"'용역비'!$A$4:$C$8"}</definedName>
    <definedName name="겨" hidden="1">{"'용역비'!$A$4:$C$8"}</definedName>
    <definedName name="겨_1" localSheetId="12" hidden="1">{"'용역비'!$A$4:$C$8"}</definedName>
    <definedName name="겨_1" localSheetId="11" hidden="1">{"'용역비'!$A$4:$C$8"}</definedName>
    <definedName name="겨_1" localSheetId="13" hidden="1">{"'용역비'!$A$4:$C$8"}</definedName>
    <definedName name="겨_1" localSheetId="16" hidden="1">{"'용역비'!$A$4:$C$8"}</definedName>
    <definedName name="겨_1" localSheetId="21" hidden="1">{"'용역비'!$A$4:$C$8"}</definedName>
    <definedName name="겨_1" localSheetId="18" hidden="1">{"'용역비'!$A$4:$C$8"}</definedName>
    <definedName name="겨_1" localSheetId="19" hidden="1">{"'용역비'!$A$4:$C$8"}</definedName>
    <definedName name="겨_1" localSheetId="20" hidden="1">{"'용역비'!$A$4:$C$8"}</definedName>
    <definedName name="겨_1" localSheetId="22" hidden="1">{"'용역비'!$A$4:$C$8"}</definedName>
    <definedName name="겨_1" localSheetId="24" hidden="1">{"'용역비'!$A$4:$C$8"}</definedName>
    <definedName name="겨_1" localSheetId="28" hidden="1">{"'용역비'!$A$4:$C$8"}</definedName>
    <definedName name="겨_1" localSheetId="14" hidden="1">{"'용역비'!$A$4:$C$8"}</definedName>
    <definedName name="겨_1" hidden="1">{"'용역비'!$A$4:$C$8"}</definedName>
    <definedName name="겨_2" localSheetId="12" hidden="1">{"'용역비'!$A$4:$C$8"}</definedName>
    <definedName name="겨_2" localSheetId="11" hidden="1">{"'용역비'!$A$4:$C$8"}</definedName>
    <definedName name="겨_2" localSheetId="13" hidden="1">{"'용역비'!$A$4:$C$8"}</definedName>
    <definedName name="겨_2" localSheetId="16" hidden="1">{"'용역비'!$A$4:$C$8"}</definedName>
    <definedName name="겨_2" localSheetId="21" hidden="1">{"'용역비'!$A$4:$C$8"}</definedName>
    <definedName name="겨_2" localSheetId="18" hidden="1">{"'용역비'!$A$4:$C$8"}</definedName>
    <definedName name="겨_2" localSheetId="19" hidden="1">{"'용역비'!$A$4:$C$8"}</definedName>
    <definedName name="겨_2" localSheetId="20" hidden="1">{"'용역비'!$A$4:$C$8"}</definedName>
    <definedName name="겨_2" localSheetId="22" hidden="1">{"'용역비'!$A$4:$C$8"}</definedName>
    <definedName name="겨_2" localSheetId="24" hidden="1">{"'용역비'!$A$4:$C$8"}</definedName>
    <definedName name="겨_2" localSheetId="28" hidden="1">{"'용역비'!$A$4:$C$8"}</definedName>
    <definedName name="겨_2" localSheetId="14" hidden="1">{"'용역비'!$A$4:$C$8"}</definedName>
    <definedName name="겨_2" hidden="1">{"'용역비'!$A$4:$C$8"}</definedName>
    <definedName name="겨_3" localSheetId="12" hidden="1">{"'용역비'!$A$4:$C$8"}</definedName>
    <definedName name="겨_3" localSheetId="11" hidden="1">{"'용역비'!$A$4:$C$8"}</definedName>
    <definedName name="겨_3" localSheetId="13" hidden="1">{"'용역비'!$A$4:$C$8"}</definedName>
    <definedName name="겨_3" localSheetId="16" hidden="1">{"'용역비'!$A$4:$C$8"}</definedName>
    <definedName name="겨_3" localSheetId="21" hidden="1">{"'용역비'!$A$4:$C$8"}</definedName>
    <definedName name="겨_3" localSheetId="18" hidden="1">{"'용역비'!$A$4:$C$8"}</definedName>
    <definedName name="겨_3" localSheetId="19" hidden="1">{"'용역비'!$A$4:$C$8"}</definedName>
    <definedName name="겨_3" localSheetId="20" hidden="1">{"'용역비'!$A$4:$C$8"}</definedName>
    <definedName name="겨_3" localSheetId="22" hidden="1">{"'용역비'!$A$4:$C$8"}</definedName>
    <definedName name="겨_3" localSheetId="24" hidden="1">{"'용역비'!$A$4:$C$8"}</definedName>
    <definedName name="겨_3" localSheetId="28" hidden="1">{"'용역비'!$A$4:$C$8"}</definedName>
    <definedName name="겨_3" localSheetId="14" hidden="1">{"'용역비'!$A$4:$C$8"}</definedName>
    <definedName name="겨_3" hidden="1">{"'용역비'!$A$4:$C$8"}</definedName>
    <definedName name="겨_4" localSheetId="12" hidden="1">{"'용역비'!$A$4:$C$8"}</definedName>
    <definedName name="겨_4" localSheetId="11" hidden="1">{"'용역비'!$A$4:$C$8"}</definedName>
    <definedName name="겨_4" localSheetId="13" hidden="1">{"'용역비'!$A$4:$C$8"}</definedName>
    <definedName name="겨_4" localSheetId="16" hidden="1">{"'용역비'!$A$4:$C$8"}</definedName>
    <definedName name="겨_4" localSheetId="21" hidden="1">{"'용역비'!$A$4:$C$8"}</definedName>
    <definedName name="겨_4" localSheetId="18" hidden="1">{"'용역비'!$A$4:$C$8"}</definedName>
    <definedName name="겨_4" localSheetId="19" hidden="1">{"'용역비'!$A$4:$C$8"}</definedName>
    <definedName name="겨_4" localSheetId="20" hidden="1">{"'용역비'!$A$4:$C$8"}</definedName>
    <definedName name="겨_4" localSheetId="22" hidden="1">{"'용역비'!$A$4:$C$8"}</definedName>
    <definedName name="겨_4" localSheetId="24" hidden="1">{"'용역비'!$A$4:$C$8"}</definedName>
    <definedName name="겨_4" localSheetId="28" hidden="1">{"'용역비'!$A$4:$C$8"}</definedName>
    <definedName name="겨_4" localSheetId="14" hidden="1">{"'용역비'!$A$4:$C$8"}</definedName>
    <definedName name="겨_4" hidden="1">{"'용역비'!$A$4:$C$8"}</definedName>
    <definedName name="겨_5" localSheetId="12" hidden="1">{"'용역비'!$A$4:$C$8"}</definedName>
    <definedName name="겨_5" localSheetId="11" hidden="1">{"'용역비'!$A$4:$C$8"}</definedName>
    <definedName name="겨_5" localSheetId="13" hidden="1">{"'용역비'!$A$4:$C$8"}</definedName>
    <definedName name="겨_5" localSheetId="16" hidden="1">{"'용역비'!$A$4:$C$8"}</definedName>
    <definedName name="겨_5" localSheetId="21" hidden="1">{"'용역비'!$A$4:$C$8"}</definedName>
    <definedName name="겨_5" localSheetId="18" hidden="1">{"'용역비'!$A$4:$C$8"}</definedName>
    <definedName name="겨_5" localSheetId="19" hidden="1">{"'용역비'!$A$4:$C$8"}</definedName>
    <definedName name="겨_5" localSheetId="20" hidden="1">{"'용역비'!$A$4:$C$8"}</definedName>
    <definedName name="겨_5" localSheetId="22" hidden="1">{"'용역비'!$A$4:$C$8"}</definedName>
    <definedName name="겨_5" localSheetId="24" hidden="1">{"'용역비'!$A$4:$C$8"}</definedName>
    <definedName name="겨_5" localSheetId="28" hidden="1">{"'용역비'!$A$4:$C$8"}</definedName>
    <definedName name="겨_5" localSheetId="14" hidden="1">{"'용역비'!$A$4:$C$8"}</definedName>
    <definedName name="겨_5" hidden="1">{"'용역비'!$A$4:$C$8"}</definedName>
    <definedName name="견대" hidden="1">#REF!</definedName>
    <definedName name="견본갑을" localSheetId="12" hidden="1">{#N/A,#N/A,FALSE,"Sheet1"}</definedName>
    <definedName name="견본갑을" localSheetId="11" hidden="1">{#N/A,#N/A,FALSE,"Sheet1"}</definedName>
    <definedName name="견본갑을" localSheetId="13" hidden="1">{#N/A,#N/A,FALSE,"Sheet1"}</definedName>
    <definedName name="견본갑을" localSheetId="16" hidden="1">{#N/A,#N/A,FALSE,"Sheet1"}</definedName>
    <definedName name="견본갑을" localSheetId="21" hidden="1">{#N/A,#N/A,FALSE,"Sheet1"}</definedName>
    <definedName name="견본갑을" localSheetId="18" hidden="1">{#N/A,#N/A,FALSE,"Sheet1"}</definedName>
    <definedName name="견본갑을" localSheetId="19" hidden="1">{#N/A,#N/A,FALSE,"Sheet1"}</definedName>
    <definedName name="견본갑을" localSheetId="20" hidden="1">{#N/A,#N/A,FALSE,"Sheet1"}</definedName>
    <definedName name="견본갑을" localSheetId="22" hidden="1">{#N/A,#N/A,FALSE,"Sheet1"}</definedName>
    <definedName name="견본갑을" localSheetId="24" hidden="1">{#N/A,#N/A,FALSE,"Sheet1"}</definedName>
    <definedName name="견본갑을" localSheetId="28" hidden="1">{#N/A,#N/A,FALSE,"Sheet1"}</definedName>
    <definedName name="견본갑을" localSheetId="14" hidden="1">{#N/A,#N/A,FALSE,"Sheet1"}</definedName>
    <definedName name="견본갑을" hidden="1">{#N/A,#N/A,FALSE,"Sheet1"}</definedName>
    <definedName name="견적" localSheetId="12" hidden="1">{#N/A,#N/A,FALSE,"CCTV"}</definedName>
    <definedName name="견적" localSheetId="11" hidden="1">{#N/A,#N/A,FALSE,"CCTV"}</definedName>
    <definedName name="견적" localSheetId="13" hidden="1">{#N/A,#N/A,FALSE,"CCTV"}</definedName>
    <definedName name="견적" localSheetId="16" hidden="1">{#N/A,#N/A,FALSE,"CCTV"}</definedName>
    <definedName name="견적" localSheetId="21" hidden="1">{#N/A,#N/A,FALSE,"CCTV"}</definedName>
    <definedName name="견적" localSheetId="18" hidden="1">{#N/A,#N/A,FALSE,"CCTV"}</definedName>
    <definedName name="견적" localSheetId="19" hidden="1">{#N/A,#N/A,FALSE,"CCTV"}</definedName>
    <definedName name="견적" localSheetId="20" hidden="1">{#N/A,#N/A,FALSE,"CCTV"}</definedName>
    <definedName name="견적" localSheetId="22" hidden="1">{#N/A,#N/A,FALSE,"CCTV"}</definedName>
    <definedName name="견적" localSheetId="24" hidden="1">{#N/A,#N/A,FALSE,"CCTV"}</definedName>
    <definedName name="견적" localSheetId="28" hidden="1">{#N/A,#N/A,FALSE,"CCTV"}</definedName>
    <definedName name="견적" localSheetId="14" hidden="1">{#N/A,#N/A,FALSE,"CCTV"}</definedName>
    <definedName name="견적" hidden="1">{#N/A,#N/A,FALSE,"CCTV"}</definedName>
    <definedName name="견적1"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12" hidden="1">{#N/A,#N/A,FALSE,"CCTV"}</definedName>
    <definedName name="견적2" localSheetId="11" hidden="1">{#N/A,#N/A,FALSE,"CCTV"}</definedName>
    <definedName name="견적2" localSheetId="13" hidden="1">{#N/A,#N/A,FALSE,"CCTV"}</definedName>
    <definedName name="견적2" localSheetId="16" hidden="1">{#N/A,#N/A,FALSE,"CCTV"}</definedName>
    <definedName name="견적2" localSheetId="21" hidden="1">{#N/A,#N/A,FALSE,"CCTV"}</definedName>
    <definedName name="견적2" localSheetId="18" hidden="1">{#N/A,#N/A,FALSE,"CCTV"}</definedName>
    <definedName name="견적2" localSheetId="19" hidden="1">{#N/A,#N/A,FALSE,"CCTV"}</definedName>
    <definedName name="견적2" localSheetId="20" hidden="1">{#N/A,#N/A,FALSE,"CCTV"}</definedName>
    <definedName name="견적2" localSheetId="22" hidden="1">{#N/A,#N/A,FALSE,"CCTV"}</definedName>
    <definedName name="견적2" localSheetId="24" hidden="1">{#N/A,#N/A,FALSE,"CCTV"}</definedName>
    <definedName name="견적2" localSheetId="28" hidden="1">{#N/A,#N/A,FALSE,"CCTV"}</definedName>
    <definedName name="견적2" localSheetId="14" hidden="1">{#N/A,#N/A,FALSE,"CCTV"}</definedName>
    <definedName name="견적2" hidden="1">{#N/A,#N/A,FALSE,"CCTV"}</definedName>
    <definedName name="견적3"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12" hidden="1">{#N/A,#N/A,FALSE,"CCTV"}</definedName>
    <definedName name="견적SHEET" localSheetId="11" hidden="1">{#N/A,#N/A,FALSE,"CCTV"}</definedName>
    <definedName name="견적SHEET" localSheetId="13" hidden="1">{#N/A,#N/A,FALSE,"CCTV"}</definedName>
    <definedName name="견적SHEET" localSheetId="16" hidden="1">{#N/A,#N/A,FALSE,"CCTV"}</definedName>
    <definedName name="견적SHEET" localSheetId="21" hidden="1">{#N/A,#N/A,FALSE,"CCTV"}</definedName>
    <definedName name="견적SHEET" localSheetId="18" hidden="1">{#N/A,#N/A,FALSE,"CCTV"}</definedName>
    <definedName name="견적SHEET" localSheetId="19" hidden="1">{#N/A,#N/A,FALSE,"CCTV"}</definedName>
    <definedName name="견적SHEET" localSheetId="20" hidden="1">{#N/A,#N/A,FALSE,"CCTV"}</definedName>
    <definedName name="견적SHEET" localSheetId="22" hidden="1">{#N/A,#N/A,FALSE,"CCTV"}</definedName>
    <definedName name="견적SHEET" localSheetId="24" hidden="1">{#N/A,#N/A,FALSE,"CCTV"}</definedName>
    <definedName name="견적SHEET" localSheetId="28" hidden="1">{#N/A,#N/A,FALSE,"CCTV"}</definedName>
    <definedName name="견적SHEET" localSheetId="14" hidden="1">{#N/A,#N/A,FALSE,"CCTV"}</definedName>
    <definedName name="견적SHEET" hidden="1">{#N/A,#N/A,FALSE,"CCTV"}</definedName>
    <definedName name="견적검토"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12" hidden="1">{#N/A,#N/A,FALSE,"CCTV"}</definedName>
    <definedName name="견적내역" localSheetId="11" hidden="1">{#N/A,#N/A,FALSE,"CCTV"}</definedName>
    <definedName name="견적내역" localSheetId="13" hidden="1">{#N/A,#N/A,FALSE,"CCTV"}</definedName>
    <definedName name="견적내역" localSheetId="16" hidden="1">{#N/A,#N/A,FALSE,"CCTV"}</definedName>
    <definedName name="견적내역" localSheetId="21" hidden="1">{#N/A,#N/A,FALSE,"CCTV"}</definedName>
    <definedName name="견적내역" localSheetId="18" hidden="1">{#N/A,#N/A,FALSE,"CCTV"}</definedName>
    <definedName name="견적내역" localSheetId="19" hidden="1">{#N/A,#N/A,FALSE,"CCTV"}</definedName>
    <definedName name="견적내역" localSheetId="20" hidden="1">{#N/A,#N/A,FALSE,"CCTV"}</definedName>
    <definedName name="견적내역" localSheetId="22" hidden="1">{#N/A,#N/A,FALSE,"CCTV"}</definedName>
    <definedName name="견적내역" localSheetId="24" hidden="1">{#N/A,#N/A,FALSE,"CCTV"}</definedName>
    <definedName name="견적내역" localSheetId="28" hidden="1">{#N/A,#N/A,FALSE,"CCTV"}</definedName>
    <definedName name="견적내역" localSheetId="14" hidden="1">{#N/A,#N/A,FALSE,"CCTV"}</definedName>
    <definedName name="견적내역" hidden="1">{#N/A,#N/A,FALSE,"CCTV"}</definedName>
    <definedName name="견적대비" localSheetId="12" hidden="1">{#N/A,#N/A,FALSE,"포장2"}</definedName>
    <definedName name="견적대비" localSheetId="11" hidden="1">{#N/A,#N/A,FALSE,"포장2"}</definedName>
    <definedName name="견적대비" localSheetId="13" hidden="1">{#N/A,#N/A,FALSE,"포장2"}</definedName>
    <definedName name="견적대비" localSheetId="16" hidden="1">{#N/A,#N/A,FALSE,"포장2"}</definedName>
    <definedName name="견적대비" localSheetId="21" hidden="1">{#N/A,#N/A,FALSE,"포장2"}</definedName>
    <definedName name="견적대비" localSheetId="18" hidden="1">{#N/A,#N/A,FALSE,"포장2"}</definedName>
    <definedName name="견적대비" localSheetId="19" hidden="1">{#N/A,#N/A,FALSE,"포장2"}</definedName>
    <definedName name="견적대비" localSheetId="20" hidden="1">{#N/A,#N/A,FALSE,"포장2"}</definedName>
    <definedName name="견적대비" localSheetId="22" hidden="1">{#N/A,#N/A,FALSE,"포장2"}</definedName>
    <definedName name="견적대비" localSheetId="24" hidden="1">{#N/A,#N/A,FALSE,"포장2"}</definedName>
    <definedName name="견적대비" localSheetId="28" hidden="1">{#N/A,#N/A,FALSE,"포장2"}</definedName>
    <definedName name="견적대비" localSheetId="14" hidden="1">{#N/A,#N/A,FALSE,"포장2"}</definedName>
    <definedName name="견적대비" hidden="1">{#N/A,#N/A,FALSE,"포장2"}</definedName>
    <definedName name="견적대비표" hidden="1">#REF!</definedName>
    <definedName name="견적대장" hidden="1">#REF!</definedName>
    <definedName name="견적서" localSheetId="12" hidden="1">{#N/A,#N/A,FALSE,"구조2"}</definedName>
    <definedName name="견적서" localSheetId="11" hidden="1">{#N/A,#N/A,FALSE,"구조2"}</definedName>
    <definedName name="견적서" localSheetId="13" hidden="1">{#N/A,#N/A,FALSE,"구조2"}</definedName>
    <definedName name="견적서" localSheetId="16" hidden="1">{#N/A,#N/A,FALSE,"구조2"}</definedName>
    <definedName name="견적서" localSheetId="21" hidden="1">{#N/A,#N/A,FALSE,"구조2"}</definedName>
    <definedName name="견적서" localSheetId="18" hidden="1">{#N/A,#N/A,FALSE,"구조2"}</definedName>
    <definedName name="견적서" localSheetId="19" hidden="1">{#N/A,#N/A,FALSE,"구조2"}</definedName>
    <definedName name="견적서" localSheetId="20" hidden="1">{#N/A,#N/A,FALSE,"구조2"}</definedName>
    <definedName name="견적서" localSheetId="22" hidden="1">{#N/A,#N/A,FALSE,"구조2"}</definedName>
    <definedName name="견적서" localSheetId="24" hidden="1">{#N/A,#N/A,FALSE,"구조2"}</definedName>
    <definedName name="견적서" localSheetId="28" hidden="1">{#N/A,#N/A,FALSE,"구조2"}</definedName>
    <definedName name="견적서" localSheetId="14" hidden="1">{#N/A,#N/A,FALSE,"구조2"}</definedName>
    <definedName name="견적서" hidden="1">{#N/A,#N/A,FALSE,"구조2"}</definedName>
    <definedName name="견적서2" localSheetId="12" hidden="1">{#N/A,#N/A,FALSE,"Sheet1";#N/A,#N/A,FALSE,"Sheet2";#N/A,#N/A,FALSE,"TAB96-1"}</definedName>
    <definedName name="견적서2" localSheetId="11" hidden="1">{#N/A,#N/A,FALSE,"Sheet1";#N/A,#N/A,FALSE,"Sheet2";#N/A,#N/A,FALSE,"TAB96-1"}</definedName>
    <definedName name="견적서2" localSheetId="13" hidden="1">{#N/A,#N/A,FALSE,"Sheet1";#N/A,#N/A,FALSE,"Sheet2";#N/A,#N/A,FALSE,"TAB96-1"}</definedName>
    <definedName name="견적서2" localSheetId="16" hidden="1">{#N/A,#N/A,FALSE,"Sheet1";#N/A,#N/A,FALSE,"Sheet2";#N/A,#N/A,FALSE,"TAB96-1"}</definedName>
    <definedName name="견적서2" localSheetId="21" hidden="1">{#N/A,#N/A,FALSE,"Sheet1";#N/A,#N/A,FALSE,"Sheet2";#N/A,#N/A,FALSE,"TAB96-1"}</definedName>
    <definedName name="견적서2" localSheetId="18" hidden="1">{#N/A,#N/A,FALSE,"Sheet1";#N/A,#N/A,FALSE,"Sheet2";#N/A,#N/A,FALSE,"TAB96-1"}</definedName>
    <definedName name="견적서2" localSheetId="19" hidden="1">{#N/A,#N/A,FALSE,"Sheet1";#N/A,#N/A,FALSE,"Sheet2";#N/A,#N/A,FALSE,"TAB96-1"}</definedName>
    <definedName name="견적서2" localSheetId="20" hidden="1">{#N/A,#N/A,FALSE,"Sheet1";#N/A,#N/A,FALSE,"Sheet2";#N/A,#N/A,FALSE,"TAB96-1"}</definedName>
    <definedName name="견적서2" localSheetId="22" hidden="1">{#N/A,#N/A,FALSE,"Sheet1";#N/A,#N/A,FALSE,"Sheet2";#N/A,#N/A,FALSE,"TAB96-1"}</definedName>
    <definedName name="견적서2" localSheetId="24" hidden="1">{#N/A,#N/A,FALSE,"Sheet1";#N/A,#N/A,FALSE,"Sheet2";#N/A,#N/A,FALSE,"TAB96-1"}</definedName>
    <definedName name="견적서2" localSheetId="28" hidden="1">{#N/A,#N/A,FALSE,"Sheet1";#N/A,#N/A,FALSE,"Sheet2";#N/A,#N/A,FALSE,"TAB96-1"}</definedName>
    <definedName name="견적서2" localSheetId="14" hidden="1">{#N/A,#N/A,FALSE,"Sheet1";#N/A,#N/A,FALSE,"Sheet2";#N/A,#N/A,FALSE,"TAB96-1"}</definedName>
    <definedName name="견적서2" hidden="1">{#N/A,#N/A,FALSE,"Sheet1";#N/A,#N/A,FALSE,"Sheet2";#N/A,#N/A,FALSE,"TAB96-1"}</definedName>
    <definedName name="견적예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 localSheetId="12" hidden="1">{#N/A,#N/A,FALSE,"CCTV"}</definedName>
    <definedName name="견적조건" localSheetId="11" hidden="1">{#N/A,#N/A,FALSE,"CCTV"}</definedName>
    <definedName name="견적조건" localSheetId="13" hidden="1">{#N/A,#N/A,FALSE,"CCTV"}</definedName>
    <definedName name="견적조건" localSheetId="16" hidden="1">{#N/A,#N/A,FALSE,"CCTV"}</definedName>
    <definedName name="견적조건" localSheetId="21" hidden="1">{#N/A,#N/A,FALSE,"CCTV"}</definedName>
    <definedName name="견적조건" localSheetId="18" hidden="1">{#N/A,#N/A,FALSE,"CCTV"}</definedName>
    <definedName name="견적조건" localSheetId="19" hidden="1">{#N/A,#N/A,FALSE,"CCTV"}</definedName>
    <definedName name="견적조건" localSheetId="20" hidden="1">{#N/A,#N/A,FALSE,"CCTV"}</definedName>
    <definedName name="견적조건" localSheetId="22" hidden="1">{#N/A,#N/A,FALSE,"CCTV"}</definedName>
    <definedName name="견적조건" localSheetId="24" hidden="1">{#N/A,#N/A,FALSE,"CCTV"}</definedName>
    <definedName name="견적조건" localSheetId="28" hidden="1">{#N/A,#N/A,FALSE,"CCTV"}</definedName>
    <definedName name="견적조건" localSheetId="14" hidden="1">{#N/A,#N/A,FALSE,"CCTV"}</definedName>
    <definedName name="견적조건" hidden="1">{#N/A,#N/A,FALSE,"CCTV"}</definedName>
    <definedName name="견적조건8" localSheetId="12" hidden="1">{#N/A,#N/A,FALSE,"CCTV"}</definedName>
    <definedName name="견적조건8" localSheetId="11" hidden="1">{#N/A,#N/A,FALSE,"CCTV"}</definedName>
    <definedName name="견적조건8" localSheetId="13" hidden="1">{#N/A,#N/A,FALSE,"CCTV"}</definedName>
    <definedName name="견적조건8" localSheetId="16" hidden="1">{#N/A,#N/A,FALSE,"CCTV"}</definedName>
    <definedName name="견적조건8" localSheetId="21" hidden="1">{#N/A,#N/A,FALSE,"CCTV"}</definedName>
    <definedName name="견적조건8" localSheetId="18" hidden="1">{#N/A,#N/A,FALSE,"CCTV"}</definedName>
    <definedName name="견적조건8" localSheetId="19" hidden="1">{#N/A,#N/A,FALSE,"CCTV"}</definedName>
    <definedName name="견적조건8" localSheetId="20" hidden="1">{#N/A,#N/A,FALSE,"CCTV"}</definedName>
    <definedName name="견적조건8" localSheetId="22" hidden="1">{#N/A,#N/A,FALSE,"CCTV"}</definedName>
    <definedName name="견적조건8" localSheetId="24" hidden="1">{#N/A,#N/A,FALSE,"CCTV"}</definedName>
    <definedName name="견적조건8" localSheetId="28" hidden="1">{#N/A,#N/A,FALSE,"CCTV"}</definedName>
    <definedName name="견적조건8" localSheetId="14" hidden="1">{#N/A,#N/A,FALSE,"CCTV"}</definedName>
    <definedName name="견적조건8" hidden="1">{#N/A,#N/A,FALSE,"CCTV"}</definedName>
    <definedName name="견적품의서" localSheetId="12" hidden="1">{"'장비'!$A$3:$M$12"}</definedName>
    <definedName name="견적품의서" localSheetId="11" hidden="1">{"'장비'!$A$3:$M$12"}</definedName>
    <definedName name="견적품의서" localSheetId="13" hidden="1">{"'장비'!$A$3:$M$12"}</definedName>
    <definedName name="견적품의서" localSheetId="16" hidden="1">{"'장비'!$A$3:$M$12"}</definedName>
    <definedName name="견적품의서" localSheetId="21" hidden="1">{"'장비'!$A$3:$M$12"}</definedName>
    <definedName name="견적품의서" localSheetId="18" hidden="1">{"'장비'!$A$3:$M$12"}</definedName>
    <definedName name="견적품의서" localSheetId="19" hidden="1">{"'장비'!$A$3:$M$12"}</definedName>
    <definedName name="견적품의서" localSheetId="20" hidden="1">{"'장비'!$A$3:$M$12"}</definedName>
    <definedName name="견적품의서" localSheetId="22" hidden="1">{"'장비'!$A$3:$M$12"}</definedName>
    <definedName name="견적품의서" localSheetId="24" hidden="1">{"'장비'!$A$3:$M$12"}</definedName>
    <definedName name="견적품의서" localSheetId="28" hidden="1">{"'장비'!$A$3:$M$12"}</definedName>
    <definedName name="견적품의서" localSheetId="14" hidden="1">{"'장비'!$A$3:$M$12"}</definedName>
    <definedName name="견적품의서" hidden="1">{"'장비'!$A$3:$M$12"}</definedName>
    <definedName name="견적품의서1" localSheetId="12" hidden="1">{"'장비'!$A$3:$M$12"}</definedName>
    <definedName name="견적품의서1" localSheetId="11" hidden="1">{"'장비'!$A$3:$M$12"}</definedName>
    <definedName name="견적품의서1" localSheetId="13" hidden="1">{"'장비'!$A$3:$M$12"}</definedName>
    <definedName name="견적품의서1" localSheetId="16" hidden="1">{"'장비'!$A$3:$M$12"}</definedName>
    <definedName name="견적품의서1" localSheetId="21" hidden="1">{"'장비'!$A$3:$M$12"}</definedName>
    <definedName name="견적품의서1" localSheetId="18" hidden="1">{"'장비'!$A$3:$M$12"}</definedName>
    <definedName name="견적품의서1" localSheetId="19" hidden="1">{"'장비'!$A$3:$M$12"}</definedName>
    <definedName name="견적품의서1" localSheetId="20" hidden="1">{"'장비'!$A$3:$M$12"}</definedName>
    <definedName name="견적품의서1" localSheetId="22" hidden="1">{"'장비'!$A$3:$M$12"}</definedName>
    <definedName name="견적품의서1" localSheetId="24" hidden="1">{"'장비'!$A$3:$M$12"}</definedName>
    <definedName name="견적품의서1" localSheetId="28" hidden="1">{"'장비'!$A$3:$M$12"}</definedName>
    <definedName name="견적품의서1" localSheetId="14" hidden="1">{"'장비'!$A$3:$M$12"}</definedName>
    <definedName name="견적품의서1" hidden="1">{"'장비'!$A$3:$M$12"}</definedName>
    <definedName name="견적하기" localSheetId="12" hidden="1">{#N/A,#N/A,FALSE,"Sheet1";#N/A,#N/A,FALSE,"Sheet2";#N/A,#N/A,FALSE,"TAB96-1"}</definedName>
    <definedName name="견적하기" localSheetId="11" hidden="1">{#N/A,#N/A,FALSE,"Sheet1";#N/A,#N/A,FALSE,"Sheet2";#N/A,#N/A,FALSE,"TAB96-1"}</definedName>
    <definedName name="견적하기" localSheetId="13" hidden="1">{#N/A,#N/A,FALSE,"Sheet1";#N/A,#N/A,FALSE,"Sheet2";#N/A,#N/A,FALSE,"TAB96-1"}</definedName>
    <definedName name="견적하기" localSheetId="16" hidden="1">{#N/A,#N/A,FALSE,"Sheet1";#N/A,#N/A,FALSE,"Sheet2";#N/A,#N/A,FALSE,"TAB96-1"}</definedName>
    <definedName name="견적하기" localSheetId="21" hidden="1">{#N/A,#N/A,FALSE,"Sheet1";#N/A,#N/A,FALSE,"Sheet2";#N/A,#N/A,FALSE,"TAB96-1"}</definedName>
    <definedName name="견적하기" localSheetId="18" hidden="1">{#N/A,#N/A,FALSE,"Sheet1";#N/A,#N/A,FALSE,"Sheet2";#N/A,#N/A,FALSE,"TAB96-1"}</definedName>
    <definedName name="견적하기" localSheetId="19" hidden="1">{#N/A,#N/A,FALSE,"Sheet1";#N/A,#N/A,FALSE,"Sheet2";#N/A,#N/A,FALSE,"TAB96-1"}</definedName>
    <definedName name="견적하기" localSheetId="20" hidden="1">{#N/A,#N/A,FALSE,"Sheet1";#N/A,#N/A,FALSE,"Sheet2";#N/A,#N/A,FALSE,"TAB96-1"}</definedName>
    <definedName name="견적하기" localSheetId="22" hidden="1">{#N/A,#N/A,FALSE,"Sheet1";#N/A,#N/A,FALSE,"Sheet2";#N/A,#N/A,FALSE,"TAB96-1"}</definedName>
    <definedName name="견적하기" localSheetId="24" hidden="1">{#N/A,#N/A,FALSE,"Sheet1";#N/A,#N/A,FALSE,"Sheet2";#N/A,#N/A,FALSE,"TAB96-1"}</definedName>
    <definedName name="견적하기" localSheetId="28" hidden="1">{#N/A,#N/A,FALSE,"Sheet1";#N/A,#N/A,FALSE,"Sheet2";#N/A,#N/A,FALSE,"TAB96-1"}</definedName>
    <definedName name="견적하기" localSheetId="14" hidden="1">{#N/A,#N/A,FALSE,"Sheet1";#N/A,#N/A,FALSE,"Sheet2";#N/A,#N/A,FALSE,"TAB96-1"}</definedName>
    <definedName name="견적하기" hidden="1">{#N/A,#N/A,FALSE,"Sheet1";#N/A,#N/A,FALSE,"Sheet2";#N/A,#N/A,FALSE,"TAB96-1"}</definedName>
    <definedName name="결" localSheetId="12" hidden="1">{#N/A,#N/A,FALSE,"포장2"}</definedName>
    <definedName name="결" localSheetId="11" hidden="1">{#N/A,#N/A,FALSE,"포장2"}</definedName>
    <definedName name="결" localSheetId="13" hidden="1">{#N/A,#N/A,FALSE,"포장2"}</definedName>
    <definedName name="결" localSheetId="16" hidden="1">{#N/A,#N/A,FALSE,"포장2"}</definedName>
    <definedName name="결" localSheetId="21" hidden="1">{#N/A,#N/A,FALSE,"포장2"}</definedName>
    <definedName name="결" localSheetId="18" hidden="1">{#N/A,#N/A,FALSE,"포장2"}</definedName>
    <definedName name="결" localSheetId="19" hidden="1">{#N/A,#N/A,FALSE,"포장2"}</definedName>
    <definedName name="결" localSheetId="20" hidden="1">{#N/A,#N/A,FALSE,"포장2"}</definedName>
    <definedName name="결" localSheetId="22" hidden="1">{#N/A,#N/A,FALSE,"포장2"}</definedName>
    <definedName name="결" localSheetId="24" hidden="1">{#N/A,#N/A,FALSE,"포장2"}</definedName>
    <definedName name="결" localSheetId="28" hidden="1">{#N/A,#N/A,FALSE,"포장2"}</definedName>
    <definedName name="결" localSheetId="14" hidden="1">{#N/A,#N/A,FALSE,"포장2"}</definedName>
    <definedName name="결" hidden="1">{#N/A,#N/A,FALSE,"포장2"}</definedName>
    <definedName name="결과" localSheetId="12" hidden="1">{#N/A,#N/A,FALSE,"포장2"}</definedName>
    <definedName name="결과" localSheetId="11" hidden="1">{#N/A,#N/A,FALSE,"포장2"}</definedName>
    <definedName name="결과" localSheetId="13" hidden="1">{#N/A,#N/A,FALSE,"포장2"}</definedName>
    <definedName name="결과" localSheetId="16" hidden="1">{#N/A,#N/A,FALSE,"포장2"}</definedName>
    <definedName name="결과" localSheetId="21" hidden="1">{#N/A,#N/A,FALSE,"포장2"}</definedName>
    <definedName name="결과" localSheetId="18" hidden="1">{#N/A,#N/A,FALSE,"포장2"}</definedName>
    <definedName name="결과" localSheetId="19" hidden="1">{#N/A,#N/A,FALSE,"포장2"}</definedName>
    <definedName name="결과" localSheetId="20" hidden="1">{#N/A,#N/A,FALSE,"포장2"}</definedName>
    <definedName name="결과" localSheetId="22" hidden="1">{#N/A,#N/A,FALSE,"포장2"}</definedName>
    <definedName name="결과" localSheetId="24" hidden="1">{#N/A,#N/A,FALSE,"포장2"}</definedName>
    <definedName name="결과" localSheetId="28" hidden="1">{#N/A,#N/A,FALSE,"포장2"}</definedName>
    <definedName name="결과" localSheetId="14" hidden="1">{#N/A,#N/A,FALSE,"포장2"}</definedName>
    <definedName name="결과" hidden="1">{#N/A,#N/A,FALSE,"포장2"}</definedName>
    <definedName name="경" localSheetId="12" hidden="1">{#N/A,#N/A,FALSE,"지침";#N/A,#N/A,FALSE,"환경분석";#N/A,#N/A,FALSE,"Sheet16"}</definedName>
    <definedName name="경" localSheetId="11" hidden="1">{#N/A,#N/A,FALSE,"지침";#N/A,#N/A,FALSE,"환경분석";#N/A,#N/A,FALSE,"Sheet16"}</definedName>
    <definedName name="경" localSheetId="13" hidden="1">{#N/A,#N/A,FALSE,"지침";#N/A,#N/A,FALSE,"환경분석";#N/A,#N/A,FALSE,"Sheet16"}</definedName>
    <definedName name="경" localSheetId="16" hidden="1">{#N/A,#N/A,FALSE,"지침";#N/A,#N/A,FALSE,"환경분석";#N/A,#N/A,FALSE,"Sheet16"}</definedName>
    <definedName name="경" localSheetId="21" hidden="1">{#N/A,#N/A,FALSE,"지침";#N/A,#N/A,FALSE,"환경분석";#N/A,#N/A,FALSE,"Sheet16"}</definedName>
    <definedName name="경" localSheetId="18" hidden="1">{#N/A,#N/A,FALSE,"지침";#N/A,#N/A,FALSE,"환경분석";#N/A,#N/A,FALSE,"Sheet16"}</definedName>
    <definedName name="경" localSheetId="19" hidden="1">{#N/A,#N/A,FALSE,"지침";#N/A,#N/A,FALSE,"환경분석";#N/A,#N/A,FALSE,"Sheet16"}</definedName>
    <definedName name="경" localSheetId="20" hidden="1">{#N/A,#N/A,FALSE,"지침";#N/A,#N/A,FALSE,"환경분석";#N/A,#N/A,FALSE,"Sheet16"}</definedName>
    <definedName name="경" localSheetId="22" hidden="1">{#N/A,#N/A,FALSE,"지침";#N/A,#N/A,FALSE,"환경분석";#N/A,#N/A,FALSE,"Sheet16"}</definedName>
    <definedName name="경" localSheetId="24" hidden="1">{#N/A,#N/A,FALSE,"지침";#N/A,#N/A,FALSE,"환경분석";#N/A,#N/A,FALSE,"Sheet16"}</definedName>
    <definedName name="경" localSheetId="28" hidden="1">{#N/A,#N/A,FALSE,"지침";#N/A,#N/A,FALSE,"환경분석";#N/A,#N/A,FALSE,"Sheet16"}</definedName>
    <definedName name="경" localSheetId="14" hidden="1">{#N/A,#N/A,FALSE,"지침";#N/A,#N/A,FALSE,"환경분석";#N/A,#N/A,FALSE,"Sheet16"}</definedName>
    <definedName name="경" hidden="1">{#N/A,#N/A,FALSE,"지침";#N/A,#N/A,FALSE,"환경분석";#N/A,#N/A,FALSE,"Sheet16"}</definedName>
    <definedName name="경겨" localSheetId="12" hidden="1">{"'용역비'!$A$4:$C$8"}</definedName>
    <definedName name="경겨" localSheetId="11" hidden="1">{"'용역비'!$A$4:$C$8"}</definedName>
    <definedName name="경겨" localSheetId="13" hidden="1">{"'용역비'!$A$4:$C$8"}</definedName>
    <definedName name="경겨" localSheetId="16" hidden="1">{"'용역비'!$A$4:$C$8"}</definedName>
    <definedName name="경겨" localSheetId="21" hidden="1">{"'용역비'!$A$4:$C$8"}</definedName>
    <definedName name="경겨" localSheetId="18" hidden="1">{"'용역비'!$A$4:$C$8"}</definedName>
    <definedName name="경겨" localSheetId="19" hidden="1">{"'용역비'!$A$4:$C$8"}</definedName>
    <definedName name="경겨" localSheetId="20" hidden="1">{"'용역비'!$A$4:$C$8"}</definedName>
    <definedName name="경겨" localSheetId="22" hidden="1">{"'용역비'!$A$4:$C$8"}</definedName>
    <definedName name="경겨" localSheetId="24" hidden="1">{"'용역비'!$A$4:$C$8"}</definedName>
    <definedName name="경겨" localSheetId="28" hidden="1">{"'용역비'!$A$4:$C$8"}</definedName>
    <definedName name="경겨" localSheetId="14" hidden="1">{"'용역비'!$A$4:$C$8"}</definedName>
    <definedName name="경겨" hidden="1">{"'용역비'!$A$4:$C$8"}</definedName>
    <definedName name="경계블럭연장" hidden="1">#REF!</definedName>
    <definedName name="경량"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255</definedName>
    <definedName name="경비2차분" localSheetId="12" hidden="1">{"'장비'!$A$3:$M$12"}</definedName>
    <definedName name="경비2차분" localSheetId="11" hidden="1">{"'장비'!$A$3:$M$12"}</definedName>
    <definedName name="경비2차분" localSheetId="13" hidden="1">{"'장비'!$A$3:$M$12"}</definedName>
    <definedName name="경비2차분" localSheetId="16" hidden="1">{"'장비'!$A$3:$M$12"}</definedName>
    <definedName name="경비2차분" localSheetId="21" hidden="1">{"'장비'!$A$3:$M$12"}</definedName>
    <definedName name="경비2차분" localSheetId="18" hidden="1">{"'장비'!$A$3:$M$12"}</definedName>
    <definedName name="경비2차분" localSheetId="19" hidden="1">{"'장비'!$A$3:$M$12"}</definedName>
    <definedName name="경비2차분" localSheetId="20" hidden="1">{"'장비'!$A$3:$M$12"}</definedName>
    <definedName name="경비2차분" localSheetId="22" hidden="1">{"'장비'!$A$3:$M$12"}</definedName>
    <definedName name="경비2차분" localSheetId="24" hidden="1">{"'장비'!$A$3:$M$12"}</definedName>
    <definedName name="경비2차분" localSheetId="28" hidden="1">{"'장비'!$A$3:$M$12"}</definedName>
    <definedName name="경비2차분" localSheetId="14" hidden="1">{"'장비'!$A$3:$M$12"}</definedName>
    <definedName name="경비2차분" hidden="1">{"'장비'!$A$3:$M$12"}</definedName>
    <definedName name="경비집계" localSheetId="12" hidden="1">{"'용역비'!$A$4:$C$8"}</definedName>
    <definedName name="경비집계" localSheetId="11" hidden="1">{"'용역비'!$A$4:$C$8"}</definedName>
    <definedName name="경비집계" localSheetId="13" hidden="1">{"'용역비'!$A$4:$C$8"}</definedName>
    <definedName name="경비집계" localSheetId="16" hidden="1">{"'용역비'!$A$4:$C$8"}</definedName>
    <definedName name="경비집계" localSheetId="21" hidden="1">{"'용역비'!$A$4:$C$8"}</definedName>
    <definedName name="경비집계" localSheetId="18" hidden="1">{"'용역비'!$A$4:$C$8"}</definedName>
    <definedName name="경비집계" localSheetId="19" hidden="1">{"'용역비'!$A$4:$C$8"}</definedName>
    <definedName name="경비집계" localSheetId="20" hidden="1">{"'용역비'!$A$4:$C$8"}</definedName>
    <definedName name="경비집계" localSheetId="22" hidden="1">{"'용역비'!$A$4:$C$8"}</definedName>
    <definedName name="경비집계" localSheetId="24" hidden="1">{"'용역비'!$A$4:$C$8"}</definedName>
    <definedName name="경비집계" localSheetId="28" hidden="1">{"'용역비'!$A$4:$C$8"}</definedName>
    <definedName name="경비집계" localSheetId="14" hidden="1">{"'용역비'!$A$4:$C$8"}</definedName>
    <definedName name="경비집계" hidden="1">{"'용역비'!$A$4:$C$8"}</definedName>
    <definedName name="경상비2" localSheetId="12" hidden="1">{#N/A,#N/A,FALSE,"기안지";#N/A,#N/A,FALSE,"통신지"}</definedName>
    <definedName name="경상비2" localSheetId="11" hidden="1">{#N/A,#N/A,FALSE,"기안지";#N/A,#N/A,FALSE,"통신지"}</definedName>
    <definedName name="경상비2" localSheetId="13" hidden="1">{#N/A,#N/A,FALSE,"기안지";#N/A,#N/A,FALSE,"통신지"}</definedName>
    <definedName name="경상비2" localSheetId="16" hidden="1">{#N/A,#N/A,FALSE,"기안지";#N/A,#N/A,FALSE,"통신지"}</definedName>
    <definedName name="경상비2" localSheetId="21" hidden="1">{#N/A,#N/A,FALSE,"기안지";#N/A,#N/A,FALSE,"통신지"}</definedName>
    <definedName name="경상비2" localSheetId="18" hidden="1">{#N/A,#N/A,FALSE,"기안지";#N/A,#N/A,FALSE,"통신지"}</definedName>
    <definedName name="경상비2" localSheetId="19" hidden="1">{#N/A,#N/A,FALSE,"기안지";#N/A,#N/A,FALSE,"통신지"}</definedName>
    <definedName name="경상비2" localSheetId="20" hidden="1">{#N/A,#N/A,FALSE,"기안지";#N/A,#N/A,FALSE,"통신지"}</definedName>
    <definedName name="경상비2" localSheetId="22" hidden="1">{#N/A,#N/A,FALSE,"기안지";#N/A,#N/A,FALSE,"통신지"}</definedName>
    <definedName name="경상비2" localSheetId="24" hidden="1">{#N/A,#N/A,FALSE,"기안지";#N/A,#N/A,FALSE,"통신지"}</definedName>
    <definedName name="경상비2" localSheetId="28" hidden="1">{#N/A,#N/A,FALSE,"기안지";#N/A,#N/A,FALSE,"통신지"}</definedName>
    <definedName name="경상비2" localSheetId="14" hidden="1">{#N/A,#N/A,FALSE,"기안지";#N/A,#N/A,FALSE,"통신지"}</definedName>
    <definedName name="경상비2" hidden="1">{#N/A,#N/A,FALSE,"기안지";#N/A,#N/A,FALSE,"통신지"}</definedName>
    <definedName name="경수" localSheetId="12" hidden="1">{#N/A,#N/A,FALSE,"도급대비시행율";#N/A,#N/A,FALSE,"결의서";#N/A,#N/A,FALSE,"내역서";#N/A,#N/A,FALSE,"도급예상"}</definedName>
    <definedName name="경수" localSheetId="11" hidden="1">{#N/A,#N/A,FALSE,"도급대비시행율";#N/A,#N/A,FALSE,"결의서";#N/A,#N/A,FALSE,"내역서";#N/A,#N/A,FALSE,"도급예상"}</definedName>
    <definedName name="경수" localSheetId="13" hidden="1">{#N/A,#N/A,FALSE,"도급대비시행율";#N/A,#N/A,FALSE,"결의서";#N/A,#N/A,FALSE,"내역서";#N/A,#N/A,FALSE,"도급예상"}</definedName>
    <definedName name="경수" localSheetId="16" hidden="1">{#N/A,#N/A,FALSE,"도급대비시행율";#N/A,#N/A,FALSE,"결의서";#N/A,#N/A,FALSE,"내역서";#N/A,#N/A,FALSE,"도급예상"}</definedName>
    <definedName name="경수" localSheetId="21" hidden="1">{#N/A,#N/A,FALSE,"도급대비시행율";#N/A,#N/A,FALSE,"결의서";#N/A,#N/A,FALSE,"내역서";#N/A,#N/A,FALSE,"도급예상"}</definedName>
    <definedName name="경수" localSheetId="18" hidden="1">{#N/A,#N/A,FALSE,"도급대비시행율";#N/A,#N/A,FALSE,"결의서";#N/A,#N/A,FALSE,"내역서";#N/A,#N/A,FALSE,"도급예상"}</definedName>
    <definedName name="경수" localSheetId="19" hidden="1">{#N/A,#N/A,FALSE,"도급대비시행율";#N/A,#N/A,FALSE,"결의서";#N/A,#N/A,FALSE,"내역서";#N/A,#N/A,FALSE,"도급예상"}</definedName>
    <definedName name="경수" localSheetId="20" hidden="1">{#N/A,#N/A,FALSE,"도급대비시행율";#N/A,#N/A,FALSE,"결의서";#N/A,#N/A,FALSE,"내역서";#N/A,#N/A,FALSE,"도급예상"}</definedName>
    <definedName name="경수" localSheetId="22" hidden="1">{#N/A,#N/A,FALSE,"도급대비시행율";#N/A,#N/A,FALSE,"결의서";#N/A,#N/A,FALSE,"내역서";#N/A,#N/A,FALSE,"도급예상"}</definedName>
    <definedName name="경수" localSheetId="24" hidden="1">{#N/A,#N/A,FALSE,"도급대비시행율";#N/A,#N/A,FALSE,"결의서";#N/A,#N/A,FALSE,"내역서";#N/A,#N/A,FALSE,"도급예상"}</definedName>
    <definedName name="경수" localSheetId="28" hidden="1">{#N/A,#N/A,FALSE,"도급대비시행율";#N/A,#N/A,FALSE,"결의서";#N/A,#N/A,FALSE,"내역서";#N/A,#N/A,FALSE,"도급예상"}</definedName>
    <definedName name="경수" localSheetId="14" hidden="1">{#N/A,#N/A,FALSE,"도급대비시행율";#N/A,#N/A,FALSE,"결의서";#N/A,#N/A,FALSE,"내역서";#N/A,#N/A,FALSE,"도급예상"}</definedName>
    <definedName name="경수" hidden="1">{#N/A,#N/A,FALSE,"도급대비시행율";#N/A,#N/A,FALSE,"결의서";#N/A,#N/A,FALSE,"내역서";#N/A,#N/A,FALSE,"도급예상"}</definedName>
    <definedName name="경수을지" localSheetId="1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수" localSheetId="12" hidden="1">{#N/A,#N/A,FALSE,"지침";#N/A,#N/A,FALSE,"환경분석";#N/A,#N/A,FALSE,"Sheet16"}</definedName>
    <definedName name="계수" localSheetId="11" hidden="1">{#N/A,#N/A,FALSE,"지침";#N/A,#N/A,FALSE,"환경분석";#N/A,#N/A,FALSE,"Sheet16"}</definedName>
    <definedName name="계수" localSheetId="13" hidden="1">{#N/A,#N/A,FALSE,"지침";#N/A,#N/A,FALSE,"환경분석";#N/A,#N/A,FALSE,"Sheet16"}</definedName>
    <definedName name="계수" localSheetId="16" hidden="1">{#N/A,#N/A,FALSE,"지침";#N/A,#N/A,FALSE,"환경분석";#N/A,#N/A,FALSE,"Sheet16"}</definedName>
    <definedName name="계수" localSheetId="21" hidden="1">{#N/A,#N/A,FALSE,"지침";#N/A,#N/A,FALSE,"환경분석";#N/A,#N/A,FALSE,"Sheet16"}</definedName>
    <definedName name="계수" localSheetId="18" hidden="1">{#N/A,#N/A,FALSE,"지침";#N/A,#N/A,FALSE,"환경분석";#N/A,#N/A,FALSE,"Sheet16"}</definedName>
    <definedName name="계수" localSheetId="19" hidden="1">{#N/A,#N/A,FALSE,"지침";#N/A,#N/A,FALSE,"환경분석";#N/A,#N/A,FALSE,"Sheet16"}</definedName>
    <definedName name="계수" localSheetId="20" hidden="1">{#N/A,#N/A,FALSE,"지침";#N/A,#N/A,FALSE,"환경분석";#N/A,#N/A,FALSE,"Sheet16"}</definedName>
    <definedName name="계수" localSheetId="22" hidden="1">{#N/A,#N/A,FALSE,"지침";#N/A,#N/A,FALSE,"환경분석";#N/A,#N/A,FALSE,"Sheet16"}</definedName>
    <definedName name="계수" localSheetId="24" hidden="1">{#N/A,#N/A,FALSE,"지침";#N/A,#N/A,FALSE,"환경분석";#N/A,#N/A,FALSE,"Sheet16"}</definedName>
    <definedName name="계수" localSheetId="28" hidden="1">{#N/A,#N/A,FALSE,"지침";#N/A,#N/A,FALSE,"환경분석";#N/A,#N/A,FALSE,"Sheet16"}</definedName>
    <definedName name="계수" localSheetId="14" hidden="1">{#N/A,#N/A,FALSE,"지침";#N/A,#N/A,FALSE,"환경분석";#N/A,#N/A,FALSE,"Sheet16"}</definedName>
    <definedName name="계수" hidden="1">{#N/A,#N/A,FALSE,"지침";#N/A,#N/A,FALSE,"환경분석";#N/A,#N/A,FALSE,"Sheet16"}</definedName>
    <definedName name="계수자료" localSheetId="12" hidden="1">{#N/A,#N/A,FALSE,"지침";#N/A,#N/A,FALSE,"환경분석";#N/A,#N/A,FALSE,"Sheet16"}</definedName>
    <definedName name="계수자료" localSheetId="11" hidden="1">{#N/A,#N/A,FALSE,"지침";#N/A,#N/A,FALSE,"환경분석";#N/A,#N/A,FALSE,"Sheet16"}</definedName>
    <definedName name="계수자료" localSheetId="13" hidden="1">{#N/A,#N/A,FALSE,"지침";#N/A,#N/A,FALSE,"환경분석";#N/A,#N/A,FALSE,"Sheet16"}</definedName>
    <definedName name="계수자료" localSheetId="16" hidden="1">{#N/A,#N/A,FALSE,"지침";#N/A,#N/A,FALSE,"환경분석";#N/A,#N/A,FALSE,"Sheet16"}</definedName>
    <definedName name="계수자료" localSheetId="21" hidden="1">{#N/A,#N/A,FALSE,"지침";#N/A,#N/A,FALSE,"환경분석";#N/A,#N/A,FALSE,"Sheet16"}</definedName>
    <definedName name="계수자료" localSheetId="18" hidden="1">{#N/A,#N/A,FALSE,"지침";#N/A,#N/A,FALSE,"환경분석";#N/A,#N/A,FALSE,"Sheet16"}</definedName>
    <definedName name="계수자료" localSheetId="19" hidden="1">{#N/A,#N/A,FALSE,"지침";#N/A,#N/A,FALSE,"환경분석";#N/A,#N/A,FALSE,"Sheet16"}</definedName>
    <definedName name="계수자료" localSheetId="20" hidden="1">{#N/A,#N/A,FALSE,"지침";#N/A,#N/A,FALSE,"환경분석";#N/A,#N/A,FALSE,"Sheet16"}</definedName>
    <definedName name="계수자료" localSheetId="22" hidden="1">{#N/A,#N/A,FALSE,"지침";#N/A,#N/A,FALSE,"환경분석";#N/A,#N/A,FALSE,"Sheet16"}</definedName>
    <definedName name="계수자료" localSheetId="24" hidden="1">{#N/A,#N/A,FALSE,"지침";#N/A,#N/A,FALSE,"환경분석";#N/A,#N/A,FALSE,"Sheet16"}</definedName>
    <definedName name="계수자료" localSheetId="28" hidden="1">{#N/A,#N/A,FALSE,"지침";#N/A,#N/A,FALSE,"환경분석";#N/A,#N/A,FALSE,"Sheet16"}</definedName>
    <definedName name="계수자료" localSheetId="14" hidden="1">{#N/A,#N/A,FALSE,"지침";#N/A,#N/A,FALSE,"환경분석";#N/A,#N/A,FALSE,"Sheet16"}</definedName>
    <definedName name="계수자료" hidden="1">{#N/A,#N/A,FALSE,"지침";#N/A,#N/A,FALSE,"환경분석";#N/A,#N/A,FALSE,"Sheet16"}</definedName>
    <definedName name="계약고햔황2" hidden="1">#REF!</definedName>
    <definedName name="계약고현황2" hidden="1">#REF!</definedName>
    <definedName name="계약내역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을" localSheetId="12" hidden="1">{#N/A,#N/A,FALSE,"기안지";#N/A,#N/A,FALSE,"통신지"}</definedName>
    <definedName name="계약을" localSheetId="11" hidden="1">{#N/A,#N/A,FALSE,"기안지";#N/A,#N/A,FALSE,"통신지"}</definedName>
    <definedName name="계약을" localSheetId="13" hidden="1">{#N/A,#N/A,FALSE,"기안지";#N/A,#N/A,FALSE,"통신지"}</definedName>
    <definedName name="계약을" localSheetId="16" hidden="1">{#N/A,#N/A,FALSE,"기안지";#N/A,#N/A,FALSE,"통신지"}</definedName>
    <definedName name="계약을" localSheetId="21" hidden="1">{#N/A,#N/A,FALSE,"기안지";#N/A,#N/A,FALSE,"통신지"}</definedName>
    <definedName name="계약을" localSheetId="18" hidden="1">{#N/A,#N/A,FALSE,"기안지";#N/A,#N/A,FALSE,"통신지"}</definedName>
    <definedName name="계약을" localSheetId="19" hidden="1">{#N/A,#N/A,FALSE,"기안지";#N/A,#N/A,FALSE,"통신지"}</definedName>
    <definedName name="계약을" localSheetId="20" hidden="1">{#N/A,#N/A,FALSE,"기안지";#N/A,#N/A,FALSE,"통신지"}</definedName>
    <definedName name="계약을" localSheetId="22" hidden="1">{#N/A,#N/A,FALSE,"기안지";#N/A,#N/A,FALSE,"통신지"}</definedName>
    <definedName name="계약을" localSheetId="24" hidden="1">{#N/A,#N/A,FALSE,"기안지";#N/A,#N/A,FALSE,"통신지"}</definedName>
    <definedName name="계약을" localSheetId="28" hidden="1">{#N/A,#N/A,FALSE,"기안지";#N/A,#N/A,FALSE,"통신지"}</definedName>
    <definedName name="계약을" localSheetId="14" hidden="1">{#N/A,#N/A,FALSE,"기안지";#N/A,#N/A,FALSE,"통신지"}</definedName>
    <definedName name="계약을" hidden="1">{#N/A,#N/A,FALSE,"기안지";#N/A,#N/A,FALSE,"통신지"}</definedName>
    <definedName name="계장공사" localSheetId="12" hidden="1">{#N/A,#N/A,FALSE,"CCTV"}</definedName>
    <definedName name="계장공사" localSheetId="11" hidden="1">{#N/A,#N/A,FALSE,"CCTV"}</definedName>
    <definedName name="계장공사" localSheetId="13" hidden="1">{#N/A,#N/A,FALSE,"CCTV"}</definedName>
    <definedName name="계장공사" localSheetId="16" hidden="1">{#N/A,#N/A,FALSE,"CCTV"}</definedName>
    <definedName name="계장공사" localSheetId="21" hidden="1">{#N/A,#N/A,FALSE,"CCTV"}</definedName>
    <definedName name="계장공사" localSheetId="18" hidden="1">{#N/A,#N/A,FALSE,"CCTV"}</definedName>
    <definedName name="계장공사" localSheetId="19" hidden="1">{#N/A,#N/A,FALSE,"CCTV"}</definedName>
    <definedName name="계장공사" localSheetId="20" hidden="1">{#N/A,#N/A,FALSE,"CCTV"}</definedName>
    <definedName name="계장공사" localSheetId="22" hidden="1">{#N/A,#N/A,FALSE,"CCTV"}</definedName>
    <definedName name="계장공사" localSheetId="24" hidden="1">{#N/A,#N/A,FALSE,"CCTV"}</definedName>
    <definedName name="계장공사" localSheetId="28" hidden="1">{#N/A,#N/A,FALSE,"CCTV"}</definedName>
    <definedName name="계장공사" localSheetId="14" hidden="1">{#N/A,#N/A,FALSE,"CCTV"}</definedName>
    <definedName name="계장공사" hidden="1">{#N/A,#N/A,FALSE,"CCTV"}</definedName>
    <definedName name="계전2" hidden="1">#REF!</definedName>
    <definedName name="계측기기"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실적A" localSheetId="12" hidden="1">{#N/A,#N/A,TRUE,"LOADCOVE";#N/A,#N/A,TRUE,"PAGE001";#N/A,#N/A,TRUE,"PAGE002";#N/A,#N/A,TRUE,"PAGE003";#N/A,#N/A,TRUE,"PAGE004";#N/A,#N/A,TRUE,"PAGE005";#N/A,#N/A,TRUE,"PAGE006";#N/A,#N/A,TRUE,"PAGE007";#N/A,#N/A,TRUE,"PAGE008";#N/A,#N/A,TRUE,"PAGE009";#N/A,#N/A,TRUE,"PAGE010";#N/A,#N/A,TRUE,"PAGE011";#N/A,#N/A,TRUE,"PAGE012";#N/A,#N/A,TRUE,"PAGE013"}</definedName>
    <definedName name="계획.실적A" localSheetId="11" hidden="1">{#N/A,#N/A,TRUE,"LOADCOVE";#N/A,#N/A,TRUE,"PAGE001";#N/A,#N/A,TRUE,"PAGE002";#N/A,#N/A,TRUE,"PAGE003";#N/A,#N/A,TRUE,"PAGE004";#N/A,#N/A,TRUE,"PAGE005";#N/A,#N/A,TRUE,"PAGE006";#N/A,#N/A,TRUE,"PAGE007";#N/A,#N/A,TRUE,"PAGE008";#N/A,#N/A,TRUE,"PAGE009";#N/A,#N/A,TRUE,"PAGE010";#N/A,#N/A,TRUE,"PAGE011";#N/A,#N/A,TRUE,"PAGE012";#N/A,#N/A,TRUE,"PAGE013"}</definedName>
    <definedName name="계획.실적A" localSheetId="13" hidden="1">{#N/A,#N/A,TRUE,"LOADCOVE";#N/A,#N/A,TRUE,"PAGE001";#N/A,#N/A,TRUE,"PAGE002";#N/A,#N/A,TRUE,"PAGE003";#N/A,#N/A,TRUE,"PAGE004";#N/A,#N/A,TRUE,"PAGE005";#N/A,#N/A,TRUE,"PAGE006";#N/A,#N/A,TRUE,"PAGE007";#N/A,#N/A,TRUE,"PAGE008";#N/A,#N/A,TRUE,"PAGE009";#N/A,#N/A,TRUE,"PAGE010";#N/A,#N/A,TRUE,"PAGE011";#N/A,#N/A,TRUE,"PAGE012";#N/A,#N/A,TRUE,"PAGE013"}</definedName>
    <definedName name="계획.실적A" localSheetId="16" hidden="1">{#N/A,#N/A,TRUE,"LOADCOVE";#N/A,#N/A,TRUE,"PAGE001";#N/A,#N/A,TRUE,"PAGE002";#N/A,#N/A,TRUE,"PAGE003";#N/A,#N/A,TRUE,"PAGE004";#N/A,#N/A,TRUE,"PAGE005";#N/A,#N/A,TRUE,"PAGE006";#N/A,#N/A,TRUE,"PAGE007";#N/A,#N/A,TRUE,"PAGE008";#N/A,#N/A,TRUE,"PAGE009";#N/A,#N/A,TRUE,"PAGE010";#N/A,#N/A,TRUE,"PAGE011";#N/A,#N/A,TRUE,"PAGE012";#N/A,#N/A,TRUE,"PAGE013"}</definedName>
    <definedName name="계획.실적A" localSheetId="21" hidden="1">{#N/A,#N/A,TRUE,"LOADCOVE";#N/A,#N/A,TRUE,"PAGE001";#N/A,#N/A,TRUE,"PAGE002";#N/A,#N/A,TRUE,"PAGE003";#N/A,#N/A,TRUE,"PAGE004";#N/A,#N/A,TRUE,"PAGE005";#N/A,#N/A,TRUE,"PAGE006";#N/A,#N/A,TRUE,"PAGE007";#N/A,#N/A,TRUE,"PAGE008";#N/A,#N/A,TRUE,"PAGE009";#N/A,#N/A,TRUE,"PAGE010";#N/A,#N/A,TRUE,"PAGE011";#N/A,#N/A,TRUE,"PAGE012";#N/A,#N/A,TRUE,"PAGE013"}</definedName>
    <definedName name="계획.실적A" localSheetId="18" hidden="1">{#N/A,#N/A,TRUE,"LOADCOVE";#N/A,#N/A,TRUE,"PAGE001";#N/A,#N/A,TRUE,"PAGE002";#N/A,#N/A,TRUE,"PAGE003";#N/A,#N/A,TRUE,"PAGE004";#N/A,#N/A,TRUE,"PAGE005";#N/A,#N/A,TRUE,"PAGE006";#N/A,#N/A,TRUE,"PAGE007";#N/A,#N/A,TRUE,"PAGE008";#N/A,#N/A,TRUE,"PAGE009";#N/A,#N/A,TRUE,"PAGE010";#N/A,#N/A,TRUE,"PAGE011";#N/A,#N/A,TRUE,"PAGE012";#N/A,#N/A,TRUE,"PAGE013"}</definedName>
    <definedName name="계획.실적A" localSheetId="19" hidden="1">{#N/A,#N/A,TRUE,"LOADCOVE";#N/A,#N/A,TRUE,"PAGE001";#N/A,#N/A,TRUE,"PAGE002";#N/A,#N/A,TRUE,"PAGE003";#N/A,#N/A,TRUE,"PAGE004";#N/A,#N/A,TRUE,"PAGE005";#N/A,#N/A,TRUE,"PAGE006";#N/A,#N/A,TRUE,"PAGE007";#N/A,#N/A,TRUE,"PAGE008";#N/A,#N/A,TRUE,"PAGE009";#N/A,#N/A,TRUE,"PAGE010";#N/A,#N/A,TRUE,"PAGE011";#N/A,#N/A,TRUE,"PAGE012";#N/A,#N/A,TRUE,"PAGE013"}</definedName>
    <definedName name="계획.실적A" localSheetId="20" hidden="1">{#N/A,#N/A,TRUE,"LOADCOVE";#N/A,#N/A,TRUE,"PAGE001";#N/A,#N/A,TRUE,"PAGE002";#N/A,#N/A,TRUE,"PAGE003";#N/A,#N/A,TRUE,"PAGE004";#N/A,#N/A,TRUE,"PAGE005";#N/A,#N/A,TRUE,"PAGE006";#N/A,#N/A,TRUE,"PAGE007";#N/A,#N/A,TRUE,"PAGE008";#N/A,#N/A,TRUE,"PAGE009";#N/A,#N/A,TRUE,"PAGE010";#N/A,#N/A,TRUE,"PAGE011";#N/A,#N/A,TRUE,"PAGE012";#N/A,#N/A,TRUE,"PAGE013"}</definedName>
    <definedName name="계획.실적A" localSheetId="22" hidden="1">{#N/A,#N/A,TRUE,"LOADCOVE";#N/A,#N/A,TRUE,"PAGE001";#N/A,#N/A,TRUE,"PAGE002";#N/A,#N/A,TRUE,"PAGE003";#N/A,#N/A,TRUE,"PAGE004";#N/A,#N/A,TRUE,"PAGE005";#N/A,#N/A,TRUE,"PAGE006";#N/A,#N/A,TRUE,"PAGE007";#N/A,#N/A,TRUE,"PAGE008";#N/A,#N/A,TRUE,"PAGE009";#N/A,#N/A,TRUE,"PAGE010";#N/A,#N/A,TRUE,"PAGE011";#N/A,#N/A,TRUE,"PAGE012";#N/A,#N/A,TRUE,"PAGE013"}</definedName>
    <definedName name="계획.실적A" localSheetId="24" hidden="1">{#N/A,#N/A,TRUE,"LOADCOVE";#N/A,#N/A,TRUE,"PAGE001";#N/A,#N/A,TRUE,"PAGE002";#N/A,#N/A,TRUE,"PAGE003";#N/A,#N/A,TRUE,"PAGE004";#N/A,#N/A,TRUE,"PAGE005";#N/A,#N/A,TRUE,"PAGE006";#N/A,#N/A,TRUE,"PAGE007";#N/A,#N/A,TRUE,"PAGE008";#N/A,#N/A,TRUE,"PAGE009";#N/A,#N/A,TRUE,"PAGE010";#N/A,#N/A,TRUE,"PAGE011";#N/A,#N/A,TRUE,"PAGE012";#N/A,#N/A,TRUE,"PAGE013"}</definedName>
    <definedName name="계획.실적A" localSheetId="28" hidden="1">{#N/A,#N/A,TRUE,"LOADCOVE";#N/A,#N/A,TRUE,"PAGE001";#N/A,#N/A,TRUE,"PAGE002";#N/A,#N/A,TRUE,"PAGE003";#N/A,#N/A,TRUE,"PAGE004";#N/A,#N/A,TRUE,"PAGE005";#N/A,#N/A,TRUE,"PAGE006";#N/A,#N/A,TRUE,"PAGE007";#N/A,#N/A,TRUE,"PAGE008";#N/A,#N/A,TRUE,"PAGE009";#N/A,#N/A,TRUE,"PAGE010";#N/A,#N/A,TRUE,"PAGE011";#N/A,#N/A,TRUE,"PAGE012";#N/A,#N/A,TRUE,"PAGE013"}</definedName>
    <definedName name="계획.실적A" localSheetId="14" hidden="1">{#N/A,#N/A,TRUE,"LOADCOVE";#N/A,#N/A,TRUE,"PAGE001";#N/A,#N/A,TRUE,"PAGE002";#N/A,#N/A,TRUE,"PAGE003";#N/A,#N/A,TRUE,"PAGE004";#N/A,#N/A,TRUE,"PAGE005";#N/A,#N/A,TRUE,"PAGE006";#N/A,#N/A,TRUE,"PAGE007";#N/A,#N/A,TRUE,"PAGE008";#N/A,#N/A,TRUE,"PAGE009";#N/A,#N/A,TRUE,"PAGE010";#N/A,#N/A,TRUE,"PAGE011";#N/A,#N/A,TRUE,"PAGE012";#N/A,#N/A,TRUE,"PAGE013"}</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고" localSheetId="12" hidden="1">{#N/A,#N/A,FALSE,"조골재"}</definedName>
    <definedName name="고" localSheetId="11" hidden="1">{#N/A,#N/A,FALSE,"조골재"}</definedName>
    <definedName name="고" localSheetId="13" hidden="1">{#N/A,#N/A,FALSE,"조골재"}</definedName>
    <definedName name="고" localSheetId="16" hidden="1">{#N/A,#N/A,FALSE,"조골재"}</definedName>
    <definedName name="고" localSheetId="21" hidden="1">{#N/A,#N/A,FALSE,"조골재"}</definedName>
    <definedName name="고" localSheetId="18" hidden="1">{#N/A,#N/A,FALSE,"조골재"}</definedName>
    <definedName name="고" localSheetId="19" hidden="1">{#N/A,#N/A,FALSE,"조골재"}</definedName>
    <definedName name="고" localSheetId="20" hidden="1">{#N/A,#N/A,FALSE,"조골재"}</definedName>
    <definedName name="고" localSheetId="22" hidden="1">{#N/A,#N/A,FALSE,"조골재"}</definedName>
    <definedName name="고" localSheetId="24" hidden="1">{#N/A,#N/A,FALSE,"조골재"}</definedName>
    <definedName name="고" localSheetId="28" hidden="1">{#N/A,#N/A,FALSE,"조골재"}</definedName>
    <definedName name="고" localSheetId="14" hidden="1">{#N/A,#N/A,FALSE,"조골재"}</definedName>
    <definedName name="고" hidden="1">{#N/A,#N/A,FALSE,"조골재"}</definedName>
    <definedName name="곡동" localSheetId="12" hidden="1">{"'Firr(선)'!$AS$1:$AY$62","'Firr(사)'!$AS$1:$AY$62","'Firr(회)'!$AS$1:$AY$62","'Firr(선)'!$L$1:$V$62","'Firr(사)'!$L$1:$V$62","'Firr(회)'!$L$1:$V$62"}</definedName>
    <definedName name="곡동" localSheetId="11" hidden="1">{"'Firr(선)'!$AS$1:$AY$62","'Firr(사)'!$AS$1:$AY$62","'Firr(회)'!$AS$1:$AY$62","'Firr(선)'!$L$1:$V$62","'Firr(사)'!$L$1:$V$62","'Firr(회)'!$L$1:$V$62"}</definedName>
    <definedName name="곡동" localSheetId="13" hidden="1">{"'Firr(선)'!$AS$1:$AY$62","'Firr(사)'!$AS$1:$AY$62","'Firr(회)'!$AS$1:$AY$62","'Firr(선)'!$L$1:$V$62","'Firr(사)'!$L$1:$V$62","'Firr(회)'!$L$1:$V$62"}</definedName>
    <definedName name="곡동" localSheetId="16" hidden="1">{"'Firr(선)'!$AS$1:$AY$62","'Firr(사)'!$AS$1:$AY$62","'Firr(회)'!$AS$1:$AY$62","'Firr(선)'!$L$1:$V$62","'Firr(사)'!$L$1:$V$62","'Firr(회)'!$L$1:$V$62"}</definedName>
    <definedName name="곡동" localSheetId="21" hidden="1">{"'Firr(선)'!$AS$1:$AY$62","'Firr(사)'!$AS$1:$AY$62","'Firr(회)'!$AS$1:$AY$62","'Firr(선)'!$L$1:$V$62","'Firr(사)'!$L$1:$V$62","'Firr(회)'!$L$1:$V$62"}</definedName>
    <definedName name="곡동" localSheetId="18" hidden="1">{"'Firr(선)'!$AS$1:$AY$62","'Firr(사)'!$AS$1:$AY$62","'Firr(회)'!$AS$1:$AY$62","'Firr(선)'!$L$1:$V$62","'Firr(사)'!$L$1:$V$62","'Firr(회)'!$L$1:$V$62"}</definedName>
    <definedName name="곡동" localSheetId="19" hidden="1">{"'Firr(선)'!$AS$1:$AY$62","'Firr(사)'!$AS$1:$AY$62","'Firr(회)'!$AS$1:$AY$62","'Firr(선)'!$L$1:$V$62","'Firr(사)'!$L$1:$V$62","'Firr(회)'!$L$1:$V$62"}</definedName>
    <definedName name="곡동" localSheetId="20" hidden="1">{"'Firr(선)'!$AS$1:$AY$62","'Firr(사)'!$AS$1:$AY$62","'Firr(회)'!$AS$1:$AY$62","'Firr(선)'!$L$1:$V$62","'Firr(사)'!$L$1:$V$62","'Firr(회)'!$L$1:$V$62"}</definedName>
    <definedName name="곡동" localSheetId="22" hidden="1">{"'Firr(선)'!$AS$1:$AY$62","'Firr(사)'!$AS$1:$AY$62","'Firr(회)'!$AS$1:$AY$62","'Firr(선)'!$L$1:$V$62","'Firr(사)'!$L$1:$V$62","'Firr(회)'!$L$1:$V$62"}</definedName>
    <definedName name="곡동" localSheetId="24" hidden="1">{"'Firr(선)'!$AS$1:$AY$62","'Firr(사)'!$AS$1:$AY$62","'Firr(회)'!$AS$1:$AY$62","'Firr(선)'!$L$1:$V$62","'Firr(사)'!$L$1:$V$62","'Firr(회)'!$L$1:$V$62"}</definedName>
    <definedName name="곡동" localSheetId="28" hidden="1">{"'Firr(선)'!$AS$1:$AY$62","'Firr(사)'!$AS$1:$AY$62","'Firr(회)'!$AS$1:$AY$62","'Firr(선)'!$L$1:$V$62","'Firr(사)'!$L$1:$V$62","'Firr(회)'!$L$1:$V$62"}</definedName>
    <definedName name="곡동" localSheetId="14" hidden="1">{"'Firr(선)'!$AS$1:$AY$62","'Firr(사)'!$AS$1:$AY$62","'Firr(회)'!$AS$1:$AY$62","'Firr(선)'!$L$1:$V$62","'Firr(사)'!$L$1:$V$62","'Firr(회)'!$L$1:$V$62"}</definedName>
    <definedName name="곡동" hidden="1">{"'Firr(선)'!$AS$1:$AY$62","'Firr(사)'!$AS$1:$AY$62","'Firr(회)'!$AS$1:$AY$62","'Firr(선)'!$L$1:$V$62","'Firr(사)'!$L$1:$V$62","'Firr(회)'!$L$1:$V$62"}</definedName>
    <definedName name="곤ㅇ" localSheetId="12" hidden="1">{#N/A,#N/A,FALSE,"전력간선"}</definedName>
    <definedName name="곤ㅇ" localSheetId="11" hidden="1">{#N/A,#N/A,FALSE,"전력간선"}</definedName>
    <definedName name="곤ㅇ" localSheetId="13" hidden="1">{#N/A,#N/A,FALSE,"전력간선"}</definedName>
    <definedName name="곤ㅇ" localSheetId="16" hidden="1">{#N/A,#N/A,FALSE,"전력간선"}</definedName>
    <definedName name="곤ㅇ" localSheetId="21" hidden="1">{#N/A,#N/A,FALSE,"전력간선"}</definedName>
    <definedName name="곤ㅇ" localSheetId="18" hidden="1">{#N/A,#N/A,FALSE,"전력간선"}</definedName>
    <definedName name="곤ㅇ" localSheetId="19" hidden="1">{#N/A,#N/A,FALSE,"전력간선"}</definedName>
    <definedName name="곤ㅇ" localSheetId="20" hidden="1">{#N/A,#N/A,FALSE,"전력간선"}</definedName>
    <definedName name="곤ㅇ" localSheetId="22" hidden="1">{#N/A,#N/A,FALSE,"전력간선"}</definedName>
    <definedName name="곤ㅇ" localSheetId="24" hidden="1">{#N/A,#N/A,FALSE,"전력간선"}</definedName>
    <definedName name="곤ㅇ" localSheetId="28" hidden="1">{#N/A,#N/A,FALSE,"전력간선"}</definedName>
    <definedName name="곤ㅇ" localSheetId="14" hidden="1">{#N/A,#N/A,FALSE,"전력간선"}</definedName>
    <definedName name="곤ㅇ" hidden="1">{#N/A,#N/A,FALSE,"전력간선"}</definedName>
    <definedName name="곧ㄱ" localSheetId="12" hidden="1">{#N/A,#N/A,FALSE,"Sheet6"}</definedName>
    <definedName name="곧ㄱ" localSheetId="11" hidden="1">{#N/A,#N/A,FALSE,"Sheet6"}</definedName>
    <definedName name="곧ㄱ" localSheetId="13" hidden="1">{#N/A,#N/A,FALSE,"Sheet6"}</definedName>
    <definedName name="곧ㄱ" localSheetId="16" hidden="1">{#N/A,#N/A,FALSE,"Sheet6"}</definedName>
    <definedName name="곧ㄱ" localSheetId="21" hidden="1">{#N/A,#N/A,FALSE,"Sheet6"}</definedName>
    <definedName name="곧ㄱ" localSheetId="18" hidden="1">{#N/A,#N/A,FALSE,"Sheet6"}</definedName>
    <definedName name="곧ㄱ" localSheetId="19" hidden="1">{#N/A,#N/A,FALSE,"Sheet6"}</definedName>
    <definedName name="곧ㄱ" localSheetId="20" hidden="1">{#N/A,#N/A,FALSE,"Sheet6"}</definedName>
    <definedName name="곧ㄱ" localSheetId="22" hidden="1">{#N/A,#N/A,FALSE,"Sheet6"}</definedName>
    <definedName name="곧ㄱ" localSheetId="24" hidden="1">{#N/A,#N/A,FALSE,"Sheet6"}</definedName>
    <definedName name="곧ㄱ" localSheetId="28" hidden="1">{#N/A,#N/A,FALSE,"Sheet6"}</definedName>
    <definedName name="곧ㄱ" localSheetId="14" hidden="1">{#N/A,#N/A,FALSE,"Sheet6"}</definedName>
    <definedName name="곧ㄱ" hidden="1">{#N/A,#N/A,FALSE,"Sheet6"}</definedName>
    <definedName name="골" hidden="1">#REF!</definedName>
    <definedName name="골재" localSheetId="12" hidden="1">{#N/A,#N/A,FALSE,"골재소요량";#N/A,#N/A,FALSE,"골재소요량"}</definedName>
    <definedName name="골재" localSheetId="11" hidden="1">{#N/A,#N/A,FALSE,"골재소요량";#N/A,#N/A,FALSE,"골재소요량"}</definedName>
    <definedName name="골재" localSheetId="13" hidden="1">{#N/A,#N/A,FALSE,"골재소요량";#N/A,#N/A,FALSE,"골재소요량"}</definedName>
    <definedName name="골재" localSheetId="16" hidden="1">{#N/A,#N/A,FALSE,"골재소요량";#N/A,#N/A,FALSE,"골재소요량"}</definedName>
    <definedName name="골재" localSheetId="21" hidden="1">{#N/A,#N/A,FALSE,"골재소요량";#N/A,#N/A,FALSE,"골재소요량"}</definedName>
    <definedName name="골재" localSheetId="18" hidden="1">{#N/A,#N/A,FALSE,"골재소요량";#N/A,#N/A,FALSE,"골재소요량"}</definedName>
    <definedName name="골재" localSheetId="19" hidden="1">{#N/A,#N/A,FALSE,"골재소요량";#N/A,#N/A,FALSE,"골재소요량"}</definedName>
    <definedName name="골재" localSheetId="20" hidden="1">{#N/A,#N/A,FALSE,"골재소요량";#N/A,#N/A,FALSE,"골재소요량"}</definedName>
    <definedName name="골재" localSheetId="22" hidden="1">{#N/A,#N/A,FALSE,"골재소요량";#N/A,#N/A,FALSE,"골재소요량"}</definedName>
    <definedName name="골재" localSheetId="24" hidden="1">{#N/A,#N/A,FALSE,"골재소요량";#N/A,#N/A,FALSE,"골재소요량"}</definedName>
    <definedName name="골재" localSheetId="28" hidden="1">{#N/A,#N/A,FALSE,"골재소요량";#N/A,#N/A,FALSE,"골재소요량"}</definedName>
    <definedName name="골재" localSheetId="14" hidden="1">{#N/A,#N/A,FALSE,"골재소요량";#N/A,#N/A,FALSE,"골재소요량"}</definedName>
    <definedName name="골재" hidden="1">{#N/A,#N/A,FALSE,"골재소요량";#N/A,#N/A,FALSE,"골재소요량"}</definedName>
    <definedName name="골조2" localSheetId="12" hidden="1">{#N/A,#N/A,FALSE,"이태원철근"}</definedName>
    <definedName name="골조2" localSheetId="11" hidden="1">{#N/A,#N/A,FALSE,"이태원철근"}</definedName>
    <definedName name="골조2" localSheetId="13" hidden="1">{#N/A,#N/A,FALSE,"이태원철근"}</definedName>
    <definedName name="골조2" localSheetId="16" hidden="1">{#N/A,#N/A,FALSE,"이태원철근"}</definedName>
    <definedName name="골조2" localSheetId="21" hidden="1">{#N/A,#N/A,FALSE,"이태원철근"}</definedName>
    <definedName name="골조2" localSheetId="18" hidden="1">{#N/A,#N/A,FALSE,"이태원철근"}</definedName>
    <definedName name="골조2" localSheetId="19" hidden="1">{#N/A,#N/A,FALSE,"이태원철근"}</definedName>
    <definedName name="골조2" localSheetId="20" hidden="1">{#N/A,#N/A,FALSE,"이태원철근"}</definedName>
    <definedName name="골조2" localSheetId="22" hidden="1">{#N/A,#N/A,FALSE,"이태원철근"}</definedName>
    <definedName name="골조2" localSheetId="24" hidden="1">{#N/A,#N/A,FALSE,"이태원철근"}</definedName>
    <definedName name="골조2" localSheetId="28" hidden="1">{#N/A,#N/A,FALSE,"이태원철근"}</definedName>
    <definedName name="골조2" localSheetId="14" hidden="1">{#N/A,#N/A,FALSE,"이태원철근"}</definedName>
    <definedName name="골조2" hidden="1">{#N/A,#N/A,FALSE,"이태원철근"}</definedName>
    <definedName name="골조계수"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계수"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골조집계" localSheetId="12" hidden="1">{#N/A,#N/A,FALSE,"이태원철근"}</definedName>
    <definedName name="골조집계" localSheetId="11" hidden="1">{#N/A,#N/A,FALSE,"이태원철근"}</definedName>
    <definedName name="골조집계" localSheetId="13" hidden="1">{#N/A,#N/A,FALSE,"이태원철근"}</definedName>
    <definedName name="골조집계" localSheetId="16" hidden="1">{#N/A,#N/A,FALSE,"이태원철근"}</definedName>
    <definedName name="골조집계" localSheetId="21" hidden="1">{#N/A,#N/A,FALSE,"이태원철근"}</definedName>
    <definedName name="골조집계" localSheetId="18" hidden="1">{#N/A,#N/A,FALSE,"이태원철근"}</definedName>
    <definedName name="골조집계" localSheetId="19" hidden="1">{#N/A,#N/A,FALSE,"이태원철근"}</definedName>
    <definedName name="골조집계" localSheetId="20" hidden="1">{#N/A,#N/A,FALSE,"이태원철근"}</definedName>
    <definedName name="골조집계" localSheetId="22" hidden="1">{#N/A,#N/A,FALSE,"이태원철근"}</definedName>
    <definedName name="골조집계" localSheetId="24" hidden="1">{#N/A,#N/A,FALSE,"이태원철근"}</definedName>
    <definedName name="골조집계" localSheetId="28" hidden="1">{#N/A,#N/A,FALSE,"이태원철근"}</definedName>
    <definedName name="골조집계" localSheetId="14" hidden="1">{#N/A,#N/A,FALSE,"이태원철근"}</definedName>
    <definedName name="골조집계" hidden="1">{#N/A,#N/A,FALSE,"이태원철근"}</definedName>
    <definedName name="곰" localSheetId="12" hidden="1">{#N/A,#N/A,FALSE,"구조1"}</definedName>
    <definedName name="곰" localSheetId="11" hidden="1">{#N/A,#N/A,FALSE,"구조1"}</definedName>
    <definedName name="곰" localSheetId="13" hidden="1">{#N/A,#N/A,FALSE,"구조1"}</definedName>
    <definedName name="곰" localSheetId="16" hidden="1">{#N/A,#N/A,FALSE,"구조1"}</definedName>
    <definedName name="곰" localSheetId="21" hidden="1">{#N/A,#N/A,FALSE,"구조1"}</definedName>
    <definedName name="곰" localSheetId="18" hidden="1">{#N/A,#N/A,FALSE,"구조1"}</definedName>
    <definedName name="곰" localSheetId="19" hidden="1">{#N/A,#N/A,FALSE,"구조1"}</definedName>
    <definedName name="곰" localSheetId="20" hidden="1">{#N/A,#N/A,FALSE,"구조1"}</definedName>
    <definedName name="곰" localSheetId="22" hidden="1">{#N/A,#N/A,FALSE,"구조1"}</definedName>
    <definedName name="곰" localSheetId="24" hidden="1">{#N/A,#N/A,FALSE,"구조1"}</definedName>
    <definedName name="곰" localSheetId="28" hidden="1">{#N/A,#N/A,FALSE,"구조1"}</definedName>
    <definedName name="곰" localSheetId="14" hidden="1">{#N/A,#N/A,FALSE,"구조1"}</definedName>
    <definedName name="곰" hidden="1">{#N/A,#N/A,FALSE,"구조1"}</definedName>
    <definedName name="공" localSheetId="12" hidden="1">{#N/A,#N/A,FALSE,"Sheet1"}</definedName>
    <definedName name="공" localSheetId="11" hidden="1">{#N/A,#N/A,FALSE,"Sheet1"}</definedName>
    <definedName name="공" localSheetId="13" hidden="1">{#N/A,#N/A,FALSE,"Sheet1"}</definedName>
    <definedName name="공" localSheetId="16" hidden="1">{#N/A,#N/A,FALSE,"Sheet1"}</definedName>
    <definedName name="공" localSheetId="21" hidden="1">{#N/A,#N/A,FALSE,"Sheet1"}</definedName>
    <definedName name="공" localSheetId="18" hidden="1">{#N/A,#N/A,FALSE,"Sheet1"}</definedName>
    <definedName name="공" localSheetId="19" hidden="1">{#N/A,#N/A,FALSE,"Sheet1"}</definedName>
    <definedName name="공" localSheetId="20" hidden="1">{#N/A,#N/A,FALSE,"Sheet1"}</definedName>
    <definedName name="공" localSheetId="22" hidden="1">{#N/A,#N/A,FALSE,"Sheet1"}</definedName>
    <definedName name="공" localSheetId="24" hidden="1">{#N/A,#N/A,FALSE,"Sheet1"}</definedName>
    <definedName name="공" localSheetId="28" hidden="1">{#N/A,#N/A,FALSE,"Sheet1"}</definedName>
    <definedName name="공" localSheetId="14" hidden="1">{#N/A,#N/A,FALSE,"Sheet1"}</definedName>
    <definedName name="공" hidden="1">{#N/A,#N/A,FALSE,"Sheet1"}</definedName>
    <definedName name="공간" hidden="1">5</definedName>
    <definedName name="공공도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기구3" localSheetId="12" hidden="1">{#N/A,#N/A,TRUE,"LOADCOVE";#N/A,#N/A,TRUE,"PAGE001";#N/A,#N/A,TRUE,"PAGE002";#N/A,#N/A,TRUE,"PAGE003";#N/A,#N/A,TRUE,"PAGE004";#N/A,#N/A,TRUE,"PAGE005";#N/A,#N/A,TRUE,"PAGE006";#N/A,#N/A,TRUE,"PAGE007";#N/A,#N/A,TRUE,"PAGE008";#N/A,#N/A,TRUE,"PAGE009";#N/A,#N/A,TRUE,"PAGE010";#N/A,#N/A,TRUE,"PAGE011";#N/A,#N/A,TRUE,"PAGE012";#N/A,#N/A,TRUE,"PAGE013"}</definedName>
    <definedName name="공기구3" localSheetId="11" hidden="1">{#N/A,#N/A,TRUE,"LOADCOVE";#N/A,#N/A,TRUE,"PAGE001";#N/A,#N/A,TRUE,"PAGE002";#N/A,#N/A,TRUE,"PAGE003";#N/A,#N/A,TRUE,"PAGE004";#N/A,#N/A,TRUE,"PAGE005";#N/A,#N/A,TRUE,"PAGE006";#N/A,#N/A,TRUE,"PAGE007";#N/A,#N/A,TRUE,"PAGE008";#N/A,#N/A,TRUE,"PAGE009";#N/A,#N/A,TRUE,"PAGE010";#N/A,#N/A,TRUE,"PAGE011";#N/A,#N/A,TRUE,"PAGE012";#N/A,#N/A,TRUE,"PAGE013"}</definedName>
    <definedName name="공기구3" localSheetId="13" hidden="1">{#N/A,#N/A,TRUE,"LOADCOVE";#N/A,#N/A,TRUE,"PAGE001";#N/A,#N/A,TRUE,"PAGE002";#N/A,#N/A,TRUE,"PAGE003";#N/A,#N/A,TRUE,"PAGE004";#N/A,#N/A,TRUE,"PAGE005";#N/A,#N/A,TRUE,"PAGE006";#N/A,#N/A,TRUE,"PAGE007";#N/A,#N/A,TRUE,"PAGE008";#N/A,#N/A,TRUE,"PAGE009";#N/A,#N/A,TRUE,"PAGE010";#N/A,#N/A,TRUE,"PAGE011";#N/A,#N/A,TRUE,"PAGE012";#N/A,#N/A,TRUE,"PAGE013"}</definedName>
    <definedName name="공기구3" localSheetId="16" hidden="1">{#N/A,#N/A,TRUE,"LOADCOVE";#N/A,#N/A,TRUE,"PAGE001";#N/A,#N/A,TRUE,"PAGE002";#N/A,#N/A,TRUE,"PAGE003";#N/A,#N/A,TRUE,"PAGE004";#N/A,#N/A,TRUE,"PAGE005";#N/A,#N/A,TRUE,"PAGE006";#N/A,#N/A,TRUE,"PAGE007";#N/A,#N/A,TRUE,"PAGE008";#N/A,#N/A,TRUE,"PAGE009";#N/A,#N/A,TRUE,"PAGE010";#N/A,#N/A,TRUE,"PAGE011";#N/A,#N/A,TRUE,"PAGE012";#N/A,#N/A,TRUE,"PAGE013"}</definedName>
    <definedName name="공기구3" localSheetId="21" hidden="1">{#N/A,#N/A,TRUE,"LOADCOVE";#N/A,#N/A,TRUE,"PAGE001";#N/A,#N/A,TRUE,"PAGE002";#N/A,#N/A,TRUE,"PAGE003";#N/A,#N/A,TRUE,"PAGE004";#N/A,#N/A,TRUE,"PAGE005";#N/A,#N/A,TRUE,"PAGE006";#N/A,#N/A,TRUE,"PAGE007";#N/A,#N/A,TRUE,"PAGE008";#N/A,#N/A,TRUE,"PAGE009";#N/A,#N/A,TRUE,"PAGE010";#N/A,#N/A,TRUE,"PAGE011";#N/A,#N/A,TRUE,"PAGE012";#N/A,#N/A,TRUE,"PAGE013"}</definedName>
    <definedName name="공기구3" localSheetId="18" hidden="1">{#N/A,#N/A,TRUE,"LOADCOVE";#N/A,#N/A,TRUE,"PAGE001";#N/A,#N/A,TRUE,"PAGE002";#N/A,#N/A,TRUE,"PAGE003";#N/A,#N/A,TRUE,"PAGE004";#N/A,#N/A,TRUE,"PAGE005";#N/A,#N/A,TRUE,"PAGE006";#N/A,#N/A,TRUE,"PAGE007";#N/A,#N/A,TRUE,"PAGE008";#N/A,#N/A,TRUE,"PAGE009";#N/A,#N/A,TRUE,"PAGE010";#N/A,#N/A,TRUE,"PAGE011";#N/A,#N/A,TRUE,"PAGE012";#N/A,#N/A,TRUE,"PAGE013"}</definedName>
    <definedName name="공기구3" localSheetId="19" hidden="1">{#N/A,#N/A,TRUE,"LOADCOVE";#N/A,#N/A,TRUE,"PAGE001";#N/A,#N/A,TRUE,"PAGE002";#N/A,#N/A,TRUE,"PAGE003";#N/A,#N/A,TRUE,"PAGE004";#N/A,#N/A,TRUE,"PAGE005";#N/A,#N/A,TRUE,"PAGE006";#N/A,#N/A,TRUE,"PAGE007";#N/A,#N/A,TRUE,"PAGE008";#N/A,#N/A,TRUE,"PAGE009";#N/A,#N/A,TRUE,"PAGE010";#N/A,#N/A,TRUE,"PAGE011";#N/A,#N/A,TRUE,"PAGE012";#N/A,#N/A,TRUE,"PAGE013"}</definedName>
    <definedName name="공기구3" localSheetId="20" hidden="1">{#N/A,#N/A,TRUE,"LOADCOVE";#N/A,#N/A,TRUE,"PAGE001";#N/A,#N/A,TRUE,"PAGE002";#N/A,#N/A,TRUE,"PAGE003";#N/A,#N/A,TRUE,"PAGE004";#N/A,#N/A,TRUE,"PAGE005";#N/A,#N/A,TRUE,"PAGE006";#N/A,#N/A,TRUE,"PAGE007";#N/A,#N/A,TRUE,"PAGE008";#N/A,#N/A,TRUE,"PAGE009";#N/A,#N/A,TRUE,"PAGE010";#N/A,#N/A,TRUE,"PAGE011";#N/A,#N/A,TRUE,"PAGE012";#N/A,#N/A,TRUE,"PAGE013"}</definedName>
    <definedName name="공기구3" localSheetId="22" hidden="1">{#N/A,#N/A,TRUE,"LOADCOVE";#N/A,#N/A,TRUE,"PAGE001";#N/A,#N/A,TRUE,"PAGE002";#N/A,#N/A,TRUE,"PAGE003";#N/A,#N/A,TRUE,"PAGE004";#N/A,#N/A,TRUE,"PAGE005";#N/A,#N/A,TRUE,"PAGE006";#N/A,#N/A,TRUE,"PAGE007";#N/A,#N/A,TRUE,"PAGE008";#N/A,#N/A,TRUE,"PAGE009";#N/A,#N/A,TRUE,"PAGE010";#N/A,#N/A,TRUE,"PAGE011";#N/A,#N/A,TRUE,"PAGE012";#N/A,#N/A,TRUE,"PAGE013"}</definedName>
    <definedName name="공기구3" localSheetId="24" hidden="1">{#N/A,#N/A,TRUE,"LOADCOVE";#N/A,#N/A,TRUE,"PAGE001";#N/A,#N/A,TRUE,"PAGE002";#N/A,#N/A,TRUE,"PAGE003";#N/A,#N/A,TRUE,"PAGE004";#N/A,#N/A,TRUE,"PAGE005";#N/A,#N/A,TRUE,"PAGE006";#N/A,#N/A,TRUE,"PAGE007";#N/A,#N/A,TRUE,"PAGE008";#N/A,#N/A,TRUE,"PAGE009";#N/A,#N/A,TRUE,"PAGE010";#N/A,#N/A,TRUE,"PAGE011";#N/A,#N/A,TRUE,"PAGE012";#N/A,#N/A,TRUE,"PAGE013"}</definedName>
    <definedName name="공기구3" localSheetId="28" hidden="1">{#N/A,#N/A,TRUE,"LOADCOVE";#N/A,#N/A,TRUE,"PAGE001";#N/A,#N/A,TRUE,"PAGE002";#N/A,#N/A,TRUE,"PAGE003";#N/A,#N/A,TRUE,"PAGE004";#N/A,#N/A,TRUE,"PAGE005";#N/A,#N/A,TRUE,"PAGE006";#N/A,#N/A,TRUE,"PAGE007";#N/A,#N/A,TRUE,"PAGE008";#N/A,#N/A,TRUE,"PAGE009";#N/A,#N/A,TRUE,"PAGE010";#N/A,#N/A,TRUE,"PAGE011";#N/A,#N/A,TRUE,"PAGE012";#N/A,#N/A,TRUE,"PAGE013"}</definedName>
    <definedName name="공기구3" localSheetId="14" hidden="1">{#N/A,#N/A,TRUE,"LOADCOVE";#N/A,#N/A,TRUE,"PAGE001";#N/A,#N/A,TRUE,"PAGE002";#N/A,#N/A,TRUE,"PAGE003";#N/A,#N/A,TRUE,"PAGE004";#N/A,#N/A,TRUE,"PAGE005";#N/A,#N/A,TRUE,"PAGE006";#N/A,#N/A,TRUE,"PAGE007";#N/A,#N/A,TRUE,"PAGE008";#N/A,#N/A,TRUE,"PAGE009";#N/A,#N/A,TRUE,"PAGE010";#N/A,#N/A,TRUE,"PAGE011";#N/A,#N/A,TRUE,"PAGE012";#N/A,#N/A,TRUE,"PAGE013"}</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내역ㅇ" localSheetId="12" hidden="1">{#N/A,#N/A,FALSE,"Sheet6"}</definedName>
    <definedName name="공내역ㅇ" localSheetId="11" hidden="1">{#N/A,#N/A,FALSE,"Sheet6"}</definedName>
    <definedName name="공내역ㅇ" localSheetId="13" hidden="1">{#N/A,#N/A,FALSE,"Sheet6"}</definedName>
    <definedName name="공내역ㅇ" localSheetId="16" hidden="1">{#N/A,#N/A,FALSE,"Sheet6"}</definedName>
    <definedName name="공내역ㅇ" localSheetId="21" hidden="1">{#N/A,#N/A,FALSE,"Sheet6"}</definedName>
    <definedName name="공내역ㅇ" localSheetId="18" hidden="1">{#N/A,#N/A,FALSE,"Sheet6"}</definedName>
    <definedName name="공내역ㅇ" localSheetId="19" hidden="1">{#N/A,#N/A,FALSE,"Sheet6"}</definedName>
    <definedName name="공내역ㅇ" localSheetId="20" hidden="1">{#N/A,#N/A,FALSE,"Sheet6"}</definedName>
    <definedName name="공내역ㅇ" localSheetId="22" hidden="1">{#N/A,#N/A,FALSE,"Sheet6"}</definedName>
    <definedName name="공내역ㅇ" localSheetId="24" hidden="1">{#N/A,#N/A,FALSE,"Sheet6"}</definedName>
    <definedName name="공내역ㅇ" localSheetId="28" hidden="1">{#N/A,#N/A,FALSE,"Sheet6"}</definedName>
    <definedName name="공내역ㅇ" localSheetId="14" hidden="1">{#N/A,#N/A,FALSE,"Sheet6"}</definedName>
    <definedName name="공내역ㅇ" hidden="1">{#N/A,#N/A,FALSE,"Sheet6"}</definedName>
    <definedName name="공동구토공" localSheetId="12" hidden="1">{#N/A,#N/A,FALSE,"기안지";#N/A,#N/A,FALSE,"통신지"}</definedName>
    <definedName name="공동구토공" localSheetId="11" hidden="1">{#N/A,#N/A,FALSE,"기안지";#N/A,#N/A,FALSE,"통신지"}</definedName>
    <definedName name="공동구토공" localSheetId="13" hidden="1">{#N/A,#N/A,FALSE,"기안지";#N/A,#N/A,FALSE,"통신지"}</definedName>
    <definedName name="공동구토공" localSheetId="16" hidden="1">{#N/A,#N/A,FALSE,"기안지";#N/A,#N/A,FALSE,"통신지"}</definedName>
    <definedName name="공동구토공" localSheetId="21" hidden="1">{#N/A,#N/A,FALSE,"기안지";#N/A,#N/A,FALSE,"통신지"}</definedName>
    <definedName name="공동구토공" localSheetId="18" hidden="1">{#N/A,#N/A,FALSE,"기안지";#N/A,#N/A,FALSE,"통신지"}</definedName>
    <definedName name="공동구토공" localSheetId="19" hidden="1">{#N/A,#N/A,FALSE,"기안지";#N/A,#N/A,FALSE,"통신지"}</definedName>
    <definedName name="공동구토공" localSheetId="20" hidden="1">{#N/A,#N/A,FALSE,"기안지";#N/A,#N/A,FALSE,"통신지"}</definedName>
    <definedName name="공동구토공" localSheetId="22" hidden="1">{#N/A,#N/A,FALSE,"기안지";#N/A,#N/A,FALSE,"통신지"}</definedName>
    <definedName name="공동구토공" localSheetId="24" hidden="1">{#N/A,#N/A,FALSE,"기안지";#N/A,#N/A,FALSE,"통신지"}</definedName>
    <definedName name="공동구토공" localSheetId="28" hidden="1">{#N/A,#N/A,FALSE,"기안지";#N/A,#N/A,FALSE,"통신지"}</definedName>
    <definedName name="공동구토공" localSheetId="14" hidden="1">{#N/A,#N/A,FALSE,"기안지";#N/A,#N/A,FALSE,"통신지"}</definedName>
    <definedName name="공동구토공" hidden="1">{#N/A,#N/A,FALSE,"기안지";#N/A,#N/A,FALSE,"통신지"}</definedName>
    <definedName name="공동구토공2" localSheetId="12" hidden="1">{#N/A,#N/A,FALSE,"기안지";#N/A,#N/A,FALSE,"통신지"}</definedName>
    <definedName name="공동구토공2" localSheetId="11" hidden="1">{#N/A,#N/A,FALSE,"기안지";#N/A,#N/A,FALSE,"통신지"}</definedName>
    <definedName name="공동구토공2" localSheetId="13" hidden="1">{#N/A,#N/A,FALSE,"기안지";#N/A,#N/A,FALSE,"통신지"}</definedName>
    <definedName name="공동구토공2" localSheetId="16" hidden="1">{#N/A,#N/A,FALSE,"기안지";#N/A,#N/A,FALSE,"통신지"}</definedName>
    <definedName name="공동구토공2" localSheetId="21" hidden="1">{#N/A,#N/A,FALSE,"기안지";#N/A,#N/A,FALSE,"통신지"}</definedName>
    <definedName name="공동구토공2" localSheetId="18" hidden="1">{#N/A,#N/A,FALSE,"기안지";#N/A,#N/A,FALSE,"통신지"}</definedName>
    <definedName name="공동구토공2" localSheetId="19" hidden="1">{#N/A,#N/A,FALSE,"기안지";#N/A,#N/A,FALSE,"통신지"}</definedName>
    <definedName name="공동구토공2" localSheetId="20" hidden="1">{#N/A,#N/A,FALSE,"기안지";#N/A,#N/A,FALSE,"통신지"}</definedName>
    <definedName name="공동구토공2" localSheetId="22" hidden="1">{#N/A,#N/A,FALSE,"기안지";#N/A,#N/A,FALSE,"통신지"}</definedName>
    <definedName name="공동구토공2" localSheetId="24" hidden="1">{#N/A,#N/A,FALSE,"기안지";#N/A,#N/A,FALSE,"통신지"}</definedName>
    <definedName name="공동구토공2" localSheetId="28" hidden="1">{#N/A,#N/A,FALSE,"기안지";#N/A,#N/A,FALSE,"통신지"}</definedName>
    <definedName name="공동구토공2" localSheetId="14" hidden="1">{#N/A,#N/A,FALSE,"기안지";#N/A,#N/A,FALSE,"통신지"}</definedName>
    <definedName name="공동구토공2" hidden="1">{#N/A,#N/A,FALSE,"기안지";#N/A,#N/A,FALSE,"통신지"}</definedName>
    <definedName name="공사비" localSheetId="12" hidden="1">{#N/A,#N/A,FALSE,"전력간선"}</definedName>
    <definedName name="공사비" localSheetId="11" hidden="1">{#N/A,#N/A,FALSE,"전력간선"}</definedName>
    <definedName name="공사비" localSheetId="13" hidden="1">{#N/A,#N/A,FALSE,"전력간선"}</definedName>
    <definedName name="공사비" localSheetId="16" hidden="1">{#N/A,#N/A,FALSE,"전력간선"}</definedName>
    <definedName name="공사비" localSheetId="21" hidden="1">{#N/A,#N/A,FALSE,"전력간선"}</definedName>
    <definedName name="공사비" localSheetId="18" hidden="1">{#N/A,#N/A,FALSE,"전력간선"}</definedName>
    <definedName name="공사비" localSheetId="19" hidden="1">{#N/A,#N/A,FALSE,"전력간선"}</definedName>
    <definedName name="공사비" localSheetId="20" hidden="1">{#N/A,#N/A,FALSE,"전력간선"}</definedName>
    <definedName name="공사비" localSheetId="22" hidden="1">{#N/A,#N/A,FALSE,"전력간선"}</definedName>
    <definedName name="공사비" localSheetId="24" hidden="1">{#N/A,#N/A,FALSE,"전력간선"}</definedName>
    <definedName name="공사비" localSheetId="28" hidden="1">{#N/A,#N/A,FALSE,"전력간선"}</definedName>
    <definedName name="공사비" localSheetId="14" hidden="1">{#N/A,#N/A,FALSE,"전력간선"}</definedName>
    <definedName name="공사비" hidden="1">{#N/A,#N/A,FALSE,"전력간선"}</definedName>
    <definedName name="공사비분석" hidden="1">#REF!</definedName>
    <definedName name="공사원가계산서" localSheetId="12" hidden="1">{#N/A,#N/A,TRUE,"토적및재료집계";#N/A,#N/A,TRUE,"토적및재료집계";#N/A,#N/A,TRUE,"단위량"}</definedName>
    <definedName name="공사원가계산서" localSheetId="11" hidden="1">{#N/A,#N/A,TRUE,"토적및재료집계";#N/A,#N/A,TRUE,"토적및재료집계";#N/A,#N/A,TRUE,"단위량"}</definedName>
    <definedName name="공사원가계산서" localSheetId="13" hidden="1">{#N/A,#N/A,TRUE,"토적및재료집계";#N/A,#N/A,TRUE,"토적및재료집계";#N/A,#N/A,TRUE,"단위량"}</definedName>
    <definedName name="공사원가계산서" localSheetId="16" hidden="1">{#N/A,#N/A,TRUE,"토적및재료집계";#N/A,#N/A,TRUE,"토적및재료집계";#N/A,#N/A,TRUE,"단위량"}</definedName>
    <definedName name="공사원가계산서" localSheetId="21" hidden="1">{#N/A,#N/A,TRUE,"토적및재료집계";#N/A,#N/A,TRUE,"토적및재료집계";#N/A,#N/A,TRUE,"단위량"}</definedName>
    <definedName name="공사원가계산서" localSheetId="18" hidden="1">{#N/A,#N/A,TRUE,"토적및재료집계";#N/A,#N/A,TRUE,"토적및재료집계";#N/A,#N/A,TRUE,"단위량"}</definedName>
    <definedName name="공사원가계산서" localSheetId="19" hidden="1">{#N/A,#N/A,TRUE,"토적및재료집계";#N/A,#N/A,TRUE,"토적및재료집계";#N/A,#N/A,TRUE,"단위량"}</definedName>
    <definedName name="공사원가계산서" localSheetId="20" hidden="1">{#N/A,#N/A,TRUE,"토적및재료집계";#N/A,#N/A,TRUE,"토적및재료집계";#N/A,#N/A,TRUE,"단위량"}</definedName>
    <definedName name="공사원가계산서" localSheetId="22" hidden="1">{#N/A,#N/A,TRUE,"토적및재료집계";#N/A,#N/A,TRUE,"토적및재료집계";#N/A,#N/A,TRUE,"단위량"}</definedName>
    <definedName name="공사원가계산서" localSheetId="24" hidden="1">{#N/A,#N/A,TRUE,"토적및재료집계";#N/A,#N/A,TRUE,"토적및재료집계";#N/A,#N/A,TRUE,"단위량"}</definedName>
    <definedName name="공사원가계산서" localSheetId="28" hidden="1">{#N/A,#N/A,TRUE,"토적및재료집계";#N/A,#N/A,TRUE,"토적및재료집계";#N/A,#N/A,TRUE,"단위량"}</definedName>
    <definedName name="공사원가계산서" localSheetId="14" hidden="1">{#N/A,#N/A,TRUE,"토적및재료집계";#N/A,#N/A,TRUE,"토적및재료집계";#N/A,#N/A,TRUE,"단위량"}</definedName>
    <definedName name="공사원가계산서" hidden="1">{#N/A,#N/A,TRUE,"토적및재료집계";#N/A,#N/A,TRUE,"토적및재료집계";#N/A,#N/A,TRUE,"단위량"}</definedName>
    <definedName name="공양식" localSheetId="12" hidden="1">{#N/A,#N/A,FALSE,"교리2"}</definedName>
    <definedName name="공양식" localSheetId="11" hidden="1">{#N/A,#N/A,FALSE,"교리2"}</definedName>
    <definedName name="공양식" localSheetId="13" hidden="1">{#N/A,#N/A,FALSE,"교리2"}</definedName>
    <definedName name="공양식" localSheetId="16" hidden="1">{#N/A,#N/A,FALSE,"교리2"}</definedName>
    <definedName name="공양식" localSheetId="21" hidden="1">{#N/A,#N/A,FALSE,"교리2"}</definedName>
    <definedName name="공양식" localSheetId="18" hidden="1">{#N/A,#N/A,FALSE,"교리2"}</definedName>
    <definedName name="공양식" localSheetId="19" hidden="1">{#N/A,#N/A,FALSE,"교리2"}</definedName>
    <definedName name="공양식" localSheetId="20" hidden="1">{#N/A,#N/A,FALSE,"교리2"}</definedName>
    <definedName name="공양식" localSheetId="22" hidden="1">{#N/A,#N/A,FALSE,"교리2"}</definedName>
    <definedName name="공양식" localSheetId="24" hidden="1">{#N/A,#N/A,FALSE,"교리2"}</definedName>
    <definedName name="공양식" localSheetId="28" hidden="1">{#N/A,#N/A,FALSE,"교리2"}</definedName>
    <definedName name="공양식" localSheetId="14" hidden="1">{#N/A,#N/A,FALSE,"교리2"}</definedName>
    <definedName name="공양식" hidden="1">{#N/A,#N/A,FALSE,"교리2"}</definedName>
    <definedName name="공장동" hidden="1">#REF!</definedName>
    <definedName name="공정" localSheetId="12" hidden="1">{#N/A,#N/A,FALSE,"이태원철근"}</definedName>
    <definedName name="공정" localSheetId="11" hidden="1">{#N/A,#N/A,FALSE,"이태원철근"}</definedName>
    <definedName name="공정" localSheetId="13" hidden="1">{#N/A,#N/A,FALSE,"이태원철근"}</definedName>
    <definedName name="공정" localSheetId="16" hidden="1">{#N/A,#N/A,FALSE,"이태원철근"}</definedName>
    <definedName name="공정" localSheetId="21" hidden="1">{#N/A,#N/A,FALSE,"이태원철근"}</definedName>
    <definedName name="공정" localSheetId="18" hidden="1">{#N/A,#N/A,FALSE,"이태원철근"}</definedName>
    <definedName name="공정" localSheetId="19" hidden="1">{#N/A,#N/A,FALSE,"이태원철근"}</definedName>
    <definedName name="공정" localSheetId="20" hidden="1">{#N/A,#N/A,FALSE,"이태원철근"}</definedName>
    <definedName name="공정" localSheetId="22" hidden="1">{#N/A,#N/A,FALSE,"이태원철근"}</definedName>
    <definedName name="공정" localSheetId="24" hidden="1">{#N/A,#N/A,FALSE,"이태원철근"}</definedName>
    <definedName name="공정" localSheetId="28" hidden="1">{#N/A,#N/A,FALSE,"이태원철근"}</definedName>
    <definedName name="공정" localSheetId="14" hidden="1">{#N/A,#N/A,FALSE,"이태원철근"}</definedName>
    <definedName name="공정" hidden="1">{#N/A,#N/A,FALSE,"이태원철근"}</definedName>
    <definedName name="공정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 localSheetId="12" hidden="1">{#N/A,#N/A,FALSE,"현장 NCR 분석";#N/A,#N/A,FALSE,"현장품질감사";#N/A,#N/A,FALSE,"현장품질감사"}</definedName>
    <definedName name="공정표" localSheetId="11" hidden="1">{#N/A,#N/A,FALSE,"현장 NCR 분석";#N/A,#N/A,FALSE,"현장품질감사";#N/A,#N/A,FALSE,"현장품질감사"}</definedName>
    <definedName name="공정표" localSheetId="13" hidden="1">{#N/A,#N/A,FALSE,"현장 NCR 분석";#N/A,#N/A,FALSE,"현장품질감사";#N/A,#N/A,FALSE,"현장품질감사"}</definedName>
    <definedName name="공정표" localSheetId="16" hidden="1">{#N/A,#N/A,FALSE,"현장 NCR 분석";#N/A,#N/A,FALSE,"현장품질감사";#N/A,#N/A,FALSE,"현장품질감사"}</definedName>
    <definedName name="공정표" localSheetId="21" hidden="1">{#N/A,#N/A,FALSE,"현장 NCR 분석";#N/A,#N/A,FALSE,"현장품질감사";#N/A,#N/A,FALSE,"현장품질감사"}</definedName>
    <definedName name="공정표" localSheetId="18" hidden="1">{#N/A,#N/A,FALSE,"현장 NCR 분석";#N/A,#N/A,FALSE,"현장품질감사";#N/A,#N/A,FALSE,"현장품질감사"}</definedName>
    <definedName name="공정표" localSheetId="19" hidden="1">{#N/A,#N/A,FALSE,"현장 NCR 분석";#N/A,#N/A,FALSE,"현장품질감사";#N/A,#N/A,FALSE,"현장품질감사"}</definedName>
    <definedName name="공정표" localSheetId="20" hidden="1">{#N/A,#N/A,FALSE,"현장 NCR 분석";#N/A,#N/A,FALSE,"현장품질감사";#N/A,#N/A,FALSE,"현장품질감사"}</definedName>
    <definedName name="공정표" localSheetId="22" hidden="1">{#N/A,#N/A,FALSE,"현장 NCR 분석";#N/A,#N/A,FALSE,"현장품질감사";#N/A,#N/A,FALSE,"현장품질감사"}</definedName>
    <definedName name="공정표" localSheetId="24" hidden="1">{#N/A,#N/A,FALSE,"현장 NCR 분석";#N/A,#N/A,FALSE,"현장품질감사";#N/A,#N/A,FALSE,"현장품질감사"}</definedName>
    <definedName name="공정표" localSheetId="28" hidden="1">{#N/A,#N/A,FALSE,"현장 NCR 분석";#N/A,#N/A,FALSE,"현장품질감사";#N/A,#N/A,FALSE,"현장품질감사"}</definedName>
    <definedName name="공정표" localSheetId="14" hidden="1">{#N/A,#N/A,FALSE,"현장 NCR 분석";#N/A,#N/A,FALSE,"현장품질감사";#N/A,#N/A,FALSE,"현장품질감사"}</definedName>
    <definedName name="공정표" hidden="1">{#N/A,#N/A,FALSE,"현장 NCR 분석";#N/A,#N/A,FALSE,"현장품질감사";#N/A,#N/A,FALSE,"현장품질감사"}</definedName>
    <definedName name="공제" hidden="1">#REF!</definedName>
    <definedName name="공종별대비" localSheetId="12" hidden="1">{#N/A,#N/A,FALSE,"기안지";#N/A,#N/A,FALSE,"통신지"}</definedName>
    <definedName name="공종별대비" localSheetId="11" hidden="1">{#N/A,#N/A,FALSE,"기안지";#N/A,#N/A,FALSE,"통신지"}</definedName>
    <definedName name="공종별대비" localSheetId="13" hidden="1">{#N/A,#N/A,FALSE,"기안지";#N/A,#N/A,FALSE,"통신지"}</definedName>
    <definedName name="공종별대비" localSheetId="16" hidden="1">{#N/A,#N/A,FALSE,"기안지";#N/A,#N/A,FALSE,"통신지"}</definedName>
    <definedName name="공종별대비" localSheetId="21" hidden="1">{#N/A,#N/A,FALSE,"기안지";#N/A,#N/A,FALSE,"통신지"}</definedName>
    <definedName name="공종별대비" localSheetId="18" hidden="1">{#N/A,#N/A,FALSE,"기안지";#N/A,#N/A,FALSE,"통신지"}</definedName>
    <definedName name="공종별대비" localSheetId="19" hidden="1">{#N/A,#N/A,FALSE,"기안지";#N/A,#N/A,FALSE,"통신지"}</definedName>
    <definedName name="공종별대비" localSheetId="20" hidden="1">{#N/A,#N/A,FALSE,"기안지";#N/A,#N/A,FALSE,"통신지"}</definedName>
    <definedName name="공종별대비" localSheetId="22" hidden="1">{#N/A,#N/A,FALSE,"기안지";#N/A,#N/A,FALSE,"통신지"}</definedName>
    <definedName name="공종별대비" localSheetId="24" hidden="1">{#N/A,#N/A,FALSE,"기안지";#N/A,#N/A,FALSE,"통신지"}</definedName>
    <definedName name="공종별대비" localSheetId="28" hidden="1">{#N/A,#N/A,FALSE,"기안지";#N/A,#N/A,FALSE,"통신지"}</definedName>
    <definedName name="공종별대비" localSheetId="14" hidden="1">{#N/A,#N/A,FALSE,"기안지";#N/A,#N/A,FALSE,"통신지"}</definedName>
    <definedName name="공종별대비" hidden="1">{#N/A,#N/A,FALSE,"기안지";#N/A,#N/A,FALSE,"통신지"}</definedName>
    <definedName name="공종별집계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가설공사" localSheetId="12" hidden="1">{#N/A,#N/A,FALSE,"CCTV"}</definedName>
    <definedName name="공통가설공사" localSheetId="11" hidden="1">{#N/A,#N/A,FALSE,"CCTV"}</definedName>
    <definedName name="공통가설공사" localSheetId="13" hidden="1">{#N/A,#N/A,FALSE,"CCTV"}</definedName>
    <definedName name="공통가설공사" localSheetId="16" hidden="1">{#N/A,#N/A,FALSE,"CCTV"}</definedName>
    <definedName name="공통가설공사" localSheetId="21" hidden="1">{#N/A,#N/A,FALSE,"CCTV"}</definedName>
    <definedName name="공통가설공사" localSheetId="18" hidden="1">{#N/A,#N/A,FALSE,"CCTV"}</definedName>
    <definedName name="공통가설공사" localSheetId="19" hidden="1">{#N/A,#N/A,FALSE,"CCTV"}</definedName>
    <definedName name="공통가설공사" localSheetId="20" hidden="1">{#N/A,#N/A,FALSE,"CCTV"}</definedName>
    <definedName name="공통가설공사" localSheetId="22" hidden="1">{#N/A,#N/A,FALSE,"CCTV"}</definedName>
    <definedName name="공통가설공사" localSheetId="24" hidden="1">{#N/A,#N/A,FALSE,"CCTV"}</definedName>
    <definedName name="공통가설공사" localSheetId="28" hidden="1">{#N/A,#N/A,FALSE,"CCTV"}</definedName>
    <definedName name="공통가설공사" localSheetId="14" hidden="1">{#N/A,#N/A,FALSE,"CCTV"}</definedName>
    <definedName name="공통가설공사" hidden="1">{#N/A,#N/A,FALSE,"CCTV"}</definedName>
    <definedName name="공통비" hidden="1">#REF!</definedName>
    <definedName name="곽동준" localSheetId="12" hidden="1">{"'Firr(선)'!$AS$1:$AY$62","'Firr(사)'!$AS$1:$AY$62","'Firr(회)'!$AS$1:$AY$62","'Firr(선)'!$L$1:$V$62","'Firr(사)'!$L$1:$V$62","'Firr(회)'!$L$1:$V$62"}</definedName>
    <definedName name="곽동준" localSheetId="11" hidden="1">{"'Firr(선)'!$AS$1:$AY$62","'Firr(사)'!$AS$1:$AY$62","'Firr(회)'!$AS$1:$AY$62","'Firr(선)'!$L$1:$V$62","'Firr(사)'!$L$1:$V$62","'Firr(회)'!$L$1:$V$62"}</definedName>
    <definedName name="곽동준" localSheetId="13" hidden="1">{"'Firr(선)'!$AS$1:$AY$62","'Firr(사)'!$AS$1:$AY$62","'Firr(회)'!$AS$1:$AY$62","'Firr(선)'!$L$1:$V$62","'Firr(사)'!$L$1:$V$62","'Firr(회)'!$L$1:$V$62"}</definedName>
    <definedName name="곽동준" localSheetId="16" hidden="1">{"'Firr(선)'!$AS$1:$AY$62","'Firr(사)'!$AS$1:$AY$62","'Firr(회)'!$AS$1:$AY$62","'Firr(선)'!$L$1:$V$62","'Firr(사)'!$L$1:$V$62","'Firr(회)'!$L$1:$V$62"}</definedName>
    <definedName name="곽동준" localSheetId="21" hidden="1">{"'Firr(선)'!$AS$1:$AY$62","'Firr(사)'!$AS$1:$AY$62","'Firr(회)'!$AS$1:$AY$62","'Firr(선)'!$L$1:$V$62","'Firr(사)'!$L$1:$V$62","'Firr(회)'!$L$1:$V$62"}</definedName>
    <definedName name="곽동준" localSheetId="18" hidden="1">{"'Firr(선)'!$AS$1:$AY$62","'Firr(사)'!$AS$1:$AY$62","'Firr(회)'!$AS$1:$AY$62","'Firr(선)'!$L$1:$V$62","'Firr(사)'!$L$1:$V$62","'Firr(회)'!$L$1:$V$62"}</definedName>
    <definedName name="곽동준" localSheetId="19" hidden="1">{"'Firr(선)'!$AS$1:$AY$62","'Firr(사)'!$AS$1:$AY$62","'Firr(회)'!$AS$1:$AY$62","'Firr(선)'!$L$1:$V$62","'Firr(사)'!$L$1:$V$62","'Firr(회)'!$L$1:$V$62"}</definedName>
    <definedName name="곽동준" localSheetId="20" hidden="1">{"'Firr(선)'!$AS$1:$AY$62","'Firr(사)'!$AS$1:$AY$62","'Firr(회)'!$AS$1:$AY$62","'Firr(선)'!$L$1:$V$62","'Firr(사)'!$L$1:$V$62","'Firr(회)'!$L$1:$V$62"}</definedName>
    <definedName name="곽동준" localSheetId="22" hidden="1">{"'Firr(선)'!$AS$1:$AY$62","'Firr(사)'!$AS$1:$AY$62","'Firr(회)'!$AS$1:$AY$62","'Firr(선)'!$L$1:$V$62","'Firr(사)'!$L$1:$V$62","'Firr(회)'!$L$1:$V$62"}</definedName>
    <definedName name="곽동준" localSheetId="24" hidden="1">{"'Firr(선)'!$AS$1:$AY$62","'Firr(사)'!$AS$1:$AY$62","'Firr(회)'!$AS$1:$AY$62","'Firr(선)'!$L$1:$V$62","'Firr(사)'!$L$1:$V$62","'Firr(회)'!$L$1:$V$62"}</definedName>
    <definedName name="곽동준" localSheetId="28" hidden="1">{"'Firr(선)'!$AS$1:$AY$62","'Firr(사)'!$AS$1:$AY$62","'Firr(회)'!$AS$1:$AY$62","'Firr(선)'!$L$1:$V$62","'Firr(사)'!$L$1:$V$62","'Firr(회)'!$L$1:$V$62"}</definedName>
    <definedName name="곽동준" localSheetId="14" hidden="1">{"'Firr(선)'!$AS$1:$AY$62","'Firr(사)'!$AS$1:$AY$62","'Firr(회)'!$AS$1:$AY$62","'Firr(선)'!$L$1:$V$62","'Firr(사)'!$L$1:$V$62","'Firr(회)'!$L$1:$V$62"}</definedName>
    <definedName name="곽동준" hidden="1">{"'Firr(선)'!$AS$1:$AY$62","'Firr(사)'!$AS$1:$AY$62","'Firr(회)'!$AS$1:$AY$62","'Firr(선)'!$L$1:$V$62","'Firr(사)'!$L$1:$V$62","'Firr(회)'!$L$1:$V$62"}</definedName>
    <definedName name="곽동중" localSheetId="12" hidden="1">{"'Firr(선)'!$AS$1:$AY$62","'Firr(사)'!$AS$1:$AY$62","'Firr(회)'!$AS$1:$AY$62","'Firr(선)'!$L$1:$V$62","'Firr(사)'!$L$1:$V$62","'Firr(회)'!$L$1:$V$62"}</definedName>
    <definedName name="곽동중" localSheetId="11" hidden="1">{"'Firr(선)'!$AS$1:$AY$62","'Firr(사)'!$AS$1:$AY$62","'Firr(회)'!$AS$1:$AY$62","'Firr(선)'!$L$1:$V$62","'Firr(사)'!$L$1:$V$62","'Firr(회)'!$L$1:$V$62"}</definedName>
    <definedName name="곽동중" localSheetId="13" hidden="1">{"'Firr(선)'!$AS$1:$AY$62","'Firr(사)'!$AS$1:$AY$62","'Firr(회)'!$AS$1:$AY$62","'Firr(선)'!$L$1:$V$62","'Firr(사)'!$L$1:$V$62","'Firr(회)'!$L$1:$V$62"}</definedName>
    <definedName name="곽동중" localSheetId="16" hidden="1">{"'Firr(선)'!$AS$1:$AY$62","'Firr(사)'!$AS$1:$AY$62","'Firr(회)'!$AS$1:$AY$62","'Firr(선)'!$L$1:$V$62","'Firr(사)'!$L$1:$V$62","'Firr(회)'!$L$1:$V$62"}</definedName>
    <definedName name="곽동중" localSheetId="21" hidden="1">{"'Firr(선)'!$AS$1:$AY$62","'Firr(사)'!$AS$1:$AY$62","'Firr(회)'!$AS$1:$AY$62","'Firr(선)'!$L$1:$V$62","'Firr(사)'!$L$1:$V$62","'Firr(회)'!$L$1:$V$62"}</definedName>
    <definedName name="곽동중" localSheetId="18" hidden="1">{"'Firr(선)'!$AS$1:$AY$62","'Firr(사)'!$AS$1:$AY$62","'Firr(회)'!$AS$1:$AY$62","'Firr(선)'!$L$1:$V$62","'Firr(사)'!$L$1:$V$62","'Firr(회)'!$L$1:$V$62"}</definedName>
    <definedName name="곽동중" localSheetId="19" hidden="1">{"'Firr(선)'!$AS$1:$AY$62","'Firr(사)'!$AS$1:$AY$62","'Firr(회)'!$AS$1:$AY$62","'Firr(선)'!$L$1:$V$62","'Firr(사)'!$L$1:$V$62","'Firr(회)'!$L$1:$V$62"}</definedName>
    <definedName name="곽동중" localSheetId="20" hidden="1">{"'Firr(선)'!$AS$1:$AY$62","'Firr(사)'!$AS$1:$AY$62","'Firr(회)'!$AS$1:$AY$62","'Firr(선)'!$L$1:$V$62","'Firr(사)'!$L$1:$V$62","'Firr(회)'!$L$1:$V$62"}</definedName>
    <definedName name="곽동중" localSheetId="22" hidden="1">{"'Firr(선)'!$AS$1:$AY$62","'Firr(사)'!$AS$1:$AY$62","'Firr(회)'!$AS$1:$AY$62","'Firr(선)'!$L$1:$V$62","'Firr(사)'!$L$1:$V$62","'Firr(회)'!$L$1:$V$62"}</definedName>
    <definedName name="곽동중" localSheetId="24" hidden="1">{"'Firr(선)'!$AS$1:$AY$62","'Firr(사)'!$AS$1:$AY$62","'Firr(회)'!$AS$1:$AY$62","'Firr(선)'!$L$1:$V$62","'Firr(사)'!$L$1:$V$62","'Firr(회)'!$L$1:$V$62"}</definedName>
    <definedName name="곽동중" localSheetId="28" hidden="1">{"'Firr(선)'!$AS$1:$AY$62","'Firr(사)'!$AS$1:$AY$62","'Firr(회)'!$AS$1:$AY$62","'Firr(선)'!$L$1:$V$62","'Firr(사)'!$L$1:$V$62","'Firr(회)'!$L$1:$V$62"}</definedName>
    <definedName name="곽동중" localSheetId="14" hidden="1">{"'Firr(선)'!$AS$1:$AY$62","'Firr(사)'!$AS$1:$AY$62","'Firr(회)'!$AS$1:$AY$62","'Firr(선)'!$L$1:$V$62","'Firr(사)'!$L$1:$V$62","'Firr(회)'!$L$1:$V$62"}</definedName>
    <definedName name="곽동중" hidden="1">{"'Firr(선)'!$AS$1:$AY$62","'Firr(사)'!$AS$1:$AY$62","'Firr(회)'!$AS$1:$AY$62","'Firr(선)'!$L$1:$V$62","'Firr(사)'!$L$1:$V$62","'Firr(회)'!$L$1:$V$62"}</definedName>
    <definedName name="관리" localSheetId="12" hidden="1">{#N/A,#N/A,FALSE,"포장2"}</definedName>
    <definedName name="관리" localSheetId="11" hidden="1">{#N/A,#N/A,FALSE,"포장2"}</definedName>
    <definedName name="관리" localSheetId="13" hidden="1">{#N/A,#N/A,FALSE,"포장2"}</definedName>
    <definedName name="관리" localSheetId="16" hidden="1">{#N/A,#N/A,FALSE,"포장2"}</definedName>
    <definedName name="관리" localSheetId="21" hidden="1">{#N/A,#N/A,FALSE,"포장2"}</definedName>
    <definedName name="관리" localSheetId="18" hidden="1">{#N/A,#N/A,FALSE,"포장2"}</definedName>
    <definedName name="관리" localSheetId="19" hidden="1">{#N/A,#N/A,FALSE,"포장2"}</definedName>
    <definedName name="관리" localSheetId="20" hidden="1">{#N/A,#N/A,FALSE,"포장2"}</definedName>
    <definedName name="관리" localSheetId="22" hidden="1">{#N/A,#N/A,FALSE,"포장2"}</definedName>
    <definedName name="관리" localSheetId="24" hidden="1">{#N/A,#N/A,FALSE,"포장2"}</definedName>
    <definedName name="관리" localSheetId="28" hidden="1">{#N/A,#N/A,FALSE,"포장2"}</definedName>
    <definedName name="관리" localSheetId="14" hidden="1">{#N/A,#N/A,FALSE,"포장2"}</definedName>
    <definedName name="관리" hidden="1">{#N/A,#N/A,FALSE,"포장2"}</definedName>
    <definedName name="관리비" hidden="1">#REF!</definedName>
    <definedName name="관리비2" localSheetId="12" hidden="1">{#N/A,#N/A,FALSE,"갑지";#N/A,#N/A,FALSE,"개요";#N/A,#N/A,FALSE,"비목별";#N/A,#N/A,FALSE,"건물별";#N/A,#N/A,FALSE,"기구표";#N/A,#N/A,FALSE,"직원투입"}</definedName>
    <definedName name="관리비2" localSheetId="11" hidden="1">{#N/A,#N/A,FALSE,"갑지";#N/A,#N/A,FALSE,"개요";#N/A,#N/A,FALSE,"비목별";#N/A,#N/A,FALSE,"건물별";#N/A,#N/A,FALSE,"기구표";#N/A,#N/A,FALSE,"직원투입"}</definedName>
    <definedName name="관리비2" localSheetId="13" hidden="1">{#N/A,#N/A,FALSE,"갑지";#N/A,#N/A,FALSE,"개요";#N/A,#N/A,FALSE,"비목별";#N/A,#N/A,FALSE,"건물별";#N/A,#N/A,FALSE,"기구표";#N/A,#N/A,FALSE,"직원투입"}</definedName>
    <definedName name="관리비2" localSheetId="16" hidden="1">{#N/A,#N/A,FALSE,"갑지";#N/A,#N/A,FALSE,"개요";#N/A,#N/A,FALSE,"비목별";#N/A,#N/A,FALSE,"건물별";#N/A,#N/A,FALSE,"기구표";#N/A,#N/A,FALSE,"직원투입"}</definedName>
    <definedName name="관리비2" localSheetId="21" hidden="1">{#N/A,#N/A,FALSE,"갑지";#N/A,#N/A,FALSE,"개요";#N/A,#N/A,FALSE,"비목별";#N/A,#N/A,FALSE,"건물별";#N/A,#N/A,FALSE,"기구표";#N/A,#N/A,FALSE,"직원투입"}</definedName>
    <definedName name="관리비2" localSheetId="18" hidden="1">{#N/A,#N/A,FALSE,"갑지";#N/A,#N/A,FALSE,"개요";#N/A,#N/A,FALSE,"비목별";#N/A,#N/A,FALSE,"건물별";#N/A,#N/A,FALSE,"기구표";#N/A,#N/A,FALSE,"직원투입"}</definedName>
    <definedName name="관리비2" localSheetId="19" hidden="1">{#N/A,#N/A,FALSE,"갑지";#N/A,#N/A,FALSE,"개요";#N/A,#N/A,FALSE,"비목별";#N/A,#N/A,FALSE,"건물별";#N/A,#N/A,FALSE,"기구표";#N/A,#N/A,FALSE,"직원투입"}</definedName>
    <definedName name="관리비2" localSheetId="20" hidden="1">{#N/A,#N/A,FALSE,"갑지";#N/A,#N/A,FALSE,"개요";#N/A,#N/A,FALSE,"비목별";#N/A,#N/A,FALSE,"건물별";#N/A,#N/A,FALSE,"기구표";#N/A,#N/A,FALSE,"직원투입"}</definedName>
    <definedName name="관리비2" localSheetId="22" hidden="1">{#N/A,#N/A,FALSE,"갑지";#N/A,#N/A,FALSE,"개요";#N/A,#N/A,FALSE,"비목별";#N/A,#N/A,FALSE,"건물별";#N/A,#N/A,FALSE,"기구표";#N/A,#N/A,FALSE,"직원투입"}</definedName>
    <definedName name="관리비2" localSheetId="24" hidden="1">{#N/A,#N/A,FALSE,"갑지";#N/A,#N/A,FALSE,"개요";#N/A,#N/A,FALSE,"비목별";#N/A,#N/A,FALSE,"건물별";#N/A,#N/A,FALSE,"기구표";#N/A,#N/A,FALSE,"직원투입"}</definedName>
    <definedName name="관리비2" localSheetId="28" hidden="1">{#N/A,#N/A,FALSE,"갑지";#N/A,#N/A,FALSE,"개요";#N/A,#N/A,FALSE,"비목별";#N/A,#N/A,FALSE,"건물별";#N/A,#N/A,FALSE,"기구표";#N/A,#N/A,FALSE,"직원투입"}</definedName>
    <definedName name="관리비2" localSheetId="14"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광" localSheetId="12" hidden="1">{#N/A,#N/A,FALSE,"물량산출"}</definedName>
    <definedName name="광" localSheetId="11" hidden="1">{#N/A,#N/A,FALSE,"물량산출"}</definedName>
    <definedName name="광" localSheetId="13" hidden="1">{#N/A,#N/A,FALSE,"물량산출"}</definedName>
    <definedName name="광" localSheetId="16" hidden="1">{#N/A,#N/A,FALSE,"물량산출"}</definedName>
    <definedName name="광" localSheetId="21" hidden="1">{#N/A,#N/A,FALSE,"물량산출"}</definedName>
    <definedName name="광" localSheetId="18" hidden="1">{#N/A,#N/A,FALSE,"물량산출"}</definedName>
    <definedName name="광" localSheetId="19" hidden="1">{#N/A,#N/A,FALSE,"물량산출"}</definedName>
    <definedName name="광" localSheetId="20" hidden="1">{#N/A,#N/A,FALSE,"물량산출"}</definedName>
    <definedName name="광" localSheetId="22" hidden="1">{#N/A,#N/A,FALSE,"물량산출"}</definedName>
    <definedName name="광" localSheetId="24" hidden="1">{#N/A,#N/A,FALSE,"물량산출"}</definedName>
    <definedName name="광" localSheetId="28" hidden="1">{#N/A,#N/A,FALSE,"물량산출"}</definedName>
    <definedName name="광" localSheetId="14" hidden="1">{#N/A,#N/A,FALSE,"물량산출"}</definedName>
    <definedName name="광" hidden="1">{#N/A,#N/A,FALSE,"물량산출"}</definedName>
    <definedName name="광덕기업" localSheetId="12" hidden="1">{#N/A,#N/A,FALSE,"물량산출"}</definedName>
    <definedName name="광덕기업" localSheetId="11" hidden="1">{#N/A,#N/A,FALSE,"물량산출"}</definedName>
    <definedName name="광덕기업" localSheetId="13" hidden="1">{#N/A,#N/A,FALSE,"물량산출"}</definedName>
    <definedName name="광덕기업" localSheetId="16" hidden="1">{#N/A,#N/A,FALSE,"물량산출"}</definedName>
    <definedName name="광덕기업" localSheetId="21" hidden="1">{#N/A,#N/A,FALSE,"물량산출"}</definedName>
    <definedName name="광덕기업" localSheetId="18" hidden="1">{#N/A,#N/A,FALSE,"물량산출"}</definedName>
    <definedName name="광덕기업" localSheetId="19" hidden="1">{#N/A,#N/A,FALSE,"물량산출"}</definedName>
    <definedName name="광덕기업" localSheetId="20" hidden="1">{#N/A,#N/A,FALSE,"물량산출"}</definedName>
    <definedName name="광덕기업" localSheetId="22" hidden="1">{#N/A,#N/A,FALSE,"물량산출"}</definedName>
    <definedName name="광덕기업" localSheetId="24" hidden="1">{#N/A,#N/A,FALSE,"물량산출"}</definedName>
    <definedName name="광덕기업" localSheetId="28" hidden="1">{#N/A,#N/A,FALSE,"물량산출"}</definedName>
    <definedName name="광덕기업" localSheetId="14" hidden="1">{#N/A,#N/A,FALSE,"물량산출"}</definedName>
    <definedName name="광덕기업" hidden="1">{#N/A,#N/A,FALSE,"물량산출"}</definedName>
    <definedName name="교굑"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집계" localSheetId="12" hidden="1">{#N/A,#N/A,FALSE,"배수1"}</definedName>
    <definedName name="교대집계" localSheetId="11" hidden="1">{#N/A,#N/A,FALSE,"배수1"}</definedName>
    <definedName name="교대집계" localSheetId="13" hidden="1">{#N/A,#N/A,FALSE,"배수1"}</definedName>
    <definedName name="교대집계" localSheetId="16" hidden="1">{#N/A,#N/A,FALSE,"배수1"}</definedName>
    <definedName name="교대집계" localSheetId="21" hidden="1">{#N/A,#N/A,FALSE,"배수1"}</definedName>
    <definedName name="교대집계" localSheetId="18" hidden="1">{#N/A,#N/A,FALSE,"배수1"}</definedName>
    <definedName name="교대집계" localSheetId="19" hidden="1">{#N/A,#N/A,FALSE,"배수1"}</definedName>
    <definedName name="교대집계" localSheetId="20" hidden="1">{#N/A,#N/A,FALSE,"배수1"}</definedName>
    <definedName name="교대집계" localSheetId="22" hidden="1">{#N/A,#N/A,FALSE,"배수1"}</definedName>
    <definedName name="교대집계" localSheetId="24" hidden="1">{#N/A,#N/A,FALSE,"배수1"}</definedName>
    <definedName name="교대집계" localSheetId="28" hidden="1">{#N/A,#N/A,FALSE,"배수1"}</definedName>
    <definedName name="교대집계" localSheetId="14" hidden="1">{#N/A,#N/A,FALSE,"배수1"}</definedName>
    <definedName name="교대집계" hidden="1">{#N/A,#N/A,FALSE,"배수1"}</definedName>
    <definedName name="교대펄근집계" localSheetId="12" hidden="1">{#N/A,#N/A,FALSE,"배수1"}</definedName>
    <definedName name="교대펄근집계" localSheetId="11" hidden="1">{#N/A,#N/A,FALSE,"배수1"}</definedName>
    <definedName name="교대펄근집계" localSheetId="13" hidden="1">{#N/A,#N/A,FALSE,"배수1"}</definedName>
    <definedName name="교대펄근집계" localSheetId="16" hidden="1">{#N/A,#N/A,FALSE,"배수1"}</definedName>
    <definedName name="교대펄근집계" localSheetId="21" hidden="1">{#N/A,#N/A,FALSE,"배수1"}</definedName>
    <definedName name="교대펄근집계" localSheetId="18" hidden="1">{#N/A,#N/A,FALSE,"배수1"}</definedName>
    <definedName name="교대펄근집계" localSheetId="19" hidden="1">{#N/A,#N/A,FALSE,"배수1"}</definedName>
    <definedName name="교대펄근집계" localSheetId="20" hidden="1">{#N/A,#N/A,FALSE,"배수1"}</definedName>
    <definedName name="교대펄근집계" localSheetId="22" hidden="1">{#N/A,#N/A,FALSE,"배수1"}</definedName>
    <definedName name="교대펄근집계" localSheetId="24" hidden="1">{#N/A,#N/A,FALSE,"배수1"}</definedName>
    <definedName name="교대펄근집계" localSheetId="28" hidden="1">{#N/A,#N/A,FALSE,"배수1"}</definedName>
    <definedName name="교대펄근집계" localSheetId="14" hidden="1">{#N/A,#N/A,FALSE,"배수1"}</definedName>
    <definedName name="교대펄근집계" hidden="1">{#N/A,#N/A,FALSE,"배수1"}</definedName>
    <definedName name="교동토" hidden="1">#REF!</definedName>
    <definedName name="교동토목공사" localSheetId="12" hidden="1">{#N/A,#N/A,FALSE,"이태원철근"}</definedName>
    <definedName name="교동토목공사" localSheetId="11" hidden="1">{#N/A,#N/A,FALSE,"이태원철근"}</definedName>
    <definedName name="교동토목공사" localSheetId="13" hidden="1">{#N/A,#N/A,FALSE,"이태원철근"}</definedName>
    <definedName name="교동토목공사" localSheetId="16" hidden="1">{#N/A,#N/A,FALSE,"이태원철근"}</definedName>
    <definedName name="교동토목공사" localSheetId="21" hidden="1">{#N/A,#N/A,FALSE,"이태원철근"}</definedName>
    <definedName name="교동토목공사" localSheetId="18" hidden="1">{#N/A,#N/A,FALSE,"이태원철근"}</definedName>
    <definedName name="교동토목공사" localSheetId="19" hidden="1">{#N/A,#N/A,FALSE,"이태원철근"}</definedName>
    <definedName name="교동토목공사" localSheetId="20" hidden="1">{#N/A,#N/A,FALSE,"이태원철근"}</definedName>
    <definedName name="교동토목공사" localSheetId="22" hidden="1">{#N/A,#N/A,FALSE,"이태원철근"}</definedName>
    <definedName name="교동토목공사" localSheetId="24" hidden="1">{#N/A,#N/A,FALSE,"이태원철근"}</definedName>
    <definedName name="교동토목공사" localSheetId="28" hidden="1">{#N/A,#N/A,FALSE,"이태원철근"}</definedName>
    <definedName name="교동토목공사" localSheetId="14" hidden="1">{#N/A,#N/A,FALSE,"이태원철근"}</definedName>
    <definedName name="교동토목공사" hidden="1">{#N/A,#N/A,FALSE,"이태원철근"}</definedName>
    <definedName name="교육" localSheetId="12" hidden="1">{#N/A,#N/A,FALSE,"전력간선"}</definedName>
    <definedName name="교육" localSheetId="11" hidden="1">{#N/A,#N/A,FALSE,"전력간선"}</definedName>
    <definedName name="교육" localSheetId="13" hidden="1">{#N/A,#N/A,FALSE,"전력간선"}</definedName>
    <definedName name="교육" localSheetId="16" hidden="1">{#N/A,#N/A,FALSE,"전력간선"}</definedName>
    <definedName name="교육" localSheetId="21" hidden="1">{#N/A,#N/A,FALSE,"전력간선"}</definedName>
    <definedName name="교육" localSheetId="18" hidden="1">{#N/A,#N/A,FALSE,"전력간선"}</definedName>
    <definedName name="교육" localSheetId="19" hidden="1">{#N/A,#N/A,FALSE,"전력간선"}</definedName>
    <definedName name="교육" localSheetId="20" hidden="1">{#N/A,#N/A,FALSE,"전력간선"}</definedName>
    <definedName name="교육" localSheetId="22" hidden="1">{#N/A,#N/A,FALSE,"전력간선"}</definedName>
    <definedName name="교육" localSheetId="24" hidden="1">{#N/A,#N/A,FALSE,"전력간선"}</definedName>
    <definedName name="교육" localSheetId="28" hidden="1">{#N/A,#N/A,FALSE,"전력간선"}</definedName>
    <definedName name="교육" localSheetId="14" hidden="1">{#N/A,#N/A,FALSE,"전력간선"}</definedName>
    <definedName name="교육" hidden="1">{#N/A,#N/A,FALSE,"전력간선"}</definedName>
    <definedName name="교좌" localSheetId="12" hidden="1">{#N/A,#N/A,FALSE,"포장2"}</definedName>
    <definedName name="교좌" localSheetId="11" hidden="1">{#N/A,#N/A,FALSE,"포장2"}</definedName>
    <definedName name="교좌" localSheetId="13" hidden="1">{#N/A,#N/A,FALSE,"포장2"}</definedName>
    <definedName name="교좌" localSheetId="16" hidden="1">{#N/A,#N/A,FALSE,"포장2"}</definedName>
    <definedName name="교좌" localSheetId="21" hidden="1">{#N/A,#N/A,FALSE,"포장2"}</definedName>
    <definedName name="교좌" localSheetId="18" hidden="1">{#N/A,#N/A,FALSE,"포장2"}</definedName>
    <definedName name="교좌" localSheetId="19" hidden="1">{#N/A,#N/A,FALSE,"포장2"}</definedName>
    <definedName name="교좌" localSheetId="20" hidden="1">{#N/A,#N/A,FALSE,"포장2"}</definedName>
    <definedName name="교좌" localSheetId="22" hidden="1">{#N/A,#N/A,FALSE,"포장2"}</definedName>
    <definedName name="교좌" localSheetId="24" hidden="1">{#N/A,#N/A,FALSE,"포장2"}</definedName>
    <definedName name="교좌" localSheetId="28" hidden="1">{#N/A,#N/A,FALSE,"포장2"}</definedName>
    <definedName name="교좌" localSheetId="14" hidden="1">{#N/A,#N/A,FALSE,"포장2"}</definedName>
    <definedName name="교좌" hidden="1">{#N/A,#N/A,FALSE,"포장2"}</definedName>
    <definedName name="교통" hidden="1">#REF!</definedName>
    <definedName name="굗ㄱ" localSheetId="12" hidden="1">{#N/A,#N/A,FALSE,"Sheet6"}</definedName>
    <definedName name="굗ㄱ" localSheetId="11" hidden="1">{#N/A,#N/A,FALSE,"Sheet6"}</definedName>
    <definedName name="굗ㄱ" localSheetId="13" hidden="1">{#N/A,#N/A,FALSE,"Sheet6"}</definedName>
    <definedName name="굗ㄱ" localSheetId="16" hidden="1">{#N/A,#N/A,FALSE,"Sheet6"}</definedName>
    <definedName name="굗ㄱ" localSheetId="21" hidden="1">{#N/A,#N/A,FALSE,"Sheet6"}</definedName>
    <definedName name="굗ㄱ" localSheetId="18" hidden="1">{#N/A,#N/A,FALSE,"Sheet6"}</definedName>
    <definedName name="굗ㄱ" localSheetId="19" hidden="1">{#N/A,#N/A,FALSE,"Sheet6"}</definedName>
    <definedName name="굗ㄱ" localSheetId="20" hidden="1">{#N/A,#N/A,FALSE,"Sheet6"}</definedName>
    <definedName name="굗ㄱ" localSheetId="22" hidden="1">{#N/A,#N/A,FALSE,"Sheet6"}</definedName>
    <definedName name="굗ㄱ" localSheetId="24" hidden="1">{#N/A,#N/A,FALSE,"Sheet6"}</definedName>
    <definedName name="굗ㄱ" localSheetId="28" hidden="1">{#N/A,#N/A,FALSE,"Sheet6"}</definedName>
    <definedName name="굗ㄱ" localSheetId="14" hidden="1">{#N/A,#N/A,FALSE,"Sheet6"}</definedName>
    <definedName name="굗ㄱ" hidden="1">{#N/A,#N/A,FALSE,"Sheet6"}</definedName>
    <definedName name="구" localSheetId="1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3조" localSheetId="12" hidden="1">{#N/A,#N/A,TRUE,"LOADCOVE";#N/A,#N/A,TRUE,"PAGE001";#N/A,#N/A,TRUE,"PAGE002";#N/A,#N/A,TRUE,"PAGE003";#N/A,#N/A,TRUE,"PAGE004";#N/A,#N/A,TRUE,"PAGE005";#N/A,#N/A,TRUE,"PAGE006";#N/A,#N/A,TRUE,"PAGE007";#N/A,#N/A,TRUE,"PAGE008";#N/A,#N/A,TRUE,"PAGE009";#N/A,#N/A,TRUE,"PAGE010";#N/A,#N/A,TRUE,"PAGE011";#N/A,#N/A,TRUE,"PAGE012";#N/A,#N/A,TRUE,"PAGE013"}</definedName>
    <definedName name="구3조" localSheetId="11" hidden="1">{#N/A,#N/A,TRUE,"LOADCOVE";#N/A,#N/A,TRUE,"PAGE001";#N/A,#N/A,TRUE,"PAGE002";#N/A,#N/A,TRUE,"PAGE003";#N/A,#N/A,TRUE,"PAGE004";#N/A,#N/A,TRUE,"PAGE005";#N/A,#N/A,TRUE,"PAGE006";#N/A,#N/A,TRUE,"PAGE007";#N/A,#N/A,TRUE,"PAGE008";#N/A,#N/A,TRUE,"PAGE009";#N/A,#N/A,TRUE,"PAGE010";#N/A,#N/A,TRUE,"PAGE011";#N/A,#N/A,TRUE,"PAGE012";#N/A,#N/A,TRUE,"PAGE013"}</definedName>
    <definedName name="구3조" localSheetId="13" hidden="1">{#N/A,#N/A,TRUE,"LOADCOVE";#N/A,#N/A,TRUE,"PAGE001";#N/A,#N/A,TRUE,"PAGE002";#N/A,#N/A,TRUE,"PAGE003";#N/A,#N/A,TRUE,"PAGE004";#N/A,#N/A,TRUE,"PAGE005";#N/A,#N/A,TRUE,"PAGE006";#N/A,#N/A,TRUE,"PAGE007";#N/A,#N/A,TRUE,"PAGE008";#N/A,#N/A,TRUE,"PAGE009";#N/A,#N/A,TRUE,"PAGE010";#N/A,#N/A,TRUE,"PAGE011";#N/A,#N/A,TRUE,"PAGE012";#N/A,#N/A,TRUE,"PAGE013"}</definedName>
    <definedName name="구3조" localSheetId="16" hidden="1">{#N/A,#N/A,TRUE,"LOADCOVE";#N/A,#N/A,TRUE,"PAGE001";#N/A,#N/A,TRUE,"PAGE002";#N/A,#N/A,TRUE,"PAGE003";#N/A,#N/A,TRUE,"PAGE004";#N/A,#N/A,TRUE,"PAGE005";#N/A,#N/A,TRUE,"PAGE006";#N/A,#N/A,TRUE,"PAGE007";#N/A,#N/A,TRUE,"PAGE008";#N/A,#N/A,TRUE,"PAGE009";#N/A,#N/A,TRUE,"PAGE010";#N/A,#N/A,TRUE,"PAGE011";#N/A,#N/A,TRUE,"PAGE012";#N/A,#N/A,TRUE,"PAGE013"}</definedName>
    <definedName name="구3조" localSheetId="21" hidden="1">{#N/A,#N/A,TRUE,"LOADCOVE";#N/A,#N/A,TRUE,"PAGE001";#N/A,#N/A,TRUE,"PAGE002";#N/A,#N/A,TRUE,"PAGE003";#N/A,#N/A,TRUE,"PAGE004";#N/A,#N/A,TRUE,"PAGE005";#N/A,#N/A,TRUE,"PAGE006";#N/A,#N/A,TRUE,"PAGE007";#N/A,#N/A,TRUE,"PAGE008";#N/A,#N/A,TRUE,"PAGE009";#N/A,#N/A,TRUE,"PAGE010";#N/A,#N/A,TRUE,"PAGE011";#N/A,#N/A,TRUE,"PAGE012";#N/A,#N/A,TRUE,"PAGE013"}</definedName>
    <definedName name="구3조" localSheetId="18" hidden="1">{#N/A,#N/A,TRUE,"LOADCOVE";#N/A,#N/A,TRUE,"PAGE001";#N/A,#N/A,TRUE,"PAGE002";#N/A,#N/A,TRUE,"PAGE003";#N/A,#N/A,TRUE,"PAGE004";#N/A,#N/A,TRUE,"PAGE005";#N/A,#N/A,TRUE,"PAGE006";#N/A,#N/A,TRUE,"PAGE007";#N/A,#N/A,TRUE,"PAGE008";#N/A,#N/A,TRUE,"PAGE009";#N/A,#N/A,TRUE,"PAGE010";#N/A,#N/A,TRUE,"PAGE011";#N/A,#N/A,TRUE,"PAGE012";#N/A,#N/A,TRUE,"PAGE013"}</definedName>
    <definedName name="구3조" localSheetId="19" hidden="1">{#N/A,#N/A,TRUE,"LOADCOVE";#N/A,#N/A,TRUE,"PAGE001";#N/A,#N/A,TRUE,"PAGE002";#N/A,#N/A,TRUE,"PAGE003";#N/A,#N/A,TRUE,"PAGE004";#N/A,#N/A,TRUE,"PAGE005";#N/A,#N/A,TRUE,"PAGE006";#N/A,#N/A,TRUE,"PAGE007";#N/A,#N/A,TRUE,"PAGE008";#N/A,#N/A,TRUE,"PAGE009";#N/A,#N/A,TRUE,"PAGE010";#N/A,#N/A,TRUE,"PAGE011";#N/A,#N/A,TRUE,"PAGE012";#N/A,#N/A,TRUE,"PAGE013"}</definedName>
    <definedName name="구3조" localSheetId="20" hidden="1">{#N/A,#N/A,TRUE,"LOADCOVE";#N/A,#N/A,TRUE,"PAGE001";#N/A,#N/A,TRUE,"PAGE002";#N/A,#N/A,TRUE,"PAGE003";#N/A,#N/A,TRUE,"PAGE004";#N/A,#N/A,TRUE,"PAGE005";#N/A,#N/A,TRUE,"PAGE006";#N/A,#N/A,TRUE,"PAGE007";#N/A,#N/A,TRUE,"PAGE008";#N/A,#N/A,TRUE,"PAGE009";#N/A,#N/A,TRUE,"PAGE010";#N/A,#N/A,TRUE,"PAGE011";#N/A,#N/A,TRUE,"PAGE012";#N/A,#N/A,TRUE,"PAGE013"}</definedName>
    <definedName name="구3조" localSheetId="22" hidden="1">{#N/A,#N/A,TRUE,"LOADCOVE";#N/A,#N/A,TRUE,"PAGE001";#N/A,#N/A,TRUE,"PAGE002";#N/A,#N/A,TRUE,"PAGE003";#N/A,#N/A,TRUE,"PAGE004";#N/A,#N/A,TRUE,"PAGE005";#N/A,#N/A,TRUE,"PAGE006";#N/A,#N/A,TRUE,"PAGE007";#N/A,#N/A,TRUE,"PAGE008";#N/A,#N/A,TRUE,"PAGE009";#N/A,#N/A,TRUE,"PAGE010";#N/A,#N/A,TRUE,"PAGE011";#N/A,#N/A,TRUE,"PAGE012";#N/A,#N/A,TRUE,"PAGE013"}</definedName>
    <definedName name="구3조" localSheetId="24" hidden="1">{#N/A,#N/A,TRUE,"LOADCOVE";#N/A,#N/A,TRUE,"PAGE001";#N/A,#N/A,TRUE,"PAGE002";#N/A,#N/A,TRUE,"PAGE003";#N/A,#N/A,TRUE,"PAGE004";#N/A,#N/A,TRUE,"PAGE005";#N/A,#N/A,TRUE,"PAGE006";#N/A,#N/A,TRUE,"PAGE007";#N/A,#N/A,TRUE,"PAGE008";#N/A,#N/A,TRUE,"PAGE009";#N/A,#N/A,TRUE,"PAGE010";#N/A,#N/A,TRUE,"PAGE011";#N/A,#N/A,TRUE,"PAGE012";#N/A,#N/A,TRUE,"PAGE013"}</definedName>
    <definedName name="구3조" localSheetId="28" hidden="1">{#N/A,#N/A,TRUE,"LOADCOVE";#N/A,#N/A,TRUE,"PAGE001";#N/A,#N/A,TRUE,"PAGE002";#N/A,#N/A,TRUE,"PAGE003";#N/A,#N/A,TRUE,"PAGE004";#N/A,#N/A,TRUE,"PAGE005";#N/A,#N/A,TRUE,"PAGE006";#N/A,#N/A,TRUE,"PAGE007";#N/A,#N/A,TRUE,"PAGE008";#N/A,#N/A,TRUE,"PAGE009";#N/A,#N/A,TRUE,"PAGE010";#N/A,#N/A,TRUE,"PAGE011";#N/A,#N/A,TRUE,"PAGE012";#N/A,#N/A,TRUE,"PAGE013"}</definedName>
    <definedName name="구3조" localSheetId="14" hidden="1">{#N/A,#N/A,TRUE,"LOADCOVE";#N/A,#N/A,TRUE,"PAGE001";#N/A,#N/A,TRUE,"PAGE002";#N/A,#N/A,TRUE,"PAGE003";#N/A,#N/A,TRUE,"PAGE004";#N/A,#N/A,TRUE,"PAGE005";#N/A,#N/A,TRUE,"PAGE006";#N/A,#N/A,TRUE,"PAGE007";#N/A,#N/A,TRUE,"PAGE008";#N/A,#N/A,TRUE,"PAGE009";#N/A,#N/A,TRUE,"PAGE010";#N/A,#N/A,TRUE,"PAGE011";#N/A,#N/A,TRUE,"PAGE012";#N/A,#N/A,TRUE,"PAGE013"}</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본" localSheetId="12" hidden="1">{#N/A,#N/A,FALSE,"Sheet6"}</definedName>
    <definedName name="구본" localSheetId="11" hidden="1">{#N/A,#N/A,FALSE,"Sheet6"}</definedName>
    <definedName name="구본" localSheetId="13" hidden="1">{#N/A,#N/A,FALSE,"Sheet6"}</definedName>
    <definedName name="구본" localSheetId="16" hidden="1">{#N/A,#N/A,FALSE,"Sheet6"}</definedName>
    <definedName name="구본" localSheetId="21" hidden="1">{#N/A,#N/A,FALSE,"Sheet6"}</definedName>
    <definedName name="구본" localSheetId="18" hidden="1">{#N/A,#N/A,FALSE,"Sheet6"}</definedName>
    <definedName name="구본" localSheetId="19" hidden="1">{#N/A,#N/A,FALSE,"Sheet6"}</definedName>
    <definedName name="구본" localSheetId="20" hidden="1">{#N/A,#N/A,FALSE,"Sheet6"}</definedName>
    <definedName name="구본" localSheetId="22" hidden="1">{#N/A,#N/A,FALSE,"Sheet6"}</definedName>
    <definedName name="구본" localSheetId="24" hidden="1">{#N/A,#N/A,FALSE,"Sheet6"}</definedName>
    <definedName name="구본" localSheetId="28" hidden="1">{#N/A,#N/A,FALSE,"Sheet6"}</definedName>
    <definedName name="구본" localSheetId="14" hidden="1">{#N/A,#N/A,FALSE,"Sheet6"}</definedName>
    <definedName name="구본" hidden="1">{#N/A,#N/A,FALSE,"Sheet6"}</definedName>
    <definedName name="구산갑지" hidden="1">#REF!</definedName>
    <definedName name="구자관" localSheetId="12" hidden="1">{#N/A,#N/A,FALSE,"신청통보";#N/A,#N/A,FALSE,"기성확인서";#N/A,#N/A,FALSE,"기성내역서"}</definedName>
    <definedName name="구자관" localSheetId="11" hidden="1">{#N/A,#N/A,FALSE,"신청통보";#N/A,#N/A,FALSE,"기성확인서";#N/A,#N/A,FALSE,"기성내역서"}</definedName>
    <definedName name="구자관" localSheetId="13" hidden="1">{#N/A,#N/A,FALSE,"신청통보";#N/A,#N/A,FALSE,"기성확인서";#N/A,#N/A,FALSE,"기성내역서"}</definedName>
    <definedName name="구자관" localSheetId="16" hidden="1">{#N/A,#N/A,FALSE,"신청통보";#N/A,#N/A,FALSE,"기성확인서";#N/A,#N/A,FALSE,"기성내역서"}</definedName>
    <definedName name="구자관" localSheetId="21" hidden="1">{#N/A,#N/A,FALSE,"신청통보";#N/A,#N/A,FALSE,"기성확인서";#N/A,#N/A,FALSE,"기성내역서"}</definedName>
    <definedName name="구자관" localSheetId="18" hidden="1">{#N/A,#N/A,FALSE,"신청통보";#N/A,#N/A,FALSE,"기성확인서";#N/A,#N/A,FALSE,"기성내역서"}</definedName>
    <definedName name="구자관" localSheetId="19" hidden="1">{#N/A,#N/A,FALSE,"신청통보";#N/A,#N/A,FALSE,"기성확인서";#N/A,#N/A,FALSE,"기성내역서"}</definedName>
    <definedName name="구자관" localSheetId="20" hidden="1">{#N/A,#N/A,FALSE,"신청통보";#N/A,#N/A,FALSE,"기성확인서";#N/A,#N/A,FALSE,"기성내역서"}</definedName>
    <definedName name="구자관" localSheetId="22" hidden="1">{#N/A,#N/A,FALSE,"신청통보";#N/A,#N/A,FALSE,"기성확인서";#N/A,#N/A,FALSE,"기성내역서"}</definedName>
    <definedName name="구자관" localSheetId="24" hidden="1">{#N/A,#N/A,FALSE,"신청통보";#N/A,#N/A,FALSE,"기성확인서";#N/A,#N/A,FALSE,"기성내역서"}</definedName>
    <definedName name="구자관" localSheetId="28" hidden="1">{#N/A,#N/A,FALSE,"신청통보";#N/A,#N/A,FALSE,"기성확인서";#N/A,#N/A,FALSE,"기성내역서"}</definedName>
    <definedName name="구자관" localSheetId="14" hidden="1">{#N/A,#N/A,FALSE,"신청통보";#N/A,#N/A,FALSE,"기성확인서";#N/A,#N/A,FALSE,"기성내역서"}</definedName>
    <definedName name="구자관" hidden="1">{#N/A,#N/A,FALSE,"신청통보";#N/A,#N/A,FALSE,"기성확인서";#N/A,#N/A,FALSE,"기성내역서"}</definedName>
    <definedName name="구조" localSheetId="12"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11"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16"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21"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18"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19"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20"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22"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구조"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조" hidden="1">{#N/A,#N/A,FALSE,"손익표지";#N/A,#N/A,FALSE,"손익계산";#N/A,#N/A,FALSE,"일반관리비";#N/A,#N/A,FALSE,"영업외수익";#N/A,#N/A,FALSE,"영업외비용";#N/A,#N/A,FALSE,"매출액";#N/A,#N/A,FALSE,"요약손익";#N/A,#N/A,FALSE,"요약대차";#N/A,#N/A,FALSE,"매출채권현황";#N/A,#N/A,FALSE,"매출채권명세"}</definedName>
    <definedName name="구조3" localSheetId="12" hidden="1">{#N/A,#N/A,TRUE,"LOADCOVE";#N/A,#N/A,TRUE,"PAGE001";#N/A,#N/A,TRUE,"PAGE002";#N/A,#N/A,TRUE,"PAGE003";#N/A,#N/A,TRUE,"PAGE004";#N/A,#N/A,TRUE,"PAGE005";#N/A,#N/A,TRUE,"PAGE006";#N/A,#N/A,TRUE,"PAGE007";#N/A,#N/A,TRUE,"PAGE008";#N/A,#N/A,TRUE,"PAGE009";#N/A,#N/A,TRUE,"PAGE010";#N/A,#N/A,TRUE,"PAGE011";#N/A,#N/A,TRUE,"PAGE012";#N/A,#N/A,TRUE,"PAGE013"}</definedName>
    <definedName name="구조3" localSheetId="11" hidden="1">{#N/A,#N/A,TRUE,"LOADCOVE";#N/A,#N/A,TRUE,"PAGE001";#N/A,#N/A,TRUE,"PAGE002";#N/A,#N/A,TRUE,"PAGE003";#N/A,#N/A,TRUE,"PAGE004";#N/A,#N/A,TRUE,"PAGE005";#N/A,#N/A,TRUE,"PAGE006";#N/A,#N/A,TRUE,"PAGE007";#N/A,#N/A,TRUE,"PAGE008";#N/A,#N/A,TRUE,"PAGE009";#N/A,#N/A,TRUE,"PAGE010";#N/A,#N/A,TRUE,"PAGE011";#N/A,#N/A,TRUE,"PAGE012";#N/A,#N/A,TRUE,"PAGE013"}</definedName>
    <definedName name="구조3" localSheetId="13" hidden="1">{#N/A,#N/A,TRUE,"LOADCOVE";#N/A,#N/A,TRUE,"PAGE001";#N/A,#N/A,TRUE,"PAGE002";#N/A,#N/A,TRUE,"PAGE003";#N/A,#N/A,TRUE,"PAGE004";#N/A,#N/A,TRUE,"PAGE005";#N/A,#N/A,TRUE,"PAGE006";#N/A,#N/A,TRUE,"PAGE007";#N/A,#N/A,TRUE,"PAGE008";#N/A,#N/A,TRUE,"PAGE009";#N/A,#N/A,TRUE,"PAGE010";#N/A,#N/A,TRUE,"PAGE011";#N/A,#N/A,TRUE,"PAGE012";#N/A,#N/A,TRUE,"PAGE013"}</definedName>
    <definedName name="구조3" localSheetId="16" hidden="1">{#N/A,#N/A,TRUE,"LOADCOVE";#N/A,#N/A,TRUE,"PAGE001";#N/A,#N/A,TRUE,"PAGE002";#N/A,#N/A,TRUE,"PAGE003";#N/A,#N/A,TRUE,"PAGE004";#N/A,#N/A,TRUE,"PAGE005";#N/A,#N/A,TRUE,"PAGE006";#N/A,#N/A,TRUE,"PAGE007";#N/A,#N/A,TRUE,"PAGE008";#N/A,#N/A,TRUE,"PAGE009";#N/A,#N/A,TRUE,"PAGE010";#N/A,#N/A,TRUE,"PAGE011";#N/A,#N/A,TRUE,"PAGE012";#N/A,#N/A,TRUE,"PAGE013"}</definedName>
    <definedName name="구조3" localSheetId="21" hidden="1">{#N/A,#N/A,TRUE,"LOADCOVE";#N/A,#N/A,TRUE,"PAGE001";#N/A,#N/A,TRUE,"PAGE002";#N/A,#N/A,TRUE,"PAGE003";#N/A,#N/A,TRUE,"PAGE004";#N/A,#N/A,TRUE,"PAGE005";#N/A,#N/A,TRUE,"PAGE006";#N/A,#N/A,TRUE,"PAGE007";#N/A,#N/A,TRUE,"PAGE008";#N/A,#N/A,TRUE,"PAGE009";#N/A,#N/A,TRUE,"PAGE010";#N/A,#N/A,TRUE,"PAGE011";#N/A,#N/A,TRUE,"PAGE012";#N/A,#N/A,TRUE,"PAGE013"}</definedName>
    <definedName name="구조3" localSheetId="18" hidden="1">{#N/A,#N/A,TRUE,"LOADCOVE";#N/A,#N/A,TRUE,"PAGE001";#N/A,#N/A,TRUE,"PAGE002";#N/A,#N/A,TRUE,"PAGE003";#N/A,#N/A,TRUE,"PAGE004";#N/A,#N/A,TRUE,"PAGE005";#N/A,#N/A,TRUE,"PAGE006";#N/A,#N/A,TRUE,"PAGE007";#N/A,#N/A,TRUE,"PAGE008";#N/A,#N/A,TRUE,"PAGE009";#N/A,#N/A,TRUE,"PAGE010";#N/A,#N/A,TRUE,"PAGE011";#N/A,#N/A,TRUE,"PAGE012";#N/A,#N/A,TRUE,"PAGE013"}</definedName>
    <definedName name="구조3" localSheetId="19" hidden="1">{#N/A,#N/A,TRUE,"LOADCOVE";#N/A,#N/A,TRUE,"PAGE001";#N/A,#N/A,TRUE,"PAGE002";#N/A,#N/A,TRUE,"PAGE003";#N/A,#N/A,TRUE,"PAGE004";#N/A,#N/A,TRUE,"PAGE005";#N/A,#N/A,TRUE,"PAGE006";#N/A,#N/A,TRUE,"PAGE007";#N/A,#N/A,TRUE,"PAGE008";#N/A,#N/A,TRUE,"PAGE009";#N/A,#N/A,TRUE,"PAGE010";#N/A,#N/A,TRUE,"PAGE011";#N/A,#N/A,TRUE,"PAGE012";#N/A,#N/A,TRUE,"PAGE013"}</definedName>
    <definedName name="구조3" localSheetId="20" hidden="1">{#N/A,#N/A,TRUE,"LOADCOVE";#N/A,#N/A,TRUE,"PAGE001";#N/A,#N/A,TRUE,"PAGE002";#N/A,#N/A,TRUE,"PAGE003";#N/A,#N/A,TRUE,"PAGE004";#N/A,#N/A,TRUE,"PAGE005";#N/A,#N/A,TRUE,"PAGE006";#N/A,#N/A,TRUE,"PAGE007";#N/A,#N/A,TRUE,"PAGE008";#N/A,#N/A,TRUE,"PAGE009";#N/A,#N/A,TRUE,"PAGE010";#N/A,#N/A,TRUE,"PAGE011";#N/A,#N/A,TRUE,"PAGE012";#N/A,#N/A,TRUE,"PAGE013"}</definedName>
    <definedName name="구조3" localSheetId="22" hidden="1">{#N/A,#N/A,TRUE,"LOADCOVE";#N/A,#N/A,TRUE,"PAGE001";#N/A,#N/A,TRUE,"PAGE002";#N/A,#N/A,TRUE,"PAGE003";#N/A,#N/A,TRUE,"PAGE004";#N/A,#N/A,TRUE,"PAGE005";#N/A,#N/A,TRUE,"PAGE006";#N/A,#N/A,TRUE,"PAGE007";#N/A,#N/A,TRUE,"PAGE008";#N/A,#N/A,TRUE,"PAGE009";#N/A,#N/A,TRUE,"PAGE010";#N/A,#N/A,TRUE,"PAGE011";#N/A,#N/A,TRUE,"PAGE012";#N/A,#N/A,TRUE,"PAGE013"}</definedName>
    <definedName name="구조3" localSheetId="24" hidden="1">{#N/A,#N/A,TRUE,"LOADCOVE";#N/A,#N/A,TRUE,"PAGE001";#N/A,#N/A,TRUE,"PAGE002";#N/A,#N/A,TRUE,"PAGE003";#N/A,#N/A,TRUE,"PAGE004";#N/A,#N/A,TRUE,"PAGE005";#N/A,#N/A,TRUE,"PAGE006";#N/A,#N/A,TRUE,"PAGE007";#N/A,#N/A,TRUE,"PAGE008";#N/A,#N/A,TRUE,"PAGE009";#N/A,#N/A,TRUE,"PAGE010";#N/A,#N/A,TRUE,"PAGE011";#N/A,#N/A,TRUE,"PAGE012";#N/A,#N/A,TRUE,"PAGE013"}</definedName>
    <definedName name="구조3" localSheetId="28" hidden="1">{#N/A,#N/A,TRUE,"LOADCOVE";#N/A,#N/A,TRUE,"PAGE001";#N/A,#N/A,TRUE,"PAGE002";#N/A,#N/A,TRUE,"PAGE003";#N/A,#N/A,TRUE,"PAGE004";#N/A,#N/A,TRUE,"PAGE005";#N/A,#N/A,TRUE,"PAGE006";#N/A,#N/A,TRUE,"PAGE007";#N/A,#N/A,TRUE,"PAGE008";#N/A,#N/A,TRUE,"PAGE009";#N/A,#N/A,TRUE,"PAGE010";#N/A,#N/A,TRUE,"PAGE011";#N/A,#N/A,TRUE,"PAGE012";#N/A,#N/A,TRUE,"PAGE013"}</definedName>
    <definedName name="구조3" localSheetId="14"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LOAD" localSheetId="12" hidden="1">{#N/A,#N/A,TRUE,"LOADCOVE";#N/A,#N/A,TRUE,"PAGE001";#N/A,#N/A,TRUE,"PAGE002";#N/A,#N/A,TRUE,"PAGE003";#N/A,#N/A,TRUE,"PAGE004";#N/A,#N/A,TRUE,"PAGE005";#N/A,#N/A,TRUE,"PAGE006";#N/A,#N/A,TRUE,"PAGE007";#N/A,#N/A,TRUE,"PAGE008";#N/A,#N/A,TRUE,"PAGE009";#N/A,#N/A,TRUE,"PAGE010";#N/A,#N/A,TRUE,"PAGE011";#N/A,#N/A,TRUE,"PAGE012";#N/A,#N/A,TRUE,"PAGE013"}</definedName>
    <definedName name="구조LOAD" localSheetId="11" hidden="1">{#N/A,#N/A,TRUE,"LOADCOVE";#N/A,#N/A,TRUE,"PAGE001";#N/A,#N/A,TRUE,"PAGE002";#N/A,#N/A,TRUE,"PAGE003";#N/A,#N/A,TRUE,"PAGE004";#N/A,#N/A,TRUE,"PAGE005";#N/A,#N/A,TRUE,"PAGE006";#N/A,#N/A,TRUE,"PAGE007";#N/A,#N/A,TRUE,"PAGE008";#N/A,#N/A,TRUE,"PAGE009";#N/A,#N/A,TRUE,"PAGE010";#N/A,#N/A,TRUE,"PAGE011";#N/A,#N/A,TRUE,"PAGE012";#N/A,#N/A,TRUE,"PAGE013"}</definedName>
    <definedName name="구조LOAD" localSheetId="13" hidden="1">{#N/A,#N/A,TRUE,"LOADCOVE";#N/A,#N/A,TRUE,"PAGE001";#N/A,#N/A,TRUE,"PAGE002";#N/A,#N/A,TRUE,"PAGE003";#N/A,#N/A,TRUE,"PAGE004";#N/A,#N/A,TRUE,"PAGE005";#N/A,#N/A,TRUE,"PAGE006";#N/A,#N/A,TRUE,"PAGE007";#N/A,#N/A,TRUE,"PAGE008";#N/A,#N/A,TRUE,"PAGE009";#N/A,#N/A,TRUE,"PAGE010";#N/A,#N/A,TRUE,"PAGE011";#N/A,#N/A,TRUE,"PAGE012";#N/A,#N/A,TRUE,"PAGE013"}</definedName>
    <definedName name="구조LOAD" localSheetId="16" hidden="1">{#N/A,#N/A,TRUE,"LOADCOVE";#N/A,#N/A,TRUE,"PAGE001";#N/A,#N/A,TRUE,"PAGE002";#N/A,#N/A,TRUE,"PAGE003";#N/A,#N/A,TRUE,"PAGE004";#N/A,#N/A,TRUE,"PAGE005";#N/A,#N/A,TRUE,"PAGE006";#N/A,#N/A,TRUE,"PAGE007";#N/A,#N/A,TRUE,"PAGE008";#N/A,#N/A,TRUE,"PAGE009";#N/A,#N/A,TRUE,"PAGE010";#N/A,#N/A,TRUE,"PAGE011";#N/A,#N/A,TRUE,"PAGE012";#N/A,#N/A,TRUE,"PAGE013"}</definedName>
    <definedName name="구조LOAD" localSheetId="21" hidden="1">{#N/A,#N/A,TRUE,"LOADCOVE";#N/A,#N/A,TRUE,"PAGE001";#N/A,#N/A,TRUE,"PAGE002";#N/A,#N/A,TRUE,"PAGE003";#N/A,#N/A,TRUE,"PAGE004";#N/A,#N/A,TRUE,"PAGE005";#N/A,#N/A,TRUE,"PAGE006";#N/A,#N/A,TRUE,"PAGE007";#N/A,#N/A,TRUE,"PAGE008";#N/A,#N/A,TRUE,"PAGE009";#N/A,#N/A,TRUE,"PAGE010";#N/A,#N/A,TRUE,"PAGE011";#N/A,#N/A,TRUE,"PAGE012";#N/A,#N/A,TRUE,"PAGE013"}</definedName>
    <definedName name="구조LOAD" localSheetId="18" hidden="1">{#N/A,#N/A,TRUE,"LOADCOVE";#N/A,#N/A,TRUE,"PAGE001";#N/A,#N/A,TRUE,"PAGE002";#N/A,#N/A,TRUE,"PAGE003";#N/A,#N/A,TRUE,"PAGE004";#N/A,#N/A,TRUE,"PAGE005";#N/A,#N/A,TRUE,"PAGE006";#N/A,#N/A,TRUE,"PAGE007";#N/A,#N/A,TRUE,"PAGE008";#N/A,#N/A,TRUE,"PAGE009";#N/A,#N/A,TRUE,"PAGE010";#N/A,#N/A,TRUE,"PAGE011";#N/A,#N/A,TRUE,"PAGE012";#N/A,#N/A,TRUE,"PAGE013"}</definedName>
    <definedName name="구조LOAD" localSheetId="19" hidden="1">{#N/A,#N/A,TRUE,"LOADCOVE";#N/A,#N/A,TRUE,"PAGE001";#N/A,#N/A,TRUE,"PAGE002";#N/A,#N/A,TRUE,"PAGE003";#N/A,#N/A,TRUE,"PAGE004";#N/A,#N/A,TRUE,"PAGE005";#N/A,#N/A,TRUE,"PAGE006";#N/A,#N/A,TRUE,"PAGE007";#N/A,#N/A,TRUE,"PAGE008";#N/A,#N/A,TRUE,"PAGE009";#N/A,#N/A,TRUE,"PAGE010";#N/A,#N/A,TRUE,"PAGE011";#N/A,#N/A,TRUE,"PAGE012";#N/A,#N/A,TRUE,"PAGE013"}</definedName>
    <definedName name="구조LOAD" localSheetId="20" hidden="1">{#N/A,#N/A,TRUE,"LOADCOVE";#N/A,#N/A,TRUE,"PAGE001";#N/A,#N/A,TRUE,"PAGE002";#N/A,#N/A,TRUE,"PAGE003";#N/A,#N/A,TRUE,"PAGE004";#N/A,#N/A,TRUE,"PAGE005";#N/A,#N/A,TRUE,"PAGE006";#N/A,#N/A,TRUE,"PAGE007";#N/A,#N/A,TRUE,"PAGE008";#N/A,#N/A,TRUE,"PAGE009";#N/A,#N/A,TRUE,"PAGE010";#N/A,#N/A,TRUE,"PAGE011";#N/A,#N/A,TRUE,"PAGE012";#N/A,#N/A,TRUE,"PAGE013"}</definedName>
    <definedName name="구조LOAD" localSheetId="22" hidden="1">{#N/A,#N/A,TRUE,"LOADCOVE";#N/A,#N/A,TRUE,"PAGE001";#N/A,#N/A,TRUE,"PAGE002";#N/A,#N/A,TRUE,"PAGE003";#N/A,#N/A,TRUE,"PAGE004";#N/A,#N/A,TRUE,"PAGE005";#N/A,#N/A,TRUE,"PAGE006";#N/A,#N/A,TRUE,"PAGE007";#N/A,#N/A,TRUE,"PAGE008";#N/A,#N/A,TRUE,"PAGE009";#N/A,#N/A,TRUE,"PAGE010";#N/A,#N/A,TRUE,"PAGE011";#N/A,#N/A,TRUE,"PAGE012";#N/A,#N/A,TRUE,"PAGE013"}</definedName>
    <definedName name="구조LOAD" localSheetId="24" hidden="1">{#N/A,#N/A,TRUE,"LOADCOVE";#N/A,#N/A,TRUE,"PAGE001";#N/A,#N/A,TRUE,"PAGE002";#N/A,#N/A,TRUE,"PAGE003";#N/A,#N/A,TRUE,"PAGE004";#N/A,#N/A,TRUE,"PAGE005";#N/A,#N/A,TRUE,"PAGE006";#N/A,#N/A,TRUE,"PAGE007";#N/A,#N/A,TRUE,"PAGE008";#N/A,#N/A,TRUE,"PAGE009";#N/A,#N/A,TRUE,"PAGE010";#N/A,#N/A,TRUE,"PAGE011";#N/A,#N/A,TRUE,"PAGE012";#N/A,#N/A,TRUE,"PAGE013"}</definedName>
    <definedName name="구조LOAD" localSheetId="28" hidden="1">{#N/A,#N/A,TRUE,"LOADCOVE";#N/A,#N/A,TRUE,"PAGE001";#N/A,#N/A,TRUE,"PAGE002";#N/A,#N/A,TRUE,"PAGE003";#N/A,#N/A,TRUE,"PAGE004";#N/A,#N/A,TRUE,"PAGE005";#N/A,#N/A,TRUE,"PAGE006";#N/A,#N/A,TRUE,"PAGE007";#N/A,#N/A,TRUE,"PAGE008";#N/A,#N/A,TRUE,"PAGE009";#N/A,#N/A,TRUE,"PAGE010";#N/A,#N/A,TRUE,"PAGE011";#N/A,#N/A,TRUE,"PAGE012";#N/A,#N/A,TRUE,"PAGE013"}</definedName>
    <definedName name="구조LOAD" localSheetId="14"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견적" localSheetId="12" hidden="1">{#N/A,#N/A,FALSE,"단가표지"}</definedName>
    <definedName name="구조견적" localSheetId="11" hidden="1">{#N/A,#N/A,FALSE,"단가표지"}</definedName>
    <definedName name="구조견적" localSheetId="13" hidden="1">{#N/A,#N/A,FALSE,"단가표지"}</definedName>
    <definedName name="구조견적" localSheetId="16" hidden="1">{#N/A,#N/A,FALSE,"단가표지"}</definedName>
    <definedName name="구조견적" localSheetId="21" hidden="1">{#N/A,#N/A,FALSE,"단가표지"}</definedName>
    <definedName name="구조견적" localSheetId="18" hidden="1">{#N/A,#N/A,FALSE,"단가표지"}</definedName>
    <definedName name="구조견적" localSheetId="19" hidden="1">{#N/A,#N/A,FALSE,"단가표지"}</definedName>
    <definedName name="구조견적" localSheetId="20" hidden="1">{#N/A,#N/A,FALSE,"단가표지"}</definedName>
    <definedName name="구조견적" localSheetId="22" hidden="1">{#N/A,#N/A,FALSE,"단가표지"}</definedName>
    <definedName name="구조견적" localSheetId="24" hidden="1">{#N/A,#N/A,FALSE,"단가표지"}</definedName>
    <definedName name="구조견적" localSheetId="28" hidden="1">{#N/A,#N/A,FALSE,"단가표지"}</definedName>
    <definedName name="구조견적" localSheetId="14" hidden="1">{#N/A,#N/A,FALSE,"단가표지"}</definedName>
    <definedName name="구조견적" hidden="1">{#N/A,#N/A,FALSE,"단가표지"}</definedName>
    <definedName name="구조물공" localSheetId="12" hidden="1">{#N/A,#N/A,FALSE,"이정표"}</definedName>
    <definedName name="구조물공" localSheetId="11" hidden="1">{#N/A,#N/A,FALSE,"이정표"}</definedName>
    <definedName name="구조물공" localSheetId="13" hidden="1">{#N/A,#N/A,FALSE,"이정표"}</definedName>
    <definedName name="구조물공" localSheetId="16" hidden="1">{#N/A,#N/A,FALSE,"이정표"}</definedName>
    <definedName name="구조물공" localSheetId="21" hidden="1">{#N/A,#N/A,FALSE,"이정표"}</definedName>
    <definedName name="구조물공" localSheetId="18" hidden="1">{#N/A,#N/A,FALSE,"이정표"}</definedName>
    <definedName name="구조물공" localSheetId="19" hidden="1">{#N/A,#N/A,FALSE,"이정표"}</definedName>
    <definedName name="구조물공" localSheetId="20" hidden="1">{#N/A,#N/A,FALSE,"이정표"}</definedName>
    <definedName name="구조물공" localSheetId="22" hidden="1">{#N/A,#N/A,FALSE,"이정표"}</definedName>
    <definedName name="구조물공" localSheetId="24" hidden="1">{#N/A,#N/A,FALSE,"이정표"}</definedName>
    <definedName name="구조물공" localSheetId="28" hidden="1">{#N/A,#N/A,FALSE,"이정표"}</definedName>
    <definedName name="구조물공" localSheetId="14" hidden="1">{#N/A,#N/A,FALSE,"이정표"}</definedName>
    <definedName name="구조물공" hidden="1">{#N/A,#N/A,FALSE,"이정표"}</definedName>
    <definedName name="구조부문" localSheetId="12"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11"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16"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21"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18"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19"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20"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22"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24"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28" hidden="1">{#N/A,#N/A,FALSE,"손익표지";#N/A,#N/A,FALSE,"손익계산";#N/A,#N/A,FALSE,"일반관리비";#N/A,#N/A,FALSE,"영업외수익";#N/A,#N/A,FALSE,"영업외비용";#N/A,#N/A,FALSE,"매출액";#N/A,#N/A,FALSE,"요약손익";#N/A,#N/A,FALSE,"요약대차";#N/A,#N/A,FALSE,"매출채권현황";#N/A,#N/A,FALSE,"매출채권명세"}</definedName>
    <definedName name="구조부문" localSheetId="14" hidden="1">{#N/A,#N/A,FALSE,"손익표지";#N/A,#N/A,FALSE,"손익계산";#N/A,#N/A,FALSE,"일반관리비";#N/A,#N/A,FALSE,"영업외수익";#N/A,#N/A,FALSE,"영업외비용";#N/A,#N/A,FALSE,"매출액";#N/A,#N/A,FALSE,"요약손익";#N/A,#N/A,FALSE,"요약대차";#N/A,#N/A,FALSE,"매출채권현황";#N/A,#N/A,FALSE,"매출채권명세"}</definedName>
    <definedName name="구조부문" hidden="1">{#N/A,#N/A,FALSE,"손익표지";#N/A,#N/A,FALSE,"손익계산";#N/A,#N/A,FALSE,"일반관리비";#N/A,#N/A,FALSE,"영업외수익";#N/A,#N/A,FALSE,"영업외비용";#N/A,#N/A,FALSE,"매출액";#N/A,#N/A,FALSE,"요약손익";#N/A,#N/A,FALSE,"요약대차";#N/A,#N/A,FALSE,"매출채권현황";#N/A,#N/A,FALSE,"매출채권명세"}</definedName>
    <definedName name="국민"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국보" localSheetId="12" hidden="1">{#N/A,#N/A,FALSE,"Sheet6"}</definedName>
    <definedName name="국보" localSheetId="11" hidden="1">{#N/A,#N/A,FALSE,"Sheet6"}</definedName>
    <definedName name="국보" localSheetId="13" hidden="1">{#N/A,#N/A,FALSE,"Sheet6"}</definedName>
    <definedName name="국보" localSheetId="16" hidden="1">{#N/A,#N/A,FALSE,"Sheet6"}</definedName>
    <definedName name="국보" localSheetId="21" hidden="1">{#N/A,#N/A,FALSE,"Sheet6"}</definedName>
    <definedName name="국보" localSheetId="18" hidden="1">{#N/A,#N/A,FALSE,"Sheet6"}</definedName>
    <definedName name="국보" localSheetId="19" hidden="1">{#N/A,#N/A,FALSE,"Sheet6"}</definedName>
    <definedName name="국보" localSheetId="20" hidden="1">{#N/A,#N/A,FALSE,"Sheet6"}</definedName>
    <definedName name="국보" localSheetId="22" hidden="1">{#N/A,#N/A,FALSE,"Sheet6"}</definedName>
    <definedName name="국보" localSheetId="24" hidden="1">{#N/A,#N/A,FALSE,"Sheet6"}</definedName>
    <definedName name="국보" localSheetId="28" hidden="1">{#N/A,#N/A,FALSE,"Sheet6"}</definedName>
    <definedName name="국보" localSheetId="14" hidden="1">{#N/A,#N/A,FALSE,"Sheet6"}</definedName>
    <definedName name="국보" hidden="1">{#N/A,#N/A,FALSE,"Sheet6"}</definedName>
    <definedName name="굼융"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권대협" localSheetId="12" hidden="1">{#N/A,#N/A,FALSE,"CCTV"}</definedName>
    <definedName name="권대협" localSheetId="11" hidden="1">{#N/A,#N/A,FALSE,"CCTV"}</definedName>
    <definedName name="권대협" localSheetId="13" hidden="1">{#N/A,#N/A,FALSE,"CCTV"}</definedName>
    <definedName name="권대협" localSheetId="16" hidden="1">{#N/A,#N/A,FALSE,"CCTV"}</definedName>
    <definedName name="권대협" localSheetId="21" hidden="1">{#N/A,#N/A,FALSE,"CCTV"}</definedName>
    <definedName name="권대협" localSheetId="18" hidden="1">{#N/A,#N/A,FALSE,"CCTV"}</definedName>
    <definedName name="권대협" localSheetId="19" hidden="1">{#N/A,#N/A,FALSE,"CCTV"}</definedName>
    <definedName name="권대협" localSheetId="20" hidden="1">{#N/A,#N/A,FALSE,"CCTV"}</definedName>
    <definedName name="권대협" localSheetId="22" hidden="1">{#N/A,#N/A,FALSE,"CCTV"}</definedName>
    <definedName name="권대협" localSheetId="24" hidden="1">{#N/A,#N/A,FALSE,"CCTV"}</definedName>
    <definedName name="권대협" localSheetId="28" hidden="1">{#N/A,#N/A,FALSE,"CCTV"}</definedName>
    <definedName name="권대협" localSheetId="14" hidden="1">{#N/A,#N/A,FALSE,"CCTV"}</definedName>
    <definedName name="권대협" hidden="1">{#N/A,#N/A,FALSE,"CCTV"}</definedName>
    <definedName name="균" localSheetId="12" hidden="1">{#N/A,#N/A,FALSE,"현장 NCR 분석";#N/A,#N/A,FALSE,"현장품질감사";#N/A,#N/A,FALSE,"현장품질감사"}</definedName>
    <definedName name="균" localSheetId="11" hidden="1">{#N/A,#N/A,FALSE,"현장 NCR 분석";#N/A,#N/A,FALSE,"현장품질감사";#N/A,#N/A,FALSE,"현장품질감사"}</definedName>
    <definedName name="균" localSheetId="13" hidden="1">{#N/A,#N/A,FALSE,"현장 NCR 분석";#N/A,#N/A,FALSE,"현장품질감사";#N/A,#N/A,FALSE,"현장품질감사"}</definedName>
    <definedName name="균" localSheetId="16" hidden="1">{#N/A,#N/A,FALSE,"현장 NCR 분석";#N/A,#N/A,FALSE,"현장품질감사";#N/A,#N/A,FALSE,"현장품질감사"}</definedName>
    <definedName name="균" localSheetId="21" hidden="1">{#N/A,#N/A,FALSE,"현장 NCR 분석";#N/A,#N/A,FALSE,"현장품질감사";#N/A,#N/A,FALSE,"현장품질감사"}</definedName>
    <definedName name="균" localSheetId="18" hidden="1">{#N/A,#N/A,FALSE,"현장 NCR 분석";#N/A,#N/A,FALSE,"현장품질감사";#N/A,#N/A,FALSE,"현장품질감사"}</definedName>
    <definedName name="균" localSheetId="19" hidden="1">{#N/A,#N/A,FALSE,"현장 NCR 분석";#N/A,#N/A,FALSE,"현장품질감사";#N/A,#N/A,FALSE,"현장품질감사"}</definedName>
    <definedName name="균" localSheetId="20" hidden="1">{#N/A,#N/A,FALSE,"현장 NCR 분석";#N/A,#N/A,FALSE,"현장품질감사";#N/A,#N/A,FALSE,"현장품질감사"}</definedName>
    <definedName name="균" localSheetId="22" hidden="1">{#N/A,#N/A,FALSE,"현장 NCR 분석";#N/A,#N/A,FALSE,"현장품질감사";#N/A,#N/A,FALSE,"현장품질감사"}</definedName>
    <definedName name="균" localSheetId="24" hidden="1">{#N/A,#N/A,FALSE,"현장 NCR 분석";#N/A,#N/A,FALSE,"현장품질감사";#N/A,#N/A,FALSE,"현장품질감사"}</definedName>
    <definedName name="균" localSheetId="28" hidden="1">{#N/A,#N/A,FALSE,"현장 NCR 분석";#N/A,#N/A,FALSE,"현장품질감사";#N/A,#N/A,FALSE,"현장품질감사"}</definedName>
    <definedName name="균" localSheetId="14" hidden="1">{#N/A,#N/A,FALSE,"현장 NCR 분석";#N/A,#N/A,FALSE,"현장품질감사";#N/A,#N/A,FALSE,"현장품질감사"}</definedName>
    <definedName name="균" hidden="1">{#N/A,#N/A,FALSE,"현장 NCR 분석";#N/A,#N/A,FALSE,"현장품질감사";#N/A,#N/A,FALSE,"현장품질감사"}</definedName>
    <definedName name="귱" localSheetId="12" hidden="1">{#N/A,#N/A,FALSE,"현장 NCR 분석";#N/A,#N/A,FALSE,"현장품질감사";#N/A,#N/A,FALSE,"현장품질감사"}</definedName>
    <definedName name="귱" localSheetId="11" hidden="1">{#N/A,#N/A,FALSE,"현장 NCR 분석";#N/A,#N/A,FALSE,"현장품질감사";#N/A,#N/A,FALSE,"현장품질감사"}</definedName>
    <definedName name="귱" localSheetId="13" hidden="1">{#N/A,#N/A,FALSE,"현장 NCR 분석";#N/A,#N/A,FALSE,"현장품질감사";#N/A,#N/A,FALSE,"현장품질감사"}</definedName>
    <definedName name="귱" localSheetId="16" hidden="1">{#N/A,#N/A,FALSE,"현장 NCR 분석";#N/A,#N/A,FALSE,"현장품질감사";#N/A,#N/A,FALSE,"현장품질감사"}</definedName>
    <definedName name="귱" localSheetId="21" hidden="1">{#N/A,#N/A,FALSE,"현장 NCR 분석";#N/A,#N/A,FALSE,"현장품질감사";#N/A,#N/A,FALSE,"현장품질감사"}</definedName>
    <definedName name="귱" localSheetId="18" hidden="1">{#N/A,#N/A,FALSE,"현장 NCR 분석";#N/A,#N/A,FALSE,"현장품질감사";#N/A,#N/A,FALSE,"현장품질감사"}</definedName>
    <definedName name="귱" localSheetId="19" hidden="1">{#N/A,#N/A,FALSE,"현장 NCR 분석";#N/A,#N/A,FALSE,"현장품질감사";#N/A,#N/A,FALSE,"현장품질감사"}</definedName>
    <definedName name="귱" localSheetId="20" hidden="1">{#N/A,#N/A,FALSE,"현장 NCR 분석";#N/A,#N/A,FALSE,"현장품질감사";#N/A,#N/A,FALSE,"현장품질감사"}</definedName>
    <definedName name="귱" localSheetId="22" hidden="1">{#N/A,#N/A,FALSE,"현장 NCR 분석";#N/A,#N/A,FALSE,"현장품질감사";#N/A,#N/A,FALSE,"현장품질감사"}</definedName>
    <definedName name="귱" localSheetId="24" hidden="1">{#N/A,#N/A,FALSE,"현장 NCR 분석";#N/A,#N/A,FALSE,"현장품질감사";#N/A,#N/A,FALSE,"현장품질감사"}</definedName>
    <definedName name="귱" localSheetId="28" hidden="1">{#N/A,#N/A,FALSE,"현장 NCR 분석";#N/A,#N/A,FALSE,"현장품질감사";#N/A,#N/A,FALSE,"현장품질감사"}</definedName>
    <definedName name="귱" localSheetId="14" hidden="1">{#N/A,#N/A,FALSE,"현장 NCR 분석";#N/A,#N/A,FALSE,"현장품질감사";#N/A,#N/A,FALSE,"현장품질감사"}</definedName>
    <definedName name="귱" hidden="1">{#N/A,#N/A,FALSE,"현장 NCR 분석";#N/A,#N/A,FALSE,"현장품질감사";#N/A,#N/A,FALSE,"현장품질감사"}</definedName>
    <definedName name="근거"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 localSheetId="12" hidden="1">{#N/A,#N/A,FALSE,"물량산출"}</definedName>
    <definedName name="금강" localSheetId="11" hidden="1">{#N/A,#N/A,FALSE,"물량산출"}</definedName>
    <definedName name="금강" localSheetId="13" hidden="1">{#N/A,#N/A,FALSE,"물량산출"}</definedName>
    <definedName name="금강" localSheetId="16" hidden="1">{#N/A,#N/A,FALSE,"물량산출"}</definedName>
    <definedName name="금강" localSheetId="21" hidden="1">{#N/A,#N/A,FALSE,"물량산출"}</definedName>
    <definedName name="금강" localSheetId="18" hidden="1">{#N/A,#N/A,FALSE,"물량산출"}</definedName>
    <definedName name="금강" localSheetId="19" hidden="1">{#N/A,#N/A,FALSE,"물량산출"}</definedName>
    <definedName name="금강" localSheetId="20" hidden="1">{#N/A,#N/A,FALSE,"물량산출"}</definedName>
    <definedName name="금강" localSheetId="22" hidden="1">{#N/A,#N/A,FALSE,"물량산출"}</definedName>
    <definedName name="금강" localSheetId="24" hidden="1">{#N/A,#N/A,FALSE,"물량산출"}</definedName>
    <definedName name="금강" localSheetId="28" hidden="1">{#N/A,#N/A,FALSE,"물량산출"}</definedName>
    <definedName name="금강" localSheetId="14" hidden="1">{#N/A,#N/A,FALSE,"물량산출"}</definedName>
    <definedName name="금강" hidden="1">{#N/A,#N/A,FALSE,"물량산출"}</definedName>
    <definedName name="금강고려" localSheetId="12" hidden="1">{#N/A,#N/A,FALSE,"물량산출"}</definedName>
    <definedName name="금강고려" localSheetId="11" hidden="1">{#N/A,#N/A,FALSE,"물량산출"}</definedName>
    <definedName name="금강고려" localSheetId="13" hidden="1">{#N/A,#N/A,FALSE,"물량산출"}</definedName>
    <definedName name="금강고려" localSheetId="16" hidden="1">{#N/A,#N/A,FALSE,"물량산출"}</definedName>
    <definedName name="금강고려" localSheetId="21" hidden="1">{#N/A,#N/A,FALSE,"물량산출"}</definedName>
    <definedName name="금강고려" localSheetId="18" hidden="1">{#N/A,#N/A,FALSE,"물량산출"}</definedName>
    <definedName name="금강고려" localSheetId="19" hidden="1">{#N/A,#N/A,FALSE,"물량산출"}</definedName>
    <definedName name="금강고려" localSheetId="20" hidden="1">{#N/A,#N/A,FALSE,"물량산출"}</definedName>
    <definedName name="금강고려" localSheetId="22" hidden="1">{#N/A,#N/A,FALSE,"물량산출"}</definedName>
    <definedName name="금강고려" localSheetId="24" hidden="1">{#N/A,#N/A,FALSE,"물량산출"}</definedName>
    <definedName name="금강고려" localSheetId="28" hidden="1">{#N/A,#N/A,FALSE,"물량산출"}</definedName>
    <definedName name="금강고려" localSheetId="14" hidden="1">{#N/A,#N/A,FALSE,"물량산출"}</definedName>
    <definedName name="금강고려" hidden="1">{#N/A,#N/A,FALSE,"물량산출"}</definedName>
    <definedName name="금광추정" localSheetId="12" hidden="1">{#N/A,#N/A,FALSE,"포장2"}</definedName>
    <definedName name="금광추정" localSheetId="11" hidden="1">{#N/A,#N/A,FALSE,"포장2"}</definedName>
    <definedName name="금광추정" localSheetId="13" hidden="1">{#N/A,#N/A,FALSE,"포장2"}</definedName>
    <definedName name="금광추정" localSheetId="16" hidden="1">{#N/A,#N/A,FALSE,"포장2"}</definedName>
    <definedName name="금광추정" localSheetId="21" hidden="1">{#N/A,#N/A,FALSE,"포장2"}</definedName>
    <definedName name="금광추정" localSheetId="18" hidden="1">{#N/A,#N/A,FALSE,"포장2"}</definedName>
    <definedName name="금광추정" localSheetId="19" hidden="1">{#N/A,#N/A,FALSE,"포장2"}</definedName>
    <definedName name="금광추정" localSheetId="20" hidden="1">{#N/A,#N/A,FALSE,"포장2"}</definedName>
    <definedName name="금광추정" localSheetId="22" hidden="1">{#N/A,#N/A,FALSE,"포장2"}</definedName>
    <definedName name="금광추정" localSheetId="24" hidden="1">{#N/A,#N/A,FALSE,"포장2"}</definedName>
    <definedName name="금광추정" localSheetId="28" hidden="1">{#N/A,#N/A,FALSE,"포장2"}</definedName>
    <definedName name="금광추정" localSheetId="14" hidden="1">{#N/A,#N/A,FALSE,"포장2"}</definedName>
    <definedName name="금광추정" hidden="1">{#N/A,#N/A,FALSE,"포장2"}</definedName>
    <definedName name="금액대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회" localSheetId="12" hidden="1">{"'중기작업1'!$A$1:$V$18"}</definedName>
    <definedName name="금회" localSheetId="11" hidden="1">{"'중기작업1'!$A$1:$V$18"}</definedName>
    <definedName name="금회" localSheetId="13" hidden="1">{"'중기작업1'!$A$1:$V$18"}</definedName>
    <definedName name="금회" localSheetId="16" hidden="1">{"'중기작업1'!$A$1:$V$18"}</definedName>
    <definedName name="금회" localSheetId="21" hidden="1">{"'중기작업1'!$A$1:$V$18"}</definedName>
    <definedName name="금회" localSheetId="18" hidden="1">{"'중기작업1'!$A$1:$V$18"}</definedName>
    <definedName name="금회" localSheetId="19" hidden="1">{"'중기작업1'!$A$1:$V$18"}</definedName>
    <definedName name="금회" localSheetId="20" hidden="1">{"'중기작업1'!$A$1:$V$18"}</definedName>
    <definedName name="금회" localSheetId="22" hidden="1">{"'중기작업1'!$A$1:$V$18"}</definedName>
    <definedName name="금회" localSheetId="24" hidden="1">{"'중기작업1'!$A$1:$V$18"}</definedName>
    <definedName name="금회" localSheetId="28" hidden="1">{"'중기작업1'!$A$1:$V$18"}</definedName>
    <definedName name="금회" localSheetId="14" hidden="1">{"'중기작업1'!$A$1:$V$18"}</definedName>
    <definedName name="금회" hidden="1">{"'중기작업1'!$A$1:$V$18"}</definedName>
    <definedName name="기"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주차" localSheetId="12" hidden="1">{#N/A,#N/A,FALSE,"CCTV"}</definedName>
    <definedName name="기계주차" localSheetId="11" hidden="1">{#N/A,#N/A,FALSE,"CCTV"}</definedName>
    <definedName name="기계주차" localSheetId="13" hidden="1">{#N/A,#N/A,FALSE,"CCTV"}</definedName>
    <definedName name="기계주차" localSheetId="16" hidden="1">{#N/A,#N/A,FALSE,"CCTV"}</definedName>
    <definedName name="기계주차" localSheetId="21" hidden="1">{#N/A,#N/A,FALSE,"CCTV"}</definedName>
    <definedName name="기계주차" localSheetId="18" hidden="1">{#N/A,#N/A,FALSE,"CCTV"}</definedName>
    <definedName name="기계주차" localSheetId="19" hidden="1">{#N/A,#N/A,FALSE,"CCTV"}</definedName>
    <definedName name="기계주차" localSheetId="20" hidden="1">{#N/A,#N/A,FALSE,"CCTV"}</definedName>
    <definedName name="기계주차" localSheetId="22" hidden="1">{#N/A,#N/A,FALSE,"CCTV"}</definedName>
    <definedName name="기계주차" localSheetId="24" hidden="1">{#N/A,#N/A,FALSE,"CCTV"}</definedName>
    <definedName name="기계주차" localSheetId="28" hidden="1">{#N/A,#N/A,FALSE,"CCTV"}</definedName>
    <definedName name="기계주차" localSheetId="14" hidden="1">{#N/A,#N/A,FALSE,"CCTV"}</definedName>
    <definedName name="기계주차" hidden="1">{#N/A,#N/A,FALSE,"CCTV"}</definedName>
    <definedName name="기계하도" hidden="1">255</definedName>
    <definedName name="기공" hidden="1">#REF!</definedName>
    <definedName name="기기기" hidden="1">#REF!</definedName>
    <definedName name="기본"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본선표" localSheetId="12" hidden="1">{#N/A,#N/A,TRUE,"LOADCOVE";#N/A,#N/A,TRUE,"PAGE001";#N/A,#N/A,TRUE,"PAGE002";#N/A,#N/A,TRUE,"PAGE003";#N/A,#N/A,TRUE,"PAGE004";#N/A,#N/A,TRUE,"PAGE005";#N/A,#N/A,TRUE,"PAGE006";#N/A,#N/A,TRUE,"PAGE007";#N/A,#N/A,TRUE,"PAGE008";#N/A,#N/A,TRUE,"PAGE009";#N/A,#N/A,TRUE,"PAGE010";#N/A,#N/A,TRUE,"PAGE011";#N/A,#N/A,TRUE,"PAGE012";#N/A,#N/A,TRUE,"PAGE013"}</definedName>
    <definedName name="기본선표" localSheetId="11" hidden="1">{#N/A,#N/A,TRUE,"LOADCOVE";#N/A,#N/A,TRUE,"PAGE001";#N/A,#N/A,TRUE,"PAGE002";#N/A,#N/A,TRUE,"PAGE003";#N/A,#N/A,TRUE,"PAGE004";#N/A,#N/A,TRUE,"PAGE005";#N/A,#N/A,TRUE,"PAGE006";#N/A,#N/A,TRUE,"PAGE007";#N/A,#N/A,TRUE,"PAGE008";#N/A,#N/A,TRUE,"PAGE009";#N/A,#N/A,TRUE,"PAGE010";#N/A,#N/A,TRUE,"PAGE011";#N/A,#N/A,TRUE,"PAGE012";#N/A,#N/A,TRUE,"PAGE013"}</definedName>
    <definedName name="기본선표" localSheetId="13" hidden="1">{#N/A,#N/A,TRUE,"LOADCOVE";#N/A,#N/A,TRUE,"PAGE001";#N/A,#N/A,TRUE,"PAGE002";#N/A,#N/A,TRUE,"PAGE003";#N/A,#N/A,TRUE,"PAGE004";#N/A,#N/A,TRUE,"PAGE005";#N/A,#N/A,TRUE,"PAGE006";#N/A,#N/A,TRUE,"PAGE007";#N/A,#N/A,TRUE,"PAGE008";#N/A,#N/A,TRUE,"PAGE009";#N/A,#N/A,TRUE,"PAGE010";#N/A,#N/A,TRUE,"PAGE011";#N/A,#N/A,TRUE,"PAGE012";#N/A,#N/A,TRUE,"PAGE013"}</definedName>
    <definedName name="기본선표" localSheetId="16" hidden="1">{#N/A,#N/A,TRUE,"LOADCOVE";#N/A,#N/A,TRUE,"PAGE001";#N/A,#N/A,TRUE,"PAGE002";#N/A,#N/A,TRUE,"PAGE003";#N/A,#N/A,TRUE,"PAGE004";#N/A,#N/A,TRUE,"PAGE005";#N/A,#N/A,TRUE,"PAGE006";#N/A,#N/A,TRUE,"PAGE007";#N/A,#N/A,TRUE,"PAGE008";#N/A,#N/A,TRUE,"PAGE009";#N/A,#N/A,TRUE,"PAGE010";#N/A,#N/A,TRUE,"PAGE011";#N/A,#N/A,TRUE,"PAGE012";#N/A,#N/A,TRUE,"PAGE013"}</definedName>
    <definedName name="기본선표" localSheetId="21" hidden="1">{#N/A,#N/A,TRUE,"LOADCOVE";#N/A,#N/A,TRUE,"PAGE001";#N/A,#N/A,TRUE,"PAGE002";#N/A,#N/A,TRUE,"PAGE003";#N/A,#N/A,TRUE,"PAGE004";#N/A,#N/A,TRUE,"PAGE005";#N/A,#N/A,TRUE,"PAGE006";#N/A,#N/A,TRUE,"PAGE007";#N/A,#N/A,TRUE,"PAGE008";#N/A,#N/A,TRUE,"PAGE009";#N/A,#N/A,TRUE,"PAGE010";#N/A,#N/A,TRUE,"PAGE011";#N/A,#N/A,TRUE,"PAGE012";#N/A,#N/A,TRUE,"PAGE013"}</definedName>
    <definedName name="기본선표" localSheetId="18" hidden="1">{#N/A,#N/A,TRUE,"LOADCOVE";#N/A,#N/A,TRUE,"PAGE001";#N/A,#N/A,TRUE,"PAGE002";#N/A,#N/A,TRUE,"PAGE003";#N/A,#N/A,TRUE,"PAGE004";#N/A,#N/A,TRUE,"PAGE005";#N/A,#N/A,TRUE,"PAGE006";#N/A,#N/A,TRUE,"PAGE007";#N/A,#N/A,TRUE,"PAGE008";#N/A,#N/A,TRUE,"PAGE009";#N/A,#N/A,TRUE,"PAGE010";#N/A,#N/A,TRUE,"PAGE011";#N/A,#N/A,TRUE,"PAGE012";#N/A,#N/A,TRUE,"PAGE013"}</definedName>
    <definedName name="기본선표" localSheetId="19" hidden="1">{#N/A,#N/A,TRUE,"LOADCOVE";#N/A,#N/A,TRUE,"PAGE001";#N/A,#N/A,TRUE,"PAGE002";#N/A,#N/A,TRUE,"PAGE003";#N/A,#N/A,TRUE,"PAGE004";#N/A,#N/A,TRUE,"PAGE005";#N/A,#N/A,TRUE,"PAGE006";#N/A,#N/A,TRUE,"PAGE007";#N/A,#N/A,TRUE,"PAGE008";#N/A,#N/A,TRUE,"PAGE009";#N/A,#N/A,TRUE,"PAGE010";#N/A,#N/A,TRUE,"PAGE011";#N/A,#N/A,TRUE,"PAGE012";#N/A,#N/A,TRUE,"PAGE013"}</definedName>
    <definedName name="기본선표" localSheetId="20" hidden="1">{#N/A,#N/A,TRUE,"LOADCOVE";#N/A,#N/A,TRUE,"PAGE001";#N/A,#N/A,TRUE,"PAGE002";#N/A,#N/A,TRUE,"PAGE003";#N/A,#N/A,TRUE,"PAGE004";#N/A,#N/A,TRUE,"PAGE005";#N/A,#N/A,TRUE,"PAGE006";#N/A,#N/A,TRUE,"PAGE007";#N/A,#N/A,TRUE,"PAGE008";#N/A,#N/A,TRUE,"PAGE009";#N/A,#N/A,TRUE,"PAGE010";#N/A,#N/A,TRUE,"PAGE011";#N/A,#N/A,TRUE,"PAGE012";#N/A,#N/A,TRUE,"PAGE013"}</definedName>
    <definedName name="기본선표" localSheetId="22" hidden="1">{#N/A,#N/A,TRUE,"LOADCOVE";#N/A,#N/A,TRUE,"PAGE001";#N/A,#N/A,TRUE,"PAGE002";#N/A,#N/A,TRUE,"PAGE003";#N/A,#N/A,TRUE,"PAGE004";#N/A,#N/A,TRUE,"PAGE005";#N/A,#N/A,TRUE,"PAGE006";#N/A,#N/A,TRUE,"PAGE007";#N/A,#N/A,TRUE,"PAGE008";#N/A,#N/A,TRUE,"PAGE009";#N/A,#N/A,TRUE,"PAGE010";#N/A,#N/A,TRUE,"PAGE011";#N/A,#N/A,TRUE,"PAGE012";#N/A,#N/A,TRUE,"PAGE013"}</definedName>
    <definedName name="기본선표" localSheetId="24" hidden="1">{#N/A,#N/A,TRUE,"LOADCOVE";#N/A,#N/A,TRUE,"PAGE001";#N/A,#N/A,TRUE,"PAGE002";#N/A,#N/A,TRUE,"PAGE003";#N/A,#N/A,TRUE,"PAGE004";#N/A,#N/A,TRUE,"PAGE005";#N/A,#N/A,TRUE,"PAGE006";#N/A,#N/A,TRUE,"PAGE007";#N/A,#N/A,TRUE,"PAGE008";#N/A,#N/A,TRUE,"PAGE009";#N/A,#N/A,TRUE,"PAGE010";#N/A,#N/A,TRUE,"PAGE011";#N/A,#N/A,TRUE,"PAGE012";#N/A,#N/A,TRUE,"PAGE013"}</definedName>
    <definedName name="기본선표" localSheetId="28" hidden="1">{#N/A,#N/A,TRUE,"LOADCOVE";#N/A,#N/A,TRUE,"PAGE001";#N/A,#N/A,TRUE,"PAGE002";#N/A,#N/A,TRUE,"PAGE003";#N/A,#N/A,TRUE,"PAGE004";#N/A,#N/A,TRUE,"PAGE005";#N/A,#N/A,TRUE,"PAGE006";#N/A,#N/A,TRUE,"PAGE007";#N/A,#N/A,TRUE,"PAGE008";#N/A,#N/A,TRUE,"PAGE009";#N/A,#N/A,TRUE,"PAGE010";#N/A,#N/A,TRUE,"PAGE011";#N/A,#N/A,TRUE,"PAGE012";#N/A,#N/A,TRUE,"PAGE013"}</definedName>
    <definedName name="기본선표" localSheetId="14" hidden="1">{#N/A,#N/A,TRUE,"LOADCOVE";#N/A,#N/A,TRUE,"PAGE001";#N/A,#N/A,TRUE,"PAGE002";#N/A,#N/A,TRUE,"PAGE003";#N/A,#N/A,TRUE,"PAGE004";#N/A,#N/A,TRUE,"PAGE005";#N/A,#N/A,TRUE,"PAGE006";#N/A,#N/A,TRUE,"PAGE007";#N/A,#N/A,TRUE,"PAGE008";#N/A,#N/A,TRUE,"PAGE009";#N/A,#N/A,TRUE,"PAGE010";#N/A,#N/A,TRUE,"PAGE011";#N/A,#N/A,TRUE,"PAGE012";#N/A,#N/A,TRUE,"PAGE013"}</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성3" localSheetId="12" hidden="1">{#N/A,#N/A,FALSE,"CCTV"}</definedName>
    <definedName name="기성3" localSheetId="11" hidden="1">{#N/A,#N/A,FALSE,"CCTV"}</definedName>
    <definedName name="기성3" localSheetId="13" hidden="1">{#N/A,#N/A,FALSE,"CCTV"}</definedName>
    <definedName name="기성3" localSheetId="16" hidden="1">{#N/A,#N/A,FALSE,"CCTV"}</definedName>
    <definedName name="기성3" localSheetId="21" hidden="1">{#N/A,#N/A,FALSE,"CCTV"}</definedName>
    <definedName name="기성3" localSheetId="18" hidden="1">{#N/A,#N/A,FALSE,"CCTV"}</definedName>
    <definedName name="기성3" localSheetId="19" hidden="1">{#N/A,#N/A,FALSE,"CCTV"}</definedName>
    <definedName name="기성3" localSheetId="20" hidden="1">{#N/A,#N/A,FALSE,"CCTV"}</definedName>
    <definedName name="기성3" localSheetId="22" hidden="1">{#N/A,#N/A,FALSE,"CCTV"}</definedName>
    <definedName name="기성3" localSheetId="24" hidden="1">{#N/A,#N/A,FALSE,"CCTV"}</definedName>
    <definedName name="기성3" localSheetId="28" hidden="1">{#N/A,#N/A,FALSE,"CCTV"}</definedName>
    <definedName name="기성3" localSheetId="14" hidden="1">{#N/A,#N/A,FALSE,"CCTV"}</definedName>
    <definedName name="기성3" hidden="1">{#N/A,#N/A,FALSE,"CCTV"}</definedName>
    <definedName name="기성갑" hidden="1">#REF!</definedName>
    <definedName name="기성보고" localSheetId="12" hidden="1">{#N/A,#N/A,FALSE,"CCTV"}</definedName>
    <definedName name="기성보고" localSheetId="11" hidden="1">{#N/A,#N/A,FALSE,"CCTV"}</definedName>
    <definedName name="기성보고" localSheetId="13" hidden="1">{#N/A,#N/A,FALSE,"CCTV"}</definedName>
    <definedName name="기성보고" localSheetId="16" hidden="1">{#N/A,#N/A,FALSE,"CCTV"}</definedName>
    <definedName name="기성보고" localSheetId="21" hidden="1">{#N/A,#N/A,FALSE,"CCTV"}</definedName>
    <definedName name="기성보고" localSheetId="18" hidden="1">{#N/A,#N/A,FALSE,"CCTV"}</definedName>
    <definedName name="기성보고" localSheetId="19" hidden="1">{#N/A,#N/A,FALSE,"CCTV"}</definedName>
    <definedName name="기성보고" localSheetId="20" hidden="1">{#N/A,#N/A,FALSE,"CCTV"}</definedName>
    <definedName name="기성보고" localSheetId="22" hidden="1">{#N/A,#N/A,FALSE,"CCTV"}</definedName>
    <definedName name="기성보고" localSheetId="24" hidden="1">{#N/A,#N/A,FALSE,"CCTV"}</definedName>
    <definedName name="기성보고" localSheetId="28" hidden="1">{#N/A,#N/A,FALSE,"CCTV"}</definedName>
    <definedName name="기성보고" localSheetId="14" hidden="1">{#N/A,#N/A,FALSE,"CCTV"}</definedName>
    <definedName name="기성보고" hidden="1">{#N/A,#N/A,FALSE,"CCTV"}</definedName>
    <definedName name="기성투입" localSheetId="12" hidden="1">{#N/A,#N/A,FALSE,"지침";#N/A,#N/A,FALSE,"환경분석";#N/A,#N/A,FALSE,"Sheet16"}</definedName>
    <definedName name="기성투입" localSheetId="11" hidden="1">{#N/A,#N/A,FALSE,"지침";#N/A,#N/A,FALSE,"환경분석";#N/A,#N/A,FALSE,"Sheet16"}</definedName>
    <definedName name="기성투입" localSheetId="13" hidden="1">{#N/A,#N/A,FALSE,"지침";#N/A,#N/A,FALSE,"환경분석";#N/A,#N/A,FALSE,"Sheet16"}</definedName>
    <definedName name="기성투입" localSheetId="16" hidden="1">{#N/A,#N/A,FALSE,"지침";#N/A,#N/A,FALSE,"환경분석";#N/A,#N/A,FALSE,"Sheet16"}</definedName>
    <definedName name="기성투입" localSheetId="21" hidden="1">{#N/A,#N/A,FALSE,"지침";#N/A,#N/A,FALSE,"환경분석";#N/A,#N/A,FALSE,"Sheet16"}</definedName>
    <definedName name="기성투입" localSheetId="18" hidden="1">{#N/A,#N/A,FALSE,"지침";#N/A,#N/A,FALSE,"환경분석";#N/A,#N/A,FALSE,"Sheet16"}</definedName>
    <definedName name="기성투입" localSheetId="19" hidden="1">{#N/A,#N/A,FALSE,"지침";#N/A,#N/A,FALSE,"환경분석";#N/A,#N/A,FALSE,"Sheet16"}</definedName>
    <definedName name="기성투입" localSheetId="20" hidden="1">{#N/A,#N/A,FALSE,"지침";#N/A,#N/A,FALSE,"환경분석";#N/A,#N/A,FALSE,"Sheet16"}</definedName>
    <definedName name="기성투입" localSheetId="22" hidden="1">{#N/A,#N/A,FALSE,"지침";#N/A,#N/A,FALSE,"환경분석";#N/A,#N/A,FALSE,"Sheet16"}</definedName>
    <definedName name="기성투입" localSheetId="24" hidden="1">{#N/A,#N/A,FALSE,"지침";#N/A,#N/A,FALSE,"환경분석";#N/A,#N/A,FALSE,"Sheet16"}</definedName>
    <definedName name="기성투입" localSheetId="28" hidden="1">{#N/A,#N/A,FALSE,"지침";#N/A,#N/A,FALSE,"환경분석";#N/A,#N/A,FALSE,"Sheet16"}</definedName>
    <definedName name="기성투입" localSheetId="14" hidden="1">{#N/A,#N/A,FALSE,"지침";#N/A,#N/A,FALSE,"환경분석";#N/A,#N/A,FALSE,"Sheet16"}</definedName>
    <definedName name="기성투입" hidden="1">{#N/A,#N/A,FALSE,"지침";#N/A,#N/A,FALSE,"환경분석";#N/A,#N/A,FALSE,"Sheet16"}</definedName>
    <definedName name="기술" localSheetId="12" hidden="1">{#N/A,#N/A,FALSE,"부대1"}</definedName>
    <definedName name="기술" localSheetId="11" hidden="1">{#N/A,#N/A,FALSE,"부대1"}</definedName>
    <definedName name="기술" localSheetId="13" hidden="1">{#N/A,#N/A,FALSE,"부대1"}</definedName>
    <definedName name="기술" localSheetId="16" hidden="1">{#N/A,#N/A,FALSE,"부대1"}</definedName>
    <definedName name="기술" localSheetId="21" hidden="1">{#N/A,#N/A,FALSE,"부대1"}</definedName>
    <definedName name="기술" localSheetId="18" hidden="1">{#N/A,#N/A,FALSE,"부대1"}</definedName>
    <definedName name="기술" localSheetId="19" hidden="1">{#N/A,#N/A,FALSE,"부대1"}</definedName>
    <definedName name="기술" localSheetId="20" hidden="1">{#N/A,#N/A,FALSE,"부대1"}</definedName>
    <definedName name="기술" localSheetId="22" hidden="1">{#N/A,#N/A,FALSE,"부대1"}</definedName>
    <definedName name="기술" localSheetId="24" hidden="1">{#N/A,#N/A,FALSE,"부대1"}</definedName>
    <definedName name="기술" localSheetId="28" hidden="1">{#N/A,#N/A,FALSE,"부대1"}</definedName>
    <definedName name="기술" localSheetId="14" hidden="1">{#N/A,#N/A,FALSE,"부대1"}</definedName>
    <definedName name="기술" hidden="1">{#N/A,#N/A,FALSE,"부대1"}</definedName>
    <definedName name="기술사명단" localSheetId="12" hidden="1">{"'자격급추가지급자'!$A$1:$M$13"}</definedName>
    <definedName name="기술사명단" localSheetId="11" hidden="1">{"'자격급추가지급자'!$A$1:$M$13"}</definedName>
    <definedName name="기술사명단" localSheetId="13" hidden="1">{"'자격급추가지급자'!$A$1:$M$13"}</definedName>
    <definedName name="기술사명단" localSheetId="16" hidden="1">{"'자격급추가지급자'!$A$1:$M$13"}</definedName>
    <definedName name="기술사명단" localSheetId="21" hidden="1">{"'자격급추가지급자'!$A$1:$M$13"}</definedName>
    <definedName name="기술사명단" localSheetId="18" hidden="1">{"'자격급추가지급자'!$A$1:$M$13"}</definedName>
    <definedName name="기술사명단" localSheetId="19" hidden="1">{"'자격급추가지급자'!$A$1:$M$13"}</definedName>
    <definedName name="기술사명단" localSheetId="20" hidden="1">{"'자격급추가지급자'!$A$1:$M$13"}</definedName>
    <definedName name="기술사명단" localSheetId="22" hidden="1">{"'자격급추가지급자'!$A$1:$M$13"}</definedName>
    <definedName name="기술사명단" localSheetId="24" hidden="1">{"'자격급추가지급자'!$A$1:$M$13"}</definedName>
    <definedName name="기술사명단" localSheetId="28" hidden="1">{"'자격급추가지급자'!$A$1:$M$13"}</definedName>
    <definedName name="기술사명단" localSheetId="14" hidden="1">{"'자격급추가지급자'!$A$1:$M$13"}</definedName>
    <definedName name="기술사명단" hidden="1">{"'자격급추가지급자'!$A$1:$M$13"}</definedName>
    <definedName name="기안" hidden="1">#REF!</definedName>
    <definedName name="기안변경" hidden="1">#REF!</definedName>
    <definedName name="기자재3"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존도로상태" localSheetId="12" hidden="1">{#N/A,#N/A,FALSE,"혼합골재"}</definedName>
    <definedName name="기존도로상태" localSheetId="11" hidden="1">{#N/A,#N/A,FALSE,"혼합골재"}</definedName>
    <definedName name="기존도로상태" localSheetId="13" hidden="1">{#N/A,#N/A,FALSE,"혼합골재"}</definedName>
    <definedName name="기존도로상태" localSheetId="16" hidden="1">{#N/A,#N/A,FALSE,"혼합골재"}</definedName>
    <definedName name="기존도로상태" localSheetId="21" hidden="1">{#N/A,#N/A,FALSE,"혼합골재"}</definedName>
    <definedName name="기존도로상태" localSheetId="18" hidden="1">{#N/A,#N/A,FALSE,"혼합골재"}</definedName>
    <definedName name="기존도로상태" localSheetId="19" hidden="1">{#N/A,#N/A,FALSE,"혼합골재"}</definedName>
    <definedName name="기존도로상태" localSheetId="20" hidden="1">{#N/A,#N/A,FALSE,"혼합골재"}</definedName>
    <definedName name="기존도로상태" localSheetId="22" hidden="1">{#N/A,#N/A,FALSE,"혼합골재"}</definedName>
    <definedName name="기존도로상태" localSheetId="24" hidden="1">{#N/A,#N/A,FALSE,"혼합골재"}</definedName>
    <definedName name="기존도로상태" localSheetId="28" hidden="1">{#N/A,#N/A,FALSE,"혼합골재"}</definedName>
    <definedName name="기존도로상태" localSheetId="14" hidden="1">{#N/A,#N/A,FALSE,"혼합골재"}</definedName>
    <definedName name="기존도로상태" hidden="1">{#N/A,#N/A,FALSE,"혼합골재"}</definedName>
    <definedName name="기타공사" localSheetId="12" hidden="1">{#N/A,#N/A,FALSE,"CCTV"}</definedName>
    <definedName name="기타공사" localSheetId="11" hidden="1">{#N/A,#N/A,FALSE,"CCTV"}</definedName>
    <definedName name="기타공사" localSheetId="13" hidden="1">{#N/A,#N/A,FALSE,"CCTV"}</definedName>
    <definedName name="기타공사" localSheetId="16" hidden="1">{#N/A,#N/A,FALSE,"CCTV"}</definedName>
    <definedName name="기타공사" localSheetId="21" hidden="1">{#N/A,#N/A,FALSE,"CCTV"}</definedName>
    <definedName name="기타공사" localSheetId="18" hidden="1">{#N/A,#N/A,FALSE,"CCTV"}</definedName>
    <definedName name="기타공사" localSheetId="19" hidden="1">{#N/A,#N/A,FALSE,"CCTV"}</definedName>
    <definedName name="기타공사" localSheetId="20" hidden="1">{#N/A,#N/A,FALSE,"CCTV"}</definedName>
    <definedName name="기타공사" localSheetId="22" hidden="1">{#N/A,#N/A,FALSE,"CCTV"}</definedName>
    <definedName name="기타공사" localSheetId="24" hidden="1">{#N/A,#N/A,FALSE,"CCTV"}</definedName>
    <definedName name="기타공사" localSheetId="28" hidden="1">{#N/A,#N/A,FALSE,"CCTV"}</definedName>
    <definedName name="기타공사" localSheetId="14" hidden="1">{#N/A,#N/A,FALSE,"CCTV"}</definedName>
    <definedName name="기타공사" hidden="1">{#N/A,#N/A,FALSE,"CCTV"}</definedName>
    <definedName name="긴급공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화" localSheetId="1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12" hidden="1">{#N/A,#N/A,FALSE,"도급대비시행율";#N/A,#N/A,FALSE,"결의서";#N/A,#N/A,FALSE,"내역서";#N/A,#N/A,FALSE,"도급예상"}</definedName>
    <definedName name="길화건" localSheetId="11" hidden="1">{#N/A,#N/A,FALSE,"도급대비시행율";#N/A,#N/A,FALSE,"결의서";#N/A,#N/A,FALSE,"내역서";#N/A,#N/A,FALSE,"도급예상"}</definedName>
    <definedName name="길화건" localSheetId="13" hidden="1">{#N/A,#N/A,FALSE,"도급대비시행율";#N/A,#N/A,FALSE,"결의서";#N/A,#N/A,FALSE,"내역서";#N/A,#N/A,FALSE,"도급예상"}</definedName>
    <definedName name="길화건" localSheetId="16" hidden="1">{#N/A,#N/A,FALSE,"도급대비시행율";#N/A,#N/A,FALSE,"결의서";#N/A,#N/A,FALSE,"내역서";#N/A,#N/A,FALSE,"도급예상"}</definedName>
    <definedName name="길화건" localSheetId="21" hidden="1">{#N/A,#N/A,FALSE,"도급대비시행율";#N/A,#N/A,FALSE,"결의서";#N/A,#N/A,FALSE,"내역서";#N/A,#N/A,FALSE,"도급예상"}</definedName>
    <definedName name="길화건" localSheetId="18" hidden="1">{#N/A,#N/A,FALSE,"도급대비시행율";#N/A,#N/A,FALSE,"결의서";#N/A,#N/A,FALSE,"내역서";#N/A,#N/A,FALSE,"도급예상"}</definedName>
    <definedName name="길화건" localSheetId="19" hidden="1">{#N/A,#N/A,FALSE,"도급대비시행율";#N/A,#N/A,FALSE,"결의서";#N/A,#N/A,FALSE,"내역서";#N/A,#N/A,FALSE,"도급예상"}</definedName>
    <definedName name="길화건" localSheetId="20" hidden="1">{#N/A,#N/A,FALSE,"도급대비시행율";#N/A,#N/A,FALSE,"결의서";#N/A,#N/A,FALSE,"내역서";#N/A,#N/A,FALSE,"도급예상"}</definedName>
    <definedName name="길화건" localSheetId="22" hidden="1">{#N/A,#N/A,FALSE,"도급대비시행율";#N/A,#N/A,FALSE,"결의서";#N/A,#N/A,FALSE,"내역서";#N/A,#N/A,FALSE,"도급예상"}</definedName>
    <definedName name="길화건" localSheetId="24" hidden="1">{#N/A,#N/A,FALSE,"도급대비시행율";#N/A,#N/A,FALSE,"결의서";#N/A,#N/A,FALSE,"내역서";#N/A,#N/A,FALSE,"도급예상"}</definedName>
    <definedName name="길화건" localSheetId="28" hidden="1">{#N/A,#N/A,FALSE,"도급대비시행율";#N/A,#N/A,FALSE,"결의서";#N/A,#N/A,FALSE,"내역서";#N/A,#N/A,FALSE,"도급예상"}</definedName>
    <definedName name="길화건" localSheetId="14"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12" hidden="1">{#N/A,#N/A,FALSE,"집계";#N/A,#N/A,FALSE,"표지";#N/A,#N/A,FALSE,"터빈집계";#N/A,#N/A,FALSE,"터빈내역";#N/A,#N/A,FALSE,"주제어집계";#N/A,#N/A,FALSE,"주제어내역";#N/A,#N/A,FALSE,"보일러집계";#N/A,#N/A,FALSE,"보일러내역"}</definedName>
    <definedName name="길화건업" localSheetId="11" hidden="1">{#N/A,#N/A,FALSE,"집계";#N/A,#N/A,FALSE,"표지";#N/A,#N/A,FALSE,"터빈집계";#N/A,#N/A,FALSE,"터빈내역";#N/A,#N/A,FALSE,"주제어집계";#N/A,#N/A,FALSE,"주제어내역";#N/A,#N/A,FALSE,"보일러집계";#N/A,#N/A,FALSE,"보일러내역"}</definedName>
    <definedName name="길화건업" localSheetId="13" hidden="1">{#N/A,#N/A,FALSE,"집계";#N/A,#N/A,FALSE,"표지";#N/A,#N/A,FALSE,"터빈집계";#N/A,#N/A,FALSE,"터빈내역";#N/A,#N/A,FALSE,"주제어집계";#N/A,#N/A,FALSE,"주제어내역";#N/A,#N/A,FALSE,"보일러집계";#N/A,#N/A,FALSE,"보일러내역"}</definedName>
    <definedName name="길화건업" localSheetId="16" hidden="1">{#N/A,#N/A,FALSE,"집계";#N/A,#N/A,FALSE,"표지";#N/A,#N/A,FALSE,"터빈집계";#N/A,#N/A,FALSE,"터빈내역";#N/A,#N/A,FALSE,"주제어집계";#N/A,#N/A,FALSE,"주제어내역";#N/A,#N/A,FALSE,"보일러집계";#N/A,#N/A,FALSE,"보일러내역"}</definedName>
    <definedName name="길화건업" localSheetId="21" hidden="1">{#N/A,#N/A,FALSE,"집계";#N/A,#N/A,FALSE,"표지";#N/A,#N/A,FALSE,"터빈집계";#N/A,#N/A,FALSE,"터빈내역";#N/A,#N/A,FALSE,"주제어집계";#N/A,#N/A,FALSE,"주제어내역";#N/A,#N/A,FALSE,"보일러집계";#N/A,#N/A,FALSE,"보일러내역"}</definedName>
    <definedName name="길화건업" localSheetId="18" hidden="1">{#N/A,#N/A,FALSE,"집계";#N/A,#N/A,FALSE,"표지";#N/A,#N/A,FALSE,"터빈집계";#N/A,#N/A,FALSE,"터빈내역";#N/A,#N/A,FALSE,"주제어집계";#N/A,#N/A,FALSE,"주제어내역";#N/A,#N/A,FALSE,"보일러집계";#N/A,#N/A,FALSE,"보일러내역"}</definedName>
    <definedName name="길화건업" localSheetId="19" hidden="1">{#N/A,#N/A,FALSE,"집계";#N/A,#N/A,FALSE,"표지";#N/A,#N/A,FALSE,"터빈집계";#N/A,#N/A,FALSE,"터빈내역";#N/A,#N/A,FALSE,"주제어집계";#N/A,#N/A,FALSE,"주제어내역";#N/A,#N/A,FALSE,"보일러집계";#N/A,#N/A,FALSE,"보일러내역"}</definedName>
    <definedName name="길화건업" localSheetId="20" hidden="1">{#N/A,#N/A,FALSE,"집계";#N/A,#N/A,FALSE,"표지";#N/A,#N/A,FALSE,"터빈집계";#N/A,#N/A,FALSE,"터빈내역";#N/A,#N/A,FALSE,"주제어집계";#N/A,#N/A,FALSE,"주제어내역";#N/A,#N/A,FALSE,"보일러집계";#N/A,#N/A,FALSE,"보일러내역"}</definedName>
    <definedName name="길화건업" localSheetId="22" hidden="1">{#N/A,#N/A,FALSE,"집계";#N/A,#N/A,FALSE,"표지";#N/A,#N/A,FALSE,"터빈집계";#N/A,#N/A,FALSE,"터빈내역";#N/A,#N/A,FALSE,"주제어집계";#N/A,#N/A,FALSE,"주제어내역";#N/A,#N/A,FALSE,"보일러집계";#N/A,#N/A,FALSE,"보일러내역"}</definedName>
    <definedName name="길화건업" localSheetId="24" hidden="1">{#N/A,#N/A,FALSE,"집계";#N/A,#N/A,FALSE,"표지";#N/A,#N/A,FALSE,"터빈집계";#N/A,#N/A,FALSE,"터빈내역";#N/A,#N/A,FALSE,"주제어집계";#N/A,#N/A,FALSE,"주제어내역";#N/A,#N/A,FALSE,"보일러집계";#N/A,#N/A,FALSE,"보일러내역"}</definedName>
    <definedName name="길화건업" localSheetId="28" hidden="1">{#N/A,#N/A,FALSE,"집계";#N/A,#N/A,FALSE,"표지";#N/A,#N/A,FALSE,"터빈집계";#N/A,#N/A,FALSE,"터빈내역";#N/A,#N/A,FALSE,"주제어집계";#N/A,#N/A,FALSE,"주제어내역";#N/A,#N/A,FALSE,"보일러집계";#N/A,#N/A,FALSE,"보일러내역"}</definedName>
    <definedName name="길화건업" localSheetId="14"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localSheetId="12" hidden="1">{#N/A,#N/A,TRUE,"Basic";#N/A,#N/A,TRUE,"EXT-TABLE";#N/A,#N/A,TRUE,"STEEL";#N/A,#N/A,TRUE,"INT-Table";#N/A,#N/A,TRUE,"STEEL";#N/A,#N/A,TRUE,"Door"}</definedName>
    <definedName name="김" localSheetId="11" hidden="1">{#N/A,#N/A,TRUE,"Basic";#N/A,#N/A,TRUE,"EXT-TABLE";#N/A,#N/A,TRUE,"STEEL";#N/A,#N/A,TRUE,"INT-Table";#N/A,#N/A,TRUE,"STEEL";#N/A,#N/A,TRUE,"Door"}</definedName>
    <definedName name="김" localSheetId="13" hidden="1">{#N/A,#N/A,TRUE,"Basic";#N/A,#N/A,TRUE,"EXT-TABLE";#N/A,#N/A,TRUE,"STEEL";#N/A,#N/A,TRUE,"INT-Table";#N/A,#N/A,TRUE,"STEEL";#N/A,#N/A,TRUE,"Door"}</definedName>
    <definedName name="김" localSheetId="16" hidden="1">{#N/A,#N/A,TRUE,"Basic";#N/A,#N/A,TRUE,"EXT-TABLE";#N/A,#N/A,TRUE,"STEEL";#N/A,#N/A,TRUE,"INT-Table";#N/A,#N/A,TRUE,"STEEL";#N/A,#N/A,TRUE,"Door"}</definedName>
    <definedName name="김" localSheetId="21" hidden="1">{#N/A,#N/A,TRUE,"Basic";#N/A,#N/A,TRUE,"EXT-TABLE";#N/A,#N/A,TRUE,"STEEL";#N/A,#N/A,TRUE,"INT-Table";#N/A,#N/A,TRUE,"STEEL";#N/A,#N/A,TRUE,"Door"}</definedName>
    <definedName name="김" localSheetId="18" hidden="1">{#N/A,#N/A,TRUE,"Basic";#N/A,#N/A,TRUE,"EXT-TABLE";#N/A,#N/A,TRUE,"STEEL";#N/A,#N/A,TRUE,"INT-Table";#N/A,#N/A,TRUE,"STEEL";#N/A,#N/A,TRUE,"Door"}</definedName>
    <definedName name="김" localSheetId="19" hidden="1">{#N/A,#N/A,TRUE,"Basic";#N/A,#N/A,TRUE,"EXT-TABLE";#N/A,#N/A,TRUE,"STEEL";#N/A,#N/A,TRUE,"INT-Table";#N/A,#N/A,TRUE,"STEEL";#N/A,#N/A,TRUE,"Door"}</definedName>
    <definedName name="김" localSheetId="20" hidden="1">{#N/A,#N/A,TRUE,"Basic";#N/A,#N/A,TRUE,"EXT-TABLE";#N/A,#N/A,TRUE,"STEEL";#N/A,#N/A,TRUE,"INT-Table";#N/A,#N/A,TRUE,"STEEL";#N/A,#N/A,TRUE,"Door"}</definedName>
    <definedName name="김" localSheetId="22" hidden="1">{#N/A,#N/A,TRUE,"Basic";#N/A,#N/A,TRUE,"EXT-TABLE";#N/A,#N/A,TRUE,"STEEL";#N/A,#N/A,TRUE,"INT-Table";#N/A,#N/A,TRUE,"STEEL";#N/A,#N/A,TRUE,"Door"}</definedName>
    <definedName name="김" localSheetId="24" hidden="1">{#N/A,#N/A,TRUE,"Basic";#N/A,#N/A,TRUE,"EXT-TABLE";#N/A,#N/A,TRUE,"STEEL";#N/A,#N/A,TRUE,"INT-Table";#N/A,#N/A,TRUE,"STEEL";#N/A,#N/A,TRUE,"Door"}</definedName>
    <definedName name="김" localSheetId="28" hidden="1">{#N/A,#N/A,TRUE,"Basic";#N/A,#N/A,TRUE,"EXT-TABLE";#N/A,#N/A,TRUE,"STEEL";#N/A,#N/A,TRUE,"INT-Table";#N/A,#N/A,TRUE,"STEEL";#N/A,#N/A,TRUE,"Door"}</definedName>
    <definedName name="김" localSheetId="14" hidden="1">{#N/A,#N/A,TRUE,"Basic";#N/A,#N/A,TRUE,"EXT-TABLE";#N/A,#N/A,TRUE,"STEEL";#N/A,#N/A,TRUE,"INT-Table";#N/A,#N/A,TRUE,"STEEL";#N/A,#N/A,TRUE,"Door"}</definedName>
    <definedName name="김" hidden="1">{#N/A,#N/A,TRUE,"Basic";#N/A,#N/A,TRUE,"EXT-TABLE";#N/A,#N/A,TRUE,"STEEL";#N/A,#N/A,TRUE,"INT-Table";#N/A,#N/A,TRUE,"STEEL";#N/A,#N/A,TRUE,"Door"}</definedName>
    <definedName name="김_1" localSheetId="12" hidden="1">{#N/A,#N/A,TRUE,"Basic";#N/A,#N/A,TRUE,"EXT-TABLE";#N/A,#N/A,TRUE,"STEEL";#N/A,#N/A,TRUE,"INT-Table";#N/A,#N/A,TRUE,"STEEL";#N/A,#N/A,TRUE,"Door"}</definedName>
    <definedName name="김_1" localSheetId="11" hidden="1">{#N/A,#N/A,TRUE,"Basic";#N/A,#N/A,TRUE,"EXT-TABLE";#N/A,#N/A,TRUE,"STEEL";#N/A,#N/A,TRUE,"INT-Table";#N/A,#N/A,TRUE,"STEEL";#N/A,#N/A,TRUE,"Door"}</definedName>
    <definedName name="김_1" localSheetId="13" hidden="1">{#N/A,#N/A,TRUE,"Basic";#N/A,#N/A,TRUE,"EXT-TABLE";#N/A,#N/A,TRUE,"STEEL";#N/A,#N/A,TRUE,"INT-Table";#N/A,#N/A,TRUE,"STEEL";#N/A,#N/A,TRUE,"Door"}</definedName>
    <definedName name="김_1" localSheetId="16" hidden="1">{#N/A,#N/A,TRUE,"Basic";#N/A,#N/A,TRUE,"EXT-TABLE";#N/A,#N/A,TRUE,"STEEL";#N/A,#N/A,TRUE,"INT-Table";#N/A,#N/A,TRUE,"STEEL";#N/A,#N/A,TRUE,"Door"}</definedName>
    <definedName name="김_1" localSheetId="21" hidden="1">{#N/A,#N/A,TRUE,"Basic";#N/A,#N/A,TRUE,"EXT-TABLE";#N/A,#N/A,TRUE,"STEEL";#N/A,#N/A,TRUE,"INT-Table";#N/A,#N/A,TRUE,"STEEL";#N/A,#N/A,TRUE,"Door"}</definedName>
    <definedName name="김_1" localSheetId="18" hidden="1">{#N/A,#N/A,TRUE,"Basic";#N/A,#N/A,TRUE,"EXT-TABLE";#N/A,#N/A,TRUE,"STEEL";#N/A,#N/A,TRUE,"INT-Table";#N/A,#N/A,TRUE,"STEEL";#N/A,#N/A,TRUE,"Door"}</definedName>
    <definedName name="김_1" localSheetId="19" hidden="1">{#N/A,#N/A,TRUE,"Basic";#N/A,#N/A,TRUE,"EXT-TABLE";#N/A,#N/A,TRUE,"STEEL";#N/A,#N/A,TRUE,"INT-Table";#N/A,#N/A,TRUE,"STEEL";#N/A,#N/A,TRUE,"Door"}</definedName>
    <definedName name="김_1" localSheetId="20" hidden="1">{#N/A,#N/A,TRUE,"Basic";#N/A,#N/A,TRUE,"EXT-TABLE";#N/A,#N/A,TRUE,"STEEL";#N/A,#N/A,TRUE,"INT-Table";#N/A,#N/A,TRUE,"STEEL";#N/A,#N/A,TRUE,"Door"}</definedName>
    <definedName name="김_1" localSheetId="22" hidden="1">{#N/A,#N/A,TRUE,"Basic";#N/A,#N/A,TRUE,"EXT-TABLE";#N/A,#N/A,TRUE,"STEEL";#N/A,#N/A,TRUE,"INT-Table";#N/A,#N/A,TRUE,"STEEL";#N/A,#N/A,TRUE,"Door"}</definedName>
    <definedName name="김_1" localSheetId="24" hidden="1">{#N/A,#N/A,TRUE,"Basic";#N/A,#N/A,TRUE,"EXT-TABLE";#N/A,#N/A,TRUE,"STEEL";#N/A,#N/A,TRUE,"INT-Table";#N/A,#N/A,TRUE,"STEEL";#N/A,#N/A,TRUE,"Door"}</definedName>
    <definedName name="김_1" localSheetId="28" hidden="1">{#N/A,#N/A,TRUE,"Basic";#N/A,#N/A,TRUE,"EXT-TABLE";#N/A,#N/A,TRUE,"STEEL";#N/A,#N/A,TRUE,"INT-Table";#N/A,#N/A,TRUE,"STEEL";#N/A,#N/A,TRUE,"Door"}</definedName>
    <definedName name="김_1" localSheetId="14" hidden="1">{#N/A,#N/A,TRUE,"Basic";#N/A,#N/A,TRUE,"EXT-TABLE";#N/A,#N/A,TRUE,"STEEL";#N/A,#N/A,TRUE,"INT-Table";#N/A,#N/A,TRUE,"STEEL";#N/A,#N/A,TRUE,"Door"}</definedName>
    <definedName name="김_1" hidden="1">{#N/A,#N/A,TRUE,"Basic";#N/A,#N/A,TRUE,"EXT-TABLE";#N/A,#N/A,TRUE,"STEEL";#N/A,#N/A,TRUE,"INT-Table";#N/A,#N/A,TRUE,"STEEL";#N/A,#N/A,TRUE,"Door"}</definedName>
    <definedName name="김1" localSheetId="12" hidden="1">{#N/A,#N/A,TRUE,"Basic";#N/A,#N/A,TRUE,"EXT-TABLE";#N/A,#N/A,TRUE,"STEEL";#N/A,#N/A,TRUE,"INT-Table";#N/A,#N/A,TRUE,"STEEL";#N/A,#N/A,TRUE,"Door"}</definedName>
    <definedName name="김1" localSheetId="11" hidden="1">{#N/A,#N/A,TRUE,"Basic";#N/A,#N/A,TRUE,"EXT-TABLE";#N/A,#N/A,TRUE,"STEEL";#N/A,#N/A,TRUE,"INT-Table";#N/A,#N/A,TRUE,"STEEL";#N/A,#N/A,TRUE,"Door"}</definedName>
    <definedName name="김1" localSheetId="13" hidden="1">{#N/A,#N/A,TRUE,"Basic";#N/A,#N/A,TRUE,"EXT-TABLE";#N/A,#N/A,TRUE,"STEEL";#N/A,#N/A,TRUE,"INT-Table";#N/A,#N/A,TRUE,"STEEL";#N/A,#N/A,TRUE,"Door"}</definedName>
    <definedName name="김1" localSheetId="16" hidden="1">{#N/A,#N/A,TRUE,"Basic";#N/A,#N/A,TRUE,"EXT-TABLE";#N/A,#N/A,TRUE,"STEEL";#N/A,#N/A,TRUE,"INT-Table";#N/A,#N/A,TRUE,"STEEL";#N/A,#N/A,TRUE,"Door"}</definedName>
    <definedName name="김1" localSheetId="21" hidden="1">{#N/A,#N/A,TRUE,"Basic";#N/A,#N/A,TRUE,"EXT-TABLE";#N/A,#N/A,TRUE,"STEEL";#N/A,#N/A,TRUE,"INT-Table";#N/A,#N/A,TRUE,"STEEL";#N/A,#N/A,TRUE,"Door"}</definedName>
    <definedName name="김1" localSheetId="18" hidden="1">{#N/A,#N/A,TRUE,"Basic";#N/A,#N/A,TRUE,"EXT-TABLE";#N/A,#N/A,TRUE,"STEEL";#N/A,#N/A,TRUE,"INT-Table";#N/A,#N/A,TRUE,"STEEL";#N/A,#N/A,TRUE,"Door"}</definedName>
    <definedName name="김1" localSheetId="19" hidden="1">{#N/A,#N/A,TRUE,"Basic";#N/A,#N/A,TRUE,"EXT-TABLE";#N/A,#N/A,TRUE,"STEEL";#N/A,#N/A,TRUE,"INT-Table";#N/A,#N/A,TRUE,"STEEL";#N/A,#N/A,TRUE,"Door"}</definedName>
    <definedName name="김1" localSheetId="20" hidden="1">{#N/A,#N/A,TRUE,"Basic";#N/A,#N/A,TRUE,"EXT-TABLE";#N/A,#N/A,TRUE,"STEEL";#N/A,#N/A,TRUE,"INT-Table";#N/A,#N/A,TRUE,"STEEL";#N/A,#N/A,TRUE,"Door"}</definedName>
    <definedName name="김1" localSheetId="22" hidden="1">{#N/A,#N/A,TRUE,"Basic";#N/A,#N/A,TRUE,"EXT-TABLE";#N/A,#N/A,TRUE,"STEEL";#N/A,#N/A,TRUE,"INT-Table";#N/A,#N/A,TRUE,"STEEL";#N/A,#N/A,TRUE,"Door"}</definedName>
    <definedName name="김1" localSheetId="24" hidden="1">{#N/A,#N/A,TRUE,"Basic";#N/A,#N/A,TRUE,"EXT-TABLE";#N/A,#N/A,TRUE,"STEEL";#N/A,#N/A,TRUE,"INT-Table";#N/A,#N/A,TRUE,"STEEL";#N/A,#N/A,TRUE,"Door"}</definedName>
    <definedName name="김1" localSheetId="28" hidden="1">{#N/A,#N/A,TRUE,"Basic";#N/A,#N/A,TRUE,"EXT-TABLE";#N/A,#N/A,TRUE,"STEEL";#N/A,#N/A,TRUE,"INT-Table";#N/A,#N/A,TRUE,"STEEL";#N/A,#N/A,TRUE,"Door"}</definedName>
    <definedName name="김1" localSheetId="14" hidden="1">{#N/A,#N/A,TRUE,"Basic";#N/A,#N/A,TRUE,"EXT-TABLE";#N/A,#N/A,TRUE,"STEEL";#N/A,#N/A,TRUE,"INT-Table";#N/A,#N/A,TRUE,"STEEL";#N/A,#N/A,TRUE,"Door"}</definedName>
    <definedName name="김1" hidden="1">{#N/A,#N/A,TRUE,"Basic";#N/A,#N/A,TRUE,"EXT-TABLE";#N/A,#N/A,TRUE,"STEEL";#N/A,#N/A,TRUE,"INT-Table";#N/A,#N/A,TRUE,"STEEL";#N/A,#N/A,TRUE,"Door"}</definedName>
    <definedName name="김1_1" localSheetId="12" hidden="1">{#N/A,#N/A,TRUE,"Basic";#N/A,#N/A,TRUE,"EXT-TABLE";#N/A,#N/A,TRUE,"STEEL";#N/A,#N/A,TRUE,"INT-Table";#N/A,#N/A,TRUE,"STEEL";#N/A,#N/A,TRUE,"Door"}</definedName>
    <definedName name="김1_1" localSheetId="11" hidden="1">{#N/A,#N/A,TRUE,"Basic";#N/A,#N/A,TRUE,"EXT-TABLE";#N/A,#N/A,TRUE,"STEEL";#N/A,#N/A,TRUE,"INT-Table";#N/A,#N/A,TRUE,"STEEL";#N/A,#N/A,TRUE,"Door"}</definedName>
    <definedName name="김1_1" localSheetId="13" hidden="1">{#N/A,#N/A,TRUE,"Basic";#N/A,#N/A,TRUE,"EXT-TABLE";#N/A,#N/A,TRUE,"STEEL";#N/A,#N/A,TRUE,"INT-Table";#N/A,#N/A,TRUE,"STEEL";#N/A,#N/A,TRUE,"Door"}</definedName>
    <definedName name="김1_1" localSheetId="16" hidden="1">{#N/A,#N/A,TRUE,"Basic";#N/A,#N/A,TRUE,"EXT-TABLE";#N/A,#N/A,TRUE,"STEEL";#N/A,#N/A,TRUE,"INT-Table";#N/A,#N/A,TRUE,"STEEL";#N/A,#N/A,TRUE,"Door"}</definedName>
    <definedName name="김1_1" localSheetId="21" hidden="1">{#N/A,#N/A,TRUE,"Basic";#N/A,#N/A,TRUE,"EXT-TABLE";#N/A,#N/A,TRUE,"STEEL";#N/A,#N/A,TRUE,"INT-Table";#N/A,#N/A,TRUE,"STEEL";#N/A,#N/A,TRUE,"Door"}</definedName>
    <definedName name="김1_1" localSheetId="18" hidden="1">{#N/A,#N/A,TRUE,"Basic";#N/A,#N/A,TRUE,"EXT-TABLE";#N/A,#N/A,TRUE,"STEEL";#N/A,#N/A,TRUE,"INT-Table";#N/A,#N/A,TRUE,"STEEL";#N/A,#N/A,TRUE,"Door"}</definedName>
    <definedName name="김1_1" localSheetId="19" hidden="1">{#N/A,#N/A,TRUE,"Basic";#N/A,#N/A,TRUE,"EXT-TABLE";#N/A,#N/A,TRUE,"STEEL";#N/A,#N/A,TRUE,"INT-Table";#N/A,#N/A,TRUE,"STEEL";#N/A,#N/A,TRUE,"Door"}</definedName>
    <definedName name="김1_1" localSheetId="20" hidden="1">{#N/A,#N/A,TRUE,"Basic";#N/A,#N/A,TRUE,"EXT-TABLE";#N/A,#N/A,TRUE,"STEEL";#N/A,#N/A,TRUE,"INT-Table";#N/A,#N/A,TRUE,"STEEL";#N/A,#N/A,TRUE,"Door"}</definedName>
    <definedName name="김1_1" localSheetId="22" hidden="1">{#N/A,#N/A,TRUE,"Basic";#N/A,#N/A,TRUE,"EXT-TABLE";#N/A,#N/A,TRUE,"STEEL";#N/A,#N/A,TRUE,"INT-Table";#N/A,#N/A,TRUE,"STEEL";#N/A,#N/A,TRUE,"Door"}</definedName>
    <definedName name="김1_1" localSheetId="24" hidden="1">{#N/A,#N/A,TRUE,"Basic";#N/A,#N/A,TRUE,"EXT-TABLE";#N/A,#N/A,TRUE,"STEEL";#N/A,#N/A,TRUE,"INT-Table";#N/A,#N/A,TRUE,"STEEL";#N/A,#N/A,TRUE,"Door"}</definedName>
    <definedName name="김1_1" localSheetId="28" hidden="1">{#N/A,#N/A,TRUE,"Basic";#N/A,#N/A,TRUE,"EXT-TABLE";#N/A,#N/A,TRUE,"STEEL";#N/A,#N/A,TRUE,"INT-Table";#N/A,#N/A,TRUE,"STEEL";#N/A,#N/A,TRUE,"Door"}</definedName>
    <definedName name="김1_1" localSheetId="14" hidden="1">{#N/A,#N/A,TRUE,"Basic";#N/A,#N/A,TRUE,"EXT-TABLE";#N/A,#N/A,TRUE,"STEEL";#N/A,#N/A,TRUE,"INT-Table";#N/A,#N/A,TRUE,"STEEL";#N/A,#N/A,TRUE,"Door"}</definedName>
    <definedName name="김1_1" hidden="1">{#N/A,#N/A,TRUE,"Basic";#N/A,#N/A,TRUE,"EXT-TABLE";#N/A,#N/A,TRUE,"STEEL";#N/A,#N/A,TRUE,"INT-Table";#N/A,#N/A,TRUE,"STEEL";#N/A,#N/A,TRUE,"Door"}</definedName>
    <definedName name="김2" localSheetId="12" hidden="1">{"'Firr(선)'!$AS$1:$AY$62","'Firr(사)'!$AS$1:$AY$62","'Firr(회)'!$AS$1:$AY$62","'Firr(선)'!$L$1:$V$62","'Firr(사)'!$L$1:$V$62","'Firr(회)'!$L$1:$V$62"}</definedName>
    <definedName name="김2" localSheetId="11" hidden="1">{"'Firr(선)'!$AS$1:$AY$62","'Firr(사)'!$AS$1:$AY$62","'Firr(회)'!$AS$1:$AY$62","'Firr(선)'!$L$1:$V$62","'Firr(사)'!$L$1:$V$62","'Firr(회)'!$L$1:$V$62"}</definedName>
    <definedName name="김2" localSheetId="13" hidden="1">{"'Firr(선)'!$AS$1:$AY$62","'Firr(사)'!$AS$1:$AY$62","'Firr(회)'!$AS$1:$AY$62","'Firr(선)'!$L$1:$V$62","'Firr(사)'!$L$1:$V$62","'Firr(회)'!$L$1:$V$62"}</definedName>
    <definedName name="김2" localSheetId="16" hidden="1">{"'Firr(선)'!$AS$1:$AY$62","'Firr(사)'!$AS$1:$AY$62","'Firr(회)'!$AS$1:$AY$62","'Firr(선)'!$L$1:$V$62","'Firr(사)'!$L$1:$V$62","'Firr(회)'!$L$1:$V$62"}</definedName>
    <definedName name="김2" localSheetId="21" hidden="1">{"'Firr(선)'!$AS$1:$AY$62","'Firr(사)'!$AS$1:$AY$62","'Firr(회)'!$AS$1:$AY$62","'Firr(선)'!$L$1:$V$62","'Firr(사)'!$L$1:$V$62","'Firr(회)'!$L$1:$V$62"}</definedName>
    <definedName name="김2" localSheetId="18" hidden="1">{"'Firr(선)'!$AS$1:$AY$62","'Firr(사)'!$AS$1:$AY$62","'Firr(회)'!$AS$1:$AY$62","'Firr(선)'!$L$1:$V$62","'Firr(사)'!$L$1:$V$62","'Firr(회)'!$L$1:$V$62"}</definedName>
    <definedName name="김2" localSheetId="19" hidden="1">{"'Firr(선)'!$AS$1:$AY$62","'Firr(사)'!$AS$1:$AY$62","'Firr(회)'!$AS$1:$AY$62","'Firr(선)'!$L$1:$V$62","'Firr(사)'!$L$1:$V$62","'Firr(회)'!$L$1:$V$62"}</definedName>
    <definedName name="김2" localSheetId="20" hidden="1">{"'Firr(선)'!$AS$1:$AY$62","'Firr(사)'!$AS$1:$AY$62","'Firr(회)'!$AS$1:$AY$62","'Firr(선)'!$L$1:$V$62","'Firr(사)'!$L$1:$V$62","'Firr(회)'!$L$1:$V$62"}</definedName>
    <definedName name="김2" localSheetId="22" hidden="1">{"'Firr(선)'!$AS$1:$AY$62","'Firr(사)'!$AS$1:$AY$62","'Firr(회)'!$AS$1:$AY$62","'Firr(선)'!$L$1:$V$62","'Firr(사)'!$L$1:$V$62","'Firr(회)'!$L$1:$V$62"}</definedName>
    <definedName name="김2" localSheetId="24" hidden="1">{"'Firr(선)'!$AS$1:$AY$62","'Firr(사)'!$AS$1:$AY$62","'Firr(회)'!$AS$1:$AY$62","'Firr(선)'!$L$1:$V$62","'Firr(사)'!$L$1:$V$62","'Firr(회)'!$L$1:$V$62"}</definedName>
    <definedName name="김2" localSheetId="28" hidden="1">{"'Firr(선)'!$AS$1:$AY$62","'Firr(사)'!$AS$1:$AY$62","'Firr(회)'!$AS$1:$AY$62","'Firr(선)'!$L$1:$V$62","'Firr(사)'!$L$1:$V$62","'Firr(회)'!$L$1:$V$62"}</definedName>
    <definedName name="김2" localSheetId="14" hidden="1">{"'Firr(선)'!$AS$1:$AY$62","'Firr(사)'!$AS$1:$AY$62","'Firr(회)'!$AS$1:$AY$62","'Firr(선)'!$L$1:$V$62","'Firr(사)'!$L$1:$V$62","'Firr(회)'!$L$1:$V$62"}</definedName>
    <definedName name="김2" hidden="1">{"'Firr(선)'!$AS$1:$AY$62","'Firr(사)'!$AS$1:$AY$62","'Firr(회)'!$AS$1:$AY$62","'Firr(선)'!$L$1:$V$62","'Firr(사)'!$L$1:$V$62","'Firr(회)'!$L$1:$V$62"}</definedName>
    <definedName name="김3" localSheetId="12" hidden="1">{#N/A,#N/A,TRUE,"Basic";#N/A,#N/A,TRUE,"EXT-TABLE";#N/A,#N/A,TRUE,"STEEL";#N/A,#N/A,TRUE,"INT-Table";#N/A,#N/A,TRUE,"STEEL";#N/A,#N/A,TRUE,"Door"}</definedName>
    <definedName name="김3" localSheetId="11" hidden="1">{#N/A,#N/A,TRUE,"Basic";#N/A,#N/A,TRUE,"EXT-TABLE";#N/A,#N/A,TRUE,"STEEL";#N/A,#N/A,TRUE,"INT-Table";#N/A,#N/A,TRUE,"STEEL";#N/A,#N/A,TRUE,"Door"}</definedName>
    <definedName name="김3" localSheetId="13" hidden="1">{#N/A,#N/A,TRUE,"Basic";#N/A,#N/A,TRUE,"EXT-TABLE";#N/A,#N/A,TRUE,"STEEL";#N/A,#N/A,TRUE,"INT-Table";#N/A,#N/A,TRUE,"STEEL";#N/A,#N/A,TRUE,"Door"}</definedName>
    <definedName name="김3" localSheetId="16" hidden="1">{#N/A,#N/A,TRUE,"Basic";#N/A,#N/A,TRUE,"EXT-TABLE";#N/A,#N/A,TRUE,"STEEL";#N/A,#N/A,TRUE,"INT-Table";#N/A,#N/A,TRUE,"STEEL";#N/A,#N/A,TRUE,"Door"}</definedName>
    <definedName name="김3" localSheetId="21" hidden="1">{#N/A,#N/A,TRUE,"Basic";#N/A,#N/A,TRUE,"EXT-TABLE";#N/A,#N/A,TRUE,"STEEL";#N/A,#N/A,TRUE,"INT-Table";#N/A,#N/A,TRUE,"STEEL";#N/A,#N/A,TRUE,"Door"}</definedName>
    <definedName name="김3" localSheetId="18" hidden="1">{#N/A,#N/A,TRUE,"Basic";#N/A,#N/A,TRUE,"EXT-TABLE";#N/A,#N/A,TRUE,"STEEL";#N/A,#N/A,TRUE,"INT-Table";#N/A,#N/A,TRUE,"STEEL";#N/A,#N/A,TRUE,"Door"}</definedName>
    <definedName name="김3" localSheetId="19" hidden="1">{#N/A,#N/A,TRUE,"Basic";#N/A,#N/A,TRUE,"EXT-TABLE";#N/A,#N/A,TRUE,"STEEL";#N/A,#N/A,TRUE,"INT-Table";#N/A,#N/A,TRUE,"STEEL";#N/A,#N/A,TRUE,"Door"}</definedName>
    <definedName name="김3" localSheetId="20" hidden="1">{#N/A,#N/A,TRUE,"Basic";#N/A,#N/A,TRUE,"EXT-TABLE";#N/A,#N/A,TRUE,"STEEL";#N/A,#N/A,TRUE,"INT-Table";#N/A,#N/A,TRUE,"STEEL";#N/A,#N/A,TRUE,"Door"}</definedName>
    <definedName name="김3" localSheetId="22" hidden="1">{#N/A,#N/A,TRUE,"Basic";#N/A,#N/A,TRUE,"EXT-TABLE";#N/A,#N/A,TRUE,"STEEL";#N/A,#N/A,TRUE,"INT-Table";#N/A,#N/A,TRUE,"STEEL";#N/A,#N/A,TRUE,"Door"}</definedName>
    <definedName name="김3" localSheetId="24" hidden="1">{#N/A,#N/A,TRUE,"Basic";#N/A,#N/A,TRUE,"EXT-TABLE";#N/A,#N/A,TRUE,"STEEL";#N/A,#N/A,TRUE,"INT-Table";#N/A,#N/A,TRUE,"STEEL";#N/A,#N/A,TRUE,"Door"}</definedName>
    <definedName name="김3" localSheetId="28" hidden="1">{#N/A,#N/A,TRUE,"Basic";#N/A,#N/A,TRUE,"EXT-TABLE";#N/A,#N/A,TRUE,"STEEL";#N/A,#N/A,TRUE,"INT-Table";#N/A,#N/A,TRUE,"STEEL";#N/A,#N/A,TRUE,"Door"}</definedName>
    <definedName name="김3" localSheetId="14" hidden="1">{#N/A,#N/A,TRUE,"Basic";#N/A,#N/A,TRUE,"EXT-TABLE";#N/A,#N/A,TRUE,"STEEL";#N/A,#N/A,TRUE,"INT-Table";#N/A,#N/A,TRUE,"STEEL";#N/A,#N/A,TRUE,"Door"}</definedName>
    <definedName name="김3" hidden="1">{#N/A,#N/A,TRUE,"Basic";#N/A,#N/A,TRUE,"EXT-TABLE";#N/A,#N/A,TRUE,"STEEL";#N/A,#N/A,TRUE,"INT-Table";#N/A,#N/A,TRUE,"STEEL";#N/A,#N/A,TRUE,"Door"}</definedName>
    <definedName name="김3_1" localSheetId="12" hidden="1">{#N/A,#N/A,TRUE,"Basic";#N/A,#N/A,TRUE,"EXT-TABLE";#N/A,#N/A,TRUE,"STEEL";#N/A,#N/A,TRUE,"INT-Table";#N/A,#N/A,TRUE,"STEEL";#N/A,#N/A,TRUE,"Door"}</definedName>
    <definedName name="김3_1" localSheetId="11" hidden="1">{#N/A,#N/A,TRUE,"Basic";#N/A,#N/A,TRUE,"EXT-TABLE";#N/A,#N/A,TRUE,"STEEL";#N/A,#N/A,TRUE,"INT-Table";#N/A,#N/A,TRUE,"STEEL";#N/A,#N/A,TRUE,"Door"}</definedName>
    <definedName name="김3_1" localSheetId="13" hidden="1">{#N/A,#N/A,TRUE,"Basic";#N/A,#N/A,TRUE,"EXT-TABLE";#N/A,#N/A,TRUE,"STEEL";#N/A,#N/A,TRUE,"INT-Table";#N/A,#N/A,TRUE,"STEEL";#N/A,#N/A,TRUE,"Door"}</definedName>
    <definedName name="김3_1" localSheetId="16" hidden="1">{#N/A,#N/A,TRUE,"Basic";#N/A,#N/A,TRUE,"EXT-TABLE";#N/A,#N/A,TRUE,"STEEL";#N/A,#N/A,TRUE,"INT-Table";#N/A,#N/A,TRUE,"STEEL";#N/A,#N/A,TRUE,"Door"}</definedName>
    <definedName name="김3_1" localSheetId="21" hidden="1">{#N/A,#N/A,TRUE,"Basic";#N/A,#N/A,TRUE,"EXT-TABLE";#N/A,#N/A,TRUE,"STEEL";#N/A,#N/A,TRUE,"INT-Table";#N/A,#N/A,TRUE,"STEEL";#N/A,#N/A,TRUE,"Door"}</definedName>
    <definedName name="김3_1" localSheetId="18" hidden="1">{#N/A,#N/A,TRUE,"Basic";#N/A,#N/A,TRUE,"EXT-TABLE";#N/A,#N/A,TRUE,"STEEL";#N/A,#N/A,TRUE,"INT-Table";#N/A,#N/A,TRUE,"STEEL";#N/A,#N/A,TRUE,"Door"}</definedName>
    <definedName name="김3_1" localSheetId="19" hidden="1">{#N/A,#N/A,TRUE,"Basic";#N/A,#N/A,TRUE,"EXT-TABLE";#N/A,#N/A,TRUE,"STEEL";#N/A,#N/A,TRUE,"INT-Table";#N/A,#N/A,TRUE,"STEEL";#N/A,#N/A,TRUE,"Door"}</definedName>
    <definedName name="김3_1" localSheetId="20" hidden="1">{#N/A,#N/A,TRUE,"Basic";#N/A,#N/A,TRUE,"EXT-TABLE";#N/A,#N/A,TRUE,"STEEL";#N/A,#N/A,TRUE,"INT-Table";#N/A,#N/A,TRUE,"STEEL";#N/A,#N/A,TRUE,"Door"}</definedName>
    <definedName name="김3_1" localSheetId="22" hidden="1">{#N/A,#N/A,TRUE,"Basic";#N/A,#N/A,TRUE,"EXT-TABLE";#N/A,#N/A,TRUE,"STEEL";#N/A,#N/A,TRUE,"INT-Table";#N/A,#N/A,TRUE,"STEEL";#N/A,#N/A,TRUE,"Door"}</definedName>
    <definedName name="김3_1" localSheetId="24" hidden="1">{#N/A,#N/A,TRUE,"Basic";#N/A,#N/A,TRUE,"EXT-TABLE";#N/A,#N/A,TRUE,"STEEL";#N/A,#N/A,TRUE,"INT-Table";#N/A,#N/A,TRUE,"STEEL";#N/A,#N/A,TRUE,"Door"}</definedName>
    <definedName name="김3_1" localSheetId="28" hidden="1">{#N/A,#N/A,TRUE,"Basic";#N/A,#N/A,TRUE,"EXT-TABLE";#N/A,#N/A,TRUE,"STEEL";#N/A,#N/A,TRUE,"INT-Table";#N/A,#N/A,TRUE,"STEEL";#N/A,#N/A,TRUE,"Door"}</definedName>
    <definedName name="김3_1" localSheetId="14" hidden="1">{#N/A,#N/A,TRUE,"Basic";#N/A,#N/A,TRUE,"EXT-TABLE";#N/A,#N/A,TRUE,"STEEL";#N/A,#N/A,TRUE,"INT-Table";#N/A,#N/A,TRUE,"STEEL";#N/A,#N/A,TRUE,"Door"}</definedName>
    <definedName name="김3_1" hidden="1">{#N/A,#N/A,TRUE,"Basic";#N/A,#N/A,TRUE,"EXT-TABLE";#N/A,#N/A,TRUE,"STEEL";#N/A,#N/A,TRUE,"INT-Table";#N/A,#N/A,TRUE,"STEEL";#N/A,#N/A,TRUE,"Door"}</definedName>
    <definedName name="김동" localSheetId="12" hidden="1">{"'Firr(선)'!$AS$1:$AY$62","'Firr(사)'!$AS$1:$AY$62","'Firr(회)'!$AS$1:$AY$62","'Firr(선)'!$L$1:$V$62","'Firr(사)'!$L$1:$V$62","'Firr(회)'!$L$1:$V$62"}</definedName>
    <definedName name="김동" localSheetId="11" hidden="1">{"'Firr(선)'!$AS$1:$AY$62","'Firr(사)'!$AS$1:$AY$62","'Firr(회)'!$AS$1:$AY$62","'Firr(선)'!$L$1:$V$62","'Firr(사)'!$L$1:$V$62","'Firr(회)'!$L$1:$V$62"}</definedName>
    <definedName name="김동" localSheetId="13" hidden="1">{"'Firr(선)'!$AS$1:$AY$62","'Firr(사)'!$AS$1:$AY$62","'Firr(회)'!$AS$1:$AY$62","'Firr(선)'!$L$1:$V$62","'Firr(사)'!$L$1:$V$62","'Firr(회)'!$L$1:$V$62"}</definedName>
    <definedName name="김동" localSheetId="16" hidden="1">{"'Firr(선)'!$AS$1:$AY$62","'Firr(사)'!$AS$1:$AY$62","'Firr(회)'!$AS$1:$AY$62","'Firr(선)'!$L$1:$V$62","'Firr(사)'!$L$1:$V$62","'Firr(회)'!$L$1:$V$62"}</definedName>
    <definedName name="김동" localSheetId="21" hidden="1">{"'Firr(선)'!$AS$1:$AY$62","'Firr(사)'!$AS$1:$AY$62","'Firr(회)'!$AS$1:$AY$62","'Firr(선)'!$L$1:$V$62","'Firr(사)'!$L$1:$V$62","'Firr(회)'!$L$1:$V$62"}</definedName>
    <definedName name="김동" localSheetId="18" hidden="1">{"'Firr(선)'!$AS$1:$AY$62","'Firr(사)'!$AS$1:$AY$62","'Firr(회)'!$AS$1:$AY$62","'Firr(선)'!$L$1:$V$62","'Firr(사)'!$L$1:$V$62","'Firr(회)'!$L$1:$V$62"}</definedName>
    <definedName name="김동" localSheetId="19" hidden="1">{"'Firr(선)'!$AS$1:$AY$62","'Firr(사)'!$AS$1:$AY$62","'Firr(회)'!$AS$1:$AY$62","'Firr(선)'!$L$1:$V$62","'Firr(사)'!$L$1:$V$62","'Firr(회)'!$L$1:$V$62"}</definedName>
    <definedName name="김동" localSheetId="20" hidden="1">{"'Firr(선)'!$AS$1:$AY$62","'Firr(사)'!$AS$1:$AY$62","'Firr(회)'!$AS$1:$AY$62","'Firr(선)'!$L$1:$V$62","'Firr(사)'!$L$1:$V$62","'Firr(회)'!$L$1:$V$62"}</definedName>
    <definedName name="김동" localSheetId="22" hidden="1">{"'Firr(선)'!$AS$1:$AY$62","'Firr(사)'!$AS$1:$AY$62","'Firr(회)'!$AS$1:$AY$62","'Firr(선)'!$L$1:$V$62","'Firr(사)'!$L$1:$V$62","'Firr(회)'!$L$1:$V$62"}</definedName>
    <definedName name="김동" localSheetId="24" hidden="1">{"'Firr(선)'!$AS$1:$AY$62","'Firr(사)'!$AS$1:$AY$62","'Firr(회)'!$AS$1:$AY$62","'Firr(선)'!$L$1:$V$62","'Firr(사)'!$L$1:$V$62","'Firr(회)'!$L$1:$V$62"}</definedName>
    <definedName name="김동" localSheetId="28" hidden="1">{"'Firr(선)'!$AS$1:$AY$62","'Firr(사)'!$AS$1:$AY$62","'Firr(회)'!$AS$1:$AY$62","'Firr(선)'!$L$1:$V$62","'Firr(사)'!$L$1:$V$62","'Firr(회)'!$L$1:$V$62"}</definedName>
    <definedName name="김동" localSheetId="14" hidden="1">{"'Firr(선)'!$AS$1:$AY$62","'Firr(사)'!$AS$1:$AY$62","'Firr(회)'!$AS$1:$AY$62","'Firr(선)'!$L$1:$V$62","'Firr(사)'!$L$1:$V$62","'Firr(회)'!$L$1:$V$62"}</definedName>
    <definedName name="김동" hidden="1">{"'Firr(선)'!$AS$1:$AY$62","'Firr(사)'!$AS$1:$AY$62","'Firr(회)'!$AS$1:$AY$62","'Firr(선)'!$L$1:$V$62","'Firr(사)'!$L$1:$V$62","'Firr(회)'!$L$1:$V$62"}</definedName>
    <definedName name="김동종" hidden="1">#REF!</definedName>
    <definedName name="김동준" localSheetId="12" hidden="1">{"'Firr(선)'!$AS$1:$AY$62","'Firr(사)'!$AS$1:$AY$62","'Firr(회)'!$AS$1:$AY$62","'Firr(선)'!$L$1:$V$62","'Firr(사)'!$L$1:$V$62","'Firr(회)'!$L$1:$V$62"}</definedName>
    <definedName name="김동준" localSheetId="11" hidden="1">{"'Firr(선)'!$AS$1:$AY$62","'Firr(사)'!$AS$1:$AY$62","'Firr(회)'!$AS$1:$AY$62","'Firr(선)'!$L$1:$V$62","'Firr(사)'!$L$1:$V$62","'Firr(회)'!$L$1:$V$62"}</definedName>
    <definedName name="김동준" localSheetId="13" hidden="1">{"'Firr(선)'!$AS$1:$AY$62","'Firr(사)'!$AS$1:$AY$62","'Firr(회)'!$AS$1:$AY$62","'Firr(선)'!$L$1:$V$62","'Firr(사)'!$L$1:$V$62","'Firr(회)'!$L$1:$V$62"}</definedName>
    <definedName name="김동준" localSheetId="16" hidden="1">{"'Firr(선)'!$AS$1:$AY$62","'Firr(사)'!$AS$1:$AY$62","'Firr(회)'!$AS$1:$AY$62","'Firr(선)'!$L$1:$V$62","'Firr(사)'!$L$1:$V$62","'Firr(회)'!$L$1:$V$62"}</definedName>
    <definedName name="김동준" localSheetId="21" hidden="1">{"'Firr(선)'!$AS$1:$AY$62","'Firr(사)'!$AS$1:$AY$62","'Firr(회)'!$AS$1:$AY$62","'Firr(선)'!$L$1:$V$62","'Firr(사)'!$L$1:$V$62","'Firr(회)'!$L$1:$V$62"}</definedName>
    <definedName name="김동준" localSheetId="18" hidden="1">{"'Firr(선)'!$AS$1:$AY$62","'Firr(사)'!$AS$1:$AY$62","'Firr(회)'!$AS$1:$AY$62","'Firr(선)'!$L$1:$V$62","'Firr(사)'!$L$1:$V$62","'Firr(회)'!$L$1:$V$62"}</definedName>
    <definedName name="김동준" localSheetId="19" hidden="1">{"'Firr(선)'!$AS$1:$AY$62","'Firr(사)'!$AS$1:$AY$62","'Firr(회)'!$AS$1:$AY$62","'Firr(선)'!$L$1:$V$62","'Firr(사)'!$L$1:$V$62","'Firr(회)'!$L$1:$V$62"}</definedName>
    <definedName name="김동준" localSheetId="20" hidden="1">{"'Firr(선)'!$AS$1:$AY$62","'Firr(사)'!$AS$1:$AY$62","'Firr(회)'!$AS$1:$AY$62","'Firr(선)'!$L$1:$V$62","'Firr(사)'!$L$1:$V$62","'Firr(회)'!$L$1:$V$62"}</definedName>
    <definedName name="김동준" localSheetId="22" hidden="1">{"'Firr(선)'!$AS$1:$AY$62","'Firr(사)'!$AS$1:$AY$62","'Firr(회)'!$AS$1:$AY$62","'Firr(선)'!$L$1:$V$62","'Firr(사)'!$L$1:$V$62","'Firr(회)'!$L$1:$V$62"}</definedName>
    <definedName name="김동준" localSheetId="24" hidden="1">{"'Firr(선)'!$AS$1:$AY$62","'Firr(사)'!$AS$1:$AY$62","'Firr(회)'!$AS$1:$AY$62","'Firr(선)'!$L$1:$V$62","'Firr(사)'!$L$1:$V$62","'Firr(회)'!$L$1:$V$62"}</definedName>
    <definedName name="김동준" localSheetId="28" hidden="1">{"'Firr(선)'!$AS$1:$AY$62","'Firr(사)'!$AS$1:$AY$62","'Firr(회)'!$AS$1:$AY$62","'Firr(선)'!$L$1:$V$62","'Firr(사)'!$L$1:$V$62","'Firr(회)'!$L$1:$V$62"}</definedName>
    <definedName name="김동준" localSheetId="14" hidden="1">{"'Firr(선)'!$AS$1:$AY$62","'Firr(사)'!$AS$1:$AY$62","'Firr(회)'!$AS$1:$AY$62","'Firr(선)'!$L$1:$V$62","'Firr(사)'!$L$1:$V$62","'Firr(회)'!$L$1:$V$62"}</definedName>
    <definedName name="김동준" hidden="1">{"'Firr(선)'!$AS$1:$AY$62","'Firr(사)'!$AS$1:$AY$62","'Firr(회)'!$AS$1:$AY$62","'Firr(선)'!$L$1:$V$62","'Firr(사)'!$L$1:$V$62","'Firr(회)'!$L$1:$V$62"}</definedName>
    <definedName name="김만식"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만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김병국임" localSheetId="12" hidden="1">{#N/A,#N/A,FALSE,"단가표지"}</definedName>
    <definedName name="김병국임" localSheetId="11" hidden="1">{#N/A,#N/A,FALSE,"단가표지"}</definedName>
    <definedName name="김병국임" localSheetId="13" hidden="1">{#N/A,#N/A,FALSE,"단가표지"}</definedName>
    <definedName name="김병국임" localSheetId="16" hidden="1">{#N/A,#N/A,FALSE,"단가표지"}</definedName>
    <definedName name="김병국임" localSheetId="21" hidden="1">{#N/A,#N/A,FALSE,"단가표지"}</definedName>
    <definedName name="김병국임" localSheetId="18" hidden="1">{#N/A,#N/A,FALSE,"단가표지"}</definedName>
    <definedName name="김병국임" localSheetId="19" hidden="1">{#N/A,#N/A,FALSE,"단가표지"}</definedName>
    <definedName name="김병국임" localSheetId="20" hidden="1">{#N/A,#N/A,FALSE,"단가표지"}</definedName>
    <definedName name="김병국임" localSheetId="22" hidden="1">{#N/A,#N/A,FALSE,"단가표지"}</definedName>
    <definedName name="김병국임" localSheetId="24" hidden="1">{#N/A,#N/A,FALSE,"단가표지"}</definedName>
    <definedName name="김병국임" localSheetId="28" hidden="1">{#N/A,#N/A,FALSE,"단가표지"}</definedName>
    <definedName name="김병국임" localSheetId="14" hidden="1">{#N/A,#N/A,FALSE,"단가표지"}</definedName>
    <definedName name="김병국임" hidden="1">{#N/A,#N/A,FALSE,"단가표지"}</definedName>
    <definedName name="김봉만" localSheetId="12" hidden="1">{#N/A,#N/A,FALSE,"교리2"}</definedName>
    <definedName name="김봉만" localSheetId="11" hidden="1">{#N/A,#N/A,FALSE,"교리2"}</definedName>
    <definedName name="김봉만" localSheetId="13" hidden="1">{#N/A,#N/A,FALSE,"교리2"}</definedName>
    <definedName name="김봉만" localSheetId="16" hidden="1">{#N/A,#N/A,FALSE,"교리2"}</definedName>
    <definedName name="김봉만" localSheetId="21" hidden="1">{#N/A,#N/A,FALSE,"교리2"}</definedName>
    <definedName name="김봉만" localSheetId="18" hidden="1">{#N/A,#N/A,FALSE,"교리2"}</definedName>
    <definedName name="김봉만" localSheetId="19" hidden="1">{#N/A,#N/A,FALSE,"교리2"}</definedName>
    <definedName name="김봉만" localSheetId="20" hidden="1">{#N/A,#N/A,FALSE,"교리2"}</definedName>
    <definedName name="김봉만" localSheetId="22" hidden="1">{#N/A,#N/A,FALSE,"교리2"}</definedName>
    <definedName name="김봉만" localSheetId="24" hidden="1">{#N/A,#N/A,FALSE,"교리2"}</definedName>
    <definedName name="김봉만" localSheetId="28" hidden="1">{#N/A,#N/A,FALSE,"교리2"}</definedName>
    <definedName name="김봉만" localSheetId="14" hidden="1">{#N/A,#N/A,FALSE,"교리2"}</definedName>
    <definedName name="김봉만" hidden="1">{#N/A,#N/A,FALSE,"교리2"}</definedName>
    <definedName name="김상억" localSheetId="1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2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9"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2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2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상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김성룡" hidden="1">#REF!</definedName>
    <definedName name="김승주" localSheetId="12" hidden="1">{#N/A,#N/A,FALSE,"교리2"}</definedName>
    <definedName name="김승주" localSheetId="11" hidden="1">{#N/A,#N/A,FALSE,"교리2"}</definedName>
    <definedName name="김승주" localSheetId="13" hidden="1">{#N/A,#N/A,FALSE,"교리2"}</definedName>
    <definedName name="김승주" localSheetId="16" hidden="1">{#N/A,#N/A,FALSE,"교리2"}</definedName>
    <definedName name="김승주" localSheetId="21" hidden="1">{#N/A,#N/A,FALSE,"교리2"}</definedName>
    <definedName name="김승주" localSheetId="18" hidden="1">{#N/A,#N/A,FALSE,"교리2"}</definedName>
    <definedName name="김승주" localSheetId="19" hidden="1">{#N/A,#N/A,FALSE,"교리2"}</definedName>
    <definedName name="김승주" localSheetId="20" hidden="1">{#N/A,#N/A,FALSE,"교리2"}</definedName>
    <definedName name="김승주" localSheetId="22" hidden="1">{#N/A,#N/A,FALSE,"교리2"}</definedName>
    <definedName name="김승주" localSheetId="24" hidden="1">{#N/A,#N/A,FALSE,"교리2"}</definedName>
    <definedName name="김승주" localSheetId="28" hidden="1">{#N/A,#N/A,FALSE,"교리2"}</definedName>
    <definedName name="김승주" localSheetId="14" hidden="1">{#N/A,#N/A,FALSE,"교리2"}</definedName>
    <definedName name="김승주" hidden="1">{#N/A,#N/A,FALSE,"교리2"}</definedName>
    <definedName name="김영훈" localSheetId="12" hidden="1">{#N/A,#N/A,FALSE,"변경관리예산";#N/A,#N/A,FALSE,"변경장비예산";#N/A,#N/A,FALSE,"변경준설예산";#N/A,#N/A,FALSE,"변경철구예산"}</definedName>
    <definedName name="김영훈" localSheetId="11" hidden="1">{#N/A,#N/A,FALSE,"변경관리예산";#N/A,#N/A,FALSE,"변경장비예산";#N/A,#N/A,FALSE,"변경준설예산";#N/A,#N/A,FALSE,"변경철구예산"}</definedName>
    <definedName name="김영훈" localSheetId="13" hidden="1">{#N/A,#N/A,FALSE,"변경관리예산";#N/A,#N/A,FALSE,"변경장비예산";#N/A,#N/A,FALSE,"변경준설예산";#N/A,#N/A,FALSE,"변경철구예산"}</definedName>
    <definedName name="김영훈" localSheetId="16" hidden="1">{#N/A,#N/A,FALSE,"변경관리예산";#N/A,#N/A,FALSE,"변경장비예산";#N/A,#N/A,FALSE,"변경준설예산";#N/A,#N/A,FALSE,"변경철구예산"}</definedName>
    <definedName name="김영훈" localSheetId="21" hidden="1">{#N/A,#N/A,FALSE,"변경관리예산";#N/A,#N/A,FALSE,"변경장비예산";#N/A,#N/A,FALSE,"변경준설예산";#N/A,#N/A,FALSE,"변경철구예산"}</definedName>
    <definedName name="김영훈" localSheetId="18" hidden="1">{#N/A,#N/A,FALSE,"변경관리예산";#N/A,#N/A,FALSE,"변경장비예산";#N/A,#N/A,FALSE,"변경준설예산";#N/A,#N/A,FALSE,"변경철구예산"}</definedName>
    <definedName name="김영훈" localSheetId="19" hidden="1">{#N/A,#N/A,FALSE,"변경관리예산";#N/A,#N/A,FALSE,"변경장비예산";#N/A,#N/A,FALSE,"변경준설예산";#N/A,#N/A,FALSE,"변경철구예산"}</definedName>
    <definedName name="김영훈" localSheetId="20" hidden="1">{#N/A,#N/A,FALSE,"변경관리예산";#N/A,#N/A,FALSE,"변경장비예산";#N/A,#N/A,FALSE,"변경준설예산";#N/A,#N/A,FALSE,"변경철구예산"}</definedName>
    <definedName name="김영훈" localSheetId="22" hidden="1">{#N/A,#N/A,FALSE,"변경관리예산";#N/A,#N/A,FALSE,"변경장비예산";#N/A,#N/A,FALSE,"변경준설예산";#N/A,#N/A,FALSE,"변경철구예산"}</definedName>
    <definedName name="김영훈" localSheetId="24" hidden="1">{#N/A,#N/A,FALSE,"변경관리예산";#N/A,#N/A,FALSE,"변경장비예산";#N/A,#N/A,FALSE,"변경준설예산";#N/A,#N/A,FALSE,"변경철구예산"}</definedName>
    <definedName name="김영훈" localSheetId="28" hidden="1">{#N/A,#N/A,FALSE,"변경관리예산";#N/A,#N/A,FALSE,"변경장비예산";#N/A,#N/A,FALSE,"변경준설예산";#N/A,#N/A,FALSE,"변경철구예산"}</definedName>
    <definedName name="김영훈" localSheetId="14" hidden="1">{#N/A,#N/A,FALSE,"변경관리예산";#N/A,#N/A,FALSE,"변경장비예산";#N/A,#N/A,FALSE,"변경준설예산";#N/A,#N/A,FALSE,"변경철구예산"}</definedName>
    <definedName name="김영훈" hidden="1">{#N/A,#N/A,FALSE,"변경관리예산";#N/A,#N/A,FALSE,"변경장비예산";#N/A,#N/A,FALSE,"변경준설예산";#N/A,#N/A,FALSE,"변경철구예산"}</definedName>
    <definedName name="ㄳ" localSheetId="12" hidden="1">{#N/A,#N/A,FALSE,"단가표지"}</definedName>
    <definedName name="ㄳ" localSheetId="11" hidden="1">{#N/A,#N/A,FALSE,"단가표지"}</definedName>
    <definedName name="ㄳ" localSheetId="13" hidden="1">{#N/A,#N/A,FALSE,"단가표지"}</definedName>
    <definedName name="ㄳ" localSheetId="16" hidden="1">{#N/A,#N/A,FALSE,"단가표지"}</definedName>
    <definedName name="ㄳ" localSheetId="21" hidden="1">{#N/A,#N/A,FALSE,"단가표지"}</definedName>
    <definedName name="ㄳ" localSheetId="18" hidden="1">{#N/A,#N/A,FALSE,"단가표지"}</definedName>
    <definedName name="ㄳ" localSheetId="19" hidden="1">{#N/A,#N/A,FALSE,"단가표지"}</definedName>
    <definedName name="ㄳ" localSheetId="20" hidden="1">{#N/A,#N/A,FALSE,"단가표지"}</definedName>
    <definedName name="ㄳ" localSheetId="22" hidden="1">{#N/A,#N/A,FALSE,"단가표지"}</definedName>
    <definedName name="ㄳ" localSheetId="24" hidden="1">{#N/A,#N/A,FALSE,"단가표지"}</definedName>
    <definedName name="ㄳ" localSheetId="28" hidden="1">{#N/A,#N/A,FALSE,"단가표지"}</definedName>
    <definedName name="ㄳ" localSheetId="14" hidden="1">{#N/A,#N/A,FALSE,"단가표지"}</definedName>
    <definedName name="ㄳ" hidden="1">{#N/A,#N/A,FALSE,"단가표지"}</definedName>
    <definedName name="ㄳㄳㄳㄳ" localSheetId="12" hidden="1">{"'용역비'!$A$4:$C$8"}</definedName>
    <definedName name="ㄳㄳㄳㄳ" localSheetId="11" hidden="1">{"'용역비'!$A$4:$C$8"}</definedName>
    <definedName name="ㄳㄳㄳㄳ" localSheetId="13" hidden="1">{"'용역비'!$A$4:$C$8"}</definedName>
    <definedName name="ㄳㄳㄳㄳ" localSheetId="16" hidden="1">{"'용역비'!$A$4:$C$8"}</definedName>
    <definedName name="ㄳㄳㄳㄳ" localSheetId="21" hidden="1">{"'용역비'!$A$4:$C$8"}</definedName>
    <definedName name="ㄳㄳㄳㄳ" localSheetId="18" hidden="1">{"'용역비'!$A$4:$C$8"}</definedName>
    <definedName name="ㄳㄳㄳㄳ" localSheetId="19" hidden="1">{"'용역비'!$A$4:$C$8"}</definedName>
    <definedName name="ㄳㄳㄳㄳ" localSheetId="20" hidden="1">{"'용역비'!$A$4:$C$8"}</definedName>
    <definedName name="ㄳㄳㄳㄳ" localSheetId="22" hidden="1">{"'용역비'!$A$4:$C$8"}</definedName>
    <definedName name="ㄳㄳㄳㄳ" localSheetId="24" hidden="1">{"'용역비'!$A$4:$C$8"}</definedName>
    <definedName name="ㄳㄳㄳㄳ" localSheetId="28" hidden="1">{"'용역비'!$A$4:$C$8"}</definedName>
    <definedName name="ㄳㄳㄳㄳ" localSheetId="14" hidden="1">{"'용역비'!$A$4:$C$8"}</definedName>
    <definedName name="ㄳㄳㄳㄳ" hidden="1">{"'용역비'!$A$4:$C$8"}</definedName>
    <definedName name="ㄳㄳㄳㄳ_1" localSheetId="12" hidden="1">{"'용역비'!$A$4:$C$8"}</definedName>
    <definedName name="ㄳㄳㄳㄳ_1" localSheetId="11" hidden="1">{"'용역비'!$A$4:$C$8"}</definedName>
    <definedName name="ㄳㄳㄳㄳ_1" localSheetId="13" hidden="1">{"'용역비'!$A$4:$C$8"}</definedName>
    <definedName name="ㄳㄳㄳㄳ_1" localSheetId="16" hidden="1">{"'용역비'!$A$4:$C$8"}</definedName>
    <definedName name="ㄳㄳㄳㄳ_1" localSheetId="21" hidden="1">{"'용역비'!$A$4:$C$8"}</definedName>
    <definedName name="ㄳㄳㄳㄳ_1" localSheetId="18" hidden="1">{"'용역비'!$A$4:$C$8"}</definedName>
    <definedName name="ㄳㄳㄳㄳ_1" localSheetId="19" hidden="1">{"'용역비'!$A$4:$C$8"}</definedName>
    <definedName name="ㄳㄳㄳㄳ_1" localSheetId="20" hidden="1">{"'용역비'!$A$4:$C$8"}</definedName>
    <definedName name="ㄳㄳㄳㄳ_1" localSheetId="22" hidden="1">{"'용역비'!$A$4:$C$8"}</definedName>
    <definedName name="ㄳㄳㄳㄳ_1" localSheetId="24" hidden="1">{"'용역비'!$A$4:$C$8"}</definedName>
    <definedName name="ㄳㄳㄳㄳ_1" localSheetId="28" hidden="1">{"'용역비'!$A$4:$C$8"}</definedName>
    <definedName name="ㄳㄳㄳㄳ_1" localSheetId="14" hidden="1">{"'용역비'!$A$4:$C$8"}</definedName>
    <definedName name="ㄳㄳㄳㄳ_1" hidden="1">{"'용역비'!$A$4:$C$8"}</definedName>
    <definedName name="ㄳㄳㄳㄳ_2" localSheetId="12" hidden="1">{"'용역비'!$A$4:$C$8"}</definedName>
    <definedName name="ㄳㄳㄳㄳ_2" localSheetId="11" hidden="1">{"'용역비'!$A$4:$C$8"}</definedName>
    <definedName name="ㄳㄳㄳㄳ_2" localSheetId="13" hidden="1">{"'용역비'!$A$4:$C$8"}</definedName>
    <definedName name="ㄳㄳㄳㄳ_2" localSheetId="16" hidden="1">{"'용역비'!$A$4:$C$8"}</definedName>
    <definedName name="ㄳㄳㄳㄳ_2" localSheetId="21" hidden="1">{"'용역비'!$A$4:$C$8"}</definedName>
    <definedName name="ㄳㄳㄳㄳ_2" localSheetId="18" hidden="1">{"'용역비'!$A$4:$C$8"}</definedName>
    <definedName name="ㄳㄳㄳㄳ_2" localSheetId="19" hidden="1">{"'용역비'!$A$4:$C$8"}</definedName>
    <definedName name="ㄳㄳㄳㄳ_2" localSheetId="20" hidden="1">{"'용역비'!$A$4:$C$8"}</definedName>
    <definedName name="ㄳㄳㄳㄳ_2" localSheetId="22" hidden="1">{"'용역비'!$A$4:$C$8"}</definedName>
    <definedName name="ㄳㄳㄳㄳ_2" localSheetId="24" hidden="1">{"'용역비'!$A$4:$C$8"}</definedName>
    <definedName name="ㄳㄳㄳㄳ_2" localSheetId="28" hidden="1">{"'용역비'!$A$4:$C$8"}</definedName>
    <definedName name="ㄳㄳㄳㄳ_2" localSheetId="14" hidden="1">{"'용역비'!$A$4:$C$8"}</definedName>
    <definedName name="ㄳㄳㄳㄳ_2" hidden="1">{"'용역비'!$A$4:$C$8"}</definedName>
    <definedName name="ㄳㄳㄳㄳ_3" localSheetId="12" hidden="1">{"'용역비'!$A$4:$C$8"}</definedName>
    <definedName name="ㄳㄳㄳㄳ_3" localSheetId="11" hidden="1">{"'용역비'!$A$4:$C$8"}</definedName>
    <definedName name="ㄳㄳㄳㄳ_3" localSheetId="13" hidden="1">{"'용역비'!$A$4:$C$8"}</definedName>
    <definedName name="ㄳㄳㄳㄳ_3" localSheetId="16" hidden="1">{"'용역비'!$A$4:$C$8"}</definedName>
    <definedName name="ㄳㄳㄳㄳ_3" localSheetId="21" hidden="1">{"'용역비'!$A$4:$C$8"}</definedName>
    <definedName name="ㄳㄳㄳㄳ_3" localSheetId="18" hidden="1">{"'용역비'!$A$4:$C$8"}</definedName>
    <definedName name="ㄳㄳㄳㄳ_3" localSheetId="19" hidden="1">{"'용역비'!$A$4:$C$8"}</definedName>
    <definedName name="ㄳㄳㄳㄳ_3" localSheetId="20" hidden="1">{"'용역비'!$A$4:$C$8"}</definedName>
    <definedName name="ㄳㄳㄳㄳ_3" localSheetId="22" hidden="1">{"'용역비'!$A$4:$C$8"}</definedName>
    <definedName name="ㄳㄳㄳㄳ_3" localSheetId="24" hidden="1">{"'용역비'!$A$4:$C$8"}</definedName>
    <definedName name="ㄳㄳㄳㄳ_3" localSheetId="28" hidden="1">{"'용역비'!$A$4:$C$8"}</definedName>
    <definedName name="ㄳㄳㄳㄳ_3" localSheetId="14" hidden="1">{"'용역비'!$A$4:$C$8"}</definedName>
    <definedName name="ㄳㄳㄳㄳ_3" hidden="1">{"'용역비'!$A$4:$C$8"}</definedName>
    <definedName name="ㄳㄳㄳㄳ_4" localSheetId="12" hidden="1">{"'용역비'!$A$4:$C$8"}</definedName>
    <definedName name="ㄳㄳㄳㄳ_4" localSheetId="11" hidden="1">{"'용역비'!$A$4:$C$8"}</definedName>
    <definedName name="ㄳㄳㄳㄳ_4" localSheetId="13" hidden="1">{"'용역비'!$A$4:$C$8"}</definedName>
    <definedName name="ㄳㄳㄳㄳ_4" localSheetId="16" hidden="1">{"'용역비'!$A$4:$C$8"}</definedName>
    <definedName name="ㄳㄳㄳㄳ_4" localSheetId="21" hidden="1">{"'용역비'!$A$4:$C$8"}</definedName>
    <definedName name="ㄳㄳㄳㄳ_4" localSheetId="18" hidden="1">{"'용역비'!$A$4:$C$8"}</definedName>
    <definedName name="ㄳㄳㄳㄳ_4" localSheetId="19" hidden="1">{"'용역비'!$A$4:$C$8"}</definedName>
    <definedName name="ㄳㄳㄳㄳ_4" localSheetId="20" hidden="1">{"'용역비'!$A$4:$C$8"}</definedName>
    <definedName name="ㄳㄳㄳㄳ_4" localSheetId="22" hidden="1">{"'용역비'!$A$4:$C$8"}</definedName>
    <definedName name="ㄳㄳㄳㄳ_4" localSheetId="24" hidden="1">{"'용역비'!$A$4:$C$8"}</definedName>
    <definedName name="ㄳㄳㄳㄳ_4" localSheetId="28" hidden="1">{"'용역비'!$A$4:$C$8"}</definedName>
    <definedName name="ㄳㄳㄳㄳ_4" localSheetId="14" hidden="1">{"'용역비'!$A$4:$C$8"}</definedName>
    <definedName name="ㄳㄳㄳㄳ_4" hidden="1">{"'용역비'!$A$4:$C$8"}</definedName>
    <definedName name="ㄳㄳㄳㄳ_5" localSheetId="12" hidden="1">{"'용역비'!$A$4:$C$8"}</definedName>
    <definedName name="ㄳㄳㄳㄳ_5" localSheetId="11" hidden="1">{"'용역비'!$A$4:$C$8"}</definedName>
    <definedName name="ㄳㄳㄳㄳ_5" localSheetId="13" hidden="1">{"'용역비'!$A$4:$C$8"}</definedName>
    <definedName name="ㄳㄳㄳㄳ_5" localSheetId="16" hidden="1">{"'용역비'!$A$4:$C$8"}</definedName>
    <definedName name="ㄳㄳㄳㄳ_5" localSheetId="21" hidden="1">{"'용역비'!$A$4:$C$8"}</definedName>
    <definedName name="ㄳㄳㄳㄳ_5" localSheetId="18" hidden="1">{"'용역비'!$A$4:$C$8"}</definedName>
    <definedName name="ㄳㄳㄳㄳ_5" localSheetId="19" hidden="1">{"'용역비'!$A$4:$C$8"}</definedName>
    <definedName name="ㄳㄳㄳㄳ_5" localSheetId="20" hidden="1">{"'용역비'!$A$4:$C$8"}</definedName>
    <definedName name="ㄳㄳㄳㄳ_5" localSheetId="22" hidden="1">{"'용역비'!$A$4:$C$8"}</definedName>
    <definedName name="ㄳㄳㄳㄳ_5" localSheetId="24" hidden="1">{"'용역비'!$A$4:$C$8"}</definedName>
    <definedName name="ㄳㄳㄳㄳ_5" localSheetId="28" hidden="1">{"'용역비'!$A$4:$C$8"}</definedName>
    <definedName name="ㄳㄳㄳㄳ_5" localSheetId="14" hidden="1">{"'용역비'!$A$4:$C$8"}</definedName>
    <definedName name="ㄳㄳㄳㄳ_5" hidden="1">{"'용역비'!$A$4:$C$8"}</definedName>
    <definedName name="ㄳㄷ" localSheetId="12" hidden="1">{#N/A,#N/A,FALSE,"Sheet6"}</definedName>
    <definedName name="ㄳㄷ" localSheetId="11" hidden="1">{#N/A,#N/A,FALSE,"Sheet6"}</definedName>
    <definedName name="ㄳㄷ" localSheetId="13" hidden="1">{#N/A,#N/A,FALSE,"Sheet6"}</definedName>
    <definedName name="ㄳㄷ" localSheetId="16" hidden="1">{#N/A,#N/A,FALSE,"Sheet6"}</definedName>
    <definedName name="ㄳㄷ" localSheetId="21" hidden="1">{#N/A,#N/A,FALSE,"Sheet6"}</definedName>
    <definedName name="ㄳㄷ" localSheetId="18" hidden="1">{#N/A,#N/A,FALSE,"Sheet6"}</definedName>
    <definedName name="ㄳㄷ" localSheetId="19" hidden="1">{#N/A,#N/A,FALSE,"Sheet6"}</definedName>
    <definedName name="ㄳㄷ" localSheetId="20" hidden="1">{#N/A,#N/A,FALSE,"Sheet6"}</definedName>
    <definedName name="ㄳㄷ" localSheetId="22" hidden="1">{#N/A,#N/A,FALSE,"Sheet6"}</definedName>
    <definedName name="ㄳㄷ" localSheetId="24" hidden="1">{#N/A,#N/A,FALSE,"Sheet6"}</definedName>
    <definedName name="ㄳㄷ" localSheetId="28" hidden="1">{#N/A,#N/A,FALSE,"Sheet6"}</definedName>
    <definedName name="ㄳㄷ" localSheetId="14" hidden="1">{#N/A,#N/A,FALSE,"Sheet6"}</definedName>
    <definedName name="ㄳㄷ" hidden="1">{#N/A,#N/A,FALSE,"Sheet6"}</definedName>
    <definedName name="ㄴ" localSheetId="12" hidden="1">{"'장비'!$A$3:$M$12"}</definedName>
    <definedName name="ㄴ" localSheetId="11" hidden="1">{"'장비'!$A$3:$M$12"}</definedName>
    <definedName name="ㄴ" localSheetId="13" hidden="1">{"'장비'!$A$3:$M$12"}</definedName>
    <definedName name="ㄴ" localSheetId="16" hidden="1">{"'장비'!$A$3:$M$12"}</definedName>
    <definedName name="ㄴ" localSheetId="21" hidden="1">{"'장비'!$A$3:$M$12"}</definedName>
    <definedName name="ㄴ" localSheetId="18" hidden="1">{"'장비'!$A$3:$M$12"}</definedName>
    <definedName name="ㄴ" localSheetId="19" hidden="1">{"'장비'!$A$3:$M$12"}</definedName>
    <definedName name="ㄴ" localSheetId="20" hidden="1">{"'장비'!$A$3:$M$12"}</definedName>
    <definedName name="ㄴ" localSheetId="22" hidden="1">{"'장비'!$A$3:$M$12"}</definedName>
    <definedName name="ㄴ" localSheetId="24" hidden="1">{"'장비'!$A$3:$M$12"}</definedName>
    <definedName name="ㄴ" localSheetId="28" hidden="1">{"'장비'!$A$3:$M$12"}</definedName>
    <definedName name="ㄴ" localSheetId="14" hidden="1">{"'장비'!$A$3:$M$12"}</definedName>
    <definedName name="ㄴ" hidden="1">{"'장비'!$A$3:$M$12"}</definedName>
    <definedName name="ㄴㄱㄹ" hidden="1">#REF!</definedName>
    <definedName name="ㄴㄱ솥ㅀ" localSheetId="12" hidden="1">{#N/A,#N/A,FALSE,"집계표"}</definedName>
    <definedName name="ㄴㄱ솥ㅀ" localSheetId="11" hidden="1">{#N/A,#N/A,FALSE,"집계표"}</definedName>
    <definedName name="ㄴㄱ솥ㅀ" localSheetId="13" hidden="1">{#N/A,#N/A,FALSE,"집계표"}</definedName>
    <definedName name="ㄴㄱ솥ㅀ" localSheetId="16" hidden="1">{#N/A,#N/A,FALSE,"집계표"}</definedName>
    <definedName name="ㄴㄱ솥ㅀ" localSheetId="21" hidden="1">{#N/A,#N/A,FALSE,"집계표"}</definedName>
    <definedName name="ㄴㄱ솥ㅀ" localSheetId="18" hidden="1">{#N/A,#N/A,FALSE,"집계표"}</definedName>
    <definedName name="ㄴㄱ솥ㅀ" localSheetId="19" hidden="1">{#N/A,#N/A,FALSE,"집계표"}</definedName>
    <definedName name="ㄴㄱ솥ㅀ" localSheetId="20" hidden="1">{#N/A,#N/A,FALSE,"집계표"}</definedName>
    <definedName name="ㄴㄱ솥ㅀ" localSheetId="22" hidden="1">{#N/A,#N/A,FALSE,"집계표"}</definedName>
    <definedName name="ㄴㄱ솥ㅀ" localSheetId="24" hidden="1">{#N/A,#N/A,FALSE,"집계표"}</definedName>
    <definedName name="ㄴㄱ솥ㅀ" localSheetId="28" hidden="1">{#N/A,#N/A,FALSE,"집계표"}</definedName>
    <definedName name="ㄴㄱ솥ㅀ" localSheetId="14" hidden="1">{#N/A,#N/A,FALSE,"집계표"}</definedName>
    <definedName name="ㄴㄱ솥ㅀ" hidden="1">{#N/A,#N/A,FALSE,"집계표"}</definedName>
    <definedName name="ㄴㄴ" localSheetId="12" hidden="1">{#N/A,#N/A,FALSE,"CCTV"}</definedName>
    <definedName name="ㄴㄴ" localSheetId="11" hidden="1">{#N/A,#N/A,FALSE,"CCTV"}</definedName>
    <definedName name="ㄴㄴ" localSheetId="13" hidden="1">{#N/A,#N/A,FALSE,"CCTV"}</definedName>
    <definedName name="ㄴㄴ" localSheetId="16" hidden="1">{#N/A,#N/A,FALSE,"CCTV"}</definedName>
    <definedName name="ㄴㄴ" localSheetId="21" hidden="1">{#N/A,#N/A,FALSE,"CCTV"}</definedName>
    <definedName name="ㄴㄴ" localSheetId="18" hidden="1">{#N/A,#N/A,FALSE,"CCTV"}</definedName>
    <definedName name="ㄴㄴ" localSheetId="19" hidden="1">{#N/A,#N/A,FALSE,"CCTV"}</definedName>
    <definedName name="ㄴㄴ" localSheetId="20" hidden="1">{#N/A,#N/A,FALSE,"CCTV"}</definedName>
    <definedName name="ㄴㄴ" localSheetId="22" hidden="1">{#N/A,#N/A,FALSE,"CCTV"}</definedName>
    <definedName name="ㄴㄴ" localSheetId="24" hidden="1">{#N/A,#N/A,FALSE,"CCTV"}</definedName>
    <definedName name="ㄴㄴ" localSheetId="28" hidden="1">{#N/A,#N/A,FALSE,"CCTV"}</definedName>
    <definedName name="ㄴㄴ" localSheetId="14" hidden="1">{#N/A,#N/A,FALSE,"CCTV"}</definedName>
    <definedName name="ㄴㄴ" hidden="1">{#N/A,#N/A,FALSE,"CCTV"}</definedName>
    <definedName name="ㄴㄴㄴ" localSheetId="12" hidden="1">{#N/A,#N/A,FALSE,"골재소요량";#N/A,#N/A,FALSE,"골재소요량"}</definedName>
    <definedName name="ㄴㄴㄴ" localSheetId="11" hidden="1">{#N/A,#N/A,FALSE,"골재소요량";#N/A,#N/A,FALSE,"골재소요량"}</definedName>
    <definedName name="ㄴㄴㄴ" localSheetId="13" hidden="1">{#N/A,#N/A,FALSE,"골재소요량";#N/A,#N/A,FALSE,"골재소요량"}</definedName>
    <definedName name="ㄴㄴㄴ" localSheetId="16" hidden="1">{#N/A,#N/A,FALSE,"골재소요량";#N/A,#N/A,FALSE,"골재소요량"}</definedName>
    <definedName name="ㄴㄴㄴ" localSheetId="21" hidden="1">{#N/A,#N/A,FALSE,"골재소요량";#N/A,#N/A,FALSE,"골재소요량"}</definedName>
    <definedName name="ㄴㄴㄴ" localSheetId="18" hidden="1">{#N/A,#N/A,FALSE,"골재소요량";#N/A,#N/A,FALSE,"골재소요량"}</definedName>
    <definedName name="ㄴㄴㄴ" localSheetId="19" hidden="1">{#N/A,#N/A,FALSE,"골재소요량";#N/A,#N/A,FALSE,"골재소요량"}</definedName>
    <definedName name="ㄴㄴㄴ" localSheetId="20" hidden="1">{#N/A,#N/A,FALSE,"골재소요량";#N/A,#N/A,FALSE,"골재소요량"}</definedName>
    <definedName name="ㄴㄴㄴ" localSheetId="22" hidden="1">{#N/A,#N/A,FALSE,"골재소요량";#N/A,#N/A,FALSE,"골재소요량"}</definedName>
    <definedName name="ㄴㄴㄴ" localSheetId="24" hidden="1">{#N/A,#N/A,FALSE,"골재소요량";#N/A,#N/A,FALSE,"골재소요량"}</definedName>
    <definedName name="ㄴㄴㄴ" localSheetId="28" hidden="1">{#N/A,#N/A,FALSE,"골재소요량";#N/A,#N/A,FALSE,"골재소요량"}</definedName>
    <definedName name="ㄴㄴㄴ" localSheetId="14" hidden="1">{#N/A,#N/A,FALSE,"골재소요량";#N/A,#N/A,FALSE,"골재소요량"}</definedName>
    <definedName name="ㄴㄴㄴ" hidden="1">{#N/A,#N/A,FALSE,"골재소요량";#N/A,#N/A,FALSE,"골재소요량"}</definedName>
    <definedName name="ㄴㄴㄴ_1" localSheetId="12" hidden="1">{#N/A,#N/A,FALSE,"골재소요량";#N/A,#N/A,FALSE,"골재소요량"}</definedName>
    <definedName name="ㄴㄴㄴ_1" localSheetId="11" hidden="1">{#N/A,#N/A,FALSE,"골재소요량";#N/A,#N/A,FALSE,"골재소요량"}</definedName>
    <definedName name="ㄴㄴㄴ_1" localSheetId="13" hidden="1">{#N/A,#N/A,FALSE,"골재소요량";#N/A,#N/A,FALSE,"골재소요량"}</definedName>
    <definedName name="ㄴㄴㄴ_1" localSheetId="16" hidden="1">{#N/A,#N/A,FALSE,"골재소요량";#N/A,#N/A,FALSE,"골재소요량"}</definedName>
    <definedName name="ㄴㄴㄴ_1" localSheetId="21" hidden="1">{#N/A,#N/A,FALSE,"골재소요량";#N/A,#N/A,FALSE,"골재소요량"}</definedName>
    <definedName name="ㄴㄴㄴ_1" localSheetId="18" hidden="1">{#N/A,#N/A,FALSE,"골재소요량";#N/A,#N/A,FALSE,"골재소요량"}</definedName>
    <definedName name="ㄴㄴㄴ_1" localSheetId="19" hidden="1">{#N/A,#N/A,FALSE,"골재소요량";#N/A,#N/A,FALSE,"골재소요량"}</definedName>
    <definedName name="ㄴㄴㄴ_1" localSheetId="20" hidden="1">{#N/A,#N/A,FALSE,"골재소요량";#N/A,#N/A,FALSE,"골재소요량"}</definedName>
    <definedName name="ㄴㄴㄴ_1" localSheetId="22" hidden="1">{#N/A,#N/A,FALSE,"골재소요량";#N/A,#N/A,FALSE,"골재소요량"}</definedName>
    <definedName name="ㄴㄴㄴ_1" localSheetId="24" hidden="1">{#N/A,#N/A,FALSE,"골재소요량";#N/A,#N/A,FALSE,"골재소요량"}</definedName>
    <definedName name="ㄴㄴㄴ_1" localSheetId="28" hidden="1">{#N/A,#N/A,FALSE,"골재소요량";#N/A,#N/A,FALSE,"골재소요량"}</definedName>
    <definedName name="ㄴㄴㄴ_1" localSheetId="14" hidden="1">{#N/A,#N/A,FALSE,"골재소요량";#N/A,#N/A,FALSE,"골재소요량"}</definedName>
    <definedName name="ㄴㄴㄴ_1" hidden="1">{#N/A,#N/A,FALSE,"골재소요량";#N/A,#N/A,FALSE,"골재소요량"}</definedName>
    <definedName name="ㄴㄴㄴㄴ" hidden="1">#REF!</definedName>
    <definedName name="ㄴㄴㄴㄴㄴ" hidden="1">#REF!</definedName>
    <definedName name="ㄴㄴㅎ" localSheetId="12" hidden="1">{#N/A,#N/A,FALSE,"집계표"}</definedName>
    <definedName name="ㄴㄴㅎ" localSheetId="11" hidden="1">{#N/A,#N/A,FALSE,"집계표"}</definedName>
    <definedName name="ㄴㄴㅎ" localSheetId="13" hidden="1">{#N/A,#N/A,FALSE,"집계표"}</definedName>
    <definedName name="ㄴㄴㅎ" localSheetId="16" hidden="1">{#N/A,#N/A,FALSE,"집계표"}</definedName>
    <definedName name="ㄴㄴㅎ" localSheetId="21" hidden="1">{#N/A,#N/A,FALSE,"집계표"}</definedName>
    <definedName name="ㄴㄴㅎ" localSheetId="18" hidden="1">{#N/A,#N/A,FALSE,"집계표"}</definedName>
    <definedName name="ㄴㄴㅎ" localSheetId="19" hidden="1">{#N/A,#N/A,FALSE,"집계표"}</definedName>
    <definedName name="ㄴㄴㅎ" localSheetId="20" hidden="1">{#N/A,#N/A,FALSE,"집계표"}</definedName>
    <definedName name="ㄴㄴㅎ" localSheetId="22" hidden="1">{#N/A,#N/A,FALSE,"집계표"}</definedName>
    <definedName name="ㄴㄴㅎ" localSheetId="24" hidden="1">{#N/A,#N/A,FALSE,"집계표"}</definedName>
    <definedName name="ㄴㄴㅎ" localSheetId="28" hidden="1">{#N/A,#N/A,FALSE,"집계표"}</definedName>
    <definedName name="ㄴㄴㅎ" localSheetId="14" hidden="1">{#N/A,#N/A,FALSE,"집계표"}</definedName>
    <definedName name="ㄴㄴㅎ" hidden="1">{#N/A,#N/A,FALSE,"집계표"}</definedName>
    <definedName name="ㄴ너넌ㄱㅎ" localSheetId="12" hidden="1">{#N/A,#N/A,FALSE,"집계표"}</definedName>
    <definedName name="ㄴ너넌ㄱㅎ" localSheetId="11" hidden="1">{#N/A,#N/A,FALSE,"집계표"}</definedName>
    <definedName name="ㄴ너넌ㄱㅎ" localSheetId="13" hidden="1">{#N/A,#N/A,FALSE,"집계표"}</definedName>
    <definedName name="ㄴ너넌ㄱㅎ" localSheetId="16" hidden="1">{#N/A,#N/A,FALSE,"집계표"}</definedName>
    <definedName name="ㄴ너넌ㄱㅎ" localSheetId="21" hidden="1">{#N/A,#N/A,FALSE,"집계표"}</definedName>
    <definedName name="ㄴ너넌ㄱㅎ" localSheetId="18" hidden="1">{#N/A,#N/A,FALSE,"집계표"}</definedName>
    <definedName name="ㄴ너넌ㄱㅎ" localSheetId="19" hidden="1">{#N/A,#N/A,FALSE,"집계표"}</definedName>
    <definedName name="ㄴ너넌ㄱㅎ" localSheetId="20" hidden="1">{#N/A,#N/A,FALSE,"집계표"}</definedName>
    <definedName name="ㄴ너넌ㄱㅎ" localSheetId="22" hidden="1">{#N/A,#N/A,FALSE,"집계표"}</definedName>
    <definedName name="ㄴ너넌ㄱㅎ" localSheetId="24" hidden="1">{#N/A,#N/A,FALSE,"집계표"}</definedName>
    <definedName name="ㄴ너넌ㄱㅎ" localSheetId="28" hidden="1">{#N/A,#N/A,FALSE,"집계표"}</definedName>
    <definedName name="ㄴ너넌ㄱㅎ" localSheetId="14" hidden="1">{#N/A,#N/A,FALSE,"집계표"}</definedName>
    <definedName name="ㄴ너넌ㄱㅎ" hidden="1">{#N/A,#N/A,FALSE,"집계표"}</definedName>
    <definedName name="ㄴ눀너노" localSheetId="12" hidden="1">{#N/A,#N/A,FALSE,"집계표"}</definedName>
    <definedName name="ㄴ눀너노" localSheetId="11" hidden="1">{#N/A,#N/A,FALSE,"집계표"}</definedName>
    <definedName name="ㄴ눀너노" localSheetId="13" hidden="1">{#N/A,#N/A,FALSE,"집계표"}</definedName>
    <definedName name="ㄴ눀너노" localSheetId="16" hidden="1">{#N/A,#N/A,FALSE,"집계표"}</definedName>
    <definedName name="ㄴ눀너노" localSheetId="21" hidden="1">{#N/A,#N/A,FALSE,"집계표"}</definedName>
    <definedName name="ㄴ눀너노" localSheetId="18" hidden="1">{#N/A,#N/A,FALSE,"집계표"}</definedName>
    <definedName name="ㄴ눀너노" localSheetId="19" hidden="1">{#N/A,#N/A,FALSE,"집계표"}</definedName>
    <definedName name="ㄴ눀너노" localSheetId="20" hidden="1">{#N/A,#N/A,FALSE,"집계표"}</definedName>
    <definedName name="ㄴ눀너노" localSheetId="22" hidden="1">{#N/A,#N/A,FALSE,"집계표"}</definedName>
    <definedName name="ㄴ눀너노" localSheetId="24" hidden="1">{#N/A,#N/A,FALSE,"집계표"}</definedName>
    <definedName name="ㄴ눀너노" localSheetId="28" hidden="1">{#N/A,#N/A,FALSE,"집계표"}</definedName>
    <definedName name="ㄴ눀너노" localSheetId="14" hidden="1">{#N/A,#N/A,FALSE,"집계표"}</definedName>
    <definedName name="ㄴ눀너노" hidden="1">{#N/A,#N/A,FALSE,"집계표"}</definedName>
    <definedName name="ㄴㄶ" localSheetId="12" hidden="1">{#N/A,#N/A,FALSE,"집계표"}</definedName>
    <definedName name="ㄴㄶ" localSheetId="11" hidden="1">{#N/A,#N/A,FALSE,"집계표"}</definedName>
    <definedName name="ㄴㄶ" localSheetId="13" hidden="1">{#N/A,#N/A,FALSE,"집계표"}</definedName>
    <definedName name="ㄴㄶ" localSheetId="16" hidden="1">{#N/A,#N/A,FALSE,"집계표"}</definedName>
    <definedName name="ㄴㄶ" localSheetId="21" hidden="1">{#N/A,#N/A,FALSE,"집계표"}</definedName>
    <definedName name="ㄴㄶ" localSheetId="18" hidden="1">{#N/A,#N/A,FALSE,"집계표"}</definedName>
    <definedName name="ㄴㄶ" localSheetId="19" hidden="1">{#N/A,#N/A,FALSE,"집계표"}</definedName>
    <definedName name="ㄴㄶ" localSheetId="20" hidden="1">{#N/A,#N/A,FALSE,"집계표"}</definedName>
    <definedName name="ㄴㄶ" localSheetId="22" hidden="1">{#N/A,#N/A,FALSE,"집계표"}</definedName>
    <definedName name="ㄴㄶ" localSheetId="24" hidden="1">{#N/A,#N/A,FALSE,"집계표"}</definedName>
    <definedName name="ㄴㄶ" localSheetId="28" hidden="1">{#N/A,#N/A,FALSE,"집계표"}</definedName>
    <definedName name="ㄴㄶ" localSheetId="14" hidden="1">{#N/A,#N/A,FALSE,"집계표"}</definedName>
    <definedName name="ㄴㄶ" hidden="1">{#N/A,#N/A,FALSE,"집계표"}</definedName>
    <definedName name="ㄴㄷㄱㅈ" localSheetId="12" hidden="1">{#N/A,#N/A,FALSE,"Sheet6"}</definedName>
    <definedName name="ㄴㄷㄱㅈ" localSheetId="11" hidden="1">{#N/A,#N/A,FALSE,"Sheet6"}</definedName>
    <definedName name="ㄴㄷㄱㅈ" localSheetId="13" hidden="1">{#N/A,#N/A,FALSE,"Sheet6"}</definedName>
    <definedName name="ㄴㄷㄱㅈ" localSheetId="16" hidden="1">{#N/A,#N/A,FALSE,"Sheet6"}</definedName>
    <definedName name="ㄴㄷㄱㅈ" localSheetId="21" hidden="1">{#N/A,#N/A,FALSE,"Sheet6"}</definedName>
    <definedName name="ㄴㄷㄱㅈ" localSheetId="18" hidden="1">{#N/A,#N/A,FALSE,"Sheet6"}</definedName>
    <definedName name="ㄴㄷㄱㅈ" localSheetId="19" hidden="1">{#N/A,#N/A,FALSE,"Sheet6"}</definedName>
    <definedName name="ㄴㄷㄱㅈ" localSheetId="20" hidden="1">{#N/A,#N/A,FALSE,"Sheet6"}</definedName>
    <definedName name="ㄴㄷㄱㅈ" localSheetId="22" hidden="1">{#N/A,#N/A,FALSE,"Sheet6"}</definedName>
    <definedName name="ㄴㄷㄱㅈ" localSheetId="24" hidden="1">{#N/A,#N/A,FALSE,"Sheet6"}</definedName>
    <definedName name="ㄴㄷㄱㅈ" localSheetId="28" hidden="1">{#N/A,#N/A,FALSE,"Sheet6"}</definedName>
    <definedName name="ㄴㄷㄱㅈ" localSheetId="14" hidden="1">{#N/A,#N/A,FALSE,"Sheet6"}</definedName>
    <definedName name="ㄴㄷㄱㅈ" hidden="1">{#N/A,#N/A,FALSE,"Sheet6"}</definedName>
    <definedName name="ㄴㄷㄹ" localSheetId="12" hidden="1">{#N/A,#N/A,FALSE,"Sheet1"}</definedName>
    <definedName name="ㄴㄷㄹ" localSheetId="11" hidden="1">{#N/A,#N/A,FALSE,"Sheet1"}</definedName>
    <definedName name="ㄴㄷㄹ" localSheetId="13" hidden="1">{#N/A,#N/A,FALSE,"Sheet1"}</definedName>
    <definedName name="ㄴㄷㄹ" localSheetId="16" hidden="1">{#N/A,#N/A,FALSE,"Sheet1"}</definedName>
    <definedName name="ㄴㄷㄹ" localSheetId="21" hidden="1">{#N/A,#N/A,FALSE,"Sheet1"}</definedName>
    <definedName name="ㄴㄷㄹ" localSheetId="18" hidden="1">{#N/A,#N/A,FALSE,"Sheet1"}</definedName>
    <definedName name="ㄴㄷㄹ" localSheetId="19" hidden="1">{#N/A,#N/A,FALSE,"Sheet1"}</definedName>
    <definedName name="ㄴㄷㄹ" localSheetId="20" hidden="1">{#N/A,#N/A,FALSE,"Sheet1"}</definedName>
    <definedName name="ㄴㄷㄹ" localSheetId="22" hidden="1">{#N/A,#N/A,FALSE,"Sheet1"}</definedName>
    <definedName name="ㄴㄷㄹ" localSheetId="24" hidden="1">{#N/A,#N/A,FALSE,"Sheet1"}</definedName>
    <definedName name="ㄴㄷㄹ" localSheetId="28" hidden="1">{#N/A,#N/A,FALSE,"Sheet1"}</definedName>
    <definedName name="ㄴㄷㄹ" localSheetId="14" hidden="1">{#N/A,#N/A,FALSE,"Sheet1"}</definedName>
    <definedName name="ㄴㄷㄹ" hidden="1">{#N/A,#N/A,FALSE,"Sheet1"}</definedName>
    <definedName name="ㄴㄹ" localSheetId="12" hidden="1">{#N/A,#N/A,FALSE,"2~8번"}</definedName>
    <definedName name="ㄴㄹ" localSheetId="11" hidden="1">{#N/A,#N/A,FALSE,"2~8번"}</definedName>
    <definedName name="ㄴㄹ" localSheetId="13" hidden="1">{#N/A,#N/A,FALSE,"2~8번"}</definedName>
    <definedName name="ㄴㄹ" localSheetId="16" hidden="1">{#N/A,#N/A,FALSE,"2~8번"}</definedName>
    <definedName name="ㄴㄹ" localSheetId="21" hidden="1">{#N/A,#N/A,FALSE,"2~8번"}</definedName>
    <definedName name="ㄴㄹ" localSheetId="18" hidden="1">{#N/A,#N/A,FALSE,"2~8번"}</definedName>
    <definedName name="ㄴㄹ" localSheetId="19" hidden="1">{#N/A,#N/A,FALSE,"2~8번"}</definedName>
    <definedName name="ㄴㄹ" localSheetId="20" hidden="1">{#N/A,#N/A,FALSE,"2~8번"}</definedName>
    <definedName name="ㄴㄹ" localSheetId="22" hidden="1">{#N/A,#N/A,FALSE,"2~8번"}</definedName>
    <definedName name="ㄴㄹ" localSheetId="24" hidden="1">{#N/A,#N/A,FALSE,"2~8번"}</definedName>
    <definedName name="ㄴㄹ" localSheetId="28" hidden="1">{#N/A,#N/A,FALSE,"2~8번"}</definedName>
    <definedName name="ㄴㄹ" localSheetId="14" hidden="1">{#N/A,#N/A,FALSE,"2~8번"}</definedName>
    <definedName name="ㄴㄹ" hidden="1">{#N/A,#N/A,FALSE,"2~8번"}</definedName>
    <definedName name="ㄴㄹㄴㄹ" localSheetId="12" hidden="1">{#N/A,#N/A,FALSE,"혼합골재"}</definedName>
    <definedName name="ㄴㄹㄴㄹ" localSheetId="11" hidden="1">{#N/A,#N/A,FALSE,"혼합골재"}</definedName>
    <definedName name="ㄴㄹㄴㄹ" localSheetId="13" hidden="1">{#N/A,#N/A,FALSE,"혼합골재"}</definedName>
    <definedName name="ㄴㄹㄴㄹ" localSheetId="16" hidden="1">{#N/A,#N/A,FALSE,"혼합골재"}</definedName>
    <definedName name="ㄴㄹㄴㄹ" localSheetId="21" hidden="1">{#N/A,#N/A,FALSE,"혼합골재"}</definedName>
    <definedName name="ㄴㄹㄴㄹ" localSheetId="18" hidden="1">{#N/A,#N/A,FALSE,"혼합골재"}</definedName>
    <definedName name="ㄴㄹㄴㄹ" localSheetId="19" hidden="1">{#N/A,#N/A,FALSE,"혼합골재"}</definedName>
    <definedName name="ㄴㄹㄴㄹ" localSheetId="20" hidden="1">{#N/A,#N/A,FALSE,"혼합골재"}</definedName>
    <definedName name="ㄴㄹㄴㄹ" localSheetId="22" hidden="1">{#N/A,#N/A,FALSE,"혼합골재"}</definedName>
    <definedName name="ㄴㄹㄴㄹ" localSheetId="24" hidden="1">{#N/A,#N/A,FALSE,"혼합골재"}</definedName>
    <definedName name="ㄴㄹㄴㄹ" localSheetId="28" hidden="1">{#N/A,#N/A,FALSE,"혼합골재"}</definedName>
    <definedName name="ㄴㄹㄴㄹ" localSheetId="14" hidden="1">{#N/A,#N/A,FALSE,"혼합골재"}</definedName>
    <definedName name="ㄴㄹㄴㄹ" hidden="1">{#N/A,#N/A,FALSE,"혼합골재"}</definedName>
    <definedName name="ㄴㄹㅇㄹㅇ" localSheetId="12" hidden="1">{#N/A,#N/A,FALSE,"2~8번"}</definedName>
    <definedName name="ㄴㄹㅇㄹㅇ" localSheetId="11" hidden="1">{#N/A,#N/A,FALSE,"2~8번"}</definedName>
    <definedName name="ㄴㄹㅇㄹㅇ" localSheetId="13" hidden="1">{#N/A,#N/A,FALSE,"2~8번"}</definedName>
    <definedName name="ㄴㄹㅇㄹㅇ" localSheetId="16" hidden="1">{#N/A,#N/A,FALSE,"2~8번"}</definedName>
    <definedName name="ㄴㄹㅇㄹㅇ" localSheetId="21" hidden="1">{#N/A,#N/A,FALSE,"2~8번"}</definedName>
    <definedName name="ㄴㄹㅇㄹㅇ" localSheetId="18" hidden="1">{#N/A,#N/A,FALSE,"2~8번"}</definedName>
    <definedName name="ㄴㄹㅇㄹㅇ" localSheetId="19" hidden="1">{#N/A,#N/A,FALSE,"2~8번"}</definedName>
    <definedName name="ㄴㄹㅇㄹㅇ" localSheetId="20" hidden="1">{#N/A,#N/A,FALSE,"2~8번"}</definedName>
    <definedName name="ㄴㄹㅇㄹㅇ" localSheetId="22" hidden="1">{#N/A,#N/A,FALSE,"2~8번"}</definedName>
    <definedName name="ㄴㄹㅇㄹㅇ" localSheetId="24" hidden="1">{#N/A,#N/A,FALSE,"2~8번"}</definedName>
    <definedName name="ㄴㄹㅇㄹㅇ" localSheetId="28" hidden="1">{#N/A,#N/A,FALSE,"2~8번"}</definedName>
    <definedName name="ㄴㄹㅇㄹㅇ" localSheetId="14" hidden="1">{#N/A,#N/A,FALSE,"2~8번"}</definedName>
    <definedName name="ㄴㄹㅇㄹㅇ" hidden="1">{#N/A,#N/A,FALSE,"2~8번"}</definedName>
    <definedName name="ㄴㄹㅇ호" localSheetId="12" hidden="1">{#N/A,#N/A,FALSE,"집계표"}</definedName>
    <definedName name="ㄴㄹㅇ호" localSheetId="11" hidden="1">{#N/A,#N/A,FALSE,"집계표"}</definedName>
    <definedName name="ㄴㄹㅇ호" localSheetId="13" hidden="1">{#N/A,#N/A,FALSE,"집계표"}</definedName>
    <definedName name="ㄴㄹㅇ호" localSheetId="16" hidden="1">{#N/A,#N/A,FALSE,"집계표"}</definedName>
    <definedName name="ㄴㄹㅇ호" localSheetId="21" hidden="1">{#N/A,#N/A,FALSE,"집계표"}</definedName>
    <definedName name="ㄴㄹㅇ호" localSheetId="18" hidden="1">{#N/A,#N/A,FALSE,"집계표"}</definedName>
    <definedName name="ㄴㄹㅇ호" localSheetId="19" hidden="1">{#N/A,#N/A,FALSE,"집계표"}</definedName>
    <definedName name="ㄴㄹㅇ호" localSheetId="20" hidden="1">{#N/A,#N/A,FALSE,"집계표"}</definedName>
    <definedName name="ㄴㄹㅇ호" localSheetId="22" hidden="1">{#N/A,#N/A,FALSE,"집계표"}</definedName>
    <definedName name="ㄴㄹㅇ호" localSheetId="24" hidden="1">{#N/A,#N/A,FALSE,"집계표"}</definedName>
    <definedName name="ㄴㄹㅇ호" localSheetId="28" hidden="1">{#N/A,#N/A,FALSE,"집계표"}</definedName>
    <definedName name="ㄴㄹㅇ호" localSheetId="14" hidden="1">{#N/A,#N/A,FALSE,"집계표"}</definedName>
    <definedName name="ㄴㄹㅇ호" hidden="1">{#N/A,#N/A,FALSE,"집계표"}</definedName>
    <definedName name="ㄴㄹㅇ호ㄴㄹ혼ㄹ"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ㅇ호ㄴㄹ혼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 localSheetId="12" hidden="1">{#N/A,#N/A,FALSE,"현장 NCR 분석";#N/A,#N/A,FALSE,"현장품질감사";#N/A,#N/A,FALSE,"현장품질감사"}</definedName>
    <definedName name="ㄴㄺㄷ" localSheetId="11" hidden="1">{#N/A,#N/A,FALSE,"현장 NCR 분석";#N/A,#N/A,FALSE,"현장품질감사";#N/A,#N/A,FALSE,"현장품질감사"}</definedName>
    <definedName name="ㄴㄺㄷ" localSheetId="13" hidden="1">{#N/A,#N/A,FALSE,"현장 NCR 분석";#N/A,#N/A,FALSE,"현장품질감사";#N/A,#N/A,FALSE,"현장품질감사"}</definedName>
    <definedName name="ㄴㄺㄷ" localSheetId="16" hidden="1">{#N/A,#N/A,FALSE,"현장 NCR 분석";#N/A,#N/A,FALSE,"현장품질감사";#N/A,#N/A,FALSE,"현장품질감사"}</definedName>
    <definedName name="ㄴㄺㄷ" localSheetId="21" hidden="1">{#N/A,#N/A,FALSE,"현장 NCR 분석";#N/A,#N/A,FALSE,"현장품질감사";#N/A,#N/A,FALSE,"현장품질감사"}</definedName>
    <definedName name="ㄴㄺㄷ" localSheetId="18" hidden="1">{#N/A,#N/A,FALSE,"현장 NCR 분석";#N/A,#N/A,FALSE,"현장품질감사";#N/A,#N/A,FALSE,"현장품질감사"}</definedName>
    <definedName name="ㄴㄺㄷ" localSheetId="19" hidden="1">{#N/A,#N/A,FALSE,"현장 NCR 분석";#N/A,#N/A,FALSE,"현장품질감사";#N/A,#N/A,FALSE,"현장품질감사"}</definedName>
    <definedName name="ㄴㄺㄷ" localSheetId="20" hidden="1">{#N/A,#N/A,FALSE,"현장 NCR 분석";#N/A,#N/A,FALSE,"현장품질감사";#N/A,#N/A,FALSE,"현장품질감사"}</definedName>
    <definedName name="ㄴㄺㄷ" localSheetId="22" hidden="1">{#N/A,#N/A,FALSE,"현장 NCR 분석";#N/A,#N/A,FALSE,"현장품질감사";#N/A,#N/A,FALSE,"현장품질감사"}</definedName>
    <definedName name="ㄴㄺㄷ" localSheetId="24" hidden="1">{#N/A,#N/A,FALSE,"현장 NCR 분석";#N/A,#N/A,FALSE,"현장품질감사";#N/A,#N/A,FALSE,"현장품질감사"}</definedName>
    <definedName name="ㄴㄺㄷ" localSheetId="28" hidden="1">{#N/A,#N/A,FALSE,"현장 NCR 분석";#N/A,#N/A,FALSE,"현장품질감사";#N/A,#N/A,FALSE,"현장품질감사"}</definedName>
    <definedName name="ㄴㄺㄷ" localSheetId="14" hidden="1">{#N/A,#N/A,FALSE,"현장 NCR 분석";#N/A,#N/A,FALSE,"현장품질감사";#N/A,#N/A,FALSE,"현장품질감사"}</definedName>
    <definedName name="ㄴㄺㄷ" hidden="1">{#N/A,#N/A,FALSE,"현장 NCR 분석";#N/A,#N/A,FALSE,"현장품질감사";#N/A,#N/A,FALSE,"현장품질감사"}</definedName>
    <definedName name="ㄴㄻㄴㅇ" localSheetId="12" hidden="1">{#N/A,#N/A,FALSE,"조골재"}</definedName>
    <definedName name="ㄴㄻㄴㅇ" localSheetId="11" hidden="1">{#N/A,#N/A,FALSE,"조골재"}</definedName>
    <definedName name="ㄴㄻㄴㅇ" localSheetId="13" hidden="1">{#N/A,#N/A,FALSE,"조골재"}</definedName>
    <definedName name="ㄴㄻㄴㅇ" localSheetId="16" hidden="1">{#N/A,#N/A,FALSE,"조골재"}</definedName>
    <definedName name="ㄴㄻㄴㅇ" localSheetId="21" hidden="1">{#N/A,#N/A,FALSE,"조골재"}</definedName>
    <definedName name="ㄴㄻㄴㅇ" localSheetId="18" hidden="1">{#N/A,#N/A,FALSE,"조골재"}</definedName>
    <definedName name="ㄴㄻㄴㅇ" localSheetId="19" hidden="1">{#N/A,#N/A,FALSE,"조골재"}</definedName>
    <definedName name="ㄴㄻㄴㅇ" localSheetId="20" hidden="1">{#N/A,#N/A,FALSE,"조골재"}</definedName>
    <definedName name="ㄴㄻㄴㅇ" localSheetId="22" hidden="1">{#N/A,#N/A,FALSE,"조골재"}</definedName>
    <definedName name="ㄴㄻㄴㅇ" localSheetId="24" hidden="1">{#N/A,#N/A,FALSE,"조골재"}</definedName>
    <definedName name="ㄴㄻㄴㅇ" localSheetId="28" hidden="1">{#N/A,#N/A,FALSE,"조골재"}</definedName>
    <definedName name="ㄴㄻㄴㅇ" localSheetId="14" hidden="1">{#N/A,#N/A,FALSE,"조골재"}</definedName>
    <definedName name="ㄴㄻㄴㅇ" hidden="1">{#N/A,#N/A,FALSE,"조골재"}</definedName>
    <definedName name="ㄴㅁ" hidden="1">#REF!</definedName>
    <definedName name="ㄴㅁㄴㅇㄹ" localSheetId="12" hidden="1">{#N/A,#N/A,FALSE,"집계표"}</definedName>
    <definedName name="ㄴㅁㄴㅇㄹ" localSheetId="11" hidden="1">{#N/A,#N/A,FALSE,"집계표"}</definedName>
    <definedName name="ㄴㅁㄴㅇㄹ" localSheetId="13" hidden="1">{#N/A,#N/A,FALSE,"집계표"}</definedName>
    <definedName name="ㄴㅁㄴㅇㄹ" localSheetId="16" hidden="1">{#N/A,#N/A,FALSE,"집계표"}</definedName>
    <definedName name="ㄴㅁㄴㅇㄹ" localSheetId="21" hidden="1">{#N/A,#N/A,FALSE,"집계표"}</definedName>
    <definedName name="ㄴㅁㄴㅇㄹ" localSheetId="18" hidden="1">{#N/A,#N/A,FALSE,"집계표"}</definedName>
    <definedName name="ㄴㅁㄴㅇㄹ" localSheetId="19" hidden="1">{#N/A,#N/A,FALSE,"집계표"}</definedName>
    <definedName name="ㄴㅁㄴㅇㄹ" localSheetId="20" hidden="1">{#N/A,#N/A,FALSE,"집계표"}</definedName>
    <definedName name="ㄴㅁㄴㅇㄹ" localSheetId="22" hidden="1">{#N/A,#N/A,FALSE,"집계표"}</definedName>
    <definedName name="ㄴㅁㄴㅇㄹ" localSheetId="24" hidden="1">{#N/A,#N/A,FALSE,"집계표"}</definedName>
    <definedName name="ㄴㅁㄴㅇㄹ" localSheetId="28" hidden="1">{#N/A,#N/A,FALSE,"집계표"}</definedName>
    <definedName name="ㄴㅁㄴㅇㄹ" localSheetId="14" hidden="1">{#N/A,#N/A,FALSE,"집계표"}</definedName>
    <definedName name="ㄴㅁㄴㅇㄹ" hidden="1">{#N/A,#N/A,FALSE,"집계표"}</definedName>
    <definedName name="ㄴㅁㄹㄴㅁㅇㄴㅇㅁㄹㄴ" localSheetId="12" hidden="1">{#N/A,#N/A,FALSE,"단가표지"}</definedName>
    <definedName name="ㄴㅁㄹㄴㅁㅇㄴㅇㅁㄹㄴ" localSheetId="11" hidden="1">{#N/A,#N/A,FALSE,"단가표지"}</definedName>
    <definedName name="ㄴㅁㄹㄴㅁㅇㄴㅇㅁㄹㄴ" localSheetId="13" hidden="1">{#N/A,#N/A,FALSE,"단가표지"}</definedName>
    <definedName name="ㄴㅁㄹㄴㅁㅇㄴㅇㅁㄹㄴ" localSheetId="16" hidden="1">{#N/A,#N/A,FALSE,"단가표지"}</definedName>
    <definedName name="ㄴㅁㄹㄴㅁㅇㄴㅇㅁㄹㄴ" localSheetId="21" hidden="1">{#N/A,#N/A,FALSE,"단가표지"}</definedName>
    <definedName name="ㄴㅁㄹㄴㅁㅇㄴㅇㅁㄹㄴ" localSheetId="18" hidden="1">{#N/A,#N/A,FALSE,"단가표지"}</definedName>
    <definedName name="ㄴㅁㄹㄴㅁㅇㄴㅇㅁㄹㄴ" localSheetId="19" hidden="1">{#N/A,#N/A,FALSE,"단가표지"}</definedName>
    <definedName name="ㄴㅁㄹㄴㅁㅇㄴㅇㅁㄹㄴ" localSheetId="20" hidden="1">{#N/A,#N/A,FALSE,"단가표지"}</definedName>
    <definedName name="ㄴㅁㄹㄴㅁㅇㄴㅇㅁㄹㄴ" localSheetId="22" hidden="1">{#N/A,#N/A,FALSE,"단가표지"}</definedName>
    <definedName name="ㄴㅁㄹㄴㅁㅇㄴㅇㅁㄹㄴ" localSheetId="24" hidden="1">{#N/A,#N/A,FALSE,"단가표지"}</definedName>
    <definedName name="ㄴㅁㄹㄴㅁㅇㄴㅇㅁㄹㄴ" localSheetId="28" hidden="1">{#N/A,#N/A,FALSE,"단가표지"}</definedName>
    <definedName name="ㄴㅁㄹㄴㅁㅇㄴㅇㅁㄹㄴ" localSheetId="14" hidden="1">{#N/A,#N/A,FALSE,"단가표지"}</definedName>
    <definedName name="ㄴㅁㄹㄴㅁㅇㄴㅇㅁㄹㄴ" hidden="1">{#N/A,#N/A,FALSE,"단가표지"}</definedName>
    <definedName name="ㄴㅁㄹ아ㅣㅏ" localSheetId="12" hidden="1">{#N/A,#N/A,FALSE,"집계표"}</definedName>
    <definedName name="ㄴㅁㄹ아ㅣㅏ" localSheetId="11" hidden="1">{#N/A,#N/A,FALSE,"집계표"}</definedName>
    <definedName name="ㄴㅁㄹ아ㅣㅏ" localSheetId="13" hidden="1">{#N/A,#N/A,FALSE,"집계표"}</definedName>
    <definedName name="ㄴㅁㄹ아ㅣㅏ" localSheetId="16" hidden="1">{#N/A,#N/A,FALSE,"집계표"}</definedName>
    <definedName name="ㄴㅁㄹ아ㅣㅏ" localSheetId="21" hidden="1">{#N/A,#N/A,FALSE,"집계표"}</definedName>
    <definedName name="ㄴㅁㄹ아ㅣㅏ" localSheetId="18" hidden="1">{#N/A,#N/A,FALSE,"집계표"}</definedName>
    <definedName name="ㄴㅁㄹ아ㅣㅏ" localSheetId="19" hidden="1">{#N/A,#N/A,FALSE,"집계표"}</definedName>
    <definedName name="ㄴㅁㄹ아ㅣㅏ" localSheetId="20" hidden="1">{#N/A,#N/A,FALSE,"집계표"}</definedName>
    <definedName name="ㄴㅁㄹ아ㅣㅏ" localSheetId="22" hidden="1">{#N/A,#N/A,FALSE,"집계표"}</definedName>
    <definedName name="ㄴㅁㄹ아ㅣㅏ" localSheetId="24" hidden="1">{#N/A,#N/A,FALSE,"집계표"}</definedName>
    <definedName name="ㄴㅁㄹ아ㅣㅏ" localSheetId="28" hidden="1">{#N/A,#N/A,FALSE,"집계표"}</definedName>
    <definedName name="ㄴㅁㄹ아ㅣㅏ" localSheetId="14" hidden="1">{#N/A,#N/A,FALSE,"집계표"}</definedName>
    <definedName name="ㄴㅁㄹ아ㅣㅏ" hidden="1">{#N/A,#N/A,FALSE,"집계표"}</definedName>
    <definedName name="ㄴㅁㄹㅈㄹ" hidden="1">#REF!</definedName>
    <definedName name="ㄴㅁㅇㄹ" localSheetId="12" hidden="1">{#N/A,#N/A,FALSE,"집계표"}</definedName>
    <definedName name="ㄴㅁㅇㄹ" localSheetId="11" hidden="1">{#N/A,#N/A,FALSE,"집계표"}</definedName>
    <definedName name="ㄴㅁㅇㄹ" localSheetId="13" hidden="1">{#N/A,#N/A,FALSE,"집계표"}</definedName>
    <definedName name="ㄴㅁㅇㄹ" localSheetId="16" hidden="1">{#N/A,#N/A,FALSE,"집계표"}</definedName>
    <definedName name="ㄴㅁㅇㄹ" localSheetId="21" hidden="1">{#N/A,#N/A,FALSE,"집계표"}</definedName>
    <definedName name="ㄴㅁㅇㄹ" localSheetId="18" hidden="1">{#N/A,#N/A,FALSE,"집계표"}</definedName>
    <definedName name="ㄴㅁㅇㄹ" localSheetId="19" hidden="1">{#N/A,#N/A,FALSE,"집계표"}</definedName>
    <definedName name="ㄴㅁㅇㄹ" localSheetId="20" hidden="1">{#N/A,#N/A,FALSE,"집계표"}</definedName>
    <definedName name="ㄴㅁㅇㄹ" localSheetId="22" hidden="1">{#N/A,#N/A,FALSE,"집계표"}</definedName>
    <definedName name="ㄴㅁㅇㄹ" localSheetId="24" hidden="1">{#N/A,#N/A,FALSE,"집계표"}</definedName>
    <definedName name="ㄴㅁㅇㄹ" localSheetId="28" hidden="1">{#N/A,#N/A,FALSE,"집계표"}</definedName>
    <definedName name="ㄴㅁㅇㄹ" localSheetId="14" hidden="1">{#N/A,#N/A,FALSE,"집계표"}</definedName>
    <definedName name="ㄴㅁㅇㄹ" hidden="1">{#N/A,#N/A,FALSE,"집계표"}</definedName>
    <definedName name="ㄴㅁㅇ라ㅓ" localSheetId="12" hidden="1">{#N/A,#N/A,FALSE,"집계표"}</definedName>
    <definedName name="ㄴㅁㅇ라ㅓ" localSheetId="11" hidden="1">{#N/A,#N/A,FALSE,"집계표"}</definedName>
    <definedName name="ㄴㅁㅇ라ㅓ" localSheetId="13" hidden="1">{#N/A,#N/A,FALSE,"집계표"}</definedName>
    <definedName name="ㄴㅁㅇ라ㅓ" localSheetId="16" hidden="1">{#N/A,#N/A,FALSE,"집계표"}</definedName>
    <definedName name="ㄴㅁㅇ라ㅓ" localSheetId="21" hidden="1">{#N/A,#N/A,FALSE,"집계표"}</definedName>
    <definedName name="ㄴㅁㅇ라ㅓ" localSheetId="18" hidden="1">{#N/A,#N/A,FALSE,"집계표"}</definedName>
    <definedName name="ㄴㅁㅇ라ㅓ" localSheetId="19" hidden="1">{#N/A,#N/A,FALSE,"집계표"}</definedName>
    <definedName name="ㄴㅁㅇ라ㅓ" localSheetId="20" hidden="1">{#N/A,#N/A,FALSE,"집계표"}</definedName>
    <definedName name="ㄴㅁㅇ라ㅓ" localSheetId="22" hidden="1">{#N/A,#N/A,FALSE,"집계표"}</definedName>
    <definedName name="ㄴㅁㅇ라ㅓ" localSheetId="24" hidden="1">{#N/A,#N/A,FALSE,"집계표"}</definedName>
    <definedName name="ㄴㅁㅇ라ㅓ" localSheetId="28" hidden="1">{#N/A,#N/A,FALSE,"집계표"}</definedName>
    <definedName name="ㄴㅁㅇ라ㅓ" localSheetId="14" hidden="1">{#N/A,#N/A,FALSE,"집계표"}</definedName>
    <definedName name="ㄴㅁㅇ라ㅓ" hidden="1">{#N/A,#N/A,FALSE,"집계표"}</definedName>
    <definedName name="ㄴㅁ아겈" localSheetId="12" hidden="1">{#N/A,#N/A,FALSE,"집계표"}</definedName>
    <definedName name="ㄴㅁ아겈" localSheetId="11" hidden="1">{#N/A,#N/A,FALSE,"집계표"}</definedName>
    <definedName name="ㄴㅁ아겈" localSheetId="13" hidden="1">{#N/A,#N/A,FALSE,"집계표"}</definedName>
    <definedName name="ㄴㅁ아겈" localSheetId="16" hidden="1">{#N/A,#N/A,FALSE,"집계표"}</definedName>
    <definedName name="ㄴㅁ아겈" localSheetId="21" hidden="1">{#N/A,#N/A,FALSE,"집계표"}</definedName>
    <definedName name="ㄴㅁ아겈" localSheetId="18" hidden="1">{#N/A,#N/A,FALSE,"집계표"}</definedName>
    <definedName name="ㄴㅁ아겈" localSheetId="19" hidden="1">{#N/A,#N/A,FALSE,"집계표"}</definedName>
    <definedName name="ㄴㅁ아겈" localSheetId="20" hidden="1">{#N/A,#N/A,FALSE,"집계표"}</definedName>
    <definedName name="ㄴㅁ아겈" localSheetId="22" hidden="1">{#N/A,#N/A,FALSE,"집계표"}</definedName>
    <definedName name="ㄴㅁ아겈" localSheetId="24" hidden="1">{#N/A,#N/A,FALSE,"집계표"}</definedName>
    <definedName name="ㄴㅁ아겈" localSheetId="28" hidden="1">{#N/A,#N/A,FALSE,"집계표"}</definedName>
    <definedName name="ㄴㅁ아겈" localSheetId="14" hidden="1">{#N/A,#N/A,FALSE,"집계표"}</definedName>
    <definedName name="ㄴㅁ아겈" hidden="1">{#N/A,#N/A,FALSE,"집계표"}</definedName>
    <definedName name="ㄴㅁ아ㅓ린ㅁ" localSheetId="12" hidden="1">{#N/A,#N/A,FALSE,"집계표"}</definedName>
    <definedName name="ㄴㅁ아ㅓ린ㅁ" localSheetId="11" hidden="1">{#N/A,#N/A,FALSE,"집계표"}</definedName>
    <definedName name="ㄴㅁ아ㅓ린ㅁ" localSheetId="13" hidden="1">{#N/A,#N/A,FALSE,"집계표"}</definedName>
    <definedName name="ㄴㅁ아ㅓ린ㅁ" localSheetId="16" hidden="1">{#N/A,#N/A,FALSE,"집계표"}</definedName>
    <definedName name="ㄴㅁ아ㅓ린ㅁ" localSheetId="21" hidden="1">{#N/A,#N/A,FALSE,"집계표"}</definedName>
    <definedName name="ㄴㅁ아ㅓ린ㅁ" localSheetId="18" hidden="1">{#N/A,#N/A,FALSE,"집계표"}</definedName>
    <definedName name="ㄴㅁ아ㅓ린ㅁ" localSheetId="19" hidden="1">{#N/A,#N/A,FALSE,"집계표"}</definedName>
    <definedName name="ㄴㅁ아ㅓ린ㅁ" localSheetId="20" hidden="1">{#N/A,#N/A,FALSE,"집계표"}</definedName>
    <definedName name="ㄴㅁ아ㅓ린ㅁ" localSheetId="22" hidden="1">{#N/A,#N/A,FALSE,"집계표"}</definedName>
    <definedName name="ㄴㅁ아ㅓ린ㅁ" localSheetId="24" hidden="1">{#N/A,#N/A,FALSE,"집계표"}</definedName>
    <definedName name="ㄴㅁ아ㅓ린ㅁ" localSheetId="28" hidden="1">{#N/A,#N/A,FALSE,"집계표"}</definedName>
    <definedName name="ㄴㅁ아ㅓ린ㅁ" localSheetId="14" hidden="1">{#N/A,#N/A,FALSE,"집계표"}</definedName>
    <definedName name="ㄴㅁ아ㅓ린ㅁ" hidden="1">{#N/A,#N/A,FALSE,"집계표"}</definedName>
    <definedName name="ㄴ마ㅓㅇㅎ리ㅏㅇㄴ" localSheetId="12" hidden="1">{#N/A,#N/A,FALSE,"집계표"}</definedName>
    <definedName name="ㄴ마ㅓㅇㅎ리ㅏㅇㄴ" localSheetId="11" hidden="1">{#N/A,#N/A,FALSE,"집계표"}</definedName>
    <definedName name="ㄴ마ㅓㅇㅎ리ㅏㅇㄴ" localSheetId="13" hidden="1">{#N/A,#N/A,FALSE,"집계표"}</definedName>
    <definedName name="ㄴ마ㅓㅇㅎ리ㅏㅇㄴ" localSheetId="16" hidden="1">{#N/A,#N/A,FALSE,"집계표"}</definedName>
    <definedName name="ㄴ마ㅓㅇㅎ리ㅏㅇㄴ" localSheetId="21" hidden="1">{#N/A,#N/A,FALSE,"집계표"}</definedName>
    <definedName name="ㄴ마ㅓㅇㅎ리ㅏㅇㄴ" localSheetId="18" hidden="1">{#N/A,#N/A,FALSE,"집계표"}</definedName>
    <definedName name="ㄴ마ㅓㅇㅎ리ㅏㅇㄴ" localSheetId="19" hidden="1">{#N/A,#N/A,FALSE,"집계표"}</definedName>
    <definedName name="ㄴ마ㅓㅇㅎ리ㅏㅇㄴ" localSheetId="20" hidden="1">{#N/A,#N/A,FALSE,"집계표"}</definedName>
    <definedName name="ㄴ마ㅓㅇㅎ리ㅏㅇㄴ" localSheetId="22" hidden="1">{#N/A,#N/A,FALSE,"집계표"}</definedName>
    <definedName name="ㄴ마ㅓㅇㅎ리ㅏㅇㄴ" localSheetId="24" hidden="1">{#N/A,#N/A,FALSE,"집계표"}</definedName>
    <definedName name="ㄴ마ㅓㅇㅎ리ㅏㅇㄴ" localSheetId="28" hidden="1">{#N/A,#N/A,FALSE,"집계표"}</definedName>
    <definedName name="ㄴ마ㅓㅇㅎ리ㅏㅇㄴ" localSheetId="14" hidden="1">{#N/A,#N/A,FALSE,"집계표"}</definedName>
    <definedName name="ㄴ마ㅓㅇㅎ리ㅏㅇㄴ" hidden="1">{#N/A,#N/A,FALSE,"집계표"}</definedName>
    <definedName name="ㄴ뫃ㄴ오" localSheetId="12" hidden="1">{#N/A,#N/A,FALSE,"집계표"}</definedName>
    <definedName name="ㄴ뫃ㄴ오" localSheetId="11" hidden="1">{#N/A,#N/A,FALSE,"집계표"}</definedName>
    <definedName name="ㄴ뫃ㄴ오" localSheetId="13" hidden="1">{#N/A,#N/A,FALSE,"집계표"}</definedName>
    <definedName name="ㄴ뫃ㄴ오" localSheetId="16" hidden="1">{#N/A,#N/A,FALSE,"집계표"}</definedName>
    <definedName name="ㄴ뫃ㄴ오" localSheetId="21" hidden="1">{#N/A,#N/A,FALSE,"집계표"}</definedName>
    <definedName name="ㄴ뫃ㄴ오" localSheetId="18" hidden="1">{#N/A,#N/A,FALSE,"집계표"}</definedName>
    <definedName name="ㄴ뫃ㄴ오" localSheetId="19" hidden="1">{#N/A,#N/A,FALSE,"집계표"}</definedName>
    <definedName name="ㄴ뫃ㄴ오" localSheetId="20" hidden="1">{#N/A,#N/A,FALSE,"집계표"}</definedName>
    <definedName name="ㄴ뫃ㄴ오" localSheetId="22" hidden="1">{#N/A,#N/A,FALSE,"집계표"}</definedName>
    <definedName name="ㄴ뫃ㄴ오" localSheetId="24" hidden="1">{#N/A,#N/A,FALSE,"집계표"}</definedName>
    <definedName name="ㄴ뫃ㄴ오" localSheetId="28" hidden="1">{#N/A,#N/A,FALSE,"집계표"}</definedName>
    <definedName name="ㄴ뫃ㄴ오" localSheetId="14" hidden="1">{#N/A,#N/A,FALSE,"집계표"}</definedName>
    <definedName name="ㄴ뫃ㄴ오" hidden="1">{#N/A,#N/A,FALSE,"집계표"}</definedName>
    <definedName name="ㄴㅇ" hidden="1">#REF!</definedName>
    <definedName name="ㄴㅇ다ㅓㅀㅌ" localSheetId="12" hidden="1">{#N/A,#N/A,FALSE,"집계표"}</definedName>
    <definedName name="ㄴㅇ다ㅓㅀㅌ" localSheetId="11" hidden="1">{#N/A,#N/A,FALSE,"집계표"}</definedName>
    <definedName name="ㄴㅇ다ㅓㅀㅌ" localSheetId="13" hidden="1">{#N/A,#N/A,FALSE,"집계표"}</definedName>
    <definedName name="ㄴㅇ다ㅓㅀㅌ" localSheetId="16" hidden="1">{#N/A,#N/A,FALSE,"집계표"}</definedName>
    <definedName name="ㄴㅇ다ㅓㅀㅌ" localSheetId="21" hidden="1">{#N/A,#N/A,FALSE,"집계표"}</definedName>
    <definedName name="ㄴㅇ다ㅓㅀㅌ" localSheetId="18" hidden="1">{#N/A,#N/A,FALSE,"집계표"}</definedName>
    <definedName name="ㄴㅇ다ㅓㅀㅌ" localSheetId="19" hidden="1">{#N/A,#N/A,FALSE,"집계표"}</definedName>
    <definedName name="ㄴㅇ다ㅓㅀㅌ" localSheetId="20" hidden="1">{#N/A,#N/A,FALSE,"집계표"}</definedName>
    <definedName name="ㄴㅇ다ㅓㅀㅌ" localSheetId="22" hidden="1">{#N/A,#N/A,FALSE,"집계표"}</definedName>
    <definedName name="ㄴㅇ다ㅓㅀㅌ" localSheetId="24" hidden="1">{#N/A,#N/A,FALSE,"집계표"}</definedName>
    <definedName name="ㄴㅇ다ㅓㅀㅌ" localSheetId="28" hidden="1">{#N/A,#N/A,FALSE,"집계표"}</definedName>
    <definedName name="ㄴㅇ다ㅓㅀㅌ" localSheetId="14" hidden="1">{#N/A,#N/A,FALSE,"집계표"}</definedName>
    <definedName name="ㄴㅇ다ㅓㅀㅌ" hidden="1">{#N/A,#N/A,FALSE,"집계표"}</definedName>
    <definedName name="ㄴㅇ닳ㅌ처" localSheetId="12" hidden="1">{#N/A,#N/A,FALSE,"집계표"}</definedName>
    <definedName name="ㄴㅇ닳ㅌ처" localSheetId="11" hidden="1">{#N/A,#N/A,FALSE,"집계표"}</definedName>
    <definedName name="ㄴㅇ닳ㅌ처" localSheetId="13" hidden="1">{#N/A,#N/A,FALSE,"집계표"}</definedName>
    <definedName name="ㄴㅇ닳ㅌ처" localSheetId="16" hidden="1">{#N/A,#N/A,FALSE,"집계표"}</definedName>
    <definedName name="ㄴㅇ닳ㅌ처" localSheetId="21" hidden="1">{#N/A,#N/A,FALSE,"집계표"}</definedName>
    <definedName name="ㄴㅇ닳ㅌ처" localSheetId="18" hidden="1">{#N/A,#N/A,FALSE,"집계표"}</definedName>
    <definedName name="ㄴㅇ닳ㅌ처" localSheetId="19" hidden="1">{#N/A,#N/A,FALSE,"집계표"}</definedName>
    <definedName name="ㄴㅇ닳ㅌ처" localSheetId="20" hidden="1">{#N/A,#N/A,FALSE,"집계표"}</definedName>
    <definedName name="ㄴㅇ닳ㅌ처" localSheetId="22" hidden="1">{#N/A,#N/A,FALSE,"집계표"}</definedName>
    <definedName name="ㄴㅇ닳ㅌ처" localSheetId="24" hidden="1">{#N/A,#N/A,FALSE,"집계표"}</definedName>
    <definedName name="ㄴㅇ닳ㅌ처" localSheetId="28" hidden="1">{#N/A,#N/A,FALSE,"집계표"}</definedName>
    <definedName name="ㄴㅇ닳ㅌ처" localSheetId="14" hidden="1">{#N/A,#N/A,FALSE,"집계표"}</definedName>
    <definedName name="ㄴㅇ닳ㅌ처" hidden="1">{#N/A,#N/A,FALSE,"집계표"}</definedName>
    <definedName name="ㄴㅇㄹ" hidden="1">#REF!</definedName>
    <definedName name="ㄴㅇㄹㄴ" localSheetId="12" hidden="1">{#N/A,#N/A,FALSE,"사업총괄";#N/A,#N/A,FALSE,"장비사업";#N/A,#N/A,FALSE,"철구사업";#N/A,#N/A,FALSE,"준설사업"}</definedName>
    <definedName name="ㄴㅇㄹㄴ" localSheetId="11" hidden="1">{#N/A,#N/A,FALSE,"사업총괄";#N/A,#N/A,FALSE,"장비사업";#N/A,#N/A,FALSE,"철구사업";#N/A,#N/A,FALSE,"준설사업"}</definedName>
    <definedName name="ㄴㅇㄹㄴ" localSheetId="13" hidden="1">{#N/A,#N/A,FALSE,"사업총괄";#N/A,#N/A,FALSE,"장비사업";#N/A,#N/A,FALSE,"철구사업";#N/A,#N/A,FALSE,"준설사업"}</definedName>
    <definedName name="ㄴㅇㄹㄴ" localSheetId="16" hidden="1">{#N/A,#N/A,FALSE,"사업총괄";#N/A,#N/A,FALSE,"장비사업";#N/A,#N/A,FALSE,"철구사업";#N/A,#N/A,FALSE,"준설사업"}</definedName>
    <definedName name="ㄴㅇㄹㄴ" localSheetId="21" hidden="1">{#N/A,#N/A,FALSE,"사업총괄";#N/A,#N/A,FALSE,"장비사업";#N/A,#N/A,FALSE,"철구사업";#N/A,#N/A,FALSE,"준설사업"}</definedName>
    <definedName name="ㄴㅇㄹㄴ" localSheetId="18" hidden="1">{#N/A,#N/A,FALSE,"사업총괄";#N/A,#N/A,FALSE,"장비사업";#N/A,#N/A,FALSE,"철구사업";#N/A,#N/A,FALSE,"준설사업"}</definedName>
    <definedName name="ㄴㅇㄹㄴ" localSheetId="19" hidden="1">{#N/A,#N/A,FALSE,"사업총괄";#N/A,#N/A,FALSE,"장비사업";#N/A,#N/A,FALSE,"철구사업";#N/A,#N/A,FALSE,"준설사업"}</definedName>
    <definedName name="ㄴㅇㄹㄴ" localSheetId="20" hidden="1">{#N/A,#N/A,FALSE,"사업총괄";#N/A,#N/A,FALSE,"장비사업";#N/A,#N/A,FALSE,"철구사업";#N/A,#N/A,FALSE,"준설사업"}</definedName>
    <definedName name="ㄴㅇㄹㄴ" localSheetId="22" hidden="1">{#N/A,#N/A,FALSE,"사업총괄";#N/A,#N/A,FALSE,"장비사업";#N/A,#N/A,FALSE,"철구사업";#N/A,#N/A,FALSE,"준설사업"}</definedName>
    <definedName name="ㄴㅇㄹㄴ" localSheetId="24" hidden="1">{#N/A,#N/A,FALSE,"사업총괄";#N/A,#N/A,FALSE,"장비사업";#N/A,#N/A,FALSE,"철구사업";#N/A,#N/A,FALSE,"준설사업"}</definedName>
    <definedName name="ㄴㅇㄹㄴ" localSheetId="28" hidden="1">{#N/A,#N/A,FALSE,"사업총괄";#N/A,#N/A,FALSE,"장비사업";#N/A,#N/A,FALSE,"철구사업";#N/A,#N/A,FALSE,"준설사업"}</definedName>
    <definedName name="ㄴㅇㄹㄴ" localSheetId="14" hidden="1">{#N/A,#N/A,FALSE,"사업총괄";#N/A,#N/A,FALSE,"장비사업";#N/A,#N/A,FALSE,"철구사업";#N/A,#N/A,FALSE,"준설사업"}</definedName>
    <definedName name="ㄴㅇㄹㄴ" hidden="1">{#N/A,#N/A,FALSE,"사업총괄";#N/A,#N/A,FALSE,"장비사업";#N/A,#N/A,FALSE,"철구사업";#N/A,#N/A,FALSE,"준설사업"}</definedName>
    <definedName name="ㄴㅇㄹㄴㄹ" localSheetId="12" hidden="1">{"'Sheet1'!$D$19","'Sheet1'!$B$22:$E$22"}</definedName>
    <definedName name="ㄴㅇㄹㄴㄹ" localSheetId="11" hidden="1">{"'Sheet1'!$D$19","'Sheet1'!$B$22:$E$22"}</definedName>
    <definedName name="ㄴㅇㄹㄴㄹ" localSheetId="13" hidden="1">{"'Sheet1'!$D$19","'Sheet1'!$B$22:$E$22"}</definedName>
    <definedName name="ㄴㅇㄹㄴㄹ" localSheetId="16" hidden="1">{"'Sheet1'!$D$19","'Sheet1'!$B$22:$E$22"}</definedName>
    <definedName name="ㄴㅇㄹㄴㄹ" localSheetId="21" hidden="1">{"'Sheet1'!$D$19","'Sheet1'!$B$22:$E$22"}</definedName>
    <definedName name="ㄴㅇㄹㄴㄹ" localSheetId="18" hidden="1">{"'Sheet1'!$D$19","'Sheet1'!$B$22:$E$22"}</definedName>
    <definedName name="ㄴㅇㄹㄴㄹ" localSheetId="19" hidden="1">{"'Sheet1'!$D$19","'Sheet1'!$B$22:$E$22"}</definedName>
    <definedName name="ㄴㅇㄹㄴㄹ" localSheetId="20" hidden="1">{"'Sheet1'!$D$19","'Sheet1'!$B$22:$E$22"}</definedName>
    <definedName name="ㄴㅇㄹㄴㄹ" localSheetId="22" hidden="1">{"'Sheet1'!$D$19","'Sheet1'!$B$22:$E$22"}</definedName>
    <definedName name="ㄴㅇㄹㄴㄹ" localSheetId="24" hidden="1">{"'Sheet1'!$D$19","'Sheet1'!$B$22:$E$22"}</definedName>
    <definedName name="ㄴㅇㄹㄴㄹ" localSheetId="28" hidden="1">{"'Sheet1'!$D$19","'Sheet1'!$B$22:$E$22"}</definedName>
    <definedName name="ㄴㅇㄹㄴㄹ" localSheetId="14" hidden="1">{"'Sheet1'!$D$19","'Sheet1'!$B$22:$E$22"}</definedName>
    <definedName name="ㄴㅇㄹㄴㄹ" hidden="1">{"'Sheet1'!$D$19","'Sheet1'!$B$22:$E$22"}</definedName>
    <definedName name="ㄴㅇㄹㅇㄴ" hidden="1">#REF!</definedName>
    <definedName name="ㄴㅇㄹㅇㄹ" hidden="1">#REF!</definedName>
    <definedName name="ㄴㅇㄹ하ㅓ" localSheetId="12" hidden="1">{#N/A,#N/A,FALSE,"집계표"}</definedName>
    <definedName name="ㄴㅇㄹ하ㅓ" localSheetId="11" hidden="1">{#N/A,#N/A,FALSE,"집계표"}</definedName>
    <definedName name="ㄴㅇㄹ하ㅓ" localSheetId="13" hidden="1">{#N/A,#N/A,FALSE,"집계표"}</definedName>
    <definedName name="ㄴㅇㄹ하ㅓ" localSheetId="16" hidden="1">{#N/A,#N/A,FALSE,"집계표"}</definedName>
    <definedName name="ㄴㅇㄹ하ㅓ" localSheetId="21" hidden="1">{#N/A,#N/A,FALSE,"집계표"}</definedName>
    <definedName name="ㄴㅇㄹ하ㅓ" localSheetId="18" hidden="1">{#N/A,#N/A,FALSE,"집계표"}</definedName>
    <definedName name="ㄴㅇㄹ하ㅓ" localSheetId="19" hidden="1">{#N/A,#N/A,FALSE,"집계표"}</definedName>
    <definedName name="ㄴㅇㄹ하ㅓ" localSheetId="20" hidden="1">{#N/A,#N/A,FALSE,"집계표"}</definedName>
    <definedName name="ㄴㅇㄹ하ㅓ" localSheetId="22" hidden="1">{#N/A,#N/A,FALSE,"집계표"}</definedName>
    <definedName name="ㄴㅇㄹ하ㅓ" localSheetId="24" hidden="1">{#N/A,#N/A,FALSE,"집계표"}</definedName>
    <definedName name="ㄴㅇㄹ하ㅓ" localSheetId="28" hidden="1">{#N/A,#N/A,FALSE,"집계표"}</definedName>
    <definedName name="ㄴㅇㄹ하ㅓ" localSheetId="14" hidden="1">{#N/A,#N/A,FALSE,"집계표"}</definedName>
    <definedName name="ㄴㅇㄹ하ㅓ" hidden="1">{#N/A,#N/A,FALSE,"집계표"}</definedName>
    <definedName name="ㄴㅇㄹ헤ㅐㅇㅅㄱㄷ" localSheetId="12" hidden="1">{#N/A,#N/A,FALSE,"집계표"}</definedName>
    <definedName name="ㄴㅇㄹ헤ㅐㅇㅅㄱㄷ" localSheetId="11" hidden="1">{#N/A,#N/A,FALSE,"집계표"}</definedName>
    <definedName name="ㄴㅇㄹ헤ㅐㅇㅅㄱㄷ" localSheetId="13" hidden="1">{#N/A,#N/A,FALSE,"집계표"}</definedName>
    <definedName name="ㄴㅇㄹ헤ㅐㅇㅅㄱㄷ" localSheetId="16" hidden="1">{#N/A,#N/A,FALSE,"집계표"}</definedName>
    <definedName name="ㄴㅇㄹ헤ㅐㅇㅅㄱㄷ" localSheetId="21" hidden="1">{#N/A,#N/A,FALSE,"집계표"}</definedName>
    <definedName name="ㄴㅇㄹ헤ㅐㅇㅅㄱㄷ" localSheetId="18" hidden="1">{#N/A,#N/A,FALSE,"집계표"}</definedName>
    <definedName name="ㄴㅇㄹ헤ㅐㅇㅅㄱㄷ" localSheetId="19" hidden="1">{#N/A,#N/A,FALSE,"집계표"}</definedName>
    <definedName name="ㄴㅇㄹ헤ㅐㅇㅅㄱㄷ" localSheetId="20" hidden="1">{#N/A,#N/A,FALSE,"집계표"}</definedName>
    <definedName name="ㄴㅇㄹ헤ㅐㅇㅅㄱㄷ" localSheetId="22" hidden="1">{#N/A,#N/A,FALSE,"집계표"}</definedName>
    <definedName name="ㄴㅇㄹ헤ㅐㅇㅅㄱㄷ" localSheetId="24" hidden="1">{#N/A,#N/A,FALSE,"집계표"}</definedName>
    <definedName name="ㄴㅇㄹ헤ㅐㅇㅅㄱㄷ" localSheetId="28" hidden="1">{#N/A,#N/A,FALSE,"집계표"}</definedName>
    <definedName name="ㄴㅇㄹ헤ㅐㅇㅅㄱㄷ" localSheetId="14" hidden="1">{#N/A,#N/A,FALSE,"집계표"}</definedName>
    <definedName name="ㄴㅇㄹ헤ㅐㅇㅅㄱㄷ" hidden="1">{#N/A,#N/A,FALSE,"집계표"}</definedName>
    <definedName name="ㄴㅇㄹ호" localSheetId="12" hidden="1">{#N/A,#N/A,FALSE,"집계표"}</definedName>
    <definedName name="ㄴㅇㄹ호" localSheetId="11" hidden="1">{#N/A,#N/A,FALSE,"집계표"}</definedName>
    <definedName name="ㄴㅇㄹ호" localSheetId="13" hidden="1">{#N/A,#N/A,FALSE,"집계표"}</definedName>
    <definedName name="ㄴㅇㄹ호" localSheetId="16" hidden="1">{#N/A,#N/A,FALSE,"집계표"}</definedName>
    <definedName name="ㄴㅇㄹ호" localSheetId="21" hidden="1">{#N/A,#N/A,FALSE,"집계표"}</definedName>
    <definedName name="ㄴㅇㄹ호" localSheetId="18" hidden="1">{#N/A,#N/A,FALSE,"집계표"}</definedName>
    <definedName name="ㄴㅇㄹ호" localSheetId="19" hidden="1">{#N/A,#N/A,FALSE,"집계표"}</definedName>
    <definedName name="ㄴㅇㄹ호" localSheetId="20" hidden="1">{#N/A,#N/A,FALSE,"집계표"}</definedName>
    <definedName name="ㄴㅇㄹ호" localSheetId="22" hidden="1">{#N/A,#N/A,FALSE,"집계표"}</definedName>
    <definedName name="ㄴㅇㄹ호" localSheetId="24" hidden="1">{#N/A,#N/A,FALSE,"집계표"}</definedName>
    <definedName name="ㄴㅇㄹ호" localSheetId="28" hidden="1">{#N/A,#N/A,FALSE,"집계표"}</definedName>
    <definedName name="ㄴㅇㄹ호" localSheetId="14" hidden="1">{#N/A,#N/A,FALSE,"집계표"}</definedName>
    <definedName name="ㄴㅇㄹ호" hidden="1">{#N/A,#N/A,FALSE,"집계표"}</definedName>
    <definedName name="ㄴㅇㄹ히ㅏㅓ" localSheetId="12" hidden="1">{#N/A,#N/A,FALSE,"집계표"}</definedName>
    <definedName name="ㄴㅇㄹ히ㅏㅓ" localSheetId="11" hidden="1">{#N/A,#N/A,FALSE,"집계표"}</definedName>
    <definedName name="ㄴㅇㄹ히ㅏㅓ" localSheetId="13" hidden="1">{#N/A,#N/A,FALSE,"집계표"}</definedName>
    <definedName name="ㄴㅇㄹ히ㅏㅓ" localSheetId="16" hidden="1">{#N/A,#N/A,FALSE,"집계표"}</definedName>
    <definedName name="ㄴㅇㄹ히ㅏㅓ" localSheetId="21" hidden="1">{#N/A,#N/A,FALSE,"집계표"}</definedName>
    <definedName name="ㄴㅇㄹ히ㅏㅓ" localSheetId="18" hidden="1">{#N/A,#N/A,FALSE,"집계표"}</definedName>
    <definedName name="ㄴㅇㄹ히ㅏㅓ" localSheetId="19" hidden="1">{#N/A,#N/A,FALSE,"집계표"}</definedName>
    <definedName name="ㄴㅇㄹ히ㅏㅓ" localSheetId="20" hidden="1">{#N/A,#N/A,FALSE,"집계표"}</definedName>
    <definedName name="ㄴㅇㄹ히ㅏㅓ" localSheetId="22" hidden="1">{#N/A,#N/A,FALSE,"집계표"}</definedName>
    <definedName name="ㄴㅇㄹ히ㅏㅓ" localSheetId="24" hidden="1">{#N/A,#N/A,FALSE,"집계표"}</definedName>
    <definedName name="ㄴㅇㄹ히ㅏㅓ" localSheetId="28" hidden="1">{#N/A,#N/A,FALSE,"집계표"}</definedName>
    <definedName name="ㄴㅇㄹ히ㅏㅓ" localSheetId="14" hidden="1">{#N/A,#N/A,FALSE,"집계표"}</definedName>
    <definedName name="ㄴㅇㄹ히ㅏㅓ" hidden="1">{#N/A,#N/A,FALSE,"집계표"}</definedName>
    <definedName name="ㄴㅇㄹ히ㅏㅓㄴㅇㄹ하ㅓ" localSheetId="12" hidden="1">{#N/A,#N/A,FALSE,"집계표"}</definedName>
    <definedName name="ㄴㅇㄹ히ㅏㅓㄴㅇㄹ하ㅓ" localSheetId="11" hidden="1">{#N/A,#N/A,FALSE,"집계표"}</definedName>
    <definedName name="ㄴㅇㄹ히ㅏㅓㄴㅇㄹ하ㅓ" localSheetId="13" hidden="1">{#N/A,#N/A,FALSE,"집계표"}</definedName>
    <definedName name="ㄴㅇㄹ히ㅏㅓㄴㅇㄹ하ㅓ" localSheetId="16" hidden="1">{#N/A,#N/A,FALSE,"집계표"}</definedName>
    <definedName name="ㄴㅇㄹ히ㅏㅓㄴㅇㄹ하ㅓ" localSheetId="21" hidden="1">{#N/A,#N/A,FALSE,"집계표"}</definedName>
    <definedName name="ㄴㅇㄹ히ㅏㅓㄴㅇㄹ하ㅓ" localSheetId="18" hidden="1">{#N/A,#N/A,FALSE,"집계표"}</definedName>
    <definedName name="ㄴㅇㄹ히ㅏㅓㄴㅇㄹ하ㅓ" localSheetId="19" hidden="1">{#N/A,#N/A,FALSE,"집계표"}</definedName>
    <definedName name="ㄴㅇㄹ히ㅏㅓㄴㅇㄹ하ㅓ" localSheetId="20" hidden="1">{#N/A,#N/A,FALSE,"집계표"}</definedName>
    <definedName name="ㄴㅇㄹ히ㅏㅓㄴㅇㄹ하ㅓ" localSheetId="22" hidden="1">{#N/A,#N/A,FALSE,"집계표"}</definedName>
    <definedName name="ㄴㅇㄹ히ㅏㅓㄴㅇㄹ하ㅓ" localSheetId="24" hidden="1">{#N/A,#N/A,FALSE,"집계표"}</definedName>
    <definedName name="ㄴㅇㄹ히ㅏㅓㄴㅇㄹ하ㅓ" localSheetId="28" hidden="1">{#N/A,#N/A,FALSE,"집계표"}</definedName>
    <definedName name="ㄴㅇㄹ히ㅏㅓㄴㅇㄹ하ㅓ" localSheetId="14" hidden="1">{#N/A,#N/A,FALSE,"집계표"}</definedName>
    <definedName name="ㄴㅇㄹ히ㅏㅓㄴㅇㄹ하ㅓ" hidden="1">{#N/A,#N/A,FALSE,"집계표"}</definedName>
    <definedName name="ㄴㅇ레ㅔㅔ" localSheetId="12" hidden="1">{#N/A,#N/A,FALSE,"집계표"}</definedName>
    <definedName name="ㄴㅇ레ㅔㅔ" localSheetId="11" hidden="1">{#N/A,#N/A,FALSE,"집계표"}</definedName>
    <definedName name="ㄴㅇ레ㅔㅔ" localSheetId="13" hidden="1">{#N/A,#N/A,FALSE,"집계표"}</definedName>
    <definedName name="ㄴㅇ레ㅔㅔ" localSheetId="16" hidden="1">{#N/A,#N/A,FALSE,"집계표"}</definedName>
    <definedName name="ㄴㅇ레ㅔㅔ" localSheetId="21" hidden="1">{#N/A,#N/A,FALSE,"집계표"}</definedName>
    <definedName name="ㄴㅇ레ㅔㅔ" localSheetId="18" hidden="1">{#N/A,#N/A,FALSE,"집계표"}</definedName>
    <definedName name="ㄴㅇ레ㅔㅔ" localSheetId="19" hidden="1">{#N/A,#N/A,FALSE,"집계표"}</definedName>
    <definedName name="ㄴㅇ레ㅔㅔ" localSheetId="20" hidden="1">{#N/A,#N/A,FALSE,"집계표"}</definedName>
    <definedName name="ㄴㅇ레ㅔㅔ" localSheetId="22" hidden="1">{#N/A,#N/A,FALSE,"집계표"}</definedName>
    <definedName name="ㄴㅇ레ㅔㅔ" localSheetId="24" hidden="1">{#N/A,#N/A,FALSE,"집계표"}</definedName>
    <definedName name="ㄴㅇ레ㅔㅔ" localSheetId="28" hidden="1">{#N/A,#N/A,FALSE,"집계표"}</definedName>
    <definedName name="ㄴㅇ레ㅔㅔ" localSheetId="14" hidden="1">{#N/A,#N/A,FALSE,"집계표"}</definedName>
    <definedName name="ㄴㅇ레ㅔㅔ" hidden="1">{#N/A,#N/A,FALSE,"집계표"}</definedName>
    <definedName name="ㄴㅇ로" localSheetId="12" hidden="1">{#N/A,#N/A,FALSE,"집계표"}</definedName>
    <definedName name="ㄴㅇ로" localSheetId="11" hidden="1">{#N/A,#N/A,FALSE,"집계표"}</definedName>
    <definedName name="ㄴㅇ로" localSheetId="13" hidden="1">{#N/A,#N/A,FALSE,"집계표"}</definedName>
    <definedName name="ㄴㅇ로" localSheetId="16" hidden="1">{#N/A,#N/A,FALSE,"집계표"}</definedName>
    <definedName name="ㄴㅇ로" localSheetId="21" hidden="1">{#N/A,#N/A,FALSE,"집계표"}</definedName>
    <definedName name="ㄴㅇ로" localSheetId="18" hidden="1">{#N/A,#N/A,FALSE,"집계표"}</definedName>
    <definedName name="ㄴㅇ로" localSheetId="19" hidden="1">{#N/A,#N/A,FALSE,"집계표"}</definedName>
    <definedName name="ㄴㅇ로" localSheetId="20" hidden="1">{#N/A,#N/A,FALSE,"집계표"}</definedName>
    <definedName name="ㄴㅇ로" localSheetId="22" hidden="1">{#N/A,#N/A,FALSE,"집계표"}</definedName>
    <definedName name="ㄴㅇ로" localSheetId="24" hidden="1">{#N/A,#N/A,FALSE,"집계표"}</definedName>
    <definedName name="ㄴㅇ로" localSheetId="28" hidden="1">{#N/A,#N/A,FALSE,"집계표"}</definedName>
    <definedName name="ㄴㅇ로" localSheetId="14" hidden="1">{#N/A,#N/A,FALSE,"집계표"}</definedName>
    <definedName name="ㄴㅇ로" hidden="1">{#N/A,#N/A,FALSE,"집계표"}</definedName>
    <definedName name="ㄴㅇㄻㄴㅇㄹ" localSheetId="12" hidden="1">{"'용역비'!$A$4:$C$8"}</definedName>
    <definedName name="ㄴㅇㄻㄴㅇㄹ" localSheetId="11" hidden="1">{"'용역비'!$A$4:$C$8"}</definedName>
    <definedName name="ㄴㅇㄻㄴㅇㄹ" localSheetId="13" hidden="1">{"'용역비'!$A$4:$C$8"}</definedName>
    <definedName name="ㄴㅇㄻㄴㅇㄹ" localSheetId="16" hidden="1">{"'용역비'!$A$4:$C$8"}</definedName>
    <definedName name="ㄴㅇㄻㄴㅇㄹ" localSheetId="21" hidden="1">{"'용역비'!$A$4:$C$8"}</definedName>
    <definedName name="ㄴㅇㄻㄴㅇㄹ" localSheetId="18" hidden="1">{"'용역비'!$A$4:$C$8"}</definedName>
    <definedName name="ㄴㅇㄻㄴㅇㄹ" localSheetId="19" hidden="1">{"'용역비'!$A$4:$C$8"}</definedName>
    <definedName name="ㄴㅇㄻㄴㅇㄹ" localSheetId="20" hidden="1">{"'용역비'!$A$4:$C$8"}</definedName>
    <definedName name="ㄴㅇㄻㄴㅇㄹ" localSheetId="22" hidden="1">{"'용역비'!$A$4:$C$8"}</definedName>
    <definedName name="ㄴㅇㄻㄴㅇㄹ" localSheetId="24" hidden="1">{"'용역비'!$A$4:$C$8"}</definedName>
    <definedName name="ㄴㅇㄻㄴㅇㄹ" localSheetId="28" hidden="1">{"'용역비'!$A$4:$C$8"}</definedName>
    <definedName name="ㄴㅇㄻㄴㅇㄹ" localSheetId="14" hidden="1">{"'용역비'!$A$4:$C$8"}</definedName>
    <definedName name="ㄴㅇㄻㄴㅇㄹ" hidden="1">{"'용역비'!$A$4:$C$8"}</definedName>
    <definedName name="ㄴㅇㄻㅇㄴ" localSheetId="12" hidden="1">{#N/A,#N/A,FALSE,"집계표"}</definedName>
    <definedName name="ㄴㅇㄻㅇㄴ" localSheetId="11" hidden="1">{#N/A,#N/A,FALSE,"집계표"}</definedName>
    <definedName name="ㄴㅇㄻㅇㄴ" localSheetId="13" hidden="1">{#N/A,#N/A,FALSE,"집계표"}</definedName>
    <definedName name="ㄴㅇㄻㅇㄴ" localSheetId="16" hidden="1">{#N/A,#N/A,FALSE,"집계표"}</definedName>
    <definedName name="ㄴㅇㄻㅇㄴ" localSheetId="21" hidden="1">{#N/A,#N/A,FALSE,"집계표"}</definedName>
    <definedName name="ㄴㅇㄻㅇㄴ" localSheetId="18" hidden="1">{#N/A,#N/A,FALSE,"집계표"}</definedName>
    <definedName name="ㄴㅇㄻㅇㄴ" localSheetId="19" hidden="1">{#N/A,#N/A,FALSE,"집계표"}</definedName>
    <definedName name="ㄴㅇㄻㅇㄴ" localSheetId="20" hidden="1">{#N/A,#N/A,FALSE,"집계표"}</definedName>
    <definedName name="ㄴㅇㄻㅇㄴ" localSheetId="22" hidden="1">{#N/A,#N/A,FALSE,"집계표"}</definedName>
    <definedName name="ㄴㅇㄻㅇㄴ" localSheetId="24" hidden="1">{#N/A,#N/A,FALSE,"집계표"}</definedName>
    <definedName name="ㄴㅇㄻㅇㄴ" localSheetId="28" hidden="1">{#N/A,#N/A,FALSE,"집계표"}</definedName>
    <definedName name="ㄴㅇㄻㅇㄴ" localSheetId="14" hidden="1">{#N/A,#N/A,FALSE,"집계표"}</definedName>
    <definedName name="ㄴㅇㄻㅇㄴ" hidden="1">{#N/A,#N/A,FALSE,"집계표"}</definedName>
    <definedName name="ㄴㅇㅀ" localSheetId="12" hidden="1">{#N/A,#N/A,FALSE,"토공2"}</definedName>
    <definedName name="ㄴㅇㅀ" localSheetId="11" hidden="1">{#N/A,#N/A,FALSE,"토공2"}</definedName>
    <definedName name="ㄴㅇㅀ" localSheetId="13" hidden="1">{#N/A,#N/A,FALSE,"토공2"}</definedName>
    <definedName name="ㄴㅇㅀ" localSheetId="16" hidden="1">{#N/A,#N/A,FALSE,"토공2"}</definedName>
    <definedName name="ㄴㅇㅀ" localSheetId="21" hidden="1">{#N/A,#N/A,FALSE,"토공2"}</definedName>
    <definedName name="ㄴㅇㅀ" localSheetId="18" hidden="1">{#N/A,#N/A,FALSE,"토공2"}</definedName>
    <definedName name="ㄴㅇㅀ" localSheetId="19" hidden="1">{#N/A,#N/A,FALSE,"토공2"}</definedName>
    <definedName name="ㄴㅇㅀ" localSheetId="20" hidden="1">{#N/A,#N/A,FALSE,"토공2"}</definedName>
    <definedName name="ㄴㅇㅀ" localSheetId="22" hidden="1">{#N/A,#N/A,FALSE,"토공2"}</definedName>
    <definedName name="ㄴㅇㅀ" localSheetId="24" hidden="1">{#N/A,#N/A,FALSE,"토공2"}</definedName>
    <definedName name="ㄴㅇㅀ" localSheetId="28" hidden="1">{#N/A,#N/A,FALSE,"토공2"}</definedName>
    <definedName name="ㄴㅇㅀ" localSheetId="14" hidden="1">{#N/A,#N/A,FALSE,"토공2"}</definedName>
    <definedName name="ㄴㅇㅀ" hidden="1">{#N/A,#N/A,FALSE,"토공2"}</definedName>
    <definedName name="ㄴㅇㅀㄴ" localSheetId="12" hidden="1">{#N/A,#N/A,FALSE,"집계표"}</definedName>
    <definedName name="ㄴㅇㅀㄴ" localSheetId="11" hidden="1">{#N/A,#N/A,FALSE,"집계표"}</definedName>
    <definedName name="ㄴㅇㅀㄴ" localSheetId="13" hidden="1">{#N/A,#N/A,FALSE,"집계표"}</definedName>
    <definedName name="ㄴㅇㅀㄴ" localSheetId="16" hidden="1">{#N/A,#N/A,FALSE,"집계표"}</definedName>
    <definedName name="ㄴㅇㅀㄴ" localSheetId="21" hidden="1">{#N/A,#N/A,FALSE,"집계표"}</definedName>
    <definedName name="ㄴㅇㅀㄴ" localSheetId="18" hidden="1">{#N/A,#N/A,FALSE,"집계표"}</definedName>
    <definedName name="ㄴㅇㅀㄴ" localSheetId="19" hidden="1">{#N/A,#N/A,FALSE,"집계표"}</definedName>
    <definedName name="ㄴㅇㅀㄴ" localSheetId="20" hidden="1">{#N/A,#N/A,FALSE,"집계표"}</definedName>
    <definedName name="ㄴㅇㅀㄴ" localSheetId="22" hidden="1">{#N/A,#N/A,FALSE,"집계표"}</definedName>
    <definedName name="ㄴㅇㅀㄴ" localSheetId="24" hidden="1">{#N/A,#N/A,FALSE,"집계표"}</definedName>
    <definedName name="ㄴㅇㅀㄴ" localSheetId="28" hidden="1">{#N/A,#N/A,FALSE,"집계표"}</definedName>
    <definedName name="ㄴㅇㅀㄴ" localSheetId="14" hidden="1">{#N/A,#N/A,FALSE,"집계표"}</definedName>
    <definedName name="ㄴㅇㅀㄴ" hidden="1">{#N/A,#N/A,FALSE,"집계표"}</definedName>
    <definedName name="ㄴㅇㅀㄴㅇㅀ" hidden="1">#REF!</definedName>
    <definedName name="ㄴㅇㅀㄹ" localSheetId="12" hidden="1">{#N/A,#N/A,FALSE,"집계표"}</definedName>
    <definedName name="ㄴㅇㅀㄹ" localSheetId="11" hidden="1">{#N/A,#N/A,FALSE,"집계표"}</definedName>
    <definedName name="ㄴㅇㅀㄹ" localSheetId="13" hidden="1">{#N/A,#N/A,FALSE,"집계표"}</definedName>
    <definedName name="ㄴㅇㅀㄹ" localSheetId="16" hidden="1">{#N/A,#N/A,FALSE,"집계표"}</definedName>
    <definedName name="ㄴㅇㅀㄹ" localSheetId="21" hidden="1">{#N/A,#N/A,FALSE,"집계표"}</definedName>
    <definedName name="ㄴㅇㅀㄹ" localSheetId="18" hidden="1">{#N/A,#N/A,FALSE,"집계표"}</definedName>
    <definedName name="ㄴㅇㅀㄹ" localSheetId="19" hidden="1">{#N/A,#N/A,FALSE,"집계표"}</definedName>
    <definedName name="ㄴㅇㅀㄹ" localSheetId="20" hidden="1">{#N/A,#N/A,FALSE,"집계표"}</definedName>
    <definedName name="ㄴㅇㅀㄹ" localSheetId="22" hidden="1">{#N/A,#N/A,FALSE,"집계표"}</definedName>
    <definedName name="ㄴㅇㅀㄹ" localSheetId="24" hidden="1">{#N/A,#N/A,FALSE,"집계표"}</definedName>
    <definedName name="ㄴㅇㅀㄹ" localSheetId="28" hidden="1">{#N/A,#N/A,FALSE,"집계표"}</definedName>
    <definedName name="ㄴㅇㅀㄹ" localSheetId="14" hidden="1">{#N/A,#N/A,FALSE,"집계표"}</definedName>
    <definedName name="ㄴㅇㅀㄹ" hidden="1">{#N/A,#N/A,FALSE,"집계표"}</definedName>
    <definedName name="ㄴㅇㅀㅇ" localSheetId="12" hidden="1">{#N/A,#N/A,FALSE,"집계표"}</definedName>
    <definedName name="ㄴㅇㅀㅇ" localSheetId="11" hidden="1">{#N/A,#N/A,FALSE,"집계표"}</definedName>
    <definedName name="ㄴㅇㅀㅇ" localSheetId="13" hidden="1">{#N/A,#N/A,FALSE,"집계표"}</definedName>
    <definedName name="ㄴㅇㅀㅇ" localSheetId="16" hidden="1">{#N/A,#N/A,FALSE,"집계표"}</definedName>
    <definedName name="ㄴㅇㅀㅇ" localSheetId="21" hidden="1">{#N/A,#N/A,FALSE,"집계표"}</definedName>
    <definedName name="ㄴㅇㅀㅇ" localSheetId="18" hidden="1">{#N/A,#N/A,FALSE,"집계표"}</definedName>
    <definedName name="ㄴㅇㅀㅇ" localSheetId="19" hidden="1">{#N/A,#N/A,FALSE,"집계표"}</definedName>
    <definedName name="ㄴㅇㅀㅇ" localSheetId="20" hidden="1">{#N/A,#N/A,FALSE,"집계표"}</definedName>
    <definedName name="ㄴㅇㅀㅇ" localSheetId="22" hidden="1">{#N/A,#N/A,FALSE,"집계표"}</definedName>
    <definedName name="ㄴㅇㅀㅇ" localSheetId="24" hidden="1">{#N/A,#N/A,FALSE,"집계표"}</definedName>
    <definedName name="ㄴㅇㅀㅇ" localSheetId="28" hidden="1">{#N/A,#N/A,FALSE,"집계표"}</definedName>
    <definedName name="ㄴㅇㅀㅇ" localSheetId="14" hidden="1">{#N/A,#N/A,FALSE,"집계표"}</definedName>
    <definedName name="ㄴㅇㅀㅇ" hidden="1">{#N/A,#N/A,FALSE,"집계표"}</definedName>
    <definedName name="ㄴㅇㅀㅇㄶ" localSheetId="12" hidden="1">{#N/A,#N/A,FALSE,"집계표"}</definedName>
    <definedName name="ㄴㅇㅀㅇㄶ" localSheetId="11" hidden="1">{#N/A,#N/A,FALSE,"집계표"}</definedName>
    <definedName name="ㄴㅇㅀㅇㄶ" localSheetId="13" hidden="1">{#N/A,#N/A,FALSE,"집계표"}</definedName>
    <definedName name="ㄴㅇㅀㅇㄶ" localSheetId="16" hidden="1">{#N/A,#N/A,FALSE,"집계표"}</definedName>
    <definedName name="ㄴㅇㅀㅇㄶ" localSheetId="21" hidden="1">{#N/A,#N/A,FALSE,"집계표"}</definedName>
    <definedName name="ㄴㅇㅀㅇㄶ" localSheetId="18" hidden="1">{#N/A,#N/A,FALSE,"집계표"}</definedName>
    <definedName name="ㄴㅇㅀㅇㄶ" localSheetId="19" hidden="1">{#N/A,#N/A,FALSE,"집계표"}</definedName>
    <definedName name="ㄴㅇㅀㅇㄶ" localSheetId="20" hidden="1">{#N/A,#N/A,FALSE,"집계표"}</definedName>
    <definedName name="ㄴㅇㅀㅇㄶ" localSheetId="22" hidden="1">{#N/A,#N/A,FALSE,"집계표"}</definedName>
    <definedName name="ㄴㅇㅀㅇㄶ" localSheetId="24" hidden="1">{#N/A,#N/A,FALSE,"집계표"}</definedName>
    <definedName name="ㄴㅇㅀㅇㄶ" localSheetId="28" hidden="1">{#N/A,#N/A,FALSE,"집계표"}</definedName>
    <definedName name="ㄴㅇㅀㅇㄶ" localSheetId="14" hidden="1">{#N/A,#N/A,FALSE,"집계표"}</definedName>
    <definedName name="ㄴㅇㅀㅇㄶ" hidden="1">{#N/A,#N/A,FALSE,"집계표"}</definedName>
    <definedName name="ㄴㅇㅁㅎ리ㅏㅓㅣ" localSheetId="12" hidden="1">{#N/A,#N/A,FALSE,"집계표"}</definedName>
    <definedName name="ㄴㅇㅁㅎ리ㅏㅓㅣ" localSheetId="11" hidden="1">{#N/A,#N/A,FALSE,"집계표"}</definedName>
    <definedName name="ㄴㅇㅁㅎ리ㅏㅓㅣ" localSheetId="13" hidden="1">{#N/A,#N/A,FALSE,"집계표"}</definedName>
    <definedName name="ㄴㅇㅁㅎ리ㅏㅓㅣ" localSheetId="16" hidden="1">{#N/A,#N/A,FALSE,"집계표"}</definedName>
    <definedName name="ㄴㅇㅁㅎ리ㅏㅓㅣ" localSheetId="21" hidden="1">{#N/A,#N/A,FALSE,"집계표"}</definedName>
    <definedName name="ㄴㅇㅁㅎ리ㅏㅓㅣ" localSheetId="18" hidden="1">{#N/A,#N/A,FALSE,"집계표"}</definedName>
    <definedName name="ㄴㅇㅁㅎ리ㅏㅓㅣ" localSheetId="19" hidden="1">{#N/A,#N/A,FALSE,"집계표"}</definedName>
    <definedName name="ㄴㅇㅁㅎ리ㅏㅓㅣ" localSheetId="20" hidden="1">{#N/A,#N/A,FALSE,"집계표"}</definedName>
    <definedName name="ㄴㅇㅁㅎ리ㅏㅓㅣ" localSheetId="22" hidden="1">{#N/A,#N/A,FALSE,"집계표"}</definedName>
    <definedName name="ㄴㅇㅁㅎ리ㅏㅓㅣ" localSheetId="24" hidden="1">{#N/A,#N/A,FALSE,"집계표"}</definedName>
    <definedName name="ㄴㅇㅁㅎ리ㅏㅓㅣ" localSheetId="28" hidden="1">{#N/A,#N/A,FALSE,"집계표"}</definedName>
    <definedName name="ㄴㅇㅁㅎ리ㅏㅓㅣ" localSheetId="14" hidden="1">{#N/A,#N/A,FALSE,"집계표"}</definedName>
    <definedName name="ㄴㅇㅁㅎ리ㅏㅓㅣ" hidden="1">{#N/A,#N/A,FALSE,"집계표"}</definedName>
    <definedName name="ㄴㅇㅅ" localSheetId="12" hidden="1">{#N/A,#N/A,FALSE,"집계표"}</definedName>
    <definedName name="ㄴㅇㅅ" localSheetId="11" hidden="1">{#N/A,#N/A,FALSE,"집계표"}</definedName>
    <definedName name="ㄴㅇㅅ" localSheetId="13" hidden="1">{#N/A,#N/A,FALSE,"집계표"}</definedName>
    <definedName name="ㄴㅇㅅ" localSheetId="16" hidden="1">{#N/A,#N/A,FALSE,"집계표"}</definedName>
    <definedName name="ㄴㅇㅅ" localSheetId="21" hidden="1">{#N/A,#N/A,FALSE,"집계표"}</definedName>
    <definedName name="ㄴㅇㅅ" localSheetId="18" hidden="1">{#N/A,#N/A,FALSE,"집계표"}</definedName>
    <definedName name="ㄴㅇㅅ" localSheetId="19" hidden="1">{#N/A,#N/A,FALSE,"집계표"}</definedName>
    <definedName name="ㄴㅇㅅ" localSheetId="20" hidden="1">{#N/A,#N/A,FALSE,"집계표"}</definedName>
    <definedName name="ㄴㅇㅅ" localSheetId="22" hidden="1">{#N/A,#N/A,FALSE,"집계표"}</definedName>
    <definedName name="ㄴㅇㅅ" localSheetId="24" hidden="1">{#N/A,#N/A,FALSE,"집계표"}</definedName>
    <definedName name="ㄴㅇㅅ" localSheetId="28" hidden="1">{#N/A,#N/A,FALSE,"집계표"}</definedName>
    <definedName name="ㄴㅇㅅ" localSheetId="14" hidden="1">{#N/A,#N/A,FALSE,"집계표"}</definedName>
    <definedName name="ㄴㅇㅅ" hidden="1">{#N/A,#N/A,FALSE,"집계표"}</definedName>
    <definedName name="ㄴㅇㅇㄴㄱㅎ"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ㅎ" localSheetId="12" hidden="1">{#N/A,#N/A,FALSE,"현장 NCR 분석";#N/A,#N/A,FALSE,"현장품질감사";#N/A,#N/A,FALSE,"현장품질감사"}</definedName>
    <definedName name="ㄴㅇㅎ" localSheetId="11" hidden="1">{#N/A,#N/A,FALSE,"현장 NCR 분석";#N/A,#N/A,FALSE,"현장품질감사";#N/A,#N/A,FALSE,"현장품질감사"}</definedName>
    <definedName name="ㄴㅇㅎ" localSheetId="13" hidden="1">{#N/A,#N/A,FALSE,"현장 NCR 분석";#N/A,#N/A,FALSE,"현장품질감사";#N/A,#N/A,FALSE,"현장품질감사"}</definedName>
    <definedName name="ㄴㅇㅎ" localSheetId="16" hidden="1">{#N/A,#N/A,FALSE,"현장 NCR 분석";#N/A,#N/A,FALSE,"현장품질감사";#N/A,#N/A,FALSE,"현장품질감사"}</definedName>
    <definedName name="ㄴㅇㅎ" localSheetId="21" hidden="1">{#N/A,#N/A,FALSE,"현장 NCR 분석";#N/A,#N/A,FALSE,"현장품질감사";#N/A,#N/A,FALSE,"현장품질감사"}</definedName>
    <definedName name="ㄴㅇㅎ" localSheetId="18" hidden="1">{#N/A,#N/A,FALSE,"현장 NCR 분석";#N/A,#N/A,FALSE,"현장품질감사";#N/A,#N/A,FALSE,"현장품질감사"}</definedName>
    <definedName name="ㄴㅇㅎ" localSheetId="19" hidden="1">{#N/A,#N/A,FALSE,"현장 NCR 분석";#N/A,#N/A,FALSE,"현장품질감사";#N/A,#N/A,FALSE,"현장품질감사"}</definedName>
    <definedName name="ㄴㅇㅎ" localSheetId="20" hidden="1">{#N/A,#N/A,FALSE,"현장 NCR 분석";#N/A,#N/A,FALSE,"현장품질감사";#N/A,#N/A,FALSE,"현장품질감사"}</definedName>
    <definedName name="ㄴㅇㅎ" localSheetId="22" hidden="1">{#N/A,#N/A,FALSE,"현장 NCR 분석";#N/A,#N/A,FALSE,"현장품질감사";#N/A,#N/A,FALSE,"현장품질감사"}</definedName>
    <definedName name="ㄴㅇㅎ" localSheetId="24" hidden="1">{#N/A,#N/A,FALSE,"현장 NCR 분석";#N/A,#N/A,FALSE,"현장품질감사";#N/A,#N/A,FALSE,"현장품질감사"}</definedName>
    <definedName name="ㄴㅇㅎ" localSheetId="28" hidden="1">{#N/A,#N/A,FALSE,"현장 NCR 분석";#N/A,#N/A,FALSE,"현장품질감사";#N/A,#N/A,FALSE,"현장품질감사"}</definedName>
    <definedName name="ㄴㅇㅎ" localSheetId="14" hidden="1">{#N/A,#N/A,FALSE,"현장 NCR 분석";#N/A,#N/A,FALSE,"현장품질감사";#N/A,#N/A,FALSE,"현장품질감사"}</definedName>
    <definedName name="ㄴㅇㅎ" hidden="1">{#N/A,#N/A,FALSE,"현장 NCR 분석";#N/A,#N/A,FALSE,"현장품질감사";#N/A,#N/A,FALSE,"현장품질감사"}</definedName>
    <definedName name="ㄴㅇㅎㄴㄹㅇ" hidden="1">#REF!</definedName>
    <definedName name="ㄴㅇㅎㄹ" localSheetId="12" hidden="1">{#N/A,#N/A,FALSE,"집계표"}</definedName>
    <definedName name="ㄴㅇㅎㄹ" localSheetId="11" hidden="1">{#N/A,#N/A,FALSE,"집계표"}</definedName>
    <definedName name="ㄴㅇㅎㄹ" localSheetId="13" hidden="1">{#N/A,#N/A,FALSE,"집계표"}</definedName>
    <definedName name="ㄴㅇㅎㄹ" localSheetId="16" hidden="1">{#N/A,#N/A,FALSE,"집계표"}</definedName>
    <definedName name="ㄴㅇㅎㄹ" localSheetId="21" hidden="1">{#N/A,#N/A,FALSE,"집계표"}</definedName>
    <definedName name="ㄴㅇㅎㄹ" localSheetId="18" hidden="1">{#N/A,#N/A,FALSE,"집계표"}</definedName>
    <definedName name="ㄴㅇㅎㄹ" localSheetId="19" hidden="1">{#N/A,#N/A,FALSE,"집계표"}</definedName>
    <definedName name="ㄴㅇㅎㄹ" localSheetId="20" hidden="1">{#N/A,#N/A,FALSE,"집계표"}</definedName>
    <definedName name="ㄴㅇㅎㄹ" localSheetId="22" hidden="1">{#N/A,#N/A,FALSE,"집계표"}</definedName>
    <definedName name="ㄴㅇㅎㄹ" localSheetId="24" hidden="1">{#N/A,#N/A,FALSE,"집계표"}</definedName>
    <definedName name="ㄴㅇㅎㄹ" localSheetId="28" hidden="1">{#N/A,#N/A,FALSE,"집계표"}</definedName>
    <definedName name="ㄴㅇㅎㄹ" localSheetId="14" hidden="1">{#N/A,#N/A,FALSE,"집계표"}</definedName>
    <definedName name="ㄴㅇㅎㄹ" hidden="1">{#N/A,#N/A,FALSE,"집계표"}</definedName>
    <definedName name="ㄴㅇㅎ리ㅏ" localSheetId="12" hidden="1">{#N/A,#N/A,FALSE,"집계표"}</definedName>
    <definedName name="ㄴㅇㅎ리ㅏ" localSheetId="11" hidden="1">{#N/A,#N/A,FALSE,"집계표"}</definedName>
    <definedName name="ㄴㅇㅎ리ㅏ" localSheetId="13" hidden="1">{#N/A,#N/A,FALSE,"집계표"}</definedName>
    <definedName name="ㄴㅇㅎ리ㅏ" localSheetId="16" hidden="1">{#N/A,#N/A,FALSE,"집계표"}</definedName>
    <definedName name="ㄴㅇㅎ리ㅏ" localSheetId="21" hidden="1">{#N/A,#N/A,FALSE,"집계표"}</definedName>
    <definedName name="ㄴㅇㅎ리ㅏ" localSheetId="18" hidden="1">{#N/A,#N/A,FALSE,"집계표"}</definedName>
    <definedName name="ㄴㅇㅎ리ㅏ" localSheetId="19" hidden="1">{#N/A,#N/A,FALSE,"집계표"}</definedName>
    <definedName name="ㄴㅇㅎ리ㅏ" localSheetId="20" hidden="1">{#N/A,#N/A,FALSE,"집계표"}</definedName>
    <definedName name="ㄴㅇㅎ리ㅏ" localSheetId="22" hidden="1">{#N/A,#N/A,FALSE,"집계표"}</definedName>
    <definedName name="ㄴㅇㅎ리ㅏ" localSheetId="24" hidden="1">{#N/A,#N/A,FALSE,"집계표"}</definedName>
    <definedName name="ㄴㅇㅎ리ㅏ" localSheetId="28" hidden="1">{#N/A,#N/A,FALSE,"집계표"}</definedName>
    <definedName name="ㄴㅇㅎ리ㅏ" localSheetId="14" hidden="1">{#N/A,#N/A,FALSE,"집계표"}</definedName>
    <definedName name="ㄴㅇㅎ리ㅏ" hidden="1">{#N/A,#N/A,FALSE,"집계표"}</definedName>
    <definedName name="ㄴㅇㅎ리ㅏㅓㅊㅌ" localSheetId="12" hidden="1">{#N/A,#N/A,FALSE,"집계표"}</definedName>
    <definedName name="ㄴㅇㅎ리ㅏㅓㅊㅌ" localSheetId="11" hidden="1">{#N/A,#N/A,FALSE,"집계표"}</definedName>
    <definedName name="ㄴㅇㅎ리ㅏㅓㅊㅌ" localSheetId="13" hidden="1">{#N/A,#N/A,FALSE,"집계표"}</definedName>
    <definedName name="ㄴㅇㅎ리ㅏㅓㅊㅌ" localSheetId="16" hidden="1">{#N/A,#N/A,FALSE,"집계표"}</definedName>
    <definedName name="ㄴㅇㅎ리ㅏㅓㅊㅌ" localSheetId="21" hidden="1">{#N/A,#N/A,FALSE,"집계표"}</definedName>
    <definedName name="ㄴㅇㅎ리ㅏㅓㅊㅌ" localSheetId="18" hidden="1">{#N/A,#N/A,FALSE,"집계표"}</definedName>
    <definedName name="ㄴㅇㅎ리ㅏㅓㅊㅌ" localSheetId="19" hidden="1">{#N/A,#N/A,FALSE,"집계표"}</definedName>
    <definedName name="ㄴㅇㅎ리ㅏㅓㅊㅌ" localSheetId="20" hidden="1">{#N/A,#N/A,FALSE,"집계표"}</definedName>
    <definedName name="ㄴㅇㅎ리ㅏㅓㅊㅌ" localSheetId="22" hidden="1">{#N/A,#N/A,FALSE,"집계표"}</definedName>
    <definedName name="ㄴㅇㅎ리ㅏㅓㅊㅌ" localSheetId="24" hidden="1">{#N/A,#N/A,FALSE,"집계표"}</definedName>
    <definedName name="ㄴㅇㅎ리ㅏㅓㅊㅌ" localSheetId="28" hidden="1">{#N/A,#N/A,FALSE,"집계표"}</definedName>
    <definedName name="ㄴㅇㅎ리ㅏㅓㅊㅌ" localSheetId="14" hidden="1">{#N/A,#N/A,FALSE,"집계표"}</definedName>
    <definedName name="ㄴㅇㅎ리ㅏㅓㅊㅌ" hidden="1">{#N/A,#N/A,FALSE,"집계표"}</definedName>
    <definedName name="ㄴ어" localSheetId="12" hidden="1">{#N/A,#N/A,FALSE,"집계표"}</definedName>
    <definedName name="ㄴ어" localSheetId="11" hidden="1">{#N/A,#N/A,FALSE,"집계표"}</definedName>
    <definedName name="ㄴ어" localSheetId="13" hidden="1">{#N/A,#N/A,FALSE,"집계표"}</definedName>
    <definedName name="ㄴ어" localSheetId="16" hidden="1">{#N/A,#N/A,FALSE,"집계표"}</definedName>
    <definedName name="ㄴ어" localSheetId="21" hidden="1">{#N/A,#N/A,FALSE,"집계표"}</definedName>
    <definedName name="ㄴ어" localSheetId="18" hidden="1">{#N/A,#N/A,FALSE,"집계표"}</definedName>
    <definedName name="ㄴ어" localSheetId="19" hidden="1">{#N/A,#N/A,FALSE,"집계표"}</definedName>
    <definedName name="ㄴ어" localSheetId="20" hidden="1">{#N/A,#N/A,FALSE,"집계표"}</definedName>
    <definedName name="ㄴ어" localSheetId="22" hidden="1">{#N/A,#N/A,FALSE,"집계표"}</definedName>
    <definedName name="ㄴ어" localSheetId="24" hidden="1">{#N/A,#N/A,FALSE,"집계표"}</definedName>
    <definedName name="ㄴ어" localSheetId="28" hidden="1">{#N/A,#N/A,FALSE,"집계표"}</definedName>
    <definedName name="ㄴ어" localSheetId="14" hidden="1">{#N/A,#N/A,FALSE,"집계표"}</definedName>
    <definedName name="ㄴ어" hidden="1">{#N/A,#N/A,FALSE,"집계표"}</definedName>
    <definedName name="ㄴ어ㅏ엉ㄹ" localSheetId="12" hidden="1">{#N/A,#N/A,FALSE,"집계표"}</definedName>
    <definedName name="ㄴ어ㅏ엉ㄹ" localSheetId="11" hidden="1">{#N/A,#N/A,FALSE,"집계표"}</definedName>
    <definedName name="ㄴ어ㅏ엉ㄹ" localSheetId="13" hidden="1">{#N/A,#N/A,FALSE,"집계표"}</definedName>
    <definedName name="ㄴ어ㅏ엉ㄹ" localSheetId="16" hidden="1">{#N/A,#N/A,FALSE,"집계표"}</definedName>
    <definedName name="ㄴ어ㅏ엉ㄹ" localSheetId="21" hidden="1">{#N/A,#N/A,FALSE,"집계표"}</definedName>
    <definedName name="ㄴ어ㅏ엉ㄹ" localSheetId="18" hidden="1">{#N/A,#N/A,FALSE,"집계표"}</definedName>
    <definedName name="ㄴ어ㅏ엉ㄹ" localSheetId="19" hidden="1">{#N/A,#N/A,FALSE,"집계표"}</definedName>
    <definedName name="ㄴ어ㅏ엉ㄹ" localSheetId="20" hidden="1">{#N/A,#N/A,FALSE,"집계표"}</definedName>
    <definedName name="ㄴ어ㅏ엉ㄹ" localSheetId="22" hidden="1">{#N/A,#N/A,FALSE,"집계표"}</definedName>
    <definedName name="ㄴ어ㅏ엉ㄹ" localSheetId="24" hidden="1">{#N/A,#N/A,FALSE,"집계표"}</definedName>
    <definedName name="ㄴ어ㅏ엉ㄹ" localSheetId="28" hidden="1">{#N/A,#N/A,FALSE,"집계표"}</definedName>
    <definedName name="ㄴ어ㅏ엉ㄹ" localSheetId="14" hidden="1">{#N/A,#N/A,FALSE,"집계표"}</definedName>
    <definedName name="ㄴ어ㅏ엉ㄹ" hidden="1">{#N/A,#N/A,FALSE,"집계표"}</definedName>
    <definedName name="ㄴ어ㅗㅇ러ㅗㅇㄹ"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ㅗㅇ러ㅗ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옿ㅅㄴㅇ" localSheetId="12" hidden="1">{#N/A,#N/A,FALSE,"집계표"}</definedName>
    <definedName name="ㄴ옿ㅅㄴㅇ" localSheetId="11" hidden="1">{#N/A,#N/A,FALSE,"집계표"}</definedName>
    <definedName name="ㄴ옿ㅅㄴㅇ" localSheetId="13" hidden="1">{#N/A,#N/A,FALSE,"집계표"}</definedName>
    <definedName name="ㄴ옿ㅅㄴㅇ" localSheetId="16" hidden="1">{#N/A,#N/A,FALSE,"집계표"}</definedName>
    <definedName name="ㄴ옿ㅅㄴㅇ" localSheetId="21" hidden="1">{#N/A,#N/A,FALSE,"집계표"}</definedName>
    <definedName name="ㄴ옿ㅅㄴㅇ" localSheetId="18" hidden="1">{#N/A,#N/A,FALSE,"집계표"}</definedName>
    <definedName name="ㄴ옿ㅅㄴㅇ" localSheetId="19" hidden="1">{#N/A,#N/A,FALSE,"집계표"}</definedName>
    <definedName name="ㄴ옿ㅅㄴㅇ" localSheetId="20" hidden="1">{#N/A,#N/A,FALSE,"집계표"}</definedName>
    <definedName name="ㄴ옿ㅅㄴㅇ" localSheetId="22" hidden="1">{#N/A,#N/A,FALSE,"집계표"}</definedName>
    <definedName name="ㄴ옿ㅅㄴㅇ" localSheetId="24" hidden="1">{#N/A,#N/A,FALSE,"집계표"}</definedName>
    <definedName name="ㄴ옿ㅅㄴㅇ" localSheetId="28" hidden="1">{#N/A,#N/A,FALSE,"집계표"}</definedName>
    <definedName name="ㄴ옿ㅅㄴㅇ" localSheetId="14" hidden="1">{#N/A,#N/A,FALSE,"집계표"}</definedName>
    <definedName name="ㄴ옿ㅅㄴㅇ" hidden="1">{#N/A,#N/A,FALSE,"집계표"}</definedName>
    <definedName name="ㄴ유ㅗㄴㄹ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유ㅗㄴ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이라ㅓㅎ" localSheetId="12" hidden="1">{#N/A,#N/A,FALSE,"집계표"}</definedName>
    <definedName name="ㄴ이라ㅓㅎ" localSheetId="11" hidden="1">{#N/A,#N/A,FALSE,"집계표"}</definedName>
    <definedName name="ㄴ이라ㅓㅎ" localSheetId="13" hidden="1">{#N/A,#N/A,FALSE,"집계표"}</definedName>
    <definedName name="ㄴ이라ㅓㅎ" localSheetId="16" hidden="1">{#N/A,#N/A,FALSE,"집계표"}</definedName>
    <definedName name="ㄴ이라ㅓㅎ" localSheetId="21" hidden="1">{#N/A,#N/A,FALSE,"집계표"}</definedName>
    <definedName name="ㄴ이라ㅓㅎ" localSheetId="18" hidden="1">{#N/A,#N/A,FALSE,"집계표"}</definedName>
    <definedName name="ㄴ이라ㅓㅎ" localSheetId="19" hidden="1">{#N/A,#N/A,FALSE,"집계표"}</definedName>
    <definedName name="ㄴ이라ㅓㅎ" localSheetId="20" hidden="1">{#N/A,#N/A,FALSE,"집계표"}</definedName>
    <definedName name="ㄴ이라ㅓㅎ" localSheetId="22" hidden="1">{#N/A,#N/A,FALSE,"집계표"}</definedName>
    <definedName name="ㄴ이라ㅓㅎ" localSheetId="24" hidden="1">{#N/A,#N/A,FALSE,"집계표"}</definedName>
    <definedName name="ㄴ이라ㅓㅎ" localSheetId="28" hidden="1">{#N/A,#N/A,FALSE,"집계표"}</definedName>
    <definedName name="ㄴ이라ㅓㅎ" localSheetId="14" hidden="1">{#N/A,#N/A,FALSE,"집계표"}</definedName>
    <definedName name="ㄴ이라ㅓㅎ" hidden="1">{#N/A,#N/A,FALSE,"집계표"}</definedName>
    <definedName name="ㄴ이ㅏ렇" localSheetId="12" hidden="1">{#N/A,#N/A,FALSE,"집계표"}</definedName>
    <definedName name="ㄴ이ㅏ렇" localSheetId="11" hidden="1">{#N/A,#N/A,FALSE,"집계표"}</definedName>
    <definedName name="ㄴ이ㅏ렇" localSheetId="13" hidden="1">{#N/A,#N/A,FALSE,"집계표"}</definedName>
    <definedName name="ㄴ이ㅏ렇" localSheetId="16" hidden="1">{#N/A,#N/A,FALSE,"집계표"}</definedName>
    <definedName name="ㄴ이ㅏ렇" localSheetId="21" hidden="1">{#N/A,#N/A,FALSE,"집계표"}</definedName>
    <definedName name="ㄴ이ㅏ렇" localSheetId="18" hidden="1">{#N/A,#N/A,FALSE,"집계표"}</definedName>
    <definedName name="ㄴ이ㅏ렇" localSheetId="19" hidden="1">{#N/A,#N/A,FALSE,"집계표"}</definedName>
    <definedName name="ㄴ이ㅏ렇" localSheetId="20" hidden="1">{#N/A,#N/A,FALSE,"집계표"}</definedName>
    <definedName name="ㄴ이ㅏ렇" localSheetId="22" hidden="1">{#N/A,#N/A,FALSE,"집계표"}</definedName>
    <definedName name="ㄴ이ㅏ렇" localSheetId="24" hidden="1">{#N/A,#N/A,FALSE,"집계표"}</definedName>
    <definedName name="ㄴ이ㅏ렇" localSheetId="28" hidden="1">{#N/A,#N/A,FALSE,"집계표"}</definedName>
    <definedName name="ㄴ이ㅏ렇" localSheetId="14" hidden="1">{#N/A,#N/A,FALSE,"집계표"}</definedName>
    <definedName name="ㄴ이ㅏ렇" hidden="1">{#N/A,#N/A,FALSE,"집계표"}</definedName>
    <definedName name="ㄴ이ㅏㅎ러" localSheetId="12" hidden="1">{#N/A,#N/A,FALSE,"집계표"}</definedName>
    <definedName name="ㄴ이ㅏㅎ러" localSheetId="11" hidden="1">{#N/A,#N/A,FALSE,"집계표"}</definedName>
    <definedName name="ㄴ이ㅏㅎ러" localSheetId="13" hidden="1">{#N/A,#N/A,FALSE,"집계표"}</definedName>
    <definedName name="ㄴ이ㅏㅎ러" localSheetId="16" hidden="1">{#N/A,#N/A,FALSE,"집계표"}</definedName>
    <definedName name="ㄴ이ㅏㅎ러" localSheetId="21" hidden="1">{#N/A,#N/A,FALSE,"집계표"}</definedName>
    <definedName name="ㄴ이ㅏㅎ러" localSheetId="18" hidden="1">{#N/A,#N/A,FALSE,"집계표"}</definedName>
    <definedName name="ㄴ이ㅏㅎ러" localSheetId="19" hidden="1">{#N/A,#N/A,FALSE,"집계표"}</definedName>
    <definedName name="ㄴ이ㅏㅎ러" localSheetId="20" hidden="1">{#N/A,#N/A,FALSE,"집계표"}</definedName>
    <definedName name="ㄴ이ㅏㅎ러" localSheetId="22" hidden="1">{#N/A,#N/A,FALSE,"집계표"}</definedName>
    <definedName name="ㄴ이ㅏㅎ러" localSheetId="24" hidden="1">{#N/A,#N/A,FALSE,"집계표"}</definedName>
    <definedName name="ㄴ이ㅏㅎ러" localSheetId="28" hidden="1">{#N/A,#N/A,FALSE,"집계표"}</definedName>
    <definedName name="ㄴ이ㅏㅎ러" localSheetId="14" hidden="1">{#N/A,#N/A,FALSE,"집계표"}</definedName>
    <definedName name="ㄴ이ㅏㅎ러" hidden="1">{#N/A,#N/A,FALSE,"집계표"}</definedName>
    <definedName name="ㄴ이ㅏㅎ러ㅗ" localSheetId="12" hidden="1">{#N/A,#N/A,FALSE,"집계표"}</definedName>
    <definedName name="ㄴ이ㅏㅎ러ㅗ" localSheetId="11" hidden="1">{#N/A,#N/A,FALSE,"집계표"}</definedName>
    <definedName name="ㄴ이ㅏㅎ러ㅗ" localSheetId="13" hidden="1">{#N/A,#N/A,FALSE,"집계표"}</definedName>
    <definedName name="ㄴ이ㅏㅎ러ㅗ" localSheetId="16" hidden="1">{#N/A,#N/A,FALSE,"집계표"}</definedName>
    <definedName name="ㄴ이ㅏㅎ러ㅗ" localSheetId="21" hidden="1">{#N/A,#N/A,FALSE,"집계표"}</definedName>
    <definedName name="ㄴ이ㅏㅎ러ㅗ" localSheetId="18" hidden="1">{#N/A,#N/A,FALSE,"집계표"}</definedName>
    <definedName name="ㄴ이ㅏㅎ러ㅗ" localSheetId="19" hidden="1">{#N/A,#N/A,FALSE,"집계표"}</definedName>
    <definedName name="ㄴ이ㅏㅎ러ㅗ" localSheetId="20" hidden="1">{#N/A,#N/A,FALSE,"집계표"}</definedName>
    <definedName name="ㄴ이ㅏㅎ러ㅗ" localSheetId="22" hidden="1">{#N/A,#N/A,FALSE,"집계표"}</definedName>
    <definedName name="ㄴ이ㅏㅎ러ㅗ" localSheetId="24" hidden="1">{#N/A,#N/A,FALSE,"집계표"}</definedName>
    <definedName name="ㄴ이ㅏㅎ러ㅗ" localSheetId="28" hidden="1">{#N/A,#N/A,FALSE,"집계표"}</definedName>
    <definedName name="ㄴ이ㅏㅎ러ㅗ" localSheetId="14" hidden="1">{#N/A,#N/A,FALSE,"집계표"}</definedName>
    <definedName name="ㄴ이ㅏㅎ러ㅗ" hidden="1">{#N/A,#N/A,FALSE,"집계표"}</definedName>
    <definedName name="ㄴ잏라ㅓ" localSheetId="12" hidden="1">{#N/A,#N/A,FALSE,"집계표"}</definedName>
    <definedName name="ㄴ잏라ㅓ" localSheetId="11" hidden="1">{#N/A,#N/A,FALSE,"집계표"}</definedName>
    <definedName name="ㄴ잏라ㅓ" localSheetId="13" hidden="1">{#N/A,#N/A,FALSE,"집계표"}</definedName>
    <definedName name="ㄴ잏라ㅓ" localSheetId="16" hidden="1">{#N/A,#N/A,FALSE,"집계표"}</definedName>
    <definedName name="ㄴ잏라ㅓ" localSheetId="21" hidden="1">{#N/A,#N/A,FALSE,"집계표"}</definedName>
    <definedName name="ㄴ잏라ㅓ" localSheetId="18" hidden="1">{#N/A,#N/A,FALSE,"집계표"}</definedName>
    <definedName name="ㄴ잏라ㅓ" localSheetId="19" hidden="1">{#N/A,#N/A,FALSE,"집계표"}</definedName>
    <definedName name="ㄴ잏라ㅓ" localSheetId="20" hidden="1">{#N/A,#N/A,FALSE,"집계표"}</definedName>
    <definedName name="ㄴ잏라ㅓ" localSheetId="22" hidden="1">{#N/A,#N/A,FALSE,"집계표"}</definedName>
    <definedName name="ㄴ잏라ㅓ" localSheetId="24" hidden="1">{#N/A,#N/A,FALSE,"집계표"}</definedName>
    <definedName name="ㄴ잏라ㅓ" localSheetId="28" hidden="1">{#N/A,#N/A,FALSE,"집계표"}</definedName>
    <definedName name="ㄴ잏라ㅓ" localSheetId="14" hidden="1">{#N/A,#N/A,FALSE,"집계표"}</definedName>
    <definedName name="ㄴ잏라ㅓ" hidden="1">{#N/A,#N/A,FALSE,"집계표"}</definedName>
    <definedName name="ㄴ잏라ㅓㅣㅏㅇㄴㅀ" localSheetId="12" hidden="1">{#N/A,#N/A,FALSE,"집계표"}</definedName>
    <definedName name="ㄴ잏라ㅓㅣㅏㅇㄴㅀ" localSheetId="11" hidden="1">{#N/A,#N/A,FALSE,"집계표"}</definedName>
    <definedName name="ㄴ잏라ㅓㅣㅏㅇㄴㅀ" localSheetId="13" hidden="1">{#N/A,#N/A,FALSE,"집계표"}</definedName>
    <definedName name="ㄴ잏라ㅓㅣㅏㅇㄴㅀ" localSheetId="16" hidden="1">{#N/A,#N/A,FALSE,"집계표"}</definedName>
    <definedName name="ㄴ잏라ㅓㅣㅏㅇㄴㅀ" localSheetId="21" hidden="1">{#N/A,#N/A,FALSE,"집계표"}</definedName>
    <definedName name="ㄴ잏라ㅓㅣㅏㅇㄴㅀ" localSheetId="18" hidden="1">{#N/A,#N/A,FALSE,"집계표"}</definedName>
    <definedName name="ㄴ잏라ㅓㅣㅏㅇㄴㅀ" localSheetId="19" hidden="1">{#N/A,#N/A,FALSE,"집계표"}</definedName>
    <definedName name="ㄴ잏라ㅓㅣㅏㅇㄴㅀ" localSheetId="20" hidden="1">{#N/A,#N/A,FALSE,"집계표"}</definedName>
    <definedName name="ㄴ잏라ㅓㅣㅏㅇㄴㅀ" localSheetId="22" hidden="1">{#N/A,#N/A,FALSE,"집계표"}</definedName>
    <definedName name="ㄴ잏라ㅓㅣㅏㅇㄴㅀ" localSheetId="24" hidden="1">{#N/A,#N/A,FALSE,"집계표"}</definedName>
    <definedName name="ㄴ잏라ㅓㅣㅏㅇㄴㅀ" localSheetId="28" hidden="1">{#N/A,#N/A,FALSE,"집계표"}</definedName>
    <definedName name="ㄴ잏라ㅓㅣㅏㅇㄴㅀ" localSheetId="14" hidden="1">{#N/A,#N/A,FALSE,"집계표"}</definedName>
    <definedName name="ㄴ잏라ㅓㅣㅏㅇㄴㅀ" hidden="1">{#N/A,#N/A,FALSE,"집계표"}</definedName>
    <definedName name="ㄴㅊㅌㅇㅍ" localSheetId="12" hidden="1">{#N/A,#N/A,FALSE,"집계표"}</definedName>
    <definedName name="ㄴㅊㅌㅇㅍ" localSheetId="11" hidden="1">{#N/A,#N/A,FALSE,"집계표"}</definedName>
    <definedName name="ㄴㅊㅌㅇㅍ" localSheetId="13" hidden="1">{#N/A,#N/A,FALSE,"집계표"}</definedName>
    <definedName name="ㄴㅊㅌㅇㅍ" localSheetId="16" hidden="1">{#N/A,#N/A,FALSE,"집계표"}</definedName>
    <definedName name="ㄴㅊㅌㅇㅍ" localSheetId="21" hidden="1">{#N/A,#N/A,FALSE,"집계표"}</definedName>
    <definedName name="ㄴㅊㅌㅇㅍ" localSheetId="18" hidden="1">{#N/A,#N/A,FALSE,"집계표"}</definedName>
    <definedName name="ㄴㅊㅌㅇㅍ" localSheetId="19" hidden="1">{#N/A,#N/A,FALSE,"집계표"}</definedName>
    <definedName name="ㄴㅊㅌㅇㅍ" localSheetId="20" hidden="1">{#N/A,#N/A,FALSE,"집계표"}</definedName>
    <definedName name="ㄴㅊㅌㅇㅍ" localSheetId="22" hidden="1">{#N/A,#N/A,FALSE,"집계표"}</definedName>
    <definedName name="ㄴㅊㅌㅇㅍ" localSheetId="24" hidden="1">{#N/A,#N/A,FALSE,"집계표"}</definedName>
    <definedName name="ㄴㅊㅌㅇㅍ" localSheetId="28" hidden="1">{#N/A,#N/A,FALSE,"집계표"}</definedName>
    <definedName name="ㄴㅊㅌㅇㅍ" localSheetId="14" hidden="1">{#N/A,#N/A,FALSE,"집계표"}</definedName>
    <definedName name="ㄴㅊㅌㅇㅍ" hidden="1">{#N/A,#N/A,FALSE,"집계표"}</definedName>
    <definedName name="ㄴㅗㅎ" localSheetId="12" hidden="1">{#N/A,#N/A,FALSE,"집계표"}</definedName>
    <definedName name="ㄴㅗㅎ" localSheetId="11" hidden="1">{#N/A,#N/A,FALSE,"집계표"}</definedName>
    <definedName name="ㄴㅗㅎ" localSheetId="13" hidden="1">{#N/A,#N/A,FALSE,"집계표"}</definedName>
    <definedName name="ㄴㅗㅎ" localSheetId="16" hidden="1">{#N/A,#N/A,FALSE,"집계표"}</definedName>
    <definedName name="ㄴㅗㅎ" localSheetId="21" hidden="1">{#N/A,#N/A,FALSE,"집계표"}</definedName>
    <definedName name="ㄴㅗㅎ" localSheetId="18" hidden="1">{#N/A,#N/A,FALSE,"집계표"}</definedName>
    <definedName name="ㄴㅗㅎ" localSheetId="19" hidden="1">{#N/A,#N/A,FALSE,"집계표"}</definedName>
    <definedName name="ㄴㅗㅎ" localSheetId="20" hidden="1">{#N/A,#N/A,FALSE,"집계표"}</definedName>
    <definedName name="ㄴㅗㅎ" localSheetId="22" hidden="1">{#N/A,#N/A,FALSE,"집계표"}</definedName>
    <definedName name="ㄴㅗㅎ" localSheetId="24" hidden="1">{#N/A,#N/A,FALSE,"집계표"}</definedName>
    <definedName name="ㄴㅗㅎ" localSheetId="28" hidden="1">{#N/A,#N/A,FALSE,"집계표"}</definedName>
    <definedName name="ㄴㅗㅎ" localSheetId="14" hidden="1">{#N/A,#N/A,FALSE,"집계표"}</definedName>
    <definedName name="ㄴㅗㅎ" hidden="1">{#N/A,#N/A,FALSE,"집계표"}</definedName>
    <definedName name="나" localSheetId="12" hidden="1">{"'Sheet1'!$A$22:$G$23","'Sheet1'!$A$6","'Sheet1'!$E$10","'Sheet1'!$A$1:$F$23","'Sheet1'!$B$10","'Sheet1'!$A$1:$G$22","'Sheet1'!$A$1:$G$51"}</definedName>
    <definedName name="나" localSheetId="11" hidden="1">{"'Sheet1'!$A$22:$G$23","'Sheet1'!$A$6","'Sheet1'!$E$10","'Sheet1'!$A$1:$F$23","'Sheet1'!$B$10","'Sheet1'!$A$1:$G$22","'Sheet1'!$A$1:$G$51"}</definedName>
    <definedName name="나" localSheetId="13" hidden="1">{"'Sheet1'!$A$22:$G$23","'Sheet1'!$A$6","'Sheet1'!$E$10","'Sheet1'!$A$1:$F$23","'Sheet1'!$B$10","'Sheet1'!$A$1:$G$22","'Sheet1'!$A$1:$G$51"}</definedName>
    <definedName name="나" localSheetId="16" hidden="1">{"'Sheet1'!$A$22:$G$23","'Sheet1'!$A$6","'Sheet1'!$E$10","'Sheet1'!$A$1:$F$23","'Sheet1'!$B$10","'Sheet1'!$A$1:$G$22","'Sheet1'!$A$1:$G$51"}</definedName>
    <definedName name="나" localSheetId="21" hidden="1">{"'Sheet1'!$A$22:$G$23","'Sheet1'!$A$6","'Sheet1'!$E$10","'Sheet1'!$A$1:$F$23","'Sheet1'!$B$10","'Sheet1'!$A$1:$G$22","'Sheet1'!$A$1:$G$51"}</definedName>
    <definedName name="나" localSheetId="18" hidden="1">{"'Sheet1'!$A$22:$G$23","'Sheet1'!$A$6","'Sheet1'!$E$10","'Sheet1'!$A$1:$F$23","'Sheet1'!$B$10","'Sheet1'!$A$1:$G$22","'Sheet1'!$A$1:$G$51"}</definedName>
    <definedName name="나" localSheetId="19" hidden="1">{"'Sheet1'!$A$22:$G$23","'Sheet1'!$A$6","'Sheet1'!$E$10","'Sheet1'!$A$1:$F$23","'Sheet1'!$B$10","'Sheet1'!$A$1:$G$22","'Sheet1'!$A$1:$G$51"}</definedName>
    <definedName name="나" localSheetId="20" hidden="1">{"'Sheet1'!$A$22:$G$23","'Sheet1'!$A$6","'Sheet1'!$E$10","'Sheet1'!$A$1:$F$23","'Sheet1'!$B$10","'Sheet1'!$A$1:$G$22","'Sheet1'!$A$1:$G$51"}</definedName>
    <definedName name="나" localSheetId="22" hidden="1">{"'Sheet1'!$A$22:$G$23","'Sheet1'!$A$6","'Sheet1'!$E$10","'Sheet1'!$A$1:$F$23","'Sheet1'!$B$10","'Sheet1'!$A$1:$G$22","'Sheet1'!$A$1:$G$51"}</definedName>
    <definedName name="나" localSheetId="24" hidden="1">{"'Sheet1'!$A$22:$G$23","'Sheet1'!$A$6","'Sheet1'!$E$10","'Sheet1'!$A$1:$F$23","'Sheet1'!$B$10","'Sheet1'!$A$1:$G$22","'Sheet1'!$A$1:$G$51"}</definedName>
    <definedName name="나" localSheetId="28" hidden="1">{"'Sheet1'!$A$22:$G$23","'Sheet1'!$A$6","'Sheet1'!$E$10","'Sheet1'!$A$1:$F$23","'Sheet1'!$B$10","'Sheet1'!$A$1:$G$22","'Sheet1'!$A$1:$G$51"}</definedName>
    <definedName name="나" localSheetId="14" hidden="1">{"'Sheet1'!$A$22:$G$23","'Sheet1'!$A$6","'Sheet1'!$E$10","'Sheet1'!$A$1:$F$23","'Sheet1'!$B$10","'Sheet1'!$A$1:$G$22","'Sheet1'!$A$1:$G$51"}</definedName>
    <definedName name="나" hidden="1">{"'Sheet1'!$A$22:$G$23","'Sheet1'!$A$6","'Sheet1'!$E$10","'Sheet1'!$A$1:$F$23","'Sheet1'!$B$10","'Sheet1'!$A$1:$G$22","'Sheet1'!$A$1:$G$51"}</definedName>
    <definedName name="나나" localSheetId="12" hidden="1">{#N/A,#N/A,FALSE,"2~8번"}</definedName>
    <definedName name="나나" localSheetId="11" hidden="1">{#N/A,#N/A,FALSE,"2~8번"}</definedName>
    <definedName name="나나" localSheetId="13" hidden="1">{#N/A,#N/A,FALSE,"2~8번"}</definedName>
    <definedName name="나나" localSheetId="16" hidden="1">{#N/A,#N/A,FALSE,"2~8번"}</definedName>
    <definedName name="나나" localSheetId="21" hidden="1">{#N/A,#N/A,FALSE,"2~8번"}</definedName>
    <definedName name="나나" localSheetId="18" hidden="1">{#N/A,#N/A,FALSE,"2~8번"}</definedName>
    <definedName name="나나" localSheetId="19" hidden="1">{#N/A,#N/A,FALSE,"2~8번"}</definedName>
    <definedName name="나나" localSheetId="20" hidden="1">{#N/A,#N/A,FALSE,"2~8번"}</definedName>
    <definedName name="나나" localSheetId="22" hidden="1">{#N/A,#N/A,FALSE,"2~8번"}</definedName>
    <definedName name="나나" localSheetId="24" hidden="1">{#N/A,#N/A,FALSE,"2~8번"}</definedName>
    <definedName name="나나" localSheetId="28" hidden="1">{#N/A,#N/A,FALSE,"2~8번"}</definedName>
    <definedName name="나나" localSheetId="14" hidden="1">{#N/A,#N/A,FALSE,"2~8번"}</definedName>
    <definedName name="나나" hidden="1">{#N/A,#N/A,FALSE,"2~8번"}</definedName>
    <definedName name="나나나" localSheetId="12" hidden="1">{#N/A,#N/A,FALSE,"속도"}</definedName>
    <definedName name="나나나" localSheetId="11" hidden="1">{#N/A,#N/A,FALSE,"속도"}</definedName>
    <definedName name="나나나" localSheetId="13" hidden="1">{#N/A,#N/A,FALSE,"속도"}</definedName>
    <definedName name="나나나" localSheetId="16" hidden="1">{#N/A,#N/A,FALSE,"속도"}</definedName>
    <definedName name="나나나" localSheetId="21" hidden="1">{#N/A,#N/A,FALSE,"속도"}</definedName>
    <definedName name="나나나" localSheetId="18" hidden="1">{#N/A,#N/A,FALSE,"속도"}</definedName>
    <definedName name="나나나" localSheetId="19" hidden="1">{#N/A,#N/A,FALSE,"속도"}</definedName>
    <definedName name="나나나" localSheetId="20" hidden="1">{#N/A,#N/A,FALSE,"속도"}</definedName>
    <definedName name="나나나" localSheetId="22" hidden="1">{#N/A,#N/A,FALSE,"속도"}</definedName>
    <definedName name="나나나" localSheetId="24" hidden="1">{#N/A,#N/A,FALSE,"속도"}</definedName>
    <definedName name="나나나" localSheetId="28" hidden="1">{#N/A,#N/A,FALSE,"속도"}</definedName>
    <definedName name="나나나" localSheetId="14" hidden="1">{#N/A,#N/A,FALSE,"속도"}</definedName>
    <definedName name="나나나" hidden="1">{#N/A,#N/A,FALSE,"속도"}</definedName>
    <definedName name="나나나나나" localSheetId="12" hidden="1">{#N/A,#N/A,FALSE,"2~8번"}</definedName>
    <definedName name="나나나나나" localSheetId="11" hidden="1">{#N/A,#N/A,FALSE,"2~8번"}</definedName>
    <definedName name="나나나나나" localSheetId="13" hidden="1">{#N/A,#N/A,FALSE,"2~8번"}</definedName>
    <definedName name="나나나나나" localSheetId="16" hidden="1">{#N/A,#N/A,FALSE,"2~8번"}</definedName>
    <definedName name="나나나나나" localSheetId="21" hidden="1">{#N/A,#N/A,FALSE,"2~8번"}</definedName>
    <definedName name="나나나나나" localSheetId="18" hidden="1">{#N/A,#N/A,FALSE,"2~8번"}</definedName>
    <definedName name="나나나나나" localSheetId="19" hidden="1">{#N/A,#N/A,FALSE,"2~8번"}</definedName>
    <definedName name="나나나나나" localSheetId="20" hidden="1">{#N/A,#N/A,FALSE,"2~8번"}</definedName>
    <definedName name="나나나나나" localSheetId="22" hidden="1">{#N/A,#N/A,FALSE,"2~8번"}</definedName>
    <definedName name="나나나나나" localSheetId="24" hidden="1">{#N/A,#N/A,FALSE,"2~8번"}</definedName>
    <definedName name="나나나나나" localSheetId="28" hidden="1">{#N/A,#N/A,FALSE,"2~8번"}</definedName>
    <definedName name="나나나나나" localSheetId="14" hidden="1">{#N/A,#N/A,FALSE,"2~8번"}</definedName>
    <definedName name="나나나나나" hidden="1">{#N/A,#N/A,FALSE,"2~8번"}</definedName>
    <definedName name="나나나나나나나나" localSheetId="12" hidden="1">{#N/A,#N/A,FALSE,"혼합골재"}</definedName>
    <definedName name="나나나나나나나나" localSheetId="11" hidden="1">{#N/A,#N/A,FALSE,"혼합골재"}</definedName>
    <definedName name="나나나나나나나나" localSheetId="13" hidden="1">{#N/A,#N/A,FALSE,"혼합골재"}</definedName>
    <definedName name="나나나나나나나나" localSheetId="16" hidden="1">{#N/A,#N/A,FALSE,"혼합골재"}</definedName>
    <definedName name="나나나나나나나나" localSheetId="21" hidden="1">{#N/A,#N/A,FALSE,"혼합골재"}</definedName>
    <definedName name="나나나나나나나나" localSheetId="18" hidden="1">{#N/A,#N/A,FALSE,"혼합골재"}</definedName>
    <definedName name="나나나나나나나나" localSheetId="19" hidden="1">{#N/A,#N/A,FALSE,"혼합골재"}</definedName>
    <definedName name="나나나나나나나나" localSheetId="20" hidden="1">{#N/A,#N/A,FALSE,"혼합골재"}</definedName>
    <definedName name="나나나나나나나나" localSheetId="22" hidden="1">{#N/A,#N/A,FALSE,"혼합골재"}</definedName>
    <definedName name="나나나나나나나나" localSheetId="24" hidden="1">{#N/A,#N/A,FALSE,"혼합골재"}</definedName>
    <definedName name="나나나나나나나나" localSheetId="28" hidden="1">{#N/A,#N/A,FALSE,"혼합골재"}</definedName>
    <definedName name="나나나나나나나나" localSheetId="14" hidden="1">{#N/A,#N/A,FALSE,"혼합골재"}</definedName>
    <definedName name="나나나나나나나나" hidden="1">{#N/A,#N/A,FALSE,"혼합골재"}</definedName>
    <definedName name="나나나나나나나나난" localSheetId="12" hidden="1">{#N/A,#N/A,FALSE,"표지목차"}</definedName>
    <definedName name="나나나나나나나나난" localSheetId="11" hidden="1">{#N/A,#N/A,FALSE,"표지목차"}</definedName>
    <definedName name="나나나나나나나나난" localSheetId="13" hidden="1">{#N/A,#N/A,FALSE,"표지목차"}</definedName>
    <definedName name="나나나나나나나나난" localSheetId="16" hidden="1">{#N/A,#N/A,FALSE,"표지목차"}</definedName>
    <definedName name="나나나나나나나나난" localSheetId="21" hidden="1">{#N/A,#N/A,FALSE,"표지목차"}</definedName>
    <definedName name="나나나나나나나나난" localSheetId="18" hidden="1">{#N/A,#N/A,FALSE,"표지목차"}</definedName>
    <definedName name="나나나나나나나나난" localSheetId="19" hidden="1">{#N/A,#N/A,FALSE,"표지목차"}</definedName>
    <definedName name="나나나나나나나나난" localSheetId="20" hidden="1">{#N/A,#N/A,FALSE,"표지목차"}</definedName>
    <definedName name="나나나나나나나나난" localSheetId="22" hidden="1">{#N/A,#N/A,FALSE,"표지목차"}</definedName>
    <definedName name="나나나나나나나나난" localSheetId="24" hidden="1">{#N/A,#N/A,FALSE,"표지목차"}</definedName>
    <definedName name="나나나나나나나나난" localSheetId="28" hidden="1">{#N/A,#N/A,FALSE,"표지목차"}</definedName>
    <definedName name="나나나나나나나나난" localSheetId="14" hidden="1">{#N/A,#N/A,FALSE,"표지목차"}</definedName>
    <definedName name="나나나나나나나나난" hidden="1">{#N/A,#N/A,FALSE,"표지목차"}</definedName>
    <definedName name="나나너넌너" localSheetId="12" hidden="1">{#N/A,#N/A,FALSE,"집계표"}</definedName>
    <definedName name="나나너넌너" localSheetId="11" hidden="1">{#N/A,#N/A,FALSE,"집계표"}</definedName>
    <definedName name="나나너넌너" localSheetId="13" hidden="1">{#N/A,#N/A,FALSE,"집계표"}</definedName>
    <definedName name="나나너넌너" localSheetId="16" hidden="1">{#N/A,#N/A,FALSE,"집계표"}</definedName>
    <definedName name="나나너넌너" localSheetId="21" hidden="1">{#N/A,#N/A,FALSE,"집계표"}</definedName>
    <definedName name="나나너넌너" localSheetId="18" hidden="1">{#N/A,#N/A,FALSE,"집계표"}</definedName>
    <definedName name="나나너넌너" localSheetId="19" hidden="1">{#N/A,#N/A,FALSE,"집계표"}</definedName>
    <definedName name="나나너넌너" localSheetId="20" hidden="1">{#N/A,#N/A,FALSE,"집계표"}</definedName>
    <definedName name="나나너넌너" localSheetId="22" hidden="1">{#N/A,#N/A,FALSE,"집계표"}</definedName>
    <definedName name="나나너넌너" localSheetId="24" hidden="1">{#N/A,#N/A,FALSE,"집계표"}</definedName>
    <definedName name="나나너넌너" localSheetId="28" hidden="1">{#N/A,#N/A,FALSE,"집계표"}</definedName>
    <definedName name="나나너넌너" localSheetId="14" hidden="1">{#N/A,#N/A,FALSE,"집계표"}</definedName>
    <definedName name="나나너넌너" hidden="1">{#N/A,#N/A,FALSE,"집계표"}</definedName>
    <definedName name="나나아" localSheetId="12" hidden="1">{#N/A,#N/A,FALSE,"2~8번"}</definedName>
    <definedName name="나나아" localSheetId="11" hidden="1">{#N/A,#N/A,FALSE,"2~8번"}</definedName>
    <definedName name="나나아" localSheetId="13" hidden="1">{#N/A,#N/A,FALSE,"2~8번"}</definedName>
    <definedName name="나나아" localSheetId="16" hidden="1">{#N/A,#N/A,FALSE,"2~8번"}</definedName>
    <definedName name="나나아" localSheetId="21" hidden="1">{#N/A,#N/A,FALSE,"2~8번"}</definedName>
    <definedName name="나나아" localSheetId="18" hidden="1">{#N/A,#N/A,FALSE,"2~8번"}</definedName>
    <definedName name="나나아" localSheetId="19" hidden="1">{#N/A,#N/A,FALSE,"2~8번"}</definedName>
    <definedName name="나나아" localSheetId="20" hidden="1">{#N/A,#N/A,FALSE,"2~8번"}</definedName>
    <definedName name="나나아" localSheetId="22" hidden="1">{#N/A,#N/A,FALSE,"2~8번"}</definedName>
    <definedName name="나나아" localSheetId="24" hidden="1">{#N/A,#N/A,FALSE,"2~8번"}</definedName>
    <definedName name="나나아" localSheetId="28" hidden="1">{#N/A,#N/A,FALSE,"2~8번"}</definedName>
    <definedName name="나나아" localSheetId="14" hidden="1">{#N/A,#N/A,FALSE,"2~8번"}</definedName>
    <definedName name="나나아" hidden="1">{#N/A,#N/A,FALSE,"2~8번"}</definedName>
    <definedName name="나난" localSheetId="12" hidden="1">{#N/A,#N/A,FALSE,"주간공정";#N/A,#N/A,FALSE,"주간보고";#N/A,#N/A,FALSE,"주간공정표"}</definedName>
    <definedName name="나난" localSheetId="11" hidden="1">{#N/A,#N/A,FALSE,"주간공정";#N/A,#N/A,FALSE,"주간보고";#N/A,#N/A,FALSE,"주간공정표"}</definedName>
    <definedName name="나난" localSheetId="13" hidden="1">{#N/A,#N/A,FALSE,"주간공정";#N/A,#N/A,FALSE,"주간보고";#N/A,#N/A,FALSE,"주간공정표"}</definedName>
    <definedName name="나난" localSheetId="16" hidden="1">{#N/A,#N/A,FALSE,"주간공정";#N/A,#N/A,FALSE,"주간보고";#N/A,#N/A,FALSE,"주간공정표"}</definedName>
    <definedName name="나난" localSheetId="21" hidden="1">{#N/A,#N/A,FALSE,"주간공정";#N/A,#N/A,FALSE,"주간보고";#N/A,#N/A,FALSE,"주간공정표"}</definedName>
    <definedName name="나난" localSheetId="18" hidden="1">{#N/A,#N/A,FALSE,"주간공정";#N/A,#N/A,FALSE,"주간보고";#N/A,#N/A,FALSE,"주간공정표"}</definedName>
    <definedName name="나난" localSheetId="19" hidden="1">{#N/A,#N/A,FALSE,"주간공정";#N/A,#N/A,FALSE,"주간보고";#N/A,#N/A,FALSE,"주간공정표"}</definedName>
    <definedName name="나난" localSheetId="20" hidden="1">{#N/A,#N/A,FALSE,"주간공정";#N/A,#N/A,FALSE,"주간보고";#N/A,#N/A,FALSE,"주간공정표"}</definedName>
    <definedName name="나난" localSheetId="22" hidden="1">{#N/A,#N/A,FALSE,"주간공정";#N/A,#N/A,FALSE,"주간보고";#N/A,#N/A,FALSE,"주간공정표"}</definedName>
    <definedName name="나난" localSheetId="24" hidden="1">{#N/A,#N/A,FALSE,"주간공정";#N/A,#N/A,FALSE,"주간보고";#N/A,#N/A,FALSE,"주간공정표"}</definedName>
    <definedName name="나난" localSheetId="28" hidden="1">{#N/A,#N/A,FALSE,"주간공정";#N/A,#N/A,FALSE,"주간보고";#N/A,#N/A,FALSE,"주간공정표"}</definedName>
    <definedName name="나난" localSheetId="14" hidden="1">{#N/A,#N/A,FALSE,"주간공정";#N/A,#N/A,FALSE,"주간보고";#N/A,#N/A,FALSE,"주간공정표"}</definedName>
    <definedName name="나난" hidden="1">{#N/A,#N/A,FALSE,"주간공정";#N/A,#N/A,FALSE,"주간보고";#N/A,#N/A,FALSE,"주간공정표"}</definedName>
    <definedName name="나는" localSheetId="12" hidden="1">{#N/A,#N/A,FALSE,"집계표"}</definedName>
    <definedName name="나는" localSheetId="11" hidden="1">{#N/A,#N/A,FALSE,"집계표"}</definedName>
    <definedName name="나는" localSheetId="13" hidden="1">{#N/A,#N/A,FALSE,"집계표"}</definedName>
    <definedName name="나는" localSheetId="16" hidden="1">{#N/A,#N/A,FALSE,"집계표"}</definedName>
    <definedName name="나는" localSheetId="21" hidden="1">{#N/A,#N/A,FALSE,"집계표"}</definedName>
    <definedName name="나는" localSheetId="18" hidden="1">{#N/A,#N/A,FALSE,"집계표"}</definedName>
    <definedName name="나는" localSheetId="19" hidden="1">{#N/A,#N/A,FALSE,"집계표"}</definedName>
    <definedName name="나는" localSheetId="20" hidden="1">{#N/A,#N/A,FALSE,"집계표"}</definedName>
    <definedName name="나는" localSheetId="22" hidden="1">{#N/A,#N/A,FALSE,"집계표"}</definedName>
    <definedName name="나는" localSheetId="24" hidden="1">{#N/A,#N/A,FALSE,"집계표"}</definedName>
    <definedName name="나는" localSheetId="28" hidden="1">{#N/A,#N/A,FALSE,"집계표"}</definedName>
    <definedName name="나는" localSheetId="14" hidden="1">{#N/A,#N/A,FALSE,"집계표"}</definedName>
    <definedName name="나는" hidden="1">{#N/A,#N/A,FALSE,"집계표"}</definedName>
    <definedName name="나이로" localSheetId="12" hidden="1">{#N/A,#N/A,FALSE,"속도"}</definedName>
    <definedName name="나이로" localSheetId="11" hidden="1">{#N/A,#N/A,FALSE,"속도"}</definedName>
    <definedName name="나이로" localSheetId="13" hidden="1">{#N/A,#N/A,FALSE,"속도"}</definedName>
    <definedName name="나이로" localSheetId="16" hidden="1">{#N/A,#N/A,FALSE,"속도"}</definedName>
    <definedName name="나이로" localSheetId="21" hidden="1">{#N/A,#N/A,FALSE,"속도"}</definedName>
    <definedName name="나이로" localSheetId="18" hidden="1">{#N/A,#N/A,FALSE,"속도"}</definedName>
    <definedName name="나이로" localSheetId="19" hidden="1">{#N/A,#N/A,FALSE,"속도"}</definedName>
    <definedName name="나이로" localSheetId="20" hidden="1">{#N/A,#N/A,FALSE,"속도"}</definedName>
    <definedName name="나이로" localSheetId="22" hidden="1">{#N/A,#N/A,FALSE,"속도"}</definedName>
    <definedName name="나이로" localSheetId="24" hidden="1">{#N/A,#N/A,FALSE,"속도"}</definedName>
    <definedName name="나이로" localSheetId="28" hidden="1">{#N/A,#N/A,FALSE,"속도"}</definedName>
    <definedName name="나이로" localSheetId="14" hidden="1">{#N/A,#N/A,FALSE,"속도"}</definedName>
    <definedName name="나이로" hidden="1">{#N/A,#N/A,FALSE,"속도"}</definedName>
    <definedName name="나ㅏㅓㄹ"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차공" localSheetId="12" hidden="1">{#N/A,#N/A,FALSE,"2~8번"}</definedName>
    <definedName name="낙차공" localSheetId="11" hidden="1">{#N/A,#N/A,FALSE,"2~8번"}</definedName>
    <definedName name="낙차공" localSheetId="13" hidden="1">{#N/A,#N/A,FALSE,"2~8번"}</definedName>
    <definedName name="낙차공" localSheetId="16" hidden="1">{#N/A,#N/A,FALSE,"2~8번"}</definedName>
    <definedName name="낙차공" localSheetId="21" hidden="1">{#N/A,#N/A,FALSE,"2~8번"}</definedName>
    <definedName name="낙차공" localSheetId="18" hidden="1">{#N/A,#N/A,FALSE,"2~8번"}</definedName>
    <definedName name="낙차공" localSheetId="19" hidden="1">{#N/A,#N/A,FALSE,"2~8번"}</definedName>
    <definedName name="낙차공" localSheetId="20" hidden="1">{#N/A,#N/A,FALSE,"2~8번"}</definedName>
    <definedName name="낙차공" localSheetId="22" hidden="1">{#N/A,#N/A,FALSE,"2~8번"}</definedName>
    <definedName name="낙차공" localSheetId="24" hidden="1">{#N/A,#N/A,FALSE,"2~8번"}</definedName>
    <definedName name="낙차공" localSheetId="28" hidden="1">{#N/A,#N/A,FALSE,"2~8번"}</definedName>
    <definedName name="낙차공" localSheetId="14" hidden="1">{#N/A,#N/A,FALSE,"2~8번"}</definedName>
    <definedName name="낙차공" hidden="1">{#N/A,#N/A,FALSE,"2~8번"}</definedName>
    <definedName name="난ㄴ난나ㅏ난" localSheetId="12" hidden="1">{#N/A,#N/A,FALSE,"집계표"}</definedName>
    <definedName name="난ㄴ난나ㅏ난" localSheetId="11" hidden="1">{#N/A,#N/A,FALSE,"집계표"}</definedName>
    <definedName name="난ㄴ난나ㅏ난" localSheetId="13" hidden="1">{#N/A,#N/A,FALSE,"집계표"}</definedName>
    <definedName name="난ㄴ난나ㅏ난" localSheetId="16" hidden="1">{#N/A,#N/A,FALSE,"집계표"}</definedName>
    <definedName name="난ㄴ난나ㅏ난" localSheetId="21" hidden="1">{#N/A,#N/A,FALSE,"집계표"}</definedName>
    <definedName name="난ㄴ난나ㅏ난" localSheetId="18" hidden="1">{#N/A,#N/A,FALSE,"집계표"}</definedName>
    <definedName name="난ㄴ난나ㅏ난" localSheetId="19" hidden="1">{#N/A,#N/A,FALSE,"집계표"}</definedName>
    <definedName name="난ㄴ난나ㅏ난" localSheetId="20" hidden="1">{#N/A,#N/A,FALSE,"집계표"}</definedName>
    <definedName name="난ㄴ난나ㅏ난" localSheetId="22" hidden="1">{#N/A,#N/A,FALSE,"집계표"}</definedName>
    <definedName name="난ㄴ난나ㅏ난" localSheetId="24" hidden="1">{#N/A,#N/A,FALSE,"집계표"}</definedName>
    <definedName name="난ㄴ난나ㅏ난" localSheetId="28" hidden="1">{#N/A,#N/A,FALSE,"집계표"}</definedName>
    <definedName name="난ㄴ난나ㅏ난" localSheetId="14" hidden="1">{#N/A,#N/A,FALSE,"집계표"}</definedName>
    <definedName name="난ㄴ난나ㅏ난" hidden="1">{#N/A,#N/A,FALSE,"집계표"}</definedName>
    <definedName name="난나ㅏㄴ" localSheetId="12" hidden="1">{#N/A,#N/A,FALSE,"집계표"}</definedName>
    <definedName name="난나ㅏㄴ" localSheetId="11" hidden="1">{#N/A,#N/A,FALSE,"집계표"}</definedName>
    <definedName name="난나ㅏㄴ" localSheetId="13" hidden="1">{#N/A,#N/A,FALSE,"집계표"}</definedName>
    <definedName name="난나ㅏㄴ" localSheetId="16" hidden="1">{#N/A,#N/A,FALSE,"집계표"}</definedName>
    <definedName name="난나ㅏㄴ" localSheetId="21" hidden="1">{#N/A,#N/A,FALSE,"집계표"}</definedName>
    <definedName name="난나ㅏㄴ" localSheetId="18" hidden="1">{#N/A,#N/A,FALSE,"집계표"}</definedName>
    <definedName name="난나ㅏㄴ" localSheetId="19" hidden="1">{#N/A,#N/A,FALSE,"집계표"}</definedName>
    <definedName name="난나ㅏㄴ" localSheetId="20" hidden="1">{#N/A,#N/A,FALSE,"집계표"}</definedName>
    <definedName name="난나ㅏㄴ" localSheetId="22" hidden="1">{#N/A,#N/A,FALSE,"집계표"}</definedName>
    <definedName name="난나ㅏㄴ" localSheetId="24" hidden="1">{#N/A,#N/A,FALSE,"집계표"}</definedName>
    <definedName name="난나ㅏㄴ" localSheetId="28" hidden="1">{#N/A,#N/A,FALSE,"집계표"}</definedName>
    <definedName name="난나ㅏㄴ" localSheetId="14" hidden="1">{#N/A,#N/A,FALSE,"집계표"}</definedName>
    <definedName name="난나ㅏㄴ" hidden="1">{#N/A,#N/A,FALSE,"집계표"}</definedName>
    <definedName name="난느오늘" localSheetId="12" hidden="1">{#N/A,#N/A,FALSE,"집계표"}</definedName>
    <definedName name="난느오늘" localSheetId="11" hidden="1">{#N/A,#N/A,FALSE,"집계표"}</definedName>
    <definedName name="난느오늘" localSheetId="13" hidden="1">{#N/A,#N/A,FALSE,"집계표"}</definedName>
    <definedName name="난느오늘" localSheetId="16" hidden="1">{#N/A,#N/A,FALSE,"집계표"}</definedName>
    <definedName name="난느오늘" localSheetId="21" hidden="1">{#N/A,#N/A,FALSE,"집계표"}</definedName>
    <definedName name="난느오늘" localSheetId="18" hidden="1">{#N/A,#N/A,FALSE,"집계표"}</definedName>
    <definedName name="난느오늘" localSheetId="19" hidden="1">{#N/A,#N/A,FALSE,"집계표"}</definedName>
    <definedName name="난느오늘" localSheetId="20" hidden="1">{#N/A,#N/A,FALSE,"집계표"}</definedName>
    <definedName name="난느오늘" localSheetId="22" hidden="1">{#N/A,#N/A,FALSE,"집계표"}</definedName>
    <definedName name="난느오늘" localSheetId="24" hidden="1">{#N/A,#N/A,FALSE,"집계표"}</definedName>
    <definedName name="난느오늘" localSheetId="28" hidden="1">{#N/A,#N/A,FALSE,"집계표"}</definedName>
    <definedName name="난느오늘" localSheetId="14" hidden="1">{#N/A,#N/A,FALSE,"집계표"}</definedName>
    <definedName name="난느오늘" hidden="1">{#N/A,#N/A,FALSE,"집계표"}</definedName>
    <definedName name="날개벽단면검토" hidden="1">#REF!</definedName>
    <definedName name="남남" hidden="1">#REF!</definedName>
    <definedName name="남윤" localSheetId="12" hidden="1">{"'용역비'!$A$4:$C$8"}</definedName>
    <definedName name="남윤" localSheetId="11" hidden="1">{"'용역비'!$A$4:$C$8"}</definedName>
    <definedName name="남윤" localSheetId="13" hidden="1">{"'용역비'!$A$4:$C$8"}</definedName>
    <definedName name="남윤" localSheetId="16" hidden="1">{"'용역비'!$A$4:$C$8"}</definedName>
    <definedName name="남윤" localSheetId="21" hidden="1">{"'용역비'!$A$4:$C$8"}</definedName>
    <definedName name="남윤" localSheetId="18" hidden="1">{"'용역비'!$A$4:$C$8"}</definedName>
    <definedName name="남윤" localSheetId="19" hidden="1">{"'용역비'!$A$4:$C$8"}</definedName>
    <definedName name="남윤" localSheetId="20" hidden="1">{"'용역비'!$A$4:$C$8"}</definedName>
    <definedName name="남윤" localSheetId="22" hidden="1">{"'용역비'!$A$4:$C$8"}</definedName>
    <definedName name="남윤" localSheetId="24" hidden="1">{"'용역비'!$A$4:$C$8"}</definedName>
    <definedName name="남윤" localSheetId="28" hidden="1">{"'용역비'!$A$4:$C$8"}</definedName>
    <definedName name="남윤" localSheetId="14" hidden="1">{"'용역비'!$A$4:$C$8"}</definedName>
    <definedName name="남윤" hidden="1">{"'용역비'!$A$4:$C$8"}</definedName>
    <definedName name="내실화"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실화"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내역" localSheetId="12" hidden="1">{#N/A,#N/A,FALSE,"CCTV"}</definedName>
    <definedName name="내역" localSheetId="11" hidden="1">{#N/A,#N/A,FALSE,"CCTV"}</definedName>
    <definedName name="내역" localSheetId="13" hidden="1">{#N/A,#N/A,FALSE,"CCTV"}</definedName>
    <definedName name="내역" localSheetId="16" hidden="1">{#N/A,#N/A,FALSE,"CCTV"}</definedName>
    <definedName name="내역" localSheetId="21" hidden="1">{#N/A,#N/A,FALSE,"CCTV"}</definedName>
    <definedName name="내역" localSheetId="18" hidden="1">{#N/A,#N/A,FALSE,"CCTV"}</definedName>
    <definedName name="내역" localSheetId="19" hidden="1">{#N/A,#N/A,FALSE,"CCTV"}</definedName>
    <definedName name="내역" localSheetId="20" hidden="1">{#N/A,#N/A,FALSE,"CCTV"}</definedName>
    <definedName name="내역" localSheetId="22" hidden="1">{#N/A,#N/A,FALSE,"CCTV"}</definedName>
    <definedName name="내역" localSheetId="24" hidden="1">{#N/A,#N/A,FALSE,"CCTV"}</definedName>
    <definedName name="내역" localSheetId="28" hidden="1">{#N/A,#N/A,FALSE,"CCTV"}</definedName>
    <definedName name="내역" localSheetId="14" hidden="1">{#N/A,#N/A,FALSE,"CCTV"}</definedName>
    <definedName name="내역" hidden="1">{#N/A,#N/A,FALSE,"CCTV"}</definedName>
    <definedName name="내역1" localSheetId="12" hidden="1">{#N/A,#N/A,FALSE,"기안지";#N/A,#N/A,FALSE,"통신지"}</definedName>
    <definedName name="내역1" localSheetId="11" hidden="1">{#N/A,#N/A,FALSE,"기안지";#N/A,#N/A,FALSE,"통신지"}</definedName>
    <definedName name="내역1" localSheetId="13" hidden="1">{#N/A,#N/A,FALSE,"기안지";#N/A,#N/A,FALSE,"통신지"}</definedName>
    <definedName name="내역1" localSheetId="16" hidden="1">{#N/A,#N/A,FALSE,"기안지";#N/A,#N/A,FALSE,"통신지"}</definedName>
    <definedName name="내역1" localSheetId="21" hidden="1">{#N/A,#N/A,FALSE,"기안지";#N/A,#N/A,FALSE,"통신지"}</definedName>
    <definedName name="내역1" localSheetId="18" hidden="1">{#N/A,#N/A,FALSE,"기안지";#N/A,#N/A,FALSE,"통신지"}</definedName>
    <definedName name="내역1" localSheetId="19" hidden="1">{#N/A,#N/A,FALSE,"기안지";#N/A,#N/A,FALSE,"통신지"}</definedName>
    <definedName name="내역1" localSheetId="20" hidden="1">{#N/A,#N/A,FALSE,"기안지";#N/A,#N/A,FALSE,"통신지"}</definedName>
    <definedName name="내역1" localSheetId="22" hidden="1">{#N/A,#N/A,FALSE,"기안지";#N/A,#N/A,FALSE,"통신지"}</definedName>
    <definedName name="내역1" localSheetId="24" hidden="1">{#N/A,#N/A,FALSE,"기안지";#N/A,#N/A,FALSE,"통신지"}</definedName>
    <definedName name="내역1" localSheetId="28" hidden="1">{#N/A,#N/A,FALSE,"기안지";#N/A,#N/A,FALSE,"통신지"}</definedName>
    <definedName name="내역1" localSheetId="14" hidden="1">{#N/A,#N/A,FALSE,"기안지";#N/A,#N/A,FALSE,"통신지"}</definedName>
    <definedName name="내역1" hidden="1">{#N/A,#N/A,FALSE,"기안지";#N/A,#N/A,FALSE,"통신지"}</definedName>
    <definedName name="내역산출근거" localSheetId="12" hidden="1">{#N/A,#N/A,TRUE,"1";#N/A,#N/A,TRUE,"2";#N/A,#N/A,TRUE,"3";#N/A,#N/A,TRUE,"4";#N/A,#N/A,TRUE,"5";#N/A,#N/A,TRUE,"6";#N/A,#N/A,TRUE,"7"}</definedName>
    <definedName name="내역산출근거" localSheetId="11" hidden="1">{#N/A,#N/A,TRUE,"1";#N/A,#N/A,TRUE,"2";#N/A,#N/A,TRUE,"3";#N/A,#N/A,TRUE,"4";#N/A,#N/A,TRUE,"5";#N/A,#N/A,TRUE,"6";#N/A,#N/A,TRUE,"7"}</definedName>
    <definedName name="내역산출근거" localSheetId="13" hidden="1">{#N/A,#N/A,TRUE,"1";#N/A,#N/A,TRUE,"2";#N/A,#N/A,TRUE,"3";#N/A,#N/A,TRUE,"4";#N/A,#N/A,TRUE,"5";#N/A,#N/A,TRUE,"6";#N/A,#N/A,TRUE,"7"}</definedName>
    <definedName name="내역산출근거" localSheetId="16" hidden="1">{#N/A,#N/A,TRUE,"1";#N/A,#N/A,TRUE,"2";#N/A,#N/A,TRUE,"3";#N/A,#N/A,TRUE,"4";#N/A,#N/A,TRUE,"5";#N/A,#N/A,TRUE,"6";#N/A,#N/A,TRUE,"7"}</definedName>
    <definedName name="내역산출근거" localSheetId="21" hidden="1">{#N/A,#N/A,TRUE,"1";#N/A,#N/A,TRUE,"2";#N/A,#N/A,TRUE,"3";#N/A,#N/A,TRUE,"4";#N/A,#N/A,TRUE,"5";#N/A,#N/A,TRUE,"6";#N/A,#N/A,TRUE,"7"}</definedName>
    <definedName name="내역산출근거" localSheetId="18" hidden="1">{#N/A,#N/A,TRUE,"1";#N/A,#N/A,TRUE,"2";#N/A,#N/A,TRUE,"3";#N/A,#N/A,TRUE,"4";#N/A,#N/A,TRUE,"5";#N/A,#N/A,TRUE,"6";#N/A,#N/A,TRUE,"7"}</definedName>
    <definedName name="내역산출근거" localSheetId="19" hidden="1">{#N/A,#N/A,TRUE,"1";#N/A,#N/A,TRUE,"2";#N/A,#N/A,TRUE,"3";#N/A,#N/A,TRUE,"4";#N/A,#N/A,TRUE,"5";#N/A,#N/A,TRUE,"6";#N/A,#N/A,TRUE,"7"}</definedName>
    <definedName name="내역산출근거" localSheetId="20" hidden="1">{#N/A,#N/A,TRUE,"1";#N/A,#N/A,TRUE,"2";#N/A,#N/A,TRUE,"3";#N/A,#N/A,TRUE,"4";#N/A,#N/A,TRUE,"5";#N/A,#N/A,TRUE,"6";#N/A,#N/A,TRUE,"7"}</definedName>
    <definedName name="내역산출근거" localSheetId="22" hidden="1">{#N/A,#N/A,TRUE,"1";#N/A,#N/A,TRUE,"2";#N/A,#N/A,TRUE,"3";#N/A,#N/A,TRUE,"4";#N/A,#N/A,TRUE,"5";#N/A,#N/A,TRUE,"6";#N/A,#N/A,TRUE,"7"}</definedName>
    <definedName name="내역산출근거" localSheetId="24" hidden="1">{#N/A,#N/A,TRUE,"1";#N/A,#N/A,TRUE,"2";#N/A,#N/A,TRUE,"3";#N/A,#N/A,TRUE,"4";#N/A,#N/A,TRUE,"5";#N/A,#N/A,TRUE,"6";#N/A,#N/A,TRUE,"7"}</definedName>
    <definedName name="내역산출근거" localSheetId="28" hidden="1">{#N/A,#N/A,TRUE,"1";#N/A,#N/A,TRUE,"2";#N/A,#N/A,TRUE,"3";#N/A,#N/A,TRUE,"4";#N/A,#N/A,TRUE,"5";#N/A,#N/A,TRUE,"6";#N/A,#N/A,TRUE,"7"}</definedName>
    <definedName name="내역산출근거" localSheetId="14" hidden="1">{#N/A,#N/A,TRUE,"1";#N/A,#N/A,TRUE,"2";#N/A,#N/A,TRUE,"3";#N/A,#N/A,TRUE,"4";#N/A,#N/A,TRUE,"5";#N/A,#N/A,TRUE,"6";#N/A,#N/A,TRUE,"7"}</definedName>
    <definedName name="내역산출근거" hidden="1">{#N/A,#N/A,TRUE,"1";#N/A,#N/A,TRUE,"2";#N/A,#N/A,TRUE,"3";#N/A,#N/A,TRUE,"4";#N/A,#N/A,TRUE,"5";#N/A,#N/A,TRUE,"6";#N/A,#N/A,TRUE,"7"}</definedName>
    <definedName name="내역서" localSheetId="12" hidden="1">{#N/A,#N/A,FALSE,"Sheet1"}</definedName>
    <definedName name="내역서" localSheetId="11" hidden="1">{#N/A,#N/A,FALSE,"Sheet1"}</definedName>
    <definedName name="내역서" localSheetId="13" hidden="1">{#N/A,#N/A,FALSE,"Sheet1"}</definedName>
    <definedName name="내역서" localSheetId="16" hidden="1">{#N/A,#N/A,FALSE,"Sheet1"}</definedName>
    <definedName name="내역서" localSheetId="21" hidden="1">{#N/A,#N/A,FALSE,"Sheet1"}</definedName>
    <definedName name="내역서" localSheetId="18" hidden="1">{#N/A,#N/A,FALSE,"Sheet1"}</definedName>
    <definedName name="내역서" localSheetId="19" hidden="1">{#N/A,#N/A,FALSE,"Sheet1"}</definedName>
    <definedName name="내역서" localSheetId="20" hidden="1">{#N/A,#N/A,FALSE,"Sheet1"}</definedName>
    <definedName name="내역서" localSheetId="22" hidden="1">{#N/A,#N/A,FALSE,"Sheet1"}</definedName>
    <definedName name="내역서" localSheetId="24" hidden="1">{#N/A,#N/A,FALSE,"Sheet1"}</definedName>
    <definedName name="내역서" localSheetId="28" hidden="1">{#N/A,#N/A,FALSE,"Sheet1"}</definedName>
    <definedName name="내역서" localSheetId="14" hidden="1">{#N/A,#N/A,FALSE,"Sheet1"}</definedName>
    <definedName name="내역서" hidden="1">{#N/A,#N/A,FALSE,"Sheet1"}</definedName>
    <definedName name="내역서1" localSheetId="12" hidden="1">{"'단계별시설공사비'!$A$3:$K$51"}</definedName>
    <definedName name="내역서1" localSheetId="11" hidden="1">{"'단계별시설공사비'!$A$3:$K$51"}</definedName>
    <definedName name="내역서1" localSheetId="13" hidden="1">{"'단계별시설공사비'!$A$3:$K$51"}</definedName>
    <definedName name="내역서1" localSheetId="16" hidden="1">{"'단계별시설공사비'!$A$3:$K$51"}</definedName>
    <definedName name="내역서1" localSheetId="21" hidden="1">{"'단계별시설공사비'!$A$3:$K$51"}</definedName>
    <definedName name="내역서1" localSheetId="18" hidden="1">{"'단계별시설공사비'!$A$3:$K$51"}</definedName>
    <definedName name="내역서1" localSheetId="19" hidden="1">{"'단계별시설공사비'!$A$3:$K$51"}</definedName>
    <definedName name="내역서1" localSheetId="20" hidden="1">{"'단계별시설공사비'!$A$3:$K$51"}</definedName>
    <definedName name="내역서1" localSheetId="22" hidden="1">{"'단계별시설공사비'!$A$3:$K$51"}</definedName>
    <definedName name="내역서1" localSheetId="24" hidden="1">{"'단계별시설공사비'!$A$3:$K$51"}</definedName>
    <definedName name="내역서1" localSheetId="28" hidden="1">{"'단계별시설공사비'!$A$3:$K$51"}</definedName>
    <definedName name="내역서1" localSheetId="14" hidden="1">{"'단계별시설공사비'!$A$3:$K$51"}</definedName>
    <definedName name="내역서1" hidden="1">{"'단계별시설공사비'!$A$3:$K$51"}</definedName>
    <definedName name="내역서2" localSheetId="12" hidden="1">{"'단계별시설공사비'!$A$3:$K$51"}</definedName>
    <definedName name="내역서2" localSheetId="11" hidden="1">{"'단계별시설공사비'!$A$3:$K$51"}</definedName>
    <definedName name="내역서2" localSheetId="13" hidden="1">{"'단계별시설공사비'!$A$3:$K$51"}</definedName>
    <definedName name="내역서2" localSheetId="16" hidden="1">{"'단계별시설공사비'!$A$3:$K$51"}</definedName>
    <definedName name="내역서2" localSheetId="21" hidden="1">{"'단계별시설공사비'!$A$3:$K$51"}</definedName>
    <definedName name="내역서2" localSheetId="18" hidden="1">{"'단계별시설공사비'!$A$3:$K$51"}</definedName>
    <definedName name="내역서2" localSheetId="19" hidden="1">{"'단계별시설공사비'!$A$3:$K$51"}</definedName>
    <definedName name="내역서2" localSheetId="20" hidden="1">{"'단계별시설공사비'!$A$3:$K$51"}</definedName>
    <definedName name="내역서2" localSheetId="22" hidden="1">{"'단계별시설공사비'!$A$3:$K$51"}</definedName>
    <definedName name="내역서2" localSheetId="24" hidden="1">{"'단계별시설공사비'!$A$3:$K$51"}</definedName>
    <definedName name="내역서2" localSheetId="28" hidden="1">{"'단계별시설공사비'!$A$3:$K$51"}</definedName>
    <definedName name="내역서2" localSheetId="14" hidden="1">{"'단계별시설공사비'!$A$3:$K$51"}</definedName>
    <definedName name="내역서2" hidden="1">{"'단계별시설공사비'!$A$3:$K$51"}</definedName>
    <definedName name="내장"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 localSheetId="12" hidden="1">{#N/A,#N/A,FALSE,"혼합골재"}</definedName>
    <definedName name="냐" localSheetId="11" hidden="1">{#N/A,#N/A,FALSE,"혼합골재"}</definedName>
    <definedName name="냐" localSheetId="13" hidden="1">{#N/A,#N/A,FALSE,"혼합골재"}</definedName>
    <definedName name="냐" localSheetId="16" hidden="1">{#N/A,#N/A,FALSE,"혼합골재"}</definedName>
    <definedName name="냐" localSheetId="21" hidden="1">{#N/A,#N/A,FALSE,"혼합골재"}</definedName>
    <definedName name="냐" localSheetId="18" hidden="1">{#N/A,#N/A,FALSE,"혼합골재"}</definedName>
    <definedName name="냐" localSheetId="19" hidden="1">{#N/A,#N/A,FALSE,"혼합골재"}</definedName>
    <definedName name="냐" localSheetId="20" hidden="1">{#N/A,#N/A,FALSE,"혼합골재"}</definedName>
    <definedName name="냐" localSheetId="22" hidden="1">{#N/A,#N/A,FALSE,"혼합골재"}</definedName>
    <definedName name="냐" localSheetId="24" hidden="1">{#N/A,#N/A,FALSE,"혼합골재"}</definedName>
    <definedName name="냐" localSheetId="28" hidden="1">{#N/A,#N/A,FALSE,"혼합골재"}</definedName>
    <definedName name="냐" localSheetId="14" hidden="1">{#N/A,#N/A,FALSE,"혼합골재"}</definedName>
    <definedName name="냐" hidden="1">{#N/A,#N/A,FALSE,"혼합골재"}</definedName>
    <definedName name="너를" localSheetId="12" hidden="1">{#N/A,#N/A,FALSE,"집계표"}</definedName>
    <definedName name="너를" localSheetId="11" hidden="1">{#N/A,#N/A,FALSE,"집계표"}</definedName>
    <definedName name="너를" localSheetId="13" hidden="1">{#N/A,#N/A,FALSE,"집계표"}</definedName>
    <definedName name="너를" localSheetId="16" hidden="1">{#N/A,#N/A,FALSE,"집계표"}</definedName>
    <definedName name="너를" localSheetId="21" hidden="1">{#N/A,#N/A,FALSE,"집계표"}</definedName>
    <definedName name="너를" localSheetId="18" hidden="1">{#N/A,#N/A,FALSE,"집계표"}</definedName>
    <definedName name="너를" localSheetId="19" hidden="1">{#N/A,#N/A,FALSE,"집계표"}</definedName>
    <definedName name="너를" localSheetId="20" hidden="1">{#N/A,#N/A,FALSE,"집계표"}</definedName>
    <definedName name="너를" localSheetId="22" hidden="1">{#N/A,#N/A,FALSE,"집계표"}</definedName>
    <definedName name="너를" localSheetId="24" hidden="1">{#N/A,#N/A,FALSE,"집계표"}</definedName>
    <definedName name="너를" localSheetId="28" hidden="1">{#N/A,#N/A,FALSE,"집계표"}</definedName>
    <definedName name="너를" localSheetId="14" hidden="1">{#N/A,#N/A,FALSE,"집계표"}</definedName>
    <definedName name="너를" hidden="1">{#N/A,#N/A,FALSE,"집계표"}</definedName>
    <definedName name="넣러" localSheetId="12" hidden="1">{#N/A,#N/A,FALSE,"표지목차"}</definedName>
    <definedName name="넣러" localSheetId="11" hidden="1">{#N/A,#N/A,FALSE,"표지목차"}</definedName>
    <definedName name="넣러" localSheetId="13" hidden="1">{#N/A,#N/A,FALSE,"표지목차"}</definedName>
    <definedName name="넣러" localSheetId="16" hidden="1">{#N/A,#N/A,FALSE,"표지목차"}</definedName>
    <definedName name="넣러" localSheetId="21" hidden="1">{#N/A,#N/A,FALSE,"표지목차"}</definedName>
    <definedName name="넣러" localSheetId="18" hidden="1">{#N/A,#N/A,FALSE,"표지목차"}</definedName>
    <definedName name="넣러" localSheetId="19" hidden="1">{#N/A,#N/A,FALSE,"표지목차"}</definedName>
    <definedName name="넣러" localSheetId="20" hidden="1">{#N/A,#N/A,FALSE,"표지목차"}</definedName>
    <definedName name="넣러" localSheetId="22" hidden="1">{#N/A,#N/A,FALSE,"표지목차"}</definedName>
    <definedName name="넣러" localSheetId="24" hidden="1">{#N/A,#N/A,FALSE,"표지목차"}</definedName>
    <definedName name="넣러" localSheetId="28" hidden="1">{#N/A,#N/A,FALSE,"표지목차"}</definedName>
    <definedName name="넣러" localSheetId="14" hidden="1">{#N/A,#N/A,FALSE,"표지목차"}</definedName>
    <definedName name="넣러" hidden="1">{#N/A,#N/A,FALSE,"표지목차"}</definedName>
    <definedName name="노무비단가산출서" hidden="1">#REF!</definedName>
    <definedName name="노원문화"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12" hidden="1">{#N/A,#N/A,FALSE,"Sheet6"}</definedName>
    <definedName name="논현동외" localSheetId="11" hidden="1">{#N/A,#N/A,FALSE,"Sheet6"}</definedName>
    <definedName name="논현동외" localSheetId="13" hidden="1">{#N/A,#N/A,FALSE,"Sheet6"}</definedName>
    <definedName name="논현동외" localSheetId="16" hidden="1">{#N/A,#N/A,FALSE,"Sheet6"}</definedName>
    <definedName name="논현동외" localSheetId="21" hidden="1">{#N/A,#N/A,FALSE,"Sheet6"}</definedName>
    <definedName name="논현동외" localSheetId="18" hidden="1">{#N/A,#N/A,FALSE,"Sheet6"}</definedName>
    <definedName name="논현동외" localSheetId="19" hidden="1">{#N/A,#N/A,FALSE,"Sheet6"}</definedName>
    <definedName name="논현동외" localSheetId="20" hidden="1">{#N/A,#N/A,FALSE,"Sheet6"}</definedName>
    <definedName name="논현동외" localSheetId="22" hidden="1">{#N/A,#N/A,FALSE,"Sheet6"}</definedName>
    <definedName name="논현동외" localSheetId="24" hidden="1">{#N/A,#N/A,FALSE,"Sheet6"}</definedName>
    <definedName name="논현동외" localSheetId="28" hidden="1">{#N/A,#N/A,FALSE,"Sheet6"}</definedName>
    <definedName name="논현동외" localSheetId="14" hidden="1">{#N/A,#N/A,FALSE,"Sheet6"}</definedName>
    <definedName name="논현동외" hidden="1">{#N/A,#N/A,FALSE,"Sheet6"}</definedName>
    <definedName name="놓ㄹ노" localSheetId="12" hidden="1">{#N/A,#N/A,FALSE,"골재소요량";#N/A,#N/A,FALSE,"골재소요량"}</definedName>
    <definedName name="놓ㄹ노" localSheetId="11" hidden="1">{#N/A,#N/A,FALSE,"골재소요량";#N/A,#N/A,FALSE,"골재소요량"}</definedName>
    <definedName name="놓ㄹ노" localSheetId="13" hidden="1">{#N/A,#N/A,FALSE,"골재소요량";#N/A,#N/A,FALSE,"골재소요량"}</definedName>
    <definedName name="놓ㄹ노" localSheetId="16" hidden="1">{#N/A,#N/A,FALSE,"골재소요량";#N/A,#N/A,FALSE,"골재소요량"}</definedName>
    <definedName name="놓ㄹ노" localSheetId="21" hidden="1">{#N/A,#N/A,FALSE,"골재소요량";#N/A,#N/A,FALSE,"골재소요량"}</definedName>
    <definedName name="놓ㄹ노" localSheetId="18" hidden="1">{#N/A,#N/A,FALSE,"골재소요량";#N/A,#N/A,FALSE,"골재소요량"}</definedName>
    <definedName name="놓ㄹ노" localSheetId="19" hidden="1">{#N/A,#N/A,FALSE,"골재소요량";#N/A,#N/A,FALSE,"골재소요량"}</definedName>
    <definedName name="놓ㄹ노" localSheetId="20" hidden="1">{#N/A,#N/A,FALSE,"골재소요량";#N/A,#N/A,FALSE,"골재소요량"}</definedName>
    <definedName name="놓ㄹ노" localSheetId="22" hidden="1">{#N/A,#N/A,FALSE,"골재소요량";#N/A,#N/A,FALSE,"골재소요량"}</definedName>
    <definedName name="놓ㄹ노" localSheetId="24" hidden="1">{#N/A,#N/A,FALSE,"골재소요량";#N/A,#N/A,FALSE,"골재소요량"}</definedName>
    <definedName name="놓ㄹ노" localSheetId="28" hidden="1">{#N/A,#N/A,FALSE,"골재소요량";#N/A,#N/A,FALSE,"골재소요량"}</definedName>
    <definedName name="놓ㄹ노" localSheetId="14" hidden="1">{#N/A,#N/A,FALSE,"골재소요량";#N/A,#N/A,FALSE,"골재소요량"}</definedName>
    <definedName name="놓ㄹ노" hidden="1">{#N/A,#N/A,FALSE,"골재소요량";#N/A,#N/A,FALSE,"골재소요량"}</definedName>
    <definedName name="놓ㄹㅇ" localSheetId="12" hidden="1">{#N/A,#N/A,FALSE,"집계표"}</definedName>
    <definedName name="놓ㄹㅇ" localSheetId="11" hidden="1">{#N/A,#N/A,FALSE,"집계표"}</definedName>
    <definedName name="놓ㄹㅇ" localSheetId="13" hidden="1">{#N/A,#N/A,FALSE,"집계표"}</definedName>
    <definedName name="놓ㄹㅇ" localSheetId="16" hidden="1">{#N/A,#N/A,FALSE,"집계표"}</definedName>
    <definedName name="놓ㄹㅇ" localSheetId="21" hidden="1">{#N/A,#N/A,FALSE,"집계표"}</definedName>
    <definedName name="놓ㄹㅇ" localSheetId="18" hidden="1">{#N/A,#N/A,FALSE,"집계표"}</definedName>
    <definedName name="놓ㄹㅇ" localSheetId="19" hidden="1">{#N/A,#N/A,FALSE,"집계표"}</definedName>
    <definedName name="놓ㄹㅇ" localSheetId="20" hidden="1">{#N/A,#N/A,FALSE,"집계표"}</definedName>
    <definedName name="놓ㄹㅇ" localSheetId="22" hidden="1">{#N/A,#N/A,FALSE,"집계표"}</definedName>
    <definedName name="놓ㄹㅇ" localSheetId="24" hidden="1">{#N/A,#N/A,FALSE,"집계표"}</definedName>
    <definedName name="놓ㄹㅇ" localSheetId="28" hidden="1">{#N/A,#N/A,FALSE,"집계표"}</definedName>
    <definedName name="놓ㄹㅇ" localSheetId="14" hidden="1">{#N/A,#N/A,FALSE,"집계표"}</definedName>
    <definedName name="놓ㄹㅇ" hidden="1">{#N/A,#N/A,FALSE,"집계표"}</definedName>
    <definedName name="뇫" localSheetId="12" hidden="1">{#N/A,#N/A,FALSE,"집계표"}</definedName>
    <definedName name="뇫" localSheetId="11" hidden="1">{#N/A,#N/A,FALSE,"집계표"}</definedName>
    <definedName name="뇫" localSheetId="13" hidden="1">{#N/A,#N/A,FALSE,"집계표"}</definedName>
    <definedName name="뇫" localSheetId="16" hidden="1">{#N/A,#N/A,FALSE,"집계표"}</definedName>
    <definedName name="뇫" localSheetId="21" hidden="1">{#N/A,#N/A,FALSE,"집계표"}</definedName>
    <definedName name="뇫" localSheetId="18" hidden="1">{#N/A,#N/A,FALSE,"집계표"}</definedName>
    <definedName name="뇫" localSheetId="19" hidden="1">{#N/A,#N/A,FALSE,"집계표"}</definedName>
    <definedName name="뇫" localSheetId="20" hidden="1">{#N/A,#N/A,FALSE,"집계표"}</definedName>
    <definedName name="뇫" localSheetId="22" hidden="1">{#N/A,#N/A,FALSE,"집계표"}</definedName>
    <definedName name="뇫" localSheetId="24" hidden="1">{#N/A,#N/A,FALSE,"집계표"}</definedName>
    <definedName name="뇫" localSheetId="28" hidden="1">{#N/A,#N/A,FALSE,"집계표"}</definedName>
    <definedName name="뇫" localSheetId="14" hidden="1">{#N/A,#N/A,FALSE,"집계표"}</definedName>
    <definedName name="뇫" hidden="1">{#N/A,#N/A,FALSE,"집계표"}</definedName>
    <definedName name="늘푸른쉼나무" localSheetId="12" hidden="1">{#N/A,#N/A,FALSE,"이태원철근"}</definedName>
    <definedName name="늘푸른쉼나무" localSheetId="11" hidden="1">{#N/A,#N/A,FALSE,"이태원철근"}</definedName>
    <definedName name="늘푸른쉼나무" localSheetId="13" hidden="1">{#N/A,#N/A,FALSE,"이태원철근"}</definedName>
    <definedName name="늘푸른쉼나무" localSheetId="16" hidden="1">{#N/A,#N/A,FALSE,"이태원철근"}</definedName>
    <definedName name="늘푸른쉼나무" localSheetId="21" hidden="1">{#N/A,#N/A,FALSE,"이태원철근"}</definedName>
    <definedName name="늘푸른쉼나무" localSheetId="18" hidden="1">{#N/A,#N/A,FALSE,"이태원철근"}</definedName>
    <definedName name="늘푸른쉼나무" localSheetId="19" hidden="1">{#N/A,#N/A,FALSE,"이태원철근"}</definedName>
    <definedName name="늘푸른쉼나무" localSheetId="20" hidden="1">{#N/A,#N/A,FALSE,"이태원철근"}</definedName>
    <definedName name="늘푸른쉼나무" localSheetId="22" hidden="1">{#N/A,#N/A,FALSE,"이태원철근"}</definedName>
    <definedName name="늘푸른쉼나무" localSheetId="24" hidden="1">{#N/A,#N/A,FALSE,"이태원철근"}</definedName>
    <definedName name="늘푸른쉼나무" localSheetId="28" hidden="1">{#N/A,#N/A,FALSE,"이태원철근"}</definedName>
    <definedName name="늘푸른쉼나무" localSheetId="14" hidden="1">{#N/A,#N/A,FALSE,"이태원철근"}</definedName>
    <definedName name="늘푸른쉼나무" hidden="1">{#N/A,#N/A,FALSE,"이태원철근"}</definedName>
    <definedName name="니기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12" hidden="1">{#N/A,#N/A,FALSE,"주간공정";#N/A,#N/A,FALSE,"주간보고";#N/A,#N/A,FALSE,"주간공정표"}</definedName>
    <definedName name="니니ㅣㄴ" localSheetId="11" hidden="1">{#N/A,#N/A,FALSE,"주간공정";#N/A,#N/A,FALSE,"주간보고";#N/A,#N/A,FALSE,"주간공정표"}</definedName>
    <definedName name="니니ㅣㄴ" localSheetId="13" hidden="1">{#N/A,#N/A,FALSE,"주간공정";#N/A,#N/A,FALSE,"주간보고";#N/A,#N/A,FALSE,"주간공정표"}</definedName>
    <definedName name="니니ㅣㄴ" localSheetId="16" hidden="1">{#N/A,#N/A,FALSE,"주간공정";#N/A,#N/A,FALSE,"주간보고";#N/A,#N/A,FALSE,"주간공정표"}</definedName>
    <definedName name="니니ㅣㄴ" localSheetId="21" hidden="1">{#N/A,#N/A,FALSE,"주간공정";#N/A,#N/A,FALSE,"주간보고";#N/A,#N/A,FALSE,"주간공정표"}</definedName>
    <definedName name="니니ㅣㄴ" localSheetId="18" hidden="1">{#N/A,#N/A,FALSE,"주간공정";#N/A,#N/A,FALSE,"주간보고";#N/A,#N/A,FALSE,"주간공정표"}</definedName>
    <definedName name="니니ㅣㄴ" localSheetId="19" hidden="1">{#N/A,#N/A,FALSE,"주간공정";#N/A,#N/A,FALSE,"주간보고";#N/A,#N/A,FALSE,"주간공정표"}</definedName>
    <definedName name="니니ㅣㄴ" localSheetId="20" hidden="1">{#N/A,#N/A,FALSE,"주간공정";#N/A,#N/A,FALSE,"주간보고";#N/A,#N/A,FALSE,"주간공정표"}</definedName>
    <definedName name="니니ㅣㄴ" localSheetId="22" hidden="1">{#N/A,#N/A,FALSE,"주간공정";#N/A,#N/A,FALSE,"주간보고";#N/A,#N/A,FALSE,"주간공정표"}</definedName>
    <definedName name="니니ㅣㄴ" localSheetId="24" hidden="1">{#N/A,#N/A,FALSE,"주간공정";#N/A,#N/A,FALSE,"주간보고";#N/A,#N/A,FALSE,"주간공정표"}</definedName>
    <definedName name="니니ㅣㄴ" localSheetId="28" hidden="1">{#N/A,#N/A,FALSE,"주간공정";#N/A,#N/A,FALSE,"주간보고";#N/A,#N/A,FALSE,"주간공정표"}</definedName>
    <definedName name="니니ㅣㄴ" localSheetId="14" hidden="1">{#N/A,#N/A,FALSE,"주간공정";#N/A,#N/A,FALSE,"주간보고";#N/A,#N/A,FALSE,"주간공정표"}</definedName>
    <definedName name="니니ㅣㄴ" hidden="1">{#N/A,#N/A,FALSE,"주간공정";#N/A,#N/A,FALSE,"주간보고";#N/A,#N/A,FALSE,"주간공정표"}</definedName>
    <definedName name="ㄶ" localSheetId="12" hidden="1">{#N/A,#N/A,FALSE,"집계표"}</definedName>
    <definedName name="ㄶ" localSheetId="11" hidden="1">{#N/A,#N/A,FALSE,"집계표"}</definedName>
    <definedName name="ㄶ" localSheetId="13" hidden="1">{#N/A,#N/A,FALSE,"집계표"}</definedName>
    <definedName name="ㄶ" localSheetId="16" hidden="1">{#N/A,#N/A,FALSE,"집계표"}</definedName>
    <definedName name="ㄶ" localSheetId="21" hidden="1">{#N/A,#N/A,FALSE,"집계표"}</definedName>
    <definedName name="ㄶ" localSheetId="18" hidden="1">{#N/A,#N/A,FALSE,"집계표"}</definedName>
    <definedName name="ㄶ" localSheetId="19" hidden="1">{#N/A,#N/A,FALSE,"집계표"}</definedName>
    <definedName name="ㄶ" localSheetId="20" hidden="1">{#N/A,#N/A,FALSE,"집계표"}</definedName>
    <definedName name="ㄶ" localSheetId="22" hidden="1">{#N/A,#N/A,FALSE,"집계표"}</definedName>
    <definedName name="ㄶ" localSheetId="24" hidden="1">{#N/A,#N/A,FALSE,"집계표"}</definedName>
    <definedName name="ㄶ" localSheetId="28" hidden="1">{#N/A,#N/A,FALSE,"집계표"}</definedName>
    <definedName name="ㄶ" localSheetId="14" hidden="1">{#N/A,#N/A,FALSE,"집계표"}</definedName>
    <definedName name="ㄶ" hidden="1">{#N/A,#N/A,FALSE,"집계표"}</definedName>
    <definedName name="ㄶ뫃ㄴㅁㄹㄴㅁㄹㄴㅇ" localSheetId="12" hidden="1">{#N/A,#N/A,FALSE,"부대2"}</definedName>
    <definedName name="ㄶ뫃ㄴㅁㄹㄴㅁㄹㄴㅇ" localSheetId="11" hidden="1">{#N/A,#N/A,FALSE,"부대2"}</definedName>
    <definedName name="ㄶ뫃ㄴㅁㄹㄴㅁㄹㄴㅇ" localSheetId="13" hidden="1">{#N/A,#N/A,FALSE,"부대2"}</definedName>
    <definedName name="ㄶ뫃ㄴㅁㄹㄴㅁㄹㄴㅇ" localSheetId="16" hidden="1">{#N/A,#N/A,FALSE,"부대2"}</definedName>
    <definedName name="ㄶ뫃ㄴㅁㄹㄴㅁㄹㄴㅇ" localSheetId="21" hidden="1">{#N/A,#N/A,FALSE,"부대2"}</definedName>
    <definedName name="ㄶ뫃ㄴㅁㄹㄴㅁㄹㄴㅇ" localSheetId="18" hidden="1">{#N/A,#N/A,FALSE,"부대2"}</definedName>
    <definedName name="ㄶ뫃ㄴㅁㄹㄴㅁㄹㄴㅇ" localSheetId="19" hidden="1">{#N/A,#N/A,FALSE,"부대2"}</definedName>
    <definedName name="ㄶ뫃ㄴㅁㄹㄴㅁㄹㄴㅇ" localSheetId="20" hidden="1">{#N/A,#N/A,FALSE,"부대2"}</definedName>
    <definedName name="ㄶ뫃ㄴㅁㄹㄴㅁㄹㄴㅇ" localSheetId="22" hidden="1">{#N/A,#N/A,FALSE,"부대2"}</definedName>
    <definedName name="ㄶ뫃ㄴㅁㄹㄴㅁㄹㄴㅇ" localSheetId="24" hidden="1">{#N/A,#N/A,FALSE,"부대2"}</definedName>
    <definedName name="ㄶ뫃ㄴㅁㄹㄴㅁㄹㄴㅇ" localSheetId="28" hidden="1">{#N/A,#N/A,FALSE,"부대2"}</definedName>
    <definedName name="ㄶ뫃ㄴㅁㄹㄴㅁㄹㄴㅇ" localSheetId="14" hidden="1">{#N/A,#N/A,FALSE,"부대2"}</definedName>
    <definedName name="ㄶ뫃ㄴㅁㄹㄴㅁㄹㄴㅇ" hidden="1">{#N/A,#N/A,FALSE,"부대2"}</definedName>
    <definedName name="ㄶㅇㅀㄴㅇ" localSheetId="12" hidden="1">{#N/A,#N/A,FALSE,"표지목차"}</definedName>
    <definedName name="ㄶㅇㅀㄴㅇ" localSheetId="11" hidden="1">{#N/A,#N/A,FALSE,"표지목차"}</definedName>
    <definedName name="ㄶㅇㅀㄴㅇ" localSheetId="13" hidden="1">{#N/A,#N/A,FALSE,"표지목차"}</definedName>
    <definedName name="ㄶㅇㅀㄴㅇ" localSheetId="16" hidden="1">{#N/A,#N/A,FALSE,"표지목차"}</definedName>
    <definedName name="ㄶㅇㅀㄴㅇ" localSheetId="21" hidden="1">{#N/A,#N/A,FALSE,"표지목차"}</definedName>
    <definedName name="ㄶㅇㅀㄴㅇ" localSheetId="18" hidden="1">{#N/A,#N/A,FALSE,"표지목차"}</definedName>
    <definedName name="ㄶㅇㅀㄴㅇ" localSheetId="19" hidden="1">{#N/A,#N/A,FALSE,"표지목차"}</definedName>
    <definedName name="ㄶㅇㅀㄴㅇ" localSheetId="20" hidden="1">{#N/A,#N/A,FALSE,"표지목차"}</definedName>
    <definedName name="ㄶㅇㅀㄴㅇ" localSheetId="22" hidden="1">{#N/A,#N/A,FALSE,"표지목차"}</definedName>
    <definedName name="ㄶㅇㅀㄴㅇ" localSheetId="24" hidden="1">{#N/A,#N/A,FALSE,"표지목차"}</definedName>
    <definedName name="ㄶㅇㅀㄴㅇ" localSheetId="28" hidden="1">{#N/A,#N/A,FALSE,"표지목차"}</definedName>
    <definedName name="ㄶㅇㅀㄴㅇ" localSheetId="14" hidden="1">{#N/A,#N/A,FALSE,"표지목차"}</definedName>
    <definedName name="ㄶㅇㅀㄴㅇ" hidden="1">{#N/A,#N/A,FALSE,"표지목차"}</definedName>
    <definedName name="ㄶㅎㄱㄷㅈ" localSheetId="12" hidden="1">{#N/A,#N/A,FALSE,"Sheet1"}</definedName>
    <definedName name="ㄶㅎㄱㄷㅈ" localSheetId="11" hidden="1">{#N/A,#N/A,FALSE,"Sheet1"}</definedName>
    <definedName name="ㄶㅎㄱㄷㅈ" localSheetId="13" hidden="1">{#N/A,#N/A,FALSE,"Sheet1"}</definedName>
    <definedName name="ㄶㅎㄱㄷㅈ" localSheetId="16" hidden="1">{#N/A,#N/A,FALSE,"Sheet1"}</definedName>
    <definedName name="ㄶㅎㄱㄷㅈ" localSheetId="21" hidden="1">{#N/A,#N/A,FALSE,"Sheet1"}</definedName>
    <definedName name="ㄶㅎㄱㄷㅈ" localSheetId="18" hidden="1">{#N/A,#N/A,FALSE,"Sheet1"}</definedName>
    <definedName name="ㄶㅎㄱㄷㅈ" localSheetId="19" hidden="1">{#N/A,#N/A,FALSE,"Sheet1"}</definedName>
    <definedName name="ㄶㅎㄱㄷㅈ" localSheetId="20" hidden="1">{#N/A,#N/A,FALSE,"Sheet1"}</definedName>
    <definedName name="ㄶㅎㄱㄷㅈ" localSheetId="22" hidden="1">{#N/A,#N/A,FALSE,"Sheet1"}</definedName>
    <definedName name="ㄶㅎㄱㄷㅈ" localSheetId="24" hidden="1">{#N/A,#N/A,FALSE,"Sheet1"}</definedName>
    <definedName name="ㄶㅎㄱㄷㅈ" localSheetId="28" hidden="1">{#N/A,#N/A,FALSE,"Sheet1"}</definedName>
    <definedName name="ㄶㅎㄱㄷㅈ" localSheetId="14" hidden="1">{#N/A,#N/A,FALSE,"Sheet1"}</definedName>
    <definedName name="ㄶㅎㄱㄷㅈ" hidden="1">{#N/A,#N/A,FALSE,"Sheet1"}</definedName>
    <definedName name="ㄷ"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1" localSheetId="12" hidden="1">{#N/A,#N/A,FALSE,"2~8번"}</definedName>
    <definedName name="ㄷ_1" localSheetId="11" hidden="1">{#N/A,#N/A,FALSE,"2~8번"}</definedName>
    <definedName name="ㄷ_1" localSheetId="13" hidden="1">{#N/A,#N/A,FALSE,"2~8번"}</definedName>
    <definedName name="ㄷ_1" localSheetId="16" hidden="1">{#N/A,#N/A,FALSE,"2~8번"}</definedName>
    <definedName name="ㄷ_1" localSheetId="21" hidden="1">{#N/A,#N/A,FALSE,"2~8번"}</definedName>
    <definedName name="ㄷ_1" localSheetId="18" hidden="1">{#N/A,#N/A,FALSE,"2~8번"}</definedName>
    <definedName name="ㄷ_1" localSheetId="19" hidden="1">{#N/A,#N/A,FALSE,"2~8번"}</definedName>
    <definedName name="ㄷ_1" localSheetId="20" hidden="1">{#N/A,#N/A,FALSE,"2~8번"}</definedName>
    <definedName name="ㄷ_1" localSheetId="22" hidden="1">{#N/A,#N/A,FALSE,"2~8번"}</definedName>
    <definedName name="ㄷ_1" localSheetId="24" hidden="1">{#N/A,#N/A,FALSE,"2~8번"}</definedName>
    <definedName name="ㄷ_1" localSheetId="28" hidden="1">{#N/A,#N/A,FALSE,"2~8번"}</definedName>
    <definedName name="ㄷ_1" localSheetId="14" hidden="1">{#N/A,#N/A,FALSE,"2~8번"}</definedName>
    <definedName name="ㄷ_1" hidden="1">{#N/A,#N/A,FALSE,"2~8번"}</definedName>
    <definedName name="ㄷ6ㅓ" localSheetId="12" hidden="1">{"'용역비'!$A$4:$C$8"}</definedName>
    <definedName name="ㄷ6ㅓ" localSheetId="11" hidden="1">{"'용역비'!$A$4:$C$8"}</definedName>
    <definedName name="ㄷ6ㅓ" localSheetId="13" hidden="1">{"'용역비'!$A$4:$C$8"}</definedName>
    <definedName name="ㄷ6ㅓ" localSheetId="16" hidden="1">{"'용역비'!$A$4:$C$8"}</definedName>
    <definedName name="ㄷ6ㅓ" localSheetId="21" hidden="1">{"'용역비'!$A$4:$C$8"}</definedName>
    <definedName name="ㄷ6ㅓ" localSheetId="18" hidden="1">{"'용역비'!$A$4:$C$8"}</definedName>
    <definedName name="ㄷ6ㅓ" localSheetId="19" hidden="1">{"'용역비'!$A$4:$C$8"}</definedName>
    <definedName name="ㄷ6ㅓ" localSheetId="20" hidden="1">{"'용역비'!$A$4:$C$8"}</definedName>
    <definedName name="ㄷ6ㅓ" localSheetId="22" hidden="1">{"'용역비'!$A$4:$C$8"}</definedName>
    <definedName name="ㄷ6ㅓ" localSheetId="24" hidden="1">{"'용역비'!$A$4:$C$8"}</definedName>
    <definedName name="ㄷ6ㅓ" localSheetId="28" hidden="1">{"'용역비'!$A$4:$C$8"}</definedName>
    <definedName name="ㄷ6ㅓ" localSheetId="14" hidden="1">{"'용역비'!$A$4:$C$8"}</definedName>
    <definedName name="ㄷ6ㅓ" hidden="1">{"'용역비'!$A$4:$C$8"}</definedName>
    <definedName name="ㄷ6ㅓ_1" localSheetId="12" hidden="1">{"'용역비'!$A$4:$C$8"}</definedName>
    <definedName name="ㄷ6ㅓ_1" localSheetId="11" hidden="1">{"'용역비'!$A$4:$C$8"}</definedName>
    <definedName name="ㄷ6ㅓ_1" localSheetId="13" hidden="1">{"'용역비'!$A$4:$C$8"}</definedName>
    <definedName name="ㄷ6ㅓ_1" localSheetId="16" hidden="1">{"'용역비'!$A$4:$C$8"}</definedName>
    <definedName name="ㄷ6ㅓ_1" localSheetId="21" hidden="1">{"'용역비'!$A$4:$C$8"}</definedName>
    <definedName name="ㄷ6ㅓ_1" localSheetId="18" hidden="1">{"'용역비'!$A$4:$C$8"}</definedName>
    <definedName name="ㄷ6ㅓ_1" localSheetId="19" hidden="1">{"'용역비'!$A$4:$C$8"}</definedName>
    <definedName name="ㄷ6ㅓ_1" localSheetId="20" hidden="1">{"'용역비'!$A$4:$C$8"}</definedName>
    <definedName name="ㄷ6ㅓ_1" localSheetId="22" hidden="1">{"'용역비'!$A$4:$C$8"}</definedName>
    <definedName name="ㄷ6ㅓ_1" localSheetId="24" hidden="1">{"'용역비'!$A$4:$C$8"}</definedName>
    <definedName name="ㄷ6ㅓ_1" localSheetId="28" hidden="1">{"'용역비'!$A$4:$C$8"}</definedName>
    <definedName name="ㄷ6ㅓ_1" localSheetId="14" hidden="1">{"'용역비'!$A$4:$C$8"}</definedName>
    <definedName name="ㄷ6ㅓ_1" hidden="1">{"'용역비'!$A$4:$C$8"}</definedName>
    <definedName name="ㄷ6ㅓ_2" localSheetId="12" hidden="1">{"'용역비'!$A$4:$C$8"}</definedName>
    <definedName name="ㄷ6ㅓ_2" localSheetId="11" hidden="1">{"'용역비'!$A$4:$C$8"}</definedName>
    <definedName name="ㄷ6ㅓ_2" localSheetId="13" hidden="1">{"'용역비'!$A$4:$C$8"}</definedName>
    <definedName name="ㄷ6ㅓ_2" localSheetId="16" hidden="1">{"'용역비'!$A$4:$C$8"}</definedName>
    <definedName name="ㄷ6ㅓ_2" localSheetId="21" hidden="1">{"'용역비'!$A$4:$C$8"}</definedName>
    <definedName name="ㄷ6ㅓ_2" localSheetId="18" hidden="1">{"'용역비'!$A$4:$C$8"}</definedName>
    <definedName name="ㄷ6ㅓ_2" localSheetId="19" hidden="1">{"'용역비'!$A$4:$C$8"}</definedName>
    <definedName name="ㄷ6ㅓ_2" localSheetId="20" hidden="1">{"'용역비'!$A$4:$C$8"}</definedName>
    <definedName name="ㄷ6ㅓ_2" localSheetId="22" hidden="1">{"'용역비'!$A$4:$C$8"}</definedName>
    <definedName name="ㄷ6ㅓ_2" localSheetId="24" hidden="1">{"'용역비'!$A$4:$C$8"}</definedName>
    <definedName name="ㄷ6ㅓ_2" localSheetId="28" hidden="1">{"'용역비'!$A$4:$C$8"}</definedName>
    <definedName name="ㄷ6ㅓ_2" localSheetId="14" hidden="1">{"'용역비'!$A$4:$C$8"}</definedName>
    <definedName name="ㄷ6ㅓ_2" hidden="1">{"'용역비'!$A$4:$C$8"}</definedName>
    <definedName name="ㄷ6ㅓ_3" localSheetId="12" hidden="1">{"'용역비'!$A$4:$C$8"}</definedName>
    <definedName name="ㄷ6ㅓ_3" localSheetId="11" hidden="1">{"'용역비'!$A$4:$C$8"}</definedName>
    <definedName name="ㄷ6ㅓ_3" localSheetId="13" hidden="1">{"'용역비'!$A$4:$C$8"}</definedName>
    <definedName name="ㄷ6ㅓ_3" localSheetId="16" hidden="1">{"'용역비'!$A$4:$C$8"}</definedName>
    <definedName name="ㄷ6ㅓ_3" localSheetId="21" hidden="1">{"'용역비'!$A$4:$C$8"}</definedName>
    <definedName name="ㄷ6ㅓ_3" localSheetId="18" hidden="1">{"'용역비'!$A$4:$C$8"}</definedName>
    <definedName name="ㄷ6ㅓ_3" localSheetId="19" hidden="1">{"'용역비'!$A$4:$C$8"}</definedName>
    <definedName name="ㄷ6ㅓ_3" localSheetId="20" hidden="1">{"'용역비'!$A$4:$C$8"}</definedName>
    <definedName name="ㄷ6ㅓ_3" localSheetId="22" hidden="1">{"'용역비'!$A$4:$C$8"}</definedName>
    <definedName name="ㄷ6ㅓ_3" localSheetId="24" hidden="1">{"'용역비'!$A$4:$C$8"}</definedName>
    <definedName name="ㄷ6ㅓ_3" localSheetId="28" hidden="1">{"'용역비'!$A$4:$C$8"}</definedName>
    <definedName name="ㄷ6ㅓ_3" localSheetId="14" hidden="1">{"'용역비'!$A$4:$C$8"}</definedName>
    <definedName name="ㄷ6ㅓ_3" hidden="1">{"'용역비'!$A$4:$C$8"}</definedName>
    <definedName name="ㄷ6ㅓ_4" localSheetId="12" hidden="1">{"'용역비'!$A$4:$C$8"}</definedName>
    <definedName name="ㄷ6ㅓ_4" localSheetId="11" hidden="1">{"'용역비'!$A$4:$C$8"}</definedName>
    <definedName name="ㄷ6ㅓ_4" localSheetId="13" hidden="1">{"'용역비'!$A$4:$C$8"}</definedName>
    <definedName name="ㄷ6ㅓ_4" localSheetId="16" hidden="1">{"'용역비'!$A$4:$C$8"}</definedName>
    <definedName name="ㄷ6ㅓ_4" localSheetId="21" hidden="1">{"'용역비'!$A$4:$C$8"}</definedName>
    <definedName name="ㄷ6ㅓ_4" localSheetId="18" hidden="1">{"'용역비'!$A$4:$C$8"}</definedName>
    <definedName name="ㄷ6ㅓ_4" localSheetId="19" hidden="1">{"'용역비'!$A$4:$C$8"}</definedName>
    <definedName name="ㄷ6ㅓ_4" localSheetId="20" hidden="1">{"'용역비'!$A$4:$C$8"}</definedName>
    <definedName name="ㄷ6ㅓ_4" localSheetId="22" hidden="1">{"'용역비'!$A$4:$C$8"}</definedName>
    <definedName name="ㄷ6ㅓ_4" localSheetId="24" hidden="1">{"'용역비'!$A$4:$C$8"}</definedName>
    <definedName name="ㄷ6ㅓ_4" localSheetId="28" hidden="1">{"'용역비'!$A$4:$C$8"}</definedName>
    <definedName name="ㄷ6ㅓ_4" localSheetId="14" hidden="1">{"'용역비'!$A$4:$C$8"}</definedName>
    <definedName name="ㄷ6ㅓ_4" hidden="1">{"'용역비'!$A$4:$C$8"}</definedName>
    <definedName name="ㄷ6ㅓ_5" localSheetId="12" hidden="1">{"'용역비'!$A$4:$C$8"}</definedName>
    <definedName name="ㄷ6ㅓ_5" localSheetId="11" hidden="1">{"'용역비'!$A$4:$C$8"}</definedName>
    <definedName name="ㄷ6ㅓ_5" localSheetId="13" hidden="1">{"'용역비'!$A$4:$C$8"}</definedName>
    <definedName name="ㄷ6ㅓ_5" localSheetId="16" hidden="1">{"'용역비'!$A$4:$C$8"}</definedName>
    <definedName name="ㄷ6ㅓ_5" localSheetId="21" hidden="1">{"'용역비'!$A$4:$C$8"}</definedName>
    <definedName name="ㄷ6ㅓ_5" localSheetId="18" hidden="1">{"'용역비'!$A$4:$C$8"}</definedName>
    <definedName name="ㄷ6ㅓ_5" localSheetId="19" hidden="1">{"'용역비'!$A$4:$C$8"}</definedName>
    <definedName name="ㄷ6ㅓ_5" localSheetId="20" hidden="1">{"'용역비'!$A$4:$C$8"}</definedName>
    <definedName name="ㄷ6ㅓ_5" localSheetId="22" hidden="1">{"'용역비'!$A$4:$C$8"}</definedName>
    <definedName name="ㄷ6ㅓ_5" localSheetId="24" hidden="1">{"'용역비'!$A$4:$C$8"}</definedName>
    <definedName name="ㄷ6ㅓ_5" localSheetId="28" hidden="1">{"'용역비'!$A$4:$C$8"}</definedName>
    <definedName name="ㄷ6ㅓ_5" localSheetId="14" hidden="1">{"'용역비'!$A$4:$C$8"}</definedName>
    <definedName name="ㄷ6ㅓ_5" hidden="1">{"'용역비'!$A$4:$C$8"}</definedName>
    <definedName name="ㄷㄱ" localSheetId="12" hidden="1">{#N/A,#N/A,FALSE,"단가표지"}</definedName>
    <definedName name="ㄷㄱ" localSheetId="11" hidden="1">{#N/A,#N/A,FALSE,"단가표지"}</definedName>
    <definedName name="ㄷㄱ" localSheetId="13" hidden="1">{#N/A,#N/A,FALSE,"단가표지"}</definedName>
    <definedName name="ㄷㄱ" localSheetId="16" hidden="1">{#N/A,#N/A,FALSE,"단가표지"}</definedName>
    <definedName name="ㄷㄱ" localSheetId="21" hidden="1">{#N/A,#N/A,FALSE,"단가표지"}</definedName>
    <definedName name="ㄷㄱ" localSheetId="18" hidden="1">{#N/A,#N/A,FALSE,"단가표지"}</definedName>
    <definedName name="ㄷㄱ" localSheetId="19" hidden="1">{#N/A,#N/A,FALSE,"단가표지"}</definedName>
    <definedName name="ㄷㄱ" localSheetId="20" hidden="1">{#N/A,#N/A,FALSE,"단가표지"}</definedName>
    <definedName name="ㄷㄱ" localSheetId="22" hidden="1">{#N/A,#N/A,FALSE,"단가표지"}</definedName>
    <definedName name="ㄷㄱ" localSheetId="24" hidden="1">{#N/A,#N/A,FALSE,"단가표지"}</definedName>
    <definedName name="ㄷㄱ" localSheetId="28" hidden="1">{#N/A,#N/A,FALSE,"단가표지"}</definedName>
    <definedName name="ㄷㄱ" localSheetId="14" hidden="1">{#N/A,#N/A,FALSE,"단가표지"}</definedName>
    <definedName name="ㄷㄱ" hidden="1">{#N/A,#N/A,FALSE,"단가표지"}</definedName>
    <definedName name="ㄷㄱㄷ" localSheetId="12" hidden="1">{#N/A,#N/A,FALSE,"전력간선"}</definedName>
    <definedName name="ㄷㄱㄷ" localSheetId="11" hidden="1">{#N/A,#N/A,FALSE,"전력간선"}</definedName>
    <definedName name="ㄷㄱㄷ" localSheetId="13" hidden="1">{#N/A,#N/A,FALSE,"전력간선"}</definedName>
    <definedName name="ㄷㄱㄷ" localSheetId="16" hidden="1">{#N/A,#N/A,FALSE,"전력간선"}</definedName>
    <definedName name="ㄷㄱㄷ" localSheetId="21" hidden="1">{#N/A,#N/A,FALSE,"전력간선"}</definedName>
    <definedName name="ㄷㄱㄷ" localSheetId="18" hidden="1">{#N/A,#N/A,FALSE,"전력간선"}</definedName>
    <definedName name="ㄷㄱㄷ" localSheetId="19" hidden="1">{#N/A,#N/A,FALSE,"전력간선"}</definedName>
    <definedName name="ㄷㄱㄷ" localSheetId="20" hidden="1">{#N/A,#N/A,FALSE,"전력간선"}</definedName>
    <definedName name="ㄷㄱㄷ" localSheetId="22" hidden="1">{#N/A,#N/A,FALSE,"전력간선"}</definedName>
    <definedName name="ㄷㄱㄷ" localSheetId="24" hidden="1">{#N/A,#N/A,FALSE,"전력간선"}</definedName>
    <definedName name="ㄷㄱㄷ" localSheetId="28" hidden="1">{#N/A,#N/A,FALSE,"전력간선"}</definedName>
    <definedName name="ㄷㄱㄷ" localSheetId="14" hidden="1">{#N/A,#N/A,FALSE,"전력간선"}</definedName>
    <definedName name="ㄷㄱㄷ" hidden="1">{#N/A,#N/A,FALSE,"전력간선"}</definedName>
    <definedName name="ㄷㄱㄷㄱㄷㄱ" localSheetId="12" hidden="1">{"'용역비'!$A$4:$C$8"}</definedName>
    <definedName name="ㄷㄱㄷㄱㄷㄱ" localSheetId="11" hidden="1">{"'용역비'!$A$4:$C$8"}</definedName>
    <definedName name="ㄷㄱㄷㄱㄷㄱ" localSheetId="13" hidden="1">{"'용역비'!$A$4:$C$8"}</definedName>
    <definedName name="ㄷㄱㄷㄱㄷㄱ" localSheetId="16" hidden="1">{"'용역비'!$A$4:$C$8"}</definedName>
    <definedName name="ㄷㄱㄷㄱㄷㄱ" localSheetId="21" hidden="1">{"'용역비'!$A$4:$C$8"}</definedName>
    <definedName name="ㄷㄱㄷㄱㄷㄱ" localSheetId="18" hidden="1">{"'용역비'!$A$4:$C$8"}</definedName>
    <definedName name="ㄷㄱㄷㄱㄷㄱ" localSheetId="19" hidden="1">{"'용역비'!$A$4:$C$8"}</definedName>
    <definedName name="ㄷㄱㄷㄱㄷㄱ" localSheetId="20" hidden="1">{"'용역비'!$A$4:$C$8"}</definedName>
    <definedName name="ㄷㄱㄷㄱㄷㄱ" localSheetId="22" hidden="1">{"'용역비'!$A$4:$C$8"}</definedName>
    <definedName name="ㄷㄱㄷㄱㄷㄱ" localSheetId="24" hidden="1">{"'용역비'!$A$4:$C$8"}</definedName>
    <definedName name="ㄷㄱㄷㄱㄷㄱ" localSheetId="28" hidden="1">{"'용역비'!$A$4:$C$8"}</definedName>
    <definedName name="ㄷㄱㄷㄱㄷㄱ" localSheetId="14" hidden="1">{"'용역비'!$A$4:$C$8"}</definedName>
    <definedName name="ㄷㄱㄷㄱㄷㄱ" hidden="1">{"'용역비'!$A$4:$C$8"}</definedName>
    <definedName name="ㄷㄱㄷㄱㄷㄱ_1" localSheetId="12" hidden="1">{"'용역비'!$A$4:$C$8"}</definedName>
    <definedName name="ㄷㄱㄷㄱㄷㄱ_1" localSheetId="11" hidden="1">{"'용역비'!$A$4:$C$8"}</definedName>
    <definedName name="ㄷㄱㄷㄱㄷㄱ_1" localSheetId="13" hidden="1">{"'용역비'!$A$4:$C$8"}</definedName>
    <definedName name="ㄷㄱㄷㄱㄷㄱ_1" localSheetId="16" hidden="1">{"'용역비'!$A$4:$C$8"}</definedName>
    <definedName name="ㄷㄱㄷㄱㄷㄱ_1" localSheetId="21" hidden="1">{"'용역비'!$A$4:$C$8"}</definedName>
    <definedName name="ㄷㄱㄷㄱㄷㄱ_1" localSheetId="18" hidden="1">{"'용역비'!$A$4:$C$8"}</definedName>
    <definedName name="ㄷㄱㄷㄱㄷㄱ_1" localSheetId="19" hidden="1">{"'용역비'!$A$4:$C$8"}</definedName>
    <definedName name="ㄷㄱㄷㄱㄷㄱ_1" localSheetId="20" hidden="1">{"'용역비'!$A$4:$C$8"}</definedName>
    <definedName name="ㄷㄱㄷㄱㄷㄱ_1" localSheetId="22" hidden="1">{"'용역비'!$A$4:$C$8"}</definedName>
    <definedName name="ㄷㄱㄷㄱㄷㄱ_1" localSheetId="24" hidden="1">{"'용역비'!$A$4:$C$8"}</definedName>
    <definedName name="ㄷㄱㄷㄱㄷㄱ_1" localSheetId="28" hidden="1">{"'용역비'!$A$4:$C$8"}</definedName>
    <definedName name="ㄷㄱㄷㄱㄷㄱ_1" localSheetId="14" hidden="1">{"'용역비'!$A$4:$C$8"}</definedName>
    <definedName name="ㄷㄱㄷㄱㄷㄱ_1" hidden="1">{"'용역비'!$A$4:$C$8"}</definedName>
    <definedName name="ㄷㄱㄷㄱㄷㄱ_2" localSheetId="12" hidden="1">{"'용역비'!$A$4:$C$8"}</definedName>
    <definedName name="ㄷㄱㄷㄱㄷㄱ_2" localSheetId="11" hidden="1">{"'용역비'!$A$4:$C$8"}</definedName>
    <definedName name="ㄷㄱㄷㄱㄷㄱ_2" localSheetId="13" hidden="1">{"'용역비'!$A$4:$C$8"}</definedName>
    <definedName name="ㄷㄱㄷㄱㄷㄱ_2" localSheetId="16" hidden="1">{"'용역비'!$A$4:$C$8"}</definedName>
    <definedName name="ㄷㄱㄷㄱㄷㄱ_2" localSheetId="21" hidden="1">{"'용역비'!$A$4:$C$8"}</definedName>
    <definedName name="ㄷㄱㄷㄱㄷㄱ_2" localSheetId="18" hidden="1">{"'용역비'!$A$4:$C$8"}</definedName>
    <definedName name="ㄷㄱㄷㄱㄷㄱ_2" localSheetId="19" hidden="1">{"'용역비'!$A$4:$C$8"}</definedName>
    <definedName name="ㄷㄱㄷㄱㄷㄱ_2" localSheetId="20" hidden="1">{"'용역비'!$A$4:$C$8"}</definedName>
    <definedName name="ㄷㄱㄷㄱㄷㄱ_2" localSheetId="22" hidden="1">{"'용역비'!$A$4:$C$8"}</definedName>
    <definedName name="ㄷㄱㄷㄱㄷㄱ_2" localSheetId="24" hidden="1">{"'용역비'!$A$4:$C$8"}</definedName>
    <definedName name="ㄷㄱㄷㄱㄷㄱ_2" localSheetId="28" hidden="1">{"'용역비'!$A$4:$C$8"}</definedName>
    <definedName name="ㄷㄱㄷㄱㄷㄱ_2" localSheetId="14" hidden="1">{"'용역비'!$A$4:$C$8"}</definedName>
    <definedName name="ㄷㄱㄷㄱㄷㄱ_2" hidden="1">{"'용역비'!$A$4:$C$8"}</definedName>
    <definedName name="ㄷㄱㄷㄱㄷㄱ_3" localSheetId="12" hidden="1">{"'용역비'!$A$4:$C$8"}</definedName>
    <definedName name="ㄷㄱㄷㄱㄷㄱ_3" localSheetId="11" hidden="1">{"'용역비'!$A$4:$C$8"}</definedName>
    <definedName name="ㄷㄱㄷㄱㄷㄱ_3" localSheetId="13" hidden="1">{"'용역비'!$A$4:$C$8"}</definedName>
    <definedName name="ㄷㄱㄷㄱㄷㄱ_3" localSheetId="16" hidden="1">{"'용역비'!$A$4:$C$8"}</definedName>
    <definedName name="ㄷㄱㄷㄱㄷㄱ_3" localSheetId="21" hidden="1">{"'용역비'!$A$4:$C$8"}</definedName>
    <definedName name="ㄷㄱㄷㄱㄷㄱ_3" localSheetId="18" hidden="1">{"'용역비'!$A$4:$C$8"}</definedName>
    <definedName name="ㄷㄱㄷㄱㄷㄱ_3" localSheetId="19" hidden="1">{"'용역비'!$A$4:$C$8"}</definedName>
    <definedName name="ㄷㄱㄷㄱㄷㄱ_3" localSheetId="20" hidden="1">{"'용역비'!$A$4:$C$8"}</definedName>
    <definedName name="ㄷㄱㄷㄱㄷㄱ_3" localSheetId="22" hidden="1">{"'용역비'!$A$4:$C$8"}</definedName>
    <definedName name="ㄷㄱㄷㄱㄷㄱ_3" localSheetId="24" hidden="1">{"'용역비'!$A$4:$C$8"}</definedName>
    <definedName name="ㄷㄱㄷㄱㄷㄱ_3" localSheetId="28" hidden="1">{"'용역비'!$A$4:$C$8"}</definedName>
    <definedName name="ㄷㄱㄷㄱㄷㄱ_3" localSheetId="14" hidden="1">{"'용역비'!$A$4:$C$8"}</definedName>
    <definedName name="ㄷㄱㄷㄱㄷㄱ_3" hidden="1">{"'용역비'!$A$4:$C$8"}</definedName>
    <definedName name="ㄷㄱㄷㄱㄷㄱ_4" localSheetId="12" hidden="1">{"'용역비'!$A$4:$C$8"}</definedName>
    <definedName name="ㄷㄱㄷㄱㄷㄱ_4" localSheetId="11" hidden="1">{"'용역비'!$A$4:$C$8"}</definedName>
    <definedName name="ㄷㄱㄷㄱㄷㄱ_4" localSheetId="13" hidden="1">{"'용역비'!$A$4:$C$8"}</definedName>
    <definedName name="ㄷㄱㄷㄱㄷㄱ_4" localSheetId="16" hidden="1">{"'용역비'!$A$4:$C$8"}</definedName>
    <definedName name="ㄷㄱㄷㄱㄷㄱ_4" localSheetId="21" hidden="1">{"'용역비'!$A$4:$C$8"}</definedName>
    <definedName name="ㄷㄱㄷㄱㄷㄱ_4" localSheetId="18" hidden="1">{"'용역비'!$A$4:$C$8"}</definedName>
    <definedName name="ㄷㄱㄷㄱㄷㄱ_4" localSheetId="19" hidden="1">{"'용역비'!$A$4:$C$8"}</definedName>
    <definedName name="ㄷㄱㄷㄱㄷㄱ_4" localSheetId="20" hidden="1">{"'용역비'!$A$4:$C$8"}</definedName>
    <definedName name="ㄷㄱㄷㄱㄷㄱ_4" localSheetId="22" hidden="1">{"'용역비'!$A$4:$C$8"}</definedName>
    <definedName name="ㄷㄱㄷㄱㄷㄱ_4" localSheetId="24" hidden="1">{"'용역비'!$A$4:$C$8"}</definedName>
    <definedName name="ㄷㄱㄷㄱㄷㄱ_4" localSheetId="28" hidden="1">{"'용역비'!$A$4:$C$8"}</definedName>
    <definedName name="ㄷㄱㄷㄱㄷㄱ_4" localSheetId="14" hidden="1">{"'용역비'!$A$4:$C$8"}</definedName>
    <definedName name="ㄷㄱㄷㄱㄷㄱ_4" hidden="1">{"'용역비'!$A$4:$C$8"}</definedName>
    <definedName name="ㄷㄱㄷㄱㄷㄱ_5" localSheetId="12" hidden="1">{"'용역비'!$A$4:$C$8"}</definedName>
    <definedName name="ㄷㄱㄷㄱㄷㄱ_5" localSheetId="11" hidden="1">{"'용역비'!$A$4:$C$8"}</definedName>
    <definedName name="ㄷㄱㄷㄱㄷㄱ_5" localSheetId="13" hidden="1">{"'용역비'!$A$4:$C$8"}</definedName>
    <definedName name="ㄷㄱㄷㄱㄷㄱ_5" localSheetId="16" hidden="1">{"'용역비'!$A$4:$C$8"}</definedName>
    <definedName name="ㄷㄱㄷㄱㄷㄱ_5" localSheetId="21" hidden="1">{"'용역비'!$A$4:$C$8"}</definedName>
    <definedName name="ㄷㄱㄷㄱㄷㄱ_5" localSheetId="18" hidden="1">{"'용역비'!$A$4:$C$8"}</definedName>
    <definedName name="ㄷㄱㄷㄱㄷㄱ_5" localSheetId="19" hidden="1">{"'용역비'!$A$4:$C$8"}</definedName>
    <definedName name="ㄷㄱㄷㄱㄷㄱ_5" localSheetId="20" hidden="1">{"'용역비'!$A$4:$C$8"}</definedName>
    <definedName name="ㄷㄱㄷㄱㄷㄱ_5" localSheetId="22" hidden="1">{"'용역비'!$A$4:$C$8"}</definedName>
    <definedName name="ㄷㄱㄷㄱㄷㄱ_5" localSheetId="24" hidden="1">{"'용역비'!$A$4:$C$8"}</definedName>
    <definedName name="ㄷㄱㄷㄱㄷㄱ_5" localSheetId="28" hidden="1">{"'용역비'!$A$4:$C$8"}</definedName>
    <definedName name="ㄷㄱㄷㄱㄷㄱ_5" localSheetId="14" hidden="1">{"'용역비'!$A$4:$C$8"}</definedName>
    <definedName name="ㄷㄱㄷㄱㄷㄱ_5" hidden="1">{"'용역비'!$A$4:$C$8"}</definedName>
    <definedName name="ㄷㄳ" localSheetId="12" hidden="1">{#N/A,#N/A,FALSE,"Sheet1"}</definedName>
    <definedName name="ㄷㄳ" localSheetId="11" hidden="1">{#N/A,#N/A,FALSE,"Sheet1"}</definedName>
    <definedName name="ㄷㄳ" localSheetId="13" hidden="1">{#N/A,#N/A,FALSE,"Sheet1"}</definedName>
    <definedName name="ㄷㄳ" localSheetId="16" hidden="1">{#N/A,#N/A,FALSE,"Sheet1"}</definedName>
    <definedName name="ㄷㄳ" localSheetId="21" hidden="1">{#N/A,#N/A,FALSE,"Sheet1"}</definedName>
    <definedName name="ㄷㄳ" localSheetId="18" hidden="1">{#N/A,#N/A,FALSE,"Sheet1"}</definedName>
    <definedName name="ㄷㄳ" localSheetId="19" hidden="1">{#N/A,#N/A,FALSE,"Sheet1"}</definedName>
    <definedName name="ㄷㄳ" localSheetId="20" hidden="1">{#N/A,#N/A,FALSE,"Sheet1"}</definedName>
    <definedName name="ㄷㄳ" localSheetId="22" hidden="1">{#N/A,#N/A,FALSE,"Sheet1"}</definedName>
    <definedName name="ㄷㄳ" localSheetId="24" hidden="1">{#N/A,#N/A,FALSE,"Sheet1"}</definedName>
    <definedName name="ㄷㄳ" localSheetId="28" hidden="1">{#N/A,#N/A,FALSE,"Sheet1"}</definedName>
    <definedName name="ㄷㄳ" localSheetId="14" hidden="1">{#N/A,#N/A,FALSE,"Sheet1"}</definedName>
    <definedName name="ㄷㄳ" hidden="1">{#N/A,#N/A,FALSE,"Sheet1"}</definedName>
    <definedName name="ㄷㄷ"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1"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0"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2"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ㄱㄱ" localSheetId="12" hidden="1">{"'용역비'!$A$4:$C$8"}</definedName>
    <definedName name="ㄷㄷㄱㄱ" localSheetId="11" hidden="1">{"'용역비'!$A$4:$C$8"}</definedName>
    <definedName name="ㄷㄷㄱㄱ" localSheetId="13" hidden="1">{"'용역비'!$A$4:$C$8"}</definedName>
    <definedName name="ㄷㄷㄱㄱ" localSheetId="16" hidden="1">{"'용역비'!$A$4:$C$8"}</definedName>
    <definedName name="ㄷㄷㄱㄱ" localSheetId="21" hidden="1">{"'용역비'!$A$4:$C$8"}</definedName>
    <definedName name="ㄷㄷㄱㄱ" localSheetId="18" hidden="1">{"'용역비'!$A$4:$C$8"}</definedName>
    <definedName name="ㄷㄷㄱㄱ" localSheetId="19" hidden="1">{"'용역비'!$A$4:$C$8"}</definedName>
    <definedName name="ㄷㄷㄱㄱ" localSheetId="20" hidden="1">{"'용역비'!$A$4:$C$8"}</definedName>
    <definedName name="ㄷㄷㄱㄱ" localSheetId="22" hidden="1">{"'용역비'!$A$4:$C$8"}</definedName>
    <definedName name="ㄷㄷㄱㄱ" localSheetId="24" hidden="1">{"'용역비'!$A$4:$C$8"}</definedName>
    <definedName name="ㄷㄷㄱㄱ" localSheetId="28" hidden="1">{"'용역비'!$A$4:$C$8"}</definedName>
    <definedName name="ㄷㄷㄱㄱ" localSheetId="14" hidden="1">{"'용역비'!$A$4:$C$8"}</definedName>
    <definedName name="ㄷㄷㄱㄱ" hidden="1">{"'용역비'!$A$4:$C$8"}</definedName>
    <definedName name="ㄷㄷㄱㄱ_1" localSheetId="12" hidden="1">{"'용역비'!$A$4:$C$8"}</definedName>
    <definedName name="ㄷㄷㄱㄱ_1" localSheetId="11" hidden="1">{"'용역비'!$A$4:$C$8"}</definedName>
    <definedName name="ㄷㄷㄱㄱ_1" localSheetId="13" hidden="1">{"'용역비'!$A$4:$C$8"}</definedName>
    <definedName name="ㄷㄷㄱㄱ_1" localSheetId="16" hidden="1">{"'용역비'!$A$4:$C$8"}</definedName>
    <definedName name="ㄷㄷㄱㄱ_1" localSheetId="21" hidden="1">{"'용역비'!$A$4:$C$8"}</definedName>
    <definedName name="ㄷㄷㄱㄱ_1" localSheetId="18" hidden="1">{"'용역비'!$A$4:$C$8"}</definedName>
    <definedName name="ㄷㄷㄱㄱ_1" localSheetId="19" hidden="1">{"'용역비'!$A$4:$C$8"}</definedName>
    <definedName name="ㄷㄷㄱㄱ_1" localSheetId="20" hidden="1">{"'용역비'!$A$4:$C$8"}</definedName>
    <definedName name="ㄷㄷㄱㄱ_1" localSheetId="22" hidden="1">{"'용역비'!$A$4:$C$8"}</definedName>
    <definedName name="ㄷㄷㄱㄱ_1" localSheetId="24" hidden="1">{"'용역비'!$A$4:$C$8"}</definedName>
    <definedName name="ㄷㄷㄱㄱ_1" localSheetId="28" hidden="1">{"'용역비'!$A$4:$C$8"}</definedName>
    <definedName name="ㄷㄷㄱㄱ_1" localSheetId="14" hidden="1">{"'용역비'!$A$4:$C$8"}</definedName>
    <definedName name="ㄷㄷㄱㄱ_1" hidden="1">{"'용역비'!$A$4:$C$8"}</definedName>
    <definedName name="ㄷㄷㄱㄱ_2" localSheetId="12" hidden="1">{"'용역비'!$A$4:$C$8"}</definedName>
    <definedName name="ㄷㄷㄱㄱ_2" localSheetId="11" hidden="1">{"'용역비'!$A$4:$C$8"}</definedName>
    <definedName name="ㄷㄷㄱㄱ_2" localSheetId="13" hidden="1">{"'용역비'!$A$4:$C$8"}</definedName>
    <definedName name="ㄷㄷㄱㄱ_2" localSheetId="16" hidden="1">{"'용역비'!$A$4:$C$8"}</definedName>
    <definedName name="ㄷㄷㄱㄱ_2" localSheetId="21" hidden="1">{"'용역비'!$A$4:$C$8"}</definedName>
    <definedName name="ㄷㄷㄱㄱ_2" localSheetId="18" hidden="1">{"'용역비'!$A$4:$C$8"}</definedName>
    <definedName name="ㄷㄷㄱㄱ_2" localSheetId="19" hidden="1">{"'용역비'!$A$4:$C$8"}</definedName>
    <definedName name="ㄷㄷㄱㄱ_2" localSheetId="20" hidden="1">{"'용역비'!$A$4:$C$8"}</definedName>
    <definedName name="ㄷㄷㄱㄱ_2" localSheetId="22" hidden="1">{"'용역비'!$A$4:$C$8"}</definedName>
    <definedName name="ㄷㄷㄱㄱ_2" localSheetId="24" hidden="1">{"'용역비'!$A$4:$C$8"}</definedName>
    <definedName name="ㄷㄷㄱㄱ_2" localSheetId="28" hidden="1">{"'용역비'!$A$4:$C$8"}</definedName>
    <definedName name="ㄷㄷㄱㄱ_2" localSheetId="14" hidden="1">{"'용역비'!$A$4:$C$8"}</definedName>
    <definedName name="ㄷㄷㄱㄱ_2" hidden="1">{"'용역비'!$A$4:$C$8"}</definedName>
    <definedName name="ㄷㄷㄱㄱ_3" localSheetId="12" hidden="1">{"'용역비'!$A$4:$C$8"}</definedName>
    <definedName name="ㄷㄷㄱㄱ_3" localSheetId="11" hidden="1">{"'용역비'!$A$4:$C$8"}</definedName>
    <definedName name="ㄷㄷㄱㄱ_3" localSheetId="13" hidden="1">{"'용역비'!$A$4:$C$8"}</definedName>
    <definedName name="ㄷㄷㄱㄱ_3" localSheetId="16" hidden="1">{"'용역비'!$A$4:$C$8"}</definedName>
    <definedName name="ㄷㄷㄱㄱ_3" localSheetId="21" hidden="1">{"'용역비'!$A$4:$C$8"}</definedName>
    <definedName name="ㄷㄷㄱㄱ_3" localSheetId="18" hidden="1">{"'용역비'!$A$4:$C$8"}</definedName>
    <definedName name="ㄷㄷㄱㄱ_3" localSheetId="19" hidden="1">{"'용역비'!$A$4:$C$8"}</definedName>
    <definedName name="ㄷㄷㄱㄱ_3" localSheetId="20" hidden="1">{"'용역비'!$A$4:$C$8"}</definedName>
    <definedName name="ㄷㄷㄱㄱ_3" localSheetId="22" hidden="1">{"'용역비'!$A$4:$C$8"}</definedName>
    <definedName name="ㄷㄷㄱㄱ_3" localSheetId="24" hidden="1">{"'용역비'!$A$4:$C$8"}</definedName>
    <definedName name="ㄷㄷㄱㄱ_3" localSheetId="28" hidden="1">{"'용역비'!$A$4:$C$8"}</definedName>
    <definedName name="ㄷㄷㄱㄱ_3" localSheetId="14" hidden="1">{"'용역비'!$A$4:$C$8"}</definedName>
    <definedName name="ㄷㄷㄱㄱ_3" hidden="1">{"'용역비'!$A$4:$C$8"}</definedName>
    <definedName name="ㄷㄷㄱㄱ_4" localSheetId="12" hidden="1">{"'용역비'!$A$4:$C$8"}</definedName>
    <definedName name="ㄷㄷㄱㄱ_4" localSheetId="11" hidden="1">{"'용역비'!$A$4:$C$8"}</definedName>
    <definedName name="ㄷㄷㄱㄱ_4" localSheetId="13" hidden="1">{"'용역비'!$A$4:$C$8"}</definedName>
    <definedName name="ㄷㄷㄱㄱ_4" localSheetId="16" hidden="1">{"'용역비'!$A$4:$C$8"}</definedName>
    <definedName name="ㄷㄷㄱㄱ_4" localSheetId="21" hidden="1">{"'용역비'!$A$4:$C$8"}</definedName>
    <definedName name="ㄷㄷㄱㄱ_4" localSheetId="18" hidden="1">{"'용역비'!$A$4:$C$8"}</definedName>
    <definedName name="ㄷㄷㄱㄱ_4" localSheetId="19" hidden="1">{"'용역비'!$A$4:$C$8"}</definedName>
    <definedName name="ㄷㄷㄱㄱ_4" localSheetId="20" hidden="1">{"'용역비'!$A$4:$C$8"}</definedName>
    <definedName name="ㄷㄷㄱㄱ_4" localSheetId="22" hidden="1">{"'용역비'!$A$4:$C$8"}</definedName>
    <definedName name="ㄷㄷㄱㄱ_4" localSheetId="24" hidden="1">{"'용역비'!$A$4:$C$8"}</definedName>
    <definedName name="ㄷㄷㄱㄱ_4" localSheetId="28" hidden="1">{"'용역비'!$A$4:$C$8"}</definedName>
    <definedName name="ㄷㄷㄱㄱ_4" localSheetId="14" hidden="1">{"'용역비'!$A$4:$C$8"}</definedName>
    <definedName name="ㄷㄷㄱㄱ_4" hidden="1">{"'용역비'!$A$4:$C$8"}</definedName>
    <definedName name="ㄷㄷㄱㄱ_5" localSheetId="12" hidden="1">{"'용역비'!$A$4:$C$8"}</definedName>
    <definedName name="ㄷㄷㄱㄱ_5" localSheetId="11" hidden="1">{"'용역비'!$A$4:$C$8"}</definedName>
    <definedName name="ㄷㄷㄱㄱ_5" localSheetId="13" hidden="1">{"'용역비'!$A$4:$C$8"}</definedName>
    <definedName name="ㄷㄷㄱㄱ_5" localSheetId="16" hidden="1">{"'용역비'!$A$4:$C$8"}</definedName>
    <definedName name="ㄷㄷㄱㄱ_5" localSheetId="21" hidden="1">{"'용역비'!$A$4:$C$8"}</definedName>
    <definedName name="ㄷㄷㄱㄱ_5" localSheetId="18" hidden="1">{"'용역비'!$A$4:$C$8"}</definedName>
    <definedName name="ㄷㄷㄱㄱ_5" localSheetId="19" hidden="1">{"'용역비'!$A$4:$C$8"}</definedName>
    <definedName name="ㄷㄷㄱㄱ_5" localSheetId="20" hidden="1">{"'용역비'!$A$4:$C$8"}</definedName>
    <definedName name="ㄷㄷㄱㄱ_5" localSheetId="22" hidden="1">{"'용역비'!$A$4:$C$8"}</definedName>
    <definedName name="ㄷㄷㄱㄱ_5" localSheetId="24" hidden="1">{"'용역비'!$A$4:$C$8"}</definedName>
    <definedName name="ㄷㄷㄱㄱ_5" localSheetId="28" hidden="1">{"'용역비'!$A$4:$C$8"}</definedName>
    <definedName name="ㄷㄷㄱㄱ_5" localSheetId="14" hidden="1">{"'용역비'!$A$4:$C$8"}</definedName>
    <definedName name="ㄷㄷㄱㄱ_5" hidden="1">{"'용역비'!$A$4:$C$8"}</definedName>
    <definedName name="ㄷㄷㄷ" localSheetId="12" hidden="1">{#N/A,#N/A,FALSE,"운반시간"}</definedName>
    <definedName name="ㄷㄷㄷ" localSheetId="11" hidden="1">{#N/A,#N/A,FALSE,"운반시간"}</definedName>
    <definedName name="ㄷㄷㄷ" localSheetId="13" hidden="1">{#N/A,#N/A,FALSE,"운반시간"}</definedName>
    <definedName name="ㄷㄷㄷ" localSheetId="16" hidden="1">{#N/A,#N/A,FALSE,"운반시간"}</definedName>
    <definedName name="ㄷㄷㄷ" localSheetId="21" hidden="1">{#N/A,#N/A,FALSE,"운반시간"}</definedName>
    <definedName name="ㄷㄷㄷ" localSheetId="18" hidden="1">{#N/A,#N/A,FALSE,"운반시간"}</definedName>
    <definedName name="ㄷㄷㄷ" localSheetId="19" hidden="1">{#N/A,#N/A,FALSE,"운반시간"}</definedName>
    <definedName name="ㄷㄷㄷ" localSheetId="20" hidden="1">{#N/A,#N/A,FALSE,"운반시간"}</definedName>
    <definedName name="ㄷㄷㄷ" localSheetId="22" hidden="1">{#N/A,#N/A,FALSE,"운반시간"}</definedName>
    <definedName name="ㄷㄷㄷ" localSheetId="24" hidden="1">{#N/A,#N/A,FALSE,"운반시간"}</definedName>
    <definedName name="ㄷㄷㄷ" localSheetId="28" hidden="1">{#N/A,#N/A,FALSE,"운반시간"}</definedName>
    <definedName name="ㄷㄷㄷ" localSheetId="14" hidden="1">{#N/A,#N/A,FALSE,"운반시간"}</definedName>
    <definedName name="ㄷㄷㄷ" hidden="1">{#N/A,#N/A,FALSE,"운반시간"}</definedName>
    <definedName name="ㄷㄷㄷㄷ" localSheetId="12" hidden="1">{"'장비'!$A$3:$M$12"}</definedName>
    <definedName name="ㄷㄷㄷㄷ" localSheetId="11" hidden="1">{"'장비'!$A$3:$M$12"}</definedName>
    <definedName name="ㄷㄷㄷㄷ" localSheetId="13" hidden="1">{"'장비'!$A$3:$M$12"}</definedName>
    <definedName name="ㄷㄷㄷㄷ" localSheetId="16" hidden="1">{"'장비'!$A$3:$M$12"}</definedName>
    <definedName name="ㄷㄷㄷㄷ" localSheetId="21" hidden="1">{"'장비'!$A$3:$M$12"}</definedName>
    <definedName name="ㄷㄷㄷㄷ" localSheetId="18" hidden="1">{"'장비'!$A$3:$M$12"}</definedName>
    <definedName name="ㄷㄷㄷㄷ" localSheetId="19" hidden="1">{"'장비'!$A$3:$M$12"}</definedName>
    <definedName name="ㄷㄷㄷㄷ" localSheetId="20" hidden="1">{"'장비'!$A$3:$M$12"}</definedName>
    <definedName name="ㄷㄷㄷㄷ" localSheetId="22" hidden="1">{"'장비'!$A$3:$M$12"}</definedName>
    <definedName name="ㄷㄷㄷㄷ" localSheetId="24" hidden="1">{"'장비'!$A$3:$M$12"}</definedName>
    <definedName name="ㄷㄷㄷㄷ" localSheetId="28" hidden="1">{"'장비'!$A$3:$M$12"}</definedName>
    <definedName name="ㄷㄷㄷㄷ" localSheetId="14" hidden="1">{"'장비'!$A$3:$M$12"}</definedName>
    <definedName name="ㄷㄷㄷㄷ" hidden="1">{"'장비'!$A$3:$M$12"}</definedName>
    <definedName name="ㄷㅇㅊ" localSheetId="12" hidden="1">{#N/A,#N/A,FALSE,"집계표"}</definedName>
    <definedName name="ㄷㅇㅊ" localSheetId="11" hidden="1">{#N/A,#N/A,FALSE,"집계표"}</definedName>
    <definedName name="ㄷㅇㅊ" localSheetId="13" hidden="1">{#N/A,#N/A,FALSE,"집계표"}</definedName>
    <definedName name="ㄷㅇㅊ" localSheetId="16" hidden="1">{#N/A,#N/A,FALSE,"집계표"}</definedName>
    <definedName name="ㄷㅇㅊ" localSheetId="21" hidden="1">{#N/A,#N/A,FALSE,"집계표"}</definedName>
    <definedName name="ㄷㅇㅊ" localSheetId="18" hidden="1">{#N/A,#N/A,FALSE,"집계표"}</definedName>
    <definedName name="ㄷㅇㅊ" localSheetId="19" hidden="1">{#N/A,#N/A,FALSE,"집계표"}</definedName>
    <definedName name="ㄷㅇㅊ" localSheetId="20" hidden="1">{#N/A,#N/A,FALSE,"집계표"}</definedName>
    <definedName name="ㄷㅇㅊ" localSheetId="22" hidden="1">{#N/A,#N/A,FALSE,"집계표"}</definedName>
    <definedName name="ㄷㅇㅊ" localSheetId="24" hidden="1">{#N/A,#N/A,FALSE,"집계표"}</definedName>
    <definedName name="ㄷㅇㅊ" localSheetId="28" hidden="1">{#N/A,#N/A,FALSE,"집계표"}</definedName>
    <definedName name="ㄷㅇㅊ" localSheetId="14" hidden="1">{#N/A,#N/A,FALSE,"집계표"}</definedName>
    <definedName name="ㄷㅇㅊ" hidden="1">{#N/A,#N/A,FALSE,"집계표"}</definedName>
    <definedName name="ㄷㅈㄱ" localSheetId="12" hidden="1">{#N/A,#N/A,FALSE,"포장1";#N/A,#N/A,FALSE,"포장1"}</definedName>
    <definedName name="ㄷㅈㄱ" localSheetId="11" hidden="1">{#N/A,#N/A,FALSE,"포장1";#N/A,#N/A,FALSE,"포장1"}</definedName>
    <definedName name="ㄷㅈㄱ" localSheetId="13" hidden="1">{#N/A,#N/A,FALSE,"포장1";#N/A,#N/A,FALSE,"포장1"}</definedName>
    <definedName name="ㄷㅈㄱ" localSheetId="16" hidden="1">{#N/A,#N/A,FALSE,"포장1";#N/A,#N/A,FALSE,"포장1"}</definedName>
    <definedName name="ㄷㅈㄱ" localSheetId="21" hidden="1">{#N/A,#N/A,FALSE,"포장1";#N/A,#N/A,FALSE,"포장1"}</definedName>
    <definedName name="ㄷㅈㄱ" localSheetId="18" hidden="1">{#N/A,#N/A,FALSE,"포장1";#N/A,#N/A,FALSE,"포장1"}</definedName>
    <definedName name="ㄷㅈㄱ" localSheetId="19" hidden="1">{#N/A,#N/A,FALSE,"포장1";#N/A,#N/A,FALSE,"포장1"}</definedName>
    <definedName name="ㄷㅈㄱ" localSheetId="20" hidden="1">{#N/A,#N/A,FALSE,"포장1";#N/A,#N/A,FALSE,"포장1"}</definedName>
    <definedName name="ㄷㅈㄱ" localSheetId="22" hidden="1">{#N/A,#N/A,FALSE,"포장1";#N/A,#N/A,FALSE,"포장1"}</definedName>
    <definedName name="ㄷㅈㄱ" localSheetId="24" hidden="1">{#N/A,#N/A,FALSE,"포장1";#N/A,#N/A,FALSE,"포장1"}</definedName>
    <definedName name="ㄷㅈㄱ" localSheetId="28" hidden="1">{#N/A,#N/A,FALSE,"포장1";#N/A,#N/A,FALSE,"포장1"}</definedName>
    <definedName name="ㄷㅈㄱ" localSheetId="14" hidden="1">{#N/A,#N/A,FALSE,"포장1";#N/A,#N/A,FALSE,"포장1"}</definedName>
    <definedName name="ㄷㅈㄱ" hidden="1">{#N/A,#N/A,FALSE,"포장1";#N/A,#N/A,FALSE,"포장1"}</definedName>
    <definedName name="ㄷㅈ거" localSheetId="12" hidden="1">{#N/A,#N/A,FALSE,"집계표"}</definedName>
    <definedName name="ㄷㅈ거" localSheetId="11" hidden="1">{#N/A,#N/A,FALSE,"집계표"}</definedName>
    <definedName name="ㄷㅈ거" localSheetId="13" hidden="1">{#N/A,#N/A,FALSE,"집계표"}</definedName>
    <definedName name="ㄷㅈ거" localSheetId="16" hidden="1">{#N/A,#N/A,FALSE,"집계표"}</definedName>
    <definedName name="ㄷㅈ거" localSheetId="21" hidden="1">{#N/A,#N/A,FALSE,"집계표"}</definedName>
    <definedName name="ㄷㅈ거" localSheetId="18" hidden="1">{#N/A,#N/A,FALSE,"집계표"}</definedName>
    <definedName name="ㄷㅈ거" localSheetId="19" hidden="1">{#N/A,#N/A,FALSE,"집계표"}</definedName>
    <definedName name="ㄷㅈ거" localSheetId="20" hidden="1">{#N/A,#N/A,FALSE,"집계표"}</definedName>
    <definedName name="ㄷㅈ거" localSheetId="22" hidden="1">{#N/A,#N/A,FALSE,"집계표"}</definedName>
    <definedName name="ㄷㅈ거" localSheetId="24" hidden="1">{#N/A,#N/A,FALSE,"집계표"}</definedName>
    <definedName name="ㄷㅈ거" localSheetId="28" hidden="1">{#N/A,#N/A,FALSE,"집계표"}</definedName>
    <definedName name="ㄷㅈ거" localSheetId="14" hidden="1">{#N/A,#N/A,FALSE,"집계표"}</definedName>
    <definedName name="ㄷㅈ거" hidden="1">{#N/A,#N/A,FALSE,"집계표"}</definedName>
    <definedName name="ㄷㅈㅂㄷ" localSheetId="12" hidden="1">{"'장비'!$A$3:$M$12"}</definedName>
    <definedName name="ㄷㅈㅂㄷ" localSheetId="11" hidden="1">{"'장비'!$A$3:$M$12"}</definedName>
    <definedName name="ㄷㅈㅂㄷ" localSheetId="13" hidden="1">{"'장비'!$A$3:$M$12"}</definedName>
    <definedName name="ㄷㅈㅂㄷ" localSheetId="16" hidden="1">{"'장비'!$A$3:$M$12"}</definedName>
    <definedName name="ㄷㅈㅂㄷ" localSheetId="21" hidden="1">{"'장비'!$A$3:$M$12"}</definedName>
    <definedName name="ㄷㅈㅂㄷ" localSheetId="18" hidden="1">{"'장비'!$A$3:$M$12"}</definedName>
    <definedName name="ㄷㅈㅂㄷ" localSheetId="19" hidden="1">{"'장비'!$A$3:$M$12"}</definedName>
    <definedName name="ㄷㅈㅂㄷ" localSheetId="20" hidden="1">{"'장비'!$A$3:$M$12"}</definedName>
    <definedName name="ㄷㅈㅂㄷ" localSheetId="22" hidden="1">{"'장비'!$A$3:$M$12"}</definedName>
    <definedName name="ㄷㅈㅂㄷ" localSheetId="24" hidden="1">{"'장비'!$A$3:$M$12"}</definedName>
    <definedName name="ㄷㅈㅂㄷ" localSheetId="28" hidden="1">{"'장비'!$A$3:$M$12"}</definedName>
    <definedName name="ㄷㅈㅂㄷ" localSheetId="14" hidden="1">{"'장비'!$A$3:$M$12"}</definedName>
    <definedName name="ㄷㅈㅂㄷ" hidden="1">{"'장비'!$A$3:$M$12"}</definedName>
    <definedName name="ㄷㅍㅂ" localSheetId="12" hidden="1">{"'용역비'!$A$4:$C$8"}</definedName>
    <definedName name="ㄷㅍㅂ" localSheetId="11" hidden="1">{"'용역비'!$A$4:$C$8"}</definedName>
    <definedName name="ㄷㅍㅂ" localSheetId="13" hidden="1">{"'용역비'!$A$4:$C$8"}</definedName>
    <definedName name="ㄷㅍㅂ" localSheetId="16" hidden="1">{"'용역비'!$A$4:$C$8"}</definedName>
    <definedName name="ㄷㅍㅂ" localSheetId="21" hidden="1">{"'용역비'!$A$4:$C$8"}</definedName>
    <definedName name="ㄷㅍㅂ" localSheetId="18" hidden="1">{"'용역비'!$A$4:$C$8"}</definedName>
    <definedName name="ㄷㅍㅂ" localSheetId="19" hidden="1">{"'용역비'!$A$4:$C$8"}</definedName>
    <definedName name="ㄷㅍㅂ" localSheetId="20" hidden="1">{"'용역비'!$A$4:$C$8"}</definedName>
    <definedName name="ㄷㅍㅂ" localSheetId="22" hidden="1">{"'용역비'!$A$4:$C$8"}</definedName>
    <definedName name="ㄷㅍㅂ" localSheetId="24" hidden="1">{"'용역비'!$A$4:$C$8"}</definedName>
    <definedName name="ㄷㅍㅂ" localSheetId="28" hidden="1">{"'용역비'!$A$4:$C$8"}</definedName>
    <definedName name="ㄷㅍㅂ" localSheetId="14" hidden="1">{"'용역비'!$A$4:$C$8"}</definedName>
    <definedName name="ㄷㅍㅂ" hidden="1">{"'용역비'!$A$4:$C$8"}</definedName>
    <definedName name="ㄷㅍㅂ_1" localSheetId="12" hidden="1">{"'용역비'!$A$4:$C$8"}</definedName>
    <definedName name="ㄷㅍㅂ_1" localSheetId="11" hidden="1">{"'용역비'!$A$4:$C$8"}</definedName>
    <definedName name="ㄷㅍㅂ_1" localSheetId="13" hidden="1">{"'용역비'!$A$4:$C$8"}</definedName>
    <definedName name="ㄷㅍㅂ_1" localSheetId="16" hidden="1">{"'용역비'!$A$4:$C$8"}</definedName>
    <definedName name="ㄷㅍㅂ_1" localSheetId="21" hidden="1">{"'용역비'!$A$4:$C$8"}</definedName>
    <definedName name="ㄷㅍㅂ_1" localSheetId="18" hidden="1">{"'용역비'!$A$4:$C$8"}</definedName>
    <definedName name="ㄷㅍㅂ_1" localSheetId="19" hidden="1">{"'용역비'!$A$4:$C$8"}</definedName>
    <definedName name="ㄷㅍㅂ_1" localSheetId="20" hidden="1">{"'용역비'!$A$4:$C$8"}</definedName>
    <definedName name="ㄷㅍㅂ_1" localSheetId="22" hidden="1">{"'용역비'!$A$4:$C$8"}</definedName>
    <definedName name="ㄷㅍㅂ_1" localSheetId="24" hidden="1">{"'용역비'!$A$4:$C$8"}</definedName>
    <definedName name="ㄷㅍㅂ_1" localSheetId="28" hidden="1">{"'용역비'!$A$4:$C$8"}</definedName>
    <definedName name="ㄷㅍㅂ_1" localSheetId="14" hidden="1">{"'용역비'!$A$4:$C$8"}</definedName>
    <definedName name="ㄷㅍㅂ_1" hidden="1">{"'용역비'!$A$4:$C$8"}</definedName>
    <definedName name="ㄷㅍㅂ_2" localSheetId="12" hidden="1">{"'용역비'!$A$4:$C$8"}</definedName>
    <definedName name="ㄷㅍㅂ_2" localSheetId="11" hidden="1">{"'용역비'!$A$4:$C$8"}</definedName>
    <definedName name="ㄷㅍㅂ_2" localSheetId="13" hidden="1">{"'용역비'!$A$4:$C$8"}</definedName>
    <definedName name="ㄷㅍㅂ_2" localSheetId="16" hidden="1">{"'용역비'!$A$4:$C$8"}</definedName>
    <definedName name="ㄷㅍㅂ_2" localSheetId="21" hidden="1">{"'용역비'!$A$4:$C$8"}</definedName>
    <definedName name="ㄷㅍㅂ_2" localSheetId="18" hidden="1">{"'용역비'!$A$4:$C$8"}</definedName>
    <definedName name="ㄷㅍㅂ_2" localSheetId="19" hidden="1">{"'용역비'!$A$4:$C$8"}</definedName>
    <definedName name="ㄷㅍㅂ_2" localSheetId="20" hidden="1">{"'용역비'!$A$4:$C$8"}</definedName>
    <definedName name="ㄷㅍㅂ_2" localSheetId="22" hidden="1">{"'용역비'!$A$4:$C$8"}</definedName>
    <definedName name="ㄷㅍㅂ_2" localSheetId="24" hidden="1">{"'용역비'!$A$4:$C$8"}</definedName>
    <definedName name="ㄷㅍㅂ_2" localSheetId="28" hidden="1">{"'용역비'!$A$4:$C$8"}</definedName>
    <definedName name="ㄷㅍㅂ_2" localSheetId="14" hidden="1">{"'용역비'!$A$4:$C$8"}</definedName>
    <definedName name="ㄷㅍㅂ_2" hidden="1">{"'용역비'!$A$4:$C$8"}</definedName>
    <definedName name="ㄷㅍㅂ_3" localSheetId="12" hidden="1">{"'용역비'!$A$4:$C$8"}</definedName>
    <definedName name="ㄷㅍㅂ_3" localSheetId="11" hidden="1">{"'용역비'!$A$4:$C$8"}</definedName>
    <definedName name="ㄷㅍㅂ_3" localSheetId="13" hidden="1">{"'용역비'!$A$4:$C$8"}</definedName>
    <definedName name="ㄷㅍㅂ_3" localSheetId="16" hidden="1">{"'용역비'!$A$4:$C$8"}</definedName>
    <definedName name="ㄷㅍㅂ_3" localSheetId="21" hidden="1">{"'용역비'!$A$4:$C$8"}</definedName>
    <definedName name="ㄷㅍㅂ_3" localSheetId="18" hidden="1">{"'용역비'!$A$4:$C$8"}</definedName>
    <definedName name="ㄷㅍㅂ_3" localSheetId="19" hidden="1">{"'용역비'!$A$4:$C$8"}</definedName>
    <definedName name="ㄷㅍㅂ_3" localSheetId="20" hidden="1">{"'용역비'!$A$4:$C$8"}</definedName>
    <definedName name="ㄷㅍㅂ_3" localSheetId="22" hidden="1">{"'용역비'!$A$4:$C$8"}</definedName>
    <definedName name="ㄷㅍㅂ_3" localSheetId="24" hidden="1">{"'용역비'!$A$4:$C$8"}</definedName>
    <definedName name="ㄷㅍㅂ_3" localSheetId="28" hidden="1">{"'용역비'!$A$4:$C$8"}</definedName>
    <definedName name="ㄷㅍㅂ_3" localSheetId="14" hidden="1">{"'용역비'!$A$4:$C$8"}</definedName>
    <definedName name="ㄷㅍㅂ_3" hidden="1">{"'용역비'!$A$4:$C$8"}</definedName>
    <definedName name="ㄷㅍㅂ_4" localSheetId="12" hidden="1">{"'용역비'!$A$4:$C$8"}</definedName>
    <definedName name="ㄷㅍㅂ_4" localSheetId="11" hidden="1">{"'용역비'!$A$4:$C$8"}</definedName>
    <definedName name="ㄷㅍㅂ_4" localSheetId="13" hidden="1">{"'용역비'!$A$4:$C$8"}</definedName>
    <definedName name="ㄷㅍㅂ_4" localSheetId="16" hidden="1">{"'용역비'!$A$4:$C$8"}</definedName>
    <definedName name="ㄷㅍㅂ_4" localSheetId="21" hidden="1">{"'용역비'!$A$4:$C$8"}</definedName>
    <definedName name="ㄷㅍㅂ_4" localSheetId="18" hidden="1">{"'용역비'!$A$4:$C$8"}</definedName>
    <definedName name="ㄷㅍㅂ_4" localSheetId="19" hidden="1">{"'용역비'!$A$4:$C$8"}</definedName>
    <definedName name="ㄷㅍㅂ_4" localSheetId="20" hidden="1">{"'용역비'!$A$4:$C$8"}</definedName>
    <definedName name="ㄷㅍㅂ_4" localSheetId="22" hidden="1">{"'용역비'!$A$4:$C$8"}</definedName>
    <definedName name="ㄷㅍㅂ_4" localSheetId="24" hidden="1">{"'용역비'!$A$4:$C$8"}</definedName>
    <definedName name="ㄷㅍㅂ_4" localSheetId="28" hidden="1">{"'용역비'!$A$4:$C$8"}</definedName>
    <definedName name="ㄷㅍㅂ_4" localSheetId="14" hidden="1">{"'용역비'!$A$4:$C$8"}</definedName>
    <definedName name="ㄷㅍㅂ_4" hidden="1">{"'용역비'!$A$4:$C$8"}</definedName>
    <definedName name="ㄷㅍㅂ_5" localSheetId="12" hidden="1">{"'용역비'!$A$4:$C$8"}</definedName>
    <definedName name="ㄷㅍㅂ_5" localSheetId="11" hidden="1">{"'용역비'!$A$4:$C$8"}</definedName>
    <definedName name="ㄷㅍㅂ_5" localSheetId="13" hidden="1">{"'용역비'!$A$4:$C$8"}</definedName>
    <definedName name="ㄷㅍㅂ_5" localSheetId="16" hidden="1">{"'용역비'!$A$4:$C$8"}</definedName>
    <definedName name="ㄷㅍㅂ_5" localSheetId="21" hidden="1">{"'용역비'!$A$4:$C$8"}</definedName>
    <definedName name="ㄷㅍㅂ_5" localSheetId="18" hidden="1">{"'용역비'!$A$4:$C$8"}</definedName>
    <definedName name="ㄷㅍㅂ_5" localSheetId="19" hidden="1">{"'용역비'!$A$4:$C$8"}</definedName>
    <definedName name="ㄷㅍㅂ_5" localSheetId="20" hidden="1">{"'용역비'!$A$4:$C$8"}</definedName>
    <definedName name="ㄷㅍㅂ_5" localSheetId="22" hidden="1">{"'용역비'!$A$4:$C$8"}</definedName>
    <definedName name="ㄷㅍㅂ_5" localSheetId="24" hidden="1">{"'용역비'!$A$4:$C$8"}</definedName>
    <definedName name="ㄷㅍㅂ_5" localSheetId="28" hidden="1">{"'용역비'!$A$4:$C$8"}</definedName>
    <definedName name="ㄷㅍㅂ_5" localSheetId="14" hidden="1">{"'용역비'!$A$4:$C$8"}</definedName>
    <definedName name="ㄷㅍㅂ_5" hidden="1">{"'용역비'!$A$4:$C$8"}</definedName>
    <definedName name="ㄷㅎㄹㅇ" hidden="1">#REF!</definedName>
    <definedName name="다" localSheetId="12" hidden="1">{#N/A,#N/A,FALSE,"지침";#N/A,#N/A,FALSE,"환경분석";#N/A,#N/A,FALSE,"Sheet16"}</definedName>
    <definedName name="다" localSheetId="11" hidden="1">{#N/A,#N/A,FALSE,"지침";#N/A,#N/A,FALSE,"환경분석";#N/A,#N/A,FALSE,"Sheet16"}</definedName>
    <definedName name="다" localSheetId="13" hidden="1">{#N/A,#N/A,FALSE,"지침";#N/A,#N/A,FALSE,"환경분석";#N/A,#N/A,FALSE,"Sheet16"}</definedName>
    <definedName name="다" localSheetId="16" hidden="1">{#N/A,#N/A,FALSE,"지침";#N/A,#N/A,FALSE,"환경분석";#N/A,#N/A,FALSE,"Sheet16"}</definedName>
    <definedName name="다" localSheetId="21" hidden="1">{#N/A,#N/A,FALSE,"지침";#N/A,#N/A,FALSE,"환경분석";#N/A,#N/A,FALSE,"Sheet16"}</definedName>
    <definedName name="다" localSheetId="18" hidden="1">{#N/A,#N/A,FALSE,"지침";#N/A,#N/A,FALSE,"환경분석";#N/A,#N/A,FALSE,"Sheet16"}</definedName>
    <definedName name="다" localSheetId="19" hidden="1">{#N/A,#N/A,FALSE,"지침";#N/A,#N/A,FALSE,"환경분석";#N/A,#N/A,FALSE,"Sheet16"}</definedName>
    <definedName name="다" localSheetId="20" hidden="1">{#N/A,#N/A,FALSE,"지침";#N/A,#N/A,FALSE,"환경분석";#N/A,#N/A,FALSE,"Sheet16"}</definedName>
    <definedName name="다" localSheetId="22" hidden="1">{#N/A,#N/A,FALSE,"지침";#N/A,#N/A,FALSE,"환경분석";#N/A,#N/A,FALSE,"Sheet16"}</definedName>
    <definedName name="다" localSheetId="24" hidden="1">{#N/A,#N/A,FALSE,"지침";#N/A,#N/A,FALSE,"환경분석";#N/A,#N/A,FALSE,"Sheet16"}</definedName>
    <definedName name="다" localSheetId="28" hidden="1">{#N/A,#N/A,FALSE,"지침";#N/A,#N/A,FALSE,"환경분석";#N/A,#N/A,FALSE,"Sheet16"}</definedName>
    <definedName name="다" localSheetId="14" hidden="1">{#N/A,#N/A,FALSE,"지침";#N/A,#N/A,FALSE,"환경분석";#N/A,#N/A,FALSE,"Sheet16"}</definedName>
    <definedName name="다" hidden="1">{#N/A,#N/A,FALSE,"지침";#N/A,#N/A,FALSE,"환경분석";#N/A,#N/A,FALSE,"Sheet16"}</definedName>
    <definedName name="다라" localSheetId="12" hidden="1">{#N/A,#N/A,FALSE,"표지목차"}</definedName>
    <definedName name="다라" localSheetId="11" hidden="1">{#N/A,#N/A,FALSE,"표지목차"}</definedName>
    <definedName name="다라" localSheetId="13" hidden="1">{#N/A,#N/A,FALSE,"표지목차"}</definedName>
    <definedName name="다라" localSheetId="16" hidden="1">{#N/A,#N/A,FALSE,"표지목차"}</definedName>
    <definedName name="다라" localSheetId="21" hidden="1">{#N/A,#N/A,FALSE,"표지목차"}</definedName>
    <definedName name="다라" localSheetId="18" hidden="1">{#N/A,#N/A,FALSE,"표지목차"}</definedName>
    <definedName name="다라" localSheetId="19" hidden="1">{#N/A,#N/A,FALSE,"표지목차"}</definedName>
    <definedName name="다라" localSheetId="20" hidden="1">{#N/A,#N/A,FALSE,"표지목차"}</definedName>
    <definedName name="다라" localSheetId="22" hidden="1">{#N/A,#N/A,FALSE,"표지목차"}</definedName>
    <definedName name="다라" localSheetId="24" hidden="1">{#N/A,#N/A,FALSE,"표지목차"}</definedName>
    <definedName name="다라" localSheetId="28" hidden="1">{#N/A,#N/A,FALSE,"표지목차"}</definedName>
    <definedName name="다라" localSheetId="14" hidden="1">{#N/A,#N/A,FALSE,"표지목차"}</definedName>
    <definedName name="다라" hidden="1">{#N/A,#N/A,FALSE,"표지목차"}</definedName>
    <definedName name="다람쥐" localSheetId="12" hidden="1">{#N/A,#N/A,FALSE,"CCTV"}</definedName>
    <definedName name="다람쥐" localSheetId="11" hidden="1">{#N/A,#N/A,FALSE,"CCTV"}</definedName>
    <definedName name="다람쥐" localSheetId="13" hidden="1">{#N/A,#N/A,FALSE,"CCTV"}</definedName>
    <definedName name="다람쥐" localSheetId="16" hidden="1">{#N/A,#N/A,FALSE,"CCTV"}</definedName>
    <definedName name="다람쥐" localSheetId="21" hidden="1">{#N/A,#N/A,FALSE,"CCTV"}</definedName>
    <definedName name="다람쥐" localSheetId="18" hidden="1">{#N/A,#N/A,FALSE,"CCTV"}</definedName>
    <definedName name="다람쥐" localSheetId="19" hidden="1">{#N/A,#N/A,FALSE,"CCTV"}</definedName>
    <definedName name="다람쥐" localSheetId="20" hidden="1">{#N/A,#N/A,FALSE,"CCTV"}</definedName>
    <definedName name="다람쥐" localSheetId="22" hidden="1">{#N/A,#N/A,FALSE,"CCTV"}</definedName>
    <definedName name="다람쥐" localSheetId="24" hidden="1">{#N/A,#N/A,FALSE,"CCTV"}</definedName>
    <definedName name="다람쥐" localSheetId="28" hidden="1">{#N/A,#N/A,FALSE,"CCTV"}</definedName>
    <definedName name="다람쥐" localSheetId="14" hidden="1">{#N/A,#N/A,FALSE,"CCTV"}</definedName>
    <definedName name="다람쥐" hidden="1">{#N/A,#N/A,FALSE,"CCTV"}</definedName>
    <definedName name="다시"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다음" localSheetId="12" hidden="1">{#N/A,#N/A,FALSE,"갑지";#N/A,#N/A,FALSE,"개요";#N/A,#N/A,FALSE,"비목별";#N/A,#N/A,FALSE,"건물별";#N/A,#N/A,FALSE,"기구표";#N/A,#N/A,FALSE,"직원투입"}</definedName>
    <definedName name="다음" localSheetId="11" hidden="1">{#N/A,#N/A,FALSE,"갑지";#N/A,#N/A,FALSE,"개요";#N/A,#N/A,FALSE,"비목별";#N/A,#N/A,FALSE,"건물별";#N/A,#N/A,FALSE,"기구표";#N/A,#N/A,FALSE,"직원투입"}</definedName>
    <definedName name="다음" localSheetId="13" hidden="1">{#N/A,#N/A,FALSE,"갑지";#N/A,#N/A,FALSE,"개요";#N/A,#N/A,FALSE,"비목별";#N/A,#N/A,FALSE,"건물별";#N/A,#N/A,FALSE,"기구표";#N/A,#N/A,FALSE,"직원투입"}</definedName>
    <definedName name="다음" localSheetId="16" hidden="1">{#N/A,#N/A,FALSE,"갑지";#N/A,#N/A,FALSE,"개요";#N/A,#N/A,FALSE,"비목별";#N/A,#N/A,FALSE,"건물별";#N/A,#N/A,FALSE,"기구표";#N/A,#N/A,FALSE,"직원투입"}</definedName>
    <definedName name="다음" localSheetId="21" hidden="1">{#N/A,#N/A,FALSE,"갑지";#N/A,#N/A,FALSE,"개요";#N/A,#N/A,FALSE,"비목별";#N/A,#N/A,FALSE,"건물별";#N/A,#N/A,FALSE,"기구표";#N/A,#N/A,FALSE,"직원투입"}</definedName>
    <definedName name="다음" localSheetId="18" hidden="1">{#N/A,#N/A,FALSE,"갑지";#N/A,#N/A,FALSE,"개요";#N/A,#N/A,FALSE,"비목별";#N/A,#N/A,FALSE,"건물별";#N/A,#N/A,FALSE,"기구표";#N/A,#N/A,FALSE,"직원투입"}</definedName>
    <definedName name="다음" localSheetId="19" hidden="1">{#N/A,#N/A,FALSE,"갑지";#N/A,#N/A,FALSE,"개요";#N/A,#N/A,FALSE,"비목별";#N/A,#N/A,FALSE,"건물별";#N/A,#N/A,FALSE,"기구표";#N/A,#N/A,FALSE,"직원투입"}</definedName>
    <definedName name="다음" localSheetId="20" hidden="1">{#N/A,#N/A,FALSE,"갑지";#N/A,#N/A,FALSE,"개요";#N/A,#N/A,FALSE,"비목별";#N/A,#N/A,FALSE,"건물별";#N/A,#N/A,FALSE,"기구표";#N/A,#N/A,FALSE,"직원투입"}</definedName>
    <definedName name="다음" localSheetId="22" hidden="1">{#N/A,#N/A,FALSE,"갑지";#N/A,#N/A,FALSE,"개요";#N/A,#N/A,FALSE,"비목별";#N/A,#N/A,FALSE,"건물별";#N/A,#N/A,FALSE,"기구표";#N/A,#N/A,FALSE,"직원투입"}</definedName>
    <definedName name="다음" localSheetId="24" hidden="1">{#N/A,#N/A,FALSE,"갑지";#N/A,#N/A,FALSE,"개요";#N/A,#N/A,FALSE,"비목별";#N/A,#N/A,FALSE,"건물별";#N/A,#N/A,FALSE,"기구표";#N/A,#N/A,FALSE,"직원투입"}</definedName>
    <definedName name="다음" localSheetId="28" hidden="1">{#N/A,#N/A,FALSE,"갑지";#N/A,#N/A,FALSE,"개요";#N/A,#N/A,FALSE,"비목별";#N/A,#N/A,FALSE,"건물별";#N/A,#N/A,FALSE,"기구표";#N/A,#N/A,FALSE,"직원투입"}</definedName>
    <definedName name="다음" localSheetId="14" hidden="1">{#N/A,#N/A,FALSE,"갑지";#N/A,#N/A,FALSE,"개요";#N/A,#N/A,FALSE,"비목별";#N/A,#N/A,FALSE,"건물별";#N/A,#N/A,FALSE,"기구표";#N/A,#N/A,FALSE,"직원투입"}</definedName>
    <definedName name="다음" hidden="1">{#N/A,#N/A,FALSE,"갑지";#N/A,#N/A,FALSE,"개요";#N/A,#N/A,FALSE,"비목별";#N/A,#N/A,FALSE,"건물별";#N/A,#N/A,FALSE,"기구표";#N/A,#N/A,FALSE,"직원투입"}</definedName>
    <definedName name="닥트설치공사" localSheetId="12" hidden="1">{#N/A,#N/A,FALSE,"전력간선"}</definedName>
    <definedName name="닥트설치공사" localSheetId="11" hidden="1">{#N/A,#N/A,FALSE,"전력간선"}</definedName>
    <definedName name="닥트설치공사" localSheetId="13" hidden="1">{#N/A,#N/A,FALSE,"전력간선"}</definedName>
    <definedName name="닥트설치공사" localSheetId="16" hidden="1">{#N/A,#N/A,FALSE,"전력간선"}</definedName>
    <definedName name="닥트설치공사" localSheetId="21" hidden="1">{#N/A,#N/A,FALSE,"전력간선"}</definedName>
    <definedName name="닥트설치공사" localSheetId="18" hidden="1">{#N/A,#N/A,FALSE,"전력간선"}</definedName>
    <definedName name="닥트설치공사" localSheetId="19" hidden="1">{#N/A,#N/A,FALSE,"전력간선"}</definedName>
    <definedName name="닥트설치공사" localSheetId="20" hidden="1">{#N/A,#N/A,FALSE,"전력간선"}</definedName>
    <definedName name="닥트설치공사" localSheetId="22" hidden="1">{#N/A,#N/A,FALSE,"전력간선"}</definedName>
    <definedName name="닥트설치공사" localSheetId="24" hidden="1">{#N/A,#N/A,FALSE,"전력간선"}</definedName>
    <definedName name="닥트설치공사" localSheetId="28" hidden="1">{#N/A,#N/A,FALSE,"전력간선"}</definedName>
    <definedName name="닥트설치공사" localSheetId="14" hidden="1">{#N/A,#N/A,FALSE,"전력간선"}</definedName>
    <definedName name="닥트설치공사" hidden="1">{#N/A,#N/A,FALSE,"전력간선"}</definedName>
    <definedName name="단ㄱ" localSheetId="12" hidden="1">{#N/A,#N/A,FALSE,"전력간선"}</definedName>
    <definedName name="단ㄱ" localSheetId="11" hidden="1">{#N/A,#N/A,FALSE,"전력간선"}</definedName>
    <definedName name="단ㄱ" localSheetId="13" hidden="1">{#N/A,#N/A,FALSE,"전력간선"}</definedName>
    <definedName name="단ㄱ" localSheetId="16" hidden="1">{#N/A,#N/A,FALSE,"전력간선"}</definedName>
    <definedName name="단ㄱ" localSheetId="21" hidden="1">{#N/A,#N/A,FALSE,"전력간선"}</definedName>
    <definedName name="단ㄱ" localSheetId="18" hidden="1">{#N/A,#N/A,FALSE,"전력간선"}</definedName>
    <definedName name="단ㄱ" localSheetId="19" hidden="1">{#N/A,#N/A,FALSE,"전력간선"}</definedName>
    <definedName name="단ㄱ" localSheetId="20" hidden="1">{#N/A,#N/A,FALSE,"전력간선"}</definedName>
    <definedName name="단ㄱ" localSheetId="22" hidden="1">{#N/A,#N/A,FALSE,"전력간선"}</definedName>
    <definedName name="단ㄱ" localSheetId="24" hidden="1">{#N/A,#N/A,FALSE,"전력간선"}</definedName>
    <definedName name="단ㄱ" localSheetId="28" hidden="1">{#N/A,#N/A,FALSE,"전력간선"}</definedName>
    <definedName name="단ㄱ" localSheetId="14" hidden="1">{#N/A,#N/A,FALSE,"전력간선"}</definedName>
    <definedName name="단ㄱ" hidden="1">{#N/A,#N/A,FALSE,"전력간선"}</definedName>
    <definedName name="단가2" localSheetId="12" hidden="1">{#N/A,#N/A,FALSE,"Sheet1"}</definedName>
    <definedName name="단가2" localSheetId="11" hidden="1">{#N/A,#N/A,FALSE,"Sheet1"}</definedName>
    <definedName name="단가2" localSheetId="13" hidden="1">{#N/A,#N/A,FALSE,"Sheet1"}</definedName>
    <definedName name="단가2" localSheetId="16" hidden="1">{#N/A,#N/A,FALSE,"Sheet1"}</definedName>
    <definedName name="단가2" localSheetId="21" hidden="1">{#N/A,#N/A,FALSE,"Sheet1"}</definedName>
    <definedName name="단가2" localSheetId="18" hidden="1">{#N/A,#N/A,FALSE,"Sheet1"}</definedName>
    <definedName name="단가2" localSheetId="19" hidden="1">{#N/A,#N/A,FALSE,"Sheet1"}</definedName>
    <definedName name="단가2" localSheetId="20" hidden="1">{#N/A,#N/A,FALSE,"Sheet1"}</definedName>
    <definedName name="단가2" localSheetId="22" hidden="1">{#N/A,#N/A,FALSE,"Sheet1"}</definedName>
    <definedName name="단가2" localSheetId="24" hidden="1">{#N/A,#N/A,FALSE,"Sheet1"}</definedName>
    <definedName name="단가2" localSheetId="28" hidden="1">{#N/A,#N/A,FALSE,"Sheet1"}</definedName>
    <definedName name="단가2" localSheetId="14" hidden="1">{#N/A,#N/A,FALSE,"Sheet1"}</definedName>
    <definedName name="단가2" hidden="1">{#N/A,#N/A,FALSE,"Sheet1"}</definedName>
    <definedName name="단가대" hidden="1">#REF!</definedName>
    <definedName name="단가조사" localSheetId="12" hidden="1">{"'용역비'!$A$4:$C$8"}</definedName>
    <definedName name="단가조사" localSheetId="11" hidden="1">{"'용역비'!$A$4:$C$8"}</definedName>
    <definedName name="단가조사" localSheetId="13" hidden="1">{"'용역비'!$A$4:$C$8"}</definedName>
    <definedName name="단가조사" localSheetId="16" hidden="1">{"'용역비'!$A$4:$C$8"}</definedName>
    <definedName name="단가조사" localSheetId="21" hidden="1">{"'용역비'!$A$4:$C$8"}</definedName>
    <definedName name="단가조사" localSheetId="18" hidden="1">{"'용역비'!$A$4:$C$8"}</definedName>
    <definedName name="단가조사" localSheetId="19" hidden="1">{"'용역비'!$A$4:$C$8"}</definedName>
    <definedName name="단가조사" localSheetId="20" hidden="1">{"'용역비'!$A$4:$C$8"}</definedName>
    <definedName name="단가조사" localSheetId="22" hidden="1">{"'용역비'!$A$4:$C$8"}</definedName>
    <definedName name="단가조사" localSheetId="24" hidden="1">{"'용역비'!$A$4:$C$8"}</definedName>
    <definedName name="단가조사" localSheetId="28" hidden="1">{"'용역비'!$A$4:$C$8"}</definedName>
    <definedName name="단가조사" localSheetId="14" hidden="1">{"'용역비'!$A$4:$C$8"}</definedName>
    <definedName name="단가조사" hidden="1">{"'용역비'!$A$4:$C$8"}</definedName>
    <definedName name="단가조사자료"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당초계획" hidden="1">#REF!</definedName>
    <definedName name="대구공항"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12" hidden="1">{#N/A,#N/A,FALSE,"주간공정";#N/A,#N/A,FALSE,"주간보고";#N/A,#N/A,FALSE,"주간공정표"}</definedName>
    <definedName name="대대대대대" localSheetId="11" hidden="1">{#N/A,#N/A,FALSE,"주간공정";#N/A,#N/A,FALSE,"주간보고";#N/A,#N/A,FALSE,"주간공정표"}</definedName>
    <definedName name="대대대대대" localSheetId="13" hidden="1">{#N/A,#N/A,FALSE,"주간공정";#N/A,#N/A,FALSE,"주간보고";#N/A,#N/A,FALSE,"주간공정표"}</definedName>
    <definedName name="대대대대대" localSheetId="16" hidden="1">{#N/A,#N/A,FALSE,"주간공정";#N/A,#N/A,FALSE,"주간보고";#N/A,#N/A,FALSE,"주간공정표"}</definedName>
    <definedName name="대대대대대" localSheetId="21" hidden="1">{#N/A,#N/A,FALSE,"주간공정";#N/A,#N/A,FALSE,"주간보고";#N/A,#N/A,FALSE,"주간공정표"}</definedName>
    <definedName name="대대대대대" localSheetId="18" hidden="1">{#N/A,#N/A,FALSE,"주간공정";#N/A,#N/A,FALSE,"주간보고";#N/A,#N/A,FALSE,"주간공정표"}</definedName>
    <definedName name="대대대대대" localSheetId="19" hidden="1">{#N/A,#N/A,FALSE,"주간공정";#N/A,#N/A,FALSE,"주간보고";#N/A,#N/A,FALSE,"주간공정표"}</definedName>
    <definedName name="대대대대대" localSheetId="20" hidden="1">{#N/A,#N/A,FALSE,"주간공정";#N/A,#N/A,FALSE,"주간보고";#N/A,#N/A,FALSE,"주간공정표"}</definedName>
    <definedName name="대대대대대" localSheetId="22" hidden="1">{#N/A,#N/A,FALSE,"주간공정";#N/A,#N/A,FALSE,"주간보고";#N/A,#N/A,FALSE,"주간공정표"}</definedName>
    <definedName name="대대대대대" localSheetId="24" hidden="1">{#N/A,#N/A,FALSE,"주간공정";#N/A,#N/A,FALSE,"주간보고";#N/A,#N/A,FALSE,"주간공정표"}</definedName>
    <definedName name="대대대대대" localSheetId="28" hidden="1">{#N/A,#N/A,FALSE,"주간공정";#N/A,#N/A,FALSE,"주간보고";#N/A,#N/A,FALSE,"주간공정표"}</definedName>
    <definedName name="대대대대대" localSheetId="14" hidden="1">{#N/A,#N/A,FALSE,"주간공정";#N/A,#N/A,FALSE,"주간보고";#N/A,#N/A,FALSE,"주간공정표"}</definedName>
    <definedName name="대대대대대" hidden="1">{#N/A,#N/A,FALSE,"주간공정";#N/A,#N/A,FALSE,"주간보고";#N/A,#N/A,FALSE,"주간공정표"}</definedName>
    <definedName name="대덕" localSheetId="12" hidden="1">{#N/A,#N/A,FALSE,"CCTV"}</definedName>
    <definedName name="대덕" localSheetId="11" hidden="1">{#N/A,#N/A,FALSE,"CCTV"}</definedName>
    <definedName name="대덕" localSheetId="13" hidden="1">{#N/A,#N/A,FALSE,"CCTV"}</definedName>
    <definedName name="대덕" localSheetId="16" hidden="1">{#N/A,#N/A,FALSE,"CCTV"}</definedName>
    <definedName name="대덕" localSheetId="21" hidden="1">{#N/A,#N/A,FALSE,"CCTV"}</definedName>
    <definedName name="대덕" localSheetId="18" hidden="1">{#N/A,#N/A,FALSE,"CCTV"}</definedName>
    <definedName name="대덕" localSheetId="19" hidden="1">{#N/A,#N/A,FALSE,"CCTV"}</definedName>
    <definedName name="대덕" localSheetId="20" hidden="1">{#N/A,#N/A,FALSE,"CCTV"}</definedName>
    <definedName name="대덕" localSheetId="22" hidden="1">{#N/A,#N/A,FALSE,"CCTV"}</definedName>
    <definedName name="대덕" localSheetId="24" hidden="1">{#N/A,#N/A,FALSE,"CCTV"}</definedName>
    <definedName name="대덕" localSheetId="28" hidden="1">{#N/A,#N/A,FALSE,"CCTV"}</definedName>
    <definedName name="대덕" localSheetId="14" hidden="1">{#N/A,#N/A,FALSE,"CCTV"}</definedName>
    <definedName name="대덕" hidden="1">{#N/A,#N/A,FALSE,"CCTV"}</definedName>
    <definedName name="대비" localSheetId="12" hidden="1">{#N/A,#N/A,FALSE,"CCTV"}</definedName>
    <definedName name="대비" localSheetId="11" hidden="1">{#N/A,#N/A,FALSE,"CCTV"}</definedName>
    <definedName name="대비" localSheetId="13" hidden="1">{#N/A,#N/A,FALSE,"CCTV"}</definedName>
    <definedName name="대비" localSheetId="16" hidden="1">{#N/A,#N/A,FALSE,"CCTV"}</definedName>
    <definedName name="대비" localSheetId="21" hidden="1">{#N/A,#N/A,FALSE,"CCTV"}</definedName>
    <definedName name="대비" localSheetId="18" hidden="1">{#N/A,#N/A,FALSE,"CCTV"}</definedName>
    <definedName name="대비" localSheetId="19" hidden="1">{#N/A,#N/A,FALSE,"CCTV"}</definedName>
    <definedName name="대비" localSheetId="20" hidden="1">{#N/A,#N/A,FALSE,"CCTV"}</definedName>
    <definedName name="대비" localSheetId="22" hidden="1">{#N/A,#N/A,FALSE,"CCTV"}</definedName>
    <definedName name="대비" localSheetId="24" hidden="1">{#N/A,#N/A,FALSE,"CCTV"}</definedName>
    <definedName name="대비" localSheetId="28" hidden="1">{#N/A,#N/A,FALSE,"CCTV"}</definedName>
    <definedName name="대비" localSheetId="14" hidden="1">{#N/A,#N/A,FALSE,"CCTV"}</definedName>
    <definedName name="대비" hidden="1">{#N/A,#N/A,FALSE,"CCTV"}</definedName>
    <definedName name="대비3" localSheetId="12" hidden="1">{"'용역비'!$A$4:$C$8"}</definedName>
    <definedName name="대비3" localSheetId="11" hidden="1">{"'용역비'!$A$4:$C$8"}</definedName>
    <definedName name="대비3" localSheetId="13" hidden="1">{"'용역비'!$A$4:$C$8"}</definedName>
    <definedName name="대비3" localSheetId="16" hidden="1">{"'용역비'!$A$4:$C$8"}</definedName>
    <definedName name="대비3" localSheetId="21" hidden="1">{"'용역비'!$A$4:$C$8"}</definedName>
    <definedName name="대비3" localSheetId="18" hidden="1">{"'용역비'!$A$4:$C$8"}</definedName>
    <definedName name="대비3" localSheetId="19" hidden="1">{"'용역비'!$A$4:$C$8"}</definedName>
    <definedName name="대비3" localSheetId="20" hidden="1">{"'용역비'!$A$4:$C$8"}</definedName>
    <definedName name="대비3" localSheetId="22" hidden="1">{"'용역비'!$A$4:$C$8"}</definedName>
    <definedName name="대비3" localSheetId="24" hidden="1">{"'용역비'!$A$4:$C$8"}</definedName>
    <definedName name="대비3" localSheetId="28" hidden="1">{"'용역비'!$A$4:$C$8"}</definedName>
    <definedName name="대비3" localSheetId="14" hidden="1">{"'용역비'!$A$4:$C$8"}</definedName>
    <definedName name="대비3" hidden="1">{"'용역비'!$A$4:$C$8"}</definedName>
    <definedName name="대비표" hidden="1">#REF!</definedName>
    <definedName name="대상" localSheetId="12" hidden="1">{"'용역비'!$A$4:$C$8"}</definedName>
    <definedName name="대상" localSheetId="11" hidden="1">{"'용역비'!$A$4:$C$8"}</definedName>
    <definedName name="대상" localSheetId="13" hidden="1">{"'용역비'!$A$4:$C$8"}</definedName>
    <definedName name="대상" localSheetId="16" hidden="1">{"'용역비'!$A$4:$C$8"}</definedName>
    <definedName name="대상" localSheetId="21" hidden="1">{"'용역비'!$A$4:$C$8"}</definedName>
    <definedName name="대상" localSheetId="18" hidden="1">{"'용역비'!$A$4:$C$8"}</definedName>
    <definedName name="대상" localSheetId="19" hidden="1">{"'용역비'!$A$4:$C$8"}</definedName>
    <definedName name="대상" localSheetId="20" hidden="1">{"'용역비'!$A$4:$C$8"}</definedName>
    <definedName name="대상" localSheetId="22" hidden="1">{"'용역비'!$A$4:$C$8"}</definedName>
    <definedName name="대상" localSheetId="24" hidden="1">{"'용역비'!$A$4:$C$8"}</definedName>
    <definedName name="대상" localSheetId="28" hidden="1">{"'용역비'!$A$4:$C$8"}</definedName>
    <definedName name="대상" localSheetId="14" hidden="1">{"'용역비'!$A$4:$C$8"}</definedName>
    <definedName name="대상" hidden="1">{"'용역비'!$A$4:$C$8"}</definedName>
    <definedName name="대안작성" localSheetId="12" hidden="1">{#N/A,#N/A,FALSE,"현장 NCR 분석";#N/A,#N/A,FALSE,"현장품질감사";#N/A,#N/A,FALSE,"현장품질감사"}</definedName>
    <definedName name="대안작성" localSheetId="11" hidden="1">{#N/A,#N/A,FALSE,"현장 NCR 분석";#N/A,#N/A,FALSE,"현장품질감사";#N/A,#N/A,FALSE,"현장품질감사"}</definedName>
    <definedName name="대안작성" localSheetId="13" hidden="1">{#N/A,#N/A,FALSE,"현장 NCR 분석";#N/A,#N/A,FALSE,"현장품질감사";#N/A,#N/A,FALSE,"현장품질감사"}</definedName>
    <definedName name="대안작성" localSheetId="16" hidden="1">{#N/A,#N/A,FALSE,"현장 NCR 분석";#N/A,#N/A,FALSE,"현장품질감사";#N/A,#N/A,FALSE,"현장품질감사"}</definedName>
    <definedName name="대안작성" localSheetId="21" hidden="1">{#N/A,#N/A,FALSE,"현장 NCR 분석";#N/A,#N/A,FALSE,"현장품질감사";#N/A,#N/A,FALSE,"현장품질감사"}</definedName>
    <definedName name="대안작성" localSheetId="18" hidden="1">{#N/A,#N/A,FALSE,"현장 NCR 분석";#N/A,#N/A,FALSE,"현장품질감사";#N/A,#N/A,FALSE,"현장품질감사"}</definedName>
    <definedName name="대안작성" localSheetId="19" hidden="1">{#N/A,#N/A,FALSE,"현장 NCR 분석";#N/A,#N/A,FALSE,"현장품질감사";#N/A,#N/A,FALSE,"현장품질감사"}</definedName>
    <definedName name="대안작성" localSheetId="20" hidden="1">{#N/A,#N/A,FALSE,"현장 NCR 분석";#N/A,#N/A,FALSE,"현장품질감사";#N/A,#N/A,FALSE,"현장품질감사"}</definedName>
    <definedName name="대안작성" localSheetId="22" hidden="1">{#N/A,#N/A,FALSE,"현장 NCR 분석";#N/A,#N/A,FALSE,"현장품질감사";#N/A,#N/A,FALSE,"현장품질감사"}</definedName>
    <definedName name="대안작성" localSheetId="24" hidden="1">{#N/A,#N/A,FALSE,"현장 NCR 분석";#N/A,#N/A,FALSE,"현장품질감사";#N/A,#N/A,FALSE,"현장품질감사"}</definedName>
    <definedName name="대안작성" localSheetId="28" hidden="1">{#N/A,#N/A,FALSE,"현장 NCR 분석";#N/A,#N/A,FALSE,"현장품질감사";#N/A,#N/A,FALSE,"현장품질감사"}</definedName>
    <definedName name="대안작성" localSheetId="14" hidden="1">{#N/A,#N/A,FALSE,"현장 NCR 분석";#N/A,#N/A,FALSE,"현장품질감사";#N/A,#N/A,FALSE,"현장품질감사"}</definedName>
    <definedName name="대안작성" hidden="1">{#N/A,#N/A,FALSE,"현장 NCR 분석";#N/A,#N/A,FALSE,"현장품질감사";#N/A,#N/A,FALSE,"현장품질감사"}</definedName>
    <definedName name="대전" localSheetId="12" hidden="1">{#N/A,#N/A,TRUE,"LOADCOVE";#N/A,#N/A,TRUE,"PAGE001";#N/A,#N/A,TRUE,"PAGE002";#N/A,#N/A,TRUE,"PAGE003";#N/A,#N/A,TRUE,"PAGE004";#N/A,#N/A,TRUE,"PAGE005";#N/A,#N/A,TRUE,"PAGE006";#N/A,#N/A,TRUE,"PAGE007";#N/A,#N/A,TRUE,"PAGE008";#N/A,#N/A,TRUE,"PAGE009";#N/A,#N/A,TRUE,"PAGE010";#N/A,#N/A,TRUE,"PAGE011";#N/A,#N/A,TRUE,"PAGE012";#N/A,#N/A,TRUE,"PAGE013"}</definedName>
    <definedName name="대전" localSheetId="11" hidden="1">{#N/A,#N/A,TRUE,"LOADCOVE";#N/A,#N/A,TRUE,"PAGE001";#N/A,#N/A,TRUE,"PAGE002";#N/A,#N/A,TRUE,"PAGE003";#N/A,#N/A,TRUE,"PAGE004";#N/A,#N/A,TRUE,"PAGE005";#N/A,#N/A,TRUE,"PAGE006";#N/A,#N/A,TRUE,"PAGE007";#N/A,#N/A,TRUE,"PAGE008";#N/A,#N/A,TRUE,"PAGE009";#N/A,#N/A,TRUE,"PAGE010";#N/A,#N/A,TRUE,"PAGE011";#N/A,#N/A,TRUE,"PAGE012";#N/A,#N/A,TRUE,"PAGE013"}</definedName>
    <definedName name="대전" localSheetId="13" hidden="1">{#N/A,#N/A,TRUE,"LOADCOVE";#N/A,#N/A,TRUE,"PAGE001";#N/A,#N/A,TRUE,"PAGE002";#N/A,#N/A,TRUE,"PAGE003";#N/A,#N/A,TRUE,"PAGE004";#N/A,#N/A,TRUE,"PAGE005";#N/A,#N/A,TRUE,"PAGE006";#N/A,#N/A,TRUE,"PAGE007";#N/A,#N/A,TRUE,"PAGE008";#N/A,#N/A,TRUE,"PAGE009";#N/A,#N/A,TRUE,"PAGE010";#N/A,#N/A,TRUE,"PAGE011";#N/A,#N/A,TRUE,"PAGE012";#N/A,#N/A,TRUE,"PAGE013"}</definedName>
    <definedName name="대전" localSheetId="16" hidden="1">{#N/A,#N/A,TRUE,"LOADCOVE";#N/A,#N/A,TRUE,"PAGE001";#N/A,#N/A,TRUE,"PAGE002";#N/A,#N/A,TRUE,"PAGE003";#N/A,#N/A,TRUE,"PAGE004";#N/A,#N/A,TRUE,"PAGE005";#N/A,#N/A,TRUE,"PAGE006";#N/A,#N/A,TRUE,"PAGE007";#N/A,#N/A,TRUE,"PAGE008";#N/A,#N/A,TRUE,"PAGE009";#N/A,#N/A,TRUE,"PAGE010";#N/A,#N/A,TRUE,"PAGE011";#N/A,#N/A,TRUE,"PAGE012";#N/A,#N/A,TRUE,"PAGE013"}</definedName>
    <definedName name="대전" localSheetId="21" hidden="1">{#N/A,#N/A,TRUE,"LOADCOVE";#N/A,#N/A,TRUE,"PAGE001";#N/A,#N/A,TRUE,"PAGE002";#N/A,#N/A,TRUE,"PAGE003";#N/A,#N/A,TRUE,"PAGE004";#N/A,#N/A,TRUE,"PAGE005";#N/A,#N/A,TRUE,"PAGE006";#N/A,#N/A,TRUE,"PAGE007";#N/A,#N/A,TRUE,"PAGE008";#N/A,#N/A,TRUE,"PAGE009";#N/A,#N/A,TRUE,"PAGE010";#N/A,#N/A,TRUE,"PAGE011";#N/A,#N/A,TRUE,"PAGE012";#N/A,#N/A,TRUE,"PAGE013"}</definedName>
    <definedName name="대전" localSheetId="18" hidden="1">{#N/A,#N/A,TRUE,"LOADCOVE";#N/A,#N/A,TRUE,"PAGE001";#N/A,#N/A,TRUE,"PAGE002";#N/A,#N/A,TRUE,"PAGE003";#N/A,#N/A,TRUE,"PAGE004";#N/A,#N/A,TRUE,"PAGE005";#N/A,#N/A,TRUE,"PAGE006";#N/A,#N/A,TRUE,"PAGE007";#N/A,#N/A,TRUE,"PAGE008";#N/A,#N/A,TRUE,"PAGE009";#N/A,#N/A,TRUE,"PAGE010";#N/A,#N/A,TRUE,"PAGE011";#N/A,#N/A,TRUE,"PAGE012";#N/A,#N/A,TRUE,"PAGE013"}</definedName>
    <definedName name="대전" localSheetId="19" hidden="1">{#N/A,#N/A,TRUE,"LOADCOVE";#N/A,#N/A,TRUE,"PAGE001";#N/A,#N/A,TRUE,"PAGE002";#N/A,#N/A,TRUE,"PAGE003";#N/A,#N/A,TRUE,"PAGE004";#N/A,#N/A,TRUE,"PAGE005";#N/A,#N/A,TRUE,"PAGE006";#N/A,#N/A,TRUE,"PAGE007";#N/A,#N/A,TRUE,"PAGE008";#N/A,#N/A,TRUE,"PAGE009";#N/A,#N/A,TRUE,"PAGE010";#N/A,#N/A,TRUE,"PAGE011";#N/A,#N/A,TRUE,"PAGE012";#N/A,#N/A,TRUE,"PAGE013"}</definedName>
    <definedName name="대전" localSheetId="20" hidden="1">{#N/A,#N/A,TRUE,"LOADCOVE";#N/A,#N/A,TRUE,"PAGE001";#N/A,#N/A,TRUE,"PAGE002";#N/A,#N/A,TRUE,"PAGE003";#N/A,#N/A,TRUE,"PAGE004";#N/A,#N/A,TRUE,"PAGE005";#N/A,#N/A,TRUE,"PAGE006";#N/A,#N/A,TRUE,"PAGE007";#N/A,#N/A,TRUE,"PAGE008";#N/A,#N/A,TRUE,"PAGE009";#N/A,#N/A,TRUE,"PAGE010";#N/A,#N/A,TRUE,"PAGE011";#N/A,#N/A,TRUE,"PAGE012";#N/A,#N/A,TRUE,"PAGE013"}</definedName>
    <definedName name="대전" localSheetId="22" hidden="1">{#N/A,#N/A,TRUE,"LOADCOVE";#N/A,#N/A,TRUE,"PAGE001";#N/A,#N/A,TRUE,"PAGE002";#N/A,#N/A,TRUE,"PAGE003";#N/A,#N/A,TRUE,"PAGE004";#N/A,#N/A,TRUE,"PAGE005";#N/A,#N/A,TRUE,"PAGE006";#N/A,#N/A,TRUE,"PAGE007";#N/A,#N/A,TRUE,"PAGE008";#N/A,#N/A,TRUE,"PAGE009";#N/A,#N/A,TRUE,"PAGE010";#N/A,#N/A,TRUE,"PAGE011";#N/A,#N/A,TRUE,"PAGE012";#N/A,#N/A,TRUE,"PAGE013"}</definedName>
    <definedName name="대전" localSheetId="24" hidden="1">{#N/A,#N/A,TRUE,"LOADCOVE";#N/A,#N/A,TRUE,"PAGE001";#N/A,#N/A,TRUE,"PAGE002";#N/A,#N/A,TRUE,"PAGE003";#N/A,#N/A,TRUE,"PAGE004";#N/A,#N/A,TRUE,"PAGE005";#N/A,#N/A,TRUE,"PAGE006";#N/A,#N/A,TRUE,"PAGE007";#N/A,#N/A,TRUE,"PAGE008";#N/A,#N/A,TRUE,"PAGE009";#N/A,#N/A,TRUE,"PAGE010";#N/A,#N/A,TRUE,"PAGE011";#N/A,#N/A,TRUE,"PAGE012";#N/A,#N/A,TRUE,"PAGE013"}</definedName>
    <definedName name="대전" localSheetId="28" hidden="1">{#N/A,#N/A,TRUE,"LOADCOVE";#N/A,#N/A,TRUE,"PAGE001";#N/A,#N/A,TRUE,"PAGE002";#N/A,#N/A,TRUE,"PAGE003";#N/A,#N/A,TRUE,"PAGE004";#N/A,#N/A,TRUE,"PAGE005";#N/A,#N/A,TRUE,"PAGE006";#N/A,#N/A,TRUE,"PAGE007";#N/A,#N/A,TRUE,"PAGE008";#N/A,#N/A,TRUE,"PAGE009";#N/A,#N/A,TRUE,"PAGE010";#N/A,#N/A,TRUE,"PAGE011";#N/A,#N/A,TRUE,"PAGE012";#N/A,#N/A,TRUE,"PAGE013"}</definedName>
    <definedName name="대전" localSheetId="14" hidden="1">{#N/A,#N/A,TRUE,"LOADCOVE";#N/A,#N/A,TRUE,"PAGE001";#N/A,#N/A,TRUE,"PAGE002";#N/A,#N/A,TRUE,"PAGE003";#N/A,#N/A,TRUE,"PAGE004";#N/A,#N/A,TRUE,"PAGE005";#N/A,#N/A,TRUE,"PAGE006";#N/A,#N/A,TRUE,"PAGE007";#N/A,#N/A,TRUE,"PAGE008";#N/A,#N/A,TRUE,"PAGE009";#N/A,#N/A,TRUE,"PAGE010";#N/A,#N/A,TRUE,"PAGE011";#N/A,#N/A,TRUE,"PAGE012";#N/A,#N/A,TRUE,"PAGE013"}</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localSheetId="12" hidden="1">{#N/A,#N/A,TRUE,"LOADCOVE";#N/A,#N/A,TRUE,"PAGE001";#N/A,#N/A,TRUE,"PAGE002";#N/A,#N/A,TRUE,"PAGE003";#N/A,#N/A,TRUE,"PAGE004";#N/A,#N/A,TRUE,"PAGE005";#N/A,#N/A,TRUE,"PAGE006";#N/A,#N/A,TRUE,"PAGE007";#N/A,#N/A,TRUE,"PAGE008";#N/A,#N/A,TRUE,"PAGE009";#N/A,#N/A,TRUE,"PAGE010";#N/A,#N/A,TRUE,"PAGE011";#N/A,#N/A,TRUE,"PAGE012";#N/A,#N/A,TRUE,"PAGE013"}</definedName>
    <definedName name="대전1" localSheetId="11" hidden="1">{#N/A,#N/A,TRUE,"LOADCOVE";#N/A,#N/A,TRUE,"PAGE001";#N/A,#N/A,TRUE,"PAGE002";#N/A,#N/A,TRUE,"PAGE003";#N/A,#N/A,TRUE,"PAGE004";#N/A,#N/A,TRUE,"PAGE005";#N/A,#N/A,TRUE,"PAGE006";#N/A,#N/A,TRUE,"PAGE007";#N/A,#N/A,TRUE,"PAGE008";#N/A,#N/A,TRUE,"PAGE009";#N/A,#N/A,TRUE,"PAGE010";#N/A,#N/A,TRUE,"PAGE011";#N/A,#N/A,TRUE,"PAGE012";#N/A,#N/A,TRUE,"PAGE013"}</definedName>
    <definedName name="대전1" localSheetId="13" hidden="1">{#N/A,#N/A,TRUE,"LOADCOVE";#N/A,#N/A,TRUE,"PAGE001";#N/A,#N/A,TRUE,"PAGE002";#N/A,#N/A,TRUE,"PAGE003";#N/A,#N/A,TRUE,"PAGE004";#N/A,#N/A,TRUE,"PAGE005";#N/A,#N/A,TRUE,"PAGE006";#N/A,#N/A,TRUE,"PAGE007";#N/A,#N/A,TRUE,"PAGE008";#N/A,#N/A,TRUE,"PAGE009";#N/A,#N/A,TRUE,"PAGE010";#N/A,#N/A,TRUE,"PAGE011";#N/A,#N/A,TRUE,"PAGE012";#N/A,#N/A,TRUE,"PAGE013"}</definedName>
    <definedName name="대전1" localSheetId="16" hidden="1">{#N/A,#N/A,TRUE,"LOADCOVE";#N/A,#N/A,TRUE,"PAGE001";#N/A,#N/A,TRUE,"PAGE002";#N/A,#N/A,TRUE,"PAGE003";#N/A,#N/A,TRUE,"PAGE004";#N/A,#N/A,TRUE,"PAGE005";#N/A,#N/A,TRUE,"PAGE006";#N/A,#N/A,TRUE,"PAGE007";#N/A,#N/A,TRUE,"PAGE008";#N/A,#N/A,TRUE,"PAGE009";#N/A,#N/A,TRUE,"PAGE010";#N/A,#N/A,TRUE,"PAGE011";#N/A,#N/A,TRUE,"PAGE012";#N/A,#N/A,TRUE,"PAGE013"}</definedName>
    <definedName name="대전1" localSheetId="21" hidden="1">{#N/A,#N/A,TRUE,"LOADCOVE";#N/A,#N/A,TRUE,"PAGE001";#N/A,#N/A,TRUE,"PAGE002";#N/A,#N/A,TRUE,"PAGE003";#N/A,#N/A,TRUE,"PAGE004";#N/A,#N/A,TRUE,"PAGE005";#N/A,#N/A,TRUE,"PAGE006";#N/A,#N/A,TRUE,"PAGE007";#N/A,#N/A,TRUE,"PAGE008";#N/A,#N/A,TRUE,"PAGE009";#N/A,#N/A,TRUE,"PAGE010";#N/A,#N/A,TRUE,"PAGE011";#N/A,#N/A,TRUE,"PAGE012";#N/A,#N/A,TRUE,"PAGE013"}</definedName>
    <definedName name="대전1" localSheetId="18" hidden="1">{#N/A,#N/A,TRUE,"LOADCOVE";#N/A,#N/A,TRUE,"PAGE001";#N/A,#N/A,TRUE,"PAGE002";#N/A,#N/A,TRUE,"PAGE003";#N/A,#N/A,TRUE,"PAGE004";#N/A,#N/A,TRUE,"PAGE005";#N/A,#N/A,TRUE,"PAGE006";#N/A,#N/A,TRUE,"PAGE007";#N/A,#N/A,TRUE,"PAGE008";#N/A,#N/A,TRUE,"PAGE009";#N/A,#N/A,TRUE,"PAGE010";#N/A,#N/A,TRUE,"PAGE011";#N/A,#N/A,TRUE,"PAGE012";#N/A,#N/A,TRUE,"PAGE013"}</definedName>
    <definedName name="대전1" localSheetId="19" hidden="1">{#N/A,#N/A,TRUE,"LOADCOVE";#N/A,#N/A,TRUE,"PAGE001";#N/A,#N/A,TRUE,"PAGE002";#N/A,#N/A,TRUE,"PAGE003";#N/A,#N/A,TRUE,"PAGE004";#N/A,#N/A,TRUE,"PAGE005";#N/A,#N/A,TRUE,"PAGE006";#N/A,#N/A,TRUE,"PAGE007";#N/A,#N/A,TRUE,"PAGE008";#N/A,#N/A,TRUE,"PAGE009";#N/A,#N/A,TRUE,"PAGE010";#N/A,#N/A,TRUE,"PAGE011";#N/A,#N/A,TRUE,"PAGE012";#N/A,#N/A,TRUE,"PAGE013"}</definedName>
    <definedName name="대전1" localSheetId="20" hidden="1">{#N/A,#N/A,TRUE,"LOADCOVE";#N/A,#N/A,TRUE,"PAGE001";#N/A,#N/A,TRUE,"PAGE002";#N/A,#N/A,TRUE,"PAGE003";#N/A,#N/A,TRUE,"PAGE004";#N/A,#N/A,TRUE,"PAGE005";#N/A,#N/A,TRUE,"PAGE006";#N/A,#N/A,TRUE,"PAGE007";#N/A,#N/A,TRUE,"PAGE008";#N/A,#N/A,TRUE,"PAGE009";#N/A,#N/A,TRUE,"PAGE010";#N/A,#N/A,TRUE,"PAGE011";#N/A,#N/A,TRUE,"PAGE012";#N/A,#N/A,TRUE,"PAGE013"}</definedName>
    <definedName name="대전1" localSheetId="22" hidden="1">{#N/A,#N/A,TRUE,"LOADCOVE";#N/A,#N/A,TRUE,"PAGE001";#N/A,#N/A,TRUE,"PAGE002";#N/A,#N/A,TRUE,"PAGE003";#N/A,#N/A,TRUE,"PAGE004";#N/A,#N/A,TRUE,"PAGE005";#N/A,#N/A,TRUE,"PAGE006";#N/A,#N/A,TRUE,"PAGE007";#N/A,#N/A,TRUE,"PAGE008";#N/A,#N/A,TRUE,"PAGE009";#N/A,#N/A,TRUE,"PAGE010";#N/A,#N/A,TRUE,"PAGE011";#N/A,#N/A,TRUE,"PAGE012";#N/A,#N/A,TRUE,"PAGE013"}</definedName>
    <definedName name="대전1" localSheetId="24" hidden="1">{#N/A,#N/A,TRUE,"LOADCOVE";#N/A,#N/A,TRUE,"PAGE001";#N/A,#N/A,TRUE,"PAGE002";#N/A,#N/A,TRUE,"PAGE003";#N/A,#N/A,TRUE,"PAGE004";#N/A,#N/A,TRUE,"PAGE005";#N/A,#N/A,TRUE,"PAGE006";#N/A,#N/A,TRUE,"PAGE007";#N/A,#N/A,TRUE,"PAGE008";#N/A,#N/A,TRUE,"PAGE009";#N/A,#N/A,TRUE,"PAGE010";#N/A,#N/A,TRUE,"PAGE011";#N/A,#N/A,TRUE,"PAGE012";#N/A,#N/A,TRUE,"PAGE013"}</definedName>
    <definedName name="대전1" localSheetId="28" hidden="1">{#N/A,#N/A,TRUE,"LOADCOVE";#N/A,#N/A,TRUE,"PAGE001";#N/A,#N/A,TRUE,"PAGE002";#N/A,#N/A,TRUE,"PAGE003";#N/A,#N/A,TRUE,"PAGE004";#N/A,#N/A,TRUE,"PAGE005";#N/A,#N/A,TRUE,"PAGE006";#N/A,#N/A,TRUE,"PAGE007";#N/A,#N/A,TRUE,"PAGE008";#N/A,#N/A,TRUE,"PAGE009";#N/A,#N/A,TRUE,"PAGE010";#N/A,#N/A,TRUE,"PAGE011";#N/A,#N/A,TRUE,"PAGE012";#N/A,#N/A,TRUE,"PAGE013"}</definedName>
    <definedName name="대전1" localSheetId="14"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차" localSheetId="12" hidden="1">{#N/A,#N/A,TRUE,"대 차 대 조 표"}</definedName>
    <definedName name="대차" localSheetId="11" hidden="1">{#N/A,#N/A,TRUE,"대 차 대 조 표"}</definedName>
    <definedName name="대차" localSheetId="13" hidden="1">{#N/A,#N/A,TRUE,"대 차 대 조 표"}</definedName>
    <definedName name="대차" localSheetId="16" hidden="1">{#N/A,#N/A,TRUE,"대 차 대 조 표"}</definedName>
    <definedName name="대차" localSheetId="21" hidden="1">{#N/A,#N/A,TRUE,"대 차 대 조 표"}</definedName>
    <definedName name="대차" localSheetId="18" hidden="1">{#N/A,#N/A,TRUE,"대 차 대 조 표"}</definedName>
    <definedName name="대차" localSheetId="19" hidden="1">{#N/A,#N/A,TRUE,"대 차 대 조 표"}</definedName>
    <definedName name="대차" localSheetId="20" hidden="1">{#N/A,#N/A,TRUE,"대 차 대 조 표"}</definedName>
    <definedName name="대차" localSheetId="22" hidden="1">{#N/A,#N/A,TRUE,"대 차 대 조 표"}</definedName>
    <definedName name="대차" localSheetId="24" hidden="1">{#N/A,#N/A,TRUE,"대 차 대 조 표"}</definedName>
    <definedName name="대차" localSheetId="28" hidden="1">{#N/A,#N/A,TRUE,"대 차 대 조 표"}</definedName>
    <definedName name="대차" localSheetId="14" hidden="1">{#N/A,#N/A,TRUE,"대 차 대 조 표"}</definedName>
    <definedName name="대차" hidden="1">{#N/A,#N/A,TRUE,"대 차 대 조 표"}</definedName>
    <definedName name="대차대조" localSheetId="12" hidden="1">{#N/A,#N/A,TRUE,"대 차 대 조 표"}</definedName>
    <definedName name="대차대조" localSheetId="11" hidden="1">{#N/A,#N/A,TRUE,"대 차 대 조 표"}</definedName>
    <definedName name="대차대조" localSheetId="13" hidden="1">{#N/A,#N/A,TRUE,"대 차 대 조 표"}</definedName>
    <definedName name="대차대조" localSheetId="16" hidden="1">{#N/A,#N/A,TRUE,"대 차 대 조 표"}</definedName>
    <definedName name="대차대조" localSheetId="21" hidden="1">{#N/A,#N/A,TRUE,"대 차 대 조 표"}</definedName>
    <definedName name="대차대조" localSheetId="18" hidden="1">{#N/A,#N/A,TRUE,"대 차 대 조 표"}</definedName>
    <definedName name="대차대조" localSheetId="19" hidden="1">{#N/A,#N/A,TRUE,"대 차 대 조 표"}</definedName>
    <definedName name="대차대조" localSheetId="20" hidden="1">{#N/A,#N/A,TRUE,"대 차 대 조 표"}</definedName>
    <definedName name="대차대조" localSheetId="22" hidden="1">{#N/A,#N/A,TRUE,"대 차 대 조 표"}</definedName>
    <definedName name="대차대조" localSheetId="24" hidden="1">{#N/A,#N/A,TRUE,"대 차 대 조 표"}</definedName>
    <definedName name="대차대조" localSheetId="28" hidden="1">{#N/A,#N/A,TRUE,"대 차 대 조 표"}</definedName>
    <definedName name="대차대조" localSheetId="14" hidden="1">{#N/A,#N/A,TRUE,"대 차 대 조 표"}</definedName>
    <definedName name="대차대조" hidden="1">{#N/A,#N/A,TRUE,"대 차 대 조 표"}</definedName>
    <definedName name="대차대조표" localSheetId="12" hidden="1">{#N/A,#N/A,TRUE,"대 차 대 조 표"}</definedName>
    <definedName name="대차대조표" localSheetId="11" hidden="1">{#N/A,#N/A,TRUE,"대 차 대 조 표"}</definedName>
    <definedName name="대차대조표" localSheetId="13" hidden="1">{#N/A,#N/A,TRUE,"대 차 대 조 표"}</definedName>
    <definedName name="대차대조표" localSheetId="16" hidden="1">{#N/A,#N/A,TRUE,"대 차 대 조 표"}</definedName>
    <definedName name="대차대조표" localSheetId="21" hidden="1">{#N/A,#N/A,TRUE,"대 차 대 조 표"}</definedName>
    <definedName name="대차대조표" localSheetId="18" hidden="1">{#N/A,#N/A,TRUE,"대 차 대 조 표"}</definedName>
    <definedName name="대차대조표" localSheetId="19" hidden="1">{#N/A,#N/A,TRUE,"대 차 대 조 표"}</definedName>
    <definedName name="대차대조표" localSheetId="20" hidden="1">{#N/A,#N/A,TRUE,"대 차 대 조 표"}</definedName>
    <definedName name="대차대조표" localSheetId="22" hidden="1">{#N/A,#N/A,TRUE,"대 차 대 조 표"}</definedName>
    <definedName name="대차대조표" localSheetId="24" hidden="1">{#N/A,#N/A,TRUE,"대 차 대 조 표"}</definedName>
    <definedName name="대차대조표" localSheetId="28" hidden="1">{#N/A,#N/A,TRUE,"대 차 대 조 표"}</definedName>
    <definedName name="대차대조표" localSheetId="14" hidden="1">{#N/A,#N/A,TRUE,"대 차 대 조 표"}</definedName>
    <definedName name="대차대조표" hidden="1">{#N/A,#N/A,TRUE,"대 차 대 조 표"}</definedName>
    <definedName name="대차대조표2" localSheetId="12" hidden="1">{#N/A,#N/A,TRUE,"대 차 대 조 표"}</definedName>
    <definedName name="대차대조표2" localSheetId="11" hidden="1">{#N/A,#N/A,TRUE,"대 차 대 조 표"}</definedName>
    <definedName name="대차대조표2" localSheetId="13" hidden="1">{#N/A,#N/A,TRUE,"대 차 대 조 표"}</definedName>
    <definedName name="대차대조표2" localSheetId="16" hidden="1">{#N/A,#N/A,TRUE,"대 차 대 조 표"}</definedName>
    <definedName name="대차대조표2" localSheetId="21" hidden="1">{#N/A,#N/A,TRUE,"대 차 대 조 표"}</definedName>
    <definedName name="대차대조표2" localSheetId="18" hidden="1">{#N/A,#N/A,TRUE,"대 차 대 조 표"}</definedName>
    <definedName name="대차대조표2" localSheetId="19" hidden="1">{#N/A,#N/A,TRUE,"대 차 대 조 표"}</definedName>
    <definedName name="대차대조표2" localSheetId="20" hidden="1">{#N/A,#N/A,TRUE,"대 차 대 조 표"}</definedName>
    <definedName name="대차대조표2" localSheetId="22" hidden="1">{#N/A,#N/A,TRUE,"대 차 대 조 표"}</definedName>
    <definedName name="대차대조표2" localSheetId="24" hidden="1">{#N/A,#N/A,TRUE,"대 차 대 조 표"}</definedName>
    <definedName name="대차대조표2" localSheetId="28" hidden="1">{#N/A,#N/A,TRUE,"대 차 대 조 표"}</definedName>
    <definedName name="대차대조표2" localSheetId="14" hidden="1">{#N/A,#N/A,TRUE,"대 차 대 조 표"}</definedName>
    <definedName name="대차대조표2" hidden="1">{#N/A,#N/A,TRUE,"대 차 대 조 표"}</definedName>
    <definedName name="대책1" localSheetId="12" hidden="1">{#N/A,#N/A,TRUE,"LOADCOVE";#N/A,#N/A,TRUE,"PAGE001";#N/A,#N/A,TRUE,"PAGE002";#N/A,#N/A,TRUE,"PAGE003";#N/A,#N/A,TRUE,"PAGE004";#N/A,#N/A,TRUE,"PAGE005";#N/A,#N/A,TRUE,"PAGE006";#N/A,#N/A,TRUE,"PAGE007";#N/A,#N/A,TRUE,"PAGE008";#N/A,#N/A,TRUE,"PAGE009";#N/A,#N/A,TRUE,"PAGE010";#N/A,#N/A,TRUE,"PAGE011";#N/A,#N/A,TRUE,"PAGE012";#N/A,#N/A,TRUE,"PAGE013"}</definedName>
    <definedName name="대책1" localSheetId="11" hidden="1">{#N/A,#N/A,TRUE,"LOADCOVE";#N/A,#N/A,TRUE,"PAGE001";#N/A,#N/A,TRUE,"PAGE002";#N/A,#N/A,TRUE,"PAGE003";#N/A,#N/A,TRUE,"PAGE004";#N/A,#N/A,TRUE,"PAGE005";#N/A,#N/A,TRUE,"PAGE006";#N/A,#N/A,TRUE,"PAGE007";#N/A,#N/A,TRUE,"PAGE008";#N/A,#N/A,TRUE,"PAGE009";#N/A,#N/A,TRUE,"PAGE010";#N/A,#N/A,TRUE,"PAGE011";#N/A,#N/A,TRUE,"PAGE012";#N/A,#N/A,TRUE,"PAGE013"}</definedName>
    <definedName name="대책1" localSheetId="13" hidden="1">{#N/A,#N/A,TRUE,"LOADCOVE";#N/A,#N/A,TRUE,"PAGE001";#N/A,#N/A,TRUE,"PAGE002";#N/A,#N/A,TRUE,"PAGE003";#N/A,#N/A,TRUE,"PAGE004";#N/A,#N/A,TRUE,"PAGE005";#N/A,#N/A,TRUE,"PAGE006";#N/A,#N/A,TRUE,"PAGE007";#N/A,#N/A,TRUE,"PAGE008";#N/A,#N/A,TRUE,"PAGE009";#N/A,#N/A,TRUE,"PAGE010";#N/A,#N/A,TRUE,"PAGE011";#N/A,#N/A,TRUE,"PAGE012";#N/A,#N/A,TRUE,"PAGE013"}</definedName>
    <definedName name="대책1" localSheetId="16" hidden="1">{#N/A,#N/A,TRUE,"LOADCOVE";#N/A,#N/A,TRUE,"PAGE001";#N/A,#N/A,TRUE,"PAGE002";#N/A,#N/A,TRUE,"PAGE003";#N/A,#N/A,TRUE,"PAGE004";#N/A,#N/A,TRUE,"PAGE005";#N/A,#N/A,TRUE,"PAGE006";#N/A,#N/A,TRUE,"PAGE007";#N/A,#N/A,TRUE,"PAGE008";#N/A,#N/A,TRUE,"PAGE009";#N/A,#N/A,TRUE,"PAGE010";#N/A,#N/A,TRUE,"PAGE011";#N/A,#N/A,TRUE,"PAGE012";#N/A,#N/A,TRUE,"PAGE013"}</definedName>
    <definedName name="대책1" localSheetId="21" hidden="1">{#N/A,#N/A,TRUE,"LOADCOVE";#N/A,#N/A,TRUE,"PAGE001";#N/A,#N/A,TRUE,"PAGE002";#N/A,#N/A,TRUE,"PAGE003";#N/A,#N/A,TRUE,"PAGE004";#N/A,#N/A,TRUE,"PAGE005";#N/A,#N/A,TRUE,"PAGE006";#N/A,#N/A,TRUE,"PAGE007";#N/A,#N/A,TRUE,"PAGE008";#N/A,#N/A,TRUE,"PAGE009";#N/A,#N/A,TRUE,"PAGE010";#N/A,#N/A,TRUE,"PAGE011";#N/A,#N/A,TRUE,"PAGE012";#N/A,#N/A,TRUE,"PAGE013"}</definedName>
    <definedName name="대책1" localSheetId="18" hidden="1">{#N/A,#N/A,TRUE,"LOADCOVE";#N/A,#N/A,TRUE,"PAGE001";#N/A,#N/A,TRUE,"PAGE002";#N/A,#N/A,TRUE,"PAGE003";#N/A,#N/A,TRUE,"PAGE004";#N/A,#N/A,TRUE,"PAGE005";#N/A,#N/A,TRUE,"PAGE006";#N/A,#N/A,TRUE,"PAGE007";#N/A,#N/A,TRUE,"PAGE008";#N/A,#N/A,TRUE,"PAGE009";#N/A,#N/A,TRUE,"PAGE010";#N/A,#N/A,TRUE,"PAGE011";#N/A,#N/A,TRUE,"PAGE012";#N/A,#N/A,TRUE,"PAGE013"}</definedName>
    <definedName name="대책1" localSheetId="19" hidden="1">{#N/A,#N/A,TRUE,"LOADCOVE";#N/A,#N/A,TRUE,"PAGE001";#N/A,#N/A,TRUE,"PAGE002";#N/A,#N/A,TRUE,"PAGE003";#N/A,#N/A,TRUE,"PAGE004";#N/A,#N/A,TRUE,"PAGE005";#N/A,#N/A,TRUE,"PAGE006";#N/A,#N/A,TRUE,"PAGE007";#N/A,#N/A,TRUE,"PAGE008";#N/A,#N/A,TRUE,"PAGE009";#N/A,#N/A,TRUE,"PAGE010";#N/A,#N/A,TRUE,"PAGE011";#N/A,#N/A,TRUE,"PAGE012";#N/A,#N/A,TRUE,"PAGE013"}</definedName>
    <definedName name="대책1" localSheetId="20" hidden="1">{#N/A,#N/A,TRUE,"LOADCOVE";#N/A,#N/A,TRUE,"PAGE001";#N/A,#N/A,TRUE,"PAGE002";#N/A,#N/A,TRUE,"PAGE003";#N/A,#N/A,TRUE,"PAGE004";#N/A,#N/A,TRUE,"PAGE005";#N/A,#N/A,TRUE,"PAGE006";#N/A,#N/A,TRUE,"PAGE007";#N/A,#N/A,TRUE,"PAGE008";#N/A,#N/A,TRUE,"PAGE009";#N/A,#N/A,TRUE,"PAGE010";#N/A,#N/A,TRUE,"PAGE011";#N/A,#N/A,TRUE,"PAGE012";#N/A,#N/A,TRUE,"PAGE013"}</definedName>
    <definedName name="대책1" localSheetId="22" hidden="1">{#N/A,#N/A,TRUE,"LOADCOVE";#N/A,#N/A,TRUE,"PAGE001";#N/A,#N/A,TRUE,"PAGE002";#N/A,#N/A,TRUE,"PAGE003";#N/A,#N/A,TRUE,"PAGE004";#N/A,#N/A,TRUE,"PAGE005";#N/A,#N/A,TRUE,"PAGE006";#N/A,#N/A,TRUE,"PAGE007";#N/A,#N/A,TRUE,"PAGE008";#N/A,#N/A,TRUE,"PAGE009";#N/A,#N/A,TRUE,"PAGE010";#N/A,#N/A,TRUE,"PAGE011";#N/A,#N/A,TRUE,"PAGE012";#N/A,#N/A,TRUE,"PAGE013"}</definedName>
    <definedName name="대책1" localSheetId="24" hidden="1">{#N/A,#N/A,TRUE,"LOADCOVE";#N/A,#N/A,TRUE,"PAGE001";#N/A,#N/A,TRUE,"PAGE002";#N/A,#N/A,TRUE,"PAGE003";#N/A,#N/A,TRUE,"PAGE004";#N/A,#N/A,TRUE,"PAGE005";#N/A,#N/A,TRUE,"PAGE006";#N/A,#N/A,TRUE,"PAGE007";#N/A,#N/A,TRUE,"PAGE008";#N/A,#N/A,TRUE,"PAGE009";#N/A,#N/A,TRUE,"PAGE010";#N/A,#N/A,TRUE,"PAGE011";#N/A,#N/A,TRUE,"PAGE012";#N/A,#N/A,TRUE,"PAGE013"}</definedName>
    <definedName name="대책1" localSheetId="28" hidden="1">{#N/A,#N/A,TRUE,"LOADCOVE";#N/A,#N/A,TRUE,"PAGE001";#N/A,#N/A,TRUE,"PAGE002";#N/A,#N/A,TRUE,"PAGE003";#N/A,#N/A,TRUE,"PAGE004";#N/A,#N/A,TRUE,"PAGE005";#N/A,#N/A,TRUE,"PAGE006";#N/A,#N/A,TRUE,"PAGE007";#N/A,#N/A,TRUE,"PAGE008";#N/A,#N/A,TRUE,"PAGE009";#N/A,#N/A,TRUE,"PAGE010";#N/A,#N/A,TRUE,"PAGE011";#N/A,#N/A,TRUE,"PAGE012";#N/A,#N/A,TRUE,"PAGE013"}</definedName>
    <definedName name="대책1" localSheetId="14" hidden="1">{#N/A,#N/A,TRUE,"LOADCOVE";#N/A,#N/A,TRUE,"PAGE001";#N/A,#N/A,TRUE,"PAGE002";#N/A,#N/A,TRUE,"PAGE003";#N/A,#N/A,TRUE,"PAGE004";#N/A,#N/A,TRUE,"PAGE005";#N/A,#N/A,TRUE,"PAGE006";#N/A,#N/A,TRUE,"PAGE007";#N/A,#N/A,TRUE,"PAGE008";#N/A,#N/A,TRUE,"PAGE009";#N/A,#N/A,TRUE,"PAGE010";#N/A,#N/A,TRUE,"PAGE011";#N/A,#N/A,TRUE,"PAGE012";#N/A,#N/A,TRUE,"PAGE013"}</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더"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12" hidden="1">{#N/A,#N/A,FALSE,"포장2"}</definedName>
    <definedName name="덕" localSheetId="11" hidden="1">{#N/A,#N/A,FALSE,"포장2"}</definedName>
    <definedName name="덕" localSheetId="13" hidden="1">{#N/A,#N/A,FALSE,"포장2"}</definedName>
    <definedName name="덕" localSheetId="16" hidden="1">{#N/A,#N/A,FALSE,"포장2"}</definedName>
    <definedName name="덕" localSheetId="21" hidden="1">{#N/A,#N/A,FALSE,"포장2"}</definedName>
    <definedName name="덕" localSheetId="18" hidden="1">{#N/A,#N/A,FALSE,"포장2"}</definedName>
    <definedName name="덕" localSheetId="19" hidden="1">{#N/A,#N/A,FALSE,"포장2"}</definedName>
    <definedName name="덕" localSheetId="20" hidden="1">{#N/A,#N/A,FALSE,"포장2"}</definedName>
    <definedName name="덕" localSheetId="22" hidden="1">{#N/A,#N/A,FALSE,"포장2"}</definedName>
    <definedName name="덕" localSheetId="24" hidden="1">{#N/A,#N/A,FALSE,"포장2"}</definedName>
    <definedName name="덕" localSheetId="28" hidden="1">{#N/A,#N/A,FALSE,"포장2"}</definedName>
    <definedName name="덕" localSheetId="14" hidden="1">{#N/A,#N/A,FALSE,"포장2"}</definedName>
    <definedName name="덕" hidden="1">{#N/A,#N/A,FALSE,"포장2"}</definedName>
    <definedName name="덕진" localSheetId="12" hidden="1">{#N/A,#N/A,FALSE,"포장2"}</definedName>
    <definedName name="덕진" localSheetId="11" hidden="1">{#N/A,#N/A,FALSE,"포장2"}</definedName>
    <definedName name="덕진" localSheetId="13" hidden="1">{#N/A,#N/A,FALSE,"포장2"}</definedName>
    <definedName name="덕진" localSheetId="16" hidden="1">{#N/A,#N/A,FALSE,"포장2"}</definedName>
    <definedName name="덕진" localSheetId="21" hidden="1">{#N/A,#N/A,FALSE,"포장2"}</definedName>
    <definedName name="덕진" localSheetId="18" hidden="1">{#N/A,#N/A,FALSE,"포장2"}</definedName>
    <definedName name="덕진" localSheetId="19" hidden="1">{#N/A,#N/A,FALSE,"포장2"}</definedName>
    <definedName name="덕진" localSheetId="20" hidden="1">{#N/A,#N/A,FALSE,"포장2"}</definedName>
    <definedName name="덕진" localSheetId="22" hidden="1">{#N/A,#N/A,FALSE,"포장2"}</definedName>
    <definedName name="덕진" localSheetId="24" hidden="1">{#N/A,#N/A,FALSE,"포장2"}</definedName>
    <definedName name="덕진" localSheetId="28" hidden="1">{#N/A,#N/A,FALSE,"포장2"}</definedName>
    <definedName name="덕진" localSheetId="14" hidden="1">{#N/A,#N/A,FALSE,"포장2"}</definedName>
    <definedName name="덕진" hidden="1">{#N/A,#N/A,FALSE,"포장2"}</definedName>
    <definedName name="덕호" localSheetId="12" hidden="1">{#N/A,#N/A,FALSE,"포장2"}</definedName>
    <definedName name="덕호" localSheetId="11" hidden="1">{#N/A,#N/A,FALSE,"포장2"}</definedName>
    <definedName name="덕호" localSheetId="13" hidden="1">{#N/A,#N/A,FALSE,"포장2"}</definedName>
    <definedName name="덕호" localSheetId="16" hidden="1">{#N/A,#N/A,FALSE,"포장2"}</definedName>
    <definedName name="덕호" localSheetId="21" hidden="1">{#N/A,#N/A,FALSE,"포장2"}</definedName>
    <definedName name="덕호" localSheetId="18" hidden="1">{#N/A,#N/A,FALSE,"포장2"}</definedName>
    <definedName name="덕호" localSheetId="19" hidden="1">{#N/A,#N/A,FALSE,"포장2"}</definedName>
    <definedName name="덕호" localSheetId="20" hidden="1">{#N/A,#N/A,FALSE,"포장2"}</definedName>
    <definedName name="덕호" localSheetId="22" hidden="1">{#N/A,#N/A,FALSE,"포장2"}</definedName>
    <definedName name="덕호" localSheetId="24" hidden="1">{#N/A,#N/A,FALSE,"포장2"}</definedName>
    <definedName name="덕호" localSheetId="28" hidden="1">{#N/A,#N/A,FALSE,"포장2"}</definedName>
    <definedName name="덕호" localSheetId="14" hidden="1">{#N/A,#N/A,FALSE,"포장2"}</definedName>
    <definedName name="덕호" hidden="1">{#N/A,#N/A,FALSE,"포장2"}</definedName>
    <definedName name="덕흥흥건축" hidden="1">#REF!</definedName>
    <definedName name="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비" localSheetId="12" hidden="1">{#N/A,#N/A,FALSE,"기안지";#N/A,#N/A,FALSE,"통신지"}</definedName>
    <definedName name="도급비" localSheetId="11" hidden="1">{#N/A,#N/A,FALSE,"기안지";#N/A,#N/A,FALSE,"통신지"}</definedName>
    <definedName name="도급비" localSheetId="13" hidden="1">{#N/A,#N/A,FALSE,"기안지";#N/A,#N/A,FALSE,"통신지"}</definedName>
    <definedName name="도급비" localSheetId="16" hidden="1">{#N/A,#N/A,FALSE,"기안지";#N/A,#N/A,FALSE,"통신지"}</definedName>
    <definedName name="도급비" localSheetId="21" hidden="1">{#N/A,#N/A,FALSE,"기안지";#N/A,#N/A,FALSE,"통신지"}</definedName>
    <definedName name="도급비" localSheetId="18" hidden="1">{#N/A,#N/A,FALSE,"기안지";#N/A,#N/A,FALSE,"통신지"}</definedName>
    <definedName name="도급비" localSheetId="19" hidden="1">{#N/A,#N/A,FALSE,"기안지";#N/A,#N/A,FALSE,"통신지"}</definedName>
    <definedName name="도급비" localSheetId="20" hidden="1">{#N/A,#N/A,FALSE,"기안지";#N/A,#N/A,FALSE,"통신지"}</definedName>
    <definedName name="도급비" localSheetId="22" hidden="1">{#N/A,#N/A,FALSE,"기안지";#N/A,#N/A,FALSE,"통신지"}</definedName>
    <definedName name="도급비" localSheetId="24" hidden="1">{#N/A,#N/A,FALSE,"기안지";#N/A,#N/A,FALSE,"통신지"}</definedName>
    <definedName name="도급비" localSheetId="28" hidden="1">{#N/A,#N/A,FALSE,"기안지";#N/A,#N/A,FALSE,"통신지"}</definedName>
    <definedName name="도급비" localSheetId="14" hidden="1">{#N/A,#N/A,FALSE,"기안지";#N/A,#N/A,FALSE,"통신지"}</definedName>
    <definedName name="도급비" hidden="1">{#N/A,#N/A,FALSE,"기안지";#N/A,#N/A,FALSE,"통신지"}</definedName>
    <definedName name="도급액분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액분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로" localSheetId="12" hidden="1">{#N/A,#N/A,FALSE,"2~8번"}</definedName>
    <definedName name="도로" localSheetId="11" hidden="1">{#N/A,#N/A,FALSE,"2~8번"}</definedName>
    <definedName name="도로" localSheetId="13" hidden="1">{#N/A,#N/A,FALSE,"2~8번"}</definedName>
    <definedName name="도로" localSheetId="16" hidden="1">{#N/A,#N/A,FALSE,"2~8번"}</definedName>
    <definedName name="도로" localSheetId="21" hidden="1">{#N/A,#N/A,FALSE,"2~8번"}</definedName>
    <definedName name="도로" localSheetId="18" hidden="1">{#N/A,#N/A,FALSE,"2~8번"}</definedName>
    <definedName name="도로" localSheetId="19" hidden="1">{#N/A,#N/A,FALSE,"2~8번"}</definedName>
    <definedName name="도로" localSheetId="20" hidden="1">{#N/A,#N/A,FALSE,"2~8번"}</definedName>
    <definedName name="도로" localSheetId="22" hidden="1">{#N/A,#N/A,FALSE,"2~8번"}</definedName>
    <definedName name="도로" localSheetId="24" hidden="1">{#N/A,#N/A,FALSE,"2~8번"}</definedName>
    <definedName name="도로" localSheetId="28" hidden="1">{#N/A,#N/A,FALSE,"2~8번"}</definedName>
    <definedName name="도로" localSheetId="14" hidden="1">{#N/A,#N/A,FALSE,"2~8번"}</definedName>
    <definedName name="도로" hidden="1">{#N/A,#N/A,FALSE,"2~8번"}</definedName>
    <definedName name="도림"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용" hidden="1">#REF!</definedName>
    <definedName name="도장" localSheetId="12" hidden="1">{#N/A,#N/A,FALSE,"Sheet1"}</definedName>
    <definedName name="도장" localSheetId="11" hidden="1">{#N/A,#N/A,FALSE,"Sheet1"}</definedName>
    <definedName name="도장" localSheetId="13" hidden="1">{#N/A,#N/A,FALSE,"Sheet1"}</definedName>
    <definedName name="도장" localSheetId="16" hidden="1">{#N/A,#N/A,FALSE,"Sheet1"}</definedName>
    <definedName name="도장" localSheetId="21" hidden="1">{#N/A,#N/A,FALSE,"Sheet1"}</definedName>
    <definedName name="도장" localSheetId="18" hidden="1">{#N/A,#N/A,FALSE,"Sheet1"}</definedName>
    <definedName name="도장" localSheetId="19" hidden="1">{#N/A,#N/A,FALSE,"Sheet1"}</definedName>
    <definedName name="도장" localSheetId="20" hidden="1">{#N/A,#N/A,FALSE,"Sheet1"}</definedName>
    <definedName name="도장" localSheetId="22" hidden="1">{#N/A,#N/A,FALSE,"Sheet1"}</definedName>
    <definedName name="도장" localSheetId="24" hidden="1">{#N/A,#N/A,FALSE,"Sheet1"}</definedName>
    <definedName name="도장" localSheetId="28" hidden="1">{#N/A,#N/A,FALSE,"Sheet1"}</definedName>
    <definedName name="도장" localSheetId="14" hidden="1">{#N/A,#N/A,FALSE,"Sheet1"}</definedName>
    <definedName name="도장" hidden="1">{#N/A,#N/A,FALSE,"Sheet1"}</definedName>
    <definedName name="도장2" localSheetId="12" hidden="1">{"'용역비'!$A$4:$C$8"}</definedName>
    <definedName name="도장2" localSheetId="11" hidden="1">{"'용역비'!$A$4:$C$8"}</definedName>
    <definedName name="도장2" localSheetId="13" hidden="1">{"'용역비'!$A$4:$C$8"}</definedName>
    <definedName name="도장2" localSheetId="16" hidden="1">{"'용역비'!$A$4:$C$8"}</definedName>
    <definedName name="도장2" localSheetId="21" hidden="1">{"'용역비'!$A$4:$C$8"}</definedName>
    <definedName name="도장2" localSheetId="18" hidden="1">{"'용역비'!$A$4:$C$8"}</definedName>
    <definedName name="도장2" localSheetId="19" hidden="1">{"'용역비'!$A$4:$C$8"}</definedName>
    <definedName name="도장2" localSheetId="20" hidden="1">{"'용역비'!$A$4:$C$8"}</definedName>
    <definedName name="도장2" localSheetId="22" hidden="1">{"'용역비'!$A$4:$C$8"}</definedName>
    <definedName name="도장2" localSheetId="24" hidden="1">{"'용역비'!$A$4:$C$8"}</definedName>
    <definedName name="도장2" localSheetId="28" hidden="1">{"'용역비'!$A$4:$C$8"}</definedName>
    <definedName name="도장2" localSheetId="14" hidden="1">{"'용역비'!$A$4:$C$8"}</definedName>
    <definedName name="도장2" hidden="1">{"'용역비'!$A$4:$C$8"}</definedName>
    <definedName name="독립기초" localSheetId="12" hidden="1">{#N/A,#N/A,FALSE,"기안지";#N/A,#N/A,FALSE,"통신지"}</definedName>
    <definedName name="독립기초" localSheetId="11" hidden="1">{#N/A,#N/A,FALSE,"기안지";#N/A,#N/A,FALSE,"통신지"}</definedName>
    <definedName name="독립기초" localSheetId="13" hidden="1">{#N/A,#N/A,FALSE,"기안지";#N/A,#N/A,FALSE,"통신지"}</definedName>
    <definedName name="독립기초" localSheetId="16" hidden="1">{#N/A,#N/A,FALSE,"기안지";#N/A,#N/A,FALSE,"통신지"}</definedName>
    <definedName name="독립기초" localSheetId="21" hidden="1">{#N/A,#N/A,FALSE,"기안지";#N/A,#N/A,FALSE,"통신지"}</definedName>
    <definedName name="독립기초" localSheetId="18" hidden="1">{#N/A,#N/A,FALSE,"기안지";#N/A,#N/A,FALSE,"통신지"}</definedName>
    <definedName name="독립기초" localSheetId="19" hidden="1">{#N/A,#N/A,FALSE,"기안지";#N/A,#N/A,FALSE,"통신지"}</definedName>
    <definedName name="독립기초" localSheetId="20" hidden="1">{#N/A,#N/A,FALSE,"기안지";#N/A,#N/A,FALSE,"통신지"}</definedName>
    <definedName name="독립기초" localSheetId="22" hidden="1">{#N/A,#N/A,FALSE,"기안지";#N/A,#N/A,FALSE,"통신지"}</definedName>
    <definedName name="독립기초" localSheetId="24" hidden="1">{#N/A,#N/A,FALSE,"기안지";#N/A,#N/A,FALSE,"통신지"}</definedName>
    <definedName name="독립기초" localSheetId="28" hidden="1">{#N/A,#N/A,FALSE,"기안지";#N/A,#N/A,FALSE,"통신지"}</definedName>
    <definedName name="독립기초" localSheetId="14" hidden="1">{#N/A,#N/A,FALSE,"기안지";#N/A,#N/A,FALSE,"통신지"}</definedName>
    <definedName name="독립기초" hidden="1">{#N/A,#N/A,FALSE,"기안지";#N/A,#N/A,FALSE,"통신지"}</definedName>
    <definedName name="독립기초토공수량산출" localSheetId="12" hidden="1">{#N/A,#N/A,FALSE,"기안지";#N/A,#N/A,FALSE,"통신지"}</definedName>
    <definedName name="독립기초토공수량산출" localSheetId="11" hidden="1">{#N/A,#N/A,FALSE,"기안지";#N/A,#N/A,FALSE,"통신지"}</definedName>
    <definedName name="독립기초토공수량산출" localSheetId="13" hidden="1">{#N/A,#N/A,FALSE,"기안지";#N/A,#N/A,FALSE,"통신지"}</definedName>
    <definedName name="독립기초토공수량산출" localSheetId="16" hidden="1">{#N/A,#N/A,FALSE,"기안지";#N/A,#N/A,FALSE,"통신지"}</definedName>
    <definedName name="독립기초토공수량산출" localSheetId="21" hidden="1">{#N/A,#N/A,FALSE,"기안지";#N/A,#N/A,FALSE,"통신지"}</definedName>
    <definedName name="독립기초토공수량산출" localSheetId="18" hidden="1">{#N/A,#N/A,FALSE,"기안지";#N/A,#N/A,FALSE,"통신지"}</definedName>
    <definedName name="독립기초토공수량산출" localSheetId="19" hidden="1">{#N/A,#N/A,FALSE,"기안지";#N/A,#N/A,FALSE,"통신지"}</definedName>
    <definedName name="독립기초토공수량산출" localSheetId="20" hidden="1">{#N/A,#N/A,FALSE,"기안지";#N/A,#N/A,FALSE,"통신지"}</definedName>
    <definedName name="독립기초토공수량산출" localSheetId="22" hidden="1">{#N/A,#N/A,FALSE,"기안지";#N/A,#N/A,FALSE,"통신지"}</definedName>
    <definedName name="독립기초토공수량산출" localSheetId="24" hidden="1">{#N/A,#N/A,FALSE,"기안지";#N/A,#N/A,FALSE,"통신지"}</definedName>
    <definedName name="독립기초토공수량산출" localSheetId="28" hidden="1">{#N/A,#N/A,FALSE,"기안지";#N/A,#N/A,FALSE,"통신지"}</definedName>
    <definedName name="독립기초토공수량산출" localSheetId="14" hidden="1">{#N/A,#N/A,FALSE,"기안지";#N/A,#N/A,FALSE,"통신지"}</definedName>
    <definedName name="독립기초토공수량산출" hidden="1">{#N/A,#N/A,FALSE,"기안지";#N/A,#N/A,FALSE,"통신지"}</definedName>
    <definedName name="동관"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구연숩" localSheetId="12" hidden="1">{#N/A,#N/A,FALSE,"전력간선"}</definedName>
    <definedName name="동구연숩" localSheetId="11" hidden="1">{#N/A,#N/A,FALSE,"전력간선"}</definedName>
    <definedName name="동구연숩" localSheetId="13" hidden="1">{#N/A,#N/A,FALSE,"전력간선"}</definedName>
    <definedName name="동구연숩" localSheetId="16" hidden="1">{#N/A,#N/A,FALSE,"전력간선"}</definedName>
    <definedName name="동구연숩" localSheetId="21" hidden="1">{#N/A,#N/A,FALSE,"전력간선"}</definedName>
    <definedName name="동구연숩" localSheetId="18" hidden="1">{#N/A,#N/A,FALSE,"전력간선"}</definedName>
    <definedName name="동구연숩" localSheetId="19" hidden="1">{#N/A,#N/A,FALSE,"전력간선"}</definedName>
    <definedName name="동구연숩" localSheetId="20" hidden="1">{#N/A,#N/A,FALSE,"전력간선"}</definedName>
    <definedName name="동구연숩" localSheetId="22" hidden="1">{#N/A,#N/A,FALSE,"전력간선"}</definedName>
    <definedName name="동구연숩" localSheetId="24" hidden="1">{#N/A,#N/A,FALSE,"전력간선"}</definedName>
    <definedName name="동구연숩" localSheetId="28" hidden="1">{#N/A,#N/A,FALSE,"전력간선"}</definedName>
    <definedName name="동구연숩" localSheetId="14" hidden="1">{#N/A,#N/A,FALSE,"전력간선"}</definedName>
    <definedName name="동구연숩" hidden="1">{#N/A,#N/A,FALSE,"전력간선"}</definedName>
    <definedName name="동력" localSheetId="12" hidden="1">{#N/A,#N/A,FALSE,"CCTV"}</definedName>
    <definedName name="동력" localSheetId="11" hidden="1">{#N/A,#N/A,FALSE,"CCTV"}</definedName>
    <definedName name="동력" localSheetId="13" hidden="1">{#N/A,#N/A,FALSE,"CCTV"}</definedName>
    <definedName name="동력" localSheetId="16" hidden="1">{#N/A,#N/A,FALSE,"CCTV"}</definedName>
    <definedName name="동력" localSheetId="21" hidden="1">{#N/A,#N/A,FALSE,"CCTV"}</definedName>
    <definedName name="동력" localSheetId="18" hidden="1">{#N/A,#N/A,FALSE,"CCTV"}</definedName>
    <definedName name="동력" localSheetId="19" hidden="1">{#N/A,#N/A,FALSE,"CCTV"}</definedName>
    <definedName name="동력" localSheetId="20" hidden="1">{#N/A,#N/A,FALSE,"CCTV"}</definedName>
    <definedName name="동력" localSheetId="22" hidden="1">{#N/A,#N/A,FALSE,"CCTV"}</definedName>
    <definedName name="동력" localSheetId="24" hidden="1">{#N/A,#N/A,FALSE,"CCTV"}</definedName>
    <definedName name="동력" localSheetId="28" hidden="1">{#N/A,#N/A,FALSE,"CCTV"}</definedName>
    <definedName name="동력" localSheetId="14" hidden="1">{#N/A,#N/A,FALSE,"CCTV"}</definedName>
    <definedName name="동력" hidden="1">{#N/A,#N/A,FALSE,"CCTV"}</definedName>
    <definedName name="동명공통가설관리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민" localSheetId="12" hidden="1">{#N/A,#N/A,FALSE,"제목"}</definedName>
    <definedName name="동민" localSheetId="11" hidden="1">{#N/A,#N/A,FALSE,"제목"}</definedName>
    <definedName name="동민" localSheetId="13" hidden="1">{#N/A,#N/A,FALSE,"제목"}</definedName>
    <definedName name="동민" localSheetId="16" hidden="1">{#N/A,#N/A,FALSE,"제목"}</definedName>
    <definedName name="동민" localSheetId="21" hidden="1">{#N/A,#N/A,FALSE,"제목"}</definedName>
    <definedName name="동민" localSheetId="18" hidden="1">{#N/A,#N/A,FALSE,"제목"}</definedName>
    <definedName name="동민" localSheetId="19" hidden="1">{#N/A,#N/A,FALSE,"제목"}</definedName>
    <definedName name="동민" localSheetId="20" hidden="1">{#N/A,#N/A,FALSE,"제목"}</definedName>
    <definedName name="동민" localSheetId="22" hidden="1">{#N/A,#N/A,FALSE,"제목"}</definedName>
    <definedName name="동민" localSheetId="24" hidden="1">{#N/A,#N/A,FALSE,"제목"}</definedName>
    <definedName name="동민" localSheetId="28" hidden="1">{#N/A,#N/A,FALSE,"제목"}</definedName>
    <definedName name="동민" localSheetId="14" hidden="1">{#N/A,#N/A,FALSE,"제목"}</definedName>
    <definedName name="동민" hidden="1">{#N/A,#N/A,FALSE,"제목"}</definedName>
    <definedName name="동별" localSheetId="12" hidden="1">{"'Sheet1'!$A$4:$M$21","'Sheet1'!$J$17:$K$19"}</definedName>
    <definedName name="동별" localSheetId="11" hidden="1">{"'Sheet1'!$A$4:$M$21","'Sheet1'!$J$17:$K$19"}</definedName>
    <definedName name="동별" localSheetId="13" hidden="1">{"'Sheet1'!$A$4:$M$21","'Sheet1'!$J$17:$K$19"}</definedName>
    <definedName name="동별" localSheetId="16" hidden="1">{"'Sheet1'!$A$4:$M$21","'Sheet1'!$J$17:$K$19"}</definedName>
    <definedName name="동별" localSheetId="21" hidden="1">{"'Sheet1'!$A$4:$M$21","'Sheet1'!$J$17:$K$19"}</definedName>
    <definedName name="동별" localSheetId="18" hidden="1">{"'Sheet1'!$A$4:$M$21","'Sheet1'!$J$17:$K$19"}</definedName>
    <definedName name="동별" localSheetId="19" hidden="1">{"'Sheet1'!$A$4:$M$21","'Sheet1'!$J$17:$K$19"}</definedName>
    <definedName name="동별" localSheetId="20" hidden="1">{"'Sheet1'!$A$4:$M$21","'Sheet1'!$J$17:$K$19"}</definedName>
    <definedName name="동별" localSheetId="22" hidden="1">{"'Sheet1'!$A$4:$M$21","'Sheet1'!$J$17:$K$19"}</definedName>
    <definedName name="동별" localSheetId="24" hidden="1">{"'Sheet1'!$A$4:$M$21","'Sheet1'!$J$17:$K$19"}</definedName>
    <definedName name="동별" localSheetId="28" hidden="1">{"'Sheet1'!$A$4:$M$21","'Sheet1'!$J$17:$K$19"}</definedName>
    <definedName name="동별" localSheetId="14" hidden="1">{"'Sheet1'!$A$4:$M$21","'Sheet1'!$J$17:$K$19"}</definedName>
    <definedName name="동별" hidden="1">{"'Sheet1'!$A$4:$M$21","'Sheet1'!$J$17:$K$19"}</definedName>
    <definedName name="동별내역" localSheetId="12" hidden="1">{"'Sheet1'!$A$4:$M$21","'Sheet1'!$J$17:$K$19"}</definedName>
    <definedName name="동별내역" localSheetId="11" hidden="1">{"'Sheet1'!$A$4:$M$21","'Sheet1'!$J$17:$K$19"}</definedName>
    <definedName name="동별내역" localSheetId="13" hidden="1">{"'Sheet1'!$A$4:$M$21","'Sheet1'!$J$17:$K$19"}</definedName>
    <definedName name="동별내역" localSheetId="16" hidden="1">{"'Sheet1'!$A$4:$M$21","'Sheet1'!$J$17:$K$19"}</definedName>
    <definedName name="동별내역" localSheetId="21" hidden="1">{"'Sheet1'!$A$4:$M$21","'Sheet1'!$J$17:$K$19"}</definedName>
    <definedName name="동별내역" localSheetId="18" hidden="1">{"'Sheet1'!$A$4:$M$21","'Sheet1'!$J$17:$K$19"}</definedName>
    <definedName name="동별내역" localSheetId="19" hidden="1">{"'Sheet1'!$A$4:$M$21","'Sheet1'!$J$17:$K$19"}</definedName>
    <definedName name="동별내역" localSheetId="20" hidden="1">{"'Sheet1'!$A$4:$M$21","'Sheet1'!$J$17:$K$19"}</definedName>
    <definedName name="동별내역" localSheetId="22" hidden="1">{"'Sheet1'!$A$4:$M$21","'Sheet1'!$J$17:$K$19"}</definedName>
    <definedName name="동별내역" localSheetId="24" hidden="1">{"'Sheet1'!$A$4:$M$21","'Sheet1'!$J$17:$K$19"}</definedName>
    <definedName name="동별내역" localSheetId="28" hidden="1">{"'Sheet1'!$A$4:$M$21","'Sheet1'!$J$17:$K$19"}</definedName>
    <definedName name="동별내역" localSheetId="14" hidden="1">{"'Sheet1'!$A$4:$M$21","'Sheet1'!$J$17:$K$19"}</definedName>
    <definedName name="동별내역" hidden="1">{"'Sheet1'!$A$4:$M$21","'Sheet1'!$J$17:$K$19"}</definedName>
    <definedName name="동영" localSheetId="12" hidden="1">{#N/A,#N/A,FALSE,"CCTV"}</definedName>
    <definedName name="동영" localSheetId="11" hidden="1">{#N/A,#N/A,FALSE,"CCTV"}</definedName>
    <definedName name="동영" localSheetId="13" hidden="1">{#N/A,#N/A,FALSE,"CCTV"}</definedName>
    <definedName name="동영" localSheetId="16" hidden="1">{#N/A,#N/A,FALSE,"CCTV"}</definedName>
    <definedName name="동영" localSheetId="21" hidden="1">{#N/A,#N/A,FALSE,"CCTV"}</definedName>
    <definedName name="동영" localSheetId="18" hidden="1">{#N/A,#N/A,FALSE,"CCTV"}</definedName>
    <definedName name="동영" localSheetId="19" hidden="1">{#N/A,#N/A,FALSE,"CCTV"}</definedName>
    <definedName name="동영" localSheetId="20" hidden="1">{#N/A,#N/A,FALSE,"CCTV"}</definedName>
    <definedName name="동영" localSheetId="22" hidden="1">{#N/A,#N/A,FALSE,"CCTV"}</definedName>
    <definedName name="동영" localSheetId="24" hidden="1">{#N/A,#N/A,FALSE,"CCTV"}</definedName>
    <definedName name="동영" localSheetId="28" hidden="1">{#N/A,#N/A,FALSE,"CCTV"}</definedName>
    <definedName name="동영" localSheetId="14" hidden="1">{#N/A,#N/A,FALSE,"CCTV"}</definedName>
    <definedName name="동영" hidden="1">{#N/A,#N/A,FALSE,"CCTV"}</definedName>
    <definedName name="동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준" localSheetId="12" hidden="1">{"'Firr(선)'!$AS$1:$AY$62","'Firr(사)'!$AS$1:$AY$62","'Firr(회)'!$AS$1:$AY$62","'Firr(선)'!$L$1:$V$62","'Firr(사)'!$L$1:$V$62","'Firr(회)'!$L$1:$V$62"}</definedName>
    <definedName name="동준" localSheetId="11" hidden="1">{"'Firr(선)'!$AS$1:$AY$62","'Firr(사)'!$AS$1:$AY$62","'Firr(회)'!$AS$1:$AY$62","'Firr(선)'!$L$1:$V$62","'Firr(사)'!$L$1:$V$62","'Firr(회)'!$L$1:$V$62"}</definedName>
    <definedName name="동준" localSheetId="13" hidden="1">{"'Firr(선)'!$AS$1:$AY$62","'Firr(사)'!$AS$1:$AY$62","'Firr(회)'!$AS$1:$AY$62","'Firr(선)'!$L$1:$V$62","'Firr(사)'!$L$1:$V$62","'Firr(회)'!$L$1:$V$62"}</definedName>
    <definedName name="동준" localSheetId="16" hidden="1">{"'Firr(선)'!$AS$1:$AY$62","'Firr(사)'!$AS$1:$AY$62","'Firr(회)'!$AS$1:$AY$62","'Firr(선)'!$L$1:$V$62","'Firr(사)'!$L$1:$V$62","'Firr(회)'!$L$1:$V$62"}</definedName>
    <definedName name="동준" localSheetId="21" hidden="1">{"'Firr(선)'!$AS$1:$AY$62","'Firr(사)'!$AS$1:$AY$62","'Firr(회)'!$AS$1:$AY$62","'Firr(선)'!$L$1:$V$62","'Firr(사)'!$L$1:$V$62","'Firr(회)'!$L$1:$V$62"}</definedName>
    <definedName name="동준" localSheetId="18" hidden="1">{"'Firr(선)'!$AS$1:$AY$62","'Firr(사)'!$AS$1:$AY$62","'Firr(회)'!$AS$1:$AY$62","'Firr(선)'!$L$1:$V$62","'Firr(사)'!$L$1:$V$62","'Firr(회)'!$L$1:$V$62"}</definedName>
    <definedName name="동준" localSheetId="19" hidden="1">{"'Firr(선)'!$AS$1:$AY$62","'Firr(사)'!$AS$1:$AY$62","'Firr(회)'!$AS$1:$AY$62","'Firr(선)'!$L$1:$V$62","'Firr(사)'!$L$1:$V$62","'Firr(회)'!$L$1:$V$62"}</definedName>
    <definedName name="동준" localSheetId="20" hidden="1">{"'Firr(선)'!$AS$1:$AY$62","'Firr(사)'!$AS$1:$AY$62","'Firr(회)'!$AS$1:$AY$62","'Firr(선)'!$L$1:$V$62","'Firr(사)'!$L$1:$V$62","'Firr(회)'!$L$1:$V$62"}</definedName>
    <definedName name="동준" localSheetId="22" hidden="1">{"'Firr(선)'!$AS$1:$AY$62","'Firr(사)'!$AS$1:$AY$62","'Firr(회)'!$AS$1:$AY$62","'Firr(선)'!$L$1:$V$62","'Firr(사)'!$L$1:$V$62","'Firr(회)'!$L$1:$V$62"}</definedName>
    <definedName name="동준" localSheetId="24" hidden="1">{"'Firr(선)'!$AS$1:$AY$62","'Firr(사)'!$AS$1:$AY$62","'Firr(회)'!$AS$1:$AY$62","'Firr(선)'!$L$1:$V$62","'Firr(사)'!$L$1:$V$62","'Firr(회)'!$L$1:$V$62"}</definedName>
    <definedName name="동준" localSheetId="28" hidden="1">{"'Firr(선)'!$AS$1:$AY$62","'Firr(사)'!$AS$1:$AY$62","'Firr(회)'!$AS$1:$AY$62","'Firr(선)'!$L$1:$V$62","'Firr(사)'!$L$1:$V$62","'Firr(회)'!$L$1:$V$62"}</definedName>
    <definedName name="동준" localSheetId="14" hidden="1">{"'Firr(선)'!$AS$1:$AY$62","'Firr(사)'!$AS$1:$AY$62","'Firr(회)'!$AS$1:$AY$62","'Firr(선)'!$L$1:$V$62","'Firr(사)'!$L$1:$V$62","'Firr(회)'!$L$1:$V$62"}</definedName>
    <definedName name="동준" hidden="1">{"'Firr(선)'!$AS$1:$AY$62","'Firr(사)'!$AS$1:$AY$62","'Firr(회)'!$AS$1:$AY$62","'Firr(선)'!$L$1:$V$62","'Firr(사)'!$L$1:$V$62","'Firr(회)'!$L$1:$V$62"}</definedName>
    <definedName name="되" localSheetId="12" hidden="1">{#N/A,#N/A,FALSE,"운반시간"}</definedName>
    <definedName name="되" localSheetId="11" hidden="1">{#N/A,#N/A,FALSE,"운반시간"}</definedName>
    <definedName name="되" localSheetId="13" hidden="1">{#N/A,#N/A,FALSE,"운반시간"}</definedName>
    <definedName name="되" localSheetId="16" hidden="1">{#N/A,#N/A,FALSE,"운반시간"}</definedName>
    <definedName name="되" localSheetId="21" hidden="1">{#N/A,#N/A,FALSE,"운반시간"}</definedName>
    <definedName name="되" localSheetId="18" hidden="1">{#N/A,#N/A,FALSE,"운반시간"}</definedName>
    <definedName name="되" localSheetId="19" hidden="1">{#N/A,#N/A,FALSE,"운반시간"}</definedName>
    <definedName name="되" localSheetId="20" hidden="1">{#N/A,#N/A,FALSE,"운반시간"}</definedName>
    <definedName name="되" localSheetId="22" hidden="1">{#N/A,#N/A,FALSE,"운반시간"}</definedName>
    <definedName name="되" localSheetId="24" hidden="1">{#N/A,#N/A,FALSE,"운반시간"}</definedName>
    <definedName name="되" localSheetId="28" hidden="1">{#N/A,#N/A,FALSE,"운반시간"}</definedName>
    <definedName name="되" localSheetId="14" hidden="1">{#N/A,#N/A,FALSE,"운반시간"}</definedName>
    <definedName name="되" hidden="1">{#N/A,#N/A,FALSE,"운반시간"}</definedName>
    <definedName name="두호" localSheetId="12" hidden="1">{#N/A,#N/A,FALSE,"2~8번"}</definedName>
    <definedName name="두호" localSheetId="11" hidden="1">{#N/A,#N/A,FALSE,"2~8번"}</definedName>
    <definedName name="두호" localSheetId="13" hidden="1">{#N/A,#N/A,FALSE,"2~8번"}</definedName>
    <definedName name="두호" localSheetId="16" hidden="1">{#N/A,#N/A,FALSE,"2~8번"}</definedName>
    <definedName name="두호" localSheetId="21" hidden="1">{#N/A,#N/A,FALSE,"2~8번"}</definedName>
    <definedName name="두호" localSheetId="18" hidden="1">{#N/A,#N/A,FALSE,"2~8번"}</definedName>
    <definedName name="두호" localSheetId="19" hidden="1">{#N/A,#N/A,FALSE,"2~8번"}</definedName>
    <definedName name="두호" localSheetId="20" hidden="1">{#N/A,#N/A,FALSE,"2~8번"}</definedName>
    <definedName name="두호" localSheetId="22" hidden="1">{#N/A,#N/A,FALSE,"2~8번"}</definedName>
    <definedName name="두호" localSheetId="24" hidden="1">{#N/A,#N/A,FALSE,"2~8번"}</definedName>
    <definedName name="두호" localSheetId="28" hidden="1">{#N/A,#N/A,FALSE,"2~8번"}</definedName>
    <definedName name="두호" localSheetId="14" hidden="1">{#N/A,#N/A,FALSE,"2~8번"}</definedName>
    <definedName name="두호" hidden="1">{#N/A,#N/A,FALSE,"2~8번"}</definedName>
    <definedName name="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디" localSheetId="12" hidden="1">{#N/A,#N/A,FALSE,"지침";#N/A,#N/A,FALSE,"환경분석";#N/A,#N/A,FALSE,"Sheet16"}</definedName>
    <definedName name="디디" localSheetId="11" hidden="1">{#N/A,#N/A,FALSE,"지침";#N/A,#N/A,FALSE,"환경분석";#N/A,#N/A,FALSE,"Sheet16"}</definedName>
    <definedName name="디디" localSheetId="13" hidden="1">{#N/A,#N/A,FALSE,"지침";#N/A,#N/A,FALSE,"환경분석";#N/A,#N/A,FALSE,"Sheet16"}</definedName>
    <definedName name="디디" localSheetId="16" hidden="1">{#N/A,#N/A,FALSE,"지침";#N/A,#N/A,FALSE,"환경분석";#N/A,#N/A,FALSE,"Sheet16"}</definedName>
    <definedName name="디디" localSheetId="21" hidden="1">{#N/A,#N/A,FALSE,"지침";#N/A,#N/A,FALSE,"환경분석";#N/A,#N/A,FALSE,"Sheet16"}</definedName>
    <definedName name="디디" localSheetId="18" hidden="1">{#N/A,#N/A,FALSE,"지침";#N/A,#N/A,FALSE,"환경분석";#N/A,#N/A,FALSE,"Sheet16"}</definedName>
    <definedName name="디디" localSheetId="19" hidden="1">{#N/A,#N/A,FALSE,"지침";#N/A,#N/A,FALSE,"환경분석";#N/A,#N/A,FALSE,"Sheet16"}</definedName>
    <definedName name="디디" localSheetId="20" hidden="1">{#N/A,#N/A,FALSE,"지침";#N/A,#N/A,FALSE,"환경분석";#N/A,#N/A,FALSE,"Sheet16"}</definedName>
    <definedName name="디디" localSheetId="22" hidden="1">{#N/A,#N/A,FALSE,"지침";#N/A,#N/A,FALSE,"환경분석";#N/A,#N/A,FALSE,"Sheet16"}</definedName>
    <definedName name="디디" localSheetId="24" hidden="1">{#N/A,#N/A,FALSE,"지침";#N/A,#N/A,FALSE,"환경분석";#N/A,#N/A,FALSE,"Sheet16"}</definedName>
    <definedName name="디디" localSheetId="28" hidden="1">{#N/A,#N/A,FALSE,"지침";#N/A,#N/A,FALSE,"환경분석";#N/A,#N/A,FALSE,"Sheet16"}</definedName>
    <definedName name="디디" localSheetId="14" hidden="1">{#N/A,#N/A,FALSE,"지침";#N/A,#N/A,FALSE,"환경분석";#N/A,#N/A,FALSE,"Sheet16"}</definedName>
    <definedName name="디디" hidden="1">{#N/A,#N/A,FALSE,"지침";#N/A,#N/A,FALSE,"환경분석";#N/A,#N/A,FALSE,"Sheet16"}</definedName>
    <definedName name="ㄸㄱ구믇738983213" hidden="1">#REF!</definedName>
    <definedName name="ㄸㄱ구믇755260466" hidden="1">#REF!</definedName>
    <definedName name="ㄸㄱ구믇822578608" hidden="1">#REF!</definedName>
    <definedName name="ㄹ" localSheetId="12" hidden="1">{#N/A,#N/A,FALSE,"운반시간"}</definedName>
    <definedName name="ㄹ" localSheetId="11" hidden="1">{#N/A,#N/A,FALSE,"운반시간"}</definedName>
    <definedName name="ㄹ" localSheetId="13" hidden="1">{#N/A,#N/A,FALSE,"운반시간"}</definedName>
    <definedName name="ㄹ" localSheetId="16" hidden="1">{#N/A,#N/A,FALSE,"운반시간"}</definedName>
    <definedName name="ㄹ" localSheetId="21" hidden="1">{#N/A,#N/A,FALSE,"운반시간"}</definedName>
    <definedName name="ㄹ" localSheetId="18" hidden="1">{#N/A,#N/A,FALSE,"운반시간"}</definedName>
    <definedName name="ㄹ" localSheetId="19" hidden="1">{#N/A,#N/A,FALSE,"운반시간"}</definedName>
    <definedName name="ㄹ" localSheetId="20" hidden="1">{#N/A,#N/A,FALSE,"운반시간"}</definedName>
    <definedName name="ㄹ" localSheetId="22" hidden="1">{#N/A,#N/A,FALSE,"운반시간"}</definedName>
    <definedName name="ㄹ" localSheetId="24" hidden="1">{#N/A,#N/A,FALSE,"운반시간"}</definedName>
    <definedName name="ㄹ" localSheetId="28" hidden="1">{#N/A,#N/A,FALSE,"운반시간"}</definedName>
    <definedName name="ㄹ" localSheetId="14" hidden="1">{#N/A,#N/A,FALSE,"운반시간"}</definedName>
    <definedName name="ㄹ" hidden="1">{#N/A,#N/A,FALSE,"운반시간"}</definedName>
    <definedName name="ㄹㄴㄹ" hidden="1">#REF!</definedName>
    <definedName name="ㄹㄴㅁㄹㅇㄴ" localSheetId="12" hidden="1">{"'Sheet1'!$D$19","'Sheet1'!$B$22:$E$22"}</definedName>
    <definedName name="ㄹㄴㅁㄹㅇㄴ" localSheetId="11" hidden="1">{"'Sheet1'!$D$19","'Sheet1'!$B$22:$E$22"}</definedName>
    <definedName name="ㄹㄴㅁㄹㅇㄴ" localSheetId="13" hidden="1">{"'Sheet1'!$D$19","'Sheet1'!$B$22:$E$22"}</definedName>
    <definedName name="ㄹㄴㅁㄹㅇㄴ" localSheetId="16" hidden="1">{"'Sheet1'!$D$19","'Sheet1'!$B$22:$E$22"}</definedName>
    <definedName name="ㄹㄴㅁㄹㅇㄴ" localSheetId="21" hidden="1">{"'Sheet1'!$D$19","'Sheet1'!$B$22:$E$22"}</definedName>
    <definedName name="ㄹㄴㅁㄹㅇㄴ" localSheetId="18" hidden="1">{"'Sheet1'!$D$19","'Sheet1'!$B$22:$E$22"}</definedName>
    <definedName name="ㄹㄴㅁㄹㅇㄴ" localSheetId="19" hidden="1">{"'Sheet1'!$D$19","'Sheet1'!$B$22:$E$22"}</definedName>
    <definedName name="ㄹㄴㅁㄹㅇㄴ" localSheetId="20" hidden="1">{"'Sheet1'!$D$19","'Sheet1'!$B$22:$E$22"}</definedName>
    <definedName name="ㄹㄴㅁㄹㅇㄴ" localSheetId="22" hidden="1">{"'Sheet1'!$D$19","'Sheet1'!$B$22:$E$22"}</definedName>
    <definedName name="ㄹㄴㅁㄹㅇㄴ" localSheetId="24" hidden="1">{"'Sheet1'!$D$19","'Sheet1'!$B$22:$E$22"}</definedName>
    <definedName name="ㄹㄴㅁㄹㅇㄴ" localSheetId="28" hidden="1">{"'Sheet1'!$D$19","'Sheet1'!$B$22:$E$22"}</definedName>
    <definedName name="ㄹㄴㅁㄹㅇㄴ" localSheetId="14" hidden="1">{"'Sheet1'!$D$19","'Sheet1'!$B$22:$E$22"}</definedName>
    <definedName name="ㄹㄴㅁㄹㅇㄴ" hidden="1">{"'Sheet1'!$D$19","'Sheet1'!$B$22:$E$22"}</definedName>
    <definedName name="ㄹㄴ머ㅣㅏ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ㄴㅇㄹㄴㄱㄴㅇ" localSheetId="12" hidden="1">{#N/A,#N/A,FALSE,"지침";#N/A,#N/A,FALSE,"환경분석";#N/A,#N/A,FALSE,"Sheet16"}</definedName>
    <definedName name="ㄹㄴㅇㄹㄴㅇㄹㄴㄱㄴㅇ" localSheetId="11" hidden="1">{#N/A,#N/A,FALSE,"지침";#N/A,#N/A,FALSE,"환경분석";#N/A,#N/A,FALSE,"Sheet16"}</definedName>
    <definedName name="ㄹㄴㅇㄹㄴㅇㄹㄴㄱㄴㅇ" localSheetId="13" hidden="1">{#N/A,#N/A,FALSE,"지침";#N/A,#N/A,FALSE,"환경분석";#N/A,#N/A,FALSE,"Sheet16"}</definedName>
    <definedName name="ㄹㄴㅇㄹㄴㅇㄹㄴㄱㄴㅇ" localSheetId="16" hidden="1">{#N/A,#N/A,FALSE,"지침";#N/A,#N/A,FALSE,"환경분석";#N/A,#N/A,FALSE,"Sheet16"}</definedName>
    <definedName name="ㄹㄴㅇㄹㄴㅇㄹㄴㄱㄴㅇ" localSheetId="21" hidden="1">{#N/A,#N/A,FALSE,"지침";#N/A,#N/A,FALSE,"환경분석";#N/A,#N/A,FALSE,"Sheet16"}</definedName>
    <definedName name="ㄹㄴㅇㄹㄴㅇㄹㄴㄱㄴㅇ" localSheetId="18" hidden="1">{#N/A,#N/A,FALSE,"지침";#N/A,#N/A,FALSE,"환경분석";#N/A,#N/A,FALSE,"Sheet16"}</definedName>
    <definedName name="ㄹㄴㅇㄹㄴㅇㄹㄴㄱㄴㅇ" localSheetId="19" hidden="1">{#N/A,#N/A,FALSE,"지침";#N/A,#N/A,FALSE,"환경분석";#N/A,#N/A,FALSE,"Sheet16"}</definedName>
    <definedName name="ㄹㄴㅇㄹㄴㅇㄹㄴㄱㄴㅇ" localSheetId="20" hidden="1">{#N/A,#N/A,FALSE,"지침";#N/A,#N/A,FALSE,"환경분석";#N/A,#N/A,FALSE,"Sheet16"}</definedName>
    <definedName name="ㄹㄴㅇㄹㄴㅇㄹㄴㄱㄴㅇ" localSheetId="22" hidden="1">{#N/A,#N/A,FALSE,"지침";#N/A,#N/A,FALSE,"환경분석";#N/A,#N/A,FALSE,"Sheet16"}</definedName>
    <definedName name="ㄹㄴㅇㄹㄴㅇㄹㄴㄱㄴㅇ" localSheetId="24" hidden="1">{#N/A,#N/A,FALSE,"지침";#N/A,#N/A,FALSE,"환경분석";#N/A,#N/A,FALSE,"Sheet16"}</definedName>
    <definedName name="ㄹㄴㅇㄹㄴㅇㄹㄴㄱㄴㅇ" localSheetId="28" hidden="1">{#N/A,#N/A,FALSE,"지침";#N/A,#N/A,FALSE,"환경분석";#N/A,#N/A,FALSE,"Sheet16"}</definedName>
    <definedName name="ㄹㄴㅇㄹㄴㅇㄹㄴㄱㄴㅇ" localSheetId="14" hidden="1">{#N/A,#N/A,FALSE,"지침";#N/A,#N/A,FALSE,"환경분석";#N/A,#N/A,FALSE,"Sheet16"}</definedName>
    <definedName name="ㄹㄴㅇㄹㄴㅇㄹㄴㄱㄴㅇ" hidden="1">{#N/A,#N/A,FALSE,"지침";#N/A,#N/A,FALSE,"환경분석";#N/A,#N/A,FALSE,"Sheet16"}</definedName>
    <definedName name="ㄹㄴㅇㄻㄴ" localSheetId="12" hidden="1">{#N/A,#N/A,FALSE,"단가표지"}</definedName>
    <definedName name="ㄹㄴㅇㄻㄴ" localSheetId="11" hidden="1">{#N/A,#N/A,FALSE,"단가표지"}</definedName>
    <definedName name="ㄹㄴㅇㄻㄴ" localSheetId="13" hidden="1">{#N/A,#N/A,FALSE,"단가표지"}</definedName>
    <definedName name="ㄹㄴㅇㄻㄴ" localSheetId="16" hidden="1">{#N/A,#N/A,FALSE,"단가표지"}</definedName>
    <definedName name="ㄹㄴㅇㄻㄴ" localSheetId="21" hidden="1">{#N/A,#N/A,FALSE,"단가표지"}</definedName>
    <definedName name="ㄹㄴㅇㄻㄴ" localSheetId="18" hidden="1">{#N/A,#N/A,FALSE,"단가표지"}</definedName>
    <definedName name="ㄹㄴㅇㄻㄴ" localSheetId="19" hidden="1">{#N/A,#N/A,FALSE,"단가표지"}</definedName>
    <definedName name="ㄹㄴㅇㄻㄴ" localSheetId="20" hidden="1">{#N/A,#N/A,FALSE,"단가표지"}</definedName>
    <definedName name="ㄹㄴㅇㄻㄴ" localSheetId="22" hidden="1">{#N/A,#N/A,FALSE,"단가표지"}</definedName>
    <definedName name="ㄹㄴㅇㄻㄴ" localSheetId="24" hidden="1">{#N/A,#N/A,FALSE,"단가표지"}</definedName>
    <definedName name="ㄹㄴㅇㄻㄴ" localSheetId="28" hidden="1">{#N/A,#N/A,FALSE,"단가표지"}</definedName>
    <definedName name="ㄹㄴㅇㄻㄴ" localSheetId="14" hidden="1">{#N/A,#N/A,FALSE,"단가표지"}</definedName>
    <definedName name="ㄹㄴㅇㄻㄴ" hidden="1">{#N/A,#N/A,FALSE,"단가표지"}</definedName>
    <definedName name="ㄹㄴ웋" localSheetId="12" hidden="1">{#N/A,#N/A,FALSE,"운반시간"}</definedName>
    <definedName name="ㄹㄴ웋" localSheetId="11" hidden="1">{#N/A,#N/A,FALSE,"운반시간"}</definedName>
    <definedName name="ㄹㄴ웋" localSheetId="13" hidden="1">{#N/A,#N/A,FALSE,"운반시간"}</definedName>
    <definedName name="ㄹㄴ웋" localSheetId="16" hidden="1">{#N/A,#N/A,FALSE,"운반시간"}</definedName>
    <definedName name="ㄹㄴ웋" localSheetId="21" hidden="1">{#N/A,#N/A,FALSE,"운반시간"}</definedName>
    <definedName name="ㄹㄴ웋" localSheetId="18" hidden="1">{#N/A,#N/A,FALSE,"운반시간"}</definedName>
    <definedName name="ㄹㄴ웋" localSheetId="19" hidden="1">{#N/A,#N/A,FALSE,"운반시간"}</definedName>
    <definedName name="ㄹㄴ웋" localSheetId="20" hidden="1">{#N/A,#N/A,FALSE,"운반시간"}</definedName>
    <definedName name="ㄹㄴ웋" localSheetId="22" hidden="1">{#N/A,#N/A,FALSE,"운반시간"}</definedName>
    <definedName name="ㄹㄴ웋" localSheetId="24" hidden="1">{#N/A,#N/A,FALSE,"운반시간"}</definedName>
    <definedName name="ㄹㄴ웋" localSheetId="28" hidden="1">{#N/A,#N/A,FALSE,"운반시간"}</definedName>
    <definedName name="ㄹㄴ웋" localSheetId="14" hidden="1">{#N/A,#N/A,FALSE,"운반시간"}</definedName>
    <definedName name="ㄹㄴ웋" hidden="1">{#N/A,#N/A,FALSE,"운반시간"}</definedName>
    <definedName name="ㄹㄴ혼ㄹ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혼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ㄶㅗ" localSheetId="12" hidden="1">{#N/A,#N/A,FALSE,"집계표"}</definedName>
    <definedName name="ㄹㄶㅗ" localSheetId="11" hidden="1">{#N/A,#N/A,FALSE,"집계표"}</definedName>
    <definedName name="ㄹㄶㅗ" localSheetId="13" hidden="1">{#N/A,#N/A,FALSE,"집계표"}</definedName>
    <definedName name="ㄹㄶㅗ" localSheetId="16" hidden="1">{#N/A,#N/A,FALSE,"집계표"}</definedName>
    <definedName name="ㄹㄶㅗ" localSheetId="21" hidden="1">{#N/A,#N/A,FALSE,"집계표"}</definedName>
    <definedName name="ㄹㄶㅗ" localSheetId="18" hidden="1">{#N/A,#N/A,FALSE,"집계표"}</definedName>
    <definedName name="ㄹㄶㅗ" localSheetId="19" hidden="1">{#N/A,#N/A,FALSE,"집계표"}</definedName>
    <definedName name="ㄹㄶㅗ" localSheetId="20" hidden="1">{#N/A,#N/A,FALSE,"집계표"}</definedName>
    <definedName name="ㄹㄶㅗ" localSheetId="22" hidden="1">{#N/A,#N/A,FALSE,"집계표"}</definedName>
    <definedName name="ㄹㄶㅗ" localSheetId="24" hidden="1">{#N/A,#N/A,FALSE,"집계표"}</definedName>
    <definedName name="ㄹㄶㅗ" localSheetId="28" hidden="1">{#N/A,#N/A,FALSE,"집계표"}</definedName>
    <definedName name="ㄹㄶㅗ" localSheetId="14" hidden="1">{#N/A,#N/A,FALSE,"집계표"}</definedName>
    <definedName name="ㄹㄶㅗ" hidden="1">{#N/A,#N/A,FALSE,"집계표"}</definedName>
    <definedName name="ㄹㄹ" localSheetId="12" hidden="1">{#N/A,#N/A,FALSE,"CCTV"}</definedName>
    <definedName name="ㄹㄹ" localSheetId="11" hidden="1">{#N/A,#N/A,FALSE,"CCTV"}</definedName>
    <definedName name="ㄹㄹ" localSheetId="13" hidden="1">{#N/A,#N/A,FALSE,"CCTV"}</definedName>
    <definedName name="ㄹㄹ" localSheetId="16" hidden="1">{#N/A,#N/A,FALSE,"CCTV"}</definedName>
    <definedName name="ㄹㄹ" localSheetId="21" hidden="1">{#N/A,#N/A,FALSE,"CCTV"}</definedName>
    <definedName name="ㄹㄹ" localSheetId="18" hidden="1">{#N/A,#N/A,FALSE,"CCTV"}</definedName>
    <definedName name="ㄹㄹ" localSheetId="19" hidden="1">{#N/A,#N/A,FALSE,"CCTV"}</definedName>
    <definedName name="ㄹㄹ" localSheetId="20" hidden="1">{#N/A,#N/A,FALSE,"CCTV"}</definedName>
    <definedName name="ㄹㄹ" localSheetId="22" hidden="1">{#N/A,#N/A,FALSE,"CCTV"}</definedName>
    <definedName name="ㄹㄹ" localSheetId="24" hidden="1">{#N/A,#N/A,FALSE,"CCTV"}</definedName>
    <definedName name="ㄹㄹ" localSheetId="28" hidden="1">{#N/A,#N/A,FALSE,"CCTV"}</definedName>
    <definedName name="ㄹㄹ" localSheetId="14" hidden="1">{#N/A,#N/A,FALSE,"CCTV"}</definedName>
    <definedName name="ㄹㄹ" hidden="1">{#N/A,#N/A,FALSE,"CCTV"}</definedName>
    <definedName name="ㄹㄹㄹ" hidden="1">#REF!</definedName>
    <definedName name="ㄹㄹㄹㄹ" localSheetId="12" hidden="1">{"'Firr(선)'!$AS$1:$AY$62","'Firr(사)'!$AS$1:$AY$62","'Firr(회)'!$AS$1:$AY$62","'Firr(선)'!$L$1:$V$62","'Firr(사)'!$L$1:$V$62","'Firr(회)'!$L$1:$V$62"}</definedName>
    <definedName name="ㄹㄹㄹㄹ" localSheetId="11" hidden="1">{"'Firr(선)'!$AS$1:$AY$62","'Firr(사)'!$AS$1:$AY$62","'Firr(회)'!$AS$1:$AY$62","'Firr(선)'!$L$1:$V$62","'Firr(사)'!$L$1:$V$62","'Firr(회)'!$L$1:$V$62"}</definedName>
    <definedName name="ㄹㄹㄹㄹ" localSheetId="13" hidden="1">{"'Firr(선)'!$AS$1:$AY$62","'Firr(사)'!$AS$1:$AY$62","'Firr(회)'!$AS$1:$AY$62","'Firr(선)'!$L$1:$V$62","'Firr(사)'!$L$1:$V$62","'Firr(회)'!$L$1:$V$62"}</definedName>
    <definedName name="ㄹㄹㄹㄹ" localSheetId="16" hidden="1">{"'Firr(선)'!$AS$1:$AY$62","'Firr(사)'!$AS$1:$AY$62","'Firr(회)'!$AS$1:$AY$62","'Firr(선)'!$L$1:$V$62","'Firr(사)'!$L$1:$V$62","'Firr(회)'!$L$1:$V$62"}</definedName>
    <definedName name="ㄹㄹㄹㄹ" localSheetId="21" hidden="1">{"'Firr(선)'!$AS$1:$AY$62","'Firr(사)'!$AS$1:$AY$62","'Firr(회)'!$AS$1:$AY$62","'Firr(선)'!$L$1:$V$62","'Firr(사)'!$L$1:$V$62","'Firr(회)'!$L$1:$V$62"}</definedName>
    <definedName name="ㄹㄹㄹㄹ" localSheetId="18" hidden="1">{"'Firr(선)'!$AS$1:$AY$62","'Firr(사)'!$AS$1:$AY$62","'Firr(회)'!$AS$1:$AY$62","'Firr(선)'!$L$1:$V$62","'Firr(사)'!$L$1:$V$62","'Firr(회)'!$L$1:$V$62"}</definedName>
    <definedName name="ㄹㄹㄹㄹ" localSheetId="19" hidden="1">{"'Firr(선)'!$AS$1:$AY$62","'Firr(사)'!$AS$1:$AY$62","'Firr(회)'!$AS$1:$AY$62","'Firr(선)'!$L$1:$V$62","'Firr(사)'!$L$1:$V$62","'Firr(회)'!$L$1:$V$62"}</definedName>
    <definedName name="ㄹㄹㄹㄹ" localSheetId="20" hidden="1">{"'Firr(선)'!$AS$1:$AY$62","'Firr(사)'!$AS$1:$AY$62","'Firr(회)'!$AS$1:$AY$62","'Firr(선)'!$L$1:$V$62","'Firr(사)'!$L$1:$V$62","'Firr(회)'!$L$1:$V$62"}</definedName>
    <definedName name="ㄹㄹㄹㄹ" localSheetId="22" hidden="1">{"'Firr(선)'!$AS$1:$AY$62","'Firr(사)'!$AS$1:$AY$62","'Firr(회)'!$AS$1:$AY$62","'Firr(선)'!$L$1:$V$62","'Firr(사)'!$L$1:$V$62","'Firr(회)'!$L$1:$V$62"}</definedName>
    <definedName name="ㄹㄹㄹㄹ" localSheetId="24" hidden="1">{"'Firr(선)'!$AS$1:$AY$62","'Firr(사)'!$AS$1:$AY$62","'Firr(회)'!$AS$1:$AY$62","'Firr(선)'!$L$1:$V$62","'Firr(사)'!$L$1:$V$62","'Firr(회)'!$L$1:$V$62"}</definedName>
    <definedName name="ㄹㄹㄹㄹ" localSheetId="28" hidden="1">{"'Firr(선)'!$AS$1:$AY$62","'Firr(사)'!$AS$1:$AY$62","'Firr(회)'!$AS$1:$AY$62","'Firr(선)'!$L$1:$V$62","'Firr(사)'!$L$1:$V$62","'Firr(회)'!$L$1:$V$62"}</definedName>
    <definedName name="ㄹㄹㄹㄹ" localSheetId="14" hidden="1">{"'Firr(선)'!$AS$1:$AY$62","'Firr(사)'!$AS$1:$AY$62","'Firr(회)'!$AS$1:$AY$62","'Firr(선)'!$L$1:$V$62","'Firr(사)'!$L$1:$V$62","'Firr(회)'!$L$1:$V$62"}</definedName>
    <definedName name="ㄹㄹㄹㄹ" hidden="1">{"'Firr(선)'!$AS$1:$AY$62","'Firr(사)'!$AS$1:$AY$62","'Firr(회)'!$AS$1:$AY$62","'Firr(선)'!$L$1:$V$62","'Firr(사)'!$L$1:$V$62","'Firr(회)'!$L$1:$V$62"}</definedName>
    <definedName name="ㄹㄹㅇㄴ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12" hidden="1">{#N/A,#N/A,FALSE,"집계표"}</definedName>
    <definedName name="ㄹㄹㅇㄴㄹㄹㅇㄴㄹㅇㄶㅀ" localSheetId="11" hidden="1">{#N/A,#N/A,FALSE,"집계표"}</definedName>
    <definedName name="ㄹㄹㅇㄴㄹㄹㅇㄴㄹㅇㄶㅀ" localSheetId="13" hidden="1">{#N/A,#N/A,FALSE,"집계표"}</definedName>
    <definedName name="ㄹㄹㅇㄴㄹㄹㅇㄴㄹㅇㄶㅀ" localSheetId="16" hidden="1">{#N/A,#N/A,FALSE,"집계표"}</definedName>
    <definedName name="ㄹㄹㅇㄴㄹㄹㅇㄴㄹㅇㄶㅀ" localSheetId="21" hidden="1">{#N/A,#N/A,FALSE,"집계표"}</definedName>
    <definedName name="ㄹㄹㅇㄴㄹㄹㅇㄴㄹㅇㄶㅀ" localSheetId="18" hidden="1">{#N/A,#N/A,FALSE,"집계표"}</definedName>
    <definedName name="ㄹㄹㅇㄴㄹㄹㅇㄴㄹㅇㄶㅀ" localSheetId="19" hidden="1">{#N/A,#N/A,FALSE,"집계표"}</definedName>
    <definedName name="ㄹㄹㅇㄴㄹㄹㅇㄴㄹㅇㄶㅀ" localSheetId="20" hidden="1">{#N/A,#N/A,FALSE,"집계표"}</definedName>
    <definedName name="ㄹㄹㅇㄴㄹㄹㅇㄴㄹㅇㄶㅀ" localSheetId="22" hidden="1">{#N/A,#N/A,FALSE,"집계표"}</definedName>
    <definedName name="ㄹㄹㅇㄴㄹㄹㅇㄴㄹㅇㄶㅀ" localSheetId="24" hidden="1">{#N/A,#N/A,FALSE,"집계표"}</definedName>
    <definedName name="ㄹㄹㅇㄴㄹㄹㅇㄴㄹㅇㄶㅀ" localSheetId="28" hidden="1">{#N/A,#N/A,FALSE,"집계표"}</definedName>
    <definedName name="ㄹㄹㅇㄴㄹㄹㅇㄴㄹㅇㄶㅀ" localSheetId="14" hidden="1">{#N/A,#N/A,FALSE,"집계표"}</definedName>
    <definedName name="ㄹㄹㅇㄴㄹㄹㅇㄴㄹㅇㄶㅀ" hidden="1">{#N/A,#N/A,FALSE,"집계표"}</definedName>
    <definedName name="ㄹㅇ" localSheetId="12" hidden="1">{#N/A,#N/A,FALSE,"도급대비시행율";#N/A,#N/A,FALSE,"결의서";#N/A,#N/A,FALSE,"내역서";#N/A,#N/A,FALSE,"도급예상"}</definedName>
    <definedName name="ㄹㅇ" localSheetId="11" hidden="1">{#N/A,#N/A,FALSE,"도급대비시행율";#N/A,#N/A,FALSE,"결의서";#N/A,#N/A,FALSE,"내역서";#N/A,#N/A,FALSE,"도급예상"}</definedName>
    <definedName name="ㄹㅇ" localSheetId="13" hidden="1">{#N/A,#N/A,FALSE,"도급대비시행율";#N/A,#N/A,FALSE,"결의서";#N/A,#N/A,FALSE,"내역서";#N/A,#N/A,FALSE,"도급예상"}</definedName>
    <definedName name="ㄹㅇ" localSheetId="16" hidden="1">{#N/A,#N/A,FALSE,"도급대비시행율";#N/A,#N/A,FALSE,"결의서";#N/A,#N/A,FALSE,"내역서";#N/A,#N/A,FALSE,"도급예상"}</definedName>
    <definedName name="ㄹㅇ" localSheetId="21" hidden="1">{#N/A,#N/A,FALSE,"도급대비시행율";#N/A,#N/A,FALSE,"결의서";#N/A,#N/A,FALSE,"내역서";#N/A,#N/A,FALSE,"도급예상"}</definedName>
    <definedName name="ㄹㅇ" localSheetId="18" hidden="1">{#N/A,#N/A,FALSE,"도급대비시행율";#N/A,#N/A,FALSE,"결의서";#N/A,#N/A,FALSE,"내역서";#N/A,#N/A,FALSE,"도급예상"}</definedName>
    <definedName name="ㄹㅇ" localSheetId="19" hidden="1">{#N/A,#N/A,FALSE,"도급대비시행율";#N/A,#N/A,FALSE,"결의서";#N/A,#N/A,FALSE,"내역서";#N/A,#N/A,FALSE,"도급예상"}</definedName>
    <definedName name="ㄹㅇ" localSheetId="20" hidden="1">{#N/A,#N/A,FALSE,"도급대비시행율";#N/A,#N/A,FALSE,"결의서";#N/A,#N/A,FALSE,"내역서";#N/A,#N/A,FALSE,"도급예상"}</definedName>
    <definedName name="ㄹㅇ" localSheetId="22" hidden="1">{#N/A,#N/A,FALSE,"도급대비시행율";#N/A,#N/A,FALSE,"결의서";#N/A,#N/A,FALSE,"내역서";#N/A,#N/A,FALSE,"도급예상"}</definedName>
    <definedName name="ㄹㅇ" localSheetId="24" hidden="1">{#N/A,#N/A,FALSE,"도급대비시행율";#N/A,#N/A,FALSE,"결의서";#N/A,#N/A,FALSE,"내역서";#N/A,#N/A,FALSE,"도급예상"}</definedName>
    <definedName name="ㄹㅇ" localSheetId="28" hidden="1">{#N/A,#N/A,FALSE,"도급대비시행율";#N/A,#N/A,FALSE,"결의서";#N/A,#N/A,FALSE,"내역서";#N/A,#N/A,FALSE,"도급예상"}</definedName>
    <definedName name="ㄹㅇ" localSheetId="14" hidden="1">{#N/A,#N/A,FALSE,"도급대비시행율";#N/A,#N/A,FALSE,"결의서";#N/A,#N/A,FALSE,"내역서";#N/A,#N/A,FALSE,"도급예상"}</definedName>
    <definedName name="ㄹㅇ" hidden="1">{#N/A,#N/A,FALSE,"도급대비시행율";#N/A,#N/A,FALSE,"결의서";#N/A,#N/A,FALSE,"내역서";#N/A,#N/A,FALSE,"도급예상"}</definedName>
    <definedName name="ㄹㅇ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ㄹㄴㅇㄹㄴㅇㄹ" localSheetId="12" hidden="1">{"'정산내역서'!$A$1:$I$35","'정산서(절.성토부)'!$A$1:$Q$17","'정산서(교량부)'!$A$1:$Q$84","'총괄표'!$A$1:$M$12","'시행현황'!$A$1:$G$12","'표지'!$A$1:$N$27","'정산서(절.성토부)'!$A$3:$Q$7"}</definedName>
    <definedName name="ㄹㅇㄴㄹㄴㅇㄹㄴㅇㄹ" localSheetId="11" hidden="1">{"'정산내역서'!$A$1:$I$35","'정산서(절.성토부)'!$A$1:$Q$17","'정산서(교량부)'!$A$1:$Q$84","'총괄표'!$A$1:$M$12","'시행현황'!$A$1:$G$12","'표지'!$A$1:$N$27","'정산서(절.성토부)'!$A$3:$Q$7"}</definedName>
    <definedName name="ㄹㅇㄴㄹㄴㅇㄹㄴㅇㄹ" localSheetId="13" hidden="1">{"'정산내역서'!$A$1:$I$35","'정산서(절.성토부)'!$A$1:$Q$17","'정산서(교량부)'!$A$1:$Q$84","'총괄표'!$A$1:$M$12","'시행현황'!$A$1:$G$12","'표지'!$A$1:$N$27","'정산서(절.성토부)'!$A$3:$Q$7"}</definedName>
    <definedName name="ㄹㅇㄴㄹㄴㅇㄹㄴㅇㄹ" localSheetId="16" hidden="1">{"'정산내역서'!$A$1:$I$35","'정산서(절.성토부)'!$A$1:$Q$17","'정산서(교량부)'!$A$1:$Q$84","'총괄표'!$A$1:$M$12","'시행현황'!$A$1:$G$12","'표지'!$A$1:$N$27","'정산서(절.성토부)'!$A$3:$Q$7"}</definedName>
    <definedName name="ㄹㅇㄴㄹㄴㅇㄹㄴㅇㄹ" localSheetId="21" hidden="1">{"'정산내역서'!$A$1:$I$35","'정산서(절.성토부)'!$A$1:$Q$17","'정산서(교량부)'!$A$1:$Q$84","'총괄표'!$A$1:$M$12","'시행현황'!$A$1:$G$12","'표지'!$A$1:$N$27","'정산서(절.성토부)'!$A$3:$Q$7"}</definedName>
    <definedName name="ㄹㅇㄴㄹㄴㅇㄹㄴㅇㄹ" localSheetId="18" hidden="1">{"'정산내역서'!$A$1:$I$35","'정산서(절.성토부)'!$A$1:$Q$17","'정산서(교량부)'!$A$1:$Q$84","'총괄표'!$A$1:$M$12","'시행현황'!$A$1:$G$12","'표지'!$A$1:$N$27","'정산서(절.성토부)'!$A$3:$Q$7"}</definedName>
    <definedName name="ㄹㅇㄴㄹㄴㅇㄹㄴㅇㄹ" localSheetId="19" hidden="1">{"'정산내역서'!$A$1:$I$35","'정산서(절.성토부)'!$A$1:$Q$17","'정산서(교량부)'!$A$1:$Q$84","'총괄표'!$A$1:$M$12","'시행현황'!$A$1:$G$12","'표지'!$A$1:$N$27","'정산서(절.성토부)'!$A$3:$Q$7"}</definedName>
    <definedName name="ㄹㅇㄴㄹㄴㅇㄹㄴㅇㄹ" localSheetId="20" hidden="1">{"'정산내역서'!$A$1:$I$35","'정산서(절.성토부)'!$A$1:$Q$17","'정산서(교량부)'!$A$1:$Q$84","'총괄표'!$A$1:$M$12","'시행현황'!$A$1:$G$12","'표지'!$A$1:$N$27","'정산서(절.성토부)'!$A$3:$Q$7"}</definedName>
    <definedName name="ㄹㅇㄴㄹㄴㅇㄹㄴㅇㄹ" localSheetId="22" hidden="1">{"'정산내역서'!$A$1:$I$35","'정산서(절.성토부)'!$A$1:$Q$17","'정산서(교량부)'!$A$1:$Q$84","'총괄표'!$A$1:$M$12","'시행현황'!$A$1:$G$12","'표지'!$A$1:$N$27","'정산서(절.성토부)'!$A$3:$Q$7"}</definedName>
    <definedName name="ㄹㅇㄴㄹㄴㅇㄹㄴㅇㄹ" localSheetId="24" hidden="1">{"'정산내역서'!$A$1:$I$35","'정산서(절.성토부)'!$A$1:$Q$17","'정산서(교량부)'!$A$1:$Q$84","'총괄표'!$A$1:$M$12","'시행현황'!$A$1:$G$12","'표지'!$A$1:$N$27","'정산서(절.성토부)'!$A$3:$Q$7"}</definedName>
    <definedName name="ㄹㅇㄴㄹㄴㅇㄹㄴㅇㄹ" localSheetId="28" hidden="1">{"'정산내역서'!$A$1:$I$35","'정산서(절.성토부)'!$A$1:$Q$17","'정산서(교량부)'!$A$1:$Q$84","'총괄표'!$A$1:$M$12","'시행현황'!$A$1:$G$12","'표지'!$A$1:$N$27","'정산서(절.성토부)'!$A$3:$Q$7"}</definedName>
    <definedName name="ㄹㅇㄴㄹㄴㅇㄹㄴㅇㄹ" localSheetId="14" hidden="1">{"'정산내역서'!$A$1:$I$35","'정산서(절.성토부)'!$A$1:$Q$17","'정산서(교량부)'!$A$1:$Q$84","'총괄표'!$A$1:$M$12","'시행현황'!$A$1:$G$12","'표지'!$A$1:$N$27","'정산서(절.성토부)'!$A$3:$Q$7"}</definedName>
    <definedName name="ㄹㅇㄴㄹㄴㅇㄹㄴㅇㄹ" hidden="1">{"'정산내역서'!$A$1:$I$35","'정산서(절.성토부)'!$A$1:$Q$17","'정산서(교량부)'!$A$1:$Q$84","'총괄표'!$A$1:$M$12","'시행현황'!$A$1:$G$12","'표지'!$A$1:$N$27","'정산서(절.성토부)'!$A$3:$Q$7"}</definedName>
    <definedName name="ㄹㅇㄴㅁ" localSheetId="12" hidden="1">{#N/A,#N/A,TRUE,"1";#N/A,#N/A,TRUE,"2";#N/A,#N/A,TRUE,"3";#N/A,#N/A,TRUE,"4";#N/A,#N/A,TRUE,"5";#N/A,#N/A,TRUE,"6";#N/A,#N/A,TRUE,"7"}</definedName>
    <definedName name="ㄹㅇㄴㅁ" localSheetId="11" hidden="1">{#N/A,#N/A,TRUE,"1";#N/A,#N/A,TRUE,"2";#N/A,#N/A,TRUE,"3";#N/A,#N/A,TRUE,"4";#N/A,#N/A,TRUE,"5";#N/A,#N/A,TRUE,"6";#N/A,#N/A,TRUE,"7"}</definedName>
    <definedName name="ㄹㅇㄴㅁ" localSheetId="13" hidden="1">{#N/A,#N/A,TRUE,"1";#N/A,#N/A,TRUE,"2";#N/A,#N/A,TRUE,"3";#N/A,#N/A,TRUE,"4";#N/A,#N/A,TRUE,"5";#N/A,#N/A,TRUE,"6";#N/A,#N/A,TRUE,"7"}</definedName>
    <definedName name="ㄹㅇㄴㅁ" localSheetId="16" hidden="1">{#N/A,#N/A,TRUE,"1";#N/A,#N/A,TRUE,"2";#N/A,#N/A,TRUE,"3";#N/A,#N/A,TRUE,"4";#N/A,#N/A,TRUE,"5";#N/A,#N/A,TRUE,"6";#N/A,#N/A,TRUE,"7"}</definedName>
    <definedName name="ㄹㅇㄴㅁ" localSheetId="21" hidden="1">{#N/A,#N/A,TRUE,"1";#N/A,#N/A,TRUE,"2";#N/A,#N/A,TRUE,"3";#N/A,#N/A,TRUE,"4";#N/A,#N/A,TRUE,"5";#N/A,#N/A,TRUE,"6";#N/A,#N/A,TRUE,"7"}</definedName>
    <definedName name="ㄹㅇㄴㅁ" localSheetId="18" hidden="1">{#N/A,#N/A,TRUE,"1";#N/A,#N/A,TRUE,"2";#N/A,#N/A,TRUE,"3";#N/A,#N/A,TRUE,"4";#N/A,#N/A,TRUE,"5";#N/A,#N/A,TRUE,"6";#N/A,#N/A,TRUE,"7"}</definedName>
    <definedName name="ㄹㅇㄴㅁ" localSheetId="19" hidden="1">{#N/A,#N/A,TRUE,"1";#N/A,#N/A,TRUE,"2";#N/A,#N/A,TRUE,"3";#N/A,#N/A,TRUE,"4";#N/A,#N/A,TRUE,"5";#N/A,#N/A,TRUE,"6";#N/A,#N/A,TRUE,"7"}</definedName>
    <definedName name="ㄹㅇㄴㅁ" localSheetId="20" hidden="1">{#N/A,#N/A,TRUE,"1";#N/A,#N/A,TRUE,"2";#N/A,#N/A,TRUE,"3";#N/A,#N/A,TRUE,"4";#N/A,#N/A,TRUE,"5";#N/A,#N/A,TRUE,"6";#N/A,#N/A,TRUE,"7"}</definedName>
    <definedName name="ㄹㅇㄴㅁ" localSheetId="22" hidden="1">{#N/A,#N/A,TRUE,"1";#N/A,#N/A,TRUE,"2";#N/A,#N/A,TRUE,"3";#N/A,#N/A,TRUE,"4";#N/A,#N/A,TRUE,"5";#N/A,#N/A,TRUE,"6";#N/A,#N/A,TRUE,"7"}</definedName>
    <definedName name="ㄹㅇㄴㅁ" localSheetId="24" hidden="1">{#N/A,#N/A,TRUE,"1";#N/A,#N/A,TRUE,"2";#N/A,#N/A,TRUE,"3";#N/A,#N/A,TRUE,"4";#N/A,#N/A,TRUE,"5";#N/A,#N/A,TRUE,"6";#N/A,#N/A,TRUE,"7"}</definedName>
    <definedName name="ㄹㅇㄴㅁ" localSheetId="28" hidden="1">{#N/A,#N/A,TRUE,"1";#N/A,#N/A,TRUE,"2";#N/A,#N/A,TRUE,"3";#N/A,#N/A,TRUE,"4";#N/A,#N/A,TRUE,"5";#N/A,#N/A,TRUE,"6";#N/A,#N/A,TRUE,"7"}</definedName>
    <definedName name="ㄹㅇㄴㅁ" localSheetId="14" hidden="1">{#N/A,#N/A,TRUE,"1";#N/A,#N/A,TRUE,"2";#N/A,#N/A,TRUE,"3";#N/A,#N/A,TRUE,"4";#N/A,#N/A,TRUE,"5";#N/A,#N/A,TRUE,"6";#N/A,#N/A,TRUE,"7"}</definedName>
    <definedName name="ㄹㅇㄴㅁ" hidden="1">{#N/A,#N/A,TRUE,"1";#N/A,#N/A,TRUE,"2";#N/A,#N/A,TRUE,"3";#N/A,#N/A,TRUE,"4";#N/A,#N/A,TRUE,"5";#N/A,#N/A,TRUE,"6";#N/A,#N/A,TRUE,"7"}</definedName>
    <definedName name="ㄹㅇㄴㅇㄴㅇㄹㅇ" localSheetId="12" hidden="1">{#N/A,#N/A,FALSE,"집계표"}</definedName>
    <definedName name="ㄹㅇㄴㅇㄴㅇㄹㅇ" localSheetId="11" hidden="1">{#N/A,#N/A,FALSE,"집계표"}</definedName>
    <definedName name="ㄹㅇㄴㅇㄴㅇㄹㅇ" localSheetId="13" hidden="1">{#N/A,#N/A,FALSE,"집계표"}</definedName>
    <definedName name="ㄹㅇㄴㅇㄴㅇㄹㅇ" localSheetId="16" hidden="1">{#N/A,#N/A,FALSE,"집계표"}</definedName>
    <definedName name="ㄹㅇㄴㅇㄴㅇㄹㅇ" localSheetId="21" hidden="1">{#N/A,#N/A,FALSE,"집계표"}</definedName>
    <definedName name="ㄹㅇㄴㅇㄴㅇㄹㅇ" localSheetId="18" hidden="1">{#N/A,#N/A,FALSE,"집계표"}</definedName>
    <definedName name="ㄹㅇㄴㅇㄴㅇㄹㅇ" localSheetId="19" hidden="1">{#N/A,#N/A,FALSE,"집계표"}</definedName>
    <definedName name="ㄹㅇㄴㅇㄴㅇㄹㅇ" localSheetId="20" hidden="1">{#N/A,#N/A,FALSE,"집계표"}</definedName>
    <definedName name="ㄹㅇㄴㅇㄴㅇㄹㅇ" localSheetId="22" hidden="1">{#N/A,#N/A,FALSE,"집계표"}</definedName>
    <definedName name="ㄹㅇㄴㅇㄴㅇㄹㅇ" localSheetId="24" hidden="1">{#N/A,#N/A,FALSE,"집계표"}</definedName>
    <definedName name="ㄹㅇㄴㅇㄴㅇㄹㅇ" localSheetId="28" hidden="1">{#N/A,#N/A,FALSE,"집계표"}</definedName>
    <definedName name="ㄹㅇㄴㅇㄴㅇㄹㅇ" localSheetId="14" hidden="1">{#N/A,#N/A,FALSE,"집계표"}</definedName>
    <definedName name="ㄹㅇㄴㅇㄴㅇㄹㅇ" hidden="1">{#N/A,#N/A,FALSE,"집계표"}</definedName>
    <definedName name="ㄹㅇ넛교ㅗ" localSheetId="12" hidden="1">{#N/A,#N/A,FALSE,"집계표"}</definedName>
    <definedName name="ㄹㅇ넛교ㅗ" localSheetId="11" hidden="1">{#N/A,#N/A,FALSE,"집계표"}</definedName>
    <definedName name="ㄹㅇ넛교ㅗ" localSheetId="13" hidden="1">{#N/A,#N/A,FALSE,"집계표"}</definedName>
    <definedName name="ㄹㅇ넛교ㅗ" localSheetId="16" hidden="1">{#N/A,#N/A,FALSE,"집계표"}</definedName>
    <definedName name="ㄹㅇ넛교ㅗ" localSheetId="21" hidden="1">{#N/A,#N/A,FALSE,"집계표"}</definedName>
    <definedName name="ㄹㅇ넛교ㅗ" localSheetId="18" hidden="1">{#N/A,#N/A,FALSE,"집계표"}</definedName>
    <definedName name="ㄹㅇ넛교ㅗ" localSheetId="19" hidden="1">{#N/A,#N/A,FALSE,"집계표"}</definedName>
    <definedName name="ㄹㅇ넛교ㅗ" localSheetId="20" hidden="1">{#N/A,#N/A,FALSE,"집계표"}</definedName>
    <definedName name="ㄹㅇ넛교ㅗ" localSheetId="22" hidden="1">{#N/A,#N/A,FALSE,"집계표"}</definedName>
    <definedName name="ㄹㅇ넛교ㅗ" localSheetId="24" hidden="1">{#N/A,#N/A,FALSE,"집계표"}</definedName>
    <definedName name="ㄹㅇ넛교ㅗ" localSheetId="28" hidden="1">{#N/A,#N/A,FALSE,"집계표"}</definedName>
    <definedName name="ㄹㅇ넛교ㅗ" localSheetId="14" hidden="1">{#N/A,#N/A,FALSE,"집계표"}</definedName>
    <definedName name="ㄹㅇ넛교ㅗ" hidden="1">{#N/A,#N/A,FALSE,"집계표"}</definedName>
    <definedName name="ㄹㅇ노ㅎ" localSheetId="12" hidden="1">{#N/A,#N/A,FALSE,"집계표"}</definedName>
    <definedName name="ㄹㅇ노ㅎ" localSheetId="11" hidden="1">{#N/A,#N/A,FALSE,"집계표"}</definedName>
    <definedName name="ㄹㅇ노ㅎ" localSheetId="13" hidden="1">{#N/A,#N/A,FALSE,"집계표"}</definedName>
    <definedName name="ㄹㅇ노ㅎ" localSheetId="16" hidden="1">{#N/A,#N/A,FALSE,"집계표"}</definedName>
    <definedName name="ㄹㅇ노ㅎ" localSheetId="21" hidden="1">{#N/A,#N/A,FALSE,"집계표"}</definedName>
    <definedName name="ㄹㅇ노ㅎ" localSheetId="18" hidden="1">{#N/A,#N/A,FALSE,"집계표"}</definedName>
    <definedName name="ㄹㅇ노ㅎ" localSheetId="19" hidden="1">{#N/A,#N/A,FALSE,"집계표"}</definedName>
    <definedName name="ㄹㅇ노ㅎ" localSheetId="20" hidden="1">{#N/A,#N/A,FALSE,"집계표"}</definedName>
    <definedName name="ㄹㅇ노ㅎ" localSheetId="22" hidden="1">{#N/A,#N/A,FALSE,"집계표"}</definedName>
    <definedName name="ㄹㅇ노ㅎ" localSheetId="24" hidden="1">{#N/A,#N/A,FALSE,"집계표"}</definedName>
    <definedName name="ㄹㅇ노ㅎ" localSheetId="28" hidden="1">{#N/A,#N/A,FALSE,"집계표"}</definedName>
    <definedName name="ㄹㅇ노ㅎ" localSheetId="14" hidden="1">{#N/A,#N/A,FALSE,"집계표"}</definedName>
    <definedName name="ㄹㅇ노ㅎ" hidden="1">{#N/A,#N/A,FALSE,"집계표"}</definedName>
    <definedName name="ㄹㅇㄶ" hidden="1">#REF!</definedName>
    <definedName name="ㄹㅇㄶㄴㅅ" localSheetId="12" hidden="1">{#N/A,#N/A,FALSE,"집계표"}</definedName>
    <definedName name="ㄹㅇㄶㄴㅅ" localSheetId="11" hidden="1">{#N/A,#N/A,FALSE,"집계표"}</definedName>
    <definedName name="ㄹㅇㄶㄴㅅ" localSheetId="13" hidden="1">{#N/A,#N/A,FALSE,"집계표"}</definedName>
    <definedName name="ㄹㅇㄶㄴㅅ" localSheetId="16" hidden="1">{#N/A,#N/A,FALSE,"집계표"}</definedName>
    <definedName name="ㄹㅇㄶㄴㅅ" localSheetId="21" hidden="1">{#N/A,#N/A,FALSE,"집계표"}</definedName>
    <definedName name="ㄹㅇㄶㄴㅅ" localSheetId="18" hidden="1">{#N/A,#N/A,FALSE,"집계표"}</definedName>
    <definedName name="ㄹㅇㄶㄴㅅ" localSheetId="19" hidden="1">{#N/A,#N/A,FALSE,"집계표"}</definedName>
    <definedName name="ㄹㅇㄶㄴㅅ" localSheetId="20" hidden="1">{#N/A,#N/A,FALSE,"집계표"}</definedName>
    <definedName name="ㄹㅇㄶㄴㅅ" localSheetId="22" hidden="1">{#N/A,#N/A,FALSE,"집계표"}</definedName>
    <definedName name="ㄹㅇㄶㄴㅅ" localSheetId="24" hidden="1">{#N/A,#N/A,FALSE,"집계표"}</definedName>
    <definedName name="ㄹㅇㄶㄴㅅ" localSheetId="28" hidden="1">{#N/A,#N/A,FALSE,"집계표"}</definedName>
    <definedName name="ㄹㅇㄶㄴㅅ" localSheetId="14" hidden="1">{#N/A,#N/A,FALSE,"집계표"}</definedName>
    <definedName name="ㄹㅇㄶㄴㅅ" hidden="1">{#N/A,#N/A,FALSE,"집계표"}</definedName>
    <definedName name="ㄹㅇㄶ옿" hidden="1">#REF!</definedName>
    <definedName name="ㄹㅇㄶㅎㅇㄶㅇㅎㄹㅇ" localSheetId="12" hidden="1">{#N/A,#N/A,FALSE,"집계표"}</definedName>
    <definedName name="ㄹㅇㄶㅎㅇㄶㅇㅎㄹㅇ" localSheetId="11" hidden="1">{#N/A,#N/A,FALSE,"집계표"}</definedName>
    <definedName name="ㄹㅇㄶㅎㅇㄶㅇㅎㄹㅇ" localSheetId="13" hidden="1">{#N/A,#N/A,FALSE,"집계표"}</definedName>
    <definedName name="ㄹㅇㄶㅎㅇㄶㅇㅎㄹㅇ" localSheetId="16" hidden="1">{#N/A,#N/A,FALSE,"집계표"}</definedName>
    <definedName name="ㄹㅇㄶㅎㅇㄶㅇㅎㄹㅇ" localSheetId="21" hidden="1">{#N/A,#N/A,FALSE,"집계표"}</definedName>
    <definedName name="ㄹㅇㄶㅎㅇㄶㅇㅎㄹㅇ" localSheetId="18" hidden="1">{#N/A,#N/A,FALSE,"집계표"}</definedName>
    <definedName name="ㄹㅇㄶㅎㅇㄶㅇㅎㄹㅇ" localSheetId="19" hidden="1">{#N/A,#N/A,FALSE,"집계표"}</definedName>
    <definedName name="ㄹㅇㄶㅎㅇㄶㅇㅎㄹㅇ" localSheetId="20" hidden="1">{#N/A,#N/A,FALSE,"집계표"}</definedName>
    <definedName name="ㄹㅇㄶㅎㅇㄶㅇㅎㄹㅇ" localSheetId="22" hidden="1">{#N/A,#N/A,FALSE,"집계표"}</definedName>
    <definedName name="ㄹㅇㄶㅎㅇㄶㅇㅎㄹㅇ" localSheetId="24" hidden="1">{#N/A,#N/A,FALSE,"집계표"}</definedName>
    <definedName name="ㄹㅇㄶㅎㅇㄶㅇㅎㄹㅇ" localSheetId="28" hidden="1">{#N/A,#N/A,FALSE,"집계표"}</definedName>
    <definedName name="ㄹㅇㄶㅎㅇㄶㅇㅎㄹㅇ" localSheetId="14" hidden="1">{#N/A,#N/A,FALSE,"집계표"}</definedName>
    <definedName name="ㄹㅇㄶㅎㅇㄶㅇㅎㄹㅇ" hidden="1">{#N/A,#N/A,FALSE,"집계표"}</definedName>
    <definedName name="ㄹㅇㄹ" localSheetId="12" hidden="1">{#N/A,#N/A,FALSE,"골재소요량";#N/A,#N/A,FALSE,"골재소요량"}</definedName>
    <definedName name="ㄹㅇㄹ" localSheetId="11" hidden="1">{#N/A,#N/A,FALSE,"골재소요량";#N/A,#N/A,FALSE,"골재소요량"}</definedName>
    <definedName name="ㄹㅇㄹ" localSheetId="13" hidden="1">{#N/A,#N/A,FALSE,"골재소요량";#N/A,#N/A,FALSE,"골재소요량"}</definedName>
    <definedName name="ㄹㅇㄹ" localSheetId="16" hidden="1">{#N/A,#N/A,FALSE,"골재소요량";#N/A,#N/A,FALSE,"골재소요량"}</definedName>
    <definedName name="ㄹㅇㄹ" localSheetId="21" hidden="1">{#N/A,#N/A,FALSE,"골재소요량";#N/A,#N/A,FALSE,"골재소요량"}</definedName>
    <definedName name="ㄹㅇㄹ" localSheetId="18" hidden="1">{#N/A,#N/A,FALSE,"골재소요량";#N/A,#N/A,FALSE,"골재소요량"}</definedName>
    <definedName name="ㄹㅇㄹ" localSheetId="19" hidden="1">{#N/A,#N/A,FALSE,"골재소요량";#N/A,#N/A,FALSE,"골재소요량"}</definedName>
    <definedName name="ㄹㅇㄹ" localSheetId="20" hidden="1">{#N/A,#N/A,FALSE,"골재소요량";#N/A,#N/A,FALSE,"골재소요량"}</definedName>
    <definedName name="ㄹㅇㄹ" localSheetId="22" hidden="1">{#N/A,#N/A,FALSE,"골재소요량";#N/A,#N/A,FALSE,"골재소요량"}</definedName>
    <definedName name="ㄹㅇㄹ" localSheetId="24" hidden="1">{#N/A,#N/A,FALSE,"골재소요량";#N/A,#N/A,FALSE,"골재소요량"}</definedName>
    <definedName name="ㄹㅇㄹ" localSheetId="28" hidden="1">{#N/A,#N/A,FALSE,"골재소요량";#N/A,#N/A,FALSE,"골재소요량"}</definedName>
    <definedName name="ㄹㅇㄹ" localSheetId="14" hidden="1">{#N/A,#N/A,FALSE,"골재소요량";#N/A,#N/A,FALSE,"골재소요량"}</definedName>
    <definedName name="ㄹㅇㄹ" hidden="1">{#N/A,#N/A,FALSE,"골재소요량";#N/A,#N/A,FALSE,"골재소요량"}</definedName>
    <definedName name="ㄹㅇㄹㅇ"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ㄹㅇ"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ㄹㅇㅁ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ㅁㄴㄹ" localSheetId="12" hidden="1">{#N/A,#N/A,FALSE,"혼합골재"}</definedName>
    <definedName name="ㄹㅇㅁㄴㄹ" localSheetId="11" hidden="1">{#N/A,#N/A,FALSE,"혼합골재"}</definedName>
    <definedName name="ㄹㅇㅁㄴㄹ" localSheetId="13" hidden="1">{#N/A,#N/A,FALSE,"혼합골재"}</definedName>
    <definedName name="ㄹㅇㅁㄴㄹ" localSheetId="16" hidden="1">{#N/A,#N/A,FALSE,"혼합골재"}</definedName>
    <definedName name="ㄹㅇㅁㄴㄹ" localSheetId="21" hidden="1">{#N/A,#N/A,FALSE,"혼합골재"}</definedName>
    <definedName name="ㄹㅇㅁㄴㄹ" localSheetId="18" hidden="1">{#N/A,#N/A,FALSE,"혼합골재"}</definedName>
    <definedName name="ㄹㅇㅁㄴㄹ" localSheetId="19" hidden="1">{#N/A,#N/A,FALSE,"혼합골재"}</definedName>
    <definedName name="ㄹㅇㅁㄴㄹ" localSheetId="20" hidden="1">{#N/A,#N/A,FALSE,"혼합골재"}</definedName>
    <definedName name="ㄹㅇㅁㄴㄹ" localSheetId="22" hidden="1">{#N/A,#N/A,FALSE,"혼합골재"}</definedName>
    <definedName name="ㄹㅇㅁㄴㄹ" localSheetId="24" hidden="1">{#N/A,#N/A,FALSE,"혼합골재"}</definedName>
    <definedName name="ㄹㅇㅁㄴㄹ" localSheetId="28" hidden="1">{#N/A,#N/A,FALSE,"혼합골재"}</definedName>
    <definedName name="ㄹㅇㅁㄴㄹ" localSheetId="14" hidden="1">{#N/A,#N/A,FALSE,"혼합골재"}</definedName>
    <definedName name="ㄹㅇㅁㄴㄹ" hidden="1">{#N/A,#N/A,FALSE,"혼합골재"}</definedName>
    <definedName name="ㄹㅇㅁㄻㄹ" localSheetId="12" hidden="1">{#N/A,#N/A,FALSE,"변경관리예산";#N/A,#N/A,FALSE,"변경장비예산";#N/A,#N/A,FALSE,"변경준설예산";#N/A,#N/A,FALSE,"변경철구예산"}</definedName>
    <definedName name="ㄹㅇㅁㄻㄹ" localSheetId="11" hidden="1">{#N/A,#N/A,FALSE,"변경관리예산";#N/A,#N/A,FALSE,"변경장비예산";#N/A,#N/A,FALSE,"변경준설예산";#N/A,#N/A,FALSE,"변경철구예산"}</definedName>
    <definedName name="ㄹㅇㅁㄻㄹ" localSheetId="13" hidden="1">{#N/A,#N/A,FALSE,"변경관리예산";#N/A,#N/A,FALSE,"변경장비예산";#N/A,#N/A,FALSE,"변경준설예산";#N/A,#N/A,FALSE,"변경철구예산"}</definedName>
    <definedName name="ㄹㅇㅁㄻㄹ" localSheetId="16" hidden="1">{#N/A,#N/A,FALSE,"변경관리예산";#N/A,#N/A,FALSE,"변경장비예산";#N/A,#N/A,FALSE,"변경준설예산";#N/A,#N/A,FALSE,"변경철구예산"}</definedName>
    <definedName name="ㄹㅇㅁㄻㄹ" localSheetId="21" hidden="1">{#N/A,#N/A,FALSE,"변경관리예산";#N/A,#N/A,FALSE,"변경장비예산";#N/A,#N/A,FALSE,"변경준설예산";#N/A,#N/A,FALSE,"변경철구예산"}</definedName>
    <definedName name="ㄹㅇㅁㄻㄹ" localSheetId="18" hidden="1">{#N/A,#N/A,FALSE,"변경관리예산";#N/A,#N/A,FALSE,"변경장비예산";#N/A,#N/A,FALSE,"변경준설예산";#N/A,#N/A,FALSE,"변경철구예산"}</definedName>
    <definedName name="ㄹㅇㅁㄻㄹ" localSheetId="19" hidden="1">{#N/A,#N/A,FALSE,"변경관리예산";#N/A,#N/A,FALSE,"변경장비예산";#N/A,#N/A,FALSE,"변경준설예산";#N/A,#N/A,FALSE,"변경철구예산"}</definedName>
    <definedName name="ㄹㅇㅁㄻㄹ" localSheetId="20" hidden="1">{#N/A,#N/A,FALSE,"변경관리예산";#N/A,#N/A,FALSE,"변경장비예산";#N/A,#N/A,FALSE,"변경준설예산";#N/A,#N/A,FALSE,"변경철구예산"}</definedName>
    <definedName name="ㄹㅇㅁㄻㄹ" localSheetId="22" hidden="1">{#N/A,#N/A,FALSE,"변경관리예산";#N/A,#N/A,FALSE,"변경장비예산";#N/A,#N/A,FALSE,"변경준설예산";#N/A,#N/A,FALSE,"변경철구예산"}</definedName>
    <definedName name="ㄹㅇㅁㄻㄹ" localSheetId="24" hidden="1">{#N/A,#N/A,FALSE,"변경관리예산";#N/A,#N/A,FALSE,"변경장비예산";#N/A,#N/A,FALSE,"변경준설예산";#N/A,#N/A,FALSE,"변경철구예산"}</definedName>
    <definedName name="ㄹㅇㅁㄻㄹ" localSheetId="28" hidden="1">{#N/A,#N/A,FALSE,"변경관리예산";#N/A,#N/A,FALSE,"변경장비예산";#N/A,#N/A,FALSE,"변경준설예산";#N/A,#N/A,FALSE,"변경철구예산"}</definedName>
    <definedName name="ㄹㅇㅁㄻㄹ" localSheetId="14" hidden="1">{#N/A,#N/A,FALSE,"변경관리예산";#N/A,#N/A,FALSE,"변경장비예산";#N/A,#N/A,FALSE,"변경준설예산";#N/A,#N/A,FALSE,"변경철구예산"}</definedName>
    <definedName name="ㄹㅇㅁㄻㄹ" hidden="1">{#N/A,#N/A,FALSE,"변경관리예산";#N/A,#N/A,FALSE,"변경장비예산";#N/A,#N/A,FALSE,"변경준설예산";#N/A,#N/A,FALSE,"변경철구예산"}</definedName>
    <definedName name="ㄹㅇ서ㅗ" localSheetId="12" hidden="1">{#N/A,#N/A,FALSE,"집계표"}</definedName>
    <definedName name="ㄹㅇ서ㅗ" localSheetId="11" hidden="1">{#N/A,#N/A,FALSE,"집계표"}</definedName>
    <definedName name="ㄹㅇ서ㅗ" localSheetId="13" hidden="1">{#N/A,#N/A,FALSE,"집계표"}</definedName>
    <definedName name="ㄹㅇ서ㅗ" localSheetId="16" hidden="1">{#N/A,#N/A,FALSE,"집계표"}</definedName>
    <definedName name="ㄹㅇ서ㅗ" localSheetId="21" hidden="1">{#N/A,#N/A,FALSE,"집계표"}</definedName>
    <definedName name="ㄹㅇ서ㅗ" localSheetId="18" hidden="1">{#N/A,#N/A,FALSE,"집계표"}</definedName>
    <definedName name="ㄹㅇ서ㅗ" localSheetId="19" hidden="1">{#N/A,#N/A,FALSE,"집계표"}</definedName>
    <definedName name="ㄹㅇ서ㅗ" localSheetId="20" hidden="1">{#N/A,#N/A,FALSE,"집계표"}</definedName>
    <definedName name="ㄹㅇ서ㅗ" localSheetId="22" hidden="1">{#N/A,#N/A,FALSE,"집계표"}</definedName>
    <definedName name="ㄹㅇ서ㅗ" localSheetId="24" hidden="1">{#N/A,#N/A,FALSE,"집계표"}</definedName>
    <definedName name="ㄹㅇ서ㅗ" localSheetId="28" hidden="1">{#N/A,#N/A,FALSE,"집계표"}</definedName>
    <definedName name="ㄹㅇ서ㅗ" localSheetId="14" hidden="1">{#N/A,#N/A,FALSE,"집계표"}</definedName>
    <definedName name="ㄹㅇ서ㅗ" hidden="1">{#N/A,#N/A,FALSE,"집계표"}</definedName>
    <definedName name="ㄹㅇ소ㅛ" localSheetId="12" hidden="1">{#N/A,#N/A,FALSE,"집계표"}</definedName>
    <definedName name="ㄹㅇ소ㅛ" localSheetId="11" hidden="1">{#N/A,#N/A,FALSE,"집계표"}</definedName>
    <definedName name="ㄹㅇ소ㅛ" localSheetId="13" hidden="1">{#N/A,#N/A,FALSE,"집계표"}</definedName>
    <definedName name="ㄹㅇ소ㅛ" localSheetId="16" hidden="1">{#N/A,#N/A,FALSE,"집계표"}</definedName>
    <definedName name="ㄹㅇ소ㅛ" localSheetId="21" hidden="1">{#N/A,#N/A,FALSE,"집계표"}</definedName>
    <definedName name="ㄹㅇ소ㅛ" localSheetId="18" hidden="1">{#N/A,#N/A,FALSE,"집계표"}</definedName>
    <definedName name="ㄹㅇ소ㅛ" localSheetId="19" hidden="1">{#N/A,#N/A,FALSE,"집계표"}</definedName>
    <definedName name="ㄹㅇ소ㅛ" localSheetId="20" hidden="1">{#N/A,#N/A,FALSE,"집계표"}</definedName>
    <definedName name="ㄹㅇ소ㅛ" localSheetId="22" hidden="1">{#N/A,#N/A,FALSE,"집계표"}</definedName>
    <definedName name="ㄹㅇ소ㅛ" localSheetId="24" hidden="1">{#N/A,#N/A,FALSE,"집계표"}</definedName>
    <definedName name="ㄹㅇ소ㅛ" localSheetId="28" hidden="1">{#N/A,#N/A,FALSE,"집계표"}</definedName>
    <definedName name="ㄹㅇ소ㅛ" localSheetId="14" hidden="1">{#N/A,#N/A,FALSE,"집계표"}</definedName>
    <definedName name="ㄹㅇ소ㅛ" hidden="1">{#N/A,#N/A,FALSE,"집계표"}</definedName>
    <definedName name="ㄹㅇㅇㅇㅇㅇㅇ" localSheetId="12" hidden="1">{#N/A,#N/A,FALSE,"집계표"}</definedName>
    <definedName name="ㄹㅇㅇㅇㅇㅇㅇ" localSheetId="11" hidden="1">{#N/A,#N/A,FALSE,"집계표"}</definedName>
    <definedName name="ㄹㅇㅇㅇㅇㅇㅇ" localSheetId="13" hidden="1">{#N/A,#N/A,FALSE,"집계표"}</definedName>
    <definedName name="ㄹㅇㅇㅇㅇㅇㅇ" localSheetId="16" hidden="1">{#N/A,#N/A,FALSE,"집계표"}</definedName>
    <definedName name="ㄹㅇㅇㅇㅇㅇㅇ" localSheetId="21" hidden="1">{#N/A,#N/A,FALSE,"집계표"}</definedName>
    <definedName name="ㄹㅇㅇㅇㅇㅇㅇ" localSheetId="18" hidden="1">{#N/A,#N/A,FALSE,"집계표"}</definedName>
    <definedName name="ㄹㅇㅇㅇㅇㅇㅇ" localSheetId="19" hidden="1">{#N/A,#N/A,FALSE,"집계표"}</definedName>
    <definedName name="ㄹㅇㅇㅇㅇㅇㅇ" localSheetId="20" hidden="1">{#N/A,#N/A,FALSE,"집계표"}</definedName>
    <definedName name="ㄹㅇㅇㅇㅇㅇㅇ" localSheetId="22" hidden="1">{#N/A,#N/A,FALSE,"집계표"}</definedName>
    <definedName name="ㄹㅇㅇㅇㅇㅇㅇ" localSheetId="24" hidden="1">{#N/A,#N/A,FALSE,"집계표"}</definedName>
    <definedName name="ㄹㅇㅇㅇㅇㅇㅇ" localSheetId="28" hidden="1">{#N/A,#N/A,FALSE,"집계표"}</definedName>
    <definedName name="ㄹㅇㅇㅇㅇㅇㅇ" localSheetId="14" hidden="1">{#N/A,#N/A,FALSE,"집계표"}</definedName>
    <definedName name="ㄹㅇㅇㅇㅇㅇㅇ" hidden="1">{#N/A,#N/A,FALSE,"집계표"}</definedName>
    <definedName name="ㄹㅇㅇㅇㅇㅇㅇㅇㅇㅇㅇ" localSheetId="12" hidden="1">{#N/A,#N/A,FALSE,"집계표"}</definedName>
    <definedName name="ㄹㅇㅇㅇㅇㅇㅇㅇㅇㅇㅇ" localSheetId="11" hidden="1">{#N/A,#N/A,FALSE,"집계표"}</definedName>
    <definedName name="ㄹㅇㅇㅇㅇㅇㅇㅇㅇㅇㅇ" localSheetId="13" hidden="1">{#N/A,#N/A,FALSE,"집계표"}</definedName>
    <definedName name="ㄹㅇㅇㅇㅇㅇㅇㅇㅇㅇㅇ" localSheetId="16" hidden="1">{#N/A,#N/A,FALSE,"집계표"}</definedName>
    <definedName name="ㄹㅇㅇㅇㅇㅇㅇㅇㅇㅇㅇ" localSheetId="21" hidden="1">{#N/A,#N/A,FALSE,"집계표"}</definedName>
    <definedName name="ㄹㅇㅇㅇㅇㅇㅇㅇㅇㅇㅇ" localSheetId="18" hidden="1">{#N/A,#N/A,FALSE,"집계표"}</definedName>
    <definedName name="ㄹㅇㅇㅇㅇㅇㅇㅇㅇㅇㅇ" localSheetId="19" hidden="1">{#N/A,#N/A,FALSE,"집계표"}</definedName>
    <definedName name="ㄹㅇㅇㅇㅇㅇㅇㅇㅇㅇㅇ" localSheetId="20" hidden="1">{#N/A,#N/A,FALSE,"집계표"}</definedName>
    <definedName name="ㄹㅇㅇㅇㅇㅇㅇㅇㅇㅇㅇ" localSheetId="22" hidden="1">{#N/A,#N/A,FALSE,"집계표"}</definedName>
    <definedName name="ㄹㅇㅇㅇㅇㅇㅇㅇㅇㅇㅇ" localSheetId="24" hidden="1">{#N/A,#N/A,FALSE,"집계표"}</definedName>
    <definedName name="ㄹㅇㅇㅇㅇㅇㅇㅇㅇㅇㅇ" localSheetId="28" hidden="1">{#N/A,#N/A,FALSE,"집계표"}</definedName>
    <definedName name="ㄹㅇㅇㅇㅇㅇㅇㅇㅇㅇㅇ" localSheetId="14" hidden="1">{#N/A,#N/A,FALSE,"집계표"}</definedName>
    <definedName name="ㄹㅇㅇㅇㅇㅇㅇㅇㅇㅇㅇ" hidden="1">{#N/A,#N/A,FALSE,"집계표"}</definedName>
    <definedName name="ㄹㅇ옷" localSheetId="12" hidden="1">{#N/A,#N/A,FALSE,"집계표"}</definedName>
    <definedName name="ㄹㅇ옷" localSheetId="11" hidden="1">{#N/A,#N/A,FALSE,"집계표"}</definedName>
    <definedName name="ㄹㅇ옷" localSheetId="13" hidden="1">{#N/A,#N/A,FALSE,"집계표"}</definedName>
    <definedName name="ㄹㅇ옷" localSheetId="16" hidden="1">{#N/A,#N/A,FALSE,"집계표"}</definedName>
    <definedName name="ㄹㅇ옷" localSheetId="21" hidden="1">{#N/A,#N/A,FALSE,"집계표"}</definedName>
    <definedName name="ㄹㅇ옷" localSheetId="18" hidden="1">{#N/A,#N/A,FALSE,"집계표"}</definedName>
    <definedName name="ㄹㅇ옷" localSheetId="19" hidden="1">{#N/A,#N/A,FALSE,"집계표"}</definedName>
    <definedName name="ㄹㅇ옷" localSheetId="20" hidden="1">{#N/A,#N/A,FALSE,"집계표"}</definedName>
    <definedName name="ㄹㅇ옷" localSheetId="22" hidden="1">{#N/A,#N/A,FALSE,"집계표"}</definedName>
    <definedName name="ㄹㅇ옷" localSheetId="24" hidden="1">{#N/A,#N/A,FALSE,"집계표"}</definedName>
    <definedName name="ㄹㅇ옷" localSheetId="28" hidden="1">{#N/A,#N/A,FALSE,"집계표"}</definedName>
    <definedName name="ㄹㅇ옷" localSheetId="14" hidden="1">{#N/A,#N/A,FALSE,"집계표"}</definedName>
    <definedName name="ㄹㅇ옷" hidden="1">{#N/A,#N/A,FALSE,"집계표"}</definedName>
    <definedName name="ㄹㅇㅌㅇㄴㄱㄷ" localSheetId="12" hidden="1">{#N/A,#N/A,FALSE,"포장2"}</definedName>
    <definedName name="ㄹㅇㅌㅇㄴㄱㄷ" localSheetId="11" hidden="1">{#N/A,#N/A,FALSE,"포장2"}</definedName>
    <definedName name="ㄹㅇㅌㅇㄴㄱㄷ" localSheetId="13" hidden="1">{#N/A,#N/A,FALSE,"포장2"}</definedName>
    <definedName name="ㄹㅇㅌㅇㄴㄱㄷ" localSheetId="16" hidden="1">{#N/A,#N/A,FALSE,"포장2"}</definedName>
    <definedName name="ㄹㅇㅌㅇㄴㄱㄷ" localSheetId="21" hidden="1">{#N/A,#N/A,FALSE,"포장2"}</definedName>
    <definedName name="ㄹㅇㅌㅇㄴㄱㄷ" localSheetId="18" hidden="1">{#N/A,#N/A,FALSE,"포장2"}</definedName>
    <definedName name="ㄹㅇㅌㅇㄴㄱㄷ" localSheetId="19" hidden="1">{#N/A,#N/A,FALSE,"포장2"}</definedName>
    <definedName name="ㄹㅇㅌㅇㄴㄱㄷ" localSheetId="20" hidden="1">{#N/A,#N/A,FALSE,"포장2"}</definedName>
    <definedName name="ㄹㅇㅌㅇㄴㄱㄷ" localSheetId="22" hidden="1">{#N/A,#N/A,FALSE,"포장2"}</definedName>
    <definedName name="ㄹㅇㅌㅇㄴㄱㄷ" localSheetId="24" hidden="1">{#N/A,#N/A,FALSE,"포장2"}</definedName>
    <definedName name="ㄹㅇㅌㅇㄴㄱㄷ" localSheetId="28" hidden="1">{#N/A,#N/A,FALSE,"포장2"}</definedName>
    <definedName name="ㄹㅇㅌㅇㄴㄱㄷ" localSheetId="14" hidden="1">{#N/A,#N/A,FALSE,"포장2"}</definedName>
    <definedName name="ㄹㅇㅌㅇㄴㄱㄷ" hidden="1">{#N/A,#N/A,FALSE,"포장2"}</definedName>
    <definedName name="ㄹㅇㅌㅎㅎㅎㅎㅎ" localSheetId="12" hidden="1">{#N/A,#N/A,FALSE,"집계표"}</definedName>
    <definedName name="ㄹㅇㅌㅎㅎㅎㅎㅎ" localSheetId="11" hidden="1">{#N/A,#N/A,FALSE,"집계표"}</definedName>
    <definedName name="ㄹㅇㅌㅎㅎㅎㅎㅎ" localSheetId="13" hidden="1">{#N/A,#N/A,FALSE,"집계표"}</definedName>
    <definedName name="ㄹㅇㅌㅎㅎㅎㅎㅎ" localSheetId="16" hidden="1">{#N/A,#N/A,FALSE,"집계표"}</definedName>
    <definedName name="ㄹㅇㅌㅎㅎㅎㅎㅎ" localSheetId="21" hidden="1">{#N/A,#N/A,FALSE,"집계표"}</definedName>
    <definedName name="ㄹㅇㅌㅎㅎㅎㅎㅎ" localSheetId="18" hidden="1">{#N/A,#N/A,FALSE,"집계표"}</definedName>
    <definedName name="ㄹㅇㅌㅎㅎㅎㅎㅎ" localSheetId="19" hidden="1">{#N/A,#N/A,FALSE,"집계표"}</definedName>
    <definedName name="ㄹㅇㅌㅎㅎㅎㅎㅎ" localSheetId="20" hidden="1">{#N/A,#N/A,FALSE,"집계표"}</definedName>
    <definedName name="ㄹㅇㅌㅎㅎㅎㅎㅎ" localSheetId="22" hidden="1">{#N/A,#N/A,FALSE,"집계표"}</definedName>
    <definedName name="ㄹㅇㅌㅎㅎㅎㅎㅎ" localSheetId="24" hidden="1">{#N/A,#N/A,FALSE,"집계표"}</definedName>
    <definedName name="ㄹㅇㅌㅎㅎㅎㅎㅎ" localSheetId="28" hidden="1">{#N/A,#N/A,FALSE,"집계표"}</definedName>
    <definedName name="ㄹㅇㅌㅎㅎㅎㅎㅎ" localSheetId="14" hidden="1">{#N/A,#N/A,FALSE,"집계표"}</definedName>
    <definedName name="ㄹㅇㅌㅎㅎㅎㅎㅎ" hidden="1">{#N/A,#N/A,FALSE,"집계표"}</definedName>
    <definedName name="ㄹㅇ퓨ㅓㅜㅏㅗㅜㅠㅅ퐇휴ㅗㅎ" localSheetId="12" hidden="1">{#N/A,#N/A,FALSE,"조골재"}</definedName>
    <definedName name="ㄹㅇ퓨ㅓㅜㅏㅗㅜㅠㅅ퐇휴ㅗㅎ" localSheetId="11" hidden="1">{#N/A,#N/A,FALSE,"조골재"}</definedName>
    <definedName name="ㄹㅇ퓨ㅓㅜㅏㅗㅜㅠㅅ퐇휴ㅗㅎ" localSheetId="13" hidden="1">{#N/A,#N/A,FALSE,"조골재"}</definedName>
    <definedName name="ㄹㅇ퓨ㅓㅜㅏㅗㅜㅠㅅ퐇휴ㅗㅎ" localSheetId="16" hidden="1">{#N/A,#N/A,FALSE,"조골재"}</definedName>
    <definedName name="ㄹㅇ퓨ㅓㅜㅏㅗㅜㅠㅅ퐇휴ㅗㅎ" localSheetId="21" hidden="1">{#N/A,#N/A,FALSE,"조골재"}</definedName>
    <definedName name="ㄹㅇ퓨ㅓㅜㅏㅗㅜㅠㅅ퐇휴ㅗㅎ" localSheetId="18" hidden="1">{#N/A,#N/A,FALSE,"조골재"}</definedName>
    <definedName name="ㄹㅇ퓨ㅓㅜㅏㅗㅜㅠㅅ퐇휴ㅗㅎ" localSheetId="19" hidden="1">{#N/A,#N/A,FALSE,"조골재"}</definedName>
    <definedName name="ㄹㅇ퓨ㅓㅜㅏㅗㅜㅠㅅ퐇휴ㅗㅎ" localSheetId="20" hidden="1">{#N/A,#N/A,FALSE,"조골재"}</definedName>
    <definedName name="ㄹㅇ퓨ㅓㅜㅏㅗㅜㅠㅅ퐇휴ㅗㅎ" localSheetId="22" hidden="1">{#N/A,#N/A,FALSE,"조골재"}</definedName>
    <definedName name="ㄹㅇ퓨ㅓㅜㅏㅗㅜㅠㅅ퐇휴ㅗㅎ" localSheetId="24" hidden="1">{#N/A,#N/A,FALSE,"조골재"}</definedName>
    <definedName name="ㄹㅇ퓨ㅓㅜㅏㅗㅜㅠㅅ퐇휴ㅗㅎ" localSheetId="28" hidden="1">{#N/A,#N/A,FALSE,"조골재"}</definedName>
    <definedName name="ㄹㅇ퓨ㅓㅜㅏㅗㅜㅠㅅ퐇휴ㅗㅎ" localSheetId="14" hidden="1">{#N/A,#N/A,FALSE,"조골재"}</definedName>
    <definedName name="ㄹㅇ퓨ㅓㅜㅏㅗㅜㅠㅅ퐇휴ㅗㅎ" hidden="1">{#N/A,#N/A,FALSE,"조골재"}</definedName>
    <definedName name="ㄹㅇㅎ" localSheetId="12" hidden="1">{#N/A,#N/A,FALSE,"집계표"}</definedName>
    <definedName name="ㄹㅇㅎ" localSheetId="11" hidden="1">{#N/A,#N/A,FALSE,"집계표"}</definedName>
    <definedName name="ㄹㅇㅎ" localSheetId="13" hidden="1">{#N/A,#N/A,FALSE,"집계표"}</definedName>
    <definedName name="ㄹㅇㅎ" localSheetId="16" hidden="1">{#N/A,#N/A,FALSE,"집계표"}</definedName>
    <definedName name="ㄹㅇㅎ" localSheetId="21" hidden="1">{#N/A,#N/A,FALSE,"집계표"}</definedName>
    <definedName name="ㄹㅇㅎ" localSheetId="18" hidden="1">{#N/A,#N/A,FALSE,"집계표"}</definedName>
    <definedName name="ㄹㅇㅎ" localSheetId="19" hidden="1">{#N/A,#N/A,FALSE,"집계표"}</definedName>
    <definedName name="ㄹㅇㅎ" localSheetId="20" hidden="1">{#N/A,#N/A,FALSE,"집계표"}</definedName>
    <definedName name="ㄹㅇㅎ" localSheetId="22" hidden="1">{#N/A,#N/A,FALSE,"집계표"}</definedName>
    <definedName name="ㄹㅇㅎ" localSheetId="24" hidden="1">{#N/A,#N/A,FALSE,"집계표"}</definedName>
    <definedName name="ㄹㅇㅎ" localSheetId="28" hidden="1">{#N/A,#N/A,FALSE,"집계표"}</definedName>
    <definedName name="ㄹㅇㅎ" localSheetId="14" hidden="1">{#N/A,#N/A,FALSE,"집계표"}</definedName>
    <definedName name="ㄹㅇㅎ" hidden="1">{#N/A,#N/A,FALSE,"집계표"}</definedName>
    <definedName name="ㄹㅇㅎㄴㅇ" localSheetId="12" hidden="1">{#N/A,#N/A,FALSE,"조골재"}</definedName>
    <definedName name="ㄹㅇㅎㄴㅇ" localSheetId="11" hidden="1">{#N/A,#N/A,FALSE,"조골재"}</definedName>
    <definedName name="ㄹㅇㅎㄴㅇ" localSheetId="13" hidden="1">{#N/A,#N/A,FALSE,"조골재"}</definedName>
    <definedName name="ㄹㅇㅎㄴㅇ" localSheetId="16" hidden="1">{#N/A,#N/A,FALSE,"조골재"}</definedName>
    <definedName name="ㄹㅇㅎㄴㅇ" localSheetId="21" hidden="1">{#N/A,#N/A,FALSE,"조골재"}</definedName>
    <definedName name="ㄹㅇㅎㄴㅇ" localSheetId="18" hidden="1">{#N/A,#N/A,FALSE,"조골재"}</definedName>
    <definedName name="ㄹㅇㅎㄴㅇ" localSheetId="19" hidden="1">{#N/A,#N/A,FALSE,"조골재"}</definedName>
    <definedName name="ㄹㅇㅎㄴㅇ" localSheetId="20" hidden="1">{#N/A,#N/A,FALSE,"조골재"}</definedName>
    <definedName name="ㄹㅇㅎㄴㅇ" localSheetId="22" hidden="1">{#N/A,#N/A,FALSE,"조골재"}</definedName>
    <definedName name="ㄹㅇㅎㄴㅇ" localSheetId="24" hidden="1">{#N/A,#N/A,FALSE,"조골재"}</definedName>
    <definedName name="ㄹㅇㅎㄴㅇ" localSheetId="28" hidden="1">{#N/A,#N/A,FALSE,"조골재"}</definedName>
    <definedName name="ㄹㅇㅎㄴㅇ" localSheetId="14" hidden="1">{#N/A,#N/A,FALSE,"조골재"}</definedName>
    <definedName name="ㄹㅇㅎㄴㅇ" hidden="1">{#N/A,#N/A,FALSE,"조골재"}</definedName>
    <definedName name="ㄹㅇㅎㄹ" localSheetId="12" hidden="1">{#N/A,#N/A,FALSE,"현장 NCR 분석";#N/A,#N/A,FALSE,"현장품질감사";#N/A,#N/A,FALSE,"현장품질감사"}</definedName>
    <definedName name="ㄹㅇㅎㄹ" localSheetId="11" hidden="1">{#N/A,#N/A,FALSE,"현장 NCR 분석";#N/A,#N/A,FALSE,"현장품질감사";#N/A,#N/A,FALSE,"현장품질감사"}</definedName>
    <definedName name="ㄹㅇㅎㄹ" localSheetId="13" hidden="1">{#N/A,#N/A,FALSE,"현장 NCR 분석";#N/A,#N/A,FALSE,"현장품질감사";#N/A,#N/A,FALSE,"현장품질감사"}</definedName>
    <definedName name="ㄹㅇㅎㄹ" localSheetId="16" hidden="1">{#N/A,#N/A,FALSE,"현장 NCR 분석";#N/A,#N/A,FALSE,"현장품질감사";#N/A,#N/A,FALSE,"현장품질감사"}</definedName>
    <definedName name="ㄹㅇㅎㄹ" localSheetId="21" hidden="1">{#N/A,#N/A,FALSE,"현장 NCR 분석";#N/A,#N/A,FALSE,"현장품질감사";#N/A,#N/A,FALSE,"현장품질감사"}</definedName>
    <definedName name="ㄹㅇㅎㄹ" localSheetId="18" hidden="1">{#N/A,#N/A,FALSE,"현장 NCR 분석";#N/A,#N/A,FALSE,"현장품질감사";#N/A,#N/A,FALSE,"현장품질감사"}</definedName>
    <definedName name="ㄹㅇㅎㄹ" localSheetId="19" hidden="1">{#N/A,#N/A,FALSE,"현장 NCR 분석";#N/A,#N/A,FALSE,"현장품질감사";#N/A,#N/A,FALSE,"현장품질감사"}</definedName>
    <definedName name="ㄹㅇㅎㄹ" localSheetId="20" hidden="1">{#N/A,#N/A,FALSE,"현장 NCR 분석";#N/A,#N/A,FALSE,"현장품질감사";#N/A,#N/A,FALSE,"현장품질감사"}</definedName>
    <definedName name="ㄹㅇㅎㄹ" localSheetId="22" hidden="1">{#N/A,#N/A,FALSE,"현장 NCR 분석";#N/A,#N/A,FALSE,"현장품질감사";#N/A,#N/A,FALSE,"현장품질감사"}</definedName>
    <definedName name="ㄹㅇㅎㄹ" localSheetId="24" hidden="1">{#N/A,#N/A,FALSE,"현장 NCR 분석";#N/A,#N/A,FALSE,"현장품질감사";#N/A,#N/A,FALSE,"현장품질감사"}</definedName>
    <definedName name="ㄹㅇㅎㄹ" localSheetId="28" hidden="1">{#N/A,#N/A,FALSE,"현장 NCR 분석";#N/A,#N/A,FALSE,"현장품질감사";#N/A,#N/A,FALSE,"현장품질감사"}</definedName>
    <definedName name="ㄹㅇㅎㄹ" localSheetId="14" hidden="1">{#N/A,#N/A,FALSE,"현장 NCR 분석";#N/A,#N/A,FALSE,"현장품질감사";#N/A,#N/A,FALSE,"현장품질감사"}</definedName>
    <definedName name="ㄹㅇㅎㄹ" hidden="1">{#N/A,#N/A,FALSE,"현장 NCR 분석";#N/A,#N/A,FALSE,"현장품질감사";#N/A,#N/A,FALSE,"현장품질감사"}</definedName>
    <definedName name="ㄹㅇㅎㅊㅌㅍㅍ" localSheetId="12" hidden="1">{#N/A,#N/A,FALSE,"집계표"}</definedName>
    <definedName name="ㄹㅇㅎㅊㅌㅍㅍ" localSheetId="11" hidden="1">{#N/A,#N/A,FALSE,"집계표"}</definedName>
    <definedName name="ㄹㅇㅎㅊㅌㅍㅍ" localSheetId="13" hidden="1">{#N/A,#N/A,FALSE,"집계표"}</definedName>
    <definedName name="ㄹㅇㅎㅊㅌㅍㅍ" localSheetId="16" hidden="1">{#N/A,#N/A,FALSE,"집계표"}</definedName>
    <definedName name="ㄹㅇㅎㅊㅌㅍㅍ" localSheetId="21" hidden="1">{#N/A,#N/A,FALSE,"집계표"}</definedName>
    <definedName name="ㄹㅇㅎㅊㅌㅍㅍ" localSheetId="18" hidden="1">{#N/A,#N/A,FALSE,"집계표"}</definedName>
    <definedName name="ㄹㅇㅎㅊㅌㅍㅍ" localSheetId="19" hidden="1">{#N/A,#N/A,FALSE,"집계표"}</definedName>
    <definedName name="ㄹㅇㅎㅊㅌㅍㅍ" localSheetId="20" hidden="1">{#N/A,#N/A,FALSE,"집계표"}</definedName>
    <definedName name="ㄹㅇㅎㅊㅌㅍㅍ" localSheetId="22" hidden="1">{#N/A,#N/A,FALSE,"집계표"}</definedName>
    <definedName name="ㄹㅇㅎㅊㅌㅍㅍ" localSheetId="24" hidden="1">{#N/A,#N/A,FALSE,"집계표"}</definedName>
    <definedName name="ㄹㅇㅎㅊㅌㅍㅍ" localSheetId="28" hidden="1">{#N/A,#N/A,FALSE,"집계표"}</definedName>
    <definedName name="ㄹㅇㅎㅊㅌㅍㅍ" localSheetId="14" hidden="1">{#N/A,#N/A,FALSE,"집계표"}</definedName>
    <definedName name="ㄹㅇㅎㅊㅌㅍㅍ" hidden="1">{#N/A,#N/A,FALSE,"집계표"}</definedName>
    <definedName name="ㄹㅇㅎㅎㅎㅎㅎㅎㅎㅎㅎ" localSheetId="12" hidden="1">{#N/A,#N/A,FALSE,"집계표"}</definedName>
    <definedName name="ㄹㅇㅎㅎㅎㅎㅎㅎㅎㅎㅎ" localSheetId="11" hidden="1">{#N/A,#N/A,FALSE,"집계표"}</definedName>
    <definedName name="ㄹㅇㅎㅎㅎㅎㅎㅎㅎㅎㅎ" localSheetId="13" hidden="1">{#N/A,#N/A,FALSE,"집계표"}</definedName>
    <definedName name="ㄹㅇㅎㅎㅎㅎㅎㅎㅎㅎㅎ" localSheetId="16" hidden="1">{#N/A,#N/A,FALSE,"집계표"}</definedName>
    <definedName name="ㄹㅇㅎㅎㅎㅎㅎㅎㅎㅎㅎ" localSheetId="21" hidden="1">{#N/A,#N/A,FALSE,"집계표"}</definedName>
    <definedName name="ㄹㅇㅎㅎㅎㅎㅎㅎㅎㅎㅎ" localSheetId="18" hidden="1">{#N/A,#N/A,FALSE,"집계표"}</definedName>
    <definedName name="ㄹㅇㅎㅎㅎㅎㅎㅎㅎㅎㅎ" localSheetId="19" hidden="1">{#N/A,#N/A,FALSE,"집계표"}</definedName>
    <definedName name="ㄹㅇㅎㅎㅎㅎㅎㅎㅎㅎㅎ" localSheetId="20" hidden="1">{#N/A,#N/A,FALSE,"집계표"}</definedName>
    <definedName name="ㄹㅇㅎㅎㅎㅎㅎㅎㅎㅎㅎ" localSheetId="22" hidden="1">{#N/A,#N/A,FALSE,"집계표"}</definedName>
    <definedName name="ㄹㅇㅎㅎㅎㅎㅎㅎㅎㅎㅎ" localSheetId="24" hidden="1">{#N/A,#N/A,FALSE,"집계표"}</definedName>
    <definedName name="ㄹㅇㅎㅎㅎㅎㅎㅎㅎㅎㅎ" localSheetId="28" hidden="1">{#N/A,#N/A,FALSE,"집계표"}</definedName>
    <definedName name="ㄹㅇㅎㅎㅎㅎㅎㅎㅎㅎㅎ" localSheetId="14" hidden="1">{#N/A,#N/A,FALSE,"집계표"}</definedName>
    <definedName name="ㄹㅇㅎㅎㅎㅎㅎㅎㅎㅎㅎ" hidden="1">{#N/A,#N/A,FALSE,"집계표"}</definedName>
    <definedName name="ㄹㅇ허ㅗ" localSheetId="12" hidden="1">{#N/A,#N/A,FALSE,"집계표"}</definedName>
    <definedName name="ㄹㅇ허ㅗ" localSheetId="11" hidden="1">{#N/A,#N/A,FALSE,"집계표"}</definedName>
    <definedName name="ㄹㅇ허ㅗ" localSheetId="13" hidden="1">{#N/A,#N/A,FALSE,"집계표"}</definedName>
    <definedName name="ㄹㅇ허ㅗ" localSheetId="16" hidden="1">{#N/A,#N/A,FALSE,"집계표"}</definedName>
    <definedName name="ㄹㅇ허ㅗ" localSheetId="21" hidden="1">{#N/A,#N/A,FALSE,"집계표"}</definedName>
    <definedName name="ㄹㅇ허ㅗ" localSheetId="18" hidden="1">{#N/A,#N/A,FALSE,"집계표"}</definedName>
    <definedName name="ㄹㅇ허ㅗ" localSheetId="19" hidden="1">{#N/A,#N/A,FALSE,"집계표"}</definedName>
    <definedName name="ㄹㅇ허ㅗ" localSheetId="20" hidden="1">{#N/A,#N/A,FALSE,"집계표"}</definedName>
    <definedName name="ㄹㅇ허ㅗ" localSheetId="22" hidden="1">{#N/A,#N/A,FALSE,"집계표"}</definedName>
    <definedName name="ㄹㅇ허ㅗ" localSheetId="24" hidden="1">{#N/A,#N/A,FALSE,"집계표"}</definedName>
    <definedName name="ㄹㅇ허ㅗ" localSheetId="28" hidden="1">{#N/A,#N/A,FALSE,"집계표"}</definedName>
    <definedName name="ㄹㅇ허ㅗ" localSheetId="14" hidden="1">{#N/A,#N/A,FALSE,"집계표"}</definedName>
    <definedName name="ㄹㅇ허ㅗ" hidden="1">{#N/A,#N/A,FALSE,"집계표"}</definedName>
    <definedName name="ㄹㅇ효" localSheetId="12" hidden="1">{#N/A,#N/A,FALSE,"집계표"}</definedName>
    <definedName name="ㄹㅇ효" localSheetId="11" hidden="1">{#N/A,#N/A,FALSE,"집계표"}</definedName>
    <definedName name="ㄹㅇ효" localSheetId="13" hidden="1">{#N/A,#N/A,FALSE,"집계표"}</definedName>
    <definedName name="ㄹㅇ효" localSheetId="16" hidden="1">{#N/A,#N/A,FALSE,"집계표"}</definedName>
    <definedName name="ㄹㅇ효" localSheetId="21" hidden="1">{#N/A,#N/A,FALSE,"집계표"}</definedName>
    <definedName name="ㄹㅇ효" localSheetId="18" hidden="1">{#N/A,#N/A,FALSE,"집계표"}</definedName>
    <definedName name="ㄹㅇ효" localSheetId="19" hidden="1">{#N/A,#N/A,FALSE,"집계표"}</definedName>
    <definedName name="ㄹㅇ효" localSheetId="20" hidden="1">{#N/A,#N/A,FALSE,"집계표"}</definedName>
    <definedName name="ㄹㅇ효" localSheetId="22" hidden="1">{#N/A,#N/A,FALSE,"집계표"}</definedName>
    <definedName name="ㄹㅇ효" localSheetId="24" hidden="1">{#N/A,#N/A,FALSE,"집계표"}</definedName>
    <definedName name="ㄹㅇ효" localSheetId="28" hidden="1">{#N/A,#N/A,FALSE,"집계표"}</definedName>
    <definedName name="ㄹㅇ효" localSheetId="14" hidden="1">{#N/A,#N/A,FALSE,"집계표"}</definedName>
    <definedName name="ㄹㅇ효" hidden="1">{#N/A,#N/A,FALSE,"집계표"}</definedName>
    <definedName name="ㄹ어미ㅏㄹ" localSheetId="12" hidden="1">{"'Sheet1'!$D$19","'Sheet1'!$B$22:$E$22"}</definedName>
    <definedName name="ㄹ어미ㅏㄹ" localSheetId="11" hidden="1">{"'Sheet1'!$D$19","'Sheet1'!$B$22:$E$22"}</definedName>
    <definedName name="ㄹ어미ㅏㄹ" localSheetId="13" hidden="1">{"'Sheet1'!$D$19","'Sheet1'!$B$22:$E$22"}</definedName>
    <definedName name="ㄹ어미ㅏㄹ" localSheetId="16" hidden="1">{"'Sheet1'!$D$19","'Sheet1'!$B$22:$E$22"}</definedName>
    <definedName name="ㄹ어미ㅏㄹ" localSheetId="21" hidden="1">{"'Sheet1'!$D$19","'Sheet1'!$B$22:$E$22"}</definedName>
    <definedName name="ㄹ어미ㅏㄹ" localSheetId="18" hidden="1">{"'Sheet1'!$D$19","'Sheet1'!$B$22:$E$22"}</definedName>
    <definedName name="ㄹ어미ㅏㄹ" localSheetId="19" hidden="1">{"'Sheet1'!$D$19","'Sheet1'!$B$22:$E$22"}</definedName>
    <definedName name="ㄹ어미ㅏㄹ" localSheetId="20" hidden="1">{"'Sheet1'!$D$19","'Sheet1'!$B$22:$E$22"}</definedName>
    <definedName name="ㄹ어미ㅏㄹ" localSheetId="22" hidden="1">{"'Sheet1'!$D$19","'Sheet1'!$B$22:$E$22"}</definedName>
    <definedName name="ㄹ어미ㅏㄹ" localSheetId="24" hidden="1">{"'Sheet1'!$D$19","'Sheet1'!$B$22:$E$22"}</definedName>
    <definedName name="ㄹ어미ㅏㄹ" localSheetId="28" hidden="1">{"'Sheet1'!$D$19","'Sheet1'!$B$22:$E$22"}</definedName>
    <definedName name="ㄹ어미ㅏㄹ" localSheetId="14" hidden="1">{"'Sheet1'!$D$19","'Sheet1'!$B$22:$E$22"}</definedName>
    <definedName name="ㄹ어미ㅏㄹ" hidden="1">{"'Sheet1'!$D$19","'Sheet1'!$B$22:$E$22"}</definedName>
    <definedName name="ㄹ어호" localSheetId="12" hidden="1">{#N/A,#N/A,FALSE,"집계표"}</definedName>
    <definedName name="ㄹ어호" localSheetId="11" hidden="1">{#N/A,#N/A,FALSE,"집계표"}</definedName>
    <definedName name="ㄹ어호" localSheetId="13" hidden="1">{#N/A,#N/A,FALSE,"집계표"}</definedName>
    <definedName name="ㄹ어호" localSheetId="16" hidden="1">{#N/A,#N/A,FALSE,"집계표"}</definedName>
    <definedName name="ㄹ어호" localSheetId="21" hidden="1">{#N/A,#N/A,FALSE,"집계표"}</definedName>
    <definedName name="ㄹ어호" localSheetId="18" hidden="1">{#N/A,#N/A,FALSE,"집계표"}</definedName>
    <definedName name="ㄹ어호" localSheetId="19" hidden="1">{#N/A,#N/A,FALSE,"집계표"}</definedName>
    <definedName name="ㄹ어호" localSheetId="20" hidden="1">{#N/A,#N/A,FALSE,"집계표"}</definedName>
    <definedName name="ㄹ어호" localSheetId="22" hidden="1">{#N/A,#N/A,FALSE,"집계표"}</definedName>
    <definedName name="ㄹ어호" localSheetId="24" hidden="1">{#N/A,#N/A,FALSE,"집계표"}</definedName>
    <definedName name="ㄹ어호" localSheetId="28" hidden="1">{#N/A,#N/A,FALSE,"집계표"}</definedName>
    <definedName name="ㄹ어호" localSheetId="14" hidden="1">{#N/A,#N/A,FALSE,"집계표"}</definedName>
    <definedName name="ㄹ어호" hidden="1">{#N/A,#N/A,FALSE,"집계표"}</definedName>
    <definedName name="ㄹ오" localSheetId="12" hidden="1">{#N/A,#N/A,FALSE,"집계표"}</definedName>
    <definedName name="ㄹ오" localSheetId="11" hidden="1">{#N/A,#N/A,FALSE,"집계표"}</definedName>
    <definedName name="ㄹ오" localSheetId="13" hidden="1">{#N/A,#N/A,FALSE,"집계표"}</definedName>
    <definedName name="ㄹ오" localSheetId="16" hidden="1">{#N/A,#N/A,FALSE,"집계표"}</definedName>
    <definedName name="ㄹ오" localSheetId="21" hidden="1">{#N/A,#N/A,FALSE,"집계표"}</definedName>
    <definedName name="ㄹ오" localSheetId="18" hidden="1">{#N/A,#N/A,FALSE,"집계표"}</definedName>
    <definedName name="ㄹ오" localSheetId="19" hidden="1">{#N/A,#N/A,FALSE,"집계표"}</definedName>
    <definedName name="ㄹ오" localSheetId="20" hidden="1">{#N/A,#N/A,FALSE,"집계표"}</definedName>
    <definedName name="ㄹ오" localSheetId="22" hidden="1">{#N/A,#N/A,FALSE,"집계표"}</definedName>
    <definedName name="ㄹ오" localSheetId="24" hidden="1">{#N/A,#N/A,FALSE,"집계표"}</definedName>
    <definedName name="ㄹ오" localSheetId="28" hidden="1">{#N/A,#N/A,FALSE,"집계표"}</definedName>
    <definedName name="ㄹ오" localSheetId="14" hidden="1">{#N/A,#N/A,FALSE,"집계표"}</definedName>
    <definedName name="ㄹ오" hidden="1">{#N/A,#N/A,FALSE,"집계표"}</definedName>
    <definedName name="ㄹ오ㅛ" localSheetId="12" hidden="1">{#N/A,#N/A,FALSE,"집계표"}</definedName>
    <definedName name="ㄹ오ㅛ" localSheetId="11" hidden="1">{#N/A,#N/A,FALSE,"집계표"}</definedName>
    <definedName name="ㄹ오ㅛ" localSheetId="13" hidden="1">{#N/A,#N/A,FALSE,"집계표"}</definedName>
    <definedName name="ㄹ오ㅛ" localSheetId="16" hidden="1">{#N/A,#N/A,FALSE,"집계표"}</definedName>
    <definedName name="ㄹ오ㅛ" localSheetId="21" hidden="1">{#N/A,#N/A,FALSE,"집계표"}</definedName>
    <definedName name="ㄹ오ㅛ" localSheetId="18" hidden="1">{#N/A,#N/A,FALSE,"집계표"}</definedName>
    <definedName name="ㄹ오ㅛ" localSheetId="19" hidden="1">{#N/A,#N/A,FALSE,"집계표"}</definedName>
    <definedName name="ㄹ오ㅛ" localSheetId="20" hidden="1">{#N/A,#N/A,FALSE,"집계표"}</definedName>
    <definedName name="ㄹ오ㅛ" localSheetId="22" hidden="1">{#N/A,#N/A,FALSE,"집계표"}</definedName>
    <definedName name="ㄹ오ㅛ" localSheetId="24" hidden="1">{#N/A,#N/A,FALSE,"집계표"}</definedName>
    <definedName name="ㄹ오ㅛ" localSheetId="28" hidden="1">{#N/A,#N/A,FALSE,"집계표"}</definedName>
    <definedName name="ㄹ오ㅛ" localSheetId="14" hidden="1">{#N/A,#N/A,FALSE,"집계표"}</definedName>
    <definedName name="ㄹ오ㅛ" hidden="1">{#N/A,#N/A,FALSE,"집계표"}</definedName>
    <definedName name="ㄹ옿" localSheetId="12" hidden="1">{#N/A,#N/A,FALSE,"집계표"}</definedName>
    <definedName name="ㄹ옿" localSheetId="11" hidden="1">{#N/A,#N/A,FALSE,"집계표"}</definedName>
    <definedName name="ㄹ옿" localSheetId="13" hidden="1">{#N/A,#N/A,FALSE,"집계표"}</definedName>
    <definedName name="ㄹ옿" localSheetId="16" hidden="1">{#N/A,#N/A,FALSE,"집계표"}</definedName>
    <definedName name="ㄹ옿" localSheetId="21" hidden="1">{#N/A,#N/A,FALSE,"집계표"}</definedName>
    <definedName name="ㄹ옿" localSheetId="18" hidden="1">{#N/A,#N/A,FALSE,"집계표"}</definedName>
    <definedName name="ㄹ옿" localSheetId="19" hidden="1">{#N/A,#N/A,FALSE,"집계표"}</definedName>
    <definedName name="ㄹ옿" localSheetId="20" hidden="1">{#N/A,#N/A,FALSE,"집계표"}</definedName>
    <definedName name="ㄹ옿" localSheetId="22" hidden="1">{#N/A,#N/A,FALSE,"집계표"}</definedName>
    <definedName name="ㄹ옿" localSheetId="24" hidden="1">{#N/A,#N/A,FALSE,"집계표"}</definedName>
    <definedName name="ㄹ옿" localSheetId="28" hidden="1">{#N/A,#N/A,FALSE,"집계표"}</definedName>
    <definedName name="ㄹ옿" localSheetId="14" hidden="1">{#N/A,#N/A,FALSE,"집계표"}</definedName>
    <definedName name="ㄹ옿" hidden="1">{#N/A,#N/A,FALSE,"집계표"}</definedName>
    <definedName name="ㄹ옿ㄴㄴㄴ노" localSheetId="12" hidden="1">{#N/A,#N/A,FALSE,"집계표"}</definedName>
    <definedName name="ㄹ옿ㄴㄴㄴ노" localSheetId="11" hidden="1">{#N/A,#N/A,FALSE,"집계표"}</definedName>
    <definedName name="ㄹ옿ㄴㄴㄴ노" localSheetId="13" hidden="1">{#N/A,#N/A,FALSE,"집계표"}</definedName>
    <definedName name="ㄹ옿ㄴㄴㄴ노" localSheetId="16" hidden="1">{#N/A,#N/A,FALSE,"집계표"}</definedName>
    <definedName name="ㄹ옿ㄴㄴㄴ노" localSheetId="21" hidden="1">{#N/A,#N/A,FALSE,"집계표"}</definedName>
    <definedName name="ㄹ옿ㄴㄴㄴ노" localSheetId="18" hidden="1">{#N/A,#N/A,FALSE,"집계표"}</definedName>
    <definedName name="ㄹ옿ㄴㄴㄴ노" localSheetId="19" hidden="1">{#N/A,#N/A,FALSE,"집계표"}</definedName>
    <definedName name="ㄹ옿ㄴㄴㄴ노" localSheetId="20" hidden="1">{#N/A,#N/A,FALSE,"집계표"}</definedName>
    <definedName name="ㄹ옿ㄴㄴㄴ노" localSheetId="22" hidden="1">{#N/A,#N/A,FALSE,"집계표"}</definedName>
    <definedName name="ㄹ옿ㄴㄴㄴ노" localSheetId="24" hidden="1">{#N/A,#N/A,FALSE,"집계표"}</definedName>
    <definedName name="ㄹ옿ㄴㄴㄴ노" localSheetId="28" hidden="1">{#N/A,#N/A,FALSE,"집계표"}</definedName>
    <definedName name="ㄹ옿ㄴㄴㄴ노" localSheetId="14" hidden="1">{#N/A,#N/A,FALSE,"집계표"}</definedName>
    <definedName name="ㄹ옿ㄴㄴㄴ노" hidden="1">{#N/A,#N/A,FALSE,"집계표"}</definedName>
    <definedName name="ㄹ옿ㅇㄹ" localSheetId="12" hidden="1">{#N/A,#N/A,FALSE,"집계표"}</definedName>
    <definedName name="ㄹ옿ㅇㄹ" localSheetId="11" hidden="1">{#N/A,#N/A,FALSE,"집계표"}</definedName>
    <definedName name="ㄹ옿ㅇㄹ" localSheetId="13" hidden="1">{#N/A,#N/A,FALSE,"집계표"}</definedName>
    <definedName name="ㄹ옿ㅇㄹ" localSheetId="16" hidden="1">{#N/A,#N/A,FALSE,"집계표"}</definedName>
    <definedName name="ㄹ옿ㅇㄹ" localSheetId="21" hidden="1">{#N/A,#N/A,FALSE,"집계표"}</definedName>
    <definedName name="ㄹ옿ㅇㄹ" localSheetId="18" hidden="1">{#N/A,#N/A,FALSE,"집계표"}</definedName>
    <definedName name="ㄹ옿ㅇㄹ" localSheetId="19" hidden="1">{#N/A,#N/A,FALSE,"집계표"}</definedName>
    <definedName name="ㄹ옿ㅇㄹ" localSheetId="20" hidden="1">{#N/A,#N/A,FALSE,"집계표"}</definedName>
    <definedName name="ㄹ옿ㅇㄹ" localSheetId="22" hidden="1">{#N/A,#N/A,FALSE,"집계표"}</definedName>
    <definedName name="ㄹ옿ㅇㄹ" localSheetId="24" hidden="1">{#N/A,#N/A,FALSE,"집계표"}</definedName>
    <definedName name="ㄹ옿ㅇㄹ" localSheetId="28" hidden="1">{#N/A,#N/A,FALSE,"집계표"}</definedName>
    <definedName name="ㄹ옿ㅇㄹ" localSheetId="14" hidden="1">{#N/A,#N/A,FALSE,"집계표"}</definedName>
    <definedName name="ㄹ옿ㅇㄹ" hidden="1">{#N/A,#N/A,FALSE,"집계표"}</definedName>
    <definedName name="ㄹ옿ㅎㅎㅎㅎㅎㅎㅎ" localSheetId="12" hidden="1">{#N/A,#N/A,FALSE,"집계표"}</definedName>
    <definedName name="ㄹ옿ㅎㅎㅎㅎㅎㅎㅎ" localSheetId="11" hidden="1">{#N/A,#N/A,FALSE,"집계표"}</definedName>
    <definedName name="ㄹ옿ㅎㅎㅎㅎㅎㅎㅎ" localSheetId="13" hidden="1">{#N/A,#N/A,FALSE,"집계표"}</definedName>
    <definedName name="ㄹ옿ㅎㅎㅎㅎㅎㅎㅎ" localSheetId="16" hidden="1">{#N/A,#N/A,FALSE,"집계표"}</definedName>
    <definedName name="ㄹ옿ㅎㅎㅎㅎㅎㅎㅎ" localSheetId="21" hidden="1">{#N/A,#N/A,FALSE,"집계표"}</definedName>
    <definedName name="ㄹ옿ㅎㅎㅎㅎㅎㅎㅎ" localSheetId="18" hidden="1">{#N/A,#N/A,FALSE,"집계표"}</definedName>
    <definedName name="ㄹ옿ㅎㅎㅎㅎㅎㅎㅎ" localSheetId="19" hidden="1">{#N/A,#N/A,FALSE,"집계표"}</definedName>
    <definedName name="ㄹ옿ㅎㅎㅎㅎㅎㅎㅎ" localSheetId="20" hidden="1">{#N/A,#N/A,FALSE,"집계표"}</definedName>
    <definedName name="ㄹ옿ㅎㅎㅎㅎㅎㅎㅎ" localSheetId="22" hidden="1">{#N/A,#N/A,FALSE,"집계표"}</definedName>
    <definedName name="ㄹ옿ㅎㅎㅎㅎㅎㅎㅎ" localSheetId="24" hidden="1">{#N/A,#N/A,FALSE,"집계표"}</definedName>
    <definedName name="ㄹ옿ㅎㅎㅎㅎㅎㅎㅎ" localSheetId="28" hidden="1">{#N/A,#N/A,FALSE,"집계표"}</definedName>
    <definedName name="ㄹ옿ㅎㅎㅎㅎㅎㅎㅎ" localSheetId="14" hidden="1">{#N/A,#N/A,FALSE,"집계표"}</definedName>
    <definedName name="ㄹ옿ㅎㅎㅎㅎㅎㅎㅎ" hidden="1">{#N/A,#N/A,FALSE,"집계표"}</definedName>
    <definedName name="ㄹㅎㄹㅎㅀ" hidden="1">#REF!</definedName>
    <definedName name="ㄹ하ㅏㅏㅏㅏㅏ" localSheetId="12" hidden="1">{#N/A,#N/A,FALSE,"집계표"}</definedName>
    <definedName name="ㄹ하ㅏㅏㅏㅏㅏ" localSheetId="11" hidden="1">{#N/A,#N/A,FALSE,"집계표"}</definedName>
    <definedName name="ㄹ하ㅏㅏㅏㅏㅏ" localSheetId="13" hidden="1">{#N/A,#N/A,FALSE,"집계표"}</definedName>
    <definedName name="ㄹ하ㅏㅏㅏㅏㅏ" localSheetId="16" hidden="1">{#N/A,#N/A,FALSE,"집계표"}</definedName>
    <definedName name="ㄹ하ㅏㅏㅏㅏㅏ" localSheetId="21" hidden="1">{#N/A,#N/A,FALSE,"집계표"}</definedName>
    <definedName name="ㄹ하ㅏㅏㅏㅏㅏ" localSheetId="18" hidden="1">{#N/A,#N/A,FALSE,"집계표"}</definedName>
    <definedName name="ㄹ하ㅏㅏㅏㅏㅏ" localSheetId="19" hidden="1">{#N/A,#N/A,FALSE,"집계표"}</definedName>
    <definedName name="ㄹ하ㅏㅏㅏㅏㅏ" localSheetId="20" hidden="1">{#N/A,#N/A,FALSE,"집계표"}</definedName>
    <definedName name="ㄹ하ㅏㅏㅏㅏㅏ" localSheetId="22" hidden="1">{#N/A,#N/A,FALSE,"집계표"}</definedName>
    <definedName name="ㄹ하ㅏㅏㅏㅏㅏ" localSheetId="24" hidden="1">{#N/A,#N/A,FALSE,"집계표"}</definedName>
    <definedName name="ㄹ하ㅏㅏㅏㅏㅏ" localSheetId="28" hidden="1">{#N/A,#N/A,FALSE,"집계표"}</definedName>
    <definedName name="ㄹ하ㅏㅏㅏㅏㅏ" localSheetId="14" hidden="1">{#N/A,#N/A,FALSE,"집계표"}</definedName>
    <definedName name="ㄹ하ㅏㅏㅏㅏㅏ" hidden="1">{#N/A,#N/A,FALSE,"집계표"}</definedName>
    <definedName name="ㄹ허ㅗ" localSheetId="12" hidden="1">{#N/A,#N/A,FALSE,"집계표"}</definedName>
    <definedName name="ㄹ허ㅗ" localSheetId="11" hidden="1">{#N/A,#N/A,FALSE,"집계표"}</definedName>
    <definedName name="ㄹ허ㅗ" localSheetId="13" hidden="1">{#N/A,#N/A,FALSE,"집계표"}</definedName>
    <definedName name="ㄹ허ㅗ" localSheetId="16" hidden="1">{#N/A,#N/A,FALSE,"집계표"}</definedName>
    <definedName name="ㄹ허ㅗ" localSheetId="21" hidden="1">{#N/A,#N/A,FALSE,"집계표"}</definedName>
    <definedName name="ㄹ허ㅗ" localSheetId="18" hidden="1">{#N/A,#N/A,FALSE,"집계표"}</definedName>
    <definedName name="ㄹ허ㅗ" localSheetId="19" hidden="1">{#N/A,#N/A,FALSE,"집계표"}</definedName>
    <definedName name="ㄹ허ㅗ" localSheetId="20" hidden="1">{#N/A,#N/A,FALSE,"집계표"}</definedName>
    <definedName name="ㄹ허ㅗ" localSheetId="22" hidden="1">{#N/A,#N/A,FALSE,"집계표"}</definedName>
    <definedName name="ㄹ허ㅗ" localSheetId="24" hidden="1">{#N/A,#N/A,FALSE,"집계표"}</definedName>
    <definedName name="ㄹ허ㅗ" localSheetId="28" hidden="1">{#N/A,#N/A,FALSE,"집계표"}</definedName>
    <definedName name="ㄹ허ㅗ" localSheetId="14" hidden="1">{#N/A,#N/A,FALSE,"집계표"}</definedName>
    <definedName name="ㄹ허ㅗ" hidden="1">{#N/A,#N/A,FALSE,"집계표"}</definedName>
    <definedName name="ㄹ허ㅛㅛㅛㅛㅛㅛ" localSheetId="12" hidden="1">{#N/A,#N/A,FALSE,"집계표"}</definedName>
    <definedName name="ㄹ허ㅛㅛㅛㅛㅛㅛ" localSheetId="11" hidden="1">{#N/A,#N/A,FALSE,"집계표"}</definedName>
    <definedName name="ㄹ허ㅛㅛㅛㅛㅛㅛ" localSheetId="13" hidden="1">{#N/A,#N/A,FALSE,"집계표"}</definedName>
    <definedName name="ㄹ허ㅛㅛㅛㅛㅛㅛ" localSheetId="16" hidden="1">{#N/A,#N/A,FALSE,"집계표"}</definedName>
    <definedName name="ㄹ허ㅛㅛㅛㅛㅛㅛ" localSheetId="21" hidden="1">{#N/A,#N/A,FALSE,"집계표"}</definedName>
    <definedName name="ㄹ허ㅛㅛㅛㅛㅛㅛ" localSheetId="18" hidden="1">{#N/A,#N/A,FALSE,"집계표"}</definedName>
    <definedName name="ㄹ허ㅛㅛㅛㅛㅛㅛ" localSheetId="19" hidden="1">{#N/A,#N/A,FALSE,"집계표"}</definedName>
    <definedName name="ㄹ허ㅛㅛㅛㅛㅛㅛ" localSheetId="20" hidden="1">{#N/A,#N/A,FALSE,"집계표"}</definedName>
    <definedName name="ㄹ허ㅛㅛㅛㅛㅛㅛ" localSheetId="22" hidden="1">{#N/A,#N/A,FALSE,"집계표"}</definedName>
    <definedName name="ㄹ허ㅛㅛㅛㅛㅛㅛ" localSheetId="24" hidden="1">{#N/A,#N/A,FALSE,"집계표"}</definedName>
    <definedName name="ㄹ허ㅛㅛㅛㅛㅛㅛ" localSheetId="28" hidden="1">{#N/A,#N/A,FALSE,"집계표"}</definedName>
    <definedName name="ㄹ허ㅛㅛㅛㅛㅛㅛ" localSheetId="14" hidden="1">{#N/A,#N/A,FALSE,"집계표"}</definedName>
    <definedName name="ㄹ허ㅛㅛㅛㅛㅛㅛ" hidden="1">{#N/A,#N/A,FALSE,"집계표"}</definedName>
    <definedName name="ㄹ혀퍼ㅜㅠ" localSheetId="12" hidden="1">{#N/A,#N/A,FALSE,"집계표"}</definedName>
    <definedName name="ㄹ혀퍼ㅜㅠ" localSheetId="11" hidden="1">{#N/A,#N/A,FALSE,"집계표"}</definedName>
    <definedName name="ㄹ혀퍼ㅜㅠ" localSheetId="13" hidden="1">{#N/A,#N/A,FALSE,"집계표"}</definedName>
    <definedName name="ㄹ혀퍼ㅜㅠ" localSheetId="16" hidden="1">{#N/A,#N/A,FALSE,"집계표"}</definedName>
    <definedName name="ㄹ혀퍼ㅜㅠ" localSheetId="21" hidden="1">{#N/A,#N/A,FALSE,"집계표"}</definedName>
    <definedName name="ㄹ혀퍼ㅜㅠ" localSheetId="18" hidden="1">{#N/A,#N/A,FALSE,"집계표"}</definedName>
    <definedName name="ㄹ혀퍼ㅜㅠ" localSheetId="19" hidden="1">{#N/A,#N/A,FALSE,"집계표"}</definedName>
    <definedName name="ㄹ혀퍼ㅜㅠ" localSheetId="20" hidden="1">{#N/A,#N/A,FALSE,"집계표"}</definedName>
    <definedName name="ㄹ혀퍼ㅜㅠ" localSheetId="22" hidden="1">{#N/A,#N/A,FALSE,"집계표"}</definedName>
    <definedName name="ㄹ혀퍼ㅜㅠ" localSheetId="24" hidden="1">{#N/A,#N/A,FALSE,"집계표"}</definedName>
    <definedName name="ㄹ혀퍼ㅜㅠ" localSheetId="28" hidden="1">{#N/A,#N/A,FALSE,"집계표"}</definedName>
    <definedName name="ㄹ혀퍼ㅜㅠ" localSheetId="14" hidden="1">{#N/A,#N/A,FALSE,"집계표"}</definedName>
    <definedName name="ㄹ혀퍼ㅜㅠ" hidden="1">{#N/A,#N/A,FALSE,"집계표"}</definedName>
    <definedName name="ㄹ호" hidden="1">#REF!</definedName>
    <definedName name="ㄹ호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호ㅓㅛ" localSheetId="12" hidden="1">{#N/A,#N/A,FALSE,"집계표"}</definedName>
    <definedName name="ㄹ호ㅓㅛ" localSheetId="11" hidden="1">{#N/A,#N/A,FALSE,"집계표"}</definedName>
    <definedName name="ㄹ호ㅓㅛ" localSheetId="13" hidden="1">{#N/A,#N/A,FALSE,"집계표"}</definedName>
    <definedName name="ㄹ호ㅓㅛ" localSheetId="16" hidden="1">{#N/A,#N/A,FALSE,"집계표"}</definedName>
    <definedName name="ㄹ호ㅓㅛ" localSheetId="21" hidden="1">{#N/A,#N/A,FALSE,"집계표"}</definedName>
    <definedName name="ㄹ호ㅓㅛ" localSheetId="18" hidden="1">{#N/A,#N/A,FALSE,"집계표"}</definedName>
    <definedName name="ㄹ호ㅓㅛ" localSheetId="19" hidden="1">{#N/A,#N/A,FALSE,"집계표"}</definedName>
    <definedName name="ㄹ호ㅓㅛ" localSheetId="20" hidden="1">{#N/A,#N/A,FALSE,"집계표"}</definedName>
    <definedName name="ㄹ호ㅓㅛ" localSheetId="22" hidden="1">{#N/A,#N/A,FALSE,"집계표"}</definedName>
    <definedName name="ㄹ호ㅓㅛ" localSheetId="24" hidden="1">{#N/A,#N/A,FALSE,"집계표"}</definedName>
    <definedName name="ㄹ호ㅓㅛ" localSheetId="28" hidden="1">{#N/A,#N/A,FALSE,"집계표"}</definedName>
    <definedName name="ㄹ호ㅓㅛ" localSheetId="14" hidden="1">{#N/A,#N/A,FALSE,"집계표"}</definedName>
    <definedName name="ㄹ호ㅓㅛ" hidden="1">{#N/A,#N/A,FALSE,"집계표"}</definedName>
    <definedName name="ㄹ호ㅗㅎ" localSheetId="12" hidden="1">{#N/A,#N/A,FALSE,"집계표"}</definedName>
    <definedName name="ㄹ호ㅗㅎ" localSheetId="11" hidden="1">{#N/A,#N/A,FALSE,"집계표"}</definedName>
    <definedName name="ㄹ호ㅗㅎ" localSheetId="13" hidden="1">{#N/A,#N/A,FALSE,"집계표"}</definedName>
    <definedName name="ㄹ호ㅗㅎ" localSheetId="16" hidden="1">{#N/A,#N/A,FALSE,"집계표"}</definedName>
    <definedName name="ㄹ호ㅗㅎ" localSheetId="21" hidden="1">{#N/A,#N/A,FALSE,"집계표"}</definedName>
    <definedName name="ㄹ호ㅗㅎ" localSheetId="18" hidden="1">{#N/A,#N/A,FALSE,"집계표"}</definedName>
    <definedName name="ㄹ호ㅗㅎ" localSheetId="19" hidden="1">{#N/A,#N/A,FALSE,"집계표"}</definedName>
    <definedName name="ㄹ호ㅗㅎ" localSheetId="20" hidden="1">{#N/A,#N/A,FALSE,"집계표"}</definedName>
    <definedName name="ㄹ호ㅗㅎ" localSheetId="22" hidden="1">{#N/A,#N/A,FALSE,"집계표"}</definedName>
    <definedName name="ㄹ호ㅗㅎ" localSheetId="24" hidden="1">{#N/A,#N/A,FALSE,"집계표"}</definedName>
    <definedName name="ㄹ호ㅗㅎ" localSheetId="28" hidden="1">{#N/A,#N/A,FALSE,"집계표"}</definedName>
    <definedName name="ㄹ호ㅗㅎ" localSheetId="14" hidden="1">{#N/A,#N/A,FALSE,"집계표"}</definedName>
    <definedName name="ㄹ호ㅗㅎ" hidden="1">{#N/A,#N/A,FALSE,"집계표"}</definedName>
    <definedName name="ㄹ홀ㅅ" localSheetId="12" hidden="1">{#N/A,#N/A,FALSE,"집계표"}</definedName>
    <definedName name="ㄹ홀ㅅ" localSheetId="11" hidden="1">{#N/A,#N/A,FALSE,"집계표"}</definedName>
    <definedName name="ㄹ홀ㅅ" localSheetId="13" hidden="1">{#N/A,#N/A,FALSE,"집계표"}</definedName>
    <definedName name="ㄹ홀ㅅ" localSheetId="16" hidden="1">{#N/A,#N/A,FALSE,"집계표"}</definedName>
    <definedName name="ㄹ홀ㅅ" localSheetId="21" hidden="1">{#N/A,#N/A,FALSE,"집계표"}</definedName>
    <definedName name="ㄹ홀ㅅ" localSheetId="18" hidden="1">{#N/A,#N/A,FALSE,"집계표"}</definedName>
    <definedName name="ㄹ홀ㅅ" localSheetId="19" hidden="1">{#N/A,#N/A,FALSE,"집계표"}</definedName>
    <definedName name="ㄹ홀ㅅ" localSheetId="20" hidden="1">{#N/A,#N/A,FALSE,"집계표"}</definedName>
    <definedName name="ㄹ홀ㅅ" localSheetId="22" hidden="1">{#N/A,#N/A,FALSE,"집계표"}</definedName>
    <definedName name="ㄹ홀ㅅ" localSheetId="24" hidden="1">{#N/A,#N/A,FALSE,"집계표"}</definedName>
    <definedName name="ㄹ홀ㅅ" localSheetId="28" hidden="1">{#N/A,#N/A,FALSE,"집계표"}</definedName>
    <definedName name="ㄹ홀ㅅ" localSheetId="14" hidden="1">{#N/A,#N/A,FALSE,"집계표"}</definedName>
    <definedName name="ㄹ홀ㅅ" hidden="1">{#N/A,#N/A,FALSE,"집계표"}</definedName>
    <definedName name="ㄹ홓ㄹ로ㅗㅗㅗㅗㅗㅗㅗ" localSheetId="12" hidden="1">{#N/A,#N/A,FALSE,"집계표"}</definedName>
    <definedName name="ㄹ홓ㄹ로ㅗㅗㅗㅗㅗㅗㅗ" localSheetId="11" hidden="1">{#N/A,#N/A,FALSE,"집계표"}</definedName>
    <definedName name="ㄹ홓ㄹ로ㅗㅗㅗㅗㅗㅗㅗ" localSheetId="13" hidden="1">{#N/A,#N/A,FALSE,"집계표"}</definedName>
    <definedName name="ㄹ홓ㄹ로ㅗㅗㅗㅗㅗㅗㅗ" localSheetId="16" hidden="1">{#N/A,#N/A,FALSE,"집계표"}</definedName>
    <definedName name="ㄹ홓ㄹ로ㅗㅗㅗㅗㅗㅗㅗ" localSheetId="21" hidden="1">{#N/A,#N/A,FALSE,"집계표"}</definedName>
    <definedName name="ㄹ홓ㄹ로ㅗㅗㅗㅗㅗㅗㅗ" localSheetId="18" hidden="1">{#N/A,#N/A,FALSE,"집계표"}</definedName>
    <definedName name="ㄹ홓ㄹ로ㅗㅗㅗㅗㅗㅗㅗ" localSheetId="19" hidden="1">{#N/A,#N/A,FALSE,"집계표"}</definedName>
    <definedName name="ㄹ홓ㄹ로ㅗㅗㅗㅗㅗㅗㅗ" localSheetId="20" hidden="1">{#N/A,#N/A,FALSE,"집계표"}</definedName>
    <definedName name="ㄹ홓ㄹ로ㅗㅗㅗㅗㅗㅗㅗ" localSheetId="22" hidden="1">{#N/A,#N/A,FALSE,"집계표"}</definedName>
    <definedName name="ㄹ홓ㄹ로ㅗㅗㅗㅗㅗㅗㅗ" localSheetId="24" hidden="1">{#N/A,#N/A,FALSE,"집계표"}</definedName>
    <definedName name="ㄹ홓ㄹ로ㅗㅗㅗㅗㅗㅗㅗ" localSheetId="28" hidden="1">{#N/A,#N/A,FALSE,"집계표"}</definedName>
    <definedName name="ㄹ홓ㄹ로ㅗㅗㅗㅗㅗㅗㅗ" localSheetId="14" hidden="1">{#N/A,#N/A,FALSE,"집계표"}</definedName>
    <definedName name="ㄹ홓ㄹ로ㅗㅗㅗㅗㅗㅗㅗ" hidden="1">{#N/A,#N/A,FALSE,"집계표"}</definedName>
    <definedName name="ㄹ효ㅓㅕ" localSheetId="12" hidden="1">{#N/A,#N/A,FALSE,"집계표"}</definedName>
    <definedName name="ㄹ효ㅓㅕ" localSheetId="11" hidden="1">{#N/A,#N/A,FALSE,"집계표"}</definedName>
    <definedName name="ㄹ효ㅓㅕ" localSheetId="13" hidden="1">{#N/A,#N/A,FALSE,"집계표"}</definedName>
    <definedName name="ㄹ효ㅓㅕ" localSheetId="16" hidden="1">{#N/A,#N/A,FALSE,"집계표"}</definedName>
    <definedName name="ㄹ효ㅓㅕ" localSheetId="21" hidden="1">{#N/A,#N/A,FALSE,"집계표"}</definedName>
    <definedName name="ㄹ효ㅓㅕ" localSheetId="18" hidden="1">{#N/A,#N/A,FALSE,"집계표"}</definedName>
    <definedName name="ㄹ효ㅓㅕ" localSheetId="19" hidden="1">{#N/A,#N/A,FALSE,"집계표"}</definedName>
    <definedName name="ㄹ효ㅓㅕ" localSheetId="20" hidden="1">{#N/A,#N/A,FALSE,"집계표"}</definedName>
    <definedName name="ㄹ효ㅓㅕ" localSheetId="22" hidden="1">{#N/A,#N/A,FALSE,"집계표"}</definedName>
    <definedName name="ㄹ효ㅓㅕ" localSheetId="24" hidden="1">{#N/A,#N/A,FALSE,"집계표"}</definedName>
    <definedName name="ㄹ효ㅓㅕ" localSheetId="28" hidden="1">{#N/A,#N/A,FALSE,"집계표"}</definedName>
    <definedName name="ㄹ효ㅓㅕ" localSheetId="14" hidden="1">{#N/A,#N/A,FALSE,"집계표"}</definedName>
    <definedName name="ㄹ효ㅓㅕ" hidden="1">{#N/A,#N/A,FALSE,"집계표"}</definedName>
    <definedName name="라" localSheetId="12" hidden="1">{"'Sheet1'!$A$22:$G$23","'Sheet1'!$A$6","'Sheet1'!$E$10","'Sheet1'!$A$1:$F$23","'Sheet1'!$B$10","'Sheet1'!$A$1:$G$22","'Sheet1'!$A$1:$G$51"}</definedName>
    <definedName name="라" localSheetId="11" hidden="1">{"'Sheet1'!$A$22:$G$23","'Sheet1'!$A$6","'Sheet1'!$E$10","'Sheet1'!$A$1:$F$23","'Sheet1'!$B$10","'Sheet1'!$A$1:$G$22","'Sheet1'!$A$1:$G$51"}</definedName>
    <definedName name="라" localSheetId="13" hidden="1">{"'Sheet1'!$A$22:$G$23","'Sheet1'!$A$6","'Sheet1'!$E$10","'Sheet1'!$A$1:$F$23","'Sheet1'!$B$10","'Sheet1'!$A$1:$G$22","'Sheet1'!$A$1:$G$51"}</definedName>
    <definedName name="라" localSheetId="16" hidden="1">{"'Sheet1'!$A$22:$G$23","'Sheet1'!$A$6","'Sheet1'!$E$10","'Sheet1'!$A$1:$F$23","'Sheet1'!$B$10","'Sheet1'!$A$1:$G$22","'Sheet1'!$A$1:$G$51"}</definedName>
    <definedName name="라" localSheetId="21" hidden="1">{"'Sheet1'!$A$22:$G$23","'Sheet1'!$A$6","'Sheet1'!$E$10","'Sheet1'!$A$1:$F$23","'Sheet1'!$B$10","'Sheet1'!$A$1:$G$22","'Sheet1'!$A$1:$G$51"}</definedName>
    <definedName name="라" localSheetId="18" hidden="1">{"'Sheet1'!$A$22:$G$23","'Sheet1'!$A$6","'Sheet1'!$E$10","'Sheet1'!$A$1:$F$23","'Sheet1'!$B$10","'Sheet1'!$A$1:$G$22","'Sheet1'!$A$1:$G$51"}</definedName>
    <definedName name="라" localSheetId="19" hidden="1">{"'Sheet1'!$A$22:$G$23","'Sheet1'!$A$6","'Sheet1'!$E$10","'Sheet1'!$A$1:$F$23","'Sheet1'!$B$10","'Sheet1'!$A$1:$G$22","'Sheet1'!$A$1:$G$51"}</definedName>
    <definedName name="라" localSheetId="20" hidden="1">{"'Sheet1'!$A$22:$G$23","'Sheet1'!$A$6","'Sheet1'!$E$10","'Sheet1'!$A$1:$F$23","'Sheet1'!$B$10","'Sheet1'!$A$1:$G$22","'Sheet1'!$A$1:$G$51"}</definedName>
    <definedName name="라" localSheetId="22" hidden="1">{"'Sheet1'!$A$22:$G$23","'Sheet1'!$A$6","'Sheet1'!$E$10","'Sheet1'!$A$1:$F$23","'Sheet1'!$B$10","'Sheet1'!$A$1:$G$22","'Sheet1'!$A$1:$G$51"}</definedName>
    <definedName name="라" localSheetId="24" hidden="1">{"'Sheet1'!$A$22:$G$23","'Sheet1'!$A$6","'Sheet1'!$E$10","'Sheet1'!$A$1:$F$23","'Sheet1'!$B$10","'Sheet1'!$A$1:$G$22","'Sheet1'!$A$1:$G$51"}</definedName>
    <definedName name="라" localSheetId="28" hidden="1">{"'Sheet1'!$A$22:$G$23","'Sheet1'!$A$6","'Sheet1'!$E$10","'Sheet1'!$A$1:$F$23","'Sheet1'!$B$10","'Sheet1'!$A$1:$G$22","'Sheet1'!$A$1:$G$51"}</definedName>
    <definedName name="라" localSheetId="14" hidden="1">{"'Sheet1'!$A$22:$G$23","'Sheet1'!$A$6","'Sheet1'!$E$10","'Sheet1'!$A$1:$F$23","'Sheet1'!$B$10","'Sheet1'!$A$1:$G$22","'Sheet1'!$A$1:$G$51"}</definedName>
    <definedName name="라" hidden="1">{"'Sheet1'!$A$22:$G$23","'Sheet1'!$A$6","'Sheet1'!$E$10","'Sheet1'!$A$1:$F$23","'Sheet1'!$B$10","'Sheet1'!$A$1:$G$22","'Sheet1'!$A$1:$G$51"}</definedName>
    <definedName name="라라라라" localSheetId="12" hidden="1">{"'용역비'!$A$4:$C$8"}</definedName>
    <definedName name="라라라라" localSheetId="11" hidden="1">{"'용역비'!$A$4:$C$8"}</definedName>
    <definedName name="라라라라" localSheetId="13" hidden="1">{"'용역비'!$A$4:$C$8"}</definedName>
    <definedName name="라라라라" localSheetId="16" hidden="1">{"'용역비'!$A$4:$C$8"}</definedName>
    <definedName name="라라라라" localSheetId="21" hidden="1">{"'용역비'!$A$4:$C$8"}</definedName>
    <definedName name="라라라라" localSheetId="18" hidden="1">{"'용역비'!$A$4:$C$8"}</definedName>
    <definedName name="라라라라" localSheetId="19" hidden="1">{"'용역비'!$A$4:$C$8"}</definedName>
    <definedName name="라라라라" localSheetId="20" hidden="1">{"'용역비'!$A$4:$C$8"}</definedName>
    <definedName name="라라라라" localSheetId="22" hidden="1">{"'용역비'!$A$4:$C$8"}</definedName>
    <definedName name="라라라라" localSheetId="24" hidden="1">{"'용역비'!$A$4:$C$8"}</definedName>
    <definedName name="라라라라" localSheetId="28" hidden="1">{"'용역비'!$A$4:$C$8"}</definedName>
    <definedName name="라라라라" localSheetId="14" hidden="1">{"'용역비'!$A$4:$C$8"}</definedName>
    <definedName name="라라라라" hidden="1">{"'용역비'!$A$4:$C$8"}</definedName>
    <definedName name="라라라ㅏㄹ" localSheetId="12" hidden="1">{#N/A,#N/A,FALSE,"집계표"}</definedName>
    <definedName name="라라라ㅏㄹ" localSheetId="11" hidden="1">{#N/A,#N/A,FALSE,"집계표"}</definedName>
    <definedName name="라라라ㅏㄹ" localSheetId="13" hidden="1">{#N/A,#N/A,FALSE,"집계표"}</definedName>
    <definedName name="라라라ㅏㄹ" localSheetId="16" hidden="1">{#N/A,#N/A,FALSE,"집계표"}</definedName>
    <definedName name="라라라ㅏㄹ" localSheetId="21" hidden="1">{#N/A,#N/A,FALSE,"집계표"}</definedName>
    <definedName name="라라라ㅏㄹ" localSheetId="18" hidden="1">{#N/A,#N/A,FALSE,"집계표"}</definedName>
    <definedName name="라라라ㅏㄹ" localSheetId="19" hidden="1">{#N/A,#N/A,FALSE,"집계표"}</definedName>
    <definedName name="라라라ㅏㄹ" localSheetId="20" hidden="1">{#N/A,#N/A,FALSE,"집계표"}</definedName>
    <definedName name="라라라ㅏㄹ" localSheetId="22" hidden="1">{#N/A,#N/A,FALSE,"집계표"}</definedName>
    <definedName name="라라라ㅏㄹ" localSheetId="24" hidden="1">{#N/A,#N/A,FALSE,"집계표"}</definedName>
    <definedName name="라라라ㅏㄹ" localSheetId="28" hidden="1">{#N/A,#N/A,FALSE,"집계표"}</definedName>
    <definedName name="라라라ㅏㄹ" localSheetId="14" hidden="1">{#N/A,#N/A,FALSE,"집계표"}</definedName>
    <definedName name="라라라ㅏㄹ" hidden="1">{#N/A,#N/A,FALSE,"집계표"}</definedName>
    <definedName name="라미우드" localSheetId="12" hidden="1">{#N/A,#N/A,FALSE,"물량산출"}</definedName>
    <definedName name="라미우드" localSheetId="11" hidden="1">{#N/A,#N/A,FALSE,"물량산출"}</definedName>
    <definedName name="라미우드" localSheetId="13" hidden="1">{#N/A,#N/A,FALSE,"물량산출"}</definedName>
    <definedName name="라미우드" localSheetId="16" hidden="1">{#N/A,#N/A,FALSE,"물량산출"}</definedName>
    <definedName name="라미우드" localSheetId="21" hidden="1">{#N/A,#N/A,FALSE,"물량산출"}</definedName>
    <definedName name="라미우드" localSheetId="18" hidden="1">{#N/A,#N/A,FALSE,"물량산출"}</definedName>
    <definedName name="라미우드" localSheetId="19" hidden="1">{#N/A,#N/A,FALSE,"물량산출"}</definedName>
    <definedName name="라미우드" localSheetId="20" hidden="1">{#N/A,#N/A,FALSE,"물량산출"}</definedName>
    <definedName name="라미우드" localSheetId="22" hidden="1">{#N/A,#N/A,FALSE,"물량산출"}</definedName>
    <definedName name="라미우드" localSheetId="24" hidden="1">{#N/A,#N/A,FALSE,"물량산출"}</definedName>
    <definedName name="라미우드" localSheetId="28" hidden="1">{#N/A,#N/A,FALSE,"물량산출"}</definedName>
    <definedName name="라미우드" localSheetId="14" hidden="1">{#N/A,#N/A,FALSE,"물량산출"}</definedName>
    <definedName name="라미우드" hidden="1">{#N/A,#N/A,FALSE,"물량산출"}</definedName>
    <definedName name="라바콘설치현황" localSheetId="12" hidden="1">{"'정산내역서'!$A$1:$I$35","'정산서(절.성토부)'!$A$1:$Q$17","'정산서(교량부)'!$A$1:$Q$84","'총괄표'!$A$1:$M$12","'시행현황'!$A$1:$G$12","'표지'!$A$1:$N$27","'정산서(절.성토부)'!$A$3:$Q$7"}</definedName>
    <definedName name="라바콘설치현황" localSheetId="11" hidden="1">{"'정산내역서'!$A$1:$I$35","'정산서(절.성토부)'!$A$1:$Q$17","'정산서(교량부)'!$A$1:$Q$84","'총괄표'!$A$1:$M$12","'시행현황'!$A$1:$G$12","'표지'!$A$1:$N$27","'정산서(절.성토부)'!$A$3:$Q$7"}</definedName>
    <definedName name="라바콘설치현황" localSheetId="13" hidden="1">{"'정산내역서'!$A$1:$I$35","'정산서(절.성토부)'!$A$1:$Q$17","'정산서(교량부)'!$A$1:$Q$84","'총괄표'!$A$1:$M$12","'시행현황'!$A$1:$G$12","'표지'!$A$1:$N$27","'정산서(절.성토부)'!$A$3:$Q$7"}</definedName>
    <definedName name="라바콘설치현황" localSheetId="16" hidden="1">{"'정산내역서'!$A$1:$I$35","'정산서(절.성토부)'!$A$1:$Q$17","'정산서(교량부)'!$A$1:$Q$84","'총괄표'!$A$1:$M$12","'시행현황'!$A$1:$G$12","'표지'!$A$1:$N$27","'정산서(절.성토부)'!$A$3:$Q$7"}</definedName>
    <definedName name="라바콘설치현황" localSheetId="21" hidden="1">{"'정산내역서'!$A$1:$I$35","'정산서(절.성토부)'!$A$1:$Q$17","'정산서(교량부)'!$A$1:$Q$84","'총괄표'!$A$1:$M$12","'시행현황'!$A$1:$G$12","'표지'!$A$1:$N$27","'정산서(절.성토부)'!$A$3:$Q$7"}</definedName>
    <definedName name="라바콘설치현황" localSheetId="18" hidden="1">{"'정산내역서'!$A$1:$I$35","'정산서(절.성토부)'!$A$1:$Q$17","'정산서(교량부)'!$A$1:$Q$84","'총괄표'!$A$1:$M$12","'시행현황'!$A$1:$G$12","'표지'!$A$1:$N$27","'정산서(절.성토부)'!$A$3:$Q$7"}</definedName>
    <definedName name="라바콘설치현황" localSheetId="19" hidden="1">{"'정산내역서'!$A$1:$I$35","'정산서(절.성토부)'!$A$1:$Q$17","'정산서(교량부)'!$A$1:$Q$84","'총괄표'!$A$1:$M$12","'시행현황'!$A$1:$G$12","'표지'!$A$1:$N$27","'정산서(절.성토부)'!$A$3:$Q$7"}</definedName>
    <definedName name="라바콘설치현황" localSheetId="20" hidden="1">{"'정산내역서'!$A$1:$I$35","'정산서(절.성토부)'!$A$1:$Q$17","'정산서(교량부)'!$A$1:$Q$84","'총괄표'!$A$1:$M$12","'시행현황'!$A$1:$G$12","'표지'!$A$1:$N$27","'정산서(절.성토부)'!$A$3:$Q$7"}</definedName>
    <definedName name="라바콘설치현황" localSheetId="22" hidden="1">{"'정산내역서'!$A$1:$I$35","'정산서(절.성토부)'!$A$1:$Q$17","'정산서(교량부)'!$A$1:$Q$84","'총괄표'!$A$1:$M$12","'시행현황'!$A$1:$G$12","'표지'!$A$1:$N$27","'정산서(절.성토부)'!$A$3:$Q$7"}</definedName>
    <definedName name="라바콘설치현황" localSheetId="24" hidden="1">{"'정산내역서'!$A$1:$I$35","'정산서(절.성토부)'!$A$1:$Q$17","'정산서(교량부)'!$A$1:$Q$84","'총괄표'!$A$1:$M$12","'시행현황'!$A$1:$G$12","'표지'!$A$1:$N$27","'정산서(절.성토부)'!$A$3:$Q$7"}</definedName>
    <definedName name="라바콘설치현황" localSheetId="28" hidden="1">{"'정산내역서'!$A$1:$I$35","'정산서(절.성토부)'!$A$1:$Q$17","'정산서(교량부)'!$A$1:$Q$84","'총괄표'!$A$1:$M$12","'시행현황'!$A$1:$G$12","'표지'!$A$1:$N$27","'정산서(절.성토부)'!$A$3:$Q$7"}</definedName>
    <definedName name="라바콘설치현황" localSheetId="14" hidden="1">{"'정산내역서'!$A$1:$I$35","'정산서(절.성토부)'!$A$1:$Q$17","'정산서(교량부)'!$A$1:$Q$84","'총괄표'!$A$1:$M$12","'시행현황'!$A$1:$G$12","'표지'!$A$1:$N$27","'정산서(절.성토부)'!$A$3:$Q$7"}</definedName>
    <definedName name="라바콘설치현황" hidden="1">{"'정산내역서'!$A$1:$I$35","'정산서(절.성토부)'!$A$1:$Q$17","'정산서(교량부)'!$A$1:$Q$84","'총괄표'!$A$1:$M$12","'시행현황'!$A$1:$G$12","'표지'!$A$1:$N$27","'정산서(절.성토부)'!$A$3:$Q$7"}</definedName>
    <definedName name="라ㅏㅏ" localSheetId="12" hidden="1">{#N/A,#N/A,FALSE,"집계표"}</definedName>
    <definedName name="라ㅏㅏ" localSheetId="11" hidden="1">{#N/A,#N/A,FALSE,"집계표"}</definedName>
    <definedName name="라ㅏㅏ" localSheetId="13" hidden="1">{#N/A,#N/A,FALSE,"집계표"}</definedName>
    <definedName name="라ㅏㅏ" localSheetId="16" hidden="1">{#N/A,#N/A,FALSE,"집계표"}</definedName>
    <definedName name="라ㅏㅏ" localSheetId="21" hidden="1">{#N/A,#N/A,FALSE,"집계표"}</definedName>
    <definedName name="라ㅏㅏ" localSheetId="18" hidden="1">{#N/A,#N/A,FALSE,"집계표"}</definedName>
    <definedName name="라ㅏㅏ" localSheetId="19" hidden="1">{#N/A,#N/A,FALSE,"집계표"}</definedName>
    <definedName name="라ㅏㅏ" localSheetId="20" hidden="1">{#N/A,#N/A,FALSE,"집계표"}</definedName>
    <definedName name="라ㅏㅏ" localSheetId="22" hidden="1">{#N/A,#N/A,FALSE,"집계표"}</definedName>
    <definedName name="라ㅏㅏ" localSheetId="24" hidden="1">{#N/A,#N/A,FALSE,"집계표"}</definedName>
    <definedName name="라ㅏㅏ" localSheetId="28" hidden="1">{#N/A,#N/A,FALSE,"집계표"}</definedName>
    <definedName name="라ㅏㅏ" localSheetId="14" hidden="1">{#N/A,#N/A,FALSE,"집계표"}</definedName>
    <definedName name="라ㅏㅏ" hidden="1">{#N/A,#N/A,FALSE,"집계표"}</definedName>
    <definedName name="라ㅓ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12" hidden="1">{#N/A,#N/A,FALSE,"집계표"}</definedName>
    <definedName name="랏구" localSheetId="11" hidden="1">{#N/A,#N/A,FALSE,"집계표"}</definedName>
    <definedName name="랏구" localSheetId="13" hidden="1">{#N/A,#N/A,FALSE,"집계표"}</definedName>
    <definedName name="랏구" localSheetId="16" hidden="1">{#N/A,#N/A,FALSE,"집계표"}</definedName>
    <definedName name="랏구" localSheetId="21" hidden="1">{#N/A,#N/A,FALSE,"집계표"}</definedName>
    <definedName name="랏구" localSheetId="18" hidden="1">{#N/A,#N/A,FALSE,"집계표"}</definedName>
    <definedName name="랏구" localSheetId="19" hidden="1">{#N/A,#N/A,FALSE,"집계표"}</definedName>
    <definedName name="랏구" localSheetId="20" hidden="1">{#N/A,#N/A,FALSE,"집계표"}</definedName>
    <definedName name="랏구" localSheetId="22" hidden="1">{#N/A,#N/A,FALSE,"집계표"}</definedName>
    <definedName name="랏구" localSheetId="24" hidden="1">{#N/A,#N/A,FALSE,"집계표"}</definedName>
    <definedName name="랏구" localSheetId="28" hidden="1">{#N/A,#N/A,FALSE,"집계표"}</definedName>
    <definedName name="랏구" localSheetId="14" hidden="1">{#N/A,#N/A,FALSE,"집계표"}</definedName>
    <definedName name="랏구" hidden="1">{#N/A,#N/A,FALSE,"집계표"}</definedName>
    <definedName name="래" localSheetId="12" hidden="1">{#N/A,#N/A,FALSE,"변경관리예산";#N/A,#N/A,FALSE,"변경장비예산";#N/A,#N/A,FALSE,"변경준설예산";#N/A,#N/A,FALSE,"변경철구예산"}</definedName>
    <definedName name="래" localSheetId="11" hidden="1">{#N/A,#N/A,FALSE,"변경관리예산";#N/A,#N/A,FALSE,"변경장비예산";#N/A,#N/A,FALSE,"변경준설예산";#N/A,#N/A,FALSE,"변경철구예산"}</definedName>
    <definedName name="래" localSheetId="13" hidden="1">{#N/A,#N/A,FALSE,"변경관리예산";#N/A,#N/A,FALSE,"변경장비예산";#N/A,#N/A,FALSE,"변경준설예산";#N/A,#N/A,FALSE,"변경철구예산"}</definedName>
    <definedName name="래" localSheetId="16" hidden="1">{#N/A,#N/A,FALSE,"변경관리예산";#N/A,#N/A,FALSE,"변경장비예산";#N/A,#N/A,FALSE,"변경준설예산";#N/A,#N/A,FALSE,"변경철구예산"}</definedName>
    <definedName name="래" localSheetId="21" hidden="1">{#N/A,#N/A,FALSE,"변경관리예산";#N/A,#N/A,FALSE,"변경장비예산";#N/A,#N/A,FALSE,"변경준설예산";#N/A,#N/A,FALSE,"변경철구예산"}</definedName>
    <definedName name="래" localSheetId="18" hidden="1">{#N/A,#N/A,FALSE,"변경관리예산";#N/A,#N/A,FALSE,"변경장비예산";#N/A,#N/A,FALSE,"변경준설예산";#N/A,#N/A,FALSE,"변경철구예산"}</definedName>
    <definedName name="래" localSheetId="19" hidden="1">{#N/A,#N/A,FALSE,"변경관리예산";#N/A,#N/A,FALSE,"변경장비예산";#N/A,#N/A,FALSE,"변경준설예산";#N/A,#N/A,FALSE,"변경철구예산"}</definedName>
    <definedName name="래" localSheetId="20" hidden="1">{#N/A,#N/A,FALSE,"변경관리예산";#N/A,#N/A,FALSE,"변경장비예산";#N/A,#N/A,FALSE,"변경준설예산";#N/A,#N/A,FALSE,"변경철구예산"}</definedName>
    <definedName name="래" localSheetId="22" hidden="1">{#N/A,#N/A,FALSE,"변경관리예산";#N/A,#N/A,FALSE,"변경장비예산";#N/A,#N/A,FALSE,"변경준설예산";#N/A,#N/A,FALSE,"변경철구예산"}</definedName>
    <definedName name="래" localSheetId="24" hidden="1">{#N/A,#N/A,FALSE,"변경관리예산";#N/A,#N/A,FALSE,"변경장비예산";#N/A,#N/A,FALSE,"변경준설예산";#N/A,#N/A,FALSE,"변경철구예산"}</definedName>
    <definedName name="래" localSheetId="28" hidden="1">{#N/A,#N/A,FALSE,"변경관리예산";#N/A,#N/A,FALSE,"변경장비예산";#N/A,#N/A,FALSE,"변경준설예산";#N/A,#N/A,FALSE,"변경철구예산"}</definedName>
    <definedName name="래" localSheetId="14" hidden="1">{#N/A,#N/A,FALSE,"변경관리예산";#N/A,#N/A,FALSE,"변경장비예산";#N/A,#N/A,FALSE,"변경준설예산";#N/A,#N/A,FALSE,"변경철구예산"}</definedName>
    <definedName name="래" hidden="1">{#N/A,#N/A,FALSE,"변경관리예산";#N/A,#N/A,FALSE,"변경장비예산";#N/A,#N/A,FALSE,"변경준설예산";#N/A,#N/A,FALSE,"변경철구예산"}</definedName>
    <definedName name="래그" localSheetId="12" hidden="1">{#N/A,#N/A,FALSE,"CCTV"}</definedName>
    <definedName name="래그" localSheetId="11" hidden="1">{#N/A,#N/A,FALSE,"CCTV"}</definedName>
    <definedName name="래그" localSheetId="13" hidden="1">{#N/A,#N/A,FALSE,"CCTV"}</definedName>
    <definedName name="래그" localSheetId="16" hidden="1">{#N/A,#N/A,FALSE,"CCTV"}</definedName>
    <definedName name="래그" localSheetId="21" hidden="1">{#N/A,#N/A,FALSE,"CCTV"}</definedName>
    <definedName name="래그" localSheetId="18" hidden="1">{#N/A,#N/A,FALSE,"CCTV"}</definedName>
    <definedName name="래그" localSheetId="19" hidden="1">{#N/A,#N/A,FALSE,"CCTV"}</definedName>
    <definedName name="래그" localSheetId="20" hidden="1">{#N/A,#N/A,FALSE,"CCTV"}</definedName>
    <definedName name="래그" localSheetId="22" hidden="1">{#N/A,#N/A,FALSE,"CCTV"}</definedName>
    <definedName name="래그" localSheetId="24" hidden="1">{#N/A,#N/A,FALSE,"CCTV"}</definedName>
    <definedName name="래그" localSheetId="28" hidden="1">{#N/A,#N/A,FALSE,"CCTV"}</definedName>
    <definedName name="래그" localSheetId="14" hidden="1">{#N/A,#N/A,FALSE,"CCTV"}</definedName>
    <definedName name="래그" hidden="1">{#N/A,#N/A,FALSE,"CCTV"}</definedName>
    <definedName name="랴" localSheetId="12" hidden="1">{#N/A,#N/A,FALSE,"예상손익";#N/A,#N/A,FALSE,"관리분석";#N/A,#N/A,FALSE,"장비분석";#N/A,#N/A,FALSE,"준설분석";#N/A,#N/A,FALSE,"철구분석"}</definedName>
    <definedName name="랴" localSheetId="11" hidden="1">{#N/A,#N/A,FALSE,"예상손익";#N/A,#N/A,FALSE,"관리분석";#N/A,#N/A,FALSE,"장비분석";#N/A,#N/A,FALSE,"준설분석";#N/A,#N/A,FALSE,"철구분석"}</definedName>
    <definedName name="랴" localSheetId="13" hidden="1">{#N/A,#N/A,FALSE,"예상손익";#N/A,#N/A,FALSE,"관리분석";#N/A,#N/A,FALSE,"장비분석";#N/A,#N/A,FALSE,"준설분석";#N/A,#N/A,FALSE,"철구분석"}</definedName>
    <definedName name="랴" localSheetId="16" hidden="1">{#N/A,#N/A,FALSE,"예상손익";#N/A,#N/A,FALSE,"관리분석";#N/A,#N/A,FALSE,"장비분석";#N/A,#N/A,FALSE,"준설분석";#N/A,#N/A,FALSE,"철구분석"}</definedName>
    <definedName name="랴" localSheetId="21" hidden="1">{#N/A,#N/A,FALSE,"예상손익";#N/A,#N/A,FALSE,"관리분석";#N/A,#N/A,FALSE,"장비분석";#N/A,#N/A,FALSE,"준설분석";#N/A,#N/A,FALSE,"철구분석"}</definedName>
    <definedName name="랴" localSheetId="18" hidden="1">{#N/A,#N/A,FALSE,"예상손익";#N/A,#N/A,FALSE,"관리분석";#N/A,#N/A,FALSE,"장비분석";#N/A,#N/A,FALSE,"준설분석";#N/A,#N/A,FALSE,"철구분석"}</definedName>
    <definedName name="랴" localSheetId="19" hidden="1">{#N/A,#N/A,FALSE,"예상손익";#N/A,#N/A,FALSE,"관리분석";#N/A,#N/A,FALSE,"장비분석";#N/A,#N/A,FALSE,"준설분석";#N/A,#N/A,FALSE,"철구분석"}</definedName>
    <definedName name="랴" localSheetId="20" hidden="1">{#N/A,#N/A,FALSE,"예상손익";#N/A,#N/A,FALSE,"관리분석";#N/A,#N/A,FALSE,"장비분석";#N/A,#N/A,FALSE,"준설분석";#N/A,#N/A,FALSE,"철구분석"}</definedName>
    <definedName name="랴" localSheetId="22" hidden="1">{#N/A,#N/A,FALSE,"예상손익";#N/A,#N/A,FALSE,"관리분석";#N/A,#N/A,FALSE,"장비분석";#N/A,#N/A,FALSE,"준설분석";#N/A,#N/A,FALSE,"철구분석"}</definedName>
    <definedName name="랴" localSheetId="24" hidden="1">{#N/A,#N/A,FALSE,"예상손익";#N/A,#N/A,FALSE,"관리분석";#N/A,#N/A,FALSE,"장비분석";#N/A,#N/A,FALSE,"준설분석";#N/A,#N/A,FALSE,"철구분석"}</definedName>
    <definedName name="랴" localSheetId="28" hidden="1">{#N/A,#N/A,FALSE,"예상손익";#N/A,#N/A,FALSE,"관리분석";#N/A,#N/A,FALSE,"장비분석";#N/A,#N/A,FALSE,"준설분석";#N/A,#N/A,FALSE,"철구분석"}</definedName>
    <definedName name="랴" localSheetId="14" hidden="1">{#N/A,#N/A,FALSE,"예상손익";#N/A,#N/A,FALSE,"관리분석";#N/A,#N/A,FALSE,"장비분석";#N/A,#N/A,FALSE,"준설분석";#N/A,#N/A,FALSE,"철구분석"}</definedName>
    <definedName name="랴" hidden="1">{#N/A,#N/A,FALSE,"예상손익";#N/A,#N/A,FALSE,"관리분석";#N/A,#N/A,FALSE,"장비분석";#N/A,#N/A,FALSE,"준설분석";#N/A,#N/A,FALSE,"철구분석"}</definedName>
    <definedName name="러" localSheetId="12" hidden="1">{#N/A,#N/A,FALSE,"지침";#N/A,#N/A,FALSE,"환경분석";#N/A,#N/A,FALSE,"Sheet16"}</definedName>
    <definedName name="러" localSheetId="11" hidden="1">{#N/A,#N/A,FALSE,"지침";#N/A,#N/A,FALSE,"환경분석";#N/A,#N/A,FALSE,"Sheet16"}</definedName>
    <definedName name="러" localSheetId="13" hidden="1">{#N/A,#N/A,FALSE,"지침";#N/A,#N/A,FALSE,"환경분석";#N/A,#N/A,FALSE,"Sheet16"}</definedName>
    <definedName name="러" localSheetId="16" hidden="1">{#N/A,#N/A,FALSE,"지침";#N/A,#N/A,FALSE,"환경분석";#N/A,#N/A,FALSE,"Sheet16"}</definedName>
    <definedName name="러" localSheetId="21" hidden="1">{#N/A,#N/A,FALSE,"지침";#N/A,#N/A,FALSE,"환경분석";#N/A,#N/A,FALSE,"Sheet16"}</definedName>
    <definedName name="러" localSheetId="18" hidden="1">{#N/A,#N/A,FALSE,"지침";#N/A,#N/A,FALSE,"환경분석";#N/A,#N/A,FALSE,"Sheet16"}</definedName>
    <definedName name="러" localSheetId="19" hidden="1">{#N/A,#N/A,FALSE,"지침";#N/A,#N/A,FALSE,"환경분석";#N/A,#N/A,FALSE,"Sheet16"}</definedName>
    <definedName name="러" localSheetId="20" hidden="1">{#N/A,#N/A,FALSE,"지침";#N/A,#N/A,FALSE,"환경분석";#N/A,#N/A,FALSE,"Sheet16"}</definedName>
    <definedName name="러" localSheetId="22" hidden="1">{#N/A,#N/A,FALSE,"지침";#N/A,#N/A,FALSE,"환경분석";#N/A,#N/A,FALSE,"Sheet16"}</definedName>
    <definedName name="러" localSheetId="24" hidden="1">{#N/A,#N/A,FALSE,"지침";#N/A,#N/A,FALSE,"환경분석";#N/A,#N/A,FALSE,"Sheet16"}</definedName>
    <definedName name="러" localSheetId="28" hidden="1">{#N/A,#N/A,FALSE,"지침";#N/A,#N/A,FALSE,"환경분석";#N/A,#N/A,FALSE,"Sheet16"}</definedName>
    <definedName name="러" localSheetId="14" hidden="1">{#N/A,#N/A,FALSE,"지침";#N/A,#N/A,FALSE,"환경분석";#N/A,#N/A,FALSE,"Sheet16"}</definedName>
    <definedName name="러" hidden="1">{#N/A,#N/A,FALSE,"지침";#N/A,#N/A,FALSE,"환경분석";#N/A,#N/A,FALSE,"Sheet16"}</definedName>
    <definedName name="러러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헐" localSheetId="12" hidden="1">{#N/A,#N/A,FALSE,"도급대비시행율";#N/A,#N/A,FALSE,"결의서";#N/A,#N/A,FALSE,"내역서";#N/A,#N/A,FALSE,"도급예상"}</definedName>
    <definedName name="러헐" localSheetId="11" hidden="1">{#N/A,#N/A,FALSE,"도급대비시행율";#N/A,#N/A,FALSE,"결의서";#N/A,#N/A,FALSE,"내역서";#N/A,#N/A,FALSE,"도급예상"}</definedName>
    <definedName name="러헐" localSheetId="13" hidden="1">{#N/A,#N/A,FALSE,"도급대비시행율";#N/A,#N/A,FALSE,"결의서";#N/A,#N/A,FALSE,"내역서";#N/A,#N/A,FALSE,"도급예상"}</definedName>
    <definedName name="러헐" localSheetId="16" hidden="1">{#N/A,#N/A,FALSE,"도급대비시행율";#N/A,#N/A,FALSE,"결의서";#N/A,#N/A,FALSE,"내역서";#N/A,#N/A,FALSE,"도급예상"}</definedName>
    <definedName name="러헐" localSheetId="21" hidden="1">{#N/A,#N/A,FALSE,"도급대비시행율";#N/A,#N/A,FALSE,"결의서";#N/A,#N/A,FALSE,"내역서";#N/A,#N/A,FALSE,"도급예상"}</definedName>
    <definedName name="러헐" localSheetId="18" hidden="1">{#N/A,#N/A,FALSE,"도급대비시행율";#N/A,#N/A,FALSE,"결의서";#N/A,#N/A,FALSE,"내역서";#N/A,#N/A,FALSE,"도급예상"}</definedName>
    <definedName name="러헐" localSheetId="19" hidden="1">{#N/A,#N/A,FALSE,"도급대비시행율";#N/A,#N/A,FALSE,"결의서";#N/A,#N/A,FALSE,"내역서";#N/A,#N/A,FALSE,"도급예상"}</definedName>
    <definedName name="러헐" localSheetId="20" hidden="1">{#N/A,#N/A,FALSE,"도급대비시행율";#N/A,#N/A,FALSE,"결의서";#N/A,#N/A,FALSE,"내역서";#N/A,#N/A,FALSE,"도급예상"}</definedName>
    <definedName name="러헐" localSheetId="22" hidden="1">{#N/A,#N/A,FALSE,"도급대비시행율";#N/A,#N/A,FALSE,"결의서";#N/A,#N/A,FALSE,"내역서";#N/A,#N/A,FALSE,"도급예상"}</definedName>
    <definedName name="러헐" localSheetId="24" hidden="1">{#N/A,#N/A,FALSE,"도급대비시행율";#N/A,#N/A,FALSE,"결의서";#N/A,#N/A,FALSE,"내역서";#N/A,#N/A,FALSE,"도급예상"}</definedName>
    <definedName name="러헐" localSheetId="28" hidden="1">{#N/A,#N/A,FALSE,"도급대비시행율";#N/A,#N/A,FALSE,"결의서";#N/A,#N/A,FALSE,"내역서";#N/A,#N/A,FALSE,"도급예상"}</definedName>
    <definedName name="러헐" localSheetId="14" hidden="1">{#N/A,#N/A,FALSE,"도급대비시행율";#N/A,#N/A,FALSE,"결의서";#N/A,#N/A,FALSE,"내역서";#N/A,#N/A,FALSE,"도급예상"}</definedName>
    <definedName name="러헐" hidden="1">{#N/A,#N/A,FALSE,"도급대비시행율";#N/A,#N/A,FALSE,"결의서";#N/A,#N/A,FALSE,"내역서";#N/A,#N/A,FALSE,"도급예상"}</definedName>
    <definedName name="러ㅏㄹ" localSheetId="12" hidden="1">{#N/A,#N/A,FALSE,"주간공정";#N/A,#N/A,FALSE,"주간보고";#N/A,#N/A,FALSE,"주간공정표"}</definedName>
    <definedName name="러ㅏㄹ" localSheetId="11" hidden="1">{#N/A,#N/A,FALSE,"주간공정";#N/A,#N/A,FALSE,"주간보고";#N/A,#N/A,FALSE,"주간공정표"}</definedName>
    <definedName name="러ㅏㄹ" localSheetId="13" hidden="1">{#N/A,#N/A,FALSE,"주간공정";#N/A,#N/A,FALSE,"주간보고";#N/A,#N/A,FALSE,"주간공정표"}</definedName>
    <definedName name="러ㅏㄹ" localSheetId="16" hidden="1">{#N/A,#N/A,FALSE,"주간공정";#N/A,#N/A,FALSE,"주간보고";#N/A,#N/A,FALSE,"주간공정표"}</definedName>
    <definedName name="러ㅏㄹ" localSheetId="21" hidden="1">{#N/A,#N/A,FALSE,"주간공정";#N/A,#N/A,FALSE,"주간보고";#N/A,#N/A,FALSE,"주간공정표"}</definedName>
    <definedName name="러ㅏㄹ" localSheetId="18" hidden="1">{#N/A,#N/A,FALSE,"주간공정";#N/A,#N/A,FALSE,"주간보고";#N/A,#N/A,FALSE,"주간공정표"}</definedName>
    <definedName name="러ㅏㄹ" localSheetId="19" hidden="1">{#N/A,#N/A,FALSE,"주간공정";#N/A,#N/A,FALSE,"주간보고";#N/A,#N/A,FALSE,"주간공정표"}</definedName>
    <definedName name="러ㅏㄹ" localSheetId="20" hidden="1">{#N/A,#N/A,FALSE,"주간공정";#N/A,#N/A,FALSE,"주간보고";#N/A,#N/A,FALSE,"주간공정표"}</definedName>
    <definedName name="러ㅏㄹ" localSheetId="22" hidden="1">{#N/A,#N/A,FALSE,"주간공정";#N/A,#N/A,FALSE,"주간보고";#N/A,#N/A,FALSE,"주간공정표"}</definedName>
    <definedName name="러ㅏㄹ" localSheetId="24" hidden="1">{#N/A,#N/A,FALSE,"주간공정";#N/A,#N/A,FALSE,"주간보고";#N/A,#N/A,FALSE,"주간공정표"}</definedName>
    <definedName name="러ㅏㄹ" localSheetId="28" hidden="1">{#N/A,#N/A,FALSE,"주간공정";#N/A,#N/A,FALSE,"주간보고";#N/A,#N/A,FALSE,"주간공정표"}</definedName>
    <definedName name="러ㅏㄹ" localSheetId="14" hidden="1">{#N/A,#N/A,FALSE,"주간공정";#N/A,#N/A,FALSE,"주간보고";#N/A,#N/A,FALSE,"주간공정표"}</definedName>
    <definedName name="러ㅏㄹ" hidden="1">{#N/A,#N/A,FALSE,"주간공정";#N/A,#N/A,FALSE,"주간보고";#N/A,#N/A,FALSE,"주간공정표"}</definedName>
    <definedName name="러ㅗㅇ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ㅗ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렃퍼ㅗ" localSheetId="12" hidden="1">{#N/A,#N/A,FALSE,"집계표"}</definedName>
    <definedName name="렃퍼ㅗ" localSheetId="11" hidden="1">{#N/A,#N/A,FALSE,"집계표"}</definedName>
    <definedName name="렃퍼ㅗ" localSheetId="13" hidden="1">{#N/A,#N/A,FALSE,"집계표"}</definedName>
    <definedName name="렃퍼ㅗ" localSheetId="16" hidden="1">{#N/A,#N/A,FALSE,"집계표"}</definedName>
    <definedName name="렃퍼ㅗ" localSheetId="21" hidden="1">{#N/A,#N/A,FALSE,"집계표"}</definedName>
    <definedName name="렃퍼ㅗ" localSheetId="18" hidden="1">{#N/A,#N/A,FALSE,"집계표"}</definedName>
    <definedName name="렃퍼ㅗ" localSheetId="19" hidden="1">{#N/A,#N/A,FALSE,"집계표"}</definedName>
    <definedName name="렃퍼ㅗ" localSheetId="20" hidden="1">{#N/A,#N/A,FALSE,"집계표"}</definedName>
    <definedName name="렃퍼ㅗ" localSheetId="22" hidden="1">{#N/A,#N/A,FALSE,"집계표"}</definedName>
    <definedName name="렃퍼ㅗ" localSheetId="24" hidden="1">{#N/A,#N/A,FALSE,"집계표"}</definedName>
    <definedName name="렃퍼ㅗ" localSheetId="28" hidden="1">{#N/A,#N/A,FALSE,"집계표"}</definedName>
    <definedName name="렃퍼ㅗ" localSheetId="14" hidden="1">{#N/A,#N/A,FALSE,"집계표"}</definedName>
    <definedName name="렃퍼ㅗ" hidden="1">{#N/A,#N/A,FALSE,"집계표"}</definedName>
    <definedName name="려ㅛㄹ"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12" hidden="1">{#N/A,#N/A,FALSE,"변경관리예산";#N/A,#N/A,FALSE,"변경장비예산";#N/A,#N/A,FALSE,"변경준설예산";#N/A,#N/A,FALSE,"변경철구예산"}</definedName>
    <definedName name="련" localSheetId="11" hidden="1">{#N/A,#N/A,FALSE,"변경관리예산";#N/A,#N/A,FALSE,"변경장비예산";#N/A,#N/A,FALSE,"변경준설예산";#N/A,#N/A,FALSE,"변경철구예산"}</definedName>
    <definedName name="련" localSheetId="13" hidden="1">{#N/A,#N/A,FALSE,"변경관리예산";#N/A,#N/A,FALSE,"변경장비예산";#N/A,#N/A,FALSE,"변경준설예산";#N/A,#N/A,FALSE,"변경철구예산"}</definedName>
    <definedName name="련" localSheetId="16" hidden="1">{#N/A,#N/A,FALSE,"변경관리예산";#N/A,#N/A,FALSE,"변경장비예산";#N/A,#N/A,FALSE,"변경준설예산";#N/A,#N/A,FALSE,"변경철구예산"}</definedName>
    <definedName name="련" localSheetId="21" hidden="1">{#N/A,#N/A,FALSE,"변경관리예산";#N/A,#N/A,FALSE,"변경장비예산";#N/A,#N/A,FALSE,"변경준설예산";#N/A,#N/A,FALSE,"변경철구예산"}</definedName>
    <definedName name="련" localSheetId="18" hidden="1">{#N/A,#N/A,FALSE,"변경관리예산";#N/A,#N/A,FALSE,"변경장비예산";#N/A,#N/A,FALSE,"변경준설예산";#N/A,#N/A,FALSE,"변경철구예산"}</definedName>
    <definedName name="련" localSheetId="19" hidden="1">{#N/A,#N/A,FALSE,"변경관리예산";#N/A,#N/A,FALSE,"변경장비예산";#N/A,#N/A,FALSE,"변경준설예산";#N/A,#N/A,FALSE,"변경철구예산"}</definedName>
    <definedName name="련" localSheetId="20" hidden="1">{#N/A,#N/A,FALSE,"변경관리예산";#N/A,#N/A,FALSE,"변경장비예산";#N/A,#N/A,FALSE,"변경준설예산";#N/A,#N/A,FALSE,"변경철구예산"}</definedName>
    <definedName name="련" localSheetId="22" hidden="1">{#N/A,#N/A,FALSE,"변경관리예산";#N/A,#N/A,FALSE,"변경장비예산";#N/A,#N/A,FALSE,"변경준설예산";#N/A,#N/A,FALSE,"변경철구예산"}</definedName>
    <definedName name="련" localSheetId="24" hidden="1">{#N/A,#N/A,FALSE,"변경관리예산";#N/A,#N/A,FALSE,"변경장비예산";#N/A,#N/A,FALSE,"변경준설예산";#N/A,#N/A,FALSE,"변경철구예산"}</definedName>
    <definedName name="련" localSheetId="28" hidden="1">{#N/A,#N/A,FALSE,"변경관리예산";#N/A,#N/A,FALSE,"변경장비예산";#N/A,#N/A,FALSE,"변경준설예산";#N/A,#N/A,FALSE,"변경철구예산"}</definedName>
    <definedName name="련" localSheetId="14" hidden="1">{#N/A,#N/A,FALSE,"변경관리예산";#N/A,#N/A,FALSE,"변경장비예산";#N/A,#N/A,FALSE,"변경준설예산";#N/A,#N/A,FALSE,"변경철구예산"}</definedName>
    <definedName name="련" hidden="1">{#N/A,#N/A,FALSE,"변경관리예산";#N/A,#N/A,FALSE,"변경장비예산";#N/A,#N/A,FALSE,"변경준설예산";#N/A,#N/A,FALSE,"변경철구예산"}</definedName>
    <definedName name="로" localSheetId="12" hidden="1">{#N/A,#N/A,FALSE,"지침";#N/A,#N/A,FALSE,"환경분석";#N/A,#N/A,FALSE,"Sheet16"}</definedName>
    <definedName name="로" localSheetId="11" hidden="1">{#N/A,#N/A,FALSE,"지침";#N/A,#N/A,FALSE,"환경분석";#N/A,#N/A,FALSE,"Sheet16"}</definedName>
    <definedName name="로" localSheetId="13" hidden="1">{#N/A,#N/A,FALSE,"지침";#N/A,#N/A,FALSE,"환경분석";#N/A,#N/A,FALSE,"Sheet16"}</definedName>
    <definedName name="로" localSheetId="16" hidden="1">{#N/A,#N/A,FALSE,"지침";#N/A,#N/A,FALSE,"환경분석";#N/A,#N/A,FALSE,"Sheet16"}</definedName>
    <definedName name="로" localSheetId="21" hidden="1">{#N/A,#N/A,FALSE,"지침";#N/A,#N/A,FALSE,"환경분석";#N/A,#N/A,FALSE,"Sheet16"}</definedName>
    <definedName name="로" localSheetId="18" hidden="1">{#N/A,#N/A,FALSE,"지침";#N/A,#N/A,FALSE,"환경분석";#N/A,#N/A,FALSE,"Sheet16"}</definedName>
    <definedName name="로" localSheetId="19" hidden="1">{#N/A,#N/A,FALSE,"지침";#N/A,#N/A,FALSE,"환경분석";#N/A,#N/A,FALSE,"Sheet16"}</definedName>
    <definedName name="로" localSheetId="20" hidden="1">{#N/A,#N/A,FALSE,"지침";#N/A,#N/A,FALSE,"환경분석";#N/A,#N/A,FALSE,"Sheet16"}</definedName>
    <definedName name="로" localSheetId="22" hidden="1">{#N/A,#N/A,FALSE,"지침";#N/A,#N/A,FALSE,"환경분석";#N/A,#N/A,FALSE,"Sheet16"}</definedName>
    <definedName name="로" localSheetId="24" hidden="1">{#N/A,#N/A,FALSE,"지침";#N/A,#N/A,FALSE,"환경분석";#N/A,#N/A,FALSE,"Sheet16"}</definedName>
    <definedName name="로" localSheetId="28" hidden="1">{#N/A,#N/A,FALSE,"지침";#N/A,#N/A,FALSE,"환경분석";#N/A,#N/A,FALSE,"Sheet16"}</definedName>
    <definedName name="로" localSheetId="14" hidden="1">{#N/A,#N/A,FALSE,"지침";#N/A,#N/A,FALSE,"환경분석";#N/A,#N/A,FALSE,"Sheet16"}</definedName>
    <definedName name="로" hidden="1">{#N/A,#N/A,FALSE,"지침";#N/A,#N/A,FALSE,"환경분석";#N/A,#N/A,FALSE,"Sheet16"}</definedName>
    <definedName name="로헝ㄱ" localSheetId="12" hidden="1">{#N/A,#N/A,FALSE,"집계표"}</definedName>
    <definedName name="로헝ㄱ" localSheetId="11" hidden="1">{#N/A,#N/A,FALSE,"집계표"}</definedName>
    <definedName name="로헝ㄱ" localSheetId="13" hidden="1">{#N/A,#N/A,FALSE,"집계표"}</definedName>
    <definedName name="로헝ㄱ" localSheetId="16" hidden="1">{#N/A,#N/A,FALSE,"집계표"}</definedName>
    <definedName name="로헝ㄱ" localSheetId="21" hidden="1">{#N/A,#N/A,FALSE,"집계표"}</definedName>
    <definedName name="로헝ㄱ" localSheetId="18" hidden="1">{#N/A,#N/A,FALSE,"집계표"}</definedName>
    <definedName name="로헝ㄱ" localSheetId="19" hidden="1">{#N/A,#N/A,FALSE,"집계표"}</definedName>
    <definedName name="로헝ㄱ" localSheetId="20" hidden="1">{#N/A,#N/A,FALSE,"집계표"}</definedName>
    <definedName name="로헝ㄱ" localSheetId="22" hidden="1">{#N/A,#N/A,FALSE,"집계표"}</definedName>
    <definedName name="로헝ㄱ" localSheetId="24" hidden="1">{#N/A,#N/A,FALSE,"집계표"}</definedName>
    <definedName name="로헝ㄱ" localSheetId="28" hidden="1">{#N/A,#N/A,FALSE,"집계표"}</definedName>
    <definedName name="로헝ㄱ" localSheetId="14" hidden="1">{#N/A,#N/A,FALSE,"집계표"}</definedName>
    <definedName name="로헝ㄱ" hidden="1">{#N/A,#N/A,FALSE,"집계표"}</definedName>
    <definedName name="롷ㅎㅎㅎㅎ" localSheetId="12" hidden="1">{#N/A,#N/A,FALSE,"집계표"}</definedName>
    <definedName name="롷ㅎㅎㅎㅎ" localSheetId="11" hidden="1">{#N/A,#N/A,FALSE,"집계표"}</definedName>
    <definedName name="롷ㅎㅎㅎㅎ" localSheetId="13" hidden="1">{#N/A,#N/A,FALSE,"집계표"}</definedName>
    <definedName name="롷ㅎㅎㅎㅎ" localSheetId="16" hidden="1">{#N/A,#N/A,FALSE,"집계표"}</definedName>
    <definedName name="롷ㅎㅎㅎㅎ" localSheetId="21" hidden="1">{#N/A,#N/A,FALSE,"집계표"}</definedName>
    <definedName name="롷ㅎㅎㅎㅎ" localSheetId="18" hidden="1">{#N/A,#N/A,FALSE,"집계표"}</definedName>
    <definedName name="롷ㅎㅎㅎㅎ" localSheetId="19" hidden="1">{#N/A,#N/A,FALSE,"집계표"}</definedName>
    <definedName name="롷ㅎㅎㅎㅎ" localSheetId="20" hidden="1">{#N/A,#N/A,FALSE,"집계표"}</definedName>
    <definedName name="롷ㅎㅎㅎㅎ" localSheetId="22" hidden="1">{#N/A,#N/A,FALSE,"집계표"}</definedName>
    <definedName name="롷ㅎㅎㅎㅎ" localSheetId="24" hidden="1">{#N/A,#N/A,FALSE,"집계표"}</definedName>
    <definedName name="롷ㅎㅎㅎㅎ" localSheetId="28" hidden="1">{#N/A,#N/A,FALSE,"집계표"}</definedName>
    <definedName name="롷ㅎㅎㅎㅎ" localSheetId="14" hidden="1">{#N/A,#N/A,FALSE,"집계표"}</definedName>
    <definedName name="롷ㅎㅎㅎㅎ" hidden="1">{#N/A,#N/A,FALSE,"집계표"}</definedName>
    <definedName name="료" localSheetId="12" hidden="1">{"'용역비'!$A$4:$C$8"}</definedName>
    <definedName name="료" localSheetId="11" hidden="1">{"'용역비'!$A$4:$C$8"}</definedName>
    <definedName name="료" localSheetId="13" hidden="1">{"'용역비'!$A$4:$C$8"}</definedName>
    <definedName name="료" localSheetId="16" hidden="1">{"'용역비'!$A$4:$C$8"}</definedName>
    <definedName name="료" localSheetId="21" hidden="1">{"'용역비'!$A$4:$C$8"}</definedName>
    <definedName name="료" localSheetId="18" hidden="1">{"'용역비'!$A$4:$C$8"}</definedName>
    <definedName name="료" localSheetId="19" hidden="1">{"'용역비'!$A$4:$C$8"}</definedName>
    <definedName name="료" localSheetId="20" hidden="1">{"'용역비'!$A$4:$C$8"}</definedName>
    <definedName name="료" localSheetId="22" hidden="1">{"'용역비'!$A$4:$C$8"}</definedName>
    <definedName name="료" localSheetId="24" hidden="1">{"'용역비'!$A$4:$C$8"}</definedName>
    <definedName name="료" localSheetId="28" hidden="1">{"'용역비'!$A$4:$C$8"}</definedName>
    <definedName name="료" localSheetId="14" hidden="1">{"'용역비'!$A$4:$C$8"}</definedName>
    <definedName name="료" hidden="1">{"'용역비'!$A$4:$C$8"}</definedName>
    <definedName name="료_1" localSheetId="12" hidden="1">{"'용역비'!$A$4:$C$8"}</definedName>
    <definedName name="료_1" localSheetId="11" hidden="1">{"'용역비'!$A$4:$C$8"}</definedName>
    <definedName name="료_1" localSheetId="13" hidden="1">{"'용역비'!$A$4:$C$8"}</definedName>
    <definedName name="료_1" localSheetId="16" hidden="1">{"'용역비'!$A$4:$C$8"}</definedName>
    <definedName name="료_1" localSheetId="21" hidden="1">{"'용역비'!$A$4:$C$8"}</definedName>
    <definedName name="료_1" localSheetId="18" hidden="1">{"'용역비'!$A$4:$C$8"}</definedName>
    <definedName name="료_1" localSheetId="19" hidden="1">{"'용역비'!$A$4:$C$8"}</definedName>
    <definedName name="료_1" localSheetId="20" hidden="1">{"'용역비'!$A$4:$C$8"}</definedName>
    <definedName name="료_1" localSheetId="22" hidden="1">{"'용역비'!$A$4:$C$8"}</definedName>
    <definedName name="료_1" localSheetId="24" hidden="1">{"'용역비'!$A$4:$C$8"}</definedName>
    <definedName name="료_1" localSheetId="28" hidden="1">{"'용역비'!$A$4:$C$8"}</definedName>
    <definedName name="료_1" localSheetId="14" hidden="1">{"'용역비'!$A$4:$C$8"}</definedName>
    <definedName name="료_1" hidden="1">{"'용역비'!$A$4:$C$8"}</definedName>
    <definedName name="료_2" localSheetId="12" hidden="1">{"'용역비'!$A$4:$C$8"}</definedName>
    <definedName name="료_2" localSheetId="11" hidden="1">{"'용역비'!$A$4:$C$8"}</definedName>
    <definedName name="료_2" localSheetId="13" hidden="1">{"'용역비'!$A$4:$C$8"}</definedName>
    <definedName name="료_2" localSheetId="16" hidden="1">{"'용역비'!$A$4:$C$8"}</definedName>
    <definedName name="료_2" localSheetId="21" hidden="1">{"'용역비'!$A$4:$C$8"}</definedName>
    <definedName name="료_2" localSheetId="18" hidden="1">{"'용역비'!$A$4:$C$8"}</definedName>
    <definedName name="료_2" localSheetId="19" hidden="1">{"'용역비'!$A$4:$C$8"}</definedName>
    <definedName name="료_2" localSheetId="20" hidden="1">{"'용역비'!$A$4:$C$8"}</definedName>
    <definedName name="료_2" localSheetId="22" hidden="1">{"'용역비'!$A$4:$C$8"}</definedName>
    <definedName name="료_2" localSheetId="24" hidden="1">{"'용역비'!$A$4:$C$8"}</definedName>
    <definedName name="료_2" localSheetId="28" hidden="1">{"'용역비'!$A$4:$C$8"}</definedName>
    <definedName name="료_2" localSheetId="14" hidden="1">{"'용역비'!$A$4:$C$8"}</definedName>
    <definedName name="료_2" hidden="1">{"'용역비'!$A$4:$C$8"}</definedName>
    <definedName name="료_3" localSheetId="12" hidden="1">{"'용역비'!$A$4:$C$8"}</definedName>
    <definedName name="료_3" localSheetId="11" hidden="1">{"'용역비'!$A$4:$C$8"}</definedName>
    <definedName name="료_3" localSheetId="13" hidden="1">{"'용역비'!$A$4:$C$8"}</definedName>
    <definedName name="료_3" localSheetId="16" hidden="1">{"'용역비'!$A$4:$C$8"}</definedName>
    <definedName name="료_3" localSheetId="21" hidden="1">{"'용역비'!$A$4:$C$8"}</definedName>
    <definedName name="료_3" localSheetId="18" hidden="1">{"'용역비'!$A$4:$C$8"}</definedName>
    <definedName name="료_3" localSheetId="19" hidden="1">{"'용역비'!$A$4:$C$8"}</definedName>
    <definedName name="료_3" localSheetId="20" hidden="1">{"'용역비'!$A$4:$C$8"}</definedName>
    <definedName name="료_3" localSheetId="22" hidden="1">{"'용역비'!$A$4:$C$8"}</definedName>
    <definedName name="료_3" localSheetId="24" hidden="1">{"'용역비'!$A$4:$C$8"}</definedName>
    <definedName name="료_3" localSheetId="28" hidden="1">{"'용역비'!$A$4:$C$8"}</definedName>
    <definedName name="료_3" localSheetId="14" hidden="1">{"'용역비'!$A$4:$C$8"}</definedName>
    <definedName name="료_3" hidden="1">{"'용역비'!$A$4:$C$8"}</definedName>
    <definedName name="료_4" localSheetId="12" hidden="1">{"'용역비'!$A$4:$C$8"}</definedName>
    <definedName name="료_4" localSheetId="11" hidden="1">{"'용역비'!$A$4:$C$8"}</definedName>
    <definedName name="료_4" localSheetId="13" hidden="1">{"'용역비'!$A$4:$C$8"}</definedName>
    <definedName name="료_4" localSheetId="16" hidden="1">{"'용역비'!$A$4:$C$8"}</definedName>
    <definedName name="료_4" localSheetId="21" hidden="1">{"'용역비'!$A$4:$C$8"}</definedName>
    <definedName name="료_4" localSheetId="18" hidden="1">{"'용역비'!$A$4:$C$8"}</definedName>
    <definedName name="료_4" localSheetId="19" hidden="1">{"'용역비'!$A$4:$C$8"}</definedName>
    <definedName name="료_4" localSheetId="20" hidden="1">{"'용역비'!$A$4:$C$8"}</definedName>
    <definedName name="료_4" localSheetId="22" hidden="1">{"'용역비'!$A$4:$C$8"}</definedName>
    <definedName name="료_4" localSheetId="24" hidden="1">{"'용역비'!$A$4:$C$8"}</definedName>
    <definedName name="료_4" localSheetId="28" hidden="1">{"'용역비'!$A$4:$C$8"}</definedName>
    <definedName name="료_4" localSheetId="14" hidden="1">{"'용역비'!$A$4:$C$8"}</definedName>
    <definedName name="료_4" hidden="1">{"'용역비'!$A$4:$C$8"}</definedName>
    <definedName name="료_5" localSheetId="12" hidden="1">{"'용역비'!$A$4:$C$8"}</definedName>
    <definedName name="료_5" localSheetId="11" hidden="1">{"'용역비'!$A$4:$C$8"}</definedName>
    <definedName name="료_5" localSheetId="13" hidden="1">{"'용역비'!$A$4:$C$8"}</definedName>
    <definedName name="료_5" localSheetId="16" hidden="1">{"'용역비'!$A$4:$C$8"}</definedName>
    <definedName name="료_5" localSheetId="21" hidden="1">{"'용역비'!$A$4:$C$8"}</definedName>
    <definedName name="료_5" localSheetId="18" hidden="1">{"'용역비'!$A$4:$C$8"}</definedName>
    <definedName name="료_5" localSheetId="19" hidden="1">{"'용역비'!$A$4:$C$8"}</definedName>
    <definedName name="료_5" localSheetId="20" hidden="1">{"'용역비'!$A$4:$C$8"}</definedName>
    <definedName name="료_5" localSheetId="22" hidden="1">{"'용역비'!$A$4:$C$8"}</definedName>
    <definedName name="료_5" localSheetId="24" hidden="1">{"'용역비'!$A$4:$C$8"}</definedName>
    <definedName name="료_5" localSheetId="28" hidden="1">{"'용역비'!$A$4:$C$8"}</definedName>
    <definedName name="료_5" localSheetId="14" hidden="1">{"'용역비'!$A$4:$C$8"}</definedName>
    <definedName name="료_5" hidden="1">{"'용역비'!$A$4:$C$8"}</definedName>
    <definedName name="룸" localSheetId="12" hidden="1">{#N/A,#N/A,FALSE,"사업총괄";#N/A,#N/A,FALSE,"장비사업";#N/A,#N/A,FALSE,"철구사업";#N/A,#N/A,FALSE,"준설사업"}</definedName>
    <definedName name="룸" localSheetId="11" hidden="1">{#N/A,#N/A,FALSE,"사업총괄";#N/A,#N/A,FALSE,"장비사업";#N/A,#N/A,FALSE,"철구사업";#N/A,#N/A,FALSE,"준설사업"}</definedName>
    <definedName name="룸" localSheetId="13" hidden="1">{#N/A,#N/A,FALSE,"사업총괄";#N/A,#N/A,FALSE,"장비사업";#N/A,#N/A,FALSE,"철구사업";#N/A,#N/A,FALSE,"준설사업"}</definedName>
    <definedName name="룸" localSheetId="16" hidden="1">{#N/A,#N/A,FALSE,"사업총괄";#N/A,#N/A,FALSE,"장비사업";#N/A,#N/A,FALSE,"철구사업";#N/A,#N/A,FALSE,"준설사업"}</definedName>
    <definedName name="룸" localSheetId="21" hidden="1">{#N/A,#N/A,FALSE,"사업총괄";#N/A,#N/A,FALSE,"장비사업";#N/A,#N/A,FALSE,"철구사업";#N/A,#N/A,FALSE,"준설사업"}</definedName>
    <definedName name="룸" localSheetId="18" hidden="1">{#N/A,#N/A,FALSE,"사업총괄";#N/A,#N/A,FALSE,"장비사업";#N/A,#N/A,FALSE,"철구사업";#N/A,#N/A,FALSE,"준설사업"}</definedName>
    <definedName name="룸" localSheetId="19" hidden="1">{#N/A,#N/A,FALSE,"사업총괄";#N/A,#N/A,FALSE,"장비사업";#N/A,#N/A,FALSE,"철구사업";#N/A,#N/A,FALSE,"준설사업"}</definedName>
    <definedName name="룸" localSheetId="20" hidden="1">{#N/A,#N/A,FALSE,"사업총괄";#N/A,#N/A,FALSE,"장비사업";#N/A,#N/A,FALSE,"철구사업";#N/A,#N/A,FALSE,"준설사업"}</definedName>
    <definedName name="룸" localSheetId="22" hidden="1">{#N/A,#N/A,FALSE,"사업총괄";#N/A,#N/A,FALSE,"장비사업";#N/A,#N/A,FALSE,"철구사업";#N/A,#N/A,FALSE,"준설사업"}</definedName>
    <definedName name="룸" localSheetId="24" hidden="1">{#N/A,#N/A,FALSE,"사업총괄";#N/A,#N/A,FALSE,"장비사업";#N/A,#N/A,FALSE,"철구사업";#N/A,#N/A,FALSE,"준설사업"}</definedName>
    <definedName name="룸" localSheetId="28" hidden="1">{#N/A,#N/A,FALSE,"사업총괄";#N/A,#N/A,FALSE,"장비사업";#N/A,#N/A,FALSE,"철구사업";#N/A,#N/A,FALSE,"준설사업"}</definedName>
    <definedName name="룸" localSheetId="14" hidden="1">{#N/A,#N/A,FALSE,"사업총괄";#N/A,#N/A,FALSE,"장비사업";#N/A,#N/A,FALSE,"철구사업";#N/A,#N/A,FALSE,"준설사업"}</definedName>
    <definedName name="룸" hidden="1">{#N/A,#N/A,FALSE,"사업총괄";#N/A,#N/A,FALSE,"장비사업";#N/A,#N/A,FALSE,"철구사업";#N/A,#N/A,FALSE,"준설사업"}</definedName>
    <definedName name="류효정" localSheetId="12" hidden="1">{"'Firr(선)'!$AS$1:$AY$62","'Firr(사)'!$AS$1:$AY$62","'Firr(회)'!$AS$1:$AY$62","'Firr(선)'!$L$1:$V$62","'Firr(사)'!$L$1:$V$62","'Firr(회)'!$L$1:$V$62"}</definedName>
    <definedName name="류효정" localSheetId="11" hidden="1">{"'Firr(선)'!$AS$1:$AY$62","'Firr(사)'!$AS$1:$AY$62","'Firr(회)'!$AS$1:$AY$62","'Firr(선)'!$L$1:$V$62","'Firr(사)'!$L$1:$V$62","'Firr(회)'!$L$1:$V$62"}</definedName>
    <definedName name="류효정" localSheetId="13" hidden="1">{"'Firr(선)'!$AS$1:$AY$62","'Firr(사)'!$AS$1:$AY$62","'Firr(회)'!$AS$1:$AY$62","'Firr(선)'!$L$1:$V$62","'Firr(사)'!$L$1:$V$62","'Firr(회)'!$L$1:$V$62"}</definedName>
    <definedName name="류효정" localSheetId="16" hidden="1">{"'Firr(선)'!$AS$1:$AY$62","'Firr(사)'!$AS$1:$AY$62","'Firr(회)'!$AS$1:$AY$62","'Firr(선)'!$L$1:$V$62","'Firr(사)'!$L$1:$V$62","'Firr(회)'!$L$1:$V$62"}</definedName>
    <definedName name="류효정" localSheetId="21" hidden="1">{"'Firr(선)'!$AS$1:$AY$62","'Firr(사)'!$AS$1:$AY$62","'Firr(회)'!$AS$1:$AY$62","'Firr(선)'!$L$1:$V$62","'Firr(사)'!$L$1:$V$62","'Firr(회)'!$L$1:$V$62"}</definedName>
    <definedName name="류효정" localSheetId="18" hidden="1">{"'Firr(선)'!$AS$1:$AY$62","'Firr(사)'!$AS$1:$AY$62","'Firr(회)'!$AS$1:$AY$62","'Firr(선)'!$L$1:$V$62","'Firr(사)'!$L$1:$V$62","'Firr(회)'!$L$1:$V$62"}</definedName>
    <definedName name="류효정" localSheetId="19" hidden="1">{"'Firr(선)'!$AS$1:$AY$62","'Firr(사)'!$AS$1:$AY$62","'Firr(회)'!$AS$1:$AY$62","'Firr(선)'!$L$1:$V$62","'Firr(사)'!$L$1:$V$62","'Firr(회)'!$L$1:$V$62"}</definedName>
    <definedName name="류효정" localSheetId="20" hidden="1">{"'Firr(선)'!$AS$1:$AY$62","'Firr(사)'!$AS$1:$AY$62","'Firr(회)'!$AS$1:$AY$62","'Firr(선)'!$L$1:$V$62","'Firr(사)'!$L$1:$V$62","'Firr(회)'!$L$1:$V$62"}</definedName>
    <definedName name="류효정" localSheetId="22" hidden="1">{"'Firr(선)'!$AS$1:$AY$62","'Firr(사)'!$AS$1:$AY$62","'Firr(회)'!$AS$1:$AY$62","'Firr(선)'!$L$1:$V$62","'Firr(사)'!$L$1:$V$62","'Firr(회)'!$L$1:$V$62"}</definedName>
    <definedName name="류효정" localSheetId="24" hidden="1">{"'Firr(선)'!$AS$1:$AY$62","'Firr(사)'!$AS$1:$AY$62","'Firr(회)'!$AS$1:$AY$62","'Firr(선)'!$L$1:$V$62","'Firr(사)'!$L$1:$V$62","'Firr(회)'!$L$1:$V$62"}</definedName>
    <definedName name="류효정" localSheetId="28" hidden="1">{"'Firr(선)'!$AS$1:$AY$62","'Firr(사)'!$AS$1:$AY$62","'Firr(회)'!$AS$1:$AY$62","'Firr(선)'!$L$1:$V$62","'Firr(사)'!$L$1:$V$62","'Firr(회)'!$L$1:$V$62"}</definedName>
    <definedName name="류효정" localSheetId="14" hidden="1">{"'Firr(선)'!$AS$1:$AY$62","'Firr(사)'!$AS$1:$AY$62","'Firr(회)'!$AS$1:$AY$62","'Firr(선)'!$L$1:$V$62","'Firr(사)'!$L$1:$V$62","'Firr(회)'!$L$1:$V$62"}</definedName>
    <definedName name="류효정" hidden="1">{"'Firr(선)'!$AS$1:$AY$62","'Firr(사)'!$AS$1:$AY$62","'Firr(회)'!$AS$1:$AY$62","'Firr(선)'!$L$1:$V$62","'Firr(사)'!$L$1:$V$62","'Firr(회)'!$L$1:$V$62"}</definedName>
    <definedName name="류ㅣㅏ" localSheetId="12" hidden="1">{#N/A,#N/A,FALSE,"집계표"}</definedName>
    <definedName name="류ㅣㅏ" localSheetId="11" hidden="1">{#N/A,#N/A,FALSE,"집계표"}</definedName>
    <definedName name="류ㅣㅏ" localSheetId="13" hidden="1">{#N/A,#N/A,FALSE,"집계표"}</definedName>
    <definedName name="류ㅣㅏ" localSheetId="16" hidden="1">{#N/A,#N/A,FALSE,"집계표"}</definedName>
    <definedName name="류ㅣㅏ" localSheetId="21" hidden="1">{#N/A,#N/A,FALSE,"집계표"}</definedName>
    <definedName name="류ㅣㅏ" localSheetId="18" hidden="1">{#N/A,#N/A,FALSE,"집계표"}</definedName>
    <definedName name="류ㅣㅏ" localSheetId="19" hidden="1">{#N/A,#N/A,FALSE,"집계표"}</definedName>
    <definedName name="류ㅣㅏ" localSheetId="20" hidden="1">{#N/A,#N/A,FALSE,"집계표"}</definedName>
    <definedName name="류ㅣㅏ" localSheetId="22" hidden="1">{#N/A,#N/A,FALSE,"집계표"}</definedName>
    <definedName name="류ㅣㅏ" localSheetId="24" hidden="1">{#N/A,#N/A,FALSE,"집계표"}</definedName>
    <definedName name="류ㅣㅏ" localSheetId="28" hidden="1">{#N/A,#N/A,FALSE,"집계표"}</definedName>
    <definedName name="류ㅣㅏ" localSheetId="14" hidden="1">{#N/A,#N/A,FALSE,"집계표"}</definedName>
    <definedName name="류ㅣㅏ" hidden="1">{#N/A,#N/A,FALSE,"집계표"}</definedName>
    <definedName name="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크"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리스키"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ㄻ" localSheetId="12" hidden="1">{#N/A,#N/A,FALSE,"포장2"}</definedName>
    <definedName name="ㄻ" localSheetId="11" hidden="1">{#N/A,#N/A,FALSE,"포장2"}</definedName>
    <definedName name="ㄻ" localSheetId="13" hidden="1">{#N/A,#N/A,FALSE,"포장2"}</definedName>
    <definedName name="ㄻ" localSheetId="16" hidden="1">{#N/A,#N/A,FALSE,"포장2"}</definedName>
    <definedName name="ㄻ" localSheetId="21" hidden="1">{#N/A,#N/A,FALSE,"포장2"}</definedName>
    <definedName name="ㄻ" localSheetId="18" hidden="1">{#N/A,#N/A,FALSE,"포장2"}</definedName>
    <definedName name="ㄻ" localSheetId="19" hidden="1">{#N/A,#N/A,FALSE,"포장2"}</definedName>
    <definedName name="ㄻ" localSheetId="20" hidden="1">{#N/A,#N/A,FALSE,"포장2"}</definedName>
    <definedName name="ㄻ" localSheetId="22" hidden="1">{#N/A,#N/A,FALSE,"포장2"}</definedName>
    <definedName name="ㄻ" localSheetId="24" hidden="1">{#N/A,#N/A,FALSE,"포장2"}</definedName>
    <definedName name="ㄻ" localSheetId="28" hidden="1">{#N/A,#N/A,FALSE,"포장2"}</definedName>
    <definedName name="ㄻ" localSheetId="14" hidden="1">{#N/A,#N/A,FALSE,"포장2"}</definedName>
    <definedName name="ㄻ" hidden="1">{#N/A,#N/A,FALSE,"포장2"}</definedName>
    <definedName name="ㄻㄴㄹ" localSheetId="12" hidden="1">{#N/A,#N/A,FALSE,"물량산출"}</definedName>
    <definedName name="ㄻㄴㄹ" localSheetId="11" hidden="1">{#N/A,#N/A,FALSE,"물량산출"}</definedName>
    <definedName name="ㄻㄴㄹ" localSheetId="13" hidden="1">{#N/A,#N/A,FALSE,"물량산출"}</definedName>
    <definedName name="ㄻㄴㄹ" localSheetId="16" hidden="1">{#N/A,#N/A,FALSE,"물량산출"}</definedName>
    <definedName name="ㄻㄴㄹ" localSheetId="21" hidden="1">{#N/A,#N/A,FALSE,"물량산출"}</definedName>
    <definedName name="ㄻㄴㄹ" localSheetId="18" hidden="1">{#N/A,#N/A,FALSE,"물량산출"}</definedName>
    <definedName name="ㄻㄴㄹ" localSheetId="19" hidden="1">{#N/A,#N/A,FALSE,"물량산출"}</definedName>
    <definedName name="ㄻㄴㄹ" localSheetId="20" hidden="1">{#N/A,#N/A,FALSE,"물량산출"}</definedName>
    <definedName name="ㄻㄴㄹ" localSheetId="22" hidden="1">{#N/A,#N/A,FALSE,"물량산출"}</definedName>
    <definedName name="ㄻㄴㄹ" localSheetId="24" hidden="1">{#N/A,#N/A,FALSE,"물량산출"}</definedName>
    <definedName name="ㄻㄴㄹ" localSheetId="28" hidden="1">{#N/A,#N/A,FALSE,"물량산출"}</definedName>
    <definedName name="ㄻㄴㄹ" localSheetId="14" hidden="1">{#N/A,#N/A,FALSE,"물량산출"}</definedName>
    <definedName name="ㄻㄴㄹ" hidden="1">{#N/A,#N/A,FALSE,"물량산출"}</definedName>
    <definedName name="ㄻㄴㄹㅇㄴㅁ" localSheetId="12" hidden="1">{#N/A,#N/A,FALSE,"운반시간"}</definedName>
    <definedName name="ㄻㄴㄹㅇㄴㅁ" localSheetId="11" hidden="1">{#N/A,#N/A,FALSE,"운반시간"}</definedName>
    <definedName name="ㄻㄴㄹㅇㄴㅁ" localSheetId="13" hidden="1">{#N/A,#N/A,FALSE,"운반시간"}</definedName>
    <definedName name="ㄻㄴㄹㅇㄴㅁ" localSheetId="16" hidden="1">{#N/A,#N/A,FALSE,"운반시간"}</definedName>
    <definedName name="ㄻㄴㄹㅇㄴㅁ" localSheetId="21" hidden="1">{#N/A,#N/A,FALSE,"운반시간"}</definedName>
    <definedName name="ㄻㄴㄹㅇㄴㅁ" localSheetId="18" hidden="1">{#N/A,#N/A,FALSE,"운반시간"}</definedName>
    <definedName name="ㄻㄴㄹㅇㄴㅁ" localSheetId="19" hidden="1">{#N/A,#N/A,FALSE,"운반시간"}</definedName>
    <definedName name="ㄻㄴㄹㅇㄴㅁ" localSheetId="20" hidden="1">{#N/A,#N/A,FALSE,"운반시간"}</definedName>
    <definedName name="ㄻㄴㄹㅇㄴㅁ" localSheetId="22" hidden="1">{#N/A,#N/A,FALSE,"운반시간"}</definedName>
    <definedName name="ㄻㄴㄹㅇㄴㅁ" localSheetId="24" hidden="1">{#N/A,#N/A,FALSE,"운반시간"}</definedName>
    <definedName name="ㄻㄴㄹㅇㄴㅁ" localSheetId="28" hidden="1">{#N/A,#N/A,FALSE,"운반시간"}</definedName>
    <definedName name="ㄻㄴㄹㅇㄴㅁ" localSheetId="14" hidden="1">{#N/A,#N/A,FALSE,"운반시간"}</definedName>
    <definedName name="ㄻㄴㄹㅇㄴㅁ" hidden="1">{#N/A,#N/A,FALSE,"운반시간"}</definedName>
    <definedName name="ㄻㄴㅇㄻㄴ" localSheetId="12" hidden="1">{#N/A,#N/A,FALSE,"단가표지"}</definedName>
    <definedName name="ㄻㄴㅇㄻㄴ" localSheetId="11" hidden="1">{#N/A,#N/A,FALSE,"단가표지"}</definedName>
    <definedName name="ㄻㄴㅇㄻㄴ" localSheetId="13" hidden="1">{#N/A,#N/A,FALSE,"단가표지"}</definedName>
    <definedName name="ㄻㄴㅇㄻㄴ" localSheetId="16" hidden="1">{#N/A,#N/A,FALSE,"단가표지"}</definedName>
    <definedName name="ㄻㄴㅇㄻㄴ" localSheetId="21" hidden="1">{#N/A,#N/A,FALSE,"단가표지"}</definedName>
    <definedName name="ㄻㄴㅇㄻㄴ" localSheetId="18" hidden="1">{#N/A,#N/A,FALSE,"단가표지"}</definedName>
    <definedName name="ㄻㄴㅇㄻㄴ" localSheetId="19" hidden="1">{#N/A,#N/A,FALSE,"단가표지"}</definedName>
    <definedName name="ㄻㄴㅇㄻㄴ" localSheetId="20" hidden="1">{#N/A,#N/A,FALSE,"단가표지"}</definedName>
    <definedName name="ㄻㄴㅇㄻㄴ" localSheetId="22" hidden="1">{#N/A,#N/A,FALSE,"단가표지"}</definedName>
    <definedName name="ㄻㄴㅇㄻㄴ" localSheetId="24" hidden="1">{#N/A,#N/A,FALSE,"단가표지"}</definedName>
    <definedName name="ㄻㄴㅇㄻㄴ" localSheetId="28" hidden="1">{#N/A,#N/A,FALSE,"단가표지"}</definedName>
    <definedName name="ㄻㄴㅇㄻㄴ" localSheetId="14" hidden="1">{#N/A,#N/A,FALSE,"단가표지"}</definedName>
    <definedName name="ㄻㄴㅇㄻㄴ" hidden="1">{#N/A,#N/A,FALSE,"단가표지"}</definedName>
    <definedName name="ㄻㄴㅇㄻㄴㄹ" localSheetId="12" hidden="1">{#N/A,#N/A,FALSE,"2~8번"}</definedName>
    <definedName name="ㄻㄴㅇㄻㄴㄹ" localSheetId="11" hidden="1">{#N/A,#N/A,FALSE,"2~8번"}</definedName>
    <definedName name="ㄻㄴㅇㄻㄴㄹ" localSheetId="13" hidden="1">{#N/A,#N/A,FALSE,"2~8번"}</definedName>
    <definedName name="ㄻㄴㅇㄻㄴㄹ" localSheetId="16" hidden="1">{#N/A,#N/A,FALSE,"2~8번"}</definedName>
    <definedName name="ㄻㄴㅇㄻㄴㄹ" localSheetId="21" hidden="1">{#N/A,#N/A,FALSE,"2~8번"}</definedName>
    <definedName name="ㄻㄴㅇㄻㄴㄹ" localSheetId="18" hidden="1">{#N/A,#N/A,FALSE,"2~8번"}</definedName>
    <definedName name="ㄻㄴㅇㄻㄴㄹ" localSheetId="19" hidden="1">{#N/A,#N/A,FALSE,"2~8번"}</definedName>
    <definedName name="ㄻㄴㅇㄻㄴㄹ" localSheetId="20" hidden="1">{#N/A,#N/A,FALSE,"2~8번"}</definedName>
    <definedName name="ㄻㄴㅇㄻㄴㄹ" localSheetId="22" hidden="1">{#N/A,#N/A,FALSE,"2~8번"}</definedName>
    <definedName name="ㄻㄴㅇㄻㄴㄹ" localSheetId="24" hidden="1">{#N/A,#N/A,FALSE,"2~8번"}</definedName>
    <definedName name="ㄻㄴㅇㄻㄴㄹ" localSheetId="28" hidden="1">{#N/A,#N/A,FALSE,"2~8번"}</definedName>
    <definedName name="ㄻㄴㅇㄻㄴㄹ" localSheetId="14" hidden="1">{#N/A,#N/A,FALSE,"2~8번"}</definedName>
    <definedName name="ㄻㄴㅇㄻㄴㄹ" hidden="1">{#N/A,#N/A,FALSE,"2~8번"}</definedName>
    <definedName name="ㄻㄴㅇㄻㄴㄻㄴㅁㄴ" localSheetId="12" hidden="1">{#N/A,#N/A,FALSE,"단가표지"}</definedName>
    <definedName name="ㄻㄴㅇㄻㄴㄻㄴㅁㄴ" localSheetId="11" hidden="1">{#N/A,#N/A,FALSE,"단가표지"}</definedName>
    <definedName name="ㄻㄴㅇㄻㄴㄻㄴㅁㄴ" localSheetId="13" hidden="1">{#N/A,#N/A,FALSE,"단가표지"}</definedName>
    <definedName name="ㄻㄴㅇㄻㄴㄻㄴㅁㄴ" localSheetId="16" hidden="1">{#N/A,#N/A,FALSE,"단가표지"}</definedName>
    <definedName name="ㄻㄴㅇㄻㄴㄻㄴㅁㄴ" localSheetId="21" hidden="1">{#N/A,#N/A,FALSE,"단가표지"}</definedName>
    <definedName name="ㄻㄴㅇㄻㄴㄻㄴㅁㄴ" localSheetId="18" hidden="1">{#N/A,#N/A,FALSE,"단가표지"}</definedName>
    <definedName name="ㄻㄴㅇㄻㄴㄻㄴㅁㄴ" localSheetId="19" hidden="1">{#N/A,#N/A,FALSE,"단가표지"}</definedName>
    <definedName name="ㄻㄴㅇㄻㄴㄻㄴㅁㄴ" localSheetId="20" hidden="1">{#N/A,#N/A,FALSE,"단가표지"}</definedName>
    <definedName name="ㄻㄴㅇㄻㄴㄻㄴㅁㄴ" localSheetId="22" hidden="1">{#N/A,#N/A,FALSE,"단가표지"}</definedName>
    <definedName name="ㄻㄴㅇㄻㄴㄻㄴㅁㄴ" localSheetId="24" hidden="1">{#N/A,#N/A,FALSE,"단가표지"}</definedName>
    <definedName name="ㄻㄴㅇㄻㄴㄻㄴㅁㄴ" localSheetId="28" hidden="1">{#N/A,#N/A,FALSE,"단가표지"}</definedName>
    <definedName name="ㄻㄴㅇㄻㄴㄻㄴㅁㄴ" localSheetId="14" hidden="1">{#N/A,#N/A,FALSE,"단가표지"}</definedName>
    <definedName name="ㄻㄴㅇㄻㄴㄻㄴㅁㄴ" hidden="1">{#N/A,#N/A,FALSE,"단가표지"}</definedName>
    <definedName name="ㄻㄴㅇㄻㄴㅁ" localSheetId="12" hidden="1">{#N/A,#N/A,FALSE,"운반시간"}</definedName>
    <definedName name="ㄻㄴㅇㄻㄴㅁ" localSheetId="11" hidden="1">{#N/A,#N/A,FALSE,"운반시간"}</definedName>
    <definedName name="ㄻㄴㅇㄻㄴㅁ" localSheetId="13" hidden="1">{#N/A,#N/A,FALSE,"운반시간"}</definedName>
    <definedName name="ㄻㄴㅇㄻㄴㅁ" localSheetId="16" hidden="1">{#N/A,#N/A,FALSE,"운반시간"}</definedName>
    <definedName name="ㄻㄴㅇㄻㄴㅁ" localSheetId="21" hidden="1">{#N/A,#N/A,FALSE,"운반시간"}</definedName>
    <definedName name="ㄻㄴㅇㄻㄴㅁ" localSheetId="18" hidden="1">{#N/A,#N/A,FALSE,"운반시간"}</definedName>
    <definedName name="ㄻㄴㅇㄻㄴㅁ" localSheetId="19" hidden="1">{#N/A,#N/A,FALSE,"운반시간"}</definedName>
    <definedName name="ㄻㄴㅇㄻㄴㅁ" localSheetId="20" hidden="1">{#N/A,#N/A,FALSE,"운반시간"}</definedName>
    <definedName name="ㄻㄴㅇㄻㄴㅁ" localSheetId="22" hidden="1">{#N/A,#N/A,FALSE,"운반시간"}</definedName>
    <definedName name="ㄻㄴㅇㄻㄴㅁ" localSheetId="24" hidden="1">{#N/A,#N/A,FALSE,"운반시간"}</definedName>
    <definedName name="ㄻㄴㅇㄻㄴㅁ" localSheetId="28" hidden="1">{#N/A,#N/A,FALSE,"운반시간"}</definedName>
    <definedName name="ㄻㄴㅇㄻㄴㅁ" localSheetId="14" hidden="1">{#N/A,#N/A,FALSE,"운반시간"}</definedName>
    <definedName name="ㄻㄴㅇㄻㄴㅁ" hidden="1">{#N/A,#N/A,FALSE,"운반시간"}</definedName>
    <definedName name="ㄻㄴㅇㄻㄴㅇ" localSheetId="12" hidden="1">{#N/A,#N/A,FALSE,"단가표지"}</definedName>
    <definedName name="ㄻㄴㅇㄻㄴㅇ" localSheetId="11" hidden="1">{#N/A,#N/A,FALSE,"단가표지"}</definedName>
    <definedName name="ㄻㄴㅇㄻㄴㅇ" localSheetId="13" hidden="1">{#N/A,#N/A,FALSE,"단가표지"}</definedName>
    <definedName name="ㄻㄴㅇㄻㄴㅇ" localSheetId="16" hidden="1">{#N/A,#N/A,FALSE,"단가표지"}</definedName>
    <definedName name="ㄻㄴㅇㄻㄴㅇ" localSheetId="21" hidden="1">{#N/A,#N/A,FALSE,"단가표지"}</definedName>
    <definedName name="ㄻㄴㅇㄻㄴㅇ" localSheetId="18" hidden="1">{#N/A,#N/A,FALSE,"단가표지"}</definedName>
    <definedName name="ㄻㄴㅇㄻㄴㅇ" localSheetId="19" hidden="1">{#N/A,#N/A,FALSE,"단가표지"}</definedName>
    <definedName name="ㄻㄴㅇㄻㄴㅇ" localSheetId="20" hidden="1">{#N/A,#N/A,FALSE,"단가표지"}</definedName>
    <definedName name="ㄻㄴㅇㄻㄴㅇ" localSheetId="22" hidden="1">{#N/A,#N/A,FALSE,"단가표지"}</definedName>
    <definedName name="ㄻㄴㅇㄻㄴㅇ" localSheetId="24" hidden="1">{#N/A,#N/A,FALSE,"단가표지"}</definedName>
    <definedName name="ㄻㄴㅇㄻㄴㅇ" localSheetId="28" hidden="1">{#N/A,#N/A,FALSE,"단가표지"}</definedName>
    <definedName name="ㄻㄴㅇㄻㄴㅇ" localSheetId="14" hidden="1">{#N/A,#N/A,FALSE,"단가표지"}</definedName>
    <definedName name="ㄻㄴㅇㄻㄴㅇ" hidden="1">{#N/A,#N/A,FALSE,"단가표지"}</definedName>
    <definedName name="ㄻㄴㅇㄻㄴㅇㄻ" localSheetId="12" hidden="1">{#N/A,#N/A,FALSE,"표지목차"}</definedName>
    <definedName name="ㄻㄴㅇㄻㄴㅇㄻ" localSheetId="11" hidden="1">{#N/A,#N/A,FALSE,"표지목차"}</definedName>
    <definedName name="ㄻㄴㅇㄻㄴㅇㄻ" localSheetId="13" hidden="1">{#N/A,#N/A,FALSE,"표지목차"}</definedName>
    <definedName name="ㄻㄴㅇㄻㄴㅇㄻ" localSheetId="16" hidden="1">{#N/A,#N/A,FALSE,"표지목차"}</definedName>
    <definedName name="ㄻㄴㅇㄻㄴㅇㄻ" localSheetId="21" hidden="1">{#N/A,#N/A,FALSE,"표지목차"}</definedName>
    <definedName name="ㄻㄴㅇㄻㄴㅇㄻ" localSheetId="18" hidden="1">{#N/A,#N/A,FALSE,"표지목차"}</definedName>
    <definedName name="ㄻㄴㅇㄻㄴㅇㄻ" localSheetId="19" hidden="1">{#N/A,#N/A,FALSE,"표지목차"}</definedName>
    <definedName name="ㄻㄴㅇㄻㄴㅇㄻ" localSheetId="20" hidden="1">{#N/A,#N/A,FALSE,"표지목차"}</definedName>
    <definedName name="ㄻㄴㅇㄻㄴㅇㄻ" localSheetId="22" hidden="1">{#N/A,#N/A,FALSE,"표지목차"}</definedName>
    <definedName name="ㄻㄴㅇㄻㄴㅇㄻ" localSheetId="24" hidden="1">{#N/A,#N/A,FALSE,"표지목차"}</definedName>
    <definedName name="ㄻㄴㅇㄻㄴㅇㄻ" localSheetId="28" hidden="1">{#N/A,#N/A,FALSE,"표지목차"}</definedName>
    <definedName name="ㄻㄴㅇㄻㄴㅇㄻ" localSheetId="14" hidden="1">{#N/A,#N/A,FALSE,"표지목차"}</definedName>
    <definedName name="ㄻㄴㅇㄻㄴㅇㄻ" hidden="1">{#N/A,#N/A,FALSE,"표지목차"}</definedName>
    <definedName name="ㄻㄴㅇㅁㄴㅇ" localSheetId="12" hidden="1">{#N/A,#N/A,FALSE,"단가표지"}</definedName>
    <definedName name="ㄻㄴㅇㅁㄴㅇ" localSheetId="11" hidden="1">{#N/A,#N/A,FALSE,"단가표지"}</definedName>
    <definedName name="ㄻㄴㅇㅁㄴㅇ" localSheetId="13" hidden="1">{#N/A,#N/A,FALSE,"단가표지"}</definedName>
    <definedName name="ㄻㄴㅇㅁㄴㅇ" localSheetId="16" hidden="1">{#N/A,#N/A,FALSE,"단가표지"}</definedName>
    <definedName name="ㄻㄴㅇㅁㄴㅇ" localSheetId="21" hidden="1">{#N/A,#N/A,FALSE,"단가표지"}</definedName>
    <definedName name="ㄻㄴㅇㅁㄴㅇ" localSheetId="18" hidden="1">{#N/A,#N/A,FALSE,"단가표지"}</definedName>
    <definedName name="ㄻㄴㅇㅁㄴㅇ" localSheetId="19" hidden="1">{#N/A,#N/A,FALSE,"단가표지"}</definedName>
    <definedName name="ㄻㄴㅇㅁㄴㅇ" localSheetId="20" hidden="1">{#N/A,#N/A,FALSE,"단가표지"}</definedName>
    <definedName name="ㄻㄴㅇㅁㄴㅇ" localSheetId="22" hidden="1">{#N/A,#N/A,FALSE,"단가표지"}</definedName>
    <definedName name="ㄻㄴㅇㅁㄴㅇ" localSheetId="24" hidden="1">{#N/A,#N/A,FALSE,"단가표지"}</definedName>
    <definedName name="ㄻㄴㅇㅁㄴㅇ" localSheetId="28" hidden="1">{#N/A,#N/A,FALSE,"단가표지"}</definedName>
    <definedName name="ㄻㄴㅇㅁㄴㅇ" localSheetId="14" hidden="1">{#N/A,#N/A,FALSE,"단가표지"}</definedName>
    <definedName name="ㄻㄴㅇㅁㄴㅇ" hidden="1">{#N/A,#N/A,FALSE,"단가표지"}</definedName>
    <definedName name="ㄻㅁ" localSheetId="12" hidden="1">{#N/A,#N/A,FALSE,"조골재"}</definedName>
    <definedName name="ㄻㅁ" localSheetId="11" hidden="1">{#N/A,#N/A,FALSE,"조골재"}</definedName>
    <definedName name="ㄻㅁ" localSheetId="13" hidden="1">{#N/A,#N/A,FALSE,"조골재"}</definedName>
    <definedName name="ㄻㅁ" localSheetId="16" hidden="1">{#N/A,#N/A,FALSE,"조골재"}</definedName>
    <definedName name="ㄻㅁ" localSheetId="21" hidden="1">{#N/A,#N/A,FALSE,"조골재"}</definedName>
    <definedName name="ㄻㅁ" localSheetId="18" hidden="1">{#N/A,#N/A,FALSE,"조골재"}</definedName>
    <definedName name="ㄻㅁ" localSheetId="19" hidden="1">{#N/A,#N/A,FALSE,"조골재"}</definedName>
    <definedName name="ㄻㅁ" localSheetId="20" hidden="1">{#N/A,#N/A,FALSE,"조골재"}</definedName>
    <definedName name="ㄻㅁ" localSheetId="22" hidden="1">{#N/A,#N/A,FALSE,"조골재"}</definedName>
    <definedName name="ㄻㅁ" localSheetId="24" hidden="1">{#N/A,#N/A,FALSE,"조골재"}</definedName>
    <definedName name="ㄻㅁ" localSheetId="28" hidden="1">{#N/A,#N/A,FALSE,"조골재"}</definedName>
    <definedName name="ㄻㅁ" localSheetId="14" hidden="1">{#N/A,#N/A,FALSE,"조골재"}</definedName>
    <definedName name="ㄻㅁ" hidden="1">{#N/A,#N/A,FALSE,"조골재"}</definedName>
    <definedName name="ㄿ호ㅗㅗ" localSheetId="12" hidden="1">{#N/A,#N/A,FALSE,"집계표"}</definedName>
    <definedName name="ㄿ호ㅗㅗ" localSheetId="11" hidden="1">{#N/A,#N/A,FALSE,"집계표"}</definedName>
    <definedName name="ㄿ호ㅗㅗ" localSheetId="13" hidden="1">{#N/A,#N/A,FALSE,"집계표"}</definedName>
    <definedName name="ㄿ호ㅗㅗ" localSheetId="16" hidden="1">{#N/A,#N/A,FALSE,"집계표"}</definedName>
    <definedName name="ㄿ호ㅗㅗ" localSheetId="21" hidden="1">{#N/A,#N/A,FALSE,"집계표"}</definedName>
    <definedName name="ㄿ호ㅗㅗ" localSheetId="18" hidden="1">{#N/A,#N/A,FALSE,"집계표"}</definedName>
    <definedName name="ㄿ호ㅗㅗ" localSheetId="19" hidden="1">{#N/A,#N/A,FALSE,"집계표"}</definedName>
    <definedName name="ㄿ호ㅗㅗ" localSheetId="20" hidden="1">{#N/A,#N/A,FALSE,"집계표"}</definedName>
    <definedName name="ㄿ호ㅗㅗ" localSheetId="22" hidden="1">{#N/A,#N/A,FALSE,"집계표"}</definedName>
    <definedName name="ㄿ호ㅗㅗ" localSheetId="24" hidden="1">{#N/A,#N/A,FALSE,"집계표"}</definedName>
    <definedName name="ㄿ호ㅗㅗ" localSheetId="28" hidden="1">{#N/A,#N/A,FALSE,"집계표"}</definedName>
    <definedName name="ㄿ호ㅗㅗ" localSheetId="14" hidden="1">{#N/A,#N/A,FALSE,"집계표"}</definedName>
    <definedName name="ㄿ호ㅗㅗ" hidden="1">{#N/A,#N/A,FALSE,"집계표"}</definedName>
    <definedName name="ㅀ" hidden="1">#REF!</definedName>
    <definedName name="ㅀㅀㄴ" localSheetId="12" hidden="1">{#N/A,#N/A,FALSE,"조골재"}</definedName>
    <definedName name="ㅀㅀㄴ" localSheetId="11" hidden="1">{#N/A,#N/A,FALSE,"조골재"}</definedName>
    <definedName name="ㅀㅀㄴ" localSheetId="13" hidden="1">{#N/A,#N/A,FALSE,"조골재"}</definedName>
    <definedName name="ㅀㅀㄴ" localSheetId="16" hidden="1">{#N/A,#N/A,FALSE,"조골재"}</definedName>
    <definedName name="ㅀㅀㄴ" localSheetId="21" hidden="1">{#N/A,#N/A,FALSE,"조골재"}</definedName>
    <definedName name="ㅀㅀㄴ" localSheetId="18" hidden="1">{#N/A,#N/A,FALSE,"조골재"}</definedName>
    <definedName name="ㅀㅀㄴ" localSheetId="19" hidden="1">{#N/A,#N/A,FALSE,"조골재"}</definedName>
    <definedName name="ㅀㅀㄴ" localSheetId="20" hidden="1">{#N/A,#N/A,FALSE,"조골재"}</definedName>
    <definedName name="ㅀㅀㄴ" localSheetId="22" hidden="1">{#N/A,#N/A,FALSE,"조골재"}</definedName>
    <definedName name="ㅀㅀㄴ" localSheetId="24" hidden="1">{#N/A,#N/A,FALSE,"조골재"}</definedName>
    <definedName name="ㅀㅀㄴ" localSheetId="28" hidden="1">{#N/A,#N/A,FALSE,"조골재"}</definedName>
    <definedName name="ㅀㅀㄴ" localSheetId="14" hidden="1">{#N/A,#N/A,FALSE,"조골재"}</definedName>
    <definedName name="ㅀㅀㄴ" hidden="1">{#N/A,#N/A,FALSE,"조골재"}</definedName>
    <definedName name="ㅀㅅㄱ" localSheetId="12" hidden="1">{#N/A,#N/A,FALSE,"Sheet6"}</definedName>
    <definedName name="ㅀㅅㄱ" localSheetId="11" hidden="1">{#N/A,#N/A,FALSE,"Sheet6"}</definedName>
    <definedName name="ㅀㅅㄱ" localSheetId="13" hidden="1">{#N/A,#N/A,FALSE,"Sheet6"}</definedName>
    <definedName name="ㅀㅅㄱ" localSheetId="16" hidden="1">{#N/A,#N/A,FALSE,"Sheet6"}</definedName>
    <definedName name="ㅀㅅㄱ" localSheetId="21" hidden="1">{#N/A,#N/A,FALSE,"Sheet6"}</definedName>
    <definedName name="ㅀㅅㄱ" localSheetId="18" hidden="1">{#N/A,#N/A,FALSE,"Sheet6"}</definedName>
    <definedName name="ㅀㅅㄱ" localSheetId="19" hidden="1">{#N/A,#N/A,FALSE,"Sheet6"}</definedName>
    <definedName name="ㅀㅅㄱ" localSheetId="20" hidden="1">{#N/A,#N/A,FALSE,"Sheet6"}</definedName>
    <definedName name="ㅀㅅㄱ" localSheetId="22" hidden="1">{#N/A,#N/A,FALSE,"Sheet6"}</definedName>
    <definedName name="ㅀㅅㄱ" localSheetId="24" hidden="1">{#N/A,#N/A,FALSE,"Sheet6"}</definedName>
    <definedName name="ㅀㅅㄱ" localSheetId="28" hidden="1">{#N/A,#N/A,FALSE,"Sheet6"}</definedName>
    <definedName name="ㅀㅅㄱ" localSheetId="14" hidden="1">{#N/A,#N/A,FALSE,"Sheet6"}</definedName>
    <definedName name="ㅀㅅㄱ" hidden="1">{#N/A,#N/A,FALSE,"Sheet6"}</definedName>
    <definedName name="ㅀㅇ" localSheetId="12" hidden="1">{#N/A,#N/A,FALSE,"집계표"}</definedName>
    <definedName name="ㅀㅇ" localSheetId="11" hidden="1">{#N/A,#N/A,FALSE,"집계표"}</definedName>
    <definedName name="ㅀㅇ" localSheetId="13" hidden="1">{#N/A,#N/A,FALSE,"집계표"}</definedName>
    <definedName name="ㅀㅇ" localSheetId="16" hidden="1">{#N/A,#N/A,FALSE,"집계표"}</definedName>
    <definedName name="ㅀㅇ" localSheetId="21" hidden="1">{#N/A,#N/A,FALSE,"집계표"}</definedName>
    <definedName name="ㅀㅇ" localSheetId="18" hidden="1">{#N/A,#N/A,FALSE,"집계표"}</definedName>
    <definedName name="ㅀㅇ" localSheetId="19" hidden="1">{#N/A,#N/A,FALSE,"집계표"}</definedName>
    <definedName name="ㅀㅇ" localSheetId="20" hidden="1">{#N/A,#N/A,FALSE,"집계표"}</definedName>
    <definedName name="ㅀㅇ" localSheetId="22" hidden="1">{#N/A,#N/A,FALSE,"집계표"}</definedName>
    <definedName name="ㅀㅇ" localSheetId="24" hidden="1">{#N/A,#N/A,FALSE,"집계표"}</definedName>
    <definedName name="ㅀㅇ" localSheetId="28" hidden="1">{#N/A,#N/A,FALSE,"집계표"}</definedName>
    <definedName name="ㅀㅇ" localSheetId="14" hidden="1">{#N/A,#N/A,FALSE,"집계표"}</definedName>
    <definedName name="ㅀㅇ" hidden="1">{#N/A,#N/A,FALSE,"집계표"}</definedName>
    <definedName name="ㅀㅇㅁ" localSheetId="12" hidden="1">{#N/A,#N/A,FALSE,"골재소요량";#N/A,#N/A,FALSE,"골재소요량"}</definedName>
    <definedName name="ㅀㅇㅁ" localSheetId="11" hidden="1">{#N/A,#N/A,FALSE,"골재소요량";#N/A,#N/A,FALSE,"골재소요량"}</definedName>
    <definedName name="ㅀㅇㅁ" localSheetId="13" hidden="1">{#N/A,#N/A,FALSE,"골재소요량";#N/A,#N/A,FALSE,"골재소요량"}</definedName>
    <definedName name="ㅀㅇㅁ" localSheetId="16" hidden="1">{#N/A,#N/A,FALSE,"골재소요량";#N/A,#N/A,FALSE,"골재소요량"}</definedName>
    <definedName name="ㅀㅇㅁ" localSheetId="21" hidden="1">{#N/A,#N/A,FALSE,"골재소요량";#N/A,#N/A,FALSE,"골재소요량"}</definedName>
    <definedName name="ㅀㅇㅁ" localSheetId="18" hidden="1">{#N/A,#N/A,FALSE,"골재소요량";#N/A,#N/A,FALSE,"골재소요량"}</definedName>
    <definedName name="ㅀㅇㅁ" localSheetId="19" hidden="1">{#N/A,#N/A,FALSE,"골재소요량";#N/A,#N/A,FALSE,"골재소요량"}</definedName>
    <definedName name="ㅀㅇㅁ" localSheetId="20" hidden="1">{#N/A,#N/A,FALSE,"골재소요량";#N/A,#N/A,FALSE,"골재소요량"}</definedName>
    <definedName name="ㅀㅇㅁ" localSheetId="22" hidden="1">{#N/A,#N/A,FALSE,"골재소요량";#N/A,#N/A,FALSE,"골재소요량"}</definedName>
    <definedName name="ㅀㅇㅁ" localSheetId="24" hidden="1">{#N/A,#N/A,FALSE,"골재소요량";#N/A,#N/A,FALSE,"골재소요량"}</definedName>
    <definedName name="ㅀㅇㅁ" localSheetId="28" hidden="1">{#N/A,#N/A,FALSE,"골재소요량";#N/A,#N/A,FALSE,"골재소요량"}</definedName>
    <definedName name="ㅀㅇㅁ" localSheetId="14" hidden="1">{#N/A,#N/A,FALSE,"골재소요량";#N/A,#N/A,FALSE,"골재소요량"}</definedName>
    <definedName name="ㅀㅇㅁ" hidden="1">{#N/A,#N/A,FALSE,"골재소요량";#N/A,#N/A,FALSE,"골재소요량"}</definedName>
    <definedName name="ㅀ오ㅓㅎ롱ㄶㄹㄴ" localSheetId="12" hidden="1">{#N/A,#N/A,FALSE,"2~8번"}</definedName>
    <definedName name="ㅀ오ㅓㅎ롱ㄶㄹㄴ" localSheetId="11" hidden="1">{#N/A,#N/A,FALSE,"2~8번"}</definedName>
    <definedName name="ㅀ오ㅓㅎ롱ㄶㄹㄴ" localSheetId="13" hidden="1">{#N/A,#N/A,FALSE,"2~8번"}</definedName>
    <definedName name="ㅀ오ㅓㅎ롱ㄶㄹㄴ" localSheetId="16" hidden="1">{#N/A,#N/A,FALSE,"2~8번"}</definedName>
    <definedName name="ㅀ오ㅓㅎ롱ㄶㄹㄴ" localSheetId="21" hidden="1">{#N/A,#N/A,FALSE,"2~8번"}</definedName>
    <definedName name="ㅀ오ㅓㅎ롱ㄶㄹㄴ" localSheetId="18" hidden="1">{#N/A,#N/A,FALSE,"2~8번"}</definedName>
    <definedName name="ㅀ오ㅓㅎ롱ㄶㄹㄴ" localSheetId="19" hidden="1">{#N/A,#N/A,FALSE,"2~8번"}</definedName>
    <definedName name="ㅀ오ㅓㅎ롱ㄶㄹㄴ" localSheetId="20" hidden="1">{#N/A,#N/A,FALSE,"2~8번"}</definedName>
    <definedName name="ㅀ오ㅓㅎ롱ㄶㄹㄴ" localSheetId="22" hidden="1">{#N/A,#N/A,FALSE,"2~8번"}</definedName>
    <definedName name="ㅀ오ㅓㅎ롱ㄶㄹㄴ" localSheetId="24" hidden="1">{#N/A,#N/A,FALSE,"2~8번"}</definedName>
    <definedName name="ㅀ오ㅓㅎ롱ㄶㄹㄴ" localSheetId="28" hidden="1">{#N/A,#N/A,FALSE,"2~8번"}</definedName>
    <definedName name="ㅀ오ㅓㅎ롱ㄶㄹㄴ" localSheetId="14" hidden="1">{#N/A,#N/A,FALSE,"2~8번"}</definedName>
    <definedName name="ㅀ오ㅓㅎ롱ㄶㄹㄴ" hidden="1">{#N/A,#N/A,FALSE,"2~8번"}</definedName>
    <definedName name="ㅀㅎ" localSheetId="12" hidden="1">{#N/A,#N/A,FALSE,"2~8번"}</definedName>
    <definedName name="ㅀㅎ" localSheetId="11" hidden="1">{#N/A,#N/A,FALSE,"2~8번"}</definedName>
    <definedName name="ㅀㅎ" localSheetId="13" hidden="1">{#N/A,#N/A,FALSE,"2~8번"}</definedName>
    <definedName name="ㅀㅎ" localSheetId="16" hidden="1">{#N/A,#N/A,FALSE,"2~8번"}</definedName>
    <definedName name="ㅀㅎ" localSheetId="21" hidden="1">{#N/A,#N/A,FALSE,"2~8번"}</definedName>
    <definedName name="ㅀㅎ" localSheetId="18" hidden="1">{#N/A,#N/A,FALSE,"2~8번"}</definedName>
    <definedName name="ㅀㅎ" localSheetId="19" hidden="1">{#N/A,#N/A,FALSE,"2~8번"}</definedName>
    <definedName name="ㅀㅎ" localSheetId="20" hidden="1">{#N/A,#N/A,FALSE,"2~8번"}</definedName>
    <definedName name="ㅀㅎ" localSheetId="22" hidden="1">{#N/A,#N/A,FALSE,"2~8번"}</definedName>
    <definedName name="ㅀㅎ" localSheetId="24" hidden="1">{#N/A,#N/A,FALSE,"2~8번"}</definedName>
    <definedName name="ㅀㅎ" localSheetId="28" hidden="1">{#N/A,#N/A,FALSE,"2~8번"}</definedName>
    <definedName name="ㅀㅎ" localSheetId="14" hidden="1">{#N/A,#N/A,FALSE,"2~8번"}</definedName>
    <definedName name="ㅀㅎ" hidden="1">{#N/A,#N/A,FALSE,"2~8번"}</definedName>
    <definedName name="ㅀ허" localSheetId="12" hidden="1">{#N/A,#N/A,FALSE,"CCTV"}</definedName>
    <definedName name="ㅀ허" localSheetId="11" hidden="1">{#N/A,#N/A,FALSE,"CCTV"}</definedName>
    <definedName name="ㅀ허" localSheetId="13" hidden="1">{#N/A,#N/A,FALSE,"CCTV"}</definedName>
    <definedName name="ㅀ허" localSheetId="16" hidden="1">{#N/A,#N/A,FALSE,"CCTV"}</definedName>
    <definedName name="ㅀ허" localSheetId="21" hidden="1">{#N/A,#N/A,FALSE,"CCTV"}</definedName>
    <definedName name="ㅀ허" localSheetId="18" hidden="1">{#N/A,#N/A,FALSE,"CCTV"}</definedName>
    <definedName name="ㅀ허" localSheetId="19" hidden="1">{#N/A,#N/A,FALSE,"CCTV"}</definedName>
    <definedName name="ㅀ허" localSheetId="20" hidden="1">{#N/A,#N/A,FALSE,"CCTV"}</definedName>
    <definedName name="ㅀ허" localSheetId="22" hidden="1">{#N/A,#N/A,FALSE,"CCTV"}</definedName>
    <definedName name="ㅀ허" localSheetId="24" hidden="1">{#N/A,#N/A,FALSE,"CCTV"}</definedName>
    <definedName name="ㅀ허" localSheetId="28" hidden="1">{#N/A,#N/A,FALSE,"CCTV"}</definedName>
    <definedName name="ㅀ허" localSheetId="14" hidden="1">{#N/A,#N/A,FALSE,"CCTV"}</definedName>
    <definedName name="ㅀ허" hidden="1">{#N/A,#N/A,FALSE,"CCTV"}</definedName>
    <definedName name="ㅁ"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_1" localSheetId="12" hidden="1">{#N/A,#N/A,FALSE,"조골재"}</definedName>
    <definedName name="ㅁ_1" localSheetId="11" hidden="1">{#N/A,#N/A,FALSE,"조골재"}</definedName>
    <definedName name="ㅁ_1" localSheetId="13" hidden="1">{#N/A,#N/A,FALSE,"조골재"}</definedName>
    <definedName name="ㅁ_1" localSheetId="16" hidden="1">{#N/A,#N/A,FALSE,"조골재"}</definedName>
    <definedName name="ㅁ_1" localSheetId="21" hidden="1">{#N/A,#N/A,FALSE,"조골재"}</definedName>
    <definedName name="ㅁ_1" localSheetId="18" hidden="1">{#N/A,#N/A,FALSE,"조골재"}</definedName>
    <definedName name="ㅁ_1" localSheetId="19" hidden="1">{#N/A,#N/A,FALSE,"조골재"}</definedName>
    <definedName name="ㅁ_1" localSheetId="20" hidden="1">{#N/A,#N/A,FALSE,"조골재"}</definedName>
    <definedName name="ㅁ_1" localSheetId="22" hidden="1">{#N/A,#N/A,FALSE,"조골재"}</definedName>
    <definedName name="ㅁ_1" localSheetId="24" hidden="1">{#N/A,#N/A,FALSE,"조골재"}</definedName>
    <definedName name="ㅁ_1" localSheetId="28" hidden="1">{#N/A,#N/A,FALSE,"조골재"}</definedName>
    <definedName name="ㅁ_1" localSheetId="14" hidden="1">{#N/A,#N/A,FALSE,"조골재"}</definedName>
    <definedName name="ㅁ_1" hidden="1">{#N/A,#N/A,FALSE,"조골재"}</definedName>
    <definedName name="ㅁ1">#REF!</definedName>
    <definedName name="ㅁㄱㄷㅋㄴㅇ" localSheetId="12" hidden="1">{#N/A,#N/A,FALSE,"집계표"}</definedName>
    <definedName name="ㅁㄱㄷㅋㄴㅇ" localSheetId="11" hidden="1">{#N/A,#N/A,FALSE,"집계표"}</definedName>
    <definedName name="ㅁㄱㄷㅋㄴㅇ" localSheetId="13" hidden="1">{#N/A,#N/A,FALSE,"집계표"}</definedName>
    <definedName name="ㅁㄱㄷㅋㄴㅇ" localSheetId="16" hidden="1">{#N/A,#N/A,FALSE,"집계표"}</definedName>
    <definedName name="ㅁㄱㄷㅋㄴㅇ" localSheetId="21" hidden="1">{#N/A,#N/A,FALSE,"집계표"}</definedName>
    <definedName name="ㅁㄱㄷㅋㄴㅇ" localSheetId="18" hidden="1">{#N/A,#N/A,FALSE,"집계표"}</definedName>
    <definedName name="ㅁㄱㄷㅋㄴㅇ" localSheetId="19" hidden="1">{#N/A,#N/A,FALSE,"집계표"}</definedName>
    <definedName name="ㅁㄱㄷㅋㄴㅇ" localSheetId="20" hidden="1">{#N/A,#N/A,FALSE,"집계표"}</definedName>
    <definedName name="ㅁㄱㄷㅋㄴㅇ" localSheetId="22" hidden="1">{#N/A,#N/A,FALSE,"집계표"}</definedName>
    <definedName name="ㅁㄱㄷㅋㄴㅇ" localSheetId="24" hidden="1">{#N/A,#N/A,FALSE,"집계표"}</definedName>
    <definedName name="ㅁㄱㄷㅋㄴㅇ" localSheetId="28" hidden="1">{#N/A,#N/A,FALSE,"집계표"}</definedName>
    <definedName name="ㅁㄱㄷㅋㄴㅇ" localSheetId="14" hidden="1">{#N/A,#N/A,FALSE,"집계표"}</definedName>
    <definedName name="ㅁㄱㄷㅋㄴㅇ" hidden="1">{#N/A,#N/A,FALSE,"집계표"}</definedName>
    <definedName name="ㅁㄴ" hidden="1">#REF!</definedName>
    <definedName name="ㅁㄴ_1" localSheetId="12" hidden="1">{#N/A,#N/A,FALSE,"2~8번"}</definedName>
    <definedName name="ㅁㄴ_1" localSheetId="11" hidden="1">{#N/A,#N/A,FALSE,"2~8번"}</definedName>
    <definedName name="ㅁㄴ_1" localSheetId="13" hidden="1">{#N/A,#N/A,FALSE,"2~8번"}</definedName>
    <definedName name="ㅁㄴ_1" localSheetId="16" hidden="1">{#N/A,#N/A,FALSE,"2~8번"}</definedName>
    <definedName name="ㅁㄴ_1" localSheetId="21" hidden="1">{#N/A,#N/A,FALSE,"2~8번"}</definedName>
    <definedName name="ㅁㄴ_1" localSheetId="18" hidden="1">{#N/A,#N/A,FALSE,"2~8번"}</definedName>
    <definedName name="ㅁㄴ_1" localSheetId="19" hidden="1">{#N/A,#N/A,FALSE,"2~8번"}</definedName>
    <definedName name="ㅁㄴ_1" localSheetId="20" hidden="1">{#N/A,#N/A,FALSE,"2~8번"}</definedName>
    <definedName name="ㅁㄴ_1" localSheetId="22" hidden="1">{#N/A,#N/A,FALSE,"2~8번"}</definedName>
    <definedName name="ㅁㄴ_1" localSheetId="24" hidden="1">{#N/A,#N/A,FALSE,"2~8번"}</definedName>
    <definedName name="ㅁㄴ_1" localSheetId="28" hidden="1">{#N/A,#N/A,FALSE,"2~8번"}</definedName>
    <definedName name="ㅁㄴ_1" localSheetId="14" hidden="1">{#N/A,#N/A,FALSE,"2~8번"}</definedName>
    <definedName name="ㅁㄴ_1" hidden="1">{#N/A,#N/A,FALSE,"2~8번"}</definedName>
    <definedName name="ㅁㄴㄴㅇ" localSheetId="12" hidden="1">{#N/A,#N/A,FALSE,"조골재"}</definedName>
    <definedName name="ㅁㄴㄴㅇ" localSheetId="11" hidden="1">{#N/A,#N/A,FALSE,"조골재"}</definedName>
    <definedName name="ㅁㄴㄴㅇ" localSheetId="13" hidden="1">{#N/A,#N/A,FALSE,"조골재"}</definedName>
    <definedName name="ㅁㄴㄴㅇ" localSheetId="16" hidden="1">{#N/A,#N/A,FALSE,"조골재"}</definedName>
    <definedName name="ㅁㄴㄴㅇ" localSheetId="21" hidden="1">{#N/A,#N/A,FALSE,"조골재"}</definedName>
    <definedName name="ㅁㄴㄴㅇ" localSheetId="18" hidden="1">{#N/A,#N/A,FALSE,"조골재"}</definedName>
    <definedName name="ㅁㄴㄴㅇ" localSheetId="19" hidden="1">{#N/A,#N/A,FALSE,"조골재"}</definedName>
    <definedName name="ㅁㄴㄴㅇ" localSheetId="20" hidden="1">{#N/A,#N/A,FALSE,"조골재"}</definedName>
    <definedName name="ㅁㄴㄴㅇ" localSheetId="22" hidden="1">{#N/A,#N/A,FALSE,"조골재"}</definedName>
    <definedName name="ㅁㄴㄴㅇ" localSheetId="24" hidden="1">{#N/A,#N/A,FALSE,"조골재"}</definedName>
    <definedName name="ㅁㄴㄴㅇ" localSheetId="28" hidden="1">{#N/A,#N/A,FALSE,"조골재"}</definedName>
    <definedName name="ㅁㄴㄴㅇ" localSheetId="14" hidden="1">{#N/A,#N/A,FALSE,"조골재"}</definedName>
    <definedName name="ㅁㄴㄴㅇ" hidden="1">{#N/A,#N/A,FALSE,"조골재"}</definedName>
    <definedName name="ㅁㄴㄷㄱㄱ" localSheetId="12" hidden="1">{#N/A,#N/A,FALSE,"현장 NCR 분석";#N/A,#N/A,FALSE,"현장품질감사";#N/A,#N/A,FALSE,"현장품질감사"}</definedName>
    <definedName name="ㅁㄴㄷㄱㄱ" localSheetId="11" hidden="1">{#N/A,#N/A,FALSE,"현장 NCR 분석";#N/A,#N/A,FALSE,"현장품질감사";#N/A,#N/A,FALSE,"현장품질감사"}</definedName>
    <definedName name="ㅁㄴㄷㄱㄱ" localSheetId="13" hidden="1">{#N/A,#N/A,FALSE,"현장 NCR 분석";#N/A,#N/A,FALSE,"현장품질감사";#N/A,#N/A,FALSE,"현장품질감사"}</definedName>
    <definedName name="ㅁㄴㄷㄱㄱ" localSheetId="16" hidden="1">{#N/A,#N/A,FALSE,"현장 NCR 분석";#N/A,#N/A,FALSE,"현장품질감사";#N/A,#N/A,FALSE,"현장품질감사"}</definedName>
    <definedName name="ㅁㄴㄷㄱㄱ" localSheetId="21" hidden="1">{#N/A,#N/A,FALSE,"현장 NCR 분석";#N/A,#N/A,FALSE,"현장품질감사";#N/A,#N/A,FALSE,"현장품질감사"}</definedName>
    <definedName name="ㅁㄴㄷㄱㄱ" localSheetId="18" hidden="1">{#N/A,#N/A,FALSE,"현장 NCR 분석";#N/A,#N/A,FALSE,"현장품질감사";#N/A,#N/A,FALSE,"현장품질감사"}</definedName>
    <definedName name="ㅁㄴㄷㄱㄱ" localSheetId="19" hidden="1">{#N/A,#N/A,FALSE,"현장 NCR 분석";#N/A,#N/A,FALSE,"현장품질감사";#N/A,#N/A,FALSE,"현장품질감사"}</definedName>
    <definedName name="ㅁㄴㄷㄱㄱ" localSheetId="20" hidden="1">{#N/A,#N/A,FALSE,"현장 NCR 분석";#N/A,#N/A,FALSE,"현장품질감사";#N/A,#N/A,FALSE,"현장품질감사"}</definedName>
    <definedName name="ㅁㄴㄷㄱㄱ" localSheetId="22" hidden="1">{#N/A,#N/A,FALSE,"현장 NCR 분석";#N/A,#N/A,FALSE,"현장품질감사";#N/A,#N/A,FALSE,"현장품질감사"}</definedName>
    <definedName name="ㅁㄴㄷㄱㄱ" localSheetId="24" hidden="1">{#N/A,#N/A,FALSE,"현장 NCR 분석";#N/A,#N/A,FALSE,"현장품질감사";#N/A,#N/A,FALSE,"현장품질감사"}</definedName>
    <definedName name="ㅁㄴㄷㄱㄱ" localSheetId="28" hidden="1">{#N/A,#N/A,FALSE,"현장 NCR 분석";#N/A,#N/A,FALSE,"현장품질감사";#N/A,#N/A,FALSE,"현장품질감사"}</definedName>
    <definedName name="ㅁㄴㄷㄱㄱ" localSheetId="14" hidden="1">{#N/A,#N/A,FALSE,"현장 NCR 분석";#N/A,#N/A,FALSE,"현장품질감사";#N/A,#N/A,FALSE,"현장품질감사"}</definedName>
    <definedName name="ㅁㄴㄷㄱㄱ" hidden="1">{#N/A,#N/A,FALSE,"현장 NCR 분석";#N/A,#N/A,FALSE,"현장품질감사";#N/A,#N/A,FALSE,"현장품질감사"}</definedName>
    <definedName name="ㅁㄴㄹ" localSheetId="12" hidden="1">{#N/A,#N/A,FALSE,"전력간선"}</definedName>
    <definedName name="ㅁㄴㄹ" localSheetId="11" hidden="1">{#N/A,#N/A,FALSE,"전력간선"}</definedName>
    <definedName name="ㅁㄴㄹ" localSheetId="13" hidden="1">{#N/A,#N/A,FALSE,"전력간선"}</definedName>
    <definedName name="ㅁㄴㄹ" localSheetId="16" hidden="1">{#N/A,#N/A,FALSE,"전력간선"}</definedName>
    <definedName name="ㅁㄴㄹ" localSheetId="21" hidden="1">{#N/A,#N/A,FALSE,"전력간선"}</definedName>
    <definedName name="ㅁㄴㄹ" localSheetId="18" hidden="1">{#N/A,#N/A,FALSE,"전력간선"}</definedName>
    <definedName name="ㅁㄴㄹ" localSheetId="19" hidden="1">{#N/A,#N/A,FALSE,"전력간선"}</definedName>
    <definedName name="ㅁㄴㄹ" localSheetId="20" hidden="1">{#N/A,#N/A,FALSE,"전력간선"}</definedName>
    <definedName name="ㅁㄴㄹ" localSheetId="22" hidden="1">{#N/A,#N/A,FALSE,"전력간선"}</definedName>
    <definedName name="ㅁㄴㄹ" localSheetId="24" hidden="1">{#N/A,#N/A,FALSE,"전력간선"}</definedName>
    <definedName name="ㅁㄴㄹ" localSheetId="28" hidden="1">{#N/A,#N/A,FALSE,"전력간선"}</definedName>
    <definedName name="ㅁㄴㄹ" localSheetId="14" hidden="1">{#N/A,#N/A,FALSE,"전력간선"}</definedName>
    <definedName name="ㅁㄴㄹ" hidden="1">{#N/A,#N/A,FALSE,"전력간선"}</definedName>
    <definedName name="ㅁㄴㄹㄴ" localSheetId="12" hidden="1">{#N/A,#N/A,FALSE,"운반시간"}</definedName>
    <definedName name="ㅁㄴㄹㄴ" localSheetId="11" hidden="1">{#N/A,#N/A,FALSE,"운반시간"}</definedName>
    <definedName name="ㅁㄴㄹㄴ" localSheetId="13" hidden="1">{#N/A,#N/A,FALSE,"운반시간"}</definedName>
    <definedName name="ㅁㄴㄹㄴ" localSheetId="16" hidden="1">{#N/A,#N/A,FALSE,"운반시간"}</definedName>
    <definedName name="ㅁㄴㄹㄴ" localSheetId="21" hidden="1">{#N/A,#N/A,FALSE,"운반시간"}</definedName>
    <definedName name="ㅁㄴㄹㄴ" localSheetId="18" hidden="1">{#N/A,#N/A,FALSE,"운반시간"}</definedName>
    <definedName name="ㅁㄴㄹㄴ" localSheetId="19" hidden="1">{#N/A,#N/A,FALSE,"운반시간"}</definedName>
    <definedName name="ㅁㄴㄹㄴ" localSheetId="20" hidden="1">{#N/A,#N/A,FALSE,"운반시간"}</definedName>
    <definedName name="ㅁㄴㄹㄴ" localSheetId="22" hidden="1">{#N/A,#N/A,FALSE,"운반시간"}</definedName>
    <definedName name="ㅁㄴㄹㄴ" localSheetId="24" hidden="1">{#N/A,#N/A,FALSE,"운반시간"}</definedName>
    <definedName name="ㅁㄴㄹㄴ" localSheetId="28" hidden="1">{#N/A,#N/A,FALSE,"운반시간"}</definedName>
    <definedName name="ㅁㄴㄹㄴ" localSheetId="14" hidden="1">{#N/A,#N/A,FALSE,"운반시간"}</definedName>
    <definedName name="ㅁㄴㄹㄴ" hidden="1">{#N/A,#N/A,FALSE,"운반시간"}</definedName>
    <definedName name="ㅁㄴㄹㄴㅁㄹㄴㅁㄻㄻㅁㅁㅁㅁ" localSheetId="12" hidden="1">{#N/A,#N/A,FALSE,"혼합골재"}</definedName>
    <definedName name="ㅁㄴㄹㄴㅁㄹㄴㅁㄻㄻㅁㅁㅁㅁ" localSheetId="11" hidden="1">{#N/A,#N/A,FALSE,"혼합골재"}</definedName>
    <definedName name="ㅁㄴㄹㄴㅁㄹㄴㅁㄻㄻㅁㅁㅁㅁ" localSheetId="13" hidden="1">{#N/A,#N/A,FALSE,"혼합골재"}</definedName>
    <definedName name="ㅁㄴㄹㄴㅁㄹㄴㅁㄻㄻㅁㅁㅁㅁ" localSheetId="16" hidden="1">{#N/A,#N/A,FALSE,"혼합골재"}</definedName>
    <definedName name="ㅁㄴㄹㄴㅁㄹㄴㅁㄻㄻㅁㅁㅁㅁ" localSheetId="21" hidden="1">{#N/A,#N/A,FALSE,"혼합골재"}</definedName>
    <definedName name="ㅁㄴㄹㄴㅁㄹㄴㅁㄻㄻㅁㅁㅁㅁ" localSheetId="18" hidden="1">{#N/A,#N/A,FALSE,"혼합골재"}</definedName>
    <definedName name="ㅁㄴㄹㄴㅁㄹㄴㅁㄻㄻㅁㅁㅁㅁ" localSheetId="19" hidden="1">{#N/A,#N/A,FALSE,"혼합골재"}</definedName>
    <definedName name="ㅁㄴㄹㄴㅁㄹㄴㅁㄻㄻㅁㅁㅁㅁ" localSheetId="20" hidden="1">{#N/A,#N/A,FALSE,"혼합골재"}</definedName>
    <definedName name="ㅁㄴㄹㄴㅁㄹㄴㅁㄻㄻㅁㅁㅁㅁ" localSheetId="22" hidden="1">{#N/A,#N/A,FALSE,"혼합골재"}</definedName>
    <definedName name="ㅁㄴㄹㄴㅁㄹㄴㅁㄻㄻㅁㅁㅁㅁ" localSheetId="24" hidden="1">{#N/A,#N/A,FALSE,"혼합골재"}</definedName>
    <definedName name="ㅁㄴㄹㄴㅁㄹㄴㅁㄻㄻㅁㅁㅁㅁ" localSheetId="28" hidden="1">{#N/A,#N/A,FALSE,"혼합골재"}</definedName>
    <definedName name="ㅁㄴㄹㄴㅁㄹㄴㅁㄻㄻㅁㅁㅁㅁ" localSheetId="14" hidden="1">{#N/A,#N/A,FALSE,"혼합골재"}</definedName>
    <definedName name="ㅁㄴㄹㄴㅁㄹㄴㅁㄻㄻㅁㅁㅁㅁ" hidden="1">{#N/A,#N/A,FALSE,"혼합골재"}</definedName>
    <definedName name="ㅁㄴㄹㅇㅁ" localSheetId="12" hidden="1">{#N/A,#N/A,FALSE,"단가표지"}</definedName>
    <definedName name="ㅁㄴㄹㅇㅁ" localSheetId="11" hidden="1">{#N/A,#N/A,FALSE,"단가표지"}</definedName>
    <definedName name="ㅁㄴㄹㅇㅁ" localSheetId="13" hidden="1">{#N/A,#N/A,FALSE,"단가표지"}</definedName>
    <definedName name="ㅁㄴㄹㅇㅁ" localSheetId="16" hidden="1">{#N/A,#N/A,FALSE,"단가표지"}</definedName>
    <definedName name="ㅁㄴㄹㅇㅁ" localSheetId="21" hidden="1">{#N/A,#N/A,FALSE,"단가표지"}</definedName>
    <definedName name="ㅁㄴㄹㅇㅁ" localSheetId="18" hidden="1">{#N/A,#N/A,FALSE,"단가표지"}</definedName>
    <definedName name="ㅁㄴㄹㅇㅁ" localSheetId="19" hidden="1">{#N/A,#N/A,FALSE,"단가표지"}</definedName>
    <definedName name="ㅁㄴㄹㅇㅁ" localSheetId="20" hidden="1">{#N/A,#N/A,FALSE,"단가표지"}</definedName>
    <definedName name="ㅁㄴㄹㅇㅁ" localSheetId="22" hidden="1">{#N/A,#N/A,FALSE,"단가표지"}</definedName>
    <definedName name="ㅁㄴㄹㅇㅁ" localSheetId="24" hidden="1">{#N/A,#N/A,FALSE,"단가표지"}</definedName>
    <definedName name="ㅁㄴㄹㅇㅁ" localSheetId="28" hidden="1">{#N/A,#N/A,FALSE,"단가표지"}</definedName>
    <definedName name="ㅁㄴㄹㅇㅁ" localSheetId="14" hidden="1">{#N/A,#N/A,FALSE,"단가표지"}</definedName>
    <definedName name="ㅁㄴㄹㅇㅁ" hidden="1">{#N/A,#N/A,FALSE,"단가표지"}</definedName>
    <definedName name="ㅁㄴㅁㅇ" hidden="1">#REF!</definedName>
    <definedName name="ㅁㄴㅁㅇㄴㅁㄴㅇ" localSheetId="12" hidden="1">{#N/A,#N/A,FALSE,"조골재"}</definedName>
    <definedName name="ㅁㄴㅁㅇㄴㅁㄴㅇ" localSheetId="11" hidden="1">{#N/A,#N/A,FALSE,"조골재"}</definedName>
    <definedName name="ㅁㄴㅁㅇㄴㅁㄴㅇ" localSheetId="13" hidden="1">{#N/A,#N/A,FALSE,"조골재"}</definedName>
    <definedName name="ㅁㄴㅁㅇㄴㅁㄴㅇ" localSheetId="16" hidden="1">{#N/A,#N/A,FALSE,"조골재"}</definedName>
    <definedName name="ㅁㄴㅁㅇㄴㅁㄴㅇ" localSheetId="21" hidden="1">{#N/A,#N/A,FALSE,"조골재"}</definedName>
    <definedName name="ㅁㄴㅁㅇㄴㅁㄴㅇ" localSheetId="18" hidden="1">{#N/A,#N/A,FALSE,"조골재"}</definedName>
    <definedName name="ㅁㄴㅁㅇㄴㅁㄴㅇ" localSheetId="19" hidden="1">{#N/A,#N/A,FALSE,"조골재"}</definedName>
    <definedName name="ㅁㄴㅁㅇㄴㅁㄴㅇ" localSheetId="20" hidden="1">{#N/A,#N/A,FALSE,"조골재"}</definedName>
    <definedName name="ㅁㄴㅁㅇㄴㅁㄴㅇ" localSheetId="22" hidden="1">{#N/A,#N/A,FALSE,"조골재"}</definedName>
    <definedName name="ㅁㄴㅁㅇㄴㅁㄴㅇ" localSheetId="24" hidden="1">{#N/A,#N/A,FALSE,"조골재"}</definedName>
    <definedName name="ㅁㄴㅁㅇㄴㅁㄴㅇ" localSheetId="28" hidden="1">{#N/A,#N/A,FALSE,"조골재"}</definedName>
    <definedName name="ㅁㄴㅁㅇㄴㅁㄴㅇ" localSheetId="14" hidden="1">{#N/A,#N/A,FALSE,"조골재"}</definedName>
    <definedName name="ㅁㄴㅁㅇㄴㅁㄴㅇ" hidden="1">{#N/A,#N/A,FALSE,"조골재"}</definedName>
    <definedName name="ㅁㄴㅇ" localSheetId="12" hidden="1">{#N/A,#N/A,FALSE,"운반시간"}</definedName>
    <definedName name="ㅁㄴㅇ" localSheetId="11" hidden="1">{#N/A,#N/A,FALSE,"운반시간"}</definedName>
    <definedName name="ㅁㄴㅇ" localSheetId="13" hidden="1">{#N/A,#N/A,FALSE,"운반시간"}</definedName>
    <definedName name="ㅁㄴㅇ" localSheetId="16" hidden="1">{#N/A,#N/A,FALSE,"운반시간"}</definedName>
    <definedName name="ㅁㄴㅇ" localSheetId="21" hidden="1">{#N/A,#N/A,FALSE,"운반시간"}</definedName>
    <definedName name="ㅁㄴㅇ" localSheetId="18" hidden="1">{#N/A,#N/A,FALSE,"운반시간"}</definedName>
    <definedName name="ㅁㄴㅇ" localSheetId="19" hidden="1">{#N/A,#N/A,FALSE,"운반시간"}</definedName>
    <definedName name="ㅁㄴㅇ" localSheetId="20" hidden="1">{#N/A,#N/A,FALSE,"운반시간"}</definedName>
    <definedName name="ㅁㄴㅇ" localSheetId="22" hidden="1">{#N/A,#N/A,FALSE,"운반시간"}</definedName>
    <definedName name="ㅁㄴㅇ" localSheetId="24" hidden="1">{#N/A,#N/A,FALSE,"운반시간"}</definedName>
    <definedName name="ㅁㄴㅇ" localSheetId="28" hidden="1">{#N/A,#N/A,FALSE,"운반시간"}</definedName>
    <definedName name="ㅁㄴㅇ" localSheetId="14" hidden="1">{#N/A,#N/A,FALSE,"운반시간"}</definedName>
    <definedName name="ㅁㄴㅇ" hidden="1">{#N/A,#N/A,FALSE,"운반시간"}</definedName>
    <definedName name="ㅁㄴㅇ_1" localSheetId="12" hidden="1">{#N/A,#N/A,FALSE,"운반시간"}</definedName>
    <definedName name="ㅁㄴㅇ_1" localSheetId="11" hidden="1">{#N/A,#N/A,FALSE,"운반시간"}</definedName>
    <definedName name="ㅁㄴㅇ_1" localSheetId="13" hidden="1">{#N/A,#N/A,FALSE,"운반시간"}</definedName>
    <definedName name="ㅁㄴㅇ_1" localSheetId="16" hidden="1">{#N/A,#N/A,FALSE,"운반시간"}</definedName>
    <definedName name="ㅁㄴㅇ_1" localSheetId="21" hidden="1">{#N/A,#N/A,FALSE,"운반시간"}</definedName>
    <definedName name="ㅁㄴㅇ_1" localSheetId="18" hidden="1">{#N/A,#N/A,FALSE,"운반시간"}</definedName>
    <definedName name="ㅁㄴㅇ_1" localSheetId="19" hidden="1">{#N/A,#N/A,FALSE,"운반시간"}</definedName>
    <definedName name="ㅁㄴㅇ_1" localSheetId="20" hidden="1">{#N/A,#N/A,FALSE,"운반시간"}</definedName>
    <definedName name="ㅁㄴㅇ_1" localSheetId="22" hidden="1">{#N/A,#N/A,FALSE,"운반시간"}</definedName>
    <definedName name="ㅁㄴㅇ_1" localSheetId="24" hidden="1">{#N/A,#N/A,FALSE,"운반시간"}</definedName>
    <definedName name="ㅁㄴㅇ_1" localSheetId="28" hidden="1">{#N/A,#N/A,FALSE,"운반시간"}</definedName>
    <definedName name="ㅁㄴㅇ_1" localSheetId="14" hidden="1">{#N/A,#N/A,FALSE,"운반시간"}</definedName>
    <definedName name="ㅁㄴㅇ_1" hidden="1">{#N/A,#N/A,FALSE,"운반시간"}</definedName>
    <definedName name="ㅁㄴㅇㄹ" localSheetId="12" hidden="1">{#N/A,#N/A,FALSE,"집계표"}</definedName>
    <definedName name="ㅁㄴㅇㄹ" localSheetId="11" hidden="1">{#N/A,#N/A,FALSE,"집계표"}</definedName>
    <definedName name="ㅁㄴㅇㄹ" localSheetId="13" hidden="1">{#N/A,#N/A,FALSE,"집계표"}</definedName>
    <definedName name="ㅁㄴㅇㄹ" localSheetId="16" hidden="1">{#N/A,#N/A,FALSE,"집계표"}</definedName>
    <definedName name="ㅁㄴㅇㄹ" localSheetId="21" hidden="1">{#N/A,#N/A,FALSE,"집계표"}</definedName>
    <definedName name="ㅁㄴㅇㄹ" localSheetId="18" hidden="1">{#N/A,#N/A,FALSE,"집계표"}</definedName>
    <definedName name="ㅁㄴㅇㄹ" localSheetId="19" hidden="1">{#N/A,#N/A,FALSE,"집계표"}</definedName>
    <definedName name="ㅁㄴㅇㄹ" localSheetId="20" hidden="1">{#N/A,#N/A,FALSE,"집계표"}</definedName>
    <definedName name="ㅁㄴㅇㄹ" localSheetId="22" hidden="1">{#N/A,#N/A,FALSE,"집계표"}</definedName>
    <definedName name="ㅁㄴㅇㄹ" localSheetId="24" hidden="1">{#N/A,#N/A,FALSE,"집계표"}</definedName>
    <definedName name="ㅁㄴㅇㄹ" localSheetId="28" hidden="1">{#N/A,#N/A,FALSE,"집계표"}</definedName>
    <definedName name="ㅁㄴㅇㄹ" localSheetId="14" hidden="1">{#N/A,#N/A,FALSE,"집계표"}</definedName>
    <definedName name="ㅁㄴㅇㄹ" hidden="1">{#N/A,#N/A,FALSE,"집계표"}</definedName>
    <definedName name="ㅁㄴㅇㄹㅇㄴㄹ" localSheetId="12" hidden="1">{#N/A,#N/A,FALSE,"명세표"}</definedName>
    <definedName name="ㅁㄴㅇㄹㅇㄴㄹ" localSheetId="11" hidden="1">{#N/A,#N/A,FALSE,"명세표"}</definedName>
    <definedName name="ㅁㄴㅇㄹㅇㄴㄹ" localSheetId="13" hidden="1">{#N/A,#N/A,FALSE,"명세표"}</definedName>
    <definedName name="ㅁㄴㅇㄹㅇㄴㄹ" localSheetId="16" hidden="1">{#N/A,#N/A,FALSE,"명세표"}</definedName>
    <definedName name="ㅁㄴㅇㄹㅇㄴㄹ" localSheetId="21" hidden="1">{#N/A,#N/A,FALSE,"명세표"}</definedName>
    <definedName name="ㅁㄴㅇㄹㅇㄴㄹ" localSheetId="18" hidden="1">{#N/A,#N/A,FALSE,"명세표"}</definedName>
    <definedName name="ㅁㄴㅇㄹㅇㄴㄹ" localSheetId="19" hidden="1">{#N/A,#N/A,FALSE,"명세표"}</definedName>
    <definedName name="ㅁㄴㅇㄹㅇㄴㄹ" localSheetId="20" hidden="1">{#N/A,#N/A,FALSE,"명세표"}</definedName>
    <definedName name="ㅁㄴㅇㄹㅇㄴㄹ" localSheetId="22" hidden="1">{#N/A,#N/A,FALSE,"명세표"}</definedName>
    <definedName name="ㅁㄴㅇㄹㅇㄴㄹ" localSheetId="24" hidden="1">{#N/A,#N/A,FALSE,"명세표"}</definedName>
    <definedName name="ㅁㄴㅇㄹㅇㄴㄹ" localSheetId="28" hidden="1">{#N/A,#N/A,FALSE,"명세표"}</definedName>
    <definedName name="ㅁㄴㅇㄹㅇㄴㄹ" localSheetId="14" hidden="1">{#N/A,#N/A,FALSE,"명세표"}</definedName>
    <definedName name="ㅁㄴㅇㄹㅇㄴㄹ" hidden="1">{#N/A,#N/A,FALSE,"명세표"}</definedName>
    <definedName name="ㅁㄴㅇㄻㄴㅇㄹㄴㅁㅎㄴㅇㅎ" localSheetId="12" hidden="1">{"'용역비'!$A$4:$C$8"}</definedName>
    <definedName name="ㅁㄴㅇㄻㄴㅇㄹㄴㅁㅎㄴㅇㅎ" localSheetId="11" hidden="1">{"'용역비'!$A$4:$C$8"}</definedName>
    <definedName name="ㅁㄴㅇㄻㄴㅇㄹㄴㅁㅎㄴㅇㅎ" localSheetId="13" hidden="1">{"'용역비'!$A$4:$C$8"}</definedName>
    <definedName name="ㅁㄴㅇㄻㄴㅇㄹㄴㅁㅎㄴㅇㅎ" localSheetId="16" hidden="1">{"'용역비'!$A$4:$C$8"}</definedName>
    <definedName name="ㅁㄴㅇㄻㄴㅇㄹㄴㅁㅎㄴㅇㅎ" localSheetId="21" hidden="1">{"'용역비'!$A$4:$C$8"}</definedName>
    <definedName name="ㅁㄴㅇㄻㄴㅇㄹㄴㅁㅎㄴㅇㅎ" localSheetId="18" hidden="1">{"'용역비'!$A$4:$C$8"}</definedName>
    <definedName name="ㅁㄴㅇㄻㄴㅇㄹㄴㅁㅎㄴㅇㅎ" localSheetId="19" hidden="1">{"'용역비'!$A$4:$C$8"}</definedName>
    <definedName name="ㅁㄴㅇㄻㄴㅇㄹㄴㅁㅎㄴㅇㅎ" localSheetId="20" hidden="1">{"'용역비'!$A$4:$C$8"}</definedName>
    <definedName name="ㅁㄴㅇㄻㄴㅇㄹㄴㅁㅎㄴㅇㅎ" localSheetId="22" hidden="1">{"'용역비'!$A$4:$C$8"}</definedName>
    <definedName name="ㅁㄴㅇㄻㄴㅇㄹㄴㅁㅎㄴㅇㅎ" localSheetId="24" hidden="1">{"'용역비'!$A$4:$C$8"}</definedName>
    <definedName name="ㅁㄴㅇㄻㄴㅇㄹㄴㅁㅎㄴㅇㅎ" localSheetId="28" hidden="1">{"'용역비'!$A$4:$C$8"}</definedName>
    <definedName name="ㅁㄴㅇㄻㄴㅇㄹㄴㅁㅎㄴㅇㅎ" localSheetId="14" hidden="1">{"'용역비'!$A$4:$C$8"}</definedName>
    <definedName name="ㅁㄴㅇㄻㄴㅇㄹㄴㅁㅎㄴㅇㅎ" hidden="1">{"'용역비'!$A$4:$C$8"}</definedName>
    <definedName name="ㅁㄴㅇㅁ" localSheetId="12" hidden="1">{"'용역비'!$A$4:$C$8"}</definedName>
    <definedName name="ㅁㄴㅇㅁ" localSheetId="11" hidden="1">{"'용역비'!$A$4:$C$8"}</definedName>
    <definedName name="ㅁㄴㅇㅁ" localSheetId="13" hidden="1">{"'용역비'!$A$4:$C$8"}</definedName>
    <definedName name="ㅁㄴㅇㅁ" localSheetId="16" hidden="1">{"'용역비'!$A$4:$C$8"}</definedName>
    <definedName name="ㅁㄴㅇㅁ" localSheetId="21" hidden="1">{"'용역비'!$A$4:$C$8"}</definedName>
    <definedName name="ㅁㄴㅇㅁ" localSheetId="18" hidden="1">{"'용역비'!$A$4:$C$8"}</definedName>
    <definedName name="ㅁㄴㅇㅁ" localSheetId="19" hidden="1">{"'용역비'!$A$4:$C$8"}</definedName>
    <definedName name="ㅁㄴㅇㅁ" localSheetId="20" hidden="1">{"'용역비'!$A$4:$C$8"}</definedName>
    <definedName name="ㅁㄴㅇㅁ" localSheetId="22" hidden="1">{"'용역비'!$A$4:$C$8"}</definedName>
    <definedName name="ㅁㄴㅇㅁ" localSheetId="24" hidden="1">{"'용역비'!$A$4:$C$8"}</definedName>
    <definedName name="ㅁㄴㅇㅁ" localSheetId="28" hidden="1">{"'용역비'!$A$4:$C$8"}</definedName>
    <definedName name="ㅁㄴㅇㅁ" localSheetId="14" hidden="1">{"'용역비'!$A$4:$C$8"}</definedName>
    <definedName name="ㅁㄴㅇㅁ" hidden="1">{"'용역비'!$A$4:$C$8"}</definedName>
    <definedName name="ㅁㄴㅇㅁ_1" localSheetId="12" hidden="1">{"'용역비'!$A$4:$C$8"}</definedName>
    <definedName name="ㅁㄴㅇㅁ_1" localSheetId="11" hidden="1">{"'용역비'!$A$4:$C$8"}</definedName>
    <definedName name="ㅁㄴㅇㅁ_1" localSheetId="13" hidden="1">{"'용역비'!$A$4:$C$8"}</definedName>
    <definedName name="ㅁㄴㅇㅁ_1" localSheetId="16" hidden="1">{"'용역비'!$A$4:$C$8"}</definedName>
    <definedName name="ㅁㄴㅇㅁ_1" localSheetId="21" hidden="1">{"'용역비'!$A$4:$C$8"}</definedName>
    <definedName name="ㅁㄴㅇㅁ_1" localSheetId="18" hidden="1">{"'용역비'!$A$4:$C$8"}</definedName>
    <definedName name="ㅁㄴㅇㅁ_1" localSheetId="19" hidden="1">{"'용역비'!$A$4:$C$8"}</definedName>
    <definedName name="ㅁㄴㅇㅁ_1" localSheetId="20" hidden="1">{"'용역비'!$A$4:$C$8"}</definedName>
    <definedName name="ㅁㄴㅇㅁ_1" localSheetId="22" hidden="1">{"'용역비'!$A$4:$C$8"}</definedName>
    <definedName name="ㅁㄴㅇㅁ_1" localSheetId="24" hidden="1">{"'용역비'!$A$4:$C$8"}</definedName>
    <definedName name="ㅁㄴㅇㅁ_1" localSheetId="28" hidden="1">{"'용역비'!$A$4:$C$8"}</definedName>
    <definedName name="ㅁㄴㅇㅁ_1" localSheetId="14" hidden="1">{"'용역비'!$A$4:$C$8"}</definedName>
    <definedName name="ㅁㄴㅇㅁ_1" hidden="1">{"'용역비'!$A$4:$C$8"}</definedName>
    <definedName name="ㅁㄴㅇㅁ_2" localSheetId="12" hidden="1">{"'용역비'!$A$4:$C$8"}</definedName>
    <definedName name="ㅁㄴㅇㅁ_2" localSheetId="11" hidden="1">{"'용역비'!$A$4:$C$8"}</definedName>
    <definedName name="ㅁㄴㅇㅁ_2" localSheetId="13" hidden="1">{"'용역비'!$A$4:$C$8"}</definedName>
    <definedName name="ㅁㄴㅇㅁ_2" localSheetId="16" hidden="1">{"'용역비'!$A$4:$C$8"}</definedName>
    <definedName name="ㅁㄴㅇㅁ_2" localSheetId="21" hidden="1">{"'용역비'!$A$4:$C$8"}</definedName>
    <definedName name="ㅁㄴㅇㅁ_2" localSheetId="18" hidden="1">{"'용역비'!$A$4:$C$8"}</definedName>
    <definedName name="ㅁㄴㅇㅁ_2" localSheetId="19" hidden="1">{"'용역비'!$A$4:$C$8"}</definedName>
    <definedName name="ㅁㄴㅇㅁ_2" localSheetId="20" hidden="1">{"'용역비'!$A$4:$C$8"}</definedName>
    <definedName name="ㅁㄴㅇㅁ_2" localSheetId="22" hidden="1">{"'용역비'!$A$4:$C$8"}</definedName>
    <definedName name="ㅁㄴㅇㅁ_2" localSheetId="24" hidden="1">{"'용역비'!$A$4:$C$8"}</definedName>
    <definedName name="ㅁㄴㅇㅁ_2" localSheetId="28" hidden="1">{"'용역비'!$A$4:$C$8"}</definedName>
    <definedName name="ㅁㄴㅇㅁ_2" localSheetId="14" hidden="1">{"'용역비'!$A$4:$C$8"}</definedName>
    <definedName name="ㅁㄴㅇㅁ_2" hidden="1">{"'용역비'!$A$4:$C$8"}</definedName>
    <definedName name="ㅁㄴㅇㅁ_3" localSheetId="12" hidden="1">{"'용역비'!$A$4:$C$8"}</definedName>
    <definedName name="ㅁㄴㅇㅁ_3" localSheetId="11" hidden="1">{"'용역비'!$A$4:$C$8"}</definedName>
    <definedName name="ㅁㄴㅇㅁ_3" localSheetId="13" hidden="1">{"'용역비'!$A$4:$C$8"}</definedName>
    <definedName name="ㅁㄴㅇㅁ_3" localSheetId="16" hidden="1">{"'용역비'!$A$4:$C$8"}</definedName>
    <definedName name="ㅁㄴㅇㅁ_3" localSheetId="21" hidden="1">{"'용역비'!$A$4:$C$8"}</definedName>
    <definedName name="ㅁㄴㅇㅁ_3" localSheetId="18" hidden="1">{"'용역비'!$A$4:$C$8"}</definedName>
    <definedName name="ㅁㄴㅇㅁ_3" localSheetId="19" hidden="1">{"'용역비'!$A$4:$C$8"}</definedName>
    <definedName name="ㅁㄴㅇㅁ_3" localSheetId="20" hidden="1">{"'용역비'!$A$4:$C$8"}</definedName>
    <definedName name="ㅁㄴㅇㅁ_3" localSheetId="22" hidden="1">{"'용역비'!$A$4:$C$8"}</definedName>
    <definedName name="ㅁㄴㅇㅁ_3" localSheetId="24" hidden="1">{"'용역비'!$A$4:$C$8"}</definedName>
    <definedName name="ㅁㄴㅇㅁ_3" localSheetId="28" hidden="1">{"'용역비'!$A$4:$C$8"}</definedName>
    <definedName name="ㅁㄴㅇㅁ_3" localSheetId="14" hidden="1">{"'용역비'!$A$4:$C$8"}</definedName>
    <definedName name="ㅁㄴㅇㅁ_3" hidden="1">{"'용역비'!$A$4:$C$8"}</definedName>
    <definedName name="ㅁㄴㅇㅁ_4" localSheetId="12" hidden="1">{"'용역비'!$A$4:$C$8"}</definedName>
    <definedName name="ㅁㄴㅇㅁ_4" localSheetId="11" hidden="1">{"'용역비'!$A$4:$C$8"}</definedName>
    <definedName name="ㅁㄴㅇㅁ_4" localSheetId="13" hidden="1">{"'용역비'!$A$4:$C$8"}</definedName>
    <definedName name="ㅁㄴㅇㅁ_4" localSheetId="16" hidden="1">{"'용역비'!$A$4:$C$8"}</definedName>
    <definedName name="ㅁㄴㅇㅁ_4" localSheetId="21" hidden="1">{"'용역비'!$A$4:$C$8"}</definedName>
    <definedName name="ㅁㄴㅇㅁ_4" localSheetId="18" hidden="1">{"'용역비'!$A$4:$C$8"}</definedName>
    <definedName name="ㅁㄴㅇㅁ_4" localSheetId="19" hidden="1">{"'용역비'!$A$4:$C$8"}</definedName>
    <definedName name="ㅁㄴㅇㅁ_4" localSheetId="20" hidden="1">{"'용역비'!$A$4:$C$8"}</definedName>
    <definedName name="ㅁㄴㅇㅁ_4" localSheetId="22" hidden="1">{"'용역비'!$A$4:$C$8"}</definedName>
    <definedName name="ㅁㄴㅇㅁ_4" localSheetId="24" hidden="1">{"'용역비'!$A$4:$C$8"}</definedName>
    <definedName name="ㅁㄴㅇㅁ_4" localSheetId="28" hidden="1">{"'용역비'!$A$4:$C$8"}</definedName>
    <definedName name="ㅁㄴㅇㅁ_4" localSheetId="14" hidden="1">{"'용역비'!$A$4:$C$8"}</definedName>
    <definedName name="ㅁㄴㅇㅁ_4" hidden="1">{"'용역비'!$A$4:$C$8"}</definedName>
    <definedName name="ㅁㄴㅇㅁ_5" localSheetId="12" hidden="1">{"'용역비'!$A$4:$C$8"}</definedName>
    <definedName name="ㅁㄴㅇㅁ_5" localSheetId="11" hidden="1">{"'용역비'!$A$4:$C$8"}</definedName>
    <definedName name="ㅁㄴㅇㅁ_5" localSheetId="13" hidden="1">{"'용역비'!$A$4:$C$8"}</definedName>
    <definedName name="ㅁㄴㅇㅁ_5" localSheetId="16" hidden="1">{"'용역비'!$A$4:$C$8"}</definedName>
    <definedName name="ㅁㄴㅇㅁ_5" localSheetId="21" hidden="1">{"'용역비'!$A$4:$C$8"}</definedName>
    <definedName name="ㅁㄴㅇㅁ_5" localSheetId="18" hidden="1">{"'용역비'!$A$4:$C$8"}</definedName>
    <definedName name="ㅁㄴㅇㅁ_5" localSheetId="19" hidden="1">{"'용역비'!$A$4:$C$8"}</definedName>
    <definedName name="ㅁㄴㅇㅁ_5" localSheetId="20" hidden="1">{"'용역비'!$A$4:$C$8"}</definedName>
    <definedName name="ㅁㄴㅇㅁ_5" localSheetId="22" hidden="1">{"'용역비'!$A$4:$C$8"}</definedName>
    <definedName name="ㅁㄴㅇㅁ_5" localSheetId="24" hidden="1">{"'용역비'!$A$4:$C$8"}</definedName>
    <definedName name="ㅁㄴㅇㅁ_5" localSheetId="28" hidden="1">{"'용역비'!$A$4:$C$8"}</definedName>
    <definedName name="ㅁㄴㅇㅁ_5" localSheetId="14" hidden="1">{"'용역비'!$A$4:$C$8"}</definedName>
    <definedName name="ㅁㄴㅇㅁ_5" hidden="1">{"'용역비'!$A$4:$C$8"}</definedName>
    <definedName name="ㅁㄴㅇㅁㄴㅇ" localSheetId="12" hidden="1">{#N/A,#N/A,FALSE,"2~8번"}</definedName>
    <definedName name="ㅁㄴㅇㅁㄴㅇ" localSheetId="11" hidden="1">{#N/A,#N/A,FALSE,"2~8번"}</definedName>
    <definedName name="ㅁㄴㅇㅁㄴㅇ" localSheetId="13" hidden="1">{#N/A,#N/A,FALSE,"2~8번"}</definedName>
    <definedName name="ㅁㄴㅇㅁㄴㅇ" localSheetId="16" hidden="1">{#N/A,#N/A,FALSE,"2~8번"}</definedName>
    <definedName name="ㅁㄴㅇㅁㄴㅇ" localSheetId="21" hidden="1">{#N/A,#N/A,FALSE,"2~8번"}</definedName>
    <definedName name="ㅁㄴㅇㅁㄴㅇ" localSheetId="18" hidden="1">{#N/A,#N/A,FALSE,"2~8번"}</definedName>
    <definedName name="ㅁㄴㅇㅁㄴㅇ" localSheetId="19" hidden="1">{#N/A,#N/A,FALSE,"2~8번"}</definedName>
    <definedName name="ㅁㄴㅇㅁㄴㅇ" localSheetId="20" hidden="1">{#N/A,#N/A,FALSE,"2~8번"}</definedName>
    <definedName name="ㅁㄴㅇㅁㄴㅇ" localSheetId="22" hidden="1">{#N/A,#N/A,FALSE,"2~8번"}</definedName>
    <definedName name="ㅁㄴㅇㅁㄴㅇ" localSheetId="24" hidden="1">{#N/A,#N/A,FALSE,"2~8번"}</definedName>
    <definedName name="ㅁㄴㅇㅁㄴㅇ" localSheetId="28" hidden="1">{#N/A,#N/A,FALSE,"2~8번"}</definedName>
    <definedName name="ㅁㄴㅇㅁㄴㅇ" localSheetId="14" hidden="1">{#N/A,#N/A,FALSE,"2~8번"}</definedName>
    <definedName name="ㅁㄴㅇㅁㄴㅇ" hidden="1">{#N/A,#N/A,FALSE,"2~8번"}</definedName>
    <definedName name="ㅁㄴㅇㅁㄴㅇㅁㅇ" localSheetId="12" hidden="1">{#N/A,#N/A,FALSE,"2~8번"}</definedName>
    <definedName name="ㅁㄴㅇㅁㄴㅇㅁㅇ" localSheetId="11" hidden="1">{#N/A,#N/A,FALSE,"2~8번"}</definedName>
    <definedName name="ㅁㄴㅇㅁㄴㅇㅁㅇ" localSheetId="13" hidden="1">{#N/A,#N/A,FALSE,"2~8번"}</definedName>
    <definedName name="ㅁㄴㅇㅁㄴㅇㅁㅇ" localSheetId="16" hidden="1">{#N/A,#N/A,FALSE,"2~8번"}</definedName>
    <definedName name="ㅁㄴㅇㅁㄴㅇㅁㅇ" localSheetId="21" hidden="1">{#N/A,#N/A,FALSE,"2~8번"}</definedName>
    <definedName name="ㅁㄴㅇㅁㄴㅇㅁㅇ" localSheetId="18" hidden="1">{#N/A,#N/A,FALSE,"2~8번"}</definedName>
    <definedName name="ㅁㄴㅇㅁㄴㅇㅁㅇ" localSheetId="19" hidden="1">{#N/A,#N/A,FALSE,"2~8번"}</definedName>
    <definedName name="ㅁㄴㅇㅁㄴㅇㅁㅇ" localSheetId="20" hidden="1">{#N/A,#N/A,FALSE,"2~8번"}</definedName>
    <definedName name="ㅁㄴㅇㅁㄴㅇㅁㅇ" localSheetId="22" hidden="1">{#N/A,#N/A,FALSE,"2~8번"}</definedName>
    <definedName name="ㅁㄴㅇㅁㄴㅇㅁㅇ" localSheetId="24" hidden="1">{#N/A,#N/A,FALSE,"2~8번"}</definedName>
    <definedName name="ㅁㄴㅇㅁㄴㅇㅁㅇ" localSheetId="28" hidden="1">{#N/A,#N/A,FALSE,"2~8번"}</definedName>
    <definedName name="ㅁㄴㅇㅁㄴㅇㅁㅇ" localSheetId="14" hidden="1">{#N/A,#N/A,FALSE,"2~8번"}</definedName>
    <definedName name="ㅁㄴㅇㅁㄴㅇㅁㅇ" hidden="1">{#N/A,#N/A,FALSE,"2~8번"}</definedName>
    <definedName name="ㅁㄴㅇㅁㅌㅋ" localSheetId="12" hidden="1">{#N/A,#N/A,FALSE,"집계표"}</definedName>
    <definedName name="ㅁㄴㅇㅁㅌㅋ" localSheetId="11" hidden="1">{#N/A,#N/A,FALSE,"집계표"}</definedName>
    <definedName name="ㅁㄴㅇㅁㅌㅋ" localSheetId="13" hidden="1">{#N/A,#N/A,FALSE,"집계표"}</definedName>
    <definedName name="ㅁㄴㅇㅁㅌㅋ" localSheetId="16" hidden="1">{#N/A,#N/A,FALSE,"집계표"}</definedName>
    <definedName name="ㅁㄴㅇㅁㅌㅋ" localSheetId="21" hidden="1">{#N/A,#N/A,FALSE,"집계표"}</definedName>
    <definedName name="ㅁㄴㅇㅁㅌㅋ" localSheetId="18" hidden="1">{#N/A,#N/A,FALSE,"집계표"}</definedName>
    <definedName name="ㅁㄴㅇㅁㅌㅋ" localSheetId="19" hidden="1">{#N/A,#N/A,FALSE,"집계표"}</definedName>
    <definedName name="ㅁㄴㅇㅁㅌㅋ" localSheetId="20" hidden="1">{#N/A,#N/A,FALSE,"집계표"}</definedName>
    <definedName name="ㅁㄴㅇㅁㅌㅋ" localSheetId="22" hidden="1">{#N/A,#N/A,FALSE,"집계표"}</definedName>
    <definedName name="ㅁㄴㅇㅁㅌㅋ" localSheetId="24" hidden="1">{#N/A,#N/A,FALSE,"집계표"}</definedName>
    <definedName name="ㅁㄴㅇㅁㅌㅋ" localSheetId="28" hidden="1">{#N/A,#N/A,FALSE,"집계표"}</definedName>
    <definedName name="ㅁㄴㅇㅁㅌㅋ" localSheetId="14" hidden="1">{#N/A,#N/A,FALSE,"집계표"}</definedName>
    <definedName name="ㅁㄴㅇㅁㅌㅋ" hidden="1">{#N/A,#N/A,FALSE,"집계표"}</definedName>
    <definedName name="ㅁㄴ아랴" localSheetId="12" hidden="1">{#N/A,#N/A,FALSE,"집계표"}</definedName>
    <definedName name="ㅁㄴ아랴" localSheetId="11" hidden="1">{#N/A,#N/A,FALSE,"집계표"}</definedName>
    <definedName name="ㅁㄴ아랴" localSheetId="13" hidden="1">{#N/A,#N/A,FALSE,"집계표"}</definedName>
    <definedName name="ㅁㄴ아랴" localSheetId="16" hidden="1">{#N/A,#N/A,FALSE,"집계표"}</definedName>
    <definedName name="ㅁㄴ아랴" localSheetId="21" hidden="1">{#N/A,#N/A,FALSE,"집계표"}</definedName>
    <definedName name="ㅁㄴ아랴" localSheetId="18" hidden="1">{#N/A,#N/A,FALSE,"집계표"}</definedName>
    <definedName name="ㅁㄴ아랴" localSheetId="19" hidden="1">{#N/A,#N/A,FALSE,"집계표"}</definedName>
    <definedName name="ㅁㄴ아랴" localSheetId="20" hidden="1">{#N/A,#N/A,FALSE,"집계표"}</definedName>
    <definedName name="ㅁㄴ아랴" localSheetId="22" hidden="1">{#N/A,#N/A,FALSE,"집계표"}</definedName>
    <definedName name="ㅁㄴ아랴" localSheetId="24" hidden="1">{#N/A,#N/A,FALSE,"집계표"}</definedName>
    <definedName name="ㅁㄴ아랴" localSheetId="28" hidden="1">{#N/A,#N/A,FALSE,"집계표"}</definedName>
    <definedName name="ㅁㄴ아랴" localSheetId="14" hidden="1">{#N/A,#N/A,FALSE,"집계표"}</definedName>
    <definedName name="ㅁㄴ아랴" hidden="1">{#N/A,#N/A,FALSE,"집계표"}</definedName>
    <definedName name="ㅁㄴ아ㅓㄹ킽" localSheetId="12" hidden="1">{#N/A,#N/A,FALSE,"집계표"}</definedName>
    <definedName name="ㅁㄴ아ㅓㄹ킽" localSheetId="11" hidden="1">{#N/A,#N/A,FALSE,"집계표"}</definedName>
    <definedName name="ㅁㄴ아ㅓㄹ킽" localSheetId="13" hidden="1">{#N/A,#N/A,FALSE,"집계표"}</definedName>
    <definedName name="ㅁㄴ아ㅓㄹ킽" localSheetId="16" hidden="1">{#N/A,#N/A,FALSE,"집계표"}</definedName>
    <definedName name="ㅁㄴ아ㅓㄹ킽" localSheetId="21" hidden="1">{#N/A,#N/A,FALSE,"집계표"}</definedName>
    <definedName name="ㅁㄴ아ㅓㄹ킽" localSheetId="18" hidden="1">{#N/A,#N/A,FALSE,"집계표"}</definedName>
    <definedName name="ㅁㄴ아ㅓㄹ킽" localSheetId="19" hidden="1">{#N/A,#N/A,FALSE,"집계표"}</definedName>
    <definedName name="ㅁㄴ아ㅓㄹ킽" localSheetId="20" hidden="1">{#N/A,#N/A,FALSE,"집계표"}</definedName>
    <definedName name="ㅁㄴ아ㅓㄹ킽" localSheetId="22" hidden="1">{#N/A,#N/A,FALSE,"집계표"}</definedName>
    <definedName name="ㅁㄴ아ㅓㄹ킽" localSheetId="24" hidden="1">{#N/A,#N/A,FALSE,"집계표"}</definedName>
    <definedName name="ㅁㄴ아ㅓㄹ킽" localSheetId="28" hidden="1">{#N/A,#N/A,FALSE,"집계표"}</definedName>
    <definedName name="ㅁㄴ아ㅓㄹ킽" localSheetId="14" hidden="1">{#N/A,#N/A,FALSE,"집계표"}</definedName>
    <definedName name="ㅁㄴ아ㅓㄹ킽" hidden="1">{#N/A,#N/A,FALSE,"집계표"}</definedName>
    <definedName name="ㅁㄴ아ㅓㅎ" localSheetId="12" hidden="1">{#N/A,#N/A,FALSE,"집계표"}</definedName>
    <definedName name="ㅁㄴ아ㅓㅎ" localSheetId="11" hidden="1">{#N/A,#N/A,FALSE,"집계표"}</definedName>
    <definedName name="ㅁㄴ아ㅓㅎ" localSheetId="13" hidden="1">{#N/A,#N/A,FALSE,"집계표"}</definedName>
    <definedName name="ㅁㄴ아ㅓㅎ" localSheetId="16" hidden="1">{#N/A,#N/A,FALSE,"집계표"}</definedName>
    <definedName name="ㅁㄴ아ㅓㅎ" localSheetId="21" hidden="1">{#N/A,#N/A,FALSE,"집계표"}</definedName>
    <definedName name="ㅁㄴ아ㅓㅎ" localSheetId="18" hidden="1">{#N/A,#N/A,FALSE,"집계표"}</definedName>
    <definedName name="ㅁㄴ아ㅓㅎ" localSheetId="19" hidden="1">{#N/A,#N/A,FALSE,"집계표"}</definedName>
    <definedName name="ㅁㄴ아ㅓㅎ" localSheetId="20" hidden="1">{#N/A,#N/A,FALSE,"집계표"}</definedName>
    <definedName name="ㅁㄴ아ㅓㅎ" localSheetId="22" hidden="1">{#N/A,#N/A,FALSE,"집계표"}</definedName>
    <definedName name="ㅁㄴ아ㅓㅎ" localSheetId="24" hidden="1">{#N/A,#N/A,FALSE,"집계표"}</definedName>
    <definedName name="ㅁㄴ아ㅓㅎ" localSheetId="28" hidden="1">{#N/A,#N/A,FALSE,"집계표"}</definedName>
    <definedName name="ㅁㄴ아ㅓㅎ" localSheetId="14" hidden="1">{#N/A,#N/A,FALSE,"집계표"}</definedName>
    <definedName name="ㅁㄴ아ㅓㅎ" hidden="1">{#N/A,#N/A,FALSE,"집계표"}</definedName>
    <definedName name="ㅁㄴ얼" localSheetId="12" hidden="1">{#N/A,#N/A,FALSE,"집계표"}</definedName>
    <definedName name="ㅁㄴ얼" localSheetId="11" hidden="1">{#N/A,#N/A,FALSE,"집계표"}</definedName>
    <definedName name="ㅁㄴ얼" localSheetId="13" hidden="1">{#N/A,#N/A,FALSE,"집계표"}</definedName>
    <definedName name="ㅁㄴ얼" localSheetId="16" hidden="1">{#N/A,#N/A,FALSE,"집계표"}</definedName>
    <definedName name="ㅁㄴ얼" localSheetId="21" hidden="1">{#N/A,#N/A,FALSE,"집계표"}</definedName>
    <definedName name="ㅁㄴ얼" localSheetId="18" hidden="1">{#N/A,#N/A,FALSE,"집계표"}</definedName>
    <definedName name="ㅁㄴ얼" localSheetId="19" hidden="1">{#N/A,#N/A,FALSE,"집계표"}</definedName>
    <definedName name="ㅁㄴ얼" localSheetId="20" hidden="1">{#N/A,#N/A,FALSE,"집계표"}</definedName>
    <definedName name="ㅁㄴ얼" localSheetId="22" hidden="1">{#N/A,#N/A,FALSE,"집계표"}</definedName>
    <definedName name="ㅁㄴ얼" localSheetId="24" hidden="1">{#N/A,#N/A,FALSE,"집계표"}</definedName>
    <definedName name="ㅁㄴ얼" localSheetId="28" hidden="1">{#N/A,#N/A,FALSE,"집계표"}</definedName>
    <definedName name="ㅁㄴ얼" localSheetId="14" hidden="1">{#N/A,#N/A,FALSE,"집계표"}</definedName>
    <definedName name="ㅁㄴ얼" hidden="1">{#N/A,#N/A,FALSE,"집계표"}</definedName>
    <definedName name="ㅁ날어" localSheetId="12" hidden="1">{#N/A,#N/A,FALSE,"집계표"}</definedName>
    <definedName name="ㅁ날어" localSheetId="11" hidden="1">{#N/A,#N/A,FALSE,"집계표"}</definedName>
    <definedName name="ㅁ날어" localSheetId="13" hidden="1">{#N/A,#N/A,FALSE,"집계표"}</definedName>
    <definedName name="ㅁ날어" localSheetId="16" hidden="1">{#N/A,#N/A,FALSE,"집계표"}</definedName>
    <definedName name="ㅁ날어" localSheetId="21" hidden="1">{#N/A,#N/A,FALSE,"집계표"}</definedName>
    <definedName name="ㅁ날어" localSheetId="18" hidden="1">{#N/A,#N/A,FALSE,"집계표"}</definedName>
    <definedName name="ㅁ날어" localSheetId="19" hidden="1">{#N/A,#N/A,FALSE,"집계표"}</definedName>
    <definedName name="ㅁ날어" localSheetId="20" hidden="1">{#N/A,#N/A,FALSE,"집계표"}</definedName>
    <definedName name="ㅁ날어" localSheetId="22" hidden="1">{#N/A,#N/A,FALSE,"집계표"}</definedName>
    <definedName name="ㅁ날어" localSheetId="24" hidden="1">{#N/A,#N/A,FALSE,"집계표"}</definedName>
    <definedName name="ㅁ날어" localSheetId="28" hidden="1">{#N/A,#N/A,FALSE,"집계표"}</definedName>
    <definedName name="ㅁ날어" localSheetId="14" hidden="1">{#N/A,#N/A,FALSE,"집계표"}</definedName>
    <definedName name="ㅁ날어" hidden="1">{#N/A,#N/A,FALSE,"집계표"}</definedName>
    <definedName name="ㅁ널머밀ㅇㄴ" localSheetId="12" hidden="1">{#N/A,#N/A,FALSE,"집계표"}</definedName>
    <definedName name="ㅁ널머밀ㅇㄴ" localSheetId="11" hidden="1">{#N/A,#N/A,FALSE,"집계표"}</definedName>
    <definedName name="ㅁ널머밀ㅇㄴ" localSheetId="13" hidden="1">{#N/A,#N/A,FALSE,"집계표"}</definedName>
    <definedName name="ㅁ널머밀ㅇㄴ" localSheetId="16" hidden="1">{#N/A,#N/A,FALSE,"집계표"}</definedName>
    <definedName name="ㅁ널머밀ㅇㄴ" localSheetId="21" hidden="1">{#N/A,#N/A,FALSE,"집계표"}</definedName>
    <definedName name="ㅁ널머밀ㅇㄴ" localSheetId="18" hidden="1">{#N/A,#N/A,FALSE,"집계표"}</definedName>
    <definedName name="ㅁ널머밀ㅇㄴ" localSheetId="19" hidden="1">{#N/A,#N/A,FALSE,"집계표"}</definedName>
    <definedName name="ㅁ널머밀ㅇㄴ" localSheetId="20" hidden="1">{#N/A,#N/A,FALSE,"집계표"}</definedName>
    <definedName name="ㅁ널머밀ㅇㄴ" localSheetId="22" hidden="1">{#N/A,#N/A,FALSE,"집계표"}</definedName>
    <definedName name="ㅁ널머밀ㅇㄴ" localSheetId="24" hidden="1">{#N/A,#N/A,FALSE,"집계표"}</definedName>
    <definedName name="ㅁ널머밀ㅇㄴ" localSheetId="28" hidden="1">{#N/A,#N/A,FALSE,"집계표"}</definedName>
    <definedName name="ㅁ널머밀ㅇㄴ" localSheetId="14" hidden="1">{#N/A,#N/A,FALSE,"집계표"}</definedName>
    <definedName name="ㅁ널머밀ㅇㄴ" hidden="1">{#N/A,#N/A,FALSE,"집계표"}</definedName>
    <definedName name="ㅁ널이ㅏㅓㄴ" localSheetId="12" hidden="1">{#N/A,#N/A,FALSE,"집계표"}</definedName>
    <definedName name="ㅁ널이ㅏㅓㄴ" localSheetId="11" hidden="1">{#N/A,#N/A,FALSE,"집계표"}</definedName>
    <definedName name="ㅁ널이ㅏㅓㄴ" localSheetId="13" hidden="1">{#N/A,#N/A,FALSE,"집계표"}</definedName>
    <definedName name="ㅁ널이ㅏㅓㄴ" localSheetId="16" hidden="1">{#N/A,#N/A,FALSE,"집계표"}</definedName>
    <definedName name="ㅁ널이ㅏㅓㄴ" localSheetId="21" hidden="1">{#N/A,#N/A,FALSE,"집계표"}</definedName>
    <definedName name="ㅁ널이ㅏㅓㄴ" localSheetId="18" hidden="1">{#N/A,#N/A,FALSE,"집계표"}</definedName>
    <definedName name="ㅁ널이ㅏㅓㄴ" localSheetId="19" hidden="1">{#N/A,#N/A,FALSE,"집계표"}</definedName>
    <definedName name="ㅁ널이ㅏㅓㄴ" localSheetId="20" hidden="1">{#N/A,#N/A,FALSE,"집계표"}</definedName>
    <definedName name="ㅁ널이ㅏㅓㄴ" localSheetId="22" hidden="1">{#N/A,#N/A,FALSE,"집계표"}</definedName>
    <definedName name="ㅁ널이ㅏㅓㄴ" localSheetId="24" hidden="1">{#N/A,#N/A,FALSE,"집계표"}</definedName>
    <definedName name="ㅁ널이ㅏㅓㄴ" localSheetId="28" hidden="1">{#N/A,#N/A,FALSE,"집계표"}</definedName>
    <definedName name="ㅁ널이ㅏㅓㄴ" localSheetId="14" hidden="1">{#N/A,#N/A,FALSE,"집계표"}</definedName>
    <definedName name="ㅁ널이ㅏㅓㄴ" hidden="1">{#N/A,#N/A,FALSE,"집계표"}</definedName>
    <definedName name="ㅁ니ㅏㅎㅋㅇ" localSheetId="12" hidden="1">{#N/A,#N/A,FALSE,"집계표"}</definedName>
    <definedName name="ㅁ니ㅏㅎㅋㅇ" localSheetId="11" hidden="1">{#N/A,#N/A,FALSE,"집계표"}</definedName>
    <definedName name="ㅁ니ㅏㅎㅋㅇ" localSheetId="13" hidden="1">{#N/A,#N/A,FALSE,"집계표"}</definedName>
    <definedName name="ㅁ니ㅏㅎㅋㅇ" localSheetId="16" hidden="1">{#N/A,#N/A,FALSE,"집계표"}</definedName>
    <definedName name="ㅁ니ㅏㅎㅋㅇ" localSheetId="21" hidden="1">{#N/A,#N/A,FALSE,"집계표"}</definedName>
    <definedName name="ㅁ니ㅏㅎㅋㅇ" localSheetId="18" hidden="1">{#N/A,#N/A,FALSE,"집계표"}</definedName>
    <definedName name="ㅁ니ㅏㅎㅋㅇ" localSheetId="19" hidden="1">{#N/A,#N/A,FALSE,"집계표"}</definedName>
    <definedName name="ㅁ니ㅏㅎㅋㅇ" localSheetId="20" hidden="1">{#N/A,#N/A,FALSE,"집계표"}</definedName>
    <definedName name="ㅁ니ㅏㅎㅋㅇ" localSheetId="22" hidden="1">{#N/A,#N/A,FALSE,"집계표"}</definedName>
    <definedName name="ㅁ니ㅏㅎㅋㅇ" localSheetId="24" hidden="1">{#N/A,#N/A,FALSE,"집계표"}</definedName>
    <definedName name="ㅁ니ㅏㅎㅋㅇ" localSheetId="28" hidden="1">{#N/A,#N/A,FALSE,"집계표"}</definedName>
    <definedName name="ㅁ니ㅏㅎㅋㅇ" localSheetId="14" hidden="1">{#N/A,#N/A,FALSE,"집계표"}</definedName>
    <definedName name="ㅁ니ㅏㅎㅋㅇ" hidden="1">{#N/A,#N/A,FALSE,"집계표"}</definedName>
    <definedName name="ㅁㄶㄷㅎㄴㄹㅇㄴ" localSheetId="12" hidden="1">{#N/A,#N/A,FALSE,"배수1"}</definedName>
    <definedName name="ㅁㄶㄷㅎㄴㄹㅇㄴ" localSheetId="11" hidden="1">{#N/A,#N/A,FALSE,"배수1"}</definedName>
    <definedName name="ㅁㄶㄷㅎㄴㄹㅇㄴ" localSheetId="13" hidden="1">{#N/A,#N/A,FALSE,"배수1"}</definedName>
    <definedName name="ㅁㄶㄷㅎㄴㄹㅇㄴ" localSheetId="16" hidden="1">{#N/A,#N/A,FALSE,"배수1"}</definedName>
    <definedName name="ㅁㄶㄷㅎㄴㄹㅇㄴ" localSheetId="21" hidden="1">{#N/A,#N/A,FALSE,"배수1"}</definedName>
    <definedName name="ㅁㄶㄷㅎㄴㄹㅇㄴ" localSheetId="18" hidden="1">{#N/A,#N/A,FALSE,"배수1"}</definedName>
    <definedName name="ㅁㄶㄷㅎㄴㄹㅇㄴ" localSheetId="19" hidden="1">{#N/A,#N/A,FALSE,"배수1"}</definedName>
    <definedName name="ㅁㄶㄷㅎㄴㄹㅇㄴ" localSheetId="20" hidden="1">{#N/A,#N/A,FALSE,"배수1"}</definedName>
    <definedName name="ㅁㄶㄷㅎㄴㄹㅇㄴ" localSheetId="22" hidden="1">{#N/A,#N/A,FALSE,"배수1"}</definedName>
    <definedName name="ㅁㄶㄷㅎㄴㄹㅇㄴ" localSheetId="24" hidden="1">{#N/A,#N/A,FALSE,"배수1"}</definedName>
    <definedName name="ㅁㄶㄷㅎㄴㄹㅇㄴ" localSheetId="28" hidden="1">{#N/A,#N/A,FALSE,"배수1"}</definedName>
    <definedName name="ㅁㄶㄷㅎㄴㄹㅇㄴ" localSheetId="14" hidden="1">{#N/A,#N/A,FALSE,"배수1"}</definedName>
    <definedName name="ㅁㄶㄷㅎㄴㄹㅇㄴ" hidden="1">{#N/A,#N/A,FALSE,"배수1"}</definedName>
    <definedName name="ㅁㄶ리ㅏㅓ" localSheetId="12" hidden="1">{#N/A,#N/A,FALSE,"집계표"}</definedName>
    <definedName name="ㅁㄶ리ㅏㅓ" localSheetId="11" hidden="1">{#N/A,#N/A,FALSE,"집계표"}</definedName>
    <definedName name="ㅁㄶ리ㅏㅓ" localSheetId="13" hidden="1">{#N/A,#N/A,FALSE,"집계표"}</definedName>
    <definedName name="ㅁㄶ리ㅏㅓ" localSheetId="16" hidden="1">{#N/A,#N/A,FALSE,"집계표"}</definedName>
    <definedName name="ㅁㄶ리ㅏㅓ" localSheetId="21" hidden="1">{#N/A,#N/A,FALSE,"집계표"}</definedName>
    <definedName name="ㅁㄶ리ㅏㅓ" localSheetId="18" hidden="1">{#N/A,#N/A,FALSE,"집계표"}</definedName>
    <definedName name="ㅁㄶ리ㅏㅓ" localSheetId="19" hidden="1">{#N/A,#N/A,FALSE,"집계표"}</definedName>
    <definedName name="ㅁㄶ리ㅏㅓ" localSheetId="20" hidden="1">{#N/A,#N/A,FALSE,"집계표"}</definedName>
    <definedName name="ㅁㄶ리ㅏㅓ" localSheetId="22" hidden="1">{#N/A,#N/A,FALSE,"집계표"}</definedName>
    <definedName name="ㅁㄶ리ㅏㅓ" localSheetId="24" hidden="1">{#N/A,#N/A,FALSE,"집계표"}</definedName>
    <definedName name="ㅁㄶ리ㅏㅓ" localSheetId="28" hidden="1">{#N/A,#N/A,FALSE,"집계표"}</definedName>
    <definedName name="ㅁㄶ리ㅏㅓ" localSheetId="14" hidden="1">{#N/A,#N/A,FALSE,"집계표"}</definedName>
    <definedName name="ㅁㄶ리ㅏㅓ" hidden="1">{#N/A,#N/A,FALSE,"집계표"}</definedName>
    <definedName name="ㅁㄶㅇ" localSheetId="12" hidden="1">{#N/A,#N/A,FALSE,"집계표"}</definedName>
    <definedName name="ㅁㄶㅇ" localSheetId="11" hidden="1">{#N/A,#N/A,FALSE,"집계표"}</definedName>
    <definedName name="ㅁㄶㅇ" localSheetId="13" hidden="1">{#N/A,#N/A,FALSE,"집계표"}</definedName>
    <definedName name="ㅁㄶㅇ" localSheetId="16" hidden="1">{#N/A,#N/A,FALSE,"집계표"}</definedName>
    <definedName name="ㅁㄶㅇ" localSheetId="21" hidden="1">{#N/A,#N/A,FALSE,"집계표"}</definedName>
    <definedName name="ㅁㄶㅇ" localSheetId="18" hidden="1">{#N/A,#N/A,FALSE,"집계표"}</definedName>
    <definedName name="ㅁㄶㅇ" localSheetId="19" hidden="1">{#N/A,#N/A,FALSE,"집계표"}</definedName>
    <definedName name="ㅁㄶㅇ" localSheetId="20" hidden="1">{#N/A,#N/A,FALSE,"집계표"}</definedName>
    <definedName name="ㅁㄶㅇ" localSheetId="22" hidden="1">{#N/A,#N/A,FALSE,"집계표"}</definedName>
    <definedName name="ㅁㄶㅇ" localSheetId="24" hidden="1">{#N/A,#N/A,FALSE,"집계표"}</definedName>
    <definedName name="ㅁㄶㅇ" localSheetId="28" hidden="1">{#N/A,#N/A,FALSE,"집계표"}</definedName>
    <definedName name="ㅁㄶㅇ" localSheetId="14" hidden="1">{#N/A,#N/A,FALSE,"집계표"}</definedName>
    <definedName name="ㅁㄶㅇ" hidden="1">{#N/A,#N/A,FALSE,"집계표"}</definedName>
    <definedName name="ㅁㄷ나ㅓㅇㅇㅌ" localSheetId="12" hidden="1">{#N/A,#N/A,FALSE,"집계표"}</definedName>
    <definedName name="ㅁㄷ나ㅓㅇㅇㅌ" localSheetId="11" hidden="1">{#N/A,#N/A,FALSE,"집계표"}</definedName>
    <definedName name="ㅁㄷ나ㅓㅇㅇㅌ" localSheetId="13" hidden="1">{#N/A,#N/A,FALSE,"집계표"}</definedName>
    <definedName name="ㅁㄷ나ㅓㅇㅇㅌ" localSheetId="16" hidden="1">{#N/A,#N/A,FALSE,"집계표"}</definedName>
    <definedName name="ㅁㄷ나ㅓㅇㅇㅌ" localSheetId="21" hidden="1">{#N/A,#N/A,FALSE,"집계표"}</definedName>
    <definedName name="ㅁㄷ나ㅓㅇㅇㅌ" localSheetId="18" hidden="1">{#N/A,#N/A,FALSE,"집계표"}</definedName>
    <definedName name="ㅁㄷ나ㅓㅇㅇㅌ" localSheetId="19" hidden="1">{#N/A,#N/A,FALSE,"집계표"}</definedName>
    <definedName name="ㅁㄷ나ㅓㅇㅇㅌ" localSheetId="20" hidden="1">{#N/A,#N/A,FALSE,"집계표"}</definedName>
    <definedName name="ㅁㄷ나ㅓㅇㅇㅌ" localSheetId="22" hidden="1">{#N/A,#N/A,FALSE,"집계표"}</definedName>
    <definedName name="ㅁㄷ나ㅓㅇㅇㅌ" localSheetId="24" hidden="1">{#N/A,#N/A,FALSE,"집계표"}</definedName>
    <definedName name="ㅁㄷ나ㅓㅇㅇㅌ" localSheetId="28" hidden="1">{#N/A,#N/A,FALSE,"집계표"}</definedName>
    <definedName name="ㅁㄷ나ㅓㅇㅇㅌ" localSheetId="14" hidden="1">{#N/A,#N/A,FALSE,"집계표"}</definedName>
    <definedName name="ㅁㄷ나ㅓㅇㅇㅌ" hidden="1">{#N/A,#N/A,FALSE,"집계표"}</definedName>
    <definedName name="ㅁㄹ" localSheetId="12" hidden="1">{#N/A,#N/A,FALSE,"속도"}</definedName>
    <definedName name="ㅁㄹ" localSheetId="11" hidden="1">{#N/A,#N/A,FALSE,"속도"}</definedName>
    <definedName name="ㅁㄹ" localSheetId="13" hidden="1">{#N/A,#N/A,FALSE,"속도"}</definedName>
    <definedName name="ㅁㄹ" localSheetId="16" hidden="1">{#N/A,#N/A,FALSE,"속도"}</definedName>
    <definedName name="ㅁㄹ" localSheetId="21" hidden="1">{#N/A,#N/A,FALSE,"속도"}</definedName>
    <definedName name="ㅁㄹ" localSheetId="18" hidden="1">{#N/A,#N/A,FALSE,"속도"}</definedName>
    <definedName name="ㅁㄹ" localSheetId="19" hidden="1">{#N/A,#N/A,FALSE,"속도"}</definedName>
    <definedName name="ㅁㄹ" localSheetId="20" hidden="1">{#N/A,#N/A,FALSE,"속도"}</definedName>
    <definedName name="ㅁㄹ" localSheetId="22" hidden="1">{#N/A,#N/A,FALSE,"속도"}</definedName>
    <definedName name="ㅁㄹ" localSheetId="24" hidden="1">{#N/A,#N/A,FALSE,"속도"}</definedName>
    <definedName name="ㅁㄹ" localSheetId="28" hidden="1">{#N/A,#N/A,FALSE,"속도"}</definedName>
    <definedName name="ㅁㄹ" localSheetId="14" hidden="1">{#N/A,#N/A,FALSE,"속도"}</definedName>
    <definedName name="ㅁㄹ" hidden="1">{#N/A,#N/A,FALSE,"속도"}</definedName>
    <definedName name="ㅁㄹㄴㄻㄴㄹㄴㅁㄹㄴㅇㄹㄴㅇㄹ" localSheetId="12" hidden="1">{#N/A,#N/A,FALSE,"포장2"}</definedName>
    <definedName name="ㅁㄹㄴㄻㄴㄹㄴㅁㄹㄴㅇㄹㄴㅇㄹ" localSheetId="11" hidden="1">{#N/A,#N/A,FALSE,"포장2"}</definedName>
    <definedName name="ㅁㄹㄴㄻㄴㄹㄴㅁㄹㄴㅇㄹㄴㅇㄹ" localSheetId="13" hidden="1">{#N/A,#N/A,FALSE,"포장2"}</definedName>
    <definedName name="ㅁㄹㄴㄻㄴㄹㄴㅁㄹㄴㅇㄹㄴㅇㄹ" localSheetId="16" hidden="1">{#N/A,#N/A,FALSE,"포장2"}</definedName>
    <definedName name="ㅁㄹㄴㄻㄴㄹㄴㅁㄹㄴㅇㄹㄴㅇㄹ" localSheetId="21" hidden="1">{#N/A,#N/A,FALSE,"포장2"}</definedName>
    <definedName name="ㅁㄹㄴㄻㄴㄹㄴㅁㄹㄴㅇㄹㄴㅇㄹ" localSheetId="18" hidden="1">{#N/A,#N/A,FALSE,"포장2"}</definedName>
    <definedName name="ㅁㄹㄴㄻㄴㄹㄴㅁㄹㄴㅇㄹㄴㅇㄹ" localSheetId="19" hidden="1">{#N/A,#N/A,FALSE,"포장2"}</definedName>
    <definedName name="ㅁㄹㄴㄻㄴㄹㄴㅁㄹㄴㅇㄹㄴㅇㄹ" localSheetId="20" hidden="1">{#N/A,#N/A,FALSE,"포장2"}</definedName>
    <definedName name="ㅁㄹㄴㄻㄴㄹㄴㅁㄹㄴㅇㄹㄴㅇㄹ" localSheetId="22" hidden="1">{#N/A,#N/A,FALSE,"포장2"}</definedName>
    <definedName name="ㅁㄹㄴㄻㄴㄹㄴㅁㄹㄴㅇㄹㄴㅇㄹ" localSheetId="24" hidden="1">{#N/A,#N/A,FALSE,"포장2"}</definedName>
    <definedName name="ㅁㄹㄴㄻㄴㄹㄴㅁㄹㄴㅇㄹㄴㅇㄹ" localSheetId="28" hidden="1">{#N/A,#N/A,FALSE,"포장2"}</definedName>
    <definedName name="ㅁㄹㄴㄻㄴㄹㄴㅁㄹㄴㅇㄹㄴㅇㄹ" localSheetId="14" hidden="1">{#N/A,#N/A,FALSE,"포장2"}</definedName>
    <definedName name="ㅁㄹㄴㄻㄴㄹㄴㅁㄹㄴㅇㄹㄴㅇㄹ" hidden="1">{#N/A,#N/A,FALSE,"포장2"}</definedName>
    <definedName name="ㅁㄹㄴㅇ" localSheetId="12" hidden="1">{#N/A,#N/A,FALSE,"단가표지"}</definedName>
    <definedName name="ㅁㄹㄴㅇ" localSheetId="11" hidden="1">{#N/A,#N/A,FALSE,"단가표지"}</definedName>
    <definedName name="ㅁㄹㄴㅇ" localSheetId="13" hidden="1">{#N/A,#N/A,FALSE,"단가표지"}</definedName>
    <definedName name="ㅁㄹㄴㅇ" localSheetId="16" hidden="1">{#N/A,#N/A,FALSE,"단가표지"}</definedName>
    <definedName name="ㅁㄹㄴㅇ" localSheetId="21" hidden="1">{#N/A,#N/A,FALSE,"단가표지"}</definedName>
    <definedName name="ㅁㄹㄴㅇ" localSheetId="18" hidden="1">{#N/A,#N/A,FALSE,"단가표지"}</definedName>
    <definedName name="ㅁㄹㄴㅇ" localSheetId="19" hidden="1">{#N/A,#N/A,FALSE,"단가표지"}</definedName>
    <definedName name="ㅁㄹㄴㅇ" localSheetId="20" hidden="1">{#N/A,#N/A,FALSE,"단가표지"}</definedName>
    <definedName name="ㅁㄹㄴㅇ" localSheetId="22" hidden="1">{#N/A,#N/A,FALSE,"단가표지"}</definedName>
    <definedName name="ㅁㄹㄴㅇ" localSheetId="24" hidden="1">{#N/A,#N/A,FALSE,"단가표지"}</definedName>
    <definedName name="ㅁㄹㄴㅇ" localSheetId="28" hidden="1">{#N/A,#N/A,FALSE,"단가표지"}</definedName>
    <definedName name="ㅁㄹㄴㅇ" localSheetId="14" hidden="1">{#N/A,#N/A,FALSE,"단가표지"}</definedName>
    <definedName name="ㅁㄹㄴㅇ" hidden="1">{#N/A,#N/A,FALSE,"단가표지"}</definedName>
    <definedName name="ㅁㄹㄴㅇㄹㄴㅁㄹ" localSheetId="12" hidden="1">{#N/A,#N/A,FALSE,"포장1";#N/A,#N/A,FALSE,"포장1"}</definedName>
    <definedName name="ㅁㄹㄴㅇㄹㄴㅁㄹ" localSheetId="11" hidden="1">{#N/A,#N/A,FALSE,"포장1";#N/A,#N/A,FALSE,"포장1"}</definedName>
    <definedName name="ㅁㄹㄴㅇㄹㄴㅁㄹ" localSheetId="13" hidden="1">{#N/A,#N/A,FALSE,"포장1";#N/A,#N/A,FALSE,"포장1"}</definedName>
    <definedName name="ㅁㄹㄴㅇㄹㄴㅁㄹ" localSheetId="16" hidden="1">{#N/A,#N/A,FALSE,"포장1";#N/A,#N/A,FALSE,"포장1"}</definedName>
    <definedName name="ㅁㄹㄴㅇㄹㄴㅁㄹ" localSheetId="21" hidden="1">{#N/A,#N/A,FALSE,"포장1";#N/A,#N/A,FALSE,"포장1"}</definedName>
    <definedName name="ㅁㄹㄴㅇㄹㄴㅁㄹ" localSheetId="18" hidden="1">{#N/A,#N/A,FALSE,"포장1";#N/A,#N/A,FALSE,"포장1"}</definedName>
    <definedName name="ㅁㄹㄴㅇㄹㄴㅁㄹ" localSheetId="19" hidden="1">{#N/A,#N/A,FALSE,"포장1";#N/A,#N/A,FALSE,"포장1"}</definedName>
    <definedName name="ㅁㄹㄴㅇㄹㄴㅁㄹ" localSheetId="20" hidden="1">{#N/A,#N/A,FALSE,"포장1";#N/A,#N/A,FALSE,"포장1"}</definedName>
    <definedName name="ㅁㄹㄴㅇㄹㄴㅁㄹ" localSheetId="22" hidden="1">{#N/A,#N/A,FALSE,"포장1";#N/A,#N/A,FALSE,"포장1"}</definedName>
    <definedName name="ㅁㄹㄴㅇㄹㄴㅁㄹ" localSheetId="24" hidden="1">{#N/A,#N/A,FALSE,"포장1";#N/A,#N/A,FALSE,"포장1"}</definedName>
    <definedName name="ㅁㄹㄴㅇㄹㄴㅁㄹ" localSheetId="28" hidden="1">{#N/A,#N/A,FALSE,"포장1";#N/A,#N/A,FALSE,"포장1"}</definedName>
    <definedName name="ㅁㄹㄴㅇㄹㄴㅁㄹ" localSheetId="14" hidden="1">{#N/A,#N/A,FALSE,"포장1";#N/A,#N/A,FALSE,"포장1"}</definedName>
    <definedName name="ㅁㄹㄴㅇㄹㄴㅁㄹ" hidden="1">{#N/A,#N/A,FALSE,"포장1";#N/A,#N/A,FALSE,"포장1"}</definedName>
    <definedName name="ㅁㄹㄴㅇㄻㄴㄹ" localSheetId="12" hidden="1">{#N/A,#N/A,FALSE,"골재소요량";#N/A,#N/A,FALSE,"골재소요량"}</definedName>
    <definedName name="ㅁㄹㄴㅇㄻㄴㄹ" localSheetId="11" hidden="1">{#N/A,#N/A,FALSE,"골재소요량";#N/A,#N/A,FALSE,"골재소요량"}</definedName>
    <definedName name="ㅁㄹㄴㅇㄻㄴㄹ" localSheetId="13" hidden="1">{#N/A,#N/A,FALSE,"골재소요량";#N/A,#N/A,FALSE,"골재소요량"}</definedName>
    <definedName name="ㅁㄹㄴㅇㄻㄴㄹ" localSheetId="16" hidden="1">{#N/A,#N/A,FALSE,"골재소요량";#N/A,#N/A,FALSE,"골재소요량"}</definedName>
    <definedName name="ㅁㄹㄴㅇㄻㄴㄹ" localSheetId="21" hidden="1">{#N/A,#N/A,FALSE,"골재소요량";#N/A,#N/A,FALSE,"골재소요량"}</definedName>
    <definedName name="ㅁㄹㄴㅇㄻㄴㄹ" localSheetId="18" hidden="1">{#N/A,#N/A,FALSE,"골재소요량";#N/A,#N/A,FALSE,"골재소요량"}</definedName>
    <definedName name="ㅁㄹㄴㅇㄻㄴㄹ" localSheetId="19" hidden="1">{#N/A,#N/A,FALSE,"골재소요량";#N/A,#N/A,FALSE,"골재소요량"}</definedName>
    <definedName name="ㅁㄹㄴㅇㄻㄴㄹ" localSheetId="20" hidden="1">{#N/A,#N/A,FALSE,"골재소요량";#N/A,#N/A,FALSE,"골재소요량"}</definedName>
    <definedName name="ㅁㄹㄴㅇㄻㄴㄹ" localSheetId="22" hidden="1">{#N/A,#N/A,FALSE,"골재소요량";#N/A,#N/A,FALSE,"골재소요량"}</definedName>
    <definedName name="ㅁㄹㄴㅇㄻㄴㄹ" localSheetId="24" hidden="1">{#N/A,#N/A,FALSE,"골재소요량";#N/A,#N/A,FALSE,"골재소요량"}</definedName>
    <definedName name="ㅁㄹㄴㅇㄻㄴㄹ" localSheetId="28" hidden="1">{#N/A,#N/A,FALSE,"골재소요량";#N/A,#N/A,FALSE,"골재소요량"}</definedName>
    <definedName name="ㅁㄹㄴㅇㄻㄴㄹ" localSheetId="14" hidden="1">{#N/A,#N/A,FALSE,"골재소요량";#N/A,#N/A,FALSE,"골재소요량"}</definedName>
    <definedName name="ㅁㄹㄴㅇㄻㄴㄹ" hidden="1">{#N/A,#N/A,FALSE,"골재소요량";#N/A,#N/A,FALSE,"골재소요량"}</definedName>
    <definedName name="ㅁㄹㄴㅇㅁ" localSheetId="12" hidden="1">{#N/A,#N/A,FALSE,"표지목차"}</definedName>
    <definedName name="ㅁㄹㄴㅇㅁ" localSheetId="11" hidden="1">{#N/A,#N/A,FALSE,"표지목차"}</definedName>
    <definedName name="ㅁㄹㄴㅇㅁ" localSheetId="13" hidden="1">{#N/A,#N/A,FALSE,"표지목차"}</definedName>
    <definedName name="ㅁㄹㄴㅇㅁ" localSheetId="16" hidden="1">{#N/A,#N/A,FALSE,"표지목차"}</definedName>
    <definedName name="ㅁㄹㄴㅇㅁ" localSheetId="21" hidden="1">{#N/A,#N/A,FALSE,"표지목차"}</definedName>
    <definedName name="ㅁㄹㄴㅇㅁ" localSheetId="18" hidden="1">{#N/A,#N/A,FALSE,"표지목차"}</definedName>
    <definedName name="ㅁㄹㄴㅇㅁ" localSheetId="19" hidden="1">{#N/A,#N/A,FALSE,"표지목차"}</definedName>
    <definedName name="ㅁㄹㄴㅇㅁ" localSheetId="20" hidden="1">{#N/A,#N/A,FALSE,"표지목차"}</definedName>
    <definedName name="ㅁㄹㄴㅇㅁ" localSheetId="22" hidden="1">{#N/A,#N/A,FALSE,"표지목차"}</definedName>
    <definedName name="ㅁㄹㄴㅇㅁ" localSheetId="24" hidden="1">{#N/A,#N/A,FALSE,"표지목차"}</definedName>
    <definedName name="ㅁㄹㄴㅇㅁ" localSheetId="28" hidden="1">{#N/A,#N/A,FALSE,"표지목차"}</definedName>
    <definedName name="ㅁㄹㄴㅇㅁ" localSheetId="14" hidden="1">{#N/A,#N/A,FALSE,"표지목차"}</definedName>
    <definedName name="ㅁㄹㄴㅇㅁ" hidden="1">{#N/A,#N/A,FALSE,"표지목차"}</definedName>
    <definedName name="ㅁㄹㄴㅇㅁㄻㄹㄴㅁㄹ" localSheetId="12" hidden="1">{#N/A,#N/A,FALSE,"조골재"}</definedName>
    <definedName name="ㅁㄹㄴㅇㅁㄻㄹㄴㅁㄹ" localSheetId="11" hidden="1">{#N/A,#N/A,FALSE,"조골재"}</definedName>
    <definedName name="ㅁㄹㄴㅇㅁㄻㄹㄴㅁㄹ" localSheetId="13" hidden="1">{#N/A,#N/A,FALSE,"조골재"}</definedName>
    <definedName name="ㅁㄹㄴㅇㅁㄻㄹㄴㅁㄹ" localSheetId="16" hidden="1">{#N/A,#N/A,FALSE,"조골재"}</definedName>
    <definedName name="ㅁㄹㄴㅇㅁㄻㄹㄴㅁㄹ" localSheetId="21" hidden="1">{#N/A,#N/A,FALSE,"조골재"}</definedName>
    <definedName name="ㅁㄹㄴㅇㅁㄻㄹㄴㅁㄹ" localSheetId="18" hidden="1">{#N/A,#N/A,FALSE,"조골재"}</definedName>
    <definedName name="ㅁㄹㄴㅇㅁㄻㄹㄴㅁㄹ" localSheetId="19" hidden="1">{#N/A,#N/A,FALSE,"조골재"}</definedName>
    <definedName name="ㅁㄹㄴㅇㅁㄻㄹㄴㅁㄹ" localSheetId="20" hidden="1">{#N/A,#N/A,FALSE,"조골재"}</definedName>
    <definedName name="ㅁㄹㄴㅇㅁㄻㄹㄴㅁㄹ" localSheetId="22" hidden="1">{#N/A,#N/A,FALSE,"조골재"}</definedName>
    <definedName name="ㅁㄹㄴㅇㅁㄻㄹㄴㅁㄹ" localSheetId="24" hidden="1">{#N/A,#N/A,FALSE,"조골재"}</definedName>
    <definedName name="ㅁㄹㄴㅇㅁㄻㄹㄴㅁㄹ" localSheetId="28" hidden="1">{#N/A,#N/A,FALSE,"조골재"}</definedName>
    <definedName name="ㅁㄹㄴㅇㅁㄻㄹㄴㅁㄹ" localSheetId="14" hidden="1">{#N/A,#N/A,FALSE,"조골재"}</definedName>
    <definedName name="ㅁㄹㄴㅇㅁㄻㄹㄴㅁㄹ" hidden="1">{#N/A,#N/A,FALSE,"조골재"}</definedName>
    <definedName name="ㅁㄹㄴㅇㅎㄴㄻㄴㄹㄴㅇ" localSheetId="12" hidden="1">{#N/A,#N/A,FALSE,"부대1"}</definedName>
    <definedName name="ㅁㄹㄴㅇㅎㄴㄻㄴㄹㄴㅇ" localSheetId="11" hidden="1">{#N/A,#N/A,FALSE,"부대1"}</definedName>
    <definedName name="ㅁㄹㄴㅇㅎㄴㄻㄴㄹㄴㅇ" localSheetId="13" hidden="1">{#N/A,#N/A,FALSE,"부대1"}</definedName>
    <definedName name="ㅁㄹㄴㅇㅎㄴㄻㄴㄹㄴㅇ" localSheetId="16" hidden="1">{#N/A,#N/A,FALSE,"부대1"}</definedName>
    <definedName name="ㅁㄹㄴㅇㅎㄴㄻㄴㄹㄴㅇ" localSheetId="21" hidden="1">{#N/A,#N/A,FALSE,"부대1"}</definedName>
    <definedName name="ㅁㄹㄴㅇㅎㄴㄻㄴㄹㄴㅇ" localSheetId="18" hidden="1">{#N/A,#N/A,FALSE,"부대1"}</definedName>
    <definedName name="ㅁㄹㄴㅇㅎㄴㄻㄴㄹㄴㅇ" localSheetId="19" hidden="1">{#N/A,#N/A,FALSE,"부대1"}</definedName>
    <definedName name="ㅁㄹㄴㅇㅎㄴㄻㄴㄹㄴㅇ" localSheetId="20" hidden="1">{#N/A,#N/A,FALSE,"부대1"}</definedName>
    <definedName name="ㅁㄹㄴㅇㅎㄴㄻㄴㄹㄴㅇ" localSheetId="22" hidden="1">{#N/A,#N/A,FALSE,"부대1"}</definedName>
    <definedName name="ㅁㄹㄴㅇㅎㄴㄻㄴㄹㄴㅇ" localSheetId="24" hidden="1">{#N/A,#N/A,FALSE,"부대1"}</definedName>
    <definedName name="ㅁㄹㄴㅇㅎㄴㄻㄴㄹㄴㅇ" localSheetId="28" hidden="1">{#N/A,#N/A,FALSE,"부대1"}</definedName>
    <definedName name="ㅁㄹㄴㅇㅎㄴㄻㄴㄹㄴㅇ" localSheetId="14" hidden="1">{#N/A,#N/A,FALSE,"부대1"}</definedName>
    <definedName name="ㅁㄹㄴㅇㅎㄴㄻㄴㄹㄴㅇ" hidden="1">{#N/A,#N/A,FALSE,"부대1"}</definedName>
    <definedName name="ㅁㄹㅇㄴ" localSheetId="12" hidden="1">{#N/A,#N/A,FALSE,"단가표지"}</definedName>
    <definedName name="ㅁㄹㅇㄴ" localSheetId="11" hidden="1">{#N/A,#N/A,FALSE,"단가표지"}</definedName>
    <definedName name="ㅁㄹㅇㄴ" localSheetId="13" hidden="1">{#N/A,#N/A,FALSE,"단가표지"}</definedName>
    <definedName name="ㅁㄹㅇㄴ" localSheetId="16" hidden="1">{#N/A,#N/A,FALSE,"단가표지"}</definedName>
    <definedName name="ㅁㄹㅇㄴ" localSheetId="21" hidden="1">{#N/A,#N/A,FALSE,"단가표지"}</definedName>
    <definedName name="ㅁㄹㅇㄴ" localSheetId="18" hidden="1">{#N/A,#N/A,FALSE,"단가표지"}</definedName>
    <definedName name="ㅁㄹㅇㄴ" localSheetId="19" hidden="1">{#N/A,#N/A,FALSE,"단가표지"}</definedName>
    <definedName name="ㅁㄹㅇㄴ" localSheetId="20" hidden="1">{#N/A,#N/A,FALSE,"단가표지"}</definedName>
    <definedName name="ㅁㄹㅇㄴ" localSheetId="22" hidden="1">{#N/A,#N/A,FALSE,"단가표지"}</definedName>
    <definedName name="ㅁㄹㅇㄴ" localSheetId="24" hidden="1">{#N/A,#N/A,FALSE,"단가표지"}</definedName>
    <definedName name="ㅁㄹㅇㄴ" localSheetId="28" hidden="1">{#N/A,#N/A,FALSE,"단가표지"}</definedName>
    <definedName name="ㅁㄹㅇㄴ" localSheetId="14" hidden="1">{#N/A,#N/A,FALSE,"단가표지"}</definedName>
    <definedName name="ㅁㄹㅇㄴ" hidden="1">{#N/A,#N/A,FALSE,"단가표지"}</definedName>
    <definedName name="ㅁㄹㅇㄴㅇㅁㄹㄴㄻㄴ" localSheetId="12" hidden="1">{#N/A,#N/A,FALSE,"이정표"}</definedName>
    <definedName name="ㅁㄹㅇㄴㅇㅁㄹㄴㄻㄴ" localSheetId="11" hidden="1">{#N/A,#N/A,FALSE,"이정표"}</definedName>
    <definedName name="ㅁㄹㅇㄴㅇㅁㄹㄴㄻㄴ" localSheetId="13" hidden="1">{#N/A,#N/A,FALSE,"이정표"}</definedName>
    <definedName name="ㅁㄹㅇㄴㅇㅁㄹㄴㄻㄴ" localSheetId="16" hidden="1">{#N/A,#N/A,FALSE,"이정표"}</definedName>
    <definedName name="ㅁㄹㅇㄴㅇㅁㄹㄴㄻㄴ" localSheetId="21" hidden="1">{#N/A,#N/A,FALSE,"이정표"}</definedName>
    <definedName name="ㅁㄹㅇㄴㅇㅁㄹㄴㄻㄴ" localSheetId="18" hidden="1">{#N/A,#N/A,FALSE,"이정표"}</definedName>
    <definedName name="ㅁㄹㅇㄴㅇㅁㄹㄴㄻㄴ" localSheetId="19" hidden="1">{#N/A,#N/A,FALSE,"이정표"}</definedName>
    <definedName name="ㅁㄹㅇㄴㅇㅁㄹㄴㄻㄴ" localSheetId="20" hidden="1">{#N/A,#N/A,FALSE,"이정표"}</definedName>
    <definedName name="ㅁㄹㅇㄴㅇㅁㄹㄴㄻㄴ" localSheetId="22" hidden="1">{#N/A,#N/A,FALSE,"이정표"}</definedName>
    <definedName name="ㅁㄹㅇㄴㅇㅁㄹㄴㄻㄴ" localSheetId="24" hidden="1">{#N/A,#N/A,FALSE,"이정표"}</definedName>
    <definedName name="ㅁㄹㅇㄴㅇㅁㄹㄴㄻㄴ" localSheetId="28" hidden="1">{#N/A,#N/A,FALSE,"이정표"}</definedName>
    <definedName name="ㅁㄹㅇㄴㅇㅁㄹㄴㄻㄴ" localSheetId="14" hidden="1">{#N/A,#N/A,FALSE,"이정표"}</definedName>
    <definedName name="ㅁㄹㅇㄴㅇㅁㄹㄴㄻㄴ" hidden="1">{#N/A,#N/A,FALSE,"이정표"}</definedName>
    <definedName name="ㅁㄹㅇㄹㅇㄴㄹㅇㄹㅇ" localSheetId="12" hidden="1">{#N/A,#N/A,FALSE,"표지목차"}</definedName>
    <definedName name="ㅁㄹㅇㄹㅇㄴㄹㅇㄹㅇ" localSheetId="11" hidden="1">{#N/A,#N/A,FALSE,"표지목차"}</definedName>
    <definedName name="ㅁㄹㅇㄹㅇㄴㄹㅇㄹㅇ" localSheetId="13" hidden="1">{#N/A,#N/A,FALSE,"표지목차"}</definedName>
    <definedName name="ㅁㄹㅇㄹㅇㄴㄹㅇㄹㅇ" localSheetId="16" hidden="1">{#N/A,#N/A,FALSE,"표지목차"}</definedName>
    <definedName name="ㅁㄹㅇㄹㅇㄴㄹㅇㄹㅇ" localSheetId="21" hidden="1">{#N/A,#N/A,FALSE,"표지목차"}</definedName>
    <definedName name="ㅁㄹㅇㄹㅇㄴㄹㅇㄹㅇ" localSheetId="18" hidden="1">{#N/A,#N/A,FALSE,"표지목차"}</definedName>
    <definedName name="ㅁㄹㅇㄹㅇㄴㄹㅇㄹㅇ" localSheetId="19" hidden="1">{#N/A,#N/A,FALSE,"표지목차"}</definedName>
    <definedName name="ㅁㄹㅇㄹㅇㄴㄹㅇㄹㅇ" localSheetId="20" hidden="1">{#N/A,#N/A,FALSE,"표지목차"}</definedName>
    <definedName name="ㅁㄹㅇㄹㅇㄴㄹㅇㄹㅇ" localSheetId="22" hidden="1">{#N/A,#N/A,FALSE,"표지목차"}</definedName>
    <definedName name="ㅁㄹㅇㄹㅇㄴㄹㅇㄹㅇ" localSheetId="24" hidden="1">{#N/A,#N/A,FALSE,"표지목차"}</definedName>
    <definedName name="ㅁㄹㅇㄹㅇㄴㄹㅇㄹㅇ" localSheetId="28" hidden="1">{#N/A,#N/A,FALSE,"표지목차"}</definedName>
    <definedName name="ㅁㄹㅇㄹㅇㄴㄹㅇㄹㅇ" localSheetId="14" hidden="1">{#N/A,#N/A,FALSE,"표지목차"}</definedName>
    <definedName name="ㅁㄹㅇㄹㅇㄴㄹㅇㄹㅇ" hidden="1">{#N/A,#N/A,FALSE,"표지목차"}</definedName>
    <definedName name="ㅁㄹㅇㅁㄴ" localSheetId="12" hidden="1">{#N/A,#N/A,FALSE,"골재소요량";#N/A,#N/A,FALSE,"골재소요량"}</definedName>
    <definedName name="ㅁㄹㅇㅁㄴ" localSheetId="11" hidden="1">{#N/A,#N/A,FALSE,"골재소요량";#N/A,#N/A,FALSE,"골재소요량"}</definedName>
    <definedName name="ㅁㄹㅇㅁㄴ" localSheetId="13" hidden="1">{#N/A,#N/A,FALSE,"골재소요량";#N/A,#N/A,FALSE,"골재소요량"}</definedName>
    <definedName name="ㅁㄹㅇㅁㄴ" localSheetId="16" hidden="1">{#N/A,#N/A,FALSE,"골재소요량";#N/A,#N/A,FALSE,"골재소요량"}</definedName>
    <definedName name="ㅁㄹㅇㅁㄴ" localSheetId="21" hidden="1">{#N/A,#N/A,FALSE,"골재소요량";#N/A,#N/A,FALSE,"골재소요량"}</definedName>
    <definedName name="ㅁㄹㅇㅁㄴ" localSheetId="18" hidden="1">{#N/A,#N/A,FALSE,"골재소요량";#N/A,#N/A,FALSE,"골재소요량"}</definedName>
    <definedName name="ㅁㄹㅇㅁㄴ" localSheetId="19" hidden="1">{#N/A,#N/A,FALSE,"골재소요량";#N/A,#N/A,FALSE,"골재소요량"}</definedName>
    <definedName name="ㅁㄹㅇㅁㄴ" localSheetId="20" hidden="1">{#N/A,#N/A,FALSE,"골재소요량";#N/A,#N/A,FALSE,"골재소요량"}</definedName>
    <definedName name="ㅁㄹㅇㅁㄴ" localSheetId="22" hidden="1">{#N/A,#N/A,FALSE,"골재소요량";#N/A,#N/A,FALSE,"골재소요량"}</definedName>
    <definedName name="ㅁㄹㅇㅁㄴ" localSheetId="24" hidden="1">{#N/A,#N/A,FALSE,"골재소요량";#N/A,#N/A,FALSE,"골재소요량"}</definedName>
    <definedName name="ㅁㄹㅇㅁㄴ" localSheetId="28" hidden="1">{#N/A,#N/A,FALSE,"골재소요량";#N/A,#N/A,FALSE,"골재소요량"}</definedName>
    <definedName name="ㅁㄹㅇㅁㄴ" localSheetId="14" hidden="1">{#N/A,#N/A,FALSE,"골재소요량";#N/A,#N/A,FALSE,"골재소요량"}</definedName>
    <definedName name="ㅁㄹㅇㅁㄴ" hidden="1">{#N/A,#N/A,FALSE,"골재소요량";#N/A,#N/A,FALSE,"골재소요량"}</definedName>
    <definedName name="ㅁㄻ" localSheetId="12" hidden="1">{#N/A,#N/A,FALSE,"Sheet1"}</definedName>
    <definedName name="ㅁㄻ" localSheetId="11" hidden="1">{#N/A,#N/A,FALSE,"Sheet1"}</definedName>
    <definedName name="ㅁㄻ" localSheetId="13" hidden="1">{#N/A,#N/A,FALSE,"Sheet1"}</definedName>
    <definedName name="ㅁㄻ" localSheetId="16" hidden="1">{#N/A,#N/A,FALSE,"Sheet1"}</definedName>
    <definedName name="ㅁㄻ" localSheetId="21" hidden="1">{#N/A,#N/A,FALSE,"Sheet1"}</definedName>
    <definedName name="ㅁㄻ" localSheetId="18" hidden="1">{#N/A,#N/A,FALSE,"Sheet1"}</definedName>
    <definedName name="ㅁㄻ" localSheetId="19" hidden="1">{#N/A,#N/A,FALSE,"Sheet1"}</definedName>
    <definedName name="ㅁㄻ" localSheetId="20" hidden="1">{#N/A,#N/A,FALSE,"Sheet1"}</definedName>
    <definedName name="ㅁㄻ" localSheetId="22" hidden="1">{#N/A,#N/A,FALSE,"Sheet1"}</definedName>
    <definedName name="ㅁㄻ" localSheetId="24" hidden="1">{#N/A,#N/A,FALSE,"Sheet1"}</definedName>
    <definedName name="ㅁㄻ" localSheetId="28" hidden="1">{#N/A,#N/A,FALSE,"Sheet1"}</definedName>
    <definedName name="ㅁㄻ" localSheetId="14" hidden="1">{#N/A,#N/A,FALSE,"Sheet1"}</definedName>
    <definedName name="ㅁㄻ" hidden="1">{#N/A,#N/A,FALSE,"Sheet1"}</definedName>
    <definedName name="ㅁㄻㄴㄹ" localSheetId="12" hidden="1">{#N/A,#N/A,FALSE,"골재소요량";#N/A,#N/A,FALSE,"골재소요량"}</definedName>
    <definedName name="ㅁㄻㄴㄹ" localSheetId="11" hidden="1">{#N/A,#N/A,FALSE,"골재소요량";#N/A,#N/A,FALSE,"골재소요량"}</definedName>
    <definedName name="ㅁㄻㄴㄹ" localSheetId="13" hidden="1">{#N/A,#N/A,FALSE,"골재소요량";#N/A,#N/A,FALSE,"골재소요량"}</definedName>
    <definedName name="ㅁㄻㄴㄹ" localSheetId="16" hidden="1">{#N/A,#N/A,FALSE,"골재소요량";#N/A,#N/A,FALSE,"골재소요량"}</definedName>
    <definedName name="ㅁㄻㄴㄹ" localSheetId="21" hidden="1">{#N/A,#N/A,FALSE,"골재소요량";#N/A,#N/A,FALSE,"골재소요량"}</definedName>
    <definedName name="ㅁㄻㄴㄹ" localSheetId="18" hidden="1">{#N/A,#N/A,FALSE,"골재소요량";#N/A,#N/A,FALSE,"골재소요량"}</definedName>
    <definedName name="ㅁㄻㄴㄹ" localSheetId="19" hidden="1">{#N/A,#N/A,FALSE,"골재소요량";#N/A,#N/A,FALSE,"골재소요량"}</definedName>
    <definedName name="ㅁㄻㄴㄹ" localSheetId="20" hidden="1">{#N/A,#N/A,FALSE,"골재소요량";#N/A,#N/A,FALSE,"골재소요량"}</definedName>
    <definedName name="ㅁㄻㄴㄹ" localSheetId="22" hidden="1">{#N/A,#N/A,FALSE,"골재소요량";#N/A,#N/A,FALSE,"골재소요량"}</definedName>
    <definedName name="ㅁㄻㄴㄹ" localSheetId="24" hidden="1">{#N/A,#N/A,FALSE,"골재소요량";#N/A,#N/A,FALSE,"골재소요량"}</definedName>
    <definedName name="ㅁㄻㄴㄹ" localSheetId="28" hidden="1">{#N/A,#N/A,FALSE,"골재소요량";#N/A,#N/A,FALSE,"골재소요량"}</definedName>
    <definedName name="ㅁㄻㄴㄹ" localSheetId="14" hidden="1">{#N/A,#N/A,FALSE,"골재소요량";#N/A,#N/A,FALSE,"골재소요량"}</definedName>
    <definedName name="ㅁㄻㄴㄹ" hidden="1">{#N/A,#N/A,FALSE,"골재소요량";#N/A,#N/A,FALSE,"골재소요량"}</definedName>
    <definedName name="ㅁㄻㅁㅁㅁㄹㄴㅇㄹㅇㄴㄹㅈㄹㄴㅇ" localSheetId="12" hidden="1">{#N/A,#N/A,FALSE,"운반시간"}</definedName>
    <definedName name="ㅁㄻㅁㅁㅁㄹㄴㅇㄹㅇㄴㄹㅈㄹㄴㅇ" localSheetId="11" hidden="1">{#N/A,#N/A,FALSE,"운반시간"}</definedName>
    <definedName name="ㅁㄻㅁㅁㅁㄹㄴㅇㄹㅇㄴㄹㅈㄹㄴㅇ" localSheetId="13" hidden="1">{#N/A,#N/A,FALSE,"운반시간"}</definedName>
    <definedName name="ㅁㄻㅁㅁㅁㄹㄴㅇㄹㅇㄴㄹㅈㄹㄴㅇ" localSheetId="16" hidden="1">{#N/A,#N/A,FALSE,"운반시간"}</definedName>
    <definedName name="ㅁㄻㅁㅁㅁㄹㄴㅇㄹㅇㄴㄹㅈㄹㄴㅇ" localSheetId="21" hidden="1">{#N/A,#N/A,FALSE,"운반시간"}</definedName>
    <definedName name="ㅁㄻㅁㅁㅁㄹㄴㅇㄹㅇㄴㄹㅈㄹㄴㅇ" localSheetId="18" hidden="1">{#N/A,#N/A,FALSE,"운반시간"}</definedName>
    <definedName name="ㅁㄻㅁㅁㅁㄹㄴㅇㄹㅇㄴㄹㅈㄹㄴㅇ" localSheetId="19" hidden="1">{#N/A,#N/A,FALSE,"운반시간"}</definedName>
    <definedName name="ㅁㄻㅁㅁㅁㄹㄴㅇㄹㅇㄴㄹㅈㄹㄴㅇ" localSheetId="20" hidden="1">{#N/A,#N/A,FALSE,"운반시간"}</definedName>
    <definedName name="ㅁㄻㅁㅁㅁㄹㄴㅇㄹㅇㄴㄹㅈㄹㄴㅇ" localSheetId="22" hidden="1">{#N/A,#N/A,FALSE,"운반시간"}</definedName>
    <definedName name="ㅁㄻㅁㅁㅁㄹㄴㅇㄹㅇㄴㄹㅈㄹㄴㅇ" localSheetId="24" hidden="1">{#N/A,#N/A,FALSE,"운반시간"}</definedName>
    <definedName name="ㅁㄻㅁㅁㅁㄹㄴㅇㄹㅇㄴㄹㅈㄹㄴㅇ" localSheetId="28" hidden="1">{#N/A,#N/A,FALSE,"운반시간"}</definedName>
    <definedName name="ㅁㄻㅁㅁㅁㄹㄴㅇㄹㅇㄴㄹㅈㄹㄴㅇ" localSheetId="14" hidden="1">{#N/A,#N/A,FALSE,"운반시간"}</definedName>
    <definedName name="ㅁㄻㅁㅁㅁㄹㄴㅇㄹㅇㄴㄹㅈㄹㄴㅇ" hidden="1">{#N/A,#N/A,FALSE,"운반시간"}</definedName>
    <definedName name="ㅁㅁ" localSheetId="12" hidden="1">{#N/A,#N/A,FALSE,"조골재"}</definedName>
    <definedName name="ㅁㅁ" localSheetId="11" hidden="1">{#N/A,#N/A,FALSE,"조골재"}</definedName>
    <definedName name="ㅁㅁ" localSheetId="13" hidden="1">{#N/A,#N/A,FALSE,"조골재"}</definedName>
    <definedName name="ㅁㅁ" localSheetId="16" hidden="1">{#N/A,#N/A,FALSE,"조골재"}</definedName>
    <definedName name="ㅁㅁ" localSheetId="21" hidden="1">{#N/A,#N/A,FALSE,"조골재"}</definedName>
    <definedName name="ㅁㅁ" localSheetId="18" hidden="1">{#N/A,#N/A,FALSE,"조골재"}</definedName>
    <definedName name="ㅁㅁ" localSheetId="19" hidden="1">{#N/A,#N/A,FALSE,"조골재"}</definedName>
    <definedName name="ㅁㅁ" localSheetId="20" hidden="1">{#N/A,#N/A,FALSE,"조골재"}</definedName>
    <definedName name="ㅁㅁ" localSheetId="22" hidden="1">{#N/A,#N/A,FALSE,"조골재"}</definedName>
    <definedName name="ㅁㅁ" localSheetId="24" hidden="1">{#N/A,#N/A,FALSE,"조골재"}</definedName>
    <definedName name="ㅁㅁ" localSheetId="28" hidden="1">{#N/A,#N/A,FALSE,"조골재"}</definedName>
    <definedName name="ㅁㅁ" localSheetId="14" hidden="1">{#N/A,#N/A,FALSE,"조골재"}</definedName>
    <definedName name="ㅁㅁ" hidden="1">{#N/A,#N/A,FALSE,"조골재"}</definedName>
    <definedName name="ㅁㅁ_1" localSheetId="12" hidden="1">{#N/A,#N/A,FALSE,"조골재"}</definedName>
    <definedName name="ㅁㅁ_1" localSheetId="11" hidden="1">{#N/A,#N/A,FALSE,"조골재"}</definedName>
    <definedName name="ㅁㅁ_1" localSheetId="13" hidden="1">{#N/A,#N/A,FALSE,"조골재"}</definedName>
    <definedName name="ㅁㅁ_1" localSheetId="16" hidden="1">{#N/A,#N/A,FALSE,"조골재"}</definedName>
    <definedName name="ㅁㅁ_1" localSheetId="21" hidden="1">{#N/A,#N/A,FALSE,"조골재"}</definedName>
    <definedName name="ㅁㅁ_1" localSheetId="18" hidden="1">{#N/A,#N/A,FALSE,"조골재"}</definedName>
    <definedName name="ㅁㅁ_1" localSheetId="19" hidden="1">{#N/A,#N/A,FALSE,"조골재"}</definedName>
    <definedName name="ㅁㅁ_1" localSheetId="20" hidden="1">{#N/A,#N/A,FALSE,"조골재"}</definedName>
    <definedName name="ㅁㅁ_1" localSheetId="22" hidden="1">{#N/A,#N/A,FALSE,"조골재"}</definedName>
    <definedName name="ㅁㅁ_1" localSheetId="24" hidden="1">{#N/A,#N/A,FALSE,"조골재"}</definedName>
    <definedName name="ㅁㅁ_1" localSheetId="28" hidden="1">{#N/A,#N/A,FALSE,"조골재"}</definedName>
    <definedName name="ㅁㅁ_1" localSheetId="14" hidden="1">{#N/A,#N/A,FALSE,"조골재"}</definedName>
    <definedName name="ㅁㅁ_1" hidden="1">{#N/A,#N/A,FALSE,"조골재"}</definedName>
    <definedName name="ㅁㅁㅁ" hidden="1">#REF!</definedName>
    <definedName name="ㅁㅁㅁㅁ" localSheetId="12" hidden="1">{#N/A,#N/A,FALSE,"혼합골재"}</definedName>
    <definedName name="ㅁㅁㅁㅁ" localSheetId="11" hidden="1">{#N/A,#N/A,FALSE,"혼합골재"}</definedName>
    <definedName name="ㅁㅁㅁㅁ" localSheetId="13" hidden="1">{#N/A,#N/A,FALSE,"혼합골재"}</definedName>
    <definedName name="ㅁㅁㅁㅁ" localSheetId="16" hidden="1">{#N/A,#N/A,FALSE,"혼합골재"}</definedName>
    <definedName name="ㅁㅁㅁㅁ" localSheetId="21" hidden="1">{#N/A,#N/A,FALSE,"혼합골재"}</definedName>
    <definedName name="ㅁㅁㅁㅁ" localSheetId="18" hidden="1">{#N/A,#N/A,FALSE,"혼합골재"}</definedName>
    <definedName name="ㅁㅁㅁㅁ" localSheetId="19" hidden="1">{#N/A,#N/A,FALSE,"혼합골재"}</definedName>
    <definedName name="ㅁㅁㅁㅁ" localSheetId="20" hidden="1">{#N/A,#N/A,FALSE,"혼합골재"}</definedName>
    <definedName name="ㅁㅁㅁㅁ" localSheetId="22" hidden="1">{#N/A,#N/A,FALSE,"혼합골재"}</definedName>
    <definedName name="ㅁㅁㅁㅁ" localSheetId="24" hidden="1">{#N/A,#N/A,FALSE,"혼합골재"}</definedName>
    <definedName name="ㅁㅁㅁㅁ" localSheetId="28" hidden="1">{#N/A,#N/A,FALSE,"혼합골재"}</definedName>
    <definedName name="ㅁㅁㅁㅁ" localSheetId="14" hidden="1">{#N/A,#N/A,FALSE,"혼합골재"}</definedName>
    <definedName name="ㅁㅁㅁㅁ" hidden="1">{#N/A,#N/A,FALSE,"혼합골재"}</definedName>
    <definedName name="ㅁㅁㅁㅁㅁ"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21"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20"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22"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_1" localSheetId="12" hidden="1">{"'용역비'!$A$4:$C$8"}</definedName>
    <definedName name="ㅁㅁㅁㅁㅁ_1" localSheetId="11" hidden="1">{"'용역비'!$A$4:$C$8"}</definedName>
    <definedName name="ㅁㅁㅁㅁㅁ_1" localSheetId="13" hidden="1">{"'용역비'!$A$4:$C$8"}</definedName>
    <definedName name="ㅁㅁㅁㅁㅁ_1" localSheetId="16" hidden="1">{"'용역비'!$A$4:$C$8"}</definedName>
    <definedName name="ㅁㅁㅁㅁㅁ_1" localSheetId="21" hidden="1">{"'용역비'!$A$4:$C$8"}</definedName>
    <definedName name="ㅁㅁㅁㅁㅁ_1" localSheetId="18" hidden="1">{"'용역비'!$A$4:$C$8"}</definedName>
    <definedName name="ㅁㅁㅁㅁㅁ_1" localSheetId="19" hidden="1">{"'용역비'!$A$4:$C$8"}</definedName>
    <definedName name="ㅁㅁㅁㅁㅁ_1" localSheetId="20" hidden="1">{"'용역비'!$A$4:$C$8"}</definedName>
    <definedName name="ㅁㅁㅁㅁㅁ_1" localSheetId="22" hidden="1">{"'용역비'!$A$4:$C$8"}</definedName>
    <definedName name="ㅁㅁㅁㅁㅁ_1" localSheetId="24" hidden="1">{"'용역비'!$A$4:$C$8"}</definedName>
    <definedName name="ㅁㅁㅁㅁㅁ_1" localSheetId="28" hidden="1">{"'용역비'!$A$4:$C$8"}</definedName>
    <definedName name="ㅁㅁㅁㅁㅁ_1" localSheetId="14" hidden="1">{"'용역비'!$A$4:$C$8"}</definedName>
    <definedName name="ㅁㅁㅁㅁㅁ_1" hidden="1">{"'용역비'!$A$4:$C$8"}</definedName>
    <definedName name="ㅁㅁㅁㅁㅁ_2" localSheetId="12" hidden="1">{"'용역비'!$A$4:$C$8"}</definedName>
    <definedName name="ㅁㅁㅁㅁㅁ_2" localSheetId="11" hidden="1">{"'용역비'!$A$4:$C$8"}</definedName>
    <definedName name="ㅁㅁㅁㅁㅁ_2" localSheetId="13" hidden="1">{"'용역비'!$A$4:$C$8"}</definedName>
    <definedName name="ㅁㅁㅁㅁㅁ_2" localSheetId="16" hidden="1">{"'용역비'!$A$4:$C$8"}</definedName>
    <definedName name="ㅁㅁㅁㅁㅁ_2" localSheetId="21" hidden="1">{"'용역비'!$A$4:$C$8"}</definedName>
    <definedName name="ㅁㅁㅁㅁㅁ_2" localSheetId="18" hidden="1">{"'용역비'!$A$4:$C$8"}</definedName>
    <definedName name="ㅁㅁㅁㅁㅁ_2" localSheetId="19" hidden="1">{"'용역비'!$A$4:$C$8"}</definedName>
    <definedName name="ㅁㅁㅁㅁㅁ_2" localSheetId="20" hidden="1">{"'용역비'!$A$4:$C$8"}</definedName>
    <definedName name="ㅁㅁㅁㅁㅁ_2" localSheetId="22" hidden="1">{"'용역비'!$A$4:$C$8"}</definedName>
    <definedName name="ㅁㅁㅁㅁㅁ_2" localSheetId="24" hidden="1">{"'용역비'!$A$4:$C$8"}</definedName>
    <definedName name="ㅁㅁㅁㅁㅁ_2" localSheetId="28" hidden="1">{"'용역비'!$A$4:$C$8"}</definedName>
    <definedName name="ㅁㅁㅁㅁㅁ_2" localSheetId="14" hidden="1">{"'용역비'!$A$4:$C$8"}</definedName>
    <definedName name="ㅁㅁㅁㅁㅁ_2" hidden="1">{"'용역비'!$A$4:$C$8"}</definedName>
    <definedName name="ㅁㅁㅁㅁㅁ_3" localSheetId="12" hidden="1">{"'용역비'!$A$4:$C$8"}</definedName>
    <definedName name="ㅁㅁㅁㅁㅁ_3" localSheetId="11" hidden="1">{"'용역비'!$A$4:$C$8"}</definedName>
    <definedName name="ㅁㅁㅁㅁㅁ_3" localSheetId="13" hidden="1">{"'용역비'!$A$4:$C$8"}</definedName>
    <definedName name="ㅁㅁㅁㅁㅁ_3" localSheetId="16" hidden="1">{"'용역비'!$A$4:$C$8"}</definedName>
    <definedName name="ㅁㅁㅁㅁㅁ_3" localSheetId="21" hidden="1">{"'용역비'!$A$4:$C$8"}</definedName>
    <definedName name="ㅁㅁㅁㅁㅁ_3" localSheetId="18" hidden="1">{"'용역비'!$A$4:$C$8"}</definedName>
    <definedName name="ㅁㅁㅁㅁㅁ_3" localSheetId="19" hidden="1">{"'용역비'!$A$4:$C$8"}</definedName>
    <definedName name="ㅁㅁㅁㅁㅁ_3" localSheetId="20" hidden="1">{"'용역비'!$A$4:$C$8"}</definedName>
    <definedName name="ㅁㅁㅁㅁㅁ_3" localSheetId="22" hidden="1">{"'용역비'!$A$4:$C$8"}</definedName>
    <definedName name="ㅁㅁㅁㅁㅁ_3" localSheetId="24" hidden="1">{"'용역비'!$A$4:$C$8"}</definedName>
    <definedName name="ㅁㅁㅁㅁㅁ_3" localSheetId="28" hidden="1">{"'용역비'!$A$4:$C$8"}</definedName>
    <definedName name="ㅁㅁㅁㅁㅁ_3" localSheetId="14" hidden="1">{"'용역비'!$A$4:$C$8"}</definedName>
    <definedName name="ㅁㅁㅁㅁㅁ_3" hidden="1">{"'용역비'!$A$4:$C$8"}</definedName>
    <definedName name="ㅁㅁㅁㅁㅁ_4" localSheetId="12" hidden="1">{"'용역비'!$A$4:$C$8"}</definedName>
    <definedName name="ㅁㅁㅁㅁㅁ_4" localSheetId="11" hidden="1">{"'용역비'!$A$4:$C$8"}</definedName>
    <definedName name="ㅁㅁㅁㅁㅁ_4" localSheetId="13" hidden="1">{"'용역비'!$A$4:$C$8"}</definedName>
    <definedName name="ㅁㅁㅁㅁㅁ_4" localSheetId="16" hidden="1">{"'용역비'!$A$4:$C$8"}</definedName>
    <definedName name="ㅁㅁㅁㅁㅁ_4" localSheetId="21" hidden="1">{"'용역비'!$A$4:$C$8"}</definedName>
    <definedName name="ㅁㅁㅁㅁㅁ_4" localSheetId="18" hidden="1">{"'용역비'!$A$4:$C$8"}</definedName>
    <definedName name="ㅁㅁㅁㅁㅁ_4" localSheetId="19" hidden="1">{"'용역비'!$A$4:$C$8"}</definedName>
    <definedName name="ㅁㅁㅁㅁㅁ_4" localSheetId="20" hidden="1">{"'용역비'!$A$4:$C$8"}</definedName>
    <definedName name="ㅁㅁㅁㅁㅁ_4" localSheetId="22" hidden="1">{"'용역비'!$A$4:$C$8"}</definedName>
    <definedName name="ㅁㅁㅁㅁㅁ_4" localSheetId="24" hidden="1">{"'용역비'!$A$4:$C$8"}</definedName>
    <definedName name="ㅁㅁㅁㅁㅁ_4" localSheetId="28" hidden="1">{"'용역비'!$A$4:$C$8"}</definedName>
    <definedName name="ㅁㅁㅁㅁㅁ_4" localSheetId="14" hidden="1">{"'용역비'!$A$4:$C$8"}</definedName>
    <definedName name="ㅁㅁㅁㅁㅁ_4" hidden="1">{"'용역비'!$A$4:$C$8"}</definedName>
    <definedName name="ㅁㅁㅁㅁㅁ_5" localSheetId="12" hidden="1">{"'용역비'!$A$4:$C$8"}</definedName>
    <definedName name="ㅁㅁㅁㅁㅁ_5" localSheetId="11" hidden="1">{"'용역비'!$A$4:$C$8"}</definedName>
    <definedName name="ㅁㅁㅁㅁㅁ_5" localSheetId="13" hidden="1">{"'용역비'!$A$4:$C$8"}</definedName>
    <definedName name="ㅁㅁㅁㅁㅁ_5" localSheetId="16" hidden="1">{"'용역비'!$A$4:$C$8"}</definedName>
    <definedName name="ㅁㅁㅁㅁㅁ_5" localSheetId="21" hidden="1">{"'용역비'!$A$4:$C$8"}</definedName>
    <definedName name="ㅁㅁㅁㅁㅁ_5" localSheetId="18" hidden="1">{"'용역비'!$A$4:$C$8"}</definedName>
    <definedName name="ㅁㅁㅁㅁㅁ_5" localSheetId="19" hidden="1">{"'용역비'!$A$4:$C$8"}</definedName>
    <definedName name="ㅁㅁㅁㅁㅁ_5" localSheetId="20" hidden="1">{"'용역비'!$A$4:$C$8"}</definedName>
    <definedName name="ㅁㅁㅁㅁㅁ_5" localSheetId="22" hidden="1">{"'용역비'!$A$4:$C$8"}</definedName>
    <definedName name="ㅁㅁㅁㅁㅁ_5" localSheetId="24" hidden="1">{"'용역비'!$A$4:$C$8"}</definedName>
    <definedName name="ㅁㅁㅁㅁㅁ_5" localSheetId="28" hidden="1">{"'용역비'!$A$4:$C$8"}</definedName>
    <definedName name="ㅁㅁㅁㅁㅁ_5" localSheetId="14" hidden="1">{"'용역비'!$A$4:$C$8"}</definedName>
    <definedName name="ㅁㅁㅁㅁㅁ_5" hidden="1">{"'용역비'!$A$4:$C$8"}</definedName>
    <definedName name="ㅁㅁㅁㅁㅁㅁ" hidden="1">#REF!</definedName>
    <definedName name="ㅁㅂ">#REF!</definedName>
    <definedName name="ㅁㅅㅅㅁㄱㅈ"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12" hidden="1">{#N/A,#N/A,FALSE,"집계표"}</definedName>
    <definedName name="ㅁㅇ나ㅓ키ㅏㄴ" localSheetId="11" hidden="1">{#N/A,#N/A,FALSE,"집계표"}</definedName>
    <definedName name="ㅁㅇ나ㅓ키ㅏㄴ" localSheetId="13" hidden="1">{#N/A,#N/A,FALSE,"집계표"}</definedName>
    <definedName name="ㅁㅇ나ㅓ키ㅏㄴ" localSheetId="16" hidden="1">{#N/A,#N/A,FALSE,"집계표"}</definedName>
    <definedName name="ㅁㅇ나ㅓ키ㅏㄴ" localSheetId="21" hidden="1">{#N/A,#N/A,FALSE,"집계표"}</definedName>
    <definedName name="ㅁㅇ나ㅓ키ㅏㄴ" localSheetId="18" hidden="1">{#N/A,#N/A,FALSE,"집계표"}</definedName>
    <definedName name="ㅁㅇ나ㅓ키ㅏㄴ" localSheetId="19" hidden="1">{#N/A,#N/A,FALSE,"집계표"}</definedName>
    <definedName name="ㅁㅇ나ㅓ키ㅏㄴ" localSheetId="20" hidden="1">{#N/A,#N/A,FALSE,"집계표"}</definedName>
    <definedName name="ㅁㅇ나ㅓ키ㅏㄴ" localSheetId="22" hidden="1">{#N/A,#N/A,FALSE,"집계표"}</definedName>
    <definedName name="ㅁㅇ나ㅓ키ㅏㄴ" localSheetId="24" hidden="1">{#N/A,#N/A,FALSE,"집계표"}</definedName>
    <definedName name="ㅁㅇ나ㅓ키ㅏㄴ" localSheetId="28" hidden="1">{#N/A,#N/A,FALSE,"집계표"}</definedName>
    <definedName name="ㅁㅇ나ㅓ키ㅏㄴ" localSheetId="14" hidden="1">{#N/A,#N/A,FALSE,"집계표"}</definedName>
    <definedName name="ㅁㅇ나ㅓ키ㅏㄴ" hidden="1">{#N/A,#N/A,FALSE,"집계표"}</definedName>
    <definedName name="ㅁㅇㄹ" localSheetId="12" hidden="1">{#N/A,#N/A,FALSE,"전력간선"}</definedName>
    <definedName name="ㅁㅇㄹ" localSheetId="11" hidden="1">{#N/A,#N/A,FALSE,"전력간선"}</definedName>
    <definedName name="ㅁㅇㄹ" localSheetId="13" hidden="1">{#N/A,#N/A,FALSE,"전력간선"}</definedName>
    <definedName name="ㅁㅇㄹ" localSheetId="16" hidden="1">{#N/A,#N/A,FALSE,"전력간선"}</definedName>
    <definedName name="ㅁㅇㄹ" localSheetId="21" hidden="1">{#N/A,#N/A,FALSE,"전력간선"}</definedName>
    <definedName name="ㅁㅇㄹ" localSheetId="18" hidden="1">{#N/A,#N/A,FALSE,"전력간선"}</definedName>
    <definedName name="ㅁㅇㄹ" localSheetId="19" hidden="1">{#N/A,#N/A,FALSE,"전력간선"}</definedName>
    <definedName name="ㅁㅇㄹ" localSheetId="20" hidden="1">{#N/A,#N/A,FALSE,"전력간선"}</definedName>
    <definedName name="ㅁㅇㄹ" localSheetId="22" hidden="1">{#N/A,#N/A,FALSE,"전력간선"}</definedName>
    <definedName name="ㅁㅇㄹ" localSheetId="24" hidden="1">{#N/A,#N/A,FALSE,"전력간선"}</definedName>
    <definedName name="ㅁㅇㄹ" localSheetId="28" hidden="1">{#N/A,#N/A,FALSE,"전력간선"}</definedName>
    <definedName name="ㅁㅇㄹ" localSheetId="14" hidden="1">{#N/A,#N/A,FALSE,"전력간선"}</definedName>
    <definedName name="ㅁㅇㄹ" hidden="1">{#N/A,#N/A,FALSE,"전력간선"}</definedName>
    <definedName name="ㅁㅇㄹㄴㄻ" localSheetId="12" hidden="1">{"'Sheet1'!$D$19","'Sheet1'!$B$22:$E$22"}</definedName>
    <definedName name="ㅁㅇㄹㄴㄻ" localSheetId="11" hidden="1">{"'Sheet1'!$D$19","'Sheet1'!$B$22:$E$22"}</definedName>
    <definedName name="ㅁㅇㄹㄴㄻ" localSheetId="13" hidden="1">{"'Sheet1'!$D$19","'Sheet1'!$B$22:$E$22"}</definedName>
    <definedName name="ㅁㅇㄹㄴㄻ" localSheetId="16" hidden="1">{"'Sheet1'!$D$19","'Sheet1'!$B$22:$E$22"}</definedName>
    <definedName name="ㅁㅇㄹㄴㄻ" localSheetId="21" hidden="1">{"'Sheet1'!$D$19","'Sheet1'!$B$22:$E$22"}</definedName>
    <definedName name="ㅁㅇㄹㄴㄻ" localSheetId="18" hidden="1">{"'Sheet1'!$D$19","'Sheet1'!$B$22:$E$22"}</definedName>
    <definedName name="ㅁㅇㄹㄴㄻ" localSheetId="19" hidden="1">{"'Sheet1'!$D$19","'Sheet1'!$B$22:$E$22"}</definedName>
    <definedName name="ㅁㅇㄹㄴㄻ" localSheetId="20" hidden="1">{"'Sheet1'!$D$19","'Sheet1'!$B$22:$E$22"}</definedName>
    <definedName name="ㅁㅇㄹㄴㄻ" localSheetId="22" hidden="1">{"'Sheet1'!$D$19","'Sheet1'!$B$22:$E$22"}</definedName>
    <definedName name="ㅁㅇㄹㄴㄻ" localSheetId="24" hidden="1">{"'Sheet1'!$D$19","'Sheet1'!$B$22:$E$22"}</definedName>
    <definedName name="ㅁㅇㄹㄴㄻ" localSheetId="28" hidden="1">{"'Sheet1'!$D$19","'Sheet1'!$B$22:$E$22"}</definedName>
    <definedName name="ㅁㅇㄹㄴㄻ" localSheetId="14" hidden="1">{"'Sheet1'!$D$19","'Sheet1'!$B$22:$E$22"}</definedName>
    <definedName name="ㅁㅇㄹㄴㄻ" hidden="1">{"'Sheet1'!$D$19","'Sheet1'!$B$22:$E$22"}</definedName>
    <definedName name="ㅁㅇㄹㄴㅇㅁㄹ" localSheetId="12" hidden="1">{#N/A,#N/A,FALSE,"운반시간"}</definedName>
    <definedName name="ㅁㅇㄹㄴㅇㅁㄹ" localSheetId="11" hidden="1">{#N/A,#N/A,FALSE,"운반시간"}</definedName>
    <definedName name="ㅁㅇㄹㄴㅇㅁㄹ" localSheetId="13" hidden="1">{#N/A,#N/A,FALSE,"운반시간"}</definedName>
    <definedName name="ㅁㅇㄹㄴㅇㅁㄹ" localSheetId="16" hidden="1">{#N/A,#N/A,FALSE,"운반시간"}</definedName>
    <definedName name="ㅁㅇㄹㄴㅇㅁㄹ" localSheetId="21" hidden="1">{#N/A,#N/A,FALSE,"운반시간"}</definedName>
    <definedName name="ㅁㅇㄹㄴㅇㅁㄹ" localSheetId="18" hidden="1">{#N/A,#N/A,FALSE,"운반시간"}</definedName>
    <definedName name="ㅁㅇㄹㄴㅇㅁㄹ" localSheetId="19" hidden="1">{#N/A,#N/A,FALSE,"운반시간"}</definedName>
    <definedName name="ㅁㅇㄹㄴㅇㅁㄹ" localSheetId="20" hidden="1">{#N/A,#N/A,FALSE,"운반시간"}</definedName>
    <definedName name="ㅁㅇㄹㄴㅇㅁㄹ" localSheetId="22" hidden="1">{#N/A,#N/A,FALSE,"운반시간"}</definedName>
    <definedName name="ㅁㅇㄹㄴㅇㅁㄹ" localSheetId="24" hidden="1">{#N/A,#N/A,FALSE,"운반시간"}</definedName>
    <definedName name="ㅁㅇㄹㄴㅇㅁㄹ" localSheetId="28" hidden="1">{#N/A,#N/A,FALSE,"운반시간"}</definedName>
    <definedName name="ㅁㅇㄹㄴㅇㅁㄹ" localSheetId="14" hidden="1">{#N/A,#N/A,FALSE,"운반시간"}</definedName>
    <definedName name="ㅁㅇㄹㄴㅇㅁㄹ" hidden="1">{#N/A,#N/A,FALSE,"운반시간"}</definedName>
    <definedName name="ㅁㅇㄹㅇㅎㄻㅍ" localSheetId="12" hidden="1">{#N/A,#N/A,FALSE,"집계표"}</definedName>
    <definedName name="ㅁㅇㄹㅇㅎㄻㅍ" localSheetId="11" hidden="1">{#N/A,#N/A,FALSE,"집계표"}</definedName>
    <definedName name="ㅁㅇㄹㅇㅎㄻㅍ" localSheetId="13" hidden="1">{#N/A,#N/A,FALSE,"집계표"}</definedName>
    <definedName name="ㅁㅇㄹㅇㅎㄻㅍ" localSheetId="16" hidden="1">{#N/A,#N/A,FALSE,"집계표"}</definedName>
    <definedName name="ㅁㅇㄹㅇㅎㄻㅍ" localSheetId="21" hidden="1">{#N/A,#N/A,FALSE,"집계표"}</definedName>
    <definedName name="ㅁㅇㄹㅇㅎㄻㅍ" localSheetId="18" hidden="1">{#N/A,#N/A,FALSE,"집계표"}</definedName>
    <definedName name="ㅁㅇㄹㅇㅎㄻㅍ" localSheetId="19" hidden="1">{#N/A,#N/A,FALSE,"집계표"}</definedName>
    <definedName name="ㅁㅇㄹㅇㅎㄻㅍ" localSheetId="20" hidden="1">{#N/A,#N/A,FALSE,"집계표"}</definedName>
    <definedName name="ㅁㅇㄹㅇㅎㄻㅍ" localSheetId="22" hidden="1">{#N/A,#N/A,FALSE,"집계표"}</definedName>
    <definedName name="ㅁㅇㄹㅇㅎㄻㅍ" localSheetId="24" hidden="1">{#N/A,#N/A,FALSE,"집계표"}</definedName>
    <definedName name="ㅁㅇㄹㅇㅎㄻㅍ" localSheetId="28" hidden="1">{#N/A,#N/A,FALSE,"집계표"}</definedName>
    <definedName name="ㅁㅇㄹㅇㅎㄻㅍ" localSheetId="14" hidden="1">{#N/A,#N/A,FALSE,"집계표"}</definedName>
    <definedName name="ㅁㅇㄹㅇㅎㄻㅍ" hidden="1">{#N/A,#N/A,FALSE,"집계표"}</definedName>
    <definedName name="ㅁㅇㄻ" localSheetId="12" hidden="1">{#N/A,#N/A,FALSE,"조골재"}</definedName>
    <definedName name="ㅁㅇㄻ" localSheetId="11" hidden="1">{#N/A,#N/A,FALSE,"조골재"}</definedName>
    <definedName name="ㅁㅇㄻ" localSheetId="13" hidden="1">{#N/A,#N/A,FALSE,"조골재"}</definedName>
    <definedName name="ㅁㅇㄻ" localSheetId="16" hidden="1">{#N/A,#N/A,FALSE,"조골재"}</definedName>
    <definedName name="ㅁㅇㄻ" localSheetId="21" hidden="1">{#N/A,#N/A,FALSE,"조골재"}</definedName>
    <definedName name="ㅁㅇㄻ" localSheetId="18" hidden="1">{#N/A,#N/A,FALSE,"조골재"}</definedName>
    <definedName name="ㅁㅇㄻ" localSheetId="19" hidden="1">{#N/A,#N/A,FALSE,"조골재"}</definedName>
    <definedName name="ㅁㅇㄻ" localSheetId="20" hidden="1">{#N/A,#N/A,FALSE,"조골재"}</definedName>
    <definedName name="ㅁㅇㄻ" localSheetId="22" hidden="1">{#N/A,#N/A,FALSE,"조골재"}</definedName>
    <definedName name="ㅁㅇㄻ" localSheetId="24" hidden="1">{#N/A,#N/A,FALSE,"조골재"}</definedName>
    <definedName name="ㅁㅇㄻ" localSheetId="28" hidden="1">{#N/A,#N/A,FALSE,"조골재"}</definedName>
    <definedName name="ㅁㅇㄻ" localSheetId="14" hidden="1">{#N/A,#N/A,FALSE,"조골재"}</definedName>
    <definedName name="ㅁㅇㄻ" hidden="1">{#N/A,#N/A,FALSE,"조골재"}</definedName>
    <definedName name="ㅁㅇㄻㄴㄹ" localSheetId="12" hidden="1">{#N/A,#N/A,FALSE,"혼합골재"}</definedName>
    <definedName name="ㅁㅇㄻㄴㄹ" localSheetId="11" hidden="1">{#N/A,#N/A,FALSE,"혼합골재"}</definedName>
    <definedName name="ㅁㅇㄻㄴㄹ" localSheetId="13" hidden="1">{#N/A,#N/A,FALSE,"혼합골재"}</definedName>
    <definedName name="ㅁㅇㄻㄴㄹ" localSheetId="16" hidden="1">{#N/A,#N/A,FALSE,"혼합골재"}</definedName>
    <definedName name="ㅁㅇㄻㄴㄹ" localSheetId="21" hidden="1">{#N/A,#N/A,FALSE,"혼합골재"}</definedName>
    <definedName name="ㅁㅇㄻㄴㄹ" localSheetId="18" hidden="1">{#N/A,#N/A,FALSE,"혼합골재"}</definedName>
    <definedName name="ㅁㅇㄻㄴㄹ" localSheetId="19" hidden="1">{#N/A,#N/A,FALSE,"혼합골재"}</definedName>
    <definedName name="ㅁㅇㄻㄴㄹ" localSheetId="20" hidden="1">{#N/A,#N/A,FALSE,"혼합골재"}</definedName>
    <definedName name="ㅁㅇㄻㄴㄹ" localSheetId="22" hidden="1">{#N/A,#N/A,FALSE,"혼합골재"}</definedName>
    <definedName name="ㅁㅇㄻㄴㄹ" localSheetId="24" hidden="1">{#N/A,#N/A,FALSE,"혼합골재"}</definedName>
    <definedName name="ㅁㅇㄻㄴㄹ" localSheetId="28" hidden="1">{#N/A,#N/A,FALSE,"혼합골재"}</definedName>
    <definedName name="ㅁㅇㄻㄴㄹ" localSheetId="14" hidden="1">{#N/A,#N/A,FALSE,"혼합골재"}</definedName>
    <definedName name="ㅁㅇㄻㄴㄹ" hidden="1">{#N/A,#N/A,FALSE,"혼합골재"}</definedName>
    <definedName name="ㅁㅇㄻㅇㅎ" localSheetId="12" hidden="1">{#N/A,#N/A,FALSE,"조골재"}</definedName>
    <definedName name="ㅁㅇㄻㅇㅎ" localSheetId="11" hidden="1">{#N/A,#N/A,FALSE,"조골재"}</definedName>
    <definedName name="ㅁㅇㄻㅇㅎ" localSheetId="13" hidden="1">{#N/A,#N/A,FALSE,"조골재"}</definedName>
    <definedName name="ㅁㅇㄻㅇㅎ" localSheetId="16" hidden="1">{#N/A,#N/A,FALSE,"조골재"}</definedName>
    <definedName name="ㅁㅇㄻㅇㅎ" localSheetId="21" hidden="1">{#N/A,#N/A,FALSE,"조골재"}</definedName>
    <definedName name="ㅁㅇㄻㅇㅎ" localSheetId="18" hidden="1">{#N/A,#N/A,FALSE,"조골재"}</definedName>
    <definedName name="ㅁㅇㄻㅇㅎ" localSheetId="19" hidden="1">{#N/A,#N/A,FALSE,"조골재"}</definedName>
    <definedName name="ㅁㅇㄻㅇㅎ" localSheetId="20" hidden="1">{#N/A,#N/A,FALSE,"조골재"}</definedName>
    <definedName name="ㅁㅇㄻㅇㅎ" localSheetId="22" hidden="1">{#N/A,#N/A,FALSE,"조골재"}</definedName>
    <definedName name="ㅁㅇㄻㅇㅎ" localSheetId="24" hidden="1">{#N/A,#N/A,FALSE,"조골재"}</definedName>
    <definedName name="ㅁㅇㄻㅇㅎ" localSheetId="28" hidden="1">{#N/A,#N/A,FALSE,"조골재"}</definedName>
    <definedName name="ㅁㅇㄻㅇㅎ" localSheetId="14" hidden="1">{#N/A,#N/A,FALSE,"조골재"}</definedName>
    <definedName name="ㅁㅇㄻㅇㅎ" hidden="1">{#N/A,#N/A,FALSE,"조골재"}</definedName>
    <definedName name="ㅁㅇㅀㅁㅇ" localSheetId="12" hidden="1">{#N/A,#N/A,FALSE,"단가표지"}</definedName>
    <definedName name="ㅁㅇㅀㅁㅇ" localSheetId="11" hidden="1">{#N/A,#N/A,FALSE,"단가표지"}</definedName>
    <definedName name="ㅁㅇㅀㅁㅇ" localSheetId="13" hidden="1">{#N/A,#N/A,FALSE,"단가표지"}</definedName>
    <definedName name="ㅁㅇㅀㅁㅇ" localSheetId="16" hidden="1">{#N/A,#N/A,FALSE,"단가표지"}</definedName>
    <definedName name="ㅁㅇㅀㅁㅇ" localSheetId="21" hidden="1">{#N/A,#N/A,FALSE,"단가표지"}</definedName>
    <definedName name="ㅁㅇㅀㅁㅇ" localSheetId="18" hidden="1">{#N/A,#N/A,FALSE,"단가표지"}</definedName>
    <definedName name="ㅁㅇㅀㅁㅇ" localSheetId="19" hidden="1">{#N/A,#N/A,FALSE,"단가표지"}</definedName>
    <definedName name="ㅁㅇㅀㅁㅇ" localSheetId="20" hidden="1">{#N/A,#N/A,FALSE,"단가표지"}</definedName>
    <definedName name="ㅁㅇㅀㅁㅇ" localSheetId="22" hidden="1">{#N/A,#N/A,FALSE,"단가표지"}</definedName>
    <definedName name="ㅁㅇㅀㅁㅇ" localSheetId="24" hidden="1">{#N/A,#N/A,FALSE,"단가표지"}</definedName>
    <definedName name="ㅁㅇㅀㅁㅇ" localSheetId="28" hidden="1">{#N/A,#N/A,FALSE,"단가표지"}</definedName>
    <definedName name="ㅁㅇㅀㅁㅇ" localSheetId="14" hidden="1">{#N/A,#N/A,FALSE,"단가표지"}</definedName>
    <definedName name="ㅁㅇㅀㅁㅇ" hidden="1">{#N/A,#N/A,FALSE,"단가표지"}</definedName>
    <definedName name="ㅁㅇㅇ" localSheetId="12" hidden="1">{#N/A,#N/A,FALSE,"Sheet1"}</definedName>
    <definedName name="ㅁㅇㅇ" localSheetId="11" hidden="1">{#N/A,#N/A,FALSE,"Sheet1"}</definedName>
    <definedName name="ㅁㅇㅇ" localSheetId="13" hidden="1">{#N/A,#N/A,FALSE,"Sheet1"}</definedName>
    <definedName name="ㅁㅇㅇ" localSheetId="16" hidden="1">{#N/A,#N/A,FALSE,"Sheet1"}</definedName>
    <definedName name="ㅁㅇㅇ" localSheetId="21" hidden="1">{#N/A,#N/A,FALSE,"Sheet1"}</definedName>
    <definedName name="ㅁㅇㅇ" localSheetId="18" hidden="1">{#N/A,#N/A,FALSE,"Sheet1"}</definedName>
    <definedName name="ㅁㅇㅇ" localSheetId="19" hidden="1">{#N/A,#N/A,FALSE,"Sheet1"}</definedName>
    <definedName name="ㅁㅇㅇ" localSheetId="20" hidden="1">{#N/A,#N/A,FALSE,"Sheet1"}</definedName>
    <definedName name="ㅁㅇㅇ" localSheetId="22" hidden="1">{#N/A,#N/A,FALSE,"Sheet1"}</definedName>
    <definedName name="ㅁㅇㅇ" localSheetId="24" hidden="1">{#N/A,#N/A,FALSE,"Sheet1"}</definedName>
    <definedName name="ㅁㅇㅇ" localSheetId="28" hidden="1">{#N/A,#N/A,FALSE,"Sheet1"}</definedName>
    <definedName name="ㅁㅇㅇ" localSheetId="14" hidden="1">{#N/A,#N/A,FALSE,"Sheet1"}</definedName>
    <definedName name="ㅁㅇㅇ" hidden="1">{#N/A,#N/A,FALSE,"Sheet1"}</definedName>
    <definedName name="ㅁㅈㄷ" localSheetId="12" hidden="1">{#N/A,#N/A,FALSE,"배수1"}</definedName>
    <definedName name="ㅁㅈㄷ" localSheetId="11" hidden="1">{#N/A,#N/A,FALSE,"배수1"}</definedName>
    <definedName name="ㅁㅈㄷ" localSheetId="13" hidden="1">{#N/A,#N/A,FALSE,"배수1"}</definedName>
    <definedName name="ㅁㅈㄷ" localSheetId="16" hidden="1">{#N/A,#N/A,FALSE,"배수1"}</definedName>
    <definedName name="ㅁㅈㄷ" localSheetId="21" hidden="1">{#N/A,#N/A,FALSE,"배수1"}</definedName>
    <definedName name="ㅁㅈㄷ" localSheetId="18" hidden="1">{#N/A,#N/A,FALSE,"배수1"}</definedName>
    <definedName name="ㅁㅈㄷ" localSheetId="19" hidden="1">{#N/A,#N/A,FALSE,"배수1"}</definedName>
    <definedName name="ㅁㅈㄷ" localSheetId="20" hidden="1">{#N/A,#N/A,FALSE,"배수1"}</definedName>
    <definedName name="ㅁㅈㄷ" localSheetId="22" hidden="1">{#N/A,#N/A,FALSE,"배수1"}</definedName>
    <definedName name="ㅁㅈㄷ" localSheetId="24" hidden="1">{#N/A,#N/A,FALSE,"배수1"}</definedName>
    <definedName name="ㅁㅈㄷ" localSheetId="28" hidden="1">{#N/A,#N/A,FALSE,"배수1"}</definedName>
    <definedName name="ㅁㅈㄷ" localSheetId="14" hidden="1">{#N/A,#N/A,FALSE,"배수1"}</definedName>
    <definedName name="ㅁㅈㄷ" hidden="1">{#N/A,#N/A,FALSE,"배수1"}</definedName>
    <definedName name="ㅁㅈㅂㄷㄺㅂ" localSheetId="12" hidden="1">{#N/A,#N/A,FALSE,"집계표"}</definedName>
    <definedName name="ㅁㅈㅂㄷㄺㅂ" localSheetId="11" hidden="1">{#N/A,#N/A,FALSE,"집계표"}</definedName>
    <definedName name="ㅁㅈㅂㄷㄺㅂ" localSheetId="13" hidden="1">{#N/A,#N/A,FALSE,"집계표"}</definedName>
    <definedName name="ㅁㅈㅂㄷㄺㅂ" localSheetId="16" hidden="1">{#N/A,#N/A,FALSE,"집계표"}</definedName>
    <definedName name="ㅁㅈㅂㄷㄺㅂ" localSheetId="21" hidden="1">{#N/A,#N/A,FALSE,"집계표"}</definedName>
    <definedName name="ㅁㅈㅂㄷㄺㅂ" localSheetId="18" hidden="1">{#N/A,#N/A,FALSE,"집계표"}</definedName>
    <definedName name="ㅁㅈㅂㄷㄺㅂ" localSheetId="19" hidden="1">{#N/A,#N/A,FALSE,"집계표"}</definedName>
    <definedName name="ㅁㅈㅂㄷㄺㅂ" localSheetId="20" hidden="1">{#N/A,#N/A,FALSE,"집계표"}</definedName>
    <definedName name="ㅁㅈㅂㄷㄺㅂ" localSheetId="22" hidden="1">{#N/A,#N/A,FALSE,"집계표"}</definedName>
    <definedName name="ㅁㅈㅂㄷㄺㅂ" localSheetId="24" hidden="1">{#N/A,#N/A,FALSE,"집계표"}</definedName>
    <definedName name="ㅁㅈㅂㄷㄺㅂ" localSheetId="28" hidden="1">{#N/A,#N/A,FALSE,"집계표"}</definedName>
    <definedName name="ㅁㅈㅂㄷㄺㅂ" localSheetId="14" hidden="1">{#N/A,#N/A,FALSE,"집계표"}</definedName>
    <definedName name="ㅁㅈㅂㄷㄺㅂ" hidden="1">{#N/A,#N/A,FALSE,"집계표"}</definedName>
    <definedName name="ㅁㅈ뱔ㅇ" localSheetId="12" hidden="1">{#N/A,#N/A,FALSE,"집계표"}</definedName>
    <definedName name="ㅁㅈ뱔ㅇ" localSheetId="11" hidden="1">{#N/A,#N/A,FALSE,"집계표"}</definedName>
    <definedName name="ㅁㅈ뱔ㅇ" localSheetId="13" hidden="1">{#N/A,#N/A,FALSE,"집계표"}</definedName>
    <definedName name="ㅁㅈ뱔ㅇ" localSheetId="16" hidden="1">{#N/A,#N/A,FALSE,"집계표"}</definedName>
    <definedName name="ㅁㅈ뱔ㅇ" localSheetId="21" hidden="1">{#N/A,#N/A,FALSE,"집계표"}</definedName>
    <definedName name="ㅁㅈ뱔ㅇ" localSheetId="18" hidden="1">{#N/A,#N/A,FALSE,"집계표"}</definedName>
    <definedName name="ㅁㅈ뱔ㅇ" localSheetId="19" hidden="1">{#N/A,#N/A,FALSE,"집계표"}</definedName>
    <definedName name="ㅁㅈ뱔ㅇ" localSheetId="20" hidden="1">{#N/A,#N/A,FALSE,"집계표"}</definedName>
    <definedName name="ㅁㅈ뱔ㅇ" localSheetId="22" hidden="1">{#N/A,#N/A,FALSE,"집계표"}</definedName>
    <definedName name="ㅁㅈ뱔ㅇ" localSheetId="24" hidden="1">{#N/A,#N/A,FALSE,"집계표"}</definedName>
    <definedName name="ㅁㅈ뱔ㅇ" localSheetId="28" hidden="1">{#N/A,#N/A,FALSE,"집계표"}</definedName>
    <definedName name="ㅁㅈ뱔ㅇ" localSheetId="14" hidden="1">{#N/A,#N/A,FALSE,"집계표"}</definedName>
    <definedName name="ㅁㅈ뱔ㅇ" hidden="1">{#N/A,#N/A,FALSE,"집계표"}</definedName>
    <definedName name="ㅁㅋㄴ이ㅏㄹ" localSheetId="12" hidden="1">{#N/A,#N/A,FALSE,"집계표"}</definedName>
    <definedName name="ㅁㅋㄴ이ㅏㄹ" localSheetId="11" hidden="1">{#N/A,#N/A,FALSE,"집계표"}</definedName>
    <definedName name="ㅁㅋㄴ이ㅏㄹ" localSheetId="13" hidden="1">{#N/A,#N/A,FALSE,"집계표"}</definedName>
    <definedName name="ㅁㅋㄴ이ㅏㄹ" localSheetId="16" hidden="1">{#N/A,#N/A,FALSE,"집계표"}</definedName>
    <definedName name="ㅁㅋㄴ이ㅏㄹ" localSheetId="21" hidden="1">{#N/A,#N/A,FALSE,"집계표"}</definedName>
    <definedName name="ㅁㅋㄴ이ㅏㄹ" localSheetId="18" hidden="1">{#N/A,#N/A,FALSE,"집계표"}</definedName>
    <definedName name="ㅁㅋㄴ이ㅏㄹ" localSheetId="19" hidden="1">{#N/A,#N/A,FALSE,"집계표"}</definedName>
    <definedName name="ㅁㅋㄴ이ㅏㄹ" localSheetId="20" hidden="1">{#N/A,#N/A,FALSE,"집계표"}</definedName>
    <definedName name="ㅁㅋㄴ이ㅏㄹ" localSheetId="22" hidden="1">{#N/A,#N/A,FALSE,"집계표"}</definedName>
    <definedName name="ㅁㅋㄴ이ㅏㄹ" localSheetId="24" hidden="1">{#N/A,#N/A,FALSE,"집계표"}</definedName>
    <definedName name="ㅁㅋㄴ이ㅏㄹ" localSheetId="28" hidden="1">{#N/A,#N/A,FALSE,"집계표"}</definedName>
    <definedName name="ㅁㅋㄴ이ㅏㄹ" localSheetId="14" hidden="1">{#N/A,#N/A,FALSE,"집계표"}</definedName>
    <definedName name="ㅁㅋㄴ이ㅏㄹ" hidden="1">{#N/A,#N/A,FALSE,"집계표"}</definedName>
    <definedName name="ㅁㅋㄹㄴㅁㄻㄻㄴㄻ" localSheetId="12" hidden="1">{#N/A,#N/A,FALSE,"구조1"}</definedName>
    <definedName name="ㅁㅋㄹㄴㅁㄻㄻㄴㄻ" localSheetId="11" hidden="1">{#N/A,#N/A,FALSE,"구조1"}</definedName>
    <definedName name="ㅁㅋㄹㄴㅁㄻㄻㄴㄻ" localSheetId="13" hidden="1">{#N/A,#N/A,FALSE,"구조1"}</definedName>
    <definedName name="ㅁㅋㄹㄴㅁㄻㄻㄴㄻ" localSheetId="16" hidden="1">{#N/A,#N/A,FALSE,"구조1"}</definedName>
    <definedName name="ㅁㅋㄹㄴㅁㄻㄻㄴㄻ" localSheetId="21" hidden="1">{#N/A,#N/A,FALSE,"구조1"}</definedName>
    <definedName name="ㅁㅋㄹㄴㅁㄻㄻㄴㄻ" localSheetId="18" hidden="1">{#N/A,#N/A,FALSE,"구조1"}</definedName>
    <definedName name="ㅁㅋㄹㄴㅁㄻㄻㄴㄻ" localSheetId="19" hidden="1">{#N/A,#N/A,FALSE,"구조1"}</definedName>
    <definedName name="ㅁㅋㄹㄴㅁㄻㄻㄴㄻ" localSheetId="20" hidden="1">{#N/A,#N/A,FALSE,"구조1"}</definedName>
    <definedName name="ㅁㅋㄹㄴㅁㄻㄻㄴㄻ" localSheetId="22" hidden="1">{#N/A,#N/A,FALSE,"구조1"}</definedName>
    <definedName name="ㅁㅋㄹㄴㅁㄻㄻㄴㄻ" localSheetId="24" hidden="1">{#N/A,#N/A,FALSE,"구조1"}</definedName>
    <definedName name="ㅁㅋㄹㄴㅁㄻㄻㄴㄻ" localSheetId="28" hidden="1">{#N/A,#N/A,FALSE,"구조1"}</definedName>
    <definedName name="ㅁㅋㄹㄴㅁㄻㄻㄴㄻ" localSheetId="14" hidden="1">{#N/A,#N/A,FALSE,"구조1"}</definedName>
    <definedName name="ㅁㅋㄹㄴㅁㄻㄻㄴㄻ" hidden="1">{#N/A,#N/A,FALSE,"구조1"}</definedName>
    <definedName name="ㅁㅎㄻㅇㄻ" localSheetId="12" hidden="1">{#N/A,#N/A,FALSE,"운반시간"}</definedName>
    <definedName name="ㅁㅎㄻㅇㄻ" localSheetId="11" hidden="1">{#N/A,#N/A,FALSE,"운반시간"}</definedName>
    <definedName name="ㅁㅎㄻㅇㄻ" localSheetId="13" hidden="1">{#N/A,#N/A,FALSE,"운반시간"}</definedName>
    <definedName name="ㅁㅎㄻㅇㄻ" localSheetId="16" hidden="1">{#N/A,#N/A,FALSE,"운반시간"}</definedName>
    <definedName name="ㅁㅎㄻㅇㄻ" localSheetId="21" hidden="1">{#N/A,#N/A,FALSE,"운반시간"}</definedName>
    <definedName name="ㅁㅎㄻㅇㄻ" localSheetId="18" hidden="1">{#N/A,#N/A,FALSE,"운반시간"}</definedName>
    <definedName name="ㅁㅎㄻㅇㄻ" localSheetId="19" hidden="1">{#N/A,#N/A,FALSE,"운반시간"}</definedName>
    <definedName name="ㅁㅎㄻㅇㄻ" localSheetId="20" hidden="1">{#N/A,#N/A,FALSE,"운반시간"}</definedName>
    <definedName name="ㅁㅎㄻㅇㄻ" localSheetId="22" hidden="1">{#N/A,#N/A,FALSE,"운반시간"}</definedName>
    <definedName name="ㅁㅎㄻㅇㄻ" localSheetId="24" hidden="1">{#N/A,#N/A,FALSE,"운반시간"}</definedName>
    <definedName name="ㅁㅎㄻㅇㄻ" localSheetId="28" hidden="1">{#N/A,#N/A,FALSE,"운반시간"}</definedName>
    <definedName name="ㅁㅎㄻㅇㄻ" localSheetId="14" hidden="1">{#N/A,#N/A,FALSE,"운반시간"}</definedName>
    <definedName name="ㅁㅎㄻㅇㄻ" hidden="1">{#N/A,#N/A,FALSE,"운반시간"}</definedName>
    <definedName name="ㅁㅎㅁ" localSheetId="12" hidden="1">{#N/A,#N/A,FALSE,"Sheet1"}</definedName>
    <definedName name="ㅁㅎㅁ" localSheetId="11" hidden="1">{#N/A,#N/A,FALSE,"Sheet1"}</definedName>
    <definedName name="ㅁㅎㅁ" localSheetId="13" hidden="1">{#N/A,#N/A,FALSE,"Sheet1"}</definedName>
    <definedName name="ㅁㅎㅁ" localSheetId="16" hidden="1">{#N/A,#N/A,FALSE,"Sheet1"}</definedName>
    <definedName name="ㅁㅎㅁ" localSheetId="21" hidden="1">{#N/A,#N/A,FALSE,"Sheet1"}</definedName>
    <definedName name="ㅁㅎㅁ" localSheetId="18" hidden="1">{#N/A,#N/A,FALSE,"Sheet1"}</definedName>
    <definedName name="ㅁㅎㅁ" localSheetId="19" hidden="1">{#N/A,#N/A,FALSE,"Sheet1"}</definedName>
    <definedName name="ㅁㅎㅁ" localSheetId="20" hidden="1">{#N/A,#N/A,FALSE,"Sheet1"}</definedName>
    <definedName name="ㅁㅎㅁ" localSheetId="22" hidden="1">{#N/A,#N/A,FALSE,"Sheet1"}</definedName>
    <definedName name="ㅁㅎㅁ" localSheetId="24" hidden="1">{#N/A,#N/A,FALSE,"Sheet1"}</definedName>
    <definedName name="ㅁㅎㅁ" localSheetId="28" hidden="1">{#N/A,#N/A,FALSE,"Sheet1"}</definedName>
    <definedName name="ㅁㅎㅁ" localSheetId="14" hidden="1">{#N/A,#N/A,FALSE,"Sheet1"}</definedName>
    <definedName name="ㅁㅎㅁ" hidden="1">{#N/A,#N/A,FALSE,"Sheet1"}</definedName>
    <definedName name="ㅁㅎㅇㅀㅁㅇ" localSheetId="12" hidden="1">{#N/A,#N/A,FALSE,"2~8번"}</definedName>
    <definedName name="ㅁㅎㅇㅀㅁㅇ" localSheetId="11" hidden="1">{#N/A,#N/A,FALSE,"2~8번"}</definedName>
    <definedName name="ㅁㅎㅇㅀㅁㅇ" localSheetId="13" hidden="1">{#N/A,#N/A,FALSE,"2~8번"}</definedName>
    <definedName name="ㅁㅎㅇㅀㅁㅇ" localSheetId="16" hidden="1">{#N/A,#N/A,FALSE,"2~8번"}</definedName>
    <definedName name="ㅁㅎㅇㅀㅁㅇ" localSheetId="21" hidden="1">{#N/A,#N/A,FALSE,"2~8번"}</definedName>
    <definedName name="ㅁㅎㅇㅀㅁㅇ" localSheetId="18" hidden="1">{#N/A,#N/A,FALSE,"2~8번"}</definedName>
    <definedName name="ㅁㅎㅇㅀㅁㅇ" localSheetId="19" hidden="1">{#N/A,#N/A,FALSE,"2~8번"}</definedName>
    <definedName name="ㅁㅎㅇㅀㅁㅇ" localSheetId="20" hidden="1">{#N/A,#N/A,FALSE,"2~8번"}</definedName>
    <definedName name="ㅁㅎㅇㅀㅁㅇ" localSheetId="22" hidden="1">{#N/A,#N/A,FALSE,"2~8번"}</definedName>
    <definedName name="ㅁㅎㅇㅀㅁㅇ" localSheetId="24" hidden="1">{#N/A,#N/A,FALSE,"2~8번"}</definedName>
    <definedName name="ㅁㅎㅇㅀㅁㅇ" localSheetId="28" hidden="1">{#N/A,#N/A,FALSE,"2~8번"}</definedName>
    <definedName name="ㅁㅎㅇㅀㅁㅇ" localSheetId="14" hidden="1">{#N/A,#N/A,FALSE,"2~8번"}</definedName>
    <definedName name="ㅁㅎㅇㅀㅁㅇ" hidden="1">{#N/A,#N/A,FALSE,"2~8번"}</definedName>
    <definedName name="ㅁㅎㅇㅀㅁㅎ" localSheetId="12" hidden="1">{#N/A,#N/A,FALSE,"단가표지"}</definedName>
    <definedName name="ㅁㅎㅇㅀㅁㅎ" localSheetId="11" hidden="1">{#N/A,#N/A,FALSE,"단가표지"}</definedName>
    <definedName name="ㅁㅎㅇㅀㅁㅎ" localSheetId="13" hidden="1">{#N/A,#N/A,FALSE,"단가표지"}</definedName>
    <definedName name="ㅁㅎㅇㅀㅁㅎ" localSheetId="16" hidden="1">{#N/A,#N/A,FALSE,"단가표지"}</definedName>
    <definedName name="ㅁㅎㅇㅀㅁㅎ" localSheetId="21" hidden="1">{#N/A,#N/A,FALSE,"단가표지"}</definedName>
    <definedName name="ㅁㅎㅇㅀㅁㅎ" localSheetId="18" hidden="1">{#N/A,#N/A,FALSE,"단가표지"}</definedName>
    <definedName name="ㅁㅎㅇㅀㅁㅎ" localSheetId="19" hidden="1">{#N/A,#N/A,FALSE,"단가표지"}</definedName>
    <definedName name="ㅁㅎㅇㅀㅁㅎ" localSheetId="20" hidden="1">{#N/A,#N/A,FALSE,"단가표지"}</definedName>
    <definedName name="ㅁㅎㅇㅀㅁㅎ" localSheetId="22" hidden="1">{#N/A,#N/A,FALSE,"단가표지"}</definedName>
    <definedName name="ㅁㅎㅇㅀㅁㅎ" localSheetId="24" hidden="1">{#N/A,#N/A,FALSE,"단가표지"}</definedName>
    <definedName name="ㅁㅎㅇㅀㅁㅎ" localSheetId="28" hidden="1">{#N/A,#N/A,FALSE,"단가표지"}</definedName>
    <definedName name="ㅁㅎㅇㅀㅁㅎ" localSheetId="14" hidden="1">{#N/A,#N/A,FALSE,"단가표지"}</definedName>
    <definedName name="ㅁㅎㅇㅀㅁㅎ" hidden="1">{#N/A,#N/A,FALSE,"단가표지"}</definedName>
    <definedName name="ㅁㅎ이ㅏ" localSheetId="12" hidden="1">{#N/A,#N/A,FALSE,"집계표"}</definedName>
    <definedName name="ㅁㅎ이ㅏ" localSheetId="11" hidden="1">{#N/A,#N/A,FALSE,"집계표"}</definedName>
    <definedName name="ㅁㅎ이ㅏ" localSheetId="13" hidden="1">{#N/A,#N/A,FALSE,"집계표"}</definedName>
    <definedName name="ㅁㅎ이ㅏ" localSheetId="16" hidden="1">{#N/A,#N/A,FALSE,"집계표"}</definedName>
    <definedName name="ㅁㅎ이ㅏ" localSheetId="21" hidden="1">{#N/A,#N/A,FALSE,"집계표"}</definedName>
    <definedName name="ㅁㅎ이ㅏ" localSheetId="18" hidden="1">{#N/A,#N/A,FALSE,"집계표"}</definedName>
    <definedName name="ㅁㅎ이ㅏ" localSheetId="19" hidden="1">{#N/A,#N/A,FALSE,"집계표"}</definedName>
    <definedName name="ㅁㅎ이ㅏ" localSheetId="20" hidden="1">{#N/A,#N/A,FALSE,"집계표"}</definedName>
    <definedName name="ㅁㅎ이ㅏ" localSheetId="22" hidden="1">{#N/A,#N/A,FALSE,"집계표"}</definedName>
    <definedName name="ㅁㅎ이ㅏ" localSheetId="24" hidden="1">{#N/A,#N/A,FALSE,"집계표"}</definedName>
    <definedName name="ㅁㅎ이ㅏ" localSheetId="28" hidden="1">{#N/A,#N/A,FALSE,"집계표"}</definedName>
    <definedName name="ㅁㅎ이ㅏ" localSheetId="14" hidden="1">{#N/A,#N/A,FALSE,"집계표"}</definedName>
    <definedName name="ㅁㅎ이ㅏ" hidden="1">{#N/A,#N/A,FALSE,"집계표"}</definedName>
    <definedName name="ㅁㅎㅎ" hidden="1">#REF!</definedName>
    <definedName name="ㅁㅎㅎㄴㅁㄹㅈ" localSheetId="12" hidden="1">{#N/A,#N/A,FALSE,"배수2"}</definedName>
    <definedName name="ㅁㅎㅎㄴㅁㄹㅈ" localSheetId="11" hidden="1">{#N/A,#N/A,FALSE,"배수2"}</definedName>
    <definedName name="ㅁㅎㅎㄴㅁㄹㅈ" localSheetId="13" hidden="1">{#N/A,#N/A,FALSE,"배수2"}</definedName>
    <definedName name="ㅁㅎㅎㄴㅁㄹㅈ" localSheetId="16" hidden="1">{#N/A,#N/A,FALSE,"배수2"}</definedName>
    <definedName name="ㅁㅎㅎㄴㅁㄹㅈ" localSheetId="21" hidden="1">{#N/A,#N/A,FALSE,"배수2"}</definedName>
    <definedName name="ㅁㅎㅎㄴㅁㄹㅈ" localSheetId="18" hidden="1">{#N/A,#N/A,FALSE,"배수2"}</definedName>
    <definedName name="ㅁㅎㅎㄴㅁㄹㅈ" localSheetId="19" hidden="1">{#N/A,#N/A,FALSE,"배수2"}</definedName>
    <definedName name="ㅁㅎㅎㄴㅁㄹㅈ" localSheetId="20" hidden="1">{#N/A,#N/A,FALSE,"배수2"}</definedName>
    <definedName name="ㅁㅎㅎㄴㅁㄹㅈ" localSheetId="22" hidden="1">{#N/A,#N/A,FALSE,"배수2"}</definedName>
    <definedName name="ㅁㅎㅎㄴㅁㄹㅈ" localSheetId="24" hidden="1">{#N/A,#N/A,FALSE,"배수2"}</definedName>
    <definedName name="ㅁㅎㅎㄴㅁㄹㅈ" localSheetId="28" hidden="1">{#N/A,#N/A,FALSE,"배수2"}</definedName>
    <definedName name="ㅁㅎㅎㄴㅁㄹㅈ" localSheetId="14" hidden="1">{#N/A,#N/A,FALSE,"배수2"}</definedName>
    <definedName name="ㅁㅎㅎㄴㅁㄹㅈ" hidden="1">{#N/A,#N/A,FALSE,"배수2"}</definedName>
    <definedName name="마" localSheetId="12" hidden="1">{"'정산내역서'!$A$1:$I$35","'정산서(절.성토부)'!$A$1:$Q$17","'정산서(교량부)'!$A$1:$Q$84","'총괄표'!$A$1:$M$12","'시행현황'!$A$1:$G$12","'표지'!$A$1:$N$27","'정산서(절.성토부)'!$A$3:$Q$7"}</definedName>
    <definedName name="마" localSheetId="11" hidden="1">{"'정산내역서'!$A$1:$I$35","'정산서(절.성토부)'!$A$1:$Q$17","'정산서(교량부)'!$A$1:$Q$84","'총괄표'!$A$1:$M$12","'시행현황'!$A$1:$G$12","'표지'!$A$1:$N$27","'정산서(절.성토부)'!$A$3:$Q$7"}</definedName>
    <definedName name="마" localSheetId="13" hidden="1">{"'정산내역서'!$A$1:$I$35","'정산서(절.성토부)'!$A$1:$Q$17","'정산서(교량부)'!$A$1:$Q$84","'총괄표'!$A$1:$M$12","'시행현황'!$A$1:$G$12","'표지'!$A$1:$N$27","'정산서(절.성토부)'!$A$3:$Q$7"}</definedName>
    <definedName name="마" localSheetId="16" hidden="1">{"'정산내역서'!$A$1:$I$35","'정산서(절.성토부)'!$A$1:$Q$17","'정산서(교량부)'!$A$1:$Q$84","'총괄표'!$A$1:$M$12","'시행현황'!$A$1:$G$12","'표지'!$A$1:$N$27","'정산서(절.성토부)'!$A$3:$Q$7"}</definedName>
    <definedName name="마" localSheetId="21" hidden="1">{"'정산내역서'!$A$1:$I$35","'정산서(절.성토부)'!$A$1:$Q$17","'정산서(교량부)'!$A$1:$Q$84","'총괄표'!$A$1:$M$12","'시행현황'!$A$1:$G$12","'표지'!$A$1:$N$27","'정산서(절.성토부)'!$A$3:$Q$7"}</definedName>
    <definedName name="마" localSheetId="18" hidden="1">{"'정산내역서'!$A$1:$I$35","'정산서(절.성토부)'!$A$1:$Q$17","'정산서(교량부)'!$A$1:$Q$84","'총괄표'!$A$1:$M$12","'시행현황'!$A$1:$G$12","'표지'!$A$1:$N$27","'정산서(절.성토부)'!$A$3:$Q$7"}</definedName>
    <definedName name="마" localSheetId="19" hidden="1">{"'정산내역서'!$A$1:$I$35","'정산서(절.성토부)'!$A$1:$Q$17","'정산서(교량부)'!$A$1:$Q$84","'총괄표'!$A$1:$M$12","'시행현황'!$A$1:$G$12","'표지'!$A$1:$N$27","'정산서(절.성토부)'!$A$3:$Q$7"}</definedName>
    <definedName name="마" localSheetId="20" hidden="1">{"'정산내역서'!$A$1:$I$35","'정산서(절.성토부)'!$A$1:$Q$17","'정산서(교량부)'!$A$1:$Q$84","'총괄표'!$A$1:$M$12","'시행현황'!$A$1:$G$12","'표지'!$A$1:$N$27","'정산서(절.성토부)'!$A$3:$Q$7"}</definedName>
    <definedName name="마" localSheetId="22" hidden="1">{"'정산내역서'!$A$1:$I$35","'정산서(절.성토부)'!$A$1:$Q$17","'정산서(교량부)'!$A$1:$Q$84","'총괄표'!$A$1:$M$12","'시행현황'!$A$1:$G$12","'표지'!$A$1:$N$27","'정산서(절.성토부)'!$A$3:$Q$7"}</definedName>
    <definedName name="마" localSheetId="24" hidden="1">{"'정산내역서'!$A$1:$I$35","'정산서(절.성토부)'!$A$1:$Q$17","'정산서(교량부)'!$A$1:$Q$84","'총괄표'!$A$1:$M$12","'시행현황'!$A$1:$G$12","'표지'!$A$1:$N$27","'정산서(절.성토부)'!$A$3:$Q$7"}</definedName>
    <definedName name="마" localSheetId="28" hidden="1">{"'정산내역서'!$A$1:$I$35","'정산서(절.성토부)'!$A$1:$Q$17","'정산서(교량부)'!$A$1:$Q$84","'총괄표'!$A$1:$M$12","'시행현황'!$A$1:$G$12","'표지'!$A$1:$N$27","'정산서(절.성토부)'!$A$3:$Q$7"}</definedName>
    <definedName name="마" localSheetId="14" hidden="1">{"'정산내역서'!$A$1:$I$35","'정산서(절.성토부)'!$A$1:$Q$17","'정산서(교량부)'!$A$1:$Q$84","'총괄표'!$A$1:$M$12","'시행현황'!$A$1:$G$12","'표지'!$A$1:$N$27","'정산서(절.성토부)'!$A$3:$Q$7"}</definedName>
    <definedName name="마" hidden="1">{"'정산내역서'!$A$1:$I$35","'정산서(절.성토부)'!$A$1:$Q$17","'정산서(교량부)'!$A$1:$Q$84","'총괄표'!$A$1:$M$12","'시행현황'!$A$1:$G$12","'표지'!$A$1:$N$27","'정산서(절.성토부)'!$A$3:$Q$7"}</definedName>
    <definedName name="마감" localSheetId="12" hidden="1">{#N/A,#N/A,FALSE,"견적조건";#N/A,#N/A,FALSE,"산출근거"}</definedName>
    <definedName name="마감" localSheetId="11" hidden="1">{#N/A,#N/A,FALSE,"견적조건";#N/A,#N/A,FALSE,"산출근거"}</definedName>
    <definedName name="마감" localSheetId="13" hidden="1">{#N/A,#N/A,FALSE,"견적조건";#N/A,#N/A,FALSE,"산출근거"}</definedName>
    <definedName name="마감" localSheetId="16" hidden="1">{#N/A,#N/A,FALSE,"견적조건";#N/A,#N/A,FALSE,"산출근거"}</definedName>
    <definedName name="마감" localSheetId="21" hidden="1">{#N/A,#N/A,FALSE,"견적조건";#N/A,#N/A,FALSE,"산출근거"}</definedName>
    <definedName name="마감" localSheetId="18" hidden="1">{#N/A,#N/A,FALSE,"견적조건";#N/A,#N/A,FALSE,"산출근거"}</definedName>
    <definedName name="마감" localSheetId="19" hidden="1">{#N/A,#N/A,FALSE,"견적조건";#N/A,#N/A,FALSE,"산출근거"}</definedName>
    <definedName name="마감" localSheetId="20" hidden="1">{#N/A,#N/A,FALSE,"견적조건";#N/A,#N/A,FALSE,"산출근거"}</definedName>
    <definedName name="마감" localSheetId="22" hidden="1">{#N/A,#N/A,FALSE,"견적조건";#N/A,#N/A,FALSE,"산출근거"}</definedName>
    <definedName name="마감" localSheetId="24" hidden="1">{#N/A,#N/A,FALSE,"견적조건";#N/A,#N/A,FALSE,"산출근거"}</definedName>
    <definedName name="마감" localSheetId="28" hidden="1">{#N/A,#N/A,FALSE,"견적조건";#N/A,#N/A,FALSE,"산출근거"}</definedName>
    <definedName name="마감" localSheetId="14" hidden="1">{#N/A,#N/A,FALSE,"견적조건";#N/A,#N/A,FALSE,"산출근거"}</definedName>
    <definedName name="마감" hidden="1">{#N/A,#N/A,FALSE,"견적조건";#N/A,#N/A,FALSE,"산출근거"}</definedName>
    <definedName name="마감공사비A3" hidden="1">#REF!</definedName>
    <definedName name="마널이ㅏ" localSheetId="12" hidden="1">{#N/A,#N/A,FALSE,"집계표"}</definedName>
    <definedName name="마널이ㅏ" localSheetId="11" hidden="1">{#N/A,#N/A,FALSE,"집계표"}</definedName>
    <definedName name="마널이ㅏ" localSheetId="13" hidden="1">{#N/A,#N/A,FALSE,"집계표"}</definedName>
    <definedName name="마널이ㅏ" localSheetId="16" hidden="1">{#N/A,#N/A,FALSE,"집계표"}</definedName>
    <definedName name="마널이ㅏ" localSheetId="21" hidden="1">{#N/A,#N/A,FALSE,"집계표"}</definedName>
    <definedName name="마널이ㅏ" localSheetId="18" hidden="1">{#N/A,#N/A,FALSE,"집계표"}</definedName>
    <definedName name="마널이ㅏ" localSheetId="19" hidden="1">{#N/A,#N/A,FALSE,"집계표"}</definedName>
    <definedName name="마널이ㅏ" localSheetId="20" hidden="1">{#N/A,#N/A,FALSE,"집계표"}</definedName>
    <definedName name="마널이ㅏ" localSheetId="22" hidden="1">{#N/A,#N/A,FALSE,"집계표"}</definedName>
    <definedName name="마널이ㅏ" localSheetId="24" hidden="1">{#N/A,#N/A,FALSE,"집계표"}</definedName>
    <definedName name="마널이ㅏ" localSheetId="28" hidden="1">{#N/A,#N/A,FALSE,"집계표"}</definedName>
    <definedName name="마널이ㅏ" localSheetId="14" hidden="1">{#N/A,#N/A,FALSE,"집계표"}</definedName>
    <definedName name="마널이ㅏ" hidden="1">{#N/A,#N/A,FALSE,"집계표"}</definedName>
    <definedName name="만득이" localSheetId="12" hidden="1">{#N/A,#N/A,FALSE,"2~8번"}</definedName>
    <definedName name="만득이" localSheetId="11" hidden="1">{#N/A,#N/A,FALSE,"2~8번"}</definedName>
    <definedName name="만득이" localSheetId="13" hidden="1">{#N/A,#N/A,FALSE,"2~8번"}</definedName>
    <definedName name="만득이" localSheetId="16" hidden="1">{#N/A,#N/A,FALSE,"2~8번"}</definedName>
    <definedName name="만득이" localSheetId="21" hidden="1">{#N/A,#N/A,FALSE,"2~8번"}</definedName>
    <definedName name="만득이" localSheetId="18" hidden="1">{#N/A,#N/A,FALSE,"2~8번"}</definedName>
    <definedName name="만득이" localSheetId="19" hidden="1">{#N/A,#N/A,FALSE,"2~8번"}</definedName>
    <definedName name="만득이" localSheetId="20" hidden="1">{#N/A,#N/A,FALSE,"2~8번"}</definedName>
    <definedName name="만득이" localSheetId="22" hidden="1">{#N/A,#N/A,FALSE,"2~8번"}</definedName>
    <definedName name="만득이" localSheetId="24" hidden="1">{#N/A,#N/A,FALSE,"2~8번"}</definedName>
    <definedName name="만득이" localSheetId="28" hidden="1">{#N/A,#N/A,FALSE,"2~8번"}</definedName>
    <definedName name="만득이" localSheetId="14" hidden="1">{#N/A,#N/A,FALSE,"2~8번"}</definedName>
    <definedName name="만득이" hidden="1">{#N/A,#N/A,FALSE,"2~8번"}</definedName>
    <definedName name="만회대책" localSheetId="12" hidden="1">{#N/A,#N/A,TRUE,"LOADCOVE";#N/A,#N/A,TRUE,"PAGE001";#N/A,#N/A,TRUE,"PAGE002";#N/A,#N/A,TRUE,"PAGE003";#N/A,#N/A,TRUE,"PAGE004";#N/A,#N/A,TRUE,"PAGE005";#N/A,#N/A,TRUE,"PAGE006";#N/A,#N/A,TRUE,"PAGE007";#N/A,#N/A,TRUE,"PAGE008";#N/A,#N/A,TRUE,"PAGE009";#N/A,#N/A,TRUE,"PAGE010";#N/A,#N/A,TRUE,"PAGE011";#N/A,#N/A,TRUE,"PAGE012";#N/A,#N/A,TRUE,"PAGE013"}</definedName>
    <definedName name="만회대책" localSheetId="11" hidden="1">{#N/A,#N/A,TRUE,"LOADCOVE";#N/A,#N/A,TRUE,"PAGE001";#N/A,#N/A,TRUE,"PAGE002";#N/A,#N/A,TRUE,"PAGE003";#N/A,#N/A,TRUE,"PAGE004";#N/A,#N/A,TRUE,"PAGE005";#N/A,#N/A,TRUE,"PAGE006";#N/A,#N/A,TRUE,"PAGE007";#N/A,#N/A,TRUE,"PAGE008";#N/A,#N/A,TRUE,"PAGE009";#N/A,#N/A,TRUE,"PAGE010";#N/A,#N/A,TRUE,"PAGE011";#N/A,#N/A,TRUE,"PAGE012";#N/A,#N/A,TRUE,"PAGE013"}</definedName>
    <definedName name="만회대책" localSheetId="13" hidden="1">{#N/A,#N/A,TRUE,"LOADCOVE";#N/A,#N/A,TRUE,"PAGE001";#N/A,#N/A,TRUE,"PAGE002";#N/A,#N/A,TRUE,"PAGE003";#N/A,#N/A,TRUE,"PAGE004";#N/A,#N/A,TRUE,"PAGE005";#N/A,#N/A,TRUE,"PAGE006";#N/A,#N/A,TRUE,"PAGE007";#N/A,#N/A,TRUE,"PAGE008";#N/A,#N/A,TRUE,"PAGE009";#N/A,#N/A,TRUE,"PAGE010";#N/A,#N/A,TRUE,"PAGE011";#N/A,#N/A,TRUE,"PAGE012";#N/A,#N/A,TRUE,"PAGE013"}</definedName>
    <definedName name="만회대책" localSheetId="16" hidden="1">{#N/A,#N/A,TRUE,"LOADCOVE";#N/A,#N/A,TRUE,"PAGE001";#N/A,#N/A,TRUE,"PAGE002";#N/A,#N/A,TRUE,"PAGE003";#N/A,#N/A,TRUE,"PAGE004";#N/A,#N/A,TRUE,"PAGE005";#N/A,#N/A,TRUE,"PAGE006";#N/A,#N/A,TRUE,"PAGE007";#N/A,#N/A,TRUE,"PAGE008";#N/A,#N/A,TRUE,"PAGE009";#N/A,#N/A,TRUE,"PAGE010";#N/A,#N/A,TRUE,"PAGE011";#N/A,#N/A,TRUE,"PAGE012";#N/A,#N/A,TRUE,"PAGE013"}</definedName>
    <definedName name="만회대책" localSheetId="21" hidden="1">{#N/A,#N/A,TRUE,"LOADCOVE";#N/A,#N/A,TRUE,"PAGE001";#N/A,#N/A,TRUE,"PAGE002";#N/A,#N/A,TRUE,"PAGE003";#N/A,#N/A,TRUE,"PAGE004";#N/A,#N/A,TRUE,"PAGE005";#N/A,#N/A,TRUE,"PAGE006";#N/A,#N/A,TRUE,"PAGE007";#N/A,#N/A,TRUE,"PAGE008";#N/A,#N/A,TRUE,"PAGE009";#N/A,#N/A,TRUE,"PAGE010";#N/A,#N/A,TRUE,"PAGE011";#N/A,#N/A,TRUE,"PAGE012";#N/A,#N/A,TRUE,"PAGE013"}</definedName>
    <definedName name="만회대책" localSheetId="18" hidden="1">{#N/A,#N/A,TRUE,"LOADCOVE";#N/A,#N/A,TRUE,"PAGE001";#N/A,#N/A,TRUE,"PAGE002";#N/A,#N/A,TRUE,"PAGE003";#N/A,#N/A,TRUE,"PAGE004";#N/A,#N/A,TRUE,"PAGE005";#N/A,#N/A,TRUE,"PAGE006";#N/A,#N/A,TRUE,"PAGE007";#N/A,#N/A,TRUE,"PAGE008";#N/A,#N/A,TRUE,"PAGE009";#N/A,#N/A,TRUE,"PAGE010";#N/A,#N/A,TRUE,"PAGE011";#N/A,#N/A,TRUE,"PAGE012";#N/A,#N/A,TRUE,"PAGE013"}</definedName>
    <definedName name="만회대책" localSheetId="19" hidden="1">{#N/A,#N/A,TRUE,"LOADCOVE";#N/A,#N/A,TRUE,"PAGE001";#N/A,#N/A,TRUE,"PAGE002";#N/A,#N/A,TRUE,"PAGE003";#N/A,#N/A,TRUE,"PAGE004";#N/A,#N/A,TRUE,"PAGE005";#N/A,#N/A,TRUE,"PAGE006";#N/A,#N/A,TRUE,"PAGE007";#N/A,#N/A,TRUE,"PAGE008";#N/A,#N/A,TRUE,"PAGE009";#N/A,#N/A,TRUE,"PAGE010";#N/A,#N/A,TRUE,"PAGE011";#N/A,#N/A,TRUE,"PAGE012";#N/A,#N/A,TRUE,"PAGE013"}</definedName>
    <definedName name="만회대책" localSheetId="20" hidden="1">{#N/A,#N/A,TRUE,"LOADCOVE";#N/A,#N/A,TRUE,"PAGE001";#N/A,#N/A,TRUE,"PAGE002";#N/A,#N/A,TRUE,"PAGE003";#N/A,#N/A,TRUE,"PAGE004";#N/A,#N/A,TRUE,"PAGE005";#N/A,#N/A,TRUE,"PAGE006";#N/A,#N/A,TRUE,"PAGE007";#N/A,#N/A,TRUE,"PAGE008";#N/A,#N/A,TRUE,"PAGE009";#N/A,#N/A,TRUE,"PAGE010";#N/A,#N/A,TRUE,"PAGE011";#N/A,#N/A,TRUE,"PAGE012";#N/A,#N/A,TRUE,"PAGE013"}</definedName>
    <definedName name="만회대책" localSheetId="22" hidden="1">{#N/A,#N/A,TRUE,"LOADCOVE";#N/A,#N/A,TRUE,"PAGE001";#N/A,#N/A,TRUE,"PAGE002";#N/A,#N/A,TRUE,"PAGE003";#N/A,#N/A,TRUE,"PAGE004";#N/A,#N/A,TRUE,"PAGE005";#N/A,#N/A,TRUE,"PAGE006";#N/A,#N/A,TRUE,"PAGE007";#N/A,#N/A,TRUE,"PAGE008";#N/A,#N/A,TRUE,"PAGE009";#N/A,#N/A,TRUE,"PAGE010";#N/A,#N/A,TRUE,"PAGE011";#N/A,#N/A,TRUE,"PAGE012";#N/A,#N/A,TRUE,"PAGE013"}</definedName>
    <definedName name="만회대책" localSheetId="24" hidden="1">{#N/A,#N/A,TRUE,"LOADCOVE";#N/A,#N/A,TRUE,"PAGE001";#N/A,#N/A,TRUE,"PAGE002";#N/A,#N/A,TRUE,"PAGE003";#N/A,#N/A,TRUE,"PAGE004";#N/A,#N/A,TRUE,"PAGE005";#N/A,#N/A,TRUE,"PAGE006";#N/A,#N/A,TRUE,"PAGE007";#N/A,#N/A,TRUE,"PAGE008";#N/A,#N/A,TRUE,"PAGE009";#N/A,#N/A,TRUE,"PAGE010";#N/A,#N/A,TRUE,"PAGE011";#N/A,#N/A,TRUE,"PAGE012";#N/A,#N/A,TRUE,"PAGE013"}</definedName>
    <definedName name="만회대책" localSheetId="28" hidden="1">{#N/A,#N/A,TRUE,"LOADCOVE";#N/A,#N/A,TRUE,"PAGE001";#N/A,#N/A,TRUE,"PAGE002";#N/A,#N/A,TRUE,"PAGE003";#N/A,#N/A,TRUE,"PAGE004";#N/A,#N/A,TRUE,"PAGE005";#N/A,#N/A,TRUE,"PAGE006";#N/A,#N/A,TRUE,"PAGE007";#N/A,#N/A,TRUE,"PAGE008";#N/A,#N/A,TRUE,"PAGE009";#N/A,#N/A,TRUE,"PAGE010";#N/A,#N/A,TRUE,"PAGE011";#N/A,#N/A,TRUE,"PAGE012";#N/A,#N/A,TRUE,"PAGE013"}</definedName>
    <definedName name="만회대책" localSheetId="14" hidden="1">{#N/A,#N/A,TRUE,"LOADCOVE";#N/A,#N/A,TRUE,"PAGE001";#N/A,#N/A,TRUE,"PAGE002";#N/A,#N/A,TRUE,"PAGE003";#N/A,#N/A,TRUE,"PAGE004";#N/A,#N/A,TRUE,"PAGE005";#N/A,#N/A,TRUE,"PAGE006";#N/A,#N/A,TRUE,"PAGE007";#N/A,#N/A,TRUE,"PAGE008";#N/A,#N/A,TRUE,"PAGE009";#N/A,#N/A,TRUE,"PAGE010";#N/A,#N/A,TRUE,"PAGE011";#N/A,#N/A,TRUE,"PAGE012";#N/A,#N/A,TRUE,"PAGE013"}</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망루" localSheetId="1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2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12" hidden="1">{#N/A,#N/A,FALSE,"예상손익";#N/A,#N/A,FALSE,"관리분석";#N/A,#N/A,FALSE,"장비분석";#N/A,#N/A,FALSE,"준설분석";#N/A,#N/A,FALSE,"철구분석"}</definedName>
    <definedName name="매입세액" localSheetId="11" hidden="1">{#N/A,#N/A,FALSE,"예상손익";#N/A,#N/A,FALSE,"관리분석";#N/A,#N/A,FALSE,"장비분석";#N/A,#N/A,FALSE,"준설분석";#N/A,#N/A,FALSE,"철구분석"}</definedName>
    <definedName name="매입세액" localSheetId="13" hidden="1">{#N/A,#N/A,FALSE,"예상손익";#N/A,#N/A,FALSE,"관리분석";#N/A,#N/A,FALSE,"장비분석";#N/A,#N/A,FALSE,"준설분석";#N/A,#N/A,FALSE,"철구분석"}</definedName>
    <definedName name="매입세액" localSheetId="16" hidden="1">{#N/A,#N/A,FALSE,"예상손익";#N/A,#N/A,FALSE,"관리분석";#N/A,#N/A,FALSE,"장비분석";#N/A,#N/A,FALSE,"준설분석";#N/A,#N/A,FALSE,"철구분석"}</definedName>
    <definedName name="매입세액" localSheetId="21" hidden="1">{#N/A,#N/A,FALSE,"예상손익";#N/A,#N/A,FALSE,"관리분석";#N/A,#N/A,FALSE,"장비분석";#N/A,#N/A,FALSE,"준설분석";#N/A,#N/A,FALSE,"철구분석"}</definedName>
    <definedName name="매입세액" localSheetId="18" hidden="1">{#N/A,#N/A,FALSE,"예상손익";#N/A,#N/A,FALSE,"관리분석";#N/A,#N/A,FALSE,"장비분석";#N/A,#N/A,FALSE,"준설분석";#N/A,#N/A,FALSE,"철구분석"}</definedName>
    <definedName name="매입세액" localSheetId="19" hidden="1">{#N/A,#N/A,FALSE,"예상손익";#N/A,#N/A,FALSE,"관리분석";#N/A,#N/A,FALSE,"장비분석";#N/A,#N/A,FALSE,"준설분석";#N/A,#N/A,FALSE,"철구분석"}</definedName>
    <definedName name="매입세액" localSheetId="20" hidden="1">{#N/A,#N/A,FALSE,"예상손익";#N/A,#N/A,FALSE,"관리분석";#N/A,#N/A,FALSE,"장비분석";#N/A,#N/A,FALSE,"준설분석";#N/A,#N/A,FALSE,"철구분석"}</definedName>
    <definedName name="매입세액" localSheetId="22" hidden="1">{#N/A,#N/A,FALSE,"예상손익";#N/A,#N/A,FALSE,"관리분석";#N/A,#N/A,FALSE,"장비분석";#N/A,#N/A,FALSE,"준설분석";#N/A,#N/A,FALSE,"철구분석"}</definedName>
    <definedName name="매입세액" localSheetId="24" hidden="1">{#N/A,#N/A,FALSE,"예상손익";#N/A,#N/A,FALSE,"관리분석";#N/A,#N/A,FALSE,"장비분석";#N/A,#N/A,FALSE,"준설분석";#N/A,#N/A,FALSE,"철구분석"}</definedName>
    <definedName name="매입세액" localSheetId="28" hidden="1">{#N/A,#N/A,FALSE,"예상손익";#N/A,#N/A,FALSE,"관리분석";#N/A,#N/A,FALSE,"장비분석";#N/A,#N/A,FALSE,"준설분석";#N/A,#N/A,FALSE,"철구분석"}</definedName>
    <definedName name="매입세액" localSheetId="14" hidden="1">{#N/A,#N/A,FALSE,"예상손익";#N/A,#N/A,FALSE,"관리분석";#N/A,#N/A,FALSE,"장비분석";#N/A,#N/A,FALSE,"준설분석";#N/A,#N/A,FALSE,"철구분석"}</definedName>
    <definedName name="매입세액" hidden="1">{#N/A,#N/A,FALSE,"예상손익";#N/A,#N/A,FALSE,"관리분석";#N/A,#N/A,FALSE,"장비분석";#N/A,#N/A,FALSE,"준설분석";#N/A,#N/A,FALSE,"철구분석"}</definedName>
    <definedName name="매출액" hidden="1">#REF!</definedName>
    <definedName name="매출이월" localSheetId="12" hidden="1">{#N/A,#N/A,TRUE,"LOADCOVE";#N/A,#N/A,TRUE,"PAGE001";#N/A,#N/A,TRUE,"PAGE002";#N/A,#N/A,TRUE,"PAGE003";#N/A,#N/A,TRUE,"PAGE004";#N/A,#N/A,TRUE,"PAGE005";#N/A,#N/A,TRUE,"PAGE006";#N/A,#N/A,TRUE,"PAGE007";#N/A,#N/A,TRUE,"PAGE008";#N/A,#N/A,TRUE,"PAGE009";#N/A,#N/A,TRUE,"PAGE010";#N/A,#N/A,TRUE,"PAGE011";#N/A,#N/A,TRUE,"PAGE012";#N/A,#N/A,TRUE,"PAGE013"}</definedName>
    <definedName name="매출이월" localSheetId="11" hidden="1">{#N/A,#N/A,TRUE,"LOADCOVE";#N/A,#N/A,TRUE,"PAGE001";#N/A,#N/A,TRUE,"PAGE002";#N/A,#N/A,TRUE,"PAGE003";#N/A,#N/A,TRUE,"PAGE004";#N/A,#N/A,TRUE,"PAGE005";#N/A,#N/A,TRUE,"PAGE006";#N/A,#N/A,TRUE,"PAGE007";#N/A,#N/A,TRUE,"PAGE008";#N/A,#N/A,TRUE,"PAGE009";#N/A,#N/A,TRUE,"PAGE010";#N/A,#N/A,TRUE,"PAGE011";#N/A,#N/A,TRUE,"PAGE012";#N/A,#N/A,TRUE,"PAGE013"}</definedName>
    <definedName name="매출이월" localSheetId="13" hidden="1">{#N/A,#N/A,TRUE,"LOADCOVE";#N/A,#N/A,TRUE,"PAGE001";#N/A,#N/A,TRUE,"PAGE002";#N/A,#N/A,TRUE,"PAGE003";#N/A,#N/A,TRUE,"PAGE004";#N/A,#N/A,TRUE,"PAGE005";#N/A,#N/A,TRUE,"PAGE006";#N/A,#N/A,TRUE,"PAGE007";#N/A,#N/A,TRUE,"PAGE008";#N/A,#N/A,TRUE,"PAGE009";#N/A,#N/A,TRUE,"PAGE010";#N/A,#N/A,TRUE,"PAGE011";#N/A,#N/A,TRUE,"PAGE012";#N/A,#N/A,TRUE,"PAGE013"}</definedName>
    <definedName name="매출이월" localSheetId="16" hidden="1">{#N/A,#N/A,TRUE,"LOADCOVE";#N/A,#N/A,TRUE,"PAGE001";#N/A,#N/A,TRUE,"PAGE002";#N/A,#N/A,TRUE,"PAGE003";#N/A,#N/A,TRUE,"PAGE004";#N/A,#N/A,TRUE,"PAGE005";#N/A,#N/A,TRUE,"PAGE006";#N/A,#N/A,TRUE,"PAGE007";#N/A,#N/A,TRUE,"PAGE008";#N/A,#N/A,TRUE,"PAGE009";#N/A,#N/A,TRUE,"PAGE010";#N/A,#N/A,TRUE,"PAGE011";#N/A,#N/A,TRUE,"PAGE012";#N/A,#N/A,TRUE,"PAGE013"}</definedName>
    <definedName name="매출이월" localSheetId="21" hidden="1">{#N/A,#N/A,TRUE,"LOADCOVE";#N/A,#N/A,TRUE,"PAGE001";#N/A,#N/A,TRUE,"PAGE002";#N/A,#N/A,TRUE,"PAGE003";#N/A,#N/A,TRUE,"PAGE004";#N/A,#N/A,TRUE,"PAGE005";#N/A,#N/A,TRUE,"PAGE006";#N/A,#N/A,TRUE,"PAGE007";#N/A,#N/A,TRUE,"PAGE008";#N/A,#N/A,TRUE,"PAGE009";#N/A,#N/A,TRUE,"PAGE010";#N/A,#N/A,TRUE,"PAGE011";#N/A,#N/A,TRUE,"PAGE012";#N/A,#N/A,TRUE,"PAGE013"}</definedName>
    <definedName name="매출이월" localSheetId="18" hidden="1">{#N/A,#N/A,TRUE,"LOADCOVE";#N/A,#N/A,TRUE,"PAGE001";#N/A,#N/A,TRUE,"PAGE002";#N/A,#N/A,TRUE,"PAGE003";#N/A,#N/A,TRUE,"PAGE004";#N/A,#N/A,TRUE,"PAGE005";#N/A,#N/A,TRUE,"PAGE006";#N/A,#N/A,TRUE,"PAGE007";#N/A,#N/A,TRUE,"PAGE008";#N/A,#N/A,TRUE,"PAGE009";#N/A,#N/A,TRUE,"PAGE010";#N/A,#N/A,TRUE,"PAGE011";#N/A,#N/A,TRUE,"PAGE012";#N/A,#N/A,TRUE,"PAGE013"}</definedName>
    <definedName name="매출이월" localSheetId="19" hidden="1">{#N/A,#N/A,TRUE,"LOADCOVE";#N/A,#N/A,TRUE,"PAGE001";#N/A,#N/A,TRUE,"PAGE002";#N/A,#N/A,TRUE,"PAGE003";#N/A,#N/A,TRUE,"PAGE004";#N/A,#N/A,TRUE,"PAGE005";#N/A,#N/A,TRUE,"PAGE006";#N/A,#N/A,TRUE,"PAGE007";#N/A,#N/A,TRUE,"PAGE008";#N/A,#N/A,TRUE,"PAGE009";#N/A,#N/A,TRUE,"PAGE010";#N/A,#N/A,TRUE,"PAGE011";#N/A,#N/A,TRUE,"PAGE012";#N/A,#N/A,TRUE,"PAGE013"}</definedName>
    <definedName name="매출이월" localSheetId="20" hidden="1">{#N/A,#N/A,TRUE,"LOADCOVE";#N/A,#N/A,TRUE,"PAGE001";#N/A,#N/A,TRUE,"PAGE002";#N/A,#N/A,TRUE,"PAGE003";#N/A,#N/A,TRUE,"PAGE004";#N/A,#N/A,TRUE,"PAGE005";#N/A,#N/A,TRUE,"PAGE006";#N/A,#N/A,TRUE,"PAGE007";#N/A,#N/A,TRUE,"PAGE008";#N/A,#N/A,TRUE,"PAGE009";#N/A,#N/A,TRUE,"PAGE010";#N/A,#N/A,TRUE,"PAGE011";#N/A,#N/A,TRUE,"PAGE012";#N/A,#N/A,TRUE,"PAGE013"}</definedName>
    <definedName name="매출이월" localSheetId="22" hidden="1">{#N/A,#N/A,TRUE,"LOADCOVE";#N/A,#N/A,TRUE,"PAGE001";#N/A,#N/A,TRUE,"PAGE002";#N/A,#N/A,TRUE,"PAGE003";#N/A,#N/A,TRUE,"PAGE004";#N/A,#N/A,TRUE,"PAGE005";#N/A,#N/A,TRUE,"PAGE006";#N/A,#N/A,TRUE,"PAGE007";#N/A,#N/A,TRUE,"PAGE008";#N/A,#N/A,TRUE,"PAGE009";#N/A,#N/A,TRUE,"PAGE010";#N/A,#N/A,TRUE,"PAGE011";#N/A,#N/A,TRUE,"PAGE012";#N/A,#N/A,TRUE,"PAGE013"}</definedName>
    <definedName name="매출이월" localSheetId="24" hidden="1">{#N/A,#N/A,TRUE,"LOADCOVE";#N/A,#N/A,TRUE,"PAGE001";#N/A,#N/A,TRUE,"PAGE002";#N/A,#N/A,TRUE,"PAGE003";#N/A,#N/A,TRUE,"PAGE004";#N/A,#N/A,TRUE,"PAGE005";#N/A,#N/A,TRUE,"PAGE006";#N/A,#N/A,TRUE,"PAGE007";#N/A,#N/A,TRUE,"PAGE008";#N/A,#N/A,TRUE,"PAGE009";#N/A,#N/A,TRUE,"PAGE010";#N/A,#N/A,TRUE,"PAGE011";#N/A,#N/A,TRUE,"PAGE012";#N/A,#N/A,TRUE,"PAGE013"}</definedName>
    <definedName name="매출이월" localSheetId="28" hidden="1">{#N/A,#N/A,TRUE,"LOADCOVE";#N/A,#N/A,TRUE,"PAGE001";#N/A,#N/A,TRUE,"PAGE002";#N/A,#N/A,TRUE,"PAGE003";#N/A,#N/A,TRUE,"PAGE004";#N/A,#N/A,TRUE,"PAGE005";#N/A,#N/A,TRUE,"PAGE006";#N/A,#N/A,TRUE,"PAGE007";#N/A,#N/A,TRUE,"PAGE008";#N/A,#N/A,TRUE,"PAGE009";#N/A,#N/A,TRUE,"PAGE010";#N/A,#N/A,TRUE,"PAGE011";#N/A,#N/A,TRUE,"PAGE012";#N/A,#N/A,TRUE,"PAGE013"}</definedName>
    <definedName name="매출이월" localSheetId="14"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맨홀집계표" localSheetId="12" hidden="1">{#N/A,#N/A,FALSE,"포장단가"}</definedName>
    <definedName name="맨홀집계표" localSheetId="11" hidden="1">{#N/A,#N/A,FALSE,"포장단가"}</definedName>
    <definedName name="맨홀집계표" localSheetId="13" hidden="1">{#N/A,#N/A,FALSE,"포장단가"}</definedName>
    <definedName name="맨홀집계표" localSheetId="16" hidden="1">{#N/A,#N/A,FALSE,"포장단가"}</definedName>
    <definedName name="맨홀집계표" localSheetId="21" hidden="1">{#N/A,#N/A,FALSE,"포장단가"}</definedName>
    <definedName name="맨홀집계표" localSheetId="18" hidden="1">{#N/A,#N/A,FALSE,"포장단가"}</definedName>
    <definedName name="맨홀집계표" localSheetId="19" hidden="1">{#N/A,#N/A,FALSE,"포장단가"}</definedName>
    <definedName name="맨홀집계표" localSheetId="20" hidden="1">{#N/A,#N/A,FALSE,"포장단가"}</definedName>
    <definedName name="맨홀집계표" localSheetId="22" hidden="1">{#N/A,#N/A,FALSE,"포장단가"}</definedName>
    <definedName name="맨홀집계표" localSheetId="24" hidden="1">{#N/A,#N/A,FALSE,"포장단가"}</definedName>
    <definedName name="맨홀집계표" localSheetId="28" hidden="1">{#N/A,#N/A,FALSE,"포장단가"}</definedName>
    <definedName name="맨홀집계표" localSheetId="14" hidden="1">{#N/A,#N/A,FALSE,"포장단가"}</definedName>
    <definedName name="맨홀집계표" hidden="1">{#N/A,#N/A,FALSE,"포장단가"}</definedName>
    <definedName name="머" localSheetId="12" hidden="1">{#N/A,#N/A,FALSE,"명세표"}</definedName>
    <definedName name="머" localSheetId="11" hidden="1">{#N/A,#N/A,FALSE,"명세표"}</definedName>
    <definedName name="머" localSheetId="13" hidden="1">{#N/A,#N/A,FALSE,"명세표"}</definedName>
    <definedName name="머" localSheetId="16" hidden="1">{#N/A,#N/A,FALSE,"명세표"}</definedName>
    <definedName name="머" localSheetId="21" hidden="1">{#N/A,#N/A,FALSE,"명세표"}</definedName>
    <definedName name="머" localSheetId="18" hidden="1">{#N/A,#N/A,FALSE,"명세표"}</definedName>
    <definedName name="머" localSheetId="19" hidden="1">{#N/A,#N/A,FALSE,"명세표"}</definedName>
    <definedName name="머" localSheetId="20" hidden="1">{#N/A,#N/A,FALSE,"명세표"}</definedName>
    <definedName name="머" localSheetId="22" hidden="1">{#N/A,#N/A,FALSE,"명세표"}</definedName>
    <definedName name="머" localSheetId="24" hidden="1">{#N/A,#N/A,FALSE,"명세표"}</definedName>
    <definedName name="머" localSheetId="28" hidden="1">{#N/A,#N/A,FALSE,"명세표"}</definedName>
    <definedName name="머" localSheetId="14" hidden="1">{#N/A,#N/A,FALSE,"명세표"}</definedName>
    <definedName name="머" hidden="1">{#N/A,#N/A,FALSE,"명세표"}</definedName>
    <definedName name="며"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12" hidden="1">{#N/A,#N/A,FALSE,"속도"}</definedName>
    <definedName name="명일" localSheetId="11" hidden="1">{#N/A,#N/A,FALSE,"속도"}</definedName>
    <definedName name="명일" localSheetId="13" hidden="1">{#N/A,#N/A,FALSE,"속도"}</definedName>
    <definedName name="명일" localSheetId="16" hidden="1">{#N/A,#N/A,FALSE,"속도"}</definedName>
    <definedName name="명일" localSheetId="21" hidden="1">{#N/A,#N/A,FALSE,"속도"}</definedName>
    <definedName name="명일" localSheetId="18" hidden="1">{#N/A,#N/A,FALSE,"속도"}</definedName>
    <definedName name="명일" localSheetId="19" hidden="1">{#N/A,#N/A,FALSE,"속도"}</definedName>
    <definedName name="명일" localSheetId="20" hidden="1">{#N/A,#N/A,FALSE,"속도"}</definedName>
    <definedName name="명일" localSheetId="22" hidden="1">{#N/A,#N/A,FALSE,"속도"}</definedName>
    <definedName name="명일" localSheetId="24" hidden="1">{#N/A,#N/A,FALSE,"속도"}</definedName>
    <definedName name="명일" localSheetId="28" hidden="1">{#N/A,#N/A,FALSE,"속도"}</definedName>
    <definedName name="명일" localSheetId="14" hidden="1">{#N/A,#N/A,FALSE,"속도"}</definedName>
    <definedName name="명일" hidden="1">{#N/A,#N/A,FALSE,"속도"}</definedName>
    <definedName name="모" localSheetId="12" hidden="1">{#N/A,#N/A,FALSE,"변경관리예산";#N/A,#N/A,FALSE,"변경장비예산";#N/A,#N/A,FALSE,"변경준설예산";#N/A,#N/A,FALSE,"변경철구예산"}</definedName>
    <definedName name="모" localSheetId="11" hidden="1">{#N/A,#N/A,FALSE,"변경관리예산";#N/A,#N/A,FALSE,"변경장비예산";#N/A,#N/A,FALSE,"변경준설예산";#N/A,#N/A,FALSE,"변경철구예산"}</definedName>
    <definedName name="모" localSheetId="13" hidden="1">{#N/A,#N/A,FALSE,"변경관리예산";#N/A,#N/A,FALSE,"변경장비예산";#N/A,#N/A,FALSE,"변경준설예산";#N/A,#N/A,FALSE,"변경철구예산"}</definedName>
    <definedName name="모" localSheetId="16" hidden="1">{#N/A,#N/A,FALSE,"변경관리예산";#N/A,#N/A,FALSE,"변경장비예산";#N/A,#N/A,FALSE,"변경준설예산";#N/A,#N/A,FALSE,"변경철구예산"}</definedName>
    <definedName name="모" localSheetId="21" hidden="1">{#N/A,#N/A,FALSE,"변경관리예산";#N/A,#N/A,FALSE,"변경장비예산";#N/A,#N/A,FALSE,"변경준설예산";#N/A,#N/A,FALSE,"변경철구예산"}</definedName>
    <definedName name="모" localSheetId="18" hidden="1">{#N/A,#N/A,FALSE,"변경관리예산";#N/A,#N/A,FALSE,"변경장비예산";#N/A,#N/A,FALSE,"변경준설예산";#N/A,#N/A,FALSE,"변경철구예산"}</definedName>
    <definedName name="모" localSheetId="19" hidden="1">{#N/A,#N/A,FALSE,"변경관리예산";#N/A,#N/A,FALSE,"변경장비예산";#N/A,#N/A,FALSE,"변경준설예산";#N/A,#N/A,FALSE,"변경철구예산"}</definedName>
    <definedName name="모" localSheetId="20" hidden="1">{#N/A,#N/A,FALSE,"변경관리예산";#N/A,#N/A,FALSE,"변경장비예산";#N/A,#N/A,FALSE,"변경준설예산";#N/A,#N/A,FALSE,"변경철구예산"}</definedName>
    <definedName name="모" localSheetId="22" hidden="1">{#N/A,#N/A,FALSE,"변경관리예산";#N/A,#N/A,FALSE,"변경장비예산";#N/A,#N/A,FALSE,"변경준설예산";#N/A,#N/A,FALSE,"변경철구예산"}</definedName>
    <definedName name="모" localSheetId="24" hidden="1">{#N/A,#N/A,FALSE,"변경관리예산";#N/A,#N/A,FALSE,"변경장비예산";#N/A,#N/A,FALSE,"변경준설예산";#N/A,#N/A,FALSE,"변경철구예산"}</definedName>
    <definedName name="모" localSheetId="28" hidden="1">{#N/A,#N/A,FALSE,"변경관리예산";#N/A,#N/A,FALSE,"변경장비예산";#N/A,#N/A,FALSE,"변경준설예산";#N/A,#N/A,FALSE,"변경철구예산"}</definedName>
    <definedName name="모" localSheetId="14" hidden="1">{#N/A,#N/A,FALSE,"변경관리예산";#N/A,#N/A,FALSE,"변경장비예산";#N/A,#N/A,FALSE,"변경준설예산";#N/A,#N/A,FALSE,"변경철구예산"}</definedName>
    <definedName name="모" hidden="1">{#N/A,#N/A,FALSE,"변경관리예산";#N/A,#N/A,FALSE,"변경장비예산";#N/A,#N/A,FALSE,"변경준설예산";#N/A,#N/A,FALSE,"변경철구예산"}</definedName>
    <definedName name="모형" localSheetId="12" hidden="1">{"'용역비'!$A$4:$C$8"}</definedName>
    <definedName name="모형" localSheetId="11" hidden="1">{"'용역비'!$A$4:$C$8"}</definedName>
    <definedName name="모형" localSheetId="13" hidden="1">{"'용역비'!$A$4:$C$8"}</definedName>
    <definedName name="모형" localSheetId="16" hidden="1">{"'용역비'!$A$4:$C$8"}</definedName>
    <definedName name="모형" localSheetId="21" hidden="1">{"'용역비'!$A$4:$C$8"}</definedName>
    <definedName name="모형" localSheetId="18" hidden="1">{"'용역비'!$A$4:$C$8"}</definedName>
    <definedName name="모형" localSheetId="19" hidden="1">{"'용역비'!$A$4:$C$8"}</definedName>
    <definedName name="모형" localSheetId="20" hidden="1">{"'용역비'!$A$4:$C$8"}</definedName>
    <definedName name="모형" localSheetId="22" hidden="1">{"'용역비'!$A$4:$C$8"}</definedName>
    <definedName name="모형" localSheetId="24" hidden="1">{"'용역비'!$A$4:$C$8"}</definedName>
    <definedName name="모형" localSheetId="28" hidden="1">{"'용역비'!$A$4:$C$8"}</definedName>
    <definedName name="모형" localSheetId="14" hidden="1">{"'용역비'!$A$4:$C$8"}</definedName>
    <definedName name="모형" hidden="1">{"'용역비'!$A$4:$C$8"}</definedName>
    <definedName name="목수장계산" localSheetId="12" hidden="1">{#N/A,#N/A,FALSE,"이태원철근"}</definedName>
    <definedName name="목수장계산" localSheetId="11" hidden="1">{#N/A,#N/A,FALSE,"이태원철근"}</definedName>
    <definedName name="목수장계산" localSheetId="13" hidden="1">{#N/A,#N/A,FALSE,"이태원철근"}</definedName>
    <definedName name="목수장계산" localSheetId="16" hidden="1">{#N/A,#N/A,FALSE,"이태원철근"}</definedName>
    <definedName name="목수장계산" localSheetId="21" hidden="1">{#N/A,#N/A,FALSE,"이태원철근"}</definedName>
    <definedName name="목수장계산" localSheetId="18" hidden="1">{#N/A,#N/A,FALSE,"이태원철근"}</definedName>
    <definedName name="목수장계산" localSheetId="19" hidden="1">{#N/A,#N/A,FALSE,"이태원철근"}</definedName>
    <definedName name="목수장계산" localSheetId="20" hidden="1">{#N/A,#N/A,FALSE,"이태원철근"}</definedName>
    <definedName name="목수장계산" localSheetId="22" hidden="1">{#N/A,#N/A,FALSE,"이태원철근"}</definedName>
    <definedName name="목수장계산" localSheetId="24" hidden="1">{#N/A,#N/A,FALSE,"이태원철근"}</definedName>
    <definedName name="목수장계산" localSheetId="28" hidden="1">{#N/A,#N/A,FALSE,"이태원철근"}</definedName>
    <definedName name="목수장계산" localSheetId="14" hidden="1">{#N/A,#N/A,FALSE,"이태원철근"}</definedName>
    <definedName name="목수장계산" hidden="1">{#N/A,#N/A,FALSE,"이태원철근"}</definedName>
    <definedName name="목수장원가계산" localSheetId="12" hidden="1">{#N/A,#N/A,FALSE,"이태원철근"}</definedName>
    <definedName name="목수장원가계산" localSheetId="11" hidden="1">{#N/A,#N/A,FALSE,"이태원철근"}</definedName>
    <definedName name="목수장원가계산" localSheetId="13" hidden="1">{#N/A,#N/A,FALSE,"이태원철근"}</definedName>
    <definedName name="목수장원가계산" localSheetId="16" hidden="1">{#N/A,#N/A,FALSE,"이태원철근"}</definedName>
    <definedName name="목수장원가계산" localSheetId="21" hidden="1">{#N/A,#N/A,FALSE,"이태원철근"}</definedName>
    <definedName name="목수장원가계산" localSheetId="18" hidden="1">{#N/A,#N/A,FALSE,"이태원철근"}</definedName>
    <definedName name="목수장원가계산" localSheetId="19" hidden="1">{#N/A,#N/A,FALSE,"이태원철근"}</definedName>
    <definedName name="목수장원가계산" localSheetId="20" hidden="1">{#N/A,#N/A,FALSE,"이태원철근"}</definedName>
    <definedName name="목수장원가계산" localSheetId="22" hidden="1">{#N/A,#N/A,FALSE,"이태원철근"}</definedName>
    <definedName name="목수장원가계산" localSheetId="24" hidden="1">{#N/A,#N/A,FALSE,"이태원철근"}</definedName>
    <definedName name="목수장원가계산" localSheetId="28" hidden="1">{#N/A,#N/A,FALSE,"이태원철근"}</definedName>
    <definedName name="목수장원가계산" localSheetId="14" hidden="1">{#N/A,#N/A,FALSE,"이태원철근"}</definedName>
    <definedName name="목수장원가계산" hidden="1">{#N/A,#N/A,FALSE,"이태원철근"}</definedName>
    <definedName name="목수장원가계산서" localSheetId="12" hidden="1">{#N/A,#N/A,FALSE,"이태원철근"}</definedName>
    <definedName name="목수장원가계산서" localSheetId="11" hidden="1">{#N/A,#N/A,FALSE,"이태원철근"}</definedName>
    <definedName name="목수장원가계산서" localSheetId="13" hidden="1">{#N/A,#N/A,FALSE,"이태원철근"}</definedName>
    <definedName name="목수장원가계산서" localSheetId="16" hidden="1">{#N/A,#N/A,FALSE,"이태원철근"}</definedName>
    <definedName name="목수장원가계산서" localSheetId="21" hidden="1">{#N/A,#N/A,FALSE,"이태원철근"}</definedName>
    <definedName name="목수장원가계산서" localSheetId="18" hidden="1">{#N/A,#N/A,FALSE,"이태원철근"}</definedName>
    <definedName name="목수장원가계산서" localSheetId="19" hidden="1">{#N/A,#N/A,FALSE,"이태원철근"}</definedName>
    <definedName name="목수장원가계산서" localSheetId="20" hidden="1">{#N/A,#N/A,FALSE,"이태원철근"}</definedName>
    <definedName name="목수장원가계산서" localSheetId="22" hidden="1">{#N/A,#N/A,FALSE,"이태원철근"}</definedName>
    <definedName name="목수장원가계산서" localSheetId="24" hidden="1">{#N/A,#N/A,FALSE,"이태원철근"}</definedName>
    <definedName name="목수장원가계산서" localSheetId="28" hidden="1">{#N/A,#N/A,FALSE,"이태원철근"}</definedName>
    <definedName name="목수장원가계산서" localSheetId="14" hidden="1">{#N/A,#N/A,FALSE,"이태원철근"}</definedName>
    <definedName name="목수장원가계산서" hidden="1">{#N/A,#N/A,FALSE,"이태원철근"}</definedName>
    <definedName name="몰라" hidden="1">0</definedName>
    <definedName name="문서" localSheetId="12" hidden="1">{#N/A,#N/A,FALSE,"현장 NCR 분석";#N/A,#N/A,FALSE,"현장품질감사";#N/A,#N/A,FALSE,"현장품질감사"}</definedName>
    <definedName name="문서" localSheetId="11" hidden="1">{#N/A,#N/A,FALSE,"현장 NCR 분석";#N/A,#N/A,FALSE,"현장품질감사";#N/A,#N/A,FALSE,"현장품질감사"}</definedName>
    <definedName name="문서" localSheetId="13" hidden="1">{#N/A,#N/A,FALSE,"현장 NCR 분석";#N/A,#N/A,FALSE,"현장품질감사";#N/A,#N/A,FALSE,"현장품질감사"}</definedName>
    <definedName name="문서" localSheetId="16" hidden="1">{#N/A,#N/A,FALSE,"현장 NCR 분석";#N/A,#N/A,FALSE,"현장품질감사";#N/A,#N/A,FALSE,"현장품질감사"}</definedName>
    <definedName name="문서" localSheetId="21" hidden="1">{#N/A,#N/A,FALSE,"현장 NCR 분석";#N/A,#N/A,FALSE,"현장품질감사";#N/A,#N/A,FALSE,"현장품질감사"}</definedName>
    <definedName name="문서" localSheetId="18" hidden="1">{#N/A,#N/A,FALSE,"현장 NCR 분석";#N/A,#N/A,FALSE,"현장품질감사";#N/A,#N/A,FALSE,"현장품질감사"}</definedName>
    <definedName name="문서" localSheetId="19" hidden="1">{#N/A,#N/A,FALSE,"현장 NCR 분석";#N/A,#N/A,FALSE,"현장품질감사";#N/A,#N/A,FALSE,"현장품질감사"}</definedName>
    <definedName name="문서" localSheetId="20" hidden="1">{#N/A,#N/A,FALSE,"현장 NCR 분석";#N/A,#N/A,FALSE,"현장품질감사";#N/A,#N/A,FALSE,"현장품질감사"}</definedName>
    <definedName name="문서" localSheetId="22" hidden="1">{#N/A,#N/A,FALSE,"현장 NCR 분석";#N/A,#N/A,FALSE,"현장품질감사";#N/A,#N/A,FALSE,"현장품질감사"}</definedName>
    <definedName name="문서" localSheetId="24" hidden="1">{#N/A,#N/A,FALSE,"현장 NCR 분석";#N/A,#N/A,FALSE,"현장품질감사";#N/A,#N/A,FALSE,"현장품질감사"}</definedName>
    <definedName name="문서" localSheetId="28" hidden="1">{#N/A,#N/A,FALSE,"현장 NCR 분석";#N/A,#N/A,FALSE,"현장품질감사";#N/A,#N/A,FALSE,"현장품질감사"}</definedName>
    <definedName name="문서" localSheetId="14" hidden="1">{#N/A,#N/A,FALSE,"현장 NCR 분석";#N/A,#N/A,FALSE,"현장품질감사";#N/A,#N/A,FALSE,"현장품질감사"}</definedName>
    <definedName name="문서" hidden="1">{#N/A,#N/A,FALSE,"현장 NCR 분석";#N/A,#N/A,FALSE,"현장품질감사";#N/A,#N/A,FALSE,"현장품질감사"}</definedName>
    <definedName name="물" localSheetId="12" hidden="1">{#N/A,#N/A,FALSE,"이태원철근"}</definedName>
    <definedName name="물" localSheetId="11" hidden="1">{#N/A,#N/A,FALSE,"이태원철근"}</definedName>
    <definedName name="물" localSheetId="13" hidden="1">{#N/A,#N/A,FALSE,"이태원철근"}</definedName>
    <definedName name="물" localSheetId="16" hidden="1">{#N/A,#N/A,FALSE,"이태원철근"}</definedName>
    <definedName name="물" localSheetId="21" hidden="1">{#N/A,#N/A,FALSE,"이태원철근"}</definedName>
    <definedName name="물" localSheetId="18" hidden="1">{#N/A,#N/A,FALSE,"이태원철근"}</definedName>
    <definedName name="물" localSheetId="19" hidden="1">{#N/A,#N/A,FALSE,"이태원철근"}</definedName>
    <definedName name="물" localSheetId="20" hidden="1">{#N/A,#N/A,FALSE,"이태원철근"}</definedName>
    <definedName name="물" localSheetId="22" hidden="1">{#N/A,#N/A,FALSE,"이태원철근"}</definedName>
    <definedName name="물" localSheetId="24" hidden="1">{#N/A,#N/A,FALSE,"이태원철근"}</definedName>
    <definedName name="물" localSheetId="28" hidden="1">{#N/A,#N/A,FALSE,"이태원철근"}</definedName>
    <definedName name="물" localSheetId="14" hidden="1">{#N/A,#N/A,FALSE,"이태원철근"}</definedName>
    <definedName name="물" hidden="1">{#N/A,#N/A,FALSE,"이태원철근"}</definedName>
    <definedName name="물가" localSheetId="12" hidden="1">{#N/A,#N/A,FALSE,"이태원철근"}</definedName>
    <definedName name="물가" localSheetId="11" hidden="1">{#N/A,#N/A,FALSE,"이태원철근"}</definedName>
    <definedName name="물가" localSheetId="13" hidden="1">{#N/A,#N/A,FALSE,"이태원철근"}</definedName>
    <definedName name="물가" localSheetId="16" hidden="1">{#N/A,#N/A,FALSE,"이태원철근"}</definedName>
    <definedName name="물가" localSheetId="21" hidden="1">{#N/A,#N/A,FALSE,"이태원철근"}</definedName>
    <definedName name="물가" localSheetId="18" hidden="1">{#N/A,#N/A,FALSE,"이태원철근"}</definedName>
    <definedName name="물가" localSheetId="19" hidden="1">{#N/A,#N/A,FALSE,"이태원철근"}</definedName>
    <definedName name="물가" localSheetId="20" hidden="1">{#N/A,#N/A,FALSE,"이태원철근"}</definedName>
    <definedName name="물가" localSheetId="22" hidden="1">{#N/A,#N/A,FALSE,"이태원철근"}</definedName>
    <definedName name="물가" localSheetId="24" hidden="1">{#N/A,#N/A,FALSE,"이태원철근"}</definedName>
    <definedName name="물가" localSheetId="28" hidden="1">{#N/A,#N/A,FALSE,"이태원철근"}</definedName>
    <definedName name="물가" localSheetId="14" hidden="1">{#N/A,#N/A,FALSE,"이태원철근"}</definedName>
    <definedName name="물가" hidden="1">{#N/A,#N/A,FALSE,"이태원철근"}</definedName>
    <definedName name="물가변동내역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랭집계1"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랭집계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물량산출근거조서" localSheetId="1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1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1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1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2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2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2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localSheetId="1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근거조서"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물량산출랍" localSheetId="12" hidden="1">{#N/A,#N/A,FALSE,"Sheet1"}</definedName>
    <definedName name="물량산출랍" localSheetId="11" hidden="1">{#N/A,#N/A,FALSE,"Sheet1"}</definedName>
    <definedName name="물량산출랍" localSheetId="13" hidden="1">{#N/A,#N/A,FALSE,"Sheet1"}</definedName>
    <definedName name="물량산출랍" localSheetId="16" hidden="1">{#N/A,#N/A,FALSE,"Sheet1"}</definedName>
    <definedName name="물량산출랍" localSheetId="21" hidden="1">{#N/A,#N/A,FALSE,"Sheet1"}</definedName>
    <definedName name="물량산출랍" localSheetId="18" hidden="1">{#N/A,#N/A,FALSE,"Sheet1"}</definedName>
    <definedName name="물량산출랍" localSheetId="19" hidden="1">{#N/A,#N/A,FALSE,"Sheet1"}</definedName>
    <definedName name="물량산출랍" localSheetId="20" hidden="1">{#N/A,#N/A,FALSE,"Sheet1"}</definedName>
    <definedName name="물량산출랍" localSheetId="22" hidden="1">{#N/A,#N/A,FALSE,"Sheet1"}</definedName>
    <definedName name="물량산출랍" localSheetId="24" hidden="1">{#N/A,#N/A,FALSE,"Sheet1"}</definedName>
    <definedName name="물량산출랍" localSheetId="28" hidden="1">{#N/A,#N/A,FALSE,"Sheet1"}</definedName>
    <definedName name="물량산출랍" localSheetId="14" hidden="1">{#N/A,#N/A,FALSE,"Sheet1"}</definedName>
    <definedName name="물량산출랍" hidden="1">{#N/A,#N/A,FALSE,"Sheet1"}</definedName>
    <definedName name="물량집계" localSheetId="12" hidden="1">{#N/A,#N/A,FALSE,"기안지";#N/A,#N/A,FALSE,"통신지"}</definedName>
    <definedName name="물량집계" localSheetId="11" hidden="1">{#N/A,#N/A,FALSE,"기안지";#N/A,#N/A,FALSE,"통신지"}</definedName>
    <definedName name="물량집계" localSheetId="13" hidden="1">{#N/A,#N/A,FALSE,"기안지";#N/A,#N/A,FALSE,"통신지"}</definedName>
    <definedName name="물량집계" localSheetId="16" hidden="1">{#N/A,#N/A,FALSE,"기안지";#N/A,#N/A,FALSE,"통신지"}</definedName>
    <definedName name="물량집계" localSheetId="21" hidden="1">{#N/A,#N/A,FALSE,"기안지";#N/A,#N/A,FALSE,"통신지"}</definedName>
    <definedName name="물량집계" localSheetId="18" hidden="1">{#N/A,#N/A,FALSE,"기안지";#N/A,#N/A,FALSE,"통신지"}</definedName>
    <definedName name="물량집계" localSheetId="19" hidden="1">{#N/A,#N/A,FALSE,"기안지";#N/A,#N/A,FALSE,"통신지"}</definedName>
    <definedName name="물량집계" localSheetId="20" hidden="1">{#N/A,#N/A,FALSE,"기안지";#N/A,#N/A,FALSE,"통신지"}</definedName>
    <definedName name="물량집계" localSheetId="22" hidden="1">{#N/A,#N/A,FALSE,"기안지";#N/A,#N/A,FALSE,"통신지"}</definedName>
    <definedName name="물량집계" localSheetId="24" hidden="1">{#N/A,#N/A,FALSE,"기안지";#N/A,#N/A,FALSE,"통신지"}</definedName>
    <definedName name="물량집계" localSheetId="28" hidden="1">{#N/A,#N/A,FALSE,"기안지";#N/A,#N/A,FALSE,"통신지"}</definedName>
    <definedName name="물량집계" localSheetId="14" hidden="1">{#N/A,#N/A,FALSE,"기안지";#N/A,#N/A,FALSE,"통신지"}</definedName>
    <definedName name="물량집계" hidden="1">{#N/A,#N/A,FALSE,"기안지";#N/A,#N/A,FALSE,"통신지"}</definedName>
    <definedName name="뭉" localSheetId="12" hidden="1">{"'장비'!$A$3:$M$12"}</definedName>
    <definedName name="뭉" localSheetId="11" hidden="1">{"'장비'!$A$3:$M$12"}</definedName>
    <definedName name="뭉" localSheetId="13" hidden="1">{"'장비'!$A$3:$M$12"}</definedName>
    <definedName name="뭉" localSheetId="16" hidden="1">{"'장비'!$A$3:$M$12"}</definedName>
    <definedName name="뭉" localSheetId="21" hidden="1">{"'장비'!$A$3:$M$12"}</definedName>
    <definedName name="뭉" localSheetId="18" hidden="1">{"'장비'!$A$3:$M$12"}</definedName>
    <definedName name="뭉" localSheetId="19" hidden="1">{"'장비'!$A$3:$M$12"}</definedName>
    <definedName name="뭉" localSheetId="20" hidden="1">{"'장비'!$A$3:$M$12"}</definedName>
    <definedName name="뭉" localSheetId="22" hidden="1">{"'장비'!$A$3:$M$12"}</definedName>
    <definedName name="뭉" localSheetId="24" hidden="1">{"'장비'!$A$3:$M$12"}</definedName>
    <definedName name="뭉" localSheetId="28" hidden="1">{"'장비'!$A$3:$M$12"}</definedName>
    <definedName name="뭉" localSheetId="14" hidden="1">{"'장비'!$A$3:$M$12"}</definedName>
    <definedName name="뭉" hidden="1">{"'장비'!$A$3:$M$12"}</definedName>
    <definedName name="뭐" localSheetId="12" hidden="1">{#N/A,#N/A,FALSE,"이태원철근"}</definedName>
    <definedName name="뭐" localSheetId="11" hidden="1">{#N/A,#N/A,FALSE,"이태원철근"}</definedName>
    <definedName name="뭐" localSheetId="13" hidden="1">{#N/A,#N/A,FALSE,"이태원철근"}</definedName>
    <definedName name="뭐" localSheetId="16" hidden="1">{#N/A,#N/A,FALSE,"이태원철근"}</definedName>
    <definedName name="뭐" localSheetId="21" hidden="1">{#N/A,#N/A,FALSE,"이태원철근"}</definedName>
    <definedName name="뭐" localSheetId="18" hidden="1">{#N/A,#N/A,FALSE,"이태원철근"}</definedName>
    <definedName name="뭐" localSheetId="19" hidden="1">{#N/A,#N/A,FALSE,"이태원철근"}</definedName>
    <definedName name="뭐" localSheetId="20" hidden="1">{#N/A,#N/A,FALSE,"이태원철근"}</definedName>
    <definedName name="뭐" localSheetId="22" hidden="1">{#N/A,#N/A,FALSE,"이태원철근"}</definedName>
    <definedName name="뭐" localSheetId="24" hidden="1">{#N/A,#N/A,FALSE,"이태원철근"}</definedName>
    <definedName name="뭐" localSheetId="28" hidden="1">{#N/A,#N/A,FALSE,"이태원철근"}</definedName>
    <definedName name="뭐" localSheetId="14" hidden="1">{#N/A,#N/A,FALSE,"이태원철근"}</definedName>
    <definedName name="뭐" hidden="1">{#N/A,#N/A,FALSE,"이태원철근"}</definedName>
    <definedName name="뭐가이태원이야" localSheetId="12" hidden="1">{#N/A,#N/A,FALSE,"이태원철근"}</definedName>
    <definedName name="뭐가이태원이야" localSheetId="11" hidden="1">{#N/A,#N/A,FALSE,"이태원철근"}</definedName>
    <definedName name="뭐가이태원이야" localSheetId="13" hidden="1">{#N/A,#N/A,FALSE,"이태원철근"}</definedName>
    <definedName name="뭐가이태원이야" localSheetId="16" hidden="1">{#N/A,#N/A,FALSE,"이태원철근"}</definedName>
    <definedName name="뭐가이태원이야" localSheetId="21" hidden="1">{#N/A,#N/A,FALSE,"이태원철근"}</definedName>
    <definedName name="뭐가이태원이야" localSheetId="18" hidden="1">{#N/A,#N/A,FALSE,"이태원철근"}</definedName>
    <definedName name="뭐가이태원이야" localSheetId="19" hidden="1">{#N/A,#N/A,FALSE,"이태원철근"}</definedName>
    <definedName name="뭐가이태원이야" localSheetId="20" hidden="1">{#N/A,#N/A,FALSE,"이태원철근"}</definedName>
    <definedName name="뭐가이태원이야" localSheetId="22" hidden="1">{#N/A,#N/A,FALSE,"이태원철근"}</definedName>
    <definedName name="뭐가이태원이야" localSheetId="24" hidden="1">{#N/A,#N/A,FALSE,"이태원철근"}</definedName>
    <definedName name="뭐가이태원이야" localSheetId="28" hidden="1">{#N/A,#N/A,FALSE,"이태원철근"}</definedName>
    <definedName name="뭐가이태원이야" localSheetId="14" hidden="1">{#N/A,#N/A,FALSE,"이태원철근"}</definedName>
    <definedName name="뭐가이태원이야" hidden="1">{#N/A,#N/A,FALSE,"이태원철근"}</definedName>
    <definedName name="뭐라고" localSheetId="12" hidden="1">{#N/A,#N/A,TRUE,"Basic";#N/A,#N/A,TRUE,"EXT-TABLE";#N/A,#N/A,TRUE,"STEEL";#N/A,#N/A,TRUE,"INT-Table";#N/A,#N/A,TRUE,"STEEL";#N/A,#N/A,TRUE,"Door"}</definedName>
    <definedName name="뭐라고" localSheetId="11" hidden="1">{#N/A,#N/A,TRUE,"Basic";#N/A,#N/A,TRUE,"EXT-TABLE";#N/A,#N/A,TRUE,"STEEL";#N/A,#N/A,TRUE,"INT-Table";#N/A,#N/A,TRUE,"STEEL";#N/A,#N/A,TRUE,"Door"}</definedName>
    <definedName name="뭐라고" localSheetId="13" hidden="1">{#N/A,#N/A,TRUE,"Basic";#N/A,#N/A,TRUE,"EXT-TABLE";#N/A,#N/A,TRUE,"STEEL";#N/A,#N/A,TRUE,"INT-Table";#N/A,#N/A,TRUE,"STEEL";#N/A,#N/A,TRUE,"Door"}</definedName>
    <definedName name="뭐라고" localSheetId="16" hidden="1">{#N/A,#N/A,TRUE,"Basic";#N/A,#N/A,TRUE,"EXT-TABLE";#N/A,#N/A,TRUE,"STEEL";#N/A,#N/A,TRUE,"INT-Table";#N/A,#N/A,TRUE,"STEEL";#N/A,#N/A,TRUE,"Door"}</definedName>
    <definedName name="뭐라고" localSheetId="21" hidden="1">{#N/A,#N/A,TRUE,"Basic";#N/A,#N/A,TRUE,"EXT-TABLE";#N/A,#N/A,TRUE,"STEEL";#N/A,#N/A,TRUE,"INT-Table";#N/A,#N/A,TRUE,"STEEL";#N/A,#N/A,TRUE,"Door"}</definedName>
    <definedName name="뭐라고" localSheetId="18" hidden="1">{#N/A,#N/A,TRUE,"Basic";#N/A,#N/A,TRUE,"EXT-TABLE";#N/A,#N/A,TRUE,"STEEL";#N/A,#N/A,TRUE,"INT-Table";#N/A,#N/A,TRUE,"STEEL";#N/A,#N/A,TRUE,"Door"}</definedName>
    <definedName name="뭐라고" localSheetId="19" hidden="1">{#N/A,#N/A,TRUE,"Basic";#N/A,#N/A,TRUE,"EXT-TABLE";#N/A,#N/A,TRUE,"STEEL";#N/A,#N/A,TRUE,"INT-Table";#N/A,#N/A,TRUE,"STEEL";#N/A,#N/A,TRUE,"Door"}</definedName>
    <definedName name="뭐라고" localSheetId="20" hidden="1">{#N/A,#N/A,TRUE,"Basic";#N/A,#N/A,TRUE,"EXT-TABLE";#N/A,#N/A,TRUE,"STEEL";#N/A,#N/A,TRUE,"INT-Table";#N/A,#N/A,TRUE,"STEEL";#N/A,#N/A,TRUE,"Door"}</definedName>
    <definedName name="뭐라고" localSheetId="22" hidden="1">{#N/A,#N/A,TRUE,"Basic";#N/A,#N/A,TRUE,"EXT-TABLE";#N/A,#N/A,TRUE,"STEEL";#N/A,#N/A,TRUE,"INT-Table";#N/A,#N/A,TRUE,"STEEL";#N/A,#N/A,TRUE,"Door"}</definedName>
    <definedName name="뭐라고" localSheetId="24" hidden="1">{#N/A,#N/A,TRUE,"Basic";#N/A,#N/A,TRUE,"EXT-TABLE";#N/A,#N/A,TRUE,"STEEL";#N/A,#N/A,TRUE,"INT-Table";#N/A,#N/A,TRUE,"STEEL";#N/A,#N/A,TRUE,"Door"}</definedName>
    <definedName name="뭐라고" localSheetId="28" hidden="1">{#N/A,#N/A,TRUE,"Basic";#N/A,#N/A,TRUE,"EXT-TABLE";#N/A,#N/A,TRUE,"STEEL";#N/A,#N/A,TRUE,"INT-Table";#N/A,#N/A,TRUE,"STEEL";#N/A,#N/A,TRUE,"Door"}</definedName>
    <definedName name="뭐라고" localSheetId="14" hidden="1">{#N/A,#N/A,TRUE,"Basic";#N/A,#N/A,TRUE,"EXT-TABLE";#N/A,#N/A,TRUE,"STEEL";#N/A,#N/A,TRUE,"INT-Table";#N/A,#N/A,TRUE,"STEEL";#N/A,#N/A,TRUE,"Door"}</definedName>
    <definedName name="뭐라고" hidden="1">{#N/A,#N/A,TRUE,"Basic";#N/A,#N/A,TRUE,"EXT-TABLE";#N/A,#N/A,TRUE,"STEEL";#N/A,#N/A,TRUE,"INT-Table";#N/A,#N/A,TRUE,"STEEL";#N/A,#N/A,TRUE,"Door"}</definedName>
    <definedName name="뭐야" localSheetId="12" hidden="1">{#N/A,#N/A,FALSE,"속도"}</definedName>
    <definedName name="뭐야" localSheetId="11" hidden="1">{#N/A,#N/A,FALSE,"속도"}</definedName>
    <definedName name="뭐야" localSheetId="13" hidden="1">{#N/A,#N/A,FALSE,"속도"}</definedName>
    <definedName name="뭐야" localSheetId="16" hidden="1">{#N/A,#N/A,FALSE,"속도"}</definedName>
    <definedName name="뭐야" localSheetId="21" hidden="1">{#N/A,#N/A,FALSE,"속도"}</definedName>
    <definedName name="뭐야" localSheetId="18" hidden="1">{#N/A,#N/A,FALSE,"속도"}</definedName>
    <definedName name="뭐야" localSheetId="19" hidden="1">{#N/A,#N/A,FALSE,"속도"}</definedName>
    <definedName name="뭐야" localSheetId="20" hidden="1">{#N/A,#N/A,FALSE,"속도"}</definedName>
    <definedName name="뭐야" localSheetId="22" hidden="1">{#N/A,#N/A,FALSE,"속도"}</definedName>
    <definedName name="뭐야" localSheetId="24" hidden="1">{#N/A,#N/A,FALSE,"속도"}</definedName>
    <definedName name="뭐야" localSheetId="28" hidden="1">{#N/A,#N/A,FALSE,"속도"}</definedName>
    <definedName name="뭐야" localSheetId="14" hidden="1">{#N/A,#N/A,FALSE,"속도"}</definedName>
    <definedName name="뭐야" hidden="1">{#N/A,#N/A,FALSE,"속도"}</definedName>
    <definedName name="뭐지" localSheetId="12" hidden="1">{#N/A,#N/A,FALSE,"CCTV"}</definedName>
    <definedName name="뭐지" localSheetId="11" hidden="1">{#N/A,#N/A,FALSE,"CCTV"}</definedName>
    <definedName name="뭐지" localSheetId="13" hidden="1">{#N/A,#N/A,FALSE,"CCTV"}</definedName>
    <definedName name="뭐지" localSheetId="16" hidden="1">{#N/A,#N/A,FALSE,"CCTV"}</definedName>
    <definedName name="뭐지" localSheetId="21" hidden="1">{#N/A,#N/A,FALSE,"CCTV"}</definedName>
    <definedName name="뭐지" localSheetId="18" hidden="1">{#N/A,#N/A,FALSE,"CCTV"}</definedName>
    <definedName name="뭐지" localSheetId="19" hidden="1">{#N/A,#N/A,FALSE,"CCTV"}</definedName>
    <definedName name="뭐지" localSheetId="20" hidden="1">{#N/A,#N/A,FALSE,"CCTV"}</definedName>
    <definedName name="뭐지" localSheetId="22" hidden="1">{#N/A,#N/A,FALSE,"CCTV"}</definedName>
    <definedName name="뭐지" localSheetId="24" hidden="1">{#N/A,#N/A,FALSE,"CCTV"}</definedName>
    <definedName name="뭐지" localSheetId="28" hidden="1">{#N/A,#N/A,FALSE,"CCTV"}</definedName>
    <definedName name="뭐지" localSheetId="14" hidden="1">{#N/A,#N/A,FALSE,"CCTV"}</definedName>
    <definedName name="뭐지" hidden="1">{#N/A,#N/A,FALSE,"CCTV"}</definedName>
    <definedName name="므ㅓ" localSheetId="12" hidden="1">{#N/A,#N/A,FALSE,"집계표"}</definedName>
    <definedName name="므ㅓ" localSheetId="11" hidden="1">{#N/A,#N/A,FALSE,"집계표"}</definedName>
    <definedName name="므ㅓ" localSheetId="13" hidden="1">{#N/A,#N/A,FALSE,"집계표"}</definedName>
    <definedName name="므ㅓ" localSheetId="16" hidden="1">{#N/A,#N/A,FALSE,"집계표"}</definedName>
    <definedName name="므ㅓ" localSheetId="21" hidden="1">{#N/A,#N/A,FALSE,"집계표"}</definedName>
    <definedName name="므ㅓ" localSheetId="18" hidden="1">{#N/A,#N/A,FALSE,"집계표"}</definedName>
    <definedName name="므ㅓ" localSheetId="19" hidden="1">{#N/A,#N/A,FALSE,"집계표"}</definedName>
    <definedName name="므ㅓ" localSheetId="20" hidden="1">{#N/A,#N/A,FALSE,"집계표"}</definedName>
    <definedName name="므ㅓ" localSheetId="22" hidden="1">{#N/A,#N/A,FALSE,"집계표"}</definedName>
    <definedName name="므ㅓ" localSheetId="24" hidden="1">{#N/A,#N/A,FALSE,"집계표"}</definedName>
    <definedName name="므ㅓ" localSheetId="28" hidden="1">{#N/A,#N/A,FALSE,"집계표"}</definedName>
    <definedName name="므ㅓ" localSheetId="14" hidden="1">{#N/A,#N/A,FALSE,"집계표"}</definedName>
    <definedName name="므ㅓ" hidden="1">{#N/A,#N/A,FALSE,"집계표"}</definedName>
    <definedName name="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12" hidden="1">{#N/A,#N/A,FALSE,"Sheet1"}</definedName>
    <definedName name="미장물량" localSheetId="11" hidden="1">{#N/A,#N/A,FALSE,"Sheet1"}</definedName>
    <definedName name="미장물량" localSheetId="13" hidden="1">{#N/A,#N/A,FALSE,"Sheet1"}</definedName>
    <definedName name="미장물량" localSheetId="16" hidden="1">{#N/A,#N/A,FALSE,"Sheet1"}</definedName>
    <definedName name="미장물량" localSheetId="21" hidden="1">{#N/A,#N/A,FALSE,"Sheet1"}</definedName>
    <definedName name="미장물량" localSheetId="18" hidden="1">{#N/A,#N/A,FALSE,"Sheet1"}</definedName>
    <definedName name="미장물량" localSheetId="19" hidden="1">{#N/A,#N/A,FALSE,"Sheet1"}</definedName>
    <definedName name="미장물량" localSheetId="20" hidden="1">{#N/A,#N/A,FALSE,"Sheet1"}</definedName>
    <definedName name="미장물량" localSheetId="22" hidden="1">{#N/A,#N/A,FALSE,"Sheet1"}</definedName>
    <definedName name="미장물량" localSheetId="24" hidden="1">{#N/A,#N/A,FALSE,"Sheet1"}</definedName>
    <definedName name="미장물량" localSheetId="28" hidden="1">{#N/A,#N/A,FALSE,"Sheet1"}</definedName>
    <definedName name="미장물량" localSheetId="14" hidden="1">{#N/A,#N/A,FALSE,"Sheet1"}</definedName>
    <definedName name="미장물량" hidden="1">{#N/A,#N/A,FALSE,"Sheet1"}</definedName>
    <definedName name="미정" localSheetId="12" hidden="1">{#N/A,#N/A,FALSE,"2~8번"}</definedName>
    <definedName name="미정" localSheetId="11" hidden="1">{#N/A,#N/A,FALSE,"2~8번"}</definedName>
    <definedName name="미정" localSheetId="13" hidden="1">{#N/A,#N/A,FALSE,"2~8번"}</definedName>
    <definedName name="미정" localSheetId="16" hidden="1">{#N/A,#N/A,FALSE,"2~8번"}</definedName>
    <definedName name="미정" localSheetId="21" hidden="1">{#N/A,#N/A,FALSE,"2~8번"}</definedName>
    <definedName name="미정" localSheetId="18" hidden="1">{#N/A,#N/A,FALSE,"2~8번"}</definedName>
    <definedName name="미정" localSheetId="19" hidden="1">{#N/A,#N/A,FALSE,"2~8번"}</definedName>
    <definedName name="미정" localSheetId="20" hidden="1">{#N/A,#N/A,FALSE,"2~8번"}</definedName>
    <definedName name="미정" localSheetId="22" hidden="1">{#N/A,#N/A,FALSE,"2~8번"}</definedName>
    <definedName name="미정" localSheetId="24" hidden="1">{#N/A,#N/A,FALSE,"2~8번"}</definedName>
    <definedName name="미정" localSheetId="28" hidden="1">{#N/A,#N/A,FALSE,"2~8번"}</definedName>
    <definedName name="미정" localSheetId="14" hidden="1">{#N/A,#N/A,FALSE,"2~8번"}</definedName>
    <definedName name="미정" hidden="1">{#N/A,#N/A,FALSE,"2~8번"}</definedName>
    <definedName name="미희" hidden="1">#REF!</definedName>
    <definedName name="미ㅣㅁ" localSheetId="12" hidden="1">{#N/A,#N/A,FALSE,"집계표"}</definedName>
    <definedName name="미ㅣㅁ" localSheetId="11" hidden="1">{#N/A,#N/A,FALSE,"집계표"}</definedName>
    <definedName name="미ㅣㅁ" localSheetId="13" hidden="1">{#N/A,#N/A,FALSE,"집계표"}</definedName>
    <definedName name="미ㅣㅁ" localSheetId="16" hidden="1">{#N/A,#N/A,FALSE,"집계표"}</definedName>
    <definedName name="미ㅣㅁ" localSheetId="21" hidden="1">{#N/A,#N/A,FALSE,"집계표"}</definedName>
    <definedName name="미ㅣㅁ" localSheetId="18" hidden="1">{#N/A,#N/A,FALSE,"집계표"}</definedName>
    <definedName name="미ㅣㅁ" localSheetId="19" hidden="1">{#N/A,#N/A,FALSE,"집계표"}</definedName>
    <definedName name="미ㅣㅁ" localSheetId="20" hidden="1">{#N/A,#N/A,FALSE,"집계표"}</definedName>
    <definedName name="미ㅣㅁ" localSheetId="22" hidden="1">{#N/A,#N/A,FALSE,"집계표"}</definedName>
    <definedName name="미ㅣㅁ" localSheetId="24" hidden="1">{#N/A,#N/A,FALSE,"집계표"}</definedName>
    <definedName name="미ㅣㅁ" localSheetId="28" hidden="1">{#N/A,#N/A,FALSE,"집계표"}</definedName>
    <definedName name="미ㅣㅁ" localSheetId="14" hidden="1">{#N/A,#N/A,FALSE,"집계표"}</definedName>
    <definedName name="미ㅣㅁ" hidden="1">{#N/A,#N/A,FALSE,"집계표"}</definedName>
    <definedName name="민원관련"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12" hidden="1">{#N/A,#N/A,FALSE,"변경관리예산";#N/A,#N/A,FALSE,"변경장비예산";#N/A,#N/A,FALSE,"변경준설예산";#N/A,#N/A,FALSE,"변경철구예산"}</definedName>
    <definedName name="민원품의" localSheetId="11" hidden="1">{#N/A,#N/A,FALSE,"변경관리예산";#N/A,#N/A,FALSE,"변경장비예산";#N/A,#N/A,FALSE,"변경준설예산";#N/A,#N/A,FALSE,"변경철구예산"}</definedName>
    <definedName name="민원품의" localSheetId="13" hidden="1">{#N/A,#N/A,FALSE,"변경관리예산";#N/A,#N/A,FALSE,"변경장비예산";#N/A,#N/A,FALSE,"변경준설예산";#N/A,#N/A,FALSE,"변경철구예산"}</definedName>
    <definedName name="민원품의" localSheetId="16" hidden="1">{#N/A,#N/A,FALSE,"변경관리예산";#N/A,#N/A,FALSE,"변경장비예산";#N/A,#N/A,FALSE,"변경준설예산";#N/A,#N/A,FALSE,"변경철구예산"}</definedName>
    <definedName name="민원품의" localSheetId="21" hidden="1">{#N/A,#N/A,FALSE,"변경관리예산";#N/A,#N/A,FALSE,"변경장비예산";#N/A,#N/A,FALSE,"변경준설예산";#N/A,#N/A,FALSE,"변경철구예산"}</definedName>
    <definedName name="민원품의" localSheetId="18" hidden="1">{#N/A,#N/A,FALSE,"변경관리예산";#N/A,#N/A,FALSE,"변경장비예산";#N/A,#N/A,FALSE,"변경준설예산";#N/A,#N/A,FALSE,"변경철구예산"}</definedName>
    <definedName name="민원품의" localSheetId="19" hidden="1">{#N/A,#N/A,FALSE,"변경관리예산";#N/A,#N/A,FALSE,"변경장비예산";#N/A,#N/A,FALSE,"변경준설예산";#N/A,#N/A,FALSE,"변경철구예산"}</definedName>
    <definedName name="민원품의" localSheetId="20" hidden="1">{#N/A,#N/A,FALSE,"변경관리예산";#N/A,#N/A,FALSE,"변경장비예산";#N/A,#N/A,FALSE,"변경준설예산";#N/A,#N/A,FALSE,"변경철구예산"}</definedName>
    <definedName name="민원품의" localSheetId="22" hidden="1">{#N/A,#N/A,FALSE,"변경관리예산";#N/A,#N/A,FALSE,"변경장비예산";#N/A,#N/A,FALSE,"변경준설예산";#N/A,#N/A,FALSE,"변경철구예산"}</definedName>
    <definedName name="민원품의" localSheetId="24" hidden="1">{#N/A,#N/A,FALSE,"변경관리예산";#N/A,#N/A,FALSE,"변경장비예산";#N/A,#N/A,FALSE,"변경준설예산";#N/A,#N/A,FALSE,"변경철구예산"}</definedName>
    <definedName name="민원품의" localSheetId="28" hidden="1">{#N/A,#N/A,FALSE,"변경관리예산";#N/A,#N/A,FALSE,"변경장비예산";#N/A,#N/A,FALSE,"변경준설예산";#N/A,#N/A,FALSE,"변경철구예산"}</definedName>
    <definedName name="민원품의" localSheetId="14" hidden="1">{#N/A,#N/A,FALSE,"변경관리예산";#N/A,#N/A,FALSE,"변경장비예산";#N/A,#N/A,FALSE,"변경준설예산";#N/A,#N/A,FALSE,"변경철구예산"}</definedName>
    <definedName name="민원품의" hidden="1">{#N/A,#N/A,FALSE,"변경관리예산";#N/A,#N/A,FALSE,"변경장비예산";#N/A,#N/A,FALSE,"변경준설예산";#N/A,#N/A,FALSE,"변경철구예산"}</definedName>
    <definedName name="ㅂ" localSheetId="12" hidden="1">{#N/A,#N/A,FALSE,"2~8번"}</definedName>
    <definedName name="ㅂ" localSheetId="11" hidden="1">{#N/A,#N/A,FALSE,"2~8번"}</definedName>
    <definedName name="ㅂ" localSheetId="13" hidden="1">{#N/A,#N/A,FALSE,"2~8번"}</definedName>
    <definedName name="ㅂ" localSheetId="16" hidden="1">{#N/A,#N/A,FALSE,"2~8번"}</definedName>
    <definedName name="ㅂ" localSheetId="21" hidden="1">{#N/A,#N/A,FALSE,"2~8번"}</definedName>
    <definedName name="ㅂ" localSheetId="18" hidden="1">{#N/A,#N/A,FALSE,"2~8번"}</definedName>
    <definedName name="ㅂ" localSheetId="19" hidden="1">{#N/A,#N/A,FALSE,"2~8번"}</definedName>
    <definedName name="ㅂ" localSheetId="20" hidden="1">{#N/A,#N/A,FALSE,"2~8번"}</definedName>
    <definedName name="ㅂ" localSheetId="22" hidden="1">{#N/A,#N/A,FALSE,"2~8번"}</definedName>
    <definedName name="ㅂ" localSheetId="24" hidden="1">{#N/A,#N/A,FALSE,"2~8번"}</definedName>
    <definedName name="ㅂ" localSheetId="28" hidden="1">{#N/A,#N/A,FALSE,"2~8번"}</definedName>
    <definedName name="ㅂ" localSheetId="14" hidden="1">{#N/A,#N/A,FALSE,"2~8번"}</definedName>
    <definedName name="ㅂ" hidden="1">{#N/A,#N/A,FALSE,"2~8번"}</definedName>
    <definedName name="ㅂ2ㅂ2" localSheetId="12" hidden="1">{#N/A,#N/A,FALSE,"배수1"}</definedName>
    <definedName name="ㅂ2ㅂ2" localSheetId="11" hidden="1">{#N/A,#N/A,FALSE,"배수1"}</definedName>
    <definedName name="ㅂ2ㅂ2" localSheetId="13" hidden="1">{#N/A,#N/A,FALSE,"배수1"}</definedName>
    <definedName name="ㅂ2ㅂ2" localSheetId="16" hidden="1">{#N/A,#N/A,FALSE,"배수1"}</definedName>
    <definedName name="ㅂ2ㅂ2" localSheetId="21" hidden="1">{#N/A,#N/A,FALSE,"배수1"}</definedName>
    <definedName name="ㅂ2ㅂ2" localSheetId="18" hidden="1">{#N/A,#N/A,FALSE,"배수1"}</definedName>
    <definedName name="ㅂ2ㅂ2" localSheetId="19" hidden="1">{#N/A,#N/A,FALSE,"배수1"}</definedName>
    <definedName name="ㅂ2ㅂ2" localSheetId="20" hidden="1">{#N/A,#N/A,FALSE,"배수1"}</definedName>
    <definedName name="ㅂ2ㅂ2" localSheetId="22" hidden="1">{#N/A,#N/A,FALSE,"배수1"}</definedName>
    <definedName name="ㅂ2ㅂ2" localSheetId="24" hidden="1">{#N/A,#N/A,FALSE,"배수1"}</definedName>
    <definedName name="ㅂ2ㅂ2" localSheetId="28" hidden="1">{#N/A,#N/A,FALSE,"배수1"}</definedName>
    <definedName name="ㅂ2ㅂ2" localSheetId="14" hidden="1">{#N/A,#N/A,FALSE,"배수1"}</definedName>
    <definedName name="ㅂ2ㅂ2" hidden="1">{#N/A,#N/A,FALSE,"배수1"}</definedName>
    <definedName name="ㅂㄷㄳㄷㅂㄱ" hidden="1">#REF!</definedName>
    <definedName name="ㅂㄷㅅㅄ" hidden="1">#REF!</definedName>
    <definedName name="ㅂㅂ" localSheetId="12" hidden="1">{#N/A,#N/A,FALSE,"표지"}</definedName>
    <definedName name="ㅂㅂ" localSheetId="11" hidden="1">{#N/A,#N/A,FALSE,"표지"}</definedName>
    <definedName name="ㅂㅂ" localSheetId="13" hidden="1">{#N/A,#N/A,FALSE,"표지"}</definedName>
    <definedName name="ㅂㅂ" localSheetId="16" hidden="1">{#N/A,#N/A,FALSE,"표지"}</definedName>
    <definedName name="ㅂㅂ" localSheetId="21" hidden="1">{#N/A,#N/A,FALSE,"표지"}</definedName>
    <definedName name="ㅂㅂ" localSheetId="18" hidden="1">{#N/A,#N/A,FALSE,"표지"}</definedName>
    <definedName name="ㅂㅂ" localSheetId="19" hidden="1">{#N/A,#N/A,FALSE,"표지"}</definedName>
    <definedName name="ㅂㅂ" localSheetId="20" hidden="1">{#N/A,#N/A,FALSE,"표지"}</definedName>
    <definedName name="ㅂㅂ" localSheetId="22" hidden="1">{#N/A,#N/A,FALSE,"표지"}</definedName>
    <definedName name="ㅂㅂ" localSheetId="24" hidden="1">{#N/A,#N/A,FALSE,"표지"}</definedName>
    <definedName name="ㅂㅂ" localSheetId="28" hidden="1">{#N/A,#N/A,FALSE,"표지"}</definedName>
    <definedName name="ㅂㅂ" localSheetId="14" hidden="1">{#N/A,#N/A,FALSE,"표지"}</definedName>
    <definedName name="ㅂㅂ" hidden="1">{#N/A,#N/A,FALSE,"표지"}</definedName>
    <definedName name="ㅂㅂㅂ" localSheetId="12" hidden="1">{#N/A,#N/A,FALSE,"2~8번"}</definedName>
    <definedName name="ㅂㅂㅂ" localSheetId="11" hidden="1">{#N/A,#N/A,FALSE,"2~8번"}</definedName>
    <definedName name="ㅂㅂㅂ" localSheetId="13" hidden="1">{#N/A,#N/A,FALSE,"2~8번"}</definedName>
    <definedName name="ㅂㅂㅂ" localSheetId="16" hidden="1">{#N/A,#N/A,FALSE,"2~8번"}</definedName>
    <definedName name="ㅂㅂㅂ" localSheetId="21" hidden="1">{#N/A,#N/A,FALSE,"2~8번"}</definedName>
    <definedName name="ㅂㅂㅂ" localSheetId="18" hidden="1">{#N/A,#N/A,FALSE,"2~8번"}</definedName>
    <definedName name="ㅂㅂㅂ" localSheetId="19" hidden="1">{#N/A,#N/A,FALSE,"2~8번"}</definedName>
    <definedName name="ㅂㅂㅂ" localSheetId="20" hidden="1">{#N/A,#N/A,FALSE,"2~8번"}</definedName>
    <definedName name="ㅂㅂㅂ" localSheetId="22" hidden="1">{#N/A,#N/A,FALSE,"2~8번"}</definedName>
    <definedName name="ㅂㅂㅂ" localSheetId="24" hidden="1">{#N/A,#N/A,FALSE,"2~8번"}</definedName>
    <definedName name="ㅂㅂㅂ" localSheetId="28" hidden="1">{#N/A,#N/A,FALSE,"2~8번"}</definedName>
    <definedName name="ㅂㅂㅂ" localSheetId="14" hidden="1">{#N/A,#N/A,FALSE,"2~8번"}</definedName>
    <definedName name="ㅂㅂㅂ" hidden="1">{#N/A,#N/A,FALSE,"2~8번"}</definedName>
    <definedName name="ㅂㅂㅂㅂ" localSheetId="12" hidden="1">{#N/A,#N/A,FALSE,"조골재"}</definedName>
    <definedName name="ㅂㅂㅂㅂ" localSheetId="11" hidden="1">{#N/A,#N/A,FALSE,"조골재"}</definedName>
    <definedName name="ㅂㅂㅂㅂ" localSheetId="13" hidden="1">{#N/A,#N/A,FALSE,"조골재"}</definedName>
    <definedName name="ㅂㅂㅂㅂ" localSheetId="16" hidden="1">{#N/A,#N/A,FALSE,"조골재"}</definedName>
    <definedName name="ㅂㅂㅂㅂ" localSheetId="21" hidden="1">{#N/A,#N/A,FALSE,"조골재"}</definedName>
    <definedName name="ㅂㅂㅂㅂ" localSheetId="18" hidden="1">{#N/A,#N/A,FALSE,"조골재"}</definedName>
    <definedName name="ㅂㅂㅂㅂ" localSheetId="19" hidden="1">{#N/A,#N/A,FALSE,"조골재"}</definedName>
    <definedName name="ㅂㅂㅂㅂ" localSheetId="20" hidden="1">{#N/A,#N/A,FALSE,"조골재"}</definedName>
    <definedName name="ㅂㅂㅂㅂ" localSheetId="22" hidden="1">{#N/A,#N/A,FALSE,"조골재"}</definedName>
    <definedName name="ㅂㅂㅂㅂ" localSheetId="24" hidden="1">{#N/A,#N/A,FALSE,"조골재"}</definedName>
    <definedName name="ㅂㅂㅂㅂ" localSheetId="28" hidden="1">{#N/A,#N/A,FALSE,"조골재"}</definedName>
    <definedName name="ㅂㅂㅂㅂ" localSheetId="14" hidden="1">{#N/A,#N/A,FALSE,"조골재"}</definedName>
    <definedName name="ㅂㅂㅂㅂ" hidden="1">{#N/A,#N/A,FALSE,"조골재"}</definedName>
    <definedName name="ㅂㅂㅂㅂㅂ" localSheetId="12" hidden="1">{"'별표'!$N$220"}</definedName>
    <definedName name="ㅂㅂㅂㅂㅂ" localSheetId="11" hidden="1">{"'별표'!$N$220"}</definedName>
    <definedName name="ㅂㅂㅂㅂㅂ" localSheetId="13" hidden="1">{"'별표'!$N$220"}</definedName>
    <definedName name="ㅂㅂㅂㅂㅂ" localSheetId="16" hidden="1">{"'별표'!$N$220"}</definedName>
    <definedName name="ㅂㅂㅂㅂㅂ" localSheetId="21" hidden="1">{"'별표'!$N$220"}</definedName>
    <definedName name="ㅂㅂㅂㅂㅂ" localSheetId="18" hidden="1">{"'별표'!$N$220"}</definedName>
    <definedName name="ㅂㅂㅂㅂㅂ" localSheetId="19" hidden="1">{"'별표'!$N$220"}</definedName>
    <definedName name="ㅂㅂㅂㅂㅂ" localSheetId="20" hidden="1">{"'별표'!$N$220"}</definedName>
    <definedName name="ㅂㅂㅂㅂㅂ" localSheetId="22" hidden="1">{"'별표'!$N$220"}</definedName>
    <definedName name="ㅂㅂㅂㅂㅂ" localSheetId="24" hidden="1">{"'별표'!$N$220"}</definedName>
    <definedName name="ㅂㅂㅂㅂㅂ" localSheetId="28" hidden="1">{"'별표'!$N$220"}</definedName>
    <definedName name="ㅂㅂㅂㅂㅂ" localSheetId="14" hidden="1">{"'별표'!$N$220"}</definedName>
    <definedName name="ㅂㅂㅂㅂㅂ" hidden="1">{"'별표'!$N$220"}</definedName>
    <definedName name="ㅂㅂㅂㅂㅂㅂ" localSheetId="12" hidden="1">{"'용역비'!$A$4:$C$8"}</definedName>
    <definedName name="ㅂㅂㅂㅂㅂㅂ" localSheetId="11" hidden="1">{"'용역비'!$A$4:$C$8"}</definedName>
    <definedName name="ㅂㅂㅂㅂㅂㅂ" localSheetId="13" hidden="1">{"'용역비'!$A$4:$C$8"}</definedName>
    <definedName name="ㅂㅂㅂㅂㅂㅂ" localSheetId="16" hidden="1">{"'용역비'!$A$4:$C$8"}</definedName>
    <definedName name="ㅂㅂㅂㅂㅂㅂ" localSheetId="21" hidden="1">{"'용역비'!$A$4:$C$8"}</definedName>
    <definedName name="ㅂㅂㅂㅂㅂㅂ" localSheetId="18" hidden="1">{"'용역비'!$A$4:$C$8"}</definedName>
    <definedName name="ㅂㅂㅂㅂㅂㅂ" localSheetId="19" hidden="1">{"'용역비'!$A$4:$C$8"}</definedName>
    <definedName name="ㅂㅂㅂㅂㅂㅂ" localSheetId="20" hidden="1">{"'용역비'!$A$4:$C$8"}</definedName>
    <definedName name="ㅂㅂㅂㅂㅂㅂ" localSheetId="22" hidden="1">{"'용역비'!$A$4:$C$8"}</definedName>
    <definedName name="ㅂㅂㅂㅂㅂㅂ" localSheetId="24" hidden="1">{"'용역비'!$A$4:$C$8"}</definedName>
    <definedName name="ㅂㅂㅂㅂㅂㅂ" localSheetId="28" hidden="1">{"'용역비'!$A$4:$C$8"}</definedName>
    <definedName name="ㅂㅂㅂㅂㅂㅂ" localSheetId="14" hidden="1">{"'용역비'!$A$4:$C$8"}</definedName>
    <definedName name="ㅂㅂㅂㅂㅂㅂ" hidden="1">{"'용역비'!$A$4:$C$8"}</definedName>
    <definedName name="ㅂㅂㅂㅂㅂㅂ_1" localSheetId="12" hidden="1">{"'용역비'!$A$4:$C$8"}</definedName>
    <definedName name="ㅂㅂㅂㅂㅂㅂ_1" localSheetId="11" hidden="1">{"'용역비'!$A$4:$C$8"}</definedName>
    <definedName name="ㅂㅂㅂㅂㅂㅂ_1" localSheetId="13" hidden="1">{"'용역비'!$A$4:$C$8"}</definedName>
    <definedName name="ㅂㅂㅂㅂㅂㅂ_1" localSheetId="16" hidden="1">{"'용역비'!$A$4:$C$8"}</definedName>
    <definedName name="ㅂㅂㅂㅂㅂㅂ_1" localSheetId="21" hidden="1">{"'용역비'!$A$4:$C$8"}</definedName>
    <definedName name="ㅂㅂㅂㅂㅂㅂ_1" localSheetId="18" hidden="1">{"'용역비'!$A$4:$C$8"}</definedName>
    <definedName name="ㅂㅂㅂㅂㅂㅂ_1" localSheetId="19" hidden="1">{"'용역비'!$A$4:$C$8"}</definedName>
    <definedName name="ㅂㅂㅂㅂㅂㅂ_1" localSheetId="20" hidden="1">{"'용역비'!$A$4:$C$8"}</definedName>
    <definedName name="ㅂㅂㅂㅂㅂㅂ_1" localSheetId="22" hidden="1">{"'용역비'!$A$4:$C$8"}</definedName>
    <definedName name="ㅂㅂㅂㅂㅂㅂ_1" localSheetId="24" hidden="1">{"'용역비'!$A$4:$C$8"}</definedName>
    <definedName name="ㅂㅂㅂㅂㅂㅂ_1" localSheetId="28" hidden="1">{"'용역비'!$A$4:$C$8"}</definedName>
    <definedName name="ㅂㅂㅂㅂㅂㅂ_1" localSheetId="14" hidden="1">{"'용역비'!$A$4:$C$8"}</definedName>
    <definedName name="ㅂㅂㅂㅂㅂㅂ_1" hidden="1">{"'용역비'!$A$4:$C$8"}</definedName>
    <definedName name="ㅂㅂㅂㅂㅂㅂ_2" localSheetId="12" hidden="1">{"'용역비'!$A$4:$C$8"}</definedName>
    <definedName name="ㅂㅂㅂㅂㅂㅂ_2" localSheetId="11" hidden="1">{"'용역비'!$A$4:$C$8"}</definedName>
    <definedName name="ㅂㅂㅂㅂㅂㅂ_2" localSheetId="13" hidden="1">{"'용역비'!$A$4:$C$8"}</definedName>
    <definedName name="ㅂㅂㅂㅂㅂㅂ_2" localSheetId="16" hidden="1">{"'용역비'!$A$4:$C$8"}</definedName>
    <definedName name="ㅂㅂㅂㅂㅂㅂ_2" localSheetId="21" hidden="1">{"'용역비'!$A$4:$C$8"}</definedName>
    <definedName name="ㅂㅂㅂㅂㅂㅂ_2" localSheetId="18" hidden="1">{"'용역비'!$A$4:$C$8"}</definedName>
    <definedName name="ㅂㅂㅂㅂㅂㅂ_2" localSheetId="19" hidden="1">{"'용역비'!$A$4:$C$8"}</definedName>
    <definedName name="ㅂㅂㅂㅂㅂㅂ_2" localSheetId="20" hidden="1">{"'용역비'!$A$4:$C$8"}</definedName>
    <definedName name="ㅂㅂㅂㅂㅂㅂ_2" localSheetId="22" hidden="1">{"'용역비'!$A$4:$C$8"}</definedName>
    <definedName name="ㅂㅂㅂㅂㅂㅂ_2" localSheetId="24" hidden="1">{"'용역비'!$A$4:$C$8"}</definedName>
    <definedName name="ㅂㅂㅂㅂㅂㅂ_2" localSheetId="28" hidden="1">{"'용역비'!$A$4:$C$8"}</definedName>
    <definedName name="ㅂㅂㅂㅂㅂㅂ_2" localSheetId="14" hidden="1">{"'용역비'!$A$4:$C$8"}</definedName>
    <definedName name="ㅂㅂㅂㅂㅂㅂ_2" hidden="1">{"'용역비'!$A$4:$C$8"}</definedName>
    <definedName name="ㅂㅂㅂㅂㅂㅂ_3" localSheetId="12" hidden="1">{"'용역비'!$A$4:$C$8"}</definedName>
    <definedName name="ㅂㅂㅂㅂㅂㅂ_3" localSheetId="11" hidden="1">{"'용역비'!$A$4:$C$8"}</definedName>
    <definedName name="ㅂㅂㅂㅂㅂㅂ_3" localSheetId="13" hidden="1">{"'용역비'!$A$4:$C$8"}</definedName>
    <definedName name="ㅂㅂㅂㅂㅂㅂ_3" localSheetId="16" hidden="1">{"'용역비'!$A$4:$C$8"}</definedName>
    <definedName name="ㅂㅂㅂㅂㅂㅂ_3" localSheetId="21" hidden="1">{"'용역비'!$A$4:$C$8"}</definedName>
    <definedName name="ㅂㅂㅂㅂㅂㅂ_3" localSheetId="18" hidden="1">{"'용역비'!$A$4:$C$8"}</definedName>
    <definedName name="ㅂㅂㅂㅂㅂㅂ_3" localSheetId="19" hidden="1">{"'용역비'!$A$4:$C$8"}</definedName>
    <definedName name="ㅂㅂㅂㅂㅂㅂ_3" localSheetId="20" hidden="1">{"'용역비'!$A$4:$C$8"}</definedName>
    <definedName name="ㅂㅂㅂㅂㅂㅂ_3" localSheetId="22" hidden="1">{"'용역비'!$A$4:$C$8"}</definedName>
    <definedName name="ㅂㅂㅂㅂㅂㅂ_3" localSheetId="24" hidden="1">{"'용역비'!$A$4:$C$8"}</definedName>
    <definedName name="ㅂㅂㅂㅂㅂㅂ_3" localSheetId="28" hidden="1">{"'용역비'!$A$4:$C$8"}</definedName>
    <definedName name="ㅂㅂㅂㅂㅂㅂ_3" localSheetId="14" hidden="1">{"'용역비'!$A$4:$C$8"}</definedName>
    <definedName name="ㅂㅂㅂㅂㅂㅂ_3" hidden="1">{"'용역비'!$A$4:$C$8"}</definedName>
    <definedName name="ㅂㅂㅂㅂㅂㅂ_4" localSheetId="12" hidden="1">{"'용역비'!$A$4:$C$8"}</definedName>
    <definedName name="ㅂㅂㅂㅂㅂㅂ_4" localSheetId="11" hidden="1">{"'용역비'!$A$4:$C$8"}</definedName>
    <definedName name="ㅂㅂㅂㅂㅂㅂ_4" localSheetId="13" hidden="1">{"'용역비'!$A$4:$C$8"}</definedName>
    <definedName name="ㅂㅂㅂㅂㅂㅂ_4" localSheetId="16" hidden="1">{"'용역비'!$A$4:$C$8"}</definedName>
    <definedName name="ㅂㅂㅂㅂㅂㅂ_4" localSheetId="21" hidden="1">{"'용역비'!$A$4:$C$8"}</definedName>
    <definedName name="ㅂㅂㅂㅂㅂㅂ_4" localSheetId="18" hidden="1">{"'용역비'!$A$4:$C$8"}</definedName>
    <definedName name="ㅂㅂㅂㅂㅂㅂ_4" localSheetId="19" hidden="1">{"'용역비'!$A$4:$C$8"}</definedName>
    <definedName name="ㅂㅂㅂㅂㅂㅂ_4" localSheetId="20" hidden="1">{"'용역비'!$A$4:$C$8"}</definedName>
    <definedName name="ㅂㅂㅂㅂㅂㅂ_4" localSheetId="22" hidden="1">{"'용역비'!$A$4:$C$8"}</definedName>
    <definedName name="ㅂㅂㅂㅂㅂㅂ_4" localSheetId="24" hidden="1">{"'용역비'!$A$4:$C$8"}</definedName>
    <definedName name="ㅂㅂㅂㅂㅂㅂ_4" localSheetId="28" hidden="1">{"'용역비'!$A$4:$C$8"}</definedName>
    <definedName name="ㅂㅂㅂㅂㅂㅂ_4" localSheetId="14" hidden="1">{"'용역비'!$A$4:$C$8"}</definedName>
    <definedName name="ㅂㅂㅂㅂㅂㅂ_4" hidden="1">{"'용역비'!$A$4:$C$8"}</definedName>
    <definedName name="ㅂㅂㅂㅂㅂㅂ_5" localSheetId="12" hidden="1">{"'용역비'!$A$4:$C$8"}</definedName>
    <definedName name="ㅂㅂㅂㅂㅂㅂ_5" localSheetId="11" hidden="1">{"'용역비'!$A$4:$C$8"}</definedName>
    <definedName name="ㅂㅂㅂㅂㅂㅂ_5" localSheetId="13" hidden="1">{"'용역비'!$A$4:$C$8"}</definedName>
    <definedName name="ㅂㅂㅂㅂㅂㅂ_5" localSheetId="16" hidden="1">{"'용역비'!$A$4:$C$8"}</definedName>
    <definedName name="ㅂㅂㅂㅂㅂㅂ_5" localSheetId="21" hidden="1">{"'용역비'!$A$4:$C$8"}</definedName>
    <definedName name="ㅂㅂㅂㅂㅂㅂ_5" localSheetId="18" hidden="1">{"'용역비'!$A$4:$C$8"}</definedName>
    <definedName name="ㅂㅂㅂㅂㅂㅂ_5" localSheetId="19" hidden="1">{"'용역비'!$A$4:$C$8"}</definedName>
    <definedName name="ㅂㅂㅂㅂㅂㅂ_5" localSheetId="20" hidden="1">{"'용역비'!$A$4:$C$8"}</definedName>
    <definedName name="ㅂㅂㅂㅂㅂㅂ_5" localSheetId="22" hidden="1">{"'용역비'!$A$4:$C$8"}</definedName>
    <definedName name="ㅂㅂㅂㅂㅂㅂ_5" localSheetId="24" hidden="1">{"'용역비'!$A$4:$C$8"}</definedName>
    <definedName name="ㅂㅂㅂㅂㅂㅂ_5" localSheetId="28" hidden="1">{"'용역비'!$A$4:$C$8"}</definedName>
    <definedName name="ㅂㅂㅂㅂㅂㅂ_5" localSheetId="14" hidden="1">{"'용역비'!$A$4:$C$8"}</definedName>
    <definedName name="ㅂㅂㅂㅂㅂㅂ_5" hidden="1">{"'용역비'!$A$4:$C$8"}</definedName>
    <definedName name="ㅂㅂㅂㅂㅂㅂㅂ" localSheetId="12" hidden="1">{#N/A,#N/A,FALSE,"명세표"}</definedName>
    <definedName name="ㅂㅂㅂㅂㅂㅂㅂ" localSheetId="11" hidden="1">{#N/A,#N/A,FALSE,"명세표"}</definedName>
    <definedName name="ㅂㅂㅂㅂㅂㅂㅂ" localSheetId="13" hidden="1">{#N/A,#N/A,FALSE,"명세표"}</definedName>
    <definedName name="ㅂㅂㅂㅂㅂㅂㅂ" localSheetId="16" hidden="1">{#N/A,#N/A,FALSE,"명세표"}</definedName>
    <definedName name="ㅂㅂㅂㅂㅂㅂㅂ" localSheetId="21" hidden="1">{#N/A,#N/A,FALSE,"명세표"}</definedName>
    <definedName name="ㅂㅂㅂㅂㅂㅂㅂ" localSheetId="18" hidden="1">{#N/A,#N/A,FALSE,"명세표"}</definedName>
    <definedName name="ㅂㅂㅂㅂㅂㅂㅂ" localSheetId="19" hidden="1">{#N/A,#N/A,FALSE,"명세표"}</definedName>
    <definedName name="ㅂㅂㅂㅂㅂㅂㅂ" localSheetId="20" hidden="1">{#N/A,#N/A,FALSE,"명세표"}</definedName>
    <definedName name="ㅂㅂㅂㅂㅂㅂㅂ" localSheetId="22" hidden="1">{#N/A,#N/A,FALSE,"명세표"}</definedName>
    <definedName name="ㅂㅂㅂㅂㅂㅂㅂ" localSheetId="24" hidden="1">{#N/A,#N/A,FALSE,"명세표"}</definedName>
    <definedName name="ㅂㅂㅂㅂㅂㅂㅂ" localSheetId="28" hidden="1">{#N/A,#N/A,FALSE,"명세표"}</definedName>
    <definedName name="ㅂㅂㅂㅂㅂㅂㅂ" localSheetId="14" hidden="1">{#N/A,#N/A,FALSE,"명세표"}</definedName>
    <definedName name="ㅂㅂㅂㅂㅂㅂㅂ" hidden="1">{#N/A,#N/A,FALSE,"명세표"}</definedName>
    <definedName name="ㅂㅂㅈ"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ㅂ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ㅂㅈ" localSheetId="12" hidden="1">{#N/A,#N/A,TRUE,"1";#N/A,#N/A,TRUE,"2";#N/A,#N/A,TRUE,"3";#N/A,#N/A,TRUE,"4";#N/A,#N/A,TRUE,"5";#N/A,#N/A,TRUE,"6";#N/A,#N/A,TRUE,"7"}</definedName>
    <definedName name="ㅂㅈ" localSheetId="11" hidden="1">{#N/A,#N/A,TRUE,"1";#N/A,#N/A,TRUE,"2";#N/A,#N/A,TRUE,"3";#N/A,#N/A,TRUE,"4";#N/A,#N/A,TRUE,"5";#N/A,#N/A,TRUE,"6";#N/A,#N/A,TRUE,"7"}</definedName>
    <definedName name="ㅂㅈ" localSheetId="13" hidden="1">{#N/A,#N/A,TRUE,"1";#N/A,#N/A,TRUE,"2";#N/A,#N/A,TRUE,"3";#N/A,#N/A,TRUE,"4";#N/A,#N/A,TRUE,"5";#N/A,#N/A,TRUE,"6";#N/A,#N/A,TRUE,"7"}</definedName>
    <definedName name="ㅂㅈ" localSheetId="16" hidden="1">{#N/A,#N/A,TRUE,"1";#N/A,#N/A,TRUE,"2";#N/A,#N/A,TRUE,"3";#N/A,#N/A,TRUE,"4";#N/A,#N/A,TRUE,"5";#N/A,#N/A,TRUE,"6";#N/A,#N/A,TRUE,"7"}</definedName>
    <definedName name="ㅂㅈ" localSheetId="21" hidden="1">{#N/A,#N/A,TRUE,"1";#N/A,#N/A,TRUE,"2";#N/A,#N/A,TRUE,"3";#N/A,#N/A,TRUE,"4";#N/A,#N/A,TRUE,"5";#N/A,#N/A,TRUE,"6";#N/A,#N/A,TRUE,"7"}</definedName>
    <definedName name="ㅂㅈ" localSheetId="18" hidden="1">{#N/A,#N/A,TRUE,"1";#N/A,#N/A,TRUE,"2";#N/A,#N/A,TRUE,"3";#N/A,#N/A,TRUE,"4";#N/A,#N/A,TRUE,"5";#N/A,#N/A,TRUE,"6";#N/A,#N/A,TRUE,"7"}</definedName>
    <definedName name="ㅂㅈ" localSheetId="19" hidden="1">{#N/A,#N/A,TRUE,"1";#N/A,#N/A,TRUE,"2";#N/A,#N/A,TRUE,"3";#N/A,#N/A,TRUE,"4";#N/A,#N/A,TRUE,"5";#N/A,#N/A,TRUE,"6";#N/A,#N/A,TRUE,"7"}</definedName>
    <definedName name="ㅂㅈ" localSheetId="20" hidden="1">{#N/A,#N/A,TRUE,"1";#N/A,#N/A,TRUE,"2";#N/A,#N/A,TRUE,"3";#N/A,#N/A,TRUE,"4";#N/A,#N/A,TRUE,"5";#N/A,#N/A,TRUE,"6";#N/A,#N/A,TRUE,"7"}</definedName>
    <definedName name="ㅂㅈ" localSheetId="22" hidden="1">{#N/A,#N/A,TRUE,"1";#N/A,#N/A,TRUE,"2";#N/A,#N/A,TRUE,"3";#N/A,#N/A,TRUE,"4";#N/A,#N/A,TRUE,"5";#N/A,#N/A,TRUE,"6";#N/A,#N/A,TRUE,"7"}</definedName>
    <definedName name="ㅂㅈ" localSheetId="24" hidden="1">{#N/A,#N/A,TRUE,"1";#N/A,#N/A,TRUE,"2";#N/A,#N/A,TRUE,"3";#N/A,#N/A,TRUE,"4";#N/A,#N/A,TRUE,"5";#N/A,#N/A,TRUE,"6";#N/A,#N/A,TRUE,"7"}</definedName>
    <definedName name="ㅂㅈ" localSheetId="28" hidden="1">{#N/A,#N/A,TRUE,"1";#N/A,#N/A,TRUE,"2";#N/A,#N/A,TRUE,"3";#N/A,#N/A,TRUE,"4";#N/A,#N/A,TRUE,"5";#N/A,#N/A,TRUE,"6";#N/A,#N/A,TRUE,"7"}</definedName>
    <definedName name="ㅂㅈ" localSheetId="14" hidden="1">{#N/A,#N/A,TRUE,"1";#N/A,#N/A,TRUE,"2";#N/A,#N/A,TRUE,"3";#N/A,#N/A,TRUE,"4";#N/A,#N/A,TRUE,"5";#N/A,#N/A,TRUE,"6";#N/A,#N/A,TRUE,"7"}</definedName>
    <definedName name="ㅂㅈ" hidden="1">{#N/A,#N/A,TRUE,"1";#N/A,#N/A,TRUE,"2";#N/A,#N/A,TRUE,"3";#N/A,#N/A,TRUE,"4";#N/A,#N/A,TRUE,"5";#N/A,#N/A,TRUE,"6";#N/A,#N/A,TRUE,"7"}</definedName>
    <definedName name="ㅂㅈ_1" localSheetId="12" hidden="1">{#N/A,#N/A,FALSE,"2~8번"}</definedName>
    <definedName name="ㅂㅈ_1" localSheetId="11" hidden="1">{#N/A,#N/A,FALSE,"2~8번"}</definedName>
    <definedName name="ㅂㅈ_1" localSheetId="13" hidden="1">{#N/A,#N/A,FALSE,"2~8번"}</definedName>
    <definedName name="ㅂㅈ_1" localSheetId="16" hidden="1">{#N/A,#N/A,FALSE,"2~8번"}</definedName>
    <definedName name="ㅂㅈ_1" localSheetId="21" hidden="1">{#N/A,#N/A,FALSE,"2~8번"}</definedName>
    <definedName name="ㅂㅈ_1" localSheetId="18" hidden="1">{#N/A,#N/A,FALSE,"2~8번"}</definedName>
    <definedName name="ㅂㅈ_1" localSheetId="19" hidden="1">{#N/A,#N/A,FALSE,"2~8번"}</definedName>
    <definedName name="ㅂㅈ_1" localSheetId="20" hidden="1">{#N/A,#N/A,FALSE,"2~8번"}</definedName>
    <definedName name="ㅂㅈ_1" localSheetId="22" hidden="1">{#N/A,#N/A,FALSE,"2~8번"}</definedName>
    <definedName name="ㅂㅈ_1" localSheetId="24" hidden="1">{#N/A,#N/A,FALSE,"2~8번"}</definedName>
    <definedName name="ㅂㅈ_1" localSheetId="28" hidden="1">{#N/A,#N/A,FALSE,"2~8번"}</definedName>
    <definedName name="ㅂㅈ_1" localSheetId="14" hidden="1">{#N/A,#N/A,FALSE,"2~8번"}</definedName>
    <definedName name="ㅂㅈ_1" hidden="1">{#N/A,#N/A,FALSE,"2~8번"}</definedName>
    <definedName name="ㅂㅈㄱㅂㅈㄷㄱ" localSheetId="12" hidden="1">{"'장비'!$A$3:$M$12"}</definedName>
    <definedName name="ㅂㅈㄱㅂㅈㄷㄱ" localSheetId="11" hidden="1">{"'장비'!$A$3:$M$12"}</definedName>
    <definedName name="ㅂㅈㄱㅂㅈㄷㄱ" localSheetId="13" hidden="1">{"'장비'!$A$3:$M$12"}</definedName>
    <definedName name="ㅂㅈㄱㅂㅈㄷㄱ" localSheetId="16" hidden="1">{"'장비'!$A$3:$M$12"}</definedName>
    <definedName name="ㅂㅈㄱㅂㅈㄷㄱ" localSheetId="21" hidden="1">{"'장비'!$A$3:$M$12"}</definedName>
    <definedName name="ㅂㅈㄱㅂㅈㄷㄱ" localSheetId="18" hidden="1">{"'장비'!$A$3:$M$12"}</definedName>
    <definedName name="ㅂㅈㄱㅂㅈㄷㄱ" localSheetId="19" hidden="1">{"'장비'!$A$3:$M$12"}</definedName>
    <definedName name="ㅂㅈㄱㅂㅈㄷㄱ" localSheetId="20" hidden="1">{"'장비'!$A$3:$M$12"}</definedName>
    <definedName name="ㅂㅈㄱㅂㅈㄷㄱ" localSheetId="22" hidden="1">{"'장비'!$A$3:$M$12"}</definedName>
    <definedName name="ㅂㅈㄱㅂㅈㄷㄱ" localSheetId="24" hidden="1">{"'장비'!$A$3:$M$12"}</definedName>
    <definedName name="ㅂㅈㄱㅂㅈㄷㄱ" localSheetId="28" hidden="1">{"'장비'!$A$3:$M$12"}</definedName>
    <definedName name="ㅂㅈㄱㅂㅈㄷㄱ" localSheetId="14" hidden="1">{"'장비'!$A$3:$M$12"}</definedName>
    <definedName name="ㅂㅈㄱㅂㅈㄷㄱ" hidden="1">{"'장비'!$A$3:$M$12"}</definedName>
    <definedName name="ㅂㅈㄷ" localSheetId="12" hidden="1">{#N/A,#N/A,FALSE,"골재소요량";#N/A,#N/A,FALSE,"골재소요량"}</definedName>
    <definedName name="ㅂㅈㄷ" localSheetId="11" hidden="1">{#N/A,#N/A,FALSE,"골재소요량";#N/A,#N/A,FALSE,"골재소요량"}</definedName>
    <definedName name="ㅂㅈㄷ" localSheetId="13" hidden="1">{#N/A,#N/A,FALSE,"골재소요량";#N/A,#N/A,FALSE,"골재소요량"}</definedName>
    <definedName name="ㅂㅈㄷ" localSheetId="16" hidden="1">{#N/A,#N/A,FALSE,"골재소요량";#N/A,#N/A,FALSE,"골재소요량"}</definedName>
    <definedName name="ㅂㅈㄷ" localSheetId="21" hidden="1">{#N/A,#N/A,FALSE,"골재소요량";#N/A,#N/A,FALSE,"골재소요량"}</definedName>
    <definedName name="ㅂㅈㄷ" localSheetId="18" hidden="1">{#N/A,#N/A,FALSE,"골재소요량";#N/A,#N/A,FALSE,"골재소요량"}</definedName>
    <definedName name="ㅂㅈㄷ" localSheetId="19" hidden="1">{#N/A,#N/A,FALSE,"골재소요량";#N/A,#N/A,FALSE,"골재소요량"}</definedName>
    <definedName name="ㅂㅈㄷ" localSheetId="20" hidden="1">{#N/A,#N/A,FALSE,"골재소요량";#N/A,#N/A,FALSE,"골재소요량"}</definedName>
    <definedName name="ㅂㅈㄷ" localSheetId="22" hidden="1">{#N/A,#N/A,FALSE,"골재소요량";#N/A,#N/A,FALSE,"골재소요량"}</definedName>
    <definedName name="ㅂㅈㄷ" localSheetId="24" hidden="1">{#N/A,#N/A,FALSE,"골재소요량";#N/A,#N/A,FALSE,"골재소요량"}</definedName>
    <definedName name="ㅂㅈㄷ" localSheetId="28" hidden="1">{#N/A,#N/A,FALSE,"골재소요량";#N/A,#N/A,FALSE,"골재소요량"}</definedName>
    <definedName name="ㅂㅈㄷ" localSheetId="14" hidden="1">{#N/A,#N/A,FALSE,"골재소요량";#N/A,#N/A,FALSE,"골재소요량"}</definedName>
    <definedName name="ㅂㅈㄷ" hidden="1">{#N/A,#N/A,FALSE,"골재소요량";#N/A,#N/A,FALSE,"골재소요량"}</definedName>
    <definedName name="ㅂㅈㄷㄱ" localSheetId="12" hidden="1">{#N/A,#N/A,FALSE,"지침";#N/A,#N/A,FALSE,"환경분석";#N/A,#N/A,FALSE,"Sheet16"}</definedName>
    <definedName name="ㅂㅈㄷㄱ" localSheetId="11" hidden="1">{#N/A,#N/A,FALSE,"지침";#N/A,#N/A,FALSE,"환경분석";#N/A,#N/A,FALSE,"Sheet16"}</definedName>
    <definedName name="ㅂㅈㄷㄱ" localSheetId="13" hidden="1">{#N/A,#N/A,FALSE,"지침";#N/A,#N/A,FALSE,"환경분석";#N/A,#N/A,FALSE,"Sheet16"}</definedName>
    <definedName name="ㅂㅈㄷㄱ" localSheetId="16" hidden="1">{#N/A,#N/A,FALSE,"지침";#N/A,#N/A,FALSE,"환경분석";#N/A,#N/A,FALSE,"Sheet16"}</definedName>
    <definedName name="ㅂㅈㄷㄱ" localSheetId="21" hidden="1">{#N/A,#N/A,FALSE,"지침";#N/A,#N/A,FALSE,"환경분석";#N/A,#N/A,FALSE,"Sheet16"}</definedName>
    <definedName name="ㅂㅈㄷㄱ" localSheetId="18" hidden="1">{#N/A,#N/A,FALSE,"지침";#N/A,#N/A,FALSE,"환경분석";#N/A,#N/A,FALSE,"Sheet16"}</definedName>
    <definedName name="ㅂㅈㄷㄱ" localSheetId="19" hidden="1">{#N/A,#N/A,FALSE,"지침";#N/A,#N/A,FALSE,"환경분석";#N/A,#N/A,FALSE,"Sheet16"}</definedName>
    <definedName name="ㅂㅈㄷㄱ" localSheetId="20" hidden="1">{#N/A,#N/A,FALSE,"지침";#N/A,#N/A,FALSE,"환경분석";#N/A,#N/A,FALSE,"Sheet16"}</definedName>
    <definedName name="ㅂㅈㄷㄱ" localSheetId="22" hidden="1">{#N/A,#N/A,FALSE,"지침";#N/A,#N/A,FALSE,"환경분석";#N/A,#N/A,FALSE,"Sheet16"}</definedName>
    <definedName name="ㅂㅈㄷㄱ" localSheetId="24" hidden="1">{#N/A,#N/A,FALSE,"지침";#N/A,#N/A,FALSE,"환경분석";#N/A,#N/A,FALSE,"Sheet16"}</definedName>
    <definedName name="ㅂㅈㄷㄱ" localSheetId="28" hidden="1">{#N/A,#N/A,FALSE,"지침";#N/A,#N/A,FALSE,"환경분석";#N/A,#N/A,FALSE,"Sheet16"}</definedName>
    <definedName name="ㅂㅈㄷㄱ" localSheetId="14" hidden="1">{#N/A,#N/A,FALSE,"지침";#N/A,#N/A,FALSE,"환경분석";#N/A,#N/A,FALSE,"Sheet16"}</definedName>
    <definedName name="ㅂㅈㄷㄱ" hidden="1">{#N/A,#N/A,FALSE,"지침";#N/A,#N/A,FALSE,"환경분석";#N/A,#N/A,FALSE,"Sheet16"}</definedName>
    <definedName name="ㅂㅈㄷㄷㅂㅈㅈㅂ" localSheetId="12" hidden="1">{"'장비'!$A$3:$M$12"}</definedName>
    <definedName name="ㅂㅈㄷㄷㅂㅈㅈㅂ" localSheetId="11" hidden="1">{"'장비'!$A$3:$M$12"}</definedName>
    <definedName name="ㅂㅈㄷㄷㅂㅈㅈㅂ" localSheetId="13" hidden="1">{"'장비'!$A$3:$M$12"}</definedName>
    <definedName name="ㅂㅈㄷㄷㅂㅈㅈㅂ" localSheetId="16" hidden="1">{"'장비'!$A$3:$M$12"}</definedName>
    <definedName name="ㅂㅈㄷㄷㅂㅈㅈㅂ" localSheetId="21" hidden="1">{"'장비'!$A$3:$M$12"}</definedName>
    <definedName name="ㅂㅈㄷㄷㅂㅈㅈㅂ" localSheetId="18" hidden="1">{"'장비'!$A$3:$M$12"}</definedName>
    <definedName name="ㅂㅈㄷㄷㅂㅈㅈㅂ" localSheetId="19" hidden="1">{"'장비'!$A$3:$M$12"}</definedName>
    <definedName name="ㅂㅈㄷㄷㅂㅈㅈㅂ" localSheetId="20" hidden="1">{"'장비'!$A$3:$M$12"}</definedName>
    <definedName name="ㅂㅈㄷㄷㅂㅈㅈㅂ" localSheetId="22" hidden="1">{"'장비'!$A$3:$M$12"}</definedName>
    <definedName name="ㅂㅈㄷㄷㅂㅈㅈㅂ" localSheetId="24" hidden="1">{"'장비'!$A$3:$M$12"}</definedName>
    <definedName name="ㅂㅈㄷㄷㅂㅈㅈㅂ" localSheetId="28" hidden="1">{"'장비'!$A$3:$M$12"}</definedName>
    <definedName name="ㅂㅈㄷㄷㅂㅈㅈㅂ" localSheetId="14" hidden="1">{"'장비'!$A$3:$M$12"}</definedName>
    <definedName name="ㅂㅈㄷㄷㅂㅈㅈㅂ" hidden="1">{"'장비'!$A$3:$M$12"}</definedName>
    <definedName name="ㅂㅈㄷㅂㅈ" localSheetId="12" hidden="1">{"'장비'!$A$3:$M$12"}</definedName>
    <definedName name="ㅂㅈㄷㅂㅈ" localSheetId="11" hidden="1">{"'장비'!$A$3:$M$12"}</definedName>
    <definedName name="ㅂㅈㄷㅂㅈ" localSheetId="13" hidden="1">{"'장비'!$A$3:$M$12"}</definedName>
    <definedName name="ㅂㅈㄷㅂㅈ" localSheetId="16" hidden="1">{"'장비'!$A$3:$M$12"}</definedName>
    <definedName name="ㅂㅈㄷㅂㅈ" localSheetId="21" hidden="1">{"'장비'!$A$3:$M$12"}</definedName>
    <definedName name="ㅂㅈㄷㅂㅈ" localSheetId="18" hidden="1">{"'장비'!$A$3:$M$12"}</definedName>
    <definedName name="ㅂㅈㄷㅂㅈ" localSheetId="19" hidden="1">{"'장비'!$A$3:$M$12"}</definedName>
    <definedName name="ㅂㅈㄷㅂㅈ" localSheetId="20" hidden="1">{"'장비'!$A$3:$M$12"}</definedName>
    <definedName name="ㅂㅈㄷㅂㅈ" localSheetId="22" hidden="1">{"'장비'!$A$3:$M$12"}</definedName>
    <definedName name="ㅂㅈㄷㅂㅈ" localSheetId="24" hidden="1">{"'장비'!$A$3:$M$12"}</definedName>
    <definedName name="ㅂㅈㄷㅂㅈ" localSheetId="28" hidden="1">{"'장비'!$A$3:$M$12"}</definedName>
    <definedName name="ㅂㅈㄷㅂㅈ" localSheetId="14" hidden="1">{"'장비'!$A$3:$M$12"}</definedName>
    <definedName name="ㅂㅈㄷㅂㅈ" hidden="1">{"'장비'!$A$3:$M$12"}</definedName>
    <definedName name="ㅂㅈㄷㅂㅈㅈㅂㄷ" localSheetId="12" hidden="1">{"'장비'!$A$3:$M$12"}</definedName>
    <definedName name="ㅂㅈㄷㅂㅈㅈㅂㄷ" localSheetId="11" hidden="1">{"'장비'!$A$3:$M$12"}</definedName>
    <definedName name="ㅂㅈㄷㅂㅈㅈㅂㄷ" localSheetId="13" hidden="1">{"'장비'!$A$3:$M$12"}</definedName>
    <definedName name="ㅂㅈㄷㅂㅈㅈㅂㄷ" localSheetId="16" hidden="1">{"'장비'!$A$3:$M$12"}</definedName>
    <definedName name="ㅂㅈㄷㅂㅈㅈㅂㄷ" localSheetId="21" hidden="1">{"'장비'!$A$3:$M$12"}</definedName>
    <definedName name="ㅂㅈㄷㅂㅈㅈㅂㄷ" localSheetId="18" hidden="1">{"'장비'!$A$3:$M$12"}</definedName>
    <definedName name="ㅂㅈㄷㅂㅈㅈㅂㄷ" localSheetId="19" hidden="1">{"'장비'!$A$3:$M$12"}</definedName>
    <definedName name="ㅂㅈㄷㅂㅈㅈㅂㄷ" localSheetId="20" hidden="1">{"'장비'!$A$3:$M$12"}</definedName>
    <definedName name="ㅂㅈㄷㅂㅈㅈㅂㄷ" localSheetId="22" hidden="1">{"'장비'!$A$3:$M$12"}</definedName>
    <definedName name="ㅂㅈㄷㅂㅈㅈㅂㄷ" localSheetId="24" hidden="1">{"'장비'!$A$3:$M$12"}</definedName>
    <definedName name="ㅂㅈㄷㅂㅈㅈㅂㄷ" localSheetId="28" hidden="1">{"'장비'!$A$3:$M$12"}</definedName>
    <definedName name="ㅂㅈㄷㅂㅈㅈㅂㄷ" localSheetId="14" hidden="1">{"'장비'!$A$3:$M$12"}</definedName>
    <definedName name="ㅂㅈㄷㅂㅈㅈㅂㄷ" hidden="1">{"'장비'!$A$3:$M$12"}</definedName>
    <definedName name="ㅂㅈㄷㅈㅂㄷ" localSheetId="12" hidden="1">{"'장비'!$A$3:$M$12"}</definedName>
    <definedName name="ㅂㅈㄷㅈㅂㄷ" localSheetId="11" hidden="1">{"'장비'!$A$3:$M$12"}</definedName>
    <definedName name="ㅂㅈㄷㅈㅂㄷ" localSheetId="13" hidden="1">{"'장비'!$A$3:$M$12"}</definedName>
    <definedName name="ㅂㅈㄷㅈㅂㄷ" localSheetId="16" hidden="1">{"'장비'!$A$3:$M$12"}</definedName>
    <definedName name="ㅂㅈㄷㅈㅂㄷ" localSheetId="21" hidden="1">{"'장비'!$A$3:$M$12"}</definedName>
    <definedName name="ㅂㅈㄷㅈㅂㄷ" localSheetId="18" hidden="1">{"'장비'!$A$3:$M$12"}</definedName>
    <definedName name="ㅂㅈㄷㅈㅂㄷ" localSheetId="19" hidden="1">{"'장비'!$A$3:$M$12"}</definedName>
    <definedName name="ㅂㅈㄷㅈㅂㄷ" localSheetId="20" hidden="1">{"'장비'!$A$3:$M$12"}</definedName>
    <definedName name="ㅂㅈㄷㅈㅂㄷ" localSheetId="22" hidden="1">{"'장비'!$A$3:$M$12"}</definedName>
    <definedName name="ㅂㅈㄷㅈㅂㄷ" localSheetId="24" hidden="1">{"'장비'!$A$3:$M$12"}</definedName>
    <definedName name="ㅂㅈㄷㅈㅂㄷ" localSheetId="28" hidden="1">{"'장비'!$A$3:$M$12"}</definedName>
    <definedName name="ㅂㅈㄷㅈㅂㄷ" localSheetId="14" hidden="1">{"'장비'!$A$3:$M$12"}</definedName>
    <definedName name="ㅂㅈㄷㅈㅂㄷ" hidden="1">{"'장비'!$A$3:$M$12"}</definedName>
    <definedName name="ㅂ쟈ㅕㅑㅂ1" localSheetId="12" hidden="1">{#N/A,#N/A,FALSE,"배수1"}</definedName>
    <definedName name="ㅂ쟈ㅕㅑㅂ1" localSheetId="11" hidden="1">{#N/A,#N/A,FALSE,"배수1"}</definedName>
    <definedName name="ㅂ쟈ㅕㅑㅂ1" localSheetId="13" hidden="1">{#N/A,#N/A,FALSE,"배수1"}</definedName>
    <definedName name="ㅂ쟈ㅕㅑㅂ1" localSheetId="16" hidden="1">{#N/A,#N/A,FALSE,"배수1"}</definedName>
    <definedName name="ㅂ쟈ㅕㅑㅂ1" localSheetId="21" hidden="1">{#N/A,#N/A,FALSE,"배수1"}</definedName>
    <definedName name="ㅂ쟈ㅕㅑㅂ1" localSheetId="18" hidden="1">{#N/A,#N/A,FALSE,"배수1"}</definedName>
    <definedName name="ㅂ쟈ㅕㅑㅂ1" localSheetId="19" hidden="1">{#N/A,#N/A,FALSE,"배수1"}</definedName>
    <definedName name="ㅂ쟈ㅕㅑㅂ1" localSheetId="20" hidden="1">{#N/A,#N/A,FALSE,"배수1"}</definedName>
    <definedName name="ㅂ쟈ㅕㅑㅂ1" localSheetId="22" hidden="1">{#N/A,#N/A,FALSE,"배수1"}</definedName>
    <definedName name="ㅂ쟈ㅕㅑㅂ1" localSheetId="24" hidden="1">{#N/A,#N/A,FALSE,"배수1"}</definedName>
    <definedName name="ㅂ쟈ㅕㅑㅂ1" localSheetId="28" hidden="1">{#N/A,#N/A,FALSE,"배수1"}</definedName>
    <definedName name="ㅂ쟈ㅕㅑㅂ1" localSheetId="14" hidden="1">{#N/A,#N/A,FALSE,"배수1"}</definedName>
    <definedName name="ㅂ쟈ㅕㅑㅂ1" hidden="1">{#N/A,#N/A,FALSE,"배수1"}</definedName>
    <definedName name="바" localSheetId="12" hidden="1">{#N/A,#N/A,FALSE,"지침";#N/A,#N/A,FALSE,"환경분석";#N/A,#N/A,FALSE,"Sheet16"}</definedName>
    <definedName name="바" localSheetId="11" hidden="1">{#N/A,#N/A,FALSE,"지침";#N/A,#N/A,FALSE,"환경분석";#N/A,#N/A,FALSE,"Sheet16"}</definedName>
    <definedName name="바" localSheetId="13" hidden="1">{#N/A,#N/A,FALSE,"지침";#N/A,#N/A,FALSE,"환경분석";#N/A,#N/A,FALSE,"Sheet16"}</definedName>
    <definedName name="바" localSheetId="16" hidden="1">{#N/A,#N/A,FALSE,"지침";#N/A,#N/A,FALSE,"환경분석";#N/A,#N/A,FALSE,"Sheet16"}</definedName>
    <definedName name="바" localSheetId="21" hidden="1">{#N/A,#N/A,FALSE,"지침";#N/A,#N/A,FALSE,"환경분석";#N/A,#N/A,FALSE,"Sheet16"}</definedName>
    <definedName name="바" localSheetId="18" hidden="1">{#N/A,#N/A,FALSE,"지침";#N/A,#N/A,FALSE,"환경분석";#N/A,#N/A,FALSE,"Sheet16"}</definedName>
    <definedName name="바" localSheetId="19" hidden="1">{#N/A,#N/A,FALSE,"지침";#N/A,#N/A,FALSE,"환경분석";#N/A,#N/A,FALSE,"Sheet16"}</definedName>
    <definedName name="바" localSheetId="20" hidden="1">{#N/A,#N/A,FALSE,"지침";#N/A,#N/A,FALSE,"환경분석";#N/A,#N/A,FALSE,"Sheet16"}</definedName>
    <definedName name="바" localSheetId="22" hidden="1">{#N/A,#N/A,FALSE,"지침";#N/A,#N/A,FALSE,"환경분석";#N/A,#N/A,FALSE,"Sheet16"}</definedName>
    <definedName name="바" localSheetId="24" hidden="1">{#N/A,#N/A,FALSE,"지침";#N/A,#N/A,FALSE,"환경분석";#N/A,#N/A,FALSE,"Sheet16"}</definedName>
    <definedName name="바" localSheetId="28" hidden="1">{#N/A,#N/A,FALSE,"지침";#N/A,#N/A,FALSE,"환경분석";#N/A,#N/A,FALSE,"Sheet16"}</definedName>
    <definedName name="바" localSheetId="14" hidden="1">{#N/A,#N/A,FALSE,"지침";#N/A,#N/A,FALSE,"환경분석";#N/A,#N/A,FALSE,"Sheet16"}</definedName>
    <definedName name="바" hidden="1">{#N/A,#N/A,FALSE,"지침";#N/A,#N/A,FALSE,"환경분석";#N/A,#N/A,FALSE,"Sheet16"}</definedName>
    <definedName name="바보2" localSheetId="12" hidden="1">{#N/A,#N/A,FALSE,"운반시간"}</definedName>
    <definedName name="바보2" localSheetId="11" hidden="1">{#N/A,#N/A,FALSE,"운반시간"}</definedName>
    <definedName name="바보2" localSheetId="13" hidden="1">{#N/A,#N/A,FALSE,"운반시간"}</definedName>
    <definedName name="바보2" localSheetId="16" hidden="1">{#N/A,#N/A,FALSE,"운반시간"}</definedName>
    <definedName name="바보2" localSheetId="21" hidden="1">{#N/A,#N/A,FALSE,"운반시간"}</definedName>
    <definedName name="바보2" localSheetId="18" hidden="1">{#N/A,#N/A,FALSE,"운반시간"}</definedName>
    <definedName name="바보2" localSheetId="19" hidden="1">{#N/A,#N/A,FALSE,"운반시간"}</definedName>
    <definedName name="바보2" localSheetId="20" hidden="1">{#N/A,#N/A,FALSE,"운반시간"}</definedName>
    <definedName name="바보2" localSheetId="22" hidden="1">{#N/A,#N/A,FALSE,"운반시간"}</definedName>
    <definedName name="바보2" localSheetId="24" hidden="1">{#N/A,#N/A,FALSE,"운반시간"}</definedName>
    <definedName name="바보2" localSheetId="28" hidden="1">{#N/A,#N/A,FALSE,"운반시간"}</definedName>
    <definedName name="바보2" localSheetId="14" hidden="1">{#N/A,#N/A,FALSE,"운반시간"}</definedName>
    <definedName name="바보2" hidden="1">{#N/A,#N/A,FALSE,"운반시간"}</definedName>
    <definedName name="바부" localSheetId="12" hidden="1">{"'용역비'!$A$4:$C$8"}</definedName>
    <definedName name="바부" localSheetId="11" hidden="1">{"'용역비'!$A$4:$C$8"}</definedName>
    <definedName name="바부" localSheetId="13" hidden="1">{"'용역비'!$A$4:$C$8"}</definedName>
    <definedName name="바부" localSheetId="16" hidden="1">{"'용역비'!$A$4:$C$8"}</definedName>
    <definedName name="바부" localSheetId="21" hidden="1">{"'용역비'!$A$4:$C$8"}</definedName>
    <definedName name="바부" localSheetId="18" hidden="1">{"'용역비'!$A$4:$C$8"}</definedName>
    <definedName name="바부" localSheetId="19" hidden="1">{"'용역비'!$A$4:$C$8"}</definedName>
    <definedName name="바부" localSheetId="20" hidden="1">{"'용역비'!$A$4:$C$8"}</definedName>
    <definedName name="바부" localSheetId="22" hidden="1">{"'용역비'!$A$4:$C$8"}</definedName>
    <definedName name="바부" localSheetId="24" hidden="1">{"'용역비'!$A$4:$C$8"}</definedName>
    <definedName name="바부" localSheetId="28" hidden="1">{"'용역비'!$A$4:$C$8"}</definedName>
    <definedName name="바부" localSheetId="14" hidden="1">{"'용역비'!$A$4:$C$8"}</definedName>
    <definedName name="바부" hidden="1">{"'용역비'!$A$4:$C$8"}</definedName>
    <definedName name="바붕" localSheetId="12" hidden="1">{#N/A,#N/A,FALSE,"전력간선"}</definedName>
    <definedName name="바붕" localSheetId="11" hidden="1">{#N/A,#N/A,FALSE,"전력간선"}</definedName>
    <definedName name="바붕" localSheetId="13" hidden="1">{#N/A,#N/A,FALSE,"전력간선"}</definedName>
    <definedName name="바붕" localSheetId="16" hidden="1">{#N/A,#N/A,FALSE,"전력간선"}</definedName>
    <definedName name="바붕" localSheetId="21" hidden="1">{#N/A,#N/A,FALSE,"전력간선"}</definedName>
    <definedName name="바붕" localSheetId="18" hidden="1">{#N/A,#N/A,FALSE,"전력간선"}</definedName>
    <definedName name="바붕" localSheetId="19" hidden="1">{#N/A,#N/A,FALSE,"전력간선"}</definedName>
    <definedName name="바붕" localSheetId="20" hidden="1">{#N/A,#N/A,FALSE,"전력간선"}</definedName>
    <definedName name="바붕" localSheetId="22" hidden="1">{#N/A,#N/A,FALSE,"전력간선"}</definedName>
    <definedName name="바붕" localSheetId="24" hidden="1">{#N/A,#N/A,FALSE,"전력간선"}</definedName>
    <definedName name="바붕" localSheetId="28" hidden="1">{#N/A,#N/A,FALSE,"전력간선"}</definedName>
    <definedName name="바붕" localSheetId="14" hidden="1">{#N/A,#N/A,FALSE,"전력간선"}</definedName>
    <definedName name="바붕" hidden="1">{#N/A,#N/A,FALSE,"전력간선"}</definedName>
    <definedName name="바쓔ㅜㅇ" localSheetId="12" hidden="1">{#N/A,#N/A,FALSE,"명세표"}</definedName>
    <definedName name="바쓔ㅜㅇ" localSheetId="11" hidden="1">{#N/A,#N/A,FALSE,"명세표"}</definedName>
    <definedName name="바쓔ㅜㅇ" localSheetId="13" hidden="1">{#N/A,#N/A,FALSE,"명세표"}</definedName>
    <definedName name="바쓔ㅜㅇ" localSheetId="16" hidden="1">{#N/A,#N/A,FALSE,"명세표"}</definedName>
    <definedName name="바쓔ㅜㅇ" localSheetId="21" hidden="1">{#N/A,#N/A,FALSE,"명세표"}</definedName>
    <definedName name="바쓔ㅜㅇ" localSheetId="18" hidden="1">{#N/A,#N/A,FALSE,"명세표"}</definedName>
    <definedName name="바쓔ㅜㅇ" localSheetId="19" hidden="1">{#N/A,#N/A,FALSE,"명세표"}</definedName>
    <definedName name="바쓔ㅜㅇ" localSheetId="20" hidden="1">{#N/A,#N/A,FALSE,"명세표"}</definedName>
    <definedName name="바쓔ㅜㅇ" localSheetId="22" hidden="1">{#N/A,#N/A,FALSE,"명세표"}</definedName>
    <definedName name="바쓔ㅜㅇ" localSheetId="24" hidden="1">{#N/A,#N/A,FALSE,"명세표"}</definedName>
    <definedName name="바쓔ㅜㅇ" localSheetId="28" hidden="1">{#N/A,#N/A,FALSE,"명세표"}</definedName>
    <definedName name="바쓔ㅜㅇ" localSheetId="14" hidden="1">{#N/A,#N/A,FALSE,"명세표"}</definedName>
    <definedName name="바쓔ㅜㅇ" hidden="1">{#N/A,#N/A,FALSE,"명세표"}</definedName>
    <definedName name="박" localSheetId="12" hidden="1">{#N/A,#N/A,FALSE,"구조1"}</definedName>
    <definedName name="박" localSheetId="11" hidden="1">{#N/A,#N/A,FALSE,"구조1"}</definedName>
    <definedName name="박" localSheetId="13" hidden="1">{#N/A,#N/A,FALSE,"구조1"}</definedName>
    <definedName name="박" localSheetId="16" hidden="1">{#N/A,#N/A,FALSE,"구조1"}</definedName>
    <definedName name="박" localSheetId="21" hidden="1">{#N/A,#N/A,FALSE,"구조1"}</definedName>
    <definedName name="박" localSheetId="18" hidden="1">{#N/A,#N/A,FALSE,"구조1"}</definedName>
    <definedName name="박" localSheetId="19" hidden="1">{#N/A,#N/A,FALSE,"구조1"}</definedName>
    <definedName name="박" localSheetId="20" hidden="1">{#N/A,#N/A,FALSE,"구조1"}</definedName>
    <definedName name="박" localSheetId="22" hidden="1">{#N/A,#N/A,FALSE,"구조1"}</definedName>
    <definedName name="박" localSheetId="24" hidden="1">{#N/A,#N/A,FALSE,"구조1"}</definedName>
    <definedName name="박" localSheetId="28" hidden="1">{#N/A,#N/A,FALSE,"구조1"}</definedName>
    <definedName name="박" localSheetId="14" hidden="1">{#N/A,#N/A,FALSE,"구조1"}</definedName>
    <definedName name="박" hidden="1">{#N/A,#N/A,FALSE,"구조1"}</definedName>
    <definedName name="박경근" localSheetId="1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2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박상열" localSheetId="12" hidden="1">{#N/A,#N/A,FALSE,"현장 NCR 분석";#N/A,#N/A,FALSE,"현장품질감사";#N/A,#N/A,FALSE,"현장품질감사"}</definedName>
    <definedName name="박상열" localSheetId="11" hidden="1">{#N/A,#N/A,FALSE,"현장 NCR 분석";#N/A,#N/A,FALSE,"현장품질감사";#N/A,#N/A,FALSE,"현장품질감사"}</definedName>
    <definedName name="박상열" localSheetId="13" hidden="1">{#N/A,#N/A,FALSE,"현장 NCR 분석";#N/A,#N/A,FALSE,"현장품질감사";#N/A,#N/A,FALSE,"현장품질감사"}</definedName>
    <definedName name="박상열" localSheetId="16" hidden="1">{#N/A,#N/A,FALSE,"현장 NCR 분석";#N/A,#N/A,FALSE,"현장품질감사";#N/A,#N/A,FALSE,"현장품질감사"}</definedName>
    <definedName name="박상열" localSheetId="21" hidden="1">{#N/A,#N/A,FALSE,"현장 NCR 분석";#N/A,#N/A,FALSE,"현장품질감사";#N/A,#N/A,FALSE,"현장품질감사"}</definedName>
    <definedName name="박상열" localSheetId="18" hidden="1">{#N/A,#N/A,FALSE,"현장 NCR 분석";#N/A,#N/A,FALSE,"현장품질감사";#N/A,#N/A,FALSE,"현장품질감사"}</definedName>
    <definedName name="박상열" localSheetId="19" hidden="1">{#N/A,#N/A,FALSE,"현장 NCR 분석";#N/A,#N/A,FALSE,"현장품질감사";#N/A,#N/A,FALSE,"현장품질감사"}</definedName>
    <definedName name="박상열" localSheetId="20" hidden="1">{#N/A,#N/A,FALSE,"현장 NCR 분석";#N/A,#N/A,FALSE,"현장품질감사";#N/A,#N/A,FALSE,"현장품질감사"}</definedName>
    <definedName name="박상열" localSheetId="22" hidden="1">{#N/A,#N/A,FALSE,"현장 NCR 분석";#N/A,#N/A,FALSE,"현장품질감사";#N/A,#N/A,FALSE,"현장품질감사"}</definedName>
    <definedName name="박상열" localSheetId="24" hidden="1">{#N/A,#N/A,FALSE,"현장 NCR 분석";#N/A,#N/A,FALSE,"현장품질감사";#N/A,#N/A,FALSE,"현장품질감사"}</definedName>
    <definedName name="박상열" localSheetId="28" hidden="1">{#N/A,#N/A,FALSE,"현장 NCR 분석";#N/A,#N/A,FALSE,"현장품질감사";#N/A,#N/A,FALSE,"현장품질감사"}</definedName>
    <definedName name="박상열" localSheetId="14" hidden="1">{#N/A,#N/A,FALSE,"현장 NCR 분석";#N/A,#N/A,FALSE,"현장품질감사";#N/A,#N/A,FALSE,"현장품질감사"}</definedName>
    <definedName name="박상열" hidden="1">{#N/A,#N/A,FALSE,"현장 NCR 분석";#N/A,#N/A,FALSE,"현장품질감사";#N/A,#N/A,FALSE,"현장품질감사"}</definedName>
    <definedName name="박성민" localSheetId="12" hidden="1">{#N/A,#N/A,TRUE,"LOADCOVE";#N/A,#N/A,TRUE,"PAGE001";#N/A,#N/A,TRUE,"PAGE002";#N/A,#N/A,TRUE,"PAGE003";#N/A,#N/A,TRUE,"PAGE004";#N/A,#N/A,TRUE,"PAGE005";#N/A,#N/A,TRUE,"PAGE006";#N/A,#N/A,TRUE,"PAGE007";#N/A,#N/A,TRUE,"PAGE008";#N/A,#N/A,TRUE,"PAGE009";#N/A,#N/A,TRUE,"PAGE010";#N/A,#N/A,TRUE,"PAGE011";#N/A,#N/A,TRUE,"PAGE012";#N/A,#N/A,TRUE,"PAGE013"}</definedName>
    <definedName name="박성민" localSheetId="11" hidden="1">{#N/A,#N/A,TRUE,"LOADCOVE";#N/A,#N/A,TRUE,"PAGE001";#N/A,#N/A,TRUE,"PAGE002";#N/A,#N/A,TRUE,"PAGE003";#N/A,#N/A,TRUE,"PAGE004";#N/A,#N/A,TRUE,"PAGE005";#N/A,#N/A,TRUE,"PAGE006";#N/A,#N/A,TRUE,"PAGE007";#N/A,#N/A,TRUE,"PAGE008";#N/A,#N/A,TRUE,"PAGE009";#N/A,#N/A,TRUE,"PAGE010";#N/A,#N/A,TRUE,"PAGE011";#N/A,#N/A,TRUE,"PAGE012";#N/A,#N/A,TRUE,"PAGE013"}</definedName>
    <definedName name="박성민" localSheetId="13" hidden="1">{#N/A,#N/A,TRUE,"LOADCOVE";#N/A,#N/A,TRUE,"PAGE001";#N/A,#N/A,TRUE,"PAGE002";#N/A,#N/A,TRUE,"PAGE003";#N/A,#N/A,TRUE,"PAGE004";#N/A,#N/A,TRUE,"PAGE005";#N/A,#N/A,TRUE,"PAGE006";#N/A,#N/A,TRUE,"PAGE007";#N/A,#N/A,TRUE,"PAGE008";#N/A,#N/A,TRUE,"PAGE009";#N/A,#N/A,TRUE,"PAGE010";#N/A,#N/A,TRUE,"PAGE011";#N/A,#N/A,TRUE,"PAGE012";#N/A,#N/A,TRUE,"PAGE013"}</definedName>
    <definedName name="박성민" localSheetId="16" hidden="1">{#N/A,#N/A,TRUE,"LOADCOVE";#N/A,#N/A,TRUE,"PAGE001";#N/A,#N/A,TRUE,"PAGE002";#N/A,#N/A,TRUE,"PAGE003";#N/A,#N/A,TRUE,"PAGE004";#N/A,#N/A,TRUE,"PAGE005";#N/A,#N/A,TRUE,"PAGE006";#N/A,#N/A,TRUE,"PAGE007";#N/A,#N/A,TRUE,"PAGE008";#N/A,#N/A,TRUE,"PAGE009";#N/A,#N/A,TRUE,"PAGE010";#N/A,#N/A,TRUE,"PAGE011";#N/A,#N/A,TRUE,"PAGE012";#N/A,#N/A,TRUE,"PAGE013"}</definedName>
    <definedName name="박성민" localSheetId="21" hidden="1">{#N/A,#N/A,TRUE,"LOADCOVE";#N/A,#N/A,TRUE,"PAGE001";#N/A,#N/A,TRUE,"PAGE002";#N/A,#N/A,TRUE,"PAGE003";#N/A,#N/A,TRUE,"PAGE004";#N/A,#N/A,TRUE,"PAGE005";#N/A,#N/A,TRUE,"PAGE006";#N/A,#N/A,TRUE,"PAGE007";#N/A,#N/A,TRUE,"PAGE008";#N/A,#N/A,TRUE,"PAGE009";#N/A,#N/A,TRUE,"PAGE010";#N/A,#N/A,TRUE,"PAGE011";#N/A,#N/A,TRUE,"PAGE012";#N/A,#N/A,TRUE,"PAGE013"}</definedName>
    <definedName name="박성민" localSheetId="18" hidden="1">{#N/A,#N/A,TRUE,"LOADCOVE";#N/A,#N/A,TRUE,"PAGE001";#N/A,#N/A,TRUE,"PAGE002";#N/A,#N/A,TRUE,"PAGE003";#N/A,#N/A,TRUE,"PAGE004";#N/A,#N/A,TRUE,"PAGE005";#N/A,#N/A,TRUE,"PAGE006";#N/A,#N/A,TRUE,"PAGE007";#N/A,#N/A,TRUE,"PAGE008";#N/A,#N/A,TRUE,"PAGE009";#N/A,#N/A,TRUE,"PAGE010";#N/A,#N/A,TRUE,"PAGE011";#N/A,#N/A,TRUE,"PAGE012";#N/A,#N/A,TRUE,"PAGE013"}</definedName>
    <definedName name="박성민" localSheetId="19" hidden="1">{#N/A,#N/A,TRUE,"LOADCOVE";#N/A,#N/A,TRUE,"PAGE001";#N/A,#N/A,TRUE,"PAGE002";#N/A,#N/A,TRUE,"PAGE003";#N/A,#N/A,TRUE,"PAGE004";#N/A,#N/A,TRUE,"PAGE005";#N/A,#N/A,TRUE,"PAGE006";#N/A,#N/A,TRUE,"PAGE007";#N/A,#N/A,TRUE,"PAGE008";#N/A,#N/A,TRUE,"PAGE009";#N/A,#N/A,TRUE,"PAGE010";#N/A,#N/A,TRUE,"PAGE011";#N/A,#N/A,TRUE,"PAGE012";#N/A,#N/A,TRUE,"PAGE013"}</definedName>
    <definedName name="박성민" localSheetId="20" hidden="1">{#N/A,#N/A,TRUE,"LOADCOVE";#N/A,#N/A,TRUE,"PAGE001";#N/A,#N/A,TRUE,"PAGE002";#N/A,#N/A,TRUE,"PAGE003";#N/A,#N/A,TRUE,"PAGE004";#N/A,#N/A,TRUE,"PAGE005";#N/A,#N/A,TRUE,"PAGE006";#N/A,#N/A,TRUE,"PAGE007";#N/A,#N/A,TRUE,"PAGE008";#N/A,#N/A,TRUE,"PAGE009";#N/A,#N/A,TRUE,"PAGE010";#N/A,#N/A,TRUE,"PAGE011";#N/A,#N/A,TRUE,"PAGE012";#N/A,#N/A,TRUE,"PAGE013"}</definedName>
    <definedName name="박성민" localSheetId="22" hidden="1">{#N/A,#N/A,TRUE,"LOADCOVE";#N/A,#N/A,TRUE,"PAGE001";#N/A,#N/A,TRUE,"PAGE002";#N/A,#N/A,TRUE,"PAGE003";#N/A,#N/A,TRUE,"PAGE004";#N/A,#N/A,TRUE,"PAGE005";#N/A,#N/A,TRUE,"PAGE006";#N/A,#N/A,TRUE,"PAGE007";#N/A,#N/A,TRUE,"PAGE008";#N/A,#N/A,TRUE,"PAGE009";#N/A,#N/A,TRUE,"PAGE010";#N/A,#N/A,TRUE,"PAGE011";#N/A,#N/A,TRUE,"PAGE012";#N/A,#N/A,TRUE,"PAGE013"}</definedName>
    <definedName name="박성민" localSheetId="24" hidden="1">{#N/A,#N/A,TRUE,"LOADCOVE";#N/A,#N/A,TRUE,"PAGE001";#N/A,#N/A,TRUE,"PAGE002";#N/A,#N/A,TRUE,"PAGE003";#N/A,#N/A,TRUE,"PAGE004";#N/A,#N/A,TRUE,"PAGE005";#N/A,#N/A,TRUE,"PAGE006";#N/A,#N/A,TRUE,"PAGE007";#N/A,#N/A,TRUE,"PAGE008";#N/A,#N/A,TRUE,"PAGE009";#N/A,#N/A,TRUE,"PAGE010";#N/A,#N/A,TRUE,"PAGE011";#N/A,#N/A,TRUE,"PAGE012";#N/A,#N/A,TRUE,"PAGE013"}</definedName>
    <definedName name="박성민" localSheetId="28" hidden="1">{#N/A,#N/A,TRUE,"LOADCOVE";#N/A,#N/A,TRUE,"PAGE001";#N/A,#N/A,TRUE,"PAGE002";#N/A,#N/A,TRUE,"PAGE003";#N/A,#N/A,TRUE,"PAGE004";#N/A,#N/A,TRUE,"PAGE005";#N/A,#N/A,TRUE,"PAGE006";#N/A,#N/A,TRUE,"PAGE007";#N/A,#N/A,TRUE,"PAGE008";#N/A,#N/A,TRUE,"PAGE009";#N/A,#N/A,TRUE,"PAGE010";#N/A,#N/A,TRUE,"PAGE011";#N/A,#N/A,TRUE,"PAGE012";#N/A,#N/A,TRUE,"PAGE013"}</definedName>
    <definedName name="박성민" localSheetId="14" hidden="1">{#N/A,#N/A,TRUE,"LOADCOVE";#N/A,#N/A,TRUE,"PAGE001";#N/A,#N/A,TRUE,"PAGE002";#N/A,#N/A,TRUE,"PAGE003";#N/A,#N/A,TRUE,"PAGE004";#N/A,#N/A,TRUE,"PAGE005";#N/A,#N/A,TRUE,"PAGE006";#N/A,#N/A,TRUE,"PAGE007";#N/A,#N/A,TRUE,"PAGE008";#N/A,#N/A,TRUE,"PAGE009";#N/A,#N/A,TRUE,"PAGE010";#N/A,#N/A,TRUE,"PAGE011";#N/A,#N/A,TRUE,"PAGE012";#N/A,#N/A,TRUE,"PAGE013"}</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반지" localSheetId="12" hidden="1">{#N/A,#N/A,FALSE,"지침";#N/A,#N/A,FALSE,"환경분석";#N/A,#N/A,FALSE,"Sheet16"}</definedName>
    <definedName name="반지" localSheetId="11" hidden="1">{#N/A,#N/A,FALSE,"지침";#N/A,#N/A,FALSE,"환경분석";#N/A,#N/A,FALSE,"Sheet16"}</definedName>
    <definedName name="반지" localSheetId="13" hidden="1">{#N/A,#N/A,FALSE,"지침";#N/A,#N/A,FALSE,"환경분석";#N/A,#N/A,FALSE,"Sheet16"}</definedName>
    <definedName name="반지" localSheetId="16" hidden="1">{#N/A,#N/A,FALSE,"지침";#N/A,#N/A,FALSE,"환경분석";#N/A,#N/A,FALSE,"Sheet16"}</definedName>
    <definedName name="반지" localSheetId="21" hidden="1">{#N/A,#N/A,FALSE,"지침";#N/A,#N/A,FALSE,"환경분석";#N/A,#N/A,FALSE,"Sheet16"}</definedName>
    <definedName name="반지" localSheetId="18" hidden="1">{#N/A,#N/A,FALSE,"지침";#N/A,#N/A,FALSE,"환경분석";#N/A,#N/A,FALSE,"Sheet16"}</definedName>
    <definedName name="반지" localSheetId="19" hidden="1">{#N/A,#N/A,FALSE,"지침";#N/A,#N/A,FALSE,"환경분석";#N/A,#N/A,FALSE,"Sheet16"}</definedName>
    <definedName name="반지" localSheetId="20" hidden="1">{#N/A,#N/A,FALSE,"지침";#N/A,#N/A,FALSE,"환경분석";#N/A,#N/A,FALSE,"Sheet16"}</definedName>
    <definedName name="반지" localSheetId="22" hidden="1">{#N/A,#N/A,FALSE,"지침";#N/A,#N/A,FALSE,"환경분석";#N/A,#N/A,FALSE,"Sheet16"}</definedName>
    <definedName name="반지" localSheetId="24" hidden="1">{#N/A,#N/A,FALSE,"지침";#N/A,#N/A,FALSE,"환경분석";#N/A,#N/A,FALSE,"Sheet16"}</definedName>
    <definedName name="반지" localSheetId="28" hidden="1">{#N/A,#N/A,FALSE,"지침";#N/A,#N/A,FALSE,"환경분석";#N/A,#N/A,FALSE,"Sheet16"}</definedName>
    <definedName name="반지" localSheetId="14" hidden="1">{#N/A,#N/A,FALSE,"지침";#N/A,#N/A,FALSE,"환경분석";#N/A,#N/A,FALSE,"Sheet16"}</definedName>
    <definedName name="반지" hidden="1">{#N/A,#N/A,FALSE,"지침";#N/A,#N/A,FALSE,"환경분석";#N/A,#N/A,FALSE,"Sheet16"}</definedName>
    <definedName name="발코니난간" localSheetId="12" hidden="1">{#N/A,#N/A,FALSE,"물량산출"}</definedName>
    <definedName name="발코니난간" localSheetId="11" hidden="1">{#N/A,#N/A,FALSE,"물량산출"}</definedName>
    <definedName name="발코니난간" localSheetId="13" hidden="1">{#N/A,#N/A,FALSE,"물량산출"}</definedName>
    <definedName name="발코니난간" localSheetId="16" hidden="1">{#N/A,#N/A,FALSE,"물량산출"}</definedName>
    <definedName name="발코니난간" localSheetId="21" hidden="1">{#N/A,#N/A,FALSE,"물량산출"}</definedName>
    <definedName name="발코니난간" localSheetId="18" hidden="1">{#N/A,#N/A,FALSE,"물량산출"}</definedName>
    <definedName name="발코니난간" localSheetId="19" hidden="1">{#N/A,#N/A,FALSE,"물량산출"}</definedName>
    <definedName name="발코니난간" localSheetId="20" hidden="1">{#N/A,#N/A,FALSE,"물량산출"}</definedName>
    <definedName name="발코니난간" localSheetId="22" hidden="1">{#N/A,#N/A,FALSE,"물량산출"}</definedName>
    <definedName name="발코니난간" localSheetId="24" hidden="1">{#N/A,#N/A,FALSE,"물량산출"}</definedName>
    <definedName name="발코니난간" localSheetId="28" hidden="1">{#N/A,#N/A,FALSE,"물량산출"}</definedName>
    <definedName name="발코니난간" localSheetId="14" hidden="1">{#N/A,#N/A,FALSE,"물량산출"}</definedName>
    <definedName name="발코니난간" hidden="1">{#N/A,#N/A,FALSE,"물량산출"}</definedName>
    <definedName name="밥보" localSheetId="12" hidden="1">{#N/A,#N/A,FALSE,"표지목차"}</definedName>
    <definedName name="밥보" localSheetId="11" hidden="1">{#N/A,#N/A,FALSE,"표지목차"}</definedName>
    <definedName name="밥보" localSheetId="13" hidden="1">{#N/A,#N/A,FALSE,"표지목차"}</definedName>
    <definedName name="밥보" localSheetId="16" hidden="1">{#N/A,#N/A,FALSE,"표지목차"}</definedName>
    <definedName name="밥보" localSheetId="21" hidden="1">{#N/A,#N/A,FALSE,"표지목차"}</definedName>
    <definedName name="밥보" localSheetId="18" hidden="1">{#N/A,#N/A,FALSE,"표지목차"}</definedName>
    <definedName name="밥보" localSheetId="19" hidden="1">{#N/A,#N/A,FALSE,"표지목차"}</definedName>
    <definedName name="밥보" localSheetId="20" hidden="1">{#N/A,#N/A,FALSE,"표지목차"}</definedName>
    <definedName name="밥보" localSheetId="22" hidden="1">{#N/A,#N/A,FALSE,"표지목차"}</definedName>
    <definedName name="밥보" localSheetId="24" hidden="1">{#N/A,#N/A,FALSE,"표지목차"}</definedName>
    <definedName name="밥보" localSheetId="28" hidden="1">{#N/A,#N/A,FALSE,"표지목차"}</definedName>
    <definedName name="밥보" localSheetId="14" hidden="1">{#N/A,#N/A,FALSE,"표지목차"}</definedName>
    <definedName name="밥보" hidden="1">{#N/A,#N/A,FALSE,"표지목차"}</definedName>
    <definedName name="방수"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음벽" localSheetId="12" hidden="1">{#N/A,#N/A,FALSE,"2~8번"}</definedName>
    <definedName name="방음벽" localSheetId="11" hidden="1">{#N/A,#N/A,FALSE,"2~8번"}</definedName>
    <definedName name="방음벽" localSheetId="13" hidden="1">{#N/A,#N/A,FALSE,"2~8번"}</definedName>
    <definedName name="방음벽" localSheetId="16" hidden="1">{#N/A,#N/A,FALSE,"2~8번"}</definedName>
    <definedName name="방음벽" localSheetId="21" hidden="1">{#N/A,#N/A,FALSE,"2~8번"}</definedName>
    <definedName name="방음벽" localSheetId="18" hidden="1">{#N/A,#N/A,FALSE,"2~8번"}</definedName>
    <definedName name="방음벽" localSheetId="19" hidden="1">{#N/A,#N/A,FALSE,"2~8번"}</definedName>
    <definedName name="방음벽" localSheetId="20" hidden="1">{#N/A,#N/A,FALSE,"2~8번"}</definedName>
    <definedName name="방음벽" localSheetId="22" hidden="1">{#N/A,#N/A,FALSE,"2~8번"}</definedName>
    <definedName name="방음벽" localSheetId="24" hidden="1">{#N/A,#N/A,FALSE,"2~8번"}</definedName>
    <definedName name="방음벽" localSheetId="28" hidden="1">{#N/A,#N/A,FALSE,"2~8번"}</definedName>
    <definedName name="방음벽" localSheetId="14" hidden="1">{#N/A,#N/A,FALSE,"2~8번"}</definedName>
    <definedName name="방음벽" hidden="1">{#N/A,#N/A,FALSE,"2~8번"}</definedName>
    <definedName name="방음벽1" localSheetId="12" hidden="1">{#N/A,#N/A,FALSE,"운반시간"}</definedName>
    <definedName name="방음벽1" localSheetId="11" hidden="1">{#N/A,#N/A,FALSE,"운반시간"}</definedName>
    <definedName name="방음벽1" localSheetId="13" hidden="1">{#N/A,#N/A,FALSE,"운반시간"}</definedName>
    <definedName name="방음벽1" localSheetId="16" hidden="1">{#N/A,#N/A,FALSE,"운반시간"}</definedName>
    <definedName name="방음벽1" localSheetId="21" hidden="1">{#N/A,#N/A,FALSE,"운반시간"}</definedName>
    <definedName name="방음벽1" localSheetId="18" hidden="1">{#N/A,#N/A,FALSE,"운반시간"}</definedName>
    <definedName name="방음벽1" localSheetId="19" hidden="1">{#N/A,#N/A,FALSE,"운반시간"}</definedName>
    <definedName name="방음벽1" localSheetId="20" hidden="1">{#N/A,#N/A,FALSE,"운반시간"}</definedName>
    <definedName name="방음벽1" localSheetId="22" hidden="1">{#N/A,#N/A,FALSE,"운반시간"}</definedName>
    <definedName name="방음벽1" localSheetId="24" hidden="1">{#N/A,#N/A,FALSE,"운반시간"}</definedName>
    <definedName name="방음벽1" localSheetId="28" hidden="1">{#N/A,#N/A,FALSE,"운반시간"}</definedName>
    <definedName name="방음벽1" localSheetId="14" hidden="1">{#N/A,#N/A,FALSE,"운반시간"}</definedName>
    <definedName name="방음벽1" hidden="1">{#N/A,#N/A,FALSE,"운반시간"}</definedName>
    <definedName name="배관공수율" hidden="1">#REF!</definedName>
    <definedName name="배기덕트공사" localSheetId="12" hidden="1">{#N/A,#N/A,FALSE,"CCTV"}</definedName>
    <definedName name="배기덕트공사" localSheetId="11" hidden="1">{#N/A,#N/A,FALSE,"CCTV"}</definedName>
    <definedName name="배기덕트공사" localSheetId="13" hidden="1">{#N/A,#N/A,FALSE,"CCTV"}</definedName>
    <definedName name="배기덕트공사" localSheetId="16" hidden="1">{#N/A,#N/A,FALSE,"CCTV"}</definedName>
    <definedName name="배기덕트공사" localSheetId="21" hidden="1">{#N/A,#N/A,FALSE,"CCTV"}</definedName>
    <definedName name="배기덕트공사" localSheetId="18" hidden="1">{#N/A,#N/A,FALSE,"CCTV"}</definedName>
    <definedName name="배기덕트공사" localSheetId="19" hidden="1">{#N/A,#N/A,FALSE,"CCTV"}</definedName>
    <definedName name="배기덕트공사" localSheetId="20" hidden="1">{#N/A,#N/A,FALSE,"CCTV"}</definedName>
    <definedName name="배기덕트공사" localSheetId="22" hidden="1">{#N/A,#N/A,FALSE,"CCTV"}</definedName>
    <definedName name="배기덕트공사" localSheetId="24" hidden="1">{#N/A,#N/A,FALSE,"CCTV"}</definedName>
    <definedName name="배기덕트공사" localSheetId="28" hidden="1">{#N/A,#N/A,FALSE,"CCTV"}</definedName>
    <definedName name="배기덕트공사" localSheetId="14" hidden="1">{#N/A,#N/A,FALSE,"CCTV"}</definedName>
    <definedName name="배기덕트공사" hidden="1">{#N/A,#N/A,FALSE,"CCTV"}</definedName>
    <definedName name="배수" hidden="1">#REF!</definedName>
    <definedName name="배수공" localSheetId="12" hidden="1">{#N/A,#N/A,FALSE,"부대1"}</definedName>
    <definedName name="배수공" localSheetId="11" hidden="1">{#N/A,#N/A,FALSE,"부대1"}</definedName>
    <definedName name="배수공" localSheetId="13" hidden="1">{#N/A,#N/A,FALSE,"부대1"}</definedName>
    <definedName name="배수공" localSheetId="16" hidden="1">{#N/A,#N/A,FALSE,"부대1"}</definedName>
    <definedName name="배수공" localSheetId="21" hidden="1">{#N/A,#N/A,FALSE,"부대1"}</definedName>
    <definedName name="배수공" localSheetId="18" hidden="1">{#N/A,#N/A,FALSE,"부대1"}</definedName>
    <definedName name="배수공" localSheetId="19" hidden="1">{#N/A,#N/A,FALSE,"부대1"}</definedName>
    <definedName name="배수공" localSheetId="20" hidden="1">{#N/A,#N/A,FALSE,"부대1"}</definedName>
    <definedName name="배수공" localSheetId="22" hidden="1">{#N/A,#N/A,FALSE,"부대1"}</definedName>
    <definedName name="배수공" localSheetId="24" hidden="1">{#N/A,#N/A,FALSE,"부대1"}</definedName>
    <definedName name="배수공" localSheetId="28" hidden="1">{#N/A,#N/A,FALSE,"부대1"}</definedName>
    <definedName name="배수공" localSheetId="14" hidden="1">{#N/A,#N/A,FALSE,"부대1"}</definedName>
    <definedName name="배수공" hidden="1">{#N/A,#N/A,FALSE,"부대1"}</definedName>
    <definedName name="배수공집계_주요자재" localSheetId="12" hidden="1">{#N/A,#N/A,FALSE,"포장단가"}</definedName>
    <definedName name="배수공집계_주요자재" localSheetId="11" hidden="1">{#N/A,#N/A,FALSE,"포장단가"}</definedName>
    <definedName name="배수공집계_주요자재" localSheetId="13" hidden="1">{#N/A,#N/A,FALSE,"포장단가"}</definedName>
    <definedName name="배수공집계_주요자재" localSheetId="16" hidden="1">{#N/A,#N/A,FALSE,"포장단가"}</definedName>
    <definedName name="배수공집계_주요자재" localSheetId="21" hidden="1">{#N/A,#N/A,FALSE,"포장단가"}</definedName>
    <definedName name="배수공집계_주요자재" localSheetId="18" hidden="1">{#N/A,#N/A,FALSE,"포장단가"}</definedName>
    <definedName name="배수공집계_주요자재" localSheetId="19" hidden="1">{#N/A,#N/A,FALSE,"포장단가"}</definedName>
    <definedName name="배수공집계_주요자재" localSheetId="20" hidden="1">{#N/A,#N/A,FALSE,"포장단가"}</definedName>
    <definedName name="배수공집계_주요자재" localSheetId="22" hidden="1">{#N/A,#N/A,FALSE,"포장단가"}</definedName>
    <definedName name="배수공집계_주요자재" localSheetId="24" hidden="1">{#N/A,#N/A,FALSE,"포장단가"}</definedName>
    <definedName name="배수공집계_주요자재" localSheetId="28" hidden="1">{#N/A,#N/A,FALSE,"포장단가"}</definedName>
    <definedName name="배수공집계_주요자재" localSheetId="14" hidden="1">{#N/A,#N/A,FALSE,"포장단가"}</definedName>
    <definedName name="배수공집계_주요자재" hidden="1">{#N/A,#N/A,FALSE,"포장단가"}</definedName>
    <definedName name="법인세4.6"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벙" localSheetId="12" hidden="1">{#N/A,#N/A,FALSE,"Sheet6"}</definedName>
    <definedName name="벙" localSheetId="11" hidden="1">{#N/A,#N/A,FALSE,"Sheet6"}</definedName>
    <definedName name="벙" localSheetId="13" hidden="1">{#N/A,#N/A,FALSE,"Sheet6"}</definedName>
    <definedName name="벙" localSheetId="16" hidden="1">{#N/A,#N/A,FALSE,"Sheet6"}</definedName>
    <definedName name="벙" localSheetId="21" hidden="1">{#N/A,#N/A,FALSE,"Sheet6"}</definedName>
    <definedName name="벙" localSheetId="18" hidden="1">{#N/A,#N/A,FALSE,"Sheet6"}</definedName>
    <definedName name="벙" localSheetId="19" hidden="1">{#N/A,#N/A,FALSE,"Sheet6"}</definedName>
    <definedName name="벙" localSheetId="20" hidden="1">{#N/A,#N/A,FALSE,"Sheet6"}</definedName>
    <definedName name="벙" localSheetId="22" hidden="1">{#N/A,#N/A,FALSE,"Sheet6"}</definedName>
    <definedName name="벙" localSheetId="24" hidden="1">{#N/A,#N/A,FALSE,"Sheet6"}</definedName>
    <definedName name="벙" localSheetId="28" hidden="1">{#N/A,#N/A,FALSE,"Sheet6"}</definedName>
    <definedName name="벙" localSheetId="14" hidden="1">{#N/A,#N/A,FALSE,"Sheet6"}</definedName>
    <definedName name="벙" hidden="1">{#N/A,#N/A,FALSE,"Sheet6"}</definedName>
    <definedName name="벽체" localSheetId="12" hidden="1">{#N/A,#N/A,FALSE,"혼합골재"}</definedName>
    <definedName name="벽체" localSheetId="11" hidden="1">{#N/A,#N/A,FALSE,"혼합골재"}</definedName>
    <definedName name="벽체" localSheetId="13" hidden="1">{#N/A,#N/A,FALSE,"혼합골재"}</definedName>
    <definedName name="벽체" localSheetId="16" hidden="1">{#N/A,#N/A,FALSE,"혼합골재"}</definedName>
    <definedName name="벽체" localSheetId="21" hidden="1">{#N/A,#N/A,FALSE,"혼합골재"}</definedName>
    <definedName name="벽체" localSheetId="18" hidden="1">{#N/A,#N/A,FALSE,"혼합골재"}</definedName>
    <definedName name="벽체" localSheetId="19" hidden="1">{#N/A,#N/A,FALSE,"혼합골재"}</definedName>
    <definedName name="벽체" localSheetId="20" hidden="1">{#N/A,#N/A,FALSE,"혼합골재"}</definedName>
    <definedName name="벽체" localSheetId="22" hidden="1">{#N/A,#N/A,FALSE,"혼합골재"}</definedName>
    <definedName name="벽체" localSheetId="24" hidden="1">{#N/A,#N/A,FALSE,"혼합골재"}</definedName>
    <definedName name="벽체" localSheetId="28" hidden="1">{#N/A,#N/A,FALSE,"혼합골재"}</definedName>
    <definedName name="벽체" localSheetId="14" hidden="1">{#N/A,#N/A,FALSE,"혼합골재"}</definedName>
    <definedName name="벽체" hidden="1">{#N/A,#N/A,FALSE,"혼합골재"}</definedName>
    <definedName name="변경" localSheetId="12" hidden="1">{#N/A,#N/A,FALSE,"현장 NCR 분석";#N/A,#N/A,FALSE,"현장품질감사";#N/A,#N/A,FALSE,"현장품질감사"}</definedName>
    <definedName name="변경" localSheetId="11" hidden="1">{#N/A,#N/A,FALSE,"현장 NCR 분석";#N/A,#N/A,FALSE,"현장품질감사";#N/A,#N/A,FALSE,"현장품질감사"}</definedName>
    <definedName name="변경" localSheetId="13" hidden="1">{#N/A,#N/A,FALSE,"현장 NCR 분석";#N/A,#N/A,FALSE,"현장품질감사";#N/A,#N/A,FALSE,"현장품질감사"}</definedName>
    <definedName name="변경" localSheetId="16" hidden="1">{#N/A,#N/A,FALSE,"현장 NCR 분석";#N/A,#N/A,FALSE,"현장품질감사";#N/A,#N/A,FALSE,"현장품질감사"}</definedName>
    <definedName name="변경" localSheetId="21" hidden="1">{#N/A,#N/A,FALSE,"현장 NCR 분석";#N/A,#N/A,FALSE,"현장품질감사";#N/A,#N/A,FALSE,"현장품질감사"}</definedName>
    <definedName name="변경" localSheetId="18" hidden="1">{#N/A,#N/A,FALSE,"현장 NCR 분석";#N/A,#N/A,FALSE,"현장품질감사";#N/A,#N/A,FALSE,"현장품질감사"}</definedName>
    <definedName name="변경" localSheetId="19" hidden="1">{#N/A,#N/A,FALSE,"현장 NCR 분석";#N/A,#N/A,FALSE,"현장품질감사";#N/A,#N/A,FALSE,"현장품질감사"}</definedName>
    <definedName name="변경" localSheetId="20" hidden="1">{#N/A,#N/A,FALSE,"현장 NCR 분석";#N/A,#N/A,FALSE,"현장품질감사";#N/A,#N/A,FALSE,"현장품질감사"}</definedName>
    <definedName name="변경" localSheetId="22" hidden="1">{#N/A,#N/A,FALSE,"현장 NCR 분석";#N/A,#N/A,FALSE,"현장품질감사";#N/A,#N/A,FALSE,"현장품질감사"}</definedName>
    <definedName name="변경" localSheetId="24" hidden="1">{#N/A,#N/A,FALSE,"현장 NCR 분석";#N/A,#N/A,FALSE,"현장품질감사";#N/A,#N/A,FALSE,"현장품질감사"}</definedName>
    <definedName name="변경" localSheetId="28" hidden="1">{#N/A,#N/A,FALSE,"현장 NCR 분석";#N/A,#N/A,FALSE,"현장품질감사";#N/A,#N/A,FALSE,"현장품질감사"}</definedName>
    <definedName name="변경" localSheetId="14" hidden="1">{#N/A,#N/A,FALSE,"현장 NCR 분석";#N/A,#N/A,FALSE,"현장품질감사";#N/A,#N/A,FALSE,"현장품질감사"}</definedName>
    <definedName name="변경" hidden="1">{#N/A,#N/A,FALSE,"현장 NCR 분석";#N/A,#N/A,FALSE,"현장품질감사";#N/A,#N/A,FALSE,"현장품질감사"}</definedName>
    <definedName name="변경개요" hidden="1">#REF!</definedName>
    <definedName name="변경개요2" hidden="1">#REF!</definedName>
    <definedName name="변경후개요" hidden="1">#REF!</definedName>
    <definedName name="변형" localSheetId="12" hidden="1">{#N/A,#N/A,TRUE,"LOADCOVE";#N/A,#N/A,TRUE,"PAGE001";#N/A,#N/A,TRUE,"PAGE002";#N/A,#N/A,TRUE,"PAGE003";#N/A,#N/A,TRUE,"PAGE004";#N/A,#N/A,TRUE,"PAGE005";#N/A,#N/A,TRUE,"PAGE006";#N/A,#N/A,TRUE,"PAGE007";#N/A,#N/A,TRUE,"PAGE008";#N/A,#N/A,TRUE,"PAGE009";#N/A,#N/A,TRUE,"PAGE010";#N/A,#N/A,TRUE,"PAGE011";#N/A,#N/A,TRUE,"PAGE012";#N/A,#N/A,TRUE,"PAGE013"}</definedName>
    <definedName name="변형" localSheetId="11" hidden="1">{#N/A,#N/A,TRUE,"LOADCOVE";#N/A,#N/A,TRUE,"PAGE001";#N/A,#N/A,TRUE,"PAGE002";#N/A,#N/A,TRUE,"PAGE003";#N/A,#N/A,TRUE,"PAGE004";#N/A,#N/A,TRUE,"PAGE005";#N/A,#N/A,TRUE,"PAGE006";#N/A,#N/A,TRUE,"PAGE007";#N/A,#N/A,TRUE,"PAGE008";#N/A,#N/A,TRUE,"PAGE009";#N/A,#N/A,TRUE,"PAGE010";#N/A,#N/A,TRUE,"PAGE011";#N/A,#N/A,TRUE,"PAGE012";#N/A,#N/A,TRUE,"PAGE013"}</definedName>
    <definedName name="변형" localSheetId="13" hidden="1">{#N/A,#N/A,TRUE,"LOADCOVE";#N/A,#N/A,TRUE,"PAGE001";#N/A,#N/A,TRUE,"PAGE002";#N/A,#N/A,TRUE,"PAGE003";#N/A,#N/A,TRUE,"PAGE004";#N/A,#N/A,TRUE,"PAGE005";#N/A,#N/A,TRUE,"PAGE006";#N/A,#N/A,TRUE,"PAGE007";#N/A,#N/A,TRUE,"PAGE008";#N/A,#N/A,TRUE,"PAGE009";#N/A,#N/A,TRUE,"PAGE010";#N/A,#N/A,TRUE,"PAGE011";#N/A,#N/A,TRUE,"PAGE012";#N/A,#N/A,TRUE,"PAGE013"}</definedName>
    <definedName name="변형" localSheetId="16" hidden="1">{#N/A,#N/A,TRUE,"LOADCOVE";#N/A,#N/A,TRUE,"PAGE001";#N/A,#N/A,TRUE,"PAGE002";#N/A,#N/A,TRUE,"PAGE003";#N/A,#N/A,TRUE,"PAGE004";#N/A,#N/A,TRUE,"PAGE005";#N/A,#N/A,TRUE,"PAGE006";#N/A,#N/A,TRUE,"PAGE007";#N/A,#N/A,TRUE,"PAGE008";#N/A,#N/A,TRUE,"PAGE009";#N/A,#N/A,TRUE,"PAGE010";#N/A,#N/A,TRUE,"PAGE011";#N/A,#N/A,TRUE,"PAGE012";#N/A,#N/A,TRUE,"PAGE013"}</definedName>
    <definedName name="변형" localSheetId="21" hidden="1">{#N/A,#N/A,TRUE,"LOADCOVE";#N/A,#N/A,TRUE,"PAGE001";#N/A,#N/A,TRUE,"PAGE002";#N/A,#N/A,TRUE,"PAGE003";#N/A,#N/A,TRUE,"PAGE004";#N/A,#N/A,TRUE,"PAGE005";#N/A,#N/A,TRUE,"PAGE006";#N/A,#N/A,TRUE,"PAGE007";#N/A,#N/A,TRUE,"PAGE008";#N/A,#N/A,TRUE,"PAGE009";#N/A,#N/A,TRUE,"PAGE010";#N/A,#N/A,TRUE,"PAGE011";#N/A,#N/A,TRUE,"PAGE012";#N/A,#N/A,TRUE,"PAGE013"}</definedName>
    <definedName name="변형" localSheetId="18" hidden="1">{#N/A,#N/A,TRUE,"LOADCOVE";#N/A,#N/A,TRUE,"PAGE001";#N/A,#N/A,TRUE,"PAGE002";#N/A,#N/A,TRUE,"PAGE003";#N/A,#N/A,TRUE,"PAGE004";#N/A,#N/A,TRUE,"PAGE005";#N/A,#N/A,TRUE,"PAGE006";#N/A,#N/A,TRUE,"PAGE007";#N/A,#N/A,TRUE,"PAGE008";#N/A,#N/A,TRUE,"PAGE009";#N/A,#N/A,TRUE,"PAGE010";#N/A,#N/A,TRUE,"PAGE011";#N/A,#N/A,TRUE,"PAGE012";#N/A,#N/A,TRUE,"PAGE013"}</definedName>
    <definedName name="변형" localSheetId="19" hidden="1">{#N/A,#N/A,TRUE,"LOADCOVE";#N/A,#N/A,TRUE,"PAGE001";#N/A,#N/A,TRUE,"PAGE002";#N/A,#N/A,TRUE,"PAGE003";#N/A,#N/A,TRUE,"PAGE004";#N/A,#N/A,TRUE,"PAGE005";#N/A,#N/A,TRUE,"PAGE006";#N/A,#N/A,TRUE,"PAGE007";#N/A,#N/A,TRUE,"PAGE008";#N/A,#N/A,TRUE,"PAGE009";#N/A,#N/A,TRUE,"PAGE010";#N/A,#N/A,TRUE,"PAGE011";#N/A,#N/A,TRUE,"PAGE012";#N/A,#N/A,TRUE,"PAGE013"}</definedName>
    <definedName name="변형" localSheetId="20" hidden="1">{#N/A,#N/A,TRUE,"LOADCOVE";#N/A,#N/A,TRUE,"PAGE001";#N/A,#N/A,TRUE,"PAGE002";#N/A,#N/A,TRUE,"PAGE003";#N/A,#N/A,TRUE,"PAGE004";#N/A,#N/A,TRUE,"PAGE005";#N/A,#N/A,TRUE,"PAGE006";#N/A,#N/A,TRUE,"PAGE007";#N/A,#N/A,TRUE,"PAGE008";#N/A,#N/A,TRUE,"PAGE009";#N/A,#N/A,TRUE,"PAGE010";#N/A,#N/A,TRUE,"PAGE011";#N/A,#N/A,TRUE,"PAGE012";#N/A,#N/A,TRUE,"PAGE013"}</definedName>
    <definedName name="변형" localSheetId="22" hidden="1">{#N/A,#N/A,TRUE,"LOADCOVE";#N/A,#N/A,TRUE,"PAGE001";#N/A,#N/A,TRUE,"PAGE002";#N/A,#N/A,TRUE,"PAGE003";#N/A,#N/A,TRUE,"PAGE004";#N/A,#N/A,TRUE,"PAGE005";#N/A,#N/A,TRUE,"PAGE006";#N/A,#N/A,TRUE,"PAGE007";#N/A,#N/A,TRUE,"PAGE008";#N/A,#N/A,TRUE,"PAGE009";#N/A,#N/A,TRUE,"PAGE010";#N/A,#N/A,TRUE,"PAGE011";#N/A,#N/A,TRUE,"PAGE012";#N/A,#N/A,TRUE,"PAGE013"}</definedName>
    <definedName name="변형" localSheetId="24" hidden="1">{#N/A,#N/A,TRUE,"LOADCOVE";#N/A,#N/A,TRUE,"PAGE001";#N/A,#N/A,TRUE,"PAGE002";#N/A,#N/A,TRUE,"PAGE003";#N/A,#N/A,TRUE,"PAGE004";#N/A,#N/A,TRUE,"PAGE005";#N/A,#N/A,TRUE,"PAGE006";#N/A,#N/A,TRUE,"PAGE007";#N/A,#N/A,TRUE,"PAGE008";#N/A,#N/A,TRUE,"PAGE009";#N/A,#N/A,TRUE,"PAGE010";#N/A,#N/A,TRUE,"PAGE011";#N/A,#N/A,TRUE,"PAGE012";#N/A,#N/A,TRUE,"PAGE013"}</definedName>
    <definedName name="변형" localSheetId="28" hidden="1">{#N/A,#N/A,TRUE,"LOADCOVE";#N/A,#N/A,TRUE,"PAGE001";#N/A,#N/A,TRUE,"PAGE002";#N/A,#N/A,TRUE,"PAGE003";#N/A,#N/A,TRUE,"PAGE004";#N/A,#N/A,TRUE,"PAGE005";#N/A,#N/A,TRUE,"PAGE006";#N/A,#N/A,TRUE,"PAGE007";#N/A,#N/A,TRUE,"PAGE008";#N/A,#N/A,TRUE,"PAGE009";#N/A,#N/A,TRUE,"PAGE010";#N/A,#N/A,TRUE,"PAGE011";#N/A,#N/A,TRUE,"PAGE012";#N/A,#N/A,TRUE,"PAGE013"}</definedName>
    <definedName name="변형" localSheetId="14"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보" localSheetId="12" hidden="1">{#N/A,#N/A,FALSE,"지침";#N/A,#N/A,FALSE,"환경분석";#N/A,#N/A,FALSE,"Sheet16"}</definedName>
    <definedName name="보" localSheetId="11" hidden="1">{#N/A,#N/A,FALSE,"지침";#N/A,#N/A,FALSE,"환경분석";#N/A,#N/A,FALSE,"Sheet16"}</definedName>
    <definedName name="보" localSheetId="13" hidden="1">{#N/A,#N/A,FALSE,"지침";#N/A,#N/A,FALSE,"환경분석";#N/A,#N/A,FALSE,"Sheet16"}</definedName>
    <definedName name="보" localSheetId="16" hidden="1">{#N/A,#N/A,FALSE,"지침";#N/A,#N/A,FALSE,"환경분석";#N/A,#N/A,FALSE,"Sheet16"}</definedName>
    <definedName name="보" localSheetId="21" hidden="1">{#N/A,#N/A,FALSE,"지침";#N/A,#N/A,FALSE,"환경분석";#N/A,#N/A,FALSE,"Sheet16"}</definedName>
    <definedName name="보" localSheetId="18" hidden="1">{#N/A,#N/A,FALSE,"지침";#N/A,#N/A,FALSE,"환경분석";#N/A,#N/A,FALSE,"Sheet16"}</definedName>
    <definedName name="보" localSheetId="19" hidden="1">{#N/A,#N/A,FALSE,"지침";#N/A,#N/A,FALSE,"환경분석";#N/A,#N/A,FALSE,"Sheet16"}</definedName>
    <definedName name="보" localSheetId="20" hidden="1">{#N/A,#N/A,FALSE,"지침";#N/A,#N/A,FALSE,"환경분석";#N/A,#N/A,FALSE,"Sheet16"}</definedName>
    <definedName name="보" localSheetId="22" hidden="1">{#N/A,#N/A,FALSE,"지침";#N/A,#N/A,FALSE,"환경분석";#N/A,#N/A,FALSE,"Sheet16"}</definedName>
    <definedName name="보" localSheetId="24" hidden="1">{#N/A,#N/A,FALSE,"지침";#N/A,#N/A,FALSE,"환경분석";#N/A,#N/A,FALSE,"Sheet16"}</definedName>
    <definedName name="보" localSheetId="28" hidden="1">{#N/A,#N/A,FALSE,"지침";#N/A,#N/A,FALSE,"환경분석";#N/A,#N/A,FALSE,"Sheet16"}</definedName>
    <definedName name="보" localSheetId="14" hidden="1">{#N/A,#N/A,FALSE,"지침";#N/A,#N/A,FALSE,"환경분석";#N/A,#N/A,FALSE,"Sheet16"}</definedName>
    <definedName name="보" hidden="1">{#N/A,#N/A,FALSE,"지침";#N/A,#N/A,FALSE,"환경분석";#N/A,#N/A,FALSE,"Sheet16"}</definedName>
    <definedName name="보고자료" localSheetId="12" hidden="1">{#N/A,#N/A,FALSE,"집계표"}</definedName>
    <definedName name="보고자료" localSheetId="11" hidden="1">{#N/A,#N/A,FALSE,"집계표"}</definedName>
    <definedName name="보고자료" localSheetId="13" hidden="1">{#N/A,#N/A,FALSE,"집계표"}</definedName>
    <definedName name="보고자료" localSheetId="16" hidden="1">{#N/A,#N/A,FALSE,"집계표"}</definedName>
    <definedName name="보고자료" localSheetId="21" hidden="1">{#N/A,#N/A,FALSE,"집계표"}</definedName>
    <definedName name="보고자료" localSheetId="18" hidden="1">{#N/A,#N/A,FALSE,"집계표"}</definedName>
    <definedName name="보고자료" localSheetId="19" hidden="1">{#N/A,#N/A,FALSE,"집계표"}</definedName>
    <definedName name="보고자료" localSheetId="20" hidden="1">{#N/A,#N/A,FALSE,"집계표"}</definedName>
    <definedName name="보고자료" localSheetId="22" hidden="1">{#N/A,#N/A,FALSE,"집계표"}</definedName>
    <definedName name="보고자료" localSheetId="24" hidden="1">{#N/A,#N/A,FALSE,"집계표"}</definedName>
    <definedName name="보고자료" localSheetId="28" hidden="1">{#N/A,#N/A,FALSE,"집계표"}</definedName>
    <definedName name="보고자료" localSheetId="14" hidden="1">{#N/A,#N/A,FALSE,"집계표"}</definedName>
    <definedName name="보고자료" hidden="1">{#N/A,#N/A,FALSE,"집계표"}</definedName>
    <definedName name="보라" localSheetId="12" hidden="1">{#N/A,#N/A,FALSE,"갑지";#N/A,#N/A,FALSE,"개요";#N/A,#N/A,FALSE,"비목별";#N/A,#N/A,FALSE,"건물별";#N/A,#N/A,FALSE,"기구표";#N/A,#N/A,FALSE,"직원투입"}</definedName>
    <definedName name="보라" localSheetId="11" hidden="1">{#N/A,#N/A,FALSE,"갑지";#N/A,#N/A,FALSE,"개요";#N/A,#N/A,FALSE,"비목별";#N/A,#N/A,FALSE,"건물별";#N/A,#N/A,FALSE,"기구표";#N/A,#N/A,FALSE,"직원투입"}</definedName>
    <definedName name="보라" localSheetId="13" hidden="1">{#N/A,#N/A,FALSE,"갑지";#N/A,#N/A,FALSE,"개요";#N/A,#N/A,FALSE,"비목별";#N/A,#N/A,FALSE,"건물별";#N/A,#N/A,FALSE,"기구표";#N/A,#N/A,FALSE,"직원투입"}</definedName>
    <definedName name="보라" localSheetId="16" hidden="1">{#N/A,#N/A,FALSE,"갑지";#N/A,#N/A,FALSE,"개요";#N/A,#N/A,FALSE,"비목별";#N/A,#N/A,FALSE,"건물별";#N/A,#N/A,FALSE,"기구표";#N/A,#N/A,FALSE,"직원투입"}</definedName>
    <definedName name="보라" localSheetId="21" hidden="1">{#N/A,#N/A,FALSE,"갑지";#N/A,#N/A,FALSE,"개요";#N/A,#N/A,FALSE,"비목별";#N/A,#N/A,FALSE,"건물별";#N/A,#N/A,FALSE,"기구표";#N/A,#N/A,FALSE,"직원투입"}</definedName>
    <definedName name="보라" localSheetId="18" hidden="1">{#N/A,#N/A,FALSE,"갑지";#N/A,#N/A,FALSE,"개요";#N/A,#N/A,FALSE,"비목별";#N/A,#N/A,FALSE,"건물별";#N/A,#N/A,FALSE,"기구표";#N/A,#N/A,FALSE,"직원투입"}</definedName>
    <definedName name="보라" localSheetId="19" hidden="1">{#N/A,#N/A,FALSE,"갑지";#N/A,#N/A,FALSE,"개요";#N/A,#N/A,FALSE,"비목별";#N/A,#N/A,FALSE,"건물별";#N/A,#N/A,FALSE,"기구표";#N/A,#N/A,FALSE,"직원투입"}</definedName>
    <definedName name="보라" localSheetId="20" hidden="1">{#N/A,#N/A,FALSE,"갑지";#N/A,#N/A,FALSE,"개요";#N/A,#N/A,FALSE,"비목별";#N/A,#N/A,FALSE,"건물별";#N/A,#N/A,FALSE,"기구표";#N/A,#N/A,FALSE,"직원투입"}</definedName>
    <definedName name="보라" localSheetId="22" hidden="1">{#N/A,#N/A,FALSE,"갑지";#N/A,#N/A,FALSE,"개요";#N/A,#N/A,FALSE,"비목별";#N/A,#N/A,FALSE,"건물별";#N/A,#N/A,FALSE,"기구표";#N/A,#N/A,FALSE,"직원투입"}</definedName>
    <definedName name="보라" localSheetId="24" hidden="1">{#N/A,#N/A,FALSE,"갑지";#N/A,#N/A,FALSE,"개요";#N/A,#N/A,FALSE,"비목별";#N/A,#N/A,FALSE,"건물별";#N/A,#N/A,FALSE,"기구표";#N/A,#N/A,FALSE,"직원투입"}</definedName>
    <definedName name="보라" localSheetId="28" hidden="1">{#N/A,#N/A,FALSE,"갑지";#N/A,#N/A,FALSE,"개요";#N/A,#N/A,FALSE,"비목별";#N/A,#N/A,FALSE,"건물별";#N/A,#N/A,FALSE,"기구표";#N/A,#N/A,FALSE,"직원투입"}</definedName>
    <definedName name="보라" localSheetId="14" hidden="1">{#N/A,#N/A,FALSE,"갑지";#N/A,#N/A,FALSE,"개요";#N/A,#N/A,FALSE,"비목별";#N/A,#N/A,FALSE,"건물별";#N/A,#N/A,FALSE,"기구표";#N/A,#N/A,FALSE,"직원투입"}</definedName>
    <definedName name="보라" hidden="1">{#N/A,#N/A,FALSE,"갑지";#N/A,#N/A,FALSE,"개요";#N/A,#N/A,FALSE,"비목별";#N/A,#N/A,FALSE,"건물별";#N/A,#N/A,FALSE,"기구표";#N/A,#N/A,FALSE,"직원투입"}</definedName>
    <definedName name="보링" localSheetId="12" hidden="1">{#N/A,#N/A,FALSE,"포장2"}</definedName>
    <definedName name="보링" localSheetId="11" hidden="1">{#N/A,#N/A,FALSE,"포장2"}</definedName>
    <definedName name="보링" localSheetId="13" hidden="1">{#N/A,#N/A,FALSE,"포장2"}</definedName>
    <definedName name="보링" localSheetId="16" hidden="1">{#N/A,#N/A,FALSE,"포장2"}</definedName>
    <definedName name="보링" localSheetId="21" hidden="1">{#N/A,#N/A,FALSE,"포장2"}</definedName>
    <definedName name="보링" localSheetId="18" hidden="1">{#N/A,#N/A,FALSE,"포장2"}</definedName>
    <definedName name="보링" localSheetId="19" hidden="1">{#N/A,#N/A,FALSE,"포장2"}</definedName>
    <definedName name="보링" localSheetId="20" hidden="1">{#N/A,#N/A,FALSE,"포장2"}</definedName>
    <definedName name="보링" localSheetId="22" hidden="1">{#N/A,#N/A,FALSE,"포장2"}</definedName>
    <definedName name="보링" localSheetId="24" hidden="1">{#N/A,#N/A,FALSE,"포장2"}</definedName>
    <definedName name="보링" localSheetId="28" hidden="1">{#N/A,#N/A,FALSE,"포장2"}</definedName>
    <definedName name="보링" localSheetId="14" hidden="1">{#N/A,#N/A,FALSE,"포장2"}</definedName>
    <definedName name="보링" hidden="1">{#N/A,#N/A,FALSE,"포장2"}</definedName>
    <definedName name="보오링그라우팅"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일람" localSheetId="12" hidden="1">{#N/A,#N/A,FALSE,"기안지";#N/A,#N/A,FALSE,"통신지"}</definedName>
    <definedName name="보일람" localSheetId="11" hidden="1">{#N/A,#N/A,FALSE,"기안지";#N/A,#N/A,FALSE,"통신지"}</definedName>
    <definedName name="보일람" localSheetId="13" hidden="1">{#N/A,#N/A,FALSE,"기안지";#N/A,#N/A,FALSE,"통신지"}</definedName>
    <definedName name="보일람" localSheetId="16" hidden="1">{#N/A,#N/A,FALSE,"기안지";#N/A,#N/A,FALSE,"통신지"}</definedName>
    <definedName name="보일람" localSheetId="21" hidden="1">{#N/A,#N/A,FALSE,"기안지";#N/A,#N/A,FALSE,"통신지"}</definedName>
    <definedName name="보일람" localSheetId="18" hidden="1">{#N/A,#N/A,FALSE,"기안지";#N/A,#N/A,FALSE,"통신지"}</definedName>
    <definedName name="보일람" localSheetId="19" hidden="1">{#N/A,#N/A,FALSE,"기안지";#N/A,#N/A,FALSE,"통신지"}</definedName>
    <definedName name="보일람" localSheetId="20" hidden="1">{#N/A,#N/A,FALSE,"기안지";#N/A,#N/A,FALSE,"통신지"}</definedName>
    <definedName name="보일람" localSheetId="22" hidden="1">{#N/A,#N/A,FALSE,"기안지";#N/A,#N/A,FALSE,"통신지"}</definedName>
    <definedName name="보일람" localSheetId="24" hidden="1">{#N/A,#N/A,FALSE,"기안지";#N/A,#N/A,FALSE,"통신지"}</definedName>
    <definedName name="보일람" localSheetId="28" hidden="1">{#N/A,#N/A,FALSE,"기안지";#N/A,#N/A,FALSE,"통신지"}</definedName>
    <definedName name="보일람" localSheetId="14" hidden="1">{#N/A,#N/A,FALSE,"기안지";#N/A,#N/A,FALSE,"통신지"}</definedName>
    <definedName name="보일람" hidden="1">{#N/A,#N/A,FALSE,"기안지";#N/A,#N/A,FALSE,"통신지"}</definedName>
    <definedName name="보조기층" localSheetId="12" hidden="1">{"'장비'!$A$3:$M$12"}</definedName>
    <definedName name="보조기층" localSheetId="11" hidden="1">{"'장비'!$A$3:$M$12"}</definedName>
    <definedName name="보조기층" localSheetId="13" hidden="1">{"'장비'!$A$3:$M$12"}</definedName>
    <definedName name="보조기층" localSheetId="16" hidden="1">{"'장비'!$A$3:$M$12"}</definedName>
    <definedName name="보조기층" localSheetId="21" hidden="1">{"'장비'!$A$3:$M$12"}</definedName>
    <definedName name="보조기층" localSheetId="18" hidden="1">{"'장비'!$A$3:$M$12"}</definedName>
    <definedName name="보조기층" localSheetId="19" hidden="1">{"'장비'!$A$3:$M$12"}</definedName>
    <definedName name="보조기층" localSheetId="20" hidden="1">{"'장비'!$A$3:$M$12"}</definedName>
    <definedName name="보조기층" localSheetId="22" hidden="1">{"'장비'!$A$3:$M$12"}</definedName>
    <definedName name="보조기층" localSheetId="24" hidden="1">{"'장비'!$A$3:$M$12"}</definedName>
    <definedName name="보조기층" localSheetId="28" hidden="1">{"'장비'!$A$3:$M$12"}</definedName>
    <definedName name="보조기층" localSheetId="14" hidden="1">{"'장비'!$A$3:$M$12"}</definedName>
    <definedName name="보조기층" hidden="1">{"'장비'!$A$3:$M$12"}</definedName>
    <definedName name="보충" hidden="1">#REF!</definedName>
    <definedName name="복ㅇ" localSheetId="12" hidden="1">{#N/A,#N/A,FALSE,"부대2"}</definedName>
    <definedName name="복ㅇ" localSheetId="11" hidden="1">{#N/A,#N/A,FALSE,"부대2"}</definedName>
    <definedName name="복ㅇ" localSheetId="13" hidden="1">{#N/A,#N/A,FALSE,"부대2"}</definedName>
    <definedName name="복ㅇ" localSheetId="16" hidden="1">{#N/A,#N/A,FALSE,"부대2"}</definedName>
    <definedName name="복ㅇ" localSheetId="21" hidden="1">{#N/A,#N/A,FALSE,"부대2"}</definedName>
    <definedName name="복ㅇ" localSheetId="18" hidden="1">{#N/A,#N/A,FALSE,"부대2"}</definedName>
    <definedName name="복ㅇ" localSheetId="19" hidden="1">{#N/A,#N/A,FALSE,"부대2"}</definedName>
    <definedName name="복ㅇ" localSheetId="20" hidden="1">{#N/A,#N/A,FALSE,"부대2"}</definedName>
    <definedName name="복ㅇ" localSheetId="22" hidden="1">{#N/A,#N/A,FALSE,"부대2"}</definedName>
    <definedName name="복ㅇ" localSheetId="24" hidden="1">{#N/A,#N/A,FALSE,"부대2"}</definedName>
    <definedName name="복ㅇ" localSheetId="28" hidden="1">{#N/A,#N/A,FALSE,"부대2"}</definedName>
    <definedName name="복ㅇ" localSheetId="14" hidden="1">{#N/A,#N/A,FALSE,"부대2"}</definedName>
    <definedName name="복ㅇ" hidden="1">{#N/A,#N/A,FALSE,"부대2"}</definedName>
    <definedName name="복지" hidden="1">#REF!</definedName>
    <definedName name="봉식결재란" localSheetId="12"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11"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16"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21"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18"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19"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20"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22"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뵤ㅠ"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뵤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localSheetId="12" hidden="1">{#N/A,#N/A,FALSE,"현장 NCR 분석";#N/A,#N/A,FALSE,"현장품질감사";#N/A,#N/A,FALSE,"현장품질감사"}</definedName>
    <definedName name="부" localSheetId="11" hidden="1">{#N/A,#N/A,FALSE,"현장 NCR 분석";#N/A,#N/A,FALSE,"현장품질감사";#N/A,#N/A,FALSE,"현장품질감사"}</definedName>
    <definedName name="부" localSheetId="13" hidden="1">{#N/A,#N/A,FALSE,"현장 NCR 분석";#N/A,#N/A,FALSE,"현장품질감사";#N/A,#N/A,FALSE,"현장품질감사"}</definedName>
    <definedName name="부" localSheetId="16" hidden="1">{#N/A,#N/A,FALSE,"현장 NCR 분석";#N/A,#N/A,FALSE,"현장품질감사";#N/A,#N/A,FALSE,"현장품질감사"}</definedName>
    <definedName name="부" localSheetId="21" hidden="1">{#N/A,#N/A,FALSE,"현장 NCR 분석";#N/A,#N/A,FALSE,"현장품질감사";#N/A,#N/A,FALSE,"현장품질감사"}</definedName>
    <definedName name="부" localSheetId="18" hidden="1">{#N/A,#N/A,FALSE,"현장 NCR 분석";#N/A,#N/A,FALSE,"현장품질감사";#N/A,#N/A,FALSE,"현장품질감사"}</definedName>
    <definedName name="부" localSheetId="19" hidden="1">{#N/A,#N/A,FALSE,"현장 NCR 분석";#N/A,#N/A,FALSE,"현장품질감사";#N/A,#N/A,FALSE,"현장품질감사"}</definedName>
    <definedName name="부" localSheetId="20" hidden="1">{#N/A,#N/A,FALSE,"현장 NCR 분석";#N/A,#N/A,FALSE,"현장품질감사";#N/A,#N/A,FALSE,"현장품질감사"}</definedName>
    <definedName name="부" localSheetId="22" hidden="1">{#N/A,#N/A,FALSE,"현장 NCR 분석";#N/A,#N/A,FALSE,"현장품질감사";#N/A,#N/A,FALSE,"현장품질감사"}</definedName>
    <definedName name="부" localSheetId="24" hidden="1">{#N/A,#N/A,FALSE,"현장 NCR 분석";#N/A,#N/A,FALSE,"현장품질감사";#N/A,#N/A,FALSE,"현장품질감사"}</definedName>
    <definedName name="부" localSheetId="28" hidden="1">{#N/A,#N/A,FALSE,"현장 NCR 분석";#N/A,#N/A,FALSE,"현장품질감사";#N/A,#N/A,FALSE,"현장품질감사"}</definedName>
    <definedName name="부" localSheetId="14" hidden="1">{#N/A,#N/A,FALSE,"현장 NCR 분석";#N/A,#N/A,FALSE,"현장품질감사";#N/A,#N/A,FALSE,"현장품질감사"}</definedName>
    <definedName name="부" hidden="1">{#N/A,#N/A,FALSE,"현장 NCR 분석";#N/A,#N/A,FALSE,"현장품질감사";#N/A,#N/A,FALSE,"현장품질감사"}</definedName>
    <definedName name="부대" localSheetId="12" hidden="1">{#N/A,#N/A,FALSE,"골재소요량";#N/A,#N/A,FALSE,"골재소요량"}</definedName>
    <definedName name="부대" localSheetId="11" hidden="1">{#N/A,#N/A,FALSE,"골재소요량";#N/A,#N/A,FALSE,"골재소요량"}</definedName>
    <definedName name="부대" localSheetId="13" hidden="1">{#N/A,#N/A,FALSE,"골재소요량";#N/A,#N/A,FALSE,"골재소요량"}</definedName>
    <definedName name="부대" localSheetId="16" hidden="1">{#N/A,#N/A,FALSE,"골재소요량";#N/A,#N/A,FALSE,"골재소요량"}</definedName>
    <definedName name="부대" localSheetId="21" hidden="1">{#N/A,#N/A,FALSE,"골재소요량";#N/A,#N/A,FALSE,"골재소요량"}</definedName>
    <definedName name="부대" localSheetId="18" hidden="1">{#N/A,#N/A,FALSE,"골재소요량";#N/A,#N/A,FALSE,"골재소요량"}</definedName>
    <definedName name="부대" localSheetId="19" hidden="1">{#N/A,#N/A,FALSE,"골재소요량";#N/A,#N/A,FALSE,"골재소요량"}</definedName>
    <definedName name="부대" localSheetId="20" hidden="1">{#N/A,#N/A,FALSE,"골재소요량";#N/A,#N/A,FALSE,"골재소요량"}</definedName>
    <definedName name="부대" localSheetId="22" hidden="1">{#N/A,#N/A,FALSE,"골재소요량";#N/A,#N/A,FALSE,"골재소요량"}</definedName>
    <definedName name="부대" localSheetId="24" hidden="1">{#N/A,#N/A,FALSE,"골재소요량";#N/A,#N/A,FALSE,"골재소요량"}</definedName>
    <definedName name="부대" localSheetId="28" hidden="1">{#N/A,#N/A,FALSE,"골재소요량";#N/A,#N/A,FALSE,"골재소요량"}</definedName>
    <definedName name="부대" localSheetId="14" hidden="1">{#N/A,#N/A,FALSE,"골재소요량";#N/A,#N/A,FALSE,"골재소요량"}</definedName>
    <definedName name="부대" hidden="1">{#N/A,#N/A,FALSE,"골재소요량";#N/A,#N/A,FALSE,"골재소요량"}</definedName>
    <definedName name="부대1" localSheetId="12" hidden="1">{#N/A,#N/A,FALSE,"운반시간"}</definedName>
    <definedName name="부대1" localSheetId="11" hidden="1">{#N/A,#N/A,FALSE,"운반시간"}</definedName>
    <definedName name="부대1" localSheetId="13" hidden="1">{#N/A,#N/A,FALSE,"운반시간"}</definedName>
    <definedName name="부대1" localSheetId="16" hidden="1">{#N/A,#N/A,FALSE,"운반시간"}</definedName>
    <definedName name="부대1" localSheetId="21" hidden="1">{#N/A,#N/A,FALSE,"운반시간"}</definedName>
    <definedName name="부대1" localSheetId="18" hidden="1">{#N/A,#N/A,FALSE,"운반시간"}</definedName>
    <definedName name="부대1" localSheetId="19" hidden="1">{#N/A,#N/A,FALSE,"운반시간"}</definedName>
    <definedName name="부대1" localSheetId="20" hidden="1">{#N/A,#N/A,FALSE,"운반시간"}</definedName>
    <definedName name="부대1" localSheetId="22" hidden="1">{#N/A,#N/A,FALSE,"운반시간"}</definedName>
    <definedName name="부대1" localSheetId="24" hidden="1">{#N/A,#N/A,FALSE,"운반시간"}</definedName>
    <definedName name="부대1" localSheetId="28" hidden="1">{#N/A,#N/A,FALSE,"운반시간"}</definedName>
    <definedName name="부대1" localSheetId="14" hidden="1">{#N/A,#N/A,FALSE,"운반시간"}</definedName>
    <definedName name="부대1" hidden="1">{#N/A,#N/A,FALSE,"운반시간"}</definedName>
    <definedName name="부대a" localSheetId="12" hidden="1">{#N/A,#N/A,FALSE,"골재소요량";#N/A,#N/A,FALSE,"골재소요량"}</definedName>
    <definedName name="부대a" localSheetId="11" hidden="1">{#N/A,#N/A,FALSE,"골재소요량";#N/A,#N/A,FALSE,"골재소요량"}</definedName>
    <definedName name="부대a" localSheetId="13" hidden="1">{#N/A,#N/A,FALSE,"골재소요량";#N/A,#N/A,FALSE,"골재소요량"}</definedName>
    <definedName name="부대a" localSheetId="16" hidden="1">{#N/A,#N/A,FALSE,"골재소요량";#N/A,#N/A,FALSE,"골재소요량"}</definedName>
    <definedName name="부대a" localSheetId="21" hidden="1">{#N/A,#N/A,FALSE,"골재소요량";#N/A,#N/A,FALSE,"골재소요량"}</definedName>
    <definedName name="부대a" localSheetId="18" hidden="1">{#N/A,#N/A,FALSE,"골재소요량";#N/A,#N/A,FALSE,"골재소요량"}</definedName>
    <definedName name="부대a" localSheetId="19" hidden="1">{#N/A,#N/A,FALSE,"골재소요량";#N/A,#N/A,FALSE,"골재소요량"}</definedName>
    <definedName name="부대a" localSheetId="20" hidden="1">{#N/A,#N/A,FALSE,"골재소요량";#N/A,#N/A,FALSE,"골재소요량"}</definedName>
    <definedName name="부대a" localSheetId="22" hidden="1">{#N/A,#N/A,FALSE,"골재소요량";#N/A,#N/A,FALSE,"골재소요량"}</definedName>
    <definedName name="부대a" localSheetId="24" hidden="1">{#N/A,#N/A,FALSE,"골재소요량";#N/A,#N/A,FALSE,"골재소요량"}</definedName>
    <definedName name="부대a" localSheetId="28" hidden="1">{#N/A,#N/A,FALSE,"골재소요량";#N/A,#N/A,FALSE,"골재소요량"}</definedName>
    <definedName name="부대a" localSheetId="14" hidden="1">{#N/A,#N/A,FALSE,"골재소요량";#N/A,#N/A,FALSE,"골재소요량"}</definedName>
    <definedName name="부대a" hidden="1">{#N/A,#N/A,FALSE,"골재소요량";#N/A,#N/A,FALSE,"골재소요량"}</definedName>
    <definedName name="부대건축2" hidden="1">#REF!</definedName>
    <definedName name="부대공사" hidden="1">#REF!</definedName>
    <definedName name="부대구조" localSheetId="12" hidden="1">{#N/A,#N/A,FALSE,"골재소요량";#N/A,#N/A,FALSE,"골재소요량"}</definedName>
    <definedName name="부대구조" localSheetId="11" hidden="1">{#N/A,#N/A,FALSE,"골재소요량";#N/A,#N/A,FALSE,"골재소요량"}</definedName>
    <definedName name="부대구조" localSheetId="13" hidden="1">{#N/A,#N/A,FALSE,"골재소요량";#N/A,#N/A,FALSE,"골재소요량"}</definedName>
    <definedName name="부대구조" localSheetId="16" hidden="1">{#N/A,#N/A,FALSE,"골재소요량";#N/A,#N/A,FALSE,"골재소요량"}</definedName>
    <definedName name="부대구조" localSheetId="21" hidden="1">{#N/A,#N/A,FALSE,"골재소요량";#N/A,#N/A,FALSE,"골재소요량"}</definedName>
    <definedName name="부대구조" localSheetId="18" hidden="1">{#N/A,#N/A,FALSE,"골재소요량";#N/A,#N/A,FALSE,"골재소요량"}</definedName>
    <definedName name="부대구조" localSheetId="19" hidden="1">{#N/A,#N/A,FALSE,"골재소요량";#N/A,#N/A,FALSE,"골재소요량"}</definedName>
    <definedName name="부대구조" localSheetId="20" hidden="1">{#N/A,#N/A,FALSE,"골재소요량";#N/A,#N/A,FALSE,"골재소요량"}</definedName>
    <definedName name="부대구조" localSheetId="22" hidden="1">{#N/A,#N/A,FALSE,"골재소요량";#N/A,#N/A,FALSE,"골재소요량"}</definedName>
    <definedName name="부대구조" localSheetId="24" hidden="1">{#N/A,#N/A,FALSE,"골재소요량";#N/A,#N/A,FALSE,"골재소요량"}</definedName>
    <definedName name="부대구조" localSheetId="28" hidden="1">{#N/A,#N/A,FALSE,"골재소요량";#N/A,#N/A,FALSE,"골재소요량"}</definedName>
    <definedName name="부대구조" localSheetId="14" hidden="1">{#N/A,#N/A,FALSE,"골재소요량";#N/A,#N/A,FALSE,"골재소요량"}</definedName>
    <definedName name="부대구조" hidden="1">{#N/A,#N/A,FALSE,"골재소요량";#N/A,#N/A,FALSE,"골재소요량"}</definedName>
    <definedName name="부대방안" localSheetId="12" hidden="1">{#N/A,#N/A,FALSE,"단가표지"}</definedName>
    <definedName name="부대방안" localSheetId="11" hidden="1">{#N/A,#N/A,FALSE,"단가표지"}</definedName>
    <definedName name="부대방안" localSheetId="13" hidden="1">{#N/A,#N/A,FALSE,"단가표지"}</definedName>
    <definedName name="부대방안" localSheetId="16" hidden="1">{#N/A,#N/A,FALSE,"단가표지"}</definedName>
    <definedName name="부대방안" localSheetId="21" hidden="1">{#N/A,#N/A,FALSE,"단가표지"}</definedName>
    <definedName name="부대방안" localSheetId="18" hidden="1">{#N/A,#N/A,FALSE,"단가표지"}</definedName>
    <definedName name="부대방안" localSheetId="19" hidden="1">{#N/A,#N/A,FALSE,"단가표지"}</definedName>
    <definedName name="부대방안" localSheetId="20" hidden="1">{#N/A,#N/A,FALSE,"단가표지"}</definedName>
    <definedName name="부대방안" localSheetId="22" hidden="1">{#N/A,#N/A,FALSE,"단가표지"}</definedName>
    <definedName name="부대방안" localSheetId="24" hidden="1">{#N/A,#N/A,FALSE,"단가표지"}</definedName>
    <definedName name="부대방안" localSheetId="28" hidden="1">{#N/A,#N/A,FALSE,"단가표지"}</definedName>
    <definedName name="부대방안" localSheetId="14" hidden="1">{#N/A,#N/A,FALSE,"단가표지"}</definedName>
    <definedName name="부대방안" hidden="1">{#N/A,#N/A,FALSE,"단가표지"}</definedName>
    <definedName name="부대시설" localSheetId="12" hidden="1">{#N/A,#N/A,FALSE,"전력간선"}</definedName>
    <definedName name="부대시설" localSheetId="11" hidden="1">{#N/A,#N/A,FALSE,"전력간선"}</definedName>
    <definedName name="부대시설" localSheetId="13" hidden="1">{#N/A,#N/A,FALSE,"전력간선"}</definedName>
    <definedName name="부대시설" localSheetId="16" hidden="1">{#N/A,#N/A,FALSE,"전력간선"}</definedName>
    <definedName name="부대시설" localSheetId="21" hidden="1">{#N/A,#N/A,FALSE,"전력간선"}</definedName>
    <definedName name="부대시설" localSheetId="18" hidden="1">{#N/A,#N/A,FALSE,"전력간선"}</definedName>
    <definedName name="부대시설" localSheetId="19" hidden="1">{#N/A,#N/A,FALSE,"전력간선"}</definedName>
    <definedName name="부대시설" localSheetId="20" hidden="1">{#N/A,#N/A,FALSE,"전력간선"}</definedName>
    <definedName name="부대시설" localSheetId="22" hidden="1">{#N/A,#N/A,FALSE,"전력간선"}</definedName>
    <definedName name="부대시설" localSheetId="24" hidden="1">{#N/A,#N/A,FALSE,"전력간선"}</definedName>
    <definedName name="부대시설" localSheetId="28" hidden="1">{#N/A,#N/A,FALSE,"전력간선"}</definedName>
    <definedName name="부대시설" localSheetId="14" hidden="1">{#N/A,#N/A,FALSE,"전력간선"}</definedName>
    <definedName name="부대시설" hidden="1">{#N/A,#N/A,FALSE,"전력간선"}</definedName>
    <definedName name="부대실행"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12" hidden="1">{#N/A,#N/A,FALSE,"배수2"}</definedName>
    <definedName name="부대원가" localSheetId="11" hidden="1">{#N/A,#N/A,FALSE,"배수2"}</definedName>
    <definedName name="부대원가" localSheetId="13" hidden="1">{#N/A,#N/A,FALSE,"배수2"}</definedName>
    <definedName name="부대원가" localSheetId="16" hidden="1">{#N/A,#N/A,FALSE,"배수2"}</definedName>
    <definedName name="부대원가" localSheetId="21" hidden="1">{#N/A,#N/A,FALSE,"배수2"}</definedName>
    <definedName name="부대원가" localSheetId="18" hidden="1">{#N/A,#N/A,FALSE,"배수2"}</definedName>
    <definedName name="부대원가" localSheetId="19" hidden="1">{#N/A,#N/A,FALSE,"배수2"}</definedName>
    <definedName name="부대원가" localSheetId="20" hidden="1">{#N/A,#N/A,FALSE,"배수2"}</definedName>
    <definedName name="부대원가" localSheetId="22" hidden="1">{#N/A,#N/A,FALSE,"배수2"}</definedName>
    <definedName name="부대원가" localSheetId="24" hidden="1">{#N/A,#N/A,FALSE,"배수2"}</definedName>
    <definedName name="부대원가" localSheetId="28" hidden="1">{#N/A,#N/A,FALSE,"배수2"}</definedName>
    <definedName name="부대원가" localSheetId="14" hidden="1">{#N/A,#N/A,FALSE,"배수2"}</definedName>
    <definedName name="부대원가" hidden="1">{#N/A,#N/A,FALSE,"배수2"}</definedName>
    <definedName name="부대원본" localSheetId="12" hidden="1">{#N/A,#N/A,FALSE,"토공2"}</definedName>
    <definedName name="부대원본" localSheetId="11" hidden="1">{#N/A,#N/A,FALSE,"토공2"}</definedName>
    <definedName name="부대원본" localSheetId="13" hidden="1">{#N/A,#N/A,FALSE,"토공2"}</definedName>
    <definedName name="부대원본" localSheetId="16" hidden="1">{#N/A,#N/A,FALSE,"토공2"}</definedName>
    <definedName name="부대원본" localSheetId="21" hidden="1">{#N/A,#N/A,FALSE,"토공2"}</definedName>
    <definedName name="부대원본" localSheetId="18" hidden="1">{#N/A,#N/A,FALSE,"토공2"}</definedName>
    <definedName name="부대원본" localSheetId="19" hidden="1">{#N/A,#N/A,FALSE,"토공2"}</definedName>
    <definedName name="부대원본" localSheetId="20" hidden="1">{#N/A,#N/A,FALSE,"토공2"}</definedName>
    <definedName name="부대원본" localSheetId="22" hidden="1">{#N/A,#N/A,FALSE,"토공2"}</definedName>
    <definedName name="부대원본" localSheetId="24" hidden="1">{#N/A,#N/A,FALSE,"토공2"}</definedName>
    <definedName name="부대원본" localSheetId="28" hidden="1">{#N/A,#N/A,FALSE,"토공2"}</definedName>
    <definedName name="부대원본" localSheetId="14" hidden="1">{#N/A,#N/A,FALSE,"토공2"}</definedName>
    <definedName name="부대원본" hidden="1">{#N/A,#N/A,FALSE,"토공2"}</definedName>
    <definedName name="부대입찰서류작성" hidden="1">#REF!</definedName>
    <definedName name="부대철콘" localSheetId="12" hidden="1">{#N/A,#N/A,FALSE,"배수1"}</definedName>
    <definedName name="부대철콘" localSheetId="11" hidden="1">{#N/A,#N/A,FALSE,"배수1"}</definedName>
    <definedName name="부대철콘" localSheetId="13" hidden="1">{#N/A,#N/A,FALSE,"배수1"}</definedName>
    <definedName name="부대철콘" localSheetId="16" hidden="1">{#N/A,#N/A,FALSE,"배수1"}</definedName>
    <definedName name="부대철콘" localSheetId="21" hidden="1">{#N/A,#N/A,FALSE,"배수1"}</definedName>
    <definedName name="부대철콘" localSheetId="18" hidden="1">{#N/A,#N/A,FALSE,"배수1"}</definedName>
    <definedName name="부대철콘" localSheetId="19" hidden="1">{#N/A,#N/A,FALSE,"배수1"}</definedName>
    <definedName name="부대철콘" localSheetId="20" hidden="1">{#N/A,#N/A,FALSE,"배수1"}</definedName>
    <definedName name="부대철콘" localSheetId="22" hidden="1">{#N/A,#N/A,FALSE,"배수1"}</definedName>
    <definedName name="부대철콘" localSheetId="24" hidden="1">{#N/A,#N/A,FALSE,"배수1"}</definedName>
    <definedName name="부대철콘" localSheetId="28" hidden="1">{#N/A,#N/A,FALSE,"배수1"}</definedName>
    <definedName name="부대철콘" localSheetId="14" hidden="1">{#N/A,#N/A,FALSE,"배수1"}</definedName>
    <definedName name="부대철콘" hidden="1">{#N/A,#N/A,FALSE,"배수1"}</definedName>
    <definedName name="부대토공" localSheetId="12" hidden="1">{#N/A,#N/A,FALSE,"구조2"}</definedName>
    <definedName name="부대토공" localSheetId="11" hidden="1">{#N/A,#N/A,FALSE,"구조2"}</definedName>
    <definedName name="부대토공" localSheetId="13" hidden="1">{#N/A,#N/A,FALSE,"구조2"}</definedName>
    <definedName name="부대토공" localSheetId="16" hidden="1">{#N/A,#N/A,FALSE,"구조2"}</definedName>
    <definedName name="부대토공" localSheetId="21" hidden="1">{#N/A,#N/A,FALSE,"구조2"}</definedName>
    <definedName name="부대토공" localSheetId="18" hidden="1">{#N/A,#N/A,FALSE,"구조2"}</definedName>
    <definedName name="부대토공" localSheetId="19" hidden="1">{#N/A,#N/A,FALSE,"구조2"}</definedName>
    <definedName name="부대토공" localSheetId="20" hidden="1">{#N/A,#N/A,FALSE,"구조2"}</definedName>
    <definedName name="부대토공" localSheetId="22" hidden="1">{#N/A,#N/A,FALSE,"구조2"}</definedName>
    <definedName name="부대토공" localSheetId="24" hidden="1">{#N/A,#N/A,FALSE,"구조2"}</definedName>
    <definedName name="부대토공" localSheetId="28" hidden="1">{#N/A,#N/A,FALSE,"구조2"}</definedName>
    <definedName name="부대토공" localSheetId="14" hidden="1">{#N/A,#N/A,FALSE,"구조2"}</definedName>
    <definedName name="부대토공" hidden="1">{#N/A,#N/A,FALSE,"구조2"}</definedName>
    <definedName name="부대토공2" localSheetId="12" hidden="1">{#N/A,#N/A,FALSE,"구조2"}</definedName>
    <definedName name="부대토공2" localSheetId="11" hidden="1">{#N/A,#N/A,FALSE,"구조2"}</definedName>
    <definedName name="부대토공2" localSheetId="13" hidden="1">{#N/A,#N/A,FALSE,"구조2"}</definedName>
    <definedName name="부대토공2" localSheetId="16" hidden="1">{#N/A,#N/A,FALSE,"구조2"}</definedName>
    <definedName name="부대토공2" localSheetId="21" hidden="1">{#N/A,#N/A,FALSE,"구조2"}</definedName>
    <definedName name="부대토공2" localSheetId="18" hidden="1">{#N/A,#N/A,FALSE,"구조2"}</definedName>
    <definedName name="부대토공2" localSheetId="19" hidden="1">{#N/A,#N/A,FALSE,"구조2"}</definedName>
    <definedName name="부대토공2" localSheetId="20" hidden="1">{#N/A,#N/A,FALSE,"구조2"}</definedName>
    <definedName name="부대토공2" localSheetId="22" hidden="1">{#N/A,#N/A,FALSE,"구조2"}</definedName>
    <definedName name="부대토공2" localSheetId="24" hidden="1">{#N/A,#N/A,FALSE,"구조2"}</definedName>
    <definedName name="부대토공2" localSheetId="28" hidden="1">{#N/A,#N/A,FALSE,"구조2"}</definedName>
    <definedName name="부대토공2" localSheetId="14" hidden="1">{#N/A,#N/A,FALSE,"구조2"}</definedName>
    <definedName name="부대토공2" hidden="1">{#N/A,#N/A,FALSE,"구조2"}</definedName>
    <definedName name="부록"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록목차"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문별손익계산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부분검토의견" localSheetId="12" hidden="1">{#N/A,#N/A,FALSE,"기안지";#N/A,#N/A,FALSE,"통신지"}</definedName>
    <definedName name="부분검토의견" localSheetId="11" hidden="1">{#N/A,#N/A,FALSE,"기안지";#N/A,#N/A,FALSE,"통신지"}</definedName>
    <definedName name="부분검토의견" localSheetId="13" hidden="1">{#N/A,#N/A,FALSE,"기안지";#N/A,#N/A,FALSE,"통신지"}</definedName>
    <definedName name="부분검토의견" localSheetId="16" hidden="1">{#N/A,#N/A,FALSE,"기안지";#N/A,#N/A,FALSE,"통신지"}</definedName>
    <definedName name="부분검토의견" localSheetId="21" hidden="1">{#N/A,#N/A,FALSE,"기안지";#N/A,#N/A,FALSE,"통신지"}</definedName>
    <definedName name="부분검토의견" localSheetId="18" hidden="1">{#N/A,#N/A,FALSE,"기안지";#N/A,#N/A,FALSE,"통신지"}</definedName>
    <definedName name="부분검토의견" localSheetId="19" hidden="1">{#N/A,#N/A,FALSE,"기안지";#N/A,#N/A,FALSE,"통신지"}</definedName>
    <definedName name="부분검토의견" localSheetId="20" hidden="1">{#N/A,#N/A,FALSE,"기안지";#N/A,#N/A,FALSE,"통신지"}</definedName>
    <definedName name="부분검토의견" localSheetId="22" hidden="1">{#N/A,#N/A,FALSE,"기안지";#N/A,#N/A,FALSE,"통신지"}</definedName>
    <definedName name="부분검토의견" localSheetId="24" hidden="1">{#N/A,#N/A,FALSE,"기안지";#N/A,#N/A,FALSE,"통신지"}</definedName>
    <definedName name="부분검토의견" localSheetId="28" hidden="1">{#N/A,#N/A,FALSE,"기안지";#N/A,#N/A,FALSE,"통신지"}</definedName>
    <definedName name="부분검토의견" localSheetId="14" hidden="1">{#N/A,#N/A,FALSE,"기안지";#N/A,#N/A,FALSE,"통신지"}</definedName>
    <definedName name="부분검토의견" hidden="1">{#N/A,#N/A,FALSE,"기안지";#N/A,#N/A,FALSE,"통신지"}</definedName>
    <definedName name="부산주경기장"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12" hidden="1">{#N/A,#N/A,FALSE,"현장 NCR 분석";#N/A,#N/A,FALSE,"현장품질감사";#N/A,#N/A,FALSE,"현장품질감사"}</definedName>
    <definedName name="부손익" localSheetId="11" hidden="1">{#N/A,#N/A,FALSE,"현장 NCR 분석";#N/A,#N/A,FALSE,"현장품질감사";#N/A,#N/A,FALSE,"현장품질감사"}</definedName>
    <definedName name="부손익" localSheetId="13" hidden="1">{#N/A,#N/A,FALSE,"현장 NCR 분석";#N/A,#N/A,FALSE,"현장품질감사";#N/A,#N/A,FALSE,"현장품질감사"}</definedName>
    <definedName name="부손익" localSheetId="16" hidden="1">{#N/A,#N/A,FALSE,"현장 NCR 분석";#N/A,#N/A,FALSE,"현장품질감사";#N/A,#N/A,FALSE,"현장품질감사"}</definedName>
    <definedName name="부손익" localSheetId="21" hidden="1">{#N/A,#N/A,FALSE,"현장 NCR 분석";#N/A,#N/A,FALSE,"현장품질감사";#N/A,#N/A,FALSE,"현장품질감사"}</definedName>
    <definedName name="부손익" localSheetId="18" hidden="1">{#N/A,#N/A,FALSE,"현장 NCR 분석";#N/A,#N/A,FALSE,"현장품질감사";#N/A,#N/A,FALSE,"현장품질감사"}</definedName>
    <definedName name="부손익" localSheetId="19" hidden="1">{#N/A,#N/A,FALSE,"현장 NCR 분석";#N/A,#N/A,FALSE,"현장품질감사";#N/A,#N/A,FALSE,"현장품질감사"}</definedName>
    <definedName name="부손익" localSheetId="20" hidden="1">{#N/A,#N/A,FALSE,"현장 NCR 분석";#N/A,#N/A,FALSE,"현장품질감사";#N/A,#N/A,FALSE,"현장품질감사"}</definedName>
    <definedName name="부손익" localSheetId="22" hidden="1">{#N/A,#N/A,FALSE,"현장 NCR 분석";#N/A,#N/A,FALSE,"현장품질감사";#N/A,#N/A,FALSE,"현장품질감사"}</definedName>
    <definedName name="부손익" localSheetId="24" hidden="1">{#N/A,#N/A,FALSE,"현장 NCR 분석";#N/A,#N/A,FALSE,"현장품질감사";#N/A,#N/A,FALSE,"현장품질감사"}</definedName>
    <definedName name="부손익" localSheetId="28" hidden="1">{#N/A,#N/A,FALSE,"현장 NCR 분석";#N/A,#N/A,FALSE,"현장품질감사";#N/A,#N/A,FALSE,"현장품질감사"}</definedName>
    <definedName name="부손익" localSheetId="14" hidden="1">{#N/A,#N/A,FALSE,"현장 NCR 분석";#N/A,#N/A,FALSE,"현장품질감사";#N/A,#N/A,FALSE,"현장품질감사"}</definedName>
    <definedName name="부손익" hidden="1">{#N/A,#N/A,FALSE,"현장 NCR 분석";#N/A,#N/A,FALSE,"현장품질감사";#N/A,#N/A,FALSE,"현장품질감사"}</definedName>
    <definedName name="부천상동조경" localSheetId="12" hidden="1">{#N/A,#N/A,FALSE,"표지"}</definedName>
    <definedName name="부천상동조경" localSheetId="11" hidden="1">{#N/A,#N/A,FALSE,"표지"}</definedName>
    <definedName name="부천상동조경" localSheetId="13" hidden="1">{#N/A,#N/A,FALSE,"표지"}</definedName>
    <definedName name="부천상동조경" localSheetId="16" hidden="1">{#N/A,#N/A,FALSE,"표지"}</definedName>
    <definedName name="부천상동조경" localSheetId="21" hidden="1">{#N/A,#N/A,FALSE,"표지"}</definedName>
    <definedName name="부천상동조경" localSheetId="18" hidden="1">{#N/A,#N/A,FALSE,"표지"}</definedName>
    <definedName name="부천상동조경" localSheetId="19" hidden="1">{#N/A,#N/A,FALSE,"표지"}</definedName>
    <definedName name="부천상동조경" localSheetId="20" hidden="1">{#N/A,#N/A,FALSE,"표지"}</definedName>
    <definedName name="부천상동조경" localSheetId="22" hidden="1">{#N/A,#N/A,FALSE,"표지"}</definedName>
    <definedName name="부천상동조경" localSheetId="24" hidden="1">{#N/A,#N/A,FALSE,"표지"}</definedName>
    <definedName name="부천상동조경" localSheetId="28" hidden="1">{#N/A,#N/A,FALSE,"표지"}</definedName>
    <definedName name="부천상동조경" localSheetId="14" hidden="1">{#N/A,#N/A,FALSE,"표지"}</definedName>
    <definedName name="부천상동조경" hidden="1">{#N/A,#N/A,FALSE,"표지"}</definedName>
    <definedName name="분" localSheetId="12" hidden="1">{#N/A,#N/A,FALSE,"이태원철근"}</definedName>
    <definedName name="분" localSheetId="11" hidden="1">{#N/A,#N/A,FALSE,"이태원철근"}</definedName>
    <definedName name="분" localSheetId="13" hidden="1">{#N/A,#N/A,FALSE,"이태원철근"}</definedName>
    <definedName name="분" localSheetId="16" hidden="1">{#N/A,#N/A,FALSE,"이태원철근"}</definedName>
    <definedName name="분" localSheetId="21" hidden="1">{#N/A,#N/A,FALSE,"이태원철근"}</definedName>
    <definedName name="분" localSheetId="18" hidden="1">{#N/A,#N/A,FALSE,"이태원철근"}</definedName>
    <definedName name="분" localSheetId="19" hidden="1">{#N/A,#N/A,FALSE,"이태원철근"}</definedName>
    <definedName name="분" localSheetId="20" hidden="1">{#N/A,#N/A,FALSE,"이태원철근"}</definedName>
    <definedName name="분" localSheetId="22" hidden="1">{#N/A,#N/A,FALSE,"이태원철근"}</definedName>
    <definedName name="분" localSheetId="24" hidden="1">{#N/A,#N/A,FALSE,"이태원철근"}</definedName>
    <definedName name="분" localSheetId="28" hidden="1">{#N/A,#N/A,FALSE,"이태원철근"}</definedName>
    <definedName name="분" localSheetId="14" hidden="1">{#N/A,#N/A,FALSE,"이태원철근"}</definedName>
    <definedName name="분" hidden="1">{#N/A,#N/A,FALSE,"이태원철근"}</definedName>
    <definedName name="분당공" hidden="1">#REF!</definedName>
    <definedName name="분당내역" hidden="1">#REF!</definedName>
    <definedName name="분당내역서" hidden="1">#REF!</definedName>
    <definedName name="분당물가" hidden="1">#REF!</definedName>
    <definedName name="분당코아" hidden="1">#REF!</definedName>
    <definedName name="분당협조" localSheetId="12" hidden="1">{#N/A,#N/A,FALSE,"이태원철근"}</definedName>
    <definedName name="분당협조" localSheetId="11" hidden="1">{#N/A,#N/A,FALSE,"이태원철근"}</definedName>
    <definedName name="분당협조" localSheetId="13" hidden="1">{#N/A,#N/A,FALSE,"이태원철근"}</definedName>
    <definedName name="분당협조" localSheetId="16" hidden="1">{#N/A,#N/A,FALSE,"이태원철근"}</definedName>
    <definedName name="분당협조" localSheetId="21" hidden="1">{#N/A,#N/A,FALSE,"이태원철근"}</definedName>
    <definedName name="분당협조" localSheetId="18" hidden="1">{#N/A,#N/A,FALSE,"이태원철근"}</definedName>
    <definedName name="분당협조" localSheetId="19" hidden="1">{#N/A,#N/A,FALSE,"이태원철근"}</definedName>
    <definedName name="분당협조" localSheetId="20" hidden="1">{#N/A,#N/A,FALSE,"이태원철근"}</definedName>
    <definedName name="분당협조" localSheetId="22" hidden="1">{#N/A,#N/A,FALSE,"이태원철근"}</definedName>
    <definedName name="분당협조" localSheetId="24" hidden="1">{#N/A,#N/A,FALSE,"이태원철근"}</definedName>
    <definedName name="분당협조" localSheetId="28" hidden="1">{#N/A,#N/A,FALSE,"이태원철근"}</definedName>
    <definedName name="분당협조" localSheetId="14" hidden="1">{#N/A,#N/A,FALSE,"이태원철근"}</definedName>
    <definedName name="분당협조" hidden="1">{#N/A,#N/A,FALSE,"이태원철근"}</definedName>
    <definedName name="분석변경" localSheetId="12" hidden="1">{#N/A,#N/A,FALSE,"변경관리예산";#N/A,#N/A,FALSE,"변경장비예산";#N/A,#N/A,FALSE,"변경준설예산";#N/A,#N/A,FALSE,"변경철구예산"}</definedName>
    <definedName name="분석변경" localSheetId="11" hidden="1">{#N/A,#N/A,FALSE,"변경관리예산";#N/A,#N/A,FALSE,"변경장비예산";#N/A,#N/A,FALSE,"변경준설예산";#N/A,#N/A,FALSE,"변경철구예산"}</definedName>
    <definedName name="분석변경" localSheetId="13" hidden="1">{#N/A,#N/A,FALSE,"변경관리예산";#N/A,#N/A,FALSE,"변경장비예산";#N/A,#N/A,FALSE,"변경준설예산";#N/A,#N/A,FALSE,"변경철구예산"}</definedName>
    <definedName name="분석변경" localSheetId="16" hidden="1">{#N/A,#N/A,FALSE,"변경관리예산";#N/A,#N/A,FALSE,"변경장비예산";#N/A,#N/A,FALSE,"변경준설예산";#N/A,#N/A,FALSE,"변경철구예산"}</definedName>
    <definedName name="분석변경" localSheetId="21" hidden="1">{#N/A,#N/A,FALSE,"변경관리예산";#N/A,#N/A,FALSE,"변경장비예산";#N/A,#N/A,FALSE,"변경준설예산";#N/A,#N/A,FALSE,"변경철구예산"}</definedName>
    <definedName name="분석변경" localSheetId="18" hidden="1">{#N/A,#N/A,FALSE,"변경관리예산";#N/A,#N/A,FALSE,"변경장비예산";#N/A,#N/A,FALSE,"변경준설예산";#N/A,#N/A,FALSE,"변경철구예산"}</definedName>
    <definedName name="분석변경" localSheetId="19" hidden="1">{#N/A,#N/A,FALSE,"변경관리예산";#N/A,#N/A,FALSE,"변경장비예산";#N/A,#N/A,FALSE,"변경준설예산";#N/A,#N/A,FALSE,"변경철구예산"}</definedName>
    <definedName name="분석변경" localSheetId="20" hidden="1">{#N/A,#N/A,FALSE,"변경관리예산";#N/A,#N/A,FALSE,"변경장비예산";#N/A,#N/A,FALSE,"변경준설예산";#N/A,#N/A,FALSE,"변경철구예산"}</definedName>
    <definedName name="분석변경" localSheetId="22" hidden="1">{#N/A,#N/A,FALSE,"변경관리예산";#N/A,#N/A,FALSE,"변경장비예산";#N/A,#N/A,FALSE,"변경준설예산";#N/A,#N/A,FALSE,"변경철구예산"}</definedName>
    <definedName name="분석변경" localSheetId="24" hidden="1">{#N/A,#N/A,FALSE,"변경관리예산";#N/A,#N/A,FALSE,"변경장비예산";#N/A,#N/A,FALSE,"변경준설예산";#N/A,#N/A,FALSE,"변경철구예산"}</definedName>
    <definedName name="분석변경" localSheetId="28" hidden="1">{#N/A,#N/A,FALSE,"변경관리예산";#N/A,#N/A,FALSE,"변경장비예산";#N/A,#N/A,FALSE,"변경준설예산";#N/A,#N/A,FALSE,"변경철구예산"}</definedName>
    <definedName name="분석변경" localSheetId="14" hidden="1">{#N/A,#N/A,FALSE,"변경관리예산";#N/A,#N/A,FALSE,"변경장비예산";#N/A,#N/A,FALSE,"변경준설예산";#N/A,#N/A,FALSE,"변경철구예산"}</definedName>
    <definedName name="분석변경" hidden="1">{#N/A,#N/A,FALSE,"변경관리예산";#N/A,#N/A,FALSE,"변경장비예산";#N/A,#N/A,FALSE,"변경준설예산";#N/A,#N/A,FALSE,"변경철구예산"}</definedName>
    <definedName name="분석표" localSheetId="12" hidden="1">{#N/A,#N/A,FALSE,"사업총괄";#N/A,#N/A,FALSE,"장비사업";#N/A,#N/A,FALSE,"철구사업";#N/A,#N/A,FALSE,"준설사업"}</definedName>
    <definedName name="분석표" localSheetId="11" hidden="1">{#N/A,#N/A,FALSE,"사업총괄";#N/A,#N/A,FALSE,"장비사업";#N/A,#N/A,FALSE,"철구사업";#N/A,#N/A,FALSE,"준설사업"}</definedName>
    <definedName name="분석표" localSheetId="13" hidden="1">{#N/A,#N/A,FALSE,"사업총괄";#N/A,#N/A,FALSE,"장비사업";#N/A,#N/A,FALSE,"철구사업";#N/A,#N/A,FALSE,"준설사업"}</definedName>
    <definedName name="분석표" localSheetId="16" hidden="1">{#N/A,#N/A,FALSE,"사업총괄";#N/A,#N/A,FALSE,"장비사업";#N/A,#N/A,FALSE,"철구사업";#N/A,#N/A,FALSE,"준설사업"}</definedName>
    <definedName name="분석표" localSheetId="21" hidden="1">{#N/A,#N/A,FALSE,"사업총괄";#N/A,#N/A,FALSE,"장비사업";#N/A,#N/A,FALSE,"철구사업";#N/A,#N/A,FALSE,"준설사업"}</definedName>
    <definedName name="분석표" localSheetId="18" hidden="1">{#N/A,#N/A,FALSE,"사업총괄";#N/A,#N/A,FALSE,"장비사업";#N/A,#N/A,FALSE,"철구사업";#N/A,#N/A,FALSE,"준설사업"}</definedName>
    <definedName name="분석표" localSheetId="19" hidden="1">{#N/A,#N/A,FALSE,"사업총괄";#N/A,#N/A,FALSE,"장비사업";#N/A,#N/A,FALSE,"철구사업";#N/A,#N/A,FALSE,"준설사업"}</definedName>
    <definedName name="분석표" localSheetId="20" hidden="1">{#N/A,#N/A,FALSE,"사업총괄";#N/A,#N/A,FALSE,"장비사업";#N/A,#N/A,FALSE,"철구사업";#N/A,#N/A,FALSE,"준설사업"}</definedName>
    <definedName name="분석표" localSheetId="22" hidden="1">{#N/A,#N/A,FALSE,"사업총괄";#N/A,#N/A,FALSE,"장비사업";#N/A,#N/A,FALSE,"철구사업";#N/A,#N/A,FALSE,"준설사업"}</definedName>
    <definedName name="분석표" localSheetId="24" hidden="1">{#N/A,#N/A,FALSE,"사업총괄";#N/A,#N/A,FALSE,"장비사업";#N/A,#N/A,FALSE,"철구사업";#N/A,#N/A,FALSE,"준설사업"}</definedName>
    <definedName name="분석표" localSheetId="28" hidden="1">{#N/A,#N/A,FALSE,"사업총괄";#N/A,#N/A,FALSE,"장비사업";#N/A,#N/A,FALSE,"철구사업";#N/A,#N/A,FALSE,"준설사업"}</definedName>
    <definedName name="분석표" localSheetId="14" hidden="1">{#N/A,#N/A,FALSE,"사업총괄";#N/A,#N/A,FALSE,"장비사업";#N/A,#N/A,FALSE,"철구사업";#N/A,#N/A,FALSE,"준설사업"}</definedName>
    <definedName name="분석표" hidden="1">{#N/A,#N/A,FALSE,"사업총괄";#N/A,#N/A,FALSE,"장비사업";#N/A,#N/A,FALSE,"철구사업";#N/A,#N/A,FALSE,"준설사업"}</definedName>
    <definedName name="분야"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붙임자료" localSheetId="12" hidden="1">{"'정산내역서'!$A$1:$I$35","'정산서(절.성토부)'!$A$1:$Q$17","'정산서(교량부)'!$A$1:$Q$84","'총괄표'!$A$1:$M$12","'시행현황'!$A$1:$G$12","'표지'!$A$1:$N$27","'정산서(절.성토부)'!$A$3:$Q$7"}</definedName>
    <definedName name="붙임자료" localSheetId="11" hidden="1">{"'정산내역서'!$A$1:$I$35","'정산서(절.성토부)'!$A$1:$Q$17","'정산서(교량부)'!$A$1:$Q$84","'총괄표'!$A$1:$M$12","'시행현황'!$A$1:$G$12","'표지'!$A$1:$N$27","'정산서(절.성토부)'!$A$3:$Q$7"}</definedName>
    <definedName name="붙임자료" localSheetId="13" hidden="1">{"'정산내역서'!$A$1:$I$35","'정산서(절.성토부)'!$A$1:$Q$17","'정산서(교량부)'!$A$1:$Q$84","'총괄표'!$A$1:$M$12","'시행현황'!$A$1:$G$12","'표지'!$A$1:$N$27","'정산서(절.성토부)'!$A$3:$Q$7"}</definedName>
    <definedName name="붙임자료" localSheetId="16" hidden="1">{"'정산내역서'!$A$1:$I$35","'정산서(절.성토부)'!$A$1:$Q$17","'정산서(교량부)'!$A$1:$Q$84","'총괄표'!$A$1:$M$12","'시행현황'!$A$1:$G$12","'표지'!$A$1:$N$27","'정산서(절.성토부)'!$A$3:$Q$7"}</definedName>
    <definedName name="붙임자료" localSheetId="21" hidden="1">{"'정산내역서'!$A$1:$I$35","'정산서(절.성토부)'!$A$1:$Q$17","'정산서(교량부)'!$A$1:$Q$84","'총괄표'!$A$1:$M$12","'시행현황'!$A$1:$G$12","'표지'!$A$1:$N$27","'정산서(절.성토부)'!$A$3:$Q$7"}</definedName>
    <definedName name="붙임자료" localSheetId="18" hidden="1">{"'정산내역서'!$A$1:$I$35","'정산서(절.성토부)'!$A$1:$Q$17","'정산서(교량부)'!$A$1:$Q$84","'총괄표'!$A$1:$M$12","'시행현황'!$A$1:$G$12","'표지'!$A$1:$N$27","'정산서(절.성토부)'!$A$3:$Q$7"}</definedName>
    <definedName name="붙임자료" localSheetId="19" hidden="1">{"'정산내역서'!$A$1:$I$35","'정산서(절.성토부)'!$A$1:$Q$17","'정산서(교량부)'!$A$1:$Q$84","'총괄표'!$A$1:$M$12","'시행현황'!$A$1:$G$12","'표지'!$A$1:$N$27","'정산서(절.성토부)'!$A$3:$Q$7"}</definedName>
    <definedName name="붙임자료" localSheetId="20" hidden="1">{"'정산내역서'!$A$1:$I$35","'정산서(절.성토부)'!$A$1:$Q$17","'정산서(교량부)'!$A$1:$Q$84","'총괄표'!$A$1:$M$12","'시행현황'!$A$1:$G$12","'표지'!$A$1:$N$27","'정산서(절.성토부)'!$A$3:$Q$7"}</definedName>
    <definedName name="붙임자료" localSheetId="22" hidden="1">{"'정산내역서'!$A$1:$I$35","'정산서(절.성토부)'!$A$1:$Q$17","'정산서(교량부)'!$A$1:$Q$84","'총괄표'!$A$1:$M$12","'시행현황'!$A$1:$G$12","'표지'!$A$1:$N$27","'정산서(절.성토부)'!$A$3:$Q$7"}</definedName>
    <definedName name="붙임자료" localSheetId="24" hidden="1">{"'정산내역서'!$A$1:$I$35","'정산서(절.성토부)'!$A$1:$Q$17","'정산서(교량부)'!$A$1:$Q$84","'총괄표'!$A$1:$M$12","'시행현황'!$A$1:$G$12","'표지'!$A$1:$N$27","'정산서(절.성토부)'!$A$3:$Q$7"}</definedName>
    <definedName name="붙임자료" localSheetId="28" hidden="1">{"'정산내역서'!$A$1:$I$35","'정산서(절.성토부)'!$A$1:$Q$17","'정산서(교량부)'!$A$1:$Q$84","'총괄표'!$A$1:$M$12","'시행현황'!$A$1:$G$12","'표지'!$A$1:$N$27","'정산서(절.성토부)'!$A$3:$Q$7"}</definedName>
    <definedName name="붙임자료" localSheetId="14" hidden="1">{"'정산내역서'!$A$1:$I$35","'정산서(절.성토부)'!$A$1:$Q$17","'정산서(교량부)'!$A$1:$Q$84","'총괄표'!$A$1:$M$12","'시행현황'!$A$1:$G$12","'표지'!$A$1:$N$27","'정산서(절.성토부)'!$A$3:$Q$7"}</definedName>
    <definedName name="붙임자료" hidden="1">{"'정산내역서'!$A$1:$I$35","'정산서(절.성토부)'!$A$1:$Q$17","'정산서(교량부)'!$A$1:$Q$84","'총괄표'!$A$1:$M$12","'시행현황'!$A$1:$G$12","'표지'!$A$1:$N$27","'정산서(절.성토부)'!$A$3:$Q$7"}</definedName>
    <definedName name="뷰" localSheetId="12" hidden="1">{#N/A,#N/A,FALSE,"단가표지"}</definedName>
    <definedName name="뷰" localSheetId="11" hidden="1">{#N/A,#N/A,FALSE,"단가표지"}</definedName>
    <definedName name="뷰" localSheetId="13" hidden="1">{#N/A,#N/A,FALSE,"단가표지"}</definedName>
    <definedName name="뷰" localSheetId="16" hidden="1">{#N/A,#N/A,FALSE,"단가표지"}</definedName>
    <definedName name="뷰" localSheetId="21" hidden="1">{#N/A,#N/A,FALSE,"단가표지"}</definedName>
    <definedName name="뷰" localSheetId="18" hidden="1">{#N/A,#N/A,FALSE,"단가표지"}</definedName>
    <definedName name="뷰" localSheetId="19" hidden="1">{#N/A,#N/A,FALSE,"단가표지"}</definedName>
    <definedName name="뷰" localSheetId="20" hidden="1">{#N/A,#N/A,FALSE,"단가표지"}</definedName>
    <definedName name="뷰" localSheetId="22" hidden="1">{#N/A,#N/A,FALSE,"단가표지"}</definedName>
    <definedName name="뷰" localSheetId="24" hidden="1">{#N/A,#N/A,FALSE,"단가표지"}</definedName>
    <definedName name="뷰" localSheetId="28" hidden="1">{#N/A,#N/A,FALSE,"단가표지"}</definedName>
    <definedName name="뷰" localSheetId="14" hidden="1">{#N/A,#N/A,FALSE,"단가표지"}</definedName>
    <definedName name="뷰" hidden="1">{#N/A,#N/A,FALSE,"단가표지"}</definedName>
    <definedName name="블록c" localSheetId="12" hidden="1">{#N/A,#N/A,FALSE,"전체집계표";#N/A,#N/A,FALSE,"안벽30000";#N/A,#N/A,FALSE,"안벽20000";#N/A,#N/A,FALSE,"내호안";#N/A,#N/A,FALSE,"외호안";#N/A,#N/A,FALSE,"준설토A";#N/A,#N/A,FALSE,"준설토B";#N/A,#N/A,FALSE,"적출장"}</definedName>
    <definedName name="블록c" localSheetId="11" hidden="1">{#N/A,#N/A,FALSE,"전체집계표";#N/A,#N/A,FALSE,"안벽30000";#N/A,#N/A,FALSE,"안벽20000";#N/A,#N/A,FALSE,"내호안";#N/A,#N/A,FALSE,"외호안";#N/A,#N/A,FALSE,"준설토A";#N/A,#N/A,FALSE,"준설토B";#N/A,#N/A,FALSE,"적출장"}</definedName>
    <definedName name="블록c" localSheetId="13" hidden="1">{#N/A,#N/A,FALSE,"전체집계표";#N/A,#N/A,FALSE,"안벽30000";#N/A,#N/A,FALSE,"안벽20000";#N/A,#N/A,FALSE,"내호안";#N/A,#N/A,FALSE,"외호안";#N/A,#N/A,FALSE,"준설토A";#N/A,#N/A,FALSE,"준설토B";#N/A,#N/A,FALSE,"적출장"}</definedName>
    <definedName name="블록c" localSheetId="16" hidden="1">{#N/A,#N/A,FALSE,"전체집계표";#N/A,#N/A,FALSE,"안벽30000";#N/A,#N/A,FALSE,"안벽20000";#N/A,#N/A,FALSE,"내호안";#N/A,#N/A,FALSE,"외호안";#N/A,#N/A,FALSE,"준설토A";#N/A,#N/A,FALSE,"준설토B";#N/A,#N/A,FALSE,"적출장"}</definedName>
    <definedName name="블록c" localSheetId="21" hidden="1">{#N/A,#N/A,FALSE,"전체집계표";#N/A,#N/A,FALSE,"안벽30000";#N/A,#N/A,FALSE,"안벽20000";#N/A,#N/A,FALSE,"내호안";#N/A,#N/A,FALSE,"외호안";#N/A,#N/A,FALSE,"준설토A";#N/A,#N/A,FALSE,"준설토B";#N/A,#N/A,FALSE,"적출장"}</definedName>
    <definedName name="블록c" localSheetId="18" hidden="1">{#N/A,#N/A,FALSE,"전체집계표";#N/A,#N/A,FALSE,"안벽30000";#N/A,#N/A,FALSE,"안벽20000";#N/A,#N/A,FALSE,"내호안";#N/A,#N/A,FALSE,"외호안";#N/A,#N/A,FALSE,"준설토A";#N/A,#N/A,FALSE,"준설토B";#N/A,#N/A,FALSE,"적출장"}</definedName>
    <definedName name="블록c" localSheetId="19" hidden="1">{#N/A,#N/A,FALSE,"전체집계표";#N/A,#N/A,FALSE,"안벽30000";#N/A,#N/A,FALSE,"안벽20000";#N/A,#N/A,FALSE,"내호안";#N/A,#N/A,FALSE,"외호안";#N/A,#N/A,FALSE,"준설토A";#N/A,#N/A,FALSE,"준설토B";#N/A,#N/A,FALSE,"적출장"}</definedName>
    <definedName name="블록c" localSheetId="20" hidden="1">{#N/A,#N/A,FALSE,"전체집계표";#N/A,#N/A,FALSE,"안벽30000";#N/A,#N/A,FALSE,"안벽20000";#N/A,#N/A,FALSE,"내호안";#N/A,#N/A,FALSE,"외호안";#N/A,#N/A,FALSE,"준설토A";#N/A,#N/A,FALSE,"준설토B";#N/A,#N/A,FALSE,"적출장"}</definedName>
    <definedName name="블록c" localSheetId="22" hidden="1">{#N/A,#N/A,FALSE,"전체집계표";#N/A,#N/A,FALSE,"안벽30000";#N/A,#N/A,FALSE,"안벽20000";#N/A,#N/A,FALSE,"내호안";#N/A,#N/A,FALSE,"외호안";#N/A,#N/A,FALSE,"준설토A";#N/A,#N/A,FALSE,"준설토B";#N/A,#N/A,FALSE,"적출장"}</definedName>
    <definedName name="블록c" localSheetId="24" hidden="1">{#N/A,#N/A,FALSE,"전체집계표";#N/A,#N/A,FALSE,"안벽30000";#N/A,#N/A,FALSE,"안벽20000";#N/A,#N/A,FALSE,"내호안";#N/A,#N/A,FALSE,"외호안";#N/A,#N/A,FALSE,"준설토A";#N/A,#N/A,FALSE,"준설토B";#N/A,#N/A,FALSE,"적출장"}</definedName>
    <definedName name="블록c" localSheetId="28" hidden="1">{#N/A,#N/A,FALSE,"전체집계표";#N/A,#N/A,FALSE,"안벽30000";#N/A,#N/A,FALSE,"안벽20000";#N/A,#N/A,FALSE,"내호안";#N/A,#N/A,FALSE,"외호안";#N/A,#N/A,FALSE,"준설토A";#N/A,#N/A,FALSE,"준설토B";#N/A,#N/A,FALSE,"적출장"}</definedName>
    <definedName name="블록c" localSheetId="14" hidden="1">{#N/A,#N/A,FALSE,"전체집계표";#N/A,#N/A,FALSE,"안벽30000";#N/A,#N/A,FALSE,"안벽20000";#N/A,#N/A,FALSE,"내호안";#N/A,#N/A,FALSE,"외호안";#N/A,#N/A,FALSE,"준설토A";#N/A,#N/A,FALSE,"준설토B";#N/A,#N/A,FALSE,"적출장"}</definedName>
    <definedName name="블록c" hidden="1">{#N/A,#N/A,FALSE,"전체집계표";#N/A,#N/A,FALSE,"안벽30000";#N/A,#N/A,FALSE,"안벽20000";#N/A,#N/A,FALSE,"내호안";#N/A,#N/A,FALSE,"외호안";#N/A,#N/A,FALSE,"준설토A";#N/A,#N/A,FALSE,"준설토B";#N/A,#N/A,FALSE,"적출장"}</definedName>
    <definedName name="블록k" localSheetId="12" hidden="1">{#N/A,#N/A,FALSE,"전체집계표";#N/A,#N/A,FALSE,"안벽30000";#N/A,#N/A,FALSE,"안벽20000";#N/A,#N/A,FALSE,"내호안";#N/A,#N/A,FALSE,"외호안";#N/A,#N/A,FALSE,"준설토A";#N/A,#N/A,FALSE,"준설토B";#N/A,#N/A,FALSE,"적출장"}</definedName>
    <definedName name="블록k" localSheetId="11" hidden="1">{#N/A,#N/A,FALSE,"전체집계표";#N/A,#N/A,FALSE,"안벽30000";#N/A,#N/A,FALSE,"안벽20000";#N/A,#N/A,FALSE,"내호안";#N/A,#N/A,FALSE,"외호안";#N/A,#N/A,FALSE,"준설토A";#N/A,#N/A,FALSE,"준설토B";#N/A,#N/A,FALSE,"적출장"}</definedName>
    <definedName name="블록k" localSheetId="13" hidden="1">{#N/A,#N/A,FALSE,"전체집계표";#N/A,#N/A,FALSE,"안벽30000";#N/A,#N/A,FALSE,"안벽20000";#N/A,#N/A,FALSE,"내호안";#N/A,#N/A,FALSE,"외호안";#N/A,#N/A,FALSE,"준설토A";#N/A,#N/A,FALSE,"준설토B";#N/A,#N/A,FALSE,"적출장"}</definedName>
    <definedName name="블록k" localSheetId="16" hidden="1">{#N/A,#N/A,FALSE,"전체집계표";#N/A,#N/A,FALSE,"안벽30000";#N/A,#N/A,FALSE,"안벽20000";#N/A,#N/A,FALSE,"내호안";#N/A,#N/A,FALSE,"외호안";#N/A,#N/A,FALSE,"준설토A";#N/A,#N/A,FALSE,"준설토B";#N/A,#N/A,FALSE,"적출장"}</definedName>
    <definedName name="블록k" localSheetId="21" hidden="1">{#N/A,#N/A,FALSE,"전체집계표";#N/A,#N/A,FALSE,"안벽30000";#N/A,#N/A,FALSE,"안벽20000";#N/A,#N/A,FALSE,"내호안";#N/A,#N/A,FALSE,"외호안";#N/A,#N/A,FALSE,"준설토A";#N/A,#N/A,FALSE,"준설토B";#N/A,#N/A,FALSE,"적출장"}</definedName>
    <definedName name="블록k" localSheetId="18" hidden="1">{#N/A,#N/A,FALSE,"전체집계표";#N/A,#N/A,FALSE,"안벽30000";#N/A,#N/A,FALSE,"안벽20000";#N/A,#N/A,FALSE,"내호안";#N/A,#N/A,FALSE,"외호안";#N/A,#N/A,FALSE,"준설토A";#N/A,#N/A,FALSE,"준설토B";#N/A,#N/A,FALSE,"적출장"}</definedName>
    <definedName name="블록k" localSheetId="19" hidden="1">{#N/A,#N/A,FALSE,"전체집계표";#N/A,#N/A,FALSE,"안벽30000";#N/A,#N/A,FALSE,"안벽20000";#N/A,#N/A,FALSE,"내호안";#N/A,#N/A,FALSE,"외호안";#N/A,#N/A,FALSE,"준설토A";#N/A,#N/A,FALSE,"준설토B";#N/A,#N/A,FALSE,"적출장"}</definedName>
    <definedName name="블록k" localSheetId="20" hidden="1">{#N/A,#N/A,FALSE,"전체집계표";#N/A,#N/A,FALSE,"안벽30000";#N/A,#N/A,FALSE,"안벽20000";#N/A,#N/A,FALSE,"내호안";#N/A,#N/A,FALSE,"외호안";#N/A,#N/A,FALSE,"준설토A";#N/A,#N/A,FALSE,"준설토B";#N/A,#N/A,FALSE,"적출장"}</definedName>
    <definedName name="블록k" localSheetId="22" hidden="1">{#N/A,#N/A,FALSE,"전체집계표";#N/A,#N/A,FALSE,"안벽30000";#N/A,#N/A,FALSE,"안벽20000";#N/A,#N/A,FALSE,"내호안";#N/A,#N/A,FALSE,"외호안";#N/A,#N/A,FALSE,"준설토A";#N/A,#N/A,FALSE,"준설토B";#N/A,#N/A,FALSE,"적출장"}</definedName>
    <definedName name="블록k" localSheetId="24" hidden="1">{#N/A,#N/A,FALSE,"전체집계표";#N/A,#N/A,FALSE,"안벽30000";#N/A,#N/A,FALSE,"안벽20000";#N/A,#N/A,FALSE,"내호안";#N/A,#N/A,FALSE,"외호안";#N/A,#N/A,FALSE,"준설토A";#N/A,#N/A,FALSE,"준설토B";#N/A,#N/A,FALSE,"적출장"}</definedName>
    <definedName name="블록k" localSheetId="28" hidden="1">{#N/A,#N/A,FALSE,"전체집계표";#N/A,#N/A,FALSE,"안벽30000";#N/A,#N/A,FALSE,"안벽20000";#N/A,#N/A,FALSE,"내호안";#N/A,#N/A,FALSE,"외호안";#N/A,#N/A,FALSE,"준설토A";#N/A,#N/A,FALSE,"준설토B";#N/A,#N/A,FALSE,"적출장"}</definedName>
    <definedName name="블록k" localSheetId="14" hidden="1">{#N/A,#N/A,FALSE,"전체집계표";#N/A,#N/A,FALSE,"안벽30000";#N/A,#N/A,FALSE,"안벽20000";#N/A,#N/A,FALSE,"내호안";#N/A,#N/A,FALSE,"외호안";#N/A,#N/A,FALSE,"준설토A";#N/A,#N/A,FALSE,"준설토B";#N/A,#N/A,FALSE,"적출장"}</definedName>
    <definedName name="블록k" hidden="1">{#N/A,#N/A,FALSE,"전체집계표";#N/A,#N/A,FALSE,"안벽30000";#N/A,#N/A,FALSE,"안벽20000";#N/A,#N/A,FALSE,"내호안";#N/A,#N/A,FALSE,"외호안";#N/A,#N/A,FALSE,"준설토A";#N/A,#N/A,FALSE,"준설토B";#N/A,#N/A,FALSE,"적출장"}</definedName>
    <definedName name="비과세" hidden="1">#REF!</definedName>
    <definedName name="비교본" localSheetId="12" hidden="1">{#N/A,#N/A,FALSE,"CCTV"}</definedName>
    <definedName name="비교본" localSheetId="11" hidden="1">{#N/A,#N/A,FALSE,"CCTV"}</definedName>
    <definedName name="비교본" localSheetId="13" hidden="1">{#N/A,#N/A,FALSE,"CCTV"}</definedName>
    <definedName name="비교본" localSheetId="16" hidden="1">{#N/A,#N/A,FALSE,"CCTV"}</definedName>
    <definedName name="비교본" localSheetId="21" hidden="1">{#N/A,#N/A,FALSE,"CCTV"}</definedName>
    <definedName name="비교본" localSheetId="18" hidden="1">{#N/A,#N/A,FALSE,"CCTV"}</definedName>
    <definedName name="비교본" localSheetId="19" hidden="1">{#N/A,#N/A,FALSE,"CCTV"}</definedName>
    <definedName name="비교본" localSheetId="20" hidden="1">{#N/A,#N/A,FALSE,"CCTV"}</definedName>
    <definedName name="비교본" localSheetId="22" hidden="1">{#N/A,#N/A,FALSE,"CCTV"}</definedName>
    <definedName name="비교본" localSheetId="24" hidden="1">{#N/A,#N/A,FALSE,"CCTV"}</definedName>
    <definedName name="비교본" localSheetId="28" hidden="1">{#N/A,#N/A,FALSE,"CCTV"}</definedName>
    <definedName name="비교본" localSheetId="14" hidden="1">{#N/A,#N/A,FALSE,"CCTV"}</definedName>
    <definedName name="비교본" hidden="1">{#N/A,#N/A,FALSE,"CCTV"}</definedName>
    <definedName name="비교표1" hidden="1">255</definedName>
    <definedName name="비교표2" hidden="1">#REF!</definedName>
    <definedName name="비상전등1" localSheetId="12" hidden="1">{"'Sheet1'!$D$19","'Sheet1'!$B$22:$E$22"}</definedName>
    <definedName name="비상전등1" localSheetId="11" hidden="1">{"'Sheet1'!$D$19","'Sheet1'!$B$22:$E$22"}</definedName>
    <definedName name="비상전등1" localSheetId="13" hidden="1">{"'Sheet1'!$D$19","'Sheet1'!$B$22:$E$22"}</definedName>
    <definedName name="비상전등1" localSheetId="16" hidden="1">{"'Sheet1'!$D$19","'Sheet1'!$B$22:$E$22"}</definedName>
    <definedName name="비상전등1" localSheetId="21" hidden="1">{"'Sheet1'!$D$19","'Sheet1'!$B$22:$E$22"}</definedName>
    <definedName name="비상전등1" localSheetId="18" hidden="1">{"'Sheet1'!$D$19","'Sheet1'!$B$22:$E$22"}</definedName>
    <definedName name="비상전등1" localSheetId="19" hidden="1">{"'Sheet1'!$D$19","'Sheet1'!$B$22:$E$22"}</definedName>
    <definedName name="비상전등1" localSheetId="20" hidden="1">{"'Sheet1'!$D$19","'Sheet1'!$B$22:$E$22"}</definedName>
    <definedName name="비상전등1" localSheetId="22" hidden="1">{"'Sheet1'!$D$19","'Sheet1'!$B$22:$E$22"}</definedName>
    <definedName name="비상전등1" localSheetId="24" hidden="1">{"'Sheet1'!$D$19","'Sheet1'!$B$22:$E$22"}</definedName>
    <definedName name="비상전등1" localSheetId="28" hidden="1">{"'Sheet1'!$D$19","'Sheet1'!$B$22:$E$22"}</definedName>
    <definedName name="비상전등1" localSheetId="14" hidden="1">{"'Sheet1'!$D$19","'Sheet1'!$B$22:$E$22"}</definedName>
    <definedName name="비상전등1" hidden="1">{"'Sheet1'!$D$19","'Sheet1'!$B$22:$E$22"}</definedName>
    <definedName name="빌딩" localSheetId="12" hidden="1">{#N/A,#N/A,FALSE,"CCTV"}</definedName>
    <definedName name="빌딩" localSheetId="11" hidden="1">{#N/A,#N/A,FALSE,"CCTV"}</definedName>
    <definedName name="빌딩" localSheetId="13" hidden="1">{#N/A,#N/A,FALSE,"CCTV"}</definedName>
    <definedName name="빌딩" localSheetId="16" hidden="1">{#N/A,#N/A,FALSE,"CCTV"}</definedName>
    <definedName name="빌딩" localSheetId="21" hidden="1">{#N/A,#N/A,FALSE,"CCTV"}</definedName>
    <definedName name="빌딩" localSheetId="18" hidden="1">{#N/A,#N/A,FALSE,"CCTV"}</definedName>
    <definedName name="빌딩" localSheetId="19" hidden="1">{#N/A,#N/A,FALSE,"CCTV"}</definedName>
    <definedName name="빌딩" localSheetId="20" hidden="1">{#N/A,#N/A,FALSE,"CCTV"}</definedName>
    <definedName name="빌딩" localSheetId="22" hidden="1">{#N/A,#N/A,FALSE,"CCTV"}</definedName>
    <definedName name="빌딩" localSheetId="24" hidden="1">{#N/A,#N/A,FALSE,"CCTV"}</definedName>
    <definedName name="빌딩" localSheetId="28" hidden="1">{#N/A,#N/A,FALSE,"CCTV"}</definedName>
    <definedName name="빌딩" localSheetId="14" hidden="1">{#N/A,#N/A,FALSE,"CCTV"}</definedName>
    <definedName name="빌딩" hidden="1">{#N/A,#N/A,FALSE,"CCTV"}</definedName>
    <definedName name="빗구기"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빗구기"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ㅅ" localSheetId="12" hidden="1">{#N/A,#N/A,FALSE,"이태원철근"}</definedName>
    <definedName name="ㅅ" localSheetId="11" hidden="1">{#N/A,#N/A,FALSE,"이태원철근"}</definedName>
    <definedName name="ㅅ" localSheetId="13" hidden="1">{#N/A,#N/A,FALSE,"이태원철근"}</definedName>
    <definedName name="ㅅ" localSheetId="16" hidden="1">{#N/A,#N/A,FALSE,"이태원철근"}</definedName>
    <definedName name="ㅅ" localSheetId="21" hidden="1">{#N/A,#N/A,FALSE,"이태원철근"}</definedName>
    <definedName name="ㅅ" localSheetId="18" hidden="1">{#N/A,#N/A,FALSE,"이태원철근"}</definedName>
    <definedName name="ㅅ" localSheetId="19" hidden="1">{#N/A,#N/A,FALSE,"이태원철근"}</definedName>
    <definedName name="ㅅ" localSheetId="20" hidden="1">{#N/A,#N/A,FALSE,"이태원철근"}</definedName>
    <definedName name="ㅅ" localSheetId="22" hidden="1">{#N/A,#N/A,FALSE,"이태원철근"}</definedName>
    <definedName name="ㅅ" localSheetId="24" hidden="1">{#N/A,#N/A,FALSE,"이태원철근"}</definedName>
    <definedName name="ㅅ" localSheetId="28" hidden="1">{#N/A,#N/A,FALSE,"이태원철근"}</definedName>
    <definedName name="ㅅ" localSheetId="14" hidden="1">{#N/A,#N/A,FALSE,"이태원철근"}</definedName>
    <definedName name="ㅅ" hidden="1">{#N/A,#N/A,FALSE,"이태원철근"}</definedName>
    <definedName name="ㅅ54ㅛㄳ" hidden="1">#REF!</definedName>
    <definedName name="ㅅㄱ" hidden="1">#REF!</definedName>
    <definedName name="ㅅㄱㄱㄷ" localSheetId="12" hidden="1">{"'장비'!$A$3:$M$12"}</definedName>
    <definedName name="ㅅㄱㄱㄷ" localSheetId="11" hidden="1">{"'장비'!$A$3:$M$12"}</definedName>
    <definedName name="ㅅㄱㄱㄷ" localSheetId="13" hidden="1">{"'장비'!$A$3:$M$12"}</definedName>
    <definedName name="ㅅㄱㄱㄷ" localSheetId="16" hidden="1">{"'장비'!$A$3:$M$12"}</definedName>
    <definedName name="ㅅㄱㄱㄷ" localSheetId="21" hidden="1">{"'장비'!$A$3:$M$12"}</definedName>
    <definedName name="ㅅㄱㄱㄷ" localSheetId="18" hidden="1">{"'장비'!$A$3:$M$12"}</definedName>
    <definedName name="ㅅㄱㄱㄷ" localSheetId="19" hidden="1">{"'장비'!$A$3:$M$12"}</definedName>
    <definedName name="ㅅㄱㄱㄷ" localSheetId="20" hidden="1">{"'장비'!$A$3:$M$12"}</definedName>
    <definedName name="ㅅㄱㄱㄷ" localSheetId="22" hidden="1">{"'장비'!$A$3:$M$12"}</definedName>
    <definedName name="ㅅㄱㄱㄷ" localSheetId="24" hidden="1">{"'장비'!$A$3:$M$12"}</definedName>
    <definedName name="ㅅㄱㄱㄷ" localSheetId="28" hidden="1">{"'장비'!$A$3:$M$12"}</definedName>
    <definedName name="ㅅㄱㄱㄷ" localSheetId="14" hidden="1">{"'장비'!$A$3:$M$12"}</definedName>
    <definedName name="ㅅㄱㄱㄷ" hidden="1">{"'장비'!$A$3:$M$12"}</definedName>
    <definedName name="ㅅㄱㄷㅅㄱㄷ" localSheetId="12" hidden="1">{#N/A,#N/A,FALSE,"구조2"}</definedName>
    <definedName name="ㅅㄱㄷㅅㄱㄷ" localSheetId="11" hidden="1">{#N/A,#N/A,FALSE,"구조2"}</definedName>
    <definedName name="ㅅㄱㄷㅅㄱㄷ" localSheetId="13" hidden="1">{#N/A,#N/A,FALSE,"구조2"}</definedName>
    <definedName name="ㅅㄱㄷㅅㄱㄷ" localSheetId="16" hidden="1">{#N/A,#N/A,FALSE,"구조2"}</definedName>
    <definedName name="ㅅㄱㄷㅅㄱㄷ" localSheetId="21" hidden="1">{#N/A,#N/A,FALSE,"구조2"}</definedName>
    <definedName name="ㅅㄱㄷㅅㄱㄷ" localSheetId="18" hidden="1">{#N/A,#N/A,FALSE,"구조2"}</definedName>
    <definedName name="ㅅㄱㄷㅅㄱㄷ" localSheetId="19" hidden="1">{#N/A,#N/A,FALSE,"구조2"}</definedName>
    <definedName name="ㅅㄱㄷㅅㄱㄷ" localSheetId="20" hidden="1">{#N/A,#N/A,FALSE,"구조2"}</definedName>
    <definedName name="ㅅㄱㄷㅅㄱㄷ" localSheetId="22" hidden="1">{#N/A,#N/A,FALSE,"구조2"}</definedName>
    <definedName name="ㅅㄱㄷㅅㄱㄷ" localSheetId="24" hidden="1">{#N/A,#N/A,FALSE,"구조2"}</definedName>
    <definedName name="ㅅㄱㄷㅅㄱㄷ" localSheetId="28" hidden="1">{#N/A,#N/A,FALSE,"구조2"}</definedName>
    <definedName name="ㅅㄱㄷㅅㄱㄷ" localSheetId="14" hidden="1">{#N/A,#N/A,FALSE,"구조2"}</definedName>
    <definedName name="ㅅㄱㄷㅅㄱㄷ" hidden="1">{#N/A,#N/A,FALSE,"구조2"}</definedName>
    <definedName name="ㅅㄱㄷㅅㄷㄱ" localSheetId="12" hidden="1">{#N/A,#N/A,FALSE,"단가표지"}</definedName>
    <definedName name="ㅅㄱㄷㅅㄷㄱ" localSheetId="11" hidden="1">{#N/A,#N/A,FALSE,"단가표지"}</definedName>
    <definedName name="ㅅㄱㄷㅅㄷㄱ" localSheetId="13" hidden="1">{#N/A,#N/A,FALSE,"단가표지"}</definedName>
    <definedName name="ㅅㄱㄷㅅㄷㄱ" localSheetId="16" hidden="1">{#N/A,#N/A,FALSE,"단가표지"}</definedName>
    <definedName name="ㅅㄱㄷㅅㄷㄱ" localSheetId="21" hidden="1">{#N/A,#N/A,FALSE,"단가표지"}</definedName>
    <definedName name="ㅅㄱㄷㅅㄷㄱ" localSheetId="18" hidden="1">{#N/A,#N/A,FALSE,"단가표지"}</definedName>
    <definedName name="ㅅㄱㄷㅅㄷㄱ" localSheetId="19" hidden="1">{#N/A,#N/A,FALSE,"단가표지"}</definedName>
    <definedName name="ㅅㄱㄷㅅㄷㄱ" localSheetId="20" hidden="1">{#N/A,#N/A,FALSE,"단가표지"}</definedName>
    <definedName name="ㅅㄱㄷㅅㄷㄱ" localSheetId="22" hidden="1">{#N/A,#N/A,FALSE,"단가표지"}</definedName>
    <definedName name="ㅅㄱㄷㅅㄷㄱ" localSheetId="24" hidden="1">{#N/A,#N/A,FALSE,"단가표지"}</definedName>
    <definedName name="ㅅㄱㄷㅅㄷㄱ" localSheetId="28" hidden="1">{#N/A,#N/A,FALSE,"단가표지"}</definedName>
    <definedName name="ㅅㄱㄷㅅㄷㄱ" localSheetId="14" hidden="1">{#N/A,#N/A,FALSE,"단가표지"}</definedName>
    <definedName name="ㅅㄱㄷㅅㄷㄱ" hidden="1">{#N/A,#N/A,FALSE,"단가표지"}</definedName>
    <definedName name="ㅅㄱㄷㅅㄷㄳ" localSheetId="12" hidden="1">{#N/A,#N/A,FALSE,"골재소요량";#N/A,#N/A,FALSE,"골재소요량"}</definedName>
    <definedName name="ㅅㄱㄷㅅㄷㄳ" localSheetId="11" hidden="1">{#N/A,#N/A,FALSE,"골재소요량";#N/A,#N/A,FALSE,"골재소요량"}</definedName>
    <definedName name="ㅅㄱㄷㅅㄷㄳ" localSheetId="13" hidden="1">{#N/A,#N/A,FALSE,"골재소요량";#N/A,#N/A,FALSE,"골재소요량"}</definedName>
    <definedName name="ㅅㄱㄷㅅㄷㄳ" localSheetId="16" hidden="1">{#N/A,#N/A,FALSE,"골재소요량";#N/A,#N/A,FALSE,"골재소요량"}</definedName>
    <definedName name="ㅅㄱㄷㅅㄷㄳ" localSheetId="21" hidden="1">{#N/A,#N/A,FALSE,"골재소요량";#N/A,#N/A,FALSE,"골재소요량"}</definedName>
    <definedName name="ㅅㄱㄷㅅㄷㄳ" localSheetId="18" hidden="1">{#N/A,#N/A,FALSE,"골재소요량";#N/A,#N/A,FALSE,"골재소요량"}</definedName>
    <definedName name="ㅅㄱㄷㅅㄷㄳ" localSheetId="19" hidden="1">{#N/A,#N/A,FALSE,"골재소요량";#N/A,#N/A,FALSE,"골재소요량"}</definedName>
    <definedName name="ㅅㄱㄷㅅㄷㄳ" localSheetId="20" hidden="1">{#N/A,#N/A,FALSE,"골재소요량";#N/A,#N/A,FALSE,"골재소요량"}</definedName>
    <definedName name="ㅅㄱㄷㅅㄷㄳ" localSheetId="22" hidden="1">{#N/A,#N/A,FALSE,"골재소요량";#N/A,#N/A,FALSE,"골재소요량"}</definedName>
    <definedName name="ㅅㄱㄷㅅㄷㄳ" localSheetId="24" hidden="1">{#N/A,#N/A,FALSE,"골재소요량";#N/A,#N/A,FALSE,"골재소요량"}</definedName>
    <definedName name="ㅅㄱㄷㅅㄷㄳ" localSheetId="28" hidden="1">{#N/A,#N/A,FALSE,"골재소요량";#N/A,#N/A,FALSE,"골재소요량"}</definedName>
    <definedName name="ㅅㄱㄷㅅㄷㄳ" localSheetId="14" hidden="1">{#N/A,#N/A,FALSE,"골재소요량";#N/A,#N/A,FALSE,"골재소요량"}</definedName>
    <definedName name="ㅅㄱㄷㅅㄷㄳ" hidden="1">{#N/A,#N/A,FALSE,"골재소요량";#N/A,#N/A,FALSE,"골재소요량"}</definedName>
    <definedName name="ㅅㄱ혿ㄱㅎ" localSheetId="12" hidden="1">{#N/A,#N/A,FALSE,"Sheet6"}</definedName>
    <definedName name="ㅅㄱ혿ㄱㅎ" localSheetId="11" hidden="1">{#N/A,#N/A,FALSE,"Sheet6"}</definedName>
    <definedName name="ㅅㄱ혿ㄱㅎ" localSheetId="13" hidden="1">{#N/A,#N/A,FALSE,"Sheet6"}</definedName>
    <definedName name="ㅅㄱ혿ㄱㅎ" localSheetId="16" hidden="1">{#N/A,#N/A,FALSE,"Sheet6"}</definedName>
    <definedName name="ㅅㄱ혿ㄱㅎ" localSheetId="21" hidden="1">{#N/A,#N/A,FALSE,"Sheet6"}</definedName>
    <definedName name="ㅅㄱ혿ㄱㅎ" localSheetId="18" hidden="1">{#N/A,#N/A,FALSE,"Sheet6"}</definedName>
    <definedName name="ㅅㄱ혿ㄱㅎ" localSheetId="19" hidden="1">{#N/A,#N/A,FALSE,"Sheet6"}</definedName>
    <definedName name="ㅅㄱ혿ㄱㅎ" localSheetId="20" hidden="1">{#N/A,#N/A,FALSE,"Sheet6"}</definedName>
    <definedName name="ㅅㄱ혿ㄱㅎ" localSheetId="22" hidden="1">{#N/A,#N/A,FALSE,"Sheet6"}</definedName>
    <definedName name="ㅅㄱ혿ㄱㅎ" localSheetId="24" hidden="1">{#N/A,#N/A,FALSE,"Sheet6"}</definedName>
    <definedName name="ㅅㄱ혿ㄱㅎ" localSheetId="28" hidden="1">{#N/A,#N/A,FALSE,"Sheet6"}</definedName>
    <definedName name="ㅅㄱ혿ㄱㅎ" localSheetId="14" hidden="1">{#N/A,#N/A,FALSE,"Sheet6"}</definedName>
    <definedName name="ㅅㄱ혿ㄱㅎ" hidden="1">{#N/A,#N/A,FALSE,"Sheet6"}</definedName>
    <definedName name="ㅅ곣ㅈ궈ㅕ" hidden="1">#REF!</definedName>
    <definedName name="ㅅ굔ㄱㄷ" localSheetId="12" hidden="1">{#N/A,#N/A,FALSE,"Sheet6"}</definedName>
    <definedName name="ㅅ굔ㄱㄷ" localSheetId="11" hidden="1">{#N/A,#N/A,FALSE,"Sheet6"}</definedName>
    <definedName name="ㅅ굔ㄱㄷ" localSheetId="13" hidden="1">{#N/A,#N/A,FALSE,"Sheet6"}</definedName>
    <definedName name="ㅅ굔ㄱㄷ" localSheetId="16" hidden="1">{#N/A,#N/A,FALSE,"Sheet6"}</definedName>
    <definedName name="ㅅ굔ㄱㄷ" localSheetId="21" hidden="1">{#N/A,#N/A,FALSE,"Sheet6"}</definedName>
    <definedName name="ㅅ굔ㄱㄷ" localSheetId="18" hidden="1">{#N/A,#N/A,FALSE,"Sheet6"}</definedName>
    <definedName name="ㅅ굔ㄱㄷ" localSheetId="19" hidden="1">{#N/A,#N/A,FALSE,"Sheet6"}</definedName>
    <definedName name="ㅅ굔ㄱㄷ" localSheetId="20" hidden="1">{#N/A,#N/A,FALSE,"Sheet6"}</definedName>
    <definedName name="ㅅ굔ㄱㄷ" localSheetId="22" hidden="1">{#N/A,#N/A,FALSE,"Sheet6"}</definedName>
    <definedName name="ㅅ굔ㄱㄷ" localSheetId="24" hidden="1">{#N/A,#N/A,FALSE,"Sheet6"}</definedName>
    <definedName name="ㅅ굔ㄱㄷ" localSheetId="28" hidden="1">{#N/A,#N/A,FALSE,"Sheet6"}</definedName>
    <definedName name="ㅅ굔ㄱㄷ" localSheetId="14" hidden="1">{#N/A,#N/A,FALSE,"Sheet6"}</definedName>
    <definedName name="ㅅ굔ㄱㄷ" hidden="1">{#N/A,#N/A,FALSE,"Sheet6"}</definedName>
    <definedName name="ㅅ굦ㄷㄱ" localSheetId="12" hidden="1">{#N/A,#N/A,FALSE,"집계표"}</definedName>
    <definedName name="ㅅ굦ㄷㄱ" localSheetId="11" hidden="1">{#N/A,#N/A,FALSE,"집계표"}</definedName>
    <definedName name="ㅅ굦ㄷㄱ" localSheetId="13" hidden="1">{#N/A,#N/A,FALSE,"집계표"}</definedName>
    <definedName name="ㅅ굦ㄷㄱ" localSheetId="16" hidden="1">{#N/A,#N/A,FALSE,"집계표"}</definedName>
    <definedName name="ㅅ굦ㄷㄱ" localSheetId="21" hidden="1">{#N/A,#N/A,FALSE,"집계표"}</definedName>
    <definedName name="ㅅ굦ㄷㄱ" localSheetId="18" hidden="1">{#N/A,#N/A,FALSE,"집계표"}</definedName>
    <definedName name="ㅅ굦ㄷㄱ" localSheetId="19" hidden="1">{#N/A,#N/A,FALSE,"집계표"}</definedName>
    <definedName name="ㅅ굦ㄷㄱ" localSheetId="20" hidden="1">{#N/A,#N/A,FALSE,"집계표"}</definedName>
    <definedName name="ㅅ굦ㄷㄱ" localSheetId="22" hidden="1">{#N/A,#N/A,FALSE,"집계표"}</definedName>
    <definedName name="ㅅ굦ㄷㄱ" localSheetId="24" hidden="1">{#N/A,#N/A,FALSE,"집계표"}</definedName>
    <definedName name="ㅅ굦ㄷㄱ" localSheetId="28" hidden="1">{#N/A,#N/A,FALSE,"집계표"}</definedName>
    <definedName name="ㅅ굦ㄷㄱ" localSheetId="14" hidden="1">{#N/A,#N/A,FALSE,"집계표"}</definedName>
    <definedName name="ㅅ굦ㄷㄱ" hidden="1">{#N/A,#N/A,FALSE,"집계표"}</definedName>
    <definedName name="ㅅ굲유" localSheetId="12" hidden="1">{#N/A,#N/A,FALSE,"조골재"}</definedName>
    <definedName name="ㅅ굲유" localSheetId="11" hidden="1">{#N/A,#N/A,FALSE,"조골재"}</definedName>
    <definedName name="ㅅ굲유" localSheetId="13" hidden="1">{#N/A,#N/A,FALSE,"조골재"}</definedName>
    <definedName name="ㅅ굲유" localSheetId="16" hidden="1">{#N/A,#N/A,FALSE,"조골재"}</definedName>
    <definedName name="ㅅ굲유" localSheetId="21" hidden="1">{#N/A,#N/A,FALSE,"조골재"}</definedName>
    <definedName name="ㅅ굲유" localSheetId="18" hidden="1">{#N/A,#N/A,FALSE,"조골재"}</definedName>
    <definedName name="ㅅ굲유" localSheetId="19" hidden="1">{#N/A,#N/A,FALSE,"조골재"}</definedName>
    <definedName name="ㅅ굲유" localSheetId="20" hidden="1">{#N/A,#N/A,FALSE,"조골재"}</definedName>
    <definedName name="ㅅ굲유" localSheetId="22" hidden="1">{#N/A,#N/A,FALSE,"조골재"}</definedName>
    <definedName name="ㅅ굲유" localSheetId="24" hidden="1">{#N/A,#N/A,FALSE,"조골재"}</definedName>
    <definedName name="ㅅ굲유" localSheetId="28" hidden="1">{#N/A,#N/A,FALSE,"조골재"}</definedName>
    <definedName name="ㅅ굲유" localSheetId="14" hidden="1">{#N/A,#N/A,FALSE,"조골재"}</definedName>
    <definedName name="ㅅ굲유" hidden="1">{#N/A,#N/A,FALSE,"조골재"}</definedName>
    <definedName name="ㅅㄷ" localSheetId="12" hidden="1">{"'Sheet1'!$L$16"}</definedName>
    <definedName name="ㅅㄷ" localSheetId="11" hidden="1">{"'Sheet1'!$L$16"}</definedName>
    <definedName name="ㅅㄷ" localSheetId="13" hidden="1">{"'Sheet1'!$L$16"}</definedName>
    <definedName name="ㅅㄷ" localSheetId="16" hidden="1">{"'Sheet1'!$L$16"}</definedName>
    <definedName name="ㅅㄷ" localSheetId="21" hidden="1">{"'Sheet1'!$L$16"}</definedName>
    <definedName name="ㅅㄷ" localSheetId="18" hidden="1">{"'Sheet1'!$L$16"}</definedName>
    <definedName name="ㅅㄷ" localSheetId="19" hidden="1">{"'Sheet1'!$L$16"}</definedName>
    <definedName name="ㅅㄷ" localSheetId="20" hidden="1">{"'Sheet1'!$L$16"}</definedName>
    <definedName name="ㅅㄷ" localSheetId="22" hidden="1">{"'Sheet1'!$L$16"}</definedName>
    <definedName name="ㅅㄷ" localSheetId="24" hidden="1">{"'Sheet1'!$L$16"}</definedName>
    <definedName name="ㅅㄷ" localSheetId="28" hidden="1">{"'Sheet1'!$L$16"}</definedName>
    <definedName name="ㅅㄷ" localSheetId="14" hidden="1">{"'Sheet1'!$L$16"}</definedName>
    <definedName name="ㅅㄷ" hidden="1">{"'Sheet1'!$L$16"}</definedName>
    <definedName name="ㅅㅅ" hidden="1">#REF!</definedName>
    <definedName name="ㅅㅅㅅㅅㅅ" localSheetId="12" hidden="1">{"'장비'!$A$3:$M$12"}</definedName>
    <definedName name="ㅅㅅㅅㅅㅅ" localSheetId="11" hidden="1">{"'장비'!$A$3:$M$12"}</definedName>
    <definedName name="ㅅㅅㅅㅅㅅ" localSheetId="13" hidden="1">{"'장비'!$A$3:$M$12"}</definedName>
    <definedName name="ㅅㅅㅅㅅㅅ" localSheetId="16" hidden="1">{"'장비'!$A$3:$M$12"}</definedName>
    <definedName name="ㅅㅅㅅㅅㅅ" localSheetId="21" hidden="1">{"'장비'!$A$3:$M$12"}</definedName>
    <definedName name="ㅅㅅㅅㅅㅅ" localSheetId="18" hidden="1">{"'장비'!$A$3:$M$12"}</definedName>
    <definedName name="ㅅㅅㅅㅅㅅ" localSheetId="19" hidden="1">{"'장비'!$A$3:$M$12"}</definedName>
    <definedName name="ㅅㅅㅅㅅㅅ" localSheetId="20" hidden="1">{"'장비'!$A$3:$M$12"}</definedName>
    <definedName name="ㅅㅅㅅㅅㅅ" localSheetId="22" hidden="1">{"'장비'!$A$3:$M$12"}</definedName>
    <definedName name="ㅅㅅㅅㅅㅅ" localSheetId="24" hidden="1">{"'장비'!$A$3:$M$12"}</definedName>
    <definedName name="ㅅㅅㅅㅅㅅ" localSheetId="28" hidden="1">{"'장비'!$A$3:$M$12"}</definedName>
    <definedName name="ㅅㅅㅅㅅㅅ" localSheetId="14" hidden="1">{"'장비'!$A$3:$M$12"}</definedName>
    <definedName name="ㅅㅅㅅㅅㅅ" hidden="1">{"'장비'!$A$3:$M$12"}</definedName>
    <definedName name="ㅅㅎㅌㅇ료" localSheetId="12" hidden="1">{#N/A,#N/A,FALSE,"집계표"}</definedName>
    <definedName name="ㅅㅎㅌㅇ료" localSheetId="11" hidden="1">{#N/A,#N/A,FALSE,"집계표"}</definedName>
    <definedName name="ㅅㅎㅌㅇ료" localSheetId="13" hidden="1">{#N/A,#N/A,FALSE,"집계표"}</definedName>
    <definedName name="ㅅㅎㅌㅇ료" localSheetId="16" hidden="1">{#N/A,#N/A,FALSE,"집계표"}</definedName>
    <definedName name="ㅅㅎㅌㅇ료" localSheetId="21" hidden="1">{#N/A,#N/A,FALSE,"집계표"}</definedName>
    <definedName name="ㅅㅎㅌㅇ료" localSheetId="18" hidden="1">{#N/A,#N/A,FALSE,"집계표"}</definedName>
    <definedName name="ㅅㅎㅌㅇ료" localSheetId="19" hidden="1">{#N/A,#N/A,FALSE,"집계표"}</definedName>
    <definedName name="ㅅㅎㅌㅇ료" localSheetId="20" hidden="1">{#N/A,#N/A,FALSE,"집계표"}</definedName>
    <definedName name="ㅅㅎㅌㅇ료" localSheetId="22" hidden="1">{#N/A,#N/A,FALSE,"집계표"}</definedName>
    <definedName name="ㅅㅎㅌㅇ료" localSheetId="24" hidden="1">{#N/A,#N/A,FALSE,"집계표"}</definedName>
    <definedName name="ㅅㅎㅌㅇ료" localSheetId="28" hidden="1">{#N/A,#N/A,FALSE,"집계표"}</definedName>
    <definedName name="ㅅㅎㅌㅇ료" localSheetId="14" hidden="1">{#N/A,#N/A,FALSE,"집계표"}</definedName>
    <definedName name="ㅅㅎㅌㅇ료" hidden="1">{#N/A,#N/A,FALSE,"집계표"}</definedName>
    <definedName name="ㅅㅓ" hidden="1">#REF!</definedName>
    <definedName name="사" localSheetId="12" hidden="1">{#N/A,#N/A,FALSE,"지침";#N/A,#N/A,FALSE,"환경분석";#N/A,#N/A,FALSE,"Sheet16"}</definedName>
    <definedName name="사" localSheetId="11" hidden="1">{#N/A,#N/A,FALSE,"지침";#N/A,#N/A,FALSE,"환경분석";#N/A,#N/A,FALSE,"Sheet16"}</definedName>
    <definedName name="사" localSheetId="13" hidden="1">{#N/A,#N/A,FALSE,"지침";#N/A,#N/A,FALSE,"환경분석";#N/A,#N/A,FALSE,"Sheet16"}</definedName>
    <definedName name="사" localSheetId="16" hidden="1">{#N/A,#N/A,FALSE,"지침";#N/A,#N/A,FALSE,"환경분석";#N/A,#N/A,FALSE,"Sheet16"}</definedName>
    <definedName name="사" localSheetId="21" hidden="1">{#N/A,#N/A,FALSE,"지침";#N/A,#N/A,FALSE,"환경분석";#N/A,#N/A,FALSE,"Sheet16"}</definedName>
    <definedName name="사" localSheetId="18" hidden="1">{#N/A,#N/A,FALSE,"지침";#N/A,#N/A,FALSE,"환경분석";#N/A,#N/A,FALSE,"Sheet16"}</definedName>
    <definedName name="사" localSheetId="19" hidden="1">{#N/A,#N/A,FALSE,"지침";#N/A,#N/A,FALSE,"환경분석";#N/A,#N/A,FALSE,"Sheet16"}</definedName>
    <definedName name="사" localSheetId="20" hidden="1">{#N/A,#N/A,FALSE,"지침";#N/A,#N/A,FALSE,"환경분석";#N/A,#N/A,FALSE,"Sheet16"}</definedName>
    <definedName name="사" localSheetId="22" hidden="1">{#N/A,#N/A,FALSE,"지침";#N/A,#N/A,FALSE,"환경분석";#N/A,#N/A,FALSE,"Sheet16"}</definedName>
    <definedName name="사" localSheetId="24" hidden="1">{#N/A,#N/A,FALSE,"지침";#N/A,#N/A,FALSE,"환경분석";#N/A,#N/A,FALSE,"Sheet16"}</definedName>
    <definedName name="사" localSheetId="28" hidden="1">{#N/A,#N/A,FALSE,"지침";#N/A,#N/A,FALSE,"환경분석";#N/A,#N/A,FALSE,"Sheet16"}</definedName>
    <definedName name="사" localSheetId="14" hidden="1">{#N/A,#N/A,FALSE,"지침";#N/A,#N/A,FALSE,"환경분석";#N/A,#N/A,FALSE,"Sheet16"}</definedName>
    <definedName name="사" hidden="1">{#N/A,#N/A,FALSE,"지침";#N/A,#N/A,FALSE,"환경분석";#N/A,#N/A,FALSE,"Sheet16"}</definedName>
    <definedName name="사1" localSheetId="12" hidden="1">{#N/A,#N/A,FALSE,"지침";#N/A,#N/A,FALSE,"환경분석";#N/A,#N/A,FALSE,"Sheet16"}</definedName>
    <definedName name="사1" localSheetId="11" hidden="1">{#N/A,#N/A,FALSE,"지침";#N/A,#N/A,FALSE,"환경분석";#N/A,#N/A,FALSE,"Sheet16"}</definedName>
    <definedName name="사1" localSheetId="13" hidden="1">{#N/A,#N/A,FALSE,"지침";#N/A,#N/A,FALSE,"환경분석";#N/A,#N/A,FALSE,"Sheet16"}</definedName>
    <definedName name="사1" localSheetId="16" hidden="1">{#N/A,#N/A,FALSE,"지침";#N/A,#N/A,FALSE,"환경분석";#N/A,#N/A,FALSE,"Sheet16"}</definedName>
    <definedName name="사1" localSheetId="21" hidden="1">{#N/A,#N/A,FALSE,"지침";#N/A,#N/A,FALSE,"환경분석";#N/A,#N/A,FALSE,"Sheet16"}</definedName>
    <definedName name="사1" localSheetId="18" hidden="1">{#N/A,#N/A,FALSE,"지침";#N/A,#N/A,FALSE,"환경분석";#N/A,#N/A,FALSE,"Sheet16"}</definedName>
    <definedName name="사1" localSheetId="19" hidden="1">{#N/A,#N/A,FALSE,"지침";#N/A,#N/A,FALSE,"환경분석";#N/A,#N/A,FALSE,"Sheet16"}</definedName>
    <definedName name="사1" localSheetId="20" hidden="1">{#N/A,#N/A,FALSE,"지침";#N/A,#N/A,FALSE,"환경분석";#N/A,#N/A,FALSE,"Sheet16"}</definedName>
    <definedName name="사1" localSheetId="22" hidden="1">{#N/A,#N/A,FALSE,"지침";#N/A,#N/A,FALSE,"환경분석";#N/A,#N/A,FALSE,"Sheet16"}</definedName>
    <definedName name="사1" localSheetId="24" hidden="1">{#N/A,#N/A,FALSE,"지침";#N/A,#N/A,FALSE,"환경분석";#N/A,#N/A,FALSE,"Sheet16"}</definedName>
    <definedName name="사1" localSheetId="28" hidden="1">{#N/A,#N/A,FALSE,"지침";#N/A,#N/A,FALSE,"환경분석";#N/A,#N/A,FALSE,"Sheet16"}</definedName>
    <definedName name="사1" localSheetId="14" hidden="1">{#N/A,#N/A,FALSE,"지침";#N/A,#N/A,FALSE,"환경분석";#N/A,#N/A,FALSE,"Sheet16"}</definedName>
    <definedName name="사1" hidden="1">{#N/A,#N/A,FALSE,"지침";#N/A,#N/A,FALSE,"환경분석";#N/A,#N/A,FALSE,"Sheet16"}</definedName>
    <definedName name="사급" localSheetId="12" hidden="1">{#N/A,#N/A,FALSE,"배수2"}</definedName>
    <definedName name="사급" localSheetId="11" hidden="1">{#N/A,#N/A,FALSE,"배수2"}</definedName>
    <definedName name="사급" localSheetId="13" hidden="1">{#N/A,#N/A,FALSE,"배수2"}</definedName>
    <definedName name="사급" localSheetId="16" hidden="1">{#N/A,#N/A,FALSE,"배수2"}</definedName>
    <definedName name="사급" localSheetId="21" hidden="1">{#N/A,#N/A,FALSE,"배수2"}</definedName>
    <definedName name="사급" localSheetId="18" hidden="1">{#N/A,#N/A,FALSE,"배수2"}</definedName>
    <definedName name="사급" localSheetId="19" hidden="1">{#N/A,#N/A,FALSE,"배수2"}</definedName>
    <definedName name="사급" localSheetId="20" hidden="1">{#N/A,#N/A,FALSE,"배수2"}</definedName>
    <definedName name="사급" localSheetId="22" hidden="1">{#N/A,#N/A,FALSE,"배수2"}</definedName>
    <definedName name="사급" localSheetId="24" hidden="1">{#N/A,#N/A,FALSE,"배수2"}</definedName>
    <definedName name="사급" localSheetId="28" hidden="1">{#N/A,#N/A,FALSE,"배수2"}</definedName>
    <definedName name="사급" localSheetId="14" hidden="1">{#N/A,#N/A,FALSE,"배수2"}</definedName>
    <definedName name="사급" hidden="1">{#N/A,#N/A,FALSE,"배수2"}</definedName>
    <definedName name="사랑"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랑"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면녹화공" localSheetId="12" hidden="1">{#N/A,#N/A,FALSE,"CCTV"}</definedName>
    <definedName name="사면녹화공" localSheetId="11" hidden="1">{#N/A,#N/A,FALSE,"CCTV"}</definedName>
    <definedName name="사면녹화공" localSheetId="13" hidden="1">{#N/A,#N/A,FALSE,"CCTV"}</definedName>
    <definedName name="사면녹화공" localSheetId="16" hidden="1">{#N/A,#N/A,FALSE,"CCTV"}</definedName>
    <definedName name="사면녹화공" localSheetId="21" hidden="1">{#N/A,#N/A,FALSE,"CCTV"}</definedName>
    <definedName name="사면녹화공" localSheetId="18" hidden="1">{#N/A,#N/A,FALSE,"CCTV"}</definedName>
    <definedName name="사면녹화공" localSheetId="19" hidden="1">{#N/A,#N/A,FALSE,"CCTV"}</definedName>
    <definedName name="사면녹화공" localSheetId="20" hidden="1">{#N/A,#N/A,FALSE,"CCTV"}</definedName>
    <definedName name="사면녹화공" localSheetId="22" hidden="1">{#N/A,#N/A,FALSE,"CCTV"}</definedName>
    <definedName name="사면녹화공" localSheetId="24" hidden="1">{#N/A,#N/A,FALSE,"CCTV"}</definedName>
    <definedName name="사면녹화공" localSheetId="28" hidden="1">{#N/A,#N/A,FALSE,"CCTV"}</definedName>
    <definedName name="사면녹화공" localSheetId="14" hidden="1">{#N/A,#N/A,FALSE,"CCTV"}</definedName>
    <definedName name="사면녹화공" hidden="1">{#N/A,#N/A,FALSE,"CCTV"}</definedName>
    <definedName name="사업"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사업비최종"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용명세"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세"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용명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사인원가" hidden="1">#REF!</definedName>
    <definedName name="산출" hidden="1">#REF!</definedName>
    <definedName name="산출갑" localSheetId="12" hidden="1">{#N/A,#N/A,FALSE,"구조2"}</definedName>
    <definedName name="산출갑" localSheetId="11" hidden="1">{#N/A,#N/A,FALSE,"구조2"}</definedName>
    <definedName name="산출갑" localSheetId="13" hidden="1">{#N/A,#N/A,FALSE,"구조2"}</definedName>
    <definedName name="산출갑" localSheetId="16" hidden="1">{#N/A,#N/A,FALSE,"구조2"}</definedName>
    <definedName name="산출갑" localSheetId="21" hidden="1">{#N/A,#N/A,FALSE,"구조2"}</definedName>
    <definedName name="산출갑" localSheetId="18" hidden="1">{#N/A,#N/A,FALSE,"구조2"}</definedName>
    <definedName name="산출갑" localSheetId="19" hidden="1">{#N/A,#N/A,FALSE,"구조2"}</definedName>
    <definedName name="산출갑" localSheetId="20" hidden="1">{#N/A,#N/A,FALSE,"구조2"}</definedName>
    <definedName name="산출갑" localSheetId="22" hidden="1">{#N/A,#N/A,FALSE,"구조2"}</definedName>
    <definedName name="산출갑" localSheetId="24" hidden="1">{#N/A,#N/A,FALSE,"구조2"}</definedName>
    <definedName name="산출갑" localSheetId="28" hidden="1">{#N/A,#N/A,FALSE,"구조2"}</definedName>
    <definedName name="산출갑" localSheetId="14" hidden="1">{#N/A,#N/A,FALSE,"구조2"}</definedName>
    <definedName name="산출갑" hidden="1">{#N/A,#N/A,FALSE,"구조2"}</definedName>
    <definedName name="산출근거1"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출사인" localSheetId="12" hidden="1">{"'용역비'!$A$4:$C$8"}</definedName>
    <definedName name="산출사인" localSheetId="11" hidden="1">{"'용역비'!$A$4:$C$8"}</definedName>
    <definedName name="산출사인" localSheetId="13" hidden="1">{"'용역비'!$A$4:$C$8"}</definedName>
    <definedName name="산출사인" localSheetId="16" hidden="1">{"'용역비'!$A$4:$C$8"}</definedName>
    <definedName name="산출사인" localSheetId="21" hidden="1">{"'용역비'!$A$4:$C$8"}</definedName>
    <definedName name="산출사인" localSheetId="18" hidden="1">{"'용역비'!$A$4:$C$8"}</definedName>
    <definedName name="산출사인" localSheetId="19" hidden="1">{"'용역비'!$A$4:$C$8"}</definedName>
    <definedName name="산출사인" localSheetId="20" hidden="1">{"'용역비'!$A$4:$C$8"}</definedName>
    <definedName name="산출사인" localSheetId="22" hidden="1">{"'용역비'!$A$4:$C$8"}</definedName>
    <definedName name="산출사인" localSheetId="24" hidden="1">{"'용역비'!$A$4:$C$8"}</definedName>
    <definedName name="산출사인" localSheetId="28" hidden="1">{"'용역비'!$A$4:$C$8"}</definedName>
    <definedName name="산출사인" localSheetId="14" hidden="1">{"'용역비'!$A$4:$C$8"}</definedName>
    <definedName name="산출사인" hidden="1">{"'용역비'!$A$4:$C$8"}</definedName>
    <definedName name="삼성견적"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우설비" hidden="1">#REF!</definedName>
    <definedName name="삼호" localSheetId="12" hidden="1">{#N/A,#N/A,FALSE,"배수2"}</definedName>
    <definedName name="삼호" localSheetId="11" hidden="1">{#N/A,#N/A,FALSE,"배수2"}</definedName>
    <definedName name="삼호" localSheetId="13" hidden="1">{#N/A,#N/A,FALSE,"배수2"}</definedName>
    <definedName name="삼호" localSheetId="16" hidden="1">{#N/A,#N/A,FALSE,"배수2"}</definedName>
    <definedName name="삼호" localSheetId="21" hidden="1">{#N/A,#N/A,FALSE,"배수2"}</definedName>
    <definedName name="삼호" localSheetId="18" hidden="1">{#N/A,#N/A,FALSE,"배수2"}</definedName>
    <definedName name="삼호" localSheetId="19" hidden="1">{#N/A,#N/A,FALSE,"배수2"}</definedName>
    <definedName name="삼호" localSheetId="20" hidden="1">{#N/A,#N/A,FALSE,"배수2"}</definedName>
    <definedName name="삼호" localSheetId="22" hidden="1">{#N/A,#N/A,FALSE,"배수2"}</definedName>
    <definedName name="삼호" localSheetId="24" hidden="1">{#N/A,#N/A,FALSE,"배수2"}</definedName>
    <definedName name="삼호" localSheetId="28" hidden="1">{#N/A,#N/A,FALSE,"배수2"}</definedName>
    <definedName name="삼호" localSheetId="14" hidden="1">{#N/A,#N/A,FALSE,"배수2"}</definedName>
    <definedName name="삼호" hidden="1">{#N/A,#N/A,FALSE,"배수2"}</definedName>
    <definedName name="삽" localSheetId="12" hidden="1">{#N/A,#N/A,FALSE,"Sheet6"}</definedName>
    <definedName name="삽" localSheetId="11" hidden="1">{#N/A,#N/A,FALSE,"Sheet6"}</definedName>
    <definedName name="삽" localSheetId="13" hidden="1">{#N/A,#N/A,FALSE,"Sheet6"}</definedName>
    <definedName name="삽" localSheetId="16" hidden="1">{#N/A,#N/A,FALSE,"Sheet6"}</definedName>
    <definedName name="삽" localSheetId="21" hidden="1">{#N/A,#N/A,FALSE,"Sheet6"}</definedName>
    <definedName name="삽" localSheetId="18" hidden="1">{#N/A,#N/A,FALSE,"Sheet6"}</definedName>
    <definedName name="삽" localSheetId="19" hidden="1">{#N/A,#N/A,FALSE,"Sheet6"}</definedName>
    <definedName name="삽" localSheetId="20" hidden="1">{#N/A,#N/A,FALSE,"Sheet6"}</definedName>
    <definedName name="삽" localSheetId="22" hidden="1">{#N/A,#N/A,FALSE,"Sheet6"}</definedName>
    <definedName name="삽" localSheetId="24" hidden="1">{#N/A,#N/A,FALSE,"Sheet6"}</definedName>
    <definedName name="삽" localSheetId="28" hidden="1">{#N/A,#N/A,FALSE,"Sheet6"}</definedName>
    <definedName name="삽" localSheetId="14" hidden="1">{#N/A,#N/A,FALSE,"Sheet6"}</definedName>
    <definedName name="삽" hidden="1">{#N/A,#N/A,FALSE,"Sheet6"}</definedName>
    <definedName name="상무님"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20"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상무님"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상무님" hidden="1">{#N/A,#N/A,FALSE,"손익표지";#N/A,#N/A,FALSE,"손익계산";#N/A,#N/A,FALSE,"일반관리비";#N/A,#N/A,FALSE,"영업외수익";#N/A,#N/A,FALSE,"영업외비용";#N/A,#N/A,FALSE,"매출액";#N/A,#N/A,FALSE,"요약손익";#N/A,#N/A,FALSE,"요약대차";#N/A,#N/A,FALSE,"매출채권현황";#N/A,#N/A,FALSE,"매출채권명세"}</definedName>
    <definedName name="상세내역2" localSheetId="12" hidden="1">{"'제조(순번)'!$A$386:$A$387","'제조(순번)'!$A$1:$H$399"}</definedName>
    <definedName name="상세내역2" localSheetId="11" hidden="1">{"'제조(순번)'!$A$386:$A$387","'제조(순번)'!$A$1:$H$399"}</definedName>
    <definedName name="상세내역2" localSheetId="13" hidden="1">{"'제조(순번)'!$A$386:$A$387","'제조(순번)'!$A$1:$H$399"}</definedName>
    <definedName name="상세내역2" localSheetId="16" hidden="1">{"'제조(순번)'!$A$386:$A$387","'제조(순번)'!$A$1:$H$399"}</definedName>
    <definedName name="상세내역2" localSheetId="21" hidden="1">{"'제조(순번)'!$A$386:$A$387","'제조(순번)'!$A$1:$H$399"}</definedName>
    <definedName name="상세내역2" localSheetId="18" hidden="1">{"'제조(순번)'!$A$386:$A$387","'제조(순번)'!$A$1:$H$399"}</definedName>
    <definedName name="상세내역2" localSheetId="19" hidden="1">{"'제조(순번)'!$A$386:$A$387","'제조(순번)'!$A$1:$H$399"}</definedName>
    <definedName name="상세내역2" localSheetId="20" hidden="1">{"'제조(순번)'!$A$386:$A$387","'제조(순번)'!$A$1:$H$399"}</definedName>
    <definedName name="상세내역2" localSheetId="22" hidden="1">{"'제조(순번)'!$A$386:$A$387","'제조(순번)'!$A$1:$H$399"}</definedName>
    <definedName name="상세내역2" localSheetId="24" hidden="1">{"'제조(순번)'!$A$386:$A$387","'제조(순번)'!$A$1:$H$399"}</definedName>
    <definedName name="상세내역2" localSheetId="28" hidden="1">{"'제조(순번)'!$A$386:$A$387","'제조(순번)'!$A$1:$H$399"}</definedName>
    <definedName name="상세내역2" localSheetId="14" hidden="1">{"'제조(순번)'!$A$386:$A$387","'제조(순번)'!$A$1:$H$399"}</definedName>
    <definedName name="상세내역2" hidden="1">{"'제조(순번)'!$A$386:$A$387","'제조(순번)'!$A$1:$H$399"}</definedName>
    <definedName name="상주" localSheetId="12" hidden="1">{#N/A,#N/A,FALSE,"지침";#N/A,#N/A,FALSE,"환경분석";#N/A,#N/A,FALSE,"Sheet16"}</definedName>
    <definedName name="상주" localSheetId="11" hidden="1">{#N/A,#N/A,FALSE,"지침";#N/A,#N/A,FALSE,"환경분석";#N/A,#N/A,FALSE,"Sheet16"}</definedName>
    <definedName name="상주" localSheetId="13" hidden="1">{#N/A,#N/A,FALSE,"지침";#N/A,#N/A,FALSE,"환경분석";#N/A,#N/A,FALSE,"Sheet16"}</definedName>
    <definedName name="상주" localSheetId="16" hidden="1">{#N/A,#N/A,FALSE,"지침";#N/A,#N/A,FALSE,"환경분석";#N/A,#N/A,FALSE,"Sheet16"}</definedName>
    <definedName name="상주" localSheetId="21" hidden="1">{#N/A,#N/A,FALSE,"지침";#N/A,#N/A,FALSE,"환경분석";#N/A,#N/A,FALSE,"Sheet16"}</definedName>
    <definedName name="상주" localSheetId="18" hidden="1">{#N/A,#N/A,FALSE,"지침";#N/A,#N/A,FALSE,"환경분석";#N/A,#N/A,FALSE,"Sheet16"}</definedName>
    <definedName name="상주" localSheetId="19" hidden="1">{#N/A,#N/A,FALSE,"지침";#N/A,#N/A,FALSE,"환경분석";#N/A,#N/A,FALSE,"Sheet16"}</definedName>
    <definedName name="상주" localSheetId="20" hidden="1">{#N/A,#N/A,FALSE,"지침";#N/A,#N/A,FALSE,"환경분석";#N/A,#N/A,FALSE,"Sheet16"}</definedName>
    <definedName name="상주" localSheetId="22" hidden="1">{#N/A,#N/A,FALSE,"지침";#N/A,#N/A,FALSE,"환경분석";#N/A,#N/A,FALSE,"Sheet16"}</definedName>
    <definedName name="상주" localSheetId="24" hidden="1">{#N/A,#N/A,FALSE,"지침";#N/A,#N/A,FALSE,"환경분석";#N/A,#N/A,FALSE,"Sheet16"}</definedName>
    <definedName name="상주" localSheetId="28" hidden="1">{#N/A,#N/A,FALSE,"지침";#N/A,#N/A,FALSE,"환경분석";#N/A,#N/A,FALSE,"Sheet16"}</definedName>
    <definedName name="상주" localSheetId="14" hidden="1">{#N/A,#N/A,FALSE,"지침";#N/A,#N/A,FALSE,"환경분석";#N/A,#N/A,FALSE,"Sheet16"}</definedName>
    <definedName name="상주" hidden="1">{#N/A,#N/A,FALSE,"지침";#N/A,#N/A,FALSE,"환경분석";#N/A,#N/A,FALSE,"Sheet16"}</definedName>
    <definedName name="상주감리" localSheetId="12" hidden="1">{#N/A,#N/A,FALSE,"지침";#N/A,#N/A,FALSE,"환경분석";#N/A,#N/A,FALSE,"Sheet16"}</definedName>
    <definedName name="상주감리" localSheetId="11" hidden="1">{#N/A,#N/A,FALSE,"지침";#N/A,#N/A,FALSE,"환경분석";#N/A,#N/A,FALSE,"Sheet16"}</definedName>
    <definedName name="상주감리" localSheetId="13" hidden="1">{#N/A,#N/A,FALSE,"지침";#N/A,#N/A,FALSE,"환경분석";#N/A,#N/A,FALSE,"Sheet16"}</definedName>
    <definedName name="상주감리" localSheetId="16" hidden="1">{#N/A,#N/A,FALSE,"지침";#N/A,#N/A,FALSE,"환경분석";#N/A,#N/A,FALSE,"Sheet16"}</definedName>
    <definedName name="상주감리" localSheetId="21" hidden="1">{#N/A,#N/A,FALSE,"지침";#N/A,#N/A,FALSE,"환경분석";#N/A,#N/A,FALSE,"Sheet16"}</definedName>
    <definedName name="상주감리" localSheetId="18" hidden="1">{#N/A,#N/A,FALSE,"지침";#N/A,#N/A,FALSE,"환경분석";#N/A,#N/A,FALSE,"Sheet16"}</definedName>
    <definedName name="상주감리" localSheetId="19" hidden="1">{#N/A,#N/A,FALSE,"지침";#N/A,#N/A,FALSE,"환경분석";#N/A,#N/A,FALSE,"Sheet16"}</definedName>
    <definedName name="상주감리" localSheetId="20" hidden="1">{#N/A,#N/A,FALSE,"지침";#N/A,#N/A,FALSE,"환경분석";#N/A,#N/A,FALSE,"Sheet16"}</definedName>
    <definedName name="상주감리" localSheetId="22" hidden="1">{#N/A,#N/A,FALSE,"지침";#N/A,#N/A,FALSE,"환경분석";#N/A,#N/A,FALSE,"Sheet16"}</definedName>
    <definedName name="상주감리" localSheetId="24" hidden="1">{#N/A,#N/A,FALSE,"지침";#N/A,#N/A,FALSE,"환경분석";#N/A,#N/A,FALSE,"Sheet16"}</definedName>
    <definedName name="상주감리" localSheetId="28" hidden="1">{#N/A,#N/A,FALSE,"지침";#N/A,#N/A,FALSE,"환경분석";#N/A,#N/A,FALSE,"Sheet16"}</definedName>
    <definedName name="상주감리" localSheetId="14" hidden="1">{#N/A,#N/A,FALSE,"지침";#N/A,#N/A,FALSE,"환경분석";#N/A,#N/A,FALSE,"Sheet16"}</definedName>
    <definedName name="상주감리" hidden="1">{#N/A,#N/A,FALSE,"지침";#N/A,#N/A,FALSE,"환경분석";#N/A,#N/A,FALSE,"Sheet16"}</definedName>
    <definedName name="새"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12" hidden="1">{#N/A,#N/A,FALSE,"이태원철근"}</definedName>
    <definedName name="새공통" localSheetId="11" hidden="1">{#N/A,#N/A,FALSE,"이태원철근"}</definedName>
    <definedName name="새공통" localSheetId="13" hidden="1">{#N/A,#N/A,FALSE,"이태원철근"}</definedName>
    <definedName name="새공통" localSheetId="16" hidden="1">{#N/A,#N/A,FALSE,"이태원철근"}</definedName>
    <definedName name="새공통" localSheetId="21" hidden="1">{#N/A,#N/A,FALSE,"이태원철근"}</definedName>
    <definedName name="새공통" localSheetId="18" hidden="1">{#N/A,#N/A,FALSE,"이태원철근"}</definedName>
    <definedName name="새공통" localSheetId="19" hidden="1">{#N/A,#N/A,FALSE,"이태원철근"}</definedName>
    <definedName name="새공통" localSheetId="20" hidden="1">{#N/A,#N/A,FALSE,"이태원철근"}</definedName>
    <definedName name="새공통" localSheetId="22" hidden="1">{#N/A,#N/A,FALSE,"이태원철근"}</definedName>
    <definedName name="새공통" localSheetId="24" hidden="1">{#N/A,#N/A,FALSE,"이태원철근"}</definedName>
    <definedName name="새공통" localSheetId="28" hidden="1">{#N/A,#N/A,FALSE,"이태원철근"}</definedName>
    <definedName name="새공통" localSheetId="14" hidden="1">{#N/A,#N/A,FALSE,"이태원철근"}</definedName>
    <definedName name="새공통" hidden="1">{#N/A,#N/A,FALSE,"이태원철근"}</definedName>
    <definedName name="새내역서" localSheetId="12" hidden="1">{#N/A,#N/A,FALSE,"Sheet1"}</definedName>
    <definedName name="새내역서" localSheetId="11" hidden="1">{#N/A,#N/A,FALSE,"Sheet1"}</definedName>
    <definedName name="새내역서" localSheetId="13" hidden="1">{#N/A,#N/A,FALSE,"Sheet1"}</definedName>
    <definedName name="새내역서" localSheetId="16" hidden="1">{#N/A,#N/A,FALSE,"Sheet1"}</definedName>
    <definedName name="새내역서" localSheetId="21" hidden="1">{#N/A,#N/A,FALSE,"Sheet1"}</definedName>
    <definedName name="새내역서" localSheetId="18" hidden="1">{#N/A,#N/A,FALSE,"Sheet1"}</definedName>
    <definedName name="새내역서" localSheetId="19" hidden="1">{#N/A,#N/A,FALSE,"Sheet1"}</definedName>
    <definedName name="새내역서" localSheetId="20" hidden="1">{#N/A,#N/A,FALSE,"Sheet1"}</definedName>
    <definedName name="새내역서" localSheetId="22" hidden="1">{#N/A,#N/A,FALSE,"Sheet1"}</definedName>
    <definedName name="새내역서" localSheetId="24" hidden="1">{#N/A,#N/A,FALSE,"Sheet1"}</definedName>
    <definedName name="새내역서" localSheetId="28" hidden="1">{#N/A,#N/A,FALSE,"Sheet1"}</definedName>
    <definedName name="새내역서" localSheetId="14" hidden="1">{#N/A,#N/A,FALSE,"Sheet1"}</definedName>
    <definedName name="새내역서" hidden="1">{#N/A,#N/A,FALSE,"Sheet1"}</definedName>
    <definedName name="새안" localSheetId="12" hidden="1">{#N/A,#N/A,FALSE,"TABLE"}</definedName>
    <definedName name="새안" localSheetId="11" hidden="1">{#N/A,#N/A,FALSE,"TABLE"}</definedName>
    <definedName name="새안" localSheetId="13" hidden="1">{#N/A,#N/A,FALSE,"TABLE"}</definedName>
    <definedName name="새안" localSheetId="16" hidden="1">{#N/A,#N/A,FALSE,"TABLE"}</definedName>
    <definedName name="새안" localSheetId="21" hidden="1">{#N/A,#N/A,FALSE,"TABLE"}</definedName>
    <definedName name="새안" localSheetId="18" hidden="1">{#N/A,#N/A,FALSE,"TABLE"}</definedName>
    <definedName name="새안" localSheetId="19" hidden="1">{#N/A,#N/A,FALSE,"TABLE"}</definedName>
    <definedName name="새안" localSheetId="20" hidden="1">{#N/A,#N/A,FALSE,"TABLE"}</definedName>
    <definedName name="새안" localSheetId="22" hidden="1">{#N/A,#N/A,FALSE,"TABLE"}</definedName>
    <definedName name="새안" localSheetId="24" hidden="1">{#N/A,#N/A,FALSE,"TABLE"}</definedName>
    <definedName name="새안" localSheetId="28" hidden="1">{#N/A,#N/A,FALSE,"TABLE"}</definedName>
    <definedName name="새안" localSheetId="14" hidden="1">{#N/A,#N/A,FALSE,"TABLE"}</definedName>
    <definedName name="새안" hidden="1">{#N/A,#N/A,FALSE,"TABLE"}</definedName>
    <definedName name="샘풀카피" localSheetId="12" hidden="1">{#N/A,#N/A,FALSE,"CCTV"}</definedName>
    <definedName name="샘풀카피" localSheetId="11" hidden="1">{#N/A,#N/A,FALSE,"CCTV"}</definedName>
    <definedName name="샘풀카피" localSheetId="13" hidden="1">{#N/A,#N/A,FALSE,"CCTV"}</definedName>
    <definedName name="샘풀카피" localSheetId="16" hidden="1">{#N/A,#N/A,FALSE,"CCTV"}</definedName>
    <definedName name="샘풀카피" localSheetId="21" hidden="1">{#N/A,#N/A,FALSE,"CCTV"}</definedName>
    <definedName name="샘풀카피" localSheetId="18" hidden="1">{#N/A,#N/A,FALSE,"CCTV"}</definedName>
    <definedName name="샘풀카피" localSheetId="19" hidden="1">{#N/A,#N/A,FALSE,"CCTV"}</definedName>
    <definedName name="샘풀카피" localSheetId="20" hidden="1">{#N/A,#N/A,FALSE,"CCTV"}</definedName>
    <definedName name="샘풀카피" localSheetId="22" hidden="1">{#N/A,#N/A,FALSE,"CCTV"}</definedName>
    <definedName name="샘풀카피" localSheetId="24" hidden="1">{#N/A,#N/A,FALSE,"CCTV"}</definedName>
    <definedName name="샘풀카피" localSheetId="28" hidden="1">{#N/A,#N/A,FALSE,"CCTV"}</definedName>
    <definedName name="샘풀카피" localSheetId="14" hidden="1">{#N/A,#N/A,FALSE,"CCTV"}</definedName>
    <definedName name="샘풀카피" hidden="1">{#N/A,#N/A,FALSE,"CCTV"}</definedName>
    <definedName name="샘플카피2" localSheetId="12" hidden="1">{#N/A,#N/A,FALSE,"CCTV"}</definedName>
    <definedName name="샘플카피2" localSheetId="11" hidden="1">{#N/A,#N/A,FALSE,"CCTV"}</definedName>
    <definedName name="샘플카피2" localSheetId="13" hidden="1">{#N/A,#N/A,FALSE,"CCTV"}</definedName>
    <definedName name="샘플카피2" localSheetId="16" hidden="1">{#N/A,#N/A,FALSE,"CCTV"}</definedName>
    <definedName name="샘플카피2" localSheetId="21" hidden="1">{#N/A,#N/A,FALSE,"CCTV"}</definedName>
    <definedName name="샘플카피2" localSheetId="18" hidden="1">{#N/A,#N/A,FALSE,"CCTV"}</definedName>
    <definedName name="샘플카피2" localSheetId="19" hidden="1">{#N/A,#N/A,FALSE,"CCTV"}</definedName>
    <definedName name="샘플카피2" localSheetId="20" hidden="1">{#N/A,#N/A,FALSE,"CCTV"}</definedName>
    <definedName name="샘플카피2" localSheetId="22" hidden="1">{#N/A,#N/A,FALSE,"CCTV"}</definedName>
    <definedName name="샘플카피2" localSheetId="24" hidden="1">{#N/A,#N/A,FALSE,"CCTV"}</definedName>
    <definedName name="샘플카피2" localSheetId="28" hidden="1">{#N/A,#N/A,FALSE,"CCTV"}</definedName>
    <definedName name="샘플카피2" localSheetId="14" hidden="1">{#N/A,#N/A,FALSE,"CCTV"}</definedName>
    <definedName name="샘플카피2" hidden="1">{#N/A,#N/A,FALSE,"CCTV"}</definedName>
    <definedName name="샘플카피3" localSheetId="12" hidden="1">{#N/A,#N/A,FALSE,"CCTV"}</definedName>
    <definedName name="샘플카피3" localSheetId="11" hidden="1">{#N/A,#N/A,FALSE,"CCTV"}</definedName>
    <definedName name="샘플카피3" localSheetId="13" hidden="1">{#N/A,#N/A,FALSE,"CCTV"}</definedName>
    <definedName name="샘플카피3" localSheetId="16" hidden="1">{#N/A,#N/A,FALSE,"CCTV"}</definedName>
    <definedName name="샘플카피3" localSheetId="21" hidden="1">{#N/A,#N/A,FALSE,"CCTV"}</definedName>
    <definedName name="샘플카피3" localSheetId="18" hidden="1">{#N/A,#N/A,FALSE,"CCTV"}</definedName>
    <definedName name="샘플카피3" localSheetId="19" hidden="1">{#N/A,#N/A,FALSE,"CCTV"}</definedName>
    <definedName name="샘플카피3" localSheetId="20" hidden="1">{#N/A,#N/A,FALSE,"CCTV"}</definedName>
    <definedName name="샘플카피3" localSheetId="22" hidden="1">{#N/A,#N/A,FALSE,"CCTV"}</definedName>
    <definedName name="샘플카피3" localSheetId="24" hidden="1">{#N/A,#N/A,FALSE,"CCTV"}</definedName>
    <definedName name="샘플카피3" localSheetId="28" hidden="1">{#N/A,#N/A,FALSE,"CCTV"}</definedName>
    <definedName name="샘플카피3" localSheetId="14" hidden="1">{#N/A,#N/A,FALSE,"CCTV"}</definedName>
    <definedName name="샘플카피3" hidden="1">{#N/A,#N/A,FALSE,"CCTV"}</definedName>
    <definedName name="생산1"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생산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서아" localSheetId="12" hidden="1">{#N/A,#N/A,FALSE,"집계표"}</definedName>
    <definedName name="서아" localSheetId="11" hidden="1">{#N/A,#N/A,FALSE,"집계표"}</definedName>
    <definedName name="서아" localSheetId="13" hidden="1">{#N/A,#N/A,FALSE,"집계표"}</definedName>
    <definedName name="서아" localSheetId="16" hidden="1">{#N/A,#N/A,FALSE,"집계표"}</definedName>
    <definedName name="서아" localSheetId="21" hidden="1">{#N/A,#N/A,FALSE,"집계표"}</definedName>
    <definedName name="서아" localSheetId="18" hidden="1">{#N/A,#N/A,FALSE,"집계표"}</definedName>
    <definedName name="서아" localSheetId="19" hidden="1">{#N/A,#N/A,FALSE,"집계표"}</definedName>
    <definedName name="서아" localSheetId="20" hidden="1">{#N/A,#N/A,FALSE,"집계표"}</definedName>
    <definedName name="서아" localSheetId="22" hidden="1">{#N/A,#N/A,FALSE,"집계표"}</definedName>
    <definedName name="서아" localSheetId="24" hidden="1">{#N/A,#N/A,FALSE,"집계표"}</definedName>
    <definedName name="서아" localSheetId="28" hidden="1">{#N/A,#N/A,FALSE,"집계표"}</definedName>
    <definedName name="서아" localSheetId="14" hidden="1">{#N/A,#N/A,FALSE,"집계표"}</definedName>
    <definedName name="서아" hidden="1">{#N/A,#N/A,FALSE,"집계표"}</definedName>
    <definedName name="석" localSheetId="12" hidden="1">{#N/A,#N/A,FALSE,"지침";#N/A,#N/A,FALSE,"환경분석";#N/A,#N/A,FALSE,"Sheet16"}</definedName>
    <definedName name="석" localSheetId="11" hidden="1">{#N/A,#N/A,FALSE,"지침";#N/A,#N/A,FALSE,"환경분석";#N/A,#N/A,FALSE,"Sheet16"}</definedName>
    <definedName name="석" localSheetId="13" hidden="1">{#N/A,#N/A,FALSE,"지침";#N/A,#N/A,FALSE,"환경분석";#N/A,#N/A,FALSE,"Sheet16"}</definedName>
    <definedName name="석" localSheetId="16" hidden="1">{#N/A,#N/A,FALSE,"지침";#N/A,#N/A,FALSE,"환경분석";#N/A,#N/A,FALSE,"Sheet16"}</definedName>
    <definedName name="석" localSheetId="21" hidden="1">{#N/A,#N/A,FALSE,"지침";#N/A,#N/A,FALSE,"환경분석";#N/A,#N/A,FALSE,"Sheet16"}</definedName>
    <definedName name="석" localSheetId="18" hidden="1">{#N/A,#N/A,FALSE,"지침";#N/A,#N/A,FALSE,"환경분석";#N/A,#N/A,FALSE,"Sheet16"}</definedName>
    <definedName name="석" localSheetId="19" hidden="1">{#N/A,#N/A,FALSE,"지침";#N/A,#N/A,FALSE,"환경분석";#N/A,#N/A,FALSE,"Sheet16"}</definedName>
    <definedName name="석" localSheetId="20" hidden="1">{#N/A,#N/A,FALSE,"지침";#N/A,#N/A,FALSE,"환경분석";#N/A,#N/A,FALSE,"Sheet16"}</definedName>
    <definedName name="석" localSheetId="22" hidden="1">{#N/A,#N/A,FALSE,"지침";#N/A,#N/A,FALSE,"환경분석";#N/A,#N/A,FALSE,"Sheet16"}</definedName>
    <definedName name="석" localSheetId="24" hidden="1">{#N/A,#N/A,FALSE,"지침";#N/A,#N/A,FALSE,"환경분석";#N/A,#N/A,FALSE,"Sheet16"}</definedName>
    <definedName name="석" localSheetId="28" hidden="1">{#N/A,#N/A,FALSE,"지침";#N/A,#N/A,FALSE,"환경분석";#N/A,#N/A,FALSE,"Sheet16"}</definedName>
    <definedName name="석" localSheetId="14" hidden="1">{#N/A,#N/A,FALSE,"지침";#N/A,#N/A,FALSE,"환경분석";#N/A,#N/A,FALSE,"Sheet16"}</definedName>
    <definedName name="석" hidden="1">{#N/A,#N/A,FALSE,"지침";#N/A,#N/A,FALSE,"환경분석";#N/A,#N/A,FALSE,"Sheet16"}</definedName>
    <definedName name="석재받은의뢰업체" hidden="1">255</definedName>
    <definedName name="석항" localSheetId="12" hidden="1">{#N/A,#N/A,FALSE,"명세표"}</definedName>
    <definedName name="석항" localSheetId="11" hidden="1">{#N/A,#N/A,FALSE,"명세표"}</definedName>
    <definedName name="석항" localSheetId="13" hidden="1">{#N/A,#N/A,FALSE,"명세표"}</definedName>
    <definedName name="석항" localSheetId="16" hidden="1">{#N/A,#N/A,FALSE,"명세표"}</definedName>
    <definedName name="석항" localSheetId="21" hidden="1">{#N/A,#N/A,FALSE,"명세표"}</definedName>
    <definedName name="석항" localSheetId="18" hidden="1">{#N/A,#N/A,FALSE,"명세표"}</definedName>
    <definedName name="석항" localSheetId="19" hidden="1">{#N/A,#N/A,FALSE,"명세표"}</definedName>
    <definedName name="석항" localSheetId="20" hidden="1">{#N/A,#N/A,FALSE,"명세표"}</definedName>
    <definedName name="석항" localSheetId="22" hidden="1">{#N/A,#N/A,FALSE,"명세표"}</definedName>
    <definedName name="석항" localSheetId="24" hidden="1">{#N/A,#N/A,FALSE,"명세표"}</definedName>
    <definedName name="석항" localSheetId="28" hidden="1">{#N/A,#N/A,FALSE,"명세표"}</definedName>
    <definedName name="석항" localSheetId="14" hidden="1">{#N/A,#N/A,FALSE,"명세표"}</definedName>
    <definedName name="석항" hidden="1">{#N/A,#N/A,FALSE,"명세표"}</definedName>
    <definedName name="설계내역서" localSheetId="12" hidden="1">{"'별표'!$N$220"}</definedName>
    <definedName name="설계내역서" localSheetId="11" hidden="1">{"'별표'!$N$220"}</definedName>
    <definedName name="설계내역서" localSheetId="13" hidden="1">{"'별표'!$N$220"}</definedName>
    <definedName name="설계내역서" localSheetId="16" hidden="1">{"'별표'!$N$220"}</definedName>
    <definedName name="설계내역서" localSheetId="21" hidden="1">{"'별표'!$N$220"}</definedName>
    <definedName name="설계내역서" localSheetId="18" hidden="1">{"'별표'!$N$220"}</definedName>
    <definedName name="설계내역서" localSheetId="19" hidden="1">{"'별표'!$N$220"}</definedName>
    <definedName name="설계내역서" localSheetId="20" hidden="1">{"'별표'!$N$220"}</definedName>
    <definedName name="설계내역서" localSheetId="22" hidden="1">{"'별표'!$N$220"}</definedName>
    <definedName name="설계내역서" localSheetId="24" hidden="1">{"'별표'!$N$220"}</definedName>
    <definedName name="설계내역서" localSheetId="28" hidden="1">{"'별표'!$N$220"}</definedName>
    <definedName name="설계내역서" localSheetId="14" hidden="1">{"'별표'!$N$220"}</definedName>
    <definedName name="설계내역서" hidden="1">{"'별표'!$N$220"}</definedName>
    <definedName name="설계설명" hidden="1">#REF!</definedName>
    <definedName name="설명서" localSheetId="12" hidden="1">{#N/A,#N/A,FALSE,"포장1";#N/A,#N/A,FALSE,"포장1"}</definedName>
    <definedName name="설명서" localSheetId="11" hidden="1">{#N/A,#N/A,FALSE,"포장1";#N/A,#N/A,FALSE,"포장1"}</definedName>
    <definedName name="설명서" localSheetId="13" hidden="1">{#N/A,#N/A,FALSE,"포장1";#N/A,#N/A,FALSE,"포장1"}</definedName>
    <definedName name="설명서" localSheetId="16" hidden="1">{#N/A,#N/A,FALSE,"포장1";#N/A,#N/A,FALSE,"포장1"}</definedName>
    <definedName name="설명서" localSheetId="21" hidden="1">{#N/A,#N/A,FALSE,"포장1";#N/A,#N/A,FALSE,"포장1"}</definedName>
    <definedName name="설명서" localSheetId="18" hidden="1">{#N/A,#N/A,FALSE,"포장1";#N/A,#N/A,FALSE,"포장1"}</definedName>
    <definedName name="설명서" localSheetId="19" hidden="1">{#N/A,#N/A,FALSE,"포장1";#N/A,#N/A,FALSE,"포장1"}</definedName>
    <definedName name="설명서" localSheetId="20" hidden="1">{#N/A,#N/A,FALSE,"포장1";#N/A,#N/A,FALSE,"포장1"}</definedName>
    <definedName name="설명서" localSheetId="22" hidden="1">{#N/A,#N/A,FALSE,"포장1";#N/A,#N/A,FALSE,"포장1"}</definedName>
    <definedName name="설명서" localSheetId="24" hidden="1">{#N/A,#N/A,FALSE,"포장1";#N/A,#N/A,FALSE,"포장1"}</definedName>
    <definedName name="설명서" localSheetId="28" hidden="1">{#N/A,#N/A,FALSE,"포장1";#N/A,#N/A,FALSE,"포장1"}</definedName>
    <definedName name="설명서" localSheetId="14" hidden="1">{#N/A,#N/A,FALSE,"포장1";#N/A,#N/A,FALSE,"포장1"}</definedName>
    <definedName name="설명서" hidden="1">{#N/A,#N/A,FALSE,"포장1";#N/A,#N/A,FALSE,"포장1"}</definedName>
    <definedName name="설문지" hidden="1">#REF!</definedName>
    <definedName name="설비" localSheetId="12" hidden="1">{#N/A,#N/A,FALSE,"이태원철근"}</definedName>
    <definedName name="설비" localSheetId="11" hidden="1">{#N/A,#N/A,FALSE,"이태원철근"}</definedName>
    <definedName name="설비" localSheetId="13" hidden="1">{#N/A,#N/A,FALSE,"이태원철근"}</definedName>
    <definedName name="설비" localSheetId="16" hidden="1">{#N/A,#N/A,FALSE,"이태원철근"}</definedName>
    <definedName name="설비" localSheetId="21" hidden="1">{#N/A,#N/A,FALSE,"이태원철근"}</definedName>
    <definedName name="설비" localSheetId="18" hidden="1">{#N/A,#N/A,FALSE,"이태원철근"}</definedName>
    <definedName name="설비" localSheetId="19" hidden="1">{#N/A,#N/A,FALSE,"이태원철근"}</definedName>
    <definedName name="설비" localSheetId="20" hidden="1">{#N/A,#N/A,FALSE,"이태원철근"}</definedName>
    <definedName name="설비" localSheetId="22" hidden="1">{#N/A,#N/A,FALSE,"이태원철근"}</definedName>
    <definedName name="설비" localSheetId="24" hidden="1">{#N/A,#N/A,FALSE,"이태원철근"}</definedName>
    <definedName name="설비" localSheetId="28" hidden="1">{#N/A,#N/A,FALSE,"이태원철근"}</definedName>
    <definedName name="설비" localSheetId="14" hidden="1">{#N/A,#N/A,FALSE,"이태원철근"}</definedName>
    <definedName name="설비" hidden="1">{#N/A,#N/A,FALSE,"이태원철근"}</definedName>
    <definedName name="설비3" localSheetId="12" hidden="1">{#N/A,#N/A,FALSE,"Sheet1";#N/A,#N/A,FALSE,"Sheet2";#N/A,#N/A,FALSE,"TAB96-1"}</definedName>
    <definedName name="설비3" localSheetId="11" hidden="1">{#N/A,#N/A,FALSE,"Sheet1";#N/A,#N/A,FALSE,"Sheet2";#N/A,#N/A,FALSE,"TAB96-1"}</definedName>
    <definedName name="설비3" localSheetId="13" hidden="1">{#N/A,#N/A,FALSE,"Sheet1";#N/A,#N/A,FALSE,"Sheet2";#N/A,#N/A,FALSE,"TAB96-1"}</definedName>
    <definedName name="설비3" localSheetId="16" hidden="1">{#N/A,#N/A,FALSE,"Sheet1";#N/A,#N/A,FALSE,"Sheet2";#N/A,#N/A,FALSE,"TAB96-1"}</definedName>
    <definedName name="설비3" localSheetId="21" hidden="1">{#N/A,#N/A,FALSE,"Sheet1";#N/A,#N/A,FALSE,"Sheet2";#N/A,#N/A,FALSE,"TAB96-1"}</definedName>
    <definedName name="설비3" localSheetId="18" hidden="1">{#N/A,#N/A,FALSE,"Sheet1";#N/A,#N/A,FALSE,"Sheet2";#N/A,#N/A,FALSE,"TAB96-1"}</definedName>
    <definedName name="설비3" localSheetId="19" hidden="1">{#N/A,#N/A,FALSE,"Sheet1";#N/A,#N/A,FALSE,"Sheet2";#N/A,#N/A,FALSE,"TAB96-1"}</definedName>
    <definedName name="설비3" localSheetId="20" hidden="1">{#N/A,#N/A,FALSE,"Sheet1";#N/A,#N/A,FALSE,"Sheet2";#N/A,#N/A,FALSE,"TAB96-1"}</definedName>
    <definedName name="설비3" localSheetId="22" hidden="1">{#N/A,#N/A,FALSE,"Sheet1";#N/A,#N/A,FALSE,"Sheet2";#N/A,#N/A,FALSE,"TAB96-1"}</definedName>
    <definedName name="설비3" localSheetId="24" hidden="1">{#N/A,#N/A,FALSE,"Sheet1";#N/A,#N/A,FALSE,"Sheet2";#N/A,#N/A,FALSE,"TAB96-1"}</definedName>
    <definedName name="설비3" localSheetId="28" hidden="1">{#N/A,#N/A,FALSE,"Sheet1";#N/A,#N/A,FALSE,"Sheet2";#N/A,#N/A,FALSE,"TAB96-1"}</definedName>
    <definedName name="설비3" localSheetId="14" hidden="1">{#N/A,#N/A,FALSE,"Sheet1";#N/A,#N/A,FALSE,"Sheet2";#N/A,#N/A,FALSE,"TAB96-1"}</definedName>
    <definedName name="설비3" hidden="1">{#N/A,#N/A,FALSE,"Sheet1";#N/A,#N/A,FALSE,"Sheet2";#N/A,#N/A,FALSE,"TAB96-1"}</definedName>
    <definedName name="설비공사" localSheetId="12" hidden="1">{#N/A,#N/A,FALSE,"전력간선"}</definedName>
    <definedName name="설비공사" localSheetId="11" hidden="1">{#N/A,#N/A,FALSE,"전력간선"}</definedName>
    <definedName name="설비공사" localSheetId="13" hidden="1">{#N/A,#N/A,FALSE,"전력간선"}</definedName>
    <definedName name="설비공사" localSheetId="16" hidden="1">{#N/A,#N/A,FALSE,"전력간선"}</definedName>
    <definedName name="설비공사" localSheetId="21" hidden="1">{#N/A,#N/A,FALSE,"전력간선"}</definedName>
    <definedName name="설비공사" localSheetId="18" hidden="1">{#N/A,#N/A,FALSE,"전력간선"}</definedName>
    <definedName name="설비공사" localSheetId="19" hidden="1">{#N/A,#N/A,FALSE,"전력간선"}</definedName>
    <definedName name="설비공사" localSheetId="20" hidden="1">{#N/A,#N/A,FALSE,"전력간선"}</definedName>
    <definedName name="설비공사" localSheetId="22" hidden="1">{#N/A,#N/A,FALSE,"전력간선"}</definedName>
    <definedName name="설비공사" localSheetId="24" hidden="1">{#N/A,#N/A,FALSE,"전력간선"}</definedName>
    <definedName name="설비공사" localSheetId="28" hidden="1">{#N/A,#N/A,FALSE,"전력간선"}</definedName>
    <definedName name="설비공사" localSheetId="14" hidden="1">{#N/A,#N/A,FALSE,"전력간선"}</definedName>
    <definedName name="설비공사" hidden="1">{#N/A,#N/A,FALSE,"전력간선"}</definedName>
    <definedName name="설비산출" localSheetId="12" hidden="1">{"'건축내역'!$A$1:$L$413"}</definedName>
    <definedName name="설비산출" localSheetId="11" hidden="1">{"'건축내역'!$A$1:$L$413"}</definedName>
    <definedName name="설비산출" localSheetId="13" hidden="1">{"'건축내역'!$A$1:$L$413"}</definedName>
    <definedName name="설비산출" localSheetId="16" hidden="1">{"'건축내역'!$A$1:$L$413"}</definedName>
    <definedName name="설비산출" localSheetId="21" hidden="1">{"'건축내역'!$A$1:$L$413"}</definedName>
    <definedName name="설비산출" localSheetId="18" hidden="1">{"'건축내역'!$A$1:$L$413"}</definedName>
    <definedName name="설비산출" localSheetId="19" hidden="1">{"'건축내역'!$A$1:$L$413"}</definedName>
    <definedName name="설비산출" localSheetId="20" hidden="1">{"'건축내역'!$A$1:$L$413"}</definedName>
    <definedName name="설비산출" localSheetId="22" hidden="1">{"'건축내역'!$A$1:$L$413"}</definedName>
    <definedName name="설비산출" localSheetId="24" hidden="1">{"'건축내역'!$A$1:$L$413"}</definedName>
    <definedName name="설비산출" localSheetId="28" hidden="1">{"'건축내역'!$A$1:$L$413"}</definedName>
    <definedName name="설비산출" localSheetId="14" hidden="1">{"'건축내역'!$A$1:$L$413"}</definedName>
    <definedName name="설비산출" hidden="1">{"'건축내역'!$A$1:$L$413"}</definedName>
    <definedName name="설비설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설비설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성"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우" localSheetId="12" hidden="1">{#N/A,#N/A,FALSE,"CCTV"}</definedName>
    <definedName name="성우" localSheetId="11" hidden="1">{#N/A,#N/A,FALSE,"CCTV"}</definedName>
    <definedName name="성우" localSheetId="13" hidden="1">{#N/A,#N/A,FALSE,"CCTV"}</definedName>
    <definedName name="성우" localSheetId="16" hidden="1">{#N/A,#N/A,FALSE,"CCTV"}</definedName>
    <definedName name="성우" localSheetId="21" hidden="1">{#N/A,#N/A,FALSE,"CCTV"}</definedName>
    <definedName name="성우" localSheetId="18" hidden="1">{#N/A,#N/A,FALSE,"CCTV"}</definedName>
    <definedName name="성우" localSheetId="19" hidden="1">{#N/A,#N/A,FALSE,"CCTV"}</definedName>
    <definedName name="성우" localSheetId="20" hidden="1">{#N/A,#N/A,FALSE,"CCTV"}</definedName>
    <definedName name="성우" localSheetId="22" hidden="1">{#N/A,#N/A,FALSE,"CCTV"}</definedName>
    <definedName name="성우" localSheetId="24" hidden="1">{#N/A,#N/A,FALSE,"CCTV"}</definedName>
    <definedName name="성우" localSheetId="28" hidden="1">{#N/A,#N/A,FALSE,"CCTV"}</definedName>
    <definedName name="성우" localSheetId="14" hidden="1">{#N/A,#N/A,FALSE,"CCTV"}</definedName>
    <definedName name="성우" hidden="1">{#N/A,#N/A,FALSE,"CCTV"}</definedName>
    <definedName name="성토과재" localSheetId="12" hidden="1">{#N/A,#N/A,FALSE,"조골재"}</definedName>
    <definedName name="성토과재" localSheetId="11" hidden="1">{#N/A,#N/A,FALSE,"조골재"}</definedName>
    <definedName name="성토과재" localSheetId="13" hidden="1">{#N/A,#N/A,FALSE,"조골재"}</definedName>
    <definedName name="성토과재" localSheetId="16" hidden="1">{#N/A,#N/A,FALSE,"조골재"}</definedName>
    <definedName name="성토과재" localSheetId="21" hidden="1">{#N/A,#N/A,FALSE,"조골재"}</definedName>
    <definedName name="성토과재" localSheetId="18" hidden="1">{#N/A,#N/A,FALSE,"조골재"}</definedName>
    <definedName name="성토과재" localSheetId="19" hidden="1">{#N/A,#N/A,FALSE,"조골재"}</definedName>
    <definedName name="성토과재" localSheetId="20" hidden="1">{#N/A,#N/A,FALSE,"조골재"}</definedName>
    <definedName name="성토과재" localSheetId="22" hidden="1">{#N/A,#N/A,FALSE,"조골재"}</definedName>
    <definedName name="성토과재" localSheetId="24" hidden="1">{#N/A,#N/A,FALSE,"조골재"}</definedName>
    <definedName name="성토과재" localSheetId="28" hidden="1">{#N/A,#N/A,FALSE,"조골재"}</definedName>
    <definedName name="성토과재" localSheetId="14" hidden="1">{#N/A,#N/A,FALSE,"조골재"}</definedName>
    <definedName name="성토과재" hidden="1">{#N/A,#N/A,FALSE,"조골재"}</definedName>
    <definedName name="세륜세차" hidden="1">#REF!</definedName>
    <definedName name="세전익익" localSheetId="12" hidden="1">{#N/A,#N/A,FALSE,"지침";#N/A,#N/A,FALSE,"환경분석";#N/A,#N/A,FALSE,"Sheet16"}</definedName>
    <definedName name="세전익익" localSheetId="11" hidden="1">{#N/A,#N/A,FALSE,"지침";#N/A,#N/A,FALSE,"환경분석";#N/A,#N/A,FALSE,"Sheet16"}</definedName>
    <definedName name="세전익익" localSheetId="13" hidden="1">{#N/A,#N/A,FALSE,"지침";#N/A,#N/A,FALSE,"환경분석";#N/A,#N/A,FALSE,"Sheet16"}</definedName>
    <definedName name="세전익익" localSheetId="16" hidden="1">{#N/A,#N/A,FALSE,"지침";#N/A,#N/A,FALSE,"환경분석";#N/A,#N/A,FALSE,"Sheet16"}</definedName>
    <definedName name="세전익익" localSheetId="21" hidden="1">{#N/A,#N/A,FALSE,"지침";#N/A,#N/A,FALSE,"환경분석";#N/A,#N/A,FALSE,"Sheet16"}</definedName>
    <definedName name="세전익익" localSheetId="18" hidden="1">{#N/A,#N/A,FALSE,"지침";#N/A,#N/A,FALSE,"환경분석";#N/A,#N/A,FALSE,"Sheet16"}</definedName>
    <definedName name="세전익익" localSheetId="19" hidden="1">{#N/A,#N/A,FALSE,"지침";#N/A,#N/A,FALSE,"환경분석";#N/A,#N/A,FALSE,"Sheet16"}</definedName>
    <definedName name="세전익익" localSheetId="20" hidden="1">{#N/A,#N/A,FALSE,"지침";#N/A,#N/A,FALSE,"환경분석";#N/A,#N/A,FALSE,"Sheet16"}</definedName>
    <definedName name="세전익익" localSheetId="22" hidden="1">{#N/A,#N/A,FALSE,"지침";#N/A,#N/A,FALSE,"환경분석";#N/A,#N/A,FALSE,"Sheet16"}</definedName>
    <definedName name="세전익익" localSheetId="24" hidden="1">{#N/A,#N/A,FALSE,"지침";#N/A,#N/A,FALSE,"환경분석";#N/A,#N/A,FALSE,"Sheet16"}</definedName>
    <definedName name="세전익익" localSheetId="28" hidden="1">{#N/A,#N/A,FALSE,"지침";#N/A,#N/A,FALSE,"환경분석";#N/A,#N/A,FALSE,"Sheet16"}</definedName>
    <definedName name="세전익익" localSheetId="14" hidden="1">{#N/A,#N/A,FALSE,"지침";#N/A,#N/A,FALSE,"환경분석";#N/A,#N/A,FALSE,"Sheet16"}</definedName>
    <definedName name="세전익익" hidden="1">{#N/A,#N/A,FALSE,"지침";#N/A,#N/A,FALSE,"환경분석";#N/A,#N/A,FALSE,"Sheet16"}</definedName>
    <definedName name="셔ㅛ" localSheetId="12" hidden="1">{#N/A,#N/A,FALSE,"운반시간"}</definedName>
    <definedName name="셔ㅛ" localSheetId="11" hidden="1">{#N/A,#N/A,FALSE,"운반시간"}</definedName>
    <definedName name="셔ㅛ" localSheetId="13" hidden="1">{#N/A,#N/A,FALSE,"운반시간"}</definedName>
    <definedName name="셔ㅛ" localSheetId="16" hidden="1">{#N/A,#N/A,FALSE,"운반시간"}</definedName>
    <definedName name="셔ㅛ" localSheetId="21" hidden="1">{#N/A,#N/A,FALSE,"운반시간"}</definedName>
    <definedName name="셔ㅛ" localSheetId="18" hidden="1">{#N/A,#N/A,FALSE,"운반시간"}</definedName>
    <definedName name="셔ㅛ" localSheetId="19" hidden="1">{#N/A,#N/A,FALSE,"운반시간"}</definedName>
    <definedName name="셔ㅛ" localSheetId="20" hidden="1">{#N/A,#N/A,FALSE,"운반시간"}</definedName>
    <definedName name="셔ㅛ" localSheetId="22" hidden="1">{#N/A,#N/A,FALSE,"운반시간"}</definedName>
    <definedName name="셔ㅛ" localSheetId="24" hidden="1">{#N/A,#N/A,FALSE,"운반시간"}</definedName>
    <definedName name="셔ㅛ" localSheetId="28" hidden="1">{#N/A,#N/A,FALSE,"운반시간"}</definedName>
    <definedName name="셔ㅛ" localSheetId="14" hidden="1">{#N/A,#N/A,FALSE,"운반시간"}</definedName>
    <definedName name="셔ㅛ" hidden="1">{#N/A,#N/A,FALSE,"운반시간"}</definedName>
    <definedName name="소방사항" hidden="1">#REF!</definedName>
    <definedName name="소방자재하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12" hidden="1">{#N/A,#N/A,FALSE,"예상손익";#N/A,#N/A,FALSE,"관리분석";#N/A,#N/A,FALSE,"장비분석";#N/A,#N/A,FALSE,"준설분석";#N/A,#N/A,FALSE,"철구분석"}</definedName>
    <definedName name="소요계획2" localSheetId="11" hidden="1">{#N/A,#N/A,FALSE,"예상손익";#N/A,#N/A,FALSE,"관리분석";#N/A,#N/A,FALSE,"장비분석";#N/A,#N/A,FALSE,"준설분석";#N/A,#N/A,FALSE,"철구분석"}</definedName>
    <definedName name="소요계획2" localSheetId="13" hidden="1">{#N/A,#N/A,FALSE,"예상손익";#N/A,#N/A,FALSE,"관리분석";#N/A,#N/A,FALSE,"장비분석";#N/A,#N/A,FALSE,"준설분석";#N/A,#N/A,FALSE,"철구분석"}</definedName>
    <definedName name="소요계획2" localSheetId="16" hidden="1">{#N/A,#N/A,FALSE,"예상손익";#N/A,#N/A,FALSE,"관리분석";#N/A,#N/A,FALSE,"장비분석";#N/A,#N/A,FALSE,"준설분석";#N/A,#N/A,FALSE,"철구분석"}</definedName>
    <definedName name="소요계획2" localSheetId="21" hidden="1">{#N/A,#N/A,FALSE,"예상손익";#N/A,#N/A,FALSE,"관리분석";#N/A,#N/A,FALSE,"장비분석";#N/A,#N/A,FALSE,"준설분석";#N/A,#N/A,FALSE,"철구분석"}</definedName>
    <definedName name="소요계획2" localSheetId="18" hidden="1">{#N/A,#N/A,FALSE,"예상손익";#N/A,#N/A,FALSE,"관리분석";#N/A,#N/A,FALSE,"장비분석";#N/A,#N/A,FALSE,"준설분석";#N/A,#N/A,FALSE,"철구분석"}</definedName>
    <definedName name="소요계획2" localSheetId="19" hidden="1">{#N/A,#N/A,FALSE,"예상손익";#N/A,#N/A,FALSE,"관리분석";#N/A,#N/A,FALSE,"장비분석";#N/A,#N/A,FALSE,"준설분석";#N/A,#N/A,FALSE,"철구분석"}</definedName>
    <definedName name="소요계획2" localSheetId="20" hidden="1">{#N/A,#N/A,FALSE,"예상손익";#N/A,#N/A,FALSE,"관리분석";#N/A,#N/A,FALSE,"장비분석";#N/A,#N/A,FALSE,"준설분석";#N/A,#N/A,FALSE,"철구분석"}</definedName>
    <definedName name="소요계획2" localSheetId="22" hidden="1">{#N/A,#N/A,FALSE,"예상손익";#N/A,#N/A,FALSE,"관리분석";#N/A,#N/A,FALSE,"장비분석";#N/A,#N/A,FALSE,"준설분석";#N/A,#N/A,FALSE,"철구분석"}</definedName>
    <definedName name="소요계획2" localSheetId="24" hidden="1">{#N/A,#N/A,FALSE,"예상손익";#N/A,#N/A,FALSE,"관리분석";#N/A,#N/A,FALSE,"장비분석";#N/A,#N/A,FALSE,"준설분석";#N/A,#N/A,FALSE,"철구분석"}</definedName>
    <definedName name="소요계획2" localSheetId="28" hidden="1">{#N/A,#N/A,FALSE,"예상손익";#N/A,#N/A,FALSE,"관리분석";#N/A,#N/A,FALSE,"장비분석";#N/A,#N/A,FALSE,"준설분석";#N/A,#N/A,FALSE,"철구분석"}</definedName>
    <definedName name="소요계획2" localSheetId="14" hidden="1">{#N/A,#N/A,FALSE,"예상손익";#N/A,#N/A,FALSE,"관리분석";#N/A,#N/A,FALSE,"장비분석";#N/A,#N/A,FALSE,"준설분석";#N/A,#N/A,FALSE,"철구분석"}</definedName>
    <definedName name="소요계획2" hidden="1">{#N/A,#N/A,FALSE,"예상손익";#N/A,#N/A,FALSE,"관리분석";#N/A,#N/A,FALSE,"장비분석";#N/A,#N/A,FALSE,"준설분석";#N/A,#N/A,FALSE,"철구분석"}</definedName>
    <definedName name="소화갑지" localSheetId="12" hidden="1">{#N/A,#N/A,FALSE,"CCTV"}</definedName>
    <definedName name="소화갑지" localSheetId="11" hidden="1">{#N/A,#N/A,FALSE,"CCTV"}</definedName>
    <definedName name="소화갑지" localSheetId="13" hidden="1">{#N/A,#N/A,FALSE,"CCTV"}</definedName>
    <definedName name="소화갑지" localSheetId="16" hidden="1">{#N/A,#N/A,FALSE,"CCTV"}</definedName>
    <definedName name="소화갑지" localSheetId="21" hidden="1">{#N/A,#N/A,FALSE,"CCTV"}</definedName>
    <definedName name="소화갑지" localSheetId="18" hidden="1">{#N/A,#N/A,FALSE,"CCTV"}</definedName>
    <definedName name="소화갑지" localSheetId="19" hidden="1">{#N/A,#N/A,FALSE,"CCTV"}</definedName>
    <definedName name="소화갑지" localSheetId="20" hidden="1">{#N/A,#N/A,FALSE,"CCTV"}</definedName>
    <definedName name="소화갑지" localSheetId="22" hidden="1">{#N/A,#N/A,FALSE,"CCTV"}</definedName>
    <definedName name="소화갑지" localSheetId="24" hidden="1">{#N/A,#N/A,FALSE,"CCTV"}</definedName>
    <definedName name="소화갑지" localSheetId="28" hidden="1">{#N/A,#N/A,FALSE,"CCTV"}</definedName>
    <definedName name="소화갑지" localSheetId="14" hidden="1">{#N/A,#N/A,FALSE,"CCTV"}</definedName>
    <definedName name="소화갑지" hidden="1">{#N/A,#N/A,FALSE,"CCTV"}</definedName>
    <definedName name="소화배관" localSheetId="12" hidden="1">{#N/A,#N/A,FALSE,"전력간선"}</definedName>
    <definedName name="소화배관" localSheetId="11" hidden="1">{#N/A,#N/A,FALSE,"전력간선"}</definedName>
    <definedName name="소화배관" localSheetId="13" hidden="1">{#N/A,#N/A,FALSE,"전력간선"}</definedName>
    <definedName name="소화배관" localSheetId="16" hidden="1">{#N/A,#N/A,FALSE,"전력간선"}</definedName>
    <definedName name="소화배관" localSheetId="21" hidden="1">{#N/A,#N/A,FALSE,"전력간선"}</definedName>
    <definedName name="소화배관" localSheetId="18" hidden="1">{#N/A,#N/A,FALSE,"전력간선"}</definedName>
    <definedName name="소화배관" localSheetId="19" hidden="1">{#N/A,#N/A,FALSE,"전력간선"}</definedName>
    <definedName name="소화배관" localSheetId="20" hidden="1">{#N/A,#N/A,FALSE,"전력간선"}</definedName>
    <definedName name="소화배관" localSheetId="22" hidden="1">{#N/A,#N/A,FALSE,"전력간선"}</definedName>
    <definedName name="소화배관" localSheetId="24" hidden="1">{#N/A,#N/A,FALSE,"전력간선"}</definedName>
    <definedName name="소화배관" localSheetId="28" hidden="1">{#N/A,#N/A,FALSE,"전력간선"}</definedName>
    <definedName name="소화배관" localSheetId="14" hidden="1">{#N/A,#N/A,FALSE,"전력간선"}</definedName>
    <definedName name="소화배관" hidden="1">{#N/A,#N/A,FALSE,"전력간선"}</definedName>
    <definedName name="소ㅑ104" hidden="1">#REF!</definedName>
    <definedName name="손영주" localSheetId="12" hidden="1">{#N/A,#N/A,FALSE,"조골재"}</definedName>
    <definedName name="손영주" localSheetId="11" hidden="1">{#N/A,#N/A,FALSE,"조골재"}</definedName>
    <definedName name="손영주" localSheetId="13" hidden="1">{#N/A,#N/A,FALSE,"조골재"}</definedName>
    <definedName name="손영주" localSheetId="16" hidden="1">{#N/A,#N/A,FALSE,"조골재"}</definedName>
    <definedName name="손영주" localSheetId="21" hidden="1">{#N/A,#N/A,FALSE,"조골재"}</definedName>
    <definedName name="손영주" localSheetId="18" hidden="1">{#N/A,#N/A,FALSE,"조골재"}</definedName>
    <definedName name="손영주" localSheetId="19" hidden="1">{#N/A,#N/A,FALSE,"조골재"}</definedName>
    <definedName name="손영주" localSheetId="20" hidden="1">{#N/A,#N/A,FALSE,"조골재"}</definedName>
    <definedName name="손영주" localSheetId="22" hidden="1">{#N/A,#N/A,FALSE,"조골재"}</definedName>
    <definedName name="손영주" localSheetId="24" hidden="1">{#N/A,#N/A,FALSE,"조골재"}</definedName>
    <definedName name="손영주" localSheetId="28" hidden="1">{#N/A,#N/A,FALSE,"조골재"}</definedName>
    <definedName name="손영주" localSheetId="14" hidden="1">{#N/A,#N/A,FALSE,"조골재"}</definedName>
    <definedName name="손영주" hidden="1">{#N/A,#N/A,FALSE,"조골재"}</definedName>
    <definedName name="손익"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061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손익계산" localSheetId="12" hidden="1">{#N/A,#N/A,TRUE,"대 차 대 조 표"}</definedName>
    <definedName name="손익계산" localSheetId="11" hidden="1">{#N/A,#N/A,TRUE,"대 차 대 조 표"}</definedName>
    <definedName name="손익계산" localSheetId="13" hidden="1">{#N/A,#N/A,TRUE,"대 차 대 조 표"}</definedName>
    <definedName name="손익계산" localSheetId="16" hidden="1">{#N/A,#N/A,TRUE,"대 차 대 조 표"}</definedName>
    <definedName name="손익계산" localSheetId="21" hidden="1">{#N/A,#N/A,TRUE,"대 차 대 조 표"}</definedName>
    <definedName name="손익계산" localSheetId="18" hidden="1">{#N/A,#N/A,TRUE,"대 차 대 조 표"}</definedName>
    <definedName name="손익계산" localSheetId="19" hidden="1">{#N/A,#N/A,TRUE,"대 차 대 조 표"}</definedName>
    <definedName name="손익계산" localSheetId="20" hidden="1">{#N/A,#N/A,TRUE,"대 차 대 조 표"}</definedName>
    <definedName name="손익계산" localSheetId="22" hidden="1">{#N/A,#N/A,TRUE,"대 차 대 조 표"}</definedName>
    <definedName name="손익계산" localSheetId="24" hidden="1">{#N/A,#N/A,TRUE,"대 차 대 조 표"}</definedName>
    <definedName name="손익계산" localSheetId="28" hidden="1">{#N/A,#N/A,TRUE,"대 차 대 조 표"}</definedName>
    <definedName name="손익계산" localSheetId="14" hidden="1">{#N/A,#N/A,TRUE,"대 차 대 조 표"}</definedName>
    <definedName name="손익계산" hidden="1">{#N/A,#N/A,TRUE,"대 차 대 조 표"}</definedName>
    <definedName name="손익계산서" hidden="1">#REF!</definedName>
    <definedName name="손익계산서2" localSheetId="12" hidden="1">{#N/A,#N/A,TRUE,"대 차 대 조 표"}</definedName>
    <definedName name="손익계산서2" localSheetId="11" hidden="1">{#N/A,#N/A,TRUE,"대 차 대 조 표"}</definedName>
    <definedName name="손익계산서2" localSheetId="13" hidden="1">{#N/A,#N/A,TRUE,"대 차 대 조 표"}</definedName>
    <definedName name="손익계산서2" localSheetId="16" hidden="1">{#N/A,#N/A,TRUE,"대 차 대 조 표"}</definedName>
    <definedName name="손익계산서2" localSheetId="21" hidden="1">{#N/A,#N/A,TRUE,"대 차 대 조 표"}</definedName>
    <definedName name="손익계산서2" localSheetId="18" hidden="1">{#N/A,#N/A,TRUE,"대 차 대 조 표"}</definedName>
    <definedName name="손익계산서2" localSheetId="19" hidden="1">{#N/A,#N/A,TRUE,"대 차 대 조 표"}</definedName>
    <definedName name="손익계산서2" localSheetId="20" hidden="1">{#N/A,#N/A,TRUE,"대 차 대 조 표"}</definedName>
    <definedName name="손익계산서2" localSheetId="22" hidden="1">{#N/A,#N/A,TRUE,"대 차 대 조 표"}</definedName>
    <definedName name="손익계산서2" localSheetId="24" hidden="1">{#N/A,#N/A,TRUE,"대 차 대 조 표"}</definedName>
    <definedName name="손익계산서2" localSheetId="28" hidden="1">{#N/A,#N/A,TRUE,"대 차 대 조 표"}</definedName>
    <definedName name="손익계산서2" localSheetId="14" hidden="1">{#N/A,#N/A,TRUE,"대 차 대 조 표"}</definedName>
    <definedName name="손익계산서2" hidden="1">{#N/A,#N/A,TRUE,"대 차 대 조 표"}</definedName>
    <definedName name="손익계산서3" localSheetId="12" hidden="1">{#N/A,#N/A,TRUE,"대 차 대 조 표"}</definedName>
    <definedName name="손익계산서3" localSheetId="11" hidden="1">{#N/A,#N/A,TRUE,"대 차 대 조 표"}</definedName>
    <definedName name="손익계산서3" localSheetId="13" hidden="1">{#N/A,#N/A,TRUE,"대 차 대 조 표"}</definedName>
    <definedName name="손익계산서3" localSheetId="16" hidden="1">{#N/A,#N/A,TRUE,"대 차 대 조 표"}</definedName>
    <definedName name="손익계산서3" localSheetId="21" hidden="1">{#N/A,#N/A,TRUE,"대 차 대 조 표"}</definedName>
    <definedName name="손익계산서3" localSheetId="18" hidden="1">{#N/A,#N/A,TRUE,"대 차 대 조 표"}</definedName>
    <definedName name="손익계산서3" localSheetId="19" hidden="1">{#N/A,#N/A,TRUE,"대 차 대 조 표"}</definedName>
    <definedName name="손익계산서3" localSheetId="20" hidden="1">{#N/A,#N/A,TRUE,"대 차 대 조 표"}</definedName>
    <definedName name="손익계산서3" localSheetId="22" hidden="1">{#N/A,#N/A,TRUE,"대 차 대 조 표"}</definedName>
    <definedName name="손익계산서3" localSheetId="24" hidden="1">{#N/A,#N/A,TRUE,"대 차 대 조 표"}</definedName>
    <definedName name="손익계산서3" localSheetId="28" hidden="1">{#N/A,#N/A,TRUE,"대 차 대 조 표"}</definedName>
    <definedName name="손익계산서3" localSheetId="14" hidden="1">{#N/A,#N/A,TRUE,"대 차 대 조 표"}</definedName>
    <definedName name="손익계산서3" hidden="1">{#N/A,#N/A,TRUE,"대 차 대 조 표"}</definedName>
    <definedName name="손익변경" localSheetId="12" hidden="1">{#N/A,#N/A,FALSE,"지침";#N/A,#N/A,FALSE,"환경분석";#N/A,#N/A,FALSE,"Sheet16"}</definedName>
    <definedName name="손익변경" localSheetId="11" hidden="1">{#N/A,#N/A,FALSE,"지침";#N/A,#N/A,FALSE,"환경분석";#N/A,#N/A,FALSE,"Sheet16"}</definedName>
    <definedName name="손익변경" localSheetId="13" hidden="1">{#N/A,#N/A,FALSE,"지침";#N/A,#N/A,FALSE,"환경분석";#N/A,#N/A,FALSE,"Sheet16"}</definedName>
    <definedName name="손익변경" localSheetId="16" hidden="1">{#N/A,#N/A,FALSE,"지침";#N/A,#N/A,FALSE,"환경분석";#N/A,#N/A,FALSE,"Sheet16"}</definedName>
    <definedName name="손익변경" localSheetId="21" hidden="1">{#N/A,#N/A,FALSE,"지침";#N/A,#N/A,FALSE,"환경분석";#N/A,#N/A,FALSE,"Sheet16"}</definedName>
    <definedName name="손익변경" localSheetId="18" hidden="1">{#N/A,#N/A,FALSE,"지침";#N/A,#N/A,FALSE,"환경분석";#N/A,#N/A,FALSE,"Sheet16"}</definedName>
    <definedName name="손익변경" localSheetId="19" hidden="1">{#N/A,#N/A,FALSE,"지침";#N/A,#N/A,FALSE,"환경분석";#N/A,#N/A,FALSE,"Sheet16"}</definedName>
    <definedName name="손익변경" localSheetId="20" hidden="1">{#N/A,#N/A,FALSE,"지침";#N/A,#N/A,FALSE,"환경분석";#N/A,#N/A,FALSE,"Sheet16"}</definedName>
    <definedName name="손익변경" localSheetId="22" hidden="1">{#N/A,#N/A,FALSE,"지침";#N/A,#N/A,FALSE,"환경분석";#N/A,#N/A,FALSE,"Sheet16"}</definedName>
    <definedName name="손익변경" localSheetId="24" hidden="1">{#N/A,#N/A,FALSE,"지침";#N/A,#N/A,FALSE,"환경분석";#N/A,#N/A,FALSE,"Sheet16"}</definedName>
    <definedName name="손익변경" localSheetId="28" hidden="1">{#N/A,#N/A,FALSE,"지침";#N/A,#N/A,FALSE,"환경분석";#N/A,#N/A,FALSE,"Sheet16"}</definedName>
    <definedName name="손익변경" localSheetId="14" hidden="1">{#N/A,#N/A,FALSE,"지침";#N/A,#N/A,FALSE,"환경분석";#N/A,#N/A,FALSE,"Sheet16"}</definedName>
    <definedName name="손익변경" hidden="1">{#N/A,#N/A,FALSE,"지침";#N/A,#N/A,FALSE,"환경분석";#N/A,#N/A,FALSE,"Sheet16"}</definedName>
    <definedName name="송용석"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 localSheetId="12" hidden="1">{#N/A,#N/A,FALSE,"포장1";#N/A,#N/A,FALSE,"포장1"}</definedName>
    <definedName name="쇼" localSheetId="11" hidden="1">{#N/A,#N/A,FALSE,"포장1";#N/A,#N/A,FALSE,"포장1"}</definedName>
    <definedName name="쇼" localSheetId="13" hidden="1">{#N/A,#N/A,FALSE,"포장1";#N/A,#N/A,FALSE,"포장1"}</definedName>
    <definedName name="쇼" localSheetId="16" hidden="1">{#N/A,#N/A,FALSE,"포장1";#N/A,#N/A,FALSE,"포장1"}</definedName>
    <definedName name="쇼" localSheetId="21" hidden="1">{#N/A,#N/A,FALSE,"포장1";#N/A,#N/A,FALSE,"포장1"}</definedName>
    <definedName name="쇼" localSheetId="18" hidden="1">{#N/A,#N/A,FALSE,"포장1";#N/A,#N/A,FALSE,"포장1"}</definedName>
    <definedName name="쇼" localSheetId="19" hidden="1">{#N/A,#N/A,FALSE,"포장1";#N/A,#N/A,FALSE,"포장1"}</definedName>
    <definedName name="쇼" localSheetId="20" hidden="1">{#N/A,#N/A,FALSE,"포장1";#N/A,#N/A,FALSE,"포장1"}</definedName>
    <definedName name="쇼" localSheetId="22" hidden="1">{#N/A,#N/A,FALSE,"포장1";#N/A,#N/A,FALSE,"포장1"}</definedName>
    <definedName name="쇼" localSheetId="24" hidden="1">{#N/A,#N/A,FALSE,"포장1";#N/A,#N/A,FALSE,"포장1"}</definedName>
    <definedName name="쇼" localSheetId="28" hidden="1">{#N/A,#N/A,FALSE,"포장1";#N/A,#N/A,FALSE,"포장1"}</definedName>
    <definedName name="쇼" localSheetId="14" hidden="1">{#N/A,#N/A,FALSE,"포장1";#N/A,#N/A,FALSE,"포장1"}</definedName>
    <definedName name="쇼" hidden="1">{#N/A,#N/A,FALSE,"포장1";#N/A,#N/A,FALSE,"포장1"}</definedName>
    <definedName name="쇼ㅏㅅ" localSheetId="12" hidden="1">{#N/A,#N/A,FALSE,"Sheet6"}</definedName>
    <definedName name="쇼ㅏㅅ" localSheetId="11" hidden="1">{#N/A,#N/A,FALSE,"Sheet6"}</definedName>
    <definedName name="쇼ㅏㅅ" localSheetId="13" hidden="1">{#N/A,#N/A,FALSE,"Sheet6"}</definedName>
    <definedName name="쇼ㅏㅅ" localSheetId="16" hidden="1">{#N/A,#N/A,FALSE,"Sheet6"}</definedName>
    <definedName name="쇼ㅏㅅ" localSheetId="21" hidden="1">{#N/A,#N/A,FALSE,"Sheet6"}</definedName>
    <definedName name="쇼ㅏㅅ" localSheetId="18" hidden="1">{#N/A,#N/A,FALSE,"Sheet6"}</definedName>
    <definedName name="쇼ㅏㅅ" localSheetId="19" hidden="1">{#N/A,#N/A,FALSE,"Sheet6"}</definedName>
    <definedName name="쇼ㅏㅅ" localSheetId="20" hidden="1">{#N/A,#N/A,FALSE,"Sheet6"}</definedName>
    <definedName name="쇼ㅏㅅ" localSheetId="22" hidden="1">{#N/A,#N/A,FALSE,"Sheet6"}</definedName>
    <definedName name="쇼ㅏㅅ" localSheetId="24" hidden="1">{#N/A,#N/A,FALSE,"Sheet6"}</definedName>
    <definedName name="쇼ㅏㅅ" localSheetId="28" hidden="1">{#N/A,#N/A,FALSE,"Sheet6"}</definedName>
    <definedName name="쇼ㅏㅅ" localSheetId="14" hidden="1">{#N/A,#N/A,FALSE,"Sheet6"}</definedName>
    <definedName name="쇼ㅏㅅ" hidden="1">{#N/A,#N/A,FALSE,"Sheet6"}</definedName>
    <definedName name="쇼ㅓㄹ" localSheetId="12" hidden="1">{#N/A,#N/A,FALSE,"현장 NCR 분석";#N/A,#N/A,FALSE,"현장품질감사";#N/A,#N/A,FALSE,"현장품질감사"}</definedName>
    <definedName name="쇼ㅓㄹ" localSheetId="11" hidden="1">{#N/A,#N/A,FALSE,"현장 NCR 분석";#N/A,#N/A,FALSE,"현장품질감사";#N/A,#N/A,FALSE,"현장품질감사"}</definedName>
    <definedName name="쇼ㅓㄹ" localSheetId="13" hidden="1">{#N/A,#N/A,FALSE,"현장 NCR 분석";#N/A,#N/A,FALSE,"현장품질감사";#N/A,#N/A,FALSE,"현장품질감사"}</definedName>
    <definedName name="쇼ㅓㄹ" localSheetId="16" hidden="1">{#N/A,#N/A,FALSE,"현장 NCR 분석";#N/A,#N/A,FALSE,"현장품질감사";#N/A,#N/A,FALSE,"현장품질감사"}</definedName>
    <definedName name="쇼ㅓㄹ" localSheetId="21" hidden="1">{#N/A,#N/A,FALSE,"현장 NCR 분석";#N/A,#N/A,FALSE,"현장품질감사";#N/A,#N/A,FALSE,"현장품질감사"}</definedName>
    <definedName name="쇼ㅓㄹ" localSheetId="18" hidden="1">{#N/A,#N/A,FALSE,"현장 NCR 분석";#N/A,#N/A,FALSE,"현장품질감사";#N/A,#N/A,FALSE,"현장품질감사"}</definedName>
    <definedName name="쇼ㅓㄹ" localSheetId="19" hidden="1">{#N/A,#N/A,FALSE,"현장 NCR 분석";#N/A,#N/A,FALSE,"현장품질감사";#N/A,#N/A,FALSE,"현장품질감사"}</definedName>
    <definedName name="쇼ㅓㄹ" localSheetId="20" hidden="1">{#N/A,#N/A,FALSE,"현장 NCR 분석";#N/A,#N/A,FALSE,"현장품질감사";#N/A,#N/A,FALSE,"현장품질감사"}</definedName>
    <definedName name="쇼ㅓㄹ" localSheetId="22" hidden="1">{#N/A,#N/A,FALSE,"현장 NCR 분석";#N/A,#N/A,FALSE,"현장품질감사";#N/A,#N/A,FALSE,"현장품질감사"}</definedName>
    <definedName name="쇼ㅓㄹ" localSheetId="24" hidden="1">{#N/A,#N/A,FALSE,"현장 NCR 분석";#N/A,#N/A,FALSE,"현장품질감사";#N/A,#N/A,FALSE,"현장품질감사"}</definedName>
    <definedName name="쇼ㅓㄹ" localSheetId="28" hidden="1">{#N/A,#N/A,FALSE,"현장 NCR 분석";#N/A,#N/A,FALSE,"현장품질감사";#N/A,#N/A,FALSE,"현장품질감사"}</definedName>
    <definedName name="쇼ㅓㄹ" localSheetId="14" hidden="1">{#N/A,#N/A,FALSE,"현장 NCR 분석";#N/A,#N/A,FALSE,"현장품질감사";#N/A,#N/A,FALSE,"현장품질감사"}</definedName>
    <definedName name="쇼ㅓㄹ" hidden="1">{#N/A,#N/A,FALSE,"현장 NCR 분석";#N/A,#N/A,FALSE,"현장품질감사";#N/A,#N/A,FALSE,"현장품질감사"}</definedName>
    <definedName name="쇼ㅓㅎㄹ" localSheetId="12" hidden="1">{#N/A,#N/A,FALSE,"집계표"}</definedName>
    <definedName name="쇼ㅓㅎㄹ" localSheetId="11" hidden="1">{#N/A,#N/A,FALSE,"집계표"}</definedName>
    <definedName name="쇼ㅓㅎㄹ" localSheetId="13" hidden="1">{#N/A,#N/A,FALSE,"집계표"}</definedName>
    <definedName name="쇼ㅓㅎㄹ" localSheetId="16" hidden="1">{#N/A,#N/A,FALSE,"집계표"}</definedName>
    <definedName name="쇼ㅓㅎㄹ" localSheetId="21" hidden="1">{#N/A,#N/A,FALSE,"집계표"}</definedName>
    <definedName name="쇼ㅓㅎㄹ" localSheetId="18" hidden="1">{#N/A,#N/A,FALSE,"집계표"}</definedName>
    <definedName name="쇼ㅓㅎㄹ" localSheetId="19" hidden="1">{#N/A,#N/A,FALSE,"집계표"}</definedName>
    <definedName name="쇼ㅓㅎㄹ" localSheetId="20" hidden="1">{#N/A,#N/A,FALSE,"집계표"}</definedName>
    <definedName name="쇼ㅓㅎㄹ" localSheetId="22" hidden="1">{#N/A,#N/A,FALSE,"집계표"}</definedName>
    <definedName name="쇼ㅓㅎㄹ" localSheetId="24" hidden="1">{#N/A,#N/A,FALSE,"집계표"}</definedName>
    <definedName name="쇼ㅓㅎㄹ" localSheetId="28" hidden="1">{#N/A,#N/A,FALSE,"집계표"}</definedName>
    <definedName name="쇼ㅓㅎㄹ" localSheetId="14" hidden="1">{#N/A,#N/A,FALSE,"집계표"}</definedName>
    <definedName name="쇼ㅓㅎㄹ" hidden="1">{#N/A,#N/A,FALSE,"집계표"}</definedName>
    <definedName name="쇼ㅗㅎ로" localSheetId="12" hidden="1">{"'장비'!$A$3:$M$12"}</definedName>
    <definedName name="쇼ㅗㅎ로" localSheetId="11" hidden="1">{"'장비'!$A$3:$M$12"}</definedName>
    <definedName name="쇼ㅗㅎ로" localSheetId="13" hidden="1">{"'장비'!$A$3:$M$12"}</definedName>
    <definedName name="쇼ㅗㅎ로" localSheetId="16" hidden="1">{"'장비'!$A$3:$M$12"}</definedName>
    <definedName name="쇼ㅗㅎ로" localSheetId="21" hidden="1">{"'장비'!$A$3:$M$12"}</definedName>
    <definedName name="쇼ㅗㅎ로" localSheetId="18" hidden="1">{"'장비'!$A$3:$M$12"}</definedName>
    <definedName name="쇼ㅗㅎ로" localSheetId="19" hidden="1">{"'장비'!$A$3:$M$12"}</definedName>
    <definedName name="쇼ㅗㅎ로" localSheetId="20" hidden="1">{"'장비'!$A$3:$M$12"}</definedName>
    <definedName name="쇼ㅗㅎ로" localSheetId="22" hidden="1">{"'장비'!$A$3:$M$12"}</definedName>
    <definedName name="쇼ㅗㅎ로" localSheetId="24" hidden="1">{"'장비'!$A$3:$M$12"}</definedName>
    <definedName name="쇼ㅗㅎ로" localSheetId="28" hidden="1">{"'장비'!$A$3:$M$12"}</definedName>
    <definedName name="쇼ㅗㅎ로" localSheetId="14" hidden="1">{"'장비'!$A$3:$M$12"}</definedName>
    <definedName name="쇼ㅗㅎ로" hidden="1">{"'장비'!$A$3:$M$12"}</definedName>
    <definedName name="숏교" localSheetId="12" hidden="1">{#N/A,#N/A,FALSE,"Sheet6"}</definedName>
    <definedName name="숏교" localSheetId="11" hidden="1">{#N/A,#N/A,FALSE,"Sheet6"}</definedName>
    <definedName name="숏교" localSheetId="13" hidden="1">{#N/A,#N/A,FALSE,"Sheet6"}</definedName>
    <definedName name="숏교" localSheetId="16" hidden="1">{#N/A,#N/A,FALSE,"Sheet6"}</definedName>
    <definedName name="숏교" localSheetId="21" hidden="1">{#N/A,#N/A,FALSE,"Sheet6"}</definedName>
    <definedName name="숏교" localSheetId="18" hidden="1">{#N/A,#N/A,FALSE,"Sheet6"}</definedName>
    <definedName name="숏교" localSheetId="19" hidden="1">{#N/A,#N/A,FALSE,"Sheet6"}</definedName>
    <definedName name="숏교" localSheetId="20" hidden="1">{#N/A,#N/A,FALSE,"Sheet6"}</definedName>
    <definedName name="숏교" localSheetId="22" hidden="1">{#N/A,#N/A,FALSE,"Sheet6"}</definedName>
    <definedName name="숏교" localSheetId="24" hidden="1">{#N/A,#N/A,FALSE,"Sheet6"}</definedName>
    <definedName name="숏교" localSheetId="28" hidden="1">{#N/A,#N/A,FALSE,"Sheet6"}</definedName>
    <definedName name="숏교" localSheetId="14" hidden="1">{#N/A,#N/A,FALSE,"Sheet6"}</definedName>
    <definedName name="숏교" hidden="1">{#N/A,#N/A,FALSE,"Sheet6"}</definedName>
    <definedName name="수" hidden="1">#REF!</definedName>
    <definedName name="수_1" localSheetId="12" hidden="1">{#N/A,#N/A,TRUE,"Basic";#N/A,#N/A,TRUE,"EXT-TABLE";#N/A,#N/A,TRUE,"STEEL";#N/A,#N/A,TRUE,"INT-Table";#N/A,#N/A,TRUE,"STEEL";#N/A,#N/A,TRUE,"Door"}</definedName>
    <definedName name="수_1" localSheetId="11" hidden="1">{#N/A,#N/A,TRUE,"Basic";#N/A,#N/A,TRUE,"EXT-TABLE";#N/A,#N/A,TRUE,"STEEL";#N/A,#N/A,TRUE,"INT-Table";#N/A,#N/A,TRUE,"STEEL";#N/A,#N/A,TRUE,"Door"}</definedName>
    <definedName name="수_1" localSheetId="13" hidden="1">{#N/A,#N/A,TRUE,"Basic";#N/A,#N/A,TRUE,"EXT-TABLE";#N/A,#N/A,TRUE,"STEEL";#N/A,#N/A,TRUE,"INT-Table";#N/A,#N/A,TRUE,"STEEL";#N/A,#N/A,TRUE,"Door"}</definedName>
    <definedName name="수_1" localSheetId="16" hidden="1">{#N/A,#N/A,TRUE,"Basic";#N/A,#N/A,TRUE,"EXT-TABLE";#N/A,#N/A,TRUE,"STEEL";#N/A,#N/A,TRUE,"INT-Table";#N/A,#N/A,TRUE,"STEEL";#N/A,#N/A,TRUE,"Door"}</definedName>
    <definedName name="수_1" localSheetId="21" hidden="1">{#N/A,#N/A,TRUE,"Basic";#N/A,#N/A,TRUE,"EXT-TABLE";#N/A,#N/A,TRUE,"STEEL";#N/A,#N/A,TRUE,"INT-Table";#N/A,#N/A,TRUE,"STEEL";#N/A,#N/A,TRUE,"Door"}</definedName>
    <definedName name="수_1" localSheetId="18" hidden="1">{#N/A,#N/A,TRUE,"Basic";#N/A,#N/A,TRUE,"EXT-TABLE";#N/A,#N/A,TRUE,"STEEL";#N/A,#N/A,TRUE,"INT-Table";#N/A,#N/A,TRUE,"STEEL";#N/A,#N/A,TRUE,"Door"}</definedName>
    <definedName name="수_1" localSheetId="19" hidden="1">{#N/A,#N/A,TRUE,"Basic";#N/A,#N/A,TRUE,"EXT-TABLE";#N/A,#N/A,TRUE,"STEEL";#N/A,#N/A,TRUE,"INT-Table";#N/A,#N/A,TRUE,"STEEL";#N/A,#N/A,TRUE,"Door"}</definedName>
    <definedName name="수_1" localSheetId="20" hidden="1">{#N/A,#N/A,TRUE,"Basic";#N/A,#N/A,TRUE,"EXT-TABLE";#N/A,#N/A,TRUE,"STEEL";#N/A,#N/A,TRUE,"INT-Table";#N/A,#N/A,TRUE,"STEEL";#N/A,#N/A,TRUE,"Door"}</definedName>
    <definedName name="수_1" localSheetId="22" hidden="1">{#N/A,#N/A,TRUE,"Basic";#N/A,#N/A,TRUE,"EXT-TABLE";#N/A,#N/A,TRUE,"STEEL";#N/A,#N/A,TRUE,"INT-Table";#N/A,#N/A,TRUE,"STEEL";#N/A,#N/A,TRUE,"Door"}</definedName>
    <definedName name="수_1" localSheetId="24" hidden="1">{#N/A,#N/A,TRUE,"Basic";#N/A,#N/A,TRUE,"EXT-TABLE";#N/A,#N/A,TRUE,"STEEL";#N/A,#N/A,TRUE,"INT-Table";#N/A,#N/A,TRUE,"STEEL";#N/A,#N/A,TRUE,"Door"}</definedName>
    <definedName name="수_1" localSheetId="28" hidden="1">{#N/A,#N/A,TRUE,"Basic";#N/A,#N/A,TRUE,"EXT-TABLE";#N/A,#N/A,TRUE,"STEEL";#N/A,#N/A,TRUE,"INT-Table";#N/A,#N/A,TRUE,"STEEL";#N/A,#N/A,TRUE,"Door"}</definedName>
    <definedName name="수_1" localSheetId="14" hidden="1">{#N/A,#N/A,TRUE,"Basic";#N/A,#N/A,TRUE,"EXT-TABLE";#N/A,#N/A,TRUE,"STEEL";#N/A,#N/A,TRUE,"INT-Table";#N/A,#N/A,TRUE,"STEEL";#N/A,#N/A,TRUE,"Door"}</definedName>
    <definedName name="수_1" hidden="1">{#N/A,#N/A,TRUE,"Basic";#N/A,#N/A,TRUE,"EXT-TABLE";#N/A,#N/A,TRUE,"STEEL";#N/A,#N/A,TRUE,"INT-Table";#N/A,#N/A,TRUE,"STEEL";#N/A,#N/A,TRUE,"Door"}</definedName>
    <definedName name="수2" localSheetId="12" hidden="1">{#N/A,#N/A,TRUE,"토적및재료집계";#N/A,#N/A,TRUE,"토적및재료집계";#N/A,#N/A,TRUE,"단위량"}</definedName>
    <definedName name="수2" localSheetId="11" hidden="1">{#N/A,#N/A,TRUE,"토적및재료집계";#N/A,#N/A,TRUE,"토적및재료집계";#N/A,#N/A,TRUE,"단위량"}</definedName>
    <definedName name="수2" localSheetId="13" hidden="1">{#N/A,#N/A,TRUE,"토적및재료집계";#N/A,#N/A,TRUE,"토적및재료집계";#N/A,#N/A,TRUE,"단위량"}</definedName>
    <definedName name="수2" localSheetId="16" hidden="1">{#N/A,#N/A,TRUE,"토적및재료집계";#N/A,#N/A,TRUE,"토적및재료집계";#N/A,#N/A,TRUE,"단위량"}</definedName>
    <definedName name="수2" localSheetId="21" hidden="1">{#N/A,#N/A,TRUE,"토적및재료집계";#N/A,#N/A,TRUE,"토적및재료집계";#N/A,#N/A,TRUE,"단위량"}</definedName>
    <definedName name="수2" localSheetId="18" hidden="1">{#N/A,#N/A,TRUE,"토적및재료집계";#N/A,#N/A,TRUE,"토적및재료집계";#N/A,#N/A,TRUE,"단위량"}</definedName>
    <definedName name="수2" localSheetId="19" hidden="1">{#N/A,#N/A,TRUE,"토적및재료집계";#N/A,#N/A,TRUE,"토적및재료집계";#N/A,#N/A,TRUE,"단위량"}</definedName>
    <definedName name="수2" localSheetId="20" hidden="1">{#N/A,#N/A,TRUE,"토적및재료집계";#N/A,#N/A,TRUE,"토적및재료집계";#N/A,#N/A,TRUE,"단위량"}</definedName>
    <definedName name="수2" localSheetId="22" hidden="1">{#N/A,#N/A,TRUE,"토적및재료집계";#N/A,#N/A,TRUE,"토적및재료집계";#N/A,#N/A,TRUE,"단위량"}</definedName>
    <definedName name="수2" localSheetId="24" hidden="1">{#N/A,#N/A,TRUE,"토적및재료집계";#N/A,#N/A,TRUE,"토적및재료집계";#N/A,#N/A,TRUE,"단위량"}</definedName>
    <definedName name="수2" localSheetId="28" hidden="1">{#N/A,#N/A,TRUE,"토적및재료집계";#N/A,#N/A,TRUE,"토적및재료집계";#N/A,#N/A,TRUE,"단위량"}</definedName>
    <definedName name="수2" localSheetId="14" hidden="1">{#N/A,#N/A,TRUE,"토적및재료집계";#N/A,#N/A,TRUE,"토적및재료집계";#N/A,#N/A,TRUE,"단위량"}</definedName>
    <definedName name="수2" hidden="1">{#N/A,#N/A,TRUE,"토적및재료집계";#N/A,#N/A,TRUE,"토적및재료집계";#N/A,#N/A,TRUE,"단위량"}</definedName>
    <definedName name="수3" localSheetId="12" hidden="1">{#N/A,#N/A,TRUE,"토적및재료집계";#N/A,#N/A,TRUE,"토적및재료집계";#N/A,#N/A,TRUE,"단위량"}</definedName>
    <definedName name="수3" localSheetId="11" hidden="1">{#N/A,#N/A,TRUE,"토적및재료집계";#N/A,#N/A,TRUE,"토적및재료집계";#N/A,#N/A,TRUE,"단위량"}</definedName>
    <definedName name="수3" localSheetId="13" hidden="1">{#N/A,#N/A,TRUE,"토적및재료집계";#N/A,#N/A,TRUE,"토적및재료집계";#N/A,#N/A,TRUE,"단위량"}</definedName>
    <definedName name="수3" localSheetId="16" hidden="1">{#N/A,#N/A,TRUE,"토적및재료집계";#N/A,#N/A,TRUE,"토적및재료집계";#N/A,#N/A,TRUE,"단위량"}</definedName>
    <definedName name="수3" localSheetId="21" hidden="1">{#N/A,#N/A,TRUE,"토적및재료집계";#N/A,#N/A,TRUE,"토적및재료집계";#N/A,#N/A,TRUE,"단위량"}</definedName>
    <definedName name="수3" localSheetId="18" hidden="1">{#N/A,#N/A,TRUE,"토적및재료집계";#N/A,#N/A,TRUE,"토적및재료집계";#N/A,#N/A,TRUE,"단위량"}</definedName>
    <definedName name="수3" localSheetId="19" hidden="1">{#N/A,#N/A,TRUE,"토적및재료집계";#N/A,#N/A,TRUE,"토적및재료집계";#N/A,#N/A,TRUE,"단위량"}</definedName>
    <definedName name="수3" localSheetId="20" hidden="1">{#N/A,#N/A,TRUE,"토적및재료집계";#N/A,#N/A,TRUE,"토적및재료집계";#N/A,#N/A,TRUE,"단위량"}</definedName>
    <definedName name="수3" localSheetId="22" hidden="1">{#N/A,#N/A,TRUE,"토적및재료집계";#N/A,#N/A,TRUE,"토적및재료집계";#N/A,#N/A,TRUE,"단위량"}</definedName>
    <definedName name="수3" localSheetId="24" hidden="1">{#N/A,#N/A,TRUE,"토적및재료집계";#N/A,#N/A,TRUE,"토적및재료집계";#N/A,#N/A,TRUE,"단위량"}</definedName>
    <definedName name="수3" localSheetId="28" hidden="1">{#N/A,#N/A,TRUE,"토적및재료집계";#N/A,#N/A,TRUE,"토적및재료집계";#N/A,#N/A,TRUE,"단위량"}</definedName>
    <definedName name="수3" localSheetId="14" hidden="1">{#N/A,#N/A,TRUE,"토적및재료집계";#N/A,#N/A,TRUE,"토적및재료집계";#N/A,#N/A,TRUE,"단위량"}</definedName>
    <definedName name="수3" hidden="1">{#N/A,#N/A,TRUE,"토적및재료집계";#N/A,#N/A,TRUE,"토적및재료집계";#N/A,#N/A,TRUE,"단위량"}</definedName>
    <definedName name="수당" hidden="1">#N/A</definedName>
    <definedName name="수량산출근거" localSheetId="12" hidden="1">{#N/A,#N/A,FALSE,"표지"}</definedName>
    <definedName name="수량산출근거" localSheetId="11" hidden="1">{#N/A,#N/A,FALSE,"표지"}</definedName>
    <definedName name="수량산출근거" localSheetId="13" hidden="1">{#N/A,#N/A,FALSE,"표지"}</definedName>
    <definedName name="수량산출근거" localSheetId="16" hidden="1">{#N/A,#N/A,FALSE,"표지"}</definedName>
    <definedName name="수량산출근거" localSheetId="21" hidden="1">{#N/A,#N/A,FALSE,"표지"}</definedName>
    <definedName name="수량산출근거" localSheetId="18" hidden="1">{#N/A,#N/A,FALSE,"표지"}</definedName>
    <definedName name="수량산출근거" localSheetId="19" hidden="1">{#N/A,#N/A,FALSE,"표지"}</definedName>
    <definedName name="수량산출근거" localSheetId="20" hidden="1">{#N/A,#N/A,FALSE,"표지"}</definedName>
    <definedName name="수량산출근거" localSheetId="22" hidden="1">{#N/A,#N/A,FALSE,"표지"}</definedName>
    <definedName name="수량산출근거" localSheetId="24" hidden="1">{#N/A,#N/A,FALSE,"표지"}</definedName>
    <definedName name="수량산출근거" localSheetId="28" hidden="1">{#N/A,#N/A,FALSE,"표지"}</definedName>
    <definedName name="수량산출근거" localSheetId="14" hidden="1">{#N/A,#N/A,FALSE,"표지"}</definedName>
    <definedName name="수량산출근거" hidden="1">{#N/A,#N/A,FALSE,"표지"}</definedName>
    <definedName name="수량집계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익" localSheetId="12" hidden="1">{#N/A,#N/A,TRUE,"LOADCOVE";#N/A,#N/A,TRUE,"PAGE001";#N/A,#N/A,TRUE,"PAGE002";#N/A,#N/A,TRUE,"PAGE003";#N/A,#N/A,TRUE,"PAGE004";#N/A,#N/A,TRUE,"PAGE005";#N/A,#N/A,TRUE,"PAGE006";#N/A,#N/A,TRUE,"PAGE007";#N/A,#N/A,TRUE,"PAGE008";#N/A,#N/A,TRUE,"PAGE009";#N/A,#N/A,TRUE,"PAGE010";#N/A,#N/A,TRUE,"PAGE011";#N/A,#N/A,TRUE,"PAGE012";#N/A,#N/A,TRUE,"PAGE013"}</definedName>
    <definedName name="수익" localSheetId="11" hidden="1">{#N/A,#N/A,TRUE,"LOADCOVE";#N/A,#N/A,TRUE,"PAGE001";#N/A,#N/A,TRUE,"PAGE002";#N/A,#N/A,TRUE,"PAGE003";#N/A,#N/A,TRUE,"PAGE004";#N/A,#N/A,TRUE,"PAGE005";#N/A,#N/A,TRUE,"PAGE006";#N/A,#N/A,TRUE,"PAGE007";#N/A,#N/A,TRUE,"PAGE008";#N/A,#N/A,TRUE,"PAGE009";#N/A,#N/A,TRUE,"PAGE010";#N/A,#N/A,TRUE,"PAGE011";#N/A,#N/A,TRUE,"PAGE012";#N/A,#N/A,TRUE,"PAGE013"}</definedName>
    <definedName name="수익" localSheetId="13" hidden="1">{#N/A,#N/A,TRUE,"LOADCOVE";#N/A,#N/A,TRUE,"PAGE001";#N/A,#N/A,TRUE,"PAGE002";#N/A,#N/A,TRUE,"PAGE003";#N/A,#N/A,TRUE,"PAGE004";#N/A,#N/A,TRUE,"PAGE005";#N/A,#N/A,TRUE,"PAGE006";#N/A,#N/A,TRUE,"PAGE007";#N/A,#N/A,TRUE,"PAGE008";#N/A,#N/A,TRUE,"PAGE009";#N/A,#N/A,TRUE,"PAGE010";#N/A,#N/A,TRUE,"PAGE011";#N/A,#N/A,TRUE,"PAGE012";#N/A,#N/A,TRUE,"PAGE013"}</definedName>
    <definedName name="수익" localSheetId="16" hidden="1">{#N/A,#N/A,TRUE,"LOADCOVE";#N/A,#N/A,TRUE,"PAGE001";#N/A,#N/A,TRUE,"PAGE002";#N/A,#N/A,TRUE,"PAGE003";#N/A,#N/A,TRUE,"PAGE004";#N/A,#N/A,TRUE,"PAGE005";#N/A,#N/A,TRUE,"PAGE006";#N/A,#N/A,TRUE,"PAGE007";#N/A,#N/A,TRUE,"PAGE008";#N/A,#N/A,TRUE,"PAGE009";#N/A,#N/A,TRUE,"PAGE010";#N/A,#N/A,TRUE,"PAGE011";#N/A,#N/A,TRUE,"PAGE012";#N/A,#N/A,TRUE,"PAGE013"}</definedName>
    <definedName name="수익" localSheetId="21" hidden="1">{#N/A,#N/A,TRUE,"LOADCOVE";#N/A,#N/A,TRUE,"PAGE001";#N/A,#N/A,TRUE,"PAGE002";#N/A,#N/A,TRUE,"PAGE003";#N/A,#N/A,TRUE,"PAGE004";#N/A,#N/A,TRUE,"PAGE005";#N/A,#N/A,TRUE,"PAGE006";#N/A,#N/A,TRUE,"PAGE007";#N/A,#N/A,TRUE,"PAGE008";#N/A,#N/A,TRUE,"PAGE009";#N/A,#N/A,TRUE,"PAGE010";#N/A,#N/A,TRUE,"PAGE011";#N/A,#N/A,TRUE,"PAGE012";#N/A,#N/A,TRUE,"PAGE013"}</definedName>
    <definedName name="수익" localSheetId="18" hidden="1">{#N/A,#N/A,TRUE,"LOADCOVE";#N/A,#N/A,TRUE,"PAGE001";#N/A,#N/A,TRUE,"PAGE002";#N/A,#N/A,TRUE,"PAGE003";#N/A,#N/A,TRUE,"PAGE004";#N/A,#N/A,TRUE,"PAGE005";#N/A,#N/A,TRUE,"PAGE006";#N/A,#N/A,TRUE,"PAGE007";#N/A,#N/A,TRUE,"PAGE008";#N/A,#N/A,TRUE,"PAGE009";#N/A,#N/A,TRUE,"PAGE010";#N/A,#N/A,TRUE,"PAGE011";#N/A,#N/A,TRUE,"PAGE012";#N/A,#N/A,TRUE,"PAGE013"}</definedName>
    <definedName name="수익" localSheetId="19" hidden="1">{#N/A,#N/A,TRUE,"LOADCOVE";#N/A,#N/A,TRUE,"PAGE001";#N/A,#N/A,TRUE,"PAGE002";#N/A,#N/A,TRUE,"PAGE003";#N/A,#N/A,TRUE,"PAGE004";#N/A,#N/A,TRUE,"PAGE005";#N/A,#N/A,TRUE,"PAGE006";#N/A,#N/A,TRUE,"PAGE007";#N/A,#N/A,TRUE,"PAGE008";#N/A,#N/A,TRUE,"PAGE009";#N/A,#N/A,TRUE,"PAGE010";#N/A,#N/A,TRUE,"PAGE011";#N/A,#N/A,TRUE,"PAGE012";#N/A,#N/A,TRUE,"PAGE013"}</definedName>
    <definedName name="수익" localSheetId="20" hidden="1">{#N/A,#N/A,TRUE,"LOADCOVE";#N/A,#N/A,TRUE,"PAGE001";#N/A,#N/A,TRUE,"PAGE002";#N/A,#N/A,TRUE,"PAGE003";#N/A,#N/A,TRUE,"PAGE004";#N/A,#N/A,TRUE,"PAGE005";#N/A,#N/A,TRUE,"PAGE006";#N/A,#N/A,TRUE,"PAGE007";#N/A,#N/A,TRUE,"PAGE008";#N/A,#N/A,TRUE,"PAGE009";#N/A,#N/A,TRUE,"PAGE010";#N/A,#N/A,TRUE,"PAGE011";#N/A,#N/A,TRUE,"PAGE012";#N/A,#N/A,TRUE,"PAGE013"}</definedName>
    <definedName name="수익" localSheetId="22" hidden="1">{#N/A,#N/A,TRUE,"LOADCOVE";#N/A,#N/A,TRUE,"PAGE001";#N/A,#N/A,TRUE,"PAGE002";#N/A,#N/A,TRUE,"PAGE003";#N/A,#N/A,TRUE,"PAGE004";#N/A,#N/A,TRUE,"PAGE005";#N/A,#N/A,TRUE,"PAGE006";#N/A,#N/A,TRUE,"PAGE007";#N/A,#N/A,TRUE,"PAGE008";#N/A,#N/A,TRUE,"PAGE009";#N/A,#N/A,TRUE,"PAGE010";#N/A,#N/A,TRUE,"PAGE011";#N/A,#N/A,TRUE,"PAGE012";#N/A,#N/A,TRUE,"PAGE013"}</definedName>
    <definedName name="수익" localSheetId="24" hidden="1">{#N/A,#N/A,TRUE,"LOADCOVE";#N/A,#N/A,TRUE,"PAGE001";#N/A,#N/A,TRUE,"PAGE002";#N/A,#N/A,TRUE,"PAGE003";#N/A,#N/A,TRUE,"PAGE004";#N/A,#N/A,TRUE,"PAGE005";#N/A,#N/A,TRUE,"PAGE006";#N/A,#N/A,TRUE,"PAGE007";#N/A,#N/A,TRUE,"PAGE008";#N/A,#N/A,TRUE,"PAGE009";#N/A,#N/A,TRUE,"PAGE010";#N/A,#N/A,TRUE,"PAGE011";#N/A,#N/A,TRUE,"PAGE012";#N/A,#N/A,TRUE,"PAGE013"}</definedName>
    <definedName name="수익" localSheetId="28" hidden="1">{#N/A,#N/A,TRUE,"LOADCOVE";#N/A,#N/A,TRUE,"PAGE001";#N/A,#N/A,TRUE,"PAGE002";#N/A,#N/A,TRUE,"PAGE003";#N/A,#N/A,TRUE,"PAGE004";#N/A,#N/A,TRUE,"PAGE005";#N/A,#N/A,TRUE,"PAGE006";#N/A,#N/A,TRUE,"PAGE007";#N/A,#N/A,TRUE,"PAGE008";#N/A,#N/A,TRUE,"PAGE009";#N/A,#N/A,TRUE,"PAGE010";#N/A,#N/A,TRUE,"PAGE011";#N/A,#N/A,TRUE,"PAGE012";#N/A,#N/A,TRUE,"PAGE013"}</definedName>
    <definedName name="수익" localSheetId="14" hidden="1">{#N/A,#N/A,TRUE,"LOADCOVE";#N/A,#N/A,TRUE,"PAGE001";#N/A,#N/A,TRUE,"PAGE002";#N/A,#N/A,TRUE,"PAGE003";#N/A,#N/A,TRUE,"PAGE004";#N/A,#N/A,TRUE,"PAGE005";#N/A,#N/A,TRUE,"PAGE006";#N/A,#N/A,TRUE,"PAGE007";#N/A,#N/A,TRUE,"PAGE008";#N/A,#N/A,TRUE,"PAGE009";#N/A,#N/A,TRUE,"PAGE010";#N/A,#N/A,TRUE,"PAGE011";#N/A,#N/A,TRUE,"PAGE012";#N/A,#N/A,TRUE,"PAGE013"}</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장"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수주이월" localSheetId="12" hidden="1">{#N/A,#N/A,TRUE,"LOADCOVE";#N/A,#N/A,TRUE,"PAGE001";#N/A,#N/A,TRUE,"PAGE002";#N/A,#N/A,TRUE,"PAGE003";#N/A,#N/A,TRUE,"PAGE004";#N/A,#N/A,TRUE,"PAGE005";#N/A,#N/A,TRUE,"PAGE006";#N/A,#N/A,TRUE,"PAGE007";#N/A,#N/A,TRUE,"PAGE008";#N/A,#N/A,TRUE,"PAGE009";#N/A,#N/A,TRUE,"PAGE010";#N/A,#N/A,TRUE,"PAGE011";#N/A,#N/A,TRUE,"PAGE012";#N/A,#N/A,TRUE,"PAGE013"}</definedName>
    <definedName name="수주이월" localSheetId="11" hidden="1">{#N/A,#N/A,TRUE,"LOADCOVE";#N/A,#N/A,TRUE,"PAGE001";#N/A,#N/A,TRUE,"PAGE002";#N/A,#N/A,TRUE,"PAGE003";#N/A,#N/A,TRUE,"PAGE004";#N/A,#N/A,TRUE,"PAGE005";#N/A,#N/A,TRUE,"PAGE006";#N/A,#N/A,TRUE,"PAGE007";#N/A,#N/A,TRUE,"PAGE008";#N/A,#N/A,TRUE,"PAGE009";#N/A,#N/A,TRUE,"PAGE010";#N/A,#N/A,TRUE,"PAGE011";#N/A,#N/A,TRUE,"PAGE012";#N/A,#N/A,TRUE,"PAGE013"}</definedName>
    <definedName name="수주이월" localSheetId="13" hidden="1">{#N/A,#N/A,TRUE,"LOADCOVE";#N/A,#N/A,TRUE,"PAGE001";#N/A,#N/A,TRUE,"PAGE002";#N/A,#N/A,TRUE,"PAGE003";#N/A,#N/A,TRUE,"PAGE004";#N/A,#N/A,TRUE,"PAGE005";#N/A,#N/A,TRUE,"PAGE006";#N/A,#N/A,TRUE,"PAGE007";#N/A,#N/A,TRUE,"PAGE008";#N/A,#N/A,TRUE,"PAGE009";#N/A,#N/A,TRUE,"PAGE010";#N/A,#N/A,TRUE,"PAGE011";#N/A,#N/A,TRUE,"PAGE012";#N/A,#N/A,TRUE,"PAGE013"}</definedName>
    <definedName name="수주이월" localSheetId="16" hidden="1">{#N/A,#N/A,TRUE,"LOADCOVE";#N/A,#N/A,TRUE,"PAGE001";#N/A,#N/A,TRUE,"PAGE002";#N/A,#N/A,TRUE,"PAGE003";#N/A,#N/A,TRUE,"PAGE004";#N/A,#N/A,TRUE,"PAGE005";#N/A,#N/A,TRUE,"PAGE006";#N/A,#N/A,TRUE,"PAGE007";#N/A,#N/A,TRUE,"PAGE008";#N/A,#N/A,TRUE,"PAGE009";#N/A,#N/A,TRUE,"PAGE010";#N/A,#N/A,TRUE,"PAGE011";#N/A,#N/A,TRUE,"PAGE012";#N/A,#N/A,TRUE,"PAGE013"}</definedName>
    <definedName name="수주이월" localSheetId="21" hidden="1">{#N/A,#N/A,TRUE,"LOADCOVE";#N/A,#N/A,TRUE,"PAGE001";#N/A,#N/A,TRUE,"PAGE002";#N/A,#N/A,TRUE,"PAGE003";#N/A,#N/A,TRUE,"PAGE004";#N/A,#N/A,TRUE,"PAGE005";#N/A,#N/A,TRUE,"PAGE006";#N/A,#N/A,TRUE,"PAGE007";#N/A,#N/A,TRUE,"PAGE008";#N/A,#N/A,TRUE,"PAGE009";#N/A,#N/A,TRUE,"PAGE010";#N/A,#N/A,TRUE,"PAGE011";#N/A,#N/A,TRUE,"PAGE012";#N/A,#N/A,TRUE,"PAGE013"}</definedName>
    <definedName name="수주이월" localSheetId="18" hidden="1">{#N/A,#N/A,TRUE,"LOADCOVE";#N/A,#N/A,TRUE,"PAGE001";#N/A,#N/A,TRUE,"PAGE002";#N/A,#N/A,TRUE,"PAGE003";#N/A,#N/A,TRUE,"PAGE004";#N/A,#N/A,TRUE,"PAGE005";#N/A,#N/A,TRUE,"PAGE006";#N/A,#N/A,TRUE,"PAGE007";#N/A,#N/A,TRUE,"PAGE008";#N/A,#N/A,TRUE,"PAGE009";#N/A,#N/A,TRUE,"PAGE010";#N/A,#N/A,TRUE,"PAGE011";#N/A,#N/A,TRUE,"PAGE012";#N/A,#N/A,TRUE,"PAGE013"}</definedName>
    <definedName name="수주이월" localSheetId="19" hidden="1">{#N/A,#N/A,TRUE,"LOADCOVE";#N/A,#N/A,TRUE,"PAGE001";#N/A,#N/A,TRUE,"PAGE002";#N/A,#N/A,TRUE,"PAGE003";#N/A,#N/A,TRUE,"PAGE004";#N/A,#N/A,TRUE,"PAGE005";#N/A,#N/A,TRUE,"PAGE006";#N/A,#N/A,TRUE,"PAGE007";#N/A,#N/A,TRUE,"PAGE008";#N/A,#N/A,TRUE,"PAGE009";#N/A,#N/A,TRUE,"PAGE010";#N/A,#N/A,TRUE,"PAGE011";#N/A,#N/A,TRUE,"PAGE012";#N/A,#N/A,TRUE,"PAGE013"}</definedName>
    <definedName name="수주이월" localSheetId="20" hidden="1">{#N/A,#N/A,TRUE,"LOADCOVE";#N/A,#N/A,TRUE,"PAGE001";#N/A,#N/A,TRUE,"PAGE002";#N/A,#N/A,TRUE,"PAGE003";#N/A,#N/A,TRUE,"PAGE004";#N/A,#N/A,TRUE,"PAGE005";#N/A,#N/A,TRUE,"PAGE006";#N/A,#N/A,TRUE,"PAGE007";#N/A,#N/A,TRUE,"PAGE008";#N/A,#N/A,TRUE,"PAGE009";#N/A,#N/A,TRUE,"PAGE010";#N/A,#N/A,TRUE,"PAGE011";#N/A,#N/A,TRUE,"PAGE012";#N/A,#N/A,TRUE,"PAGE013"}</definedName>
    <definedName name="수주이월" localSheetId="22" hidden="1">{#N/A,#N/A,TRUE,"LOADCOVE";#N/A,#N/A,TRUE,"PAGE001";#N/A,#N/A,TRUE,"PAGE002";#N/A,#N/A,TRUE,"PAGE003";#N/A,#N/A,TRUE,"PAGE004";#N/A,#N/A,TRUE,"PAGE005";#N/A,#N/A,TRUE,"PAGE006";#N/A,#N/A,TRUE,"PAGE007";#N/A,#N/A,TRUE,"PAGE008";#N/A,#N/A,TRUE,"PAGE009";#N/A,#N/A,TRUE,"PAGE010";#N/A,#N/A,TRUE,"PAGE011";#N/A,#N/A,TRUE,"PAGE012";#N/A,#N/A,TRUE,"PAGE013"}</definedName>
    <definedName name="수주이월" localSheetId="24" hidden="1">{#N/A,#N/A,TRUE,"LOADCOVE";#N/A,#N/A,TRUE,"PAGE001";#N/A,#N/A,TRUE,"PAGE002";#N/A,#N/A,TRUE,"PAGE003";#N/A,#N/A,TRUE,"PAGE004";#N/A,#N/A,TRUE,"PAGE005";#N/A,#N/A,TRUE,"PAGE006";#N/A,#N/A,TRUE,"PAGE007";#N/A,#N/A,TRUE,"PAGE008";#N/A,#N/A,TRUE,"PAGE009";#N/A,#N/A,TRUE,"PAGE010";#N/A,#N/A,TRUE,"PAGE011";#N/A,#N/A,TRUE,"PAGE012";#N/A,#N/A,TRUE,"PAGE013"}</definedName>
    <definedName name="수주이월" localSheetId="28" hidden="1">{#N/A,#N/A,TRUE,"LOADCOVE";#N/A,#N/A,TRUE,"PAGE001";#N/A,#N/A,TRUE,"PAGE002";#N/A,#N/A,TRUE,"PAGE003";#N/A,#N/A,TRUE,"PAGE004";#N/A,#N/A,TRUE,"PAGE005";#N/A,#N/A,TRUE,"PAGE006";#N/A,#N/A,TRUE,"PAGE007";#N/A,#N/A,TRUE,"PAGE008";#N/A,#N/A,TRUE,"PAGE009";#N/A,#N/A,TRUE,"PAGE010";#N/A,#N/A,TRUE,"PAGE011";#N/A,#N/A,TRUE,"PAGE012";#N/A,#N/A,TRUE,"PAGE013"}</definedName>
    <definedName name="수주이월" localSheetId="14" hidden="1">{#N/A,#N/A,TRUE,"LOADCOVE";#N/A,#N/A,TRUE,"PAGE001";#N/A,#N/A,TRUE,"PAGE002";#N/A,#N/A,TRUE,"PAGE003";#N/A,#N/A,TRUE,"PAGE004";#N/A,#N/A,TRUE,"PAGE005";#N/A,#N/A,TRUE,"PAGE006";#N/A,#N/A,TRUE,"PAGE007";#N/A,#N/A,TRUE,"PAGE008";#N/A,#N/A,TRUE,"PAGE009";#N/A,#N/A,TRUE,"PAGE010";#N/A,#N/A,TRUE,"PAGE011";#N/A,#N/A,TRUE,"PAGE012";#N/A,#N/A,TRUE,"PAGE013"}</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ㅠㅁ" localSheetId="12" hidden="1">{#N/A,#N/A,FALSE,"현장 NCR 분석";#N/A,#N/A,FALSE,"현장품질감사";#N/A,#N/A,FALSE,"현장품질감사"}</definedName>
    <definedName name="수ㅠㅁ" localSheetId="11" hidden="1">{#N/A,#N/A,FALSE,"현장 NCR 분석";#N/A,#N/A,FALSE,"현장품질감사";#N/A,#N/A,FALSE,"현장품질감사"}</definedName>
    <definedName name="수ㅠㅁ" localSheetId="13" hidden="1">{#N/A,#N/A,FALSE,"현장 NCR 분석";#N/A,#N/A,FALSE,"현장품질감사";#N/A,#N/A,FALSE,"현장품질감사"}</definedName>
    <definedName name="수ㅠㅁ" localSheetId="16" hidden="1">{#N/A,#N/A,FALSE,"현장 NCR 분석";#N/A,#N/A,FALSE,"현장품질감사";#N/A,#N/A,FALSE,"현장품질감사"}</definedName>
    <definedName name="수ㅠㅁ" localSheetId="21" hidden="1">{#N/A,#N/A,FALSE,"현장 NCR 분석";#N/A,#N/A,FALSE,"현장품질감사";#N/A,#N/A,FALSE,"현장품질감사"}</definedName>
    <definedName name="수ㅠㅁ" localSheetId="18" hidden="1">{#N/A,#N/A,FALSE,"현장 NCR 분석";#N/A,#N/A,FALSE,"현장품질감사";#N/A,#N/A,FALSE,"현장품질감사"}</definedName>
    <definedName name="수ㅠㅁ" localSheetId="19" hidden="1">{#N/A,#N/A,FALSE,"현장 NCR 분석";#N/A,#N/A,FALSE,"현장품질감사";#N/A,#N/A,FALSE,"현장품질감사"}</definedName>
    <definedName name="수ㅠㅁ" localSheetId="20" hidden="1">{#N/A,#N/A,FALSE,"현장 NCR 분석";#N/A,#N/A,FALSE,"현장품질감사";#N/A,#N/A,FALSE,"현장품질감사"}</definedName>
    <definedName name="수ㅠㅁ" localSheetId="22" hidden="1">{#N/A,#N/A,FALSE,"현장 NCR 분석";#N/A,#N/A,FALSE,"현장품질감사";#N/A,#N/A,FALSE,"현장품질감사"}</definedName>
    <definedName name="수ㅠㅁ" localSheetId="24" hidden="1">{#N/A,#N/A,FALSE,"현장 NCR 분석";#N/A,#N/A,FALSE,"현장품질감사";#N/A,#N/A,FALSE,"현장품질감사"}</definedName>
    <definedName name="수ㅠㅁ" localSheetId="28" hidden="1">{#N/A,#N/A,FALSE,"현장 NCR 분석";#N/A,#N/A,FALSE,"현장품질감사";#N/A,#N/A,FALSE,"현장품질감사"}</definedName>
    <definedName name="수ㅠㅁ" localSheetId="14" hidden="1">{#N/A,#N/A,FALSE,"현장 NCR 분석";#N/A,#N/A,FALSE,"현장품질감사";#N/A,#N/A,FALSE,"현장품질감사"}</definedName>
    <definedName name="수ㅠㅁ" hidden="1">{#N/A,#N/A,FALSE,"현장 NCR 분석";#N/A,#N/A,FALSE,"현장품질감사";#N/A,#N/A,FALSE,"현장품질감사"}</definedName>
    <definedName name="순공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수직영2" localSheetId="12" hidden="1">{#N/A,#N/A,FALSE,"갑지";#N/A,#N/A,FALSE,"개요";#N/A,#N/A,FALSE,"비목별";#N/A,#N/A,FALSE,"건물별";#N/A,#N/A,FALSE,"기구표";#N/A,#N/A,FALSE,"직원투입"}</definedName>
    <definedName name="순수직영2" localSheetId="11" hidden="1">{#N/A,#N/A,FALSE,"갑지";#N/A,#N/A,FALSE,"개요";#N/A,#N/A,FALSE,"비목별";#N/A,#N/A,FALSE,"건물별";#N/A,#N/A,FALSE,"기구표";#N/A,#N/A,FALSE,"직원투입"}</definedName>
    <definedName name="순수직영2" localSheetId="13" hidden="1">{#N/A,#N/A,FALSE,"갑지";#N/A,#N/A,FALSE,"개요";#N/A,#N/A,FALSE,"비목별";#N/A,#N/A,FALSE,"건물별";#N/A,#N/A,FALSE,"기구표";#N/A,#N/A,FALSE,"직원투입"}</definedName>
    <definedName name="순수직영2" localSheetId="16" hidden="1">{#N/A,#N/A,FALSE,"갑지";#N/A,#N/A,FALSE,"개요";#N/A,#N/A,FALSE,"비목별";#N/A,#N/A,FALSE,"건물별";#N/A,#N/A,FALSE,"기구표";#N/A,#N/A,FALSE,"직원투입"}</definedName>
    <definedName name="순수직영2" localSheetId="21" hidden="1">{#N/A,#N/A,FALSE,"갑지";#N/A,#N/A,FALSE,"개요";#N/A,#N/A,FALSE,"비목별";#N/A,#N/A,FALSE,"건물별";#N/A,#N/A,FALSE,"기구표";#N/A,#N/A,FALSE,"직원투입"}</definedName>
    <definedName name="순수직영2" localSheetId="18" hidden="1">{#N/A,#N/A,FALSE,"갑지";#N/A,#N/A,FALSE,"개요";#N/A,#N/A,FALSE,"비목별";#N/A,#N/A,FALSE,"건물별";#N/A,#N/A,FALSE,"기구표";#N/A,#N/A,FALSE,"직원투입"}</definedName>
    <definedName name="순수직영2" localSheetId="19" hidden="1">{#N/A,#N/A,FALSE,"갑지";#N/A,#N/A,FALSE,"개요";#N/A,#N/A,FALSE,"비목별";#N/A,#N/A,FALSE,"건물별";#N/A,#N/A,FALSE,"기구표";#N/A,#N/A,FALSE,"직원투입"}</definedName>
    <definedName name="순수직영2" localSheetId="20" hidden="1">{#N/A,#N/A,FALSE,"갑지";#N/A,#N/A,FALSE,"개요";#N/A,#N/A,FALSE,"비목별";#N/A,#N/A,FALSE,"건물별";#N/A,#N/A,FALSE,"기구표";#N/A,#N/A,FALSE,"직원투입"}</definedName>
    <definedName name="순수직영2" localSheetId="22" hidden="1">{#N/A,#N/A,FALSE,"갑지";#N/A,#N/A,FALSE,"개요";#N/A,#N/A,FALSE,"비목별";#N/A,#N/A,FALSE,"건물별";#N/A,#N/A,FALSE,"기구표";#N/A,#N/A,FALSE,"직원투입"}</definedName>
    <definedName name="순수직영2" localSheetId="24" hidden="1">{#N/A,#N/A,FALSE,"갑지";#N/A,#N/A,FALSE,"개요";#N/A,#N/A,FALSE,"비목별";#N/A,#N/A,FALSE,"건물별";#N/A,#N/A,FALSE,"기구표";#N/A,#N/A,FALSE,"직원투입"}</definedName>
    <definedName name="순수직영2" localSheetId="28" hidden="1">{#N/A,#N/A,FALSE,"갑지";#N/A,#N/A,FALSE,"개요";#N/A,#N/A,FALSE,"비목별";#N/A,#N/A,FALSE,"건물별";#N/A,#N/A,FALSE,"기구표";#N/A,#N/A,FALSE,"직원투입"}</definedName>
    <definedName name="순수직영2" localSheetId="14" hidden="1">{#N/A,#N/A,FALSE,"갑지";#N/A,#N/A,FALSE,"개요";#N/A,#N/A,FALSE,"비목별";#N/A,#N/A,FALSE,"건물별";#N/A,#N/A,FALSE,"기구표";#N/A,#N/A,FALSE,"직원투입"}</definedName>
    <definedName name="순수직영2" hidden="1">{#N/A,#N/A,FALSE,"갑지";#N/A,#N/A,FALSE,"개요";#N/A,#N/A,FALSE,"비목별";#N/A,#N/A,FALSE,"건물별";#N/A,#N/A,FALSE,"기구표";#N/A,#N/A,FALSE,"직원투입"}</definedName>
    <definedName name="숱" localSheetId="12" hidden="1">{#N/A,#N/A,FALSE,"현장 NCR 분석";#N/A,#N/A,FALSE,"현장품질감사";#N/A,#N/A,FALSE,"현장품질감사"}</definedName>
    <definedName name="숱" localSheetId="11" hidden="1">{#N/A,#N/A,FALSE,"현장 NCR 분석";#N/A,#N/A,FALSE,"현장품질감사";#N/A,#N/A,FALSE,"현장품질감사"}</definedName>
    <definedName name="숱" localSheetId="13" hidden="1">{#N/A,#N/A,FALSE,"현장 NCR 분석";#N/A,#N/A,FALSE,"현장품질감사";#N/A,#N/A,FALSE,"현장품질감사"}</definedName>
    <definedName name="숱" localSheetId="16" hidden="1">{#N/A,#N/A,FALSE,"현장 NCR 분석";#N/A,#N/A,FALSE,"현장품질감사";#N/A,#N/A,FALSE,"현장품질감사"}</definedName>
    <definedName name="숱" localSheetId="21" hidden="1">{#N/A,#N/A,FALSE,"현장 NCR 분석";#N/A,#N/A,FALSE,"현장품질감사";#N/A,#N/A,FALSE,"현장품질감사"}</definedName>
    <definedName name="숱" localSheetId="18" hidden="1">{#N/A,#N/A,FALSE,"현장 NCR 분석";#N/A,#N/A,FALSE,"현장품질감사";#N/A,#N/A,FALSE,"현장품질감사"}</definedName>
    <definedName name="숱" localSheetId="19" hidden="1">{#N/A,#N/A,FALSE,"현장 NCR 분석";#N/A,#N/A,FALSE,"현장품질감사";#N/A,#N/A,FALSE,"현장품질감사"}</definedName>
    <definedName name="숱" localSheetId="20" hidden="1">{#N/A,#N/A,FALSE,"현장 NCR 분석";#N/A,#N/A,FALSE,"현장품질감사";#N/A,#N/A,FALSE,"현장품질감사"}</definedName>
    <definedName name="숱" localSheetId="22" hidden="1">{#N/A,#N/A,FALSE,"현장 NCR 분석";#N/A,#N/A,FALSE,"현장품질감사";#N/A,#N/A,FALSE,"현장품질감사"}</definedName>
    <definedName name="숱" localSheetId="24" hidden="1">{#N/A,#N/A,FALSE,"현장 NCR 분석";#N/A,#N/A,FALSE,"현장품질감사";#N/A,#N/A,FALSE,"현장품질감사"}</definedName>
    <definedName name="숱" localSheetId="28" hidden="1">{#N/A,#N/A,FALSE,"현장 NCR 분석";#N/A,#N/A,FALSE,"현장품질감사";#N/A,#N/A,FALSE,"현장품질감사"}</definedName>
    <definedName name="숱" localSheetId="14" hidden="1">{#N/A,#N/A,FALSE,"현장 NCR 분석";#N/A,#N/A,FALSE,"현장품질감사";#N/A,#N/A,FALSE,"현장품질감사"}</definedName>
    <definedName name="숱" hidden="1">{#N/A,#N/A,FALSE,"현장 NCR 분석";#N/A,#N/A,FALSE,"현장품질감사";#N/A,#N/A,FALSE,"현장품질감사"}</definedName>
    <definedName name="스발9" hidden="1">#REF!</definedName>
    <definedName name="스스" localSheetId="12" hidden="1">{#N/A,#N/A,FALSE,"Sheet1";#N/A,#N/A,FALSE,"Sheet2";#N/A,#N/A,FALSE,"TAB96-1"}</definedName>
    <definedName name="스스" localSheetId="11" hidden="1">{#N/A,#N/A,FALSE,"Sheet1";#N/A,#N/A,FALSE,"Sheet2";#N/A,#N/A,FALSE,"TAB96-1"}</definedName>
    <definedName name="스스" localSheetId="13" hidden="1">{#N/A,#N/A,FALSE,"Sheet1";#N/A,#N/A,FALSE,"Sheet2";#N/A,#N/A,FALSE,"TAB96-1"}</definedName>
    <definedName name="스스" localSheetId="16" hidden="1">{#N/A,#N/A,FALSE,"Sheet1";#N/A,#N/A,FALSE,"Sheet2";#N/A,#N/A,FALSE,"TAB96-1"}</definedName>
    <definedName name="스스" localSheetId="21" hidden="1">{#N/A,#N/A,FALSE,"Sheet1";#N/A,#N/A,FALSE,"Sheet2";#N/A,#N/A,FALSE,"TAB96-1"}</definedName>
    <definedName name="스스" localSheetId="18" hidden="1">{#N/A,#N/A,FALSE,"Sheet1";#N/A,#N/A,FALSE,"Sheet2";#N/A,#N/A,FALSE,"TAB96-1"}</definedName>
    <definedName name="스스" localSheetId="19" hidden="1">{#N/A,#N/A,FALSE,"Sheet1";#N/A,#N/A,FALSE,"Sheet2";#N/A,#N/A,FALSE,"TAB96-1"}</definedName>
    <definedName name="스스" localSheetId="20" hidden="1">{#N/A,#N/A,FALSE,"Sheet1";#N/A,#N/A,FALSE,"Sheet2";#N/A,#N/A,FALSE,"TAB96-1"}</definedName>
    <definedName name="스스" localSheetId="22" hidden="1">{#N/A,#N/A,FALSE,"Sheet1";#N/A,#N/A,FALSE,"Sheet2";#N/A,#N/A,FALSE,"TAB96-1"}</definedName>
    <definedName name="스스" localSheetId="24" hidden="1">{#N/A,#N/A,FALSE,"Sheet1";#N/A,#N/A,FALSE,"Sheet2";#N/A,#N/A,FALSE,"TAB96-1"}</definedName>
    <definedName name="스스" localSheetId="28" hidden="1">{#N/A,#N/A,FALSE,"Sheet1";#N/A,#N/A,FALSE,"Sheet2";#N/A,#N/A,FALSE,"TAB96-1"}</definedName>
    <definedName name="스스" localSheetId="14" hidden="1">{#N/A,#N/A,FALSE,"Sheet1";#N/A,#N/A,FALSE,"Sheet2";#N/A,#N/A,FALSE,"TAB96-1"}</definedName>
    <definedName name="스스" hidden="1">{#N/A,#N/A,FALSE,"Sheet1";#N/A,#N/A,FALSE,"Sheet2";#N/A,#N/A,FALSE,"TAB96-1"}</definedName>
    <definedName name="스타시티조직표" localSheetId="12" hidden="1">{#N/A,#N/A,FALSE,"이태원철근"}</definedName>
    <definedName name="스타시티조직표" localSheetId="11" hidden="1">{#N/A,#N/A,FALSE,"이태원철근"}</definedName>
    <definedName name="스타시티조직표" localSheetId="13" hidden="1">{#N/A,#N/A,FALSE,"이태원철근"}</definedName>
    <definedName name="스타시티조직표" localSheetId="16" hidden="1">{#N/A,#N/A,FALSE,"이태원철근"}</definedName>
    <definedName name="스타시티조직표" localSheetId="21" hidden="1">{#N/A,#N/A,FALSE,"이태원철근"}</definedName>
    <definedName name="스타시티조직표" localSheetId="18" hidden="1">{#N/A,#N/A,FALSE,"이태원철근"}</definedName>
    <definedName name="스타시티조직표" localSheetId="19" hidden="1">{#N/A,#N/A,FALSE,"이태원철근"}</definedName>
    <definedName name="스타시티조직표" localSheetId="20" hidden="1">{#N/A,#N/A,FALSE,"이태원철근"}</definedName>
    <definedName name="스타시티조직표" localSheetId="22" hidden="1">{#N/A,#N/A,FALSE,"이태원철근"}</definedName>
    <definedName name="스타시티조직표" localSheetId="24" hidden="1">{#N/A,#N/A,FALSE,"이태원철근"}</definedName>
    <definedName name="스타시티조직표" localSheetId="28" hidden="1">{#N/A,#N/A,FALSE,"이태원철근"}</definedName>
    <definedName name="스타시티조직표" localSheetId="14" hidden="1">{#N/A,#N/A,FALSE,"이태원철근"}</definedName>
    <definedName name="스타시티조직표" hidden="1">{#N/A,#N/A,FALSE,"이태원철근"}</definedName>
    <definedName name="승" localSheetId="12" hidden="1">{#N/A,#N/A,FALSE,"지침";#N/A,#N/A,FALSE,"환경분석";#N/A,#N/A,FALSE,"Sheet16"}</definedName>
    <definedName name="승" localSheetId="11" hidden="1">{#N/A,#N/A,FALSE,"지침";#N/A,#N/A,FALSE,"환경분석";#N/A,#N/A,FALSE,"Sheet16"}</definedName>
    <definedName name="승" localSheetId="13" hidden="1">{#N/A,#N/A,FALSE,"지침";#N/A,#N/A,FALSE,"환경분석";#N/A,#N/A,FALSE,"Sheet16"}</definedName>
    <definedName name="승" localSheetId="16" hidden="1">{#N/A,#N/A,FALSE,"지침";#N/A,#N/A,FALSE,"환경분석";#N/A,#N/A,FALSE,"Sheet16"}</definedName>
    <definedName name="승" localSheetId="21" hidden="1">{#N/A,#N/A,FALSE,"지침";#N/A,#N/A,FALSE,"환경분석";#N/A,#N/A,FALSE,"Sheet16"}</definedName>
    <definedName name="승" localSheetId="18" hidden="1">{#N/A,#N/A,FALSE,"지침";#N/A,#N/A,FALSE,"환경분석";#N/A,#N/A,FALSE,"Sheet16"}</definedName>
    <definedName name="승" localSheetId="19" hidden="1">{#N/A,#N/A,FALSE,"지침";#N/A,#N/A,FALSE,"환경분석";#N/A,#N/A,FALSE,"Sheet16"}</definedName>
    <definedName name="승" localSheetId="20" hidden="1">{#N/A,#N/A,FALSE,"지침";#N/A,#N/A,FALSE,"환경분석";#N/A,#N/A,FALSE,"Sheet16"}</definedName>
    <definedName name="승" localSheetId="22" hidden="1">{#N/A,#N/A,FALSE,"지침";#N/A,#N/A,FALSE,"환경분석";#N/A,#N/A,FALSE,"Sheet16"}</definedName>
    <definedName name="승" localSheetId="24" hidden="1">{#N/A,#N/A,FALSE,"지침";#N/A,#N/A,FALSE,"환경분석";#N/A,#N/A,FALSE,"Sheet16"}</definedName>
    <definedName name="승" localSheetId="28" hidden="1">{#N/A,#N/A,FALSE,"지침";#N/A,#N/A,FALSE,"환경분석";#N/A,#N/A,FALSE,"Sheet16"}</definedName>
    <definedName name="승" localSheetId="14" hidden="1">{#N/A,#N/A,FALSE,"지침";#N/A,#N/A,FALSE,"환경분석";#N/A,#N/A,FALSE,"Sheet16"}</definedName>
    <definedName name="승" hidden="1">{#N/A,#N/A,FALSE,"지침";#N/A,#N/A,FALSE,"환경분석";#N/A,#N/A,FALSE,"Sheet16"}</definedName>
    <definedName name="승용교" localSheetId="12" hidden="1">{#N/A,#N/A,FALSE,"2~8번"}</definedName>
    <definedName name="승용교" localSheetId="11" hidden="1">{#N/A,#N/A,FALSE,"2~8번"}</definedName>
    <definedName name="승용교" localSheetId="13" hidden="1">{#N/A,#N/A,FALSE,"2~8번"}</definedName>
    <definedName name="승용교" localSheetId="16" hidden="1">{#N/A,#N/A,FALSE,"2~8번"}</definedName>
    <definedName name="승용교" localSheetId="21" hidden="1">{#N/A,#N/A,FALSE,"2~8번"}</definedName>
    <definedName name="승용교" localSheetId="18" hidden="1">{#N/A,#N/A,FALSE,"2~8번"}</definedName>
    <definedName name="승용교" localSheetId="19" hidden="1">{#N/A,#N/A,FALSE,"2~8번"}</definedName>
    <definedName name="승용교" localSheetId="20" hidden="1">{#N/A,#N/A,FALSE,"2~8번"}</definedName>
    <definedName name="승용교" localSheetId="22" hidden="1">{#N/A,#N/A,FALSE,"2~8번"}</definedName>
    <definedName name="승용교" localSheetId="24" hidden="1">{#N/A,#N/A,FALSE,"2~8번"}</definedName>
    <definedName name="승용교" localSheetId="28" hidden="1">{#N/A,#N/A,FALSE,"2~8번"}</definedName>
    <definedName name="승용교" localSheetId="14" hidden="1">{#N/A,#N/A,FALSE,"2~8번"}</definedName>
    <definedName name="승용교" hidden="1">{#N/A,#N/A,FALSE,"2~8번"}</definedName>
    <definedName name="승인보고21차" localSheetId="12" hidden="1">{#N/A,#N/A,FALSE,"기안지";#N/A,#N/A,FALSE,"통신지"}</definedName>
    <definedName name="승인보고21차" localSheetId="11" hidden="1">{#N/A,#N/A,FALSE,"기안지";#N/A,#N/A,FALSE,"통신지"}</definedName>
    <definedName name="승인보고21차" localSheetId="13" hidden="1">{#N/A,#N/A,FALSE,"기안지";#N/A,#N/A,FALSE,"통신지"}</definedName>
    <definedName name="승인보고21차" localSheetId="16" hidden="1">{#N/A,#N/A,FALSE,"기안지";#N/A,#N/A,FALSE,"통신지"}</definedName>
    <definedName name="승인보고21차" localSheetId="21" hidden="1">{#N/A,#N/A,FALSE,"기안지";#N/A,#N/A,FALSE,"통신지"}</definedName>
    <definedName name="승인보고21차" localSheetId="18" hidden="1">{#N/A,#N/A,FALSE,"기안지";#N/A,#N/A,FALSE,"통신지"}</definedName>
    <definedName name="승인보고21차" localSheetId="19" hidden="1">{#N/A,#N/A,FALSE,"기안지";#N/A,#N/A,FALSE,"통신지"}</definedName>
    <definedName name="승인보고21차" localSheetId="20" hidden="1">{#N/A,#N/A,FALSE,"기안지";#N/A,#N/A,FALSE,"통신지"}</definedName>
    <definedName name="승인보고21차" localSheetId="22" hidden="1">{#N/A,#N/A,FALSE,"기안지";#N/A,#N/A,FALSE,"통신지"}</definedName>
    <definedName name="승인보고21차" localSheetId="24" hidden="1">{#N/A,#N/A,FALSE,"기안지";#N/A,#N/A,FALSE,"통신지"}</definedName>
    <definedName name="승인보고21차" localSheetId="28" hidden="1">{#N/A,#N/A,FALSE,"기안지";#N/A,#N/A,FALSE,"통신지"}</definedName>
    <definedName name="승인보고21차" localSheetId="14" hidden="1">{#N/A,#N/A,FALSE,"기안지";#N/A,#N/A,FALSE,"통신지"}</definedName>
    <definedName name="승인보고21차" hidden="1">{#N/A,#N/A,FALSE,"기안지";#N/A,#N/A,FALSE,"통신지"}</definedName>
    <definedName name="시" localSheetId="12" hidden="1">{#N/A,#N/A,FALSE,"이태원철근"}</definedName>
    <definedName name="시" localSheetId="11" hidden="1">{#N/A,#N/A,FALSE,"이태원철근"}</definedName>
    <definedName name="시" localSheetId="13" hidden="1">{#N/A,#N/A,FALSE,"이태원철근"}</definedName>
    <definedName name="시" localSheetId="16" hidden="1">{#N/A,#N/A,FALSE,"이태원철근"}</definedName>
    <definedName name="시" localSheetId="21" hidden="1">{#N/A,#N/A,FALSE,"이태원철근"}</definedName>
    <definedName name="시" localSheetId="18" hidden="1">{#N/A,#N/A,FALSE,"이태원철근"}</definedName>
    <definedName name="시" localSheetId="19" hidden="1">{#N/A,#N/A,FALSE,"이태원철근"}</definedName>
    <definedName name="시" localSheetId="20" hidden="1">{#N/A,#N/A,FALSE,"이태원철근"}</definedName>
    <definedName name="시" localSheetId="22" hidden="1">{#N/A,#N/A,FALSE,"이태원철근"}</definedName>
    <definedName name="시" localSheetId="24" hidden="1">{#N/A,#N/A,FALSE,"이태원철근"}</definedName>
    <definedName name="시" localSheetId="28" hidden="1">{#N/A,#N/A,FALSE,"이태원철근"}</definedName>
    <definedName name="시" localSheetId="14" hidden="1">{#N/A,#N/A,FALSE,"이태원철근"}</definedName>
    <definedName name="시" hidden="1">{#N/A,#N/A,FALSE,"이태원철근"}</definedName>
    <definedName name="시설실적" localSheetId="12" hidden="1">{#N/A,#N/A,TRUE,"LOADCOVE";#N/A,#N/A,TRUE,"PAGE001";#N/A,#N/A,TRUE,"PAGE002";#N/A,#N/A,TRUE,"PAGE003";#N/A,#N/A,TRUE,"PAGE004";#N/A,#N/A,TRUE,"PAGE005";#N/A,#N/A,TRUE,"PAGE006";#N/A,#N/A,TRUE,"PAGE007";#N/A,#N/A,TRUE,"PAGE008";#N/A,#N/A,TRUE,"PAGE009";#N/A,#N/A,TRUE,"PAGE010";#N/A,#N/A,TRUE,"PAGE011";#N/A,#N/A,TRUE,"PAGE012";#N/A,#N/A,TRUE,"PAGE013"}</definedName>
    <definedName name="시설실적" localSheetId="11" hidden="1">{#N/A,#N/A,TRUE,"LOADCOVE";#N/A,#N/A,TRUE,"PAGE001";#N/A,#N/A,TRUE,"PAGE002";#N/A,#N/A,TRUE,"PAGE003";#N/A,#N/A,TRUE,"PAGE004";#N/A,#N/A,TRUE,"PAGE005";#N/A,#N/A,TRUE,"PAGE006";#N/A,#N/A,TRUE,"PAGE007";#N/A,#N/A,TRUE,"PAGE008";#N/A,#N/A,TRUE,"PAGE009";#N/A,#N/A,TRUE,"PAGE010";#N/A,#N/A,TRUE,"PAGE011";#N/A,#N/A,TRUE,"PAGE012";#N/A,#N/A,TRUE,"PAGE013"}</definedName>
    <definedName name="시설실적" localSheetId="13" hidden="1">{#N/A,#N/A,TRUE,"LOADCOVE";#N/A,#N/A,TRUE,"PAGE001";#N/A,#N/A,TRUE,"PAGE002";#N/A,#N/A,TRUE,"PAGE003";#N/A,#N/A,TRUE,"PAGE004";#N/A,#N/A,TRUE,"PAGE005";#N/A,#N/A,TRUE,"PAGE006";#N/A,#N/A,TRUE,"PAGE007";#N/A,#N/A,TRUE,"PAGE008";#N/A,#N/A,TRUE,"PAGE009";#N/A,#N/A,TRUE,"PAGE010";#N/A,#N/A,TRUE,"PAGE011";#N/A,#N/A,TRUE,"PAGE012";#N/A,#N/A,TRUE,"PAGE013"}</definedName>
    <definedName name="시설실적" localSheetId="16" hidden="1">{#N/A,#N/A,TRUE,"LOADCOVE";#N/A,#N/A,TRUE,"PAGE001";#N/A,#N/A,TRUE,"PAGE002";#N/A,#N/A,TRUE,"PAGE003";#N/A,#N/A,TRUE,"PAGE004";#N/A,#N/A,TRUE,"PAGE005";#N/A,#N/A,TRUE,"PAGE006";#N/A,#N/A,TRUE,"PAGE007";#N/A,#N/A,TRUE,"PAGE008";#N/A,#N/A,TRUE,"PAGE009";#N/A,#N/A,TRUE,"PAGE010";#N/A,#N/A,TRUE,"PAGE011";#N/A,#N/A,TRUE,"PAGE012";#N/A,#N/A,TRUE,"PAGE013"}</definedName>
    <definedName name="시설실적" localSheetId="21" hidden="1">{#N/A,#N/A,TRUE,"LOADCOVE";#N/A,#N/A,TRUE,"PAGE001";#N/A,#N/A,TRUE,"PAGE002";#N/A,#N/A,TRUE,"PAGE003";#N/A,#N/A,TRUE,"PAGE004";#N/A,#N/A,TRUE,"PAGE005";#N/A,#N/A,TRUE,"PAGE006";#N/A,#N/A,TRUE,"PAGE007";#N/A,#N/A,TRUE,"PAGE008";#N/A,#N/A,TRUE,"PAGE009";#N/A,#N/A,TRUE,"PAGE010";#N/A,#N/A,TRUE,"PAGE011";#N/A,#N/A,TRUE,"PAGE012";#N/A,#N/A,TRUE,"PAGE013"}</definedName>
    <definedName name="시설실적" localSheetId="18" hidden="1">{#N/A,#N/A,TRUE,"LOADCOVE";#N/A,#N/A,TRUE,"PAGE001";#N/A,#N/A,TRUE,"PAGE002";#N/A,#N/A,TRUE,"PAGE003";#N/A,#N/A,TRUE,"PAGE004";#N/A,#N/A,TRUE,"PAGE005";#N/A,#N/A,TRUE,"PAGE006";#N/A,#N/A,TRUE,"PAGE007";#N/A,#N/A,TRUE,"PAGE008";#N/A,#N/A,TRUE,"PAGE009";#N/A,#N/A,TRUE,"PAGE010";#N/A,#N/A,TRUE,"PAGE011";#N/A,#N/A,TRUE,"PAGE012";#N/A,#N/A,TRUE,"PAGE013"}</definedName>
    <definedName name="시설실적" localSheetId="19" hidden="1">{#N/A,#N/A,TRUE,"LOADCOVE";#N/A,#N/A,TRUE,"PAGE001";#N/A,#N/A,TRUE,"PAGE002";#N/A,#N/A,TRUE,"PAGE003";#N/A,#N/A,TRUE,"PAGE004";#N/A,#N/A,TRUE,"PAGE005";#N/A,#N/A,TRUE,"PAGE006";#N/A,#N/A,TRUE,"PAGE007";#N/A,#N/A,TRUE,"PAGE008";#N/A,#N/A,TRUE,"PAGE009";#N/A,#N/A,TRUE,"PAGE010";#N/A,#N/A,TRUE,"PAGE011";#N/A,#N/A,TRUE,"PAGE012";#N/A,#N/A,TRUE,"PAGE013"}</definedName>
    <definedName name="시설실적" localSheetId="20" hidden="1">{#N/A,#N/A,TRUE,"LOADCOVE";#N/A,#N/A,TRUE,"PAGE001";#N/A,#N/A,TRUE,"PAGE002";#N/A,#N/A,TRUE,"PAGE003";#N/A,#N/A,TRUE,"PAGE004";#N/A,#N/A,TRUE,"PAGE005";#N/A,#N/A,TRUE,"PAGE006";#N/A,#N/A,TRUE,"PAGE007";#N/A,#N/A,TRUE,"PAGE008";#N/A,#N/A,TRUE,"PAGE009";#N/A,#N/A,TRUE,"PAGE010";#N/A,#N/A,TRUE,"PAGE011";#N/A,#N/A,TRUE,"PAGE012";#N/A,#N/A,TRUE,"PAGE013"}</definedName>
    <definedName name="시설실적" localSheetId="22" hidden="1">{#N/A,#N/A,TRUE,"LOADCOVE";#N/A,#N/A,TRUE,"PAGE001";#N/A,#N/A,TRUE,"PAGE002";#N/A,#N/A,TRUE,"PAGE003";#N/A,#N/A,TRUE,"PAGE004";#N/A,#N/A,TRUE,"PAGE005";#N/A,#N/A,TRUE,"PAGE006";#N/A,#N/A,TRUE,"PAGE007";#N/A,#N/A,TRUE,"PAGE008";#N/A,#N/A,TRUE,"PAGE009";#N/A,#N/A,TRUE,"PAGE010";#N/A,#N/A,TRUE,"PAGE011";#N/A,#N/A,TRUE,"PAGE012";#N/A,#N/A,TRUE,"PAGE013"}</definedName>
    <definedName name="시설실적" localSheetId="24" hidden="1">{#N/A,#N/A,TRUE,"LOADCOVE";#N/A,#N/A,TRUE,"PAGE001";#N/A,#N/A,TRUE,"PAGE002";#N/A,#N/A,TRUE,"PAGE003";#N/A,#N/A,TRUE,"PAGE004";#N/A,#N/A,TRUE,"PAGE005";#N/A,#N/A,TRUE,"PAGE006";#N/A,#N/A,TRUE,"PAGE007";#N/A,#N/A,TRUE,"PAGE008";#N/A,#N/A,TRUE,"PAGE009";#N/A,#N/A,TRUE,"PAGE010";#N/A,#N/A,TRUE,"PAGE011";#N/A,#N/A,TRUE,"PAGE012";#N/A,#N/A,TRUE,"PAGE013"}</definedName>
    <definedName name="시설실적" localSheetId="28" hidden="1">{#N/A,#N/A,TRUE,"LOADCOVE";#N/A,#N/A,TRUE,"PAGE001";#N/A,#N/A,TRUE,"PAGE002";#N/A,#N/A,TRUE,"PAGE003";#N/A,#N/A,TRUE,"PAGE004";#N/A,#N/A,TRUE,"PAGE005";#N/A,#N/A,TRUE,"PAGE006";#N/A,#N/A,TRUE,"PAGE007";#N/A,#N/A,TRUE,"PAGE008";#N/A,#N/A,TRUE,"PAGE009";#N/A,#N/A,TRUE,"PAGE010";#N/A,#N/A,TRUE,"PAGE011";#N/A,#N/A,TRUE,"PAGE012";#N/A,#N/A,TRUE,"PAGE013"}</definedName>
    <definedName name="시설실적" localSheetId="14" hidden="1">{#N/A,#N/A,TRUE,"LOADCOVE";#N/A,#N/A,TRUE,"PAGE001";#N/A,#N/A,TRUE,"PAGE002";#N/A,#N/A,TRUE,"PAGE003";#N/A,#N/A,TRUE,"PAGE004";#N/A,#N/A,TRUE,"PAGE005";#N/A,#N/A,TRUE,"PAGE006";#N/A,#N/A,TRUE,"PAGE007";#N/A,#N/A,TRUE,"PAGE008";#N/A,#N/A,TRUE,"PAGE009";#N/A,#N/A,TRUE,"PAGE010";#N/A,#N/A,TRUE,"PAGE011";#N/A,#N/A,TRUE,"PAGE012";#N/A,#N/A,TRUE,"PAGE013"}</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중노임11" localSheetId="1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2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 localSheetId="12" hidden="1">{"'단계별시설공사비'!$A$3:$K$51"}</definedName>
    <definedName name="시중단가" localSheetId="11" hidden="1">{"'단계별시설공사비'!$A$3:$K$51"}</definedName>
    <definedName name="시중단가" localSheetId="13" hidden="1">{"'단계별시설공사비'!$A$3:$K$51"}</definedName>
    <definedName name="시중단가" localSheetId="16" hidden="1">{"'단계별시설공사비'!$A$3:$K$51"}</definedName>
    <definedName name="시중단가" localSheetId="21" hidden="1">{"'단계별시설공사비'!$A$3:$K$51"}</definedName>
    <definedName name="시중단가" localSheetId="18" hidden="1">{"'단계별시설공사비'!$A$3:$K$51"}</definedName>
    <definedName name="시중단가" localSheetId="19" hidden="1">{"'단계별시설공사비'!$A$3:$K$51"}</definedName>
    <definedName name="시중단가" localSheetId="20" hidden="1">{"'단계별시설공사비'!$A$3:$K$51"}</definedName>
    <definedName name="시중단가" localSheetId="22" hidden="1">{"'단계별시설공사비'!$A$3:$K$51"}</definedName>
    <definedName name="시중단가" localSheetId="24" hidden="1">{"'단계별시설공사비'!$A$3:$K$51"}</definedName>
    <definedName name="시중단가" localSheetId="28" hidden="1">{"'단계별시설공사비'!$A$3:$K$51"}</definedName>
    <definedName name="시중단가" localSheetId="14" hidden="1">{"'단계별시설공사비'!$A$3:$K$51"}</definedName>
    <definedName name="시중단가" hidden="1">{"'단계별시설공사비'!$A$3:$K$51"}</definedName>
    <definedName name="시행" localSheetId="12" hidden="1">{#N/A,#N/A,FALSE,"이태원철근"}</definedName>
    <definedName name="시행" localSheetId="11" hidden="1">{#N/A,#N/A,FALSE,"이태원철근"}</definedName>
    <definedName name="시행" localSheetId="13" hidden="1">{#N/A,#N/A,FALSE,"이태원철근"}</definedName>
    <definedName name="시행" localSheetId="16" hidden="1">{#N/A,#N/A,FALSE,"이태원철근"}</definedName>
    <definedName name="시행" localSheetId="21" hidden="1">{#N/A,#N/A,FALSE,"이태원철근"}</definedName>
    <definedName name="시행" localSheetId="18" hidden="1">{#N/A,#N/A,FALSE,"이태원철근"}</definedName>
    <definedName name="시행" localSheetId="19" hidden="1">{#N/A,#N/A,FALSE,"이태원철근"}</definedName>
    <definedName name="시행" localSheetId="20" hidden="1">{#N/A,#N/A,FALSE,"이태원철근"}</definedName>
    <definedName name="시행" localSheetId="22" hidden="1">{#N/A,#N/A,FALSE,"이태원철근"}</definedName>
    <definedName name="시행" localSheetId="24" hidden="1">{#N/A,#N/A,FALSE,"이태원철근"}</definedName>
    <definedName name="시행" localSheetId="28" hidden="1">{#N/A,#N/A,FALSE,"이태원철근"}</definedName>
    <definedName name="시행" localSheetId="14" hidden="1">{#N/A,#N/A,FALSE,"이태원철근"}</definedName>
    <definedName name="시행" hidden="1">{#N/A,#N/A,FALSE,"이태원철근"}</definedName>
    <definedName name="시험실과식당" localSheetId="12" hidden="1">{#N/A,#N/A,FALSE,"사업총괄";#N/A,#N/A,FALSE,"장비사업";#N/A,#N/A,FALSE,"철구사업";#N/A,#N/A,FALSE,"준설사업"}</definedName>
    <definedName name="시험실과식당" localSheetId="11" hidden="1">{#N/A,#N/A,FALSE,"사업총괄";#N/A,#N/A,FALSE,"장비사업";#N/A,#N/A,FALSE,"철구사업";#N/A,#N/A,FALSE,"준설사업"}</definedName>
    <definedName name="시험실과식당" localSheetId="13" hidden="1">{#N/A,#N/A,FALSE,"사업총괄";#N/A,#N/A,FALSE,"장비사업";#N/A,#N/A,FALSE,"철구사업";#N/A,#N/A,FALSE,"준설사업"}</definedName>
    <definedName name="시험실과식당" localSheetId="16" hidden="1">{#N/A,#N/A,FALSE,"사업총괄";#N/A,#N/A,FALSE,"장비사업";#N/A,#N/A,FALSE,"철구사업";#N/A,#N/A,FALSE,"준설사업"}</definedName>
    <definedName name="시험실과식당" localSheetId="21" hidden="1">{#N/A,#N/A,FALSE,"사업총괄";#N/A,#N/A,FALSE,"장비사업";#N/A,#N/A,FALSE,"철구사업";#N/A,#N/A,FALSE,"준설사업"}</definedName>
    <definedName name="시험실과식당" localSheetId="18" hidden="1">{#N/A,#N/A,FALSE,"사업총괄";#N/A,#N/A,FALSE,"장비사업";#N/A,#N/A,FALSE,"철구사업";#N/A,#N/A,FALSE,"준설사업"}</definedName>
    <definedName name="시험실과식당" localSheetId="19" hidden="1">{#N/A,#N/A,FALSE,"사업총괄";#N/A,#N/A,FALSE,"장비사업";#N/A,#N/A,FALSE,"철구사업";#N/A,#N/A,FALSE,"준설사업"}</definedName>
    <definedName name="시험실과식당" localSheetId="20" hidden="1">{#N/A,#N/A,FALSE,"사업총괄";#N/A,#N/A,FALSE,"장비사업";#N/A,#N/A,FALSE,"철구사업";#N/A,#N/A,FALSE,"준설사업"}</definedName>
    <definedName name="시험실과식당" localSheetId="22" hidden="1">{#N/A,#N/A,FALSE,"사업총괄";#N/A,#N/A,FALSE,"장비사업";#N/A,#N/A,FALSE,"철구사업";#N/A,#N/A,FALSE,"준설사업"}</definedName>
    <definedName name="시험실과식당" localSheetId="24" hidden="1">{#N/A,#N/A,FALSE,"사업총괄";#N/A,#N/A,FALSE,"장비사업";#N/A,#N/A,FALSE,"철구사업";#N/A,#N/A,FALSE,"준설사업"}</definedName>
    <definedName name="시험실과식당" localSheetId="28" hidden="1">{#N/A,#N/A,FALSE,"사업총괄";#N/A,#N/A,FALSE,"장비사업";#N/A,#N/A,FALSE,"철구사업";#N/A,#N/A,FALSE,"준설사업"}</definedName>
    <definedName name="시험실과식당" localSheetId="14" hidden="1">{#N/A,#N/A,FALSE,"사업총괄";#N/A,#N/A,FALSE,"장비사업";#N/A,#N/A,FALSE,"철구사업";#N/A,#N/A,FALSE,"준설사업"}</definedName>
    <definedName name="시험실과식당" hidden="1">{#N/A,#N/A,FALSE,"사업총괄";#N/A,#N/A,FALSE,"장비사업";#N/A,#N/A,FALSE,"철구사업";#N/A,#N/A,FALSE,"준설사업"}</definedName>
    <definedName name="신"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규일위대가2" localSheetId="12" hidden="1">{#N/A,#N/A,FALSE,"신청통보";#N/A,#N/A,FALSE,"기성확인서";#N/A,#N/A,FALSE,"기성내역서"}</definedName>
    <definedName name="신규일위대가2" localSheetId="11" hidden="1">{#N/A,#N/A,FALSE,"신청통보";#N/A,#N/A,FALSE,"기성확인서";#N/A,#N/A,FALSE,"기성내역서"}</definedName>
    <definedName name="신규일위대가2" localSheetId="13" hidden="1">{#N/A,#N/A,FALSE,"신청통보";#N/A,#N/A,FALSE,"기성확인서";#N/A,#N/A,FALSE,"기성내역서"}</definedName>
    <definedName name="신규일위대가2" localSheetId="16" hidden="1">{#N/A,#N/A,FALSE,"신청통보";#N/A,#N/A,FALSE,"기성확인서";#N/A,#N/A,FALSE,"기성내역서"}</definedName>
    <definedName name="신규일위대가2" localSheetId="21" hidden="1">{#N/A,#N/A,FALSE,"신청통보";#N/A,#N/A,FALSE,"기성확인서";#N/A,#N/A,FALSE,"기성내역서"}</definedName>
    <definedName name="신규일위대가2" localSheetId="18" hidden="1">{#N/A,#N/A,FALSE,"신청통보";#N/A,#N/A,FALSE,"기성확인서";#N/A,#N/A,FALSE,"기성내역서"}</definedName>
    <definedName name="신규일위대가2" localSheetId="19" hidden="1">{#N/A,#N/A,FALSE,"신청통보";#N/A,#N/A,FALSE,"기성확인서";#N/A,#N/A,FALSE,"기성내역서"}</definedName>
    <definedName name="신규일위대가2" localSheetId="20" hidden="1">{#N/A,#N/A,FALSE,"신청통보";#N/A,#N/A,FALSE,"기성확인서";#N/A,#N/A,FALSE,"기성내역서"}</definedName>
    <definedName name="신규일위대가2" localSheetId="22" hidden="1">{#N/A,#N/A,FALSE,"신청통보";#N/A,#N/A,FALSE,"기성확인서";#N/A,#N/A,FALSE,"기성내역서"}</definedName>
    <definedName name="신규일위대가2" localSheetId="24" hidden="1">{#N/A,#N/A,FALSE,"신청통보";#N/A,#N/A,FALSE,"기성확인서";#N/A,#N/A,FALSE,"기성내역서"}</definedName>
    <definedName name="신규일위대가2" localSheetId="28" hidden="1">{#N/A,#N/A,FALSE,"신청통보";#N/A,#N/A,FALSE,"기성확인서";#N/A,#N/A,FALSE,"기성내역서"}</definedName>
    <definedName name="신규일위대가2" localSheetId="14" hidden="1">{#N/A,#N/A,FALSE,"신청통보";#N/A,#N/A,FALSE,"기성확인서";#N/A,#N/A,FALSE,"기성내역서"}</definedName>
    <definedName name="신규일위대가2" hidden="1">{#N/A,#N/A,FALSE,"신청통보";#N/A,#N/A,FALSE,"기성확인서";#N/A,#N/A,FALSE,"기성내역서"}</definedName>
    <definedName name="신산"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12" hidden="1">{#N/A,#N/A,FALSE,"명세표"}</definedName>
    <definedName name="신설" localSheetId="11" hidden="1">{#N/A,#N/A,FALSE,"명세표"}</definedName>
    <definedName name="신설" localSheetId="13" hidden="1">{#N/A,#N/A,FALSE,"명세표"}</definedName>
    <definedName name="신설" localSheetId="16" hidden="1">{#N/A,#N/A,FALSE,"명세표"}</definedName>
    <definedName name="신설" localSheetId="21" hidden="1">{#N/A,#N/A,FALSE,"명세표"}</definedName>
    <definedName name="신설" localSheetId="18" hidden="1">{#N/A,#N/A,FALSE,"명세표"}</definedName>
    <definedName name="신설" localSheetId="19" hidden="1">{#N/A,#N/A,FALSE,"명세표"}</definedName>
    <definedName name="신설" localSheetId="20" hidden="1">{#N/A,#N/A,FALSE,"명세표"}</definedName>
    <definedName name="신설" localSheetId="22" hidden="1">{#N/A,#N/A,FALSE,"명세표"}</definedName>
    <definedName name="신설" localSheetId="24" hidden="1">{#N/A,#N/A,FALSE,"명세표"}</definedName>
    <definedName name="신설" localSheetId="28" hidden="1">{#N/A,#N/A,FALSE,"명세표"}</definedName>
    <definedName name="신설" localSheetId="14" hidden="1">{#N/A,#N/A,FALSE,"명세표"}</definedName>
    <definedName name="신설" hidden="1">{#N/A,#N/A,FALSE,"명세표"}</definedName>
    <definedName name="신해섭" localSheetId="12" hidden="1">{#N/A,#N/A,FALSE,"도급대비시행율";#N/A,#N/A,FALSE,"결의서";#N/A,#N/A,FALSE,"내역서";#N/A,#N/A,FALSE,"도급예상"}</definedName>
    <definedName name="신해섭" localSheetId="11" hidden="1">{#N/A,#N/A,FALSE,"도급대비시행율";#N/A,#N/A,FALSE,"결의서";#N/A,#N/A,FALSE,"내역서";#N/A,#N/A,FALSE,"도급예상"}</definedName>
    <definedName name="신해섭" localSheetId="13" hidden="1">{#N/A,#N/A,FALSE,"도급대비시행율";#N/A,#N/A,FALSE,"결의서";#N/A,#N/A,FALSE,"내역서";#N/A,#N/A,FALSE,"도급예상"}</definedName>
    <definedName name="신해섭" localSheetId="16" hidden="1">{#N/A,#N/A,FALSE,"도급대비시행율";#N/A,#N/A,FALSE,"결의서";#N/A,#N/A,FALSE,"내역서";#N/A,#N/A,FALSE,"도급예상"}</definedName>
    <definedName name="신해섭" localSheetId="21" hidden="1">{#N/A,#N/A,FALSE,"도급대비시행율";#N/A,#N/A,FALSE,"결의서";#N/A,#N/A,FALSE,"내역서";#N/A,#N/A,FALSE,"도급예상"}</definedName>
    <definedName name="신해섭" localSheetId="18" hidden="1">{#N/A,#N/A,FALSE,"도급대비시행율";#N/A,#N/A,FALSE,"결의서";#N/A,#N/A,FALSE,"내역서";#N/A,#N/A,FALSE,"도급예상"}</definedName>
    <definedName name="신해섭" localSheetId="19" hidden="1">{#N/A,#N/A,FALSE,"도급대비시행율";#N/A,#N/A,FALSE,"결의서";#N/A,#N/A,FALSE,"내역서";#N/A,#N/A,FALSE,"도급예상"}</definedName>
    <definedName name="신해섭" localSheetId="20" hidden="1">{#N/A,#N/A,FALSE,"도급대비시행율";#N/A,#N/A,FALSE,"결의서";#N/A,#N/A,FALSE,"내역서";#N/A,#N/A,FALSE,"도급예상"}</definedName>
    <definedName name="신해섭" localSheetId="22" hidden="1">{#N/A,#N/A,FALSE,"도급대비시행율";#N/A,#N/A,FALSE,"결의서";#N/A,#N/A,FALSE,"내역서";#N/A,#N/A,FALSE,"도급예상"}</definedName>
    <definedName name="신해섭" localSheetId="24" hidden="1">{#N/A,#N/A,FALSE,"도급대비시행율";#N/A,#N/A,FALSE,"결의서";#N/A,#N/A,FALSE,"내역서";#N/A,#N/A,FALSE,"도급예상"}</definedName>
    <definedName name="신해섭" localSheetId="28" hidden="1">{#N/A,#N/A,FALSE,"도급대비시행율";#N/A,#N/A,FALSE,"결의서";#N/A,#N/A,FALSE,"내역서";#N/A,#N/A,FALSE,"도급예상"}</definedName>
    <definedName name="신해섭" localSheetId="14" hidden="1">{#N/A,#N/A,FALSE,"도급대비시행율";#N/A,#N/A,FALSE,"결의서";#N/A,#N/A,FALSE,"내역서";#N/A,#N/A,FALSE,"도급예상"}</definedName>
    <definedName name="신해섭" hidden="1">{#N/A,#N/A,FALSE,"도급대비시행율";#N/A,#N/A,FALSE,"결의서";#N/A,#N/A,FALSE,"내역서";#N/A,#N/A,FALSE,"도급예상"}</definedName>
    <definedName name="실시설계용역비변경내역" localSheetId="12" hidden="1">{"'정산내역서'!$A$1:$I$35","'정산서(절.성토부)'!$A$1:$Q$17","'정산서(교량부)'!$A$1:$Q$84","'총괄표'!$A$1:$M$12","'시행현황'!$A$1:$G$12","'표지'!$A$1:$N$27","'정산서(절.성토부)'!$A$3:$Q$7"}</definedName>
    <definedName name="실시설계용역비변경내역" localSheetId="11" hidden="1">{"'정산내역서'!$A$1:$I$35","'정산서(절.성토부)'!$A$1:$Q$17","'정산서(교량부)'!$A$1:$Q$84","'총괄표'!$A$1:$M$12","'시행현황'!$A$1:$G$12","'표지'!$A$1:$N$27","'정산서(절.성토부)'!$A$3:$Q$7"}</definedName>
    <definedName name="실시설계용역비변경내역" localSheetId="13" hidden="1">{"'정산내역서'!$A$1:$I$35","'정산서(절.성토부)'!$A$1:$Q$17","'정산서(교량부)'!$A$1:$Q$84","'총괄표'!$A$1:$M$12","'시행현황'!$A$1:$G$12","'표지'!$A$1:$N$27","'정산서(절.성토부)'!$A$3:$Q$7"}</definedName>
    <definedName name="실시설계용역비변경내역" localSheetId="16" hidden="1">{"'정산내역서'!$A$1:$I$35","'정산서(절.성토부)'!$A$1:$Q$17","'정산서(교량부)'!$A$1:$Q$84","'총괄표'!$A$1:$M$12","'시행현황'!$A$1:$G$12","'표지'!$A$1:$N$27","'정산서(절.성토부)'!$A$3:$Q$7"}</definedName>
    <definedName name="실시설계용역비변경내역" localSheetId="21" hidden="1">{"'정산내역서'!$A$1:$I$35","'정산서(절.성토부)'!$A$1:$Q$17","'정산서(교량부)'!$A$1:$Q$84","'총괄표'!$A$1:$M$12","'시행현황'!$A$1:$G$12","'표지'!$A$1:$N$27","'정산서(절.성토부)'!$A$3:$Q$7"}</definedName>
    <definedName name="실시설계용역비변경내역" localSheetId="18" hidden="1">{"'정산내역서'!$A$1:$I$35","'정산서(절.성토부)'!$A$1:$Q$17","'정산서(교량부)'!$A$1:$Q$84","'총괄표'!$A$1:$M$12","'시행현황'!$A$1:$G$12","'표지'!$A$1:$N$27","'정산서(절.성토부)'!$A$3:$Q$7"}</definedName>
    <definedName name="실시설계용역비변경내역" localSheetId="19" hidden="1">{"'정산내역서'!$A$1:$I$35","'정산서(절.성토부)'!$A$1:$Q$17","'정산서(교량부)'!$A$1:$Q$84","'총괄표'!$A$1:$M$12","'시행현황'!$A$1:$G$12","'표지'!$A$1:$N$27","'정산서(절.성토부)'!$A$3:$Q$7"}</definedName>
    <definedName name="실시설계용역비변경내역" localSheetId="20" hidden="1">{"'정산내역서'!$A$1:$I$35","'정산서(절.성토부)'!$A$1:$Q$17","'정산서(교량부)'!$A$1:$Q$84","'총괄표'!$A$1:$M$12","'시행현황'!$A$1:$G$12","'표지'!$A$1:$N$27","'정산서(절.성토부)'!$A$3:$Q$7"}</definedName>
    <definedName name="실시설계용역비변경내역" localSheetId="22" hidden="1">{"'정산내역서'!$A$1:$I$35","'정산서(절.성토부)'!$A$1:$Q$17","'정산서(교량부)'!$A$1:$Q$84","'총괄표'!$A$1:$M$12","'시행현황'!$A$1:$G$12","'표지'!$A$1:$N$27","'정산서(절.성토부)'!$A$3:$Q$7"}</definedName>
    <definedName name="실시설계용역비변경내역" localSheetId="24" hidden="1">{"'정산내역서'!$A$1:$I$35","'정산서(절.성토부)'!$A$1:$Q$17","'정산서(교량부)'!$A$1:$Q$84","'총괄표'!$A$1:$M$12","'시행현황'!$A$1:$G$12","'표지'!$A$1:$N$27","'정산서(절.성토부)'!$A$3:$Q$7"}</definedName>
    <definedName name="실시설계용역비변경내역" localSheetId="28" hidden="1">{"'정산내역서'!$A$1:$I$35","'정산서(절.성토부)'!$A$1:$Q$17","'정산서(교량부)'!$A$1:$Q$84","'총괄표'!$A$1:$M$12","'시행현황'!$A$1:$G$12","'표지'!$A$1:$N$27","'정산서(절.성토부)'!$A$3:$Q$7"}</definedName>
    <definedName name="실시설계용역비변경내역" localSheetId="14" hidden="1">{"'정산내역서'!$A$1:$I$35","'정산서(절.성토부)'!$A$1:$Q$17","'정산서(교량부)'!$A$1:$Q$84","'총괄표'!$A$1:$M$12","'시행현황'!$A$1:$G$12","'표지'!$A$1:$N$27","'정산서(절.성토부)'!$A$3:$Q$7"}</definedName>
    <definedName name="실시설계용역비변경내역" hidden="1">{"'정산내역서'!$A$1:$I$35","'정산서(절.성토부)'!$A$1:$Q$17","'정산서(교량부)'!$A$1:$Q$84","'총괄표'!$A$1:$M$12","'시행현황'!$A$1:$G$12","'표지'!$A$1:$N$27","'정산서(절.성토부)'!$A$3:$Q$7"}</definedName>
    <definedName name="실적2" localSheetId="12" hidden="1">{#N/A,#N/A,TRUE,"LOADCOVE";#N/A,#N/A,TRUE,"PAGE001";#N/A,#N/A,TRUE,"PAGE002";#N/A,#N/A,TRUE,"PAGE003";#N/A,#N/A,TRUE,"PAGE004";#N/A,#N/A,TRUE,"PAGE005";#N/A,#N/A,TRUE,"PAGE006";#N/A,#N/A,TRUE,"PAGE007";#N/A,#N/A,TRUE,"PAGE008";#N/A,#N/A,TRUE,"PAGE009";#N/A,#N/A,TRUE,"PAGE010";#N/A,#N/A,TRUE,"PAGE011";#N/A,#N/A,TRUE,"PAGE012";#N/A,#N/A,TRUE,"PAGE013"}</definedName>
    <definedName name="실적2" localSheetId="11" hidden="1">{#N/A,#N/A,TRUE,"LOADCOVE";#N/A,#N/A,TRUE,"PAGE001";#N/A,#N/A,TRUE,"PAGE002";#N/A,#N/A,TRUE,"PAGE003";#N/A,#N/A,TRUE,"PAGE004";#N/A,#N/A,TRUE,"PAGE005";#N/A,#N/A,TRUE,"PAGE006";#N/A,#N/A,TRUE,"PAGE007";#N/A,#N/A,TRUE,"PAGE008";#N/A,#N/A,TRUE,"PAGE009";#N/A,#N/A,TRUE,"PAGE010";#N/A,#N/A,TRUE,"PAGE011";#N/A,#N/A,TRUE,"PAGE012";#N/A,#N/A,TRUE,"PAGE013"}</definedName>
    <definedName name="실적2" localSheetId="13" hidden="1">{#N/A,#N/A,TRUE,"LOADCOVE";#N/A,#N/A,TRUE,"PAGE001";#N/A,#N/A,TRUE,"PAGE002";#N/A,#N/A,TRUE,"PAGE003";#N/A,#N/A,TRUE,"PAGE004";#N/A,#N/A,TRUE,"PAGE005";#N/A,#N/A,TRUE,"PAGE006";#N/A,#N/A,TRUE,"PAGE007";#N/A,#N/A,TRUE,"PAGE008";#N/A,#N/A,TRUE,"PAGE009";#N/A,#N/A,TRUE,"PAGE010";#N/A,#N/A,TRUE,"PAGE011";#N/A,#N/A,TRUE,"PAGE012";#N/A,#N/A,TRUE,"PAGE013"}</definedName>
    <definedName name="실적2" localSheetId="16" hidden="1">{#N/A,#N/A,TRUE,"LOADCOVE";#N/A,#N/A,TRUE,"PAGE001";#N/A,#N/A,TRUE,"PAGE002";#N/A,#N/A,TRUE,"PAGE003";#N/A,#N/A,TRUE,"PAGE004";#N/A,#N/A,TRUE,"PAGE005";#N/A,#N/A,TRUE,"PAGE006";#N/A,#N/A,TRUE,"PAGE007";#N/A,#N/A,TRUE,"PAGE008";#N/A,#N/A,TRUE,"PAGE009";#N/A,#N/A,TRUE,"PAGE010";#N/A,#N/A,TRUE,"PAGE011";#N/A,#N/A,TRUE,"PAGE012";#N/A,#N/A,TRUE,"PAGE013"}</definedName>
    <definedName name="실적2" localSheetId="21" hidden="1">{#N/A,#N/A,TRUE,"LOADCOVE";#N/A,#N/A,TRUE,"PAGE001";#N/A,#N/A,TRUE,"PAGE002";#N/A,#N/A,TRUE,"PAGE003";#N/A,#N/A,TRUE,"PAGE004";#N/A,#N/A,TRUE,"PAGE005";#N/A,#N/A,TRUE,"PAGE006";#N/A,#N/A,TRUE,"PAGE007";#N/A,#N/A,TRUE,"PAGE008";#N/A,#N/A,TRUE,"PAGE009";#N/A,#N/A,TRUE,"PAGE010";#N/A,#N/A,TRUE,"PAGE011";#N/A,#N/A,TRUE,"PAGE012";#N/A,#N/A,TRUE,"PAGE013"}</definedName>
    <definedName name="실적2" localSheetId="18" hidden="1">{#N/A,#N/A,TRUE,"LOADCOVE";#N/A,#N/A,TRUE,"PAGE001";#N/A,#N/A,TRUE,"PAGE002";#N/A,#N/A,TRUE,"PAGE003";#N/A,#N/A,TRUE,"PAGE004";#N/A,#N/A,TRUE,"PAGE005";#N/A,#N/A,TRUE,"PAGE006";#N/A,#N/A,TRUE,"PAGE007";#N/A,#N/A,TRUE,"PAGE008";#N/A,#N/A,TRUE,"PAGE009";#N/A,#N/A,TRUE,"PAGE010";#N/A,#N/A,TRUE,"PAGE011";#N/A,#N/A,TRUE,"PAGE012";#N/A,#N/A,TRUE,"PAGE013"}</definedName>
    <definedName name="실적2" localSheetId="19" hidden="1">{#N/A,#N/A,TRUE,"LOADCOVE";#N/A,#N/A,TRUE,"PAGE001";#N/A,#N/A,TRUE,"PAGE002";#N/A,#N/A,TRUE,"PAGE003";#N/A,#N/A,TRUE,"PAGE004";#N/A,#N/A,TRUE,"PAGE005";#N/A,#N/A,TRUE,"PAGE006";#N/A,#N/A,TRUE,"PAGE007";#N/A,#N/A,TRUE,"PAGE008";#N/A,#N/A,TRUE,"PAGE009";#N/A,#N/A,TRUE,"PAGE010";#N/A,#N/A,TRUE,"PAGE011";#N/A,#N/A,TRUE,"PAGE012";#N/A,#N/A,TRUE,"PAGE013"}</definedName>
    <definedName name="실적2" localSheetId="20" hidden="1">{#N/A,#N/A,TRUE,"LOADCOVE";#N/A,#N/A,TRUE,"PAGE001";#N/A,#N/A,TRUE,"PAGE002";#N/A,#N/A,TRUE,"PAGE003";#N/A,#N/A,TRUE,"PAGE004";#N/A,#N/A,TRUE,"PAGE005";#N/A,#N/A,TRUE,"PAGE006";#N/A,#N/A,TRUE,"PAGE007";#N/A,#N/A,TRUE,"PAGE008";#N/A,#N/A,TRUE,"PAGE009";#N/A,#N/A,TRUE,"PAGE010";#N/A,#N/A,TRUE,"PAGE011";#N/A,#N/A,TRUE,"PAGE012";#N/A,#N/A,TRUE,"PAGE013"}</definedName>
    <definedName name="실적2" localSheetId="22" hidden="1">{#N/A,#N/A,TRUE,"LOADCOVE";#N/A,#N/A,TRUE,"PAGE001";#N/A,#N/A,TRUE,"PAGE002";#N/A,#N/A,TRUE,"PAGE003";#N/A,#N/A,TRUE,"PAGE004";#N/A,#N/A,TRUE,"PAGE005";#N/A,#N/A,TRUE,"PAGE006";#N/A,#N/A,TRUE,"PAGE007";#N/A,#N/A,TRUE,"PAGE008";#N/A,#N/A,TRUE,"PAGE009";#N/A,#N/A,TRUE,"PAGE010";#N/A,#N/A,TRUE,"PAGE011";#N/A,#N/A,TRUE,"PAGE012";#N/A,#N/A,TRUE,"PAGE013"}</definedName>
    <definedName name="실적2" localSheetId="24" hidden="1">{#N/A,#N/A,TRUE,"LOADCOVE";#N/A,#N/A,TRUE,"PAGE001";#N/A,#N/A,TRUE,"PAGE002";#N/A,#N/A,TRUE,"PAGE003";#N/A,#N/A,TRUE,"PAGE004";#N/A,#N/A,TRUE,"PAGE005";#N/A,#N/A,TRUE,"PAGE006";#N/A,#N/A,TRUE,"PAGE007";#N/A,#N/A,TRUE,"PAGE008";#N/A,#N/A,TRUE,"PAGE009";#N/A,#N/A,TRUE,"PAGE010";#N/A,#N/A,TRUE,"PAGE011";#N/A,#N/A,TRUE,"PAGE012";#N/A,#N/A,TRUE,"PAGE013"}</definedName>
    <definedName name="실적2" localSheetId="28" hidden="1">{#N/A,#N/A,TRUE,"LOADCOVE";#N/A,#N/A,TRUE,"PAGE001";#N/A,#N/A,TRUE,"PAGE002";#N/A,#N/A,TRUE,"PAGE003";#N/A,#N/A,TRUE,"PAGE004";#N/A,#N/A,TRUE,"PAGE005";#N/A,#N/A,TRUE,"PAGE006";#N/A,#N/A,TRUE,"PAGE007";#N/A,#N/A,TRUE,"PAGE008";#N/A,#N/A,TRUE,"PAGE009";#N/A,#N/A,TRUE,"PAGE010";#N/A,#N/A,TRUE,"PAGE011";#N/A,#N/A,TRUE,"PAGE012";#N/A,#N/A,TRUE,"PAGE013"}</definedName>
    <definedName name="실적2" localSheetId="14"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자료" localSheetId="12" hidden="1">{#N/A,#N/A,FALSE,"지침";#N/A,#N/A,FALSE,"환경분석";#N/A,#N/A,FALSE,"Sheet16"}</definedName>
    <definedName name="실적자료" localSheetId="11" hidden="1">{#N/A,#N/A,FALSE,"지침";#N/A,#N/A,FALSE,"환경분석";#N/A,#N/A,FALSE,"Sheet16"}</definedName>
    <definedName name="실적자료" localSheetId="13" hidden="1">{#N/A,#N/A,FALSE,"지침";#N/A,#N/A,FALSE,"환경분석";#N/A,#N/A,FALSE,"Sheet16"}</definedName>
    <definedName name="실적자료" localSheetId="16" hidden="1">{#N/A,#N/A,FALSE,"지침";#N/A,#N/A,FALSE,"환경분석";#N/A,#N/A,FALSE,"Sheet16"}</definedName>
    <definedName name="실적자료" localSheetId="21" hidden="1">{#N/A,#N/A,FALSE,"지침";#N/A,#N/A,FALSE,"환경분석";#N/A,#N/A,FALSE,"Sheet16"}</definedName>
    <definedName name="실적자료" localSheetId="18" hidden="1">{#N/A,#N/A,FALSE,"지침";#N/A,#N/A,FALSE,"환경분석";#N/A,#N/A,FALSE,"Sheet16"}</definedName>
    <definedName name="실적자료" localSheetId="19" hidden="1">{#N/A,#N/A,FALSE,"지침";#N/A,#N/A,FALSE,"환경분석";#N/A,#N/A,FALSE,"Sheet16"}</definedName>
    <definedName name="실적자료" localSheetId="20" hidden="1">{#N/A,#N/A,FALSE,"지침";#N/A,#N/A,FALSE,"환경분석";#N/A,#N/A,FALSE,"Sheet16"}</definedName>
    <definedName name="실적자료" localSheetId="22" hidden="1">{#N/A,#N/A,FALSE,"지침";#N/A,#N/A,FALSE,"환경분석";#N/A,#N/A,FALSE,"Sheet16"}</definedName>
    <definedName name="실적자료" localSheetId="24" hidden="1">{#N/A,#N/A,FALSE,"지침";#N/A,#N/A,FALSE,"환경분석";#N/A,#N/A,FALSE,"Sheet16"}</definedName>
    <definedName name="실적자료" localSheetId="28" hidden="1">{#N/A,#N/A,FALSE,"지침";#N/A,#N/A,FALSE,"환경분석";#N/A,#N/A,FALSE,"Sheet16"}</definedName>
    <definedName name="실적자료" localSheetId="14" hidden="1">{#N/A,#N/A,FALSE,"지침";#N/A,#N/A,FALSE,"환경분석";#N/A,#N/A,FALSE,"Sheet16"}</definedName>
    <definedName name="실적자료" hidden="1">{#N/A,#N/A,FALSE,"지침";#N/A,#N/A,FALSE,"환경분석";#N/A,#N/A,FALSE,"Sheet16"}</definedName>
    <definedName name="실적자료1" localSheetId="12" hidden="1">{#N/A,#N/A,FALSE,"지침";#N/A,#N/A,FALSE,"환경분석";#N/A,#N/A,FALSE,"Sheet16"}</definedName>
    <definedName name="실적자료1" localSheetId="11" hidden="1">{#N/A,#N/A,FALSE,"지침";#N/A,#N/A,FALSE,"환경분석";#N/A,#N/A,FALSE,"Sheet16"}</definedName>
    <definedName name="실적자료1" localSheetId="13" hidden="1">{#N/A,#N/A,FALSE,"지침";#N/A,#N/A,FALSE,"환경분석";#N/A,#N/A,FALSE,"Sheet16"}</definedName>
    <definedName name="실적자료1" localSheetId="16" hidden="1">{#N/A,#N/A,FALSE,"지침";#N/A,#N/A,FALSE,"환경분석";#N/A,#N/A,FALSE,"Sheet16"}</definedName>
    <definedName name="실적자료1" localSheetId="21" hidden="1">{#N/A,#N/A,FALSE,"지침";#N/A,#N/A,FALSE,"환경분석";#N/A,#N/A,FALSE,"Sheet16"}</definedName>
    <definedName name="실적자료1" localSheetId="18" hidden="1">{#N/A,#N/A,FALSE,"지침";#N/A,#N/A,FALSE,"환경분석";#N/A,#N/A,FALSE,"Sheet16"}</definedName>
    <definedName name="실적자료1" localSheetId="19" hidden="1">{#N/A,#N/A,FALSE,"지침";#N/A,#N/A,FALSE,"환경분석";#N/A,#N/A,FALSE,"Sheet16"}</definedName>
    <definedName name="실적자료1" localSheetId="20" hidden="1">{#N/A,#N/A,FALSE,"지침";#N/A,#N/A,FALSE,"환경분석";#N/A,#N/A,FALSE,"Sheet16"}</definedName>
    <definedName name="실적자료1" localSheetId="22" hidden="1">{#N/A,#N/A,FALSE,"지침";#N/A,#N/A,FALSE,"환경분석";#N/A,#N/A,FALSE,"Sheet16"}</definedName>
    <definedName name="실적자료1" localSheetId="24" hidden="1">{#N/A,#N/A,FALSE,"지침";#N/A,#N/A,FALSE,"환경분석";#N/A,#N/A,FALSE,"Sheet16"}</definedName>
    <definedName name="실적자료1" localSheetId="28" hidden="1">{#N/A,#N/A,FALSE,"지침";#N/A,#N/A,FALSE,"환경분석";#N/A,#N/A,FALSE,"Sheet16"}</definedName>
    <definedName name="실적자료1" localSheetId="14" hidden="1">{#N/A,#N/A,FALSE,"지침";#N/A,#N/A,FALSE,"환경분석";#N/A,#N/A,FALSE,"Sheet16"}</definedName>
    <definedName name="실적자료1" hidden="1">{#N/A,#N/A,FALSE,"지침";#N/A,#N/A,FALSE,"환경분석";#N/A,#N/A,FALSE,"Sheet16"}</definedName>
    <definedName name="실적총괄1" hidden="1">#REF!</definedName>
    <definedName name="실천"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실총" hidden="1">#REF!</definedName>
    <definedName name="실행" localSheetId="12" hidden="1">{#N/A,#N/A,FALSE,"기안지";#N/A,#N/A,FALSE,"통신지"}</definedName>
    <definedName name="실행" localSheetId="11" hidden="1">{#N/A,#N/A,FALSE,"기안지";#N/A,#N/A,FALSE,"통신지"}</definedName>
    <definedName name="실행" localSheetId="13" hidden="1">{#N/A,#N/A,FALSE,"기안지";#N/A,#N/A,FALSE,"통신지"}</definedName>
    <definedName name="실행" localSheetId="16" hidden="1">{#N/A,#N/A,FALSE,"기안지";#N/A,#N/A,FALSE,"통신지"}</definedName>
    <definedName name="실행" localSheetId="21" hidden="1">{#N/A,#N/A,FALSE,"기안지";#N/A,#N/A,FALSE,"통신지"}</definedName>
    <definedName name="실행" localSheetId="18" hidden="1">{#N/A,#N/A,FALSE,"기안지";#N/A,#N/A,FALSE,"통신지"}</definedName>
    <definedName name="실행" localSheetId="19" hidden="1">{#N/A,#N/A,FALSE,"기안지";#N/A,#N/A,FALSE,"통신지"}</definedName>
    <definedName name="실행" localSheetId="20" hidden="1">{#N/A,#N/A,FALSE,"기안지";#N/A,#N/A,FALSE,"통신지"}</definedName>
    <definedName name="실행" localSheetId="22" hidden="1">{#N/A,#N/A,FALSE,"기안지";#N/A,#N/A,FALSE,"통신지"}</definedName>
    <definedName name="실행" localSheetId="24" hidden="1">{#N/A,#N/A,FALSE,"기안지";#N/A,#N/A,FALSE,"통신지"}</definedName>
    <definedName name="실행" localSheetId="28" hidden="1">{#N/A,#N/A,FALSE,"기안지";#N/A,#N/A,FALSE,"통신지"}</definedName>
    <definedName name="실행" localSheetId="14" hidden="1">{#N/A,#N/A,FALSE,"기안지";#N/A,#N/A,FALSE,"통신지"}</definedName>
    <definedName name="실행" hidden="1">{#N/A,#N/A,FALSE,"기안지";#N/A,#N/A,FALSE,"통신지"}</definedName>
    <definedName name="실행검토" hidden="1">#REF!</definedName>
    <definedName name="실행금액"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12" hidden="1">{#N/A,#N/A,FALSE,"집계표"}</definedName>
    <definedName name="ㅇㄱ로ㅕㅛ" localSheetId="11" hidden="1">{#N/A,#N/A,FALSE,"집계표"}</definedName>
    <definedName name="ㅇㄱ로ㅕㅛ" localSheetId="13" hidden="1">{#N/A,#N/A,FALSE,"집계표"}</definedName>
    <definedName name="ㅇㄱ로ㅕㅛ" localSheetId="16" hidden="1">{#N/A,#N/A,FALSE,"집계표"}</definedName>
    <definedName name="ㅇㄱ로ㅕㅛ" localSheetId="21" hidden="1">{#N/A,#N/A,FALSE,"집계표"}</definedName>
    <definedName name="ㅇㄱ로ㅕㅛ" localSheetId="18" hidden="1">{#N/A,#N/A,FALSE,"집계표"}</definedName>
    <definedName name="ㅇㄱ로ㅕㅛ" localSheetId="19" hidden="1">{#N/A,#N/A,FALSE,"집계표"}</definedName>
    <definedName name="ㅇㄱ로ㅕㅛ" localSheetId="20" hidden="1">{#N/A,#N/A,FALSE,"집계표"}</definedName>
    <definedName name="ㅇㄱ로ㅕㅛ" localSheetId="22" hidden="1">{#N/A,#N/A,FALSE,"집계표"}</definedName>
    <definedName name="ㅇㄱ로ㅕㅛ" localSheetId="24" hidden="1">{#N/A,#N/A,FALSE,"집계표"}</definedName>
    <definedName name="ㅇㄱ로ㅕㅛ" localSheetId="28" hidden="1">{#N/A,#N/A,FALSE,"집계표"}</definedName>
    <definedName name="ㅇㄱ로ㅕㅛ" localSheetId="14" hidden="1">{#N/A,#N/A,FALSE,"집계표"}</definedName>
    <definedName name="ㅇㄱ로ㅕㅛ" hidden="1">{#N/A,#N/A,FALSE,"집계표"}</definedName>
    <definedName name="ㅇ거" localSheetId="12" hidden="1">{#N/A,#N/A,FALSE,"집계표"}</definedName>
    <definedName name="ㅇ거" localSheetId="11" hidden="1">{#N/A,#N/A,FALSE,"집계표"}</definedName>
    <definedName name="ㅇ거" localSheetId="13" hidden="1">{#N/A,#N/A,FALSE,"집계표"}</definedName>
    <definedName name="ㅇ거" localSheetId="16" hidden="1">{#N/A,#N/A,FALSE,"집계표"}</definedName>
    <definedName name="ㅇ거" localSheetId="21" hidden="1">{#N/A,#N/A,FALSE,"집계표"}</definedName>
    <definedName name="ㅇ거" localSheetId="18" hidden="1">{#N/A,#N/A,FALSE,"집계표"}</definedName>
    <definedName name="ㅇ거" localSheetId="19" hidden="1">{#N/A,#N/A,FALSE,"집계표"}</definedName>
    <definedName name="ㅇ거" localSheetId="20" hidden="1">{#N/A,#N/A,FALSE,"집계표"}</definedName>
    <definedName name="ㅇ거" localSheetId="22" hidden="1">{#N/A,#N/A,FALSE,"집계표"}</definedName>
    <definedName name="ㅇ거" localSheetId="24" hidden="1">{#N/A,#N/A,FALSE,"집계표"}</definedName>
    <definedName name="ㅇ거" localSheetId="28" hidden="1">{#N/A,#N/A,FALSE,"집계표"}</definedName>
    <definedName name="ㅇ거" localSheetId="14" hidden="1">{#N/A,#N/A,FALSE,"집계표"}</definedName>
    <definedName name="ㅇ거" hidden="1">{#N/A,#N/A,FALSE,"집계표"}</definedName>
    <definedName name="ㅇㄳㄹ호" localSheetId="12" hidden="1">{#N/A,#N/A,FALSE,"집계표"}</definedName>
    <definedName name="ㅇㄳㄹ호" localSheetId="11" hidden="1">{#N/A,#N/A,FALSE,"집계표"}</definedName>
    <definedName name="ㅇㄳㄹ호" localSheetId="13" hidden="1">{#N/A,#N/A,FALSE,"집계표"}</definedName>
    <definedName name="ㅇㄳㄹ호" localSheetId="16" hidden="1">{#N/A,#N/A,FALSE,"집계표"}</definedName>
    <definedName name="ㅇㄳㄹ호" localSheetId="21" hidden="1">{#N/A,#N/A,FALSE,"집계표"}</definedName>
    <definedName name="ㅇㄳㄹ호" localSheetId="18" hidden="1">{#N/A,#N/A,FALSE,"집계표"}</definedName>
    <definedName name="ㅇㄳㄹ호" localSheetId="19" hidden="1">{#N/A,#N/A,FALSE,"집계표"}</definedName>
    <definedName name="ㅇㄳㄹ호" localSheetId="20" hidden="1">{#N/A,#N/A,FALSE,"집계표"}</definedName>
    <definedName name="ㅇㄳㄹ호" localSheetId="22" hidden="1">{#N/A,#N/A,FALSE,"집계표"}</definedName>
    <definedName name="ㅇㄳㄹ호" localSheetId="24" hidden="1">{#N/A,#N/A,FALSE,"집계표"}</definedName>
    <definedName name="ㅇㄳㄹ호" localSheetId="28" hidden="1">{#N/A,#N/A,FALSE,"집계표"}</definedName>
    <definedName name="ㅇㄳㄹ호" localSheetId="14" hidden="1">{#N/A,#N/A,FALSE,"집계표"}</definedName>
    <definedName name="ㅇㄳㄹ호" hidden="1">{#N/A,#N/A,FALSE,"집계표"}</definedName>
    <definedName name="ㅇㄴ"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ㄴㄱ숖ㅊ" localSheetId="12" hidden="1">{#N/A,#N/A,FALSE,"집계표"}</definedName>
    <definedName name="ㅇㄴㄱ숖ㅊ" localSheetId="11" hidden="1">{#N/A,#N/A,FALSE,"집계표"}</definedName>
    <definedName name="ㅇㄴㄱ숖ㅊ" localSheetId="13" hidden="1">{#N/A,#N/A,FALSE,"집계표"}</definedName>
    <definedName name="ㅇㄴㄱ숖ㅊ" localSheetId="16" hidden="1">{#N/A,#N/A,FALSE,"집계표"}</definedName>
    <definedName name="ㅇㄴㄱ숖ㅊ" localSheetId="21" hidden="1">{#N/A,#N/A,FALSE,"집계표"}</definedName>
    <definedName name="ㅇㄴㄱ숖ㅊ" localSheetId="18" hidden="1">{#N/A,#N/A,FALSE,"집계표"}</definedName>
    <definedName name="ㅇㄴㄱ숖ㅊ" localSheetId="19" hidden="1">{#N/A,#N/A,FALSE,"집계표"}</definedName>
    <definedName name="ㅇㄴㄱ숖ㅊ" localSheetId="20" hidden="1">{#N/A,#N/A,FALSE,"집계표"}</definedName>
    <definedName name="ㅇㄴㄱ숖ㅊ" localSheetId="22" hidden="1">{#N/A,#N/A,FALSE,"집계표"}</definedName>
    <definedName name="ㅇㄴㄱ숖ㅊ" localSheetId="24" hidden="1">{#N/A,#N/A,FALSE,"집계표"}</definedName>
    <definedName name="ㅇㄴㄱ숖ㅊ" localSheetId="28" hidden="1">{#N/A,#N/A,FALSE,"집계표"}</definedName>
    <definedName name="ㅇㄴㄱ숖ㅊ" localSheetId="14" hidden="1">{#N/A,#N/A,FALSE,"집계표"}</definedName>
    <definedName name="ㅇㄴㄱ숖ㅊ" hidden="1">{#N/A,#N/A,FALSE,"집계표"}</definedName>
    <definedName name="ㅇㄴ굫ㅅ" localSheetId="12" hidden="1">{#N/A,#N/A,FALSE,"집계표"}</definedName>
    <definedName name="ㅇㄴ굫ㅅ" localSheetId="11" hidden="1">{#N/A,#N/A,FALSE,"집계표"}</definedName>
    <definedName name="ㅇㄴ굫ㅅ" localSheetId="13" hidden="1">{#N/A,#N/A,FALSE,"집계표"}</definedName>
    <definedName name="ㅇㄴ굫ㅅ" localSheetId="16" hidden="1">{#N/A,#N/A,FALSE,"집계표"}</definedName>
    <definedName name="ㅇㄴ굫ㅅ" localSheetId="21" hidden="1">{#N/A,#N/A,FALSE,"집계표"}</definedName>
    <definedName name="ㅇㄴ굫ㅅ" localSheetId="18" hidden="1">{#N/A,#N/A,FALSE,"집계표"}</definedName>
    <definedName name="ㅇㄴ굫ㅅ" localSheetId="19" hidden="1">{#N/A,#N/A,FALSE,"집계표"}</definedName>
    <definedName name="ㅇㄴ굫ㅅ" localSheetId="20" hidden="1">{#N/A,#N/A,FALSE,"집계표"}</definedName>
    <definedName name="ㅇㄴ굫ㅅ" localSheetId="22" hidden="1">{#N/A,#N/A,FALSE,"집계표"}</definedName>
    <definedName name="ㅇㄴ굫ㅅ" localSheetId="24" hidden="1">{#N/A,#N/A,FALSE,"집계표"}</definedName>
    <definedName name="ㅇㄴ굫ㅅ" localSheetId="28" hidden="1">{#N/A,#N/A,FALSE,"집계표"}</definedName>
    <definedName name="ㅇㄴ굫ㅅ" localSheetId="14" hidden="1">{#N/A,#N/A,FALSE,"집계표"}</definedName>
    <definedName name="ㅇㄴ굫ㅅ" hidden="1">{#N/A,#N/A,FALSE,"집계표"}</definedName>
    <definedName name="ㅇㄴㄴㄴㄴㄴㄴㄴㄴ" localSheetId="12" hidden="1">{#N/A,#N/A,FALSE,"집계표"}</definedName>
    <definedName name="ㅇㄴㄴㄴㄴㄴㄴㄴㄴ" localSheetId="11" hidden="1">{#N/A,#N/A,FALSE,"집계표"}</definedName>
    <definedName name="ㅇㄴㄴㄴㄴㄴㄴㄴㄴ" localSheetId="13" hidden="1">{#N/A,#N/A,FALSE,"집계표"}</definedName>
    <definedName name="ㅇㄴㄴㄴㄴㄴㄴㄴㄴ" localSheetId="16" hidden="1">{#N/A,#N/A,FALSE,"집계표"}</definedName>
    <definedName name="ㅇㄴㄴㄴㄴㄴㄴㄴㄴ" localSheetId="21" hidden="1">{#N/A,#N/A,FALSE,"집계표"}</definedName>
    <definedName name="ㅇㄴㄴㄴㄴㄴㄴㄴㄴ" localSheetId="18" hidden="1">{#N/A,#N/A,FALSE,"집계표"}</definedName>
    <definedName name="ㅇㄴㄴㄴㄴㄴㄴㄴㄴ" localSheetId="19" hidden="1">{#N/A,#N/A,FALSE,"집계표"}</definedName>
    <definedName name="ㅇㄴㄴㄴㄴㄴㄴㄴㄴ" localSheetId="20" hidden="1">{#N/A,#N/A,FALSE,"집계표"}</definedName>
    <definedName name="ㅇㄴㄴㄴㄴㄴㄴㄴㄴ" localSheetId="22" hidden="1">{#N/A,#N/A,FALSE,"집계표"}</definedName>
    <definedName name="ㅇㄴㄴㄴㄴㄴㄴㄴㄴ" localSheetId="24" hidden="1">{#N/A,#N/A,FALSE,"집계표"}</definedName>
    <definedName name="ㅇㄴㄴㄴㄴㄴㄴㄴㄴ" localSheetId="28" hidden="1">{#N/A,#N/A,FALSE,"집계표"}</definedName>
    <definedName name="ㅇㄴㄴㄴㄴㄴㄴㄴㄴ" localSheetId="14" hidden="1">{#N/A,#N/A,FALSE,"집계표"}</definedName>
    <definedName name="ㅇㄴㄴㄴㄴㄴㄴㄴㄴ" hidden="1">{#N/A,#N/A,FALSE,"집계표"}</definedName>
    <definedName name="ㅇㄴㄹ" localSheetId="12" hidden="1">{#N/A,#N/A,FALSE,"Sheet1"}</definedName>
    <definedName name="ㅇㄴㄹ" localSheetId="11" hidden="1">{#N/A,#N/A,FALSE,"Sheet1"}</definedName>
    <definedName name="ㅇㄴㄹ" localSheetId="13" hidden="1">{#N/A,#N/A,FALSE,"Sheet1"}</definedName>
    <definedName name="ㅇㄴㄹ" localSheetId="16" hidden="1">{#N/A,#N/A,FALSE,"Sheet1"}</definedName>
    <definedName name="ㅇㄴㄹ" localSheetId="21" hidden="1">{#N/A,#N/A,FALSE,"Sheet1"}</definedName>
    <definedName name="ㅇㄴㄹ" localSheetId="18" hidden="1">{#N/A,#N/A,FALSE,"Sheet1"}</definedName>
    <definedName name="ㅇㄴㄹ" localSheetId="19" hidden="1">{#N/A,#N/A,FALSE,"Sheet1"}</definedName>
    <definedName name="ㅇㄴㄹ" localSheetId="20" hidden="1">{#N/A,#N/A,FALSE,"Sheet1"}</definedName>
    <definedName name="ㅇㄴㄹ" localSheetId="22" hidden="1">{#N/A,#N/A,FALSE,"Sheet1"}</definedName>
    <definedName name="ㅇㄴㄹ" localSheetId="24" hidden="1">{#N/A,#N/A,FALSE,"Sheet1"}</definedName>
    <definedName name="ㅇㄴㄹ" localSheetId="28" hidden="1">{#N/A,#N/A,FALSE,"Sheet1"}</definedName>
    <definedName name="ㅇㄴㄹ" localSheetId="14" hidden="1">{#N/A,#N/A,FALSE,"Sheet1"}</definedName>
    <definedName name="ㅇㄴㄹ" hidden="1">{#N/A,#N/A,FALSE,"Sheet1"}</definedName>
    <definedName name="ㅇㄴㄹㄹㄴㄹㄹ" localSheetId="12" hidden="1">{#N/A,#N/A,FALSE,"운반시간"}</definedName>
    <definedName name="ㅇㄴㄹㄹㄴㄹㄹ" localSheetId="11" hidden="1">{#N/A,#N/A,FALSE,"운반시간"}</definedName>
    <definedName name="ㅇㄴㄹㄹㄴㄹㄹ" localSheetId="13" hidden="1">{#N/A,#N/A,FALSE,"운반시간"}</definedName>
    <definedName name="ㅇㄴㄹㄹㄴㄹㄹ" localSheetId="16" hidden="1">{#N/A,#N/A,FALSE,"운반시간"}</definedName>
    <definedName name="ㅇㄴㄹㄹㄴㄹㄹ" localSheetId="21" hidden="1">{#N/A,#N/A,FALSE,"운반시간"}</definedName>
    <definedName name="ㅇㄴㄹㄹㄴㄹㄹ" localSheetId="18" hidden="1">{#N/A,#N/A,FALSE,"운반시간"}</definedName>
    <definedName name="ㅇㄴㄹㄹㄴㄹㄹ" localSheetId="19" hidden="1">{#N/A,#N/A,FALSE,"운반시간"}</definedName>
    <definedName name="ㅇㄴㄹㄹㄴㄹㄹ" localSheetId="20" hidden="1">{#N/A,#N/A,FALSE,"운반시간"}</definedName>
    <definedName name="ㅇㄴㄹㄹㄴㄹㄹ" localSheetId="22" hidden="1">{#N/A,#N/A,FALSE,"운반시간"}</definedName>
    <definedName name="ㅇㄴㄹㄹㄴㄹㄹ" localSheetId="24" hidden="1">{#N/A,#N/A,FALSE,"운반시간"}</definedName>
    <definedName name="ㅇㄴㄹㄹㄴㄹㄹ" localSheetId="28" hidden="1">{#N/A,#N/A,FALSE,"운반시간"}</definedName>
    <definedName name="ㅇㄴㄹㄹㄴㄹㄹ" localSheetId="14" hidden="1">{#N/A,#N/A,FALSE,"운반시간"}</definedName>
    <definedName name="ㅇㄴㄹㄹㄴㄹㄹ" hidden="1">{#N/A,#N/A,FALSE,"운반시간"}</definedName>
    <definedName name="ㅇㄴㄹㅎ" localSheetId="12" hidden="1">{#N/A,#N/A,FALSE,"집계표"}</definedName>
    <definedName name="ㅇㄴㄹㅎ" localSheetId="11" hidden="1">{#N/A,#N/A,FALSE,"집계표"}</definedName>
    <definedName name="ㅇㄴㄹㅎ" localSheetId="13" hidden="1">{#N/A,#N/A,FALSE,"집계표"}</definedName>
    <definedName name="ㅇㄴㄹㅎ" localSheetId="16" hidden="1">{#N/A,#N/A,FALSE,"집계표"}</definedName>
    <definedName name="ㅇㄴㄹㅎ" localSheetId="21" hidden="1">{#N/A,#N/A,FALSE,"집계표"}</definedName>
    <definedName name="ㅇㄴㄹㅎ" localSheetId="18" hidden="1">{#N/A,#N/A,FALSE,"집계표"}</definedName>
    <definedName name="ㅇㄴㄹㅎ" localSheetId="19" hidden="1">{#N/A,#N/A,FALSE,"집계표"}</definedName>
    <definedName name="ㅇㄴㄹㅎ" localSheetId="20" hidden="1">{#N/A,#N/A,FALSE,"집계표"}</definedName>
    <definedName name="ㅇㄴㄹㅎ" localSheetId="22" hidden="1">{#N/A,#N/A,FALSE,"집계표"}</definedName>
    <definedName name="ㅇㄴㄹㅎ" localSheetId="24" hidden="1">{#N/A,#N/A,FALSE,"집계표"}</definedName>
    <definedName name="ㅇㄴㄹㅎ" localSheetId="28" hidden="1">{#N/A,#N/A,FALSE,"집계표"}</definedName>
    <definedName name="ㅇㄴㄹㅎ" localSheetId="14" hidden="1">{#N/A,#N/A,FALSE,"집계표"}</definedName>
    <definedName name="ㅇㄴㄹㅎ" hidden="1">{#N/A,#N/A,FALSE,"집계표"}</definedName>
    <definedName name="ㅇㄴㄹ해" localSheetId="12" hidden="1">{#N/A,#N/A,FALSE,"집계표"}</definedName>
    <definedName name="ㅇㄴㄹ해" localSheetId="11" hidden="1">{#N/A,#N/A,FALSE,"집계표"}</definedName>
    <definedName name="ㅇㄴㄹ해" localSheetId="13" hidden="1">{#N/A,#N/A,FALSE,"집계표"}</definedName>
    <definedName name="ㅇㄴㄹ해" localSheetId="16" hidden="1">{#N/A,#N/A,FALSE,"집계표"}</definedName>
    <definedName name="ㅇㄴㄹ해" localSheetId="21" hidden="1">{#N/A,#N/A,FALSE,"집계표"}</definedName>
    <definedName name="ㅇㄴㄹ해" localSheetId="18" hidden="1">{#N/A,#N/A,FALSE,"집계표"}</definedName>
    <definedName name="ㅇㄴㄹ해" localSheetId="19" hidden="1">{#N/A,#N/A,FALSE,"집계표"}</definedName>
    <definedName name="ㅇㄴㄹ해" localSheetId="20" hidden="1">{#N/A,#N/A,FALSE,"집계표"}</definedName>
    <definedName name="ㅇㄴㄹ해" localSheetId="22" hidden="1">{#N/A,#N/A,FALSE,"집계표"}</definedName>
    <definedName name="ㅇㄴㄹ해" localSheetId="24" hidden="1">{#N/A,#N/A,FALSE,"집계표"}</definedName>
    <definedName name="ㅇㄴㄹ해" localSheetId="28" hidden="1">{#N/A,#N/A,FALSE,"집계표"}</definedName>
    <definedName name="ㅇㄴㄹ해" localSheetId="14" hidden="1">{#N/A,#N/A,FALSE,"집계표"}</definedName>
    <definedName name="ㅇㄴㄹ해" hidden="1">{#N/A,#N/A,FALSE,"집계표"}</definedName>
    <definedName name="ㅇㄴㄹ혼" localSheetId="12" hidden="1">{#N/A,#N/A,FALSE,"집계표"}</definedName>
    <definedName name="ㅇㄴㄹ혼" localSheetId="11" hidden="1">{#N/A,#N/A,FALSE,"집계표"}</definedName>
    <definedName name="ㅇㄴㄹ혼" localSheetId="13" hidden="1">{#N/A,#N/A,FALSE,"집계표"}</definedName>
    <definedName name="ㅇㄴㄹ혼" localSheetId="16" hidden="1">{#N/A,#N/A,FALSE,"집계표"}</definedName>
    <definedName name="ㅇㄴㄹ혼" localSheetId="21" hidden="1">{#N/A,#N/A,FALSE,"집계표"}</definedName>
    <definedName name="ㅇㄴㄹ혼" localSheetId="18" hidden="1">{#N/A,#N/A,FALSE,"집계표"}</definedName>
    <definedName name="ㅇㄴㄹ혼" localSheetId="19" hidden="1">{#N/A,#N/A,FALSE,"집계표"}</definedName>
    <definedName name="ㅇㄴㄹ혼" localSheetId="20" hidden="1">{#N/A,#N/A,FALSE,"집계표"}</definedName>
    <definedName name="ㅇㄴㄹ혼" localSheetId="22" hidden="1">{#N/A,#N/A,FALSE,"집계표"}</definedName>
    <definedName name="ㅇㄴㄹ혼" localSheetId="24" hidden="1">{#N/A,#N/A,FALSE,"집계표"}</definedName>
    <definedName name="ㅇㄴㄹ혼" localSheetId="28" hidden="1">{#N/A,#N/A,FALSE,"집계표"}</definedName>
    <definedName name="ㅇㄴㄹ혼" localSheetId="14" hidden="1">{#N/A,#N/A,FALSE,"집계표"}</definedName>
    <definedName name="ㅇㄴㄹ혼" hidden="1">{#N/A,#N/A,FALSE,"집계표"}</definedName>
    <definedName name="ㅇㄴㄹ히ㅑㅓ" localSheetId="12" hidden="1">{#N/A,#N/A,FALSE,"집계표"}</definedName>
    <definedName name="ㅇㄴㄹ히ㅑㅓ" localSheetId="11" hidden="1">{#N/A,#N/A,FALSE,"집계표"}</definedName>
    <definedName name="ㅇㄴㄹ히ㅑㅓ" localSheetId="13" hidden="1">{#N/A,#N/A,FALSE,"집계표"}</definedName>
    <definedName name="ㅇㄴㄹ히ㅑㅓ" localSheetId="16" hidden="1">{#N/A,#N/A,FALSE,"집계표"}</definedName>
    <definedName name="ㅇㄴㄹ히ㅑㅓ" localSheetId="21" hidden="1">{#N/A,#N/A,FALSE,"집계표"}</definedName>
    <definedName name="ㅇㄴㄹ히ㅑㅓ" localSheetId="18" hidden="1">{#N/A,#N/A,FALSE,"집계표"}</definedName>
    <definedName name="ㅇㄴㄹ히ㅑㅓ" localSheetId="19" hidden="1">{#N/A,#N/A,FALSE,"집계표"}</definedName>
    <definedName name="ㅇㄴㄹ히ㅑㅓ" localSheetId="20" hidden="1">{#N/A,#N/A,FALSE,"집계표"}</definedName>
    <definedName name="ㅇㄴㄹ히ㅑㅓ" localSheetId="22" hidden="1">{#N/A,#N/A,FALSE,"집계표"}</definedName>
    <definedName name="ㅇㄴㄹ히ㅑㅓ" localSheetId="24" hidden="1">{#N/A,#N/A,FALSE,"집계표"}</definedName>
    <definedName name="ㅇㄴㄹ히ㅑㅓ" localSheetId="28" hidden="1">{#N/A,#N/A,FALSE,"집계표"}</definedName>
    <definedName name="ㅇㄴㄹ히ㅑㅓ" localSheetId="14" hidden="1">{#N/A,#N/A,FALSE,"집계표"}</definedName>
    <definedName name="ㅇㄴㄹ히ㅑㅓ" hidden="1">{#N/A,#N/A,FALSE,"집계표"}</definedName>
    <definedName name="ㅇㄴ라ㅔㅐ" localSheetId="12" hidden="1">{#N/A,#N/A,FALSE,"집계표"}</definedName>
    <definedName name="ㅇㄴ라ㅔㅐ" localSheetId="11" hidden="1">{#N/A,#N/A,FALSE,"집계표"}</definedName>
    <definedName name="ㅇㄴ라ㅔㅐ" localSheetId="13" hidden="1">{#N/A,#N/A,FALSE,"집계표"}</definedName>
    <definedName name="ㅇㄴ라ㅔㅐ" localSheetId="16" hidden="1">{#N/A,#N/A,FALSE,"집계표"}</definedName>
    <definedName name="ㅇㄴ라ㅔㅐ" localSheetId="21" hidden="1">{#N/A,#N/A,FALSE,"집계표"}</definedName>
    <definedName name="ㅇㄴ라ㅔㅐ" localSheetId="18" hidden="1">{#N/A,#N/A,FALSE,"집계표"}</definedName>
    <definedName name="ㅇㄴ라ㅔㅐ" localSheetId="19" hidden="1">{#N/A,#N/A,FALSE,"집계표"}</definedName>
    <definedName name="ㅇㄴ라ㅔㅐ" localSheetId="20" hidden="1">{#N/A,#N/A,FALSE,"집계표"}</definedName>
    <definedName name="ㅇㄴ라ㅔㅐ" localSheetId="22" hidden="1">{#N/A,#N/A,FALSE,"집계표"}</definedName>
    <definedName name="ㅇㄴ라ㅔㅐ" localSheetId="24" hidden="1">{#N/A,#N/A,FALSE,"집계표"}</definedName>
    <definedName name="ㅇㄴ라ㅔㅐ" localSheetId="28" hidden="1">{#N/A,#N/A,FALSE,"집계표"}</definedName>
    <definedName name="ㅇㄴ라ㅔㅐ" localSheetId="14" hidden="1">{#N/A,#N/A,FALSE,"집계표"}</definedName>
    <definedName name="ㅇㄴ라ㅔㅐ" hidden="1">{#N/A,#N/A,FALSE,"집계표"}</definedName>
    <definedName name="ㅇㄴ로" localSheetId="12" hidden="1">{#N/A,#N/A,FALSE,"집계표"}</definedName>
    <definedName name="ㅇㄴ로" localSheetId="11" hidden="1">{#N/A,#N/A,FALSE,"집계표"}</definedName>
    <definedName name="ㅇㄴ로" localSheetId="13" hidden="1">{#N/A,#N/A,FALSE,"집계표"}</definedName>
    <definedName name="ㅇㄴ로" localSheetId="16" hidden="1">{#N/A,#N/A,FALSE,"집계표"}</definedName>
    <definedName name="ㅇㄴ로" localSheetId="21" hidden="1">{#N/A,#N/A,FALSE,"집계표"}</definedName>
    <definedName name="ㅇㄴ로" localSheetId="18" hidden="1">{#N/A,#N/A,FALSE,"집계표"}</definedName>
    <definedName name="ㅇㄴ로" localSheetId="19" hidden="1">{#N/A,#N/A,FALSE,"집계표"}</definedName>
    <definedName name="ㅇㄴ로" localSheetId="20" hidden="1">{#N/A,#N/A,FALSE,"집계표"}</definedName>
    <definedName name="ㅇㄴ로" localSheetId="22" hidden="1">{#N/A,#N/A,FALSE,"집계표"}</definedName>
    <definedName name="ㅇㄴ로" localSheetId="24" hidden="1">{#N/A,#N/A,FALSE,"집계표"}</definedName>
    <definedName name="ㅇㄴ로" localSheetId="28" hidden="1">{#N/A,#N/A,FALSE,"집계표"}</definedName>
    <definedName name="ㅇㄴ로" localSheetId="14" hidden="1">{#N/A,#N/A,FALSE,"집계표"}</definedName>
    <definedName name="ㅇㄴ로" hidden="1">{#N/A,#N/A,FALSE,"집계표"}</definedName>
    <definedName name="ㅇㄴ로ㅗㅗㅗㅗㅗㅗㅗㅗ" localSheetId="12" hidden="1">{#N/A,#N/A,FALSE,"집계표"}</definedName>
    <definedName name="ㅇㄴ로ㅗㅗㅗㅗㅗㅗㅗㅗ" localSheetId="11" hidden="1">{#N/A,#N/A,FALSE,"집계표"}</definedName>
    <definedName name="ㅇㄴ로ㅗㅗㅗㅗㅗㅗㅗㅗ" localSheetId="13" hidden="1">{#N/A,#N/A,FALSE,"집계표"}</definedName>
    <definedName name="ㅇㄴ로ㅗㅗㅗㅗㅗㅗㅗㅗ" localSheetId="16" hidden="1">{#N/A,#N/A,FALSE,"집계표"}</definedName>
    <definedName name="ㅇㄴ로ㅗㅗㅗㅗㅗㅗㅗㅗ" localSheetId="21" hidden="1">{#N/A,#N/A,FALSE,"집계표"}</definedName>
    <definedName name="ㅇㄴ로ㅗㅗㅗㅗㅗㅗㅗㅗ" localSheetId="18" hidden="1">{#N/A,#N/A,FALSE,"집계표"}</definedName>
    <definedName name="ㅇㄴ로ㅗㅗㅗㅗㅗㅗㅗㅗ" localSheetId="19" hidden="1">{#N/A,#N/A,FALSE,"집계표"}</definedName>
    <definedName name="ㅇㄴ로ㅗㅗㅗㅗㅗㅗㅗㅗ" localSheetId="20" hidden="1">{#N/A,#N/A,FALSE,"집계표"}</definedName>
    <definedName name="ㅇㄴ로ㅗㅗㅗㅗㅗㅗㅗㅗ" localSheetId="22" hidden="1">{#N/A,#N/A,FALSE,"집계표"}</definedName>
    <definedName name="ㅇㄴ로ㅗㅗㅗㅗㅗㅗㅗㅗ" localSheetId="24" hidden="1">{#N/A,#N/A,FALSE,"집계표"}</definedName>
    <definedName name="ㅇㄴ로ㅗㅗㅗㅗㅗㅗㅗㅗ" localSheetId="28" hidden="1">{#N/A,#N/A,FALSE,"집계표"}</definedName>
    <definedName name="ㅇㄴ로ㅗㅗㅗㅗㅗㅗㅗㅗ" localSheetId="14" hidden="1">{#N/A,#N/A,FALSE,"집계표"}</definedName>
    <definedName name="ㅇㄴ로ㅗㅗㅗㅗㅗㅗㅗㅗ" hidden="1">{#N/A,#N/A,FALSE,"집계표"}</definedName>
    <definedName name="ㅇㄴ롷" localSheetId="12" hidden="1">{#N/A,#N/A,FALSE,"집계표"}</definedName>
    <definedName name="ㅇㄴ롷" localSheetId="11" hidden="1">{#N/A,#N/A,FALSE,"집계표"}</definedName>
    <definedName name="ㅇㄴ롷" localSheetId="13" hidden="1">{#N/A,#N/A,FALSE,"집계표"}</definedName>
    <definedName name="ㅇㄴ롷" localSheetId="16" hidden="1">{#N/A,#N/A,FALSE,"집계표"}</definedName>
    <definedName name="ㅇㄴ롷" localSheetId="21" hidden="1">{#N/A,#N/A,FALSE,"집계표"}</definedName>
    <definedName name="ㅇㄴ롷" localSheetId="18" hidden="1">{#N/A,#N/A,FALSE,"집계표"}</definedName>
    <definedName name="ㅇㄴ롷" localSheetId="19" hidden="1">{#N/A,#N/A,FALSE,"집계표"}</definedName>
    <definedName name="ㅇㄴ롷" localSheetId="20" hidden="1">{#N/A,#N/A,FALSE,"집계표"}</definedName>
    <definedName name="ㅇㄴ롷" localSheetId="22" hidden="1">{#N/A,#N/A,FALSE,"집계표"}</definedName>
    <definedName name="ㅇㄴ롷" localSheetId="24" hidden="1">{#N/A,#N/A,FALSE,"집계표"}</definedName>
    <definedName name="ㅇㄴ롷" localSheetId="28" hidden="1">{#N/A,#N/A,FALSE,"집계표"}</definedName>
    <definedName name="ㅇㄴ롷" localSheetId="14" hidden="1">{#N/A,#N/A,FALSE,"집계표"}</definedName>
    <definedName name="ㅇㄴ롷" hidden="1">{#N/A,#N/A,FALSE,"집계표"}</definedName>
    <definedName name="ㅇㄴ롷ㄴ" localSheetId="12" hidden="1">{#N/A,#N/A,FALSE,"집계표"}</definedName>
    <definedName name="ㅇㄴ롷ㄴ" localSheetId="11" hidden="1">{#N/A,#N/A,FALSE,"집계표"}</definedName>
    <definedName name="ㅇㄴ롷ㄴ" localSheetId="13" hidden="1">{#N/A,#N/A,FALSE,"집계표"}</definedName>
    <definedName name="ㅇㄴ롷ㄴ" localSheetId="16" hidden="1">{#N/A,#N/A,FALSE,"집계표"}</definedName>
    <definedName name="ㅇㄴ롷ㄴ" localSheetId="21" hidden="1">{#N/A,#N/A,FALSE,"집계표"}</definedName>
    <definedName name="ㅇㄴ롷ㄴ" localSheetId="18" hidden="1">{#N/A,#N/A,FALSE,"집계표"}</definedName>
    <definedName name="ㅇㄴ롷ㄴ" localSheetId="19" hidden="1">{#N/A,#N/A,FALSE,"집계표"}</definedName>
    <definedName name="ㅇㄴ롷ㄴ" localSheetId="20" hidden="1">{#N/A,#N/A,FALSE,"집계표"}</definedName>
    <definedName name="ㅇㄴ롷ㄴ" localSheetId="22" hidden="1">{#N/A,#N/A,FALSE,"집계표"}</definedName>
    <definedName name="ㅇㄴ롷ㄴ" localSheetId="24" hidden="1">{#N/A,#N/A,FALSE,"집계표"}</definedName>
    <definedName name="ㅇㄴ롷ㄴ" localSheetId="28" hidden="1">{#N/A,#N/A,FALSE,"집계표"}</definedName>
    <definedName name="ㅇㄴ롷ㄴ" localSheetId="14" hidden="1">{#N/A,#N/A,FALSE,"집계표"}</definedName>
    <definedName name="ㅇㄴ롷ㄴ" hidden="1">{#N/A,#N/A,FALSE,"집계표"}</definedName>
    <definedName name="ㅇㄴ롷ㅇㄴ롷ㄴ" localSheetId="12" hidden="1">{#N/A,#N/A,FALSE,"집계표"}</definedName>
    <definedName name="ㅇㄴ롷ㅇㄴ롷ㄴ" localSheetId="11" hidden="1">{#N/A,#N/A,FALSE,"집계표"}</definedName>
    <definedName name="ㅇㄴ롷ㅇㄴ롷ㄴ" localSheetId="13" hidden="1">{#N/A,#N/A,FALSE,"집계표"}</definedName>
    <definedName name="ㅇㄴ롷ㅇㄴ롷ㄴ" localSheetId="16" hidden="1">{#N/A,#N/A,FALSE,"집계표"}</definedName>
    <definedName name="ㅇㄴ롷ㅇㄴ롷ㄴ" localSheetId="21" hidden="1">{#N/A,#N/A,FALSE,"집계표"}</definedName>
    <definedName name="ㅇㄴ롷ㅇㄴ롷ㄴ" localSheetId="18" hidden="1">{#N/A,#N/A,FALSE,"집계표"}</definedName>
    <definedName name="ㅇㄴ롷ㅇㄴ롷ㄴ" localSheetId="19" hidden="1">{#N/A,#N/A,FALSE,"집계표"}</definedName>
    <definedName name="ㅇㄴ롷ㅇㄴ롷ㄴ" localSheetId="20" hidden="1">{#N/A,#N/A,FALSE,"집계표"}</definedName>
    <definedName name="ㅇㄴ롷ㅇㄴ롷ㄴ" localSheetId="22" hidden="1">{#N/A,#N/A,FALSE,"집계표"}</definedName>
    <definedName name="ㅇㄴ롷ㅇㄴ롷ㄴ" localSheetId="24" hidden="1">{#N/A,#N/A,FALSE,"집계표"}</definedName>
    <definedName name="ㅇㄴ롷ㅇㄴ롷ㄴ" localSheetId="28" hidden="1">{#N/A,#N/A,FALSE,"집계표"}</definedName>
    <definedName name="ㅇㄴ롷ㅇㄴ롷ㄴ" localSheetId="14" hidden="1">{#N/A,#N/A,FALSE,"집계표"}</definedName>
    <definedName name="ㅇㄴ롷ㅇㄴ롷ㄴ" hidden="1">{#N/A,#N/A,FALSE,"집계표"}</definedName>
    <definedName name="ㅇㄴ리ㅏ허ㅣ" localSheetId="12" hidden="1">{#N/A,#N/A,FALSE,"집계표"}</definedName>
    <definedName name="ㅇㄴ리ㅏ허ㅣ" localSheetId="11" hidden="1">{#N/A,#N/A,FALSE,"집계표"}</definedName>
    <definedName name="ㅇㄴ리ㅏ허ㅣ" localSheetId="13" hidden="1">{#N/A,#N/A,FALSE,"집계표"}</definedName>
    <definedName name="ㅇㄴ리ㅏ허ㅣ" localSheetId="16" hidden="1">{#N/A,#N/A,FALSE,"집계표"}</definedName>
    <definedName name="ㅇㄴ리ㅏ허ㅣ" localSheetId="21" hidden="1">{#N/A,#N/A,FALSE,"집계표"}</definedName>
    <definedName name="ㅇㄴ리ㅏ허ㅣ" localSheetId="18" hidden="1">{#N/A,#N/A,FALSE,"집계표"}</definedName>
    <definedName name="ㅇㄴ리ㅏ허ㅣ" localSheetId="19" hidden="1">{#N/A,#N/A,FALSE,"집계표"}</definedName>
    <definedName name="ㅇㄴ리ㅏ허ㅣ" localSheetId="20" hidden="1">{#N/A,#N/A,FALSE,"집계표"}</definedName>
    <definedName name="ㅇㄴ리ㅏ허ㅣ" localSheetId="22" hidden="1">{#N/A,#N/A,FALSE,"집계표"}</definedName>
    <definedName name="ㅇㄴ리ㅏ허ㅣ" localSheetId="24" hidden="1">{#N/A,#N/A,FALSE,"집계표"}</definedName>
    <definedName name="ㅇㄴ리ㅏ허ㅣ" localSheetId="28" hidden="1">{#N/A,#N/A,FALSE,"집계표"}</definedName>
    <definedName name="ㅇㄴ리ㅏ허ㅣ" localSheetId="14" hidden="1">{#N/A,#N/A,FALSE,"집계표"}</definedName>
    <definedName name="ㅇㄴ리ㅏ허ㅣ" hidden="1">{#N/A,#N/A,FALSE,"집계표"}</definedName>
    <definedName name="ㅇㄴㄻ" localSheetId="12" hidden="1">{#N/A,#N/A,FALSE,"표지목차"}</definedName>
    <definedName name="ㅇㄴㄻ" localSheetId="11" hidden="1">{#N/A,#N/A,FALSE,"표지목차"}</definedName>
    <definedName name="ㅇㄴㄻ" localSheetId="13" hidden="1">{#N/A,#N/A,FALSE,"표지목차"}</definedName>
    <definedName name="ㅇㄴㄻ" localSheetId="16" hidden="1">{#N/A,#N/A,FALSE,"표지목차"}</definedName>
    <definedName name="ㅇㄴㄻ" localSheetId="21" hidden="1">{#N/A,#N/A,FALSE,"표지목차"}</definedName>
    <definedName name="ㅇㄴㄻ" localSheetId="18" hidden="1">{#N/A,#N/A,FALSE,"표지목차"}</definedName>
    <definedName name="ㅇㄴㄻ" localSheetId="19" hidden="1">{#N/A,#N/A,FALSE,"표지목차"}</definedName>
    <definedName name="ㅇㄴㄻ" localSheetId="20" hidden="1">{#N/A,#N/A,FALSE,"표지목차"}</definedName>
    <definedName name="ㅇㄴㄻ" localSheetId="22" hidden="1">{#N/A,#N/A,FALSE,"표지목차"}</definedName>
    <definedName name="ㅇㄴㄻ" localSheetId="24" hidden="1">{#N/A,#N/A,FALSE,"표지목차"}</definedName>
    <definedName name="ㅇㄴㄻ" localSheetId="28" hidden="1">{#N/A,#N/A,FALSE,"표지목차"}</definedName>
    <definedName name="ㅇㄴㄻ" localSheetId="14" hidden="1">{#N/A,#N/A,FALSE,"표지목차"}</definedName>
    <definedName name="ㅇㄴㄻ" hidden="1">{#N/A,#N/A,FALSE,"표지목차"}</definedName>
    <definedName name="ㅇㄴㄻㄴㅇ" localSheetId="12" hidden="1">{#N/A,#N/A,FALSE,"표지목차"}</definedName>
    <definedName name="ㅇㄴㄻㄴㅇ" localSheetId="11" hidden="1">{#N/A,#N/A,FALSE,"표지목차"}</definedName>
    <definedName name="ㅇㄴㄻㄴㅇ" localSheetId="13" hidden="1">{#N/A,#N/A,FALSE,"표지목차"}</definedName>
    <definedName name="ㅇㄴㄻㄴㅇ" localSheetId="16" hidden="1">{#N/A,#N/A,FALSE,"표지목차"}</definedName>
    <definedName name="ㅇㄴㄻㄴㅇ" localSheetId="21" hidden="1">{#N/A,#N/A,FALSE,"표지목차"}</definedName>
    <definedName name="ㅇㄴㄻㄴㅇ" localSheetId="18" hidden="1">{#N/A,#N/A,FALSE,"표지목차"}</definedName>
    <definedName name="ㅇㄴㄻㄴㅇ" localSheetId="19" hidden="1">{#N/A,#N/A,FALSE,"표지목차"}</definedName>
    <definedName name="ㅇㄴㄻㄴㅇ" localSheetId="20" hidden="1">{#N/A,#N/A,FALSE,"표지목차"}</definedName>
    <definedName name="ㅇㄴㄻㄴㅇ" localSheetId="22" hidden="1">{#N/A,#N/A,FALSE,"표지목차"}</definedName>
    <definedName name="ㅇㄴㄻㄴㅇ" localSheetId="24" hidden="1">{#N/A,#N/A,FALSE,"표지목차"}</definedName>
    <definedName name="ㅇㄴㄻㄴㅇ" localSheetId="28" hidden="1">{#N/A,#N/A,FALSE,"표지목차"}</definedName>
    <definedName name="ㅇㄴㄻㄴㅇ" localSheetId="14" hidden="1">{#N/A,#N/A,FALSE,"표지목차"}</definedName>
    <definedName name="ㅇㄴㄻㄴㅇ" hidden="1">{#N/A,#N/A,FALSE,"표지목차"}</definedName>
    <definedName name="ㅇㄴㄻㅎㅈㄷㅈㄷㄴ" localSheetId="12" hidden="1">{"'Sheet1'!$D$19","'Sheet1'!$B$22:$E$22"}</definedName>
    <definedName name="ㅇㄴㄻㅎㅈㄷㅈㄷㄴ" localSheetId="11" hidden="1">{"'Sheet1'!$D$19","'Sheet1'!$B$22:$E$22"}</definedName>
    <definedName name="ㅇㄴㄻㅎㅈㄷㅈㄷㄴ" localSheetId="13" hidden="1">{"'Sheet1'!$D$19","'Sheet1'!$B$22:$E$22"}</definedName>
    <definedName name="ㅇㄴㄻㅎㅈㄷㅈㄷㄴ" localSheetId="16" hidden="1">{"'Sheet1'!$D$19","'Sheet1'!$B$22:$E$22"}</definedName>
    <definedName name="ㅇㄴㄻㅎㅈㄷㅈㄷㄴ" localSheetId="21" hidden="1">{"'Sheet1'!$D$19","'Sheet1'!$B$22:$E$22"}</definedName>
    <definedName name="ㅇㄴㄻㅎㅈㄷㅈㄷㄴ" localSheetId="18" hidden="1">{"'Sheet1'!$D$19","'Sheet1'!$B$22:$E$22"}</definedName>
    <definedName name="ㅇㄴㄻㅎㅈㄷㅈㄷㄴ" localSheetId="19" hidden="1">{"'Sheet1'!$D$19","'Sheet1'!$B$22:$E$22"}</definedName>
    <definedName name="ㅇㄴㄻㅎㅈㄷㅈㄷㄴ" localSheetId="20" hidden="1">{"'Sheet1'!$D$19","'Sheet1'!$B$22:$E$22"}</definedName>
    <definedName name="ㅇㄴㄻㅎㅈㄷㅈㄷㄴ" localSheetId="22" hidden="1">{"'Sheet1'!$D$19","'Sheet1'!$B$22:$E$22"}</definedName>
    <definedName name="ㅇㄴㄻㅎㅈㄷㅈㄷㄴ" localSheetId="24" hidden="1">{"'Sheet1'!$D$19","'Sheet1'!$B$22:$E$22"}</definedName>
    <definedName name="ㅇㄴㄻㅎㅈㄷㅈㄷㄴ" localSheetId="28" hidden="1">{"'Sheet1'!$D$19","'Sheet1'!$B$22:$E$22"}</definedName>
    <definedName name="ㅇㄴㄻㅎㅈㄷㅈㄷㄴ" localSheetId="14" hidden="1">{"'Sheet1'!$D$19","'Sheet1'!$B$22:$E$22"}</definedName>
    <definedName name="ㅇㄴㄻㅎㅈㄷㅈㄷㄴ" hidden="1">{"'Sheet1'!$D$19","'Sheet1'!$B$22:$E$22"}</definedName>
    <definedName name="ㅇㄴㄿ" localSheetId="12" hidden="1">{#N/A,#N/A,FALSE,"CCTV"}</definedName>
    <definedName name="ㅇㄴㄿ" localSheetId="11" hidden="1">{#N/A,#N/A,FALSE,"CCTV"}</definedName>
    <definedName name="ㅇㄴㄿ" localSheetId="13" hidden="1">{#N/A,#N/A,FALSE,"CCTV"}</definedName>
    <definedName name="ㅇㄴㄿ" localSheetId="16" hidden="1">{#N/A,#N/A,FALSE,"CCTV"}</definedName>
    <definedName name="ㅇㄴㄿ" localSheetId="21" hidden="1">{#N/A,#N/A,FALSE,"CCTV"}</definedName>
    <definedName name="ㅇㄴㄿ" localSheetId="18" hidden="1">{#N/A,#N/A,FALSE,"CCTV"}</definedName>
    <definedName name="ㅇㄴㄿ" localSheetId="19" hidden="1">{#N/A,#N/A,FALSE,"CCTV"}</definedName>
    <definedName name="ㅇㄴㄿ" localSheetId="20" hidden="1">{#N/A,#N/A,FALSE,"CCTV"}</definedName>
    <definedName name="ㅇㄴㄿ" localSheetId="22" hidden="1">{#N/A,#N/A,FALSE,"CCTV"}</definedName>
    <definedName name="ㅇㄴㄿ" localSheetId="24" hidden="1">{#N/A,#N/A,FALSE,"CCTV"}</definedName>
    <definedName name="ㅇㄴㄿ" localSheetId="28" hidden="1">{#N/A,#N/A,FALSE,"CCTV"}</definedName>
    <definedName name="ㅇㄴㄿ" localSheetId="14" hidden="1">{#N/A,#N/A,FALSE,"CCTV"}</definedName>
    <definedName name="ㅇㄴㄿ" hidden="1">{#N/A,#N/A,FALSE,"CCTV"}</definedName>
    <definedName name="ㅇㄴㅀㄴㄿㅊ" localSheetId="12" hidden="1">{#N/A,#N/A,FALSE,"집계표"}</definedName>
    <definedName name="ㅇㄴㅀㄴㄿㅊ" localSheetId="11" hidden="1">{#N/A,#N/A,FALSE,"집계표"}</definedName>
    <definedName name="ㅇㄴㅀㄴㄿㅊ" localSheetId="13" hidden="1">{#N/A,#N/A,FALSE,"집계표"}</definedName>
    <definedName name="ㅇㄴㅀㄴㄿㅊ" localSheetId="16" hidden="1">{#N/A,#N/A,FALSE,"집계표"}</definedName>
    <definedName name="ㅇㄴㅀㄴㄿㅊ" localSheetId="21" hidden="1">{#N/A,#N/A,FALSE,"집계표"}</definedName>
    <definedName name="ㅇㄴㅀㄴㄿㅊ" localSheetId="18" hidden="1">{#N/A,#N/A,FALSE,"집계표"}</definedName>
    <definedName name="ㅇㄴㅀㄴㄿㅊ" localSheetId="19" hidden="1">{#N/A,#N/A,FALSE,"집계표"}</definedName>
    <definedName name="ㅇㄴㅀㄴㄿㅊ" localSheetId="20" hidden="1">{#N/A,#N/A,FALSE,"집계표"}</definedName>
    <definedName name="ㅇㄴㅀㄴㄿㅊ" localSheetId="22" hidden="1">{#N/A,#N/A,FALSE,"집계표"}</definedName>
    <definedName name="ㅇㄴㅀㄴㄿㅊ" localSheetId="24" hidden="1">{#N/A,#N/A,FALSE,"집계표"}</definedName>
    <definedName name="ㅇㄴㅀㄴㄿㅊ" localSheetId="28" hidden="1">{#N/A,#N/A,FALSE,"집계표"}</definedName>
    <definedName name="ㅇㄴㅀㄴㄿㅊ" localSheetId="14" hidden="1">{#N/A,#N/A,FALSE,"집계표"}</definedName>
    <definedName name="ㅇㄴㅀㄴㄿㅊ" hidden="1">{#N/A,#N/A,FALSE,"집계표"}</definedName>
    <definedName name="ㅇㄴㅀㄴㅇㄱ" localSheetId="12" hidden="1">{#N/A,#N/A,FALSE,"집계표"}</definedName>
    <definedName name="ㅇㄴㅀㄴㅇㄱ" localSheetId="11" hidden="1">{#N/A,#N/A,FALSE,"집계표"}</definedName>
    <definedName name="ㅇㄴㅀㄴㅇㄱ" localSheetId="13" hidden="1">{#N/A,#N/A,FALSE,"집계표"}</definedName>
    <definedName name="ㅇㄴㅀㄴㅇㄱ" localSheetId="16" hidden="1">{#N/A,#N/A,FALSE,"집계표"}</definedName>
    <definedName name="ㅇㄴㅀㄴㅇㄱ" localSheetId="21" hidden="1">{#N/A,#N/A,FALSE,"집계표"}</definedName>
    <definedName name="ㅇㄴㅀㄴㅇㄱ" localSheetId="18" hidden="1">{#N/A,#N/A,FALSE,"집계표"}</definedName>
    <definedName name="ㅇㄴㅀㄴㅇㄱ" localSheetId="19" hidden="1">{#N/A,#N/A,FALSE,"집계표"}</definedName>
    <definedName name="ㅇㄴㅀㄴㅇㄱ" localSheetId="20" hidden="1">{#N/A,#N/A,FALSE,"집계표"}</definedName>
    <definedName name="ㅇㄴㅀㄴㅇㄱ" localSheetId="22" hidden="1">{#N/A,#N/A,FALSE,"집계표"}</definedName>
    <definedName name="ㅇㄴㅀㄴㅇㄱ" localSheetId="24" hidden="1">{#N/A,#N/A,FALSE,"집계표"}</definedName>
    <definedName name="ㅇㄴㅀㄴㅇㄱ" localSheetId="28" hidden="1">{#N/A,#N/A,FALSE,"집계표"}</definedName>
    <definedName name="ㅇㄴㅀㄴㅇㄱ" localSheetId="14" hidden="1">{#N/A,#N/A,FALSE,"집계표"}</definedName>
    <definedName name="ㅇㄴㅀㄴㅇㄱ" hidden="1">{#N/A,#N/A,FALSE,"집계표"}</definedName>
    <definedName name="ㅇㄴㅀㅁㄱㄷㅎ" localSheetId="12" hidden="1">{#N/A,#N/A,FALSE,"집계표"}</definedName>
    <definedName name="ㅇㄴㅀㅁㄱㄷㅎ" localSheetId="11" hidden="1">{#N/A,#N/A,FALSE,"집계표"}</definedName>
    <definedName name="ㅇㄴㅀㅁㄱㄷㅎ" localSheetId="13" hidden="1">{#N/A,#N/A,FALSE,"집계표"}</definedName>
    <definedName name="ㅇㄴㅀㅁㄱㄷㅎ" localSheetId="16" hidden="1">{#N/A,#N/A,FALSE,"집계표"}</definedName>
    <definedName name="ㅇㄴㅀㅁㄱㄷㅎ" localSheetId="21" hidden="1">{#N/A,#N/A,FALSE,"집계표"}</definedName>
    <definedName name="ㅇㄴㅀㅁㄱㄷㅎ" localSheetId="18" hidden="1">{#N/A,#N/A,FALSE,"집계표"}</definedName>
    <definedName name="ㅇㄴㅀㅁㄱㄷㅎ" localSheetId="19" hidden="1">{#N/A,#N/A,FALSE,"집계표"}</definedName>
    <definedName name="ㅇㄴㅀㅁㄱㄷㅎ" localSheetId="20" hidden="1">{#N/A,#N/A,FALSE,"집계표"}</definedName>
    <definedName name="ㅇㄴㅀㅁㄱㄷㅎ" localSheetId="22" hidden="1">{#N/A,#N/A,FALSE,"집계표"}</definedName>
    <definedName name="ㅇㄴㅀㅁㄱㄷㅎ" localSheetId="24" hidden="1">{#N/A,#N/A,FALSE,"집계표"}</definedName>
    <definedName name="ㅇㄴㅀㅁㄱㄷㅎ" localSheetId="28" hidden="1">{#N/A,#N/A,FALSE,"집계표"}</definedName>
    <definedName name="ㅇㄴㅀㅁㄱㄷㅎ" localSheetId="14" hidden="1">{#N/A,#N/A,FALSE,"집계표"}</definedName>
    <definedName name="ㅇㄴㅀㅁㄱㄷㅎ" hidden="1">{#N/A,#N/A,FALSE,"집계표"}</definedName>
    <definedName name="ㅇㄴㅀ쇼ㅗㅗㅗㅗㅗ" localSheetId="12" hidden="1">{#N/A,#N/A,FALSE,"집계표"}</definedName>
    <definedName name="ㅇㄴㅀ쇼ㅗㅗㅗㅗㅗ" localSheetId="11" hidden="1">{#N/A,#N/A,FALSE,"집계표"}</definedName>
    <definedName name="ㅇㄴㅀ쇼ㅗㅗㅗㅗㅗ" localSheetId="13" hidden="1">{#N/A,#N/A,FALSE,"집계표"}</definedName>
    <definedName name="ㅇㄴㅀ쇼ㅗㅗㅗㅗㅗ" localSheetId="16" hidden="1">{#N/A,#N/A,FALSE,"집계표"}</definedName>
    <definedName name="ㅇㄴㅀ쇼ㅗㅗㅗㅗㅗ" localSheetId="21" hidden="1">{#N/A,#N/A,FALSE,"집계표"}</definedName>
    <definedName name="ㅇㄴㅀ쇼ㅗㅗㅗㅗㅗ" localSheetId="18" hidden="1">{#N/A,#N/A,FALSE,"집계표"}</definedName>
    <definedName name="ㅇㄴㅀ쇼ㅗㅗㅗㅗㅗ" localSheetId="19" hidden="1">{#N/A,#N/A,FALSE,"집계표"}</definedName>
    <definedName name="ㅇㄴㅀ쇼ㅗㅗㅗㅗㅗ" localSheetId="20" hidden="1">{#N/A,#N/A,FALSE,"집계표"}</definedName>
    <definedName name="ㅇㄴㅀ쇼ㅗㅗㅗㅗㅗ" localSheetId="22" hidden="1">{#N/A,#N/A,FALSE,"집계표"}</definedName>
    <definedName name="ㅇㄴㅀ쇼ㅗㅗㅗㅗㅗ" localSheetId="24" hidden="1">{#N/A,#N/A,FALSE,"집계표"}</definedName>
    <definedName name="ㅇㄴㅀ쇼ㅗㅗㅗㅗㅗ" localSheetId="28" hidden="1">{#N/A,#N/A,FALSE,"집계표"}</definedName>
    <definedName name="ㅇㄴㅀ쇼ㅗㅗㅗㅗㅗ" localSheetId="14" hidden="1">{#N/A,#N/A,FALSE,"집계표"}</definedName>
    <definedName name="ㅇㄴㅀ쇼ㅗㅗㅗㅗㅗ" hidden="1">{#N/A,#N/A,FALSE,"집계표"}</definedName>
    <definedName name="ㅇㄴㅀㅇㄴ" localSheetId="12" hidden="1">{#N/A,#N/A,FALSE,"집계표"}</definedName>
    <definedName name="ㅇㄴㅀㅇㄴ" localSheetId="11" hidden="1">{#N/A,#N/A,FALSE,"집계표"}</definedName>
    <definedName name="ㅇㄴㅀㅇㄴ" localSheetId="13" hidden="1">{#N/A,#N/A,FALSE,"집계표"}</definedName>
    <definedName name="ㅇㄴㅀㅇㄴ" localSheetId="16" hidden="1">{#N/A,#N/A,FALSE,"집계표"}</definedName>
    <definedName name="ㅇㄴㅀㅇㄴ" localSheetId="21" hidden="1">{#N/A,#N/A,FALSE,"집계표"}</definedName>
    <definedName name="ㅇㄴㅀㅇㄴ" localSheetId="18" hidden="1">{#N/A,#N/A,FALSE,"집계표"}</definedName>
    <definedName name="ㅇㄴㅀㅇㄴ" localSheetId="19" hidden="1">{#N/A,#N/A,FALSE,"집계표"}</definedName>
    <definedName name="ㅇㄴㅀㅇㄴ" localSheetId="20" hidden="1">{#N/A,#N/A,FALSE,"집계표"}</definedName>
    <definedName name="ㅇㄴㅀㅇㄴ" localSheetId="22" hidden="1">{#N/A,#N/A,FALSE,"집계표"}</definedName>
    <definedName name="ㅇㄴㅀㅇㄴ" localSheetId="24" hidden="1">{#N/A,#N/A,FALSE,"집계표"}</definedName>
    <definedName name="ㅇㄴㅀㅇㄴ" localSheetId="28" hidden="1">{#N/A,#N/A,FALSE,"집계표"}</definedName>
    <definedName name="ㅇㄴㅀㅇㄴ" localSheetId="14" hidden="1">{#N/A,#N/A,FALSE,"집계표"}</definedName>
    <definedName name="ㅇㄴㅀㅇㄴ" hidden="1">{#N/A,#N/A,FALSE,"집계표"}</definedName>
    <definedName name="ㅇㄴㅁ" hidden="1">#N/A</definedName>
    <definedName name="ㅇㄴㅁㄹ"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12" hidden="1">{#N/A,#N/A,FALSE,"집계표"}</definedName>
    <definedName name="ㅇㄴㅁㅎㄹ" localSheetId="11" hidden="1">{#N/A,#N/A,FALSE,"집계표"}</definedName>
    <definedName name="ㅇㄴㅁㅎㄹ" localSheetId="13" hidden="1">{#N/A,#N/A,FALSE,"집계표"}</definedName>
    <definedName name="ㅇㄴㅁㅎㄹ" localSheetId="16" hidden="1">{#N/A,#N/A,FALSE,"집계표"}</definedName>
    <definedName name="ㅇㄴㅁㅎㄹ" localSheetId="21" hidden="1">{#N/A,#N/A,FALSE,"집계표"}</definedName>
    <definedName name="ㅇㄴㅁㅎㄹ" localSheetId="18" hidden="1">{#N/A,#N/A,FALSE,"집계표"}</definedName>
    <definedName name="ㅇㄴㅁㅎㄹ" localSheetId="19" hidden="1">{#N/A,#N/A,FALSE,"집계표"}</definedName>
    <definedName name="ㅇㄴㅁㅎㄹ" localSheetId="20" hidden="1">{#N/A,#N/A,FALSE,"집계표"}</definedName>
    <definedName name="ㅇㄴㅁㅎㄹ" localSheetId="22" hidden="1">{#N/A,#N/A,FALSE,"집계표"}</definedName>
    <definedName name="ㅇㄴㅁㅎㄹ" localSheetId="24" hidden="1">{#N/A,#N/A,FALSE,"집계표"}</definedName>
    <definedName name="ㅇㄴㅁㅎㄹ" localSheetId="28" hidden="1">{#N/A,#N/A,FALSE,"집계표"}</definedName>
    <definedName name="ㅇㄴㅁㅎㄹ" localSheetId="14" hidden="1">{#N/A,#N/A,FALSE,"집계표"}</definedName>
    <definedName name="ㅇㄴㅁㅎㄹ" hidden="1">{#N/A,#N/A,FALSE,"집계표"}</definedName>
    <definedName name="ㅇㄴㅇㄴ" localSheetId="12" hidden="1">{#N/A,#N/A,FALSE,"포장2"}</definedName>
    <definedName name="ㅇㄴㅇㄴ" localSheetId="11" hidden="1">{#N/A,#N/A,FALSE,"포장2"}</definedName>
    <definedName name="ㅇㄴㅇㄴ" localSheetId="13" hidden="1">{#N/A,#N/A,FALSE,"포장2"}</definedName>
    <definedName name="ㅇㄴㅇㄴ" localSheetId="16" hidden="1">{#N/A,#N/A,FALSE,"포장2"}</definedName>
    <definedName name="ㅇㄴㅇㄴ" localSheetId="21" hidden="1">{#N/A,#N/A,FALSE,"포장2"}</definedName>
    <definedName name="ㅇㄴㅇㄴ" localSheetId="18" hidden="1">{#N/A,#N/A,FALSE,"포장2"}</definedName>
    <definedName name="ㅇㄴㅇㄴ" localSheetId="19" hidden="1">{#N/A,#N/A,FALSE,"포장2"}</definedName>
    <definedName name="ㅇㄴㅇㄴ" localSheetId="20" hidden="1">{#N/A,#N/A,FALSE,"포장2"}</definedName>
    <definedName name="ㅇㄴㅇㄴ" localSheetId="22" hidden="1">{#N/A,#N/A,FALSE,"포장2"}</definedName>
    <definedName name="ㅇㄴㅇㄴ" localSheetId="24" hidden="1">{#N/A,#N/A,FALSE,"포장2"}</definedName>
    <definedName name="ㅇㄴㅇㄴ" localSheetId="28" hidden="1">{#N/A,#N/A,FALSE,"포장2"}</definedName>
    <definedName name="ㅇㄴㅇㄴ" localSheetId="14" hidden="1">{#N/A,#N/A,FALSE,"포장2"}</definedName>
    <definedName name="ㅇㄴㅇㄴ" hidden="1">{#N/A,#N/A,FALSE,"포장2"}</definedName>
    <definedName name="ㅇㄴ호ㅇㅌ"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호ㅇ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낳리ㅓ" localSheetId="12" hidden="1">{#N/A,#N/A,FALSE,"집계표"}</definedName>
    <definedName name="ㅇ낳리ㅓ" localSheetId="11" hidden="1">{#N/A,#N/A,FALSE,"집계표"}</definedName>
    <definedName name="ㅇ낳리ㅓ" localSheetId="13" hidden="1">{#N/A,#N/A,FALSE,"집계표"}</definedName>
    <definedName name="ㅇ낳리ㅓ" localSheetId="16" hidden="1">{#N/A,#N/A,FALSE,"집계표"}</definedName>
    <definedName name="ㅇ낳리ㅓ" localSheetId="21" hidden="1">{#N/A,#N/A,FALSE,"집계표"}</definedName>
    <definedName name="ㅇ낳리ㅓ" localSheetId="18" hidden="1">{#N/A,#N/A,FALSE,"집계표"}</definedName>
    <definedName name="ㅇ낳리ㅓ" localSheetId="19" hidden="1">{#N/A,#N/A,FALSE,"집계표"}</definedName>
    <definedName name="ㅇ낳리ㅓ" localSheetId="20" hidden="1">{#N/A,#N/A,FALSE,"집계표"}</definedName>
    <definedName name="ㅇ낳리ㅓ" localSheetId="22" hidden="1">{#N/A,#N/A,FALSE,"집계표"}</definedName>
    <definedName name="ㅇ낳리ㅓ" localSheetId="24" hidden="1">{#N/A,#N/A,FALSE,"집계표"}</definedName>
    <definedName name="ㅇ낳리ㅓ" localSheetId="28" hidden="1">{#N/A,#N/A,FALSE,"집계표"}</definedName>
    <definedName name="ㅇ낳리ㅓ" localSheetId="14" hidden="1">{#N/A,#N/A,FALSE,"집계표"}</definedName>
    <definedName name="ㅇ낳리ㅓ" hidden="1">{#N/A,#N/A,FALSE,"집계표"}</definedName>
    <definedName name="ㅇ낸에네ㅔ" localSheetId="12" hidden="1">{#N/A,#N/A,FALSE,"집계표"}</definedName>
    <definedName name="ㅇ낸에네ㅔ" localSheetId="11" hidden="1">{#N/A,#N/A,FALSE,"집계표"}</definedName>
    <definedName name="ㅇ낸에네ㅔ" localSheetId="13" hidden="1">{#N/A,#N/A,FALSE,"집계표"}</definedName>
    <definedName name="ㅇ낸에네ㅔ" localSheetId="16" hidden="1">{#N/A,#N/A,FALSE,"집계표"}</definedName>
    <definedName name="ㅇ낸에네ㅔ" localSheetId="21" hidden="1">{#N/A,#N/A,FALSE,"집계표"}</definedName>
    <definedName name="ㅇ낸에네ㅔ" localSheetId="18" hidden="1">{#N/A,#N/A,FALSE,"집계표"}</definedName>
    <definedName name="ㅇ낸에네ㅔ" localSheetId="19" hidden="1">{#N/A,#N/A,FALSE,"집계표"}</definedName>
    <definedName name="ㅇ낸에네ㅔ" localSheetId="20" hidden="1">{#N/A,#N/A,FALSE,"집계표"}</definedName>
    <definedName name="ㅇ낸에네ㅔ" localSheetId="22" hidden="1">{#N/A,#N/A,FALSE,"집계표"}</definedName>
    <definedName name="ㅇ낸에네ㅔ" localSheetId="24" hidden="1">{#N/A,#N/A,FALSE,"집계표"}</definedName>
    <definedName name="ㅇ낸에네ㅔ" localSheetId="28" hidden="1">{#N/A,#N/A,FALSE,"집계표"}</definedName>
    <definedName name="ㅇ낸에네ㅔ" localSheetId="14" hidden="1">{#N/A,#N/A,FALSE,"집계표"}</definedName>
    <definedName name="ㅇ낸에네ㅔ" hidden="1">{#N/A,#N/A,FALSE,"집계표"}</definedName>
    <definedName name="ㅇ놓ㄹㄹㄹㄹㄹ" localSheetId="12" hidden="1">{#N/A,#N/A,FALSE,"집계표"}</definedName>
    <definedName name="ㅇ놓ㄹㄹㄹㄹㄹ" localSheetId="11" hidden="1">{#N/A,#N/A,FALSE,"집계표"}</definedName>
    <definedName name="ㅇ놓ㄹㄹㄹㄹㄹ" localSheetId="13" hidden="1">{#N/A,#N/A,FALSE,"집계표"}</definedName>
    <definedName name="ㅇ놓ㄹㄹㄹㄹㄹ" localSheetId="16" hidden="1">{#N/A,#N/A,FALSE,"집계표"}</definedName>
    <definedName name="ㅇ놓ㄹㄹㄹㄹㄹ" localSheetId="21" hidden="1">{#N/A,#N/A,FALSE,"집계표"}</definedName>
    <definedName name="ㅇ놓ㄹㄹㄹㄹㄹ" localSheetId="18" hidden="1">{#N/A,#N/A,FALSE,"집계표"}</definedName>
    <definedName name="ㅇ놓ㄹㄹㄹㄹㄹ" localSheetId="19" hidden="1">{#N/A,#N/A,FALSE,"집계표"}</definedName>
    <definedName name="ㅇ놓ㄹㄹㄹㄹㄹ" localSheetId="20" hidden="1">{#N/A,#N/A,FALSE,"집계표"}</definedName>
    <definedName name="ㅇ놓ㄹㄹㄹㄹㄹ" localSheetId="22" hidden="1">{#N/A,#N/A,FALSE,"집계표"}</definedName>
    <definedName name="ㅇ놓ㄹㄹㄹㄹㄹ" localSheetId="24" hidden="1">{#N/A,#N/A,FALSE,"집계표"}</definedName>
    <definedName name="ㅇ놓ㄹㄹㄹㄹㄹ" localSheetId="28" hidden="1">{#N/A,#N/A,FALSE,"집계표"}</definedName>
    <definedName name="ㅇ놓ㄹㄹㄹㄹㄹ" localSheetId="14" hidden="1">{#N/A,#N/A,FALSE,"집계표"}</definedName>
    <definedName name="ㅇ놓ㄹㄹㄹㄹㄹ" hidden="1">{#N/A,#N/A,FALSE,"집계표"}</definedName>
    <definedName name="ㅇ놓로횻ㅅ" localSheetId="12" hidden="1">{#N/A,#N/A,FALSE,"집계표"}</definedName>
    <definedName name="ㅇ놓로횻ㅅ" localSheetId="11" hidden="1">{#N/A,#N/A,FALSE,"집계표"}</definedName>
    <definedName name="ㅇ놓로횻ㅅ" localSheetId="13" hidden="1">{#N/A,#N/A,FALSE,"집계표"}</definedName>
    <definedName name="ㅇ놓로횻ㅅ" localSheetId="16" hidden="1">{#N/A,#N/A,FALSE,"집계표"}</definedName>
    <definedName name="ㅇ놓로횻ㅅ" localSheetId="21" hidden="1">{#N/A,#N/A,FALSE,"집계표"}</definedName>
    <definedName name="ㅇ놓로횻ㅅ" localSheetId="18" hidden="1">{#N/A,#N/A,FALSE,"집계표"}</definedName>
    <definedName name="ㅇ놓로횻ㅅ" localSheetId="19" hidden="1">{#N/A,#N/A,FALSE,"집계표"}</definedName>
    <definedName name="ㅇ놓로횻ㅅ" localSheetId="20" hidden="1">{#N/A,#N/A,FALSE,"집계표"}</definedName>
    <definedName name="ㅇ놓로횻ㅅ" localSheetId="22" hidden="1">{#N/A,#N/A,FALSE,"집계표"}</definedName>
    <definedName name="ㅇ놓로횻ㅅ" localSheetId="24" hidden="1">{#N/A,#N/A,FALSE,"집계표"}</definedName>
    <definedName name="ㅇ놓로횻ㅅ" localSheetId="28" hidden="1">{#N/A,#N/A,FALSE,"집계표"}</definedName>
    <definedName name="ㅇ놓로횻ㅅ" localSheetId="14" hidden="1">{#N/A,#N/A,FALSE,"집계표"}</definedName>
    <definedName name="ㅇ놓로횻ㅅ" hidden="1">{#N/A,#N/A,FALSE,"집계표"}</definedName>
    <definedName name="ㅇ니ㅏㅎ러" localSheetId="12" hidden="1">{#N/A,#N/A,FALSE,"집계표"}</definedName>
    <definedName name="ㅇ니ㅏㅎ러" localSheetId="11" hidden="1">{#N/A,#N/A,FALSE,"집계표"}</definedName>
    <definedName name="ㅇ니ㅏㅎ러" localSheetId="13" hidden="1">{#N/A,#N/A,FALSE,"집계표"}</definedName>
    <definedName name="ㅇ니ㅏㅎ러" localSheetId="16" hidden="1">{#N/A,#N/A,FALSE,"집계표"}</definedName>
    <definedName name="ㅇ니ㅏㅎ러" localSheetId="21" hidden="1">{#N/A,#N/A,FALSE,"집계표"}</definedName>
    <definedName name="ㅇ니ㅏㅎ러" localSheetId="18" hidden="1">{#N/A,#N/A,FALSE,"집계표"}</definedName>
    <definedName name="ㅇ니ㅏㅎ러" localSheetId="19" hidden="1">{#N/A,#N/A,FALSE,"집계표"}</definedName>
    <definedName name="ㅇ니ㅏㅎ러" localSheetId="20" hidden="1">{#N/A,#N/A,FALSE,"집계표"}</definedName>
    <definedName name="ㅇ니ㅏㅎ러" localSheetId="22" hidden="1">{#N/A,#N/A,FALSE,"집계표"}</definedName>
    <definedName name="ㅇ니ㅏㅎ러" localSheetId="24" hidden="1">{#N/A,#N/A,FALSE,"집계표"}</definedName>
    <definedName name="ㅇ니ㅏㅎ러" localSheetId="28" hidden="1">{#N/A,#N/A,FALSE,"집계표"}</definedName>
    <definedName name="ㅇ니ㅏㅎ러" localSheetId="14" hidden="1">{#N/A,#N/A,FALSE,"집계표"}</definedName>
    <definedName name="ㅇ니ㅏㅎ러" hidden="1">{#N/A,#N/A,FALSE,"집계표"}</definedName>
    <definedName name="ㅇ니ㅏㅓㄹ힝니ㅏㅎㄹ" localSheetId="12" hidden="1">{#N/A,#N/A,FALSE,"집계표"}</definedName>
    <definedName name="ㅇ니ㅏㅓㄹ힝니ㅏㅎㄹ" localSheetId="11" hidden="1">{#N/A,#N/A,FALSE,"집계표"}</definedName>
    <definedName name="ㅇ니ㅏㅓㄹ힝니ㅏㅎㄹ" localSheetId="13" hidden="1">{#N/A,#N/A,FALSE,"집계표"}</definedName>
    <definedName name="ㅇ니ㅏㅓㄹ힝니ㅏㅎㄹ" localSheetId="16" hidden="1">{#N/A,#N/A,FALSE,"집계표"}</definedName>
    <definedName name="ㅇ니ㅏㅓㄹ힝니ㅏㅎㄹ" localSheetId="21" hidden="1">{#N/A,#N/A,FALSE,"집계표"}</definedName>
    <definedName name="ㅇ니ㅏㅓㄹ힝니ㅏㅎㄹ" localSheetId="18" hidden="1">{#N/A,#N/A,FALSE,"집계표"}</definedName>
    <definedName name="ㅇ니ㅏㅓㄹ힝니ㅏㅎㄹ" localSheetId="19" hidden="1">{#N/A,#N/A,FALSE,"집계표"}</definedName>
    <definedName name="ㅇ니ㅏㅓㄹ힝니ㅏㅎㄹ" localSheetId="20" hidden="1">{#N/A,#N/A,FALSE,"집계표"}</definedName>
    <definedName name="ㅇ니ㅏㅓㄹ힝니ㅏㅎㄹ" localSheetId="22" hidden="1">{#N/A,#N/A,FALSE,"집계표"}</definedName>
    <definedName name="ㅇ니ㅏㅓㄹ힝니ㅏㅎㄹ" localSheetId="24" hidden="1">{#N/A,#N/A,FALSE,"집계표"}</definedName>
    <definedName name="ㅇ니ㅏㅓㄹ힝니ㅏㅎㄹ" localSheetId="28" hidden="1">{#N/A,#N/A,FALSE,"집계표"}</definedName>
    <definedName name="ㅇ니ㅏㅓㄹ힝니ㅏㅎㄹ" localSheetId="14" hidden="1">{#N/A,#N/A,FALSE,"집계표"}</definedName>
    <definedName name="ㅇ니ㅏㅓㄹ힝니ㅏㅎㄹ" hidden="1">{#N/A,#N/A,FALSE,"집계표"}</definedName>
    <definedName name="ㅇ니ㅏㅓ로히ㅏ" localSheetId="12" hidden="1">{#N/A,#N/A,FALSE,"집계표"}</definedName>
    <definedName name="ㅇ니ㅏㅓ로히ㅏ" localSheetId="11" hidden="1">{#N/A,#N/A,FALSE,"집계표"}</definedName>
    <definedName name="ㅇ니ㅏㅓ로히ㅏ" localSheetId="13" hidden="1">{#N/A,#N/A,FALSE,"집계표"}</definedName>
    <definedName name="ㅇ니ㅏㅓ로히ㅏ" localSheetId="16" hidden="1">{#N/A,#N/A,FALSE,"집계표"}</definedName>
    <definedName name="ㅇ니ㅏㅓ로히ㅏ" localSheetId="21" hidden="1">{#N/A,#N/A,FALSE,"집계표"}</definedName>
    <definedName name="ㅇ니ㅏㅓ로히ㅏ" localSheetId="18" hidden="1">{#N/A,#N/A,FALSE,"집계표"}</definedName>
    <definedName name="ㅇ니ㅏㅓ로히ㅏ" localSheetId="19" hidden="1">{#N/A,#N/A,FALSE,"집계표"}</definedName>
    <definedName name="ㅇ니ㅏㅓ로히ㅏ" localSheetId="20" hidden="1">{#N/A,#N/A,FALSE,"집계표"}</definedName>
    <definedName name="ㅇ니ㅏㅓ로히ㅏ" localSheetId="22" hidden="1">{#N/A,#N/A,FALSE,"집계표"}</definedName>
    <definedName name="ㅇ니ㅏㅓ로히ㅏ" localSheetId="24" hidden="1">{#N/A,#N/A,FALSE,"집계표"}</definedName>
    <definedName name="ㅇ니ㅏㅓ로히ㅏ" localSheetId="28" hidden="1">{#N/A,#N/A,FALSE,"집계표"}</definedName>
    <definedName name="ㅇ니ㅏㅓ로히ㅏ" localSheetId="14" hidden="1">{#N/A,#N/A,FALSE,"집계표"}</definedName>
    <definedName name="ㅇ니ㅏㅓ로히ㅏ" hidden="1">{#N/A,#N/A,FALSE,"집계표"}</definedName>
    <definedName name="ㅇ니ㅓㅎ로" localSheetId="12" hidden="1">{#N/A,#N/A,FALSE,"집계표"}</definedName>
    <definedName name="ㅇ니ㅓㅎ로" localSheetId="11" hidden="1">{#N/A,#N/A,FALSE,"집계표"}</definedName>
    <definedName name="ㅇ니ㅓㅎ로" localSheetId="13" hidden="1">{#N/A,#N/A,FALSE,"집계표"}</definedName>
    <definedName name="ㅇ니ㅓㅎ로" localSheetId="16" hidden="1">{#N/A,#N/A,FALSE,"집계표"}</definedName>
    <definedName name="ㅇ니ㅓㅎ로" localSheetId="21" hidden="1">{#N/A,#N/A,FALSE,"집계표"}</definedName>
    <definedName name="ㅇ니ㅓㅎ로" localSheetId="18" hidden="1">{#N/A,#N/A,FALSE,"집계표"}</definedName>
    <definedName name="ㅇ니ㅓㅎ로" localSheetId="19" hidden="1">{#N/A,#N/A,FALSE,"집계표"}</definedName>
    <definedName name="ㅇ니ㅓㅎ로" localSheetId="20" hidden="1">{#N/A,#N/A,FALSE,"집계표"}</definedName>
    <definedName name="ㅇ니ㅓㅎ로" localSheetId="22" hidden="1">{#N/A,#N/A,FALSE,"집계표"}</definedName>
    <definedName name="ㅇ니ㅓㅎ로" localSheetId="24" hidden="1">{#N/A,#N/A,FALSE,"집계표"}</definedName>
    <definedName name="ㅇ니ㅓㅎ로" localSheetId="28" hidden="1">{#N/A,#N/A,FALSE,"집계표"}</definedName>
    <definedName name="ㅇ니ㅓㅎ로" localSheetId="14" hidden="1">{#N/A,#N/A,FALSE,"집계표"}</definedName>
    <definedName name="ㅇ니ㅓㅎ로" hidden="1">{#N/A,#N/A,FALSE,"집계표"}</definedName>
    <definedName name="ㅇㄶ" localSheetId="12" hidden="1">{#N/A,#N/A,FALSE,"표지"}</definedName>
    <definedName name="ㅇㄶ" localSheetId="11" hidden="1">{#N/A,#N/A,FALSE,"표지"}</definedName>
    <definedName name="ㅇㄶ" localSheetId="13" hidden="1">{#N/A,#N/A,FALSE,"표지"}</definedName>
    <definedName name="ㅇㄶ" localSheetId="16" hidden="1">{#N/A,#N/A,FALSE,"표지"}</definedName>
    <definedName name="ㅇㄶ" localSheetId="21" hidden="1">{#N/A,#N/A,FALSE,"표지"}</definedName>
    <definedName name="ㅇㄶ" localSheetId="18" hidden="1">{#N/A,#N/A,FALSE,"표지"}</definedName>
    <definedName name="ㅇㄶ" localSheetId="19" hidden="1">{#N/A,#N/A,FALSE,"표지"}</definedName>
    <definedName name="ㅇㄶ" localSheetId="20" hidden="1">{#N/A,#N/A,FALSE,"표지"}</definedName>
    <definedName name="ㅇㄶ" localSheetId="22" hidden="1">{#N/A,#N/A,FALSE,"표지"}</definedName>
    <definedName name="ㅇㄶ" localSheetId="24" hidden="1">{#N/A,#N/A,FALSE,"표지"}</definedName>
    <definedName name="ㅇㄶ" localSheetId="28" hidden="1">{#N/A,#N/A,FALSE,"표지"}</definedName>
    <definedName name="ㅇㄶ" localSheetId="14" hidden="1">{#N/A,#N/A,FALSE,"표지"}</definedName>
    <definedName name="ㅇㄶ" hidden="1">{#N/A,#N/A,FALSE,"표지"}</definedName>
    <definedName name="ㅇㄷㄱㅎㄴㅇ" localSheetId="12" hidden="1">{#N/A,#N/A,FALSE,"집계표"}</definedName>
    <definedName name="ㅇㄷㄱㅎㄴㅇ" localSheetId="11" hidden="1">{#N/A,#N/A,FALSE,"집계표"}</definedName>
    <definedName name="ㅇㄷㄱㅎㄴㅇ" localSheetId="13" hidden="1">{#N/A,#N/A,FALSE,"집계표"}</definedName>
    <definedName name="ㅇㄷㄱㅎㄴㅇ" localSheetId="16" hidden="1">{#N/A,#N/A,FALSE,"집계표"}</definedName>
    <definedName name="ㅇㄷㄱㅎㄴㅇ" localSheetId="21" hidden="1">{#N/A,#N/A,FALSE,"집계표"}</definedName>
    <definedName name="ㅇㄷㄱㅎㄴㅇ" localSheetId="18" hidden="1">{#N/A,#N/A,FALSE,"집계표"}</definedName>
    <definedName name="ㅇㄷㄱㅎㄴㅇ" localSheetId="19" hidden="1">{#N/A,#N/A,FALSE,"집계표"}</definedName>
    <definedName name="ㅇㄷㄱㅎㄴㅇ" localSheetId="20" hidden="1">{#N/A,#N/A,FALSE,"집계표"}</definedName>
    <definedName name="ㅇㄷㄱㅎㄴㅇ" localSheetId="22" hidden="1">{#N/A,#N/A,FALSE,"집계표"}</definedName>
    <definedName name="ㅇㄷㄱㅎㄴㅇ" localSheetId="24" hidden="1">{#N/A,#N/A,FALSE,"집계표"}</definedName>
    <definedName name="ㅇㄷㄱㅎㄴㅇ" localSheetId="28" hidden="1">{#N/A,#N/A,FALSE,"집계표"}</definedName>
    <definedName name="ㅇㄷㄱㅎㄴㅇ" localSheetId="14" hidden="1">{#N/A,#N/A,FALSE,"집계표"}</definedName>
    <definedName name="ㅇㄷㄱㅎㄴㅇ" hidden="1">{#N/A,#N/A,FALSE,"집계표"}</definedName>
    <definedName name="ㅇㄷㄴㄶㅎ" localSheetId="12" hidden="1">{#N/A,#N/A,FALSE,"골재소요량";#N/A,#N/A,FALSE,"골재소요량"}</definedName>
    <definedName name="ㅇㄷㄴㄶㅎ" localSheetId="11" hidden="1">{#N/A,#N/A,FALSE,"골재소요량";#N/A,#N/A,FALSE,"골재소요량"}</definedName>
    <definedName name="ㅇㄷㄴㄶㅎ" localSheetId="13" hidden="1">{#N/A,#N/A,FALSE,"골재소요량";#N/A,#N/A,FALSE,"골재소요량"}</definedName>
    <definedName name="ㅇㄷㄴㄶㅎ" localSheetId="16" hidden="1">{#N/A,#N/A,FALSE,"골재소요량";#N/A,#N/A,FALSE,"골재소요량"}</definedName>
    <definedName name="ㅇㄷㄴㄶㅎ" localSheetId="21" hidden="1">{#N/A,#N/A,FALSE,"골재소요량";#N/A,#N/A,FALSE,"골재소요량"}</definedName>
    <definedName name="ㅇㄷㄴㄶㅎ" localSheetId="18" hidden="1">{#N/A,#N/A,FALSE,"골재소요량";#N/A,#N/A,FALSE,"골재소요량"}</definedName>
    <definedName name="ㅇㄷㄴㄶㅎ" localSheetId="19" hidden="1">{#N/A,#N/A,FALSE,"골재소요량";#N/A,#N/A,FALSE,"골재소요량"}</definedName>
    <definedName name="ㅇㄷㄴㄶㅎ" localSheetId="20" hidden="1">{#N/A,#N/A,FALSE,"골재소요량";#N/A,#N/A,FALSE,"골재소요량"}</definedName>
    <definedName name="ㅇㄷㄴㄶㅎ" localSheetId="22" hidden="1">{#N/A,#N/A,FALSE,"골재소요량";#N/A,#N/A,FALSE,"골재소요량"}</definedName>
    <definedName name="ㅇㄷㄴㄶㅎ" localSheetId="24" hidden="1">{#N/A,#N/A,FALSE,"골재소요량";#N/A,#N/A,FALSE,"골재소요량"}</definedName>
    <definedName name="ㅇㄷㄴㄶㅎ" localSheetId="28" hidden="1">{#N/A,#N/A,FALSE,"골재소요량";#N/A,#N/A,FALSE,"골재소요량"}</definedName>
    <definedName name="ㅇㄷㄴㄶㅎ" localSheetId="14" hidden="1">{#N/A,#N/A,FALSE,"골재소요량";#N/A,#N/A,FALSE,"골재소요량"}</definedName>
    <definedName name="ㅇㄷㄴㄶㅎ" hidden="1">{#N/A,#N/A,FALSE,"골재소요량";#N/A,#N/A,FALSE,"골재소요량"}</definedName>
    <definedName name="ㅇ더퍼" localSheetId="12" hidden="1">{#N/A,#N/A,FALSE,"집계표"}</definedName>
    <definedName name="ㅇ더퍼" localSheetId="11" hidden="1">{#N/A,#N/A,FALSE,"집계표"}</definedName>
    <definedName name="ㅇ더퍼" localSheetId="13" hidden="1">{#N/A,#N/A,FALSE,"집계표"}</definedName>
    <definedName name="ㅇ더퍼" localSheetId="16" hidden="1">{#N/A,#N/A,FALSE,"집계표"}</definedName>
    <definedName name="ㅇ더퍼" localSheetId="21" hidden="1">{#N/A,#N/A,FALSE,"집계표"}</definedName>
    <definedName name="ㅇ더퍼" localSheetId="18" hidden="1">{#N/A,#N/A,FALSE,"집계표"}</definedName>
    <definedName name="ㅇ더퍼" localSheetId="19" hidden="1">{#N/A,#N/A,FALSE,"집계표"}</definedName>
    <definedName name="ㅇ더퍼" localSheetId="20" hidden="1">{#N/A,#N/A,FALSE,"집계표"}</definedName>
    <definedName name="ㅇ더퍼" localSheetId="22" hidden="1">{#N/A,#N/A,FALSE,"집계표"}</definedName>
    <definedName name="ㅇ더퍼" localSheetId="24" hidden="1">{#N/A,#N/A,FALSE,"집계표"}</definedName>
    <definedName name="ㅇ더퍼" localSheetId="28" hidden="1">{#N/A,#N/A,FALSE,"집계표"}</definedName>
    <definedName name="ㅇ더퍼" localSheetId="14" hidden="1">{#N/A,#N/A,FALSE,"집계표"}</definedName>
    <definedName name="ㅇ더퍼" hidden="1">{#N/A,#N/A,FALSE,"집계표"}</definedName>
    <definedName name="ㅇㄹ" hidden="1">#REF!</definedName>
    <definedName name="ㅇㄹㄴㄹ" localSheetId="12" hidden="1">{#N/A,#N/A,FALSE,"CCTV"}</definedName>
    <definedName name="ㅇㄹㄴㄹ" localSheetId="11" hidden="1">{#N/A,#N/A,FALSE,"CCTV"}</definedName>
    <definedName name="ㅇㄹㄴㄹ" localSheetId="13" hidden="1">{#N/A,#N/A,FALSE,"CCTV"}</definedName>
    <definedName name="ㅇㄹㄴㄹ" localSheetId="16" hidden="1">{#N/A,#N/A,FALSE,"CCTV"}</definedName>
    <definedName name="ㅇㄹㄴㄹ" localSheetId="21" hidden="1">{#N/A,#N/A,FALSE,"CCTV"}</definedName>
    <definedName name="ㅇㄹㄴㄹ" localSheetId="18" hidden="1">{#N/A,#N/A,FALSE,"CCTV"}</definedName>
    <definedName name="ㅇㄹㄴㄹ" localSheetId="19" hidden="1">{#N/A,#N/A,FALSE,"CCTV"}</definedName>
    <definedName name="ㅇㄹㄴㄹ" localSheetId="20" hidden="1">{#N/A,#N/A,FALSE,"CCTV"}</definedName>
    <definedName name="ㅇㄹㄴㄹ" localSheetId="22" hidden="1">{#N/A,#N/A,FALSE,"CCTV"}</definedName>
    <definedName name="ㅇㄹㄴㄹ" localSheetId="24" hidden="1">{#N/A,#N/A,FALSE,"CCTV"}</definedName>
    <definedName name="ㅇㄹㄴㄹ" localSheetId="28" hidden="1">{#N/A,#N/A,FALSE,"CCTV"}</definedName>
    <definedName name="ㅇㄹㄴㄹ" localSheetId="14" hidden="1">{#N/A,#N/A,FALSE,"CCTV"}</definedName>
    <definedName name="ㅇㄹㄴㄹ" hidden="1">{#N/A,#N/A,FALSE,"CCTV"}</definedName>
    <definedName name="ㅇㄹㄴ호" localSheetId="12" hidden="1">{#N/A,#N/A,FALSE,"집계표"}</definedName>
    <definedName name="ㅇㄹㄴ호" localSheetId="11" hidden="1">{#N/A,#N/A,FALSE,"집계표"}</definedName>
    <definedName name="ㅇㄹㄴ호" localSheetId="13" hidden="1">{#N/A,#N/A,FALSE,"집계표"}</definedName>
    <definedName name="ㅇㄹㄴ호" localSheetId="16" hidden="1">{#N/A,#N/A,FALSE,"집계표"}</definedName>
    <definedName name="ㅇㄹㄴ호" localSheetId="21" hidden="1">{#N/A,#N/A,FALSE,"집계표"}</definedName>
    <definedName name="ㅇㄹㄴ호" localSheetId="18" hidden="1">{#N/A,#N/A,FALSE,"집계표"}</definedName>
    <definedName name="ㅇㄹㄴ호" localSheetId="19" hidden="1">{#N/A,#N/A,FALSE,"집계표"}</definedName>
    <definedName name="ㅇㄹㄴ호" localSheetId="20" hidden="1">{#N/A,#N/A,FALSE,"집계표"}</definedName>
    <definedName name="ㅇㄹㄴ호" localSheetId="22" hidden="1">{#N/A,#N/A,FALSE,"집계표"}</definedName>
    <definedName name="ㅇㄹㄴ호" localSheetId="24" hidden="1">{#N/A,#N/A,FALSE,"집계표"}</definedName>
    <definedName name="ㅇㄹㄴ호" localSheetId="28" hidden="1">{#N/A,#N/A,FALSE,"집계표"}</definedName>
    <definedName name="ㅇㄹㄴ호" localSheetId="14" hidden="1">{#N/A,#N/A,FALSE,"집계표"}</definedName>
    <definedName name="ㅇㄹㄴ호" hidden="1">{#N/A,#N/A,FALSE,"집계표"}</definedName>
    <definedName name="ㅇㄹㄶㅁㄴㄹㅇㅎㅁ" hidden="1">#REF!</definedName>
    <definedName name="ㅇㄹㄹ" hidden="1">#REF!</definedName>
    <definedName name="ㅇㄹㄹㄴㅇㄹㅇㄹㄴㅇ" hidden="1">#REF!</definedName>
    <definedName name="ㅇㄹㄹㅀㅎㅎㅎㅎㅎㅎㅎㅎㅎㅎ" localSheetId="12" hidden="1">{#N/A,#N/A,FALSE,"집계표"}</definedName>
    <definedName name="ㅇㄹㄹㅀㅎㅎㅎㅎㅎㅎㅎㅎㅎㅎ" localSheetId="11" hidden="1">{#N/A,#N/A,FALSE,"집계표"}</definedName>
    <definedName name="ㅇㄹㄹㅀㅎㅎㅎㅎㅎㅎㅎㅎㅎㅎ" localSheetId="13" hidden="1">{#N/A,#N/A,FALSE,"집계표"}</definedName>
    <definedName name="ㅇㄹㄹㅀㅎㅎㅎㅎㅎㅎㅎㅎㅎㅎ" localSheetId="16" hidden="1">{#N/A,#N/A,FALSE,"집계표"}</definedName>
    <definedName name="ㅇㄹㄹㅀㅎㅎㅎㅎㅎㅎㅎㅎㅎㅎ" localSheetId="21" hidden="1">{#N/A,#N/A,FALSE,"집계표"}</definedName>
    <definedName name="ㅇㄹㄹㅀㅎㅎㅎㅎㅎㅎㅎㅎㅎㅎ" localSheetId="18" hidden="1">{#N/A,#N/A,FALSE,"집계표"}</definedName>
    <definedName name="ㅇㄹㄹㅀㅎㅎㅎㅎㅎㅎㅎㅎㅎㅎ" localSheetId="19" hidden="1">{#N/A,#N/A,FALSE,"집계표"}</definedName>
    <definedName name="ㅇㄹㄹㅀㅎㅎㅎㅎㅎㅎㅎㅎㅎㅎ" localSheetId="20" hidden="1">{#N/A,#N/A,FALSE,"집계표"}</definedName>
    <definedName name="ㅇㄹㄹㅀㅎㅎㅎㅎㅎㅎㅎㅎㅎㅎ" localSheetId="22" hidden="1">{#N/A,#N/A,FALSE,"집계표"}</definedName>
    <definedName name="ㅇㄹㄹㅀㅎㅎㅎㅎㅎㅎㅎㅎㅎㅎ" localSheetId="24" hidden="1">{#N/A,#N/A,FALSE,"집계표"}</definedName>
    <definedName name="ㅇㄹㄹㅀㅎㅎㅎㅎㅎㅎㅎㅎㅎㅎ" localSheetId="28" hidden="1">{#N/A,#N/A,FALSE,"집계표"}</definedName>
    <definedName name="ㅇㄹㄹㅀㅎㅎㅎㅎㅎㅎㅎㅎㅎㅎ" localSheetId="14" hidden="1">{#N/A,#N/A,FALSE,"집계표"}</definedName>
    <definedName name="ㅇㄹㄹㅀㅎㅎㅎㅎㅎㅎㅎㅎㅎㅎ" hidden="1">{#N/A,#N/A,FALSE,"집계표"}</definedName>
    <definedName name="ㅇㄹㄹㅇ" localSheetId="12" hidden="1">{#N/A,#N/A,FALSE,"2~8번"}</definedName>
    <definedName name="ㅇㄹㄹㅇ" localSheetId="11" hidden="1">{#N/A,#N/A,FALSE,"2~8번"}</definedName>
    <definedName name="ㅇㄹㄹㅇ" localSheetId="13" hidden="1">{#N/A,#N/A,FALSE,"2~8번"}</definedName>
    <definedName name="ㅇㄹㄹㅇ" localSheetId="16" hidden="1">{#N/A,#N/A,FALSE,"2~8번"}</definedName>
    <definedName name="ㅇㄹㄹㅇ" localSheetId="21" hidden="1">{#N/A,#N/A,FALSE,"2~8번"}</definedName>
    <definedName name="ㅇㄹㄹㅇ" localSheetId="18" hidden="1">{#N/A,#N/A,FALSE,"2~8번"}</definedName>
    <definedName name="ㅇㄹㄹㅇ" localSheetId="19" hidden="1">{#N/A,#N/A,FALSE,"2~8번"}</definedName>
    <definedName name="ㅇㄹㄹㅇ" localSheetId="20" hidden="1">{#N/A,#N/A,FALSE,"2~8번"}</definedName>
    <definedName name="ㅇㄹㄹㅇ" localSheetId="22" hidden="1">{#N/A,#N/A,FALSE,"2~8번"}</definedName>
    <definedName name="ㅇㄹㄹㅇ" localSheetId="24" hidden="1">{#N/A,#N/A,FALSE,"2~8번"}</definedName>
    <definedName name="ㅇㄹㄹㅇ" localSheetId="28" hidden="1">{#N/A,#N/A,FALSE,"2~8번"}</definedName>
    <definedName name="ㅇㄹㄹㅇ" localSheetId="14" hidden="1">{#N/A,#N/A,FALSE,"2~8번"}</definedName>
    <definedName name="ㅇㄹㄹㅇ" hidden="1">{#N/A,#N/A,FALSE,"2~8번"}</definedName>
    <definedName name="ㅇㄹㅇ" localSheetId="12" hidden="1">{#N/A,#N/A,FALSE,"운반시간"}</definedName>
    <definedName name="ㅇㄹㅇ" localSheetId="11" hidden="1">{#N/A,#N/A,FALSE,"운반시간"}</definedName>
    <definedName name="ㅇㄹㅇ" localSheetId="13" hidden="1">{#N/A,#N/A,FALSE,"운반시간"}</definedName>
    <definedName name="ㅇㄹㅇ" localSheetId="16" hidden="1">{#N/A,#N/A,FALSE,"운반시간"}</definedName>
    <definedName name="ㅇㄹㅇ" localSheetId="21" hidden="1">{#N/A,#N/A,FALSE,"운반시간"}</definedName>
    <definedName name="ㅇㄹㅇ" localSheetId="18" hidden="1">{#N/A,#N/A,FALSE,"운반시간"}</definedName>
    <definedName name="ㅇㄹㅇ" localSheetId="19" hidden="1">{#N/A,#N/A,FALSE,"운반시간"}</definedName>
    <definedName name="ㅇㄹㅇ" localSheetId="20" hidden="1">{#N/A,#N/A,FALSE,"운반시간"}</definedName>
    <definedName name="ㅇㄹㅇ" localSheetId="22" hidden="1">{#N/A,#N/A,FALSE,"운반시간"}</definedName>
    <definedName name="ㅇㄹㅇ" localSheetId="24" hidden="1">{#N/A,#N/A,FALSE,"운반시간"}</definedName>
    <definedName name="ㅇㄹㅇ" localSheetId="28" hidden="1">{#N/A,#N/A,FALSE,"운반시간"}</definedName>
    <definedName name="ㅇㄹㅇ" localSheetId="14" hidden="1">{#N/A,#N/A,FALSE,"운반시간"}</definedName>
    <definedName name="ㅇㄹㅇ" hidden="1">{#N/A,#N/A,FALSE,"운반시간"}</definedName>
    <definedName name="ㅇㄹㅇㄹ" hidden="1">#REF!</definedName>
    <definedName name="ㅇㄹㅎ" localSheetId="12" hidden="1">{#N/A,#N/A,FALSE,"집계표"}</definedName>
    <definedName name="ㅇㄹㅎ" localSheetId="11" hidden="1">{#N/A,#N/A,FALSE,"집계표"}</definedName>
    <definedName name="ㅇㄹㅎ" localSheetId="13" hidden="1">{#N/A,#N/A,FALSE,"집계표"}</definedName>
    <definedName name="ㅇㄹㅎ" localSheetId="16" hidden="1">{#N/A,#N/A,FALSE,"집계표"}</definedName>
    <definedName name="ㅇㄹㅎ" localSheetId="21" hidden="1">{#N/A,#N/A,FALSE,"집계표"}</definedName>
    <definedName name="ㅇㄹㅎ" localSheetId="18" hidden="1">{#N/A,#N/A,FALSE,"집계표"}</definedName>
    <definedName name="ㅇㄹㅎ" localSheetId="19" hidden="1">{#N/A,#N/A,FALSE,"집계표"}</definedName>
    <definedName name="ㅇㄹㅎ" localSheetId="20" hidden="1">{#N/A,#N/A,FALSE,"집계표"}</definedName>
    <definedName name="ㅇㄹㅎ" localSheetId="22" hidden="1">{#N/A,#N/A,FALSE,"집계표"}</definedName>
    <definedName name="ㅇㄹㅎ" localSheetId="24" hidden="1">{#N/A,#N/A,FALSE,"집계표"}</definedName>
    <definedName name="ㅇㄹㅎ" localSheetId="28" hidden="1">{#N/A,#N/A,FALSE,"집계표"}</definedName>
    <definedName name="ㅇㄹㅎ" localSheetId="14" hidden="1">{#N/A,#N/A,FALSE,"집계표"}</definedName>
    <definedName name="ㅇㄹㅎ" hidden="1">{#N/A,#N/A,FALSE,"집계표"}</definedName>
    <definedName name="ㅇㄹ허ㅗ" localSheetId="12" hidden="1">{#N/A,#N/A,FALSE,"집계표"}</definedName>
    <definedName name="ㅇㄹ허ㅗ" localSheetId="11" hidden="1">{#N/A,#N/A,FALSE,"집계표"}</definedName>
    <definedName name="ㅇㄹ허ㅗ" localSheetId="13" hidden="1">{#N/A,#N/A,FALSE,"집계표"}</definedName>
    <definedName name="ㅇㄹ허ㅗ" localSheetId="16" hidden="1">{#N/A,#N/A,FALSE,"집계표"}</definedName>
    <definedName name="ㅇㄹ허ㅗ" localSheetId="21" hidden="1">{#N/A,#N/A,FALSE,"집계표"}</definedName>
    <definedName name="ㅇㄹ허ㅗ" localSheetId="18" hidden="1">{#N/A,#N/A,FALSE,"집계표"}</definedName>
    <definedName name="ㅇㄹ허ㅗ" localSheetId="19" hidden="1">{#N/A,#N/A,FALSE,"집계표"}</definedName>
    <definedName name="ㅇㄹ허ㅗ" localSheetId="20" hidden="1">{#N/A,#N/A,FALSE,"집계표"}</definedName>
    <definedName name="ㅇㄹ허ㅗ" localSheetId="22" hidden="1">{#N/A,#N/A,FALSE,"집계표"}</definedName>
    <definedName name="ㅇㄹ허ㅗ" localSheetId="24" hidden="1">{#N/A,#N/A,FALSE,"집계표"}</definedName>
    <definedName name="ㅇㄹ허ㅗ" localSheetId="28" hidden="1">{#N/A,#N/A,FALSE,"집계표"}</definedName>
    <definedName name="ㅇㄹ허ㅗ" localSheetId="14" hidden="1">{#N/A,#N/A,FALSE,"집계표"}</definedName>
    <definedName name="ㅇㄹ허ㅗ" hidden="1">{#N/A,#N/A,FALSE,"집계표"}</definedName>
    <definedName name="ㅇㄹ호" localSheetId="12" hidden="1">{#N/A,#N/A,FALSE,"집계표"}</definedName>
    <definedName name="ㅇㄹ호" localSheetId="11" hidden="1">{#N/A,#N/A,FALSE,"집계표"}</definedName>
    <definedName name="ㅇㄹ호" localSheetId="13" hidden="1">{#N/A,#N/A,FALSE,"집계표"}</definedName>
    <definedName name="ㅇㄹ호" localSheetId="16" hidden="1">{#N/A,#N/A,FALSE,"집계표"}</definedName>
    <definedName name="ㅇㄹ호" localSheetId="21" hidden="1">{#N/A,#N/A,FALSE,"집계표"}</definedName>
    <definedName name="ㅇㄹ호" localSheetId="18" hidden="1">{#N/A,#N/A,FALSE,"집계표"}</definedName>
    <definedName name="ㅇㄹ호" localSheetId="19" hidden="1">{#N/A,#N/A,FALSE,"집계표"}</definedName>
    <definedName name="ㅇㄹ호" localSheetId="20" hidden="1">{#N/A,#N/A,FALSE,"집계표"}</definedName>
    <definedName name="ㅇㄹ호" localSheetId="22" hidden="1">{#N/A,#N/A,FALSE,"집계표"}</definedName>
    <definedName name="ㅇㄹ호" localSheetId="24" hidden="1">{#N/A,#N/A,FALSE,"집계표"}</definedName>
    <definedName name="ㅇㄹ호" localSheetId="28" hidden="1">{#N/A,#N/A,FALSE,"집계표"}</definedName>
    <definedName name="ㅇㄹ호" localSheetId="14" hidden="1">{#N/A,#N/A,FALSE,"집계표"}</definedName>
    <definedName name="ㅇㄹ호" hidden="1">{#N/A,#N/A,FALSE,"집계표"}</definedName>
    <definedName name="ㅇㄹ호ㄹ옿" localSheetId="12" hidden="1">{#N/A,#N/A,FALSE,"집계표"}</definedName>
    <definedName name="ㅇㄹ호ㄹ옿" localSheetId="11" hidden="1">{#N/A,#N/A,FALSE,"집계표"}</definedName>
    <definedName name="ㅇㄹ호ㄹ옿" localSheetId="13" hidden="1">{#N/A,#N/A,FALSE,"집계표"}</definedName>
    <definedName name="ㅇㄹ호ㄹ옿" localSheetId="16" hidden="1">{#N/A,#N/A,FALSE,"집계표"}</definedName>
    <definedName name="ㅇㄹ호ㄹ옿" localSheetId="21" hidden="1">{#N/A,#N/A,FALSE,"집계표"}</definedName>
    <definedName name="ㅇㄹ호ㄹ옿" localSheetId="18" hidden="1">{#N/A,#N/A,FALSE,"집계표"}</definedName>
    <definedName name="ㅇㄹ호ㄹ옿" localSheetId="19" hidden="1">{#N/A,#N/A,FALSE,"집계표"}</definedName>
    <definedName name="ㅇㄹ호ㄹ옿" localSheetId="20" hidden="1">{#N/A,#N/A,FALSE,"집계표"}</definedName>
    <definedName name="ㅇㄹ호ㄹ옿" localSheetId="22" hidden="1">{#N/A,#N/A,FALSE,"집계표"}</definedName>
    <definedName name="ㅇㄹ호ㄹ옿" localSheetId="24" hidden="1">{#N/A,#N/A,FALSE,"집계표"}</definedName>
    <definedName name="ㅇㄹ호ㄹ옿" localSheetId="28" hidden="1">{#N/A,#N/A,FALSE,"집계표"}</definedName>
    <definedName name="ㅇㄹ호ㄹ옿" localSheetId="14" hidden="1">{#N/A,#N/A,FALSE,"집계표"}</definedName>
    <definedName name="ㅇㄹ호ㄹ옿" hidden="1">{#N/A,#N/A,FALSE,"집계표"}</definedName>
    <definedName name="ㅇㄹ호ㅇ호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ㅇ호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호옿ㅎㄹ오" localSheetId="12" hidden="1">{#N/A,#N/A,FALSE,"집계표"}</definedName>
    <definedName name="ㅇㄹ호옿ㅎㄹ오" localSheetId="11" hidden="1">{#N/A,#N/A,FALSE,"집계표"}</definedName>
    <definedName name="ㅇㄹ호옿ㅎㄹ오" localSheetId="13" hidden="1">{#N/A,#N/A,FALSE,"집계표"}</definedName>
    <definedName name="ㅇㄹ호옿ㅎㄹ오" localSheetId="16" hidden="1">{#N/A,#N/A,FALSE,"집계표"}</definedName>
    <definedName name="ㅇㄹ호옿ㅎㄹ오" localSheetId="21" hidden="1">{#N/A,#N/A,FALSE,"집계표"}</definedName>
    <definedName name="ㅇㄹ호옿ㅎㄹ오" localSheetId="18" hidden="1">{#N/A,#N/A,FALSE,"집계표"}</definedName>
    <definedName name="ㅇㄹ호옿ㅎㄹ오" localSheetId="19" hidden="1">{#N/A,#N/A,FALSE,"집계표"}</definedName>
    <definedName name="ㅇㄹ호옿ㅎㄹ오" localSheetId="20" hidden="1">{#N/A,#N/A,FALSE,"집계표"}</definedName>
    <definedName name="ㅇㄹ호옿ㅎㄹ오" localSheetId="22" hidden="1">{#N/A,#N/A,FALSE,"집계표"}</definedName>
    <definedName name="ㅇㄹ호옿ㅎㄹ오" localSheetId="24" hidden="1">{#N/A,#N/A,FALSE,"집계표"}</definedName>
    <definedName name="ㅇㄹ호옿ㅎㄹ오" localSheetId="28" hidden="1">{#N/A,#N/A,FALSE,"집계표"}</definedName>
    <definedName name="ㅇㄹ호옿ㅎㄹ오" localSheetId="14" hidden="1">{#N/A,#N/A,FALSE,"집계표"}</definedName>
    <definedName name="ㅇㄹ호옿ㅎㄹ오" hidden="1">{#N/A,#N/A,FALSE,"집계표"}</definedName>
    <definedName name="ㅇㄹ호허ㅗㅓㅓ" localSheetId="12" hidden="1">{#N/A,#N/A,FALSE,"집계표"}</definedName>
    <definedName name="ㅇㄹ호허ㅗㅓㅓ" localSheetId="11" hidden="1">{#N/A,#N/A,FALSE,"집계표"}</definedName>
    <definedName name="ㅇㄹ호허ㅗㅓㅓ" localSheetId="13" hidden="1">{#N/A,#N/A,FALSE,"집계표"}</definedName>
    <definedName name="ㅇㄹ호허ㅗㅓㅓ" localSheetId="16" hidden="1">{#N/A,#N/A,FALSE,"집계표"}</definedName>
    <definedName name="ㅇㄹ호허ㅗㅓㅓ" localSheetId="21" hidden="1">{#N/A,#N/A,FALSE,"집계표"}</definedName>
    <definedName name="ㅇㄹ호허ㅗㅓㅓ" localSheetId="18" hidden="1">{#N/A,#N/A,FALSE,"집계표"}</definedName>
    <definedName name="ㅇㄹ호허ㅗㅓㅓ" localSheetId="19" hidden="1">{#N/A,#N/A,FALSE,"집계표"}</definedName>
    <definedName name="ㅇㄹ호허ㅗㅓㅓ" localSheetId="20" hidden="1">{#N/A,#N/A,FALSE,"집계표"}</definedName>
    <definedName name="ㅇㄹ호허ㅗㅓㅓ" localSheetId="22" hidden="1">{#N/A,#N/A,FALSE,"집계표"}</definedName>
    <definedName name="ㅇㄹ호허ㅗㅓㅓ" localSheetId="24" hidden="1">{#N/A,#N/A,FALSE,"집계표"}</definedName>
    <definedName name="ㅇㄹ호허ㅗㅓㅓ" localSheetId="28" hidden="1">{#N/A,#N/A,FALSE,"집계표"}</definedName>
    <definedName name="ㅇㄹ호허ㅗㅓㅓ" localSheetId="14" hidden="1">{#N/A,#N/A,FALSE,"집계표"}</definedName>
    <definedName name="ㅇㄹ호허ㅗㅓㅓ" hidden="1">{#N/A,#N/A,FALSE,"집계표"}</definedName>
    <definedName name="ㅇㄹ호ㅗㅗㅗ" localSheetId="12" hidden="1">{#N/A,#N/A,FALSE,"집계표"}</definedName>
    <definedName name="ㅇㄹ호ㅗㅗㅗ" localSheetId="11" hidden="1">{#N/A,#N/A,FALSE,"집계표"}</definedName>
    <definedName name="ㅇㄹ호ㅗㅗㅗ" localSheetId="13" hidden="1">{#N/A,#N/A,FALSE,"집계표"}</definedName>
    <definedName name="ㅇㄹ호ㅗㅗㅗ" localSheetId="16" hidden="1">{#N/A,#N/A,FALSE,"집계표"}</definedName>
    <definedName name="ㅇㄹ호ㅗㅗㅗ" localSheetId="21" hidden="1">{#N/A,#N/A,FALSE,"집계표"}</definedName>
    <definedName name="ㅇㄹ호ㅗㅗㅗ" localSheetId="18" hidden="1">{#N/A,#N/A,FALSE,"집계표"}</definedName>
    <definedName name="ㅇㄹ호ㅗㅗㅗ" localSheetId="19" hidden="1">{#N/A,#N/A,FALSE,"집계표"}</definedName>
    <definedName name="ㅇㄹ호ㅗㅗㅗ" localSheetId="20" hidden="1">{#N/A,#N/A,FALSE,"집계표"}</definedName>
    <definedName name="ㅇㄹ호ㅗㅗㅗ" localSheetId="22" hidden="1">{#N/A,#N/A,FALSE,"집계표"}</definedName>
    <definedName name="ㅇㄹ호ㅗㅗㅗ" localSheetId="24" hidden="1">{#N/A,#N/A,FALSE,"집계표"}</definedName>
    <definedName name="ㅇㄹ호ㅗㅗㅗ" localSheetId="28" hidden="1">{#N/A,#N/A,FALSE,"집계표"}</definedName>
    <definedName name="ㅇㄹ호ㅗㅗㅗ" localSheetId="14" hidden="1">{#N/A,#N/A,FALSE,"집계표"}</definedName>
    <definedName name="ㅇㄹ호ㅗㅗㅗ" hidden="1">{#N/A,#N/A,FALSE,"집계표"}</definedName>
    <definedName name="ㅇㄹ홍ㄹ홍"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홍ㄹ홍"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ㅓㅗ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ㅗㅎ" localSheetId="12" hidden="1">{#N/A,#N/A,FALSE,"집계표"}</definedName>
    <definedName name="ㅇㄹㅗㅎ" localSheetId="11" hidden="1">{#N/A,#N/A,FALSE,"집계표"}</definedName>
    <definedName name="ㅇㄹㅗㅎ" localSheetId="13" hidden="1">{#N/A,#N/A,FALSE,"집계표"}</definedName>
    <definedName name="ㅇㄹㅗㅎ" localSheetId="16" hidden="1">{#N/A,#N/A,FALSE,"집계표"}</definedName>
    <definedName name="ㅇㄹㅗㅎ" localSheetId="21" hidden="1">{#N/A,#N/A,FALSE,"집계표"}</definedName>
    <definedName name="ㅇㄹㅗㅎ" localSheetId="18" hidden="1">{#N/A,#N/A,FALSE,"집계표"}</definedName>
    <definedName name="ㅇㄹㅗㅎ" localSheetId="19" hidden="1">{#N/A,#N/A,FALSE,"집계표"}</definedName>
    <definedName name="ㅇㄹㅗㅎ" localSheetId="20" hidden="1">{#N/A,#N/A,FALSE,"집계표"}</definedName>
    <definedName name="ㅇㄹㅗㅎ" localSheetId="22" hidden="1">{#N/A,#N/A,FALSE,"집계표"}</definedName>
    <definedName name="ㅇㄹㅗㅎ" localSheetId="24" hidden="1">{#N/A,#N/A,FALSE,"집계표"}</definedName>
    <definedName name="ㅇㄹㅗㅎ" localSheetId="28" hidden="1">{#N/A,#N/A,FALSE,"집계표"}</definedName>
    <definedName name="ㅇㄹㅗㅎ" localSheetId="14" hidden="1">{#N/A,#N/A,FALSE,"집계표"}</definedName>
    <definedName name="ㅇㄹㅗㅎ" hidden="1">{#N/A,#N/A,FALSE,"집계표"}</definedName>
    <definedName name="ㅇ라ㅓㅎ킥" localSheetId="12" hidden="1">{#N/A,#N/A,FALSE,"집계표"}</definedName>
    <definedName name="ㅇ라ㅓㅎ킥" localSheetId="11" hidden="1">{#N/A,#N/A,FALSE,"집계표"}</definedName>
    <definedName name="ㅇ라ㅓㅎ킥" localSheetId="13" hidden="1">{#N/A,#N/A,FALSE,"집계표"}</definedName>
    <definedName name="ㅇ라ㅓㅎ킥" localSheetId="16" hidden="1">{#N/A,#N/A,FALSE,"집계표"}</definedName>
    <definedName name="ㅇ라ㅓㅎ킥" localSheetId="21" hidden="1">{#N/A,#N/A,FALSE,"집계표"}</definedName>
    <definedName name="ㅇ라ㅓㅎ킥" localSheetId="18" hidden="1">{#N/A,#N/A,FALSE,"집계표"}</definedName>
    <definedName name="ㅇ라ㅓㅎ킥" localSheetId="19" hidden="1">{#N/A,#N/A,FALSE,"집계표"}</definedName>
    <definedName name="ㅇ라ㅓㅎ킥" localSheetId="20" hidden="1">{#N/A,#N/A,FALSE,"집계표"}</definedName>
    <definedName name="ㅇ라ㅓㅎ킥" localSheetId="22" hidden="1">{#N/A,#N/A,FALSE,"집계표"}</definedName>
    <definedName name="ㅇ라ㅓㅎ킥" localSheetId="24" hidden="1">{#N/A,#N/A,FALSE,"집계표"}</definedName>
    <definedName name="ㅇ라ㅓㅎ킥" localSheetId="28" hidden="1">{#N/A,#N/A,FALSE,"집계표"}</definedName>
    <definedName name="ㅇ라ㅓㅎ킥" localSheetId="14" hidden="1">{#N/A,#N/A,FALSE,"집계표"}</definedName>
    <definedName name="ㅇ라ㅓㅎ킥" hidden="1">{#N/A,#N/A,FALSE,"집계표"}</definedName>
    <definedName name="ㅇ라ㅓㅏㅗㄹ"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12" hidden="1">{#N/A,#N/A,FALSE,"집계표"}</definedName>
    <definedName name="ㅇ러" localSheetId="11" hidden="1">{#N/A,#N/A,FALSE,"집계표"}</definedName>
    <definedName name="ㅇ러" localSheetId="13" hidden="1">{#N/A,#N/A,FALSE,"집계표"}</definedName>
    <definedName name="ㅇ러" localSheetId="16" hidden="1">{#N/A,#N/A,FALSE,"집계표"}</definedName>
    <definedName name="ㅇ러" localSheetId="21" hidden="1">{#N/A,#N/A,FALSE,"집계표"}</definedName>
    <definedName name="ㅇ러" localSheetId="18" hidden="1">{#N/A,#N/A,FALSE,"집계표"}</definedName>
    <definedName name="ㅇ러" localSheetId="19" hidden="1">{#N/A,#N/A,FALSE,"집계표"}</definedName>
    <definedName name="ㅇ러" localSheetId="20" hidden="1">{#N/A,#N/A,FALSE,"집계표"}</definedName>
    <definedName name="ㅇ러" localSheetId="22" hidden="1">{#N/A,#N/A,FALSE,"집계표"}</definedName>
    <definedName name="ㅇ러" localSheetId="24" hidden="1">{#N/A,#N/A,FALSE,"집계표"}</definedName>
    <definedName name="ㅇ러" localSheetId="28" hidden="1">{#N/A,#N/A,FALSE,"집계표"}</definedName>
    <definedName name="ㅇ러" localSheetId="14" hidden="1">{#N/A,#N/A,FALSE,"집계표"}</definedName>
    <definedName name="ㅇ러" hidden="1">{#N/A,#N/A,FALSE,"집계표"}</definedName>
    <definedName name="ㅇ러알ㅇㄹㅇㄹ" hidden="1">#REF!</definedName>
    <definedName name="ㅇ러ㅗㅎ" localSheetId="12" hidden="1">{#N/A,#N/A,FALSE,"집계표"}</definedName>
    <definedName name="ㅇ러ㅗㅎ" localSheetId="11" hidden="1">{#N/A,#N/A,FALSE,"집계표"}</definedName>
    <definedName name="ㅇ러ㅗㅎ" localSheetId="13" hidden="1">{#N/A,#N/A,FALSE,"집계표"}</definedName>
    <definedName name="ㅇ러ㅗㅎ" localSheetId="16" hidden="1">{#N/A,#N/A,FALSE,"집계표"}</definedName>
    <definedName name="ㅇ러ㅗㅎ" localSheetId="21" hidden="1">{#N/A,#N/A,FALSE,"집계표"}</definedName>
    <definedName name="ㅇ러ㅗㅎ" localSheetId="18" hidden="1">{#N/A,#N/A,FALSE,"집계표"}</definedName>
    <definedName name="ㅇ러ㅗㅎ" localSheetId="19" hidden="1">{#N/A,#N/A,FALSE,"집계표"}</definedName>
    <definedName name="ㅇ러ㅗㅎ" localSheetId="20" hidden="1">{#N/A,#N/A,FALSE,"집계표"}</definedName>
    <definedName name="ㅇ러ㅗㅎ" localSheetId="22" hidden="1">{#N/A,#N/A,FALSE,"집계표"}</definedName>
    <definedName name="ㅇ러ㅗㅎ" localSheetId="24" hidden="1">{#N/A,#N/A,FALSE,"집계표"}</definedName>
    <definedName name="ㅇ러ㅗㅎ" localSheetId="28" hidden="1">{#N/A,#N/A,FALSE,"집계표"}</definedName>
    <definedName name="ㅇ러ㅗㅎ" localSheetId="14" hidden="1">{#N/A,#N/A,FALSE,"집계표"}</definedName>
    <definedName name="ㅇ러ㅗㅎ" hidden="1">{#N/A,#N/A,FALSE,"집계표"}</definedName>
    <definedName name="ㅇ렇ㅇ" localSheetId="12" hidden="1">{#N/A,#N/A,FALSE,"집계표"}</definedName>
    <definedName name="ㅇ렇ㅇ" localSheetId="11" hidden="1">{#N/A,#N/A,FALSE,"집계표"}</definedName>
    <definedName name="ㅇ렇ㅇ" localSheetId="13" hidden="1">{#N/A,#N/A,FALSE,"집계표"}</definedName>
    <definedName name="ㅇ렇ㅇ" localSheetId="16" hidden="1">{#N/A,#N/A,FALSE,"집계표"}</definedName>
    <definedName name="ㅇ렇ㅇ" localSheetId="21" hidden="1">{#N/A,#N/A,FALSE,"집계표"}</definedName>
    <definedName name="ㅇ렇ㅇ" localSheetId="18" hidden="1">{#N/A,#N/A,FALSE,"집계표"}</definedName>
    <definedName name="ㅇ렇ㅇ" localSheetId="19" hidden="1">{#N/A,#N/A,FALSE,"집계표"}</definedName>
    <definedName name="ㅇ렇ㅇ" localSheetId="20" hidden="1">{#N/A,#N/A,FALSE,"집계표"}</definedName>
    <definedName name="ㅇ렇ㅇ" localSheetId="22" hidden="1">{#N/A,#N/A,FALSE,"집계표"}</definedName>
    <definedName name="ㅇ렇ㅇ" localSheetId="24" hidden="1">{#N/A,#N/A,FALSE,"집계표"}</definedName>
    <definedName name="ㅇ렇ㅇ" localSheetId="28" hidden="1">{#N/A,#N/A,FALSE,"집계표"}</definedName>
    <definedName name="ㅇ렇ㅇ" localSheetId="14" hidden="1">{#N/A,#N/A,FALSE,"집계표"}</definedName>
    <definedName name="ㅇ렇ㅇ" hidden="1">{#N/A,#N/A,FALSE,"집계표"}</definedName>
    <definedName name="ㅇ롤옹롤ㅇ" localSheetId="12" hidden="1">{#N/A,#N/A,FALSE,"운반시간"}</definedName>
    <definedName name="ㅇ롤옹롤ㅇ" localSheetId="11" hidden="1">{#N/A,#N/A,FALSE,"운반시간"}</definedName>
    <definedName name="ㅇ롤옹롤ㅇ" localSheetId="13" hidden="1">{#N/A,#N/A,FALSE,"운반시간"}</definedName>
    <definedName name="ㅇ롤옹롤ㅇ" localSheetId="16" hidden="1">{#N/A,#N/A,FALSE,"운반시간"}</definedName>
    <definedName name="ㅇ롤옹롤ㅇ" localSheetId="21" hidden="1">{#N/A,#N/A,FALSE,"운반시간"}</definedName>
    <definedName name="ㅇ롤옹롤ㅇ" localSheetId="18" hidden="1">{#N/A,#N/A,FALSE,"운반시간"}</definedName>
    <definedName name="ㅇ롤옹롤ㅇ" localSheetId="19" hidden="1">{#N/A,#N/A,FALSE,"운반시간"}</definedName>
    <definedName name="ㅇ롤옹롤ㅇ" localSheetId="20" hidden="1">{#N/A,#N/A,FALSE,"운반시간"}</definedName>
    <definedName name="ㅇ롤옹롤ㅇ" localSheetId="22" hidden="1">{#N/A,#N/A,FALSE,"운반시간"}</definedName>
    <definedName name="ㅇ롤옹롤ㅇ" localSheetId="24" hidden="1">{#N/A,#N/A,FALSE,"운반시간"}</definedName>
    <definedName name="ㅇ롤옹롤ㅇ" localSheetId="28" hidden="1">{#N/A,#N/A,FALSE,"운반시간"}</definedName>
    <definedName name="ㅇ롤옹롤ㅇ" localSheetId="14" hidden="1">{#N/A,#N/A,FALSE,"운반시간"}</definedName>
    <definedName name="ㅇ롤옹롤ㅇ" hidden="1">{#N/A,#N/A,FALSE,"운반시간"}</definedName>
    <definedName name="ㅇ롷" localSheetId="12" hidden="1">{#N/A,#N/A,FALSE,"집계표"}</definedName>
    <definedName name="ㅇ롷" localSheetId="11" hidden="1">{#N/A,#N/A,FALSE,"집계표"}</definedName>
    <definedName name="ㅇ롷" localSheetId="13" hidden="1">{#N/A,#N/A,FALSE,"집계표"}</definedName>
    <definedName name="ㅇ롷" localSheetId="16" hidden="1">{#N/A,#N/A,FALSE,"집계표"}</definedName>
    <definedName name="ㅇ롷" localSheetId="21" hidden="1">{#N/A,#N/A,FALSE,"집계표"}</definedName>
    <definedName name="ㅇ롷" localSheetId="18" hidden="1">{#N/A,#N/A,FALSE,"집계표"}</definedName>
    <definedName name="ㅇ롷" localSheetId="19" hidden="1">{#N/A,#N/A,FALSE,"집계표"}</definedName>
    <definedName name="ㅇ롷" localSheetId="20" hidden="1">{#N/A,#N/A,FALSE,"집계표"}</definedName>
    <definedName name="ㅇ롷" localSheetId="22" hidden="1">{#N/A,#N/A,FALSE,"집계표"}</definedName>
    <definedName name="ㅇ롷" localSheetId="24" hidden="1">{#N/A,#N/A,FALSE,"집계표"}</definedName>
    <definedName name="ㅇ롷" localSheetId="28" hidden="1">{#N/A,#N/A,FALSE,"집계표"}</definedName>
    <definedName name="ㅇ롷" localSheetId="14" hidden="1">{#N/A,#N/A,FALSE,"집계표"}</definedName>
    <definedName name="ㅇ롷" hidden="1">{#N/A,#N/A,FALSE,"집계표"}</definedName>
    <definedName name="ㅇㄻㅇㄻㄴㄹ" localSheetId="12" hidden="1">{#N/A,#N/A,FALSE,"단가표지"}</definedName>
    <definedName name="ㅇㄻㅇㄻㄴㄹ" localSheetId="11" hidden="1">{#N/A,#N/A,FALSE,"단가표지"}</definedName>
    <definedName name="ㅇㄻㅇㄻㄴㄹ" localSheetId="13" hidden="1">{#N/A,#N/A,FALSE,"단가표지"}</definedName>
    <definedName name="ㅇㄻㅇㄻㄴㄹ" localSheetId="16" hidden="1">{#N/A,#N/A,FALSE,"단가표지"}</definedName>
    <definedName name="ㅇㄻㅇㄻㄴㄹ" localSheetId="21" hidden="1">{#N/A,#N/A,FALSE,"단가표지"}</definedName>
    <definedName name="ㅇㄻㅇㄻㄴㄹ" localSheetId="18" hidden="1">{#N/A,#N/A,FALSE,"단가표지"}</definedName>
    <definedName name="ㅇㄻㅇㄻㄴㄹ" localSheetId="19" hidden="1">{#N/A,#N/A,FALSE,"단가표지"}</definedName>
    <definedName name="ㅇㄻㅇㄻㄴㄹ" localSheetId="20" hidden="1">{#N/A,#N/A,FALSE,"단가표지"}</definedName>
    <definedName name="ㅇㄻㅇㄻㄴㄹ" localSheetId="22" hidden="1">{#N/A,#N/A,FALSE,"단가표지"}</definedName>
    <definedName name="ㅇㄻㅇㄻㄴㄹ" localSheetId="24" hidden="1">{#N/A,#N/A,FALSE,"단가표지"}</definedName>
    <definedName name="ㅇㄻㅇㄻㄴㄹ" localSheetId="28" hidden="1">{#N/A,#N/A,FALSE,"단가표지"}</definedName>
    <definedName name="ㅇㄻㅇㄻㄴㄹ" localSheetId="14" hidden="1">{#N/A,#N/A,FALSE,"단가표지"}</definedName>
    <definedName name="ㅇㄻㅇㄻㄴㄹ" hidden="1">{#N/A,#N/A,FALSE,"단가표지"}</definedName>
    <definedName name="ㅇ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ㅁ" localSheetId="12" hidden="1">{#N/A,#N/A,FALSE,"집계표"}</definedName>
    <definedName name="ㅇㅀㅁ" localSheetId="11" hidden="1">{#N/A,#N/A,FALSE,"집계표"}</definedName>
    <definedName name="ㅇㅀㅁ" localSheetId="13" hidden="1">{#N/A,#N/A,FALSE,"집계표"}</definedName>
    <definedName name="ㅇㅀㅁ" localSheetId="16" hidden="1">{#N/A,#N/A,FALSE,"집계표"}</definedName>
    <definedName name="ㅇㅀㅁ" localSheetId="21" hidden="1">{#N/A,#N/A,FALSE,"집계표"}</definedName>
    <definedName name="ㅇㅀㅁ" localSheetId="18" hidden="1">{#N/A,#N/A,FALSE,"집계표"}</definedName>
    <definedName name="ㅇㅀㅁ" localSheetId="19" hidden="1">{#N/A,#N/A,FALSE,"집계표"}</definedName>
    <definedName name="ㅇㅀㅁ" localSheetId="20" hidden="1">{#N/A,#N/A,FALSE,"집계표"}</definedName>
    <definedName name="ㅇㅀㅁ" localSheetId="22" hidden="1">{#N/A,#N/A,FALSE,"집계표"}</definedName>
    <definedName name="ㅇㅀㅁ" localSheetId="24" hidden="1">{#N/A,#N/A,FALSE,"집계표"}</definedName>
    <definedName name="ㅇㅀㅁ" localSheetId="28" hidden="1">{#N/A,#N/A,FALSE,"집계표"}</definedName>
    <definedName name="ㅇㅀㅁ" localSheetId="14" hidden="1">{#N/A,#N/A,FALSE,"집계표"}</definedName>
    <definedName name="ㅇㅀㅁ" hidden="1">{#N/A,#N/A,FALSE,"집계표"}</definedName>
    <definedName name="ㅇㅀㅁㅇㅁㅇ" localSheetId="12" hidden="1">{#N/A,#N/A,FALSE,"단가표지"}</definedName>
    <definedName name="ㅇㅀㅁㅇㅁㅇ" localSheetId="11" hidden="1">{#N/A,#N/A,FALSE,"단가표지"}</definedName>
    <definedName name="ㅇㅀㅁㅇㅁㅇ" localSheetId="13" hidden="1">{#N/A,#N/A,FALSE,"단가표지"}</definedName>
    <definedName name="ㅇㅀㅁㅇㅁㅇ" localSheetId="16" hidden="1">{#N/A,#N/A,FALSE,"단가표지"}</definedName>
    <definedName name="ㅇㅀㅁㅇㅁㅇ" localSheetId="21" hidden="1">{#N/A,#N/A,FALSE,"단가표지"}</definedName>
    <definedName name="ㅇㅀㅁㅇㅁㅇ" localSheetId="18" hidden="1">{#N/A,#N/A,FALSE,"단가표지"}</definedName>
    <definedName name="ㅇㅀㅁㅇㅁㅇ" localSheetId="19" hidden="1">{#N/A,#N/A,FALSE,"단가표지"}</definedName>
    <definedName name="ㅇㅀㅁㅇㅁㅇ" localSheetId="20" hidden="1">{#N/A,#N/A,FALSE,"단가표지"}</definedName>
    <definedName name="ㅇㅀㅁㅇㅁㅇ" localSheetId="22" hidden="1">{#N/A,#N/A,FALSE,"단가표지"}</definedName>
    <definedName name="ㅇㅀㅁㅇㅁㅇ" localSheetId="24" hidden="1">{#N/A,#N/A,FALSE,"단가표지"}</definedName>
    <definedName name="ㅇㅀㅁㅇㅁㅇ" localSheetId="28" hidden="1">{#N/A,#N/A,FALSE,"단가표지"}</definedName>
    <definedName name="ㅇㅀㅁㅇㅁㅇ" localSheetId="14" hidden="1">{#N/A,#N/A,FALSE,"단가표지"}</definedName>
    <definedName name="ㅇㅀㅁㅇㅁㅇ" hidden="1">{#N/A,#N/A,FALSE,"단가표지"}</definedName>
    <definedName name="ㅇㅀㅇㄱ" localSheetId="12" hidden="1">{#N/A,#N/A,FALSE,"집계표"}</definedName>
    <definedName name="ㅇㅀㅇㄱ" localSheetId="11" hidden="1">{#N/A,#N/A,FALSE,"집계표"}</definedName>
    <definedName name="ㅇㅀㅇㄱ" localSheetId="13" hidden="1">{#N/A,#N/A,FALSE,"집계표"}</definedName>
    <definedName name="ㅇㅀㅇㄱ" localSheetId="16" hidden="1">{#N/A,#N/A,FALSE,"집계표"}</definedName>
    <definedName name="ㅇㅀㅇㄱ" localSheetId="21" hidden="1">{#N/A,#N/A,FALSE,"집계표"}</definedName>
    <definedName name="ㅇㅀㅇㄱ" localSheetId="18" hidden="1">{#N/A,#N/A,FALSE,"집계표"}</definedName>
    <definedName name="ㅇㅀㅇㄱ" localSheetId="19" hidden="1">{#N/A,#N/A,FALSE,"집계표"}</definedName>
    <definedName name="ㅇㅀㅇㄱ" localSheetId="20" hidden="1">{#N/A,#N/A,FALSE,"집계표"}</definedName>
    <definedName name="ㅇㅀㅇㄱ" localSheetId="22" hidden="1">{#N/A,#N/A,FALSE,"집계표"}</definedName>
    <definedName name="ㅇㅀㅇㄱ" localSheetId="24" hidden="1">{#N/A,#N/A,FALSE,"집계표"}</definedName>
    <definedName name="ㅇㅀㅇㄱ" localSheetId="28" hidden="1">{#N/A,#N/A,FALSE,"집계표"}</definedName>
    <definedName name="ㅇㅀㅇㄱ" localSheetId="14" hidden="1">{#N/A,#N/A,FALSE,"집계표"}</definedName>
    <definedName name="ㅇㅀㅇㄱ" hidden="1">{#N/A,#N/A,FALSE,"집계표"}</definedName>
    <definedName name="ㅇㅁㄴㅇ" localSheetId="12" hidden="1">{#N/A,#N/A,FALSE,"2~8번"}</definedName>
    <definedName name="ㅇㅁㄴㅇ" localSheetId="11" hidden="1">{#N/A,#N/A,FALSE,"2~8번"}</definedName>
    <definedName name="ㅇㅁㄴㅇ" localSheetId="13" hidden="1">{#N/A,#N/A,FALSE,"2~8번"}</definedName>
    <definedName name="ㅇㅁㄴㅇ" localSheetId="16" hidden="1">{#N/A,#N/A,FALSE,"2~8번"}</definedName>
    <definedName name="ㅇㅁㄴㅇ" localSheetId="21" hidden="1">{#N/A,#N/A,FALSE,"2~8번"}</definedName>
    <definedName name="ㅇㅁㄴㅇ" localSheetId="18" hidden="1">{#N/A,#N/A,FALSE,"2~8번"}</definedName>
    <definedName name="ㅇㅁㄴㅇ" localSheetId="19" hidden="1">{#N/A,#N/A,FALSE,"2~8번"}</definedName>
    <definedName name="ㅇㅁㄴㅇ" localSheetId="20" hidden="1">{#N/A,#N/A,FALSE,"2~8번"}</definedName>
    <definedName name="ㅇㅁㄴㅇ" localSheetId="22" hidden="1">{#N/A,#N/A,FALSE,"2~8번"}</definedName>
    <definedName name="ㅇㅁㄴㅇ" localSheetId="24" hidden="1">{#N/A,#N/A,FALSE,"2~8번"}</definedName>
    <definedName name="ㅇㅁㄴㅇ" localSheetId="28" hidden="1">{#N/A,#N/A,FALSE,"2~8번"}</definedName>
    <definedName name="ㅇㅁㄴㅇ" localSheetId="14" hidden="1">{#N/A,#N/A,FALSE,"2~8번"}</definedName>
    <definedName name="ㅇㅁㄴㅇ" hidden="1">{#N/A,#N/A,FALSE,"2~8번"}</definedName>
    <definedName name="ㅇㅇ" hidden="1">#REF!</definedName>
    <definedName name="ㅇㅇㄱ" localSheetId="12" hidden="1">{#N/A,#N/A,FALSE,"집계표"}</definedName>
    <definedName name="ㅇㅇㄱ" localSheetId="11" hidden="1">{#N/A,#N/A,FALSE,"집계표"}</definedName>
    <definedName name="ㅇㅇㄱ" localSheetId="13" hidden="1">{#N/A,#N/A,FALSE,"집계표"}</definedName>
    <definedName name="ㅇㅇㄱ" localSheetId="16" hidden="1">{#N/A,#N/A,FALSE,"집계표"}</definedName>
    <definedName name="ㅇㅇㄱ" localSheetId="21" hidden="1">{#N/A,#N/A,FALSE,"집계표"}</definedName>
    <definedName name="ㅇㅇㄱ" localSheetId="18" hidden="1">{#N/A,#N/A,FALSE,"집계표"}</definedName>
    <definedName name="ㅇㅇㄱ" localSheetId="19" hidden="1">{#N/A,#N/A,FALSE,"집계표"}</definedName>
    <definedName name="ㅇㅇㄱ" localSheetId="20" hidden="1">{#N/A,#N/A,FALSE,"집계표"}</definedName>
    <definedName name="ㅇㅇㄱ" localSheetId="22" hidden="1">{#N/A,#N/A,FALSE,"집계표"}</definedName>
    <definedName name="ㅇㅇㄱ" localSheetId="24" hidden="1">{#N/A,#N/A,FALSE,"집계표"}</definedName>
    <definedName name="ㅇㅇㄱ" localSheetId="28" hidden="1">{#N/A,#N/A,FALSE,"집계표"}</definedName>
    <definedName name="ㅇㅇㄱ" localSheetId="14" hidden="1">{#N/A,#N/A,FALSE,"집계표"}</definedName>
    <definedName name="ㅇㅇㄱ" hidden="1">{#N/A,#N/A,FALSE,"집계표"}</definedName>
    <definedName name="ㅇㅇㄴㅇㄴ"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ㄴㅇ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ㅇㅇㄹ" hidden="1">#REF!</definedName>
    <definedName name="ㅇㅇㄹㅇㄹ" localSheetId="12" hidden="1">{#N/A,#N/A,FALSE,"집계표"}</definedName>
    <definedName name="ㅇㅇㄹㅇㄹ" localSheetId="11" hidden="1">{#N/A,#N/A,FALSE,"집계표"}</definedName>
    <definedName name="ㅇㅇㄹㅇㄹ" localSheetId="13" hidden="1">{#N/A,#N/A,FALSE,"집계표"}</definedName>
    <definedName name="ㅇㅇㄹㅇㄹ" localSheetId="16" hidden="1">{#N/A,#N/A,FALSE,"집계표"}</definedName>
    <definedName name="ㅇㅇㄹㅇㄹ" localSheetId="21" hidden="1">{#N/A,#N/A,FALSE,"집계표"}</definedName>
    <definedName name="ㅇㅇㄹㅇㄹ" localSheetId="18" hidden="1">{#N/A,#N/A,FALSE,"집계표"}</definedName>
    <definedName name="ㅇㅇㄹㅇㄹ" localSheetId="19" hidden="1">{#N/A,#N/A,FALSE,"집계표"}</definedName>
    <definedName name="ㅇㅇㄹㅇㄹ" localSheetId="20" hidden="1">{#N/A,#N/A,FALSE,"집계표"}</definedName>
    <definedName name="ㅇㅇㄹㅇㄹ" localSheetId="22" hidden="1">{#N/A,#N/A,FALSE,"집계표"}</definedName>
    <definedName name="ㅇㅇㄹㅇㄹ" localSheetId="24" hidden="1">{#N/A,#N/A,FALSE,"집계표"}</definedName>
    <definedName name="ㅇㅇㄹㅇㄹ" localSheetId="28" hidden="1">{#N/A,#N/A,FALSE,"집계표"}</definedName>
    <definedName name="ㅇㅇㄹㅇㄹ" localSheetId="14" hidden="1">{#N/A,#N/A,FALSE,"집계표"}</definedName>
    <definedName name="ㅇㅇㄹㅇㄹ" hidden="1">{#N/A,#N/A,FALSE,"집계표"}</definedName>
    <definedName name="ㅇㅇㄹ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ㄹㅗ러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 localSheetId="12" hidden="1">{#N/A,#N/A,FALSE,"주간공정";#N/A,#N/A,FALSE,"주간보고";#N/A,#N/A,FALSE,"주간공정표"}</definedName>
    <definedName name="ㅇㅇㅇ" localSheetId="11" hidden="1">{#N/A,#N/A,FALSE,"주간공정";#N/A,#N/A,FALSE,"주간보고";#N/A,#N/A,FALSE,"주간공정표"}</definedName>
    <definedName name="ㅇㅇㅇ" localSheetId="13" hidden="1">{#N/A,#N/A,FALSE,"주간공정";#N/A,#N/A,FALSE,"주간보고";#N/A,#N/A,FALSE,"주간공정표"}</definedName>
    <definedName name="ㅇㅇㅇ" localSheetId="16" hidden="1">{#N/A,#N/A,FALSE,"주간공정";#N/A,#N/A,FALSE,"주간보고";#N/A,#N/A,FALSE,"주간공정표"}</definedName>
    <definedName name="ㅇㅇㅇ" localSheetId="21" hidden="1">{#N/A,#N/A,FALSE,"주간공정";#N/A,#N/A,FALSE,"주간보고";#N/A,#N/A,FALSE,"주간공정표"}</definedName>
    <definedName name="ㅇㅇㅇ" localSheetId="18" hidden="1">{#N/A,#N/A,FALSE,"주간공정";#N/A,#N/A,FALSE,"주간보고";#N/A,#N/A,FALSE,"주간공정표"}</definedName>
    <definedName name="ㅇㅇㅇ" localSheetId="19" hidden="1">{#N/A,#N/A,FALSE,"주간공정";#N/A,#N/A,FALSE,"주간보고";#N/A,#N/A,FALSE,"주간공정표"}</definedName>
    <definedName name="ㅇㅇㅇ" localSheetId="20" hidden="1">{#N/A,#N/A,FALSE,"주간공정";#N/A,#N/A,FALSE,"주간보고";#N/A,#N/A,FALSE,"주간공정표"}</definedName>
    <definedName name="ㅇㅇㅇ" localSheetId="22" hidden="1">{#N/A,#N/A,FALSE,"주간공정";#N/A,#N/A,FALSE,"주간보고";#N/A,#N/A,FALSE,"주간공정표"}</definedName>
    <definedName name="ㅇㅇㅇ" localSheetId="24" hidden="1">{#N/A,#N/A,FALSE,"주간공정";#N/A,#N/A,FALSE,"주간보고";#N/A,#N/A,FALSE,"주간공정표"}</definedName>
    <definedName name="ㅇㅇㅇ" localSheetId="28" hidden="1">{#N/A,#N/A,FALSE,"주간공정";#N/A,#N/A,FALSE,"주간보고";#N/A,#N/A,FALSE,"주간공정표"}</definedName>
    <definedName name="ㅇㅇㅇ" localSheetId="14" hidden="1">{#N/A,#N/A,FALSE,"주간공정";#N/A,#N/A,FALSE,"주간보고";#N/A,#N/A,FALSE,"주간공정표"}</definedName>
    <definedName name="ㅇㅇㅇ" hidden="1">{#N/A,#N/A,FALSE,"주간공정";#N/A,#N/A,FALSE,"주간보고";#N/A,#N/A,FALSE,"주간공정표"}</definedName>
    <definedName name="ㅇㅇㅇ_1" localSheetId="12" hidden="1">{"'용역비'!$A$4:$C$8"}</definedName>
    <definedName name="ㅇㅇㅇ_1" localSheetId="11" hidden="1">{"'용역비'!$A$4:$C$8"}</definedName>
    <definedName name="ㅇㅇㅇ_1" localSheetId="13" hidden="1">{"'용역비'!$A$4:$C$8"}</definedName>
    <definedName name="ㅇㅇㅇ_1" localSheetId="16" hidden="1">{"'용역비'!$A$4:$C$8"}</definedName>
    <definedName name="ㅇㅇㅇ_1" localSheetId="21" hidden="1">{"'용역비'!$A$4:$C$8"}</definedName>
    <definedName name="ㅇㅇㅇ_1" localSheetId="18" hidden="1">{"'용역비'!$A$4:$C$8"}</definedName>
    <definedName name="ㅇㅇㅇ_1" localSheetId="19" hidden="1">{"'용역비'!$A$4:$C$8"}</definedName>
    <definedName name="ㅇㅇㅇ_1" localSheetId="20" hidden="1">{"'용역비'!$A$4:$C$8"}</definedName>
    <definedName name="ㅇㅇㅇ_1" localSheetId="22" hidden="1">{"'용역비'!$A$4:$C$8"}</definedName>
    <definedName name="ㅇㅇㅇ_1" localSheetId="24" hidden="1">{"'용역비'!$A$4:$C$8"}</definedName>
    <definedName name="ㅇㅇㅇ_1" localSheetId="28" hidden="1">{"'용역비'!$A$4:$C$8"}</definedName>
    <definedName name="ㅇㅇㅇ_1" localSheetId="14" hidden="1">{"'용역비'!$A$4:$C$8"}</definedName>
    <definedName name="ㅇㅇㅇ_1" hidden="1">{"'용역비'!$A$4:$C$8"}</definedName>
    <definedName name="ㅇㅇㅇ_2" localSheetId="12" hidden="1">{"'용역비'!$A$4:$C$8"}</definedName>
    <definedName name="ㅇㅇㅇ_2" localSheetId="11" hidden="1">{"'용역비'!$A$4:$C$8"}</definedName>
    <definedName name="ㅇㅇㅇ_2" localSheetId="13" hidden="1">{"'용역비'!$A$4:$C$8"}</definedName>
    <definedName name="ㅇㅇㅇ_2" localSheetId="16" hidden="1">{"'용역비'!$A$4:$C$8"}</definedName>
    <definedName name="ㅇㅇㅇ_2" localSheetId="21" hidden="1">{"'용역비'!$A$4:$C$8"}</definedName>
    <definedName name="ㅇㅇㅇ_2" localSheetId="18" hidden="1">{"'용역비'!$A$4:$C$8"}</definedName>
    <definedName name="ㅇㅇㅇ_2" localSheetId="19" hidden="1">{"'용역비'!$A$4:$C$8"}</definedName>
    <definedName name="ㅇㅇㅇ_2" localSheetId="20" hidden="1">{"'용역비'!$A$4:$C$8"}</definedName>
    <definedName name="ㅇㅇㅇ_2" localSheetId="22" hidden="1">{"'용역비'!$A$4:$C$8"}</definedName>
    <definedName name="ㅇㅇㅇ_2" localSheetId="24" hidden="1">{"'용역비'!$A$4:$C$8"}</definedName>
    <definedName name="ㅇㅇㅇ_2" localSheetId="28" hidden="1">{"'용역비'!$A$4:$C$8"}</definedName>
    <definedName name="ㅇㅇㅇ_2" localSheetId="14" hidden="1">{"'용역비'!$A$4:$C$8"}</definedName>
    <definedName name="ㅇㅇㅇ_2" hidden="1">{"'용역비'!$A$4:$C$8"}</definedName>
    <definedName name="ㅇㅇㅇ_3" localSheetId="12" hidden="1">{"'용역비'!$A$4:$C$8"}</definedName>
    <definedName name="ㅇㅇㅇ_3" localSheetId="11" hidden="1">{"'용역비'!$A$4:$C$8"}</definedName>
    <definedName name="ㅇㅇㅇ_3" localSheetId="13" hidden="1">{"'용역비'!$A$4:$C$8"}</definedName>
    <definedName name="ㅇㅇㅇ_3" localSheetId="16" hidden="1">{"'용역비'!$A$4:$C$8"}</definedName>
    <definedName name="ㅇㅇㅇ_3" localSheetId="21" hidden="1">{"'용역비'!$A$4:$C$8"}</definedName>
    <definedName name="ㅇㅇㅇ_3" localSheetId="18" hidden="1">{"'용역비'!$A$4:$C$8"}</definedName>
    <definedName name="ㅇㅇㅇ_3" localSheetId="19" hidden="1">{"'용역비'!$A$4:$C$8"}</definedName>
    <definedName name="ㅇㅇㅇ_3" localSheetId="20" hidden="1">{"'용역비'!$A$4:$C$8"}</definedName>
    <definedName name="ㅇㅇㅇ_3" localSheetId="22" hidden="1">{"'용역비'!$A$4:$C$8"}</definedName>
    <definedName name="ㅇㅇㅇ_3" localSheetId="24" hidden="1">{"'용역비'!$A$4:$C$8"}</definedName>
    <definedName name="ㅇㅇㅇ_3" localSheetId="28" hidden="1">{"'용역비'!$A$4:$C$8"}</definedName>
    <definedName name="ㅇㅇㅇ_3" localSheetId="14" hidden="1">{"'용역비'!$A$4:$C$8"}</definedName>
    <definedName name="ㅇㅇㅇ_3" hidden="1">{"'용역비'!$A$4:$C$8"}</definedName>
    <definedName name="ㅇㅇㅇ_4" localSheetId="12" hidden="1">{"'용역비'!$A$4:$C$8"}</definedName>
    <definedName name="ㅇㅇㅇ_4" localSheetId="11" hidden="1">{"'용역비'!$A$4:$C$8"}</definedName>
    <definedName name="ㅇㅇㅇ_4" localSheetId="13" hidden="1">{"'용역비'!$A$4:$C$8"}</definedName>
    <definedName name="ㅇㅇㅇ_4" localSheetId="16" hidden="1">{"'용역비'!$A$4:$C$8"}</definedName>
    <definedName name="ㅇㅇㅇ_4" localSheetId="21" hidden="1">{"'용역비'!$A$4:$C$8"}</definedName>
    <definedName name="ㅇㅇㅇ_4" localSheetId="18" hidden="1">{"'용역비'!$A$4:$C$8"}</definedName>
    <definedName name="ㅇㅇㅇ_4" localSheetId="19" hidden="1">{"'용역비'!$A$4:$C$8"}</definedName>
    <definedName name="ㅇㅇㅇ_4" localSheetId="20" hidden="1">{"'용역비'!$A$4:$C$8"}</definedName>
    <definedName name="ㅇㅇㅇ_4" localSheetId="22" hidden="1">{"'용역비'!$A$4:$C$8"}</definedName>
    <definedName name="ㅇㅇㅇ_4" localSheetId="24" hidden="1">{"'용역비'!$A$4:$C$8"}</definedName>
    <definedName name="ㅇㅇㅇ_4" localSheetId="28" hidden="1">{"'용역비'!$A$4:$C$8"}</definedName>
    <definedName name="ㅇㅇㅇ_4" localSheetId="14" hidden="1">{"'용역비'!$A$4:$C$8"}</definedName>
    <definedName name="ㅇㅇㅇ_4" hidden="1">{"'용역비'!$A$4:$C$8"}</definedName>
    <definedName name="ㅇㅇㅇ_5" localSheetId="12" hidden="1">{"'용역비'!$A$4:$C$8"}</definedName>
    <definedName name="ㅇㅇㅇ_5" localSheetId="11" hidden="1">{"'용역비'!$A$4:$C$8"}</definedName>
    <definedName name="ㅇㅇㅇ_5" localSheetId="13" hidden="1">{"'용역비'!$A$4:$C$8"}</definedName>
    <definedName name="ㅇㅇㅇ_5" localSheetId="16" hidden="1">{"'용역비'!$A$4:$C$8"}</definedName>
    <definedName name="ㅇㅇㅇ_5" localSheetId="21" hidden="1">{"'용역비'!$A$4:$C$8"}</definedName>
    <definedName name="ㅇㅇㅇ_5" localSheetId="18" hidden="1">{"'용역비'!$A$4:$C$8"}</definedName>
    <definedName name="ㅇㅇㅇ_5" localSheetId="19" hidden="1">{"'용역비'!$A$4:$C$8"}</definedName>
    <definedName name="ㅇㅇㅇ_5" localSheetId="20" hidden="1">{"'용역비'!$A$4:$C$8"}</definedName>
    <definedName name="ㅇㅇㅇ_5" localSheetId="22" hidden="1">{"'용역비'!$A$4:$C$8"}</definedName>
    <definedName name="ㅇㅇㅇ_5" localSheetId="24" hidden="1">{"'용역비'!$A$4:$C$8"}</definedName>
    <definedName name="ㅇㅇㅇ_5" localSheetId="28" hidden="1">{"'용역비'!$A$4:$C$8"}</definedName>
    <definedName name="ㅇㅇㅇ_5" localSheetId="14" hidden="1">{"'용역비'!$A$4:$C$8"}</definedName>
    <definedName name="ㅇㅇㅇ_5" hidden="1">{"'용역비'!$A$4:$C$8"}</definedName>
    <definedName name="ㅇㅇㅇㅇ" localSheetId="12" hidden="1">{#N/A,#N/A,FALSE,"지침";#N/A,#N/A,FALSE,"환경분석";#N/A,#N/A,FALSE,"Sheet16"}</definedName>
    <definedName name="ㅇㅇㅇㅇ" localSheetId="11" hidden="1">{#N/A,#N/A,FALSE,"지침";#N/A,#N/A,FALSE,"환경분석";#N/A,#N/A,FALSE,"Sheet16"}</definedName>
    <definedName name="ㅇㅇㅇㅇ" localSheetId="13" hidden="1">{#N/A,#N/A,FALSE,"지침";#N/A,#N/A,FALSE,"환경분석";#N/A,#N/A,FALSE,"Sheet16"}</definedName>
    <definedName name="ㅇㅇㅇㅇ" localSheetId="16" hidden="1">{#N/A,#N/A,FALSE,"지침";#N/A,#N/A,FALSE,"환경분석";#N/A,#N/A,FALSE,"Sheet16"}</definedName>
    <definedName name="ㅇㅇㅇㅇ" localSheetId="21" hidden="1">{#N/A,#N/A,FALSE,"지침";#N/A,#N/A,FALSE,"환경분석";#N/A,#N/A,FALSE,"Sheet16"}</definedName>
    <definedName name="ㅇㅇㅇㅇ" localSheetId="18" hidden="1">{#N/A,#N/A,FALSE,"지침";#N/A,#N/A,FALSE,"환경분석";#N/A,#N/A,FALSE,"Sheet16"}</definedName>
    <definedName name="ㅇㅇㅇㅇ" localSheetId="19" hidden="1">{#N/A,#N/A,FALSE,"지침";#N/A,#N/A,FALSE,"환경분석";#N/A,#N/A,FALSE,"Sheet16"}</definedName>
    <definedName name="ㅇㅇㅇㅇ" localSheetId="20" hidden="1">{#N/A,#N/A,FALSE,"지침";#N/A,#N/A,FALSE,"환경분석";#N/A,#N/A,FALSE,"Sheet16"}</definedName>
    <definedName name="ㅇㅇㅇㅇ" localSheetId="22" hidden="1">{#N/A,#N/A,FALSE,"지침";#N/A,#N/A,FALSE,"환경분석";#N/A,#N/A,FALSE,"Sheet16"}</definedName>
    <definedName name="ㅇㅇㅇㅇ" localSheetId="24" hidden="1">{#N/A,#N/A,FALSE,"지침";#N/A,#N/A,FALSE,"환경분석";#N/A,#N/A,FALSE,"Sheet16"}</definedName>
    <definedName name="ㅇㅇㅇㅇ" localSheetId="28" hidden="1">{#N/A,#N/A,FALSE,"지침";#N/A,#N/A,FALSE,"환경분석";#N/A,#N/A,FALSE,"Sheet16"}</definedName>
    <definedName name="ㅇㅇㅇㅇ" localSheetId="14" hidden="1">{#N/A,#N/A,FALSE,"지침";#N/A,#N/A,FALSE,"환경분석";#N/A,#N/A,FALSE,"Sheet16"}</definedName>
    <definedName name="ㅇㅇㅇㅇ" hidden="1">{#N/A,#N/A,FALSE,"지침";#N/A,#N/A,FALSE,"환경분석";#N/A,#N/A,FALSE,"Sheet16"}</definedName>
    <definedName name="ㅇㅇㅇㅇㅇ" localSheetId="12" hidden="1">{#N/A,#N/A,FALSE,"주간공정";#N/A,#N/A,FALSE,"주간보고";#N/A,#N/A,FALSE,"주간공정표"}</definedName>
    <definedName name="ㅇㅇㅇㅇㅇ" localSheetId="11" hidden="1">{#N/A,#N/A,FALSE,"주간공정";#N/A,#N/A,FALSE,"주간보고";#N/A,#N/A,FALSE,"주간공정표"}</definedName>
    <definedName name="ㅇㅇㅇㅇㅇ" localSheetId="13" hidden="1">{#N/A,#N/A,FALSE,"주간공정";#N/A,#N/A,FALSE,"주간보고";#N/A,#N/A,FALSE,"주간공정표"}</definedName>
    <definedName name="ㅇㅇㅇㅇㅇ" localSheetId="16" hidden="1">{#N/A,#N/A,FALSE,"주간공정";#N/A,#N/A,FALSE,"주간보고";#N/A,#N/A,FALSE,"주간공정표"}</definedName>
    <definedName name="ㅇㅇㅇㅇㅇ" localSheetId="21" hidden="1">{#N/A,#N/A,FALSE,"주간공정";#N/A,#N/A,FALSE,"주간보고";#N/A,#N/A,FALSE,"주간공정표"}</definedName>
    <definedName name="ㅇㅇㅇㅇㅇ" localSheetId="18" hidden="1">{#N/A,#N/A,FALSE,"주간공정";#N/A,#N/A,FALSE,"주간보고";#N/A,#N/A,FALSE,"주간공정표"}</definedName>
    <definedName name="ㅇㅇㅇㅇㅇ" localSheetId="19" hidden="1">{#N/A,#N/A,FALSE,"주간공정";#N/A,#N/A,FALSE,"주간보고";#N/A,#N/A,FALSE,"주간공정표"}</definedName>
    <definedName name="ㅇㅇㅇㅇㅇ" localSheetId="20" hidden="1">{#N/A,#N/A,FALSE,"주간공정";#N/A,#N/A,FALSE,"주간보고";#N/A,#N/A,FALSE,"주간공정표"}</definedName>
    <definedName name="ㅇㅇㅇㅇㅇ" localSheetId="22" hidden="1">{#N/A,#N/A,FALSE,"주간공정";#N/A,#N/A,FALSE,"주간보고";#N/A,#N/A,FALSE,"주간공정표"}</definedName>
    <definedName name="ㅇㅇㅇㅇㅇ" localSheetId="24" hidden="1">{#N/A,#N/A,FALSE,"주간공정";#N/A,#N/A,FALSE,"주간보고";#N/A,#N/A,FALSE,"주간공정표"}</definedName>
    <definedName name="ㅇㅇㅇㅇㅇ" localSheetId="28" hidden="1">{#N/A,#N/A,FALSE,"주간공정";#N/A,#N/A,FALSE,"주간보고";#N/A,#N/A,FALSE,"주간공정표"}</definedName>
    <definedName name="ㅇㅇㅇㅇㅇ" localSheetId="14" hidden="1">{#N/A,#N/A,FALSE,"주간공정";#N/A,#N/A,FALSE,"주간보고";#N/A,#N/A,FALSE,"주간공정표"}</definedName>
    <definedName name="ㅇㅇㅇㅇㅇ" hidden="1">{#N/A,#N/A,FALSE,"주간공정";#N/A,#N/A,FALSE,"주간보고";#N/A,#N/A,FALSE,"주간공정표"}</definedName>
    <definedName name="ㅇㅇㅇㅇㅇㅇ" localSheetId="12" hidden="1">{#N/A,#N/A,FALSE,"지침";#N/A,#N/A,FALSE,"환경분석";#N/A,#N/A,FALSE,"Sheet16"}</definedName>
    <definedName name="ㅇㅇㅇㅇㅇㅇ" localSheetId="11" hidden="1">{#N/A,#N/A,FALSE,"지침";#N/A,#N/A,FALSE,"환경분석";#N/A,#N/A,FALSE,"Sheet16"}</definedName>
    <definedName name="ㅇㅇㅇㅇㅇㅇ" localSheetId="13" hidden="1">{#N/A,#N/A,FALSE,"지침";#N/A,#N/A,FALSE,"환경분석";#N/A,#N/A,FALSE,"Sheet16"}</definedName>
    <definedName name="ㅇㅇㅇㅇㅇㅇ" localSheetId="16" hidden="1">{#N/A,#N/A,FALSE,"지침";#N/A,#N/A,FALSE,"환경분석";#N/A,#N/A,FALSE,"Sheet16"}</definedName>
    <definedName name="ㅇㅇㅇㅇㅇㅇ" localSheetId="21" hidden="1">{#N/A,#N/A,FALSE,"지침";#N/A,#N/A,FALSE,"환경분석";#N/A,#N/A,FALSE,"Sheet16"}</definedName>
    <definedName name="ㅇㅇㅇㅇㅇㅇ" localSheetId="18" hidden="1">{#N/A,#N/A,FALSE,"지침";#N/A,#N/A,FALSE,"환경분석";#N/A,#N/A,FALSE,"Sheet16"}</definedName>
    <definedName name="ㅇㅇㅇㅇㅇㅇ" localSheetId="19" hidden="1">{#N/A,#N/A,FALSE,"지침";#N/A,#N/A,FALSE,"환경분석";#N/A,#N/A,FALSE,"Sheet16"}</definedName>
    <definedName name="ㅇㅇㅇㅇㅇㅇ" localSheetId="20" hidden="1">{#N/A,#N/A,FALSE,"지침";#N/A,#N/A,FALSE,"환경분석";#N/A,#N/A,FALSE,"Sheet16"}</definedName>
    <definedName name="ㅇㅇㅇㅇㅇㅇ" localSheetId="22" hidden="1">{#N/A,#N/A,FALSE,"지침";#N/A,#N/A,FALSE,"환경분석";#N/A,#N/A,FALSE,"Sheet16"}</definedName>
    <definedName name="ㅇㅇㅇㅇㅇㅇ" localSheetId="24" hidden="1">{#N/A,#N/A,FALSE,"지침";#N/A,#N/A,FALSE,"환경분석";#N/A,#N/A,FALSE,"Sheet16"}</definedName>
    <definedName name="ㅇㅇㅇㅇㅇㅇ" localSheetId="28" hidden="1">{#N/A,#N/A,FALSE,"지침";#N/A,#N/A,FALSE,"환경분석";#N/A,#N/A,FALSE,"Sheet16"}</definedName>
    <definedName name="ㅇㅇㅇㅇㅇㅇ" localSheetId="14" hidden="1">{#N/A,#N/A,FALSE,"지침";#N/A,#N/A,FALSE,"환경분석";#N/A,#N/A,FALSE,"Sheet16"}</definedName>
    <definedName name="ㅇㅇㅇㅇㅇㅇ" hidden="1">{#N/A,#N/A,FALSE,"지침";#N/A,#N/A,FALSE,"환경분석";#N/A,#N/A,FALSE,"Sheet16"}</definedName>
    <definedName name="ㅇㅇㅇㅇㅇㅇㅇㅇㅇ" localSheetId="12" hidden="1">{"'정산내역서'!$A$1:$I$35","'정산서(절.성토부)'!$A$1:$Q$17","'정산서(교량부)'!$A$1:$Q$84","'총괄표'!$A$1:$M$12","'시행현황'!$A$1:$G$12","'표지'!$A$1:$N$27","'정산서(절.성토부)'!$A$3:$Q$7"}</definedName>
    <definedName name="ㅇㅇㅇㅇㅇㅇㅇㅇㅇ" localSheetId="11" hidden="1">{"'정산내역서'!$A$1:$I$35","'정산서(절.성토부)'!$A$1:$Q$17","'정산서(교량부)'!$A$1:$Q$84","'총괄표'!$A$1:$M$12","'시행현황'!$A$1:$G$12","'표지'!$A$1:$N$27","'정산서(절.성토부)'!$A$3:$Q$7"}</definedName>
    <definedName name="ㅇㅇㅇㅇㅇㅇㅇㅇㅇ" localSheetId="13" hidden="1">{"'정산내역서'!$A$1:$I$35","'정산서(절.성토부)'!$A$1:$Q$17","'정산서(교량부)'!$A$1:$Q$84","'총괄표'!$A$1:$M$12","'시행현황'!$A$1:$G$12","'표지'!$A$1:$N$27","'정산서(절.성토부)'!$A$3:$Q$7"}</definedName>
    <definedName name="ㅇㅇㅇㅇㅇㅇㅇㅇㅇ" localSheetId="16" hidden="1">{"'정산내역서'!$A$1:$I$35","'정산서(절.성토부)'!$A$1:$Q$17","'정산서(교량부)'!$A$1:$Q$84","'총괄표'!$A$1:$M$12","'시행현황'!$A$1:$G$12","'표지'!$A$1:$N$27","'정산서(절.성토부)'!$A$3:$Q$7"}</definedName>
    <definedName name="ㅇㅇㅇㅇㅇㅇㅇㅇㅇ" localSheetId="21" hidden="1">{"'정산내역서'!$A$1:$I$35","'정산서(절.성토부)'!$A$1:$Q$17","'정산서(교량부)'!$A$1:$Q$84","'총괄표'!$A$1:$M$12","'시행현황'!$A$1:$G$12","'표지'!$A$1:$N$27","'정산서(절.성토부)'!$A$3:$Q$7"}</definedName>
    <definedName name="ㅇㅇㅇㅇㅇㅇㅇㅇㅇ" localSheetId="18" hidden="1">{"'정산내역서'!$A$1:$I$35","'정산서(절.성토부)'!$A$1:$Q$17","'정산서(교량부)'!$A$1:$Q$84","'총괄표'!$A$1:$M$12","'시행현황'!$A$1:$G$12","'표지'!$A$1:$N$27","'정산서(절.성토부)'!$A$3:$Q$7"}</definedName>
    <definedName name="ㅇㅇㅇㅇㅇㅇㅇㅇㅇ" localSheetId="19" hidden="1">{"'정산내역서'!$A$1:$I$35","'정산서(절.성토부)'!$A$1:$Q$17","'정산서(교량부)'!$A$1:$Q$84","'총괄표'!$A$1:$M$12","'시행현황'!$A$1:$G$12","'표지'!$A$1:$N$27","'정산서(절.성토부)'!$A$3:$Q$7"}</definedName>
    <definedName name="ㅇㅇㅇㅇㅇㅇㅇㅇㅇ" localSheetId="20" hidden="1">{"'정산내역서'!$A$1:$I$35","'정산서(절.성토부)'!$A$1:$Q$17","'정산서(교량부)'!$A$1:$Q$84","'총괄표'!$A$1:$M$12","'시행현황'!$A$1:$G$12","'표지'!$A$1:$N$27","'정산서(절.성토부)'!$A$3:$Q$7"}</definedName>
    <definedName name="ㅇㅇㅇㅇㅇㅇㅇㅇㅇ" localSheetId="22" hidden="1">{"'정산내역서'!$A$1:$I$35","'정산서(절.성토부)'!$A$1:$Q$17","'정산서(교량부)'!$A$1:$Q$84","'총괄표'!$A$1:$M$12","'시행현황'!$A$1:$G$12","'표지'!$A$1:$N$27","'정산서(절.성토부)'!$A$3:$Q$7"}</definedName>
    <definedName name="ㅇㅇㅇㅇㅇㅇㅇㅇㅇ" localSheetId="24" hidden="1">{"'정산내역서'!$A$1:$I$35","'정산서(절.성토부)'!$A$1:$Q$17","'정산서(교량부)'!$A$1:$Q$84","'총괄표'!$A$1:$M$12","'시행현황'!$A$1:$G$12","'표지'!$A$1:$N$27","'정산서(절.성토부)'!$A$3:$Q$7"}</definedName>
    <definedName name="ㅇㅇㅇㅇㅇㅇㅇㅇㅇ" localSheetId="28" hidden="1">{"'정산내역서'!$A$1:$I$35","'정산서(절.성토부)'!$A$1:$Q$17","'정산서(교량부)'!$A$1:$Q$84","'총괄표'!$A$1:$M$12","'시행현황'!$A$1:$G$12","'표지'!$A$1:$N$27","'정산서(절.성토부)'!$A$3:$Q$7"}</definedName>
    <definedName name="ㅇㅇㅇㅇㅇㅇㅇㅇㅇ" localSheetId="14" hidden="1">{"'정산내역서'!$A$1:$I$35","'정산서(절.성토부)'!$A$1:$Q$17","'정산서(교량부)'!$A$1:$Q$84","'총괄표'!$A$1:$M$12","'시행현황'!$A$1:$G$12","'표지'!$A$1:$N$27","'정산서(절.성토부)'!$A$3:$Q$7"}</definedName>
    <definedName name="ㅇㅇㅇㅇㅇㅇㅇㅇㅇ" hidden="1">{"'정산내역서'!$A$1:$I$35","'정산서(절.성토부)'!$A$1:$Q$17","'정산서(교량부)'!$A$1:$Q$84","'총괄표'!$A$1:$M$12","'시행현황'!$A$1:$G$12","'표지'!$A$1:$N$27","'정산서(절.성토부)'!$A$3:$Q$7"}</definedName>
    <definedName name="ㅇㅇㅎ" localSheetId="12" hidden="1">{#N/A,#N/A,FALSE,"집계표"}</definedName>
    <definedName name="ㅇㅇㅎ" localSheetId="11" hidden="1">{#N/A,#N/A,FALSE,"집계표"}</definedName>
    <definedName name="ㅇㅇㅎ" localSheetId="13" hidden="1">{#N/A,#N/A,FALSE,"집계표"}</definedName>
    <definedName name="ㅇㅇㅎ" localSheetId="16" hidden="1">{#N/A,#N/A,FALSE,"집계표"}</definedName>
    <definedName name="ㅇㅇㅎ" localSheetId="21" hidden="1">{#N/A,#N/A,FALSE,"집계표"}</definedName>
    <definedName name="ㅇㅇㅎ" localSheetId="18" hidden="1">{#N/A,#N/A,FALSE,"집계표"}</definedName>
    <definedName name="ㅇㅇㅎ" localSheetId="19" hidden="1">{#N/A,#N/A,FALSE,"집계표"}</definedName>
    <definedName name="ㅇㅇㅎ" localSheetId="20" hidden="1">{#N/A,#N/A,FALSE,"집계표"}</definedName>
    <definedName name="ㅇㅇㅎ" localSheetId="22" hidden="1">{#N/A,#N/A,FALSE,"집계표"}</definedName>
    <definedName name="ㅇㅇㅎ" localSheetId="24" hidden="1">{#N/A,#N/A,FALSE,"집계표"}</definedName>
    <definedName name="ㅇㅇㅎ" localSheetId="28" hidden="1">{#N/A,#N/A,FALSE,"집계표"}</definedName>
    <definedName name="ㅇㅇㅎ" localSheetId="14" hidden="1">{#N/A,#N/A,FALSE,"집계표"}</definedName>
    <definedName name="ㅇㅇㅎ" hidden="1">{#N/A,#N/A,FALSE,"집계표"}</definedName>
    <definedName name="ㅇㅊㅍㅍㅊㅌㅍㅊㅌㅍㅌ" hidden="1">#REF!</definedName>
    <definedName name="ㅇㅎ" localSheetId="12" hidden="1">{#N/A,#N/A,FALSE,"부대1"}</definedName>
    <definedName name="ㅇㅎ" localSheetId="11" hidden="1">{#N/A,#N/A,FALSE,"부대1"}</definedName>
    <definedName name="ㅇㅎ" localSheetId="13" hidden="1">{#N/A,#N/A,FALSE,"부대1"}</definedName>
    <definedName name="ㅇㅎ" localSheetId="16" hidden="1">{#N/A,#N/A,FALSE,"부대1"}</definedName>
    <definedName name="ㅇㅎ" localSheetId="21" hidden="1">{#N/A,#N/A,FALSE,"부대1"}</definedName>
    <definedName name="ㅇㅎ" localSheetId="18" hidden="1">{#N/A,#N/A,FALSE,"부대1"}</definedName>
    <definedName name="ㅇㅎ" localSheetId="19" hidden="1">{#N/A,#N/A,FALSE,"부대1"}</definedName>
    <definedName name="ㅇㅎ" localSheetId="20" hidden="1">{#N/A,#N/A,FALSE,"부대1"}</definedName>
    <definedName name="ㅇㅎ" localSheetId="22" hidden="1">{#N/A,#N/A,FALSE,"부대1"}</definedName>
    <definedName name="ㅇㅎ" localSheetId="24" hidden="1">{#N/A,#N/A,FALSE,"부대1"}</definedName>
    <definedName name="ㅇㅎ" localSheetId="28" hidden="1">{#N/A,#N/A,FALSE,"부대1"}</definedName>
    <definedName name="ㅇㅎ" localSheetId="14" hidden="1">{#N/A,#N/A,FALSE,"부대1"}</definedName>
    <definedName name="ㅇㅎ" hidden="1">{#N/A,#N/A,FALSE,"부대1"}</definedName>
    <definedName name="ㅇㅎㄷ" localSheetId="12" hidden="1">{#N/A,#N/A,FALSE,"집계표"}</definedName>
    <definedName name="ㅇㅎㄷ" localSheetId="11" hidden="1">{#N/A,#N/A,FALSE,"집계표"}</definedName>
    <definedName name="ㅇㅎㄷ" localSheetId="13" hidden="1">{#N/A,#N/A,FALSE,"집계표"}</definedName>
    <definedName name="ㅇㅎㄷ" localSheetId="16" hidden="1">{#N/A,#N/A,FALSE,"집계표"}</definedName>
    <definedName name="ㅇㅎㄷ" localSheetId="21" hidden="1">{#N/A,#N/A,FALSE,"집계표"}</definedName>
    <definedName name="ㅇㅎㄷ" localSheetId="18" hidden="1">{#N/A,#N/A,FALSE,"집계표"}</definedName>
    <definedName name="ㅇㅎㄷ" localSheetId="19" hidden="1">{#N/A,#N/A,FALSE,"집계표"}</definedName>
    <definedName name="ㅇㅎㄷ" localSheetId="20" hidden="1">{#N/A,#N/A,FALSE,"집계표"}</definedName>
    <definedName name="ㅇㅎㄷ" localSheetId="22" hidden="1">{#N/A,#N/A,FALSE,"집계표"}</definedName>
    <definedName name="ㅇㅎㄷ" localSheetId="24" hidden="1">{#N/A,#N/A,FALSE,"집계표"}</definedName>
    <definedName name="ㅇㅎㄷ" localSheetId="28" hidden="1">{#N/A,#N/A,FALSE,"집계표"}</definedName>
    <definedName name="ㅇㅎㄷ" localSheetId="14" hidden="1">{#N/A,#N/A,FALSE,"집계표"}</definedName>
    <definedName name="ㅇㅎㄷ" hidden="1">{#N/A,#N/A,FALSE,"집계표"}</definedName>
    <definedName name="ㅇㅎ러ㅗㅇ" localSheetId="12" hidden="1">{#N/A,#N/A,FALSE,"집계표"}</definedName>
    <definedName name="ㅇㅎ러ㅗㅇ" localSheetId="11" hidden="1">{#N/A,#N/A,FALSE,"집계표"}</definedName>
    <definedName name="ㅇㅎ러ㅗㅇ" localSheetId="13" hidden="1">{#N/A,#N/A,FALSE,"집계표"}</definedName>
    <definedName name="ㅇㅎ러ㅗㅇ" localSheetId="16" hidden="1">{#N/A,#N/A,FALSE,"집계표"}</definedName>
    <definedName name="ㅇㅎ러ㅗㅇ" localSheetId="21" hidden="1">{#N/A,#N/A,FALSE,"집계표"}</definedName>
    <definedName name="ㅇㅎ러ㅗㅇ" localSheetId="18" hidden="1">{#N/A,#N/A,FALSE,"집계표"}</definedName>
    <definedName name="ㅇㅎ러ㅗㅇ" localSheetId="19" hidden="1">{#N/A,#N/A,FALSE,"집계표"}</definedName>
    <definedName name="ㅇㅎ러ㅗㅇ" localSheetId="20" hidden="1">{#N/A,#N/A,FALSE,"집계표"}</definedName>
    <definedName name="ㅇㅎ러ㅗㅇ" localSheetId="22" hidden="1">{#N/A,#N/A,FALSE,"집계표"}</definedName>
    <definedName name="ㅇㅎ러ㅗㅇ" localSheetId="24" hidden="1">{#N/A,#N/A,FALSE,"집계표"}</definedName>
    <definedName name="ㅇㅎ러ㅗㅇ" localSheetId="28" hidden="1">{#N/A,#N/A,FALSE,"집계표"}</definedName>
    <definedName name="ㅇㅎ러ㅗㅇ" localSheetId="14" hidden="1">{#N/A,#N/A,FALSE,"집계표"}</definedName>
    <definedName name="ㅇㅎ러ㅗㅇ" hidden="1">{#N/A,#N/A,FALSE,"집계표"}</definedName>
    <definedName name="ㅇㅎㄻㄴㅇㅁㅎㄴㅀㅁㄴㅇㅎㄴ" localSheetId="12" hidden="1">{#N/A,#N/A,FALSE,"Sheet6"}</definedName>
    <definedName name="ㅇㅎㄻㄴㅇㅁㅎㄴㅀㅁㄴㅇㅎㄴ" localSheetId="11" hidden="1">{#N/A,#N/A,FALSE,"Sheet6"}</definedName>
    <definedName name="ㅇㅎㄻㄴㅇㅁㅎㄴㅀㅁㄴㅇㅎㄴ" localSheetId="13" hidden="1">{#N/A,#N/A,FALSE,"Sheet6"}</definedName>
    <definedName name="ㅇㅎㄻㄴㅇㅁㅎㄴㅀㅁㄴㅇㅎㄴ" localSheetId="16" hidden="1">{#N/A,#N/A,FALSE,"Sheet6"}</definedName>
    <definedName name="ㅇㅎㄻㄴㅇㅁㅎㄴㅀㅁㄴㅇㅎㄴ" localSheetId="21" hidden="1">{#N/A,#N/A,FALSE,"Sheet6"}</definedName>
    <definedName name="ㅇㅎㄻㄴㅇㅁㅎㄴㅀㅁㄴㅇㅎㄴ" localSheetId="18" hidden="1">{#N/A,#N/A,FALSE,"Sheet6"}</definedName>
    <definedName name="ㅇㅎㄻㄴㅇㅁㅎㄴㅀㅁㄴㅇㅎㄴ" localSheetId="19" hidden="1">{#N/A,#N/A,FALSE,"Sheet6"}</definedName>
    <definedName name="ㅇㅎㄻㄴㅇㅁㅎㄴㅀㅁㄴㅇㅎㄴ" localSheetId="20" hidden="1">{#N/A,#N/A,FALSE,"Sheet6"}</definedName>
    <definedName name="ㅇㅎㄻㄴㅇㅁㅎㄴㅀㅁㄴㅇㅎㄴ" localSheetId="22" hidden="1">{#N/A,#N/A,FALSE,"Sheet6"}</definedName>
    <definedName name="ㅇㅎㄻㄴㅇㅁㅎㄴㅀㅁㄴㅇㅎㄴ" localSheetId="24" hidden="1">{#N/A,#N/A,FALSE,"Sheet6"}</definedName>
    <definedName name="ㅇㅎㄻㄴㅇㅁㅎㄴㅀㅁㄴㅇㅎㄴ" localSheetId="28" hidden="1">{#N/A,#N/A,FALSE,"Sheet6"}</definedName>
    <definedName name="ㅇㅎㄻㄴㅇㅁㅎㄴㅀㅁㄴㅇㅎㄴ" localSheetId="14" hidden="1">{#N/A,#N/A,FALSE,"Sheet6"}</definedName>
    <definedName name="ㅇㅎㄻㄴㅇㅁㅎㄴㅀㅁㄴㅇㅎㄴ" hidden="1">{#N/A,#N/A,FALSE,"Sheet6"}</definedName>
    <definedName name="ㅇㅎㅇㅎ" localSheetId="12" hidden="1">{"'용역비'!$A$4:$C$8"}</definedName>
    <definedName name="ㅇㅎㅇㅎ" localSheetId="11" hidden="1">{"'용역비'!$A$4:$C$8"}</definedName>
    <definedName name="ㅇㅎㅇㅎ" localSheetId="13" hidden="1">{"'용역비'!$A$4:$C$8"}</definedName>
    <definedName name="ㅇㅎㅇㅎ" localSheetId="16" hidden="1">{"'용역비'!$A$4:$C$8"}</definedName>
    <definedName name="ㅇㅎㅇㅎ" localSheetId="21" hidden="1">{"'용역비'!$A$4:$C$8"}</definedName>
    <definedName name="ㅇㅎㅇㅎ" localSheetId="18" hidden="1">{"'용역비'!$A$4:$C$8"}</definedName>
    <definedName name="ㅇㅎㅇㅎ" localSheetId="19" hidden="1">{"'용역비'!$A$4:$C$8"}</definedName>
    <definedName name="ㅇㅎㅇㅎ" localSheetId="20" hidden="1">{"'용역비'!$A$4:$C$8"}</definedName>
    <definedName name="ㅇㅎㅇㅎ" localSheetId="22" hidden="1">{"'용역비'!$A$4:$C$8"}</definedName>
    <definedName name="ㅇㅎㅇㅎ" localSheetId="24" hidden="1">{"'용역비'!$A$4:$C$8"}</definedName>
    <definedName name="ㅇㅎㅇㅎ" localSheetId="28" hidden="1">{"'용역비'!$A$4:$C$8"}</definedName>
    <definedName name="ㅇㅎㅇㅎ" localSheetId="14" hidden="1">{"'용역비'!$A$4:$C$8"}</definedName>
    <definedName name="ㅇㅎㅇㅎ" hidden="1">{"'용역비'!$A$4:$C$8"}</definedName>
    <definedName name="ㅇㅎㅇㅎ_1" localSheetId="12" hidden="1">{"'용역비'!$A$4:$C$8"}</definedName>
    <definedName name="ㅇㅎㅇㅎ_1" localSheetId="11" hidden="1">{"'용역비'!$A$4:$C$8"}</definedName>
    <definedName name="ㅇㅎㅇㅎ_1" localSheetId="13" hidden="1">{"'용역비'!$A$4:$C$8"}</definedName>
    <definedName name="ㅇㅎㅇㅎ_1" localSheetId="16" hidden="1">{"'용역비'!$A$4:$C$8"}</definedName>
    <definedName name="ㅇㅎㅇㅎ_1" localSheetId="21" hidden="1">{"'용역비'!$A$4:$C$8"}</definedName>
    <definedName name="ㅇㅎㅇㅎ_1" localSheetId="18" hidden="1">{"'용역비'!$A$4:$C$8"}</definedName>
    <definedName name="ㅇㅎㅇㅎ_1" localSheetId="19" hidden="1">{"'용역비'!$A$4:$C$8"}</definedName>
    <definedName name="ㅇㅎㅇㅎ_1" localSheetId="20" hidden="1">{"'용역비'!$A$4:$C$8"}</definedName>
    <definedName name="ㅇㅎㅇㅎ_1" localSheetId="22" hidden="1">{"'용역비'!$A$4:$C$8"}</definedName>
    <definedName name="ㅇㅎㅇㅎ_1" localSheetId="24" hidden="1">{"'용역비'!$A$4:$C$8"}</definedName>
    <definedName name="ㅇㅎㅇㅎ_1" localSheetId="28" hidden="1">{"'용역비'!$A$4:$C$8"}</definedName>
    <definedName name="ㅇㅎㅇㅎ_1" localSheetId="14" hidden="1">{"'용역비'!$A$4:$C$8"}</definedName>
    <definedName name="ㅇㅎㅇㅎ_1" hidden="1">{"'용역비'!$A$4:$C$8"}</definedName>
    <definedName name="ㅇㅎㅇㅎ_2" localSheetId="12" hidden="1">{"'용역비'!$A$4:$C$8"}</definedName>
    <definedName name="ㅇㅎㅇㅎ_2" localSheetId="11" hidden="1">{"'용역비'!$A$4:$C$8"}</definedName>
    <definedName name="ㅇㅎㅇㅎ_2" localSheetId="13" hidden="1">{"'용역비'!$A$4:$C$8"}</definedName>
    <definedName name="ㅇㅎㅇㅎ_2" localSheetId="16" hidden="1">{"'용역비'!$A$4:$C$8"}</definedName>
    <definedName name="ㅇㅎㅇㅎ_2" localSheetId="21" hidden="1">{"'용역비'!$A$4:$C$8"}</definedName>
    <definedName name="ㅇㅎㅇㅎ_2" localSheetId="18" hidden="1">{"'용역비'!$A$4:$C$8"}</definedName>
    <definedName name="ㅇㅎㅇㅎ_2" localSheetId="19" hidden="1">{"'용역비'!$A$4:$C$8"}</definedName>
    <definedName name="ㅇㅎㅇㅎ_2" localSheetId="20" hidden="1">{"'용역비'!$A$4:$C$8"}</definedName>
    <definedName name="ㅇㅎㅇㅎ_2" localSheetId="22" hidden="1">{"'용역비'!$A$4:$C$8"}</definedName>
    <definedName name="ㅇㅎㅇㅎ_2" localSheetId="24" hidden="1">{"'용역비'!$A$4:$C$8"}</definedName>
    <definedName name="ㅇㅎㅇㅎ_2" localSheetId="28" hidden="1">{"'용역비'!$A$4:$C$8"}</definedName>
    <definedName name="ㅇㅎㅇㅎ_2" localSheetId="14" hidden="1">{"'용역비'!$A$4:$C$8"}</definedName>
    <definedName name="ㅇㅎㅇㅎ_2" hidden="1">{"'용역비'!$A$4:$C$8"}</definedName>
    <definedName name="ㅇㅎㅇㅎ_3" localSheetId="12" hidden="1">{"'용역비'!$A$4:$C$8"}</definedName>
    <definedName name="ㅇㅎㅇㅎ_3" localSheetId="11" hidden="1">{"'용역비'!$A$4:$C$8"}</definedName>
    <definedName name="ㅇㅎㅇㅎ_3" localSheetId="13" hidden="1">{"'용역비'!$A$4:$C$8"}</definedName>
    <definedName name="ㅇㅎㅇㅎ_3" localSheetId="16" hidden="1">{"'용역비'!$A$4:$C$8"}</definedName>
    <definedName name="ㅇㅎㅇㅎ_3" localSheetId="21" hidden="1">{"'용역비'!$A$4:$C$8"}</definedName>
    <definedName name="ㅇㅎㅇㅎ_3" localSheetId="18" hidden="1">{"'용역비'!$A$4:$C$8"}</definedName>
    <definedName name="ㅇㅎㅇㅎ_3" localSheetId="19" hidden="1">{"'용역비'!$A$4:$C$8"}</definedName>
    <definedName name="ㅇㅎㅇㅎ_3" localSheetId="20" hidden="1">{"'용역비'!$A$4:$C$8"}</definedName>
    <definedName name="ㅇㅎㅇㅎ_3" localSheetId="22" hidden="1">{"'용역비'!$A$4:$C$8"}</definedName>
    <definedName name="ㅇㅎㅇㅎ_3" localSheetId="24" hidden="1">{"'용역비'!$A$4:$C$8"}</definedName>
    <definedName name="ㅇㅎㅇㅎ_3" localSheetId="28" hidden="1">{"'용역비'!$A$4:$C$8"}</definedName>
    <definedName name="ㅇㅎㅇㅎ_3" localSheetId="14" hidden="1">{"'용역비'!$A$4:$C$8"}</definedName>
    <definedName name="ㅇㅎㅇㅎ_3" hidden="1">{"'용역비'!$A$4:$C$8"}</definedName>
    <definedName name="ㅇㅎㅇㅎ_4" localSheetId="12" hidden="1">{"'용역비'!$A$4:$C$8"}</definedName>
    <definedName name="ㅇㅎㅇㅎ_4" localSheetId="11" hidden="1">{"'용역비'!$A$4:$C$8"}</definedName>
    <definedName name="ㅇㅎㅇㅎ_4" localSheetId="13" hidden="1">{"'용역비'!$A$4:$C$8"}</definedName>
    <definedName name="ㅇㅎㅇㅎ_4" localSheetId="16" hidden="1">{"'용역비'!$A$4:$C$8"}</definedName>
    <definedName name="ㅇㅎㅇㅎ_4" localSheetId="21" hidden="1">{"'용역비'!$A$4:$C$8"}</definedName>
    <definedName name="ㅇㅎㅇㅎ_4" localSheetId="18" hidden="1">{"'용역비'!$A$4:$C$8"}</definedName>
    <definedName name="ㅇㅎㅇㅎ_4" localSheetId="19" hidden="1">{"'용역비'!$A$4:$C$8"}</definedName>
    <definedName name="ㅇㅎㅇㅎ_4" localSheetId="20" hidden="1">{"'용역비'!$A$4:$C$8"}</definedName>
    <definedName name="ㅇㅎㅇㅎ_4" localSheetId="22" hidden="1">{"'용역비'!$A$4:$C$8"}</definedName>
    <definedName name="ㅇㅎㅇㅎ_4" localSheetId="24" hidden="1">{"'용역비'!$A$4:$C$8"}</definedName>
    <definedName name="ㅇㅎㅇㅎ_4" localSheetId="28" hidden="1">{"'용역비'!$A$4:$C$8"}</definedName>
    <definedName name="ㅇㅎㅇㅎ_4" localSheetId="14" hidden="1">{"'용역비'!$A$4:$C$8"}</definedName>
    <definedName name="ㅇㅎㅇㅎ_4" hidden="1">{"'용역비'!$A$4:$C$8"}</definedName>
    <definedName name="ㅇㅎㅇㅎ_5" localSheetId="12" hidden="1">{"'용역비'!$A$4:$C$8"}</definedName>
    <definedName name="ㅇㅎㅇㅎ_5" localSheetId="11" hidden="1">{"'용역비'!$A$4:$C$8"}</definedName>
    <definedName name="ㅇㅎㅇㅎ_5" localSheetId="13" hidden="1">{"'용역비'!$A$4:$C$8"}</definedName>
    <definedName name="ㅇㅎㅇㅎ_5" localSheetId="16" hidden="1">{"'용역비'!$A$4:$C$8"}</definedName>
    <definedName name="ㅇㅎㅇㅎ_5" localSheetId="21" hidden="1">{"'용역비'!$A$4:$C$8"}</definedName>
    <definedName name="ㅇㅎㅇㅎ_5" localSheetId="18" hidden="1">{"'용역비'!$A$4:$C$8"}</definedName>
    <definedName name="ㅇㅎㅇㅎ_5" localSheetId="19" hidden="1">{"'용역비'!$A$4:$C$8"}</definedName>
    <definedName name="ㅇㅎㅇㅎ_5" localSheetId="20" hidden="1">{"'용역비'!$A$4:$C$8"}</definedName>
    <definedName name="ㅇㅎㅇㅎ_5" localSheetId="22" hidden="1">{"'용역비'!$A$4:$C$8"}</definedName>
    <definedName name="ㅇㅎㅇㅎ_5" localSheetId="24" hidden="1">{"'용역비'!$A$4:$C$8"}</definedName>
    <definedName name="ㅇㅎㅇㅎ_5" localSheetId="28" hidden="1">{"'용역비'!$A$4:$C$8"}</definedName>
    <definedName name="ㅇㅎㅇㅎ_5" localSheetId="14" hidden="1">{"'용역비'!$A$4:$C$8"}</definedName>
    <definedName name="ㅇㅎㅇㅎ_5" hidden="1">{"'용역비'!$A$4:$C$8"}</definedName>
    <definedName name="ㅇㅎㅗㅓ"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ㅎㅗ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헝" localSheetId="12" hidden="1">{#N/A,#N/A,TRUE,"Basic";#N/A,#N/A,TRUE,"EXT-TABLE";#N/A,#N/A,TRUE,"STEEL";#N/A,#N/A,TRUE,"INT-Table";#N/A,#N/A,TRUE,"STEEL";#N/A,#N/A,TRUE,"Door"}</definedName>
    <definedName name="ㅇ헝" localSheetId="11" hidden="1">{#N/A,#N/A,TRUE,"Basic";#N/A,#N/A,TRUE,"EXT-TABLE";#N/A,#N/A,TRUE,"STEEL";#N/A,#N/A,TRUE,"INT-Table";#N/A,#N/A,TRUE,"STEEL";#N/A,#N/A,TRUE,"Door"}</definedName>
    <definedName name="ㅇ헝" localSheetId="13" hidden="1">{#N/A,#N/A,TRUE,"Basic";#N/A,#N/A,TRUE,"EXT-TABLE";#N/A,#N/A,TRUE,"STEEL";#N/A,#N/A,TRUE,"INT-Table";#N/A,#N/A,TRUE,"STEEL";#N/A,#N/A,TRUE,"Door"}</definedName>
    <definedName name="ㅇ헝" localSheetId="16" hidden="1">{#N/A,#N/A,TRUE,"Basic";#N/A,#N/A,TRUE,"EXT-TABLE";#N/A,#N/A,TRUE,"STEEL";#N/A,#N/A,TRUE,"INT-Table";#N/A,#N/A,TRUE,"STEEL";#N/A,#N/A,TRUE,"Door"}</definedName>
    <definedName name="ㅇ헝" localSheetId="21" hidden="1">{#N/A,#N/A,TRUE,"Basic";#N/A,#N/A,TRUE,"EXT-TABLE";#N/A,#N/A,TRUE,"STEEL";#N/A,#N/A,TRUE,"INT-Table";#N/A,#N/A,TRUE,"STEEL";#N/A,#N/A,TRUE,"Door"}</definedName>
    <definedName name="ㅇ헝" localSheetId="18" hidden="1">{#N/A,#N/A,TRUE,"Basic";#N/A,#N/A,TRUE,"EXT-TABLE";#N/A,#N/A,TRUE,"STEEL";#N/A,#N/A,TRUE,"INT-Table";#N/A,#N/A,TRUE,"STEEL";#N/A,#N/A,TRUE,"Door"}</definedName>
    <definedName name="ㅇ헝" localSheetId="19" hidden="1">{#N/A,#N/A,TRUE,"Basic";#N/A,#N/A,TRUE,"EXT-TABLE";#N/A,#N/A,TRUE,"STEEL";#N/A,#N/A,TRUE,"INT-Table";#N/A,#N/A,TRUE,"STEEL";#N/A,#N/A,TRUE,"Door"}</definedName>
    <definedName name="ㅇ헝" localSheetId="20" hidden="1">{#N/A,#N/A,TRUE,"Basic";#N/A,#N/A,TRUE,"EXT-TABLE";#N/A,#N/A,TRUE,"STEEL";#N/A,#N/A,TRUE,"INT-Table";#N/A,#N/A,TRUE,"STEEL";#N/A,#N/A,TRUE,"Door"}</definedName>
    <definedName name="ㅇ헝" localSheetId="22" hidden="1">{#N/A,#N/A,TRUE,"Basic";#N/A,#N/A,TRUE,"EXT-TABLE";#N/A,#N/A,TRUE,"STEEL";#N/A,#N/A,TRUE,"INT-Table";#N/A,#N/A,TRUE,"STEEL";#N/A,#N/A,TRUE,"Door"}</definedName>
    <definedName name="ㅇ헝" localSheetId="24" hidden="1">{#N/A,#N/A,TRUE,"Basic";#N/A,#N/A,TRUE,"EXT-TABLE";#N/A,#N/A,TRUE,"STEEL";#N/A,#N/A,TRUE,"INT-Table";#N/A,#N/A,TRUE,"STEEL";#N/A,#N/A,TRUE,"Door"}</definedName>
    <definedName name="ㅇ헝" localSheetId="28" hidden="1">{#N/A,#N/A,TRUE,"Basic";#N/A,#N/A,TRUE,"EXT-TABLE";#N/A,#N/A,TRUE,"STEEL";#N/A,#N/A,TRUE,"INT-Table";#N/A,#N/A,TRUE,"STEEL";#N/A,#N/A,TRUE,"Door"}</definedName>
    <definedName name="ㅇ헝" localSheetId="14" hidden="1">{#N/A,#N/A,TRUE,"Basic";#N/A,#N/A,TRUE,"EXT-TABLE";#N/A,#N/A,TRUE,"STEEL";#N/A,#N/A,TRUE,"INT-Table";#N/A,#N/A,TRUE,"STEEL";#N/A,#N/A,TRUE,"Door"}</definedName>
    <definedName name="ㅇ헝" hidden="1">{#N/A,#N/A,TRUE,"Basic";#N/A,#N/A,TRUE,"EXT-TABLE";#N/A,#N/A,TRUE,"STEEL";#N/A,#N/A,TRUE,"INT-Table";#N/A,#N/A,TRUE,"STEEL";#N/A,#N/A,TRUE,"Door"}</definedName>
    <definedName name="ㅇ호" localSheetId="12" hidden="1">{#N/A,#N/A,FALSE,"혼합골재"}</definedName>
    <definedName name="ㅇ호" localSheetId="11" hidden="1">{#N/A,#N/A,FALSE,"혼합골재"}</definedName>
    <definedName name="ㅇ호" localSheetId="13" hidden="1">{#N/A,#N/A,FALSE,"혼합골재"}</definedName>
    <definedName name="ㅇ호" localSheetId="16" hidden="1">{#N/A,#N/A,FALSE,"혼합골재"}</definedName>
    <definedName name="ㅇ호" localSheetId="21" hidden="1">{#N/A,#N/A,FALSE,"혼합골재"}</definedName>
    <definedName name="ㅇ호" localSheetId="18" hidden="1">{#N/A,#N/A,FALSE,"혼합골재"}</definedName>
    <definedName name="ㅇ호" localSheetId="19" hidden="1">{#N/A,#N/A,FALSE,"혼합골재"}</definedName>
    <definedName name="ㅇ호" localSheetId="20" hidden="1">{#N/A,#N/A,FALSE,"혼합골재"}</definedName>
    <definedName name="ㅇ호" localSheetId="22" hidden="1">{#N/A,#N/A,FALSE,"혼합골재"}</definedName>
    <definedName name="ㅇ호" localSheetId="24" hidden="1">{#N/A,#N/A,FALSE,"혼합골재"}</definedName>
    <definedName name="ㅇ호" localSheetId="28" hidden="1">{#N/A,#N/A,FALSE,"혼합골재"}</definedName>
    <definedName name="ㅇ호" localSheetId="14" hidden="1">{#N/A,#N/A,FALSE,"혼합골재"}</definedName>
    <definedName name="ㅇ호" hidden="1">{#N/A,#N/A,FALSE,"혼합골재"}</definedName>
    <definedName name="ㅇ호_1" localSheetId="12" hidden="1">{"'용역비'!$A$4:$C$8"}</definedName>
    <definedName name="ㅇ호_1" localSheetId="11" hidden="1">{"'용역비'!$A$4:$C$8"}</definedName>
    <definedName name="ㅇ호_1" localSheetId="13" hidden="1">{"'용역비'!$A$4:$C$8"}</definedName>
    <definedName name="ㅇ호_1" localSheetId="16" hidden="1">{"'용역비'!$A$4:$C$8"}</definedName>
    <definedName name="ㅇ호_1" localSheetId="21" hidden="1">{"'용역비'!$A$4:$C$8"}</definedName>
    <definedName name="ㅇ호_1" localSheetId="18" hidden="1">{"'용역비'!$A$4:$C$8"}</definedName>
    <definedName name="ㅇ호_1" localSheetId="19" hidden="1">{"'용역비'!$A$4:$C$8"}</definedName>
    <definedName name="ㅇ호_1" localSheetId="20" hidden="1">{"'용역비'!$A$4:$C$8"}</definedName>
    <definedName name="ㅇ호_1" localSheetId="22" hidden="1">{"'용역비'!$A$4:$C$8"}</definedName>
    <definedName name="ㅇ호_1" localSheetId="24" hidden="1">{"'용역비'!$A$4:$C$8"}</definedName>
    <definedName name="ㅇ호_1" localSheetId="28" hidden="1">{"'용역비'!$A$4:$C$8"}</definedName>
    <definedName name="ㅇ호_1" localSheetId="14" hidden="1">{"'용역비'!$A$4:$C$8"}</definedName>
    <definedName name="ㅇ호_1" hidden="1">{"'용역비'!$A$4:$C$8"}</definedName>
    <definedName name="ㅇ호_2" localSheetId="12" hidden="1">{"'용역비'!$A$4:$C$8"}</definedName>
    <definedName name="ㅇ호_2" localSheetId="11" hidden="1">{"'용역비'!$A$4:$C$8"}</definedName>
    <definedName name="ㅇ호_2" localSheetId="13" hidden="1">{"'용역비'!$A$4:$C$8"}</definedName>
    <definedName name="ㅇ호_2" localSheetId="16" hidden="1">{"'용역비'!$A$4:$C$8"}</definedName>
    <definedName name="ㅇ호_2" localSheetId="21" hidden="1">{"'용역비'!$A$4:$C$8"}</definedName>
    <definedName name="ㅇ호_2" localSheetId="18" hidden="1">{"'용역비'!$A$4:$C$8"}</definedName>
    <definedName name="ㅇ호_2" localSheetId="19" hidden="1">{"'용역비'!$A$4:$C$8"}</definedName>
    <definedName name="ㅇ호_2" localSheetId="20" hidden="1">{"'용역비'!$A$4:$C$8"}</definedName>
    <definedName name="ㅇ호_2" localSheetId="22" hidden="1">{"'용역비'!$A$4:$C$8"}</definedName>
    <definedName name="ㅇ호_2" localSheetId="24" hidden="1">{"'용역비'!$A$4:$C$8"}</definedName>
    <definedName name="ㅇ호_2" localSheetId="28" hidden="1">{"'용역비'!$A$4:$C$8"}</definedName>
    <definedName name="ㅇ호_2" localSheetId="14" hidden="1">{"'용역비'!$A$4:$C$8"}</definedName>
    <definedName name="ㅇ호_2" hidden="1">{"'용역비'!$A$4:$C$8"}</definedName>
    <definedName name="ㅇ호_3" localSheetId="12" hidden="1">{"'용역비'!$A$4:$C$8"}</definedName>
    <definedName name="ㅇ호_3" localSheetId="11" hidden="1">{"'용역비'!$A$4:$C$8"}</definedName>
    <definedName name="ㅇ호_3" localSheetId="13" hidden="1">{"'용역비'!$A$4:$C$8"}</definedName>
    <definedName name="ㅇ호_3" localSheetId="16" hidden="1">{"'용역비'!$A$4:$C$8"}</definedName>
    <definedName name="ㅇ호_3" localSheetId="21" hidden="1">{"'용역비'!$A$4:$C$8"}</definedName>
    <definedName name="ㅇ호_3" localSheetId="18" hidden="1">{"'용역비'!$A$4:$C$8"}</definedName>
    <definedName name="ㅇ호_3" localSheetId="19" hidden="1">{"'용역비'!$A$4:$C$8"}</definedName>
    <definedName name="ㅇ호_3" localSheetId="20" hidden="1">{"'용역비'!$A$4:$C$8"}</definedName>
    <definedName name="ㅇ호_3" localSheetId="22" hidden="1">{"'용역비'!$A$4:$C$8"}</definedName>
    <definedName name="ㅇ호_3" localSheetId="24" hidden="1">{"'용역비'!$A$4:$C$8"}</definedName>
    <definedName name="ㅇ호_3" localSheetId="28" hidden="1">{"'용역비'!$A$4:$C$8"}</definedName>
    <definedName name="ㅇ호_3" localSheetId="14" hidden="1">{"'용역비'!$A$4:$C$8"}</definedName>
    <definedName name="ㅇ호_3" hidden="1">{"'용역비'!$A$4:$C$8"}</definedName>
    <definedName name="ㅇ호_4" localSheetId="12" hidden="1">{"'용역비'!$A$4:$C$8"}</definedName>
    <definedName name="ㅇ호_4" localSheetId="11" hidden="1">{"'용역비'!$A$4:$C$8"}</definedName>
    <definedName name="ㅇ호_4" localSheetId="13" hidden="1">{"'용역비'!$A$4:$C$8"}</definedName>
    <definedName name="ㅇ호_4" localSheetId="16" hidden="1">{"'용역비'!$A$4:$C$8"}</definedName>
    <definedName name="ㅇ호_4" localSheetId="21" hidden="1">{"'용역비'!$A$4:$C$8"}</definedName>
    <definedName name="ㅇ호_4" localSheetId="18" hidden="1">{"'용역비'!$A$4:$C$8"}</definedName>
    <definedName name="ㅇ호_4" localSheetId="19" hidden="1">{"'용역비'!$A$4:$C$8"}</definedName>
    <definedName name="ㅇ호_4" localSheetId="20" hidden="1">{"'용역비'!$A$4:$C$8"}</definedName>
    <definedName name="ㅇ호_4" localSheetId="22" hidden="1">{"'용역비'!$A$4:$C$8"}</definedName>
    <definedName name="ㅇ호_4" localSheetId="24" hidden="1">{"'용역비'!$A$4:$C$8"}</definedName>
    <definedName name="ㅇ호_4" localSheetId="28" hidden="1">{"'용역비'!$A$4:$C$8"}</definedName>
    <definedName name="ㅇ호_4" localSheetId="14" hidden="1">{"'용역비'!$A$4:$C$8"}</definedName>
    <definedName name="ㅇ호_4" hidden="1">{"'용역비'!$A$4:$C$8"}</definedName>
    <definedName name="ㅇ호_5" localSheetId="12" hidden="1">{"'용역비'!$A$4:$C$8"}</definedName>
    <definedName name="ㅇ호_5" localSheetId="11" hidden="1">{"'용역비'!$A$4:$C$8"}</definedName>
    <definedName name="ㅇ호_5" localSheetId="13" hidden="1">{"'용역비'!$A$4:$C$8"}</definedName>
    <definedName name="ㅇ호_5" localSheetId="16" hidden="1">{"'용역비'!$A$4:$C$8"}</definedName>
    <definedName name="ㅇ호_5" localSheetId="21" hidden="1">{"'용역비'!$A$4:$C$8"}</definedName>
    <definedName name="ㅇ호_5" localSheetId="18" hidden="1">{"'용역비'!$A$4:$C$8"}</definedName>
    <definedName name="ㅇ호_5" localSheetId="19" hidden="1">{"'용역비'!$A$4:$C$8"}</definedName>
    <definedName name="ㅇ호_5" localSheetId="20" hidden="1">{"'용역비'!$A$4:$C$8"}</definedName>
    <definedName name="ㅇ호_5" localSheetId="22" hidden="1">{"'용역비'!$A$4:$C$8"}</definedName>
    <definedName name="ㅇ호_5" localSheetId="24" hidden="1">{"'용역비'!$A$4:$C$8"}</definedName>
    <definedName name="ㅇ호_5" localSheetId="28" hidden="1">{"'용역비'!$A$4:$C$8"}</definedName>
    <definedName name="ㅇ호_5" localSheetId="14" hidden="1">{"'용역비'!$A$4:$C$8"}</definedName>
    <definedName name="ㅇ호_5" hidden="1">{"'용역비'!$A$4:$C$8"}</definedName>
    <definedName name="ㅇ호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_1" localSheetId="12" hidden="1">{"'용역비'!$A$4:$C$8"}</definedName>
    <definedName name="ㅇ호ㅓ_1" localSheetId="11" hidden="1">{"'용역비'!$A$4:$C$8"}</definedName>
    <definedName name="ㅇ호ㅓ_1" localSheetId="13" hidden="1">{"'용역비'!$A$4:$C$8"}</definedName>
    <definedName name="ㅇ호ㅓ_1" localSheetId="16" hidden="1">{"'용역비'!$A$4:$C$8"}</definedName>
    <definedName name="ㅇ호ㅓ_1" localSheetId="21" hidden="1">{"'용역비'!$A$4:$C$8"}</definedName>
    <definedName name="ㅇ호ㅓ_1" localSheetId="18" hidden="1">{"'용역비'!$A$4:$C$8"}</definedName>
    <definedName name="ㅇ호ㅓ_1" localSheetId="19" hidden="1">{"'용역비'!$A$4:$C$8"}</definedName>
    <definedName name="ㅇ호ㅓ_1" localSheetId="20" hidden="1">{"'용역비'!$A$4:$C$8"}</definedName>
    <definedName name="ㅇ호ㅓ_1" localSheetId="22" hidden="1">{"'용역비'!$A$4:$C$8"}</definedName>
    <definedName name="ㅇ호ㅓ_1" localSheetId="24" hidden="1">{"'용역비'!$A$4:$C$8"}</definedName>
    <definedName name="ㅇ호ㅓ_1" localSheetId="28" hidden="1">{"'용역비'!$A$4:$C$8"}</definedName>
    <definedName name="ㅇ호ㅓ_1" localSheetId="14" hidden="1">{"'용역비'!$A$4:$C$8"}</definedName>
    <definedName name="ㅇ호ㅓ_1" hidden="1">{"'용역비'!$A$4:$C$8"}</definedName>
    <definedName name="ㅇ호ㅓ_2" localSheetId="12" hidden="1">{"'용역비'!$A$4:$C$8"}</definedName>
    <definedName name="ㅇ호ㅓ_2" localSheetId="11" hidden="1">{"'용역비'!$A$4:$C$8"}</definedName>
    <definedName name="ㅇ호ㅓ_2" localSheetId="13" hidden="1">{"'용역비'!$A$4:$C$8"}</definedName>
    <definedName name="ㅇ호ㅓ_2" localSheetId="16" hidden="1">{"'용역비'!$A$4:$C$8"}</definedName>
    <definedName name="ㅇ호ㅓ_2" localSheetId="21" hidden="1">{"'용역비'!$A$4:$C$8"}</definedName>
    <definedName name="ㅇ호ㅓ_2" localSheetId="18" hidden="1">{"'용역비'!$A$4:$C$8"}</definedName>
    <definedName name="ㅇ호ㅓ_2" localSheetId="19" hidden="1">{"'용역비'!$A$4:$C$8"}</definedName>
    <definedName name="ㅇ호ㅓ_2" localSheetId="20" hidden="1">{"'용역비'!$A$4:$C$8"}</definedName>
    <definedName name="ㅇ호ㅓ_2" localSheetId="22" hidden="1">{"'용역비'!$A$4:$C$8"}</definedName>
    <definedName name="ㅇ호ㅓ_2" localSheetId="24" hidden="1">{"'용역비'!$A$4:$C$8"}</definedName>
    <definedName name="ㅇ호ㅓ_2" localSheetId="28" hidden="1">{"'용역비'!$A$4:$C$8"}</definedName>
    <definedName name="ㅇ호ㅓ_2" localSheetId="14" hidden="1">{"'용역비'!$A$4:$C$8"}</definedName>
    <definedName name="ㅇ호ㅓ_2" hidden="1">{"'용역비'!$A$4:$C$8"}</definedName>
    <definedName name="ㅇ호ㅓ_3" localSheetId="12" hidden="1">{"'용역비'!$A$4:$C$8"}</definedName>
    <definedName name="ㅇ호ㅓ_3" localSheetId="11" hidden="1">{"'용역비'!$A$4:$C$8"}</definedName>
    <definedName name="ㅇ호ㅓ_3" localSheetId="13" hidden="1">{"'용역비'!$A$4:$C$8"}</definedName>
    <definedName name="ㅇ호ㅓ_3" localSheetId="16" hidden="1">{"'용역비'!$A$4:$C$8"}</definedName>
    <definedName name="ㅇ호ㅓ_3" localSheetId="21" hidden="1">{"'용역비'!$A$4:$C$8"}</definedName>
    <definedName name="ㅇ호ㅓ_3" localSheetId="18" hidden="1">{"'용역비'!$A$4:$C$8"}</definedName>
    <definedName name="ㅇ호ㅓ_3" localSheetId="19" hidden="1">{"'용역비'!$A$4:$C$8"}</definedName>
    <definedName name="ㅇ호ㅓ_3" localSheetId="20" hidden="1">{"'용역비'!$A$4:$C$8"}</definedName>
    <definedName name="ㅇ호ㅓ_3" localSheetId="22" hidden="1">{"'용역비'!$A$4:$C$8"}</definedName>
    <definedName name="ㅇ호ㅓ_3" localSheetId="24" hidden="1">{"'용역비'!$A$4:$C$8"}</definedName>
    <definedName name="ㅇ호ㅓ_3" localSheetId="28" hidden="1">{"'용역비'!$A$4:$C$8"}</definedName>
    <definedName name="ㅇ호ㅓ_3" localSheetId="14" hidden="1">{"'용역비'!$A$4:$C$8"}</definedName>
    <definedName name="ㅇ호ㅓ_3" hidden="1">{"'용역비'!$A$4:$C$8"}</definedName>
    <definedName name="ㅇ호ㅓ_4" localSheetId="12" hidden="1">{"'용역비'!$A$4:$C$8"}</definedName>
    <definedName name="ㅇ호ㅓ_4" localSheetId="11" hidden="1">{"'용역비'!$A$4:$C$8"}</definedName>
    <definedName name="ㅇ호ㅓ_4" localSheetId="13" hidden="1">{"'용역비'!$A$4:$C$8"}</definedName>
    <definedName name="ㅇ호ㅓ_4" localSheetId="16" hidden="1">{"'용역비'!$A$4:$C$8"}</definedName>
    <definedName name="ㅇ호ㅓ_4" localSheetId="21" hidden="1">{"'용역비'!$A$4:$C$8"}</definedName>
    <definedName name="ㅇ호ㅓ_4" localSheetId="18" hidden="1">{"'용역비'!$A$4:$C$8"}</definedName>
    <definedName name="ㅇ호ㅓ_4" localSheetId="19" hidden="1">{"'용역비'!$A$4:$C$8"}</definedName>
    <definedName name="ㅇ호ㅓ_4" localSheetId="20" hidden="1">{"'용역비'!$A$4:$C$8"}</definedName>
    <definedName name="ㅇ호ㅓ_4" localSheetId="22" hidden="1">{"'용역비'!$A$4:$C$8"}</definedName>
    <definedName name="ㅇ호ㅓ_4" localSheetId="24" hidden="1">{"'용역비'!$A$4:$C$8"}</definedName>
    <definedName name="ㅇ호ㅓ_4" localSheetId="28" hidden="1">{"'용역비'!$A$4:$C$8"}</definedName>
    <definedName name="ㅇ호ㅓ_4" localSheetId="14" hidden="1">{"'용역비'!$A$4:$C$8"}</definedName>
    <definedName name="ㅇ호ㅓ_4" hidden="1">{"'용역비'!$A$4:$C$8"}</definedName>
    <definedName name="ㅇ호ㅓ_5" localSheetId="12" hidden="1">{"'용역비'!$A$4:$C$8"}</definedName>
    <definedName name="ㅇ호ㅓ_5" localSheetId="11" hidden="1">{"'용역비'!$A$4:$C$8"}</definedName>
    <definedName name="ㅇ호ㅓ_5" localSheetId="13" hidden="1">{"'용역비'!$A$4:$C$8"}</definedName>
    <definedName name="ㅇ호ㅓ_5" localSheetId="16" hidden="1">{"'용역비'!$A$4:$C$8"}</definedName>
    <definedName name="ㅇ호ㅓ_5" localSheetId="21" hidden="1">{"'용역비'!$A$4:$C$8"}</definedName>
    <definedName name="ㅇ호ㅓ_5" localSheetId="18" hidden="1">{"'용역비'!$A$4:$C$8"}</definedName>
    <definedName name="ㅇ호ㅓ_5" localSheetId="19" hidden="1">{"'용역비'!$A$4:$C$8"}</definedName>
    <definedName name="ㅇ호ㅓ_5" localSheetId="20" hidden="1">{"'용역비'!$A$4:$C$8"}</definedName>
    <definedName name="ㅇ호ㅓ_5" localSheetId="22" hidden="1">{"'용역비'!$A$4:$C$8"}</definedName>
    <definedName name="ㅇ호ㅓ_5" localSheetId="24" hidden="1">{"'용역비'!$A$4:$C$8"}</definedName>
    <definedName name="ㅇ호ㅓ_5" localSheetId="28" hidden="1">{"'용역비'!$A$4:$C$8"}</definedName>
    <definedName name="ㅇ호ㅓ_5" localSheetId="14" hidden="1">{"'용역비'!$A$4:$C$8"}</definedName>
    <definedName name="ㅇ호ㅓ_5" hidden="1">{"'용역비'!$A$4:$C$8"}</definedName>
    <definedName name="ㅇ호ㅓㄹ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ㄹ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ㅎ_1" localSheetId="12" hidden="1">{"'용역비'!$A$4:$C$8"}</definedName>
    <definedName name="ㅇ호ㅓㅇㅎ_1" localSheetId="11" hidden="1">{"'용역비'!$A$4:$C$8"}</definedName>
    <definedName name="ㅇ호ㅓㅇㅎ_1" localSheetId="13" hidden="1">{"'용역비'!$A$4:$C$8"}</definedName>
    <definedName name="ㅇ호ㅓㅇㅎ_1" localSheetId="16" hidden="1">{"'용역비'!$A$4:$C$8"}</definedName>
    <definedName name="ㅇ호ㅓㅇㅎ_1" localSheetId="21" hidden="1">{"'용역비'!$A$4:$C$8"}</definedName>
    <definedName name="ㅇ호ㅓㅇㅎ_1" localSheetId="18" hidden="1">{"'용역비'!$A$4:$C$8"}</definedName>
    <definedName name="ㅇ호ㅓㅇㅎ_1" localSheetId="19" hidden="1">{"'용역비'!$A$4:$C$8"}</definedName>
    <definedName name="ㅇ호ㅓㅇㅎ_1" localSheetId="20" hidden="1">{"'용역비'!$A$4:$C$8"}</definedName>
    <definedName name="ㅇ호ㅓㅇㅎ_1" localSheetId="22" hidden="1">{"'용역비'!$A$4:$C$8"}</definedName>
    <definedName name="ㅇ호ㅓㅇㅎ_1" localSheetId="24" hidden="1">{"'용역비'!$A$4:$C$8"}</definedName>
    <definedName name="ㅇ호ㅓㅇㅎ_1" localSheetId="28" hidden="1">{"'용역비'!$A$4:$C$8"}</definedName>
    <definedName name="ㅇ호ㅓㅇㅎ_1" localSheetId="14" hidden="1">{"'용역비'!$A$4:$C$8"}</definedName>
    <definedName name="ㅇ호ㅓㅇㅎ_1" hidden="1">{"'용역비'!$A$4:$C$8"}</definedName>
    <definedName name="ㅇ호ㅓㅇㅎ_2" localSheetId="12" hidden="1">{"'용역비'!$A$4:$C$8"}</definedName>
    <definedName name="ㅇ호ㅓㅇㅎ_2" localSheetId="11" hidden="1">{"'용역비'!$A$4:$C$8"}</definedName>
    <definedName name="ㅇ호ㅓㅇㅎ_2" localSheetId="13" hidden="1">{"'용역비'!$A$4:$C$8"}</definedName>
    <definedName name="ㅇ호ㅓㅇㅎ_2" localSheetId="16" hidden="1">{"'용역비'!$A$4:$C$8"}</definedName>
    <definedName name="ㅇ호ㅓㅇㅎ_2" localSheetId="21" hidden="1">{"'용역비'!$A$4:$C$8"}</definedName>
    <definedName name="ㅇ호ㅓㅇㅎ_2" localSheetId="18" hidden="1">{"'용역비'!$A$4:$C$8"}</definedName>
    <definedName name="ㅇ호ㅓㅇㅎ_2" localSheetId="19" hidden="1">{"'용역비'!$A$4:$C$8"}</definedName>
    <definedName name="ㅇ호ㅓㅇㅎ_2" localSheetId="20" hidden="1">{"'용역비'!$A$4:$C$8"}</definedName>
    <definedName name="ㅇ호ㅓㅇㅎ_2" localSheetId="22" hidden="1">{"'용역비'!$A$4:$C$8"}</definedName>
    <definedName name="ㅇ호ㅓㅇㅎ_2" localSheetId="24" hidden="1">{"'용역비'!$A$4:$C$8"}</definedName>
    <definedName name="ㅇ호ㅓㅇㅎ_2" localSheetId="28" hidden="1">{"'용역비'!$A$4:$C$8"}</definedName>
    <definedName name="ㅇ호ㅓㅇㅎ_2" localSheetId="14" hidden="1">{"'용역비'!$A$4:$C$8"}</definedName>
    <definedName name="ㅇ호ㅓㅇㅎ_2" hidden="1">{"'용역비'!$A$4:$C$8"}</definedName>
    <definedName name="ㅇ호ㅓㅇㅎ_3" localSheetId="12" hidden="1">{"'용역비'!$A$4:$C$8"}</definedName>
    <definedName name="ㅇ호ㅓㅇㅎ_3" localSheetId="11" hidden="1">{"'용역비'!$A$4:$C$8"}</definedName>
    <definedName name="ㅇ호ㅓㅇㅎ_3" localSheetId="13" hidden="1">{"'용역비'!$A$4:$C$8"}</definedName>
    <definedName name="ㅇ호ㅓㅇㅎ_3" localSheetId="16" hidden="1">{"'용역비'!$A$4:$C$8"}</definedName>
    <definedName name="ㅇ호ㅓㅇㅎ_3" localSheetId="21" hidden="1">{"'용역비'!$A$4:$C$8"}</definedName>
    <definedName name="ㅇ호ㅓㅇㅎ_3" localSheetId="18" hidden="1">{"'용역비'!$A$4:$C$8"}</definedName>
    <definedName name="ㅇ호ㅓㅇㅎ_3" localSheetId="19" hidden="1">{"'용역비'!$A$4:$C$8"}</definedName>
    <definedName name="ㅇ호ㅓㅇㅎ_3" localSheetId="20" hidden="1">{"'용역비'!$A$4:$C$8"}</definedName>
    <definedName name="ㅇ호ㅓㅇㅎ_3" localSheetId="22" hidden="1">{"'용역비'!$A$4:$C$8"}</definedName>
    <definedName name="ㅇ호ㅓㅇㅎ_3" localSheetId="24" hidden="1">{"'용역비'!$A$4:$C$8"}</definedName>
    <definedName name="ㅇ호ㅓㅇㅎ_3" localSheetId="28" hidden="1">{"'용역비'!$A$4:$C$8"}</definedName>
    <definedName name="ㅇ호ㅓㅇㅎ_3" localSheetId="14" hidden="1">{"'용역비'!$A$4:$C$8"}</definedName>
    <definedName name="ㅇ호ㅓㅇㅎ_3" hidden="1">{"'용역비'!$A$4:$C$8"}</definedName>
    <definedName name="ㅇ호ㅓㅇㅎ_4" localSheetId="12" hidden="1">{"'용역비'!$A$4:$C$8"}</definedName>
    <definedName name="ㅇ호ㅓㅇㅎ_4" localSheetId="11" hidden="1">{"'용역비'!$A$4:$C$8"}</definedName>
    <definedName name="ㅇ호ㅓㅇㅎ_4" localSheetId="13" hidden="1">{"'용역비'!$A$4:$C$8"}</definedName>
    <definedName name="ㅇ호ㅓㅇㅎ_4" localSheetId="16" hidden="1">{"'용역비'!$A$4:$C$8"}</definedName>
    <definedName name="ㅇ호ㅓㅇㅎ_4" localSheetId="21" hidden="1">{"'용역비'!$A$4:$C$8"}</definedName>
    <definedName name="ㅇ호ㅓㅇㅎ_4" localSheetId="18" hidden="1">{"'용역비'!$A$4:$C$8"}</definedName>
    <definedName name="ㅇ호ㅓㅇㅎ_4" localSheetId="19" hidden="1">{"'용역비'!$A$4:$C$8"}</definedName>
    <definedName name="ㅇ호ㅓㅇㅎ_4" localSheetId="20" hidden="1">{"'용역비'!$A$4:$C$8"}</definedName>
    <definedName name="ㅇ호ㅓㅇㅎ_4" localSheetId="22" hidden="1">{"'용역비'!$A$4:$C$8"}</definedName>
    <definedName name="ㅇ호ㅓㅇㅎ_4" localSheetId="24" hidden="1">{"'용역비'!$A$4:$C$8"}</definedName>
    <definedName name="ㅇ호ㅓㅇㅎ_4" localSheetId="28" hidden="1">{"'용역비'!$A$4:$C$8"}</definedName>
    <definedName name="ㅇ호ㅓㅇㅎ_4" localSheetId="14" hidden="1">{"'용역비'!$A$4:$C$8"}</definedName>
    <definedName name="ㅇ호ㅓㅇㅎ_4" hidden="1">{"'용역비'!$A$4:$C$8"}</definedName>
    <definedName name="ㅇ호ㅓㅇㅎ_5" localSheetId="12" hidden="1">{"'용역비'!$A$4:$C$8"}</definedName>
    <definedName name="ㅇ호ㅓㅇㅎ_5" localSheetId="11" hidden="1">{"'용역비'!$A$4:$C$8"}</definedName>
    <definedName name="ㅇ호ㅓㅇㅎ_5" localSheetId="13" hidden="1">{"'용역비'!$A$4:$C$8"}</definedName>
    <definedName name="ㅇ호ㅓㅇㅎ_5" localSheetId="16" hidden="1">{"'용역비'!$A$4:$C$8"}</definedName>
    <definedName name="ㅇ호ㅓㅇㅎ_5" localSheetId="21" hidden="1">{"'용역비'!$A$4:$C$8"}</definedName>
    <definedName name="ㅇ호ㅓㅇㅎ_5" localSheetId="18" hidden="1">{"'용역비'!$A$4:$C$8"}</definedName>
    <definedName name="ㅇ호ㅓㅇㅎ_5" localSheetId="19" hidden="1">{"'용역비'!$A$4:$C$8"}</definedName>
    <definedName name="ㅇ호ㅓㅇㅎ_5" localSheetId="20" hidden="1">{"'용역비'!$A$4:$C$8"}</definedName>
    <definedName name="ㅇ호ㅓㅇㅎ_5" localSheetId="22" hidden="1">{"'용역비'!$A$4:$C$8"}</definedName>
    <definedName name="ㅇ호ㅓㅇㅎ_5" localSheetId="24" hidden="1">{"'용역비'!$A$4:$C$8"}</definedName>
    <definedName name="ㅇ호ㅓㅇㅎ_5" localSheetId="28" hidden="1">{"'용역비'!$A$4:$C$8"}</definedName>
    <definedName name="ㅇ호ㅓㅇㅎ_5" localSheetId="14" hidden="1">{"'용역비'!$A$4:$C$8"}</definedName>
    <definedName name="ㅇ호ㅓㅇㅎ_5" hidden="1">{"'용역비'!$A$4:$C$8"}</definedName>
    <definedName name="ㅇ호ㅓㅇ호ㅓ"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호ㅓㅇ호ㅓ_1" localSheetId="12" hidden="1">{"'용역비'!$A$4:$C$8"}</definedName>
    <definedName name="ㅇ호ㅓㅇ호ㅓ_1" localSheetId="11" hidden="1">{"'용역비'!$A$4:$C$8"}</definedName>
    <definedName name="ㅇ호ㅓㅇ호ㅓ_1" localSheetId="13" hidden="1">{"'용역비'!$A$4:$C$8"}</definedName>
    <definedName name="ㅇ호ㅓㅇ호ㅓ_1" localSheetId="16" hidden="1">{"'용역비'!$A$4:$C$8"}</definedName>
    <definedName name="ㅇ호ㅓㅇ호ㅓ_1" localSheetId="21" hidden="1">{"'용역비'!$A$4:$C$8"}</definedName>
    <definedName name="ㅇ호ㅓㅇ호ㅓ_1" localSheetId="18" hidden="1">{"'용역비'!$A$4:$C$8"}</definedName>
    <definedName name="ㅇ호ㅓㅇ호ㅓ_1" localSheetId="19" hidden="1">{"'용역비'!$A$4:$C$8"}</definedName>
    <definedName name="ㅇ호ㅓㅇ호ㅓ_1" localSheetId="20" hidden="1">{"'용역비'!$A$4:$C$8"}</definedName>
    <definedName name="ㅇ호ㅓㅇ호ㅓ_1" localSheetId="22" hidden="1">{"'용역비'!$A$4:$C$8"}</definedName>
    <definedName name="ㅇ호ㅓㅇ호ㅓ_1" localSheetId="24" hidden="1">{"'용역비'!$A$4:$C$8"}</definedName>
    <definedName name="ㅇ호ㅓㅇ호ㅓ_1" localSheetId="28" hidden="1">{"'용역비'!$A$4:$C$8"}</definedName>
    <definedName name="ㅇ호ㅓㅇ호ㅓ_1" localSheetId="14" hidden="1">{"'용역비'!$A$4:$C$8"}</definedName>
    <definedName name="ㅇ호ㅓㅇ호ㅓ_1" hidden="1">{"'용역비'!$A$4:$C$8"}</definedName>
    <definedName name="ㅇ호ㅓㅇ호ㅓ_2" localSheetId="12" hidden="1">{"'용역비'!$A$4:$C$8"}</definedName>
    <definedName name="ㅇ호ㅓㅇ호ㅓ_2" localSheetId="11" hidden="1">{"'용역비'!$A$4:$C$8"}</definedName>
    <definedName name="ㅇ호ㅓㅇ호ㅓ_2" localSheetId="13" hidden="1">{"'용역비'!$A$4:$C$8"}</definedName>
    <definedName name="ㅇ호ㅓㅇ호ㅓ_2" localSheetId="16" hidden="1">{"'용역비'!$A$4:$C$8"}</definedName>
    <definedName name="ㅇ호ㅓㅇ호ㅓ_2" localSheetId="21" hidden="1">{"'용역비'!$A$4:$C$8"}</definedName>
    <definedName name="ㅇ호ㅓㅇ호ㅓ_2" localSheetId="18" hidden="1">{"'용역비'!$A$4:$C$8"}</definedName>
    <definedName name="ㅇ호ㅓㅇ호ㅓ_2" localSheetId="19" hidden="1">{"'용역비'!$A$4:$C$8"}</definedName>
    <definedName name="ㅇ호ㅓㅇ호ㅓ_2" localSheetId="20" hidden="1">{"'용역비'!$A$4:$C$8"}</definedName>
    <definedName name="ㅇ호ㅓㅇ호ㅓ_2" localSheetId="22" hidden="1">{"'용역비'!$A$4:$C$8"}</definedName>
    <definedName name="ㅇ호ㅓㅇ호ㅓ_2" localSheetId="24" hidden="1">{"'용역비'!$A$4:$C$8"}</definedName>
    <definedName name="ㅇ호ㅓㅇ호ㅓ_2" localSheetId="28" hidden="1">{"'용역비'!$A$4:$C$8"}</definedName>
    <definedName name="ㅇ호ㅓㅇ호ㅓ_2" localSheetId="14" hidden="1">{"'용역비'!$A$4:$C$8"}</definedName>
    <definedName name="ㅇ호ㅓㅇ호ㅓ_2" hidden="1">{"'용역비'!$A$4:$C$8"}</definedName>
    <definedName name="ㅇ호ㅓㅇ호ㅓ_3" localSheetId="12" hidden="1">{"'용역비'!$A$4:$C$8"}</definedName>
    <definedName name="ㅇ호ㅓㅇ호ㅓ_3" localSheetId="11" hidden="1">{"'용역비'!$A$4:$C$8"}</definedName>
    <definedName name="ㅇ호ㅓㅇ호ㅓ_3" localSheetId="13" hidden="1">{"'용역비'!$A$4:$C$8"}</definedName>
    <definedName name="ㅇ호ㅓㅇ호ㅓ_3" localSheetId="16" hidden="1">{"'용역비'!$A$4:$C$8"}</definedName>
    <definedName name="ㅇ호ㅓㅇ호ㅓ_3" localSheetId="21" hidden="1">{"'용역비'!$A$4:$C$8"}</definedName>
    <definedName name="ㅇ호ㅓㅇ호ㅓ_3" localSheetId="18" hidden="1">{"'용역비'!$A$4:$C$8"}</definedName>
    <definedName name="ㅇ호ㅓㅇ호ㅓ_3" localSheetId="19" hidden="1">{"'용역비'!$A$4:$C$8"}</definedName>
    <definedName name="ㅇ호ㅓㅇ호ㅓ_3" localSheetId="20" hidden="1">{"'용역비'!$A$4:$C$8"}</definedName>
    <definedName name="ㅇ호ㅓㅇ호ㅓ_3" localSheetId="22" hidden="1">{"'용역비'!$A$4:$C$8"}</definedName>
    <definedName name="ㅇ호ㅓㅇ호ㅓ_3" localSheetId="24" hidden="1">{"'용역비'!$A$4:$C$8"}</definedName>
    <definedName name="ㅇ호ㅓㅇ호ㅓ_3" localSheetId="28" hidden="1">{"'용역비'!$A$4:$C$8"}</definedName>
    <definedName name="ㅇ호ㅓㅇ호ㅓ_3" localSheetId="14" hidden="1">{"'용역비'!$A$4:$C$8"}</definedName>
    <definedName name="ㅇ호ㅓㅇ호ㅓ_3" hidden="1">{"'용역비'!$A$4:$C$8"}</definedName>
    <definedName name="ㅇ호ㅓㅇ호ㅓ_4" localSheetId="12" hidden="1">{"'용역비'!$A$4:$C$8"}</definedName>
    <definedName name="ㅇ호ㅓㅇ호ㅓ_4" localSheetId="11" hidden="1">{"'용역비'!$A$4:$C$8"}</definedName>
    <definedName name="ㅇ호ㅓㅇ호ㅓ_4" localSheetId="13" hidden="1">{"'용역비'!$A$4:$C$8"}</definedName>
    <definedName name="ㅇ호ㅓㅇ호ㅓ_4" localSheetId="16" hidden="1">{"'용역비'!$A$4:$C$8"}</definedName>
    <definedName name="ㅇ호ㅓㅇ호ㅓ_4" localSheetId="21" hidden="1">{"'용역비'!$A$4:$C$8"}</definedName>
    <definedName name="ㅇ호ㅓㅇ호ㅓ_4" localSheetId="18" hidden="1">{"'용역비'!$A$4:$C$8"}</definedName>
    <definedName name="ㅇ호ㅓㅇ호ㅓ_4" localSheetId="19" hidden="1">{"'용역비'!$A$4:$C$8"}</definedName>
    <definedName name="ㅇ호ㅓㅇ호ㅓ_4" localSheetId="20" hidden="1">{"'용역비'!$A$4:$C$8"}</definedName>
    <definedName name="ㅇ호ㅓㅇ호ㅓ_4" localSheetId="22" hidden="1">{"'용역비'!$A$4:$C$8"}</definedName>
    <definedName name="ㅇ호ㅓㅇ호ㅓ_4" localSheetId="24" hidden="1">{"'용역비'!$A$4:$C$8"}</definedName>
    <definedName name="ㅇ호ㅓㅇ호ㅓ_4" localSheetId="28" hidden="1">{"'용역비'!$A$4:$C$8"}</definedName>
    <definedName name="ㅇ호ㅓㅇ호ㅓ_4" localSheetId="14" hidden="1">{"'용역비'!$A$4:$C$8"}</definedName>
    <definedName name="ㅇ호ㅓㅇ호ㅓ_4" hidden="1">{"'용역비'!$A$4:$C$8"}</definedName>
    <definedName name="ㅇ호ㅓㅇ호ㅓ_5" localSheetId="12" hidden="1">{"'용역비'!$A$4:$C$8"}</definedName>
    <definedName name="ㅇ호ㅓㅇ호ㅓ_5" localSheetId="11" hidden="1">{"'용역비'!$A$4:$C$8"}</definedName>
    <definedName name="ㅇ호ㅓㅇ호ㅓ_5" localSheetId="13" hidden="1">{"'용역비'!$A$4:$C$8"}</definedName>
    <definedName name="ㅇ호ㅓㅇ호ㅓ_5" localSheetId="16" hidden="1">{"'용역비'!$A$4:$C$8"}</definedName>
    <definedName name="ㅇ호ㅓㅇ호ㅓ_5" localSheetId="21" hidden="1">{"'용역비'!$A$4:$C$8"}</definedName>
    <definedName name="ㅇ호ㅓㅇ호ㅓ_5" localSheetId="18" hidden="1">{"'용역비'!$A$4:$C$8"}</definedName>
    <definedName name="ㅇ호ㅓㅇ호ㅓ_5" localSheetId="19" hidden="1">{"'용역비'!$A$4:$C$8"}</definedName>
    <definedName name="ㅇ호ㅓㅇ호ㅓ_5" localSheetId="20" hidden="1">{"'용역비'!$A$4:$C$8"}</definedName>
    <definedName name="ㅇ호ㅓㅇ호ㅓ_5" localSheetId="22" hidden="1">{"'용역비'!$A$4:$C$8"}</definedName>
    <definedName name="ㅇ호ㅓㅇ호ㅓ_5" localSheetId="24" hidden="1">{"'용역비'!$A$4:$C$8"}</definedName>
    <definedName name="ㅇ호ㅓㅇ호ㅓ_5" localSheetId="28" hidden="1">{"'용역비'!$A$4:$C$8"}</definedName>
    <definedName name="ㅇ호ㅓㅇ호ㅓ_5" localSheetId="14" hidden="1">{"'용역비'!$A$4:$C$8"}</definedName>
    <definedName name="ㅇ호ㅓㅇ호ㅓ_5" hidden="1">{"'용역비'!$A$4:$C$8"}</definedName>
    <definedName name="ㅇ호ㅓㅎ" localSheetId="12" hidden="1">{"'용역비'!$A$4:$C$8"}</definedName>
    <definedName name="ㅇ호ㅓㅎ" localSheetId="11" hidden="1">{"'용역비'!$A$4:$C$8"}</definedName>
    <definedName name="ㅇ호ㅓㅎ" localSheetId="13" hidden="1">{"'용역비'!$A$4:$C$8"}</definedName>
    <definedName name="ㅇ호ㅓㅎ" localSheetId="16" hidden="1">{"'용역비'!$A$4:$C$8"}</definedName>
    <definedName name="ㅇ호ㅓㅎ" localSheetId="21" hidden="1">{"'용역비'!$A$4:$C$8"}</definedName>
    <definedName name="ㅇ호ㅓㅎ" localSheetId="18" hidden="1">{"'용역비'!$A$4:$C$8"}</definedName>
    <definedName name="ㅇ호ㅓㅎ" localSheetId="19" hidden="1">{"'용역비'!$A$4:$C$8"}</definedName>
    <definedName name="ㅇ호ㅓㅎ" localSheetId="20" hidden="1">{"'용역비'!$A$4:$C$8"}</definedName>
    <definedName name="ㅇ호ㅓㅎ" localSheetId="22" hidden="1">{"'용역비'!$A$4:$C$8"}</definedName>
    <definedName name="ㅇ호ㅓㅎ" localSheetId="24" hidden="1">{"'용역비'!$A$4:$C$8"}</definedName>
    <definedName name="ㅇ호ㅓㅎ" localSheetId="28" hidden="1">{"'용역비'!$A$4:$C$8"}</definedName>
    <definedName name="ㅇ호ㅓㅎ" localSheetId="14" hidden="1">{"'용역비'!$A$4:$C$8"}</definedName>
    <definedName name="ㅇ호ㅓㅎ" hidden="1">{"'용역비'!$A$4:$C$8"}</definedName>
    <definedName name="ㅇ호ㅓㅎ_1" localSheetId="12" hidden="1">{"'용역비'!$A$4:$C$8"}</definedName>
    <definedName name="ㅇ호ㅓㅎ_1" localSheetId="11" hidden="1">{"'용역비'!$A$4:$C$8"}</definedName>
    <definedName name="ㅇ호ㅓㅎ_1" localSheetId="13" hidden="1">{"'용역비'!$A$4:$C$8"}</definedName>
    <definedName name="ㅇ호ㅓㅎ_1" localSheetId="16" hidden="1">{"'용역비'!$A$4:$C$8"}</definedName>
    <definedName name="ㅇ호ㅓㅎ_1" localSheetId="21" hidden="1">{"'용역비'!$A$4:$C$8"}</definedName>
    <definedName name="ㅇ호ㅓㅎ_1" localSheetId="18" hidden="1">{"'용역비'!$A$4:$C$8"}</definedName>
    <definedName name="ㅇ호ㅓㅎ_1" localSheetId="19" hidden="1">{"'용역비'!$A$4:$C$8"}</definedName>
    <definedName name="ㅇ호ㅓㅎ_1" localSheetId="20" hidden="1">{"'용역비'!$A$4:$C$8"}</definedName>
    <definedName name="ㅇ호ㅓㅎ_1" localSheetId="22" hidden="1">{"'용역비'!$A$4:$C$8"}</definedName>
    <definedName name="ㅇ호ㅓㅎ_1" localSheetId="24" hidden="1">{"'용역비'!$A$4:$C$8"}</definedName>
    <definedName name="ㅇ호ㅓㅎ_1" localSheetId="28" hidden="1">{"'용역비'!$A$4:$C$8"}</definedName>
    <definedName name="ㅇ호ㅓㅎ_1" localSheetId="14" hidden="1">{"'용역비'!$A$4:$C$8"}</definedName>
    <definedName name="ㅇ호ㅓㅎ_1" hidden="1">{"'용역비'!$A$4:$C$8"}</definedName>
    <definedName name="ㅇ호ㅓㅎ_2" localSheetId="12" hidden="1">{"'용역비'!$A$4:$C$8"}</definedName>
    <definedName name="ㅇ호ㅓㅎ_2" localSheetId="11" hidden="1">{"'용역비'!$A$4:$C$8"}</definedName>
    <definedName name="ㅇ호ㅓㅎ_2" localSheetId="13" hidden="1">{"'용역비'!$A$4:$C$8"}</definedName>
    <definedName name="ㅇ호ㅓㅎ_2" localSheetId="16" hidden="1">{"'용역비'!$A$4:$C$8"}</definedName>
    <definedName name="ㅇ호ㅓㅎ_2" localSheetId="21" hidden="1">{"'용역비'!$A$4:$C$8"}</definedName>
    <definedName name="ㅇ호ㅓㅎ_2" localSheetId="18" hidden="1">{"'용역비'!$A$4:$C$8"}</definedName>
    <definedName name="ㅇ호ㅓㅎ_2" localSheetId="19" hidden="1">{"'용역비'!$A$4:$C$8"}</definedName>
    <definedName name="ㅇ호ㅓㅎ_2" localSheetId="20" hidden="1">{"'용역비'!$A$4:$C$8"}</definedName>
    <definedName name="ㅇ호ㅓㅎ_2" localSheetId="22" hidden="1">{"'용역비'!$A$4:$C$8"}</definedName>
    <definedName name="ㅇ호ㅓㅎ_2" localSheetId="24" hidden="1">{"'용역비'!$A$4:$C$8"}</definedName>
    <definedName name="ㅇ호ㅓㅎ_2" localSheetId="28" hidden="1">{"'용역비'!$A$4:$C$8"}</definedName>
    <definedName name="ㅇ호ㅓㅎ_2" localSheetId="14" hidden="1">{"'용역비'!$A$4:$C$8"}</definedName>
    <definedName name="ㅇ호ㅓㅎ_2" hidden="1">{"'용역비'!$A$4:$C$8"}</definedName>
    <definedName name="ㅇ호ㅓㅎ_3" localSheetId="12" hidden="1">{"'용역비'!$A$4:$C$8"}</definedName>
    <definedName name="ㅇ호ㅓㅎ_3" localSheetId="11" hidden="1">{"'용역비'!$A$4:$C$8"}</definedName>
    <definedName name="ㅇ호ㅓㅎ_3" localSheetId="13" hidden="1">{"'용역비'!$A$4:$C$8"}</definedName>
    <definedName name="ㅇ호ㅓㅎ_3" localSheetId="16" hidden="1">{"'용역비'!$A$4:$C$8"}</definedName>
    <definedName name="ㅇ호ㅓㅎ_3" localSheetId="21" hidden="1">{"'용역비'!$A$4:$C$8"}</definedName>
    <definedName name="ㅇ호ㅓㅎ_3" localSheetId="18" hidden="1">{"'용역비'!$A$4:$C$8"}</definedName>
    <definedName name="ㅇ호ㅓㅎ_3" localSheetId="19" hidden="1">{"'용역비'!$A$4:$C$8"}</definedName>
    <definedName name="ㅇ호ㅓㅎ_3" localSheetId="20" hidden="1">{"'용역비'!$A$4:$C$8"}</definedName>
    <definedName name="ㅇ호ㅓㅎ_3" localSheetId="22" hidden="1">{"'용역비'!$A$4:$C$8"}</definedName>
    <definedName name="ㅇ호ㅓㅎ_3" localSheetId="24" hidden="1">{"'용역비'!$A$4:$C$8"}</definedName>
    <definedName name="ㅇ호ㅓㅎ_3" localSheetId="28" hidden="1">{"'용역비'!$A$4:$C$8"}</definedName>
    <definedName name="ㅇ호ㅓㅎ_3" localSheetId="14" hidden="1">{"'용역비'!$A$4:$C$8"}</definedName>
    <definedName name="ㅇ호ㅓㅎ_3" hidden="1">{"'용역비'!$A$4:$C$8"}</definedName>
    <definedName name="ㅇ호ㅓㅎ_4" localSheetId="12" hidden="1">{"'용역비'!$A$4:$C$8"}</definedName>
    <definedName name="ㅇ호ㅓㅎ_4" localSheetId="11" hidden="1">{"'용역비'!$A$4:$C$8"}</definedName>
    <definedName name="ㅇ호ㅓㅎ_4" localSheetId="13" hidden="1">{"'용역비'!$A$4:$C$8"}</definedName>
    <definedName name="ㅇ호ㅓㅎ_4" localSheetId="16" hidden="1">{"'용역비'!$A$4:$C$8"}</definedName>
    <definedName name="ㅇ호ㅓㅎ_4" localSheetId="21" hidden="1">{"'용역비'!$A$4:$C$8"}</definedName>
    <definedName name="ㅇ호ㅓㅎ_4" localSheetId="18" hidden="1">{"'용역비'!$A$4:$C$8"}</definedName>
    <definedName name="ㅇ호ㅓㅎ_4" localSheetId="19" hidden="1">{"'용역비'!$A$4:$C$8"}</definedName>
    <definedName name="ㅇ호ㅓㅎ_4" localSheetId="20" hidden="1">{"'용역비'!$A$4:$C$8"}</definedName>
    <definedName name="ㅇ호ㅓㅎ_4" localSheetId="22" hidden="1">{"'용역비'!$A$4:$C$8"}</definedName>
    <definedName name="ㅇ호ㅓㅎ_4" localSheetId="24" hidden="1">{"'용역비'!$A$4:$C$8"}</definedName>
    <definedName name="ㅇ호ㅓㅎ_4" localSheetId="28" hidden="1">{"'용역비'!$A$4:$C$8"}</definedName>
    <definedName name="ㅇ호ㅓㅎ_4" localSheetId="14" hidden="1">{"'용역비'!$A$4:$C$8"}</definedName>
    <definedName name="ㅇ호ㅓㅎ_4" hidden="1">{"'용역비'!$A$4:$C$8"}</definedName>
    <definedName name="ㅇ호ㅓㅎ_5" localSheetId="12" hidden="1">{"'용역비'!$A$4:$C$8"}</definedName>
    <definedName name="ㅇ호ㅓㅎ_5" localSheetId="11" hidden="1">{"'용역비'!$A$4:$C$8"}</definedName>
    <definedName name="ㅇ호ㅓㅎ_5" localSheetId="13" hidden="1">{"'용역비'!$A$4:$C$8"}</definedName>
    <definedName name="ㅇ호ㅓㅎ_5" localSheetId="16" hidden="1">{"'용역비'!$A$4:$C$8"}</definedName>
    <definedName name="ㅇ호ㅓㅎ_5" localSheetId="21" hidden="1">{"'용역비'!$A$4:$C$8"}</definedName>
    <definedName name="ㅇ호ㅓㅎ_5" localSheetId="18" hidden="1">{"'용역비'!$A$4:$C$8"}</definedName>
    <definedName name="ㅇ호ㅓㅎ_5" localSheetId="19" hidden="1">{"'용역비'!$A$4:$C$8"}</definedName>
    <definedName name="ㅇ호ㅓㅎ_5" localSheetId="20" hidden="1">{"'용역비'!$A$4:$C$8"}</definedName>
    <definedName name="ㅇ호ㅓㅎ_5" localSheetId="22" hidden="1">{"'용역비'!$A$4:$C$8"}</definedName>
    <definedName name="ㅇ호ㅓㅎ_5" localSheetId="24" hidden="1">{"'용역비'!$A$4:$C$8"}</definedName>
    <definedName name="ㅇ호ㅓㅎ_5" localSheetId="28" hidden="1">{"'용역비'!$A$4:$C$8"}</definedName>
    <definedName name="ㅇ호ㅓㅎ_5" localSheetId="14" hidden="1">{"'용역비'!$A$4:$C$8"}</definedName>
    <definedName name="ㅇ호ㅓㅎ_5" hidden="1">{"'용역비'!$A$4:$C$8"}</definedName>
    <definedName name="ㅇ호ㅓ호ㅓ" localSheetId="12" hidden="1">{"'용역비'!$A$4:$C$8"}</definedName>
    <definedName name="ㅇ호ㅓ호ㅓ" localSheetId="11" hidden="1">{"'용역비'!$A$4:$C$8"}</definedName>
    <definedName name="ㅇ호ㅓ호ㅓ" localSheetId="13" hidden="1">{"'용역비'!$A$4:$C$8"}</definedName>
    <definedName name="ㅇ호ㅓ호ㅓ" localSheetId="16" hidden="1">{"'용역비'!$A$4:$C$8"}</definedName>
    <definedName name="ㅇ호ㅓ호ㅓ" localSheetId="21" hidden="1">{"'용역비'!$A$4:$C$8"}</definedName>
    <definedName name="ㅇ호ㅓ호ㅓ" localSheetId="18" hidden="1">{"'용역비'!$A$4:$C$8"}</definedName>
    <definedName name="ㅇ호ㅓ호ㅓ" localSheetId="19" hidden="1">{"'용역비'!$A$4:$C$8"}</definedName>
    <definedName name="ㅇ호ㅓ호ㅓ" localSheetId="20" hidden="1">{"'용역비'!$A$4:$C$8"}</definedName>
    <definedName name="ㅇ호ㅓ호ㅓ" localSheetId="22" hidden="1">{"'용역비'!$A$4:$C$8"}</definedName>
    <definedName name="ㅇ호ㅓ호ㅓ" localSheetId="24" hidden="1">{"'용역비'!$A$4:$C$8"}</definedName>
    <definedName name="ㅇ호ㅓ호ㅓ" localSheetId="28" hidden="1">{"'용역비'!$A$4:$C$8"}</definedName>
    <definedName name="ㅇ호ㅓ호ㅓ" localSheetId="14" hidden="1">{"'용역비'!$A$4:$C$8"}</definedName>
    <definedName name="ㅇ호ㅓ호ㅓ" hidden="1">{"'용역비'!$A$4:$C$8"}</definedName>
    <definedName name="ㅇ호ㅓ호ㅓ_1" localSheetId="12" hidden="1">{"'용역비'!$A$4:$C$8"}</definedName>
    <definedName name="ㅇ호ㅓ호ㅓ_1" localSheetId="11" hidden="1">{"'용역비'!$A$4:$C$8"}</definedName>
    <definedName name="ㅇ호ㅓ호ㅓ_1" localSheetId="13" hidden="1">{"'용역비'!$A$4:$C$8"}</definedName>
    <definedName name="ㅇ호ㅓ호ㅓ_1" localSheetId="16" hidden="1">{"'용역비'!$A$4:$C$8"}</definedName>
    <definedName name="ㅇ호ㅓ호ㅓ_1" localSheetId="21" hidden="1">{"'용역비'!$A$4:$C$8"}</definedName>
    <definedName name="ㅇ호ㅓ호ㅓ_1" localSheetId="18" hidden="1">{"'용역비'!$A$4:$C$8"}</definedName>
    <definedName name="ㅇ호ㅓ호ㅓ_1" localSheetId="19" hidden="1">{"'용역비'!$A$4:$C$8"}</definedName>
    <definedName name="ㅇ호ㅓ호ㅓ_1" localSheetId="20" hidden="1">{"'용역비'!$A$4:$C$8"}</definedName>
    <definedName name="ㅇ호ㅓ호ㅓ_1" localSheetId="22" hidden="1">{"'용역비'!$A$4:$C$8"}</definedName>
    <definedName name="ㅇ호ㅓ호ㅓ_1" localSheetId="24" hidden="1">{"'용역비'!$A$4:$C$8"}</definedName>
    <definedName name="ㅇ호ㅓ호ㅓ_1" localSheetId="28" hidden="1">{"'용역비'!$A$4:$C$8"}</definedName>
    <definedName name="ㅇ호ㅓ호ㅓ_1" localSheetId="14" hidden="1">{"'용역비'!$A$4:$C$8"}</definedName>
    <definedName name="ㅇ호ㅓ호ㅓ_1" hidden="1">{"'용역비'!$A$4:$C$8"}</definedName>
    <definedName name="ㅇ호ㅓ호ㅓ_2" localSheetId="12" hidden="1">{"'용역비'!$A$4:$C$8"}</definedName>
    <definedName name="ㅇ호ㅓ호ㅓ_2" localSheetId="11" hidden="1">{"'용역비'!$A$4:$C$8"}</definedName>
    <definedName name="ㅇ호ㅓ호ㅓ_2" localSheetId="13" hidden="1">{"'용역비'!$A$4:$C$8"}</definedName>
    <definedName name="ㅇ호ㅓ호ㅓ_2" localSheetId="16" hidden="1">{"'용역비'!$A$4:$C$8"}</definedName>
    <definedName name="ㅇ호ㅓ호ㅓ_2" localSheetId="21" hidden="1">{"'용역비'!$A$4:$C$8"}</definedName>
    <definedName name="ㅇ호ㅓ호ㅓ_2" localSheetId="18" hidden="1">{"'용역비'!$A$4:$C$8"}</definedName>
    <definedName name="ㅇ호ㅓ호ㅓ_2" localSheetId="19" hidden="1">{"'용역비'!$A$4:$C$8"}</definedName>
    <definedName name="ㅇ호ㅓ호ㅓ_2" localSheetId="20" hidden="1">{"'용역비'!$A$4:$C$8"}</definedName>
    <definedName name="ㅇ호ㅓ호ㅓ_2" localSheetId="22" hidden="1">{"'용역비'!$A$4:$C$8"}</definedName>
    <definedName name="ㅇ호ㅓ호ㅓ_2" localSheetId="24" hidden="1">{"'용역비'!$A$4:$C$8"}</definedName>
    <definedName name="ㅇ호ㅓ호ㅓ_2" localSheetId="28" hidden="1">{"'용역비'!$A$4:$C$8"}</definedName>
    <definedName name="ㅇ호ㅓ호ㅓ_2" localSheetId="14" hidden="1">{"'용역비'!$A$4:$C$8"}</definedName>
    <definedName name="ㅇ호ㅓ호ㅓ_2" hidden="1">{"'용역비'!$A$4:$C$8"}</definedName>
    <definedName name="ㅇ호ㅓ호ㅓ_3" localSheetId="12" hidden="1">{"'용역비'!$A$4:$C$8"}</definedName>
    <definedName name="ㅇ호ㅓ호ㅓ_3" localSheetId="11" hidden="1">{"'용역비'!$A$4:$C$8"}</definedName>
    <definedName name="ㅇ호ㅓ호ㅓ_3" localSheetId="13" hidden="1">{"'용역비'!$A$4:$C$8"}</definedName>
    <definedName name="ㅇ호ㅓ호ㅓ_3" localSheetId="16" hidden="1">{"'용역비'!$A$4:$C$8"}</definedName>
    <definedName name="ㅇ호ㅓ호ㅓ_3" localSheetId="21" hidden="1">{"'용역비'!$A$4:$C$8"}</definedName>
    <definedName name="ㅇ호ㅓ호ㅓ_3" localSheetId="18" hidden="1">{"'용역비'!$A$4:$C$8"}</definedName>
    <definedName name="ㅇ호ㅓ호ㅓ_3" localSheetId="19" hidden="1">{"'용역비'!$A$4:$C$8"}</definedName>
    <definedName name="ㅇ호ㅓ호ㅓ_3" localSheetId="20" hidden="1">{"'용역비'!$A$4:$C$8"}</definedName>
    <definedName name="ㅇ호ㅓ호ㅓ_3" localSheetId="22" hidden="1">{"'용역비'!$A$4:$C$8"}</definedName>
    <definedName name="ㅇ호ㅓ호ㅓ_3" localSheetId="24" hidden="1">{"'용역비'!$A$4:$C$8"}</definedName>
    <definedName name="ㅇ호ㅓ호ㅓ_3" localSheetId="28" hidden="1">{"'용역비'!$A$4:$C$8"}</definedName>
    <definedName name="ㅇ호ㅓ호ㅓ_3" localSheetId="14" hidden="1">{"'용역비'!$A$4:$C$8"}</definedName>
    <definedName name="ㅇ호ㅓ호ㅓ_3" hidden="1">{"'용역비'!$A$4:$C$8"}</definedName>
    <definedName name="ㅇ호ㅓ호ㅓ_4" localSheetId="12" hidden="1">{"'용역비'!$A$4:$C$8"}</definedName>
    <definedName name="ㅇ호ㅓ호ㅓ_4" localSheetId="11" hidden="1">{"'용역비'!$A$4:$C$8"}</definedName>
    <definedName name="ㅇ호ㅓ호ㅓ_4" localSheetId="13" hidden="1">{"'용역비'!$A$4:$C$8"}</definedName>
    <definedName name="ㅇ호ㅓ호ㅓ_4" localSheetId="16" hidden="1">{"'용역비'!$A$4:$C$8"}</definedName>
    <definedName name="ㅇ호ㅓ호ㅓ_4" localSheetId="21" hidden="1">{"'용역비'!$A$4:$C$8"}</definedName>
    <definedName name="ㅇ호ㅓ호ㅓ_4" localSheetId="18" hidden="1">{"'용역비'!$A$4:$C$8"}</definedName>
    <definedName name="ㅇ호ㅓ호ㅓ_4" localSheetId="19" hidden="1">{"'용역비'!$A$4:$C$8"}</definedName>
    <definedName name="ㅇ호ㅓ호ㅓ_4" localSheetId="20" hidden="1">{"'용역비'!$A$4:$C$8"}</definedName>
    <definedName name="ㅇ호ㅓ호ㅓ_4" localSheetId="22" hidden="1">{"'용역비'!$A$4:$C$8"}</definedName>
    <definedName name="ㅇ호ㅓ호ㅓ_4" localSheetId="24" hidden="1">{"'용역비'!$A$4:$C$8"}</definedName>
    <definedName name="ㅇ호ㅓ호ㅓ_4" localSheetId="28" hidden="1">{"'용역비'!$A$4:$C$8"}</definedName>
    <definedName name="ㅇ호ㅓ호ㅓ_4" localSheetId="14" hidden="1">{"'용역비'!$A$4:$C$8"}</definedName>
    <definedName name="ㅇ호ㅓ호ㅓ_4" hidden="1">{"'용역비'!$A$4:$C$8"}</definedName>
    <definedName name="ㅇ호ㅓ호ㅓ_5" localSheetId="12" hidden="1">{"'용역비'!$A$4:$C$8"}</definedName>
    <definedName name="ㅇ호ㅓ호ㅓ_5" localSheetId="11" hidden="1">{"'용역비'!$A$4:$C$8"}</definedName>
    <definedName name="ㅇ호ㅓ호ㅓ_5" localSheetId="13" hidden="1">{"'용역비'!$A$4:$C$8"}</definedName>
    <definedName name="ㅇ호ㅓ호ㅓ_5" localSheetId="16" hidden="1">{"'용역비'!$A$4:$C$8"}</definedName>
    <definedName name="ㅇ호ㅓ호ㅓ_5" localSheetId="21" hidden="1">{"'용역비'!$A$4:$C$8"}</definedName>
    <definedName name="ㅇ호ㅓ호ㅓ_5" localSheetId="18" hidden="1">{"'용역비'!$A$4:$C$8"}</definedName>
    <definedName name="ㅇ호ㅓ호ㅓ_5" localSheetId="19" hidden="1">{"'용역비'!$A$4:$C$8"}</definedName>
    <definedName name="ㅇ호ㅓ호ㅓ_5" localSheetId="20" hidden="1">{"'용역비'!$A$4:$C$8"}</definedName>
    <definedName name="ㅇ호ㅓ호ㅓ_5" localSheetId="22" hidden="1">{"'용역비'!$A$4:$C$8"}</definedName>
    <definedName name="ㅇ호ㅓ호ㅓ_5" localSheetId="24" hidden="1">{"'용역비'!$A$4:$C$8"}</definedName>
    <definedName name="ㅇ호ㅓ호ㅓ_5" localSheetId="28" hidden="1">{"'용역비'!$A$4:$C$8"}</definedName>
    <definedName name="ㅇ호ㅓ호ㅓ_5" localSheetId="14" hidden="1">{"'용역비'!$A$4:$C$8"}</definedName>
    <definedName name="ㅇ호ㅓ호ㅓ_5" hidden="1">{"'용역비'!$A$4:$C$8"}</definedName>
    <definedName name="아" localSheetId="12" hidden="1">{#N/A,#N/A,FALSE,"주간공정";#N/A,#N/A,FALSE,"주간보고";#N/A,#N/A,FALSE,"주간공정표"}</definedName>
    <definedName name="아" localSheetId="11" hidden="1">{#N/A,#N/A,FALSE,"주간공정";#N/A,#N/A,FALSE,"주간보고";#N/A,#N/A,FALSE,"주간공정표"}</definedName>
    <definedName name="아" localSheetId="13" hidden="1">{#N/A,#N/A,FALSE,"주간공정";#N/A,#N/A,FALSE,"주간보고";#N/A,#N/A,FALSE,"주간공정표"}</definedName>
    <definedName name="아" localSheetId="16" hidden="1">{#N/A,#N/A,FALSE,"주간공정";#N/A,#N/A,FALSE,"주간보고";#N/A,#N/A,FALSE,"주간공정표"}</definedName>
    <definedName name="아" localSheetId="21" hidden="1">{#N/A,#N/A,FALSE,"주간공정";#N/A,#N/A,FALSE,"주간보고";#N/A,#N/A,FALSE,"주간공정표"}</definedName>
    <definedName name="아" localSheetId="18" hidden="1">{#N/A,#N/A,FALSE,"주간공정";#N/A,#N/A,FALSE,"주간보고";#N/A,#N/A,FALSE,"주간공정표"}</definedName>
    <definedName name="아" localSheetId="19" hidden="1">{#N/A,#N/A,FALSE,"주간공정";#N/A,#N/A,FALSE,"주간보고";#N/A,#N/A,FALSE,"주간공정표"}</definedName>
    <definedName name="아" localSheetId="20" hidden="1">{#N/A,#N/A,FALSE,"주간공정";#N/A,#N/A,FALSE,"주간보고";#N/A,#N/A,FALSE,"주간공정표"}</definedName>
    <definedName name="아" localSheetId="22" hidden="1">{#N/A,#N/A,FALSE,"주간공정";#N/A,#N/A,FALSE,"주간보고";#N/A,#N/A,FALSE,"주간공정표"}</definedName>
    <definedName name="아" localSheetId="24" hidden="1">{#N/A,#N/A,FALSE,"주간공정";#N/A,#N/A,FALSE,"주간보고";#N/A,#N/A,FALSE,"주간공정표"}</definedName>
    <definedName name="아" localSheetId="28" hidden="1">{#N/A,#N/A,FALSE,"주간공정";#N/A,#N/A,FALSE,"주간보고";#N/A,#N/A,FALSE,"주간공정표"}</definedName>
    <definedName name="아" localSheetId="14" hidden="1">{#N/A,#N/A,FALSE,"주간공정";#N/A,#N/A,FALSE,"주간보고";#N/A,#N/A,FALSE,"주간공정표"}</definedName>
    <definedName name="아" hidden="1">{#N/A,#N/A,FALSE,"주간공정";#N/A,#N/A,FALSE,"주간보고";#N/A,#N/A,FALSE,"주간공정표"}</definedName>
    <definedName name="아니" localSheetId="12" hidden="1">{"'Sheet1'!$A$4:$M$21","'Sheet1'!$J$17:$K$19"}</definedName>
    <definedName name="아니" localSheetId="11" hidden="1">{"'Sheet1'!$A$4:$M$21","'Sheet1'!$J$17:$K$19"}</definedName>
    <definedName name="아니" localSheetId="13" hidden="1">{"'Sheet1'!$A$4:$M$21","'Sheet1'!$J$17:$K$19"}</definedName>
    <definedName name="아니" localSheetId="16" hidden="1">{"'Sheet1'!$A$4:$M$21","'Sheet1'!$J$17:$K$19"}</definedName>
    <definedName name="아니" localSheetId="21" hidden="1">{"'Sheet1'!$A$4:$M$21","'Sheet1'!$J$17:$K$19"}</definedName>
    <definedName name="아니" localSheetId="18" hidden="1">{"'Sheet1'!$A$4:$M$21","'Sheet1'!$J$17:$K$19"}</definedName>
    <definedName name="아니" localSheetId="19" hidden="1">{"'Sheet1'!$A$4:$M$21","'Sheet1'!$J$17:$K$19"}</definedName>
    <definedName name="아니" localSheetId="20" hidden="1">{"'Sheet1'!$A$4:$M$21","'Sheet1'!$J$17:$K$19"}</definedName>
    <definedName name="아니" localSheetId="22" hidden="1">{"'Sheet1'!$A$4:$M$21","'Sheet1'!$J$17:$K$19"}</definedName>
    <definedName name="아니" localSheetId="24" hidden="1">{"'Sheet1'!$A$4:$M$21","'Sheet1'!$J$17:$K$19"}</definedName>
    <definedName name="아니" localSheetId="28" hidden="1">{"'Sheet1'!$A$4:$M$21","'Sheet1'!$J$17:$K$19"}</definedName>
    <definedName name="아니" localSheetId="14" hidden="1">{"'Sheet1'!$A$4:$M$21","'Sheet1'!$J$17:$K$19"}</definedName>
    <definedName name="아니" hidden="1">{"'Sheet1'!$A$4:$M$21","'Sheet1'!$J$17:$K$19"}</definedName>
    <definedName name="아름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12" hidden="1">{#N/A,#N/A,FALSE,"배수2"}</definedName>
    <definedName name="아무" localSheetId="11" hidden="1">{#N/A,#N/A,FALSE,"배수2"}</definedName>
    <definedName name="아무" localSheetId="13" hidden="1">{#N/A,#N/A,FALSE,"배수2"}</definedName>
    <definedName name="아무" localSheetId="16" hidden="1">{#N/A,#N/A,FALSE,"배수2"}</definedName>
    <definedName name="아무" localSheetId="21" hidden="1">{#N/A,#N/A,FALSE,"배수2"}</definedName>
    <definedName name="아무" localSheetId="18" hidden="1">{#N/A,#N/A,FALSE,"배수2"}</definedName>
    <definedName name="아무" localSheetId="19" hidden="1">{#N/A,#N/A,FALSE,"배수2"}</definedName>
    <definedName name="아무" localSheetId="20" hidden="1">{#N/A,#N/A,FALSE,"배수2"}</definedName>
    <definedName name="아무" localSheetId="22" hidden="1">{#N/A,#N/A,FALSE,"배수2"}</definedName>
    <definedName name="아무" localSheetId="24" hidden="1">{#N/A,#N/A,FALSE,"배수2"}</definedName>
    <definedName name="아무" localSheetId="28" hidden="1">{#N/A,#N/A,FALSE,"배수2"}</definedName>
    <definedName name="아무" localSheetId="14" hidden="1">{#N/A,#N/A,FALSE,"배수2"}</definedName>
    <definedName name="아무" hidden="1">{#N/A,#N/A,FALSE,"배수2"}</definedName>
    <definedName name="아무거나" localSheetId="12" hidden="1">{#N/A,#N/A,FALSE,"배수2"}</definedName>
    <definedName name="아무거나" localSheetId="11" hidden="1">{#N/A,#N/A,FALSE,"배수2"}</definedName>
    <definedName name="아무거나" localSheetId="13" hidden="1">{#N/A,#N/A,FALSE,"배수2"}</definedName>
    <definedName name="아무거나" localSheetId="16" hidden="1">{#N/A,#N/A,FALSE,"배수2"}</definedName>
    <definedName name="아무거나" localSheetId="21" hidden="1">{#N/A,#N/A,FALSE,"배수2"}</definedName>
    <definedName name="아무거나" localSheetId="18" hidden="1">{#N/A,#N/A,FALSE,"배수2"}</definedName>
    <definedName name="아무거나" localSheetId="19" hidden="1">{#N/A,#N/A,FALSE,"배수2"}</definedName>
    <definedName name="아무거나" localSheetId="20" hidden="1">{#N/A,#N/A,FALSE,"배수2"}</definedName>
    <definedName name="아무거나" localSheetId="22" hidden="1">{#N/A,#N/A,FALSE,"배수2"}</definedName>
    <definedName name="아무거나" localSheetId="24" hidden="1">{#N/A,#N/A,FALSE,"배수2"}</definedName>
    <definedName name="아무거나" localSheetId="28" hidden="1">{#N/A,#N/A,FALSE,"배수2"}</definedName>
    <definedName name="아무거나" localSheetId="14" hidden="1">{#N/A,#N/A,FALSE,"배수2"}</definedName>
    <definedName name="아무거나" hidden="1">{#N/A,#N/A,FALSE,"배수2"}</definedName>
    <definedName name="아스콘2" hidden="1">#REF!</definedName>
    <definedName name="아스콘깨기" localSheetId="12" hidden="1">{#N/A,#N/A,FALSE,"골재소요량";#N/A,#N/A,FALSE,"골재소요량"}</definedName>
    <definedName name="아스콘깨기" localSheetId="11" hidden="1">{#N/A,#N/A,FALSE,"골재소요량";#N/A,#N/A,FALSE,"골재소요량"}</definedName>
    <definedName name="아스콘깨기" localSheetId="13" hidden="1">{#N/A,#N/A,FALSE,"골재소요량";#N/A,#N/A,FALSE,"골재소요량"}</definedName>
    <definedName name="아스콘깨기" localSheetId="16" hidden="1">{#N/A,#N/A,FALSE,"골재소요량";#N/A,#N/A,FALSE,"골재소요량"}</definedName>
    <definedName name="아스콘깨기" localSheetId="21" hidden="1">{#N/A,#N/A,FALSE,"골재소요량";#N/A,#N/A,FALSE,"골재소요량"}</definedName>
    <definedName name="아스콘깨기" localSheetId="18" hidden="1">{#N/A,#N/A,FALSE,"골재소요량";#N/A,#N/A,FALSE,"골재소요량"}</definedName>
    <definedName name="아스콘깨기" localSheetId="19" hidden="1">{#N/A,#N/A,FALSE,"골재소요량";#N/A,#N/A,FALSE,"골재소요량"}</definedName>
    <definedName name="아스콘깨기" localSheetId="20" hidden="1">{#N/A,#N/A,FALSE,"골재소요량";#N/A,#N/A,FALSE,"골재소요량"}</definedName>
    <definedName name="아스콘깨기" localSheetId="22" hidden="1">{#N/A,#N/A,FALSE,"골재소요량";#N/A,#N/A,FALSE,"골재소요량"}</definedName>
    <definedName name="아스콘깨기" localSheetId="24" hidden="1">{#N/A,#N/A,FALSE,"골재소요량";#N/A,#N/A,FALSE,"골재소요량"}</definedName>
    <definedName name="아스콘깨기" localSheetId="28" hidden="1">{#N/A,#N/A,FALSE,"골재소요량";#N/A,#N/A,FALSE,"골재소요량"}</definedName>
    <definedName name="아스콘깨기" localSheetId="14" hidden="1">{#N/A,#N/A,FALSE,"골재소요량";#N/A,#N/A,FALSE,"골재소요량"}</definedName>
    <definedName name="아스콘깨기" hidden="1">{#N/A,#N/A,FALSE,"골재소요량";#N/A,#N/A,FALSE,"골재소요량"}</definedName>
    <definedName name="아싸" localSheetId="12" hidden="1">{#N/A,#N/A,FALSE,"CCTV"}</definedName>
    <definedName name="아싸" localSheetId="11" hidden="1">{#N/A,#N/A,FALSE,"CCTV"}</definedName>
    <definedName name="아싸" localSheetId="13" hidden="1">{#N/A,#N/A,FALSE,"CCTV"}</definedName>
    <definedName name="아싸" localSheetId="16" hidden="1">{#N/A,#N/A,FALSE,"CCTV"}</definedName>
    <definedName name="아싸" localSheetId="21" hidden="1">{#N/A,#N/A,FALSE,"CCTV"}</definedName>
    <definedName name="아싸" localSheetId="18" hidden="1">{#N/A,#N/A,FALSE,"CCTV"}</definedName>
    <definedName name="아싸" localSheetId="19" hidden="1">{#N/A,#N/A,FALSE,"CCTV"}</definedName>
    <definedName name="아싸" localSheetId="20" hidden="1">{#N/A,#N/A,FALSE,"CCTV"}</definedName>
    <definedName name="아싸" localSheetId="22" hidden="1">{#N/A,#N/A,FALSE,"CCTV"}</definedName>
    <definedName name="아싸" localSheetId="24" hidden="1">{#N/A,#N/A,FALSE,"CCTV"}</definedName>
    <definedName name="아싸" localSheetId="28" hidden="1">{#N/A,#N/A,FALSE,"CCTV"}</definedName>
    <definedName name="아싸" localSheetId="14" hidden="1">{#N/A,#N/A,FALSE,"CCTV"}</definedName>
    <definedName name="아싸" hidden="1">{#N/A,#N/A,FALSE,"CCTV"}</definedName>
    <definedName name="아아아앙" localSheetId="12" hidden="1">{#N/A,#N/A,FALSE,"주간공정";#N/A,#N/A,FALSE,"주간보고";#N/A,#N/A,FALSE,"주간공정표"}</definedName>
    <definedName name="아아아앙" localSheetId="11" hidden="1">{#N/A,#N/A,FALSE,"주간공정";#N/A,#N/A,FALSE,"주간보고";#N/A,#N/A,FALSE,"주간공정표"}</definedName>
    <definedName name="아아아앙" localSheetId="13" hidden="1">{#N/A,#N/A,FALSE,"주간공정";#N/A,#N/A,FALSE,"주간보고";#N/A,#N/A,FALSE,"주간공정표"}</definedName>
    <definedName name="아아아앙" localSheetId="16" hidden="1">{#N/A,#N/A,FALSE,"주간공정";#N/A,#N/A,FALSE,"주간보고";#N/A,#N/A,FALSE,"주간공정표"}</definedName>
    <definedName name="아아아앙" localSheetId="21" hidden="1">{#N/A,#N/A,FALSE,"주간공정";#N/A,#N/A,FALSE,"주간보고";#N/A,#N/A,FALSE,"주간공정표"}</definedName>
    <definedName name="아아아앙" localSheetId="18" hidden="1">{#N/A,#N/A,FALSE,"주간공정";#N/A,#N/A,FALSE,"주간보고";#N/A,#N/A,FALSE,"주간공정표"}</definedName>
    <definedName name="아아아앙" localSheetId="19" hidden="1">{#N/A,#N/A,FALSE,"주간공정";#N/A,#N/A,FALSE,"주간보고";#N/A,#N/A,FALSE,"주간공정표"}</definedName>
    <definedName name="아아아앙" localSheetId="20" hidden="1">{#N/A,#N/A,FALSE,"주간공정";#N/A,#N/A,FALSE,"주간보고";#N/A,#N/A,FALSE,"주간공정표"}</definedName>
    <definedName name="아아아앙" localSheetId="22" hidden="1">{#N/A,#N/A,FALSE,"주간공정";#N/A,#N/A,FALSE,"주간보고";#N/A,#N/A,FALSE,"주간공정표"}</definedName>
    <definedName name="아아아앙" localSheetId="24" hidden="1">{#N/A,#N/A,FALSE,"주간공정";#N/A,#N/A,FALSE,"주간보고";#N/A,#N/A,FALSE,"주간공정표"}</definedName>
    <definedName name="아아아앙" localSheetId="28" hidden="1">{#N/A,#N/A,FALSE,"주간공정";#N/A,#N/A,FALSE,"주간보고";#N/A,#N/A,FALSE,"주간공정표"}</definedName>
    <definedName name="아아아앙" localSheetId="14" hidden="1">{#N/A,#N/A,FALSE,"주간공정";#N/A,#N/A,FALSE,"주간보고";#N/A,#N/A,FALSE,"주간공정표"}</definedName>
    <definedName name="아아아앙" hidden="1">{#N/A,#N/A,FALSE,"주간공정";#N/A,#N/A,FALSE,"주간보고";#N/A,#N/A,FALSE,"주간공정표"}</definedName>
    <definedName name="아아ㅏ앙" localSheetId="12" hidden="1">{#N/A,#N/A,FALSE,"주간공정";#N/A,#N/A,FALSE,"주간보고";#N/A,#N/A,FALSE,"주간공정표"}</definedName>
    <definedName name="아아ㅏ앙" localSheetId="11" hidden="1">{#N/A,#N/A,FALSE,"주간공정";#N/A,#N/A,FALSE,"주간보고";#N/A,#N/A,FALSE,"주간공정표"}</definedName>
    <definedName name="아아ㅏ앙" localSheetId="13" hidden="1">{#N/A,#N/A,FALSE,"주간공정";#N/A,#N/A,FALSE,"주간보고";#N/A,#N/A,FALSE,"주간공정표"}</definedName>
    <definedName name="아아ㅏ앙" localSheetId="16" hidden="1">{#N/A,#N/A,FALSE,"주간공정";#N/A,#N/A,FALSE,"주간보고";#N/A,#N/A,FALSE,"주간공정표"}</definedName>
    <definedName name="아아ㅏ앙" localSheetId="21" hidden="1">{#N/A,#N/A,FALSE,"주간공정";#N/A,#N/A,FALSE,"주간보고";#N/A,#N/A,FALSE,"주간공정표"}</definedName>
    <definedName name="아아ㅏ앙" localSheetId="18" hidden="1">{#N/A,#N/A,FALSE,"주간공정";#N/A,#N/A,FALSE,"주간보고";#N/A,#N/A,FALSE,"주간공정표"}</definedName>
    <definedName name="아아ㅏ앙" localSheetId="19" hidden="1">{#N/A,#N/A,FALSE,"주간공정";#N/A,#N/A,FALSE,"주간보고";#N/A,#N/A,FALSE,"주간공정표"}</definedName>
    <definedName name="아아ㅏ앙" localSheetId="20" hidden="1">{#N/A,#N/A,FALSE,"주간공정";#N/A,#N/A,FALSE,"주간보고";#N/A,#N/A,FALSE,"주간공정표"}</definedName>
    <definedName name="아아ㅏ앙" localSheetId="22" hidden="1">{#N/A,#N/A,FALSE,"주간공정";#N/A,#N/A,FALSE,"주간보고";#N/A,#N/A,FALSE,"주간공정표"}</definedName>
    <definedName name="아아ㅏ앙" localSheetId="24" hidden="1">{#N/A,#N/A,FALSE,"주간공정";#N/A,#N/A,FALSE,"주간보고";#N/A,#N/A,FALSE,"주간공정표"}</definedName>
    <definedName name="아아ㅏ앙" localSheetId="28" hidden="1">{#N/A,#N/A,FALSE,"주간공정";#N/A,#N/A,FALSE,"주간보고";#N/A,#N/A,FALSE,"주간공정표"}</definedName>
    <definedName name="아아ㅏ앙" localSheetId="14" hidden="1">{#N/A,#N/A,FALSE,"주간공정";#N/A,#N/A,FALSE,"주간보고";#N/A,#N/A,FALSE,"주간공정표"}</definedName>
    <definedName name="아아ㅏ앙" hidden="1">{#N/A,#N/A,FALSE,"주간공정";#N/A,#N/A,FALSE,"주간보고";#N/A,#N/A,FALSE,"주간공정표"}</definedName>
    <definedName name="아파트" localSheetId="12" hidden="1">{"'Sheet1'!$A$4:$M$21","'Sheet1'!$J$17:$K$19"}</definedName>
    <definedName name="아파트" localSheetId="11" hidden="1">{"'Sheet1'!$A$4:$M$21","'Sheet1'!$J$17:$K$19"}</definedName>
    <definedName name="아파트" localSheetId="13" hidden="1">{"'Sheet1'!$A$4:$M$21","'Sheet1'!$J$17:$K$19"}</definedName>
    <definedName name="아파트" localSheetId="16" hidden="1">{"'Sheet1'!$A$4:$M$21","'Sheet1'!$J$17:$K$19"}</definedName>
    <definedName name="아파트" localSheetId="21" hidden="1">{"'Sheet1'!$A$4:$M$21","'Sheet1'!$J$17:$K$19"}</definedName>
    <definedName name="아파트" localSheetId="18" hidden="1">{"'Sheet1'!$A$4:$M$21","'Sheet1'!$J$17:$K$19"}</definedName>
    <definedName name="아파트" localSheetId="19" hidden="1">{"'Sheet1'!$A$4:$M$21","'Sheet1'!$J$17:$K$19"}</definedName>
    <definedName name="아파트" localSheetId="20" hidden="1">{"'Sheet1'!$A$4:$M$21","'Sheet1'!$J$17:$K$19"}</definedName>
    <definedName name="아파트" localSheetId="22" hidden="1">{"'Sheet1'!$A$4:$M$21","'Sheet1'!$J$17:$K$19"}</definedName>
    <definedName name="아파트" localSheetId="24" hidden="1">{"'Sheet1'!$A$4:$M$21","'Sheet1'!$J$17:$K$19"}</definedName>
    <definedName name="아파트" localSheetId="28" hidden="1">{"'Sheet1'!$A$4:$M$21","'Sheet1'!$J$17:$K$19"}</definedName>
    <definedName name="아파트" localSheetId="14" hidden="1">{"'Sheet1'!$A$4:$M$21","'Sheet1'!$J$17:$K$19"}</definedName>
    <definedName name="아파트" hidden="1">{"'Sheet1'!$A$4:$M$21","'Sheet1'!$J$17:$K$19"}</definedName>
    <definedName name="아파트내역2" localSheetId="12" hidden="1">{"'Sheet1'!$A$4:$M$21","'Sheet1'!$J$17:$K$19"}</definedName>
    <definedName name="아파트내역2" localSheetId="11" hidden="1">{"'Sheet1'!$A$4:$M$21","'Sheet1'!$J$17:$K$19"}</definedName>
    <definedName name="아파트내역2" localSheetId="13" hidden="1">{"'Sheet1'!$A$4:$M$21","'Sheet1'!$J$17:$K$19"}</definedName>
    <definedName name="아파트내역2" localSheetId="16" hidden="1">{"'Sheet1'!$A$4:$M$21","'Sheet1'!$J$17:$K$19"}</definedName>
    <definedName name="아파트내역2" localSheetId="21" hidden="1">{"'Sheet1'!$A$4:$M$21","'Sheet1'!$J$17:$K$19"}</definedName>
    <definedName name="아파트내역2" localSheetId="18" hidden="1">{"'Sheet1'!$A$4:$M$21","'Sheet1'!$J$17:$K$19"}</definedName>
    <definedName name="아파트내역2" localSheetId="19" hidden="1">{"'Sheet1'!$A$4:$M$21","'Sheet1'!$J$17:$K$19"}</definedName>
    <definedName name="아파트내역2" localSheetId="20" hidden="1">{"'Sheet1'!$A$4:$M$21","'Sheet1'!$J$17:$K$19"}</definedName>
    <definedName name="아파트내역2" localSheetId="22" hidden="1">{"'Sheet1'!$A$4:$M$21","'Sheet1'!$J$17:$K$19"}</definedName>
    <definedName name="아파트내역2" localSheetId="24" hidden="1">{"'Sheet1'!$A$4:$M$21","'Sheet1'!$J$17:$K$19"}</definedName>
    <definedName name="아파트내역2" localSheetId="28" hidden="1">{"'Sheet1'!$A$4:$M$21","'Sheet1'!$J$17:$K$19"}</definedName>
    <definedName name="아파트내역2" localSheetId="14" hidden="1">{"'Sheet1'!$A$4:$M$21","'Sheet1'!$J$17:$K$19"}</definedName>
    <definedName name="아파트내역2" hidden="1">{"'Sheet1'!$A$4:$M$21","'Sheet1'!$J$17:$K$19"}</definedName>
    <definedName name="아ㅏㅓ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12" hidden="1">{#N/A,#N/A,FALSE,"포장1";#N/A,#N/A,FALSE,"포장1"}</definedName>
    <definedName name="아ㅓ림" localSheetId="11" hidden="1">{#N/A,#N/A,FALSE,"포장1";#N/A,#N/A,FALSE,"포장1"}</definedName>
    <definedName name="아ㅓ림" localSheetId="13" hidden="1">{#N/A,#N/A,FALSE,"포장1";#N/A,#N/A,FALSE,"포장1"}</definedName>
    <definedName name="아ㅓ림" localSheetId="16" hidden="1">{#N/A,#N/A,FALSE,"포장1";#N/A,#N/A,FALSE,"포장1"}</definedName>
    <definedName name="아ㅓ림" localSheetId="21" hidden="1">{#N/A,#N/A,FALSE,"포장1";#N/A,#N/A,FALSE,"포장1"}</definedName>
    <definedName name="아ㅓ림" localSheetId="18" hidden="1">{#N/A,#N/A,FALSE,"포장1";#N/A,#N/A,FALSE,"포장1"}</definedName>
    <definedName name="아ㅓ림" localSheetId="19" hidden="1">{#N/A,#N/A,FALSE,"포장1";#N/A,#N/A,FALSE,"포장1"}</definedName>
    <definedName name="아ㅓ림" localSheetId="20" hidden="1">{#N/A,#N/A,FALSE,"포장1";#N/A,#N/A,FALSE,"포장1"}</definedName>
    <definedName name="아ㅓ림" localSheetId="22" hidden="1">{#N/A,#N/A,FALSE,"포장1";#N/A,#N/A,FALSE,"포장1"}</definedName>
    <definedName name="아ㅓ림" localSheetId="24" hidden="1">{#N/A,#N/A,FALSE,"포장1";#N/A,#N/A,FALSE,"포장1"}</definedName>
    <definedName name="아ㅓ림" localSheetId="28" hidden="1">{#N/A,#N/A,FALSE,"포장1";#N/A,#N/A,FALSE,"포장1"}</definedName>
    <definedName name="아ㅓ림" localSheetId="14" hidden="1">{#N/A,#N/A,FALSE,"포장1";#N/A,#N/A,FALSE,"포장1"}</definedName>
    <definedName name="아ㅓ림" hidden="1">{#N/A,#N/A,FALSE,"포장1";#N/A,#N/A,FALSE,"포장1"}</definedName>
    <definedName name="안" localSheetId="12" hidden="1">{#N/A,#N/A,FALSE,"포장2"}</definedName>
    <definedName name="안" localSheetId="11" hidden="1">{#N/A,#N/A,FALSE,"포장2"}</definedName>
    <definedName name="안" localSheetId="13" hidden="1">{#N/A,#N/A,FALSE,"포장2"}</definedName>
    <definedName name="안" localSheetId="16" hidden="1">{#N/A,#N/A,FALSE,"포장2"}</definedName>
    <definedName name="안" localSheetId="21" hidden="1">{#N/A,#N/A,FALSE,"포장2"}</definedName>
    <definedName name="안" localSheetId="18" hidden="1">{#N/A,#N/A,FALSE,"포장2"}</definedName>
    <definedName name="안" localSheetId="19" hidden="1">{#N/A,#N/A,FALSE,"포장2"}</definedName>
    <definedName name="안" localSheetId="20" hidden="1">{#N/A,#N/A,FALSE,"포장2"}</definedName>
    <definedName name="안" localSheetId="22" hidden="1">{#N/A,#N/A,FALSE,"포장2"}</definedName>
    <definedName name="안" localSheetId="24" hidden="1">{#N/A,#N/A,FALSE,"포장2"}</definedName>
    <definedName name="안" localSheetId="28" hidden="1">{#N/A,#N/A,FALSE,"포장2"}</definedName>
    <definedName name="안" localSheetId="14" hidden="1">{#N/A,#N/A,FALSE,"포장2"}</definedName>
    <definedName name="안" hidden="1">{#N/A,#N/A,FALSE,"포장2"}</definedName>
    <definedName name="안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산키즈" localSheetId="12" hidden="1">{#N/A,#N/A,FALSE,"전력간선"}</definedName>
    <definedName name="안산키즈" localSheetId="11" hidden="1">{#N/A,#N/A,FALSE,"전력간선"}</definedName>
    <definedName name="안산키즈" localSheetId="13" hidden="1">{#N/A,#N/A,FALSE,"전력간선"}</definedName>
    <definedName name="안산키즈" localSheetId="16" hidden="1">{#N/A,#N/A,FALSE,"전력간선"}</definedName>
    <definedName name="안산키즈" localSheetId="21" hidden="1">{#N/A,#N/A,FALSE,"전력간선"}</definedName>
    <definedName name="안산키즈" localSheetId="18" hidden="1">{#N/A,#N/A,FALSE,"전력간선"}</definedName>
    <definedName name="안산키즈" localSheetId="19" hidden="1">{#N/A,#N/A,FALSE,"전력간선"}</definedName>
    <definedName name="안산키즈" localSheetId="20" hidden="1">{#N/A,#N/A,FALSE,"전력간선"}</definedName>
    <definedName name="안산키즈" localSheetId="22" hidden="1">{#N/A,#N/A,FALSE,"전력간선"}</definedName>
    <definedName name="안산키즈" localSheetId="24" hidden="1">{#N/A,#N/A,FALSE,"전력간선"}</definedName>
    <definedName name="안산키즈" localSheetId="28" hidden="1">{#N/A,#N/A,FALSE,"전력간선"}</definedName>
    <definedName name="안산키즈" localSheetId="14" hidden="1">{#N/A,#N/A,FALSE,"전력간선"}</definedName>
    <definedName name="안산키즈" hidden="1">{#N/A,#N/A,FALSE,"전력간선"}</definedName>
    <definedName name="안전관리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12" hidden="1">{#N/A,#N/A,FALSE,"이태원철근"}</definedName>
    <definedName name="알파" localSheetId="11" hidden="1">{#N/A,#N/A,FALSE,"이태원철근"}</definedName>
    <definedName name="알파" localSheetId="13" hidden="1">{#N/A,#N/A,FALSE,"이태원철근"}</definedName>
    <definedName name="알파" localSheetId="16" hidden="1">{#N/A,#N/A,FALSE,"이태원철근"}</definedName>
    <definedName name="알파" localSheetId="21" hidden="1">{#N/A,#N/A,FALSE,"이태원철근"}</definedName>
    <definedName name="알파" localSheetId="18" hidden="1">{#N/A,#N/A,FALSE,"이태원철근"}</definedName>
    <definedName name="알파" localSheetId="19" hidden="1">{#N/A,#N/A,FALSE,"이태원철근"}</definedName>
    <definedName name="알파" localSheetId="20" hidden="1">{#N/A,#N/A,FALSE,"이태원철근"}</definedName>
    <definedName name="알파" localSheetId="22" hidden="1">{#N/A,#N/A,FALSE,"이태원철근"}</definedName>
    <definedName name="알파" localSheetId="24" hidden="1">{#N/A,#N/A,FALSE,"이태원철근"}</definedName>
    <definedName name="알파" localSheetId="28" hidden="1">{#N/A,#N/A,FALSE,"이태원철근"}</definedName>
    <definedName name="알파" localSheetId="14" hidden="1">{#N/A,#N/A,FALSE,"이태원철근"}</definedName>
    <definedName name="알파" hidden="1">{#N/A,#N/A,FALSE,"이태원철근"}</definedName>
    <definedName name="앎"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암거공" hidden="1">#REF!</definedName>
    <definedName name="앙" localSheetId="12" hidden="1">{#N/A,#N/A,FALSE,"지침";#N/A,#N/A,FALSE,"환경분석";#N/A,#N/A,FALSE,"Sheet16"}</definedName>
    <definedName name="앙" localSheetId="11" hidden="1">{#N/A,#N/A,FALSE,"지침";#N/A,#N/A,FALSE,"환경분석";#N/A,#N/A,FALSE,"Sheet16"}</definedName>
    <definedName name="앙" localSheetId="13" hidden="1">{#N/A,#N/A,FALSE,"지침";#N/A,#N/A,FALSE,"환경분석";#N/A,#N/A,FALSE,"Sheet16"}</definedName>
    <definedName name="앙" localSheetId="16" hidden="1">{#N/A,#N/A,FALSE,"지침";#N/A,#N/A,FALSE,"환경분석";#N/A,#N/A,FALSE,"Sheet16"}</definedName>
    <definedName name="앙" localSheetId="21" hidden="1">{#N/A,#N/A,FALSE,"지침";#N/A,#N/A,FALSE,"환경분석";#N/A,#N/A,FALSE,"Sheet16"}</definedName>
    <definedName name="앙" localSheetId="18" hidden="1">{#N/A,#N/A,FALSE,"지침";#N/A,#N/A,FALSE,"환경분석";#N/A,#N/A,FALSE,"Sheet16"}</definedName>
    <definedName name="앙" localSheetId="19" hidden="1">{#N/A,#N/A,FALSE,"지침";#N/A,#N/A,FALSE,"환경분석";#N/A,#N/A,FALSE,"Sheet16"}</definedName>
    <definedName name="앙" localSheetId="20" hidden="1">{#N/A,#N/A,FALSE,"지침";#N/A,#N/A,FALSE,"환경분석";#N/A,#N/A,FALSE,"Sheet16"}</definedName>
    <definedName name="앙" localSheetId="22" hidden="1">{#N/A,#N/A,FALSE,"지침";#N/A,#N/A,FALSE,"환경분석";#N/A,#N/A,FALSE,"Sheet16"}</definedName>
    <definedName name="앙" localSheetId="24" hidden="1">{#N/A,#N/A,FALSE,"지침";#N/A,#N/A,FALSE,"환경분석";#N/A,#N/A,FALSE,"Sheet16"}</definedName>
    <definedName name="앙" localSheetId="28" hidden="1">{#N/A,#N/A,FALSE,"지침";#N/A,#N/A,FALSE,"환경분석";#N/A,#N/A,FALSE,"Sheet16"}</definedName>
    <definedName name="앙" localSheetId="14" hidden="1">{#N/A,#N/A,FALSE,"지침";#N/A,#N/A,FALSE,"환경분석";#N/A,#N/A,FALSE,"Sheet16"}</definedName>
    <definedName name="앙" hidden="1">{#N/A,#N/A,FALSE,"지침";#N/A,#N/A,FALSE,"환경분석";#N/A,#N/A,FALSE,"Sheet16"}</definedName>
    <definedName name="앞지" localSheetId="12" hidden="1">{#N/A,#N/A,FALSE,"이태원철근"}</definedName>
    <definedName name="앞지" localSheetId="11" hidden="1">{#N/A,#N/A,FALSE,"이태원철근"}</definedName>
    <definedName name="앞지" localSheetId="13" hidden="1">{#N/A,#N/A,FALSE,"이태원철근"}</definedName>
    <definedName name="앞지" localSheetId="16" hidden="1">{#N/A,#N/A,FALSE,"이태원철근"}</definedName>
    <definedName name="앞지" localSheetId="21" hidden="1">{#N/A,#N/A,FALSE,"이태원철근"}</definedName>
    <definedName name="앞지" localSheetId="18" hidden="1">{#N/A,#N/A,FALSE,"이태원철근"}</definedName>
    <definedName name="앞지" localSheetId="19" hidden="1">{#N/A,#N/A,FALSE,"이태원철근"}</definedName>
    <definedName name="앞지" localSheetId="20" hidden="1">{#N/A,#N/A,FALSE,"이태원철근"}</definedName>
    <definedName name="앞지" localSheetId="22" hidden="1">{#N/A,#N/A,FALSE,"이태원철근"}</definedName>
    <definedName name="앞지" localSheetId="24" hidden="1">{#N/A,#N/A,FALSE,"이태원철근"}</definedName>
    <definedName name="앞지" localSheetId="28" hidden="1">{#N/A,#N/A,FALSE,"이태원철근"}</definedName>
    <definedName name="앞지" localSheetId="14" hidden="1">{#N/A,#N/A,FALSE,"이태원철근"}</definedName>
    <definedName name="앞지" hidden="1">{#N/A,#N/A,FALSE,"이태원철근"}</definedName>
    <definedName name="야" localSheetId="12" hidden="1">{#N/A,#N/A,FALSE,"배수1"}</definedName>
    <definedName name="야" localSheetId="11" hidden="1">{#N/A,#N/A,FALSE,"배수1"}</definedName>
    <definedName name="야" localSheetId="13" hidden="1">{#N/A,#N/A,FALSE,"배수1"}</definedName>
    <definedName name="야" localSheetId="16" hidden="1">{#N/A,#N/A,FALSE,"배수1"}</definedName>
    <definedName name="야" localSheetId="21" hidden="1">{#N/A,#N/A,FALSE,"배수1"}</definedName>
    <definedName name="야" localSheetId="18" hidden="1">{#N/A,#N/A,FALSE,"배수1"}</definedName>
    <definedName name="야" localSheetId="19" hidden="1">{#N/A,#N/A,FALSE,"배수1"}</definedName>
    <definedName name="야" localSheetId="20" hidden="1">{#N/A,#N/A,FALSE,"배수1"}</definedName>
    <definedName name="야" localSheetId="22" hidden="1">{#N/A,#N/A,FALSE,"배수1"}</definedName>
    <definedName name="야" localSheetId="24" hidden="1">{#N/A,#N/A,FALSE,"배수1"}</definedName>
    <definedName name="야" localSheetId="28" hidden="1">{#N/A,#N/A,FALSE,"배수1"}</definedName>
    <definedName name="야" localSheetId="14" hidden="1">{#N/A,#N/A,FALSE,"배수1"}</definedName>
    <definedName name="야" hidden="1">{#N/A,#N/A,FALSE,"배수1"}</definedName>
    <definedName name="야간" localSheetId="12" hidden="1">{#N/A,#N/A,FALSE,"지침";#N/A,#N/A,FALSE,"환경분석";#N/A,#N/A,FALSE,"Sheet16"}</definedName>
    <definedName name="야간" localSheetId="11" hidden="1">{#N/A,#N/A,FALSE,"지침";#N/A,#N/A,FALSE,"환경분석";#N/A,#N/A,FALSE,"Sheet16"}</definedName>
    <definedName name="야간" localSheetId="13" hidden="1">{#N/A,#N/A,FALSE,"지침";#N/A,#N/A,FALSE,"환경분석";#N/A,#N/A,FALSE,"Sheet16"}</definedName>
    <definedName name="야간" localSheetId="16" hidden="1">{#N/A,#N/A,FALSE,"지침";#N/A,#N/A,FALSE,"환경분석";#N/A,#N/A,FALSE,"Sheet16"}</definedName>
    <definedName name="야간" localSheetId="21" hidden="1">{#N/A,#N/A,FALSE,"지침";#N/A,#N/A,FALSE,"환경분석";#N/A,#N/A,FALSE,"Sheet16"}</definedName>
    <definedName name="야간" localSheetId="18" hidden="1">{#N/A,#N/A,FALSE,"지침";#N/A,#N/A,FALSE,"환경분석";#N/A,#N/A,FALSE,"Sheet16"}</definedName>
    <definedName name="야간" localSheetId="19" hidden="1">{#N/A,#N/A,FALSE,"지침";#N/A,#N/A,FALSE,"환경분석";#N/A,#N/A,FALSE,"Sheet16"}</definedName>
    <definedName name="야간" localSheetId="20" hidden="1">{#N/A,#N/A,FALSE,"지침";#N/A,#N/A,FALSE,"환경분석";#N/A,#N/A,FALSE,"Sheet16"}</definedName>
    <definedName name="야간" localSheetId="22" hidden="1">{#N/A,#N/A,FALSE,"지침";#N/A,#N/A,FALSE,"환경분석";#N/A,#N/A,FALSE,"Sheet16"}</definedName>
    <definedName name="야간" localSheetId="24" hidden="1">{#N/A,#N/A,FALSE,"지침";#N/A,#N/A,FALSE,"환경분석";#N/A,#N/A,FALSE,"Sheet16"}</definedName>
    <definedName name="야간" localSheetId="28" hidden="1">{#N/A,#N/A,FALSE,"지침";#N/A,#N/A,FALSE,"환경분석";#N/A,#N/A,FALSE,"Sheet16"}</definedName>
    <definedName name="야간" localSheetId="14" hidden="1">{#N/A,#N/A,FALSE,"지침";#N/A,#N/A,FALSE,"환경분석";#N/A,#N/A,FALSE,"Sheet16"}</definedName>
    <definedName name="야간" hidden="1">{#N/A,#N/A,FALSE,"지침";#N/A,#N/A,FALSE,"환경분석";#N/A,#N/A,FALSE,"Sheet16"}</definedName>
    <definedName name="양" localSheetId="12" hidden="1">{#N/A,#N/A,FALSE,"CCTV"}</definedName>
    <definedName name="양" localSheetId="11" hidden="1">{#N/A,#N/A,FALSE,"CCTV"}</definedName>
    <definedName name="양" localSheetId="13" hidden="1">{#N/A,#N/A,FALSE,"CCTV"}</definedName>
    <definedName name="양" localSheetId="16" hidden="1">{#N/A,#N/A,FALSE,"CCTV"}</definedName>
    <definedName name="양" localSheetId="21" hidden="1">{#N/A,#N/A,FALSE,"CCTV"}</definedName>
    <definedName name="양" localSheetId="18" hidden="1">{#N/A,#N/A,FALSE,"CCTV"}</definedName>
    <definedName name="양" localSheetId="19" hidden="1">{#N/A,#N/A,FALSE,"CCTV"}</definedName>
    <definedName name="양" localSheetId="20" hidden="1">{#N/A,#N/A,FALSE,"CCTV"}</definedName>
    <definedName name="양" localSheetId="22" hidden="1">{#N/A,#N/A,FALSE,"CCTV"}</definedName>
    <definedName name="양" localSheetId="24" hidden="1">{#N/A,#N/A,FALSE,"CCTV"}</definedName>
    <definedName name="양" localSheetId="28" hidden="1">{#N/A,#N/A,FALSE,"CCTV"}</definedName>
    <definedName name="양" localSheetId="14" hidden="1">{#N/A,#N/A,FALSE,"CCTV"}</definedName>
    <definedName name="양" hidden="1">{#N/A,#N/A,FALSE,"CCTV"}</definedName>
    <definedName name="양식3" localSheetId="12" hidden="1">{#N/A,#N/A,TRUE,"LOADCOVE";#N/A,#N/A,TRUE,"PAGE001";#N/A,#N/A,TRUE,"PAGE002";#N/A,#N/A,TRUE,"PAGE003";#N/A,#N/A,TRUE,"PAGE004";#N/A,#N/A,TRUE,"PAGE005";#N/A,#N/A,TRUE,"PAGE006";#N/A,#N/A,TRUE,"PAGE007";#N/A,#N/A,TRUE,"PAGE008";#N/A,#N/A,TRUE,"PAGE009";#N/A,#N/A,TRUE,"PAGE010";#N/A,#N/A,TRUE,"PAGE011";#N/A,#N/A,TRUE,"PAGE012";#N/A,#N/A,TRUE,"PAGE013"}</definedName>
    <definedName name="양식3" localSheetId="11" hidden="1">{#N/A,#N/A,TRUE,"LOADCOVE";#N/A,#N/A,TRUE,"PAGE001";#N/A,#N/A,TRUE,"PAGE002";#N/A,#N/A,TRUE,"PAGE003";#N/A,#N/A,TRUE,"PAGE004";#N/A,#N/A,TRUE,"PAGE005";#N/A,#N/A,TRUE,"PAGE006";#N/A,#N/A,TRUE,"PAGE007";#N/A,#N/A,TRUE,"PAGE008";#N/A,#N/A,TRUE,"PAGE009";#N/A,#N/A,TRUE,"PAGE010";#N/A,#N/A,TRUE,"PAGE011";#N/A,#N/A,TRUE,"PAGE012";#N/A,#N/A,TRUE,"PAGE013"}</definedName>
    <definedName name="양식3" localSheetId="13" hidden="1">{#N/A,#N/A,TRUE,"LOADCOVE";#N/A,#N/A,TRUE,"PAGE001";#N/A,#N/A,TRUE,"PAGE002";#N/A,#N/A,TRUE,"PAGE003";#N/A,#N/A,TRUE,"PAGE004";#N/A,#N/A,TRUE,"PAGE005";#N/A,#N/A,TRUE,"PAGE006";#N/A,#N/A,TRUE,"PAGE007";#N/A,#N/A,TRUE,"PAGE008";#N/A,#N/A,TRUE,"PAGE009";#N/A,#N/A,TRUE,"PAGE010";#N/A,#N/A,TRUE,"PAGE011";#N/A,#N/A,TRUE,"PAGE012";#N/A,#N/A,TRUE,"PAGE013"}</definedName>
    <definedName name="양식3" localSheetId="16" hidden="1">{#N/A,#N/A,TRUE,"LOADCOVE";#N/A,#N/A,TRUE,"PAGE001";#N/A,#N/A,TRUE,"PAGE002";#N/A,#N/A,TRUE,"PAGE003";#N/A,#N/A,TRUE,"PAGE004";#N/A,#N/A,TRUE,"PAGE005";#N/A,#N/A,TRUE,"PAGE006";#N/A,#N/A,TRUE,"PAGE007";#N/A,#N/A,TRUE,"PAGE008";#N/A,#N/A,TRUE,"PAGE009";#N/A,#N/A,TRUE,"PAGE010";#N/A,#N/A,TRUE,"PAGE011";#N/A,#N/A,TRUE,"PAGE012";#N/A,#N/A,TRUE,"PAGE013"}</definedName>
    <definedName name="양식3" localSheetId="21" hidden="1">{#N/A,#N/A,TRUE,"LOADCOVE";#N/A,#N/A,TRUE,"PAGE001";#N/A,#N/A,TRUE,"PAGE002";#N/A,#N/A,TRUE,"PAGE003";#N/A,#N/A,TRUE,"PAGE004";#N/A,#N/A,TRUE,"PAGE005";#N/A,#N/A,TRUE,"PAGE006";#N/A,#N/A,TRUE,"PAGE007";#N/A,#N/A,TRUE,"PAGE008";#N/A,#N/A,TRUE,"PAGE009";#N/A,#N/A,TRUE,"PAGE010";#N/A,#N/A,TRUE,"PAGE011";#N/A,#N/A,TRUE,"PAGE012";#N/A,#N/A,TRUE,"PAGE013"}</definedName>
    <definedName name="양식3" localSheetId="18" hidden="1">{#N/A,#N/A,TRUE,"LOADCOVE";#N/A,#N/A,TRUE,"PAGE001";#N/A,#N/A,TRUE,"PAGE002";#N/A,#N/A,TRUE,"PAGE003";#N/A,#N/A,TRUE,"PAGE004";#N/A,#N/A,TRUE,"PAGE005";#N/A,#N/A,TRUE,"PAGE006";#N/A,#N/A,TRUE,"PAGE007";#N/A,#N/A,TRUE,"PAGE008";#N/A,#N/A,TRUE,"PAGE009";#N/A,#N/A,TRUE,"PAGE010";#N/A,#N/A,TRUE,"PAGE011";#N/A,#N/A,TRUE,"PAGE012";#N/A,#N/A,TRUE,"PAGE013"}</definedName>
    <definedName name="양식3" localSheetId="19" hidden="1">{#N/A,#N/A,TRUE,"LOADCOVE";#N/A,#N/A,TRUE,"PAGE001";#N/A,#N/A,TRUE,"PAGE002";#N/A,#N/A,TRUE,"PAGE003";#N/A,#N/A,TRUE,"PAGE004";#N/A,#N/A,TRUE,"PAGE005";#N/A,#N/A,TRUE,"PAGE006";#N/A,#N/A,TRUE,"PAGE007";#N/A,#N/A,TRUE,"PAGE008";#N/A,#N/A,TRUE,"PAGE009";#N/A,#N/A,TRUE,"PAGE010";#N/A,#N/A,TRUE,"PAGE011";#N/A,#N/A,TRUE,"PAGE012";#N/A,#N/A,TRUE,"PAGE013"}</definedName>
    <definedName name="양식3" localSheetId="20" hidden="1">{#N/A,#N/A,TRUE,"LOADCOVE";#N/A,#N/A,TRUE,"PAGE001";#N/A,#N/A,TRUE,"PAGE002";#N/A,#N/A,TRUE,"PAGE003";#N/A,#N/A,TRUE,"PAGE004";#N/A,#N/A,TRUE,"PAGE005";#N/A,#N/A,TRUE,"PAGE006";#N/A,#N/A,TRUE,"PAGE007";#N/A,#N/A,TRUE,"PAGE008";#N/A,#N/A,TRUE,"PAGE009";#N/A,#N/A,TRUE,"PAGE010";#N/A,#N/A,TRUE,"PAGE011";#N/A,#N/A,TRUE,"PAGE012";#N/A,#N/A,TRUE,"PAGE013"}</definedName>
    <definedName name="양식3" localSheetId="22" hidden="1">{#N/A,#N/A,TRUE,"LOADCOVE";#N/A,#N/A,TRUE,"PAGE001";#N/A,#N/A,TRUE,"PAGE002";#N/A,#N/A,TRUE,"PAGE003";#N/A,#N/A,TRUE,"PAGE004";#N/A,#N/A,TRUE,"PAGE005";#N/A,#N/A,TRUE,"PAGE006";#N/A,#N/A,TRUE,"PAGE007";#N/A,#N/A,TRUE,"PAGE008";#N/A,#N/A,TRUE,"PAGE009";#N/A,#N/A,TRUE,"PAGE010";#N/A,#N/A,TRUE,"PAGE011";#N/A,#N/A,TRUE,"PAGE012";#N/A,#N/A,TRUE,"PAGE013"}</definedName>
    <definedName name="양식3" localSheetId="24" hidden="1">{#N/A,#N/A,TRUE,"LOADCOVE";#N/A,#N/A,TRUE,"PAGE001";#N/A,#N/A,TRUE,"PAGE002";#N/A,#N/A,TRUE,"PAGE003";#N/A,#N/A,TRUE,"PAGE004";#N/A,#N/A,TRUE,"PAGE005";#N/A,#N/A,TRUE,"PAGE006";#N/A,#N/A,TRUE,"PAGE007";#N/A,#N/A,TRUE,"PAGE008";#N/A,#N/A,TRUE,"PAGE009";#N/A,#N/A,TRUE,"PAGE010";#N/A,#N/A,TRUE,"PAGE011";#N/A,#N/A,TRUE,"PAGE012";#N/A,#N/A,TRUE,"PAGE013"}</definedName>
    <definedName name="양식3" localSheetId="28" hidden="1">{#N/A,#N/A,TRUE,"LOADCOVE";#N/A,#N/A,TRUE,"PAGE001";#N/A,#N/A,TRUE,"PAGE002";#N/A,#N/A,TRUE,"PAGE003";#N/A,#N/A,TRUE,"PAGE004";#N/A,#N/A,TRUE,"PAGE005";#N/A,#N/A,TRUE,"PAGE006";#N/A,#N/A,TRUE,"PAGE007";#N/A,#N/A,TRUE,"PAGE008";#N/A,#N/A,TRUE,"PAGE009";#N/A,#N/A,TRUE,"PAGE010";#N/A,#N/A,TRUE,"PAGE011";#N/A,#N/A,TRUE,"PAGE012";#N/A,#N/A,TRUE,"PAGE013"}</definedName>
    <definedName name="양식3" localSheetId="14" hidden="1">{#N/A,#N/A,TRUE,"LOADCOVE";#N/A,#N/A,TRUE,"PAGE001";#N/A,#N/A,TRUE,"PAGE002";#N/A,#N/A,TRUE,"PAGE003";#N/A,#N/A,TRUE,"PAGE004";#N/A,#N/A,TRUE,"PAGE005";#N/A,#N/A,TRUE,"PAGE006";#N/A,#N/A,TRUE,"PAGE007";#N/A,#N/A,TRUE,"PAGE008";#N/A,#N/A,TRUE,"PAGE009";#N/A,#N/A,TRUE,"PAGE010";#N/A,#N/A,TRUE,"PAGE011";#N/A,#N/A,TRUE,"PAGE012";#N/A,#N/A,TRUE,"PAGE013"}</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4" localSheetId="12" hidden="1">{#N/A,#N/A,TRUE,"LOADCOVE";#N/A,#N/A,TRUE,"PAGE001";#N/A,#N/A,TRUE,"PAGE002";#N/A,#N/A,TRUE,"PAGE003";#N/A,#N/A,TRUE,"PAGE004";#N/A,#N/A,TRUE,"PAGE005";#N/A,#N/A,TRUE,"PAGE006";#N/A,#N/A,TRUE,"PAGE007";#N/A,#N/A,TRUE,"PAGE008";#N/A,#N/A,TRUE,"PAGE009";#N/A,#N/A,TRUE,"PAGE010";#N/A,#N/A,TRUE,"PAGE011";#N/A,#N/A,TRUE,"PAGE012";#N/A,#N/A,TRUE,"PAGE013"}</definedName>
    <definedName name="양식4" localSheetId="11" hidden="1">{#N/A,#N/A,TRUE,"LOADCOVE";#N/A,#N/A,TRUE,"PAGE001";#N/A,#N/A,TRUE,"PAGE002";#N/A,#N/A,TRUE,"PAGE003";#N/A,#N/A,TRUE,"PAGE004";#N/A,#N/A,TRUE,"PAGE005";#N/A,#N/A,TRUE,"PAGE006";#N/A,#N/A,TRUE,"PAGE007";#N/A,#N/A,TRUE,"PAGE008";#N/A,#N/A,TRUE,"PAGE009";#N/A,#N/A,TRUE,"PAGE010";#N/A,#N/A,TRUE,"PAGE011";#N/A,#N/A,TRUE,"PAGE012";#N/A,#N/A,TRUE,"PAGE013"}</definedName>
    <definedName name="양식4" localSheetId="13" hidden="1">{#N/A,#N/A,TRUE,"LOADCOVE";#N/A,#N/A,TRUE,"PAGE001";#N/A,#N/A,TRUE,"PAGE002";#N/A,#N/A,TRUE,"PAGE003";#N/A,#N/A,TRUE,"PAGE004";#N/A,#N/A,TRUE,"PAGE005";#N/A,#N/A,TRUE,"PAGE006";#N/A,#N/A,TRUE,"PAGE007";#N/A,#N/A,TRUE,"PAGE008";#N/A,#N/A,TRUE,"PAGE009";#N/A,#N/A,TRUE,"PAGE010";#N/A,#N/A,TRUE,"PAGE011";#N/A,#N/A,TRUE,"PAGE012";#N/A,#N/A,TRUE,"PAGE013"}</definedName>
    <definedName name="양식4" localSheetId="16" hidden="1">{#N/A,#N/A,TRUE,"LOADCOVE";#N/A,#N/A,TRUE,"PAGE001";#N/A,#N/A,TRUE,"PAGE002";#N/A,#N/A,TRUE,"PAGE003";#N/A,#N/A,TRUE,"PAGE004";#N/A,#N/A,TRUE,"PAGE005";#N/A,#N/A,TRUE,"PAGE006";#N/A,#N/A,TRUE,"PAGE007";#N/A,#N/A,TRUE,"PAGE008";#N/A,#N/A,TRUE,"PAGE009";#N/A,#N/A,TRUE,"PAGE010";#N/A,#N/A,TRUE,"PAGE011";#N/A,#N/A,TRUE,"PAGE012";#N/A,#N/A,TRUE,"PAGE013"}</definedName>
    <definedName name="양식4" localSheetId="21" hidden="1">{#N/A,#N/A,TRUE,"LOADCOVE";#N/A,#N/A,TRUE,"PAGE001";#N/A,#N/A,TRUE,"PAGE002";#N/A,#N/A,TRUE,"PAGE003";#N/A,#N/A,TRUE,"PAGE004";#N/A,#N/A,TRUE,"PAGE005";#N/A,#N/A,TRUE,"PAGE006";#N/A,#N/A,TRUE,"PAGE007";#N/A,#N/A,TRUE,"PAGE008";#N/A,#N/A,TRUE,"PAGE009";#N/A,#N/A,TRUE,"PAGE010";#N/A,#N/A,TRUE,"PAGE011";#N/A,#N/A,TRUE,"PAGE012";#N/A,#N/A,TRUE,"PAGE013"}</definedName>
    <definedName name="양식4" localSheetId="18" hidden="1">{#N/A,#N/A,TRUE,"LOADCOVE";#N/A,#N/A,TRUE,"PAGE001";#N/A,#N/A,TRUE,"PAGE002";#N/A,#N/A,TRUE,"PAGE003";#N/A,#N/A,TRUE,"PAGE004";#N/A,#N/A,TRUE,"PAGE005";#N/A,#N/A,TRUE,"PAGE006";#N/A,#N/A,TRUE,"PAGE007";#N/A,#N/A,TRUE,"PAGE008";#N/A,#N/A,TRUE,"PAGE009";#N/A,#N/A,TRUE,"PAGE010";#N/A,#N/A,TRUE,"PAGE011";#N/A,#N/A,TRUE,"PAGE012";#N/A,#N/A,TRUE,"PAGE013"}</definedName>
    <definedName name="양식4" localSheetId="19" hidden="1">{#N/A,#N/A,TRUE,"LOADCOVE";#N/A,#N/A,TRUE,"PAGE001";#N/A,#N/A,TRUE,"PAGE002";#N/A,#N/A,TRUE,"PAGE003";#N/A,#N/A,TRUE,"PAGE004";#N/A,#N/A,TRUE,"PAGE005";#N/A,#N/A,TRUE,"PAGE006";#N/A,#N/A,TRUE,"PAGE007";#N/A,#N/A,TRUE,"PAGE008";#N/A,#N/A,TRUE,"PAGE009";#N/A,#N/A,TRUE,"PAGE010";#N/A,#N/A,TRUE,"PAGE011";#N/A,#N/A,TRUE,"PAGE012";#N/A,#N/A,TRUE,"PAGE013"}</definedName>
    <definedName name="양식4" localSheetId="20" hidden="1">{#N/A,#N/A,TRUE,"LOADCOVE";#N/A,#N/A,TRUE,"PAGE001";#N/A,#N/A,TRUE,"PAGE002";#N/A,#N/A,TRUE,"PAGE003";#N/A,#N/A,TRUE,"PAGE004";#N/A,#N/A,TRUE,"PAGE005";#N/A,#N/A,TRUE,"PAGE006";#N/A,#N/A,TRUE,"PAGE007";#N/A,#N/A,TRUE,"PAGE008";#N/A,#N/A,TRUE,"PAGE009";#N/A,#N/A,TRUE,"PAGE010";#N/A,#N/A,TRUE,"PAGE011";#N/A,#N/A,TRUE,"PAGE012";#N/A,#N/A,TRUE,"PAGE013"}</definedName>
    <definedName name="양식4" localSheetId="22" hidden="1">{#N/A,#N/A,TRUE,"LOADCOVE";#N/A,#N/A,TRUE,"PAGE001";#N/A,#N/A,TRUE,"PAGE002";#N/A,#N/A,TRUE,"PAGE003";#N/A,#N/A,TRUE,"PAGE004";#N/A,#N/A,TRUE,"PAGE005";#N/A,#N/A,TRUE,"PAGE006";#N/A,#N/A,TRUE,"PAGE007";#N/A,#N/A,TRUE,"PAGE008";#N/A,#N/A,TRUE,"PAGE009";#N/A,#N/A,TRUE,"PAGE010";#N/A,#N/A,TRUE,"PAGE011";#N/A,#N/A,TRUE,"PAGE012";#N/A,#N/A,TRUE,"PAGE013"}</definedName>
    <definedName name="양식4" localSheetId="24" hidden="1">{#N/A,#N/A,TRUE,"LOADCOVE";#N/A,#N/A,TRUE,"PAGE001";#N/A,#N/A,TRUE,"PAGE002";#N/A,#N/A,TRUE,"PAGE003";#N/A,#N/A,TRUE,"PAGE004";#N/A,#N/A,TRUE,"PAGE005";#N/A,#N/A,TRUE,"PAGE006";#N/A,#N/A,TRUE,"PAGE007";#N/A,#N/A,TRUE,"PAGE008";#N/A,#N/A,TRUE,"PAGE009";#N/A,#N/A,TRUE,"PAGE010";#N/A,#N/A,TRUE,"PAGE011";#N/A,#N/A,TRUE,"PAGE012";#N/A,#N/A,TRUE,"PAGE013"}</definedName>
    <definedName name="양식4" localSheetId="28" hidden="1">{#N/A,#N/A,TRUE,"LOADCOVE";#N/A,#N/A,TRUE,"PAGE001";#N/A,#N/A,TRUE,"PAGE002";#N/A,#N/A,TRUE,"PAGE003";#N/A,#N/A,TRUE,"PAGE004";#N/A,#N/A,TRUE,"PAGE005";#N/A,#N/A,TRUE,"PAGE006";#N/A,#N/A,TRUE,"PAGE007";#N/A,#N/A,TRUE,"PAGE008";#N/A,#N/A,TRUE,"PAGE009";#N/A,#N/A,TRUE,"PAGE010";#N/A,#N/A,TRUE,"PAGE011";#N/A,#N/A,TRUE,"PAGE012";#N/A,#N/A,TRUE,"PAGE013"}</definedName>
    <definedName name="양식4" localSheetId="14"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6" hidden="1">255</definedName>
    <definedName name="양재승2222222" hidden="1">#REF!</definedName>
    <definedName name="어" localSheetId="12" hidden="1">{"'용역비'!$A$4:$C$8"}</definedName>
    <definedName name="어" localSheetId="11" hidden="1">{"'용역비'!$A$4:$C$8"}</definedName>
    <definedName name="어" localSheetId="13" hidden="1">{"'용역비'!$A$4:$C$8"}</definedName>
    <definedName name="어" localSheetId="16" hidden="1">{"'용역비'!$A$4:$C$8"}</definedName>
    <definedName name="어" localSheetId="21" hidden="1">{"'용역비'!$A$4:$C$8"}</definedName>
    <definedName name="어" localSheetId="18" hidden="1">{"'용역비'!$A$4:$C$8"}</definedName>
    <definedName name="어" localSheetId="19" hidden="1">{"'용역비'!$A$4:$C$8"}</definedName>
    <definedName name="어" localSheetId="20" hidden="1">{"'용역비'!$A$4:$C$8"}</definedName>
    <definedName name="어" localSheetId="22" hidden="1">{"'용역비'!$A$4:$C$8"}</definedName>
    <definedName name="어" localSheetId="24" hidden="1">{"'용역비'!$A$4:$C$8"}</definedName>
    <definedName name="어" localSheetId="28" hidden="1">{"'용역비'!$A$4:$C$8"}</definedName>
    <definedName name="어" localSheetId="14" hidden="1">{"'용역비'!$A$4:$C$8"}</definedName>
    <definedName name="어" hidden="1">{"'용역비'!$A$4:$C$8"}</definedName>
    <definedName name="어_1" localSheetId="12" hidden="1">{"'용역비'!$A$4:$C$8"}</definedName>
    <definedName name="어_1" localSheetId="11" hidden="1">{"'용역비'!$A$4:$C$8"}</definedName>
    <definedName name="어_1" localSheetId="13" hidden="1">{"'용역비'!$A$4:$C$8"}</definedName>
    <definedName name="어_1" localSheetId="16" hidden="1">{"'용역비'!$A$4:$C$8"}</definedName>
    <definedName name="어_1" localSheetId="21" hidden="1">{"'용역비'!$A$4:$C$8"}</definedName>
    <definedName name="어_1" localSheetId="18" hidden="1">{"'용역비'!$A$4:$C$8"}</definedName>
    <definedName name="어_1" localSheetId="19" hidden="1">{"'용역비'!$A$4:$C$8"}</definedName>
    <definedName name="어_1" localSheetId="20" hidden="1">{"'용역비'!$A$4:$C$8"}</definedName>
    <definedName name="어_1" localSheetId="22" hidden="1">{"'용역비'!$A$4:$C$8"}</definedName>
    <definedName name="어_1" localSheetId="24" hidden="1">{"'용역비'!$A$4:$C$8"}</definedName>
    <definedName name="어_1" localSheetId="28" hidden="1">{"'용역비'!$A$4:$C$8"}</definedName>
    <definedName name="어_1" localSheetId="14" hidden="1">{"'용역비'!$A$4:$C$8"}</definedName>
    <definedName name="어_1" hidden="1">{"'용역비'!$A$4:$C$8"}</definedName>
    <definedName name="어_2" localSheetId="12" hidden="1">{"'용역비'!$A$4:$C$8"}</definedName>
    <definedName name="어_2" localSheetId="11" hidden="1">{"'용역비'!$A$4:$C$8"}</definedName>
    <definedName name="어_2" localSheetId="13" hidden="1">{"'용역비'!$A$4:$C$8"}</definedName>
    <definedName name="어_2" localSheetId="16" hidden="1">{"'용역비'!$A$4:$C$8"}</definedName>
    <definedName name="어_2" localSheetId="21" hidden="1">{"'용역비'!$A$4:$C$8"}</definedName>
    <definedName name="어_2" localSheetId="18" hidden="1">{"'용역비'!$A$4:$C$8"}</definedName>
    <definedName name="어_2" localSheetId="19" hidden="1">{"'용역비'!$A$4:$C$8"}</definedName>
    <definedName name="어_2" localSheetId="20" hidden="1">{"'용역비'!$A$4:$C$8"}</definedName>
    <definedName name="어_2" localSheetId="22" hidden="1">{"'용역비'!$A$4:$C$8"}</definedName>
    <definedName name="어_2" localSheetId="24" hidden="1">{"'용역비'!$A$4:$C$8"}</definedName>
    <definedName name="어_2" localSheetId="28" hidden="1">{"'용역비'!$A$4:$C$8"}</definedName>
    <definedName name="어_2" localSheetId="14" hidden="1">{"'용역비'!$A$4:$C$8"}</definedName>
    <definedName name="어_2" hidden="1">{"'용역비'!$A$4:$C$8"}</definedName>
    <definedName name="어_3" localSheetId="12" hidden="1">{"'용역비'!$A$4:$C$8"}</definedName>
    <definedName name="어_3" localSheetId="11" hidden="1">{"'용역비'!$A$4:$C$8"}</definedName>
    <definedName name="어_3" localSheetId="13" hidden="1">{"'용역비'!$A$4:$C$8"}</definedName>
    <definedName name="어_3" localSheetId="16" hidden="1">{"'용역비'!$A$4:$C$8"}</definedName>
    <definedName name="어_3" localSheetId="21" hidden="1">{"'용역비'!$A$4:$C$8"}</definedName>
    <definedName name="어_3" localSheetId="18" hidden="1">{"'용역비'!$A$4:$C$8"}</definedName>
    <definedName name="어_3" localSheetId="19" hidden="1">{"'용역비'!$A$4:$C$8"}</definedName>
    <definedName name="어_3" localSheetId="20" hidden="1">{"'용역비'!$A$4:$C$8"}</definedName>
    <definedName name="어_3" localSheetId="22" hidden="1">{"'용역비'!$A$4:$C$8"}</definedName>
    <definedName name="어_3" localSheetId="24" hidden="1">{"'용역비'!$A$4:$C$8"}</definedName>
    <definedName name="어_3" localSheetId="28" hidden="1">{"'용역비'!$A$4:$C$8"}</definedName>
    <definedName name="어_3" localSheetId="14" hidden="1">{"'용역비'!$A$4:$C$8"}</definedName>
    <definedName name="어_3" hidden="1">{"'용역비'!$A$4:$C$8"}</definedName>
    <definedName name="어_4" localSheetId="12" hidden="1">{"'용역비'!$A$4:$C$8"}</definedName>
    <definedName name="어_4" localSheetId="11" hidden="1">{"'용역비'!$A$4:$C$8"}</definedName>
    <definedName name="어_4" localSheetId="13" hidden="1">{"'용역비'!$A$4:$C$8"}</definedName>
    <definedName name="어_4" localSheetId="16" hidden="1">{"'용역비'!$A$4:$C$8"}</definedName>
    <definedName name="어_4" localSheetId="21" hidden="1">{"'용역비'!$A$4:$C$8"}</definedName>
    <definedName name="어_4" localSheetId="18" hidden="1">{"'용역비'!$A$4:$C$8"}</definedName>
    <definedName name="어_4" localSheetId="19" hidden="1">{"'용역비'!$A$4:$C$8"}</definedName>
    <definedName name="어_4" localSheetId="20" hidden="1">{"'용역비'!$A$4:$C$8"}</definedName>
    <definedName name="어_4" localSheetId="22" hidden="1">{"'용역비'!$A$4:$C$8"}</definedName>
    <definedName name="어_4" localSheetId="24" hidden="1">{"'용역비'!$A$4:$C$8"}</definedName>
    <definedName name="어_4" localSheetId="28" hidden="1">{"'용역비'!$A$4:$C$8"}</definedName>
    <definedName name="어_4" localSheetId="14" hidden="1">{"'용역비'!$A$4:$C$8"}</definedName>
    <definedName name="어_4" hidden="1">{"'용역비'!$A$4:$C$8"}</definedName>
    <definedName name="어_5" localSheetId="12" hidden="1">{"'용역비'!$A$4:$C$8"}</definedName>
    <definedName name="어_5" localSheetId="11" hidden="1">{"'용역비'!$A$4:$C$8"}</definedName>
    <definedName name="어_5" localSheetId="13" hidden="1">{"'용역비'!$A$4:$C$8"}</definedName>
    <definedName name="어_5" localSheetId="16" hidden="1">{"'용역비'!$A$4:$C$8"}</definedName>
    <definedName name="어_5" localSheetId="21" hidden="1">{"'용역비'!$A$4:$C$8"}</definedName>
    <definedName name="어_5" localSheetId="18" hidden="1">{"'용역비'!$A$4:$C$8"}</definedName>
    <definedName name="어_5" localSheetId="19" hidden="1">{"'용역비'!$A$4:$C$8"}</definedName>
    <definedName name="어_5" localSheetId="20" hidden="1">{"'용역비'!$A$4:$C$8"}</definedName>
    <definedName name="어_5" localSheetId="22" hidden="1">{"'용역비'!$A$4:$C$8"}</definedName>
    <definedName name="어_5" localSheetId="24" hidden="1">{"'용역비'!$A$4:$C$8"}</definedName>
    <definedName name="어_5" localSheetId="28" hidden="1">{"'용역비'!$A$4:$C$8"}</definedName>
    <definedName name="어_5" localSheetId="14" hidden="1">{"'용역비'!$A$4:$C$8"}</definedName>
    <definedName name="어_5" hidden="1">{"'용역비'!$A$4:$C$8"}</definedName>
    <definedName name="어어엉" localSheetId="12" hidden="1">{#N/A,#N/A,FALSE,"주간공정";#N/A,#N/A,FALSE,"주간보고";#N/A,#N/A,FALSE,"주간공정표"}</definedName>
    <definedName name="어어엉" localSheetId="11" hidden="1">{#N/A,#N/A,FALSE,"주간공정";#N/A,#N/A,FALSE,"주간보고";#N/A,#N/A,FALSE,"주간공정표"}</definedName>
    <definedName name="어어엉" localSheetId="13" hidden="1">{#N/A,#N/A,FALSE,"주간공정";#N/A,#N/A,FALSE,"주간보고";#N/A,#N/A,FALSE,"주간공정표"}</definedName>
    <definedName name="어어엉" localSheetId="16" hidden="1">{#N/A,#N/A,FALSE,"주간공정";#N/A,#N/A,FALSE,"주간보고";#N/A,#N/A,FALSE,"주간공정표"}</definedName>
    <definedName name="어어엉" localSheetId="21" hidden="1">{#N/A,#N/A,FALSE,"주간공정";#N/A,#N/A,FALSE,"주간보고";#N/A,#N/A,FALSE,"주간공정표"}</definedName>
    <definedName name="어어엉" localSheetId="18" hidden="1">{#N/A,#N/A,FALSE,"주간공정";#N/A,#N/A,FALSE,"주간보고";#N/A,#N/A,FALSE,"주간공정표"}</definedName>
    <definedName name="어어엉" localSheetId="19" hidden="1">{#N/A,#N/A,FALSE,"주간공정";#N/A,#N/A,FALSE,"주간보고";#N/A,#N/A,FALSE,"주간공정표"}</definedName>
    <definedName name="어어엉" localSheetId="20" hidden="1">{#N/A,#N/A,FALSE,"주간공정";#N/A,#N/A,FALSE,"주간보고";#N/A,#N/A,FALSE,"주간공정표"}</definedName>
    <definedName name="어어엉" localSheetId="22" hidden="1">{#N/A,#N/A,FALSE,"주간공정";#N/A,#N/A,FALSE,"주간보고";#N/A,#N/A,FALSE,"주간공정표"}</definedName>
    <definedName name="어어엉" localSheetId="24" hidden="1">{#N/A,#N/A,FALSE,"주간공정";#N/A,#N/A,FALSE,"주간보고";#N/A,#N/A,FALSE,"주간공정표"}</definedName>
    <definedName name="어어엉" localSheetId="28" hidden="1">{#N/A,#N/A,FALSE,"주간공정";#N/A,#N/A,FALSE,"주간보고";#N/A,#N/A,FALSE,"주간공정표"}</definedName>
    <definedName name="어어엉" localSheetId="14" hidden="1">{#N/A,#N/A,FALSE,"주간공정";#N/A,#N/A,FALSE,"주간보고";#N/A,#N/A,FALSE,"주간공정표"}</definedName>
    <definedName name="어어엉" hidden="1">{#N/A,#N/A,FALSE,"주간공정";#N/A,#N/A,FALSE,"주간보고";#N/A,#N/A,FALSE,"주간공정표"}</definedName>
    <definedName name="어쭈구리" localSheetId="12" hidden="1">{#N/A,#N/A,FALSE,"교리2"}</definedName>
    <definedName name="어쭈구리" localSheetId="11" hidden="1">{#N/A,#N/A,FALSE,"교리2"}</definedName>
    <definedName name="어쭈구리" localSheetId="13" hidden="1">{#N/A,#N/A,FALSE,"교리2"}</definedName>
    <definedName name="어쭈구리" localSheetId="16" hidden="1">{#N/A,#N/A,FALSE,"교리2"}</definedName>
    <definedName name="어쭈구리" localSheetId="21" hidden="1">{#N/A,#N/A,FALSE,"교리2"}</definedName>
    <definedName name="어쭈구리" localSheetId="18" hidden="1">{#N/A,#N/A,FALSE,"교리2"}</definedName>
    <definedName name="어쭈구리" localSheetId="19" hidden="1">{#N/A,#N/A,FALSE,"교리2"}</definedName>
    <definedName name="어쭈구리" localSheetId="20" hidden="1">{#N/A,#N/A,FALSE,"교리2"}</definedName>
    <definedName name="어쭈구리" localSheetId="22" hidden="1">{#N/A,#N/A,FALSE,"교리2"}</definedName>
    <definedName name="어쭈구리" localSheetId="24" hidden="1">{#N/A,#N/A,FALSE,"교리2"}</definedName>
    <definedName name="어쭈구리" localSheetId="28" hidden="1">{#N/A,#N/A,FALSE,"교리2"}</definedName>
    <definedName name="어쭈구리" localSheetId="14" hidden="1">{#N/A,#N/A,FALSE,"교리2"}</definedName>
    <definedName name="어쭈구리" hidden="1">{#N/A,#N/A,FALSE,"교리2"}</definedName>
    <definedName name="어ㅓㅓ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12" hidden="1">{#N/A,#N/A,FALSE,"2~8번"}</definedName>
    <definedName name="억이상" localSheetId="11" hidden="1">{#N/A,#N/A,FALSE,"2~8번"}</definedName>
    <definedName name="억이상" localSheetId="13" hidden="1">{#N/A,#N/A,FALSE,"2~8번"}</definedName>
    <definedName name="억이상" localSheetId="16" hidden="1">{#N/A,#N/A,FALSE,"2~8번"}</definedName>
    <definedName name="억이상" localSheetId="21" hidden="1">{#N/A,#N/A,FALSE,"2~8번"}</definedName>
    <definedName name="억이상" localSheetId="18" hidden="1">{#N/A,#N/A,FALSE,"2~8번"}</definedName>
    <definedName name="억이상" localSheetId="19" hidden="1">{#N/A,#N/A,FALSE,"2~8번"}</definedName>
    <definedName name="억이상" localSheetId="20" hidden="1">{#N/A,#N/A,FALSE,"2~8번"}</definedName>
    <definedName name="억이상" localSheetId="22" hidden="1">{#N/A,#N/A,FALSE,"2~8번"}</definedName>
    <definedName name="억이상" localSheetId="24" hidden="1">{#N/A,#N/A,FALSE,"2~8번"}</definedName>
    <definedName name="억이상" localSheetId="28" hidden="1">{#N/A,#N/A,FALSE,"2~8번"}</definedName>
    <definedName name="억이상" localSheetId="14" hidden="1">{#N/A,#N/A,FALSE,"2~8번"}</definedName>
    <definedName name="억이상" hidden="1">{#N/A,#N/A,FALSE,"2~8번"}</definedName>
    <definedName name="얼낭ㄹ"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12" hidden="1">{#N/A,#N/A,FALSE,"포장2"}</definedName>
    <definedName name="업" localSheetId="11" hidden="1">{#N/A,#N/A,FALSE,"포장2"}</definedName>
    <definedName name="업" localSheetId="13" hidden="1">{#N/A,#N/A,FALSE,"포장2"}</definedName>
    <definedName name="업" localSheetId="16" hidden="1">{#N/A,#N/A,FALSE,"포장2"}</definedName>
    <definedName name="업" localSheetId="21" hidden="1">{#N/A,#N/A,FALSE,"포장2"}</definedName>
    <definedName name="업" localSheetId="18" hidden="1">{#N/A,#N/A,FALSE,"포장2"}</definedName>
    <definedName name="업" localSheetId="19" hidden="1">{#N/A,#N/A,FALSE,"포장2"}</definedName>
    <definedName name="업" localSheetId="20" hidden="1">{#N/A,#N/A,FALSE,"포장2"}</definedName>
    <definedName name="업" localSheetId="22" hidden="1">{#N/A,#N/A,FALSE,"포장2"}</definedName>
    <definedName name="업" localSheetId="24" hidden="1">{#N/A,#N/A,FALSE,"포장2"}</definedName>
    <definedName name="업" localSheetId="28" hidden="1">{#N/A,#N/A,FALSE,"포장2"}</definedName>
    <definedName name="업" localSheetId="14" hidden="1">{#N/A,#N/A,FALSE,"포장2"}</definedName>
    <definedName name="업" hidden="1">{#N/A,#N/A,FALSE,"포장2"}</definedName>
    <definedName name="업종" localSheetId="12" hidden="1">{#N/A,#N/A,FALSE,"포장2"}</definedName>
    <definedName name="업종" localSheetId="11" hidden="1">{#N/A,#N/A,FALSE,"포장2"}</definedName>
    <definedName name="업종" localSheetId="13" hidden="1">{#N/A,#N/A,FALSE,"포장2"}</definedName>
    <definedName name="업종" localSheetId="16" hidden="1">{#N/A,#N/A,FALSE,"포장2"}</definedName>
    <definedName name="업종" localSheetId="21" hidden="1">{#N/A,#N/A,FALSE,"포장2"}</definedName>
    <definedName name="업종" localSheetId="18" hidden="1">{#N/A,#N/A,FALSE,"포장2"}</definedName>
    <definedName name="업종" localSheetId="19" hidden="1">{#N/A,#N/A,FALSE,"포장2"}</definedName>
    <definedName name="업종" localSheetId="20" hidden="1">{#N/A,#N/A,FALSE,"포장2"}</definedName>
    <definedName name="업종" localSheetId="22" hidden="1">{#N/A,#N/A,FALSE,"포장2"}</definedName>
    <definedName name="업종" localSheetId="24" hidden="1">{#N/A,#N/A,FALSE,"포장2"}</definedName>
    <definedName name="업종" localSheetId="28" hidden="1">{#N/A,#N/A,FALSE,"포장2"}</definedName>
    <definedName name="업종" localSheetId="14" hidden="1">{#N/A,#N/A,FALSE,"포장2"}</definedName>
    <definedName name="업종" hidden="1">{#N/A,#N/A,FALSE,"포장2"}</definedName>
    <definedName name="업체" hidden="1">#REF!</definedName>
    <definedName name="업체벼래역"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12" hidden="1">{#N/A,#N/A,FALSE,"배수2"}</definedName>
    <definedName name="업체순위" localSheetId="11" hidden="1">{#N/A,#N/A,FALSE,"배수2"}</definedName>
    <definedName name="업체순위" localSheetId="13" hidden="1">{#N/A,#N/A,FALSE,"배수2"}</definedName>
    <definedName name="업체순위" localSheetId="16" hidden="1">{#N/A,#N/A,FALSE,"배수2"}</definedName>
    <definedName name="업체순위" localSheetId="21" hidden="1">{#N/A,#N/A,FALSE,"배수2"}</definedName>
    <definedName name="업체순위" localSheetId="18" hidden="1">{#N/A,#N/A,FALSE,"배수2"}</definedName>
    <definedName name="업체순위" localSheetId="19" hidden="1">{#N/A,#N/A,FALSE,"배수2"}</definedName>
    <definedName name="업체순위" localSheetId="20" hidden="1">{#N/A,#N/A,FALSE,"배수2"}</definedName>
    <definedName name="업체순위" localSheetId="22" hidden="1">{#N/A,#N/A,FALSE,"배수2"}</definedName>
    <definedName name="업체순위" localSheetId="24" hidden="1">{#N/A,#N/A,FALSE,"배수2"}</definedName>
    <definedName name="업체순위" localSheetId="28" hidden="1">{#N/A,#N/A,FALSE,"배수2"}</definedName>
    <definedName name="업체순위" localSheetId="14" hidden="1">{#N/A,#N/A,FALSE,"배수2"}</definedName>
    <definedName name="업체순위" hidden="1">{#N/A,#N/A,FALSE,"배수2"}</definedName>
    <definedName name="없"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없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도별손익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습" localSheetId="1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1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1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2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2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2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연습2" hidden="1">#REF!</definedName>
    <definedName name="연습용"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회장증축"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연회장증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 localSheetId="1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1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13"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16"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21"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18"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19"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2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2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24"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28"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localSheetId="14"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영상hw집계" localSheetId="12" hidden="1">{"'용역비'!$A$4:$C$8"}</definedName>
    <definedName name="영상hw집계" localSheetId="11" hidden="1">{"'용역비'!$A$4:$C$8"}</definedName>
    <definedName name="영상hw집계" localSheetId="13" hidden="1">{"'용역비'!$A$4:$C$8"}</definedName>
    <definedName name="영상hw집계" localSheetId="16" hidden="1">{"'용역비'!$A$4:$C$8"}</definedName>
    <definedName name="영상hw집계" localSheetId="21" hidden="1">{"'용역비'!$A$4:$C$8"}</definedName>
    <definedName name="영상hw집계" localSheetId="18" hidden="1">{"'용역비'!$A$4:$C$8"}</definedName>
    <definedName name="영상hw집계" localSheetId="19" hidden="1">{"'용역비'!$A$4:$C$8"}</definedName>
    <definedName name="영상hw집계" localSheetId="20" hidden="1">{"'용역비'!$A$4:$C$8"}</definedName>
    <definedName name="영상hw집계" localSheetId="22" hidden="1">{"'용역비'!$A$4:$C$8"}</definedName>
    <definedName name="영상hw집계" localSheetId="24" hidden="1">{"'용역비'!$A$4:$C$8"}</definedName>
    <definedName name="영상hw집계" localSheetId="28" hidden="1">{"'용역비'!$A$4:$C$8"}</definedName>
    <definedName name="영상hw집계" localSheetId="14" hidden="1">{"'용역비'!$A$4:$C$8"}</definedName>
    <definedName name="영상hw집계" hidden="1">{"'용역비'!$A$4:$C$8"}</definedName>
    <definedName name="영암실행" localSheetId="12" hidden="1">{#N/A,#N/A,FALSE,"전력간선"}</definedName>
    <definedName name="영암실행" localSheetId="11" hidden="1">{#N/A,#N/A,FALSE,"전력간선"}</definedName>
    <definedName name="영암실행" localSheetId="13" hidden="1">{#N/A,#N/A,FALSE,"전력간선"}</definedName>
    <definedName name="영암실행" localSheetId="16" hidden="1">{#N/A,#N/A,FALSE,"전력간선"}</definedName>
    <definedName name="영암실행" localSheetId="21" hidden="1">{#N/A,#N/A,FALSE,"전력간선"}</definedName>
    <definedName name="영암실행" localSheetId="18" hidden="1">{#N/A,#N/A,FALSE,"전력간선"}</definedName>
    <definedName name="영암실행" localSheetId="19" hidden="1">{#N/A,#N/A,FALSE,"전력간선"}</definedName>
    <definedName name="영암실행" localSheetId="20" hidden="1">{#N/A,#N/A,FALSE,"전력간선"}</definedName>
    <definedName name="영암실행" localSheetId="22" hidden="1">{#N/A,#N/A,FALSE,"전력간선"}</definedName>
    <definedName name="영암실행" localSheetId="24" hidden="1">{#N/A,#N/A,FALSE,"전력간선"}</definedName>
    <definedName name="영암실행" localSheetId="28" hidden="1">{#N/A,#N/A,FALSE,"전력간선"}</definedName>
    <definedName name="영암실행" localSheetId="14" hidden="1">{#N/A,#N/A,FALSE,"전력간선"}</definedName>
    <definedName name="영암실행" hidden="1">{#N/A,#N/A,FALSE,"전력간선"}</definedName>
    <definedName name="영어" localSheetId="12" hidden="1">{#N/A,#N/A,TRUE,"LOADCOVE";#N/A,#N/A,TRUE,"PAGE001";#N/A,#N/A,TRUE,"PAGE002";#N/A,#N/A,TRUE,"PAGE003";#N/A,#N/A,TRUE,"PAGE004";#N/A,#N/A,TRUE,"PAGE005";#N/A,#N/A,TRUE,"PAGE006";#N/A,#N/A,TRUE,"PAGE007";#N/A,#N/A,TRUE,"PAGE008";#N/A,#N/A,TRUE,"PAGE009";#N/A,#N/A,TRUE,"PAGE010";#N/A,#N/A,TRUE,"PAGE011";#N/A,#N/A,TRUE,"PAGE012";#N/A,#N/A,TRUE,"PAGE013"}</definedName>
    <definedName name="영어" localSheetId="11" hidden="1">{#N/A,#N/A,TRUE,"LOADCOVE";#N/A,#N/A,TRUE,"PAGE001";#N/A,#N/A,TRUE,"PAGE002";#N/A,#N/A,TRUE,"PAGE003";#N/A,#N/A,TRUE,"PAGE004";#N/A,#N/A,TRUE,"PAGE005";#N/A,#N/A,TRUE,"PAGE006";#N/A,#N/A,TRUE,"PAGE007";#N/A,#N/A,TRUE,"PAGE008";#N/A,#N/A,TRUE,"PAGE009";#N/A,#N/A,TRUE,"PAGE010";#N/A,#N/A,TRUE,"PAGE011";#N/A,#N/A,TRUE,"PAGE012";#N/A,#N/A,TRUE,"PAGE013"}</definedName>
    <definedName name="영어" localSheetId="13" hidden="1">{#N/A,#N/A,TRUE,"LOADCOVE";#N/A,#N/A,TRUE,"PAGE001";#N/A,#N/A,TRUE,"PAGE002";#N/A,#N/A,TRUE,"PAGE003";#N/A,#N/A,TRUE,"PAGE004";#N/A,#N/A,TRUE,"PAGE005";#N/A,#N/A,TRUE,"PAGE006";#N/A,#N/A,TRUE,"PAGE007";#N/A,#N/A,TRUE,"PAGE008";#N/A,#N/A,TRUE,"PAGE009";#N/A,#N/A,TRUE,"PAGE010";#N/A,#N/A,TRUE,"PAGE011";#N/A,#N/A,TRUE,"PAGE012";#N/A,#N/A,TRUE,"PAGE013"}</definedName>
    <definedName name="영어" localSheetId="16" hidden="1">{#N/A,#N/A,TRUE,"LOADCOVE";#N/A,#N/A,TRUE,"PAGE001";#N/A,#N/A,TRUE,"PAGE002";#N/A,#N/A,TRUE,"PAGE003";#N/A,#N/A,TRUE,"PAGE004";#N/A,#N/A,TRUE,"PAGE005";#N/A,#N/A,TRUE,"PAGE006";#N/A,#N/A,TRUE,"PAGE007";#N/A,#N/A,TRUE,"PAGE008";#N/A,#N/A,TRUE,"PAGE009";#N/A,#N/A,TRUE,"PAGE010";#N/A,#N/A,TRUE,"PAGE011";#N/A,#N/A,TRUE,"PAGE012";#N/A,#N/A,TRUE,"PAGE013"}</definedName>
    <definedName name="영어" localSheetId="21" hidden="1">{#N/A,#N/A,TRUE,"LOADCOVE";#N/A,#N/A,TRUE,"PAGE001";#N/A,#N/A,TRUE,"PAGE002";#N/A,#N/A,TRUE,"PAGE003";#N/A,#N/A,TRUE,"PAGE004";#N/A,#N/A,TRUE,"PAGE005";#N/A,#N/A,TRUE,"PAGE006";#N/A,#N/A,TRUE,"PAGE007";#N/A,#N/A,TRUE,"PAGE008";#N/A,#N/A,TRUE,"PAGE009";#N/A,#N/A,TRUE,"PAGE010";#N/A,#N/A,TRUE,"PAGE011";#N/A,#N/A,TRUE,"PAGE012";#N/A,#N/A,TRUE,"PAGE013"}</definedName>
    <definedName name="영어" localSheetId="18" hidden="1">{#N/A,#N/A,TRUE,"LOADCOVE";#N/A,#N/A,TRUE,"PAGE001";#N/A,#N/A,TRUE,"PAGE002";#N/A,#N/A,TRUE,"PAGE003";#N/A,#N/A,TRUE,"PAGE004";#N/A,#N/A,TRUE,"PAGE005";#N/A,#N/A,TRUE,"PAGE006";#N/A,#N/A,TRUE,"PAGE007";#N/A,#N/A,TRUE,"PAGE008";#N/A,#N/A,TRUE,"PAGE009";#N/A,#N/A,TRUE,"PAGE010";#N/A,#N/A,TRUE,"PAGE011";#N/A,#N/A,TRUE,"PAGE012";#N/A,#N/A,TRUE,"PAGE013"}</definedName>
    <definedName name="영어" localSheetId="19" hidden="1">{#N/A,#N/A,TRUE,"LOADCOVE";#N/A,#N/A,TRUE,"PAGE001";#N/A,#N/A,TRUE,"PAGE002";#N/A,#N/A,TRUE,"PAGE003";#N/A,#N/A,TRUE,"PAGE004";#N/A,#N/A,TRUE,"PAGE005";#N/A,#N/A,TRUE,"PAGE006";#N/A,#N/A,TRUE,"PAGE007";#N/A,#N/A,TRUE,"PAGE008";#N/A,#N/A,TRUE,"PAGE009";#N/A,#N/A,TRUE,"PAGE010";#N/A,#N/A,TRUE,"PAGE011";#N/A,#N/A,TRUE,"PAGE012";#N/A,#N/A,TRUE,"PAGE013"}</definedName>
    <definedName name="영어" localSheetId="20" hidden="1">{#N/A,#N/A,TRUE,"LOADCOVE";#N/A,#N/A,TRUE,"PAGE001";#N/A,#N/A,TRUE,"PAGE002";#N/A,#N/A,TRUE,"PAGE003";#N/A,#N/A,TRUE,"PAGE004";#N/A,#N/A,TRUE,"PAGE005";#N/A,#N/A,TRUE,"PAGE006";#N/A,#N/A,TRUE,"PAGE007";#N/A,#N/A,TRUE,"PAGE008";#N/A,#N/A,TRUE,"PAGE009";#N/A,#N/A,TRUE,"PAGE010";#N/A,#N/A,TRUE,"PAGE011";#N/A,#N/A,TRUE,"PAGE012";#N/A,#N/A,TRUE,"PAGE013"}</definedName>
    <definedName name="영어" localSheetId="22" hidden="1">{#N/A,#N/A,TRUE,"LOADCOVE";#N/A,#N/A,TRUE,"PAGE001";#N/A,#N/A,TRUE,"PAGE002";#N/A,#N/A,TRUE,"PAGE003";#N/A,#N/A,TRUE,"PAGE004";#N/A,#N/A,TRUE,"PAGE005";#N/A,#N/A,TRUE,"PAGE006";#N/A,#N/A,TRUE,"PAGE007";#N/A,#N/A,TRUE,"PAGE008";#N/A,#N/A,TRUE,"PAGE009";#N/A,#N/A,TRUE,"PAGE010";#N/A,#N/A,TRUE,"PAGE011";#N/A,#N/A,TRUE,"PAGE012";#N/A,#N/A,TRUE,"PAGE013"}</definedName>
    <definedName name="영어" localSheetId="24" hidden="1">{#N/A,#N/A,TRUE,"LOADCOVE";#N/A,#N/A,TRUE,"PAGE001";#N/A,#N/A,TRUE,"PAGE002";#N/A,#N/A,TRUE,"PAGE003";#N/A,#N/A,TRUE,"PAGE004";#N/A,#N/A,TRUE,"PAGE005";#N/A,#N/A,TRUE,"PAGE006";#N/A,#N/A,TRUE,"PAGE007";#N/A,#N/A,TRUE,"PAGE008";#N/A,#N/A,TRUE,"PAGE009";#N/A,#N/A,TRUE,"PAGE010";#N/A,#N/A,TRUE,"PAGE011";#N/A,#N/A,TRUE,"PAGE012";#N/A,#N/A,TRUE,"PAGE013"}</definedName>
    <definedName name="영어" localSheetId="28" hidden="1">{#N/A,#N/A,TRUE,"LOADCOVE";#N/A,#N/A,TRUE,"PAGE001";#N/A,#N/A,TRUE,"PAGE002";#N/A,#N/A,TRUE,"PAGE003";#N/A,#N/A,TRUE,"PAGE004";#N/A,#N/A,TRUE,"PAGE005";#N/A,#N/A,TRUE,"PAGE006";#N/A,#N/A,TRUE,"PAGE007";#N/A,#N/A,TRUE,"PAGE008";#N/A,#N/A,TRUE,"PAGE009";#N/A,#N/A,TRUE,"PAGE010";#N/A,#N/A,TRUE,"PAGE011";#N/A,#N/A,TRUE,"PAGE012";#N/A,#N/A,TRUE,"PAGE013"}</definedName>
    <definedName name="영어" localSheetId="14" hidden="1">{#N/A,#N/A,TRUE,"LOADCOVE";#N/A,#N/A,TRUE,"PAGE001";#N/A,#N/A,TRUE,"PAGE002";#N/A,#N/A,TRUE,"PAGE003";#N/A,#N/A,TRUE,"PAGE004";#N/A,#N/A,TRUE,"PAGE005";#N/A,#N/A,TRUE,"PAGE006";#N/A,#N/A,TRUE,"PAGE007";#N/A,#N/A,TRUE,"PAGE008";#N/A,#N/A,TRUE,"PAGE009";#N/A,#N/A,TRUE,"PAGE010";#N/A,#N/A,TRUE,"PAGE011";#N/A,#N/A,TRUE,"PAGE012";#N/A,#N/A,TRUE,"PAGE013"}</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업" localSheetId="12" hidden="1">{#N/A,#N/A,FALSE,"지침";#N/A,#N/A,FALSE,"환경분석";#N/A,#N/A,FALSE,"Sheet16"}</definedName>
    <definedName name="영업" localSheetId="11" hidden="1">{#N/A,#N/A,FALSE,"지침";#N/A,#N/A,FALSE,"환경분석";#N/A,#N/A,FALSE,"Sheet16"}</definedName>
    <definedName name="영업" localSheetId="13" hidden="1">{#N/A,#N/A,FALSE,"지침";#N/A,#N/A,FALSE,"환경분석";#N/A,#N/A,FALSE,"Sheet16"}</definedName>
    <definedName name="영업" localSheetId="16" hidden="1">{#N/A,#N/A,FALSE,"지침";#N/A,#N/A,FALSE,"환경분석";#N/A,#N/A,FALSE,"Sheet16"}</definedName>
    <definedName name="영업" localSheetId="21" hidden="1">{#N/A,#N/A,FALSE,"지침";#N/A,#N/A,FALSE,"환경분석";#N/A,#N/A,FALSE,"Sheet16"}</definedName>
    <definedName name="영업" localSheetId="18" hidden="1">{#N/A,#N/A,FALSE,"지침";#N/A,#N/A,FALSE,"환경분석";#N/A,#N/A,FALSE,"Sheet16"}</definedName>
    <definedName name="영업" localSheetId="19" hidden="1">{#N/A,#N/A,FALSE,"지침";#N/A,#N/A,FALSE,"환경분석";#N/A,#N/A,FALSE,"Sheet16"}</definedName>
    <definedName name="영업" localSheetId="20" hidden="1">{#N/A,#N/A,FALSE,"지침";#N/A,#N/A,FALSE,"환경분석";#N/A,#N/A,FALSE,"Sheet16"}</definedName>
    <definedName name="영업" localSheetId="22" hidden="1">{#N/A,#N/A,FALSE,"지침";#N/A,#N/A,FALSE,"환경분석";#N/A,#N/A,FALSE,"Sheet16"}</definedName>
    <definedName name="영업" localSheetId="24" hidden="1">{#N/A,#N/A,FALSE,"지침";#N/A,#N/A,FALSE,"환경분석";#N/A,#N/A,FALSE,"Sheet16"}</definedName>
    <definedName name="영업" localSheetId="28" hidden="1">{#N/A,#N/A,FALSE,"지침";#N/A,#N/A,FALSE,"환경분석";#N/A,#N/A,FALSE,"Sheet16"}</definedName>
    <definedName name="영업" localSheetId="14" hidden="1">{#N/A,#N/A,FALSE,"지침";#N/A,#N/A,FALSE,"환경분석";#N/A,#N/A,FALSE,"Sheet16"}</definedName>
    <definedName name="영업" hidden="1">{#N/A,#N/A,FALSE,"지침";#N/A,#N/A,FALSE,"환경분석";#N/A,#N/A,FALSE,"Sheet16"}</definedName>
    <definedName name="영업외수지"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외수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영업현금" localSheetId="12" hidden="1">{#N/A,#N/A,FALSE,"지침";#N/A,#N/A,FALSE,"환경분석";#N/A,#N/A,FALSE,"Sheet16"}</definedName>
    <definedName name="영업현금" localSheetId="11" hidden="1">{#N/A,#N/A,FALSE,"지침";#N/A,#N/A,FALSE,"환경분석";#N/A,#N/A,FALSE,"Sheet16"}</definedName>
    <definedName name="영업현금" localSheetId="13" hidden="1">{#N/A,#N/A,FALSE,"지침";#N/A,#N/A,FALSE,"환경분석";#N/A,#N/A,FALSE,"Sheet16"}</definedName>
    <definedName name="영업현금" localSheetId="16" hidden="1">{#N/A,#N/A,FALSE,"지침";#N/A,#N/A,FALSE,"환경분석";#N/A,#N/A,FALSE,"Sheet16"}</definedName>
    <definedName name="영업현금" localSheetId="21" hidden="1">{#N/A,#N/A,FALSE,"지침";#N/A,#N/A,FALSE,"환경분석";#N/A,#N/A,FALSE,"Sheet16"}</definedName>
    <definedName name="영업현금" localSheetId="18" hidden="1">{#N/A,#N/A,FALSE,"지침";#N/A,#N/A,FALSE,"환경분석";#N/A,#N/A,FALSE,"Sheet16"}</definedName>
    <definedName name="영업현금" localSheetId="19" hidden="1">{#N/A,#N/A,FALSE,"지침";#N/A,#N/A,FALSE,"환경분석";#N/A,#N/A,FALSE,"Sheet16"}</definedName>
    <definedName name="영업현금" localSheetId="20" hidden="1">{#N/A,#N/A,FALSE,"지침";#N/A,#N/A,FALSE,"환경분석";#N/A,#N/A,FALSE,"Sheet16"}</definedName>
    <definedName name="영업현금" localSheetId="22" hidden="1">{#N/A,#N/A,FALSE,"지침";#N/A,#N/A,FALSE,"환경분석";#N/A,#N/A,FALSE,"Sheet16"}</definedName>
    <definedName name="영업현금" localSheetId="24" hidden="1">{#N/A,#N/A,FALSE,"지침";#N/A,#N/A,FALSE,"환경분석";#N/A,#N/A,FALSE,"Sheet16"}</definedName>
    <definedName name="영업현금" localSheetId="28" hidden="1">{#N/A,#N/A,FALSE,"지침";#N/A,#N/A,FALSE,"환경분석";#N/A,#N/A,FALSE,"Sheet16"}</definedName>
    <definedName name="영업현금" localSheetId="14" hidden="1">{#N/A,#N/A,FALSE,"지침";#N/A,#N/A,FALSE,"환경분석";#N/A,#N/A,FALSE,"Sheet16"}</definedName>
    <definedName name="영업현금" hidden="1">{#N/A,#N/A,FALSE,"지침";#N/A,#N/A,FALSE,"환경분석";#N/A,#N/A,FALSE,"Sheet16"}</definedName>
    <definedName name="영영영" localSheetId="1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1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1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2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1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19"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2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2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localSheetId="1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영영"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영종" localSheetId="12" hidden="1">{#N/A,#N/A,FALSE,"CCTV"}</definedName>
    <definedName name="영종" localSheetId="11" hidden="1">{#N/A,#N/A,FALSE,"CCTV"}</definedName>
    <definedName name="영종" localSheetId="13" hidden="1">{#N/A,#N/A,FALSE,"CCTV"}</definedName>
    <definedName name="영종" localSheetId="16" hidden="1">{#N/A,#N/A,FALSE,"CCTV"}</definedName>
    <definedName name="영종" localSheetId="21" hidden="1">{#N/A,#N/A,FALSE,"CCTV"}</definedName>
    <definedName name="영종" localSheetId="18" hidden="1">{#N/A,#N/A,FALSE,"CCTV"}</definedName>
    <definedName name="영종" localSheetId="19" hidden="1">{#N/A,#N/A,FALSE,"CCTV"}</definedName>
    <definedName name="영종" localSheetId="20" hidden="1">{#N/A,#N/A,FALSE,"CCTV"}</definedName>
    <definedName name="영종" localSheetId="22" hidden="1">{#N/A,#N/A,FALSE,"CCTV"}</definedName>
    <definedName name="영종" localSheetId="24" hidden="1">{#N/A,#N/A,FALSE,"CCTV"}</definedName>
    <definedName name="영종" localSheetId="28" hidden="1">{#N/A,#N/A,FALSE,"CCTV"}</definedName>
    <definedName name="영종" localSheetId="14" hidden="1">{#N/A,#N/A,FALSE,"CCTV"}</definedName>
    <definedName name="영종" hidden="1">{#N/A,#N/A,FALSE,"CCTV"}</definedName>
    <definedName name="예상계획" localSheetId="12" hidden="1">{#N/A,#N/A,FALSE,"집계표"}</definedName>
    <definedName name="예상계획" localSheetId="11" hidden="1">{#N/A,#N/A,FALSE,"집계표"}</definedName>
    <definedName name="예상계획" localSheetId="13" hidden="1">{#N/A,#N/A,FALSE,"집계표"}</definedName>
    <definedName name="예상계획" localSheetId="16" hidden="1">{#N/A,#N/A,FALSE,"집계표"}</definedName>
    <definedName name="예상계획" localSheetId="21" hidden="1">{#N/A,#N/A,FALSE,"집계표"}</definedName>
    <definedName name="예상계획" localSheetId="18" hidden="1">{#N/A,#N/A,FALSE,"집계표"}</definedName>
    <definedName name="예상계획" localSheetId="19" hidden="1">{#N/A,#N/A,FALSE,"집계표"}</definedName>
    <definedName name="예상계획" localSheetId="20" hidden="1">{#N/A,#N/A,FALSE,"집계표"}</definedName>
    <definedName name="예상계획" localSheetId="22" hidden="1">{#N/A,#N/A,FALSE,"집계표"}</definedName>
    <definedName name="예상계획" localSheetId="24" hidden="1">{#N/A,#N/A,FALSE,"집계표"}</definedName>
    <definedName name="예상계획" localSheetId="28" hidden="1">{#N/A,#N/A,FALSE,"집계표"}</definedName>
    <definedName name="예상계획" localSheetId="14" hidden="1">{#N/A,#N/A,FALSE,"집계표"}</definedName>
    <definedName name="예상계획" hidden="1">{#N/A,#N/A,FALSE,"집계표"}</definedName>
    <definedName name="예정가" localSheetId="12" hidden="1">{#N/A,#N/A,FALSE,"포장2"}</definedName>
    <definedName name="예정가" localSheetId="11" hidden="1">{#N/A,#N/A,FALSE,"포장2"}</definedName>
    <definedName name="예정가" localSheetId="13" hidden="1">{#N/A,#N/A,FALSE,"포장2"}</definedName>
    <definedName name="예정가" localSheetId="16" hidden="1">{#N/A,#N/A,FALSE,"포장2"}</definedName>
    <definedName name="예정가" localSheetId="21" hidden="1">{#N/A,#N/A,FALSE,"포장2"}</definedName>
    <definedName name="예정가" localSheetId="18" hidden="1">{#N/A,#N/A,FALSE,"포장2"}</definedName>
    <definedName name="예정가" localSheetId="19" hidden="1">{#N/A,#N/A,FALSE,"포장2"}</definedName>
    <definedName name="예정가" localSheetId="20" hidden="1">{#N/A,#N/A,FALSE,"포장2"}</definedName>
    <definedName name="예정가" localSheetId="22" hidden="1">{#N/A,#N/A,FALSE,"포장2"}</definedName>
    <definedName name="예정가" localSheetId="24" hidden="1">{#N/A,#N/A,FALSE,"포장2"}</definedName>
    <definedName name="예정가" localSheetId="28" hidden="1">{#N/A,#N/A,FALSE,"포장2"}</definedName>
    <definedName name="예정가" localSheetId="14" hidden="1">{#N/A,#N/A,FALSE,"포장2"}</definedName>
    <definedName name="예정가" hidden="1">{#N/A,#N/A,FALSE,"포장2"}</definedName>
    <definedName name="오" hidden="1">#REF!</definedName>
    <definedName name="오됴" localSheetId="12" hidden="1">{#N/A,#N/A,FALSE,"집계표"}</definedName>
    <definedName name="오됴" localSheetId="11" hidden="1">{#N/A,#N/A,FALSE,"집계표"}</definedName>
    <definedName name="오됴" localSheetId="13" hidden="1">{#N/A,#N/A,FALSE,"집계표"}</definedName>
    <definedName name="오됴" localSheetId="16" hidden="1">{#N/A,#N/A,FALSE,"집계표"}</definedName>
    <definedName name="오됴" localSheetId="21" hidden="1">{#N/A,#N/A,FALSE,"집계표"}</definedName>
    <definedName name="오됴" localSheetId="18" hidden="1">{#N/A,#N/A,FALSE,"집계표"}</definedName>
    <definedName name="오됴" localSheetId="19" hidden="1">{#N/A,#N/A,FALSE,"집계표"}</definedName>
    <definedName name="오됴" localSheetId="20" hidden="1">{#N/A,#N/A,FALSE,"집계표"}</definedName>
    <definedName name="오됴" localSheetId="22" hidden="1">{#N/A,#N/A,FALSE,"집계표"}</definedName>
    <definedName name="오됴" localSheetId="24" hidden="1">{#N/A,#N/A,FALSE,"집계표"}</definedName>
    <definedName name="오됴" localSheetId="28" hidden="1">{#N/A,#N/A,FALSE,"집계표"}</definedName>
    <definedName name="오됴" localSheetId="14" hidden="1">{#N/A,#N/A,FALSE,"집계표"}</definedName>
    <definedName name="오됴" hidden="1">{#N/A,#N/A,FALSE,"집계표"}</definedName>
    <definedName name="오수토공" localSheetId="12" hidden="1">{#N/A,#N/A,FALSE,"기안지";#N/A,#N/A,FALSE,"통신지"}</definedName>
    <definedName name="오수토공" localSheetId="11" hidden="1">{#N/A,#N/A,FALSE,"기안지";#N/A,#N/A,FALSE,"통신지"}</definedName>
    <definedName name="오수토공" localSheetId="13" hidden="1">{#N/A,#N/A,FALSE,"기안지";#N/A,#N/A,FALSE,"통신지"}</definedName>
    <definedName name="오수토공" localSheetId="16" hidden="1">{#N/A,#N/A,FALSE,"기안지";#N/A,#N/A,FALSE,"통신지"}</definedName>
    <definedName name="오수토공" localSheetId="21" hidden="1">{#N/A,#N/A,FALSE,"기안지";#N/A,#N/A,FALSE,"통신지"}</definedName>
    <definedName name="오수토공" localSheetId="18" hidden="1">{#N/A,#N/A,FALSE,"기안지";#N/A,#N/A,FALSE,"통신지"}</definedName>
    <definedName name="오수토공" localSheetId="19" hidden="1">{#N/A,#N/A,FALSE,"기안지";#N/A,#N/A,FALSE,"통신지"}</definedName>
    <definedName name="오수토공" localSheetId="20" hidden="1">{#N/A,#N/A,FALSE,"기안지";#N/A,#N/A,FALSE,"통신지"}</definedName>
    <definedName name="오수토공" localSheetId="22" hidden="1">{#N/A,#N/A,FALSE,"기안지";#N/A,#N/A,FALSE,"통신지"}</definedName>
    <definedName name="오수토공" localSheetId="24" hidden="1">{#N/A,#N/A,FALSE,"기안지";#N/A,#N/A,FALSE,"통신지"}</definedName>
    <definedName name="오수토공" localSheetId="28" hidden="1">{#N/A,#N/A,FALSE,"기안지";#N/A,#N/A,FALSE,"통신지"}</definedName>
    <definedName name="오수토공" localSheetId="14" hidden="1">{#N/A,#N/A,FALSE,"기안지";#N/A,#N/A,FALSE,"통신지"}</definedName>
    <definedName name="오수토공" hidden="1">{#N/A,#N/A,FALSE,"기안지";#N/A,#N/A,FALSE,"통신지"}</definedName>
    <definedName name="오영한" localSheetId="1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1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1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2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1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1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2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2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오영환" localSheetId="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1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1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2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1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19"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2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2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오영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옥"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12" hidden="1">{#N/A,#N/A,FALSE,"이태원철근"}</definedName>
    <definedName name="옥외공사" localSheetId="11" hidden="1">{#N/A,#N/A,FALSE,"이태원철근"}</definedName>
    <definedName name="옥외공사" localSheetId="13" hidden="1">{#N/A,#N/A,FALSE,"이태원철근"}</definedName>
    <definedName name="옥외공사" localSheetId="16" hidden="1">{#N/A,#N/A,FALSE,"이태원철근"}</definedName>
    <definedName name="옥외공사" localSheetId="21" hidden="1">{#N/A,#N/A,FALSE,"이태원철근"}</definedName>
    <definedName name="옥외공사" localSheetId="18" hidden="1">{#N/A,#N/A,FALSE,"이태원철근"}</definedName>
    <definedName name="옥외공사" localSheetId="19" hidden="1">{#N/A,#N/A,FALSE,"이태원철근"}</definedName>
    <definedName name="옥외공사" localSheetId="20" hidden="1">{#N/A,#N/A,FALSE,"이태원철근"}</definedName>
    <definedName name="옥외공사" localSheetId="22" hidden="1">{#N/A,#N/A,FALSE,"이태원철근"}</definedName>
    <definedName name="옥외공사" localSheetId="24" hidden="1">{#N/A,#N/A,FALSE,"이태원철근"}</definedName>
    <definedName name="옥외공사" localSheetId="28" hidden="1">{#N/A,#N/A,FALSE,"이태원철근"}</definedName>
    <definedName name="옥외공사" localSheetId="14" hidden="1">{#N/A,#N/A,FALSE,"이태원철근"}</definedName>
    <definedName name="옥외공사" hidden="1">{#N/A,#N/A,FALSE,"이태원철근"}</definedName>
    <definedName name="옥외대비" localSheetId="12" hidden="1">{#N/A,#N/A,FALSE,"이태원철근"}</definedName>
    <definedName name="옥외대비" localSheetId="11" hidden="1">{#N/A,#N/A,FALSE,"이태원철근"}</definedName>
    <definedName name="옥외대비" localSheetId="13" hidden="1">{#N/A,#N/A,FALSE,"이태원철근"}</definedName>
    <definedName name="옥외대비" localSheetId="16" hidden="1">{#N/A,#N/A,FALSE,"이태원철근"}</definedName>
    <definedName name="옥외대비" localSheetId="21" hidden="1">{#N/A,#N/A,FALSE,"이태원철근"}</definedName>
    <definedName name="옥외대비" localSheetId="18" hidden="1">{#N/A,#N/A,FALSE,"이태원철근"}</definedName>
    <definedName name="옥외대비" localSheetId="19" hidden="1">{#N/A,#N/A,FALSE,"이태원철근"}</definedName>
    <definedName name="옥외대비" localSheetId="20" hidden="1">{#N/A,#N/A,FALSE,"이태원철근"}</definedName>
    <definedName name="옥외대비" localSheetId="22" hidden="1">{#N/A,#N/A,FALSE,"이태원철근"}</definedName>
    <definedName name="옥외대비" localSheetId="24" hidden="1">{#N/A,#N/A,FALSE,"이태원철근"}</definedName>
    <definedName name="옥외대비" localSheetId="28" hidden="1">{#N/A,#N/A,FALSE,"이태원철근"}</definedName>
    <definedName name="옥외대비" localSheetId="14" hidden="1">{#N/A,#N/A,FALSE,"이태원철근"}</definedName>
    <definedName name="옥외대비" hidden="1">{#N/A,#N/A,FALSE,"이태원철근"}</definedName>
    <definedName name="옥탑층" localSheetId="12" hidden="1">{#N/A,#N/A,FALSE,"Sheet1"}</definedName>
    <definedName name="옥탑층" localSheetId="11" hidden="1">{#N/A,#N/A,FALSE,"Sheet1"}</definedName>
    <definedName name="옥탑층" localSheetId="13" hidden="1">{#N/A,#N/A,FALSE,"Sheet1"}</definedName>
    <definedName name="옥탑층" localSheetId="16" hidden="1">{#N/A,#N/A,FALSE,"Sheet1"}</definedName>
    <definedName name="옥탑층" localSheetId="21" hidden="1">{#N/A,#N/A,FALSE,"Sheet1"}</definedName>
    <definedName name="옥탑층" localSheetId="18" hidden="1">{#N/A,#N/A,FALSE,"Sheet1"}</definedName>
    <definedName name="옥탑층" localSheetId="19" hidden="1">{#N/A,#N/A,FALSE,"Sheet1"}</definedName>
    <definedName name="옥탑층" localSheetId="20" hidden="1">{#N/A,#N/A,FALSE,"Sheet1"}</definedName>
    <definedName name="옥탑층" localSheetId="22" hidden="1">{#N/A,#N/A,FALSE,"Sheet1"}</definedName>
    <definedName name="옥탑층" localSheetId="24" hidden="1">{#N/A,#N/A,FALSE,"Sheet1"}</definedName>
    <definedName name="옥탑층" localSheetId="28" hidden="1">{#N/A,#N/A,FALSE,"Sheet1"}</definedName>
    <definedName name="옥탑층" localSheetId="14" hidden="1">{#N/A,#N/A,FALSE,"Sheet1"}</definedName>
    <definedName name="옥탑층" hidden="1">{#N/A,#N/A,FALSE,"Sheet1"}</definedName>
    <definedName name="옹" localSheetId="12" hidden="1">{#N/A,#N/A,FALSE,"골재소요량";#N/A,#N/A,FALSE,"골재소요량"}</definedName>
    <definedName name="옹" localSheetId="11" hidden="1">{#N/A,#N/A,FALSE,"골재소요량";#N/A,#N/A,FALSE,"골재소요량"}</definedName>
    <definedName name="옹" localSheetId="13" hidden="1">{#N/A,#N/A,FALSE,"골재소요량";#N/A,#N/A,FALSE,"골재소요량"}</definedName>
    <definedName name="옹" localSheetId="16" hidden="1">{#N/A,#N/A,FALSE,"골재소요량";#N/A,#N/A,FALSE,"골재소요량"}</definedName>
    <definedName name="옹" localSheetId="21" hidden="1">{#N/A,#N/A,FALSE,"골재소요량";#N/A,#N/A,FALSE,"골재소요량"}</definedName>
    <definedName name="옹" localSheetId="18" hidden="1">{#N/A,#N/A,FALSE,"골재소요량";#N/A,#N/A,FALSE,"골재소요량"}</definedName>
    <definedName name="옹" localSheetId="19" hidden="1">{#N/A,#N/A,FALSE,"골재소요량";#N/A,#N/A,FALSE,"골재소요량"}</definedName>
    <definedName name="옹" localSheetId="20" hidden="1">{#N/A,#N/A,FALSE,"골재소요량";#N/A,#N/A,FALSE,"골재소요량"}</definedName>
    <definedName name="옹" localSheetId="22" hidden="1">{#N/A,#N/A,FALSE,"골재소요량";#N/A,#N/A,FALSE,"골재소요량"}</definedName>
    <definedName name="옹" localSheetId="24" hidden="1">{#N/A,#N/A,FALSE,"골재소요량";#N/A,#N/A,FALSE,"골재소요량"}</definedName>
    <definedName name="옹" localSheetId="28" hidden="1">{#N/A,#N/A,FALSE,"골재소요량";#N/A,#N/A,FALSE,"골재소요량"}</definedName>
    <definedName name="옹" localSheetId="14" hidden="1">{#N/A,#N/A,FALSE,"골재소요량";#N/A,#N/A,FALSE,"골재소요량"}</definedName>
    <definedName name="옹" hidden="1">{#N/A,#N/A,FALSE,"골재소요량";#N/A,#N/A,FALSE,"골재소요량"}</definedName>
    <definedName name="옹벽" localSheetId="12" hidden="1">{#N/A,#N/A,FALSE,"혼합골재"}</definedName>
    <definedName name="옹벽" localSheetId="11" hidden="1">{#N/A,#N/A,FALSE,"혼합골재"}</definedName>
    <definedName name="옹벽" localSheetId="13" hidden="1">{#N/A,#N/A,FALSE,"혼합골재"}</definedName>
    <definedName name="옹벽" localSheetId="16" hidden="1">{#N/A,#N/A,FALSE,"혼합골재"}</definedName>
    <definedName name="옹벽" localSheetId="21" hidden="1">{#N/A,#N/A,FALSE,"혼합골재"}</definedName>
    <definedName name="옹벽" localSheetId="18" hidden="1">{#N/A,#N/A,FALSE,"혼합골재"}</definedName>
    <definedName name="옹벽" localSheetId="19" hidden="1">{#N/A,#N/A,FALSE,"혼합골재"}</definedName>
    <definedName name="옹벽" localSheetId="20" hidden="1">{#N/A,#N/A,FALSE,"혼합골재"}</definedName>
    <definedName name="옹벽" localSheetId="22" hidden="1">{#N/A,#N/A,FALSE,"혼합골재"}</definedName>
    <definedName name="옹벽" localSheetId="24" hidden="1">{#N/A,#N/A,FALSE,"혼합골재"}</definedName>
    <definedName name="옹벽" localSheetId="28" hidden="1">{#N/A,#N/A,FALSE,"혼합골재"}</definedName>
    <definedName name="옹벽" localSheetId="14" hidden="1">{#N/A,#N/A,FALSE,"혼합골재"}</definedName>
    <definedName name="옹벽" hidden="1">{#N/A,#N/A,FALSE,"혼합골재"}</definedName>
    <definedName name="옹벽단위" hidden="1">#REF!</definedName>
    <definedName name="옹벽수량집계표" localSheetId="12" hidden="1">{#N/A,#N/A,FALSE,"2~8번"}</definedName>
    <definedName name="옹벽수량집계표" localSheetId="11" hidden="1">{#N/A,#N/A,FALSE,"2~8번"}</definedName>
    <definedName name="옹벽수량집계표" localSheetId="13" hidden="1">{#N/A,#N/A,FALSE,"2~8번"}</definedName>
    <definedName name="옹벽수량집계표" localSheetId="16" hidden="1">{#N/A,#N/A,FALSE,"2~8번"}</definedName>
    <definedName name="옹벽수량집계표" localSheetId="21" hidden="1">{#N/A,#N/A,FALSE,"2~8번"}</definedName>
    <definedName name="옹벽수량집계표" localSheetId="18" hidden="1">{#N/A,#N/A,FALSE,"2~8번"}</definedName>
    <definedName name="옹벽수량집계표" localSheetId="19" hidden="1">{#N/A,#N/A,FALSE,"2~8번"}</definedName>
    <definedName name="옹벽수량집계표" localSheetId="20" hidden="1">{#N/A,#N/A,FALSE,"2~8번"}</definedName>
    <definedName name="옹벽수량집계표" localSheetId="22" hidden="1">{#N/A,#N/A,FALSE,"2~8번"}</definedName>
    <definedName name="옹벽수량집계표" localSheetId="24" hidden="1">{#N/A,#N/A,FALSE,"2~8번"}</definedName>
    <definedName name="옹벽수량집계표" localSheetId="28" hidden="1">{#N/A,#N/A,FALSE,"2~8번"}</definedName>
    <definedName name="옹벽수량집계표" localSheetId="14" hidden="1">{#N/A,#N/A,FALSE,"2~8번"}</definedName>
    <definedName name="옹벽수량집계표" hidden="1">{#N/A,#N/A,FALSE,"2~8번"}</definedName>
    <definedName name="옹벽수량집계표총괄" localSheetId="12" hidden="1">{#N/A,#N/A,FALSE,"혼합골재"}</definedName>
    <definedName name="옹벽수량집계표총괄" localSheetId="11" hidden="1">{#N/A,#N/A,FALSE,"혼합골재"}</definedName>
    <definedName name="옹벽수량집계표총괄" localSheetId="13" hidden="1">{#N/A,#N/A,FALSE,"혼합골재"}</definedName>
    <definedName name="옹벽수량집계표총괄" localSheetId="16" hidden="1">{#N/A,#N/A,FALSE,"혼합골재"}</definedName>
    <definedName name="옹벽수량집계표총괄" localSheetId="21" hidden="1">{#N/A,#N/A,FALSE,"혼합골재"}</definedName>
    <definedName name="옹벽수량집계표총괄" localSheetId="18" hidden="1">{#N/A,#N/A,FALSE,"혼합골재"}</definedName>
    <definedName name="옹벽수량집계표총괄" localSheetId="19" hidden="1">{#N/A,#N/A,FALSE,"혼합골재"}</definedName>
    <definedName name="옹벽수량집계표총괄" localSheetId="20" hidden="1">{#N/A,#N/A,FALSE,"혼합골재"}</definedName>
    <definedName name="옹벽수량집계표총괄" localSheetId="22" hidden="1">{#N/A,#N/A,FALSE,"혼합골재"}</definedName>
    <definedName name="옹벽수량집계표총괄" localSheetId="24" hidden="1">{#N/A,#N/A,FALSE,"혼합골재"}</definedName>
    <definedName name="옹벽수량집계표총괄" localSheetId="28" hidden="1">{#N/A,#N/A,FALSE,"혼합골재"}</definedName>
    <definedName name="옹벽수량집계표총괄" localSheetId="14" hidden="1">{#N/A,#N/A,FALSE,"혼합골재"}</definedName>
    <definedName name="옹벽수량집계표총괄" hidden="1">{#N/A,#N/A,FALSE,"혼합골재"}</definedName>
    <definedName name="옿" localSheetId="12" hidden="1">{#N/A,#N/A,FALSE,"집계표"}</definedName>
    <definedName name="옿" localSheetId="11" hidden="1">{#N/A,#N/A,FALSE,"집계표"}</definedName>
    <definedName name="옿" localSheetId="13" hidden="1">{#N/A,#N/A,FALSE,"집계표"}</definedName>
    <definedName name="옿" localSheetId="16" hidden="1">{#N/A,#N/A,FALSE,"집계표"}</definedName>
    <definedName name="옿" localSheetId="21" hidden="1">{#N/A,#N/A,FALSE,"집계표"}</definedName>
    <definedName name="옿" localSheetId="18" hidden="1">{#N/A,#N/A,FALSE,"집계표"}</definedName>
    <definedName name="옿" localSheetId="19" hidden="1">{#N/A,#N/A,FALSE,"집계표"}</definedName>
    <definedName name="옿" localSheetId="20" hidden="1">{#N/A,#N/A,FALSE,"집계표"}</definedName>
    <definedName name="옿" localSheetId="22" hidden="1">{#N/A,#N/A,FALSE,"집계표"}</definedName>
    <definedName name="옿" localSheetId="24" hidden="1">{#N/A,#N/A,FALSE,"집계표"}</definedName>
    <definedName name="옿" localSheetId="28" hidden="1">{#N/A,#N/A,FALSE,"집계표"}</definedName>
    <definedName name="옿" localSheetId="14" hidden="1">{#N/A,#N/A,FALSE,"집계표"}</definedName>
    <definedName name="옿" hidden="1">{#N/A,#N/A,FALSE,"집계표"}</definedName>
    <definedName name="완도" localSheetId="12" hidden="1">{#N/A,#N/A,FALSE,"포장2"}</definedName>
    <definedName name="완도" localSheetId="11" hidden="1">{#N/A,#N/A,FALSE,"포장2"}</definedName>
    <definedName name="완도" localSheetId="13" hidden="1">{#N/A,#N/A,FALSE,"포장2"}</definedName>
    <definedName name="완도" localSheetId="16" hidden="1">{#N/A,#N/A,FALSE,"포장2"}</definedName>
    <definedName name="완도" localSheetId="21" hidden="1">{#N/A,#N/A,FALSE,"포장2"}</definedName>
    <definedName name="완도" localSheetId="18" hidden="1">{#N/A,#N/A,FALSE,"포장2"}</definedName>
    <definedName name="완도" localSheetId="19" hidden="1">{#N/A,#N/A,FALSE,"포장2"}</definedName>
    <definedName name="완도" localSheetId="20" hidden="1">{#N/A,#N/A,FALSE,"포장2"}</definedName>
    <definedName name="완도" localSheetId="22" hidden="1">{#N/A,#N/A,FALSE,"포장2"}</definedName>
    <definedName name="완도" localSheetId="24" hidden="1">{#N/A,#N/A,FALSE,"포장2"}</definedName>
    <definedName name="완도" localSheetId="28" hidden="1">{#N/A,#N/A,FALSE,"포장2"}</definedName>
    <definedName name="완도" localSheetId="14" hidden="1">{#N/A,#N/A,FALSE,"포장2"}</definedName>
    <definedName name="완도" hidden="1">{#N/A,#N/A,FALSE,"포장2"}</definedName>
    <definedName name="왜" localSheetId="12" hidden="1">{#N/A,#N/A,FALSE,"배수2"}</definedName>
    <definedName name="왜" localSheetId="11" hidden="1">{#N/A,#N/A,FALSE,"배수2"}</definedName>
    <definedName name="왜" localSheetId="13" hidden="1">{#N/A,#N/A,FALSE,"배수2"}</definedName>
    <definedName name="왜" localSheetId="16" hidden="1">{#N/A,#N/A,FALSE,"배수2"}</definedName>
    <definedName name="왜" localSheetId="21" hidden="1">{#N/A,#N/A,FALSE,"배수2"}</definedName>
    <definedName name="왜" localSheetId="18" hidden="1">{#N/A,#N/A,FALSE,"배수2"}</definedName>
    <definedName name="왜" localSheetId="19" hidden="1">{#N/A,#N/A,FALSE,"배수2"}</definedName>
    <definedName name="왜" localSheetId="20" hidden="1">{#N/A,#N/A,FALSE,"배수2"}</definedName>
    <definedName name="왜" localSheetId="22" hidden="1">{#N/A,#N/A,FALSE,"배수2"}</definedName>
    <definedName name="왜" localSheetId="24" hidden="1">{#N/A,#N/A,FALSE,"배수2"}</definedName>
    <definedName name="왜" localSheetId="28" hidden="1">{#N/A,#N/A,FALSE,"배수2"}</definedName>
    <definedName name="왜" localSheetId="14" hidden="1">{#N/A,#N/A,FALSE,"배수2"}</definedName>
    <definedName name="왜" hidden="1">{#N/A,#N/A,FALSE,"배수2"}</definedName>
    <definedName name="외업구조LOAD" localSheetId="12" hidden="1">{#N/A,#N/A,TRUE,"LOADCOVE";#N/A,#N/A,TRUE,"PAGE001";#N/A,#N/A,TRUE,"PAGE002";#N/A,#N/A,TRUE,"PAGE003";#N/A,#N/A,TRUE,"PAGE004";#N/A,#N/A,TRUE,"PAGE005";#N/A,#N/A,TRUE,"PAGE006";#N/A,#N/A,TRUE,"PAGE007";#N/A,#N/A,TRUE,"PAGE008";#N/A,#N/A,TRUE,"PAGE009";#N/A,#N/A,TRUE,"PAGE010";#N/A,#N/A,TRUE,"PAGE011";#N/A,#N/A,TRUE,"PAGE012";#N/A,#N/A,TRUE,"PAGE013"}</definedName>
    <definedName name="외업구조LOAD" localSheetId="11" hidden="1">{#N/A,#N/A,TRUE,"LOADCOVE";#N/A,#N/A,TRUE,"PAGE001";#N/A,#N/A,TRUE,"PAGE002";#N/A,#N/A,TRUE,"PAGE003";#N/A,#N/A,TRUE,"PAGE004";#N/A,#N/A,TRUE,"PAGE005";#N/A,#N/A,TRUE,"PAGE006";#N/A,#N/A,TRUE,"PAGE007";#N/A,#N/A,TRUE,"PAGE008";#N/A,#N/A,TRUE,"PAGE009";#N/A,#N/A,TRUE,"PAGE010";#N/A,#N/A,TRUE,"PAGE011";#N/A,#N/A,TRUE,"PAGE012";#N/A,#N/A,TRUE,"PAGE013"}</definedName>
    <definedName name="외업구조LOAD" localSheetId="13" hidden="1">{#N/A,#N/A,TRUE,"LOADCOVE";#N/A,#N/A,TRUE,"PAGE001";#N/A,#N/A,TRUE,"PAGE002";#N/A,#N/A,TRUE,"PAGE003";#N/A,#N/A,TRUE,"PAGE004";#N/A,#N/A,TRUE,"PAGE005";#N/A,#N/A,TRUE,"PAGE006";#N/A,#N/A,TRUE,"PAGE007";#N/A,#N/A,TRUE,"PAGE008";#N/A,#N/A,TRUE,"PAGE009";#N/A,#N/A,TRUE,"PAGE010";#N/A,#N/A,TRUE,"PAGE011";#N/A,#N/A,TRUE,"PAGE012";#N/A,#N/A,TRUE,"PAGE013"}</definedName>
    <definedName name="외업구조LOAD" localSheetId="16" hidden="1">{#N/A,#N/A,TRUE,"LOADCOVE";#N/A,#N/A,TRUE,"PAGE001";#N/A,#N/A,TRUE,"PAGE002";#N/A,#N/A,TRUE,"PAGE003";#N/A,#N/A,TRUE,"PAGE004";#N/A,#N/A,TRUE,"PAGE005";#N/A,#N/A,TRUE,"PAGE006";#N/A,#N/A,TRUE,"PAGE007";#N/A,#N/A,TRUE,"PAGE008";#N/A,#N/A,TRUE,"PAGE009";#N/A,#N/A,TRUE,"PAGE010";#N/A,#N/A,TRUE,"PAGE011";#N/A,#N/A,TRUE,"PAGE012";#N/A,#N/A,TRUE,"PAGE013"}</definedName>
    <definedName name="외업구조LOAD" localSheetId="21" hidden="1">{#N/A,#N/A,TRUE,"LOADCOVE";#N/A,#N/A,TRUE,"PAGE001";#N/A,#N/A,TRUE,"PAGE002";#N/A,#N/A,TRUE,"PAGE003";#N/A,#N/A,TRUE,"PAGE004";#N/A,#N/A,TRUE,"PAGE005";#N/A,#N/A,TRUE,"PAGE006";#N/A,#N/A,TRUE,"PAGE007";#N/A,#N/A,TRUE,"PAGE008";#N/A,#N/A,TRUE,"PAGE009";#N/A,#N/A,TRUE,"PAGE010";#N/A,#N/A,TRUE,"PAGE011";#N/A,#N/A,TRUE,"PAGE012";#N/A,#N/A,TRUE,"PAGE013"}</definedName>
    <definedName name="외업구조LOAD" localSheetId="18" hidden="1">{#N/A,#N/A,TRUE,"LOADCOVE";#N/A,#N/A,TRUE,"PAGE001";#N/A,#N/A,TRUE,"PAGE002";#N/A,#N/A,TRUE,"PAGE003";#N/A,#N/A,TRUE,"PAGE004";#N/A,#N/A,TRUE,"PAGE005";#N/A,#N/A,TRUE,"PAGE006";#N/A,#N/A,TRUE,"PAGE007";#N/A,#N/A,TRUE,"PAGE008";#N/A,#N/A,TRUE,"PAGE009";#N/A,#N/A,TRUE,"PAGE010";#N/A,#N/A,TRUE,"PAGE011";#N/A,#N/A,TRUE,"PAGE012";#N/A,#N/A,TRUE,"PAGE013"}</definedName>
    <definedName name="외업구조LOAD" localSheetId="19" hidden="1">{#N/A,#N/A,TRUE,"LOADCOVE";#N/A,#N/A,TRUE,"PAGE001";#N/A,#N/A,TRUE,"PAGE002";#N/A,#N/A,TRUE,"PAGE003";#N/A,#N/A,TRUE,"PAGE004";#N/A,#N/A,TRUE,"PAGE005";#N/A,#N/A,TRUE,"PAGE006";#N/A,#N/A,TRUE,"PAGE007";#N/A,#N/A,TRUE,"PAGE008";#N/A,#N/A,TRUE,"PAGE009";#N/A,#N/A,TRUE,"PAGE010";#N/A,#N/A,TRUE,"PAGE011";#N/A,#N/A,TRUE,"PAGE012";#N/A,#N/A,TRUE,"PAGE013"}</definedName>
    <definedName name="외업구조LOAD" localSheetId="20" hidden="1">{#N/A,#N/A,TRUE,"LOADCOVE";#N/A,#N/A,TRUE,"PAGE001";#N/A,#N/A,TRUE,"PAGE002";#N/A,#N/A,TRUE,"PAGE003";#N/A,#N/A,TRUE,"PAGE004";#N/A,#N/A,TRUE,"PAGE005";#N/A,#N/A,TRUE,"PAGE006";#N/A,#N/A,TRUE,"PAGE007";#N/A,#N/A,TRUE,"PAGE008";#N/A,#N/A,TRUE,"PAGE009";#N/A,#N/A,TRUE,"PAGE010";#N/A,#N/A,TRUE,"PAGE011";#N/A,#N/A,TRUE,"PAGE012";#N/A,#N/A,TRUE,"PAGE013"}</definedName>
    <definedName name="외업구조LOAD" localSheetId="22" hidden="1">{#N/A,#N/A,TRUE,"LOADCOVE";#N/A,#N/A,TRUE,"PAGE001";#N/A,#N/A,TRUE,"PAGE002";#N/A,#N/A,TRUE,"PAGE003";#N/A,#N/A,TRUE,"PAGE004";#N/A,#N/A,TRUE,"PAGE005";#N/A,#N/A,TRUE,"PAGE006";#N/A,#N/A,TRUE,"PAGE007";#N/A,#N/A,TRUE,"PAGE008";#N/A,#N/A,TRUE,"PAGE009";#N/A,#N/A,TRUE,"PAGE010";#N/A,#N/A,TRUE,"PAGE011";#N/A,#N/A,TRUE,"PAGE012";#N/A,#N/A,TRUE,"PAGE013"}</definedName>
    <definedName name="외업구조LOAD" localSheetId="24" hidden="1">{#N/A,#N/A,TRUE,"LOADCOVE";#N/A,#N/A,TRUE,"PAGE001";#N/A,#N/A,TRUE,"PAGE002";#N/A,#N/A,TRUE,"PAGE003";#N/A,#N/A,TRUE,"PAGE004";#N/A,#N/A,TRUE,"PAGE005";#N/A,#N/A,TRUE,"PAGE006";#N/A,#N/A,TRUE,"PAGE007";#N/A,#N/A,TRUE,"PAGE008";#N/A,#N/A,TRUE,"PAGE009";#N/A,#N/A,TRUE,"PAGE010";#N/A,#N/A,TRUE,"PAGE011";#N/A,#N/A,TRUE,"PAGE012";#N/A,#N/A,TRUE,"PAGE013"}</definedName>
    <definedName name="외업구조LOAD" localSheetId="28" hidden="1">{#N/A,#N/A,TRUE,"LOADCOVE";#N/A,#N/A,TRUE,"PAGE001";#N/A,#N/A,TRUE,"PAGE002";#N/A,#N/A,TRUE,"PAGE003";#N/A,#N/A,TRUE,"PAGE004";#N/A,#N/A,TRUE,"PAGE005";#N/A,#N/A,TRUE,"PAGE006";#N/A,#N/A,TRUE,"PAGE007";#N/A,#N/A,TRUE,"PAGE008";#N/A,#N/A,TRUE,"PAGE009";#N/A,#N/A,TRUE,"PAGE010";#N/A,#N/A,TRUE,"PAGE011";#N/A,#N/A,TRUE,"PAGE012";#N/A,#N/A,TRUE,"PAGE013"}</definedName>
    <definedName name="외업구조LOAD" localSheetId="14" hidden="1">{#N/A,#N/A,TRUE,"LOADCOVE";#N/A,#N/A,TRUE,"PAGE001";#N/A,#N/A,TRUE,"PAGE002";#N/A,#N/A,TRUE,"PAGE003";#N/A,#N/A,TRUE,"PAGE004";#N/A,#N/A,TRUE,"PAGE005";#N/A,#N/A,TRUE,"PAGE006";#N/A,#N/A,TRUE,"PAGE007";#N/A,#N/A,TRUE,"PAGE008";#N/A,#N/A,TRUE,"PAGE009";#N/A,#N/A,TRUE,"PAGE010";#N/A,#N/A,TRUE,"PAGE011";#N/A,#N/A,TRUE,"PAGE012";#N/A,#N/A,TRUE,"PAGE013"}</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화환산" hidden="1">#REF!</definedName>
    <definedName name="용용" localSheetId="12" hidden="1">{#N/A,#N/A,FALSE,"포장2"}</definedName>
    <definedName name="용용" localSheetId="11" hidden="1">{#N/A,#N/A,FALSE,"포장2"}</definedName>
    <definedName name="용용" localSheetId="13" hidden="1">{#N/A,#N/A,FALSE,"포장2"}</definedName>
    <definedName name="용용" localSheetId="16" hidden="1">{#N/A,#N/A,FALSE,"포장2"}</definedName>
    <definedName name="용용" localSheetId="21" hidden="1">{#N/A,#N/A,FALSE,"포장2"}</definedName>
    <definedName name="용용" localSheetId="18" hidden="1">{#N/A,#N/A,FALSE,"포장2"}</definedName>
    <definedName name="용용" localSheetId="19" hidden="1">{#N/A,#N/A,FALSE,"포장2"}</definedName>
    <definedName name="용용" localSheetId="20" hidden="1">{#N/A,#N/A,FALSE,"포장2"}</definedName>
    <definedName name="용용" localSheetId="22" hidden="1">{#N/A,#N/A,FALSE,"포장2"}</definedName>
    <definedName name="용용" localSheetId="24" hidden="1">{#N/A,#N/A,FALSE,"포장2"}</definedName>
    <definedName name="용용" localSheetId="28" hidden="1">{#N/A,#N/A,FALSE,"포장2"}</definedName>
    <definedName name="용용" localSheetId="14" hidden="1">{#N/A,#N/A,FALSE,"포장2"}</definedName>
    <definedName name="용용" hidden="1">{#N/A,#N/A,FALSE,"포장2"}</definedName>
    <definedName name="우리" localSheetId="12" hidden="1">{#N/A,#N/A,FALSE,"사업총괄";#N/A,#N/A,FALSE,"장비사업";#N/A,#N/A,FALSE,"철구사업";#N/A,#N/A,FALSE,"준설사업"}</definedName>
    <definedName name="우리" localSheetId="11" hidden="1">{#N/A,#N/A,FALSE,"사업총괄";#N/A,#N/A,FALSE,"장비사업";#N/A,#N/A,FALSE,"철구사업";#N/A,#N/A,FALSE,"준설사업"}</definedName>
    <definedName name="우리" localSheetId="13" hidden="1">{#N/A,#N/A,FALSE,"사업총괄";#N/A,#N/A,FALSE,"장비사업";#N/A,#N/A,FALSE,"철구사업";#N/A,#N/A,FALSE,"준설사업"}</definedName>
    <definedName name="우리" localSheetId="16" hidden="1">{#N/A,#N/A,FALSE,"사업총괄";#N/A,#N/A,FALSE,"장비사업";#N/A,#N/A,FALSE,"철구사업";#N/A,#N/A,FALSE,"준설사업"}</definedName>
    <definedName name="우리" localSheetId="21" hidden="1">{#N/A,#N/A,FALSE,"사업총괄";#N/A,#N/A,FALSE,"장비사업";#N/A,#N/A,FALSE,"철구사업";#N/A,#N/A,FALSE,"준설사업"}</definedName>
    <definedName name="우리" localSheetId="18" hidden="1">{#N/A,#N/A,FALSE,"사업총괄";#N/A,#N/A,FALSE,"장비사업";#N/A,#N/A,FALSE,"철구사업";#N/A,#N/A,FALSE,"준설사업"}</definedName>
    <definedName name="우리" localSheetId="19" hidden="1">{#N/A,#N/A,FALSE,"사업총괄";#N/A,#N/A,FALSE,"장비사업";#N/A,#N/A,FALSE,"철구사업";#N/A,#N/A,FALSE,"준설사업"}</definedName>
    <definedName name="우리" localSheetId="20" hidden="1">{#N/A,#N/A,FALSE,"사업총괄";#N/A,#N/A,FALSE,"장비사업";#N/A,#N/A,FALSE,"철구사업";#N/A,#N/A,FALSE,"준설사업"}</definedName>
    <definedName name="우리" localSheetId="22" hidden="1">{#N/A,#N/A,FALSE,"사업총괄";#N/A,#N/A,FALSE,"장비사업";#N/A,#N/A,FALSE,"철구사업";#N/A,#N/A,FALSE,"준설사업"}</definedName>
    <definedName name="우리" localSheetId="24" hidden="1">{#N/A,#N/A,FALSE,"사업총괄";#N/A,#N/A,FALSE,"장비사업";#N/A,#N/A,FALSE,"철구사업";#N/A,#N/A,FALSE,"준설사업"}</definedName>
    <definedName name="우리" localSheetId="28" hidden="1">{#N/A,#N/A,FALSE,"사업총괄";#N/A,#N/A,FALSE,"장비사업";#N/A,#N/A,FALSE,"철구사업";#N/A,#N/A,FALSE,"준설사업"}</definedName>
    <definedName name="우리" localSheetId="14" hidden="1">{#N/A,#N/A,FALSE,"사업총괄";#N/A,#N/A,FALSE,"장비사업";#N/A,#N/A,FALSE,"철구사업";#N/A,#N/A,FALSE,"준설사업"}</definedName>
    <definedName name="우리" hidden="1">{#N/A,#N/A,FALSE,"사업총괄";#N/A,#N/A,FALSE,"장비사업";#N/A,#N/A,FALSE,"철구사업";#N/A,#N/A,FALSE,"준설사업"}</definedName>
    <definedName name="우리나라" localSheetId="12" hidden="1">{#N/A,#N/A,FALSE,"전력간선"}</definedName>
    <definedName name="우리나라" localSheetId="11" hidden="1">{#N/A,#N/A,FALSE,"전력간선"}</definedName>
    <definedName name="우리나라" localSheetId="13" hidden="1">{#N/A,#N/A,FALSE,"전력간선"}</definedName>
    <definedName name="우리나라" localSheetId="16" hidden="1">{#N/A,#N/A,FALSE,"전력간선"}</definedName>
    <definedName name="우리나라" localSheetId="21" hidden="1">{#N/A,#N/A,FALSE,"전력간선"}</definedName>
    <definedName name="우리나라" localSheetId="18" hidden="1">{#N/A,#N/A,FALSE,"전력간선"}</definedName>
    <definedName name="우리나라" localSheetId="19" hidden="1">{#N/A,#N/A,FALSE,"전력간선"}</definedName>
    <definedName name="우리나라" localSheetId="20" hidden="1">{#N/A,#N/A,FALSE,"전력간선"}</definedName>
    <definedName name="우리나라" localSheetId="22" hidden="1">{#N/A,#N/A,FALSE,"전력간선"}</definedName>
    <definedName name="우리나라" localSheetId="24" hidden="1">{#N/A,#N/A,FALSE,"전력간선"}</definedName>
    <definedName name="우리나라" localSheetId="28" hidden="1">{#N/A,#N/A,FALSE,"전력간선"}</definedName>
    <definedName name="우리나라" localSheetId="14" hidden="1">{#N/A,#N/A,FALSE,"전력간선"}</definedName>
    <definedName name="우리나라" hidden="1">{#N/A,#N/A,FALSE,"전력간선"}</definedName>
    <definedName name="우오수공" localSheetId="12" hidden="1">{#N/A,#N/A,FALSE,"기안지";#N/A,#N/A,FALSE,"통신지"}</definedName>
    <definedName name="우오수공" localSheetId="11" hidden="1">{#N/A,#N/A,FALSE,"기안지";#N/A,#N/A,FALSE,"통신지"}</definedName>
    <definedName name="우오수공" localSheetId="13" hidden="1">{#N/A,#N/A,FALSE,"기안지";#N/A,#N/A,FALSE,"통신지"}</definedName>
    <definedName name="우오수공" localSheetId="16" hidden="1">{#N/A,#N/A,FALSE,"기안지";#N/A,#N/A,FALSE,"통신지"}</definedName>
    <definedName name="우오수공" localSheetId="21" hidden="1">{#N/A,#N/A,FALSE,"기안지";#N/A,#N/A,FALSE,"통신지"}</definedName>
    <definedName name="우오수공" localSheetId="18" hidden="1">{#N/A,#N/A,FALSE,"기안지";#N/A,#N/A,FALSE,"통신지"}</definedName>
    <definedName name="우오수공" localSheetId="19" hidden="1">{#N/A,#N/A,FALSE,"기안지";#N/A,#N/A,FALSE,"통신지"}</definedName>
    <definedName name="우오수공" localSheetId="20" hidden="1">{#N/A,#N/A,FALSE,"기안지";#N/A,#N/A,FALSE,"통신지"}</definedName>
    <definedName name="우오수공" localSheetId="22" hidden="1">{#N/A,#N/A,FALSE,"기안지";#N/A,#N/A,FALSE,"통신지"}</definedName>
    <definedName name="우오수공" localSheetId="24" hidden="1">{#N/A,#N/A,FALSE,"기안지";#N/A,#N/A,FALSE,"통신지"}</definedName>
    <definedName name="우오수공" localSheetId="28" hidden="1">{#N/A,#N/A,FALSE,"기안지";#N/A,#N/A,FALSE,"통신지"}</definedName>
    <definedName name="우오수공" localSheetId="14" hidden="1">{#N/A,#N/A,FALSE,"기안지";#N/A,#N/A,FALSE,"통신지"}</definedName>
    <definedName name="우오수공" hidden="1">{#N/A,#N/A,FALSE,"기안지";#N/A,#N/A,FALSE,"통신지"}</definedName>
    <definedName name="우후" localSheetId="12" hidden="1">{"'별표'!$N$220"}</definedName>
    <definedName name="우후" localSheetId="11" hidden="1">{"'별표'!$N$220"}</definedName>
    <definedName name="우후" localSheetId="13" hidden="1">{"'별표'!$N$220"}</definedName>
    <definedName name="우후" localSheetId="16" hidden="1">{"'별표'!$N$220"}</definedName>
    <definedName name="우후" localSheetId="21" hidden="1">{"'별표'!$N$220"}</definedName>
    <definedName name="우후" localSheetId="18" hidden="1">{"'별표'!$N$220"}</definedName>
    <definedName name="우후" localSheetId="19" hidden="1">{"'별표'!$N$220"}</definedName>
    <definedName name="우후" localSheetId="20" hidden="1">{"'별표'!$N$220"}</definedName>
    <definedName name="우후" localSheetId="22" hidden="1">{"'별표'!$N$220"}</definedName>
    <definedName name="우후" localSheetId="24" hidden="1">{"'별표'!$N$220"}</definedName>
    <definedName name="우후" localSheetId="28" hidden="1">{"'별표'!$N$220"}</definedName>
    <definedName name="우후" localSheetId="14" hidden="1">{"'별표'!$N$220"}</definedName>
    <definedName name="우후" hidden="1">{"'별표'!$N$220"}</definedName>
    <definedName name="우ㅗ홓ㅇ" localSheetId="12" hidden="1">{#N/A,#N/A,FALSE,"조골재"}</definedName>
    <definedName name="우ㅗ홓ㅇ" localSheetId="11" hidden="1">{#N/A,#N/A,FALSE,"조골재"}</definedName>
    <definedName name="우ㅗ홓ㅇ" localSheetId="13" hidden="1">{#N/A,#N/A,FALSE,"조골재"}</definedName>
    <definedName name="우ㅗ홓ㅇ" localSheetId="16" hidden="1">{#N/A,#N/A,FALSE,"조골재"}</definedName>
    <definedName name="우ㅗ홓ㅇ" localSheetId="21" hidden="1">{#N/A,#N/A,FALSE,"조골재"}</definedName>
    <definedName name="우ㅗ홓ㅇ" localSheetId="18" hidden="1">{#N/A,#N/A,FALSE,"조골재"}</definedName>
    <definedName name="우ㅗ홓ㅇ" localSheetId="19" hidden="1">{#N/A,#N/A,FALSE,"조골재"}</definedName>
    <definedName name="우ㅗ홓ㅇ" localSheetId="20" hidden="1">{#N/A,#N/A,FALSE,"조골재"}</definedName>
    <definedName name="우ㅗ홓ㅇ" localSheetId="22" hidden="1">{#N/A,#N/A,FALSE,"조골재"}</definedName>
    <definedName name="우ㅗ홓ㅇ" localSheetId="24" hidden="1">{#N/A,#N/A,FALSE,"조골재"}</definedName>
    <definedName name="우ㅗ홓ㅇ" localSheetId="28" hidden="1">{#N/A,#N/A,FALSE,"조골재"}</definedName>
    <definedName name="우ㅗ홓ㅇ" localSheetId="14" hidden="1">{#N/A,#N/A,FALSE,"조골재"}</definedName>
    <definedName name="우ㅗ홓ㅇ" hidden="1">{#N/A,#N/A,FALSE,"조골재"}</definedName>
    <definedName name="운영경비"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운영경비"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울산" localSheetId="12" hidden="1">{#N/A,#N/A,FALSE,"물량산출"}</definedName>
    <definedName name="울산" localSheetId="11" hidden="1">{#N/A,#N/A,FALSE,"물량산출"}</definedName>
    <definedName name="울산" localSheetId="13" hidden="1">{#N/A,#N/A,FALSE,"물량산출"}</definedName>
    <definedName name="울산" localSheetId="16" hidden="1">{#N/A,#N/A,FALSE,"물량산출"}</definedName>
    <definedName name="울산" localSheetId="21" hidden="1">{#N/A,#N/A,FALSE,"물량산출"}</definedName>
    <definedName name="울산" localSheetId="18" hidden="1">{#N/A,#N/A,FALSE,"물량산출"}</definedName>
    <definedName name="울산" localSheetId="19" hidden="1">{#N/A,#N/A,FALSE,"물량산출"}</definedName>
    <definedName name="울산" localSheetId="20" hidden="1">{#N/A,#N/A,FALSE,"물량산출"}</definedName>
    <definedName name="울산" localSheetId="22" hidden="1">{#N/A,#N/A,FALSE,"물량산출"}</definedName>
    <definedName name="울산" localSheetId="24" hidden="1">{#N/A,#N/A,FALSE,"물량산출"}</definedName>
    <definedName name="울산" localSheetId="28" hidden="1">{#N/A,#N/A,FALSE,"물량산출"}</definedName>
    <definedName name="울산" localSheetId="14" hidden="1">{#N/A,#N/A,FALSE,"물량산출"}</definedName>
    <definedName name="울산" hidden="1">{#N/A,#N/A,FALSE,"물량산출"}</definedName>
    <definedName name="원가" localSheetId="12" hidden="1">{#N/A,#N/A,FALSE,"운반시간"}</definedName>
    <definedName name="원가" localSheetId="11" hidden="1">{#N/A,#N/A,FALSE,"운반시간"}</definedName>
    <definedName name="원가" localSheetId="13" hidden="1">{#N/A,#N/A,FALSE,"운반시간"}</definedName>
    <definedName name="원가" localSheetId="16" hidden="1">{#N/A,#N/A,FALSE,"운반시간"}</definedName>
    <definedName name="원가" localSheetId="21" hidden="1">{#N/A,#N/A,FALSE,"운반시간"}</definedName>
    <definedName name="원가" localSheetId="18" hidden="1">{#N/A,#N/A,FALSE,"운반시간"}</definedName>
    <definedName name="원가" localSheetId="19" hidden="1">{#N/A,#N/A,FALSE,"운반시간"}</definedName>
    <definedName name="원가" localSheetId="20" hidden="1">{#N/A,#N/A,FALSE,"운반시간"}</definedName>
    <definedName name="원가" localSheetId="22" hidden="1">{#N/A,#N/A,FALSE,"운반시간"}</definedName>
    <definedName name="원가" localSheetId="24" hidden="1">{#N/A,#N/A,FALSE,"운반시간"}</definedName>
    <definedName name="원가" localSheetId="28" hidden="1">{#N/A,#N/A,FALSE,"운반시간"}</definedName>
    <definedName name="원가" localSheetId="14" hidden="1">{#N/A,#N/A,FALSE,"운반시간"}</definedName>
    <definedName name="원가" hidden="1">{#N/A,#N/A,FALSE,"운반시간"}</definedName>
    <definedName name="원가12" localSheetId="12" hidden="1">{#N/A,#N/A,FALSE,"운반시간"}</definedName>
    <definedName name="원가12" localSheetId="11" hidden="1">{#N/A,#N/A,FALSE,"운반시간"}</definedName>
    <definedName name="원가12" localSheetId="13" hidden="1">{#N/A,#N/A,FALSE,"운반시간"}</definedName>
    <definedName name="원가12" localSheetId="16" hidden="1">{#N/A,#N/A,FALSE,"운반시간"}</definedName>
    <definedName name="원가12" localSheetId="21" hidden="1">{#N/A,#N/A,FALSE,"운반시간"}</definedName>
    <definedName name="원가12" localSheetId="18" hidden="1">{#N/A,#N/A,FALSE,"운반시간"}</definedName>
    <definedName name="원가12" localSheetId="19" hidden="1">{#N/A,#N/A,FALSE,"운반시간"}</definedName>
    <definedName name="원가12" localSheetId="20" hidden="1">{#N/A,#N/A,FALSE,"운반시간"}</definedName>
    <definedName name="원가12" localSheetId="22" hidden="1">{#N/A,#N/A,FALSE,"운반시간"}</definedName>
    <definedName name="원가12" localSheetId="24" hidden="1">{#N/A,#N/A,FALSE,"운반시간"}</definedName>
    <definedName name="원가12" localSheetId="28" hidden="1">{#N/A,#N/A,FALSE,"운반시간"}</definedName>
    <definedName name="원가12" localSheetId="14" hidden="1">{#N/A,#N/A,FALSE,"운반시간"}</definedName>
    <definedName name="원가12" hidden="1">{#N/A,#N/A,FALSE,"운반시간"}</definedName>
    <definedName name="원가계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천납부8" localSheetId="1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1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1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1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19"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1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드건설" localSheetId="12" hidden="1">{#N/A,#N/A,FALSE,"이태원철근"}</definedName>
    <definedName name="월드건설" localSheetId="11" hidden="1">{#N/A,#N/A,FALSE,"이태원철근"}</definedName>
    <definedName name="월드건설" localSheetId="13" hidden="1">{#N/A,#N/A,FALSE,"이태원철근"}</definedName>
    <definedName name="월드건설" localSheetId="16" hidden="1">{#N/A,#N/A,FALSE,"이태원철근"}</definedName>
    <definedName name="월드건설" localSheetId="21" hidden="1">{#N/A,#N/A,FALSE,"이태원철근"}</definedName>
    <definedName name="월드건설" localSheetId="18" hidden="1">{#N/A,#N/A,FALSE,"이태원철근"}</definedName>
    <definedName name="월드건설" localSheetId="19" hidden="1">{#N/A,#N/A,FALSE,"이태원철근"}</definedName>
    <definedName name="월드건설" localSheetId="20" hidden="1">{#N/A,#N/A,FALSE,"이태원철근"}</definedName>
    <definedName name="월드건설" localSheetId="22" hidden="1">{#N/A,#N/A,FALSE,"이태원철근"}</definedName>
    <definedName name="월드건설" localSheetId="24" hidden="1">{#N/A,#N/A,FALSE,"이태원철근"}</definedName>
    <definedName name="월드건설" localSheetId="28" hidden="1">{#N/A,#N/A,FALSE,"이태원철근"}</definedName>
    <definedName name="월드건설" localSheetId="14" hidden="1">{#N/A,#N/A,FALSE,"이태원철근"}</definedName>
    <definedName name="월드건설" hidden="1">{#N/A,#N/A,FALSE,"이태원철근"}</definedName>
    <definedName name="월별손익"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손익"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월별투입" localSheetId="12" hidden="1">{#N/A,#N/A,FALSE,"지침";#N/A,#N/A,FALSE,"환경분석";#N/A,#N/A,FALSE,"Sheet16"}</definedName>
    <definedName name="월별투입" localSheetId="11" hidden="1">{#N/A,#N/A,FALSE,"지침";#N/A,#N/A,FALSE,"환경분석";#N/A,#N/A,FALSE,"Sheet16"}</definedName>
    <definedName name="월별투입" localSheetId="13" hidden="1">{#N/A,#N/A,FALSE,"지침";#N/A,#N/A,FALSE,"환경분석";#N/A,#N/A,FALSE,"Sheet16"}</definedName>
    <definedName name="월별투입" localSheetId="16" hidden="1">{#N/A,#N/A,FALSE,"지침";#N/A,#N/A,FALSE,"환경분석";#N/A,#N/A,FALSE,"Sheet16"}</definedName>
    <definedName name="월별투입" localSheetId="21" hidden="1">{#N/A,#N/A,FALSE,"지침";#N/A,#N/A,FALSE,"환경분석";#N/A,#N/A,FALSE,"Sheet16"}</definedName>
    <definedName name="월별투입" localSheetId="18" hidden="1">{#N/A,#N/A,FALSE,"지침";#N/A,#N/A,FALSE,"환경분석";#N/A,#N/A,FALSE,"Sheet16"}</definedName>
    <definedName name="월별투입" localSheetId="19" hidden="1">{#N/A,#N/A,FALSE,"지침";#N/A,#N/A,FALSE,"환경분석";#N/A,#N/A,FALSE,"Sheet16"}</definedName>
    <definedName name="월별투입" localSheetId="20" hidden="1">{#N/A,#N/A,FALSE,"지침";#N/A,#N/A,FALSE,"환경분석";#N/A,#N/A,FALSE,"Sheet16"}</definedName>
    <definedName name="월별투입" localSheetId="22" hidden="1">{#N/A,#N/A,FALSE,"지침";#N/A,#N/A,FALSE,"환경분석";#N/A,#N/A,FALSE,"Sheet16"}</definedName>
    <definedName name="월별투입" localSheetId="24" hidden="1">{#N/A,#N/A,FALSE,"지침";#N/A,#N/A,FALSE,"환경분석";#N/A,#N/A,FALSE,"Sheet16"}</definedName>
    <definedName name="월별투입" localSheetId="28" hidden="1">{#N/A,#N/A,FALSE,"지침";#N/A,#N/A,FALSE,"환경분석";#N/A,#N/A,FALSE,"Sheet16"}</definedName>
    <definedName name="월별투입" localSheetId="14" hidden="1">{#N/A,#N/A,FALSE,"지침";#N/A,#N/A,FALSE,"환경분석";#N/A,#N/A,FALSE,"Sheet16"}</definedName>
    <definedName name="월별투입" hidden="1">{#N/A,#N/A,FALSE,"지침";#N/A,#N/A,FALSE,"환경분석";#N/A,#N/A,FALSE,"Sheet16"}</definedName>
    <definedName name="육상" localSheetId="12" hidden="1">{#N/A,#N/A,TRUE,"LOADCOVE";#N/A,#N/A,TRUE,"PAGE001";#N/A,#N/A,TRUE,"PAGE002";#N/A,#N/A,TRUE,"PAGE003";#N/A,#N/A,TRUE,"PAGE004";#N/A,#N/A,TRUE,"PAGE005";#N/A,#N/A,TRUE,"PAGE006";#N/A,#N/A,TRUE,"PAGE007";#N/A,#N/A,TRUE,"PAGE008";#N/A,#N/A,TRUE,"PAGE009";#N/A,#N/A,TRUE,"PAGE010";#N/A,#N/A,TRUE,"PAGE011";#N/A,#N/A,TRUE,"PAGE012";#N/A,#N/A,TRUE,"PAGE013"}</definedName>
    <definedName name="육상" localSheetId="11" hidden="1">{#N/A,#N/A,TRUE,"LOADCOVE";#N/A,#N/A,TRUE,"PAGE001";#N/A,#N/A,TRUE,"PAGE002";#N/A,#N/A,TRUE,"PAGE003";#N/A,#N/A,TRUE,"PAGE004";#N/A,#N/A,TRUE,"PAGE005";#N/A,#N/A,TRUE,"PAGE006";#N/A,#N/A,TRUE,"PAGE007";#N/A,#N/A,TRUE,"PAGE008";#N/A,#N/A,TRUE,"PAGE009";#N/A,#N/A,TRUE,"PAGE010";#N/A,#N/A,TRUE,"PAGE011";#N/A,#N/A,TRUE,"PAGE012";#N/A,#N/A,TRUE,"PAGE013"}</definedName>
    <definedName name="육상" localSheetId="13" hidden="1">{#N/A,#N/A,TRUE,"LOADCOVE";#N/A,#N/A,TRUE,"PAGE001";#N/A,#N/A,TRUE,"PAGE002";#N/A,#N/A,TRUE,"PAGE003";#N/A,#N/A,TRUE,"PAGE004";#N/A,#N/A,TRUE,"PAGE005";#N/A,#N/A,TRUE,"PAGE006";#N/A,#N/A,TRUE,"PAGE007";#N/A,#N/A,TRUE,"PAGE008";#N/A,#N/A,TRUE,"PAGE009";#N/A,#N/A,TRUE,"PAGE010";#N/A,#N/A,TRUE,"PAGE011";#N/A,#N/A,TRUE,"PAGE012";#N/A,#N/A,TRUE,"PAGE013"}</definedName>
    <definedName name="육상" localSheetId="16" hidden="1">{#N/A,#N/A,TRUE,"LOADCOVE";#N/A,#N/A,TRUE,"PAGE001";#N/A,#N/A,TRUE,"PAGE002";#N/A,#N/A,TRUE,"PAGE003";#N/A,#N/A,TRUE,"PAGE004";#N/A,#N/A,TRUE,"PAGE005";#N/A,#N/A,TRUE,"PAGE006";#N/A,#N/A,TRUE,"PAGE007";#N/A,#N/A,TRUE,"PAGE008";#N/A,#N/A,TRUE,"PAGE009";#N/A,#N/A,TRUE,"PAGE010";#N/A,#N/A,TRUE,"PAGE011";#N/A,#N/A,TRUE,"PAGE012";#N/A,#N/A,TRUE,"PAGE013"}</definedName>
    <definedName name="육상" localSheetId="21" hidden="1">{#N/A,#N/A,TRUE,"LOADCOVE";#N/A,#N/A,TRUE,"PAGE001";#N/A,#N/A,TRUE,"PAGE002";#N/A,#N/A,TRUE,"PAGE003";#N/A,#N/A,TRUE,"PAGE004";#N/A,#N/A,TRUE,"PAGE005";#N/A,#N/A,TRUE,"PAGE006";#N/A,#N/A,TRUE,"PAGE007";#N/A,#N/A,TRUE,"PAGE008";#N/A,#N/A,TRUE,"PAGE009";#N/A,#N/A,TRUE,"PAGE010";#N/A,#N/A,TRUE,"PAGE011";#N/A,#N/A,TRUE,"PAGE012";#N/A,#N/A,TRUE,"PAGE013"}</definedName>
    <definedName name="육상" localSheetId="18" hidden="1">{#N/A,#N/A,TRUE,"LOADCOVE";#N/A,#N/A,TRUE,"PAGE001";#N/A,#N/A,TRUE,"PAGE002";#N/A,#N/A,TRUE,"PAGE003";#N/A,#N/A,TRUE,"PAGE004";#N/A,#N/A,TRUE,"PAGE005";#N/A,#N/A,TRUE,"PAGE006";#N/A,#N/A,TRUE,"PAGE007";#N/A,#N/A,TRUE,"PAGE008";#N/A,#N/A,TRUE,"PAGE009";#N/A,#N/A,TRUE,"PAGE010";#N/A,#N/A,TRUE,"PAGE011";#N/A,#N/A,TRUE,"PAGE012";#N/A,#N/A,TRUE,"PAGE013"}</definedName>
    <definedName name="육상" localSheetId="19" hidden="1">{#N/A,#N/A,TRUE,"LOADCOVE";#N/A,#N/A,TRUE,"PAGE001";#N/A,#N/A,TRUE,"PAGE002";#N/A,#N/A,TRUE,"PAGE003";#N/A,#N/A,TRUE,"PAGE004";#N/A,#N/A,TRUE,"PAGE005";#N/A,#N/A,TRUE,"PAGE006";#N/A,#N/A,TRUE,"PAGE007";#N/A,#N/A,TRUE,"PAGE008";#N/A,#N/A,TRUE,"PAGE009";#N/A,#N/A,TRUE,"PAGE010";#N/A,#N/A,TRUE,"PAGE011";#N/A,#N/A,TRUE,"PAGE012";#N/A,#N/A,TRUE,"PAGE013"}</definedName>
    <definedName name="육상" localSheetId="20" hidden="1">{#N/A,#N/A,TRUE,"LOADCOVE";#N/A,#N/A,TRUE,"PAGE001";#N/A,#N/A,TRUE,"PAGE002";#N/A,#N/A,TRUE,"PAGE003";#N/A,#N/A,TRUE,"PAGE004";#N/A,#N/A,TRUE,"PAGE005";#N/A,#N/A,TRUE,"PAGE006";#N/A,#N/A,TRUE,"PAGE007";#N/A,#N/A,TRUE,"PAGE008";#N/A,#N/A,TRUE,"PAGE009";#N/A,#N/A,TRUE,"PAGE010";#N/A,#N/A,TRUE,"PAGE011";#N/A,#N/A,TRUE,"PAGE012";#N/A,#N/A,TRUE,"PAGE013"}</definedName>
    <definedName name="육상" localSheetId="22" hidden="1">{#N/A,#N/A,TRUE,"LOADCOVE";#N/A,#N/A,TRUE,"PAGE001";#N/A,#N/A,TRUE,"PAGE002";#N/A,#N/A,TRUE,"PAGE003";#N/A,#N/A,TRUE,"PAGE004";#N/A,#N/A,TRUE,"PAGE005";#N/A,#N/A,TRUE,"PAGE006";#N/A,#N/A,TRUE,"PAGE007";#N/A,#N/A,TRUE,"PAGE008";#N/A,#N/A,TRUE,"PAGE009";#N/A,#N/A,TRUE,"PAGE010";#N/A,#N/A,TRUE,"PAGE011";#N/A,#N/A,TRUE,"PAGE012";#N/A,#N/A,TRUE,"PAGE013"}</definedName>
    <definedName name="육상" localSheetId="24" hidden="1">{#N/A,#N/A,TRUE,"LOADCOVE";#N/A,#N/A,TRUE,"PAGE001";#N/A,#N/A,TRUE,"PAGE002";#N/A,#N/A,TRUE,"PAGE003";#N/A,#N/A,TRUE,"PAGE004";#N/A,#N/A,TRUE,"PAGE005";#N/A,#N/A,TRUE,"PAGE006";#N/A,#N/A,TRUE,"PAGE007";#N/A,#N/A,TRUE,"PAGE008";#N/A,#N/A,TRUE,"PAGE009";#N/A,#N/A,TRUE,"PAGE010";#N/A,#N/A,TRUE,"PAGE011";#N/A,#N/A,TRUE,"PAGE012";#N/A,#N/A,TRUE,"PAGE013"}</definedName>
    <definedName name="육상" localSheetId="28" hidden="1">{#N/A,#N/A,TRUE,"LOADCOVE";#N/A,#N/A,TRUE,"PAGE001";#N/A,#N/A,TRUE,"PAGE002";#N/A,#N/A,TRUE,"PAGE003";#N/A,#N/A,TRUE,"PAGE004";#N/A,#N/A,TRUE,"PAGE005";#N/A,#N/A,TRUE,"PAGE006";#N/A,#N/A,TRUE,"PAGE007";#N/A,#N/A,TRUE,"PAGE008";#N/A,#N/A,TRUE,"PAGE009";#N/A,#N/A,TRUE,"PAGE010";#N/A,#N/A,TRUE,"PAGE011";#N/A,#N/A,TRUE,"PAGE012";#N/A,#N/A,TRUE,"PAGE013"}</definedName>
    <definedName name="육상" localSheetId="14" hidden="1">{#N/A,#N/A,TRUE,"LOADCOVE";#N/A,#N/A,TRUE,"PAGE001";#N/A,#N/A,TRUE,"PAGE002";#N/A,#N/A,TRUE,"PAGE003";#N/A,#N/A,TRUE,"PAGE004";#N/A,#N/A,TRUE,"PAGE005";#N/A,#N/A,TRUE,"PAGE006";#N/A,#N/A,TRUE,"PAGE007";#N/A,#N/A,TRUE,"PAGE008";#N/A,#N/A,TRUE,"PAGE009";#N/A,#N/A,TRUE,"PAGE010";#N/A,#N/A,TRUE,"PAGE011";#N/A,#N/A,TRUE,"PAGE012";#N/A,#N/A,TRUE,"PAGE013"}</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윤창" localSheetId="12" hidden="1">{#N/A,#N/A,FALSE,"제목"}</definedName>
    <definedName name="윤창" localSheetId="11" hidden="1">{#N/A,#N/A,FALSE,"제목"}</definedName>
    <definedName name="윤창" localSheetId="13" hidden="1">{#N/A,#N/A,FALSE,"제목"}</definedName>
    <definedName name="윤창" localSheetId="16" hidden="1">{#N/A,#N/A,FALSE,"제목"}</definedName>
    <definedName name="윤창" localSheetId="21" hidden="1">{#N/A,#N/A,FALSE,"제목"}</definedName>
    <definedName name="윤창" localSheetId="18" hidden="1">{#N/A,#N/A,FALSE,"제목"}</definedName>
    <definedName name="윤창" localSheetId="19" hidden="1">{#N/A,#N/A,FALSE,"제목"}</definedName>
    <definedName name="윤창" localSheetId="20" hidden="1">{#N/A,#N/A,FALSE,"제목"}</definedName>
    <definedName name="윤창" localSheetId="22" hidden="1">{#N/A,#N/A,FALSE,"제목"}</definedName>
    <definedName name="윤창" localSheetId="24" hidden="1">{#N/A,#N/A,FALSE,"제목"}</definedName>
    <definedName name="윤창" localSheetId="28" hidden="1">{#N/A,#N/A,FALSE,"제목"}</definedName>
    <definedName name="윤창" localSheetId="14" hidden="1">{#N/A,#N/A,FALSE,"제목"}</definedName>
    <definedName name="윤창" hidden="1">{#N/A,#N/A,FALSE,"제목"}</definedName>
    <definedName name="윤창이" localSheetId="12" hidden="1">{#N/A,#N/A,FALSE,"제목"}</definedName>
    <definedName name="윤창이" localSheetId="11" hidden="1">{#N/A,#N/A,FALSE,"제목"}</definedName>
    <definedName name="윤창이" localSheetId="13" hidden="1">{#N/A,#N/A,FALSE,"제목"}</definedName>
    <definedName name="윤창이" localSheetId="16" hidden="1">{#N/A,#N/A,FALSE,"제목"}</definedName>
    <definedName name="윤창이" localSheetId="21" hidden="1">{#N/A,#N/A,FALSE,"제목"}</definedName>
    <definedName name="윤창이" localSheetId="18" hidden="1">{#N/A,#N/A,FALSE,"제목"}</definedName>
    <definedName name="윤창이" localSheetId="19" hidden="1">{#N/A,#N/A,FALSE,"제목"}</definedName>
    <definedName name="윤창이" localSheetId="20" hidden="1">{#N/A,#N/A,FALSE,"제목"}</definedName>
    <definedName name="윤창이" localSheetId="22" hidden="1">{#N/A,#N/A,FALSE,"제목"}</definedName>
    <definedName name="윤창이" localSheetId="24" hidden="1">{#N/A,#N/A,FALSE,"제목"}</definedName>
    <definedName name="윤창이" localSheetId="28" hidden="1">{#N/A,#N/A,FALSE,"제목"}</definedName>
    <definedName name="윤창이" localSheetId="14" hidden="1">{#N/A,#N/A,FALSE,"제목"}</definedName>
    <definedName name="윤창이" hidden="1">{#N/A,#N/A,FALSE,"제목"}</definedName>
    <definedName name="은" localSheetId="12" hidden="1">{#N/A,#N/A,FALSE,"구조2"}</definedName>
    <definedName name="은" localSheetId="11" hidden="1">{#N/A,#N/A,FALSE,"구조2"}</definedName>
    <definedName name="은" localSheetId="13" hidden="1">{#N/A,#N/A,FALSE,"구조2"}</definedName>
    <definedName name="은" localSheetId="16" hidden="1">{#N/A,#N/A,FALSE,"구조2"}</definedName>
    <definedName name="은" localSheetId="21" hidden="1">{#N/A,#N/A,FALSE,"구조2"}</definedName>
    <definedName name="은" localSheetId="18" hidden="1">{#N/A,#N/A,FALSE,"구조2"}</definedName>
    <definedName name="은" localSheetId="19" hidden="1">{#N/A,#N/A,FALSE,"구조2"}</definedName>
    <definedName name="은" localSheetId="20" hidden="1">{#N/A,#N/A,FALSE,"구조2"}</definedName>
    <definedName name="은" localSheetId="22" hidden="1">{#N/A,#N/A,FALSE,"구조2"}</definedName>
    <definedName name="은" localSheetId="24" hidden="1">{#N/A,#N/A,FALSE,"구조2"}</definedName>
    <definedName name="은" localSheetId="28" hidden="1">{#N/A,#N/A,FALSE,"구조2"}</definedName>
    <definedName name="은" localSheetId="14" hidden="1">{#N/A,#N/A,FALSE,"구조2"}</definedName>
    <definedName name="은" hidden="1">{#N/A,#N/A,FALSE,"구조2"}</definedName>
    <definedName name="은아설비견적" localSheetId="12" hidden="1">{#N/A,#N/A,FALSE,"현장 NCR 분석";#N/A,#N/A,FALSE,"현장품질감사";#N/A,#N/A,FALSE,"현장품질감사"}</definedName>
    <definedName name="은아설비견적" localSheetId="11" hidden="1">{#N/A,#N/A,FALSE,"현장 NCR 분석";#N/A,#N/A,FALSE,"현장품질감사";#N/A,#N/A,FALSE,"현장품질감사"}</definedName>
    <definedName name="은아설비견적" localSheetId="13" hidden="1">{#N/A,#N/A,FALSE,"현장 NCR 분석";#N/A,#N/A,FALSE,"현장품질감사";#N/A,#N/A,FALSE,"현장품질감사"}</definedName>
    <definedName name="은아설비견적" localSheetId="16" hidden="1">{#N/A,#N/A,FALSE,"현장 NCR 분석";#N/A,#N/A,FALSE,"현장품질감사";#N/A,#N/A,FALSE,"현장품질감사"}</definedName>
    <definedName name="은아설비견적" localSheetId="21" hidden="1">{#N/A,#N/A,FALSE,"현장 NCR 분석";#N/A,#N/A,FALSE,"현장품질감사";#N/A,#N/A,FALSE,"현장품질감사"}</definedName>
    <definedName name="은아설비견적" localSheetId="18" hidden="1">{#N/A,#N/A,FALSE,"현장 NCR 분석";#N/A,#N/A,FALSE,"현장품질감사";#N/A,#N/A,FALSE,"현장품질감사"}</definedName>
    <definedName name="은아설비견적" localSheetId="19" hidden="1">{#N/A,#N/A,FALSE,"현장 NCR 분석";#N/A,#N/A,FALSE,"현장품질감사";#N/A,#N/A,FALSE,"현장품질감사"}</definedName>
    <definedName name="은아설비견적" localSheetId="20" hidden="1">{#N/A,#N/A,FALSE,"현장 NCR 분석";#N/A,#N/A,FALSE,"현장품질감사";#N/A,#N/A,FALSE,"현장품질감사"}</definedName>
    <definedName name="은아설비견적" localSheetId="22" hidden="1">{#N/A,#N/A,FALSE,"현장 NCR 분석";#N/A,#N/A,FALSE,"현장품질감사";#N/A,#N/A,FALSE,"현장품질감사"}</definedName>
    <definedName name="은아설비견적" localSheetId="24" hidden="1">{#N/A,#N/A,FALSE,"현장 NCR 분석";#N/A,#N/A,FALSE,"현장품질감사";#N/A,#N/A,FALSE,"현장품질감사"}</definedName>
    <definedName name="은아설비견적" localSheetId="28" hidden="1">{#N/A,#N/A,FALSE,"현장 NCR 분석";#N/A,#N/A,FALSE,"현장품질감사";#N/A,#N/A,FALSE,"현장품질감사"}</definedName>
    <definedName name="은아설비견적" localSheetId="14" hidden="1">{#N/A,#N/A,FALSE,"현장 NCR 분석";#N/A,#N/A,FALSE,"현장품질감사";#N/A,#N/A,FALSE,"현장품질감사"}</definedName>
    <definedName name="은아설비견적" hidden="1">{#N/A,#N/A,FALSE,"현장 NCR 분석";#N/A,#N/A,FALSE,"현장품질감사";#N/A,#N/A,FALSE,"현장품질감사"}</definedName>
    <definedName name="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의" localSheetId="12" hidden="1">{#N/A,#N/A,FALSE,"운반시간"}</definedName>
    <definedName name="의" localSheetId="11" hidden="1">{#N/A,#N/A,FALSE,"운반시간"}</definedName>
    <definedName name="의" localSheetId="13" hidden="1">{#N/A,#N/A,FALSE,"운반시간"}</definedName>
    <definedName name="의" localSheetId="16" hidden="1">{#N/A,#N/A,FALSE,"운반시간"}</definedName>
    <definedName name="의" localSheetId="21" hidden="1">{#N/A,#N/A,FALSE,"운반시간"}</definedName>
    <definedName name="의" localSheetId="18" hidden="1">{#N/A,#N/A,FALSE,"운반시간"}</definedName>
    <definedName name="의" localSheetId="19" hidden="1">{#N/A,#N/A,FALSE,"운반시간"}</definedName>
    <definedName name="의" localSheetId="20" hidden="1">{#N/A,#N/A,FALSE,"운반시간"}</definedName>
    <definedName name="의" localSheetId="22" hidden="1">{#N/A,#N/A,FALSE,"운반시간"}</definedName>
    <definedName name="의" localSheetId="24" hidden="1">{#N/A,#N/A,FALSE,"운반시간"}</definedName>
    <definedName name="의" localSheetId="28" hidden="1">{#N/A,#N/A,FALSE,"운반시간"}</definedName>
    <definedName name="의" localSheetId="14" hidden="1">{#N/A,#N/A,FALSE,"운반시간"}</definedName>
    <definedName name="의" hidden="1">{#N/A,#N/A,FALSE,"운반시간"}</definedName>
    <definedName name="이"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가" localSheetId="12" hidden="1">{"'Firr(선)'!$AS$1:$AY$62","'Firr(사)'!$AS$1:$AY$62","'Firr(회)'!$AS$1:$AY$62","'Firr(선)'!$L$1:$V$62","'Firr(사)'!$L$1:$V$62","'Firr(회)'!$L$1:$V$62"}</definedName>
    <definedName name="이가" localSheetId="11" hidden="1">{"'Firr(선)'!$AS$1:$AY$62","'Firr(사)'!$AS$1:$AY$62","'Firr(회)'!$AS$1:$AY$62","'Firr(선)'!$L$1:$V$62","'Firr(사)'!$L$1:$V$62","'Firr(회)'!$L$1:$V$62"}</definedName>
    <definedName name="이가" localSheetId="13" hidden="1">{"'Firr(선)'!$AS$1:$AY$62","'Firr(사)'!$AS$1:$AY$62","'Firr(회)'!$AS$1:$AY$62","'Firr(선)'!$L$1:$V$62","'Firr(사)'!$L$1:$V$62","'Firr(회)'!$L$1:$V$62"}</definedName>
    <definedName name="이가" localSheetId="16" hidden="1">{"'Firr(선)'!$AS$1:$AY$62","'Firr(사)'!$AS$1:$AY$62","'Firr(회)'!$AS$1:$AY$62","'Firr(선)'!$L$1:$V$62","'Firr(사)'!$L$1:$V$62","'Firr(회)'!$L$1:$V$62"}</definedName>
    <definedName name="이가" localSheetId="21" hidden="1">{"'Firr(선)'!$AS$1:$AY$62","'Firr(사)'!$AS$1:$AY$62","'Firr(회)'!$AS$1:$AY$62","'Firr(선)'!$L$1:$V$62","'Firr(사)'!$L$1:$V$62","'Firr(회)'!$L$1:$V$62"}</definedName>
    <definedName name="이가" localSheetId="18" hidden="1">{"'Firr(선)'!$AS$1:$AY$62","'Firr(사)'!$AS$1:$AY$62","'Firr(회)'!$AS$1:$AY$62","'Firr(선)'!$L$1:$V$62","'Firr(사)'!$L$1:$V$62","'Firr(회)'!$L$1:$V$62"}</definedName>
    <definedName name="이가" localSheetId="19" hidden="1">{"'Firr(선)'!$AS$1:$AY$62","'Firr(사)'!$AS$1:$AY$62","'Firr(회)'!$AS$1:$AY$62","'Firr(선)'!$L$1:$V$62","'Firr(사)'!$L$1:$V$62","'Firr(회)'!$L$1:$V$62"}</definedName>
    <definedName name="이가" localSheetId="20" hidden="1">{"'Firr(선)'!$AS$1:$AY$62","'Firr(사)'!$AS$1:$AY$62","'Firr(회)'!$AS$1:$AY$62","'Firr(선)'!$L$1:$V$62","'Firr(사)'!$L$1:$V$62","'Firr(회)'!$L$1:$V$62"}</definedName>
    <definedName name="이가" localSheetId="22" hidden="1">{"'Firr(선)'!$AS$1:$AY$62","'Firr(사)'!$AS$1:$AY$62","'Firr(회)'!$AS$1:$AY$62","'Firr(선)'!$L$1:$V$62","'Firr(사)'!$L$1:$V$62","'Firr(회)'!$L$1:$V$62"}</definedName>
    <definedName name="이가" localSheetId="24" hidden="1">{"'Firr(선)'!$AS$1:$AY$62","'Firr(사)'!$AS$1:$AY$62","'Firr(회)'!$AS$1:$AY$62","'Firr(선)'!$L$1:$V$62","'Firr(사)'!$L$1:$V$62","'Firr(회)'!$L$1:$V$62"}</definedName>
    <definedName name="이가" localSheetId="28" hidden="1">{"'Firr(선)'!$AS$1:$AY$62","'Firr(사)'!$AS$1:$AY$62","'Firr(회)'!$AS$1:$AY$62","'Firr(선)'!$L$1:$V$62","'Firr(사)'!$L$1:$V$62","'Firr(회)'!$L$1:$V$62"}</definedName>
    <definedName name="이가" localSheetId="14" hidden="1">{"'Firr(선)'!$AS$1:$AY$62","'Firr(사)'!$AS$1:$AY$62","'Firr(회)'!$AS$1:$AY$62","'Firr(선)'!$L$1:$V$62","'Firr(사)'!$L$1:$V$62","'Firr(회)'!$L$1:$V$62"}</definedName>
    <definedName name="이가" hidden="1">{"'Firr(선)'!$AS$1:$AY$62","'Firr(사)'!$AS$1:$AY$62","'Firr(회)'!$AS$1:$AY$62","'Firr(선)'!$L$1:$V$62","'Firr(사)'!$L$1:$V$62","'Firr(회)'!$L$1:$V$62"}</definedName>
    <definedName name="이남식" localSheetId="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1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1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2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1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19"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2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2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이남식1" localSheetId="1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1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1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2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1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19"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2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2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2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2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localSheetId="1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남식1"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이동" localSheetId="12" hidden="1">{#N/A,#N/A,FALSE,"조골재"}</definedName>
    <definedName name="이동" localSheetId="11" hidden="1">{#N/A,#N/A,FALSE,"조골재"}</definedName>
    <definedName name="이동" localSheetId="13" hidden="1">{#N/A,#N/A,FALSE,"조골재"}</definedName>
    <definedName name="이동" localSheetId="16" hidden="1">{#N/A,#N/A,FALSE,"조골재"}</definedName>
    <definedName name="이동" localSheetId="21" hidden="1">{#N/A,#N/A,FALSE,"조골재"}</definedName>
    <definedName name="이동" localSheetId="18" hidden="1">{#N/A,#N/A,FALSE,"조골재"}</definedName>
    <definedName name="이동" localSheetId="19" hidden="1">{#N/A,#N/A,FALSE,"조골재"}</definedName>
    <definedName name="이동" localSheetId="20" hidden="1">{#N/A,#N/A,FALSE,"조골재"}</definedName>
    <definedName name="이동" localSheetId="22" hidden="1">{#N/A,#N/A,FALSE,"조골재"}</definedName>
    <definedName name="이동" localSheetId="24" hidden="1">{#N/A,#N/A,FALSE,"조골재"}</definedName>
    <definedName name="이동" localSheetId="28" hidden="1">{#N/A,#N/A,FALSE,"조골재"}</definedName>
    <definedName name="이동" localSheetId="14" hidden="1">{#N/A,#N/A,FALSE,"조골재"}</definedName>
    <definedName name="이동" hidden="1">{#N/A,#N/A,FALSE,"조골재"}</definedName>
    <definedName name="이론" localSheetId="12" hidden="1">{#N/A,#N/A,FALSE,"속도"}</definedName>
    <definedName name="이론" localSheetId="11" hidden="1">{#N/A,#N/A,FALSE,"속도"}</definedName>
    <definedName name="이론" localSheetId="13" hidden="1">{#N/A,#N/A,FALSE,"속도"}</definedName>
    <definedName name="이론" localSheetId="16" hidden="1">{#N/A,#N/A,FALSE,"속도"}</definedName>
    <definedName name="이론" localSheetId="21" hidden="1">{#N/A,#N/A,FALSE,"속도"}</definedName>
    <definedName name="이론" localSheetId="18" hidden="1">{#N/A,#N/A,FALSE,"속도"}</definedName>
    <definedName name="이론" localSheetId="19" hidden="1">{#N/A,#N/A,FALSE,"속도"}</definedName>
    <definedName name="이론" localSheetId="20" hidden="1">{#N/A,#N/A,FALSE,"속도"}</definedName>
    <definedName name="이론" localSheetId="22" hidden="1">{#N/A,#N/A,FALSE,"속도"}</definedName>
    <definedName name="이론" localSheetId="24" hidden="1">{#N/A,#N/A,FALSE,"속도"}</definedName>
    <definedName name="이론" localSheetId="28" hidden="1">{#N/A,#N/A,FALSE,"속도"}</definedName>
    <definedName name="이론" localSheetId="14" hidden="1">{#N/A,#N/A,FALSE,"속도"}</definedName>
    <definedName name="이론" hidden="1">{#N/A,#N/A,FALSE,"속도"}</definedName>
    <definedName name="이름" localSheetId="12" hidden="1">{#N/A,#N/A,FALSE,"구조1"}</definedName>
    <definedName name="이름" localSheetId="11" hidden="1">{#N/A,#N/A,FALSE,"구조1"}</definedName>
    <definedName name="이름" localSheetId="13" hidden="1">{#N/A,#N/A,FALSE,"구조1"}</definedName>
    <definedName name="이름" localSheetId="16" hidden="1">{#N/A,#N/A,FALSE,"구조1"}</definedName>
    <definedName name="이름" localSheetId="21" hidden="1">{#N/A,#N/A,FALSE,"구조1"}</definedName>
    <definedName name="이름" localSheetId="18" hidden="1">{#N/A,#N/A,FALSE,"구조1"}</definedName>
    <definedName name="이름" localSheetId="19" hidden="1">{#N/A,#N/A,FALSE,"구조1"}</definedName>
    <definedName name="이름" localSheetId="20" hidden="1">{#N/A,#N/A,FALSE,"구조1"}</definedName>
    <definedName name="이름" localSheetId="22" hidden="1">{#N/A,#N/A,FALSE,"구조1"}</definedName>
    <definedName name="이름" localSheetId="24" hidden="1">{#N/A,#N/A,FALSE,"구조1"}</definedName>
    <definedName name="이름" localSheetId="28" hidden="1">{#N/A,#N/A,FALSE,"구조1"}</definedName>
    <definedName name="이름" localSheetId="14" hidden="1">{#N/A,#N/A,FALSE,"구조1"}</definedName>
    <definedName name="이름" hidden="1">{#N/A,#N/A,FALSE,"구조1"}</definedName>
    <definedName name="이릉" hidden="1">#REF!</definedName>
    <definedName name="이상해" localSheetId="12" hidden="1">{#N/A,#N/A,FALSE,"CCTV"}</definedName>
    <definedName name="이상해" localSheetId="11" hidden="1">{#N/A,#N/A,FALSE,"CCTV"}</definedName>
    <definedName name="이상해" localSheetId="13" hidden="1">{#N/A,#N/A,FALSE,"CCTV"}</definedName>
    <definedName name="이상해" localSheetId="16" hidden="1">{#N/A,#N/A,FALSE,"CCTV"}</definedName>
    <definedName name="이상해" localSheetId="21" hidden="1">{#N/A,#N/A,FALSE,"CCTV"}</definedName>
    <definedName name="이상해" localSheetId="18" hidden="1">{#N/A,#N/A,FALSE,"CCTV"}</definedName>
    <definedName name="이상해" localSheetId="19" hidden="1">{#N/A,#N/A,FALSE,"CCTV"}</definedName>
    <definedName name="이상해" localSheetId="20" hidden="1">{#N/A,#N/A,FALSE,"CCTV"}</definedName>
    <definedName name="이상해" localSheetId="22" hidden="1">{#N/A,#N/A,FALSE,"CCTV"}</definedName>
    <definedName name="이상해" localSheetId="24" hidden="1">{#N/A,#N/A,FALSE,"CCTV"}</definedName>
    <definedName name="이상해" localSheetId="28" hidden="1">{#N/A,#N/A,FALSE,"CCTV"}</definedName>
    <definedName name="이상해" localSheetId="14" hidden="1">{#N/A,#N/A,FALSE,"CCTV"}</definedName>
    <definedName name="이상해" hidden="1">{#N/A,#N/A,FALSE,"CCTV"}</definedName>
    <definedName name="이성" localSheetId="12" hidden="1">{#N/A,#N/A,FALSE,"골재소요량";#N/A,#N/A,FALSE,"골재소요량"}</definedName>
    <definedName name="이성" localSheetId="11" hidden="1">{#N/A,#N/A,FALSE,"골재소요량";#N/A,#N/A,FALSE,"골재소요량"}</definedName>
    <definedName name="이성" localSheetId="13" hidden="1">{#N/A,#N/A,FALSE,"골재소요량";#N/A,#N/A,FALSE,"골재소요량"}</definedName>
    <definedName name="이성" localSheetId="16" hidden="1">{#N/A,#N/A,FALSE,"골재소요량";#N/A,#N/A,FALSE,"골재소요량"}</definedName>
    <definedName name="이성" localSheetId="21" hidden="1">{#N/A,#N/A,FALSE,"골재소요량";#N/A,#N/A,FALSE,"골재소요량"}</definedName>
    <definedName name="이성" localSheetId="18" hidden="1">{#N/A,#N/A,FALSE,"골재소요량";#N/A,#N/A,FALSE,"골재소요량"}</definedName>
    <definedName name="이성" localSheetId="19" hidden="1">{#N/A,#N/A,FALSE,"골재소요량";#N/A,#N/A,FALSE,"골재소요량"}</definedName>
    <definedName name="이성" localSheetId="20" hidden="1">{#N/A,#N/A,FALSE,"골재소요량";#N/A,#N/A,FALSE,"골재소요량"}</definedName>
    <definedName name="이성" localSheetId="22" hidden="1">{#N/A,#N/A,FALSE,"골재소요량";#N/A,#N/A,FALSE,"골재소요량"}</definedName>
    <definedName name="이성" localSheetId="24" hidden="1">{#N/A,#N/A,FALSE,"골재소요량";#N/A,#N/A,FALSE,"골재소요량"}</definedName>
    <definedName name="이성" localSheetId="28" hidden="1">{#N/A,#N/A,FALSE,"골재소요량";#N/A,#N/A,FALSE,"골재소요량"}</definedName>
    <definedName name="이성" localSheetId="14" hidden="1">{#N/A,#N/A,FALSE,"골재소요량";#N/A,#N/A,FALSE,"골재소요량"}</definedName>
    <definedName name="이성" hidden="1">{#N/A,#N/A,FALSE,"골재소요량";#N/A,#N/A,FALSE,"골재소요량"}</definedName>
    <definedName name="이성진" localSheetId="12" hidden="1">{#N/A,#N/A,FALSE,"조골재"}</definedName>
    <definedName name="이성진" localSheetId="11" hidden="1">{#N/A,#N/A,FALSE,"조골재"}</definedName>
    <definedName name="이성진" localSheetId="13" hidden="1">{#N/A,#N/A,FALSE,"조골재"}</definedName>
    <definedName name="이성진" localSheetId="16" hidden="1">{#N/A,#N/A,FALSE,"조골재"}</definedName>
    <definedName name="이성진" localSheetId="21" hidden="1">{#N/A,#N/A,FALSE,"조골재"}</definedName>
    <definedName name="이성진" localSheetId="18" hidden="1">{#N/A,#N/A,FALSE,"조골재"}</definedName>
    <definedName name="이성진" localSheetId="19" hidden="1">{#N/A,#N/A,FALSE,"조골재"}</definedName>
    <definedName name="이성진" localSheetId="20" hidden="1">{#N/A,#N/A,FALSE,"조골재"}</definedName>
    <definedName name="이성진" localSheetId="22" hidden="1">{#N/A,#N/A,FALSE,"조골재"}</definedName>
    <definedName name="이성진" localSheetId="24" hidden="1">{#N/A,#N/A,FALSE,"조골재"}</definedName>
    <definedName name="이성진" localSheetId="28" hidden="1">{#N/A,#N/A,FALSE,"조골재"}</definedName>
    <definedName name="이성진" localSheetId="14" hidden="1">{#N/A,#N/A,FALSE,"조골재"}</definedName>
    <definedName name="이성진" hidden="1">{#N/A,#N/A,FALSE,"조골재"}</definedName>
    <definedName name="이슈" localSheetId="12" hidden="1">{#N/A,#N/A,FALSE,"지침";#N/A,#N/A,FALSE,"환경분석";#N/A,#N/A,FALSE,"Sheet16"}</definedName>
    <definedName name="이슈" localSheetId="11" hidden="1">{#N/A,#N/A,FALSE,"지침";#N/A,#N/A,FALSE,"환경분석";#N/A,#N/A,FALSE,"Sheet16"}</definedName>
    <definedName name="이슈" localSheetId="13" hidden="1">{#N/A,#N/A,FALSE,"지침";#N/A,#N/A,FALSE,"환경분석";#N/A,#N/A,FALSE,"Sheet16"}</definedName>
    <definedName name="이슈" localSheetId="16" hidden="1">{#N/A,#N/A,FALSE,"지침";#N/A,#N/A,FALSE,"환경분석";#N/A,#N/A,FALSE,"Sheet16"}</definedName>
    <definedName name="이슈" localSheetId="21" hidden="1">{#N/A,#N/A,FALSE,"지침";#N/A,#N/A,FALSE,"환경분석";#N/A,#N/A,FALSE,"Sheet16"}</definedName>
    <definedName name="이슈" localSheetId="18" hidden="1">{#N/A,#N/A,FALSE,"지침";#N/A,#N/A,FALSE,"환경분석";#N/A,#N/A,FALSE,"Sheet16"}</definedName>
    <definedName name="이슈" localSheetId="19" hidden="1">{#N/A,#N/A,FALSE,"지침";#N/A,#N/A,FALSE,"환경분석";#N/A,#N/A,FALSE,"Sheet16"}</definedName>
    <definedName name="이슈" localSheetId="20" hidden="1">{#N/A,#N/A,FALSE,"지침";#N/A,#N/A,FALSE,"환경분석";#N/A,#N/A,FALSE,"Sheet16"}</definedName>
    <definedName name="이슈" localSheetId="22" hidden="1">{#N/A,#N/A,FALSE,"지침";#N/A,#N/A,FALSE,"환경분석";#N/A,#N/A,FALSE,"Sheet16"}</definedName>
    <definedName name="이슈" localSheetId="24" hidden="1">{#N/A,#N/A,FALSE,"지침";#N/A,#N/A,FALSE,"환경분석";#N/A,#N/A,FALSE,"Sheet16"}</definedName>
    <definedName name="이슈" localSheetId="28" hidden="1">{#N/A,#N/A,FALSE,"지침";#N/A,#N/A,FALSE,"환경분석";#N/A,#N/A,FALSE,"Sheet16"}</definedName>
    <definedName name="이슈" localSheetId="14" hidden="1">{#N/A,#N/A,FALSE,"지침";#N/A,#N/A,FALSE,"환경분석";#N/A,#N/A,FALSE,"Sheet16"}</definedName>
    <definedName name="이슈" hidden="1">{#N/A,#N/A,FALSE,"지침";#N/A,#N/A,FALSE,"환경분석";#N/A,#N/A,FALSE,"Sheet16"}</definedName>
    <definedName name="이승연" localSheetId="12" hidden="1">{#N/A,#N/A,FALSE,"부대1"}</definedName>
    <definedName name="이승연" localSheetId="11" hidden="1">{#N/A,#N/A,FALSE,"부대1"}</definedName>
    <definedName name="이승연" localSheetId="13" hidden="1">{#N/A,#N/A,FALSE,"부대1"}</definedName>
    <definedName name="이승연" localSheetId="16" hidden="1">{#N/A,#N/A,FALSE,"부대1"}</definedName>
    <definedName name="이승연" localSheetId="21" hidden="1">{#N/A,#N/A,FALSE,"부대1"}</definedName>
    <definedName name="이승연" localSheetId="18" hidden="1">{#N/A,#N/A,FALSE,"부대1"}</definedName>
    <definedName name="이승연" localSheetId="19" hidden="1">{#N/A,#N/A,FALSE,"부대1"}</definedName>
    <definedName name="이승연" localSheetId="20" hidden="1">{#N/A,#N/A,FALSE,"부대1"}</definedName>
    <definedName name="이승연" localSheetId="22" hidden="1">{#N/A,#N/A,FALSE,"부대1"}</definedName>
    <definedName name="이승연" localSheetId="24" hidden="1">{#N/A,#N/A,FALSE,"부대1"}</definedName>
    <definedName name="이승연" localSheetId="28" hidden="1">{#N/A,#N/A,FALSE,"부대1"}</definedName>
    <definedName name="이승연" localSheetId="14" hidden="1">{#N/A,#N/A,FALSE,"부대1"}</definedName>
    <definedName name="이승연" hidden="1">{#N/A,#N/A,FALSE,"부대1"}</definedName>
    <definedName name="이월" hidden="1">#REF!</definedName>
    <definedName name="이이" localSheetId="12" hidden="1">{#N/A,#N/A,FALSE,"지침";#N/A,#N/A,FALSE,"환경분석";#N/A,#N/A,FALSE,"Sheet16"}</definedName>
    <definedName name="이이" localSheetId="11" hidden="1">{#N/A,#N/A,FALSE,"지침";#N/A,#N/A,FALSE,"환경분석";#N/A,#N/A,FALSE,"Sheet16"}</definedName>
    <definedName name="이이" localSheetId="13" hidden="1">{#N/A,#N/A,FALSE,"지침";#N/A,#N/A,FALSE,"환경분석";#N/A,#N/A,FALSE,"Sheet16"}</definedName>
    <definedName name="이이" localSheetId="16" hidden="1">{#N/A,#N/A,FALSE,"지침";#N/A,#N/A,FALSE,"환경분석";#N/A,#N/A,FALSE,"Sheet16"}</definedName>
    <definedName name="이이" localSheetId="21" hidden="1">{#N/A,#N/A,FALSE,"지침";#N/A,#N/A,FALSE,"환경분석";#N/A,#N/A,FALSE,"Sheet16"}</definedName>
    <definedName name="이이" localSheetId="18" hidden="1">{#N/A,#N/A,FALSE,"지침";#N/A,#N/A,FALSE,"환경분석";#N/A,#N/A,FALSE,"Sheet16"}</definedName>
    <definedName name="이이" localSheetId="19" hidden="1">{#N/A,#N/A,FALSE,"지침";#N/A,#N/A,FALSE,"환경분석";#N/A,#N/A,FALSE,"Sheet16"}</definedName>
    <definedName name="이이" localSheetId="20" hidden="1">{#N/A,#N/A,FALSE,"지침";#N/A,#N/A,FALSE,"환경분석";#N/A,#N/A,FALSE,"Sheet16"}</definedName>
    <definedName name="이이" localSheetId="22" hidden="1">{#N/A,#N/A,FALSE,"지침";#N/A,#N/A,FALSE,"환경분석";#N/A,#N/A,FALSE,"Sheet16"}</definedName>
    <definedName name="이이" localSheetId="24" hidden="1">{#N/A,#N/A,FALSE,"지침";#N/A,#N/A,FALSE,"환경분석";#N/A,#N/A,FALSE,"Sheet16"}</definedName>
    <definedName name="이이" localSheetId="28" hidden="1">{#N/A,#N/A,FALSE,"지침";#N/A,#N/A,FALSE,"환경분석";#N/A,#N/A,FALSE,"Sheet16"}</definedName>
    <definedName name="이이" localSheetId="14" hidden="1">{#N/A,#N/A,FALSE,"지침";#N/A,#N/A,FALSE,"환경분석";#N/A,#N/A,FALSE,"Sheet16"}</definedName>
    <definedName name="이이" hidden="1">{#N/A,#N/A,FALSE,"지침";#N/A,#N/A,FALSE,"환경분석";#N/A,#N/A,FALSE,"Sheet16"}</definedName>
    <definedName name="이정" localSheetId="12" hidden="1">{#N/A,#N/A,FALSE,"2~8번"}</definedName>
    <definedName name="이정" localSheetId="11" hidden="1">{#N/A,#N/A,FALSE,"2~8번"}</definedName>
    <definedName name="이정" localSheetId="13" hidden="1">{#N/A,#N/A,FALSE,"2~8번"}</definedName>
    <definedName name="이정" localSheetId="16" hidden="1">{#N/A,#N/A,FALSE,"2~8번"}</definedName>
    <definedName name="이정" localSheetId="21" hidden="1">{#N/A,#N/A,FALSE,"2~8번"}</definedName>
    <definedName name="이정" localSheetId="18" hidden="1">{#N/A,#N/A,FALSE,"2~8번"}</definedName>
    <definedName name="이정" localSheetId="19" hidden="1">{#N/A,#N/A,FALSE,"2~8번"}</definedName>
    <definedName name="이정" localSheetId="20" hidden="1">{#N/A,#N/A,FALSE,"2~8번"}</definedName>
    <definedName name="이정" localSheetId="22" hidden="1">{#N/A,#N/A,FALSE,"2~8번"}</definedName>
    <definedName name="이정" localSheetId="24" hidden="1">{#N/A,#N/A,FALSE,"2~8번"}</definedName>
    <definedName name="이정" localSheetId="28" hidden="1">{#N/A,#N/A,FALSE,"2~8번"}</definedName>
    <definedName name="이정" localSheetId="14" hidden="1">{#N/A,#N/A,FALSE,"2~8번"}</definedName>
    <definedName name="이정" hidden="1">{#N/A,#N/A,FALSE,"2~8번"}</definedName>
    <definedName name="이정표" localSheetId="12" hidden="1">{#N/A,#N/A,FALSE,"이정표"}</definedName>
    <definedName name="이정표" localSheetId="11" hidden="1">{#N/A,#N/A,FALSE,"이정표"}</definedName>
    <definedName name="이정표" localSheetId="13" hidden="1">{#N/A,#N/A,FALSE,"이정표"}</definedName>
    <definedName name="이정표" localSheetId="16" hidden="1">{#N/A,#N/A,FALSE,"이정표"}</definedName>
    <definedName name="이정표" localSheetId="21" hidden="1">{#N/A,#N/A,FALSE,"이정표"}</definedName>
    <definedName name="이정표" localSheetId="18" hidden="1">{#N/A,#N/A,FALSE,"이정표"}</definedName>
    <definedName name="이정표" localSheetId="19" hidden="1">{#N/A,#N/A,FALSE,"이정표"}</definedName>
    <definedName name="이정표" localSheetId="20" hidden="1">{#N/A,#N/A,FALSE,"이정표"}</definedName>
    <definedName name="이정표" localSheetId="22" hidden="1">{#N/A,#N/A,FALSE,"이정표"}</definedName>
    <definedName name="이정표" localSheetId="24" hidden="1">{#N/A,#N/A,FALSE,"이정표"}</definedName>
    <definedName name="이정표" localSheetId="28" hidden="1">{#N/A,#N/A,FALSE,"이정표"}</definedName>
    <definedName name="이정표" localSheetId="14" hidden="1">{#N/A,#N/A,FALSE,"이정표"}</definedName>
    <definedName name="이정표" hidden="1">{#N/A,#N/A,FALSE,"이정표"}</definedName>
    <definedName name="이종훈" hidden="1">#REF!</definedName>
    <definedName name="이지" localSheetId="12" hidden="1">{#N/A,#N/A,FALSE,"지침";#N/A,#N/A,FALSE,"환경분석";#N/A,#N/A,FALSE,"Sheet16"}</definedName>
    <definedName name="이지" localSheetId="11" hidden="1">{#N/A,#N/A,FALSE,"지침";#N/A,#N/A,FALSE,"환경분석";#N/A,#N/A,FALSE,"Sheet16"}</definedName>
    <definedName name="이지" localSheetId="13" hidden="1">{#N/A,#N/A,FALSE,"지침";#N/A,#N/A,FALSE,"환경분석";#N/A,#N/A,FALSE,"Sheet16"}</definedName>
    <definedName name="이지" localSheetId="16" hidden="1">{#N/A,#N/A,FALSE,"지침";#N/A,#N/A,FALSE,"환경분석";#N/A,#N/A,FALSE,"Sheet16"}</definedName>
    <definedName name="이지" localSheetId="21" hidden="1">{#N/A,#N/A,FALSE,"지침";#N/A,#N/A,FALSE,"환경분석";#N/A,#N/A,FALSE,"Sheet16"}</definedName>
    <definedName name="이지" localSheetId="18" hidden="1">{#N/A,#N/A,FALSE,"지침";#N/A,#N/A,FALSE,"환경분석";#N/A,#N/A,FALSE,"Sheet16"}</definedName>
    <definedName name="이지" localSheetId="19" hidden="1">{#N/A,#N/A,FALSE,"지침";#N/A,#N/A,FALSE,"환경분석";#N/A,#N/A,FALSE,"Sheet16"}</definedName>
    <definedName name="이지" localSheetId="20" hidden="1">{#N/A,#N/A,FALSE,"지침";#N/A,#N/A,FALSE,"환경분석";#N/A,#N/A,FALSE,"Sheet16"}</definedName>
    <definedName name="이지" localSheetId="22" hidden="1">{#N/A,#N/A,FALSE,"지침";#N/A,#N/A,FALSE,"환경분석";#N/A,#N/A,FALSE,"Sheet16"}</definedName>
    <definedName name="이지" localSheetId="24" hidden="1">{#N/A,#N/A,FALSE,"지침";#N/A,#N/A,FALSE,"환경분석";#N/A,#N/A,FALSE,"Sheet16"}</definedName>
    <definedName name="이지" localSheetId="28" hidden="1">{#N/A,#N/A,FALSE,"지침";#N/A,#N/A,FALSE,"환경분석";#N/A,#N/A,FALSE,"Sheet16"}</definedName>
    <definedName name="이지" localSheetId="14" hidden="1">{#N/A,#N/A,FALSE,"지침";#N/A,#N/A,FALSE,"환경분석";#N/A,#N/A,FALSE,"Sheet16"}</definedName>
    <definedName name="이지" hidden="1">{#N/A,#N/A,FALSE,"지침";#N/A,#N/A,FALSE,"환경분석";#N/A,#N/A,FALSE,"Sheet16"}</definedName>
    <definedName name="이천순복음"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범"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20"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이효범"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효범"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20"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이효범상무님1" hidden="1">{#N/A,#N/A,FALSE,"손익표지";#N/A,#N/A,FALSE,"손익계산";#N/A,#N/A,FALSE,"일반관리비";#N/A,#N/A,FALSE,"영업외수익";#N/A,#N/A,FALSE,"영업외비용";#N/A,#N/A,FALSE,"매출액";#N/A,#N/A,FALSE,"요약손익";#N/A,#N/A,FALSE,"요약대차";#N/A,#N/A,FALSE,"매출채권현황";#N/A,#N/A,FALSE,"매출채권명세"}</definedName>
    <definedName name="이효철"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익산2"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익산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인구" hidden="1">#REF!</definedName>
    <definedName name="인력"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천지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반부" localSheetId="12" hidden="1">{#N/A,#N/A,FALSE,"조골재"}</definedName>
    <definedName name="일반부" localSheetId="11" hidden="1">{#N/A,#N/A,FALSE,"조골재"}</definedName>
    <definedName name="일반부" localSheetId="13" hidden="1">{#N/A,#N/A,FALSE,"조골재"}</definedName>
    <definedName name="일반부" localSheetId="16" hidden="1">{#N/A,#N/A,FALSE,"조골재"}</definedName>
    <definedName name="일반부" localSheetId="21" hidden="1">{#N/A,#N/A,FALSE,"조골재"}</definedName>
    <definedName name="일반부" localSheetId="18" hidden="1">{#N/A,#N/A,FALSE,"조골재"}</definedName>
    <definedName name="일반부" localSheetId="19" hidden="1">{#N/A,#N/A,FALSE,"조골재"}</definedName>
    <definedName name="일반부" localSheetId="20" hidden="1">{#N/A,#N/A,FALSE,"조골재"}</definedName>
    <definedName name="일반부" localSheetId="22" hidden="1">{#N/A,#N/A,FALSE,"조골재"}</definedName>
    <definedName name="일반부" localSheetId="24" hidden="1">{#N/A,#N/A,FALSE,"조골재"}</definedName>
    <definedName name="일반부" localSheetId="28" hidden="1">{#N/A,#N/A,FALSE,"조골재"}</definedName>
    <definedName name="일반부" localSheetId="14" hidden="1">{#N/A,#N/A,FALSE,"조골재"}</definedName>
    <definedName name="일반부" hidden="1">{#N/A,#N/A,FALSE,"조골재"}</definedName>
    <definedName name="일반부_1" localSheetId="12" hidden="1">{#N/A,#N/A,FALSE,"조골재"}</definedName>
    <definedName name="일반부_1" localSheetId="11" hidden="1">{#N/A,#N/A,FALSE,"조골재"}</definedName>
    <definedName name="일반부_1" localSheetId="13" hidden="1">{#N/A,#N/A,FALSE,"조골재"}</definedName>
    <definedName name="일반부_1" localSheetId="16" hidden="1">{#N/A,#N/A,FALSE,"조골재"}</definedName>
    <definedName name="일반부_1" localSheetId="21" hidden="1">{#N/A,#N/A,FALSE,"조골재"}</definedName>
    <definedName name="일반부_1" localSheetId="18" hidden="1">{#N/A,#N/A,FALSE,"조골재"}</definedName>
    <definedName name="일반부_1" localSheetId="19" hidden="1">{#N/A,#N/A,FALSE,"조골재"}</definedName>
    <definedName name="일반부_1" localSheetId="20" hidden="1">{#N/A,#N/A,FALSE,"조골재"}</definedName>
    <definedName name="일반부_1" localSheetId="22" hidden="1">{#N/A,#N/A,FALSE,"조골재"}</definedName>
    <definedName name="일반부_1" localSheetId="24" hidden="1">{#N/A,#N/A,FALSE,"조골재"}</definedName>
    <definedName name="일반부_1" localSheetId="28" hidden="1">{#N/A,#N/A,FALSE,"조골재"}</definedName>
    <definedName name="일반부_1" localSheetId="14" hidden="1">{#N/A,#N/A,FALSE,"조골재"}</definedName>
    <definedName name="일반부_1" hidden="1">{#N/A,#N/A,FALSE,"조골재"}</definedName>
    <definedName name="일산" localSheetId="12" hidden="1">{"'용역비'!$A$4:$C$8"}</definedName>
    <definedName name="일산" localSheetId="11" hidden="1">{"'용역비'!$A$4:$C$8"}</definedName>
    <definedName name="일산" localSheetId="13" hidden="1">{"'용역비'!$A$4:$C$8"}</definedName>
    <definedName name="일산" localSheetId="16" hidden="1">{"'용역비'!$A$4:$C$8"}</definedName>
    <definedName name="일산" localSheetId="21" hidden="1">{"'용역비'!$A$4:$C$8"}</definedName>
    <definedName name="일산" localSheetId="18" hidden="1">{"'용역비'!$A$4:$C$8"}</definedName>
    <definedName name="일산" localSheetId="19" hidden="1">{"'용역비'!$A$4:$C$8"}</definedName>
    <definedName name="일산" localSheetId="20" hidden="1">{"'용역비'!$A$4:$C$8"}</definedName>
    <definedName name="일산" localSheetId="22" hidden="1">{"'용역비'!$A$4:$C$8"}</definedName>
    <definedName name="일산" localSheetId="24" hidden="1">{"'용역비'!$A$4:$C$8"}</definedName>
    <definedName name="일산" localSheetId="28" hidden="1">{"'용역비'!$A$4:$C$8"}</definedName>
    <definedName name="일산" localSheetId="14" hidden="1">{"'용역비'!$A$4:$C$8"}</definedName>
    <definedName name="일산" hidden="1">{"'용역비'!$A$4:$C$8"}</definedName>
    <definedName name="일위2" localSheetId="12" hidden="1">{"'용역비'!$A$4:$C$8"}</definedName>
    <definedName name="일위2" localSheetId="11" hidden="1">{"'용역비'!$A$4:$C$8"}</definedName>
    <definedName name="일위2" localSheetId="13" hidden="1">{"'용역비'!$A$4:$C$8"}</definedName>
    <definedName name="일위2" localSheetId="16" hidden="1">{"'용역비'!$A$4:$C$8"}</definedName>
    <definedName name="일위2" localSheetId="21" hidden="1">{"'용역비'!$A$4:$C$8"}</definedName>
    <definedName name="일위2" localSheetId="18" hidden="1">{"'용역비'!$A$4:$C$8"}</definedName>
    <definedName name="일위2" localSheetId="19" hidden="1">{"'용역비'!$A$4:$C$8"}</definedName>
    <definedName name="일위2" localSheetId="20" hidden="1">{"'용역비'!$A$4:$C$8"}</definedName>
    <definedName name="일위2" localSheetId="22" hidden="1">{"'용역비'!$A$4:$C$8"}</definedName>
    <definedName name="일위2" localSheetId="24" hidden="1">{"'용역비'!$A$4:$C$8"}</definedName>
    <definedName name="일위2" localSheetId="28" hidden="1">{"'용역비'!$A$4:$C$8"}</definedName>
    <definedName name="일위2" localSheetId="14" hidden="1">{"'용역비'!$A$4:$C$8"}</definedName>
    <definedName name="일위2" hidden="1">{"'용역비'!$A$4:$C$8"}</definedName>
    <definedName name="일위대가" hidden="1">#REF!</definedName>
    <definedName name="일일"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일정97" hidden="1">#REF!</definedName>
    <definedName name="일흥전기" localSheetId="12" hidden="1">{#N/A,#N/A,FALSE,"현장 NCR 분석";#N/A,#N/A,FALSE,"현장품질감사";#N/A,#N/A,FALSE,"현장품질감사"}</definedName>
    <definedName name="일흥전기" localSheetId="11" hidden="1">{#N/A,#N/A,FALSE,"현장 NCR 분석";#N/A,#N/A,FALSE,"현장품질감사";#N/A,#N/A,FALSE,"현장품질감사"}</definedName>
    <definedName name="일흥전기" localSheetId="13" hidden="1">{#N/A,#N/A,FALSE,"현장 NCR 분석";#N/A,#N/A,FALSE,"현장품질감사";#N/A,#N/A,FALSE,"현장품질감사"}</definedName>
    <definedName name="일흥전기" localSheetId="16" hidden="1">{#N/A,#N/A,FALSE,"현장 NCR 분석";#N/A,#N/A,FALSE,"현장품질감사";#N/A,#N/A,FALSE,"현장품질감사"}</definedName>
    <definedName name="일흥전기" localSheetId="21" hidden="1">{#N/A,#N/A,FALSE,"현장 NCR 분석";#N/A,#N/A,FALSE,"현장품질감사";#N/A,#N/A,FALSE,"현장품질감사"}</definedName>
    <definedName name="일흥전기" localSheetId="18" hidden="1">{#N/A,#N/A,FALSE,"현장 NCR 분석";#N/A,#N/A,FALSE,"현장품질감사";#N/A,#N/A,FALSE,"현장품질감사"}</definedName>
    <definedName name="일흥전기" localSheetId="19" hidden="1">{#N/A,#N/A,FALSE,"현장 NCR 분석";#N/A,#N/A,FALSE,"현장품질감사";#N/A,#N/A,FALSE,"현장품질감사"}</definedName>
    <definedName name="일흥전기" localSheetId="20" hidden="1">{#N/A,#N/A,FALSE,"현장 NCR 분석";#N/A,#N/A,FALSE,"현장품질감사";#N/A,#N/A,FALSE,"현장품질감사"}</definedName>
    <definedName name="일흥전기" localSheetId="22" hidden="1">{#N/A,#N/A,FALSE,"현장 NCR 분석";#N/A,#N/A,FALSE,"현장품질감사";#N/A,#N/A,FALSE,"현장품질감사"}</definedName>
    <definedName name="일흥전기" localSheetId="24" hidden="1">{#N/A,#N/A,FALSE,"현장 NCR 분석";#N/A,#N/A,FALSE,"현장품질감사";#N/A,#N/A,FALSE,"현장품질감사"}</definedName>
    <definedName name="일흥전기" localSheetId="28" hidden="1">{#N/A,#N/A,FALSE,"현장 NCR 분석";#N/A,#N/A,FALSE,"현장품질감사";#N/A,#N/A,FALSE,"현장품질감사"}</definedName>
    <definedName name="일흥전기" localSheetId="14" hidden="1">{#N/A,#N/A,FALSE,"현장 NCR 분석";#N/A,#N/A,FALSE,"현장품질감사";#N/A,#N/A,FALSE,"현장품질감사"}</definedName>
    <definedName name="일흥전기" hidden="1">{#N/A,#N/A,FALSE,"현장 NCR 분석";#N/A,#N/A,FALSE,"현장품질감사";#N/A,#N/A,FALSE,"현장품질감사"}</definedName>
    <definedName name="일흥전기견적" localSheetId="12" hidden="1">{#N/A,#N/A,FALSE,"현장 NCR 분석";#N/A,#N/A,FALSE,"현장품질감사";#N/A,#N/A,FALSE,"현장품질감사"}</definedName>
    <definedName name="일흥전기견적" localSheetId="11" hidden="1">{#N/A,#N/A,FALSE,"현장 NCR 분석";#N/A,#N/A,FALSE,"현장품질감사";#N/A,#N/A,FALSE,"현장품질감사"}</definedName>
    <definedName name="일흥전기견적" localSheetId="13" hidden="1">{#N/A,#N/A,FALSE,"현장 NCR 분석";#N/A,#N/A,FALSE,"현장품질감사";#N/A,#N/A,FALSE,"현장품질감사"}</definedName>
    <definedName name="일흥전기견적" localSheetId="16" hidden="1">{#N/A,#N/A,FALSE,"현장 NCR 분석";#N/A,#N/A,FALSE,"현장품질감사";#N/A,#N/A,FALSE,"현장품질감사"}</definedName>
    <definedName name="일흥전기견적" localSheetId="21" hidden="1">{#N/A,#N/A,FALSE,"현장 NCR 분석";#N/A,#N/A,FALSE,"현장품질감사";#N/A,#N/A,FALSE,"현장품질감사"}</definedName>
    <definedName name="일흥전기견적" localSheetId="18" hidden="1">{#N/A,#N/A,FALSE,"현장 NCR 분석";#N/A,#N/A,FALSE,"현장품질감사";#N/A,#N/A,FALSE,"현장품질감사"}</definedName>
    <definedName name="일흥전기견적" localSheetId="19" hidden="1">{#N/A,#N/A,FALSE,"현장 NCR 분석";#N/A,#N/A,FALSE,"현장품질감사";#N/A,#N/A,FALSE,"현장품질감사"}</definedName>
    <definedName name="일흥전기견적" localSheetId="20" hidden="1">{#N/A,#N/A,FALSE,"현장 NCR 분석";#N/A,#N/A,FALSE,"현장품질감사";#N/A,#N/A,FALSE,"현장품질감사"}</definedName>
    <definedName name="일흥전기견적" localSheetId="22" hidden="1">{#N/A,#N/A,FALSE,"현장 NCR 분석";#N/A,#N/A,FALSE,"현장품질감사";#N/A,#N/A,FALSE,"현장품질감사"}</definedName>
    <definedName name="일흥전기견적" localSheetId="24" hidden="1">{#N/A,#N/A,FALSE,"현장 NCR 분석";#N/A,#N/A,FALSE,"현장품질감사";#N/A,#N/A,FALSE,"현장품질감사"}</definedName>
    <definedName name="일흥전기견적" localSheetId="28" hidden="1">{#N/A,#N/A,FALSE,"현장 NCR 분석";#N/A,#N/A,FALSE,"현장품질감사";#N/A,#N/A,FALSE,"현장품질감사"}</definedName>
    <definedName name="일흥전기견적" localSheetId="14" hidden="1">{#N/A,#N/A,FALSE,"현장 NCR 분석";#N/A,#N/A,FALSE,"현장품질감사";#N/A,#N/A,FALSE,"현장품질감사"}</definedName>
    <definedName name="일흥전기견적" hidden="1">{#N/A,#N/A,FALSE,"현장 NCR 분석";#N/A,#N/A,FALSE,"현장품질감사";#N/A,#N/A,FALSE,"현장품질감사"}</definedName>
    <definedName name="임명규" localSheetId="12" hidden="1">{#N/A,#N/A,FALSE,"Sheet1";#N/A,#N/A,FALSE,"Sheet2";#N/A,#N/A,FALSE,"TAB96-1"}</definedName>
    <definedName name="임명규" localSheetId="11" hidden="1">{#N/A,#N/A,FALSE,"Sheet1";#N/A,#N/A,FALSE,"Sheet2";#N/A,#N/A,FALSE,"TAB96-1"}</definedName>
    <definedName name="임명규" localSheetId="13" hidden="1">{#N/A,#N/A,FALSE,"Sheet1";#N/A,#N/A,FALSE,"Sheet2";#N/A,#N/A,FALSE,"TAB96-1"}</definedName>
    <definedName name="임명규" localSheetId="16" hidden="1">{#N/A,#N/A,FALSE,"Sheet1";#N/A,#N/A,FALSE,"Sheet2";#N/A,#N/A,FALSE,"TAB96-1"}</definedName>
    <definedName name="임명규" localSheetId="21" hidden="1">{#N/A,#N/A,FALSE,"Sheet1";#N/A,#N/A,FALSE,"Sheet2";#N/A,#N/A,FALSE,"TAB96-1"}</definedName>
    <definedName name="임명규" localSheetId="18" hidden="1">{#N/A,#N/A,FALSE,"Sheet1";#N/A,#N/A,FALSE,"Sheet2";#N/A,#N/A,FALSE,"TAB96-1"}</definedName>
    <definedName name="임명규" localSheetId="19" hidden="1">{#N/A,#N/A,FALSE,"Sheet1";#N/A,#N/A,FALSE,"Sheet2";#N/A,#N/A,FALSE,"TAB96-1"}</definedName>
    <definedName name="임명규" localSheetId="20" hidden="1">{#N/A,#N/A,FALSE,"Sheet1";#N/A,#N/A,FALSE,"Sheet2";#N/A,#N/A,FALSE,"TAB96-1"}</definedName>
    <definedName name="임명규" localSheetId="22" hidden="1">{#N/A,#N/A,FALSE,"Sheet1";#N/A,#N/A,FALSE,"Sheet2";#N/A,#N/A,FALSE,"TAB96-1"}</definedName>
    <definedName name="임명규" localSheetId="24" hidden="1">{#N/A,#N/A,FALSE,"Sheet1";#N/A,#N/A,FALSE,"Sheet2";#N/A,#N/A,FALSE,"TAB96-1"}</definedName>
    <definedName name="임명규" localSheetId="28" hidden="1">{#N/A,#N/A,FALSE,"Sheet1";#N/A,#N/A,FALSE,"Sheet2";#N/A,#N/A,FALSE,"TAB96-1"}</definedName>
    <definedName name="임명규" localSheetId="14" hidden="1">{#N/A,#N/A,FALSE,"Sheet1";#N/A,#N/A,FALSE,"Sheet2";#N/A,#N/A,FALSE,"TAB96-1"}</definedName>
    <definedName name="임명규" hidden="1">{#N/A,#N/A,FALSE,"Sheet1";#N/A,#N/A,FALSE,"Sheet2";#N/A,#N/A,FALSE,"TAB96-1"}</definedName>
    <definedName name="임시" localSheetId="12" hidden="1">{#N/A,#N/A,FALSE,"현장 NCR 분석";#N/A,#N/A,FALSE,"현장품질감사";#N/A,#N/A,FALSE,"현장품질감사"}</definedName>
    <definedName name="임시" localSheetId="11" hidden="1">{#N/A,#N/A,FALSE,"현장 NCR 분석";#N/A,#N/A,FALSE,"현장품질감사";#N/A,#N/A,FALSE,"현장품질감사"}</definedName>
    <definedName name="임시" localSheetId="13" hidden="1">{#N/A,#N/A,FALSE,"현장 NCR 분석";#N/A,#N/A,FALSE,"현장품질감사";#N/A,#N/A,FALSE,"현장품질감사"}</definedName>
    <definedName name="임시" localSheetId="16" hidden="1">{#N/A,#N/A,FALSE,"현장 NCR 분석";#N/A,#N/A,FALSE,"현장품질감사";#N/A,#N/A,FALSE,"현장품질감사"}</definedName>
    <definedName name="임시" localSheetId="21" hidden="1">{#N/A,#N/A,FALSE,"현장 NCR 분석";#N/A,#N/A,FALSE,"현장품질감사";#N/A,#N/A,FALSE,"현장품질감사"}</definedName>
    <definedName name="임시" localSheetId="18" hidden="1">{#N/A,#N/A,FALSE,"현장 NCR 분석";#N/A,#N/A,FALSE,"현장품질감사";#N/A,#N/A,FALSE,"현장품질감사"}</definedName>
    <definedName name="임시" localSheetId="19" hidden="1">{#N/A,#N/A,FALSE,"현장 NCR 분석";#N/A,#N/A,FALSE,"현장품질감사";#N/A,#N/A,FALSE,"현장품질감사"}</definedName>
    <definedName name="임시" localSheetId="20" hidden="1">{#N/A,#N/A,FALSE,"현장 NCR 분석";#N/A,#N/A,FALSE,"현장품질감사";#N/A,#N/A,FALSE,"현장품질감사"}</definedName>
    <definedName name="임시" localSheetId="22" hidden="1">{#N/A,#N/A,FALSE,"현장 NCR 분석";#N/A,#N/A,FALSE,"현장품질감사";#N/A,#N/A,FALSE,"현장품질감사"}</definedName>
    <definedName name="임시" localSheetId="24" hidden="1">{#N/A,#N/A,FALSE,"현장 NCR 분석";#N/A,#N/A,FALSE,"현장품질감사";#N/A,#N/A,FALSE,"현장품질감사"}</definedName>
    <definedName name="임시" localSheetId="28" hidden="1">{#N/A,#N/A,FALSE,"현장 NCR 분석";#N/A,#N/A,FALSE,"현장품질감사";#N/A,#N/A,FALSE,"현장품질감사"}</definedName>
    <definedName name="임시" localSheetId="14" hidden="1">{#N/A,#N/A,FALSE,"현장 NCR 분석";#N/A,#N/A,FALSE,"현장품질감사";#N/A,#N/A,FALSE,"현장품질감사"}</definedName>
    <definedName name="임시" hidden="1">{#N/A,#N/A,FALSE,"현장 NCR 분석";#N/A,#N/A,FALSE,"현장품질감사";#N/A,#N/A,FALSE,"현장품질감사"}</definedName>
    <definedName name="임직" hidden="1">#REF!</definedName>
    <definedName name="임형" localSheetId="12" hidden="1">{#N/A,#N/A,FALSE,"포장2"}</definedName>
    <definedName name="임형" localSheetId="11" hidden="1">{#N/A,#N/A,FALSE,"포장2"}</definedName>
    <definedName name="임형" localSheetId="13" hidden="1">{#N/A,#N/A,FALSE,"포장2"}</definedName>
    <definedName name="임형" localSheetId="16" hidden="1">{#N/A,#N/A,FALSE,"포장2"}</definedName>
    <definedName name="임형" localSheetId="21" hidden="1">{#N/A,#N/A,FALSE,"포장2"}</definedName>
    <definedName name="임형" localSheetId="18" hidden="1">{#N/A,#N/A,FALSE,"포장2"}</definedName>
    <definedName name="임형" localSheetId="19" hidden="1">{#N/A,#N/A,FALSE,"포장2"}</definedName>
    <definedName name="임형" localSheetId="20" hidden="1">{#N/A,#N/A,FALSE,"포장2"}</definedName>
    <definedName name="임형" localSheetId="22" hidden="1">{#N/A,#N/A,FALSE,"포장2"}</definedName>
    <definedName name="임형" localSheetId="24" hidden="1">{#N/A,#N/A,FALSE,"포장2"}</definedName>
    <definedName name="임형" localSheetId="28" hidden="1">{#N/A,#N/A,FALSE,"포장2"}</definedName>
    <definedName name="임형" localSheetId="14" hidden="1">{#N/A,#N/A,FALSE,"포장2"}</definedName>
    <definedName name="임형" hidden="1">{#N/A,#N/A,FALSE,"포장2"}</definedName>
    <definedName name="입" localSheetId="12" hidden="1">{#N/A,#N/A,FALSE,"전체집계표";#N/A,#N/A,FALSE,"안벽30000";#N/A,#N/A,FALSE,"안벽20000";#N/A,#N/A,FALSE,"내호안";#N/A,#N/A,FALSE,"외호안";#N/A,#N/A,FALSE,"준설토A";#N/A,#N/A,FALSE,"준설토B";#N/A,#N/A,FALSE,"적출장"}</definedName>
    <definedName name="입" localSheetId="11" hidden="1">{#N/A,#N/A,FALSE,"전체집계표";#N/A,#N/A,FALSE,"안벽30000";#N/A,#N/A,FALSE,"안벽20000";#N/A,#N/A,FALSE,"내호안";#N/A,#N/A,FALSE,"외호안";#N/A,#N/A,FALSE,"준설토A";#N/A,#N/A,FALSE,"준설토B";#N/A,#N/A,FALSE,"적출장"}</definedName>
    <definedName name="입" localSheetId="13" hidden="1">{#N/A,#N/A,FALSE,"전체집계표";#N/A,#N/A,FALSE,"안벽30000";#N/A,#N/A,FALSE,"안벽20000";#N/A,#N/A,FALSE,"내호안";#N/A,#N/A,FALSE,"외호안";#N/A,#N/A,FALSE,"준설토A";#N/A,#N/A,FALSE,"준설토B";#N/A,#N/A,FALSE,"적출장"}</definedName>
    <definedName name="입" localSheetId="16" hidden="1">{#N/A,#N/A,FALSE,"전체집계표";#N/A,#N/A,FALSE,"안벽30000";#N/A,#N/A,FALSE,"안벽20000";#N/A,#N/A,FALSE,"내호안";#N/A,#N/A,FALSE,"외호안";#N/A,#N/A,FALSE,"준설토A";#N/A,#N/A,FALSE,"준설토B";#N/A,#N/A,FALSE,"적출장"}</definedName>
    <definedName name="입" localSheetId="21" hidden="1">{#N/A,#N/A,FALSE,"전체집계표";#N/A,#N/A,FALSE,"안벽30000";#N/A,#N/A,FALSE,"안벽20000";#N/A,#N/A,FALSE,"내호안";#N/A,#N/A,FALSE,"외호안";#N/A,#N/A,FALSE,"준설토A";#N/A,#N/A,FALSE,"준설토B";#N/A,#N/A,FALSE,"적출장"}</definedName>
    <definedName name="입" localSheetId="18" hidden="1">{#N/A,#N/A,FALSE,"전체집계표";#N/A,#N/A,FALSE,"안벽30000";#N/A,#N/A,FALSE,"안벽20000";#N/A,#N/A,FALSE,"내호안";#N/A,#N/A,FALSE,"외호안";#N/A,#N/A,FALSE,"준설토A";#N/A,#N/A,FALSE,"준설토B";#N/A,#N/A,FALSE,"적출장"}</definedName>
    <definedName name="입" localSheetId="19" hidden="1">{#N/A,#N/A,FALSE,"전체집계표";#N/A,#N/A,FALSE,"안벽30000";#N/A,#N/A,FALSE,"안벽20000";#N/A,#N/A,FALSE,"내호안";#N/A,#N/A,FALSE,"외호안";#N/A,#N/A,FALSE,"준설토A";#N/A,#N/A,FALSE,"준설토B";#N/A,#N/A,FALSE,"적출장"}</definedName>
    <definedName name="입" localSheetId="20" hidden="1">{#N/A,#N/A,FALSE,"전체집계표";#N/A,#N/A,FALSE,"안벽30000";#N/A,#N/A,FALSE,"안벽20000";#N/A,#N/A,FALSE,"내호안";#N/A,#N/A,FALSE,"외호안";#N/A,#N/A,FALSE,"준설토A";#N/A,#N/A,FALSE,"준설토B";#N/A,#N/A,FALSE,"적출장"}</definedName>
    <definedName name="입" localSheetId="22" hidden="1">{#N/A,#N/A,FALSE,"전체집계표";#N/A,#N/A,FALSE,"안벽30000";#N/A,#N/A,FALSE,"안벽20000";#N/A,#N/A,FALSE,"내호안";#N/A,#N/A,FALSE,"외호안";#N/A,#N/A,FALSE,"준설토A";#N/A,#N/A,FALSE,"준설토B";#N/A,#N/A,FALSE,"적출장"}</definedName>
    <definedName name="입" localSheetId="24" hidden="1">{#N/A,#N/A,FALSE,"전체집계표";#N/A,#N/A,FALSE,"안벽30000";#N/A,#N/A,FALSE,"안벽20000";#N/A,#N/A,FALSE,"내호안";#N/A,#N/A,FALSE,"외호안";#N/A,#N/A,FALSE,"준설토A";#N/A,#N/A,FALSE,"준설토B";#N/A,#N/A,FALSE,"적출장"}</definedName>
    <definedName name="입" localSheetId="28" hidden="1">{#N/A,#N/A,FALSE,"전체집계표";#N/A,#N/A,FALSE,"안벽30000";#N/A,#N/A,FALSE,"안벽20000";#N/A,#N/A,FALSE,"내호안";#N/A,#N/A,FALSE,"외호안";#N/A,#N/A,FALSE,"준설토A";#N/A,#N/A,FALSE,"준설토B";#N/A,#N/A,FALSE,"적출장"}</definedName>
    <definedName name="입" localSheetId="14" hidden="1">{#N/A,#N/A,FALSE,"전체집계표";#N/A,#N/A,FALSE,"안벽30000";#N/A,#N/A,FALSE,"안벽20000";#N/A,#N/A,FALSE,"내호안";#N/A,#N/A,FALSE,"외호안";#N/A,#N/A,FALSE,"준설토A";#N/A,#N/A,FALSE,"준설토B";#N/A,#N/A,FALSE,"적출장"}</definedName>
    <definedName name="입" hidden="1">{#N/A,#N/A,FALSE,"전체집계표";#N/A,#N/A,FALSE,"안벽30000";#N/A,#N/A,FALSE,"안벽20000";#N/A,#N/A,FALSE,"내호안";#N/A,#N/A,FALSE,"외호안";#N/A,#N/A,FALSE,"준설토A";#N/A,#N/A,FALSE,"준설토B";#N/A,#N/A,FALSE,"적출장"}</definedName>
    <definedName name="입적표" localSheetId="12" hidden="1">{#N/A,#N/A,FALSE,"전체집계표";#N/A,#N/A,FALSE,"안벽30000";#N/A,#N/A,FALSE,"안벽20000";#N/A,#N/A,FALSE,"내호안";#N/A,#N/A,FALSE,"외호안";#N/A,#N/A,FALSE,"준설토A";#N/A,#N/A,FALSE,"준설토B";#N/A,#N/A,FALSE,"적출장"}</definedName>
    <definedName name="입적표" localSheetId="11" hidden="1">{#N/A,#N/A,FALSE,"전체집계표";#N/A,#N/A,FALSE,"안벽30000";#N/A,#N/A,FALSE,"안벽20000";#N/A,#N/A,FALSE,"내호안";#N/A,#N/A,FALSE,"외호안";#N/A,#N/A,FALSE,"준설토A";#N/A,#N/A,FALSE,"준설토B";#N/A,#N/A,FALSE,"적출장"}</definedName>
    <definedName name="입적표" localSheetId="13" hidden="1">{#N/A,#N/A,FALSE,"전체집계표";#N/A,#N/A,FALSE,"안벽30000";#N/A,#N/A,FALSE,"안벽20000";#N/A,#N/A,FALSE,"내호안";#N/A,#N/A,FALSE,"외호안";#N/A,#N/A,FALSE,"준설토A";#N/A,#N/A,FALSE,"준설토B";#N/A,#N/A,FALSE,"적출장"}</definedName>
    <definedName name="입적표" localSheetId="16" hidden="1">{#N/A,#N/A,FALSE,"전체집계표";#N/A,#N/A,FALSE,"안벽30000";#N/A,#N/A,FALSE,"안벽20000";#N/A,#N/A,FALSE,"내호안";#N/A,#N/A,FALSE,"외호안";#N/A,#N/A,FALSE,"준설토A";#N/A,#N/A,FALSE,"준설토B";#N/A,#N/A,FALSE,"적출장"}</definedName>
    <definedName name="입적표" localSheetId="21" hidden="1">{#N/A,#N/A,FALSE,"전체집계표";#N/A,#N/A,FALSE,"안벽30000";#N/A,#N/A,FALSE,"안벽20000";#N/A,#N/A,FALSE,"내호안";#N/A,#N/A,FALSE,"외호안";#N/A,#N/A,FALSE,"준설토A";#N/A,#N/A,FALSE,"준설토B";#N/A,#N/A,FALSE,"적출장"}</definedName>
    <definedName name="입적표" localSheetId="18" hidden="1">{#N/A,#N/A,FALSE,"전체집계표";#N/A,#N/A,FALSE,"안벽30000";#N/A,#N/A,FALSE,"안벽20000";#N/A,#N/A,FALSE,"내호안";#N/A,#N/A,FALSE,"외호안";#N/A,#N/A,FALSE,"준설토A";#N/A,#N/A,FALSE,"준설토B";#N/A,#N/A,FALSE,"적출장"}</definedName>
    <definedName name="입적표" localSheetId="19" hidden="1">{#N/A,#N/A,FALSE,"전체집계표";#N/A,#N/A,FALSE,"안벽30000";#N/A,#N/A,FALSE,"안벽20000";#N/A,#N/A,FALSE,"내호안";#N/A,#N/A,FALSE,"외호안";#N/A,#N/A,FALSE,"준설토A";#N/A,#N/A,FALSE,"준설토B";#N/A,#N/A,FALSE,"적출장"}</definedName>
    <definedName name="입적표" localSheetId="20" hidden="1">{#N/A,#N/A,FALSE,"전체집계표";#N/A,#N/A,FALSE,"안벽30000";#N/A,#N/A,FALSE,"안벽20000";#N/A,#N/A,FALSE,"내호안";#N/A,#N/A,FALSE,"외호안";#N/A,#N/A,FALSE,"준설토A";#N/A,#N/A,FALSE,"준설토B";#N/A,#N/A,FALSE,"적출장"}</definedName>
    <definedName name="입적표" localSheetId="22" hidden="1">{#N/A,#N/A,FALSE,"전체집계표";#N/A,#N/A,FALSE,"안벽30000";#N/A,#N/A,FALSE,"안벽20000";#N/A,#N/A,FALSE,"내호안";#N/A,#N/A,FALSE,"외호안";#N/A,#N/A,FALSE,"준설토A";#N/A,#N/A,FALSE,"준설토B";#N/A,#N/A,FALSE,"적출장"}</definedName>
    <definedName name="입적표" localSheetId="24" hidden="1">{#N/A,#N/A,FALSE,"전체집계표";#N/A,#N/A,FALSE,"안벽30000";#N/A,#N/A,FALSE,"안벽20000";#N/A,#N/A,FALSE,"내호안";#N/A,#N/A,FALSE,"외호안";#N/A,#N/A,FALSE,"준설토A";#N/A,#N/A,FALSE,"준설토B";#N/A,#N/A,FALSE,"적출장"}</definedName>
    <definedName name="입적표" localSheetId="28" hidden="1">{#N/A,#N/A,FALSE,"전체집계표";#N/A,#N/A,FALSE,"안벽30000";#N/A,#N/A,FALSE,"안벽20000";#N/A,#N/A,FALSE,"내호안";#N/A,#N/A,FALSE,"외호안";#N/A,#N/A,FALSE,"준설토A";#N/A,#N/A,FALSE,"준설토B";#N/A,#N/A,FALSE,"적출장"}</definedName>
    <definedName name="입적표" localSheetId="14" hidden="1">{#N/A,#N/A,FALSE,"전체집계표";#N/A,#N/A,FALSE,"안벽30000";#N/A,#N/A,FALSE,"안벽20000";#N/A,#N/A,FALSE,"내호안";#N/A,#N/A,FALSE,"외호안";#N/A,#N/A,FALSE,"준설토A";#N/A,#N/A,FALSE,"준설토B";#N/A,#N/A,FALSE,"적출장"}</definedName>
    <definedName name="입적표" hidden="1">{#N/A,#N/A,FALSE,"전체집계표";#N/A,#N/A,FALSE,"안벽30000";#N/A,#N/A,FALSE,"안벽20000";#N/A,#N/A,FALSE,"내호안";#N/A,#N/A,FALSE,"외호안";#N/A,#N/A,FALSE,"준설토A";#N/A,#N/A,FALSE,"준설토B";#N/A,#N/A,FALSE,"적출장"}</definedName>
    <definedName name="입찰" localSheetId="12" hidden="1">{#N/A,#N/A,FALSE,"구조2"}</definedName>
    <definedName name="입찰" localSheetId="11" hidden="1">{#N/A,#N/A,FALSE,"구조2"}</definedName>
    <definedName name="입찰" localSheetId="13" hidden="1">{#N/A,#N/A,FALSE,"구조2"}</definedName>
    <definedName name="입찰" localSheetId="16" hidden="1">{#N/A,#N/A,FALSE,"구조2"}</definedName>
    <definedName name="입찰" localSheetId="21" hidden="1">{#N/A,#N/A,FALSE,"구조2"}</definedName>
    <definedName name="입찰" localSheetId="18" hidden="1">{#N/A,#N/A,FALSE,"구조2"}</definedName>
    <definedName name="입찰" localSheetId="19" hidden="1">{#N/A,#N/A,FALSE,"구조2"}</definedName>
    <definedName name="입찰" localSheetId="20" hidden="1">{#N/A,#N/A,FALSE,"구조2"}</definedName>
    <definedName name="입찰" localSheetId="22" hidden="1">{#N/A,#N/A,FALSE,"구조2"}</definedName>
    <definedName name="입찰" localSheetId="24" hidden="1">{#N/A,#N/A,FALSE,"구조2"}</definedName>
    <definedName name="입찰" localSheetId="28" hidden="1">{#N/A,#N/A,FALSE,"구조2"}</definedName>
    <definedName name="입찰" localSheetId="14" hidden="1">{#N/A,#N/A,FALSE,"구조2"}</definedName>
    <definedName name="입찰" hidden="1">{#N/A,#N/A,FALSE,"구조2"}</definedName>
    <definedName name="입찰금액안" hidden="1">#REF!</definedName>
    <definedName name="잉" localSheetId="12" hidden="1">{#N/A,#N/A,FALSE,"지침";#N/A,#N/A,FALSE,"환경분석";#N/A,#N/A,FALSE,"Sheet16"}</definedName>
    <definedName name="잉" localSheetId="11" hidden="1">{#N/A,#N/A,FALSE,"지침";#N/A,#N/A,FALSE,"환경분석";#N/A,#N/A,FALSE,"Sheet16"}</definedName>
    <definedName name="잉" localSheetId="13" hidden="1">{#N/A,#N/A,FALSE,"지침";#N/A,#N/A,FALSE,"환경분석";#N/A,#N/A,FALSE,"Sheet16"}</definedName>
    <definedName name="잉" localSheetId="16" hidden="1">{#N/A,#N/A,FALSE,"지침";#N/A,#N/A,FALSE,"환경분석";#N/A,#N/A,FALSE,"Sheet16"}</definedName>
    <definedName name="잉" localSheetId="21" hidden="1">{#N/A,#N/A,FALSE,"지침";#N/A,#N/A,FALSE,"환경분석";#N/A,#N/A,FALSE,"Sheet16"}</definedName>
    <definedName name="잉" localSheetId="18" hidden="1">{#N/A,#N/A,FALSE,"지침";#N/A,#N/A,FALSE,"환경분석";#N/A,#N/A,FALSE,"Sheet16"}</definedName>
    <definedName name="잉" localSheetId="19" hidden="1">{#N/A,#N/A,FALSE,"지침";#N/A,#N/A,FALSE,"환경분석";#N/A,#N/A,FALSE,"Sheet16"}</definedName>
    <definedName name="잉" localSheetId="20" hidden="1">{#N/A,#N/A,FALSE,"지침";#N/A,#N/A,FALSE,"환경분석";#N/A,#N/A,FALSE,"Sheet16"}</definedName>
    <definedName name="잉" localSheetId="22" hidden="1">{#N/A,#N/A,FALSE,"지침";#N/A,#N/A,FALSE,"환경분석";#N/A,#N/A,FALSE,"Sheet16"}</definedName>
    <definedName name="잉" localSheetId="24" hidden="1">{#N/A,#N/A,FALSE,"지침";#N/A,#N/A,FALSE,"환경분석";#N/A,#N/A,FALSE,"Sheet16"}</definedName>
    <definedName name="잉" localSheetId="28" hidden="1">{#N/A,#N/A,FALSE,"지침";#N/A,#N/A,FALSE,"환경분석";#N/A,#N/A,FALSE,"Sheet16"}</definedName>
    <definedName name="잉" localSheetId="14" hidden="1">{#N/A,#N/A,FALSE,"지침";#N/A,#N/A,FALSE,"환경분석";#N/A,#N/A,FALSE,"Sheet16"}</definedName>
    <definedName name="잉" hidden="1">{#N/A,#N/A,FALSE,"지침";#N/A,#N/A,FALSE,"환경분석";#N/A,#N/A,FALSE,"Sheet16"}</definedName>
    <definedName name="ㅈ" localSheetId="12" hidden="1">{#N/A,#N/A,TRUE,"토적및재료집계";#N/A,#N/A,TRUE,"토적및재료집계";#N/A,#N/A,TRUE,"단위량"}</definedName>
    <definedName name="ㅈ" localSheetId="11" hidden="1">{#N/A,#N/A,TRUE,"토적및재료집계";#N/A,#N/A,TRUE,"토적및재료집계";#N/A,#N/A,TRUE,"단위량"}</definedName>
    <definedName name="ㅈ" localSheetId="13" hidden="1">{#N/A,#N/A,TRUE,"토적및재료집계";#N/A,#N/A,TRUE,"토적및재료집계";#N/A,#N/A,TRUE,"단위량"}</definedName>
    <definedName name="ㅈ" localSheetId="16" hidden="1">{#N/A,#N/A,TRUE,"토적및재료집계";#N/A,#N/A,TRUE,"토적및재료집계";#N/A,#N/A,TRUE,"단위량"}</definedName>
    <definedName name="ㅈ" localSheetId="21" hidden="1">{#N/A,#N/A,TRUE,"토적및재료집계";#N/A,#N/A,TRUE,"토적및재료집계";#N/A,#N/A,TRUE,"단위량"}</definedName>
    <definedName name="ㅈ" localSheetId="18" hidden="1">{#N/A,#N/A,TRUE,"토적및재료집계";#N/A,#N/A,TRUE,"토적및재료집계";#N/A,#N/A,TRUE,"단위량"}</definedName>
    <definedName name="ㅈ" localSheetId="19" hidden="1">{#N/A,#N/A,TRUE,"토적및재료집계";#N/A,#N/A,TRUE,"토적및재료집계";#N/A,#N/A,TRUE,"단위량"}</definedName>
    <definedName name="ㅈ" localSheetId="20" hidden="1">{#N/A,#N/A,TRUE,"토적및재료집계";#N/A,#N/A,TRUE,"토적및재료집계";#N/A,#N/A,TRUE,"단위량"}</definedName>
    <definedName name="ㅈ" localSheetId="22" hidden="1">{#N/A,#N/A,TRUE,"토적및재료집계";#N/A,#N/A,TRUE,"토적및재료집계";#N/A,#N/A,TRUE,"단위량"}</definedName>
    <definedName name="ㅈ" localSheetId="24" hidden="1">{#N/A,#N/A,TRUE,"토적및재료집계";#N/A,#N/A,TRUE,"토적및재료집계";#N/A,#N/A,TRUE,"단위량"}</definedName>
    <definedName name="ㅈ" localSheetId="28" hidden="1">{#N/A,#N/A,TRUE,"토적및재료집계";#N/A,#N/A,TRUE,"토적및재료집계";#N/A,#N/A,TRUE,"단위량"}</definedName>
    <definedName name="ㅈ" localSheetId="14" hidden="1">{#N/A,#N/A,TRUE,"토적및재료집계";#N/A,#N/A,TRUE,"토적및재료집계";#N/A,#N/A,TRUE,"단위량"}</definedName>
    <definedName name="ㅈ" hidden="1">{#N/A,#N/A,TRUE,"토적및재료집계";#N/A,#N/A,TRUE,"토적및재료집계";#N/A,#N/A,TRUE,"단위량"}</definedName>
    <definedName name="ㅈ56ㅕ" localSheetId="12" hidden="1">{"'용역비'!$A$4:$C$8"}</definedName>
    <definedName name="ㅈ56ㅕ" localSheetId="11" hidden="1">{"'용역비'!$A$4:$C$8"}</definedName>
    <definedName name="ㅈ56ㅕ" localSheetId="13" hidden="1">{"'용역비'!$A$4:$C$8"}</definedName>
    <definedName name="ㅈ56ㅕ" localSheetId="16" hidden="1">{"'용역비'!$A$4:$C$8"}</definedName>
    <definedName name="ㅈ56ㅕ" localSheetId="21" hidden="1">{"'용역비'!$A$4:$C$8"}</definedName>
    <definedName name="ㅈ56ㅕ" localSheetId="18" hidden="1">{"'용역비'!$A$4:$C$8"}</definedName>
    <definedName name="ㅈ56ㅕ" localSheetId="19" hidden="1">{"'용역비'!$A$4:$C$8"}</definedName>
    <definedName name="ㅈ56ㅕ" localSheetId="20" hidden="1">{"'용역비'!$A$4:$C$8"}</definedName>
    <definedName name="ㅈ56ㅕ" localSheetId="22" hidden="1">{"'용역비'!$A$4:$C$8"}</definedName>
    <definedName name="ㅈ56ㅕ" localSheetId="24" hidden="1">{"'용역비'!$A$4:$C$8"}</definedName>
    <definedName name="ㅈ56ㅕ" localSheetId="28" hidden="1">{"'용역비'!$A$4:$C$8"}</definedName>
    <definedName name="ㅈ56ㅕ" localSheetId="14" hidden="1">{"'용역비'!$A$4:$C$8"}</definedName>
    <definedName name="ㅈ56ㅕ" hidden="1">{"'용역비'!$A$4:$C$8"}</definedName>
    <definedName name="ㅈ56ㅕ_1" localSheetId="12" hidden="1">{"'용역비'!$A$4:$C$8"}</definedName>
    <definedName name="ㅈ56ㅕ_1" localSheetId="11" hidden="1">{"'용역비'!$A$4:$C$8"}</definedName>
    <definedName name="ㅈ56ㅕ_1" localSheetId="13" hidden="1">{"'용역비'!$A$4:$C$8"}</definedName>
    <definedName name="ㅈ56ㅕ_1" localSheetId="16" hidden="1">{"'용역비'!$A$4:$C$8"}</definedName>
    <definedName name="ㅈ56ㅕ_1" localSheetId="21" hidden="1">{"'용역비'!$A$4:$C$8"}</definedName>
    <definedName name="ㅈ56ㅕ_1" localSheetId="18" hidden="1">{"'용역비'!$A$4:$C$8"}</definedName>
    <definedName name="ㅈ56ㅕ_1" localSheetId="19" hidden="1">{"'용역비'!$A$4:$C$8"}</definedName>
    <definedName name="ㅈ56ㅕ_1" localSheetId="20" hidden="1">{"'용역비'!$A$4:$C$8"}</definedName>
    <definedName name="ㅈ56ㅕ_1" localSheetId="22" hidden="1">{"'용역비'!$A$4:$C$8"}</definedName>
    <definedName name="ㅈ56ㅕ_1" localSheetId="24" hidden="1">{"'용역비'!$A$4:$C$8"}</definedName>
    <definedName name="ㅈ56ㅕ_1" localSheetId="28" hidden="1">{"'용역비'!$A$4:$C$8"}</definedName>
    <definedName name="ㅈ56ㅕ_1" localSheetId="14" hidden="1">{"'용역비'!$A$4:$C$8"}</definedName>
    <definedName name="ㅈ56ㅕ_1" hidden="1">{"'용역비'!$A$4:$C$8"}</definedName>
    <definedName name="ㅈ56ㅕ_2" localSheetId="12" hidden="1">{"'용역비'!$A$4:$C$8"}</definedName>
    <definedName name="ㅈ56ㅕ_2" localSheetId="11" hidden="1">{"'용역비'!$A$4:$C$8"}</definedName>
    <definedName name="ㅈ56ㅕ_2" localSheetId="13" hidden="1">{"'용역비'!$A$4:$C$8"}</definedName>
    <definedName name="ㅈ56ㅕ_2" localSheetId="16" hidden="1">{"'용역비'!$A$4:$C$8"}</definedName>
    <definedName name="ㅈ56ㅕ_2" localSheetId="21" hidden="1">{"'용역비'!$A$4:$C$8"}</definedName>
    <definedName name="ㅈ56ㅕ_2" localSheetId="18" hidden="1">{"'용역비'!$A$4:$C$8"}</definedName>
    <definedName name="ㅈ56ㅕ_2" localSheetId="19" hidden="1">{"'용역비'!$A$4:$C$8"}</definedName>
    <definedName name="ㅈ56ㅕ_2" localSheetId="20" hidden="1">{"'용역비'!$A$4:$C$8"}</definedName>
    <definedName name="ㅈ56ㅕ_2" localSheetId="22" hidden="1">{"'용역비'!$A$4:$C$8"}</definedName>
    <definedName name="ㅈ56ㅕ_2" localSheetId="24" hidden="1">{"'용역비'!$A$4:$C$8"}</definedName>
    <definedName name="ㅈ56ㅕ_2" localSheetId="28" hidden="1">{"'용역비'!$A$4:$C$8"}</definedName>
    <definedName name="ㅈ56ㅕ_2" localSheetId="14" hidden="1">{"'용역비'!$A$4:$C$8"}</definedName>
    <definedName name="ㅈ56ㅕ_2" hidden="1">{"'용역비'!$A$4:$C$8"}</definedName>
    <definedName name="ㅈ56ㅕ_3" localSheetId="12" hidden="1">{"'용역비'!$A$4:$C$8"}</definedName>
    <definedName name="ㅈ56ㅕ_3" localSheetId="11" hidden="1">{"'용역비'!$A$4:$C$8"}</definedName>
    <definedName name="ㅈ56ㅕ_3" localSheetId="13" hidden="1">{"'용역비'!$A$4:$C$8"}</definedName>
    <definedName name="ㅈ56ㅕ_3" localSheetId="16" hidden="1">{"'용역비'!$A$4:$C$8"}</definedName>
    <definedName name="ㅈ56ㅕ_3" localSheetId="21" hidden="1">{"'용역비'!$A$4:$C$8"}</definedName>
    <definedName name="ㅈ56ㅕ_3" localSheetId="18" hidden="1">{"'용역비'!$A$4:$C$8"}</definedName>
    <definedName name="ㅈ56ㅕ_3" localSheetId="19" hidden="1">{"'용역비'!$A$4:$C$8"}</definedName>
    <definedName name="ㅈ56ㅕ_3" localSheetId="20" hidden="1">{"'용역비'!$A$4:$C$8"}</definedName>
    <definedName name="ㅈ56ㅕ_3" localSheetId="22" hidden="1">{"'용역비'!$A$4:$C$8"}</definedName>
    <definedName name="ㅈ56ㅕ_3" localSheetId="24" hidden="1">{"'용역비'!$A$4:$C$8"}</definedName>
    <definedName name="ㅈ56ㅕ_3" localSheetId="28" hidden="1">{"'용역비'!$A$4:$C$8"}</definedName>
    <definedName name="ㅈ56ㅕ_3" localSheetId="14" hidden="1">{"'용역비'!$A$4:$C$8"}</definedName>
    <definedName name="ㅈ56ㅕ_3" hidden="1">{"'용역비'!$A$4:$C$8"}</definedName>
    <definedName name="ㅈ56ㅕ_4" localSheetId="12" hidden="1">{"'용역비'!$A$4:$C$8"}</definedName>
    <definedName name="ㅈ56ㅕ_4" localSheetId="11" hidden="1">{"'용역비'!$A$4:$C$8"}</definedName>
    <definedName name="ㅈ56ㅕ_4" localSheetId="13" hidden="1">{"'용역비'!$A$4:$C$8"}</definedName>
    <definedName name="ㅈ56ㅕ_4" localSheetId="16" hidden="1">{"'용역비'!$A$4:$C$8"}</definedName>
    <definedName name="ㅈ56ㅕ_4" localSheetId="21" hidden="1">{"'용역비'!$A$4:$C$8"}</definedName>
    <definedName name="ㅈ56ㅕ_4" localSheetId="18" hidden="1">{"'용역비'!$A$4:$C$8"}</definedName>
    <definedName name="ㅈ56ㅕ_4" localSheetId="19" hidden="1">{"'용역비'!$A$4:$C$8"}</definedName>
    <definedName name="ㅈ56ㅕ_4" localSheetId="20" hidden="1">{"'용역비'!$A$4:$C$8"}</definedName>
    <definedName name="ㅈ56ㅕ_4" localSheetId="22" hidden="1">{"'용역비'!$A$4:$C$8"}</definedName>
    <definedName name="ㅈ56ㅕ_4" localSheetId="24" hidden="1">{"'용역비'!$A$4:$C$8"}</definedName>
    <definedName name="ㅈ56ㅕ_4" localSheetId="28" hidden="1">{"'용역비'!$A$4:$C$8"}</definedName>
    <definedName name="ㅈ56ㅕ_4" localSheetId="14" hidden="1">{"'용역비'!$A$4:$C$8"}</definedName>
    <definedName name="ㅈ56ㅕ_4" hidden="1">{"'용역비'!$A$4:$C$8"}</definedName>
    <definedName name="ㅈ56ㅕ_5" localSheetId="12" hidden="1">{"'용역비'!$A$4:$C$8"}</definedName>
    <definedName name="ㅈ56ㅕ_5" localSheetId="11" hidden="1">{"'용역비'!$A$4:$C$8"}</definedName>
    <definedName name="ㅈ56ㅕ_5" localSheetId="13" hidden="1">{"'용역비'!$A$4:$C$8"}</definedName>
    <definedName name="ㅈ56ㅕ_5" localSheetId="16" hidden="1">{"'용역비'!$A$4:$C$8"}</definedName>
    <definedName name="ㅈ56ㅕ_5" localSheetId="21" hidden="1">{"'용역비'!$A$4:$C$8"}</definedName>
    <definedName name="ㅈ56ㅕ_5" localSheetId="18" hidden="1">{"'용역비'!$A$4:$C$8"}</definedName>
    <definedName name="ㅈ56ㅕ_5" localSheetId="19" hidden="1">{"'용역비'!$A$4:$C$8"}</definedName>
    <definedName name="ㅈ56ㅕ_5" localSheetId="20" hidden="1">{"'용역비'!$A$4:$C$8"}</definedName>
    <definedName name="ㅈ56ㅕ_5" localSheetId="22" hidden="1">{"'용역비'!$A$4:$C$8"}</definedName>
    <definedName name="ㅈ56ㅕ_5" localSheetId="24" hidden="1">{"'용역비'!$A$4:$C$8"}</definedName>
    <definedName name="ㅈ56ㅕ_5" localSheetId="28" hidden="1">{"'용역비'!$A$4:$C$8"}</definedName>
    <definedName name="ㅈ56ㅕ_5" localSheetId="14" hidden="1">{"'용역비'!$A$4:$C$8"}</definedName>
    <definedName name="ㅈ56ㅕ_5" hidden="1">{"'용역비'!$A$4:$C$8"}</definedName>
    <definedName name="ㅈㄱ" localSheetId="12" hidden="1">{#N/A,#N/A,FALSE,"조골재"}</definedName>
    <definedName name="ㅈㄱ" localSheetId="11" hidden="1">{#N/A,#N/A,FALSE,"조골재"}</definedName>
    <definedName name="ㅈㄱ" localSheetId="13" hidden="1">{#N/A,#N/A,FALSE,"조골재"}</definedName>
    <definedName name="ㅈㄱ" localSheetId="16" hidden="1">{#N/A,#N/A,FALSE,"조골재"}</definedName>
    <definedName name="ㅈㄱ" localSheetId="21" hidden="1">{#N/A,#N/A,FALSE,"조골재"}</definedName>
    <definedName name="ㅈㄱ" localSheetId="18" hidden="1">{#N/A,#N/A,FALSE,"조골재"}</definedName>
    <definedName name="ㅈㄱ" localSheetId="19" hidden="1">{#N/A,#N/A,FALSE,"조골재"}</definedName>
    <definedName name="ㅈㄱ" localSheetId="20" hidden="1">{#N/A,#N/A,FALSE,"조골재"}</definedName>
    <definedName name="ㅈㄱ" localSheetId="22" hidden="1">{#N/A,#N/A,FALSE,"조골재"}</definedName>
    <definedName name="ㅈㄱ" localSheetId="24" hidden="1">{#N/A,#N/A,FALSE,"조골재"}</definedName>
    <definedName name="ㅈㄱ" localSheetId="28" hidden="1">{#N/A,#N/A,FALSE,"조골재"}</definedName>
    <definedName name="ㅈㄱ" localSheetId="14" hidden="1">{#N/A,#N/A,FALSE,"조골재"}</definedName>
    <definedName name="ㅈㄱ" hidden="1">{#N/A,#N/A,FALSE,"조골재"}</definedName>
    <definedName name="ㅈㄱ_1" localSheetId="12" hidden="1">{#N/A,#N/A,FALSE,"조골재"}</definedName>
    <definedName name="ㅈㄱ_1" localSheetId="11" hidden="1">{#N/A,#N/A,FALSE,"조골재"}</definedName>
    <definedName name="ㅈㄱ_1" localSheetId="13" hidden="1">{#N/A,#N/A,FALSE,"조골재"}</definedName>
    <definedName name="ㅈㄱ_1" localSheetId="16" hidden="1">{#N/A,#N/A,FALSE,"조골재"}</definedName>
    <definedName name="ㅈㄱ_1" localSheetId="21" hidden="1">{#N/A,#N/A,FALSE,"조골재"}</definedName>
    <definedName name="ㅈㄱ_1" localSheetId="18" hidden="1">{#N/A,#N/A,FALSE,"조골재"}</definedName>
    <definedName name="ㅈㄱ_1" localSheetId="19" hidden="1">{#N/A,#N/A,FALSE,"조골재"}</definedName>
    <definedName name="ㅈㄱ_1" localSheetId="20" hidden="1">{#N/A,#N/A,FALSE,"조골재"}</definedName>
    <definedName name="ㅈㄱ_1" localSheetId="22" hidden="1">{#N/A,#N/A,FALSE,"조골재"}</definedName>
    <definedName name="ㅈㄱ_1" localSheetId="24" hidden="1">{#N/A,#N/A,FALSE,"조골재"}</definedName>
    <definedName name="ㅈㄱ_1" localSheetId="28" hidden="1">{#N/A,#N/A,FALSE,"조골재"}</definedName>
    <definedName name="ㅈㄱ_1" localSheetId="14" hidden="1">{#N/A,#N/A,FALSE,"조골재"}</definedName>
    <definedName name="ㅈㄱ_1" hidden="1">{#N/A,#N/A,FALSE,"조골재"}</definedName>
    <definedName name="ㅈㄳㅎㅍㅊㅊ" localSheetId="12" hidden="1">{#N/A,#N/A,FALSE,"집계표"}</definedName>
    <definedName name="ㅈㄳㅎㅍㅊㅊ" localSheetId="11" hidden="1">{#N/A,#N/A,FALSE,"집계표"}</definedName>
    <definedName name="ㅈㄳㅎㅍㅊㅊ" localSheetId="13" hidden="1">{#N/A,#N/A,FALSE,"집계표"}</definedName>
    <definedName name="ㅈㄳㅎㅍㅊㅊ" localSheetId="16" hidden="1">{#N/A,#N/A,FALSE,"집계표"}</definedName>
    <definedName name="ㅈㄳㅎㅍㅊㅊ" localSheetId="21" hidden="1">{#N/A,#N/A,FALSE,"집계표"}</definedName>
    <definedName name="ㅈㄳㅎㅍㅊㅊ" localSheetId="18" hidden="1">{#N/A,#N/A,FALSE,"집계표"}</definedName>
    <definedName name="ㅈㄳㅎㅍㅊㅊ" localSheetId="19" hidden="1">{#N/A,#N/A,FALSE,"집계표"}</definedName>
    <definedName name="ㅈㄳㅎㅍㅊㅊ" localSheetId="20" hidden="1">{#N/A,#N/A,FALSE,"집계표"}</definedName>
    <definedName name="ㅈㄳㅎㅍㅊㅊ" localSheetId="22" hidden="1">{#N/A,#N/A,FALSE,"집계표"}</definedName>
    <definedName name="ㅈㄳㅎㅍㅊㅊ" localSheetId="24" hidden="1">{#N/A,#N/A,FALSE,"집계표"}</definedName>
    <definedName name="ㅈㄳㅎㅍㅊㅊ" localSheetId="28" hidden="1">{#N/A,#N/A,FALSE,"집계표"}</definedName>
    <definedName name="ㅈㄳㅎㅍㅊㅊ" localSheetId="14" hidden="1">{#N/A,#N/A,FALSE,"집계표"}</definedName>
    <definedName name="ㅈㄳㅎㅍㅊㅊ" hidden="1">{#N/A,#N/A,FALSE,"집계표"}</definedName>
    <definedName name="ㅈㄷ" localSheetId="12" hidden="1">{#N/A,#N/A,FALSE,"이태원철근"}</definedName>
    <definedName name="ㅈㄷ" localSheetId="11" hidden="1">{#N/A,#N/A,FALSE,"이태원철근"}</definedName>
    <definedName name="ㅈㄷ" localSheetId="13" hidden="1">{#N/A,#N/A,FALSE,"이태원철근"}</definedName>
    <definedName name="ㅈㄷ" localSheetId="16" hidden="1">{#N/A,#N/A,FALSE,"이태원철근"}</definedName>
    <definedName name="ㅈㄷ" localSheetId="21" hidden="1">{#N/A,#N/A,FALSE,"이태원철근"}</definedName>
    <definedName name="ㅈㄷ" localSheetId="18" hidden="1">{#N/A,#N/A,FALSE,"이태원철근"}</definedName>
    <definedName name="ㅈㄷ" localSheetId="19" hidden="1">{#N/A,#N/A,FALSE,"이태원철근"}</definedName>
    <definedName name="ㅈㄷ" localSheetId="20" hidden="1">{#N/A,#N/A,FALSE,"이태원철근"}</definedName>
    <definedName name="ㅈㄷ" localSheetId="22" hidden="1">{#N/A,#N/A,FALSE,"이태원철근"}</definedName>
    <definedName name="ㅈㄷ" localSheetId="24" hidden="1">{#N/A,#N/A,FALSE,"이태원철근"}</definedName>
    <definedName name="ㅈㄷ" localSheetId="28" hidden="1">{#N/A,#N/A,FALSE,"이태원철근"}</definedName>
    <definedName name="ㅈㄷ" localSheetId="14" hidden="1">{#N/A,#N/A,FALSE,"이태원철근"}</definedName>
    <definedName name="ㅈㄷ" hidden="1">{#N/A,#N/A,FALSE,"이태원철근"}</definedName>
    <definedName name="ㅈㄷㄱㄷㄱㄷ" localSheetId="12" hidden="1">{"'용역비'!$A$4:$C$8"}</definedName>
    <definedName name="ㅈㄷㄱㄷㄱㄷ" localSheetId="11" hidden="1">{"'용역비'!$A$4:$C$8"}</definedName>
    <definedName name="ㅈㄷㄱㄷㄱㄷ" localSheetId="13" hidden="1">{"'용역비'!$A$4:$C$8"}</definedName>
    <definedName name="ㅈㄷㄱㄷㄱㄷ" localSheetId="16" hidden="1">{"'용역비'!$A$4:$C$8"}</definedName>
    <definedName name="ㅈㄷㄱㄷㄱㄷ" localSheetId="21" hidden="1">{"'용역비'!$A$4:$C$8"}</definedName>
    <definedName name="ㅈㄷㄱㄷㄱㄷ" localSheetId="18" hidden="1">{"'용역비'!$A$4:$C$8"}</definedName>
    <definedName name="ㅈㄷㄱㄷㄱㄷ" localSheetId="19" hidden="1">{"'용역비'!$A$4:$C$8"}</definedName>
    <definedName name="ㅈㄷㄱㄷㄱㄷ" localSheetId="20" hidden="1">{"'용역비'!$A$4:$C$8"}</definedName>
    <definedName name="ㅈㄷㄱㄷㄱㄷ" localSheetId="22" hidden="1">{"'용역비'!$A$4:$C$8"}</definedName>
    <definedName name="ㅈㄷㄱㄷㄱㄷ" localSheetId="24" hidden="1">{"'용역비'!$A$4:$C$8"}</definedName>
    <definedName name="ㅈㄷㄱㄷㄱㄷ" localSheetId="28" hidden="1">{"'용역비'!$A$4:$C$8"}</definedName>
    <definedName name="ㅈㄷㄱㄷㄱㄷ" localSheetId="14" hidden="1">{"'용역비'!$A$4:$C$8"}</definedName>
    <definedName name="ㅈㄷㄱㄷㄱㄷ" hidden="1">{"'용역비'!$A$4:$C$8"}</definedName>
    <definedName name="ㅈㄷㄱㄷㄱㄷ_1" localSheetId="12" hidden="1">{"'용역비'!$A$4:$C$8"}</definedName>
    <definedName name="ㅈㄷㄱㄷㄱㄷ_1" localSheetId="11" hidden="1">{"'용역비'!$A$4:$C$8"}</definedName>
    <definedName name="ㅈㄷㄱㄷㄱㄷ_1" localSheetId="13" hidden="1">{"'용역비'!$A$4:$C$8"}</definedName>
    <definedName name="ㅈㄷㄱㄷㄱㄷ_1" localSheetId="16" hidden="1">{"'용역비'!$A$4:$C$8"}</definedName>
    <definedName name="ㅈㄷㄱㄷㄱㄷ_1" localSheetId="21" hidden="1">{"'용역비'!$A$4:$C$8"}</definedName>
    <definedName name="ㅈㄷㄱㄷㄱㄷ_1" localSheetId="18" hidden="1">{"'용역비'!$A$4:$C$8"}</definedName>
    <definedName name="ㅈㄷㄱㄷㄱㄷ_1" localSheetId="19" hidden="1">{"'용역비'!$A$4:$C$8"}</definedName>
    <definedName name="ㅈㄷㄱㄷㄱㄷ_1" localSheetId="20" hidden="1">{"'용역비'!$A$4:$C$8"}</definedName>
    <definedName name="ㅈㄷㄱㄷㄱㄷ_1" localSheetId="22" hidden="1">{"'용역비'!$A$4:$C$8"}</definedName>
    <definedName name="ㅈㄷㄱㄷㄱㄷ_1" localSheetId="24" hidden="1">{"'용역비'!$A$4:$C$8"}</definedName>
    <definedName name="ㅈㄷㄱㄷㄱㄷ_1" localSheetId="28" hidden="1">{"'용역비'!$A$4:$C$8"}</definedName>
    <definedName name="ㅈㄷㄱㄷㄱㄷ_1" localSheetId="14" hidden="1">{"'용역비'!$A$4:$C$8"}</definedName>
    <definedName name="ㅈㄷㄱㄷㄱㄷ_1" hidden="1">{"'용역비'!$A$4:$C$8"}</definedName>
    <definedName name="ㅈㄷㄱㄷㄱㄷ_2" localSheetId="12" hidden="1">{"'용역비'!$A$4:$C$8"}</definedName>
    <definedName name="ㅈㄷㄱㄷㄱㄷ_2" localSheetId="11" hidden="1">{"'용역비'!$A$4:$C$8"}</definedName>
    <definedName name="ㅈㄷㄱㄷㄱㄷ_2" localSheetId="13" hidden="1">{"'용역비'!$A$4:$C$8"}</definedName>
    <definedName name="ㅈㄷㄱㄷㄱㄷ_2" localSheetId="16" hidden="1">{"'용역비'!$A$4:$C$8"}</definedName>
    <definedName name="ㅈㄷㄱㄷㄱㄷ_2" localSheetId="21" hidden="1">{"'용역비'!$A$4:$C$8"}</definedName>
    <definedName name="ㅈㄷㄱㄷㄱㄷ_2" localSheetId="18" hidden="1">{"'용역비'!$A$4:$C$8"}</definedName>
    <definedName name="ㅈㄷㄱㄷㄱㄷ_2" localSheetId="19" hidden="1">{"'용역비'!$A$4:$C$8"}</definedName>
    <definedName name="ㅈㄷㄱㄷㄱㄷ_2" localSheetId="20" hidden="1">{"'용역비'!$A$4:$C$8"}</definedName>
    <definedName name="ㅈㄷㄱㄷㄱㄷ_2" localSheetId="22" hidden="1">{"'용역비'!$A$4:$C$8"}</definedName>
    <definedName name="ㅈㄷㄱㄷㄱㄷ_2" localSheetId="24" hidden="1">{"'용역비'!$A$4:$C$8"}</definedName>
    <definedName name="ㅈㄷㄱㄷㄱㄷ_2" localSheetId="28" hidden="1">{"'용역비'!$A$4:$C$8"}</definedName>
    <definedName name="ㅈㄷㄱㄷㄱㄷ_2" localSheetId="14" hidden="1">{"'용역비'!$A$4:$C$8"}</definedName>
    <definedName name="ㅈㄷㄱㄷㄱㄷ_2" hidden="1">{"'용역비'!$A$4:$C$8"}</definedName>
    <definedName name="ㅈㄷㄱㄷㄱㄷ_3" localSheetId="12" hidden="1">{"'용역비'!$A$4:$C$8"}</definedName>
    <definedName name="ㅈㄷㄱㄷㄱㄷ_3" localSheetId="11" hidden="1">{"'용역비'!$A$4:$C$8"}</definedName>
    <definedName name="ㅈㄷㄱㄷㄱㄷ_3" localSheetId="13" hidden="1">{"'용역비'!$A$4:$C$8"}</definedName>
    <definedName name="ㅈㄷㄱㄷㄱㄷ_3" localSheetId="16" hidden="1">{"'용역비'!$A$4:$C$8"}</definedName>
    <definedName name="ㅈㄷㄱㄷㄱㄷ_3" localSheetId="21" hidden="1">{"'용역비'!$A$4:$C$8"}</definedName>
    <definedName name="ㅈㄷㄱㄷㄱㄷ_3" localSheetId="18" hidden="1">{"'용역비'!$A$4:$C$8"}</definedName>
    <definedName name="ㅈㄷㄱㄷㄱㄷ_3" localSheetId="19" hidden="1">{"'용역비'!$A$4:$C$8"}</definedName>
    <definedName name="ㅈㄷㄱㄷㄱㄷ_3" localSheetId="20" hidden="1">{"'용역비'!$A$4:$C$8"}</definedName>
    <definedName name="ㅈㄷㄱㄷㄱㄷ_3" localSheetId="22" hidden="1">{"'용역비'!$A$4:$C$8"}</definedName>
    <definedName name="ㅈㄷㄱㄷㄱㄷ_3" localSheetId="24" hidden="1">{"'용역비'!$A$4:$C$8"}</definedName>
    <definedName name="ㅈㄷㄱㄷㄱㄷ_3" localSheetId="28" hidden="1">{"'용역비'!$A$4:$C$8"}</definedName>
    <definedName name="ㅈㄷㄱㄷㄱㄷ_3" localSheetId="14" hidden="1">{"'용역비'!$A$4:$C$8"}</definedName>
    <definedName name="ㅈㄷㄱㄷㄱㄷ_3" hidden="1">{"'용역비'!$A$4:$C$8"}</definedName>
    <definedName name="ㅈㄷㄱㄷㄱㄷ_4" localSheetId="12" hidden="1">{"'용역비'!$A$4:$C$8"}</definedName>
    <definedName name="ㅈㄷㄱㄷㄱㄷ_4" localSheetId="11" hidden="1">{"'용역비'!$A$4:$C$8"}</definedName>
    <definedName name="ㅈㄷㄱㄷㄱㄷ_4" localSheetId="13" hidden="1">{"'용역비'!$A$4:$C$8"}</definedName>
    <definedName name="ㅈㄷㄱㄷㄱㄷ_4" localSheetId="16" hidden="1">{"'용역비'!$A$4:$C$8"}</definedName>
    <definedName name="ㅈㄷㄱㄷㄱㄷ_4" localSheetId="21" hidden="1">{"'용역비'!$A$4:$C$8"}</definedName>
    <definedName name="ㅈㄷㄱㄷㄱㄷ_4" localSheetId="18" hidden="1">{"'용역비'!$A$4:$C$8"}</definedName>
    <definedName name="ㅈㄷㄱㄷㄱㄷ_4" localSheetId="19" hidden="1">{"'용역비'!$A$4:$C$8"}</definedName>
    <definedName name="ㅈㄷㄱㄷㄱㄷ_4" localSheetId="20" hidden="1">{"'용역비'!$A$4:$C$8"}</definedName>
    <definedName name="ㅈㄷㄱㄷㄱㄷ_4" localSheetId="22" hidden="1">{"'용역비'!$A$4:$C$8"}</definedName>
    <definedName name="ㅈㄷㄱㄷㄱㄷ_4" localSheetId="24" hidden="1">{"'용역비'!$A$4:$C$8"}</definedName>
    <definedName name="ㅈㄷㄱㄷㄱㄷ_4" localSheetId="28" hidden="1">{"'용역비'!$A$4:$C$8"}</definedName>
    <definedName name="ㅈㄷㄱㄷㄱㄷ_4" localSheetId="14" hidden="1">{"'용역비'!$A$4:$C$8"}</definedName>
    <definedName name="ㅈㄷㄱㄷㄱㄷ_4" hidden="1">{"'용역비'!$A$4:$C$8"}</definedName>
    <definedName name="ㅈㄷㄱㄷㄱㄷ_5" localSheetId="12" hidden="1">{"'용역비'!$A$4:$C$8"}</definedName>
    <definedName name="ㅈㄷㄱㄷㄱㄷ_5" localSheetId="11" hidden="1">{"'용역비'!$A$4:$C$8"}</definedName>
    <definedName name="ㅈㄷㄱㄷㄱㄷ_5" localSheetId="13" hidden="1">{"'용역비'!$A$4:$C$8"}</definedName>
    <definedName name="ㅈㄷㄱㄷㄱㄷ_5" localSheetId="16" hidden="1">{"'용역비'!$A$4:$C$8"}</definedName>
    <definedName name="ㅈㄷㄱㄷㄱㄷ_5" localSheetId="21" hidden="1">{"'용역비'!$A$4:$C$8"}</definedName>
    <definedName name="ㅈㄷㄱㄷㄱㄷ_5" localSheetId="18" hidden="1">{"'용역비'!$A$4:$C$8"}</definedName>
    <definedName name="ㅈㄷㄱㄷㄱㄷ_5" localSheetId="19" hidden="1">{"'용역비'!$A$4:$C$8"}</definedName>
    <definedName name="ㅈㄷㄱㄷㄱㄷ_5" localSheetId="20" hidden="1">{"'용역비'!$A$4:$C$8"}</definedName>
    <definedName name="ㅈㄷㄱㄷㄱㄷ_5" localSheetId="22" hidden="1">{"'용역비'!$A$4:$C$8"}</definedName>
    <definedName name="ㅈㄷㄱㄷㄱㄷ_5" localSheetId="24" hidden="1">{"'용역비'!$A$4:$C$8"}</definedName>
    <definedName name="ㅈㄷㄱㄷㄱㄷ_5" localSheetId="28" hidden="1">{"'용역비'!$A$4:$C$8"}</definedName>
    <definedName name="ㅈㄷㄱㄷㄱㄷ_5" localSheetId="14" hidden="1">{"'용역비'!$A$4:$C$8"}</definedName>
    <definedName name="ㅈㄷㄱㄷㄱㄷ_5" hidden="1">{"'용역비'!$A$4:$C$8"}</definedName>
    <definedName name="ㅈㄷㄱㅈ" localSheetId="12" hidden="1">{#N/A,#N/A,FALSE,"Sheet6"}</definedName>
    <definedName name="ㅈㄷㄱㅈ" localSheetId="11" hidden="1">{#N/A,#N/A,FALSE,"Sheet6"}</definedName>
    <definedName name="ㅈㄷㄱㅈ" localSheetId="13" hidden="1">{#N/A,#N/A,FALSE,"Sheet6"}</definedName>
    <definedName name="ㅈㄷㄱㅈ" localSheetId="16" hidden="1">{#N/A,#N/A,FALSE,"Sheet6"}</definedName>
    <definedName name="ㅈㄷㄱㅈ" localSheetId="21" hidden="1">{#N/A,#N/A,FALSE,"Sheet6"}</definedName>
    <definedName name="ㅈㄷㄱㅈ" localSheetId="18" hidden="1">{#N/A,#N/A,FALSE,"Sheet6"}</definedName>
    <definedName name="ㅈㄷㄱㅈ" localSheetId="19" hidden="1">{#N/A,#N/A,FALSE,"Sheet6"}</definedName>
    <definedName name="ㅈㄷㄱㅈ" localSheetId="20" hidden="1">{#N/A,#N/A,FALSE,"Sheet6"}</definedName>
    <definedName name="ㅈㄷㄱㅈ" localSheetId="22" hidden="1">{#N/A,#N/A,FALSE,"Sheet6"}</definedName>
    <definedName name="ㅈㄷㄱㅈ" localSheetId="24" hidden="1">{#N/A,#N/A,FALSE,"Sheet6"}</definedName>
    <definedName name="ㅈㄷㄱㅈ" localSheetId="28" hidden="1">{#N/A,#N/A,FALSE,"Sheet6"}</definedName>
    <definedName name="ㅈㄷㄱㅈ" localSheetId="14" hidden="1">{#N/A,#N/A,FALSE,"Sheet6"}</definedName>
    <definedName name="ㅈㄷㄱㅈ" hidden="1">{#N/A,#N/A,FALSE,"Sheet6"}</definedName>
    <definedName name="ㅈㄷㄳㅈㄷ" localSheetId="12" hidden="1">{#N/A,#N/A,FALSE,"Sheet6"}</definedName>
    <definedName name="ㅈㄷㄳㅈㄷ" localSheetId="11" hidden="1">{#N/A,#N/A,FALSE,"Sheet6"}</definedName>
    <definedName name="ㅈㄷㄳㅈㄷ" localSheetId="13" hidden="1">{#N/A,#N/A,FALSE,"Sheet6"}</definedName>
    <definedName name="ㅈㄷㄳㅈㄷ" localSheetId="16" hidden="1">{#N/A,#N/A,FALSE,"Sheet6"}</definedName>
    <definedName name="ㅈㄷㄳㅈㄷ" localSheetId="21" hidden="1">{#N/A,#N/A,FALSE,"Sheet6"}</definedName>
    <definedName name="ㅈㄷㄳㅈㄷ" localSheetId="18" hidden="1">{#N/A,#N/A,FALSE,"Sheet6"}</definedName>
    <definedName name="ㅈㄷㄳㅈㄷ" localSheetId="19" hidden="1">{#N/A,#N/A,FALSE,"Sheet6"}</definedName>
    <definedName name="ㅈㄷㄳㅈㄷ" localSheetId="20" hidden="1">{#N/A,#N/A,FALSE,"Sheet6"}</definedName>
    <definedName name="ㅈㄷㄳㅈㄷ" localSheetId="22" hidden="1">{#N/A,#N/A,FALSE,"Sheet6"}</definedName>
    <definedName name="ㅈㄷㄳㅈㄷ" localSheetId="24" hidden="1">{#N/A,#N/A,FALSE,"Sheet6"}</definedName>
    <definedName name="ㅈㄷㄳㅈㄷ" localSheetId="28" hidden="1">{#N/A,#N/A,FALSE,"Sheet6"}</definedName>
    <definedName name="ㅈㄷㄳㅈㄷ" localSheetId="14" hidden="1">{#N/A,#N/A,FALSE,"Sheet6"}</definedName>
    <definedName name="ㅈㄷㄳㅈㄷ" hidden="1">{#N/A,#N/A,FALSE,"Sheet6"}</definedName>
    <definedName name="ㅈㄷㅅ교" localSheetId="12" hidden="1">{#N/A,#N/A,FALSE,"집계표"}</definedName>
    <definedName name="ㅈㄷㅅ교" localSheetId="11" hidden="1">{#N/A,#N/A,FALSE,"집계표"}</definedName>
    <definedName name="ㅈㄷㅅ교" localSheetId="13" hidden="1">{#N/A,#N/A,FALSE,"집계표"}</definedName>
    <definedName name="ㅈㄷㅅ교" localSheetId="16" hidden="1">{#N/A,#N/A,FALSE,"집계표"}</definedName>
    <definedName name="ㅈㄷㅅ교" localSheetId="21" hidden="1">{#N/A,#N/A,FALSE,"집계표"}</definedName>
    <definedName name="ㅈㄷㅅ교" localSheetId="18" hidden="1">{#N/A,#N/A,FALSE,"집계표"}</definedName>
    <definedName name="ㅈㄷㅅ교" localSheetId="19" hidden="1">{#N/A,#N/A,FALSE,"집계표"}</definedName>
    <definedName name="ㅈㄷㅅ교" localSheetId="20" hidden="1">{#N/A,#N/A,FALSE,"집계표"}</definedName>
    <definedName name="ㅈㄷㅅ교" localSheetId="22" hidden="1">{#N/A,#N/A,FALSE,"집계표"}</definedName>
    <definedName name="ㅈㄷㅅ교" localSheetId="24" hidden="1">{#N/A,#N/A,FALSE,"집계표"}</definedName>
    <definedName name="ㅈㄷㅅ교" localSheetId="28" hidden="1">{#N/A,#N/A,FALSE,"집계표"}</definedName>
    <definedName name="ㅈㄷㅅ교" localSheetId="14" hidden="1">{#N/A,#N/A,FALSE,"집계표"}</definedName>
    <definedName name="ㅈㄷㅅ교" hidden="1">{#N/A,#N/A,FALSE,"집계표"}</definedName>
    <definedName name="ㅈㄷㅅㅁㅇㄴㄹ" localSheetId="12" hidden="1">{#N/A,#N/A,FALSE,"집계표"}</definedName>
    <definedName name="ㅈㄷㅅㅁㅇㄴㄹ" localSheetId="11" hidden="1">{#N/A,#N/A,FALSE,"집계표"}</definedName>
    <definedName name="ㅈㄷㅅㅁㅇㄴㄹ" localSheetId="13" hidden="1">{#N/A,#N/A,FALSE,"집계표"}</definedName>
    <definedName name="ㅈㄷㅅㅁㅇㄴㄹ" localSheetId="16" hidden="1">{#N/A,#N/A,FALSE,"집계표"}</definedName>
    <definedName name="ㅈㄷㅅㅁㅇㄴㄹ" localSheetId="21" hidden="1">{#N/A,#N/A,FALSE,"집계표"}</definedName>
    <definedName name="ㅈㄷㅅㅁㅇㄴㄹ" localSheetId="18" hidden="1">{#N/A,#N/A,FALSE,"집계표"}</definedName>
    <definedName name="ㅈㄷㅅㅁㅇㄴㄹ" localSheetId="19" hidden="1">{#N/A,#N/A,FALSE,"집계표"}</definedName>
    <definedName name="ㅈㄷㅅㅁㅇㄴㄹ" localSheetId="20" hidden="1">{#N/A,#N/A,FALSE,"집계표"}</definedName>
    <definedName name="ㅈㄷㅅㅁㅇㄴㄹ" localSheetId="22" hidden="1">{#N/A,#N/A,FALSE,"집계표"}</definedName>
    <definedName name="ㅈㄷㅅㅁㅇㄴㄹ" localSheetId="24" hidden="1">{#N/A,#N/A,FALSE,"집계표"}</definedName>
    <definedName name="ㅈㄷㅅㅁㅇㄴㄹ" localSheetId="28" hidden="1">{#N/A,#N/A,FALSE,"집계표"}</definedName>
    <definedName name="ㅈㄷㅅㅁㅇㄴㄹ" localSheetId="14" hidden="1">{#N/A,#N/A,FALSE,"집계표"}</definedName>
    <definedName name="ㅈㄷㅅㅁㅇㄴㄹ" hidden="1">{#N/A,#N/A,FALSE,"집계표"}</definedName>
    <definedName name="ㅈㅂㄹㅇㅁㄴㅇㅍㅌㅋㅁㄴㅇㄻㅎㅁ" localSheetId="12" hidden="1">{#N/A,#N/A,FALSE,"집계표"}</definedName>
    <definedName name="ㅈㅂㄹㅇㅁㄴㅇㅍㅌㅋㅁㄴㅇㄻㅎㅁ" localSheetId="11" hidden="1">{#N/A,#N/A,FALSE,"집계표"}</definedName>
    <definedName name="ㅈㅂㄹㅇㅁㄴㅇㅍㅌㅋㅁㄴㅇㄻㅎㅁ" localSheetId="13" hidden="1">{#N/A,#N/A,FALSE,"집계표"}</definedName>
    <definedName name="ㅈㅂㄹㅇㅁㄴㅇㅍㅌㅋㅁㄴㅇㄻㅎㅁ" localSheetId="16" hidden="1">{#N/A,#N/A,FALSE,"집계표"}</definedName>
    <definedName name="ㅈㅂㄹㅇㅁㄴㅇㅍㅌㅋㅁㄴㅇㄻㅎㅁ" localSheetId="21" hidden="1">{#N/A,#N/A,FALSE,"집계표"}</definedName>
    <definedName name="ㅈㅂㄹㅇㅁㄴㅇㅍㅌㅋㅁㄴㅇㄻㅎㅁ" localSheetId="18" hidden="1">{#N/A,#N/A,FALSE,"집계표"}</definedName>
    <definedName name="ㅈㅂㄹㅇㅁㄴㅇㅍㅌㅋㅁㄴㅇㄻㅎㅁ" localSheetId="19" hidden="1">{#N/A,#N/A,FALSE,"집계표"}</definedName>
    <definedName name="ㅈㅂㄹㅇㅁㄴㅇㅍㅌㅋㅁㄴㅇㄻㅎㅁ" localSheetId="20" hidden="1">{#N/A,#N/A,FALSE,"집계표"}</definedName>
    <definedName name="ㅈㅂㄹㅇㅁㄴㅇㅍㅌㅋㅁㄴㅇㄻㅎㅁ" localSheetId="22" hidden="1">{#N/A,#N/A,FALSE,"집계표"}</definedName>
    <definedName name="ㅈㅂㄹㅇㅁㄴㅇㅍㅌㅋㅁㄴㅇㄻㅎㅁ" localSheetId="24" hidden="1">{#N/A,#N/A,FALSE,"집계표"}</definedName>
    <definedName name="ㅈㅂㄹㅇㅁㄴㅇㅍㅌㅋㅁㄴㅇㄻㅎㅁ" localSheetId="28" hidden="1">{#N/A,#N/A,FALSE,"집계표"}</definedName>
    <definedName name="ㅈㅂㄹㅇㅁㄴㅇㅍㅌㅋㅁㄴㅇㄻㅎㅁ" localSheetId="14" hidden="1">{#N/A,#N/A,FALSE,"집계표"}</definedName>
    <definedName name="ㅈㅂㄹㅇㅁㄴㅇㅍㅌㅋㅁㄴㅇㄻㅎㅁ" hidden="1">{#N/A,#N/A,FALSE,"집계표"}</definedName>
    <definedName name="ㅈㅇ" localSheetId="12" hidden="1">{"'용역비'!$A$4:$C$8"}</definedName>
    <definedName name="ㅈㅇ" localSheetId="11" hidden="1">{"'용역비'!$A$4:$C$8"}</definedName>
    <definedName name="ㅈㅇ" localSheetId="13" hidden="1">{"'용역비'!$A$4:$C$8"}</definedName>
    <definedName name="ㅈㅇ" localSheetId="16" hidden="1">{"'용역비'!$A$4:$C$8"}</definedName>
    <definedName name="ㅈㅇ" localSheetId="21" hidden="1">{"'용역비'!$A$4:$C$8"}</definedName>
    <definedName name="ㅈㅇ" localSheetId="18" hidden="1">{"'용역비'!$A$4:$C$8"}</definedName>
    <definedName name="ㅈㅇ" localSheetId="19" hidden="1">{"'용역비'!$A$4:$C$8"}</definedName>
    <definedName name="ㅈㅇ" localSheetId="20" hidden="1">{"'용역비'!$A$4:$C$8"}</definedName>
    <definedName name="ㅈㅇ" localSheetId="22" hidden="1">{"'용역비'!$A$4:$C$8"}</definedName>
    <definedName name="ㅈㅇ" localSheetId="24" hidden="1">{"'용역비'!$A$4:$C$8"}</definedName>
    <definedName name="ㅈㅇ" localSheetId="28" hidden="1">{"'용역비'!$A$4:$C$8"}</definedName>
    <definedName name="ㅈㅇ" localSheetId="14" hidden="1">{"'용역비'!$A$4:$C$8"}</definedName>
    <definedName name="ㅈㅇ" hidden="1">{"'용역비'!$A$4:$C$8"}</definedName>
    <definedName name="ㅈㅇ_1" localSheetId="12" hidden="1">{"'용역비'!$A$4:$C$8"}</definedName>
    <definedName name="ㅈㅇ_1" localSheetId="11" hidden="1">{"'용역비'!$A$4:$C$8"}</definedName>
    <definedName name="ㅈㅇ_1" localSheetId="13" hidden="1">{"'용역비'!$A$4:$C$8"}</definedName>
    <definedName name="ㅈㅇ_1" localSheetId="16" hidden="1">{"'용역비'!$A$4:$C$8"}</definedName>
    <definedName name="ㅈㅇ_1" localSheetId="21" hidden="1">{"'용역비'!$A$4:$C$8"}</definedName>
    <definedName name="ㅈㅇ_1" localSheetId="18" hidden="1">{"'용역비'!$A$4:$C$8"}</definedName>
    <definedName name="ㅈㅇ_1" localSheetId="19" hidden="1">{"'용역비'!$A$4:$C$8"}</definedName>
    <definedName name="ㅈㅇ_1" localSheetId="20" hidden="1">{"'용역비'!$A$4:$C$8"}</definedName>
    <definedName name="ㅈㅇ_1" localSheetId="22" hidden="1">{"'용역비'!$A$4:$C$8"}</definedName>
    <definedName name="ㅈㅇ_1" localSheetId="24" hidden="1">{"'용역비'!$A$4:$C$8"}</definedName>
    <definedName name="ㅈㅇ_1" localSheetId="28" hidden="1">{"'용역비'!$A$4:$C$8"}</definedName>
    <definedName name="ㅈㅇ_1" localSheetId="14" hidden="1">{"'용역비'!$A$4:$C$8"}</definedName>
    <definedName name="ㅈㅇ_1" hidden="1">{"'용역비'!$A$4:$C$8"}</definedName>
    <definedName name="ㅈㅇ_2" localSheetId="12" hidden="1">{"'용역비'!$A$4:$C$8"}</definedName>
    <definedName name="ㅈㅇ_2" localSheetId="11" hidden="1">{"'용역비'!$A$4:$C$8"}</definedName>
    <definedName name="ㅈㅇ_2" localSheetId="13" hidden="1">{"'용역비'!$A$4:$C$8"}</definedName>
    <definedName name="ㅈㅇ_2" localSheetId="16" hidden="1">{"'용역비'!$A$4:$C$8"}</definedName>
    <definedName name="ㅈㅇ_2" localSheetId="21" hidden="1">{"'용역비'!$A$4:$C$8"}</definedName>
    <definedName name="ㅈㅇ_2" localSheetId="18" hidden="1">{"'용역비'!$A$4:$C$8"}</definedName>
    <definedName name="ㅈㅇ_2" localSheetId="19" hidden="1">{"'용역비'!$A$4:$C$8"}</definedName>
    <definedName name="ㅈㅇ_2" localSheetId="20" hidden="1">{"'용역비'!$A$4:$C$8"}</definedName>
    <definedName name="ㅈㅇ_2" localSheetId="22" hidden="1">{"'용역비'!$A$4:$C$8"}</definedName>
    <definedName name="ㅈㅇ_2" localSheetId="24" hidden="1">{"'용역비'!$A$4:$C$8"}</definedName>
    <definedName name="ㅈㅇ_2" localSheetId="28" hidden="1">{"'용역비'!$A$4:$C$8"}</definedName>
    <definedName name="ㅈㅇ_2" localSheetId="14" hidden="1">{"'용역비'!$A$4:$C$8"}</definedName>
    <definedName name="ㅈㅇ_2" hidden="1">{"'용역비'!$A$4:$C$8"}</definedName>
    <definedName name="ㅈㅇ_3" localSheetId="12" hidden="1">{"'용역비'!$A$4:$C$8"}</definedName>
    <definedName name="ㅈㅇ_3" localSheetId="11" hidden="1">{"'용역비'!$A$4:$C$8"}</definedName>
    <definedName name="ㅈㅇ_3" localSheetId="13" hidden="1">{"'용역비'!$A$4:$C$8"}</definedName>
    <definedName name="ㅈㅇ_3" localSheetId="16" hidden="1">{"'용역비'!$A$4:$C$8"}</definedName>
    <definedName name="ㅈㅇ_3" localSheetId="21" hidden="1">{"'용역비'!$A$4:$C$8"}</definedName>
    <definedName name="ㅈㅇ_3" localSheetId="18" hidden="1">{"'용역비'!$A$4:$C$8"}</definedName>
    <definedName name="ㅈㅇ_3" localSheetId="19" hidden="1">{"'용역비'!$A$4:$C$8"}</definedName>
    <definedName name="ㅈㅇ_3" localSheetId="20" hidden="1">{"'용역비'!$A$4:$C$8"}</definedName>
    <definedName name="ㅈㅇ_3" localSheetId="22" hidden="1">{"'용역비'!$A$4:$C$8"}</definedName>
    <definedName name="ㅈㅇ_3" localSheetId="24" hidden="1">{"'용역비'!$A$4:$C$8"}</definedName>
    <definedName name="ㅈㅇ_3" localSheetId="28" hidden="1">{"'용역비'!$A$4:$C$8"}</definedName>
    <definedName name="ㅈㅇ_3" localSheetId="14" hidden="1">{"'용역비'!$A$4:$C$8"}</definedName>
    <definedName name="ㅈㅇ_3" hidden="1">{"'용역비'!$A$4:$C$8"}</definedName>
    <definedName name="ㅈㅇ_4" localSheetId="12" hidden="1">{"'용역비'!$A$4:$C$8"}</definedName>
    <definedName name="ㅈㅇ_4" localSheetId="11" hidden="1">{"'용역비'!$A$4:$C$8"}</definedName>
    <definedName name="ㅈㅇ_4" localSheetId="13" hidden="1">{"'용역비'!$A$4:$C$8"}</definedName>
    <definedName name="ㅈㅇ_4" localSheetId="16" hidden="1">{"'용역비'!$A$4:$C$8"}</definedName>
    <definedName name="ㅈㅇ_4" localSheetId="21" hidden="1">{"'용역비'!$A$4:$C$8"}</definedName>
    <definedName name="ㅈㅇ_4" localSheetId="18" hidden="1">{"'용역비'!$A$4:$C$8"}</definedName>
    <definedName name="ㅈㅇ_4" localSheetId="19" hidden="1">{"'용역비'!$A$4:$C$8"}</definedName>
    <definedName name="ㅈㅇ_4" localSheetId="20" hidden="1">{"'용역비'!$A$4:$C$8"}</definedName>
    <definedName name="ㅈㅇ_4" localSheetId="22" hidden="1">{"'용역비'!$A$4:$C$8"}</definedName>
    <definedName name="ㅈㅇ_4" localSheetId="24" hidden="1">{"'용역비'!$A$4:$C$8"}</definedName>
    <definedName name="ㅈㅇ_4" localSheetId="28" hidden="1">{"'용역비'!$A$4:$C$8"}</definedName>
    <definedName name="ㅈㅇ_4" localSheetId="14" hidden="1">{"'용역비'!$A$4:$C$8"}</definedName>
    <definedName name="ㅈㅇ_4" hidden="1">{"'용역비'!$A$4:$C$8"}</definedName>
    <definedName name="ㅈㅇ_5" localSheetId="12" hidden="1">{"'용역비'!$A$4:$C$8"}</definedName>
    <definedName name="ㅈㅇ_5" localSheetId="11" hidden="1">{"'용역비'!$A$4:$C$8"}</definedName>
    <definedName name="ㅈㅇ_5" localSheetId="13" hidden="1">{"'용역비'!$A$4:$C$8"}</definedName>
    <definedName name="ㅈㅇ_5" localSheetId="16" hidden="1">{"'용역비'!$A$4:$C$8"}</definedName>
    <definedName name="ㅈㅇ_5" localSheetId="21" hidden="1">{"'용역비'!$A$4:$C$8"}</definedName>
    <definedName name="ㅈㅇ_5" localSheetId="18" hidden="1">{"'용역비'!$A$4:$C$8"}</definedName>
    <definedName name="ㅈㅇ_5" localSheetId="19" hidden="1">{"'용역비'!$A$4:$C$8"}</definedName>
    <definedName name="ㅈㅇ_5" localSheetId="20" hidden="1">{"'용역비'!$A$4:$C$8"}</definedName>
    <definedName name="ㅈㅇ_5" localSheetId="22" hidden="1">{"'용역비'!$A$4:$C$8"}</definedName>
    <definedName name="ㅈㅇ_5" localSheetId="24" hidden="1">{"'용역비'!$A$4:$C$8"}</definedName>
    <definedName name="ㅈㅇ_5" localSheetId="28" hidden="1">{"'용역비'!$A$4:$C$8"}</definedName>
    <definedName name="ㅈㅇ_5" localSheetId="14" hidden="1">{"'용역비'!$A$4:$C$8"}</definedName>
    <definedName name="ㅈㅇ_5" hidden="1">{"'용역비'!$A$4:$C$8"}</definedName>
    <definedName name="ㅈㅇㅁㅈㅈㅂㄷㄷㅈㅂ" hidden="1">#REF!</definedName>
    <definedName name="ㅈㅈ" localSheetId="12" hidden="1">{#N/A,#N/A,FALSE,"지침";#N/A,#N/A,FALSE,"환경분석";#N/A,#N/A,FALSE,"Sheet16"}</definedName>
    <definedName name="ㅈㅈ" localSheetId="11" hidden="1">{#N/A,#N/A,FALSE,"지침";#N/A,#N/A,FALSE,"환경분석";#N/A,#N/A,FALSE,"Sheet16"}</definedName>
    <definedName name="ㅈㅈ" localSheetId="13" hidden="1">{#N/A,#N/A,FALSE,"지침";#N/A,#N/A,FALSE,"환경분석";#N/A,#N/A,FALSE,"Sheet16"}</definedName>
    <definedName name="ㅈㅈ" localSheetId="16" hidden="1">{#N/A,#N/A,FALSE,"지침";#N/A,#N/A,FALSE,"환경분석";#N/A,#N/A,FALSE,"Sheet16"}</definedName>
    <definedName name="ㅈㅈ" localSheetId="21" hidden="1">{#N/A,#N/A,FALSE,"지침";#N/A,#N/A,FALSE,"환경분석";#N/A,#N/A,FALSE,"Sheet16"}</definedName>
    <definedName name="ㅈㅈ" localSheetId="18" hidden="1">{#N/A,#N/A,FALSE,"지침";#N/A,#N/A,FALSE,"환경분석";#N/A,#N/A,FALSE,"Sheet16"}</definedName>
    <definedName name="ㅈㅈ" localSheetId="19" hidden="1">{#N/A,#N/A,FALSE,"지침";#N/A,#N/A,FALSE,"환경분석";#N/A,#N/A,FALSE,"Sheet16"}</definedName>
    <definedName name="ㅈㅈ" localSheetId="20" hidden="1">{#N/A,#N/A,FALSE,"지침";#N/A,#N/A,FALSE,"환경분석";#N/A,#N/A,FALSE,"Sheet16"}</definedName>
    <definedName name="ㅈㅈ" localSheetId="22" hidden="1">{#N/A,#N/A,FALSE,"지침";#N/A,#N/A,FALSE,"환경분석";#N/A,#N/A,FALSE,"Sheet16"}</definedName>
    <definedName name="ㅈㅈ" localSheetId="24" hidden="1">{#N/A,#N/A,FALSE,"지침";#N/A,#N/A,FALSE,"환경분석";#N/A,#N/A,FALSE,"Sheet16"}</definedName>
    <definedName name="ㅈㅈ" localSheetId="28" hidden="1">{#N/A,#N/A,FALSE,"지침";#N/A,#N/A,FALSE,"환경분석";#N/A,#N/A,FALSE,"Sheet16"}</definedName>
    <definedName name="ㅈㅈ" localSheetId="14" hidden="1">{#N/A,#N/A,FALSE,"지침";#N/A,#N/A,FALSE,"환경분석";#N/A,#N/A,FALSE,"Sheet16"}</definedName>
    <definedName name="ㅈㅈ" hidden="1">{#N/A,#N/A,FALSE,"지침";#N/A,#N/A,FALSE,"환경분석";#N/A,#N/A,FALSE,"Sheet16"}</definedName>
    <definedName name="ㅈㅈㄷㅈㅇ" localSheetId="12" hidden="1">{#N/A,#N/A,FALSE,"집계표"}</definedName>
    <definedName name="ㅈㅈㄷㅈㅇ" localSheetId="11" hidden="1">{#N/A,#N/A,FALSE,"집계표"}</definedName>
    <definedName name="ㅈㅈㄷㅈㅇ" localSheetId="13" hidden="1">{#N/A,#N/A,FALSE,"집계표"}</definedName>
    <definedName name="ㅈㅈㄷㅈㅇ" localSheetId="16" hidden="1">{#N/A,#N/A,FALSE,"집계표"}</definedName>
    <definedName name="ㅈㅈㄷㅈㅇ" localSheetId="21" hidden="1">{#N/A,#N/A,FALSE,"집계표"}</definedName>
    <definedName name="ㅈㅈㄷㅈㅇ" localSheetId="18" hidden="1">{#N/A,#N/A,FALSE,"집계표"}</definedName>
    <definedName name="ㅈㅈㄷㅈㅇ" localSheetId="19" hidden="1">{#N/A,#N/A,FALSE,"집계표"}</definedName>
    <definedName name="ㅈㅈㄷㅈㅇ" localSheetId="20" hidden="1">{#N/A,#N/A,FALSE,"집계표"}</definedName>
    <definedName name="ㅈㅈㄷㅈㅇ" localSheetId="22" hidden="1">{#N/A,#N/A,FALSE,"집계표"}</definedName>
    <definedName name="ㅈㅈㄷㅈㅇ" localSheetId="24" hidden="1">{#N/A,#N/A,FALSE,"집계표"}</definedName>
    <definedName name="ㅈㅈㄷㅈㅇ" localSheetId="28" hidden="1">{#N/A,#N/A,FALSE,"집계표"}</definedName>
    <definedName name="ㅈㅈㄷㅈㅇ" localSheetId="14" hidden="1">{#N/A,#N/A,FALSE,"집계표"}</definedName>
    <definedName name="ㅈㅈㄷㅈㅇ" hidden="1">{#N/A,#N/A,FALSE,"집계표"}</definedName>
    <definedName name="ㅈㅈㅈ" localSheetId="12" hidden="1">{#N/A,#N/A,FALSE,"골재소요량";#N/A,#N/A,FALSE,"골재소요량"}</definedName>
    <definedName name="ㅈㅈㅈ" localSheetId="11" hidden="1">{#N/A,#N/A,FALSE,"골재소요량";#N/A,#N/A,FALSE,"골재소요량"}</definedName>
    <definedName name="ㅈㅈㅈ" localSheetId="13" hidden="1">{#N/A,#N/A,FALSE,"골재소요량";#N/A,#N/A,FALSE,"골재소요량"}</definedName>
    <definedName name="ㅈㅈㅈ" localSheetId="16" hidden="1">{#N/A,#N/A,FALSE,"골재소요량";#N/A,#N/A,FALSE,"골재소요량"}</definedName>
    <definedName name="ㅈㅈㅈ" localSheetId="21" hidden="1">{#N/A,#N/A,FALSE,"골재소요량";#N/A,#N/A,FALSE,"골재소요량"}</definedName>
    <definedName name="ㅈㅈㅈ" localSheetId="18" hidden="1">{#N/A,#N/A,FALSE,"골재소요량";#N/A,#N/A,FALSE,"골재소요량"}</definedName>
    <definedName name="ㅈㅈㅈ" localSheetId="19" hidden="1">{#N/A,#N/A,FALSE,"골재소요량";#N/A,#N/A,FALSE,"골재소요량"}</definedName>
    <definedName name="ㅈㅈㅈ" localSheetId="20" hidden="1">{#N/A,#N/A,FALSE,"골재소요량";#N/A,#N/A,FALSE,"골재소요량"}</definedName>
    <definedName name="ㅈㅈㅈ" localSheetId="22" hidden="1">{#N/A,#N/A,FALSE,"골재소요량";#N/A,#N/A,FALSE,"골재소요량"}</definedName>
    <definedName name="ㅈㅈㅈ" localSheetId="24" hidden="1">{#N/A,#N/A,FALSE,"골재소요량";#N/A,#N/A,FALSE,"골재소요량"}</definedName>
    <definedName name="ㅈㅈㅈ" localSheetId="28" hidden="1">{#N/A,#N/A,FALSE,"골재소요량";#N/A,#N/A,FALSE,"골재소요량"}</definedName>
    <definedName name="ㅈㅈㅈ" localSheetId="14" hidden="1">{#N/A,#N/A,FALSE,"골재소요량";#N/A,#N/A,FALSE,"골재소요량"}</definedName>
    <definedName name="ㅈㅈㅈ" hidden="1">{#N/A,#N/A,FALSE,"골재소요량";#N/A,#N/A,FALSE,"골재소요량"}</definedName>
    <definedName name="ㅈㅈㅈㅈ"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ㅈㅈㅈㅈㅈ" localSheetId="12" hidden="1">{"'장비'!$A$3:$M$12"}</definedName>
    <definedName name="ㅈㅈㅈㅈㅈ" localSheetId="11" hidden="1">{"'장비'!$A$3:$M$12"}</definedName>
    <definedName name="ㅈㅈㅈㅈㅈ" localSheetId="13" hidden="1">{"'장비'!$A$3:$M$12"}</definedName>
    <definedName name="ㅈㅈㅈㅈㅈ" localSheetId="16" hidden="1">{"'장비'!$A$3:$M$12"}</definedName>
    <definedName name="ㅈㅈㅈㅈㅈ" localSheetId="21" hidden="1">{"'장비'!$A$3:$M$12"}</definedName>
    <definedName name="ㅈㅈㅈㅈㅈ" localSheetId="18" hidden="1">{"'장비'!$A$3:$M$12"}</definedName>
    <definedName name="ㅈㅈㅈㅈㅈ" localSheetId="19" hidden="1">{"'장비'!$A$3:$M$12"}</definedName>
    <definedName name="ㅈㅈㅈㅈㅈ" localSheetId="20" hidden="1">{"'장비'!$A$3:$M$12"}</definedName>
    <definedName name="ㅈㅈㅈㅈㅈ" localSheetId="22" hidden="1">{"'장비'!$A$3:$M$12"}</definedName>
    <definedName name="ㅈㅈㅈㅈㅈ" localSheetId="24" hidden="1">{"'장비'!$A$3:$M$12"}</definedName>
    <definedName name="ㅈㅈㅈㅈㅈ" localSheetId="28" hidden="1">{"'장비'!$A$3:$M$12"}</definedName>
    <definedName name="ㅈㅈㅈㅈㅈ" localSheetId="14" hidden="1">{"'장비'!$A$3:$M$12"}</definedName>
    <definedName name="ㅈㅈㅈㅈㅈ" hidden="1">{"'장비'!$A$3:$M$12"}</definedName>
    <definedName name="ㅈㅈㅈㅈㅈㅈ" localSheetId="12" hidden="1">{"'용역비'!$A$4:$C$8"}</definedName>
    <definedName name="ㅈㅈㅈㅈㅈㅈ" localSheetId="11" hidden="1">{"'용역비'!$A$4:$C$8"}</definedName>
    <definedName name="ㅈㅈㅈㅈㅈㅈ" localSheetId="13" hidden="1">{"'용역비'!$A$4:$C$8"}</definedName>
    <definedName name="ㅈㅈㅈㅈㅈㅈ" localSheetId="16" hidden="1">{"'용역비'!$A$4:$C$8"}</definedName>
    <definedName name="ㅈㅈㅈㅈㅈㅈ" localSheetId="21" hidden="1">{"'용역비'!$A$4:$C$8"}</definedName>
    <definedName name="ㅈㅈㅈㅈㅈㅈ" localSheetId="18" hidden="1">{"'용역비'!$A$4:$C$8"}</definedName>
    <definedName name="ㅈㅈㅈㅈㅈㅈ" localSheetId="19" hidden="1">{"'용역비'!$A$4:$C$8"}</definedName>
    <definedName name="ㅈㅈㅈㅈㅈㅈ" localSheetId="20" hidden="1">{"'용역비'!$A$4:$C$8"}</definedName>
    <definedName name="ㅈㅈㅈㅈㅈㅈ" localSheetId="22" hidden="1">{"'용역비'!$A$4:$C$8"}</definedName>
    <definedName name="ㅈㅈㅈㅈㅈㅈ" localSheetId="24" hidden="1">{"'용역비'!$A$4:$C$8"}</definedName>
    <definedName name="ㅈㅈㅈㅈㅈㅈ" localSheetId="28" hidden="1">{"'용역비'!$A$4:$C$8"}</definedName>
    <definedName name="ㅈㅈㅈㅈㅈㅈ" localSheetId="14" hidden="1">{"'용역비'!$A$4:$C$8"}</definedName>
    <definedName name="ㅈㅈㅈㅈㅈㅈ" hidden="1">{"'용역비'!$A$4:$C$8"}</definedName>
    <definedName name="ㅈㅈㅈㅈㅈㅈ_1" localSheetId="12" hidden="1">{"'용역비'!$A$4:$C$8"}</definedName>
    <definedName name="ㅈㅈㅈㅈㅈㅈ_1" localSheetId="11" hidden="1">{"'용역비'!$A$4:$C$8"}</definedName>
    <definedName name="ㅈㅈㅈㅈㅈㅈ_1" localSheetId="13" hidden="1">{"'용역비'!$A$4:$C$8"}</definedName>
    <definedName name="ㅈㅈㅈㅈㅈㅈ_1" localSheetId="16" hidden="1">{"'용역비'!$A$4:$C$8"}</definedName>
    <definedName name="ㅈㅈㅈㅈㅈㅈ_1" localSheetId="21" hidden="1">{"'용역비'!$A$4:$C$8"}</definedName>
    <definedName name="ㅈㅈㅈㅈㅈㅈ_1" localSheetId="18" hidden="1">{"'용역비'!$A$4:$C$8"}</definedName>
    <definedName name="ㅈㅈㅈㅈㅈㅈ_1" localSheetId="19" hidden="1">{"'용역비'!$A$4:$C$8"}</definedName>
    <definedName name="ㅈㅈㅈㅈㅈㅈ_1" localSheetId="20" hidden="1">{"'용역비'!$A$4:$C$8"}</definedName>
    <definedName name="ㅈㅈㅈㅈㅈㅈ_1" localSheetId="22" hidden="1">{"'용역비'!$A$4:$C$8"}</definedName>
    <definedName name="ㅈㅈㅈㅈㅈㅈ_1" localSheetId="24" hidden="1">{"'용역비'!$A$4:$C$8"}</definedName>
    <definedName name="ㅈㅈㅈㅈㅈㅈ_1" localSheetId="28" hidden="1">{"'용역비'!$A$4:$C$8"}</definedName>
    <definedName name="ㅈㅈㅈㅈㅈㅈ_1" localSheetId="14" hidden="1">{"'용역비'!$A$4:$C$8"}</definedName>
    <definedName name="ㅈㅈㅈㅈㅈㅈ_1" hidden="1">{"'용역비'!$A$4:$C$8"}</definedName>
    <definedName name="ㅈㅈㅈㅈㅈㅈ_2" localSheetId="12" hidden="1">{"'용역비'!$A$4:$C$8"}</definedName>
    <definedName name="ㅈㅈㅈㅈㅈㅈ_2" localSheetId="11" hidden="1">{"'용역비'!$A$4:$C$8"}</definedName>
    <definedName name="ㅈㅈㅈㅈㅈㅈ_2" localSheetId="13" hidden="1">{"'용역비'!$A$4:$C$8"}</definedName>
    <definedName name="ㅈㅈㅈㅈㅈㅈ_2" localSheetId="16" hidden="1">{"'용역비'!$A$4:$C$8"}</definedName>
    <definedName name="ㅈㅈㅈㅈㅈㅈ_2" localSheetId="21" hidden="1">{"'용역비'!$A$4:$C$8"}</definedName>
    <definedName name="ㅈㅈㅈㅈㅈㅈ_2" localSheetId="18" hidden="1">{"'용역비'!$A$4:$C$8"}</definedName>
    <definedName name="ㅈㅈㅈㅈㅈㅈ_2" localSheetId="19" hidden="1">{"'용역비'!$A$4:$C$8"}</definedName>
    <definedName name="ㅈㅈㅈㅈㅈㅈ_2" localSheetId="20" hidden="1">{"'용역비'!$A$4:$C$8"}</definedName>
    <definedName name="ㅈㅈㅈㅈㅈㅈ_2" localSheetId="22" hidden="1">{"'용역비'!$A$4:$C$8"}</definedName>
    <definedName name="ㅈㅈㅈㅈㅈㅈ_2" localSheetId="24" hidden="1">{"'용역비'!$A$4:$C$8"}</definedName>
    <definedName name="ㅈㅈㅈㅈㅈㅈ_2" localSheetId="28" hidden="1">{"'용역비'!$A$4:$C$8"}</definedName>
    <definedName name="ㅈㅈㅈㅈㅈㅈ_2" localSheetId="14" hidden="1">{"'용역비'!$A$4:$C$8"}</definedName>
    <definedName name="ㅈㅈㅈㅈㅈㅈ_2" hidden="1">{"'용역비'!$A$4:$C$8"}</definedName>
    <definedName name="ㅈㅈㅈㅈㅈㅈ_3" localSheetId="12" hidden="1">{"'용역비'!$A$4:$C$8"}</definedName>
    <definedName name="ㅈㅈㅈㅈㅈㅈ_3" localSheetId="11" hidden="1">{"'용역비'!$A$4:$C$8"}</definedName>
    <definedName name="ㅈㅈㅈㅈㅈㅈ_3" localSheetId="13" hidden="1">{"'용역비'!$A$4:$C$8"}</definedName>
    <definedName name="ㅈㅈㅈㅈㅈㅈ_3" localSheetId="16" hidden="1">{"'용역비'!$A$4:$C$8"}</definedName>
    <definedName name="ㅈㅈㅈㅈㅈㅈ_3" localSheetId="21" hidden="1">{"'용역비'!$A$4:$C$8"}</definedName>
    <definedName name="ㅈㅈㅈㅈㅈㅈ_3" localSheetId="18" hidden="1">{"'용역비'!$A$4:$C$8"}</definedName>
    <definedName name="ㅈㅈㅈㅈㅈㅈ_3" localSheetId="19" hidden="1">{"'용역비'!$A$4:$C$8"}</definedName>
    <definedName name="ㅈㅈㅈㅈㅈㅈ_3" localSheetId="20" hidden="1">{"'용역비'!$A$4:$C$8"}</definedName>
    <definedName name="ㅈㅈㅈㅈㅈㅈ_3" localSheetId="22" hidden="1">{"'용역비'!$A$4:$C$8"}</definedName>
    <definedName name="ㅈㅈㅈㅈㅈㅈ_3" localSheetId="24" hidden="1">{"'용역비'!$A$4:$C$8"}</definedName>
    <definedName name="ㅈㅈㅈㅈㅈㅈ_3" localSheetId="28" hidden="1">{"'용역비'!$A$4:$C$8"}</definedName>
    <definedName name="ㅈㅈㅈㅈㅈㅈ_3" localSheetId="14" hidden="1">{"'용역비'!$A$4:$C$8"}</definedName>
    <definedName name="ㅈㅈㅈㅈㅈㅈ_3" hidden="1">{"'용역비'!$A$4:$C$8"}</definedName>
    <definedName name="ㅈㅈㅈㅈㅈㅈ_4" localSheetId="12" hidden="1">{"'용역비'!$A$4:$C$8"}</definedName>
    <definedName name="ㅈㅈㅈㅈㅈㅈ_4" localSheetId="11" hidden="1">{"'용역비'!$A$4:$C$8"}</definedName>
    <definedName name="ㅈㅈㅈㅈㅈㅈ_4" localSheetId="13" hidden="1">{"'용역비'!$A$4:$C$8"}</definedName>
    <definedName name="ㅈㅈㅈㅈㅈㅈ_4" localSheetId="16" hidden="1">{"'용역비'!$A$4:$C$8"}</definedName>
    <definedName name="ㅈㅈㅈㅈㅈㅈ_4" localSheetId="21" hidden="1">{"'용역비'!$A$4:$C$8"}</definedName>
    <definedName name="ㅈㅈㅈㅈㅈㅈ_4" localSheetId="18" hidden="1">{"'용역비'!$A$4:$C$8"}</definedName>
    <definedName name="ㅈㅈㅈㅈㅈㅈ_4" localSheetId="19" hidden="1">{"'용역비'!$A$4:$C$8"}</definedName>
    <definedName name="ㅈㅈㅈㅈㅈㅈ_4" localSheetId="20" hidden="1">{"'용역비'!$A$4:$C$8"}</definedName>
    <definedName name="ㅈㅈㅈㅈㅈㅈ_4" localSheetId="22" hidden="1">{"'용역비'!$A$4:$C$8"}</definedName>
    <definedName name="ㅈㅈㅈㅈㅈㅈ_4" localSheetId="24" hidden="1">{"'용역비'!$A$4:$C$8"}</definedName>
    <definedName name="ㅈㅈㅈㅈㅈㅈ_4" localSheetId="28" hidden="1">{"'용역비'!$A$4:$C$8"}</definedName>
    <definedName name="ㅈㅈㅈㅈㅈㅈ_4" localSheetId="14" hidden="1">{"'용역비'!$A$4:$C$8"}</definedName>
    <definedName name="ㅈㅈㅈㅈㅈㅈ_4" hidden="1">{"'용역비'!$A$4:$C$8"}</definedName>
    <definedName name="ㅈㅈㅈㅈㅈㅈ_5" localSheetId="12" hidden="1">{"'용역비'!$A$4:$C$8"}</definedName>
    <definedName name="ㅈㅈㅈㅈㅈㅈ_5" localSheetId="11" hidden="1">{"'용역비'!$A$4:$C$8"}</definedName>
    <definedName name="ㅈㅈㅈㅈㅈㅈ_5" localSheetId="13" hidden="1">{"'용역비'!$A$4:$C$8"}</definedName>
    <definedName name="ㅈㅈㅈㅈㅈㅈ_5" localSheetId="16" hidden="1">{"'용역비'!$A$4:$C$8"}</definedName>
    <definedName name="ㅈㅈㅈㅈㅈㅈ_5" localSheetId="21" hidden="1">{"'용역비'!$A$4:$C$8"}</definedName>
    <definedName name="ㅈㅈㅈㅈㅈㅈ_5" localSheetId="18" hidden="1">{"'용역비'!$A$4:$C$8"}</definedName>
    <definedName name="ㅈㅈㅈㅈㅈㅈ_5" localSheetId="19" hidden="1">{"'용역비'!$A$4:$C$8"}</definedName>
    <definedName name="ㅈㅈㅈㅈㅈㅈ_5" localSheetId="20" hidden="1">{"'용역비'!$A$4:$C$8"}</definedName>
    <definedName name="ㅈㅈㅈㅈㅈㅈ_5" localSheetId="22" hidden="1">{"'용역비'!$A$4:$C$8"}</definedName>
    <definedName name="ㅈㅈㅈㅈㅈㅈ_5" localSheetId="24" hidden="1">{"'용역비'!$A$4:$C$8"}</definedName>
    <definedName name="ㅈㅈㅈㅈㅈㅈ_5" localSheetId="28" hidden="1">{"'용역비'!$A$4:$C$8"}</definedName>
    <definedName name="ㅈㅈㅈㅈㅈㅈ_5" localSheetId="14" hidden="1">{"'용역비'!$A$4:$C$8"}</definedName>
    <definedName name="ㅈㅈㅈㅈㅈㅈ_5" hidden="1">{"'용역비'!$A$4:$C$8"}</definedName>
    <definedName name="ㅈ자" localSheetId="12" hidden="1">{#N/A,#N/A,FALSE,"CCTV"}</definedName>
    <definedName name="ㅈ자" localSheetId="11" hidden="1">{#N/A,#N/A,FALSE,"CCTV"}</definedName>
    <definedName name="ㅈ자" localSheetId="13" hidden="1">{#N/A,#N/A,FALSE,"CCTV"}</definedName>
    <definedName name="ㅈ자" localSheetId="16" hidden="1">{#N/A,#N/A,FALSE,"CCTV"}</definedName>
    <definedName name="ㅈ자" localSheetId="21" hidden="1">{#N/A,#N/A,FALSE,"CCTV"}</definedName>
    <definedName name="ㅈ자" localSheetId="18" hidden="1">{#N/A,#N/A,FALSE,"CCTV"}</definedName>
    <definedName name="ㅈ자" localSheetId="19" hidden="1">{#N/A,#N/A,FALSE,"CCTV"}</definedName>
    <definedName name="ㅈ자" localSheetId="20" hidden="1">{#N/A,#N/A,FALSE,"CCTV"}</definedName>
    <definedName name="ㅈ자" localSheetId="22" hidden="1">{#N/A,#N/A,FALSE,"CCTV"}</definedName>
    <definedName name="ㅈ자" localSheetId="24" hidden="1">{#N/A,#N/A,FALSE,"CCTV"}</definedName>
    <definedName name="ㅈ자" localSheetId="28" hidden="1">{#N/A,#N/A,FALSE,"CCTV"}</definedName>
    <definedName name="ㅈ자" localSheetId="14" hidden="1">{#N/A,#N/A,FALSE,"CCTV"}</definedName>
    <definedName name="ㅈ자" hidden="1">{#N/A,#N/A,FALSE,"CCTV"}</definedName>
    <definedName name="자" localSheetId="12" hidden="1">{"'Sheet1'!$A$4:$M$21","'Sheet1'!$J$17:$K$19"}</definedName>
    <definedName name="자" localSheetId="11" hidden="1">{"'Sheet1'!$A$4:$M$21","'Sheet1'!$J$17:$K$19"}</definedName>
    <definedName name="자" localSheetId="13" hidden="1">{"'Sheet1'!$A$4:$M$21","'Sheet1'!$J$17:$K$19"}</definedName>
    <definedName name="자" localSheetId="16" hidden="1">{"'Sheet1'!$A$4:$M$21","'Sheet1'!$J$17:$K$19"}</definedName>
    <definedName name="자" localSheetId="21" hidden="1">{"'Sheet1'!$A$4:$M$21","'Sheet1'!$J$17:$K$19"}</definedName>
    <definedName name="자" localSheetId="18" hidden="1">{"'Sheet1'!$A$4:$M$21","'Sheet1'!$J$17:$K$19"}</definedName>
    <definedName name="자" localSheetId="19" hidden="1">{"'Sheet1'!$A$4:$M$21","'Sheet1'!$J$17:$K$19"}</definedName>
    <definedName name="자" localSheetId="20" hidden="1">{"'Sheet1'!$A$4:$M$21","'Sheet1'!$J$17:$K$19"}</definedName>
    <definedName name="자" localSheetId="22" hidden="1">{"'Sheet1'!$A$4:$M$21","'Sheet1'!$J$17:$K$19"}</definedName>
    <definedName name="자" localSheetId="24" hidden="1">{"'Sheet1'!$A$4:$M$21","'Sheet1'!$J$17:$K$19"}</definedName>
    <definedName name="자" localSheetId="28" hidden="1">{"'Sheet1'!$A$4:$M$21","'Sheet1'!$J$17:$K$19"}</definedName>
    <definedName name="자" localSheetId="14" hidden="1">{"'Sheet1'!$A$4:$M$21","'Sheet1'!$J$17:$K$19"}</definedName>
    <definedName name="자" hidden="1">{"'Sheet1'!$A$4:$M$21","'Sheet1'!$J$17:$K$19"}</definedName>
    <definedName name="자금"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수지" hidden="1">#REF!</definedName>
    <definedName name="자금운"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금운용표설명"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자디" localSheetId="12" hidden="1">{#N/A,#N/A,FALSE,"지침";#N/A,#N/A,FALSE,"환경분석";#N/A,#N/A,FALSE,"Sheet16"}</definedName>
    <definedName name="자디" localSheetId="11" hidden="1">{#N/A,#N/A,FALSE,"지침";#N/A,#N/A,FALSE,"환경분석";#N/A,#N/A,FALSE,"Sheet16"}</definedName>
    <definedName name="자디" localSheetId="13" hidden="1">{#N/A,#N/A,FALSE,"지침";#N/A,#N/A,FALSE,"환경분석";#N/A,#N/A,FALSE,"Sheet16"}</definedName>
    <definedName name="자디" localSheetId="16" hidden="1">{#N/A,#N/A,FALSE,"지침";#N/A,#N/A,FALSE,"환경분석";#N/A,#N/A,FALSE,"Sheet16"}</definedName>
    <definedName name="자디" localSheetId="21" hidden="1">{#N/A,#N/A,FALSE,"지침";#N/A,#N/A,FALSE,"환경분석";#N/A,#N/A,FALSE,"Sheet16"}</definedName>
    <definedName name="자디" localSheetId="18" hidden="1">{#N/A,#N/A,FALSE,"지침";#N/A,#N/A,FALSE,"환경분석";#N/A,#N/A,FALSE,"Sheet16"}</definedName>
    <definedName name="자디" localSheetId="19" hidden="1">{#N/A,#N/A,FALSE,"지침";#N/A,#N/A,FALSE,"환경분석";#N/A,#N/A,FALSE,"Sheet16"}</definedName>
    <definedName name="자디" localSheetId="20" hidden="1">{#N/A,#N/A,FALSE,"지침";#N/A,#N/A,FALSE,"환경분석";#N/A,#N/A,FALSE,"Sheet16"}</definedName>
    <definedName name="자디" localSheetId="22" hidden="1">{#N/A,#N/A,FALSE,"지침";#N/A,#N/A,FALSE,"환경분석";#N/A,#N/A,FALSE,"Sheet16"}</definedName>
    <definedName name="자디" localSheetId="24" hidden="1">{#N/A,#N/A,FALSE,"지침";#N/A,#N/A,FALSE,"환경분석";#N/A,#N/A,FALSE,"Sheet16"}</definedName>
    <definedName name="자디" localSheetId="28" hidden="1">{#N/A,#N/A,FALSE,"지침";#N/A,#N/A,FALSE,"환경분석";#N/A,#N/A,FALSE,"Sheet16"}</definedName>
    <definedName name="자디" localSheetId="14" hidden="1">{#N/A,#N/A,FALSE,"지침";#N/A,#N/A,FALSE,"환경분석";#N/A,#N/A,FALSE,"Sheet16"}</definedName>
    <definedName name="자디" hidden="1">{#N/A,#N/A,FALSE,"지침";#N/A,#N/A,FALSE,"환경분석";#N/A,#N/A,FALSE,"Sheet16"}</definedName>
    <definedName name="자미" localSheetId="12" hidden="1">{#N/A,#N/A,FALSE,"명세표"}</definedName>
    <definedName name="자미" localSheetId="11" hidden="1">{#N/A,#N/A,FALSE,"명세표"}</definedName>
    <definedName name="자미" localSheetId="13" hidden="1">{#N/A,#N/A,FALSE,"명세표"}</definedName>
    <definedName name="자미" localSheetId="16" hidden="1">{#N/A,#N/A,FALSE,"명세표"}</definedName>
    <definedName name="자미" localSheetId="21" hidden="1">{#N/A,#N/A,FALSE,"명세표"}</definedName>
    <definedName name="자미" localSheetId="18" hidden="1">{#N/A,#N/A,FALSE,"명세표"}</definedName>
    <definedName name="자미" localSheetId="19" hidden="1">{#N/A,#N/A,FALSE,"명세표"}</definedName>
    <definedName name="자미" localSheetId="20" hidden="1">{#N/A,#N/A,FALSE,"명세표"}</definedName>
    <definedName name="자미" localSheetId="22" hidden="1">{#N/A,#N/A,FALSE,"명세표"}</definedName>
    <definedName name="자미" localSheetId="24" hidden="1">{#N/A,#N/A,FALSE,"명세표"}</definedName>
    <definedName name="자미" localSheetId="28" hidden="1">{#N/A,#N/A,FALSE,"명세표"}</definedName>
    <definedName name="자미" localSheetId="14" hidden="1">{#N/A,#N/A,FALSE,"명세표"}</definedName>
    <definedName name="자미" hidden="1">{#N/A,#N/A,FALSE,"명세표"}</definedName>
    <definedName name="자산" localSheetId="12" hidden="1">{#N/A,#N/A,TRUE,"LOADCOVE";#N/A,#N/A,TRUE,"PAGE001";#N/A,#N/A,TRUE,"PAGE002";#N/A,#N/A,TRUE,"PAGE003";#N/A,#N/A,TRUE,"PAGE004";#N/A,#N/A,TRUE,"PAGE005";#N/A,#N/A,TRUE,"PAGE006";#N/A,#N/A,TRUE,"PAGE007";#N/A,#N/A,TRUE,"PAGE008";#N/A,#N/A,TRUE,"PAGE009";#N/A,#N/A,TRUE,"PAGE010";#N/A,#N/A,TRUE,"PAGE011";#N/A,#N/A,TRUE,"PAGE012";#N/A,#N/A,TRUE,"PAGE013"}</definedName>
    <definedName name="자산" localSheetId="11" hidden="1">{#N/A,#N/A,TRUE,"LOADCOVE";#N/A,#N/A,TRUE,"PAGE001";#N/A,#N/A,TRUE,"PAGE002";#N/A,#N/A,TRUE,"PAGE003";#N/A,#N/A,TRUE,"PAGE004";#N/A,#N/A,TRUE,"PAGE005";#N/A,#N/A,TRUE,"PAGE006";#N/A,#N/A,TRUE,"PAGE007";#N/A,#N/A,TRUE,"PAGE008";#N/A,#N/A,TRUE,"PAGE009";#N/A,#N/A,TRUE,"PAGE010";#N/A,#N/A,TRUE,"PAGE011";#N/A,#N/A,TRUE,"PAGE012";#N/A,#N/A,TRUE,"PAGE013"}</definedName>
    <definedName name="자산" localSheetId="13" hidden="1">{#N/A,#N/A,TRUE,"LOADCOVE";#N/A,#N/A,TRUE,"PAGE001";#N/A,#N/A,TRUE,"PAGE002";#N/A,#N/A,TRUE,"PAGE003";#N/A,#N/A,TRUE,"PAGE004";#N/A,#N/A,TRUE,"PAGE005";#N/A,#N/A,TRUE,"PAGE006";#N/A,#N/A,TRUE,"PAGE007";#N/A,#N/A,TRUE,"PAGE008";#N/A,#N/A,TRUE,"PAGE009";#N/A,#N/A,TRUE,"PAGE010";#N/A,#N/A,TRUE,"PAGE011";#N/A,#N/A,TRUE,"PAGE012";#N/A,#N/A,TRUE,"PAGE013"}</definedName>
    <definedName name="자산" localSheetId="16" hidden="1">{#N/A,#N/A,TRUE,"LOADCOVE";#N/A,#N/A,TRUE,"PAGE001";#N/A,#N/A,TRUE,"PAGE002";#N/A,#N/A,TRUE,"PAGE003";#N/A,#N/A,TRUE,"PAGE004";#N/A,#N/A,TRUE,"PAGE005";#N/A,#N/A,TRUE,"PAGE006";#N/A,#N/A,TRUE,"PAGE007";#N/A,#N/A,TRUE,"PAGE008";#N/A,#N/A,TRUE,"PAGE009";#N/A,#N/A,TRUE,"PAGE010";#N/A,#N/A,TRUE,"PAGE011";#N/A,#N/A,TRUE,"PAGE012";#N/A,#N/A,TRUE,"PAGE013"}</definedName>
    <definedName name="자산" localSheetId="21" hidden="1">{#N/A,#N/A,TRUE,"LOADCOVE";#N/A,#N/A,TRUE,"PAGE001";#N/A,#N/A,TRUE,"PAGE002";#N/A,#N/A,TRUE,"PAGE003";#N/A,#N/A,TRUE,"PAGE004";#N/A,#N/A,TRUE,"PAGE005";#N/A,#N/A,TRUE,"PAGE006";#N/A,#N/A,TRUE,"PAGE007";#N/A,#N/A,TRUE,"PAGE008";#N/A,#N/A,TRUE,"PAGE009";#N/A,#N/A,TRUE,"PAGE010";#N/A,#N/A,TRUE,"PAGE011";#N/A,#N/A,TRUE,"PAGE012";#N/A,#N/A,TRUE,"PAGE013"}</definedName>
    <definedName name="자산" localSheetId="18" hidden="1">{#N/A,#N/A,TRUE,"LOADCOVE";#N/A,#N/A,TRUE,"PAGE001";#N/A,#N/A,TRUE,"PAGE002";#N/A,#N/A,TRUE,"PAGE003";#N/A,#N/A,TRUE,"PAGE004";#N/A,#N/A,TRUE,"PAGE005";#N/A,#N/A,TRUE,"PAGE006";#N/A,#N/A,TRUE,"PAGE007";#N/A,#N/A,TRUE,"PAGE008";#N/A,#N/A,TRUE,"PAGE009";#N/A,#N/A,TRUE,"PAGE010";#N/A,#N/A,TRUE,"PAGE011";#N/A,#N/A,TRUE,"PAGE012";#N/A,#N/A,TRUE,"PAGE013"}</definedName>
    <definedName name="자산" localSheetId="19" hidden="1">{#N/A,#N/A,TRUE,"LOADCOVE";#N/A,#N/A,TRUE,"PAGE001";#N/A,#N/A,TRUE,"PAGE002";#N/A,#N/A,TRUE,"PAGE003";#N/A,#N/A,TRUE,"PAGE004";#N/A,#N/A,TRUE,"PAGE005";#N/A,#N/A,TRUE,"PAGE006";#N/A,#N/A,TRUE,"PAGE007";#N/A,#N/A,TRUE,"PAGE008";#N/A,#N/A,TRUE,"PAGE009";#N/A,#N/A,TRUE,"PAGE010";#N/A,#N/A,TRUE,"PAGE011";#N/A,#N/A,TRUE,"PAGE012";#N/A,#N/A,TRUE,"PAGE013"}</definedName>
    <definedName name="자산" localSheetId="20" hidden="1">{#N/A,#N/A,TRUE,"LOADCOVE";#N/A,#N/A,TRUE,"PAGE001";#N/A,#N/A,TRUE,"PAGE002";#N/A,#N/A,TRUE,"PAGE003";#N/A,#N/A,TRUE,"PAGE004";#N/A,#N/A,TRUE,"PAGE005";#N/A,#N/A,TRUE,"PAGE006";#N/A,#N/A,TRUE,"PAGE007";#N/A,#N/A,TRUE,"PAGE008";#N/A,#N/A,TRUE,"PAGE009";#N/A,#N/A,TRUE,"PAGE010";#N/A,#N/A,TRUE,"PAGE011";#N/A,#N/A,TRUE,"PAGE012";#N/A,#N/A,TRUE,"PAGE013"}</definedName>
    <definedName name="자산" localSheetId="22" hidden="1">{#N/A,#N/A,TRUE,"LOADCOVE";#N/A,#N/A,TRUE,"PAGE001";#N/A,#N/A,TRUE,"PAGE002";#N/A,#N/A,TRUE,"PAGE003";#N/A,#N/A,TRUE,"PAGE004";#N/A,#N/A,TRUE,"PAGE005";#N/A,#N/A,TRUE,"PAGE006";#N/A,#N/A,TRUE,"PAGE007";#N/A,#N/A,TRUE,"PAGE008";#N/A,#N/A,TRUE,"PAGE009";#N/A,#N/A,TRUE,"PAGE010";#N/A,#N/A,TRUE,"PAGE011";#N/A,#N/A,TRUE,"PAGE012";#N/A,#N/A,TRUE,"PAGE013"}</definedName>
    <definedName name="자산" localSheetId="24" hidden="1">{#N/A,#N/A,TRUE,"LOADCOVE";#N/A,#N/A,TRUE,"PAGE001";#N/A,#N/A,TRUE,"PAGE002";#N/A,#N/A,TRUE,"PAGE003";#N/A,#N/A,TRUE,"PAGE004";#N/A,#N/A,TRUE,"PAGE005";#N/A,#N/A,TRUE,"PAGE006";#N/A,#N/A,TRUE,"PAGE007";#N/A,#N/A,TRUE,"PAGE008";#N/A,#N/A,TRUE,"PAGE009";#N/A,#N/A,TRUE,"PAGE010";#N/A,#N/A,TRUE,"PAGE011";#N/A,#N/A,TRUE,"PAGE012";#N/A,#N/A,TRUE,"PAGE013"}</definedName>
    <definedName name="자산" localSheetId="28" hidden="1">{#N/A,#N/A,TRUE,"LOADCOVE";#N/A,#N/A,TRUE,"PAGE001";#N/A,#N/A,TRUE,"PAGE002";#N/A,#N/A,TRUE,"PAGE003";#N/A,#N/A,TRUE,"PAGE004";#N/A,#N/A,TRUE,"PAGE005";#N/A,#N/A,TRUE,"PAGE006";#N/A,#N/A,TRUE,"PAGE007";#N/A,#N/A,TRUE,"PAGE008";#N/A,#N/A,TRUE,"PAGE009";#N/A,#N/A,TRUE,"PAGE010";#N/A,#N/A,TRUE,"PAGE011";#N/A,#N/A,TRUE,"PAGE012";#N/A,#N/A,TRUE,"PAGE013"}</definedName>
    <definedName name="자산" localSheetId="14" hidden="1">{#N/A,#N/A,TRUE,"LOADCOVE";#N/A,#N/A,TRUE,"PAGE001";#N/A,#N/A,TRUE,"PAGE002";#N/A,#N/A,TRUE,"PAGE003";#N/A,#N/A,TRUE,"PAGE004";#N/A,#N/A,TRUE,"PAGE005";#N/A,#N/A,TRUE,"PAGE006";#N/A,#N/A,TRUE,"PAGE007";#N/A,#N/A,TRUE,"PAGE008";#N/A,#N/A,TRUE,"PAGE009";#N/A,#N/A,TRUE,"PAGE010";#N/A,#N/A,TRUE,"PAGE011";#N/A,#N/A,TRUE,"PAGE012";#N/A,#N/A,TRUE,"PAGE013"}</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1" localSheetId="12" hidden="1">{#N/A,#N/A,TRUE,"LOADCOVE";#N/A,#N/A,TRUE,"PAGE001";#N/A,#N/A,TRUE,"PAGE002";#N/A,#N/A,TRUE,"PAGE003";#N/A,#N/A,TRUE,"PAGE004";#N/A,#N/A,TRUE,"PAGE005";#N/A,#N/A,TRUE,"PAGE006";#N/A,#N/A,TRUE,"PAGE007";#N/A,#N/A,TRUE,"PAGE008";#N/A,#N/A,TRUE,"PAGE009";#N/A,#N/A,TRUE,"PAGE010";#N/A,#N/A,TRUE,"PAGE011";#N/A,#N/A,TRUE,"PAGE012";#N/A,#N/A,TRUE,"PAGE013"}</definedName>
    <definedName name="자산1" localSheetId="11" hidden="1">{#N/A,#N/A,TRUE,"LOADCOVE";#N/A,#N/A,TRUE,"PAGE001";#N/A,#N/A,TRUE,"PAGE002";#N/A,#N/A,TRUE,"PAGE003";#N/A,#N/A,TRUE,"PAGE004";#N/A,#N/A,TRUE,"PAGE005";#N/A,#N/A,TRUE,"PAGE006";#N/A,#N/A,TRUE,"PAGE007";#N/A,#N/A,TRUE,"PAGE008";#N/A,#N/A,TRUE,"PAGE009";#N/A,#N/A,TRUE,"PAGE010";#N/A,#N/A,TRUE,"PAGE011";#N/A,#N/A,TRUE,"PAGE012";#N/A,#N/A,TRUE,"PAGE013"}</definedName>
    <definedName name="자산1" localSheetId="13" hidden="1">{#N/A,#N/A,TRUE,"LOADCOVE";#N/A,#N/A,TRUE,"PAGE001";#N/A,#N/A,TRUE,"PAGE002";#N/A,#N/A,TRUE,"PAGE003";#N/A,#N/A,TRUE,"PAGE004";#N/A,#N/A,TRUE,"PAGE005";#N/A,#N/A,TRUE,"PAGE006";#N/A,#N/A,TRUE,"PAGE007";#N/A,#N/A,TRUE,"PAGE008";#N/A,#N/A,TRUE,"PAGE009";#N/A,#N/A,TRUE,"PAGE010";#N/A,#N/A,TRUE,"PAGE011";#N/A,#N/A,TRUE,"PAGE012";#N/A,#N/A,TRUE,"PAGE013"}</definedName>
    <definedName name="자산1" localSheetId="16" hidden="1">{#N/A,#N/A,TRUE,"LOADCOVE";#N/A,#N/A,TRUE,"PAGE001";#N/A,#N/A,TRUE,"PAGE002";#N/A,#N/A,TRUE,"PAGE003";#N/A,#N/A,TRUE,"PAGE004";#N/A,#N/A,TRUE,"PAGE005";#N/A,#N/A,TRUE,"PAGE006";#N/A,#N/A,TRUE,"PAGE007";#N/A,#N/A,TRUE,"PAGE008";#N/A,#N/A,TRUE,"PAGE009";#N/A,#N/A,TRUE,"PAGE010";#N/A,#N/A,TRUE,"PAGE011";#N/A,#N/A,TRUE,"PAGE012";#N/A,#N/A,TRUE,"PAGE013"}</definedName>
    <definedName name="자산1" localSheetId="21" hidden="1">{#N/A,#N/A,TRUE,"LOADCOVE";#N/A,#N/A,TRUE,"PAGE001";#N/A,#N/A,TRUE,"PAGE002";#N/A,#N/A,TRUE,"PAGE003";#N/A,#N/A,TRUE,"PAGE004";#N/A,#N/A,TRUE,"PAGE005";#N/A,#N/A,TRUE,"PAGE006";#N/A,#N/A,TRUE,"PAGE007";#N/A,#N/A,TRUE,"PAGE008";#N/A,#N/A,TRUE,"PAGE009";#N/A,#N/A,TRUE,"PAGE010";#N/A,#N/A,TRUE,"PAGE011";#N/A,#N/A,TRUE,"PAGE012";#N/A,#N/A,TRUE,"PAGE013"}</definedName>
    <definedName name="자산1" localSheetId="18" hidden="1">{#N/A,#N/A,TRUE,"LOADCOVE";#N/A,#N/A,TRUE,"PAGE001";#N/A,#N/A,TRUE,"PAGE002";#N/A,#N/A,TRUE,"PAGE003";#N/A,#N/A,TRUE,"PAGE004";#N/A,#N/A,TRUE,"PAGE005";#N/A,#N/A,TRUE,"PAGE006";#N/A,#N/A,TRUE,"PAGE007";#N/A,#N/A,TRUE,"PAGE008";#N/A,#N/A,TRUE,"PAGE009";#N/A,#N/A,TRUE,"PAGE010";#N/A,#N/A,TRUE,"PAGE011";#N/A,#N/A,TRUE,"PAGE012";#N/A,#N/A,TRUE,"PAGE013"}</definedName>
    <definedName name="자산1" localSheetId="19" hidden="1">{#N/A,#N/A,TRUE,"LOADCOVE";#N/A,#N/A,TRUE,"PAGE001";#N/A,#N/A,TRUE,"PAGE002";#N/A,#N/A,TRUE,"PAGE003";#N/A,#N/A,TRUE,"PAGE004";#N/A,#N/A,TRUE,"PAGE005";#N/A,#N/A,TRUE,"PAGE006";#N/A,#N/A,TRUE,"PAGE007";#N/A,#N/A,TRUE,"PAGE008";#N/A,#N/A,TRUE,"PAGE009";#N/A,#N/A,TRUE,"PAGE010";#N/A,#N/A,TRUE,"PAGE011";#N/A,#N/A,TRUE,"PAGE012";#N/A,#N/A,TRUE,"PAGE013"}</definedName>
    <definedName name="자산1" localSheetId="20" hidden="1">{#N/A,#N/A,TRUE,"LOADCOVE";#N/A,#N/A,TRUE,"PAGE001";#N/A,#N/A,TRUE,"PAGE002";#N/A,#N/A,TRUE,"PAGE003";#N/A,#N/A,TRUE,"PAGE004";#N/A,#N/A,TRUE,"PAGE005";#N/A,#N/A,TRUE,"PAGE006";#N/A,#N/A,TRUE,"PAGE007";#N/A,#N/A,TRUE,"PAGE008";#N/A,#N/A,TRUE,"PAGE009";#N/A,#N/A,TRUE,"PAGE010";#N/A,#N/A,TRUE,"PAGE011";#N/A,#N/A,TRUE,"PAGE012";#N/A,#N/A,TRUE,"PAGE013"}</definedName>
    <definedName name="자산1" localSheetId="22" hidden="1">{#N/A,#N/A,TRUE,"LOADCOVE";#N/A,#N/A,TRUE,"PAGE001";#N/A,#N/A,TRUE,"PAGE002";#N/A,#N/A,TRUE,"PAGE003";#N/A,#N/A,TRUE,"PAGE004";#N/A,#N/A,TRUE,"PAGE005";#N/A,#N/A,TRUE,"PAGE006";#N/A,#N/A,TRUE,"PAGE007";#N/A,#N/A,TRUE,"PAGE008";#N/A,#N/A,TRUE,"PAGE009";#N/A,#N/A,TRUE,"PAGE010";#N/A,#N/A,TRUE,"PAGE011";#N/A,#N/A,TRUE,"PAGE012";#N/A,#N/A,TRUE,"PAGE013"}</definedName>
    <definedName name="자산1" localSheetId="24" hidden="1">{#N/A,#N/A,TRUE,"LOADCOVE";#N/A,#N/A,TRUE,"PAGE001";#N/A,#N/A,TRUE,"PAGE002";#N/A,#N/A,TRUE,"PAGE003";#N/A,#N/A,TRUE,"PAGE004";#N/A,#N/A,TRUE,"PAGE005";#N/A,#N/A,TRUE,"PAGE006";#N/A,#N/A,TRUE,"PAGE007";#N/A,#N/A,TRUE,"PAGE008";#N/A,#N/A,TRUE,"PAGE009";#N/A,#N/A,TRUE,"PAGE010";#N/A,#N/A,TRUE,"PAGE011";#N/A,#N/A,TRUE,"PAGE012";#N/A,#N/A,TRUE,"PAGE013"}</definedName>
    <definedName name="자산1" localSheetId="28" hidden="1">{#N/A,#N/A,TRUE,"LOADCOVE";#N/A,#N/A,TRUE,"PAGE001";#N/A,#N/A,TRUE,"PAGE002";#N/A,#N/A,TRUE,"PAGE003";#N/A,#N/A,TRUE,"PAGE004";#N/A,#N/A,TRUE,"PAGE005";#N/A,#N/A,TRUE,"PAGE006";#N/A,#N/A,TRUE,"PAGE007";#N/A,#N/A,TRUE,"PAGE008";#N/A,#N/A,TRUE,"PAGE009";#N/A,#N/A,TRUE,"PAGE010";#N/A,#N/A,TRUE,"PAGE011";#N/A,#N/A,TRUE,"PAGE012";#N/A,#N/A,TRUE,"PAGE013"}</definedName>
    <definedName name="자산1" localSheetId="14"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야" localSheetId="12" hidden="1">{#N/A,#N/A,FALSE,"집계표"}</definedName>
    <definedName name="자야" localSheetId="11" hidden="1">{#N/A,#N/A,FALSE,"집계표"}</definedName>
    <definedName name="자야" localSheetId="13" hidden="1">{#N/A,#N/A,FALSE,"집계표"}</definedName>
    <definedName name="자야" localSheetId="16" hidden="1">{#N/A,#N/A,FALSE,"집계표"}</definedName>
    <definedName name="자야" localSheetId="21" hidden="1">{#N/A,#N/A,FALSE,"집계표"}</definedName>
    <definedName name="자야" localSheetId="18" hidden="1">{#N/A,#N/A,FALSE,"집계표"}</definedName>
    <definedName name="자야" localSheetId="19" hidden="1">{#N/A,#N/A,FALSE,"집계표"}</definedName>
    <definedName name="자야" localSheetId="20" hidden="1">{#N/A,#N/A,FALSE,"집계표"}</definedName>
    <definedName name="자야" localSheetId="22" hidden="1">{#N/A,#N/A,FALSE,"집계표"}</definedName>
    <definedName name="자야" localSheetId="24" hidden="1">{#N/A,#N/A,FALSE,"집계표"}</definedName>
    <definedName name="자야" localSheetId="28" hidden="1">{#N/A,#N/A,FALSE,"집계표"}</definedName>
    <definedName name="자야" localSheetId="14" hidden="1">{#N/A,#N/A,FALSE,"집계표"}</definedName>
    <definedName name="자야" hidden="1">{#N/A,#N/A,FALSE,"집계표"}</definedName>
    <definedName name="자운" hidden="1">#REF!</definedName>
    <definedName name="자재" localSheetId="12" hidden="1">{#N/A,#N/A,FALSE,"포장2"}</definedName>
    <definedName name="자재" localSheetId="11" hidden="1">{#N/A,#N/A,FALSE,"포장2"}</definedName>
    <definedName name="자재" localSheetId="13" hidden="1">{#N/A,#N/A,FALSE,"포장2"}</definedName>
    <definedName name="자재" localSheetId="16" hidden="1">{#N/A,#N/A,FALSE,"포장2"}</definedName>
    <definedName name="자재" localSheetId="21" hidden="1">{#N/A,#N/A,FALSE,"포장2"}</definedName>
    <definedName name="자재" localSheetId="18" hidden="1">{#N/A,#N/A,FALSE,"포장2"}</definedName>
    <definedName name="자재" localSheetId="19" hidden="1">{#N/A,#N/A,FALSE,"포장2"}</definedName>
    <definedName name="자재" localSheetId="20" hidden="1">{#N/A,#N/A,FALSE,"포장2"}</definedName>
    <definedName name="자재" localSheetId="22" hidden="1">{#N/A,#N/A,FALSE,"포장2"}</definedName>
    <definedName name="자재" localSheetId="24" hidden="1">{#N/A,#N/A,FALSE,"포장2"}</definedName>
    <definedName name="자재" localSheetId="28" hidden="1">{#N/A,#N/A,FALSE,"포장2"}</definedName>
    <definedName name="자재" localSheetId="14" hidden="1">{#N/A,#N/A,FALSE,"포장2"}</definedName>
    <definedName name="자재" hidden="1">{#N/A,#N/A,FALSE,"포장2"}</definedName>
    <definedName name="자재1" localSheetId="12" hidden="1">{#N/A,#N/A,FALSE,"포장2"}</definedName>
    <definedName name="자재1" localSheetId="11" hidden="1">{#N/A,#N/A,FALSE,"포장2"}</definedName>
    <definedName name="자재1" localSheetId="13" hidden="1">{#N/A,#N/A,FALSE,"포장2"}</definedName>
    <definedName name="자재1" localSheetId="16" hidden="1">{#N/A,#N/A,FALSE,"포장2"}</definedName>
    <definedName name="자재1" localSheetId="21" hidden="1">{#N/A,#N/A,FALSE,"포장2"}</definedName>
    <definedName name="자재1" localSheetId="18" hidden="1">{#N/A,#N/A,FALSE,"포장2"}</definedName>
    <definedName name="자재1" localSheetId="19" hidden="1">{#N/A,#N/A,FALSE,"포장2"}</definedName>
    <definedName name="자재1" localSheetId="20" hidden="1">{#N/A,#N/A,FALSE,"포장2"}</definedName>
    <definedName name="자재1" localSheetId="22" hidden="1">{#N/A,#N/A,FALSE,"포장2"}</definedName>
    <definedName name="자재1" localSheetId="24" hidden="1">{#N/A,#N/A,FALSE,"포장2"}</definedName>
    <definedName name="자재1" localSheetId="28" hidden="1">{#N/A,#N/A,FALSE,"포장2"}</definedName>
    <definedName name="자재1" localSheetId="14" hidden="1">{#N/A,#N/A,FALSE,"포장2"}</definedName>
    <definedName name="자재1" hidden="1">{#N/A,#N/A,FALSE,"포장2"}</definedName>
    <definedName name="자재2" localSheetId="12" hidden="1">{#N/A,#N/A,FALSE,"구조2"}</definedName>
    <definedName name="자재2" localSheetId="11" hidden="1">{#N/A,#N/A,FALSE,"구조2"}</definedName>
    <definedName name="자재2" localSheetId="13" hidden="1">{#N/A,#N/A,FALSE,"구조2"}</definedName>
    <definedName name="자재2" localSheetId="16" hidden="1">{#N/A,#N/A,FALSE,"구조2"}</definedName>
    <definedName name="자재2" localSheetId="21" hidden="1">{#N/A,#N/A,FALSE,"구조2"}</definedName>
    <definedName name="자재2" localSheetId="18" hidden="1">{#N/A,#N/A,FALSE,"구조2"}</definedName>
    <definedName name="자재2" localSheetId="19" hidden="1">{#N/A,#N/A,FALSE,"구조2"}</definedName>
    <definedName name="자재2" localSheetId="20" hidden="1">{#N/A,#N/A,FALSE,"구조2"}</definedName>
    <definedName name="자재2" localSheetId="22" hidden="1">{#N/A,#N/A,FALSE,"구조2"}</definedName>
    <definedName name="자재2" localSheetId="24" hidden="1">{#N/A,#N/A,FALSE,"구조2"}</definedName>
    <definedName name="자재2" localSheetId="28" hidden="1">{#N/A,#N/A,FALSE,"구조2"}</definedName>
    <definedName name="자재2" localSheetId="14" hidden="1">{#N/A,#N/A,FALSE,"구조2"}</definedName>
    <definedName name="자재2" hidden="1">{#N/A,#N/A,FALSE,"구조2"}</definedName>
    <definedName name="자재3"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단가근거" hidden="1">#REF!</definedName>
    <definedName name="자재비" localSheetId="12" hidden="1">{"'용역비'!$A$4:$C$8"}</definedName>
    <definedName name="자재비" localSheetId="11" hidden="1">{"'용역비'!$A$4:$C$8"}</definedName>
    <definedName name="자재비" localSheetId="13" hidden="1">{"'용역비'!$A$4:$C$8"}</definedName>
    <definedName name="자재비" localSheetId="16" hidden="1">{"'용역비'!$A$4:$C$8"}</definedName>
    <definedName name="자재비" localSheetId="21" hidden="1">{"'용역비'!$A$4:$C$8"}</definedName>
    <definedName name="자재비" localSheetId="18" hidden="1">{"'용역비'!$A$4:$C$8"}</definedName>
    <definedName name="자재비" localSheetId="19" hidden="1">{"'용역비'!$A$4:$C$8"}</definedName>
    <definedName name="자재비" localSheetId="20" hidden="1">{"'용역비'!$A$4:$C$8"}</definedName>
    <definedName name="자재비" localSheetId="22" hidden="1">{"'용역비'!$A$4:$C$8"}</definedName>
    <definedName name="자재비" localSheetId="24" hidden="1">{"'용역비'!$A$4:$C$8"}</definedName>
    <definedName name="자재비" localSheetId="28" hidden="1">{"'용역비'!$A$4:$C$8"}</definedName>
    <definedName name="자재비" localSheetId="14" hidden="1">{"'용역비'!$A$4:$C$8"}</definedName>
    <definedName name="자재비" hidden="1">{"'용역비'!$A$4:$C$8"}</definedName>
    <definedName name="자ㅓㅏ" localSheetId="12" hidden="1">{#N/A,#N/A,FALSE,"집계표"}</definedName>
    <definedName name="자ㅓㅏ" localSheetId="11" hidden="1">{#N/A,#N/A,FALSE,"집계표"}</definedName>
    <definedName name="자ㅓㅏ" localSheetId="13" hidden="1">{#N/A,#N/A,FALSE,"집계표"}</definedName>
    <definedName name="자ㅓㅏ" localSheetId="16" hidden="1">{#N/A,#N/A,FALSE,"집계표"}</definedName>
    <definedName name="자ㅓㅏ" localSheetId="21" hidden="1">{#N/A,#N/A,FALSE,"집계표"}</definedName>
    <definedName name="자ㅓㅏ" localSheetId="18" hidden="1">{#N/A,#N/A,FALSE,"집계표"}</definedName>
    <definedName name="자ㅓㅏ" localSheetId="19" hidden="1">{#N/A,#N/A,FALSE,"집계표"}</definedName>
    <definedName name="자ㅓㅏ" localSheetId="20" hidden="1">{#N/A,#N/A,FALSE,"집계표"}</definedName>
    <definedName name="자ㅓㅏ" localSheetId="22" hidden="1">{#N/A,#N/A,FALSE,"집계표"}</definedName>
    <definedName name="자ㅓㅏ" localSheetId="24" hidden="1">{#N/A,#N/A,FALSE,"집계표"}</definedName>
    <definedName name="자ㅓㅏ" localSheetId="28" hidden="1">{#N/A,#N/A,FALSE,"집계표"}</definedName>
    <definedName name="자ㅓㅏ" localSheetId="14" hidden="1">{#N/A,#N/A,FALSE,"집계표"}</definedName>
    <definedName name="자ㅓㅏ" hidden="1">{#N/A,#N/A,FALSE,"집계표"}</definedName>
    <definedName name="장" localSheetId="12" hidden="1">{#N/A,#N/A,FALSE,"CCTV"}</definedName>
    <definedName name="장" localSheetId="11" hidden="1">{#N/A,#N/A,FALSE,"CCTV"}</definedName>
    <definedName name="장" localSheetId="13" hidden="1">{#N/A,#N/A,FALSE,"CCTV"}</definedName>
    <definedName name="장" localSheetId="16" hidden="1">{#N/A,#N/A,FALSE,"CCTV"}</definedName>
    <definedName name="장" localSheetId="21" hidden="1">{#N/A,#N/A,FALSE,"CCTV"}</definedName>
    <definedName name="장" localSheetId="18" hidden="1">{#N/A,#N/A,FALSE,"CCTV"}</definedName>
    <definedName name="장" localSheetId="19" hidden="1">{#N/A,#N/A,FALSE,"CCTV"}</definedName>
    <definedName name="장" localSheetId="20" hidden="1">{#N/A,#N/A,FALSE,"CCTV"}</definedName>
    <definedName name="장" localSheetId="22" hidden="1">{#N/A,#N/A,FALSE,"CCTV"}</definedName>
    <definedName name="장" localSheetId="24" hidden="1">{#N/A,#N/A,FALSE,"CCTV"}</definedName>
    <definedName name="장" localSheetId="28" hidden="1">{#N/A,#N/A,FALSE,"CCTV"}</definedName>
    <definedName name="장" localSheetId="14" hidden="1">{#N/A,#N/A,FALSE,"CCTV"}</definedName>
    <definedName name="장" hidden="1">{#N/A,#N/A,FALSE,"CCTV"}</definedName>
    <definedName name="장구" localSheetId="12" hidden="1">{#N/A,#N/A,FALSE,"Sheet6"}</definedName>
    <definedName name="장구" localSheetId="11" hidden="1">{#N/A,#N/A,FALSE,"Sheet6"}</definedName>
    <definedName name="장구" localSheetId="13" hidden="1">{#N/A,#N/A,FALSE,"Sheet6"}</definedName>
    <definedName name="장구" localSheetId="16" hidden="1">{#N/A,#N/A,FALSE,"Sheet6"}</definedName>
    <definedName name="장구" localSheetId="21" hidden="1">{#N/A,#N/A,FALSE,"Sheet6"}</definedName>
    <definedName name="장구" localSheetId="18" hidden="1">{#N/A,#N/A,FALSE,"Sheet6"}</definedName>
    <definedName name="장구" localSheetId="19" hidden="1">{#N/A,#N/A,FALSE,"Sheet6"}</definedName>
    <definedName name="장구" localSheetId="20" hidden="1">{#N/A,#N/A,FALSE,"Sheet6"}</definedName>
    <definedName name="장구" localSheetId="22" hidden="1">{#N/A,#N/A,FALSE,"Sheet6"}</definedName>
    <definedName name="장구" localSheetId="24" hidden="1">{#N/A,#N/A,FALSE,"Sheet6"}</definedName>
    <definedName name="장구" localSheetId="28" hidden="1">{#N/A,#N/A,FALSE,"Sheet6"}</definedName>
    <definedName name="장구" localSheetId="14" hidden="1">{#N/A,#N/A,FALSE,"Sheet6"}</definedName>
    <definedName name="장구" hidden="1">{#N/A,#N/A,FALSE,"Sheet6"}</definedName>
    <definedName name="장기" localSheetId="12" hidden="1">{#N/A,#N/A,FALSE,"지침";#N/A,#N/A,FALSE,"환경분석";#N/A,#N/A,FALSE,"Sheet16"}</definedName>
    <definedName name="장기" localSheetId="11" hidden="1">{#N/A,#N/A,FALSE,"지침";#N/A,#N/A,FALSE,"환경분석";#N/A,#N/A,FALSE,"Sheet16"}</definedName>
    <definedName name="장기" localSheetId="13" hidden="1">{#N/A,#N/A,FALSE,"지침";#N/A,#N/A,FALSE,"환경분석";#N/A,#N/A,FALSE,"Sheet16"}</definedName>
    <definedName name="장기" localSheetId="16" hidden="1">{#N/A,#N/A,FALSE,"지침";#N/A,#N/A,FALSE,"환경분석";#N/A,#N/A,FALSE,"Sheet16"}</definedName>
    <definedName name="장기" localSheetId="21" hidden="1">{#N/A,#N/A,FALSE,"지침";#N/A,#N/A,FALSE,"환경분석";#N/A,#N/A,FALSE,"Sheet16"}</definedName>
    <definedName name="장기" localSheetId="18" hidden="1">{#N/A,#N/A,FALSE,"지침";#N/A,#N/A,FALSE,"환경분석";#N/A,#N/A,FALSE,"Sheet16"}</definedName>
    <definedName name="장기" localSheetId="19" hidden="1">{#N/A,#N/A,FALSE,"지침";#N/A,#N/A,FALSE,"환경분석";#N/A,#N/A,FALSE,"Sheet16"}</definedName>
    <definedName name="장기" localSheetId="20" hidden="1">{#N/A,#N/A,FALSE,"지침";#N/A,#N/A,FALSE,"환경분석";#N/A,#N/A,FALSE,"Sheet16"}</definedName>
    <definedName name="장기" localSheetId="22" hidden="1">{#N/A,#N/A,FALSE,"지침";#N/A,#N/A,FALSE,"환경분석";#N/A,#N/A,FALSE,"Sheet16"}</definedName>
    <definedName name="장기" localSheetId="24" hidden="1">{#N/A,#N/A,FALSE,"지침";#N/A,#N/A,FALSE,"환경분석";#N/A,#N/A,FALSE,"Sheet16"}</definedName>
    <definedName name="장기" localSheetId="28" hidden="1">{#N/A,#N/A,FALSE,"지침";#N/A,#N/A,FALSE,"환경분석";#N/A,#N/A,FALSE,"Sheet16"}</definedName>
    <definedName name="장기" localSheetId="14" hidden="1">{#N/A,#N/A,FALSE,"지침";#N/A,#N/A,FALSE,"환경분석";#N/A,#N/A,FALSE,"Sheet16"}</definedName>
    <definedName name="장기" hidden="1">{#N/A,#N/A,FALSE,"지침";#N/A,#N/A,FALSE,"환경분석";#N/A,#N/A,FALSE,"Sheet16"}</definedName>
    <definedName name="장동일" localSheetId="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1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1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2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1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19"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2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2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2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2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localSheetId="1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동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장비" localSheetId="12" hidden="1">{#N/A,#N/A,FALSE,"CCTV"}</definedName>
    <definedName name="장비" localSheetId="11" hidden="1">{#N/A,#N/A,FALSE,"CCTV"}</definedName>
    <definedName name="장비" localSheetId="13" hidden="1">{#N/A,#N/A,FALSE,"CCTV"}</definedName>
    <definedName name="장비" localSheetId="16" hidden="1">{#N/A,#N/A,FALSE,"CCTV"}</definedName>
    <definedName name="장비" localSheetId="21" hidden="1">{#N/A,#N/A,FALSE,"CCTV"}</definedName>
    <definedName name="장비" localSheetId="18" hidden="1">{#N/A,#N/A,FALSE,"CCTV"}</definedName>
    <definedName name="장비" localSheetId="19" hidden="1">{#N/A,#N/A,FALSE,"CCTV"}</definedName>
    <definedName name="장비" localSheetId="20" hidden="1">{#N/A,#N/A,FALSE,"CCTV"}</definedName>
    <definedName name="장비" localSheetId="22" hidden="1">{#N/A,#N/A,FALSE,"CCTV"}</definedName>
    <definedName name="장비" localSheetId="24" hidden="1">{#N/A,#N/A,FALSE,"CCTV"}</definedName>
    <definedName name="장비" localSheetId="28" hidden="1">{#N/A,#N/A,FALSE,"CCTV"}</definedName>
    <definedName name="장비" localSheetId="14" hidden="1">{#N/A,#N/A,FALSE,"CCTV"}</definedName>
    <definedName name="장비" hidden="1">{#N/A,#N/A,FALSE,"CCTV"}</definedName>
    <definedName name="장종"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재집" localSheetId="12" hidden="1">{"'용역비'!$A$4:$C$8"}</definedName>
    <definedName name="재집" localSheetId="11" hidden="1">{"'용역비'!$A$4:$C$8"}</definedName>
    <definedName name="재집" localSheetId="13" hidden="1">{"'용역비'!$A$4:$C$8"}</definedName>
    <definedName name="재집" localSheetId="16" hidden="1">{"'용역비'!$A$4:$C$8"}</definedName>
    <definedName name="재집" localSheetId="21" hidden="1">{"'용역비'!$A$4:$C$8"}</definedName>
    <definedName name="재집" localSheetId="18" hidden="1">{"'용역비'!$A$4:$C$8"}</definedName>
    <definedName name="재집" localSheetId="19" hidden="1">{"'용역비'!$A$4:$C$8"}</definedName>
    <definedName name="재집" localSheetId="20" hidden="1">{"'용역비'!$A$4:$C$8"}</definedName>
    <definedName name="재집" localSheetId="22" hidden="1">{"'용역비'!$A$4:$C$8"}</definedName>
    <definedName name="재집" localSheetId="24" hidden="1">{"'용역비'!$A$4:$C$8"}</definedName>
    <definedName name="재집" localSheetId="28" hidden="1">{"'용역비'!$A$4:$C$8"}</definedName>
    <definedName name="재집" localSheetId="14" hidden="1">{"'용역비'!$A$4:$C$8"}</definedName>
    <definedName name="재집" hidden="1">{"'용역비'!$A$4:$C$8"}</definedName>
    <definedName name="적표" localSheetId="12" hidden="1">{#N/A,#N/A,FALSE,"전체집계표";#N/A,#N/A,FALSE,"안벽30000";#N/A,#N/A,FALSE,"안벽20000";#N/A,#N/A,FALSE,"내호안";#N/A,#N/A,FALSE,"외호안";#N/A,#N/A,FALSE,"준설토A";#N/A,#N/A,FALSE,"준설토B";#N/A,#N/A,FALSE,"적출장"}</definedName>
    <definedName name="적표" localSheetId="11" hidden="1">{#N/A,#N/A,FALSE,"전체집계표";#N/A,#N/A,FALSE,"안벽30000";#N/A,#N/A,FALSE,"안벽20000";#N/A,#N/A,FALSE,"내호안";#N/A,#N/A,FALSE,"외호안";#N/A,#N/A,FALSE,"준설토A";#N/A,#N/A,FALSE,"준설토B";#N/A,#N/A,FALSE,"적출장"}</definedName>
    <definedName name="적표" localSheetId="13" hidden="1">{#N/A,#N/A,FALSE,"전체집계표";#N/A,#N/A,FALSE,"안벽30000";#N/A,#N/A,FALSE,"안벽20000";#N/A,#N/A,FALSE,"내호안";#N/A,#N/A,FALSE,"외호안";#N/A,#N/A,FALSE,"준설토A";#N/A,#N/A,FALSE,"준설토B";#N/A,#N/A,FALSE,"적출장"}</definedName>
    <definedName name="적표" localSheetId="16" hidden="1">{#N/A,#N/A,FALSE,"전체집계표";#N/A,#N/A,FALSE,"안벽30000";#N/A,#N/A,FALSE,"안벽20000";#N/A,#N/A,FALSE,"내호안";#N/A,#N/A,FALSE,"외호안";#N/A,#N/A,FALSE,"준설토A";#N/A,#N/A,FALSE,"준설토B";#N/A,#N/A,FALSE,"적출장"}</definedName>
    <definedName name="적표" localSheetId="21" hidden="1">{#N/A,#N/A,FALSE,"전체집계표";#N/A,#N/A,FALSE,"안벽30000";#N/A,#N/A,FALSE,"안벽20000";#N/A,#N/A,FALSE,"내호안";#N/A,#N/A,FALSE,"외호안";#N/A,#N/A,FALSE,"준설토A";#N/A,#N/A,FALSE,"준설토B";#N/A,#N/A,FALSE,"적출장"}</definedName>
    <definedName name="적표" localSheetId="18" hidden="1">{#N/A,#N/A,FALSE,"전체집계표";#N/A,#N/A,FALSE,"안벽30000";#N/A,#N/A,FALSE,"안벽20000";#N/A,#N/A,FALSE,"내호안";#N/A,#N/A,FALSE,"외호안";#N/A,#N/A,FALSE,"준설토A";#N/A,#N/A,FALSE,"준설토B";#N/A,#N/A,FALSE,"적출장"}</definedName>
    <definedName name="적표" localSheetId="19" hidden="1">{#N/A,#N/A,FALSE,"전체집계표";#N/A,#N/A,FALSE,"안벽30000";#N/A,#N/A,FALSE,"안벽20000";#N/A,#N/A,FALSE,"내호안";#N/A,#N/A,FALSE,"외호안";#N/A,#N/A,FALSE,"준설토A";#N/A,#N/A,FALSE,"준설토B";#N/A,#N/A,FALSE,"적출장"}</definedName>
    <definedName name="적표" localSheetId="20" hidden="1">{#N/A,#N/A,FALSE,"전체집계표";#N/A,#N/A,FALSE,"안벽30000";#N/A,#N/A,FALSE,"안벽20000";#N/A,#N/A,FALSE,"내호안";#N/A,#N/A,FALSE,"외호안";#N/A,#N/A,FALSE,"준설토A";#N/A,#N/A,FALSE,"준설토B";#N/A,#N/A,FALSE,"적출장"}</definedName>
    <definedName name="적표" localSheetId="22" hidden="1">{#N/A,#N/A,FALSE,"전체집계표";#N/A,#N/A,FALSE,"안벽30000";#N/A,#N/A,FALSE,"안벽20000";#N/A,#N/A,FALSE,"내호안";#N/A,#N/A,FALSE,"외호안";#N/A,#N/A,FALSE,"준설토A";#N/A,#N/A,FALSE,"준설토B";#N/A,#N/A,FALSE,"적출장"}</definedName>
    <definedName name="적표" localSheetId="24" hidden="1">{#N/A,#N/A,FALSE,"전체집계표";#N/A,#N/A,FALSE,"안벽30000";#N/A,#N/A,FALSE,"안벽20000";#N/A,#N/A,FALSE,"내호안";#N/A,#N/A,FALSE,"외호안";#N/A,#N/A,FALSE,"준설토A";#N/A,#N/A,FALSE,"준설토B";#N/A,#N/A,FALSE,"적출장"}</definedName>
    <definedName name="적표" localSheetId="28" hidden="1">{#N/A,#N/A,FALSE,"전체집계표";#N/A,#N/A,FALSE,"안벽30000";#N/A,#N/A,FALSE,"안벽20000";#N/A,#N/A,FALSE,"내호안";#N/A,#N/A,FALSE,"외호안";#N/A,#N/A,FALSE,"준설토A";#N/A,#N/A,FALSE,"준설토B";#N/A,#N/A,FALSE,"적출장"}</definedName>
    <definedName name="적표" localSheetId="14" hidden="1">{#N/A,#N/A,FALSE,"전체집계표";#N/A,#N/A,FALSE,"안벽30000";#N/A,#N/A,FALSE,"안벽20000";#N/A,#N/A,FALSE,"내호안";#N/A,#N/A,FALSE,"외호안";#N/A,#N/A,FALSE,"준설토A";#N/A,#N/A,FALSE,"준설토B";#N/A,#N/A,FALSE,"적출장"}</definedName>
    <definedName name="적표" hidden="1">{#N/A,#N/A,FALSE,"전체집계표";#N/A,#N/A,FALSE,"안벽30000";#N/A,#N/A,FALSE,"안벽20000";#N/A,#N/A,FALSE,"내호안";#N/A,#N/A,FALSE,"외호안";#N/A,#N/A,FALSE,"준설토A";#N/A,#N/A,FALSE,"준설토B";#N/A,#N/A,FALSE,"적출장"}</definedName>
    <definedName name="전"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계장금액" hidden="1">#REF!</definedName>
    <definedName name="전기" localSheetId="12" hidden="1">{"'Sheet1'!$A$1:$E$59"}</definedName>
    <definedName name="전기" localSheetId="11" hidden="1">{"'Sheet1'!$A$1:$E$59"}</definedName>
    <definedName name="전기" localSheetId="13" hidden="1">{"'Sheet1'!$A$1:$E$59"}</definedName>
    <definedName name="전기" localSheetId="16" hidden="1">{"'Sheet1'!$A$1:$E$59"}</definedName>
    <definedName name="전기" localSheetId="21" hidden="1">{"'Sheet1'!$A$1:$E$59"}</definedName>
    <definedName name="전기" localSheetId="18" hidden="1">{"'Sheet1'!$A$1:$E$59"}</definedName>
    <definedName name="전기" localSheetId="19" hidden="1">{"'Sheet1'!$A$1:$E$59"}</definedName>
    <definedName name="전기" localSheetId="20" hidden="1">{"'Sheet1'!$A$1:$E$59"}</definedName>
    <definedName name="전기" localSheetId="22" hidden="1">{"'Sheet1'!$A$1:$E$59"}</definedName>
    <definedName name="전기" localSheetId="24" hidden="1">{"'Sheet1'!$A$1:$E$59"}</definedName>
    <definedName name="전기" localSheetId="28" hidden="1">{"'Sheet1'!$A$1:$E$59"}</definedName>
    <definedName name="전기" localSheetId="14" hidden="1">{"'Sheet1'!$A$1:$E$59"}</definedName>
    <definedName name="전기" hidden="1">{"'Sheet1'!$A$1:$E$59"}</definedName>
    <definedName name="전기1" hidden="1">#REF!</definedName>
    <definedName name="전기공사비교"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0"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구" localSheetId="12" hidden="1">{"'장비'!$A$3:$M$12"}</definedName>
    <definedName name="전기구" localSheetId="11" hidden="1">{"'장비'!$A$3:$M$12"}</definedName>
    <definedName name="전기구" localSheetId="13" hidden="1">{"'장비'!$A$3:$M$12"}</definedName>
    <definedName name="전기구" localSheetId="16" hidden="1">{"'장비'!$A$3:$M$12"}</definedName>
    <definedName name="전기구" localSheetId="21" hidden="1">{"'장비'!$A$3:$M$12"}</definedName>
    <definedName name="전기구" localSheetId="18" hidden="1">{"'장비'!$A$3:$M$12"}</definedName>
    <definedName name="전기구" localSheetId="19" hidden="1">{"'장비'!$A$3:$M$12"}</definedName>
    <definedName name="전기구" localSheetId="20" hidden="1">{"'장비'!$A$3:$M$12"}</definedName>
    <definedName name="전기구" localSheetId="22" hidden="1">{"'장비'!$A$3:$M$12"}</definedName>
    <definedName name="전기구" localSheetId="24" hidden="1">{"'장비'!$A$3:$M$12"}</definedName>
    <definedName name="전기구" localSheetId="28" hidden="1">{"'장비'!$A$3:$M$12"}</definedName>
    <definedName name="전기구" localSheetId="14" hidden="1">{"'장비'!$A$3:$M$12"}</definedName>
    <definedName name="전기구" hidden="1">{"'장비'!$A$3:$M$12"}</definedName>
    <definedName name="전기기" hidden="1">#REF!</definedName>
    <definedName name="전기기기" localSheetId="12" hidden="1">{"'장비'!$A$3:$M$12"}</definedName>
    <definedName name="전기기기" localSheetId="11" hidden="1">{"'장비'!$A$3:$M$12"}</definedName>
    <definedName name="전기기기" localSheetId="13" hidden="1">{"'장비'!$A$3:$M$12"}</definedName>
    <definedName name="전기기기" localSheetId="16" hidden="1">{"'장비'!$A$3:$M$12"}</definedName>
    <definedName name="전기기기" localSheetId="21" hidden="1">{"'장비'!$A$3:$M$12"}</definedName>
    <definedName name="전기기기" localSheetId="18" hidden="1">{"'장비'!$A$3:$M$12"}</definedName>
    <definedName name="전기기기" localSheetId="19" hidden="1">{"'장비'!$A$3:$M$12"}</definedName>
    <definedName name="전기기기" localSheetId="20" hidden="1">{"'장비'!$A$3:$M$12"}</definedName>
    <definedName name="전기기기" localSheetId="22" hidden="1">{"'장비'!$A$3:$M$12"}</definedName>
    <definedName name="전기기기" localSheetId="24" hidden="1">{"'장비'!$A$3:$M$12"}</definedName>
    <definedName name="전기기기" localSheetId="28" hidden="1">{"'장비'!$A$3:$M$12"}</definedName>
    <definedName name="전기기기" localSheetId="14" hidden="1">{"'장비'!$A$3:$M$12"}</definedName>
    <definedName name="전기기기" hidden="1">{"'장비'!$A$3:$M$12"}</definedName>
    <definedName name="전기내역" localSheetId="12" hidden="1">{#N/A,#N/A,FALSE,"CCTV"}</definedName>
    <definedName name="전기내역" localSheetId="11" hidden="1">{#N/A,#N/A,FALSE,"CCTV"}</definedName>
    <definedName name="전기내역" localSheetId="13" hidden="1">{#N/A,#N/A,FALSE,"CCTV"}</definedName>
    <definedName name="전기내역" localSheetId="16" hidden="1">{#N/A,#N/A,FALSE,"CCTV"}</definedName>
    <definedName name="전기내역" localSheetId="21" hidden="1">{#N/A,#N/A,FALSE,"CCTV"}</definedName>
    <definedName name="전기내역" localSheetId="18" hidden="1">{#N/A,#N/A,FALSE,"CCTV"}</definedName>
    <definedName name="전기내역" localSheetId="19" hidden="1">{#N/A,#N/A,FALSE,"CCTV"}</definedName>
    <definedName name="전기내역" localSheetId="20" hidden="1">{#N/A,#N/A,FALSE,"CCTV"}</definedName>
    <definedName name="전기내역" localSheetId="22" hidden="1">{#N/A,#N/A,FALSE,"CCTV"}</definedName>
    <definedName name="전기내역" localSheetId="24" hidden="1">{#N/A,#N/A,FALSE,"CCTV"}</definedName>
    <definedName name="전기내역" localSheetId="28" hidden="1">{#N/A,#N/A,FALSE,"CCTV"}</definedName>
    <definedName name="전기내역" localSheetId="14" hidden="1">{#N/A,#N/A,FALSE,"CCTV"}</definedName>
    <definedName name="전기내역" hidden="1">{#N/A,#N/A,FALSE,"CCTV"}</definedName>
    <definedName name="전기마감" hidden="1">#REF!</definedName>
    <definedName name="전기산출" hidden="1">#REF!</definedName>
    <definedName name="전기산출내역" hidden="1">#REF!</definedName>
    <definedName name="전기특기조건" localSheetId="12" hidden="1">{#N/A,#N/A,FALSE,"현장 NCR 분석";#N/A,#N/A,FALSE,"현장품질감사";#N/A,#N/A,FALSE,"현장품질감사"}</definedName>
    <definedName name="전기특기조건" localSheetId="11" hidden="1">{#N/A,#N/A,FALSE,"현장 NCR 분석";#N/A,#N/A,FALSE,"현장품질감사";#N/A,#N/A,FALSE,"현장품질감사"}</definedName>
    <definedName name="전기특기조건" localSheetId="13" hidden="1">{#N/A,#N/A,FALSE,"현장 NCR 분석";#N/A,#N/A,FALSE,"현장품질감사";#N/A,#N/A,FALSE,"현장품질감사"}</definedName>
    <definedName name="전기특기조건" localSheetId="16" hidden="1">{#N/A,#N/A,FALSE,"현장 NCR 분석";#N/A,#N/A,FALSE,"현장품질감사";#N/A,#N/A,FALSE,"현장품질감사"}</definedName>
    <definedName name="전기특기조건" localSheetId="21" hidden="1">{#N/A,#N/A,FALSE,"현장 NCR 분석";#N/A,#N/A,FALSE,"현장품질감사";#N/A,#N/A,FALSE,"현장품질감사"}</definedName>
    <definedName name="전기특기조건" localSheetId="18" hidden="1">{#N/A,#N/A,FALSE,"현장 NCR 분석";#N/A,#N/A,FALSE,"현장품질감사";#N/A,#N/A,FALSE,"현장품질감사"}</definedName>
    <definedName name="전기특기조건" localSheetId="19" hidden="1">{#N/A,#N/A,FALSE,"현장 NCR 분석";#N/A,#N/A,FALSE,"현장품질감사";#N/A,#N/A,FALSE,"현장품질감사"}</definedName>
    <definedName name="전기특기조건" localSheetId="20" hidden="1">{#N/A,#N/A,FALSE,"현장 NCR 분석";#N/A,#N/A,FALSE,"현장품질감사";#N/A,#N/A,FALSE,"현장품질감사"}</definedName>
    <definedName name="전기특기조건" localSheetId="22" hidden="1">{#N/A,#N/A,FALSE,"현장 NCR 분석";#N/A,#N/A,FALSE,"현장품질감사";#N/A,#N/A,FALSE,"현장품질감사"}</definedName>
    <definedName name="전기특기조건" localSheetId="24" hidden="1">{#N/A,#N/A,FALSE,"현장 NCR 분석";#N/A,#N/A,FALSE,"현장품질감사";#N/A,#N/A,FALSE,"현장품질감사"}</definedName>
    <definedName name="전기특기조건" localSheetId="28" hidden="1">{#N/A,#N/A,FALSE,"현장 NCR 분석";#N/A,#N/A,FALSE,"현장품질감사";#N/A,#N/A,FALSE,"현장품질감사"}</definedName>
    <definedName name="전기특기조건" localSheetId="14" hidden="1">{#N/A,#N/A,FALSE,"현장 NCR 분석";#N/A,#N/A,FALSE,"현장품질감사";#N/A,#N/A,FALSE,"현장품질감사"}</definedName>
    <definedName name="전기특기조건" hidden="1">{#N/A,#N/A,FALSE,"현장 NCR 분석";#N/A,#N/A,FALSE,"현장품질감사";#N/A,#N/A,FALSE,"현장품질감사"}</definedName>
    <definedName name="전등설비" localSheetId="12" hidden="1">{#N/A,#N/A,FALSE,"CCTV"}</definedName>
    <definedName name="전등설비" localSheetId="11" hidden="1">{#N/A,#N/A,FALSE,"CCTV"}</definedName>
    <definedName name="전등설비" localSheetId="13" hidden="1">{#N/A,#N/A,FALSE,"CCTV"}</definedName>
    <definedName name="전등설비" localSheetId="16" hidden="1">{#N/A,#N/A,FALSE,"CCTV"}</definedName>
    <definedName name="전등설비" localSheetId="21" hidden="1">{#N/A,#N/A,FALSE,"CCTV"}</definedName>
    <definedName name="전등설비" localSheetId="18" hidden="1">{#N/A,#N/A,FALSE,"CCTV"}</definedName>
    <definedName name="전등설비" localSheetId="19" hidden="1">{#N/A,#N/A,FALSE,"CCTV"}</definedName>
    <definedName name="전등설비" localSheetId="20" hidden="1">{#N/A,#N/A,FALSE,"CCTV"}</definedName>
    <definedName name="전등설비" localSheetId="22" hidden="1">{#N/A,#N/A,FALSE,"CCTV"}</definedName>
    <definedName name="전등설비" localSheetId="24" hidden="1">{#N/A,#N/A,FALSE,"CCTV"}</definedName>
    <definedName name="전등설비" localSheetId="28" hidden="1">{#N/A,#N/A,FALSE,"CCTV"}</definedName>
    <definedName name="전등설비" localSheetId="14" hidden="1">{#N/A,#N/A,FALSE,"CCTV"}</definedName>
    <definedName name="전등설비" hidden="1">{#N/A,#N/A,FALSE,"CCTV"}</definedName>
    <definedName name="전략과제"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략과제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열" localSheetId="12" hidden="1">{#N/A,#N/A,FALSE,"CCTV"}</definedName>
    <definedName name="전열" localSheetId="11" hidden="1">{#N/A,#N/A,FALSE,"CCTV"}</definedName>
    <definedName name="전열" localSheetId="13" hidden="1">{#N/A,#N/A,FALSE,"CCTV"}</definedName>
    <definedName name="전열" localSheetId="16" hidden="1">{#N/A,#N/A,FALSE,"CCTV"}</definedName>
    <definedName name="전열" localSheetId="21" hidden="1">{#N/A,#N/A,FALSE,"CCTV"}</definedName>
    <definedName name="전열" localSheetId="18" hidden="1">{#N/A,#N/A,FALSE,"CCTV"}</definedName>
    <definedName name="전열" localSheetId="19" hidden="1">{#N/A,#N/A,FALSE,"CCTV"}</definedName>
    <definedName name="전열" localSheetId="20" hidden="1">{#N/A,#N/A,FALSE,"CCTV"}</definedName>
    <definedName name="전열" localSheetId="22" hidden="1">{#N/A,#N/A,FALSE,"CCTV"}</definedName>
    <definedName name="전열" localSheetId="24" hidden="1">{#N/A,#N/A,FALSE,"CCTV"}</definedName>
    <definedName name="전열" localSheetId="28" hidden="1">{#N/A,#N/A,FALSE,"CCTV"}</definedName>
    <definedName name="전열" localSheetId="14" hidden="1">{#N/A,#N/A,FALSE,"CCTV"}</definedName>
    <definedName name="전열" hidden="1">{#N/A,#N/A,FALSE,"CCTV"}</definedName>
    <definedName name="전자"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자CF" localSheetId="12" hidden="1">{#N/A,#N/A,FALSE,"지침";#N/A,#N/A,FALSE,"환경분석";#N/A,#N/A,FALSE,"Sheet16"}</definedName>
    <definedName name="전자CF" localSheetId="11" hidden="1">{#N/A,#N/A,FALSE,"지침";#N/A,#N/A,FALSE,"환경분석";#N/A,#N/A,FALSE,"Sheet16"}</definedName>
    <definedName name="전자CF" localSheetId="13" hidden="1">{#N/A,#N/A,FALSE,"지침";#N/A,#N/A,FALSE,"환경분석";#N/A,#N/A,FALSE,"Sheet16"}</definedName>
    <definedName name="전자CF" localSheetId="16" hidden="1">{#N/A,#N/A,FALSE,"지침";#N/A,#N/A,FALSE,"환경분석";#N/A,#N/A,FALSE,"Sheet16"}</definedName>
    <definedName name="전자CF" localSheetId="21" hidden="1">{#N/A,#N/A,FALSE,"지침";#N/A,#N/A,FALSE,"환경분석";#N/A,#N/A,FALSE,"Sheet16"}</definedName>
    <definedName name="전자CF" localSheetId="18" hidden="1">{#N/A,#N/A,FALSE,"지침";#N/A,#N/A,FALSE,"환경분석";#N/A,#N/A,FALSE,"Sheet16"}</definedName>
    <definedName name="전자CF" localSheetId="19" hidden="1">{#N/A,#N/A,FALSE,"지침";#N/A,#N/A,FALSE,"환경분석";#N/A,#N/A,FALSE,"Sheet16"}</definedName>
    <definedName name="전자CF" localSheetId="20" hidden="1">{#N/A,#N/A,FALSE,"지침";#N/A,#N/A,FALSE,"환경분석";#N/A,#N/A,FALSE,"Sheet16"}</definedName>
    <definedName name="전자CF" localSheetId="22" hidden="1">{#N/A,#N/A,FALSE,"지침";#N/A,#N/A,FALSE,"환경분석";#N/A,#N/A,FALSE,"Sheet16"}</definedName>
    <definedName name="전자CF" localSheetId="24" hidden="1">{#N/A,#N/A,FALSE,"지침";#N/A,#N/A,FALSE,"환경분석";#N/A,#N/A,FALSE,"Sheet16"}</definedName>
    <definedName name="전자CF" localSheetId="28" hidden="1">{#N/A,#N/A,FALSE,"지침";#N/A,#N/A,FALSE,"환경분석";#N/A,#N/A,FALSE,"Sheet16"}</definedName>
    <definedName name="전자CF" localSheetId="14" hidden="1">{#N/A,#N/A,FALSE,"지침";#N/A,#N/A,FALSE,"환경분석";#N/A,#N/A,FALSE,"Sheet16"}</definedName>
    <definedName name="전자CF" hidden="1">{#N/A,#N/A,FALSE,"지침";#N/A,#N/A,FALSE,"환경분석";#N/A,#N/A,FALSE,"Sheet16"}</definedName>
    <definedName name="전제"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전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젇주ㅠㅜㅇㄴ" localSheetId="12" hidden="1">{#N/A,#N/A,FALSE,"집계표"}</definedName>
    <definedName name="젇주ㅠㅜㅇㄴ" localSheetId="11" hidden="1">{#N/A,#N/A,FALSE,"집계표"}</definedName>
    <definedName name="젇주ㅠㅜㅇㄴ" localSheetId="13" hidden="1">{#N/A,#N/A,FALSE,"집계표"}</definedName>
    <definedName name="젇주ㅠㅜㅇㄴ" localSheetId="16" hidden="1">{#N/A,#N/A,FALSE,"집계표"}</definedName>
    <definedName name="젇주ㅠㅜㅇㄴ" localSheetId="21" hidden="1">{#N/A,#N/A,FALSE,"집계표"}</definedName>
    <definedName name="젇주ㅠㅜㅇㄴ" localSheetId="18" hidden="1">{#N/A,#N/A,FALSE,"집계표"}</definedName>
    <definedName name="젇주ㅠㅜㅇㄴ" localSheetId="19" hidden="1">{#N/A,#N/A,FALSE,"집계표"}</definedName>
    <definedName name="젇주ㅠㅜㅇㄴ" localSheetId="20" hidden="1">{#N/A,#N/A,FALSE,"집계표"}</definedName>
    <definedName name="젇주ㅠㅜㅇㄴ" localSheetId="22" hidden="1">{#N/A,#N/A,FALSE,"집계표"}</definedName>
    <definedName name="젇주ㅠㅜㅇㄴ" localSheetId="24" hidden="1">{#N/A,#N/A,FALSE,"집계표"}</definedName>
    <definedName name="젇주ㅠㅜㅇㄴ" localSheetId="28" hidden="1">{#N/A,#N/A,FALSE,"집계표"}</definedName>
    <definedName name="젇주ㅠㅜㅇㄴ" localSheetId="14" hidden="1">{#N/A,#N/A,FALSE,"집계표"}</definedName>
    <definedName name="젇주ㅠㅜㅇㄴ" hidden="1">{#N/A,#N/A,FALSE,"집계표"}</definedName>
    <definedName name="절" hidden="1">#REF!</definedName>
    <definedName name="접속부" localSheetId="12" hidden="1">{#N/A,#N/A,FALSE,"2~8번"}</definedName>
    <definedName name="접속부" localSheetId="11" hidden="1">{#N/A,#N/A,FALSE,"2~8번"}</definedName>
    <definedName name="접속부" localSheetId="13" hidden="1">{#N/A,#N/A,FALSE,"2~8번"}</definedName>
    <definedName name="접속부" localSheetId="16" hidden="1">{#N/A,#N/A,FALSE,"2~8번"}</definedName>
    <definedName name="접속부" localSheetId="21" hidden="1">{#N/A,#N/A,FALSE,"2~8번"}</definedName>
    <definedName name="접속부" localSheetId="18" hidden="1">{#N/A,#N/A,FALSE,"2~8번"}</definedName>
    <definedName name="접속부" localSheetId="19" hidden="1">{#N/A,#N/A,FALSE,"2~8번"}</definedName>
    <definedName name="접속부" localSheetId="20" hidden="1">{#N/A,#N/A,FALSE,"2~8번"}</definedName>
    <definedName name="접속부" localSheetId="22" hidden="1">{#N/A,#N/A,FALSE,"2~8번"}</definedName>
    <definedName name="접속부" localSheetId="24" hidden="1">{#N/A,#N/A,FALSE,"2~8번"}</definedName>
    <definedName name="접속부" localSheetId="28" hidden="1">{#N/A,#N/A,FALSE,"2~8번"}</definedName>
    <definedName name="접속부" localSheetId="14" hidden="1">{#N/A,#N/A,FALSE,"2~8번"}</definedName>
    <definedName name="접속부" hidden="1">{#N/A,#N/A,FALSE,"2~8번"}</definedName>
    <definedName name="정"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정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정리용" localSheetId="12" hidden="1">{#N/A,#N/A,FALSE,"Tower &amp; Car Park"}</definedName>
    <definedName name="정리용" localSheetId="11" hidden="1">{#N/A,#N/A,FALSE,"Tower &amp; Car Park"}</definedName>
    <definedName name="정리용" localSheetId="13" hidden="1">{#N/A,#N/A,FALSE,"Tower &amp; Car Park"}</definedName>
    <definedName name="정리용" localSheetId="16" hidden="1">{#N/A,#N/A,FALSE,"Tower &amp; Car Park"}</definedName>
    <definedName name="정리용" localSheetId="21" hidden="1">{#N/A,#N/A,FALSE,"Tower &amp; Car Park"}</definedName>
    <definedName name="정리용" localSheetId="18" hidden="1">{#N/A,#N/A,FALSE,"Tower &amp; Car Park"}</definedName>
    <definedName name="정리용" localSheetId="19" hidden="1">{#N/A,#N/A,FALSE,"Tower &amp; Car Park"}</definedName>
    <definedName name="정리용" localSheetId="20" hidden="1">{#N/A,#N/A,FALSE,"Tower &amp; Car Park"}</definedName>
    <definedName name="정리용" localSheetId="22" hidden="1">{#N/A,#N/A,FALSE,"Tower &amp; Car Park"}</definedName>
    <definedName name="정리용" localSheetId="24" hidden="1">{#N/A,#N/A,FALSE,"Tower &amp; Car Park"}</definedName>
    <definedName name="정리용" localSheetId="28" hidden="1">{#N/A,#N/A,FALSE,"Tower &amp; Car Park"}</definedName>
    <definedName name="정리용" localSheetId="14" hidden="1">{#N/A,#N/A,FALSE,"Tower &amp; Car Park"}</definedName>
    <definedName name="정리용" hidden="1">{#N/A,#N/A,FALSE,"Tower &amp; Car Park"}</definedName>
    <definedName name="정리용2" localSheetId="12" hidden="1">{#N/A,#N/A,FALSE,"Tower &amp; Car Park"}</definedName>
    <definedName name="정리용2" localSheetId="11" hidden="1">{#N/A,#N/A,FALSE,"Tower &amp; Car Park"}</definedName>
    <definedName name="정리용2" localSheetId="13" hidden="1">{#N/A,#N/A,FALSE,"Tower &amp; Car Park"}</definedName>
    <definedName name="정리용2" localSheetId="16" hidden="1">{#N/A,#N/A,FALSE,"Tower &amp; Car Park"}</definedName>
    <definedName name="정리용2" localSheetId="21" hidden="1">{#N/A,#N/A,FALSE,"Tower &amp; Car Park"}</definedName>
    <definedName name="정리용2" localSheetId="18" hidden="1">{#N/A,#N/A,FALSE,"Tower &amp; Car Park"}</definedName>
    <definedName name="정리용2" localSheetId="19" hidden="1">{#N/A,#N/A,FALSE,"Tower &amp; Car Park"}</definedName>
    <definedName name="정리용2" localSheetId="20" hidden="1">{#N/A,#N/A,FALSE,"Tower &amp; Car Park"}</definedName>
    <definedName name="정리용2" localSheetId="22" hidden="1">{#N/A,#N/A,FALSE,"Tower &amp; Car Park"}</definedName>
    <definedName name="정리용2" localSheetId="24" hidden="1">{#N/A,#N/A,FALSE,"Tower &amp; Car Park"}</definedName>
    <definedName name="정리용2" localSheetId="28" hidden="1">{#N/A,#N/A,FALSE,"Tower &amp; Car Park"}</definedName>
    <definedName name="정리용2" localSheetId="14" hidden="1">{#N/A,#N/A,FALSE,"Tower &amp; Car Park"}</definedName>
    <definedName name="정리용2" hidden="1">{#N/A,#N/A,FALSE,"Tower &amp; Car Park"}</definedName>
    <definedName name="정보통신" localSheetId="12" hidden="1">{"'Firr(선)'!$AS$1:$AY$62","'Firr(사)'!$AS$1:$AY$62","'Firr(회)'!$AS$1:$AY$62","'Firr(선)'!$L$1:$V$62","'Firr(사)'!$L$1:$V$62","'Firr(회)'!$L$1:$V$62"}</definedName>
    <definedName name="정보통신" localSheetId="11" hidden="1">{"'Firr(선)'!$AS$1:$AY$62","'Firr(사)'!$AS$1:$AY$62","'Firr(회)'!$AS$1:$AY$62","'Firr(선)'!$L$1:$V$62","'Firr(사)'!$L$1:$V$62","'Firr(회)'!$L$1:$V$62"}</definedName>
    <definedName name="정보통신" localSheetId="13" hidden="1">{"'Firr(선)'!$AS$1:$AY$62","'Firr(사)'!$AS$1:$AY$62","'Firr(회)'!$AS$1:$AY$62","'Firr(선)'!$L$1:$V$62","'Firr(사)'!$L$1:$V$62","'Firr(회)'!$L$1:$V$62"}</definedName>
    <definedName name="정보통신" localSheetId="16" hidden="1">{"'Firr(선)'!$AS$1:$AY$62","'Firr(사)'!$AS$1:$AY$62","'Firr(회)'!$AS$1:$AY$62","'Firr(선)'!$L$1:$V$62","'Firr(사)'!$L$1:$V$62","'Firr(회)'!$L$1:$V$62"}</definedName>
    <definedName name="정보통신" localSheetId="21" hidden="1">{"'Firr(선)'!$AS$1:$AY$62","'Firr(사)'!$AS$1:$AY$62","'Firr(회)'!$AS$1:$AY$62","'Firr(선)'!$L$1:$V$62","'Firr(사)'!$L$1:$V$62","'Firr(회)'!$L$1:$V$62"}</definedName>
    <definedName name="정보통신" localSheetId="18" hidden="1">{"'Firr(선)'!$AS$1:$AY$62","'Firr(사)'!$AS$1:$AY$62","'Firr(회)'!$AS$1:$AY$62","'Firr(선)'!$L$1:$V$62","'Firr(사)'!$L$1:$V$62","'Firr(회)'!$L$1:$V$62"}</definedName>
    <definedName name="정보통신" localSheetId="19" hidden="1">{"'Firr(선)'!$AS$1:$AY$62","'Firr(사)'!$AS$1:$AY$62","'Firr(회)'!$AS$1:$AY$62","'Firr(선)'!$L$1:$V$62","'Firr(사)'!$L$1:$V$62","'Firr(회)'!$L$1:$V$62"}</definedName>
    <definedName name="정보통신" localSheetId="20" hidden="1">{"'Firr(선)'!$AS$1:$AY$62","'Firr(사)'!$AS$1:$AY$62","'Firr(회)'!$AS$1:$AY$62","'Firr(선)'!$L$1:$V$62","'Firr(사)'!$L$1:$V$62","'Firr(회)'!$L$1:$V$62"}</definedName>
    <definedName name="정보통신" localSheetId="22" hidden="1">{"'Firr(선)'!$AS$1:$AY$62","'Firr(사)'!$AS$1:$AY$62","'Firr(회)'!$AS$1:$AY$62","'Firr(선)'!$L$1:$V$62","'Firr(사)'!$L$1:$V$62","'Firr(회)'!$L$1:$V$62"}</definedName>
    <definedName name="정보통신" localSheetId="24" hidden="1">{"'Firr(선)'!$AS$1:$AY$62","'Firr(사)'!$AS$1:$AY$62","'Firr(회)'!$AS$1:$AY$62","'Firr(선)'!$L$1:$V$62","'Firr(사)'!$L$1:$V$62","'Firr(회)'!$L$1:$V$62"}</definedName>
    <definedName name="정보통신" localSheetId="28" hidden="1">{"'Firr(선)'!$AS$1:$AY$62","'Firr(사)'!$AS$1:$AY$62","'Firr(회)'!$AS$1:$AY$62","'Firr(선)'!$L$1:$V$62","'Firr(사)'!$L$1:$V$62","'Firr(회)'!$L$1:$V$62"}</definedName>
    <definedName name="정보통신" localSheetId="14" hidden="1">{"'Firr(선)'!$AS$1:$AY$62","'Firr(사)'!$AS$1:$AY$62","'Firr(회)'!$AS$1:$AY$62","'Firr(선)'!$L$1:$V$62","'Firr(사)'!$L$1:$V$62","'Firr(회)'!$L$1:$V$62"}</definedName>
    <definedName name="정보통신" hidden="1">{"'Firr(선)'!$AS$1:$AY$62","'Firr(사)'!$AS$1:$AY$62","'Firr(회)'!$AS$1:$AY$62","'Firr(선)'!$L$1:$V$62","'Firr(사)'!$L$1:$V$62","'Firr(회)'!$L$1:$V$62"}</definedName>
    <definedName name="정산내역서1" localSheetId="12" hidden="1">{#N/A,#N/A,FALSE,"Sheet1";#N/A,#N/A,FALSE,"Sheet2";#N/A,#N/A,FALSE,"TAB96-1"}</definedName>
    <definedName name="정산내역서1" localSheetId="11" hidden="1">{#N/A,#N/A,FALSE,"Sheet1";#N/A,#N/A,FALSE,"Sheet2";#N/A,#N/A,FALSE,"TAB96-1"}</definedName>
    <definedName name="정산내역서1" localSheetId="13" hidden="1">{#N/A,#N/A,FALSE,"Sheet1";#N/A,#N/A,FALSE,"Sheet2";#N/A,#N/A,FALSE,"TAB96-1"}</definedName>
    <definedName name="정산내역서1" localSheetId="16" hidden="1">{#N/A,#N/A,FALSE,"Sheet1";#N/A,#N/A,FALSE,"Sheet2";#N/A,#N/A,FALSE,"TAB96-1"}</definedName>
    <definedName name="정산내역서1" localSheetId="21" hidden="1">{#N/A,#N/A,FALSE,"Sheet1";#N/A,#N/A,FALSE,"Sheet2";#N/A,#N/A,FALSE,"TAB96-1"}</definedName>
    <definedName name="정산내역서1" localSheetId="18" hidden="1">{#N/A,#N/A,FALSE,"Sheet1";#N/A,#N/A,FALSE,"Sheet2";#N/A,#N/A,FALSE,"TAB96-1"}</definedName>
    <definedName name="정산내역서1" localSheetId="19" hidden="1">{#N/A,#N/A,FALSE,"Sheet1";#N/A,#N/A,FALSE,"Sheet2";#N/A,#N/A,FALSE,"TAB96-1"}</definedName>
    <definedName name="정산내역서1" localSheetId="20" hidden="1">{#N/A,#N/A,FALSE,"Sheet1";#N/A,#N/A,FALSE,"Sheet2";#N/A,#N/A,FALSE,"TAB96-1"}</definedName>
    <definedName name="정산내역서1" localSheetId="22" hidden="1">{#N/A,#N/A,FALSE,"Sheet1";#N/A,#N/A,FALSE,"Sheet2";#N/A,#N/A,FALSE,"TAB96-1"}</definedName>
    <definedName name="정산내역서1" localSheetId="24" hidden="1">{#N/A,#N/A,FALSE,"Sheet1";#N/A,#N/A,FALSE,"Sheet2";#N/A,#N/A,FALSE,"TAB96-1"}</definedName>
    <definedName name="정산내역서1" localSheetId="28" hidden="1">{#N/A,#N/A,FALSE,"Sheet1";#N/A,#N/A,FALSE,"Sheet2";#N/A,#N/A,FALSE,"TAB96-1"}</definedName>
    <definedName name="정산내역서1" localSheetId="14" hidden="1">{#N/A,#N/A,FALSE,"Sheet1";#N/A,#N/A,FALSE,"Sheet2";#N/A,#N/A,FALSE,"TAB96-1"}</definedName>
    <definedName name="정산내역서1" hidden="1">{#N/A,#N/A,FALSE,"Sheet1";#N/A,#N/A,FALSE,"Sheet2";#N/A,#N/A,FALSE,"TAB96-1"}</definedName>
    <definedName name="정산표" localSheetId="12" hidden="1">{#N/A,#N/A,FALSE,"현장 NCR 분석";#N/A,#N/A,FALSE,"현장품질감사";#N/A,#N/A,FALSE,"현장품질감사"}</definedName>
    <definedName name="정산표" localSheetId="11" hidden="1">{#N/A,#N/A,FALSE,"현장 NCR 분석";#N/A,#N/A,FALSE,"현장품질감사";#N/A,#N/A,FALSE,"현장품질감사"}</definedName>
    <definedName name="정산표" localSheetId="13" hidden="1">{#N/A,#N/A,FALSE,"현장 NCR 분석";#N/A,#N/A,FALSE,"현장품질감사";#N/A,#N/A,FALSE,"현장품질감사"}</definedName>
    <definedName name="정산표" localSheetId="16" hidden="1">{#N/A,#N/A,FALSE,"현장 NCR 분석";#N/A,#N/A,FALSE,"현장품질감사";#N/A,#N/A,FALSE,"현장품질감사"}</definedName>
    <definedName name="정산표" localSheetId="21" hidden="1">{#N/A,#N/A,FALSE,"현장 NCR 분석";#N/A,#N/A,FALSE,"현장품질감사";#N/A,#N/A,FALSE,"현장품질감사"}</definedName>
    <definedName name="정산표" localSheetId="18" hidden="1">{#N/A,#N/A,FALSE,"현장 NCR 분석";#N/A,#N/A,FALSE,"현장품질감사";#N/A,#N/A,FALSE,"현장품질감사"}</definedName>
    <definedName name="정산표" localSheetId="19" hidden="1">{#N/A,#N/A,FALSE,"현장 NCR 분석";#N/A,#N/A,FALSE,"현장품질감사";#N/A,#N/A,FALSE,"현장품질감사"}</definedName>
    <definedName name="정산표" localSheetId="20" hidden="1">{#N/A,#N/A,FALSE,"현장 NCR 분석";#N/A,#N/A,FALSE,"현장품질감사";#N/A,#N/A,FALSE,"현장품질감사"}</definedName>
    <definedName name="정산표" localSheetId="22" hidden="1">{#N/A,#N/A,FALSE,"현장 NCR 분석";#N/A,#N/A,FALSE,"현장품질감사";#N/A,#N/A,FALSE,"현장품질감사"}</definedName>
    <definedName name="정산표" localSheetId="24" hidden="1">{#N/A,#N/A,FALSE,"현장 NCR 분석";#N/A,#N/A,FALSE,"현장품질감사";#N/A,#N/A,FALSE,"현장품질감사"}</definedName>
    <definedName name="정산표" localSheetId="28" hidden="1">{#N/A,#N/A,FALSE,"현장 NCR 분석";#N/A,#N/A,FALSE,"현장품질감사";#N/A,#N/A,FALSE,"현장품질감사"}</definedName>
    <definedName name="정산표" localSheetId="14" hidden="1">{#N/A,#N/A,FALSE,"현장 NCR 분석";#N/A,#N/A,FALSE,"현장품질감사";#N/A,#N/A,FALSE,"현장품질감사"}</definedName>
    <definedName name="정산표" hidden="1">{#N/A,#N/A,FALSE,"현장 NCR 분석";#N/A,#N/A,FALSE,"현장품질감사";#N/A,#N/A,FALSE,"현장품질감사"}</definedName>
    <definedName name="정하명" localSheetId="12" hidden="1">{#N/A,#N/A,TRUE,"Basic";#N/A,#N/A,TRUE,"EXT-TABLE";#N/A,#N/A,TRUE,"STEEL";#N/A,#N/A,TRUE,"INT-Table";#N/A,#N/A,TRUE,"STEEL";#N/A,#N/A,TRUE,"Door"}</definedName>
    <definedName name="정하명" localSheetId="11" hidden="1">{#N/A,#N/A,TRUE,"Basic";#N/A,#N/A,TRUE,"EXT-TABLE";#N/A,#N/A,TRUE,"STEEL";#N/A,#N/A,TRUE,"INT-Table";#N/A,#N/A,TRUE,"STEEL";#N/A,#N/A,TRUE,"Door"}</definedName>
    <definedName name="정하명" localSheetId="13" hidden="1">{#N/A,#N/A,TRUE,"Basic";#N/A,#N/A,TRUE,"EXT-TABLE";#N/A,#N/A,TRUE,"STEEL";#N/A,#N/A,TRUE,"INT-Table";#N/A,#N/A,TRUE,"STEEL";#N/A,#N/A,TRUE,"Door"}</definedName>
    <definedName name="정하명" localSheetId="16" hidden="1">{#N/A,#N/A,TRUE,"Basic";#N/A,#N/A,TRUE,"EXT-TABLE";#N/A,#N/A,TRUE,"STEEL";#N/A,#N/A,TRUE,"INT-Table";#N/A,#N/A,TRUE,"STEEL";#N/A,#N/A,TRUE,"Door"}</definedName>
    <definedName name="정하명" localSheetId="21" hidden="1">{#N/A,#N/A,TRUE,"Basic";#N/A,#N/A,TRUE,"EXT-TABLE";#N/A,#N/A,TRUE,"STEEL";#N/A,#N/A,TRUE,"INT-Table";#N/A,#N/A,TRUE,"STEEL";#N/A,#N/A,TRUE,"Door"}</definedName>
    <definedName name="정하명" localSheetId="18" hidden="1">{#N/A,#N/A,TRUE,"Basic";#N/A,#N/A,TRUE,"EXT-TABLE";#N/A,#N/A,TRUE,"STEEL";#N/A,#N/A,TRUE,"INT-Table";#N/A,#N/A,TRUE,"STEEL";#N/A,#N/A,TRUE,"Door"}</definedName>
    <definedName name="정하명" localSheetId="19" hidden="1">{#N/A,#N/A,TRUE,"Basic";#N/A,#N/A,TRUE,"EXT-TABLE";#N/A,#N/A,TRUE,"STEEL";#N/A,#N/A,TRUE,"INT-Table";#N/A,#N/A,TRUE,"STEEL";#N/A,#N/A,TRUE,"Door"}</definedName>
    <definedName name="정하명" localSheetId="20" hidden="1">{#N/A,#N/A,TRUE,"Basic";#N/A,#N/A,TRUE,"EXT-TABLE";#N/A,#N/A,TRUE,"STEEL";#N/A,#N/A,TRUE,"INT-Table";#N/A,#N/A,TRUE,"STEEL";#N/A,#N/A,TRUE,"Door"}</definedName>
    <definedName name="정하명" localSheetId="22" hidden="1">{#N/A,#N/A,TRUE,"Basic";#N/A,#N/A,TRUE,"EXT-TABLE";#N/A,#N/A,TRUE,"STEEL";#N/A,#N/A,TRUE,"INT-Table";#N/A,#N/A,TRUE,"STEEL";#N/A,#N/A,TRUE,"Door"}</definedName>
    <definedName name="정하명" localSheetId="24" hidden="1">{#N/A,#N/A,TRUE,"Basic";#N/A,#N/A,TRUE,"EXT-TABLE";#N/A,#N/A,TRUE,"STEEL";#N/A,#N/A,TRUE,"INT-Table";#N/A,#N/A,TRUE,"STEEL";#N/A,#N/A,TRUE,"Door"}</definedName>
    <definedName name="정하명" localSheetId="28" hidden="1">{#N/A,#N/A,TRUE,"Basic";#N/A,#N/A,TRUE,"EXT-TABLE";#N/A,#N/A,TRUE,"STEEL";#N/A,#N/A,TRUE,"INT-Table";#N/A,#N/A,TRUE,"STEEL";#N/A,#N/A,TRUE,"Door"}</definedName>
    <definedName name="정하명" localSheetId="14" hidden="1">{#N/A,#N/A,TRUE,"Basic";#N/A,#N/A,TRUE,"EXT-TABLE";#N/A,#N/A,TRUE,"STEEL";#N/A,#N/A,TRUE,"INT-Table";#N/A,#N/A,TRUE,"STEEL";#N/A,#N/A,TRUE,"Door"}</definedName>
    <definedName name="정하명" hidden="1">{#N/A,#N/A,TRUE,"Basic";#N/A,#N/A,TRUE,"EXT-TABLE";#N/A,#N/A,TRUE,"STEEL";#N/A,#N/A,TRUE,"INT-Table";#N/A,#N/A,TRUE,"STEEL";#N/A,#N/A,TRUE,"Door"}</definedName>
    <definedName name="제" hidden="1">#REF!</definedName>
    <definedName name="제2짱" localSheetId="12" hidden="1">{#N/A,#N/A,FALSE,"운반시간"}</definedName>
    <definedName name="제2짱" localSheetId="11" hidden="1">{#N/A,#N/A,FALSE,"운반시간"}</definedName>
    <definedName name="제2짱" localSheetId="13" hidden="1">{#N/A,#N/A,FALSE,"운반시간"}</definedName>
    <definedName name="제2짱" localSheetId="16" hidden="1">{#N/A,#N/A,FALSE,"운반시간"}</definedName>
    <definedName name="제2짱" localSheetId="21" hidden="1">{#N/A,#N/A,FALSE,"운반시간"}</definedName>
    <definedName name="제2짱" localSheetId="18" hidden="1">{#N/A,#N/A,FALSE,"운반시간"}</definedName>
    <definedName name="제2짱" localSheetId="19" hidden="1">{#N/A,#N/A,FALSE,"운반시간"}</definedName>
    <definedName name="제2짱" localSheetId="20" hidden="1">{#N/A,#N/A,FALSE,"운반시간"}</definedName>
    <definedName name="제2짱" localSheetId="22" hidden="1">{#N/A,#N/A,FALSE,"운반시간"}</definedName>
    <definedName name="제2짱" localSheetId="24" hidden="1">{#N/A,#N/A,FALSE,"운반시간"}</definedName>
    <definedName name="제2짱" localSheetId="28" hidden="1">{#N/A,#N/A,FALSE,"운반시간"}</definedName>
    <definedName name="제2짱" localSheetId="14" hidden="1">{#N/A,#N/A,FALSE,"운반시간"}</definedName>
    <definedName name="제2짱" hidden="1">{#N/A,#N/A,FALSE,"운반시간"}</definedName>
    <definedName name="제관공사" localSheetId="12" hidden="1">{#N/A,#N/A,FALSE,"CCTV"}</definedName>
    <definedName name="제관공사" localSheetId="11" hidden="1">{#N/A,#N/A,FALSE,"CCTV"}</definedName>
    <definedName name="제관공사" localSheetId="13" hidden="1">{#N/A,#N/A,FALSE,"CCTV"}</definedName>
    <definedName name="제관공사" localSheetId="16" hidden="1">{#N/A,#N/A,FALSE,"CCTV"}</definedName>
    <definedName name="제관공사" localSheetId="21" hidden="1">{#N/A,#N/A,FALSE,"CCTV"}</definedName>
    <definedName name="제관공사" localSheetId="18" hidden="1">{#N/A,#N/A,FALSE,"CCTV"}</definedName>
    <definedName name="제관공사" localSheetId="19" hidden="1">{#N/A,#N/A,FALSE,"CCTV"}</definedName>
    <definedName name="제관공사" localSheetId="20" hidden="1">{#N/A,#N/A,FALSE,"CCTV"}</definedName>
    <definedName name="제관공사" localSheetId="22" hidden="1">{#N/A,#N/A,FALSE,"CCTV"}</definedName>
    <definedName name="제관공사" localSheetId="24" hidden="1">{#N/A,#N/A,FALSE,"CCTV"}</definedName>
    <definedName name="제관공사" localSheetId="28" hidden="1">{#N/A,#N/A,FALSE,"CCTV"}</definedName>
    <definedName name="제관공사" localSheetId="14" hidden="1">{#N/A,#N/A,FALSE,"CCTV"}</definedName>
    <definedName name="제관공사" hidden="1">{#N/A,#N/A,FALSE,"CCTV"}</definedName>
    <definedName name="제발1" hidden="1">#REF!</definedName>
    <definedName name="제수추가" localSheetId="12" hidden="1">{"'용역비'!$A$4:$C$8"}</definedName>
    <definedName name="제수추가" localSheetId="11" hidden="1">{"'용역비'!$A$4:$C$8"}</definedName>
    <definedName name="제수추가" localSheetId="13" hidden="1">{"'용역비'!$A$4:$C$8"}</definedName>
    <definedName name="제수추가" localSheetId="16" hidden="1">{"'용역비'!$A$4:$C$8"}</definedName>
    <definedName name="제수추가" localSheetId="21" hidden="1">{"'용역비'!$A$4:$C$8"}</definedName>
    <definedName name="제수추가" localSheetId="18" hidden="1">{"'용역비'!$A$4:$C$8"}</definedName>
    <definedName name="제수추가" localSheetId="19" hidden="1">{"'용역비'!$A$4:$C$8"}</definedName>
    <definedName name="제수추가" localSheetId="20" hidden="1">{"'용역비'!$A$4:$C$8"}</definedName>
    <definedName name="제수추가" localSheetId="22" hidden="1">{"'용역비'!$A$4:$C$8"}</definedName>
    <definedName name="제수추가" localSheetId="24" hidden="1">{"'용역비'!$A$4:$C$8"}</definedName>
    <definedName name="제수추가" localSheetId="28" hidden="1">{"'용역비'!$A$4:$C$8"}</definedName>
    <definedName name="제수추가" localSheetId="14" hidden="1">{"'용역비'!$A$4:$C$8"}</definedName>
    <definedName name="제수추가" hidden="1">{"'용역비'!$A$4:$C$8"}</definedName>
    <definedName name="제수추가_1" localSheetId="12" hidden="1">{"'용역비'!$A$4:$C$8"}</definedName>
    <definedName name="제수추가_1" localSheetId="11" hidden="1">{"'용역비'!$A$4:$C$8"}</definedName>
    <definedName name="제수추가_1" localSheetId="13" hidden="1">{"'용역비'!$A$4:$C$8"}</definedName>
    <definedName name="제수추가_1" localSheetId="16" hidden="1">{"'용역비'!$A$4:$C$8"}</definedName>
    <definedName name="제수추가_1" localSheetId="21" hidden="1">{"'용역비'!$A$4:$C$8"}</definedName>
    <definedName name="제수추가_1" localSheetId="18" hidden="1">{"'용역비'!$A$4:$C$8"}</definedName>
    <definedName name="제수추가_1" localSheetId="19" hidden="1">{"'용역비'!$A$4:$C$8"}</definedName>
    <definedName name="제수추가_1" localSheetId="20" hidden="1">{"'용역비'!$A$4:$C$8"}</definedName>
    <definedName name="제수추가_1" localSheetId="22" hidden="1">{"'용역비'!$A$4:$C$8"}</definedName>
    <definedName name="제수추가_1" localSheetId="24" hidden="1">{"'용역비'!$A$4:$C$8"}</definedName>
    <definedName name="제수추가_1" localSheetId="28" hidden="1">{"'용역비'!$A$4:$C$8"}</definedName>
    <definedName name="제수추가_1" localSheetId="14" hidden="1">{"'용역비'!$A$4:$C$8"}</definedName>
    <definedName name="제수추가_1" hidden="1">{"'용역비'!$A$4:$C$8"}</definedName>
    <definedName name="제수추가_2" localSheetId="12" hidden="1">{"'용역비'!$A$4:$C$8"}</definedName>
    <definedName name="제수추가_2" localSheetId="11" hidden="1">{"'용역비'!$A$4:$C$8"}</definedName>
    <definedName name="제수추가_2" localSheetId="13" hidden="1">{"'용역비'!$A$4:$C$8"}</definedName>
    <definedName name="제수추가_2" localSheetId="16" hidden="1">{"'용역비'!$A$4:$C$8"}</definedName>
    <definedName name="제수추가_2" localSheetId="21" hidden="1">{"'용역비'!$A$4:$C$8"}</definedName>
    <definedName name="제수추가_2" localSheetId="18" hidden="1">{"'용역비'!$A$4:$C$8"}</definedName>
    <definedName name="제수추가_2" localSheetId="19" hidden="1">{"'용역비'!$A$4:$C$8"}</definedName>
    <definedName name="제수추가_2" localSheetId="20" hidden="1">{"'용역비'!$A$4:$C$8"}</definedName>
    <definedName name="제수추가_2" localSheetId="22" hidden="1">{"'용역비'!$A$4:$C$8"}</definedName>
    <definedName name="제수추가_2" localSheetId="24" hidden="1">{"'용역비'!$A$4:$C$8"}</definedName>
    <definedName name="제수추가_2" localSheetId="28" hidden="1">{"'용역비'!$A$4:$C$8"}</definedName>
    <definedName name="제수추가_2" localSheetId="14" hidden="1">{"'용역비'!$A$4:$C$8"}</definedName>
    <definedName name="제수추가_2" hidden="1">{"'용역비'!$A$4:$C$8"}</definedName>
    <definedName name="제수추가_3" localSheetId="12" hidden="1">{"'용역비'!$A$4:$C$8"}</definedName>
    <definedName name="제수추가_3" localSheetId="11" hidden="1">{"'용역비'!$A$4:$C$8"}</definedName>
    <definedName name="제수추가_3" localSheetId="13" hidden="1">{"'용역비'!$A$4:$C$8"}</definedName>
    <definedName name="제수추가_3" localSheetId="16" hidden="1">{"'용역비'!$A$4:$C$8"}</definedName>
    <definedName name="제수추가_3" localSheetId="21" hidden="1">{"'용역비'!$A$4:$C$8"}</definedName>
    <definedName name="제수추가_3" localSheetId="18" hidden="1">{"'용역비'!$A$4:$C$8"}</definedName>
    <definedName name="제수추가_3" localSheetId="19" hidden="1">{"'용역비'!$A$4:$C$8"}</definedName>
    <definedName name="제수추가_3" localSheetId="20" hidden="1">{"'용역비'!$A$4:$C$8"}</definedName>
    <definedName name="제수추가_3" localSheetId="22" hidden="1">{"'용역비'!$A$4:$C$8"}</definedName>
    <definedName name="제수추가_3" localSheetId="24" hidden="1">{"'용역비'!$A$4:$C$8"}</definedName>
    <definedName name="제수추가_3" localSheetId="28" hidden="1">{"'용역비'!$A$4:$C$8"}</definedName>
    <definedName name="제수추가_3" localSheetId="14" hidden="1">{"'용역비'!$A$4:$C$8"}</definedName>
    <definedName name="제수추가_3" hidden="1">{"'용역비'!$A$4:$C$8"}</definedName>
    <definedName name="제수추가_4" localSheetId="12" hidden="1">{"'용역비'!$A$4:$C$8"}</definedName>
    <definedName name="제수추가_4" localSheetId="11" hidden="1">{"'용역비'!$A$4:$C$8"}</definedName>
    <definedName name="제수추가_4" localSheetId="13" hidden="1">{"'용역비'!$A$4:$C$8"}</definedName>
    <definedName name="제수추가_4" localSheetId="16" hidden="1">{"'용역비'!$A$4:$C$8"}</definedName>
    <definedName name="제수추가_4" localSheetId="21" hidden="1">{"'용역비'!$A$4:$C$8"}</definedName>
    <definedName name="제수추가_4" localSheetId="18" hidden="1">{"'용역비'!$A$4:$C$8"}</definedName>
    <definedName name="제수추가_4" localSheetId="19" hidden="1">{"'용역비'!$A$4:$C$8"}</definedName>
    <definedName name="제수추가_4" localSheetId="20" hidden="1">{"'용역비'!$A$4:$C$8"}</definedName>
    <definedName name="제수추가_4" localSheetId="22" hidden="1">{"'용역비'!$A$4:$C$8"}</definedName>
    <definedName name="제수추가_4" localSheetId="24" hidden="1">{"'용역비'!$A$4:$C$8"}</definedName>
    <definedName name="제수추가_4" localSheetId="28" hidden="1">{"'용역비'!$A$4:$C$8"}</definedName>
    <definedName name="제수추가_4" localSheetId="14" hidden="1">{"'용역비'!$A$4:$C$8"}</definedName>
    <definedName name="제수추가_4" hidden="1">{"'용역비'!$A$4:$C$8"}</definedName>
    <definedName name="제수추가_5" localSheetId="12" hidden="1">{"'용역비'!$A$4:$C$8"}</definedName>
    <definedName name="제수추가_5" localSheetId="11" hidden="1">{"'용역비'!$A$4:$C$8"}</definedName>
    <definedName name="제수추가_5" localSheetId="13" hidden="1">{"'용역비'!$A$4:$C$8"}</definedName>
    <definedName name="제수추가_5" localSheetId="16" hidden="1">{"'용역비'!$A$4:$C$8"}</definedName>
    <definedName name="제수추가_5" localSheetId="21" hidden="1">{"'용역비'!$A$4:$C$8"}</definedName>
    <definedName name="제수추가_5" localSheetId="18" hidden="1">{"'용역비'!$A$4:$C$8"}</definedName>
    <definedName name="제수추가_5" localSheetId="19" hidden="1">{"'용역비'!$A$4:$C$8"}</definedName>
    <definedName name="제수추가_5" localSheetId="20" hidden="1">{"'용역비'!$A$4:$C$8"}</definedName>
    <definedName name="제수추가_5" localSheetId="22" hidden="1">{"'용역비'!$A$4:$C$8"}</definedName>
    <definedName name="제수추가_5" localSheetId="24" hidden="1">{"'용역비'!$A$4:$C$8"}</definedName>
    <definedName name="제수추가_5" localSheetId="28" hidden="1">{"'용역비'!$A$4:$C$8"}</definedName>
    <definedName name="제수추가_5" localSheetId="14" hidden="1">{"'용역비'!$A$4:$C$8"}</definedName>
    <definedName name="제수추가_5" hidden="1">{"'용역비'!$A$4:$C$8"}</definedName>
    <definedName name="제외공사" localSheetId="12" hidden="1">{#N/A,#N/A,FALSE,"지침";#N/A,#N/A,FALSE,"환경분석";#N/A,#N/A,FALSE,"Sheet16"}</definedName>
    <definedName name="제외공사" localSheetId="11" hidden="1">{#N/A,#N/A,FALSE,"지침";#N/A,#N/A,FALSE,"환경분석";#N/A,#N/A,FALSE,"Sheet16"}</definedName>
    <definedName name="제외공사" localSheetId="13" hidden="1">{#N/A,#N/A,FALSE,"지침";#N/A,#N/A,FALSE,"환경분석";#N/A,#N/A,FALSE,"Sheet16"}</definedName>
    <definedName name="제외공사" localSheetId="16" hidden="1">{#N/A,#N/A,FALSE,"지침";#N/A,#N/A,FALSE,"환경분석";#N/A,#N/A,FALSE,"Sheet16"}</definedName>
    <definedName name="제외공사" localSheetId="21" hidden="1">{#N/A,#N/A,FALSE,"지침";#N/A,#N/A,FALSE,"환경분석";#N/A,#N/A,FALSE,"Sheet16"}</definedName>
    <definedName name="제외공사" localSheetId="18" hidden="1">{#N/A,#N/A,FALSE,"지침";#N/A,#N/A,FALSE,"환경분석";#N/A,#N/A,FALSE,"Sheet16"}</definedName>
    <definedName name="제외공사" localSheetId="19" hidden="1">{#N/A,#N/A,FALSE,"지침";#N/A,#N/A,FALSE,"환경분석";#N/A,#N/A,FALSE,"Sheet16"}</definedName>
    <definedName name="제외공사" localSheetId="20" hidden="1">{#N/A,#N/A,FALSE,"지침";#N/A,#N/A,FALSE,"환경분석";#N/A,#N/A,FALSE,"Sheet16"}</definedName>
    <definedName name="제외공사" localSheetId="22" hidden="1">{#N/A,#N/A,FALSE,"지침";#N/A,#N/A,FALSE,"환경분석";#N/A,#N/A,FALSE,"Sheet16"}</definedName>
    <definedName name="제외공사" localSheetId="24" hidden="1">{#N/A,#N/A,FALSE,"지침";#N/A,#N/A,FALSE,"환경분석";#N/A,#N/A,FALSE,"Sheet16"}</definedName>
    <definedName name="제외공사" localSheetId="28" hidden="1">{#N/A,#N/A,FALSE,"지침";#N/A,#N/A,FALSE,"환경분석";#N/A,#N/A,FALSE,"Sheet16"}</definedName>
    <definedName name="제외공사" localSheetId="14" hidden="1">{#N/A,#N/A,FALSE,"지침";#N/A,#N/A,FALSE,"환경분석";#N/A,#N/A,FALSE,"Sheet16"}</definedName>
    <definedName name="제외공사" hidden="1">{#N/A,#N/A,FALSE,"지침";#N/A,#N/A,FALSE,"환경분석";#N/A,#N/A,FALSE,"Sheet16"}</definedName>
    <definedName name="제조3"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분류"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00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조분류류"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제출2"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젼적" localSheetId="12" hidden="1">{#N/A,#N/A,FALSE,"제목"}</definedName>
    <definedName name="젼적" localSheetId="11" hidden="1">{#N/A,#N/A,FALSE,"제목"}</definedName>
    <definedName name="젼적" localSheetId="13" hidden="1">{#N/A,#N/A,FALSE,"제목"}</definedName>
    <definedName name="젼적" localSheetId="16" hidden="1">{#N/A,#N/A,FALSE,"제목"}</definedName>
    <definedName name="젼적" localSheetId="21" hidden="1">{#N/A,#N/A,FALSE,"제목"}</definedName>
    <definedName name="젼적" localSheetId="18" hidden="1">{#N/A,#N/A,FALSE,"제목"}</definedName>
    <definedName name="젼적" localSheetId="19" hidden="1">{#N/A,#N/A,FALSE,"제목"}</definedName>
    <definedName name="젼적" localSheetId="20" hidden="1">{#N/A,#N/A,FALSE,"제목"}</definedName>
    <definedName name="젼적" localSheetId="22" hidden="1">{#N/A,#N/A,FALSE,"제목"}</definedName>
    <definedName name="젼적" localSheetId="24" hidden="1">{#N/A,#N/A,FALSE,"제목"}</definedName>
    <definedName name="젼적" localSheetId="28" hidden="1">{#N/A,#N/A,FALSE,"제목"}</definedName>
    <definedName name="젼적" localSheetId="14" hidden="1">{#N/A,#N/A,FALSE,"제목"}</definedName>
    <definedName name="젼적" hidden="1">{#N/A,#N/A,FALSE,"제목"}</definedName>
    <definedName name="조" localSheetId="12" hidden="1">{"'Firr(선)'!$AS$1:$AY$62","'Firr(사)'!$AS$1:$AY$62","'Firr(회)'!$AS$1:$AY$62","'Firr(선)'!$L$1:$V$62","'Firr(사)'!$L$1:$V$62","'Firr(회)'!$L$1:$V$62"}</definedName>
    <definedName name="조" localSheetId="11" hidden="1">{"'Firr(선)'!$AS$1:$AY$62","'Firr(사)'!$AS$1:$AY$62","'Firr(회)'!$AS$1:$AY$62","'Firr(선)'!$L$1:$V$62","'Firr(사)'!$L$1:$V$62","'Firr(회)'!$L$1:$V$62"}</definedName>
    <definedName name="조" localSheetId="13" hidden="1">{"'Firr(선)'!$AS$1:$AY$62","'Firr(사)'!$AS$1:$AY$62","'Firr(회)'!$AS$1:$AY$62","'Firr(선)'!$L$1:$V$62","'Firr(사)'!$L$1:$V$62","'Firr(회)'!$L$1:$V$62"}</definedName>
    <definedName name="조" localSheetId="16" hidden="1">{"'Firr(선)'!$AS$1:$AY$62","'Firr(사)'!$AS$1:$AY$62","'Firr(회)'!$AS$1:$AY$62","'Firr(선)'!$L$1:$V$62","'Firr(사)'!$L$1:$V$62","'Firr(회)'!$L$1:$V$62"}</definedName>
    <definedName name="조" localSheetId="21" hidden="1">{"'Firr(선)'!$AS$1:$AY$62","'Firr(사)'!$AS$1:$AY$62","'Firr(회)'!$AS$1:$AY$62","'Firr(선)'!$L$1:$V$62","'Firr(사)'!$L$1:$V$62","'Firr(회)'!$L$1:$V$62"}</definedName>
    <definedName name="조" localSheetId="18" hidden="1">{"'Firr(선)'!$AS$1:$AY$62","'Firr(사)'!$AS$1:$AY$62","'Firr(회)'!$AS$1:$AY$62","'Firr(선)'!$L$1:$V$62","'Firr(사)'!$L$1:$V$62","'Firr(회)'!$L$1:$V$62"}</definedName>
    <definedName name="조" localSheetId="19" hidden="1">{"'Firr(선)'!$AS$1:$AY$62","'Firr(사)'!$AS$1:$AY$62","'Firr(회)'!$AS$1:$AY$62","'Firr(선)'!$L$1:$V$62","'Firr(사)'!$L$1:$V$62","'Firr(회)'!$L$1:$V$62"}</definedName>
    <definedName name="조" localSheetId="20" hidden="1">{"'Firr(선)'!$AS$1:$AY$62","'Firr(사)'!$AS$1:$AY$62","'Firr(회)'!$AS$1:$AY$62","'Firr(선)'!$L$1:$V$62","'Firr(사)'!$L$1:$V$62","'Firr(회)'!$L$1:$V$62"}</definedName>
    <definedName name="조" localSheetId="22" hidden="1">{"'Firr(선)'!$AS$1:$AY$62","'Firr(사)'!$AS$1:$AY$62","'Firr(회)'!$AS$1:$AY$62","'Firr(선)'!$L$1:$V$62","'Firr(사)'!$L$1:$V$62","'Firr(회)'!$L$1:$V$62"}</definedName>
    <definedName name="조" localSheetId="24" hidden="1">{"'Firr(선)'!$AS$1:$AY$62","'Firr(사)'!$AS$1:$AY$62","'Firr(회)'!$AS$1:$AY$62","'Firr(선)'!$L$1:$V$62","'Firr(사)'!$L$1:$V$62","'Firr(회)'!$L$1:$V$62"}</definedName>
    <definedName name="조" localSheetId="28" hidden="1">{"'Firr(선)'!$AS$1:$AY$62","'Firr(사)'!$AS$1:$AY$62","'Firr(회)'!$AS$1:$AY$62","'Firr(선)'!$L$1:$V$62","'Firr(사)'!$L$1:$V$62","'Firr(회)'!$L$1:$V$62"}</definedName>
    <definedName name="조" localSheetId="14" hidden="1">{"'Firr(선)'!$AS$1:$AY$62","'Firr(사)'!$AS$1:$AY$62","'Firr(회)'!$AS$1:$AY$62","'Firr(선)'!$L$1:$V$62","'Firr(사)'!$L$1:$V$62","'Firr(회)'!$L$1:$V$62"}</definedName>
    <definedName name="조" hidden="1">{"'Firr(선)'!$AS$1:$AY$62","'Firr(사)'!$AS$1:$AY$62","'Firr(회)'!$AS$1:$AY$62","'Firr(선)'!$L$1:$V$62","'Firr(사)'!$L$1:$V$62","'Firr(회)'!$L$1:$V$62"}</definedName>
    <definedName name="조건2" localSheetId="12" hidden="1">{#N/A,#N/A,FALSE,"CCTV"}</definedName>
    <definedName name="조건2" localSheetId="11" hidden="1">{#N/A,#N/A,FALSE,"CCTV"}</definedName>
    <definedName name="조건2" localSheetId="13" hidden="1">{#N/A,#N/A,FALSE,"CCTV"}</definedName>
    <definedName name="조건2" localSheetId="16" hidden="1">{#N/A,#N/A,FALSE,"CCTV"}</definedName>
    <definedName name="조건2" localSheetId="21" hidden="1">{#N/A,#N/A,FALSE,"CCTV"}</definedName>
    <definedName name="조건2" localSheetId="18" hidden="1">{#N/A,#N/A,FALSE,"CCTV"}</definedName>
    <definedName name="조건2" localSheetId="19" hidden="1">{#N/A,#N/A,FALSE,"CCTV"}</definedName>
    <definedName name="조건2" localSheetId="20" hidden="1">{#N/A,#N/A,FALSE,"CCTV"}</definedName>
    <definedName name="조건2" localSheetId="22" hidden="1">{#N/A,#N/A,FALSE,"CCTV"}</definedName>
    <definedName name="조건2" localSheetId="24" hidden="1">{#N/A,#N/A,FALSE,"CCTV"}</definedName>
    <definedName name="조건2" localSheetId="28" hidden="1">{#N/A,#N/A,FALSE,"CCTV"}</definedName>
    <definedName name="조건2" localSheetId="14" hidden="1">{#N/A,#N/A,FALSE,"CCTV"}</definedName>
    <definedName name="조건2" hidden="1">{#N/A,#N/A,FALSE,"CCTV"}</definedName>
    <definedName name="조경공사" localSheetId="12" hidden="1">{#N/A,#N/A,FALSE,"표지"}</definedName>
    <definedName name="조경공사" localSheetId="11" hidden="1">{#N/A,#N/A,FALSE,"표지"}</definedName>
    <definedName name="조경공사" localSheetId="13" hidden="1">{#N/A,#N/A,FALSE,"표지"}</definedName>
    <definedName name="조경공사" localSheetId="16" hidden="1">{#N/A,#N/A,FALSE,"표지"}</definedName>
    <definedName name="조경공사" localSheetId="21" hidden="1">{#N/A,#N/A,FALSE,"표지"}</definedName>
    <definedName name="조경공사" localSheetId="18" hidden="1">{#N/A,#N/A,FALSE,"표지"}</definedName>
    <definedName name="조경공사" localSheetId="19" hidden="1">{#N/A,#N/A,FALSE,"표지"}</definedName>
    <definedName name="조경공사" localSheetId="20" hidden="1">{#N/A,#N/A,FALSE,"표지"}</definedName>
    <definedName name="조경공사" localSheetId="22" hidden="1">{#N/A,#N/A,FALSE,"표지"}</definedName>
    <definedName name="조경공사" localSheetId="24" hidden="1">{#N/A,#N/A,FALSE,"표지"}</definedName>
    <definedName name="조경공사" localSheetId="28" hidden="1">{#N/A,#N/A,FALSE,"표지"}</definedName>
    <definedName name="조경공사" localSheetId="14" hidden="1">{#N/A,#N/A,FALSE,"표지"}</definedName>
    <definedName name="조경공사" hidden="1">{#N/A,#N/A,FALSE,"표지"}</definedName>
    <definedName name="조경사본" localSheetId="12" hidden="1">{#N/A,#N/A,FALSE,"표지"}</definedName>
    <definedName name="조경사본" localSheetId="11" hidden="1">{#N/A,#N/A,FALSE,"표지"}</definedName>
    <definedName name="조경사본" localSheetId="13" hidden="1">{#N/A,#N/A,FALSE,"표지"}</definedName>
    <definedName name="조경사본" localSheetId="16" hidden="1">{#N/A,#N/A,FALSE,"표지"}</definedName>
    <definedName name="조경사본" localSheetId="21" hidden="1">{#N/A,#N/A,FALSE,"표지"}</definedName>
    <definedName name="조경사본" localSheetId="18" hidden="1">{#N/A,#N/A,FALSE,"표지"}</definedName>
    <definedName name="조경사본" localSheetId="19" hidden="1">{#N/A,#N/A,FALSE,"표지"}</definedName>
    <definedName name="조경사본" localSheetId="20" hidden="1">{#N/A,#N/A,FALSE,"표지"}</definedName>
    <definedName name="조경사본" localSheetId="22" hidden="1">{#N/A,#N/A,FALSE,"표지"}</definedName>
    <definedName name="조경사본" localSheetId="24" hidden="1">{#N/A,#N/A,FALSE,"표지"}</definedName>
    <definedName name="조경사본" localSheetId="28" hidden="1">{#N/A,#N/A,FALSE,"표지"}</definedName>
    <definedName name="조경사본" localSheetId="14" hidden="1">{#N/A,#N/A,FALSE,"표지"}</definedName>
    <definedName name="조경사본" hidden="1">{#N/A,#N/A,FALSE,"표지"}</definedName>
    <definedName name="조경집계"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#REF!</definedName>
    <definedName name="조정1" hidden="1">#REF!</definedName>
    <definedName name="조직"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12" hidden="1">{#N/A,#N/A,FALSE,"사업총괄";#N/A,#N/A,FALSE,"장비사업";#N/A,#N/A,FALSE,"철구사업";#N/A,#N/A,FALSE,"준설사업"}</definedName>
    <definedName name="조직4" localSheetId="11" hidden="1">{#N/A,#N/A,FALSE,"사업총괄";#N/A,#N/A,FALSE,"장비사업";#N/A,#N/A,FALSE,"철구사업";#N/A,#N/A,FALSE,"준설사업"}</definedName>
    <definedName name="조직4" localSheetId="13" hidden="1">{#N/A,#N/A,FALSE,"사업총괄";#N/A,#N/A,FALSE,"장비사업";#N/A,#N/A,FALSE,"철구사업";#N/A,#N/A,FALSE,"준설사업"}</definedName>
    <definedName name="조직4" localSheetId="16" hidden="1">{#N/A,#N/A,FALSE,"사업총괄";#N/A,#N/A,FALSE,"장비사업";#N/A,#N/A,FALSE,"철구사업";#N/A,#N/A,FALSE,"준설사업"}</definedName>
    <definedName name="조직4" localSheetId="21" hidden="1">{#N/A,#N/A,FALSE,"사업총괄";#N/A,#N/A,FALSE,"장비사업";#N/A,#N/A,FALSE,"철구사업";#N/A,#N/A,FALSE,"준설사업"}</definedName>
    <definedName name="조직4" localSheetId="18" hidden="1">{#N/A,#N/A,FALSE,"사업총괄";#N/A,#N/A,FALSE,"장비사업";#N/A,#N/A,FALSE,"철구사업";#N/A,#N/A,FALSE,"준설사업"}</definedName>
    <definedName name="조직4" localSheetId="19" hidden="1">{#N/A,#N/A,FALSE,"사업총괄";#N/A,#N/A,FALSE,"장비사업";#N/A,#N/A,FALSE,"철구사업";#N/A,#N/A,FALSE,"준설사업"}</definedName>
    <definedName name="조직4" localSheetId="20" hidden="1">{#N/A,#N/A,FALSE,"사업총괄";#N/A,#N/A,FALSE,"장비사업";#N/A,#N/A,FALSE,"철구사업";#N/A,#N/A,FALSE,"준설사업"}</definedName>
    <definedName name="조직4" localSheetId="22" hidden="1">{#N/A,#N/A,FALSE,"사업총괄";#N/A,#N/A,FALSE,"장비사업";#N/A,#N/A,FALSE,"철구사업";#N/A,#N/A,FALSE,"준설사업"}</definedName>
    <definedName name="조직4" localSheetId="24" hidden="1">{#N/A,#N/A,FALSE,"사업총괄";#N/A,#N/A,FALSE,"장비사업";#N/A,#N/A,FALSE,"철구사업";#N/A,#N/A,FALSE,"준설사업"}</definedName>
    <definedName name="조직4" localSheetId="28" hidden="1">{#N/A,#N/A,FALSE,"사업총괄";#N/A,#N/A,FALSE,"장비사업";#N/A,#N/A,FALSE,"철구사업";#N/A,#N/A,FALSE,"준설사업"}</definedName>
    <definedName name="조직4" localSheetId="14" hidden="1">{#N/A,#N/A,FALSE,"사업총괄";#N/A,#N/A,FALSE,"장비사업";#N/A,#N/A,FALSE,"철구사업";#N/A,#N/A,FALSE,"준설사업"}</definedName>
    <definedName name="조직4" hidden="1">{#N/A,#N/A,FALSE,"사업총괄";#N/A,#N/A,FALSE,"장비사업";#N/A,#N/A,FALSE,"철구사업";#N/A,#N/A,FALSE,"준설사업"}</definedName>
    <definedName name="조직4.2" localSheetId="12" hidden="1">{#N/A,#N/A,FALSE,"예상손익";#N/A,#N/A,FALSE,"관리분석";#N/A,#N/A,FALSE,"장비분석";#N/A,#N/A,FALSE,"준설분석";#N/A,#N/A,FALSE,"철구분석"}</definedName>
    <definedName name="조직4.2" localSheetId="11" hidden="1">{#N/A,#N/A,FALSE,"예상손익";#N/A,#N/A,FALSE,"관리분석";#N/A,#N/A,FALSE,"장비분석";#N/A,#N/A,FALSE,"준설분석";#N/A,#N/A,FALSE,"철구분석"}</definedName>
    <definedName name="조직4.2" localSheetId="13" hidden="1">{#N/A,#N/A,FALSE,"예상손익";#N/A,#N/A,FALSE,"관리분석";#N/A,#N/A,FALSE,"장비분석";#N/A,#N/A,FALSE,"준설분석";#N/A,#N/A,FALSE,"철구분석"}</definedName>
    <definedName name="조직4.2" localSheetId="16" hidden="1">{#N/A,#N/A,FALSE,"예상손익";#N/A,#N/A,FALSE,"관리분석";#N/A,#N/A,FALSE,"장비분석";#N/A,#N/A,FALSE,"준설분석";#N/A,#N/A,FALSE,"철구분석"}</definedName>
    <definedName name="조직4.2" localSheetId="21" hidden="1">{#N/A,#N/A,FALSE,"예상손익";#N/A,#N/A,FALSE,"관리분석";#N/A,#N/A,FALSE,"장비분석";#N/A,#N/A,FALSE,"준설분석";#N/A,#N/A,FALSE,"철구분석"}</definedName>
    <definedName name="조직4.2" localSheetId="18" hidden="1">{#N/A,#N/A,FALSE,"예상손익";#N/A,#N/A,FALSE,"관리분석";#N/A,#N/A,FALSE,"장비분석";#N/A,#N/A,FALSE,"준설분석";#N/A,#N/A,FALSE,"철구분석"}</definedName>
    <definedName name="조직4.2" localSheetId="19" hidden="1">{#N/A,#N/A,FALSE,"예상손익";#N/A,#N/A,FALSE,"관리분석";#N/A,#N/A,FALSE,"장비분석";#N/A,#N/A,FALSE,"준설분석";#N/A,#N/A,FALSE,"철구분석"}</definedName>
    <definedName name="조직4.2" localSheetId="20" hidden="1">{#N/A,#N/A,FALSE,"예상손익";#N/A,#N/A,FALSE,"관리분석";#N/A,#N/A,FALSE,"장비분석";#N/A,#N/A,FALSE,"준설분석";#N/A,#N/A,FALSE,"철구분석"}</definedName>
    <definedName name="조직4.2" localSheetId="22" hidden="1">{#N/A,#N/A,FALSE,"예상손익";#N/A,#N/A,FALSE,"관리분석";#N/A,#N/A,FALSE,"장비분석";#N/A,#N/A,FALSE,"준설분석";#N/A,#N/A,FALSE,"철구분석"}</definedName>
    <definedName name="조직4.2" localSheetId="24" hidden="1">{#N/A,#N/A,FALSE,"예상손익";#N/A,#N/A,FALSE,"관리분석";#N/A,#N/A,FALSE,"장비분석";#N/A,#N/A,FALSE,"준설분석";#N/A,#N/A,FALSE,"철구분석"}</definedName>
    <definedName name="조직4.2" localSheetId="28" hidden="1">{#N/A,#N/A,FALSE,"예상손익";#N/A,#N/A,FALSE,"관리분석";#N/A,#N/A,FALSE,"장비분석";#N/A,#N/A,FALSE,"준설분석";#N/A,#N/A,FALSE,"철구분석"}</definedName>
    <definedName name="조직4.2" localSheetId="14" hidden="1">{#N/A,#N/A,FALSE,"예상손익";#N/A,#N/A,FALSE,"관리분석";#N/A,#N/A,FALSE,"장비분석";#N/A,#N/A,FALSE,"준설분석";#N/A,#N/A,FALSE,"철구분석"}</definedName>
    <definedName name="조직4.2" hidden="1">{#N/A,#N/A,FALSE,"예상손익";#N/A,#N/A,FALSE,"관리분석";#N/A,#N/A,FALSE,"장비분석";#N/A,#N/A,FALSE,"준설분석";#N/A,#N/A,FALSE,"철구분석"}</definedName>
    <definedName name="조창현" localSheetId="12" hidden="1">{#N/A,#N/A,FALSE,"교리2"}</definedName>
    <definedName name="조창현" localSheetId="11" hidden="1">{#N/A,#N/A,FALSE,"교리2"}</definedName>
    <definedName name="조창현" localSheetId="13" hidden="1">{#N/A,#N/A,FALSE,"교리2"}</definedName>
    <definedName name="조창현" localSheetId="16" hidden="1">{#N/A,#N/A,FALSE,"교리2"}</definedName>
    <definedName name="조창현" localSheetId="21" hidden="1">{#N/A,#N/A,FALSE,"교리2"}</definedName>
    <definedName name="조창현" localSheetId="18" hidden="1">{#N/A,#N/A,FALSE,"교리2"}</definedName>
    <definedName name="조창현" localSheetId="19" hidden="1">{#N/A,#N/A,FALSE,"교리2"}</definedName>
    <definedName name="조창현" localSheetId="20" hidden="1">{#N/A,#N/A,FALSE,"교리2"}</definedName>
    <definedName name="조창현" localSheetId="22" hidden="1">{#N/A,#N/A,FALSE,"교리2"}</definedName>
    <definedName name="조창현" localSheetId="24" hidden="1">{#N/A,#N/A,FALSE,"교리2"}</definedName>
    <definedName name="조창현" localSheetId="28" hidden="1">{#N/A,#N/A,FALSE,"교리2"}</definedName>
    <definedName name="조창현" localSheetId="14" hidden="1">{#N/A,#N/A,FALSE,"교리2"}</definedName>
    <definedName name="조창현" hidden="1">{#N/A,#N/A,FALSE,"교리2"}</definedName>
    <definedName name="조효" localSheetId="12" hidden="1">{"'Firr(선)'!$AS$1:$AY$62","'Firr(사)'!$AS$1:$AY$62","'Firr(회)'!$AS$1:$AY$62","'Firr(선)'!$L$1:$V$62","'Firr(사)'!$L$1:$V$62","'Firr(회)'!$L$1:$V$62"}</definedName>
    <definedName name="조효" localSheetId="11" hidden="1">{"'Firr(선)'!$AS$1:$AY$62","'Firr(사)'!$AS$1:$AY$62","'Firr(회)'!$AS$1:$AY$62","'Firr(선)'!$L$1:$V$62","'Firr(사)'!$L$1:$V$62","'Firr(회)'!$L$1:$V$62"}</definedName>
    <definedName name="조효" localSheetId="13" hidden="1">{"'Firr(선)'!$AS$1:$AY$62","'Firr(사)'!$AS$1:$AY$62","'Firr(회)'!$AS$1:$AY$62","'Firr(선)'!$L$1:$V$62","'Firr(사)'!$L$1:$V$62","'Firr(회)'!$L$1:$V$62"}</definedName>
    <definedName name="조효" localSheetId="16" hidden="1">{"'Firr(선)'!$AS$1:$AY$62","'Firr(사)'!$AS$1:$AY$62","'Firr(회)'!$AS$1:$AY$62","'Firr(선)'!$L$1:$V$62","'Firr(사)'!$L$1:$V$62","'Firr(회)'!$L$1:$V$62"}</definedName>
    <definedName name="조효" localSheetId="21" hidden="1">{"'Firr(선)'!$AS$1:$AY$62","'Firr(사)'!$AS$1:$AY$62","'Firr(회)'!$AS$1:$AY$62","'Firr(선)'!$L$1:$V$62","'Firr(사)'!$L$1:$V$62","'Firr(회)'!$L$1:$V$62"}</definedName>
    <definedName name="조효" localSheetId="18" hidden="1">{"'Firr(선)'!$AS$1:$AY$62","'Firr(사)'!$AS$1:$AY$62","'Firr(회)'!$AS$1:$AY$62","'Firr(선)'!$L$1:$V$62","'Firr(사)'!$L$1:$V$62","'Firr(회)'!$L$1:$V$62"}</definedName>
    <definedName name="조효" localSheetId="19" hidden="1">{"'Firr(선)'!$AS$1:$AY$62","'Firr(사)'!$AS$1:$AY$62","'Firr(회)'!$AS$1:$AY$62","'Firr(선)'!$L$1:$V$62","'Firr(사)'!$L$1:$V$62","'Firr(회)'!$L$1:$V$62"}</definedName>
    <definedName name="조효" localSheetId="20" hidden="1">{"'Firr(선)'!$AS$1:$AY$62","'Firr(사)'!$AS$1:$AY$62","'Firr(회)'!$AS$1:$AY$62","'Firr(선)'!$L$1:$V$62","'Firr(사)'!$L$1:$V$62","'Firr(회)'!$L$1:$V$62"}</definedName>
    <definedName name="조효" localSheetId="22" hidden="1">{"'Firr(선)'!$AS$1:$AY$62","'Firr(사)'!$AS$1:$AY$62","'Firr(회)'!$AS$1:$AY$62","'Firr(선)'!$L$1:$V$62","'Firr(사)'!$L$1:$V$62","'Firr(회)'!$L$1:$V$62"}</definedName>
    <definedName name="조효" localSheetId="24" hidden="1">{"'Firr(선)'!$AS$1:$AY$62","'Firr(사)'!$AS$1:$AY$62","'Firr(회)'!$AS$1:$AY$62","'Firr(선)'!$L$1:$V$62","'Firr(사)'!$L$1:$V$62","'Firr(회)'!$L$1:$V$62"}</definedName>
    <definedName name="조효" localSheetId="28" hidden="1">{"'Firr(선)'!$AS$1:$AY$62","'Firr(사)'!$AS$1:$AY$62","'Firr(회)'!$AS$1:$AY$62","'Firr(선)'!$L$1:$V$62","'Firr(사)'!$L$1:$V$62","'Firr(회)'!$L$1:$V$62"}</definedName>
    <definedName name="조효" localSheetId="14" hidden="1">{"'Firr(선)'!$AS$1:$AY$62","'Firr(사)'!$AS$1:$AY$62","'Firr(회)'!$AS$1:$AY$62","'Firr(선)'!$L$1:$V$62","'Firr(사)'!$L$1:$V$62","'Firr(회)'!$L$1:$V$62"}</definedName>
    <definedName name="조효" hidden="1">{"'Firr(선)'!$AS$1:$AY$62","'Firr(사)'!$AS$1:$AY$62","'Firr(회)'!$AS$1:$AY$62","'Firr(선)'!$L$1:$V$62","'Firr(사)'!$L$1:$V$62","'Firr(회)'!$L$1:$V$62"}</definedName>
    <definedName name="조효석" localSheetId="12" hidden="1">{"'Firr(선)'!$AS$1:$AY$62","'Firr(사)'!$AS$1:$AY$62","'Firr(회)'!$AS$1:$AY$62","'Firr(선)'!$L$1:$V$62","'Firr(사)'!$L$1:$V$62","'Firr(회)'!$L$1:$V$62"}</definedName>
    <definedName name="조효석" localSheetId="11" hidden="1">{"'Firr(선)'!$AS$1:$AY$62","'Firr(사)'!$AS$1:$AY$62","'Firr(회)'!$AS$1:$AY$62","'Firr(선)'!$L$1:$V$62","'Firr(사)'!$L$1:$V$62","'Firr(회)'!$L$1:$V$62"}</definedName>
    <definedName name="조효석" localSheetId="13" hidden="1">{"'Firr(선)'!$AS$1:$AY$62","'Firr(사)'!$AS$1:$AY$62","'Firr(회)'!$AS$1:$AY$62","'Firr(선)'!$L$1:$V$62","'Firr(사)'!$L$1:$V$62","'Firr(회)'!$L$1:$V$62"}</definedName>
    <definedName name="조효석" localSheetId="16" hidden="1">{"'Firr(선)'!$AS$1:$AY$62","'Firr(사)'!$AS$1:$AY$62","'Firr(회)'!$AS$1:$AY$62","'Firr(선)'!$L$1:$V$62","'Firr(사)'!$L$1:$V$62","'Firr(회)'!$L$1:$V$62"}</definedName>
    <definedName name="조효석" localSheetId="21" hidden="1">{"'Firr(선)'!$AS$1:$AY$62","'Firr(사)'!$AS$1:$AY$62","'Firr(회)'!$AS$1:$AY$62","'Firr(선)'!$L$1:$V$62","'Firr(사)'!$L$1:$V$62","'Firr(회)'!$L$1:$V$62"}</definedName>
    <definedName name="조효석" localSheetId="18" hidden="1">{"'Firr(선)'!$AS$1:$AY$62","'Firr(사)'!$AS$1:$AY$62","'Firr(회)'!$AS$1:$AY$62","'Firr(선)'!$L$1:$V$62","'Firr(사)'!$L$1:$V$62","'Firr(회)'!$L$1:$V$62"}</definedName>
    <definedName name="조효석" localSheetId="19" hidden="1">{"'Firr(선)'!$AS$1:$AY$62","'Firr(사)'!$AS$1:$AY$62","'Firr(회)'!$AS$1:$AY$62","'Firr(선)'!$L$1:$V$62","'Firr(사)'!$L$1:$V$62","'Firr(회)'!$L$1:$V$62"}</definedName>
    <definedName name="조효석" localSheetId="20" hidden="1">{"'Firr(선)'!$AS$1:$AY$62","'Firr(사)'!$AS$1:$AY$62","'Firr(회)'!$AS$1:$AY$62","'Firr(선)'!$L$1:$V$62","'Firr(사)'!$L$1:$V$62","'Firr(회)'!$L$1:$V$62"}</definedName>
    <definedName name="조효석" localSheetId="22" hidden="1">{"'Firr(선)'!$AS$1:$AY$62","'Firr(사)'!$AS$1:$AY$62","'Firr(회)'!$AS$1:$AY$62","'Firr(선)'!$L$1:$V$62","'Firr(사)'!$L$1:$V$62","'Firr(회)'!$L$1:$V$62"}</definedName>
    <definedName name="조효석" localSheetId="24" hidden="1">{"'Firr(선)'!$AS$1:$AY$62","'Firr(사)'!$AS$1:$AY$62","'Firr(회)'!$AS$1:$AY$62","'Firr(선)'!$L$1:$V$62","'Firr(사)'!$L$1:$V$62","'Firr(회)'!$L$1:$V$62"}</definedName>
    <definedName name="조효석" localSheetId="28" hidden="1">{"'Firr(선)'!$AS$1:$AY$62","'Firr(사)'!$AS$1:$AY$62","'Firr(회)'!$AS$1:$AY$62","'Firr(선)'!$L$1:$V$62","'Firr(사)'!$L$1:$V$62","'Firr(회)'!$L$1:$V$62"}</definedName>
    <definedName name="조효석" localSheetId="14" hidden="1">{"'Firr(선)'!$AS$1:$AY$62","'Firr(사)'!$AS$1:$AY$62","'Firr(회)'!$AS$1:$AY$62","'Firr(선)'!$L$1:$V$62","'Firr(사)'!$L$1:$V$62","'Firr(회)'!$L$1:$V$62"}</definedName>
    <definedName name="조효석" hidden="1">{"'Firr(선)'!$AS$1:$AY$62","'Firr(사)'!$AS$1:$AY$62","'Firr(회)'!$AS$1:$AY$62","'Firr(선)'!$L$1:$V$62","'Firr(사)'!$L$1:$V$62","'Firr(회)'!$L$1:$V$62"}</definedName>
    <definedName name="조후" localSheetId="12" hidden="1">{#N/A,#N/A,FALSE,"예상손익";#N/A,#N/A,FALSE,"관리분석";#N/A,#N/A,FALSE,"장비분석";#N/A,#N/A,FALSE,"준설분석";#N/A,#N/A,FALSE,"철구분석"}</definedName>
    <definedName name="조후" localSheetId="11" hidden="1">{#N/A,#N/A,FALSE,"예상손익";#N/A,#N/A,FALSE,"관리분석";#N/A,#N/A,FALSE,"장비분석";#N/A,#N/A,FALSE,"준설분석";#N/A,#N/A,FALSE,"철구분석"}</definedName>
    <definedName name="조후" localSheetId="13" hidden="1">{#N/A,#N/A,FALSE,"예상손익";#N/A,#N/A,FALSE,"관리분석";#N/A,#N/A,FALSE,"장비분석";#N/A,#N/A,FALSE,"준설분석";#N/A,#N/A,FALSE,"철구분석"}</definedName>
    <definedName name="조후" localSheetId="16" hidden="1">{#N/A,#N/A,FALSE,"예상손익";#N/A,#N/A,FALSE,"관리분석";#N/A,#N/A,FALSE,"장비분석";#N/A,#N/A,FALSE,"준설분석";#N/A,#N/A,FALSE,"철구분석"}</definedName>
    <definedName name="조후" localSheetId="21" hidden="1">{#N/A,#N/A,FALSE,"예상손익";#N/A,#N/A,FALSE,"관리분석";#N/A,#N/A,FALSE,"장비분석";#N/A,#N/A,FALSE,"준설분석";#N/A,#N/A,FALSE,"철구분석"}</definedName>
    <definedName name="조후" localSheetId="18" hidden="1">{#N/A,#N/A,FALSE,"예상손익";#N/A,#N/A,FALSE,"관리분석";#N/A,#N/A,FALSE,"장비분석";#N/A,#N/A,FALSE,"준설분석";#N/A,#N/A,FALSE,"철구분석"}</definedName>
    <definedName name="조후" localSheetId="19" hidden="1">{#N/A,#N/A,FALSE,"예상손익";#N/A,#N/A,FALSE,"관리분석";#N/A,#N/A,FALSE,"장비분석";#N/A,#N/A,FALSE,"준설분석";#N/A,#N/A,FALSE,"철구분석"}</definedName>
    <definedName name="조후" localSheetId="20" hidden="1">{#N/A,#N/A,FALSE,"예상손익";#N/A,#N/A,FALSE,"관리분석";#N/A,#N/A,FALSE,"장비분석";#N/A,#N/A,FALSE,"준설분석";#N/A,#N/A,FALSE,"철구분석"}</definedName>
    <definedName name="조후" localSheetId="22" hidden="1">{#N/A,#N/A,FALSE,"예상손익";#N/A,#N/A,FALSE,"관리분석";#N/A,#N/A,FALSE,"장비분석";#N/A,#N/A,FALSE,"준설분석";#N/A,#N/A,FALSE,"철구분석"}</definedName>
    <definedName name="조후" localSheetId="24" hidden="1">{#N/A,#N/A,FALSE,"예상손익";#N/A,#N/A,FALSE,"관리분석";#N/A,#N/A,FALSE,"장비분석";#N/A,#N/A,FALSE,"준설분석";#N/A,#N/A,FALSE,"철구분석"}</definedName>
    <definedName name="조후" localSheetId="28" hidden="1">{#N/A,#N/A,FALSE,"예상손익";#N/A,#N/A,FALSE,"관리분석";#N/A,#N/A,FALSE,"장비분석";#N/A,#N/A,FALSE,"준설분석";#N/A,#N/A,FALSE,"철구분석"}</definedName>
    <definedName name="조후" localSheetId="14" hidden="1">{#N/A,#N/A,FALSE,"예상손익";#N/A,#N/A,FALSE,"관리분석";#N/A,#N/A,FALSE,"장비분석";#N/A,#N/A,FALSE,"준설분석";#N/A,#N/A,FALSE,"철구분석"}</definedName>
    <definedName name="조후" hidden="1">{#N/A,#N/A,FALSE,"예상손익";#N/A,#N/A,FALSE,"관리분석";#N/A,#N/A,FALSE,"장비분석";#N/A,#N/A,FALSE,"준설분석";#N/A,#N/A,FALSE,"철구분석"}</definedName>
    <definedName name="종합청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 localSheetId="12" hidden="1">{#N/A,#N/A,FALSE,"지침";#N/A,#N/A,FALSE,"환경분석";#N/A,#N/A,FALSE,"Sheet16"}</definedName>
    <definedName name="주" localSheetId="11" hidden="1">{#N/A,#N/A,FALSE,"지침";#N/A,#N/A,FALSE,"환경분석";#N/A,#N/A,FALSE,"Sheet16"}</definedName>
    <definedName name="주" localSheetId="13" hidden="1">{#N/A,#N/A,FALSE,"지침";#N/A,#N/A,FALSE,"환경분석";#N/A,#N/A,FALSE,"Sheet16"}</definedName>
    <definedName name="주" localSheetId="16" hidden="1">{#N/A,#N/A,FALSE,"지침";#N/A,#N/A,FALSE,"환경분석";#N/A,#N/A,FALSE,"Sheet16"}</definedName>
    <definedName name="주" localSheetId="21" hidden="1">{#N/A,#N/A,FALSE,"지침";#N/A,#N/A,FALSE,"환경분석";#N/A,#N/A,FALSE,"Sheet16"}</definedName>
    <definedName name="주" localSheetId="18" hidden="1">{#N/A,#N/A,FALSE,"지침";#N/A,#N/A,FALSE,"환경분석";#N/A,#N/A,FALSE,"Sheet16"}</definedName>
    <definedName name="주" localSheetId="19" hidden="1">{#N/A,#N/A,FALSE,"지침";#N/A,#N/A,FALSE,"환경분석";#N/A,#N/A,FALSE,"Sheet16"}</definedName>
    <definedName name="주" localSheetId="20" hidden="1">{#N/A,#N/A,FALSE,"지침";#N/A,#N/A,FALSE,"환경분석";#N/A,#N/A,FALSE,"Sheet16"}</definedName>
    <definedName name="주" localSheetId="22" hidden="1">{#N/A,#N/A,FALSE,"지침";#N/A,#N/A,FALSE,"환경분석";#N/A,#N/A,FALSE,"Sheet16"}</definedName>
    <definedName name="주" localSheetId="24" hidden="1">{#N/A,#N/A,FALSE,"지침";#N/A,#N/A,FALSE,"환경분석";#N/A,#N/A,FALSE,"Sheet16"}</definedName>
    <definedName name="주" localSheetId="28" hidden="1">{#N/A,#N/A,FALSE,"지침";#N/A,#N/A,FALSE,"환경분석";#N/A,#N/A,FALSE,"Sheet16"}</definedName>
    <definedName name="주" localSheetId="14" hidden="1">{#N/A,#N/A,FALSE,"지침";#N/A,#N/A,FALSE,"환경분석";#N/A,#N/A,FALSE,"Sheet16"}</definedName>
    <definedName name="주" hidden="1">{#N/A,#N/A,FALSE,"지침";#N/A,#N/A,FALSE,"환경분석";#N/A,#N/A,FALSE,"Sheet16"}</definedName>
    <definedName name="주가"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주마감" hidden="1">#REF!</definedName>
    <definedName name="주복" localSheetId="12" hidden="1">{#N/A,#N/A,FALSE,"지침";#N/A,#N/A,FALSE,"환경분석";#N/A,#N/A,FALSE,"Sheet16"}</definedName>
    <definedName name="주복" localSheetId="11" hidden="1">{#N/A,#N/A,FALSE,"지침";#N/A,#N/A,FALSE,"환경분석";#N/A,#N/A,FALSE,"Sheet16"}</definedName>
    <definedName name="주복" localSheetId="13" hidden="1">{#N/A,#N/A,FALSE,"지침";#N/A,#N/A,FALSE,"환경분석";#N/A,#N/A,FALSE,"Sheet16"}</definedName>
    <definedName name="주복" localSheetId="16" hidden="1">{#N/A,#N/A,FALSE,"지침";#N/A,#N/A,FALSE,"환경분석";#N/A,#N/A,FALSE,"Sheet16"}</definedName>
    <definedName name="주복" localSheetId="21" hidden="1">{#N/A,#N/A,FALSE,"지침";#N/A,#N/A,FALSE,"환경분석";#N/A,#N/A,FALSE,"Sheet16"}</definedName>
    <definedName name="주복" localSheetId="18" hidden="1">{#N/A,#N/A,FALSE,"지침";#N/A,#N/A,FALSE,"환경분석";#N/A,#N/A,FALSE,"Sheet16"}</definedName>
    <definedName name="주복" localSheetId="19" hidden="1">{#N/A,#N/A,FALSE,"지침";#N/A,#N/A,FALSE,"환경분석";#N/A,#N/A,FALSE,"Sheet16"}</definedName>
    <definedName name="주복" localSheetId="20" hidden="1">{#N/A,#N/A,FALSE,"지침";#N/A,#N/A,FALSE,"환경분석";#N/A,#N/A,FALSE,"Sheet16"}</definedName>
    <definedName name="주복" localSheetId="22" hidden="1">{#N/A,#N/A,FALSE,"지침";#N/A,#N/A,FALSE,"환경분석";#N/A,#N/A,FALSE,"Sheet16"}</definedName>
    <definedName name="주복" localSheetId="24" hidden="1">{#N/A,#N/A,FALSE,"지침";#N/A,#N/A,FALSE,"환경분석";#N/A,#N/A,FALSE,"Sheet16"}</definedName>
    <definedName name="주복" localSheetId="28" hidden="1">{#N/A,#N/A,FALSE,"지침";#N/A,#N/A,FALSE,"환경분석";#N/A,#N/A,FALSE,"Sheet16"}</definedName>
    <definedName name="주복" localSheetId="14" hidden="1">{#N/A,#N/A,FALSE,"지침";#N/A,#N/A,FALSE,"환경분석";#N/A,#N/A,FALSE,"Sheet16"}</definedName>
    <definedName name="주복" hidden="1">{#N/A,#N/A,FALSE,"지침";#N/A,#N/A,FALSE,"환경분석";#N/A,#N/A,FALSE,"Sheet16"}</definedName>
    <definedName name="주복2공구" localSheetId="12" hidden="1">{#N/A,#N/A,FALSE,"지침";#N/A,#N/A,FALSE,"환경분석";#N/A,#N/A,FALSE,"Sheet16"}</definedName>
    <definedName name="주복2공구" localSheetId="11" hidden="1">{#N/A,#N/A,FALSE,"지침";#N/A,#N/A,FALSE,"환경분석";#N/A,#N/A,FALSE,"Sheet16"}</definedName>
    <definedName name="주복2공구" localSheetId="13" hidden="1">{#N/A,#N/A,FALSE,"지침";#N/A,#N/A,FALSE,"환경분석";#N/A,#N/A,FALSE,"Sheet16"}</definedName>
    <definedName name="주복2공구" localSheetId="16" hidden="1">{#N/A,#N/A,FALSE,"지침";#N/A,#N/A,FALSE,"환경분석";#N/A,#N/A,FALSE,"Sheet16"}</definedName>
    <definedName name="주복2공구" localSheetId="21" hidden="1">{#N/A,#N/A,FALSE,"지침";#N/A,#N/A,FALSE,"환경분석";#N/A,#N/A,FALSE,"Sheet16"}</definedName>
    <definedName name="주복2공구" localSheetId="18" hidden="1">{#N/A,#N/A,FALSE,"지침";#N/A,#N/A,FALSE,"환경분석";#N/A,#N/A,FALSE,"Sheet16"}</definedName>
    <definedName name="주복2공구" localSheetId="19" hidden="1">{#N/A,#N/A,FALSE,"지침";#N/A,#N/A,FALSE,"환경분석";#N/A,#N/A,FALSE,"Sheet16"}</definedName>
    <definedName name="주복2공구" localSheetId="20" hidden="1">{#N/A,#N/A,FALSE,"지침";#N/A,#N/A,FALSE,"환경분석";#N/A,#N/A,FALSE,"Sheet16"}</definedName>
    <definedName name="주복2공구" localSheetId="22" hidden="1">{#N/A,#N/A,FALSE,"지침";#N/A,#N/A,FALSE,"환경분석";#N/A,#N/A,FALSE,"Sheet16"}</definedName>
    <definedName name="주복2공구" localSheetId="24" hidden="1">{#N/A,#N/A,FALSE,"지침";#N/A,#N/A,FALSE,"환경분석";#N/A,#N/A,FALSE,"Sheet16"}</definedName>
    <definedName name="주복2공구" localSheetId="28" hidden="1">{#N/A,#N/A,FALSE,"지침";#N/A,#N/A,FALSE,"환경분석";#N/A,#N/A,FALSE,"Sheet16"}</definedName>
    <definedName name="주복2공구" localSheetId="14" hidden="1">{#N/A,#N/A,FALSE,"지침";#N/A,#N/A,FALSE,"환경분석";#N/A,#N/A,FALSE,"Sheet16"}</definedName>
    <definedName name="주복2공구" hidden="1">{#N/A,#N/A,FALSE,"지침";#N/A,#N/A,FALSE,"환경분석";#N/A,#N/A,FALSE,"Sheet16"}</definedName>
    <definedName name="주상" localSheetId="12" hidden="1">{#N/A,#N/A,FALSE,"지침";#N/A,#N/A,FALSE,"환경분석";#N/A,#N/A,FALSE,"Sheet16"}</definedName>
    <definedName name="주상" localSheetId="11" hidden="1">{#N/A,#N/A,FALSE,"지침";#N/A,#N/A,FALSE,"환경분석";#N/A,#N/A,FALSE,"Sheet16"}</definedName>
    <definedName name="주상" localSheetId="13" hidden="1">{#N/A,#N/A,FALSE,"지침";#N/A,#N/A,FALSE,"환경분석";#N/A,#N/A,FALSE,"Sheet16"}</definedName>
    <definedName name="주상" localSheetId="16" hidden="1">{#N/A,#N/A,FALSE,"지침";#N/A,#N/A,FALSE,"환경분석";#N/A,#N/A,FALSE,"Sheet16"}</definedName>
    <definedName name="주상" localSheetId="21" hidden="1">{#N/A,#N/A,FALSE,"지침";#N/A,#N/A,FALSE,"환경분석";#N/A,#N/A,FALSE,"Sheet16"}</definedName>
    <definedName name="주상" localSheetId="18" hidden="1">{#N/A,#N/A,FALSE,"지침";#N/A,#N/A,FALSE,"환경분석";#N/A,#N/A,FALSE,"Sheet16"}</definedName>
    <definedName name="주상" localSheetId="19" hidden="1">{#N/A,#N/A,FALSE,"지침";#N/A,#N/A,FALSE,"환경분석";#N/A,#N/A,FALSE,"Sheet16"}</definedName>
    <definedName name="주상" localSheetId="20" hidden="1">{#N/A,#N/A,FALSE,"지침";#N/A,#N/A,FALSE,"환경분석";#N/A,#N/A,FALSE,"Sheet16"}</definedName>
    <definedName name="주상" localSheetId="22" hidden="1">{#N/A,#N/A,FALSE,"지침";#N/A,#N/A,FALSE,"환경분석";#N/A,#N/A,FALSE,"Sheet16"}</definedName>
    <definedName name="주상" localSheetId="24" hidden="1">{#N/A,#N/A,FALSE,"지침";#N/A,#N/A,FALSE,"환경분석";#N/A,#N/A,FALSE,"Sheet16"}</definedName>
    <definedName name="주상" localSheetId="28" hidden="1">{#N/A,#N/A,FALSE,"지침";#N/A,#N/A,FALSE,"환경분석";#N/A,#N/A,FALSE,"Sheet16"}</definedName>
    <definedName name="주상" localSheetId="14" hidden="1">{#N/A,#N/A,FALSE,"지침";#N/A,#N/A,FALSE,"환경분석";#N/A,#N/A,FALSE,"Sheet16"}</definedName>
    <definedName name="주상" hidden="1">{#N/A,#N/A,FALSE,"지침";#N/A,#N/A,FALSE,"환경분석";#N/A,#N/A,FALSE,"Sheet16"}</definedName>
    <definedName name="주차장" localSheetId="12" hidden="1">{#N/A,#N/A,FALSE,"표지"}</definedName>
    <definedName name="주차장" localSheetId="11" hidden="1">{#N/A,#N/A,FALSE,"표지"}</definedName>
    <definedName name="주차장" localSheetId="13" hidden="1">{#N/A,#N/A,FALSE,"표지"}</definedName>
    <definedName name="주차장" localSheetId="16" hidden="1">{#N/A,#N/A,FALSE,"표지"}</definedName>
    <definedName name="주차장" localSheetId="21" hidden="1">{#N/A,#N/A,FALSE,"표지"}</definedName>
    <definedName name="주차장" localSheetId="18" hidden="1">{#N/A,#N/A,FALSE,"표지"}</definedName>
    <definedName name="주차장" localSheetId="19" hidden="1">{#N/A,#N/A,FALSE,"표지"}</definedName>
    <definedName name="주차장" localSheetId="20" hidden="1">{#N/A,#N/A,FALSE,"표지"}</definedName>
    <definedName name="주차장" localSheetId="22" hidden="1">{#N/A,#N/A,FALSE,"표지"}</definedName>
    <definedName name="주차장" localSheetId="24" hidden="1">{#N/A,#N/A,FALSE,"표지"}</definedName>
    <definedName name="주차장" localSheetId="28" hidden="1">{#N/A,#N/A,FALSE,"표지"}</definedName>
    <definedName name="주차장" localSheetId="14" hidden="1">{#N/A,#N/A,FALSE,"표지"}</definedName>
    <definedName name="주차장" hidden="1">{#N/A,#N/A,FALSE,"표지"}</definedName>
    <definedName name="죽전5차" localSheetId="12" hidden="1">{#N/A,#N/A,FALSE,"이태원철근"}</definedName>
    <definedName name="죽전5차" localSheetId="11" hidden="1">{#N/A,#N/A,FALSE,"이태원철근"}</definedName>
    <definedName name="죽전5차" localSheetId="13" hidden="1">{#N/A,#N/A,FALSE,"이태원철근"}</definedName>
    <definedName name="죽전5차" localSheetId="16" hidden="1">{#N/A,#N/A,FALSE,"이태원철근"}</definedName>
    <definedName name="죽전5차" localSheetId="21" hidden="1">{#N/A,#N/A,FALSE,"이태원철근"}</definedName>
    <definedName name="죽전5차" localSheetId="18" hidden="1">{#N/A,#N/A,FALSE,"이태원철근"}</definedName>
    <definedName name="죽전5차" localSheetId="19" hidden="1">{#N/A,#N/A,FALSE,"이태원철근"}</definedName>
    <definedName name="죽전5차" localSheetId="20" hidden="1">{#N/A,#N/A,FALSE,"이태원철근"}</definedName>
    <definedName name="죽전5차" localSheetId="22" hidden="1">{#N/A,#N/A,FALSE,"이태원철근"}</definedName>
    <definedName name="죽전5차" localSheetId="24" hidden="1">{#N/A,#N/A,FALSE,"이태원철근"}</definedName>
    <definedName name="죽전5차" localSheetId="28" hidden="1">{#N/A,#N/A,FALSE,"이태원철근"}</definedName>
    <definedName name="죽전5차" localSheetId="14" hidden="1">{#N/A,#N/A,FALSE,"이태원철근"}</definedName>
    <definedName name="죽전5차" hidden="1">{#N/A,#N/A,FALSE,"이태원철근"}</definedName>
    <definedName name="중량산출" localSheetId="12" hidden="1">{#N/A,#N/A,FALSE,"Sheet1"}</definedName>
    <definedName name="중량산출" localSheetId="11" hidden="1">{#N/A,#N/A,FALSE,"Sheet1"}</definedName>
    <definedName name="중량산출" localSheetId="13" hidden="1">{#N/A,#N/A,FALSE,"Sheet1"}</definedName>
    <definedName name="중량산출" localSheetId="16" hidden="1">{#N/A,#N/A,FALSE,"Sheet1"}</definedName>
    <definedName name="중량산출" localSheetId="21" hidden="1">{#N/A,#N/A,FALSE,"Sheet1"}</definedName>
    <definedName name="중량산출" localSheetId="18" hidden="1">{#N/A,#N/A,FALSE,"Sheet1"}</definedName>
    <definedName name="중량산출" localSheetId="19" hidden="1">{#N/A,#N/A,FALSE,"Sheet1"}</definedName>
    <definedName name="중량산출" localSheetId="20" hidden="1">{#N/A,#N/A,FALSE,"Sheet1"}</definedName>
    <definedName name="중량산출" localSheetId="22" hidden="1">{#N/A,#N/A,FALSE,"Sheet1"}</definedName>
    <definedName name="중량산출" localSheetId="24" hidden="1">{#N/A,#N/A,FALSE,"Sheet1"}</definedName>
    <definedName name="중량산출" localSheetId="28" hidden="1">{#N/A,#N/A,FALSE,"Sheet1"}</definedName>
    <definedName name="중량산출" localSheetId="14" hidden="1">{#N/A,#N/A,FALSE,"Sheet1"}</definedName>
    <definedName name="중량산출" hidden="1">{#N/A,#N/A,FALSE,"Sheet1"}</definedName>
    <definedName name="중점추진" localSheetId="12" hidden="1">{#N/A,#N/A,TRUE,"LOADCOVE";#N/A,#N/A,TRUE,"PAGE001";#N/A,#N/A,TRUE,"PAGE002";#N/A,#N/A,TRUE,"PAGE003";#N/A,#N/A,TRUE,"PAGE004";#N/A,#N/A,TRUE,"PAGE005";#N/A,#N/A,TRUE,"PAGE006";#N/A,#N/A,TRUE,"PAGE007";#N/A,#N/A,TRUE,"PAGE008";#N/A,#N/A,TRUE,"PAGE009";#N/A,#N/A,TRUE,"PAGE010";#N/A,#N/A,TRUE,"PAGE011";#N/A,#N/A,TRUE,"PAGE012";#N/A,#N/A,TRUE,"PAGE013"}</definedName>
    <definedName name="중점추진" localSheetId="11" hidden="1">{#N/A,#N/A,TRUE,"LOADCOVE";#N/A,#N/A,TRUE,"PAGE001";#N/A,#N/A,TRUE,"PAGE002";#N/A,#N/A,TRUE,"PAGE003";#N/A,#N/A,TRUE,"PAGE004";#N/A,#N/A,TRUE,"PAGE005";#N/A,#N/A,TRUE,"PAGE006";#N/A,#N/A,TRUE,"PAGE007";#N/A,#N/A,TRUE,"PAGE008";#N/A,#N/A,TRUE,"PAGE009";#N/A,#N/A,TRUE,"PAGE010";#N/A,#N/A,TRUE,"PAGE011";#N/A,#N/A,TRUE,"PAGE012";#N/A,#N/A,TRUE,"PAGE013"}</definedName>
    <definedName name="중점추진" localSheetId="13" hidden="1">{#N/A,#N/A,TRUE,"LOADCOVE";#N/A,#N/A,TRUE,"PAGE001";#N/A,#N/A,TRUE,"PAGE002";#N/A,#N/A,TRUE,"PAGE003";#N/A,#N/A,TRUE,"PAGE004";#N/A,#N/A,TRUE,"PAGE005";#N/A,#N/A,TRUE,"PAGE006";#N/A,#N/A,TRUE,"PAGE007";#N/A,#N/A,TRUE,"PAGE008";#N/A,#N/A,TRUE,"PAGE009";#N/A,#N/A,TRUE,"PAGE010";#N/A,#N/A,TRUE,"PAGE011";#N/A,#N/A,TRUE,"PAGE012";#N/A,#N/A,TRUE,"PAGE013"}</definedName>
    <definedName name="중점추진" localSheetId="16" hidden="1">{#N/A,#N/A,TRUE,"LOADCOVE";#N/A,#N/A,TRUE,"PAGE001";#N/A,#N/A,TRUE,"PAGE002";#N/A,#N/A,TRUE,"PAGE003";#N/A,#N/A,TRUE,"PAGE004";#N/A,#N/A,TRUE,"PAGE005";#N/A,#N/A,TRUE,"PAGE006";#N/A,#N/A,TRUE,"PAGE007";#N/A,#N/A,TRUE,"PAGE008";#N/A,#N/A,TRUE,"PAGE009";#N/A,#N/A,TRUE,"PAGE010";#N/A,#N/A,TRUE,"PAGE011";#N/A,#N/A,TRUE,"PAGE012";#N/A,#N/A,TRUE,"PAGE013"}</definedName>
    <definedName name="중점추진" localSheetId="21" hidden="1">{#N/A,#N/A,TRUE,"LOADCOVE";#N/A,#N/A,TRUE,"PAGE001";#N/A,#N/A,TRUE,"PAGE002";#N/A,#N/A,TRUE,"PAGE003";#N/A,#N/A,TRUE,"PAGE004";#N/A,#N/A,TRUE,"PAGE005";#N/A,#N/A,TRUE,"PAGE006";#N/A,#N/A,TRUE,"PAGE007";#N/A,#N/A,TRUE,"PAGE008";#N/A,#N/A,TRUE,"PAGE009";#N/A,#N/A,TRUE,"PAGE010";#N/A,#N/A,TRUE,"PAGE011";#N/A,#N/A,TRUE,"PAGE012";#N/A,#N/A,TRUE,"PAGE013"}</definedName>
    <definedName name="중점추진" localSheetId="18" hidden="1">{#N/A,#N/A,TRUE,"LOADCOVE";#N/A,#N/A,TRUE,"PAGE001";#N/A,#N/A,TRUE,"PAGE002";#N/A,#N/A,TRUE,"PAGE003";#N/A,#N/A,TRUE,"PAGE004";#N/A,#N/A,TRUE,"PAGE005";#N/A,#N/A,TRUE,"PAGE006";#N/A,#N/A,TRUE,"PAGE007";#N/A,#N/A,TRUE,"PAGE008";#N/A,#N/A,TRUE,"PAGE009";#N/A,#N/A,TRUE,"PAGE010";#N/A,#N/A,TRUE,"PAGE011";#N/A,#N/A,TRUE,"PAGE012";#N/A,#N/A,TRUE,"PAGE013"}</definedName>
    <definedName name="중점추진" localSheetId="19" hidden="1">{#N/A,#N/A,TRUE,"LOADCOVE";#N/A,#N/A,TRUE,"PAGE001";#N/A,#N/A,TRUE,"PAGE002";#N/A,#N/A,TRUE,"PAGE003";#N/A,#N/A,TRUE,"PAGE004";#N/A,#N/A,TRUE,"PAGE005";#N/A,#N/A,TRUE,"PAGE006";#N/A,#N/A,TRUE,"PAGE007";#N/A,#N/A,TRUE,"PAGE008";#N/A,#N/A,TRUE,"PAGE009";#N/A,#N/A,TRUE,"PAGE010";#N/A,#N/A,TRUE,"PAGE011";#N/A,#N/A,TRUE,"PAGE012";#N/A,#N/A,TRUE,"PAGE013"}</definedName>
    <definedName name="중점추진" localSheetId="20" hidden="1">{#N/A,#N/A,TRUE,"LOADCOVE";#N/A,#N/A,TRUE,"PAGE001";#N/A,#N/A,TRUE,"PAGE002";#N/A,#N/A,TRUE,"PAGE003";#N/A,#N/A,TRUE,"PAGE004";#N/A,#N/A,TRUE,"PAGE005";#N/A,#N/A,TRUE,"PAGE006";#N/A,#N/A,TRUE,"PAGE007";#N/A,#N/A,TRUE,"PAGE008";#N/A,#N/A,TRUE,"PAGE009";#N/A,#N/A,TRUE,"PAGE010";#N/A,#N/A,TRUE,"PAGE011";#N/A,#N/A,TRUE,"PAGE012";#N/A,#N/A,TRUE,"PAGE013"}</definedName>
    <definedName name="중점추진" localSheetId="22" hidden="1">{#N/A,#N/A,TRUE,"LOADCOVE";#N/A,#N/A,TRUE,"PAGE001";#N/A,#N/A,TRUE,"PAGE002";#N/A,#N/A,TRUE,"PAGE003";#N/A,#N/A,TRUE,"PAGE004";#N/A,#N/A,TRUE,"PAGE005";#N/A,#N/A,TRUE,"PAGE006";#N/A,#N/A,TRUE,"PAGE007";#N/A,#N/A,TRUE,"PAGE008";#N/A,#N/A,TRUE,"PAGE009";#N/A,#N/A,TRUE,"PAGE010";#N/A,#N/A,TRUE,"PAGE011";#N/A,#N/A,TRUE,"PAGE012";#N/A,#N/A,TRUE,"PAGE013"}</definedName>
    <definedName name="중점추진" localSheetId="24" hidden="1">{#N/A,#N/A,TRUE,"LOADCOVE";#N/A,#N/A,TRUE,"PAGE001";#N/A,#N/A,TRUE,"PAGE002";#N/A,#N/A,TRUE,"PAGE003";#N/A,#N/A,TRUE,"PAGE004";#N/A,#N/A,TRUE,"PAGE005";#N/A,#N/A,TRUE,"PAGE006";#N/A,#N/A,TRUE,"PAGE007";#N/A,#N/A,TRUE,"PAGE008";#N/A,#N/A,TRUE,"PAGE009";#N/A,#N/A,TRUE,"PAGE010";#N/A,#N/A,TRUE,"PAGE011";#N/A,#N/A,TRUE,"PAGE012";#N/A,#N/A,TRUE,"PAGE013"}</definedName>
    <definedName name="중점추진" localSheetId="28" hidden="1">{#N/A,#N/A,TRUE,"LOADCOVE";#N/A,#N/A,TRUE,"PAGE001";#N/A,#N/A,TRUE,"PAGE002";#N/A,#N/A,TRUE,"PAGE003";#N/A,#N/A,TRUE,"PAGE004";#N/A,#N/A,TRUE,"PAGE005";#N/A,#N/A,TRUE,"PAGE006";#N/A,#N/A,TRUE,"PAGE007";#N/A,#N/A,TRUE,"PAGE008";#N/A,#N/A,TRUE,"PAGE009";#N/A,#N/A,TRUE,"PAGE010";#N/A,#N/A,TRUE,"PAGE011";#N/A,#N/A,TRUE,"PAGE012";#N/A,#N/A,TRUE,"PAGE013"}</definedName>
    <definedName name="중점추진" localSheetId="14" hidden="1">{#N/A,#N/A,TRUE,"LOADCOVE";#N/A,#N/A,TRUE,"PAGE001";#N/A,#N/A,TRUE,"PAGE002";#N/A,#N/A,TRUE,"PAGE003";#N/A,#N/A,TRUE,"PAGE004";#N/A,#N/A,TRUE,"PAGE005";#N/A,#N/A,TRUE,"PAGE006";#N/A,#N/A,TRUE,"PAGE007";#N/A,#N/A,TRUE,"PAGE008";#N/A,#N/A,TRUE,"PAGE009";#N/A,#N/A,TRUE,"PAGE010";#N/A,#N/A,TRUE,"PAGE011";#N/A,#N/A,TRUE,"PAGE012";#N/A,#N/A,TRUE,"PAGE013"}</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증감내역" hidden="1">#REF!</definedName>
    <definedName name="지" localSheetId="12" hidden="1">{#N/A,#N/A,FALSE,"배수2"}</definedName>
    <definedName name="지" localSheetId="11" hidden="1">{#N/A,#N/A,FALSE,"배수2"}</definedName>
    <definedName name="지" localSheetId="13" hidden="1">{#N/A,#N/A,FALSE,"배수2"}</definedName>
    <definedName name="지" localSheetId="16" hidden="1">{#N/A,#N/A,FALSE,"배수2"}</definedName>
    <definedName name="지" localSheetId="21" hidden="1">{#N/A,#N/A,FALSE,"배수2"}</definedName>
    <definedName name="지" localSheetId="18" hidden="1">{#N/A,#N/A,FALSE,"배수2"}</definedName>
    <definedName name="지" localSheetId="19" hidden="1">{#N/A,#N/A,FALSE,"배수2"}</definedName>
    <definedName name="지" localSheetId="20" hidden="1">{#N/A,#N/A,FALSE,"배수2"}</definedName>
    <definedName name="지" localSheetId="22" hidden="1">{#N/A,#N/A,FALSE,"배수2"}</definedName>
    <definedName name="지" localSheetId="24" hidden="1">{#N/A,#N/A,FALSE,"배수2"}</definedName>
    <definedName name="지" localSheetId="28" hidden="1">{#N/A,#N/A,FALSE,"배수2"}</definedName>
    <definedName name="지" localSheetId="14" hidden="1">{#N/A,#N/A,FALSE,"배수2"}</definedName>
    <definedName name="지" hidden="1">{#N/A,#N/A,FALSE,"배수2"}</definedName>
    <definedName name="지역업체" localSheetId="12" hidden="1">{#N/A,#N/A,FALSE,"배수2"}</definedName>
    <definedName name="지역업체" localSheetId="11" hidden="1">{#N/A,#N/A,FALSE,"배수2"}</definedName>
    <definedName name="지역업체" localSheetId="13" hidden="1">{#N/A,#N/A,FALSE,"배수2"}</definedName>
    <definedName name="지역업체" localSheetId="16" hidden="1">{#N/A,#N/A,FALSE,"배수2"}</definedName>
    <definedName name="지역업체" localSheetId="21" hidden="1">{#N/A,#N/A,FALSE,"배수2"}</definedName>
    <definedName name="지역업체" localSheetId="18" hidden="1">{#N/A,#N/A,FALSE,"배수2"}</definedName>
    <definedName name="지역업체" localSheetId="19" hidden="1">{#N/A,#N/A,FALSE,"배수2"}</definedName>
    <definedName name="지역업체" localSheetId="20" hidden="1">{#N/A,#N/A,FALSE,"배수2"}</definedName>
    <definedName name="지역업체" localSheetId="22" hidden="1">{#N/A,#N/A,FALSE,"배수2"}</definedName>
    <definedName name="지역업체" localSheetId="24" hidden="1">{#N/A,#N/A,FALSE,"배수2"}</definedName>
    <definedName name="지역업체" localSheetId="28" hidden="1">{#N/A,#N/A,FALSE,"배수2"}</definedName>
    <definedName name="지역업체" localSheetId="14" hidden="1">{#N/A,#N/A,FALSE,"배수2"}</definedName>
    <definedName name="지역업체" hidden="1">{#N/A,#N/A,FALSE,"배수2"}</definedName>
    <definedName name="지철" localSheetId="12" hidden="1">{#N/A,#N/A,FALSE,"포장2"}</definedName>
    <definedName name="지철" localSheetId="11" hidden="1">{#N/A,#N/A,FALSE,"포장2"}</definedName>
    <definedName name="지철" localSheetId="13" hidden="1">{#N/A,#N/A,FALSE,"포장2"}</definedName>
    <definedName name="지철" localSheetId="16" hidden="1">{#N/A,#N/A,FALSE,"포장2"}</definedName>
    <definedName name="지철" localSheetId="21" hidden="1">{#N/A,#N/A,FALSE,"포장2"}</definedName>
    <definedName name="지철" localSheetId="18" hidden="1">{#N/A,#N/A,FALSE,"포장2"}</definedName>
    <definedName name="지철" localSheetId="19" hidden="1">{#N/A,#N/A,FALSE,"포장2"}</definedName>
    <definedName name="지철" localSheetId="20" hidden="1">{#N/A,#N/A,FALSE,"포장2"}</definedName>
    <definedName name="지철" localSheetId="22" hidden="1">{#N/A,#N/A,FALSE,"포장2"}</definedName>
    <definedName name="지철" localSheetId="24" hidden="1">{#N/A,#N/A,FALSE,"포장2"}</definedName>
    <definedName name="지철" localSheetId="28" hidden="1">{#N/A,#N/A,FALSE,"포장2"}</definedName>
    <definedName name="지철" localSheetId="14" hidden="1">{#N/A,#N/A,FALSE,"포장2"}</definedName>
    <definedName name="지철" hidden="1">{#N/A,#N/A,FALSE,"포장2"}</definedName>
    <definedName name="지철자재" localSheetId="12" hidden="1">{#N/A,#N/A,FALSE,"포장2"}</definedName>
    <definedName name="지철자재" localSheetId="11" hidden="1">{#N/A,#N/A,FALSE,"포장2"}</definedName>
    <definedName name="지철자재" localSheetId="13" hidden="1">{#N/A,#N/A,FALSE,"포장2"}</definedName>
    <definedName name="지철자재" localSheetId="16" hidden="1">{#N/A,#N/A,FALSE,"포장2"}</definedName>
    <definedName name="지철자재" localSheetId="21" hidden="1">{#N/A,#N/A,FALSE,"포장2"}</definedName>
    <definedName name="지철자재" localSheetId="18" hidden="1">{#N/A,#N/A,FALSE,"포장2"}</definedName>
    <definedName name="지철자재" localSheetId="19" hidden="1">{#N/A,#N/A,FALSE,"포장2"}</definedName>
    <definedName name="지철자재" localSheetId="20" hidden="1">{#N/A,#N/A,FALSE,"포장2"}</definedName>
    <definedName name="지철자재" localSheetId="22" hidden="1">{#N/A,#N/A,FALSE,"포장2"}</definedName>
    <definedName name="지철자재" localSheetId="24" hidden="1">{#N/A,#N/A,FALSE,"포장2"}</definedName>
    <definedName name="지철자재" localSheetId="28" hidden="1">{#N/A,#N/A,FALSE,"포장2"}</definedName>
    <definedName name="지철자재" localSheetId="14" hidden="1">{#N/A,#N/A,FALSE,"포장2"}</definedName>
    <definedName name="지철자재" hidden="1">{#N/A,#N/A,FALSE,"포장2"}</definedName>
    <definedName name="지토" localSheetId="12" hidden="1">{#N/A,#N/A,FALSE,"포장1";#N/A,#N/A,FALSE,"포장1"}</definedName>
    <definedName name="지토" localSheetId="11" hidden="1">{#N/A,#N/A,FALSE,"포장1";#N/A,#N/A,FALSE,"포장1"}</definedName>
    <definedName name="지토" localSheetId="13" hidden="1">{#N/A,#N/A,FALSE,"포장1";#N/A,#N/A,FALSE,"포장1"}</definedName>
    <definedName name="지토" localSheetId="16" hidden="1">{#N/A,#N/A,FALSE,"포장1";#N/A,#N/A,FALSE,"포장1"}</definedName>
    <definedName name="지토" localSheetId="21" hidden="1">{#N/A,#N/A,FALSE,"포장1";#N/A,#N/A,FALSE,"포장1"}</definedName>
    <definedName name="지토" localSheetId="18" hidden="1">{#N/A,#N/A,FALSE,"포장1";#N/A,#N/A,FALSE,"포장1"}</definedName>
    <definedName name="지토" localSheetId="19" hidden="1">{#N/A,#N/A,FALSE,"포장1";#N/A,#N/A,FALSE,"포장1"}</definedName>
    <definedName name="지토" localSheetId="20" hidden="1">{#N/A,#N/A,FALSE,"포장1";#N/A,#N/A,FALSE,"포장1"}</definedName>
    <definedName name="지토" localSheetId="22" hidden="1">{#N/A,#N/A,FALSE,"포장1";#N/A,#N/A,FALSE,"포장1"}</definedName>
    <definedName name="지토" localSheetId="24" hidden="1">{#N/A,#N/A,FALSE,"포장1";#N/A,#N/A,FALSE,"포장1"}</definedName>
    <definedName name="지토" localSheetId="28" hidden="1">{#N/A,#N/A,FALSE,"포장1";#N/A,#N/A,FALSE,"포장1"}</definedName>
    <definedName name="지토" localSheetId="14" hidden="1">{#N/A,#N/A,FALSE,"포장1";#N/A,#N/A,FALSE,"포장1"}</definedName>
    <definedName name="지토" hidden="1">{#N/A,#N/A,FALSE,"포장1";#N/A,#N/A,FALSE,"포장1"}</definedName>
    <definedName name="지토자재" localSheetId="12" hidden="1">{#N/A,#N/A,FALSE,"포장2"}</definedName>
    <definedName name="지토자재" localSheetId="11" hidden="1">{#N/A,#N/A,FALSE,"포장2"}</definedName>
    <definedName name="지토자재" localSheetId="13" hidden="1">{#N/A,#N/A,FALSE,"포장2"}</definedName>
    <definedName name="지토자재" localSheetId="16" hidden="1">{#N/A,#N/A,FALSE,"포장2"}</definedName>
    <definedName name="지토자재" localSheetId="21" hidden="1">{#N/A,#N/A,FALSE,"포장2"}</definedName>
    <definedName name="지토자재" localSheetId="18" hidden="1">{#N/A,#N/A,FALSE,"포장2"}</definedName>
    <definedName name="지토자재" localSheetId="19" hidden="1">{#N/A,#N/A,FALSE,"포장2"}</definedName>
    <definedName name="지토자재" localSheetId="20" hidden="1">{#N/A,#N/A,FALSE,"포장2"}</definedName>
    <definedName name="지토자재" localSheetId="22" hidden="1">{#N/A,#N/A,FALSE,"포장2"}</definedName>
    <definedName name="지토자재" localSheetId="24" hidden="1">{#N/A,#N/A,FALSE,"포장2"}</definedName>
    <definedName name="지토자재" localSheetId="28" hidden="1">{#N/A,#N/A,FALSE,"포장2"}</definedName>
    <definedName name="지토자재" localSheetId="14" hidden="1">{#N/A,#N/A,FALSE,"포장2"}</definedName>
    <definedName name="지토자재" hidden="1">{#N/A,#N/A,FALSE,"포장2"}</definedName>
    <definedName name="직매54P" localSheetId="12" hidden="1">{#N/A,#N/A,TRUE,"토적및재료집계";#N/A,#N/A,TRUE,"토적및재료집계";#N/A,#N/A,TRUE,"단위량"}</definedName>
    <definedName name="직매54P" localSheetId="11" hidden="1">{#N/A,#N/A,TRUE,"토적및재료집계";#N/A,#N/A,TRUE,"토적및재료집계";#N/A,#N/A,TRUE,"단위량"}</definedName>
    <definedName name="직매54P" localSheetId="13" hidden="1">{#N/A,#N/A,TRUE,"토적및재료집계";#N/A,#N/A,TRUE,"토적및재료집계";#N/A,#N/A,TRUE,"단위량"}</definedName>
    <definedName name="직매54P" localSheetId="16" hidden="1">{#N/A,#N/A,TRUE,"토적및재료집계";#N/A,#N/A,TRUE,"토적및재료집계";#N/A,#N/A,TRUE,"단위량"}</definedName>
    <definedName name="직매54P" localSheetId="21" hidden="1">{#N/A,#N/A,TRUE,"토적및재료집계";#N/A,#N/A,TRUE,"토적및재료집계";#N/A,#N/A,TRUE,"단위량"}</definedName>
    <definedName name="직매54P" localSheetId="18" hidden="1">{#N/A,#N/A,TRUE,"토적및재료집계";#N/A,#N/A,TRUE,"토적및재료집계";#N/A,#N/A,TRUE,"단위량"}</definedName>
    <definedName name="직매54P" localSheetId="19" hidden="1">{#N/A,#N/A,TRUE,"토적및재료집계";#N/A,#N/A,TRUE,"토적및재료집계";#N/A,#N/A,TRUE,"단위량"}</definedName>
    <definedName name="직매54P" localSheetId="20" hidden="1">{#N/A,#N/A,TRUE,"토적및재료집계";#N/A,#N/A,TRUE,"토적및재료집계";#N/A,#N/A,TRUE,"단위량"}</definedName>
    <definedName name="직매54P" localSheetId="22" hidden="1">{#N/A,#N/A,TRUE,"토적및재료집계";#N/A,#N/A,TRUE,"토적및재료집계";#N/A,#N/A,TRUE,"단위량"}</definedName>
    <definedName name="직매54P" localSheetId="24" hidden="1">{#N/A,#N/A,TRUE,"토적및재료집계";#N/A,#N/A,TRUE,"토적및재료집계";#N/A,#N/A,TRUE,"단위량"}</definedName>
    <definedName name="직매54P" localSheetId="28" hidden="1">{#N/A,#N/A,TRUE,"토적및재료집계";#N/A,#N/A,TRUE,"토적및재료집계";#N/A,#N/A,TRUE,"단위량"}</definedName>
    <definedName name="직매54P" localSheetId="14" hidden="1">{#N/A,#N/A,TRUE,"토적및재료집계";#N/A,#N/A,TRUE,"토적및재료집계";#N/A,#N/A,TRUE,"단위량"}</definedName>
    <definedName name="직매54P" hidden="1">{#N/A,#N/A,TRUE,"토적및재료집계";#N/A,#N/A,TRUE,"토적및재료집계";#N/A,#N/A,TRUE,"단위량"}</definedName>
    <definedName name="직원조직" localSheetId="12" hidden="1">{#N/A,#N/A,FALSE,"이태원철근"}</definedName>
    <definedName name="직원조직" localSheetId="11" hidden="1">{#N/A,#N/A,FALSE,"이태원철근"}</definedName>
    <definedName name="직원조직" localSheetId="13" hidden="1">{#N/A,#N/A,FALSE,"이태원철근"}</definedName>
    <definedName name="직원조직" localSheetId="16" hidden="1">{#N/A,#N/A,FALSE,"이태원철근"}</definedName>
    <definedName name="직원조직" localSheetId="21" hidden="1">{#N/A,#N/A,FALSE,"이태원철근"}</definedName>
    <definedName name="직원조직" localSheetId="18" hidden="1">{#N/A,#N/A,FALSE,"이태원철근"}</definedName>
    <definedName name="직원조직" localSheetId="19" hidden="1">{#N/A,#N/A,FALSE,"이태원철근"}</definedName>
    <definedName name="직원조직" localSheetId="20" hidden="1">{#N/A,#N/A,FALSE,"이태원철근"}</definedName>
    <definedName name="직원조직" localSheetId="22" hidden="1">{#N/A,#N/A,FALSE,"이태원철근"}</definedName>
    <definedName name="직원조직" localSheetId="24" hidden="1">{#N/A,#N/A,FALSE,"이태원철근"}</definedName>
    <definedName name="직원조직" localSheetId="28" hidden="1">{#N/A,#N/A,FALSE,"이태원철근"}</definedName>
    <definedName name="직원조직" localSheetId="14" hidden="1">{#N/A,#N/A,FALSE,"이태원철근"}</definedName>
    <definedName name="직원조직" hidden="1">{#N/A,#N/A,FALSE,"이태원철근"}</definedName>
    <definedName name="직원조직표" localSheetId="12" hidden="1">{#N/A,#N/A,FALSE,"이태원철근"}</definedName>
    <definedName name="직원조직표" localSheetId="11" hidden="1">{#N/A,#N/A,FALSE,"이태원철근"}</definedName>
    <definedName name="직원조직표" localSheetId="13" hidden="1">{#N/A,#N/A,FALSE,"이태원철근"}</definedName>
    <definedName name="직원조직표" localSheetId="16" hidden="1">{#N/A,#N/A,FALSE,"이태원철근"}</definedName>
    <definedName name="직원조직표" localSheetId="21" hidden="1">{#N/A,#N/A,FALSE,"이태원철근"}</definedName>
    <definedName name="직원조직표" localSheetId="18" hidden="1">{#N/A,#N/A,FALSE,"이태원철근"}</definedName>
    <definedName name="직원조직표" localSheetId="19" hidden="1">{#N/A,#N/A,FALSE,"이태원철근"}</definedName>
    <definedName name="직원조직표" localSheetId="20" hidden="1">{#N/A,#N/A,FALSE,"이태원철근"}</definedName>
    <definedName name="직원조직표" localSheetId="22" hidden="1">{#N/A,#N/A,FALSE,"이태원철근"}</definedName>
    <definedName name="직원조직표" localSheetId="24" hidden="1">{#N/A,#N/A,FALSE,"이태원철근"}</definedName>
    <definedName name="직원조직표" localSheetId="28" hidden="1">{#N/A,#N/A,FALSE,"이태원철근"}</definedName>
    <definedName name="직원조직표" localSheetId="14" hidden="1">{#N/A,#N/A,FALSE,"이태원철근"}</definedName>
    <definedName name="직원조직표" hidden="1">{#N/A,#N/A,FALSE,"이태원철근"}</definedName>
    <definedName name="진" localSheetId="12" hidden="1">{#N/A,#N/A,FALSE,"2~8번"}</definedName>
    <definedName name="진" localSheetId="11" hidden="1">{#N/A,#N/A,FALSE,"2~8번"}</definedName>
    <definedName name="진" localSheetId="13" hidden="1">{#N/A,#N/A,FALSE,"2~8번"}</definedName>
    <definedName name="진" localSheetId="16" hidden="1">{#N/A,#N/A,FALSE,"2~8번"}</definedName>
    <definedName name="진" localSheetId="21" hidden="1">{#N/A,#N/A,FALSE,"2~8번"}</definedName>
    <definedName name="진" localSheetId="18" hidden="1">{#N/A,#N/A,FALSE,"2~8번"}</definedName>
    <definedName name="진" localSheetId="19" hidden="1">{#N/A,#N/A,FALSE,"2~8번"}</definedName>
    <definedName name="진" localSheetId="20" hidden="1">{#N/A,#N/A,FALSE,"2~8번"}</definedName>
    <definedName name="진" localSheetId="22" hidden="1">{#N/A,#N/A,FALSE,"2~8번"}</definedName>
    <definedName name="진" localSheetId="24" hidden="1">{#N/A,#N/A,FALSE,"2~8번"}</definedName>
    <definedName name="진" localSheetId="28" hidden="1">{#N/A,#N/A,FALSE,"2~8번"}</definedName>
    <definedName name="진" localSheetId="14" hidden="1">{#N/A,#N/A,FALSE,"2~8번"}</definedName>
    <definedName name="진" hidden="1">{#N/A,#N/A,FALSE,"2~8번"}</definedName>
    <definedName name="진짜원가" localSheetId="12"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9"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0"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2"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4"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8"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 localSheetId="12" hidden="1">{#N/A,#N/A,FALSE,"명세표"}</definedName>
    <definedName name="집계" localSheetId="11" hidden="1">{#N/A,#N/A,FALSE,"명세표"}</definedName>
    <definedName name="집계" localSheetId="13" hidden="1">{#N/A,#N/A,FALSE,"명세표"}</definedName>
    <definedName name="집계" localSheetId="16" hidden="1">{#N/A,#N/A,FALSE,"명세표"}</definedName>
    <definedName name="집계" localSheetId="21" hidden="1">{#N/A,#N/A,FALSE,"명세표"}</definedName>
    <definedName name="집계" localSheetId="18" hidden="1">{#N/A,#N/A,FALSE,"명세표"}</definedName>
    <definedName name="집계" localSheetId="19" hidden="1">{#N/A,#N/A,FALSE,"명세표"}</definedName>
    <definedName name="집계" localSheetId="20" hidden="1">{#N/A,#N/A,FALSE,"명세표"}</definedName>
    <definedName name="집계" localSheetId="22" hidden="1">{#N/A,#N/A,FALSE,"명세표"}</definedName>
    <definedName name="집계" localSheetId="24" hidden="1">{#N/A,#N/A,FALSE,"명세표"}</definedName>
    <definedName name="집계" localSheetId="28" hidden="1">{#N/A,#N/A,FALSE,"명세표"}</definedName>
    <definedName name="집계" localSheetId="14" hidden="1">{#N/A,#N/A,FALSE,"명세표"}</definedName>
    <definedName name="집계" hidden="1">{#N/A,#N/A,FALSE,"명세표"}</definedName>
    <definedName name="집계3"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12" hidden="1">{#N/A,#N/A,FALSE,"이태원철근"}</definedName>
    <definedName name="집계표" localSheetId="11" hidden="1">{#N/A,#N/A,FALSE,"이태원철근"}</definedName>
    <definedName name="집계표" localSheetId="13" hidden="1">{#N/A,#N/A,FALSE,"이태원철근"}</definedName>
    <definedName name="집계표" localSheetId="16" hidden="1">{#N/A,#N/A,FALSE,"이태원철근"}</definedName>
    <definedName name="집계표" localSheetId="21" hidden="1">{#N/A,#N/A,FALSE,"이태원철근"}</definedName>
    <definedName name="집계표" localSheetId="18" hidden="1">{#N/A,#N/A,FALSE,"이태원철근"}</definedName>
    <definedName name="집계표" localSheetId="19" hidden="1">{#N/A,#N/A,FALSE,"이태원철근"}</definedName>
    <definedName name="집계표" localSheetId="20" hidden="1">{#N/A,#N/A,FALSE,"이태원철근"}</definedName>
    <definedName name="집계표" localSheetId="22" hidden="1">{#N/A,#N/A,FALSE,"이태원철근"}</definedName>
    <definedName name="집계표" localSheetId="24" hidden="1">{#N/A,#N/A,FALSE,"이태원철근"}</definedName>
    <definedName name="집계표" localSheetId="28" hidden="1">{#N/A,#N/A,FALSE,"이태원철근"}</definedName>
    <definedName name="집계표" localSheetId="14" hidden="1">{#N/A,#N/A,FALSE,"이태원철근"}</definedName>
    <definedName name="집계표" hidden="1">{#N/A,#N/A,FALSE,"이태원철근"}</definedName>
    <definedName name="집수정" hidden="1">#REF!</definedName>
    <definedName name="집수정1" localSheetId="12" hidden="1">{#N/A,#N/A,FALSE,"배수1"}</definedName>
    <definedName name="집수정1" localSheetId="11" hidden="1">{#N/A,#N/A,FALSE,"배수1"}</definedName>
    <definedName name="집수정1" localSheetId="13" hidden="1">{#N/A,#N/A,FALSE,"배수1"}</definedName>
    <definedName name="집수정1" localSheetId="16" hidden="1">{#N/A,#N/A,FALSE,"배수1"}</definedName>
    <definedName name="집수정1" localSheetId="21" hidden="1">{#N/A,#N/A,FALSE,"배수1"}</definedName>
    <definedName name="집수정1" localSheetId="18" hidden="1">{#N/A,#N/A,FALSE,"배수1"}</definedName>
    <definedName name="집수정1" localSheetId="19" hidden="1">{#N/A,#N/A,FALSE,"배수1"}</definedName>
    <definedName name="집수정1" localSheetId="20" hidden="1">{#N/A,#N/A,FALSE,"배수1"}</definedName>
    <definedName name="집수정1" localSheetId="22" hidden="1">{#N/A,#N/A,FALSE,"배수1"}</definedName>
    <definedName name="집수정1" localSheetId="24" hidden="1">{#N/A,#N/A,FALSE,"배수1"}</definedName>
    <definedName name="집수정1" localSheetId="28" hidden="1">{#N/A,#N/A,FALSE,"배수1"}</definedName>
    <definedName name="집수정1" localSheetId="14" hidden="1">{#N/A,#N/A,FALSE,"배수1"}</definedName>
    <definedName name="집수정1" hidden="1">{#N/A,#N/A,FALSE,"배수1"}</definedName>
    <definedName name="집수정1최종" localSheetId="12" hidden="1">{#N/A,#N/A,FALSE,"2~8번"}</definedName>
    <definedName name="집수정1최종" localSheetId="11" hidden="1">{#N/A,#N/A,FALSE,"2~8번"}</definedName>
    <definedName name="집수정1최종" localSheetId="13" hidden="1">{#N/A,#N/A,FALSE,"2~8번"}</definedName>
    <definedName name="집수정1최종" localSheetId="16" hidden="1">{#N/A,#N/A,FALSE,"2~8번"}</definedName>
    <definedName name="집수정1최종" localSheetId="21" hidden="1">{#N/A,#N/A,FALSE,"2~8번"}</definedName>
    <definedName name="집수정1최종" localSheetId="18" hidden="1">{#N/A,#N/A,FALSE,"2~8번"}</definedName>
    <definedName name="집수정1최종" localSheetId="19" hidden="1">{#N/A,#N/A,FALSE,"2~8번"}</definedName>
    <definedName name="집수정1최종" localSheetId="20" hidden="1">{#N/A,#N/A,FALSE,"2~8번"}</definedName>
    <definedName name="집수정1최종" localSheetId="22" hidden="1">{#N/A,#N/A,FALSE,"2~8번"}</definedName>
    <definedName name="집수정1최종" localSheetId="24" hidden="1">{#N/A,#N/A,FALSE,"2~8번"}</definedName>
    <definedName name="집수정1최종" localSheetId="28" hidden="1">{#N/A,#N/A,FALSE,"2~8번"}</definedName>
    <definedName name="집수정1최종" localSheetId="14" hidden="1">{#N/A,#N/A,FALSE,"2~8번"}</definedName>
    <definedName name="집수정1최종" hidden="1">{#N/A,#N/A,FALSE,"2~8번"}</definedName>
    <definedName name="집진기"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ㅉㅉㅉㅉㅉ" localSheetId="12" hidden="1">{#N/A,#N/A,FALSE,"지침";#N/A,#N/A,FALSE,"환경분석";#N/A,#N/A,FALSE,"Sheet16"}</definedName>
    <definedName name="ㅉㅉㅉㅉㅉ" localSheetId="11" hidden="1">{#N/A,#N/A,FALSE,"지침";#N/A,#N/A,FALSE,"환경분석";#N/A,#N/A,FALSE,"Sheet16"}</definedName>
    <definedName name="ㅉㅉㅉㅉㅉ" localSheetId="13" hidden="1">{#N/A,#N/A,FALSE,"지침";#N/A,#N/A,FALSE,"환경분석";#N/A,#N/A,FALSE,"Sheet16"}</definedName>
    <definedName name="ㅉㅉㅉㅉㅉ" localSheetId="16" hidden="1">{#N/A,#N/A,FALSE,"지침";#N/A,#N/A,FALSE,"환경분석";#N/A,#N/A,FALSE,"Sheet16"}</definedName>
    <definedName name="ㅉㅉㅉㅉㅉ" localSheetId="21" hidden="1">{#N/A,#N/A,FALSE,"지침";#N/A,#N/A,FALSE,"환경분석";#N/A,#N/A,FALSE,"Sheet16"}</definedName>
    <definedName name="ㅉㅉㅉㅉㅉ" localSheetId="18" hidden="1">{#N/A,#N/A,FALSE,"지침";#N/A,#N/A,FALSE,"환경분석";#N/A,#N/A,FALSE,"Sheet16"}</definedName>
    <definedName name="ㅉㅉㅉㅉㅉ" localSheetId="19" hidden="1">{#N/A,#N/A,FALSE,"지침";#N/A,#N/A,FALSE,"환경분석";#N/A,#N/A,FALSE,"Sheet16"}</definedName>
    <definedName name="ㅉㅉㅉㅉㅉ" localSheetId="20" hidden="1">{#N/A,#N/A,FALSE,"지침";#N/A,#N/A,FALSE,"환경분석";#N/A,#N/A,FALSE,"Sheet16"}</definedName>
    <definedName name="ㅉㅉㅉㅉㅉ" localSheetId="22" hidden="1">{#N/A,#N/A,FALSE,"지침";#N/A,#N/A,FALSE,"환경분석";#N/A,#N/A,FALSE,"Sheet16"}</definedName>
    <definedName name="ㅉㅉㅉㅉㅉ" localSheetId="24" hidden="1">{#N/A,#N/A,FALSE,"지침";#N/A,#N/A,FALSE,"환경분석";#N/A,#N/A,FALSE,"Sheet16"}</definedName>
    <definedName name="ㅉㅉㅉㅉㅉ" localSheetId="28" hidden="1">{#N/A,#N/A,FALSE,"지침";#N/A,#N/A,FALSE,"환경분석";#N/A,#N/A,FALSE,"Sheet16"}</definedName>
    <definedName name="ㅉㅉㅉㅉㅉ" localSheetId="14" hidden="1">{#N/A,#N/A,FALSE,"지침";#N/A,#N/A,FALSE,"환경분석";#N/A,#N/A,FALSE,"Sheet16"}</definedName>
    <definedName name="ㅉㅉㅉㅉㅉ" hidden="1">{#N/A,#N/A,FALSE,"지침";#N/A,#N/A,FALSE,"환경분석";#N/A,#N/A,FALSE,"Sheet16"}</definedName>
    <definedName name="짠"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12" hidden="1">{#N/A,#N/A,FALSE,"변경관리예산";#N/A,#N/A,FALSE,"변경장비예산";#N/A,#N/A,FALSE,"변경준설예산";#N/A,#N/A,FALSE,"변경철구예산"}</definedName>
    <definedName name="쩨" localSheetId="11" hidden="1">{#N/A,#N/A,FALSE,"변경관리예산";#N/A,#N/A,FALSE,"변경장비예산";#N/A,#N/A,FALSE,"변경준설예산";#N/A,#N/A,FALSE,"변경철구예산"}</definedName>
    <definedName name="쩨" localSheetId="13" hidden="1">{#N/A,#N/A,FALSE,"변경관리예산";#N/A,#N/A,FALSE,"변경장비예산";#N/A,#N/A,FALSE,"변경준설예산";#N/A,#N/A,FALSE,"변경철구예산"}</definedName>
    <definedName name="쩨" localSheetId="16" hidden="1">{#N/A,#N/A,FALSE,"변경관리예산";#N/A,#N/A,FALSE,"변경장비예산";#N/A,#N/A,FALSE,"변경준설예산";#N/A,#N/A,FALSE,"변경철구예산"}</definedName>
    <definedName name="쩨" localSheetId="21" hidden="1">{#N/A,#N/A,FALSE,"변경관리예산";#N/A,#N/A,FALSE,"변경장비예산";#N/A,#N/A,FALSE,"변경준설예산";#N/A,#N/A,FALSE,"변경철구예산"}</definedName>
    <definedName name="쩨" localSheetId="18" hidden="1">{#N/A,#N/A,FALSE,"변경관리예산";#N/A,#N/A,FALSE,"변경장비예산";#N/A,#N/A,FALSE,"변경준설예산";#N/A,#N/A,FALSE,"변경철구예산"}</definedName>
    <definedName name="쩨" localSheetId="19" hidden="1">{#N/A,#N/A,FALSE,"변경관리예산";#N/A,#N/A,FALSE,"변경장비예산";#N/A,#N/A,FALSE,"변경준설예산";#N/A,#N/A,FALSE,"변경철구예산"}</definedName>
    <definedName name="쩨" localSheetId="20" hidden="1">{#N/A,#N/A,FALSE,"변경관리예산";#N/A,#N/A,FALSE,"변경장비예산";#N/A,#N/A,FALSE,"변경준설예산";#N/A,#N/A,FALSE,"변경철구예산"}</definedName>
    <definedName name="쩨" localSheetId="22" hidden="1">{#N/A,#N/A,FALSE,"변경관리예산";#N/A,#N/A,FALSE,"변경장비예산";#N/A,#N/A,FALSE,"변경준설예산";#N/A,#N/A,FALSE,"변경철구예산"}</definedName>
    <definedName name="쩨" localSheetId="24" hidden="1">{#N/A,#N/A,FALSE,"변경관리예산";#N/A,#N/A,FALSE,"변경장비예산";#N/A,#N/A,FALSE,"변경준설예산";#N/A,#N/A,FALSE,"변경철구예산"}</definedName>
    <definedName name="쩨" localSheetId="28" hidden="1">{#N/A,#N/A,FALSE,"변경관리예산";#N/A,#N/A,FALSE,"변경장비예산";#N/A,#N/A,FALSE,"변경준설예산";#N/A,#N/A,FALSE,"변경철구예산"}</definedName>
    <definedName name="쩨" localSheetId="14" hidden="1">{#N/A,#N/A,FALSE,"변경관리예산";#N/A,#N/A,FALSE,"변경장비예산";#N/A,#N/A,FALSE,"변경준설예산";#N/A,#N/A,FALSE,"변경철구예산"}</definedName>
    <definedName name="쩨" hidden="1">{#N/A,#N/A,FALSE,"변경관리예산";#N/A,#N/A,FALSE,"변경장비예산";#N/A,#N/A,FALSE,"변경준설예산";#N/A,#N/A,FALSE,"변경철구예산"}</definedName>
    <definedName name="ㅊ"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ㅊㄹㅎ" localSheetId="12" hidden="1">{#N/A,#N/A,FALSE,"집계표"}</definedName>
    <definedName name="ㅊㄹㅎ" localSheetId="11" hidden="1">{#N/A,#N/A,FALSE,"집계표"}</definedName>
    <definedName name="ㅊㄹㅎ" localSheetId="13" hidden="1">{#N/A,#N/A,FALSE,"집계표"}</definedName>
    <definedName name="ㅊㄹㅎ" localSheetId="16" hidden="1">{#N/A,#N/A,FALSE,"집계표"}</definedName>
    <definedName name="ㅊㄹㅎ" localSheetId="21" hidden="1">{#N/A,#N/A,FALSE,"집계표"}</definedName>
    <definedName name="ㅊㄹㅎ" localSheetId="18" hidden="1">{#N/A,#N/A,FALSE,"집계표"}</definedName>
    <definedName name="ㅊㄹㅎ" localSheetId="19" hidden="1">{#N/A,#N/A,FALSE,"집계표"}</definedName>
    <definedName name="ㅊㄹㅎ" localSheetId="20" hidden="1">{#N/A,#N/A,FALSE,"집계표"}</definedName>
    <definedName name="ㅊㄹㅎ" localSheetId="22" hidden="1">{#N/A,#N/A,FALSE,"집계표"}</definedName>
    <definedName name="ㅊㄹㅎ" localSheetId="24" hidden="1">{#N/A,#N/A,FALSE,"집계표"}</definedName>
    <definedName name="ㅊㄹㅎ" localSheetId="28" hidden="1">{#N/A,#N/A,FALSE,"집계표"}</definedName>
    <definedName name="ㅊㄹㅎ" localSheetId="14" hidden="1">{#N/A,#N/A,FALSE,"집계표"}</definedName>
    <definedName name="ㅊㄹㅎ" hidden="1">{#N/A,#N/A,FALSE,"집계표"}</definedName>
    <definedName name="ㅊㄹ헝ㅇ" localSheetId="12" hidden="1">{#N/A,#N/A,FALSE,"집계표"}</definedName>
    <definedName name="ㅊㄹ헝ㅇ" localSheetId="11" hidden="1">{#N/A,#N/A,FALSE,"집계표"}</definedName>
    <definedName name="ㅊㄹ헝ㅇ" localSheetId="13" hidden="1">{#N/A,#N/A,FALSE,"집계표"}</definedName>
    <definedName name="ㅊㄹ헝ㅇ" localSheetId="16" hidden="1">{#N/A,#N/A,FALSE,"집계표"}</definedName>
    <definedName name="ㅊㄹ헝ㅇ" localSheetId="21" hidden="1">{#N/A,#N/A,FALSE,"집계표"}</definedName>
    <definedName name="ㅊㄹ헝ㅇ" localSheetId="18" hidden="1">{#N/A,#N/A,FALSE,"집계표"}</definedName>
    <definedName name="ㅊㄹ헝ㅇ" localSheetId="19" hidden="1">{#N/A,#N/A,FALSE,"집계표"}</definedName>
    <definedName name="ㅊㄹ헝ㅇ" localSheetId="20" hidden="1">{#N/A,#N/A,FALSE,"집계표"}</definedName>
    <definedName name="ㅊㄹ헝ㅇ" localSheetId="22" hidden="1">{#N/A,#N/A,FALSE,"집계표"}</definedName>
    <definedName name="ㅊㄹ헝ㅇ" localSheetId="24" hidden="1">{#N/A,#N/A,FALSE,"집계표"}</definedName>
    <definedName name="ㅊㄹ헝ㅇ" localSheetId="28" hidden="1">{#N/A,#N/A,FALSE,"집계표"}</definedName>
    <definedName name="ㅊㄹ헝ㅇ" localSheetId="14" hidden="1">{#N/A,#N/A,FALSE,"집계표"}</definedName>
    <definedName name="ㅊㄹ헝ㅇ" hidden="1">{#N/A,#N/A,FALSE,"집계표"}</definedName>
    <definedName name="ㅊㄹ호" localSheetId="12" hidden="1">{#N/A,#N/A,FALSE,"집계표"}</definedName>
    <definedName name="ㅊㄹ호" localSheetId="11" hidden="1">{#N/A,#N/A,FALSE,"집계표"}</definedName>
    <definedName name="ㅊㄹ호" localSheetId="13" hidden="1">{#N/A,#N/A,FALSE,"집계표"}</definedName>
    <definedName name="ㅊㄹ호" localSheetId="16" hidden="1">{#N/A,#N/A,FALSE,"집계표"}</definedName>
    <definedName name="ㅊㄹ호" localSheetId="21" hidden="1">{#N/A,#N/A,FALSE,"집계표"}</definedName>
    <definedName name="ㅊㄹ호" localSheetId="18" hidden="1">{#N/A,#N/A,FALSE,"집계표"}</definedName>
    <definedName name="ㅊㄹ호" localSheetId="19" hidden="1">{#N/A,#N/A,FALSE,"집계표"}</definedName>
    <definedName name="ㅊㄹ호" localSheetId="20" hidden="1">{#N/A,#N/A,FALSE,"집계표"}</definedName>
    <definedName name="ㅊㄹ호" localSheetId="22" hidden="1">{#N/A,#N/A,FALSE,"집계표"}</definedName>
    <definedName name="ㅊㄹ호" localSheetId="24" hidden="1">{#N/A,#N/A,FALSE,"집계표"}</definedName>
    <definedName name="ㅊㄹ호" localSheetId="28" hidden="1">{#N/A,#N/A,FALSE,"집계표"}</definedName>
    <definedName name="ㅊㄹ호" localSheetId="14" hidden="1">{#N/A,#N/A,FALSE,"집계표"}</definedName>
    <definedName name="ㅊㄹ호" hidden="1">{#N/A,#N/A,FALSE,"집계표"}</definedName>
    <definedName name="ㅊㅀㅎㅎㅎㅎㅎㅎㅎㅎ" localSheetId="12" hidden="1">{#N/A,#N/A,FALSE,"집계표"}</definedName>
    <definedName name="ㅊㅀㅎㅎㅎㅎㅎㅎㅎㅎ" localSheetId="11" hidden="1">{#N/A,#N/A,FALSE,"집계표"}</definedName>
    <definedName name="ㅊㅀㅎㅎㅎㅎㅎㅎㅎㅎ" localSheetId="13" hidden="1">{#N/A,#N/A,FALSE,"집계표"}</definedName>
    <definedName name="ㅊㅀㅎㅎㅎㅎㅎㅎㅎㅎ" localSheetId="16" hidden="1">{#N/A,#N/A,FALSE,"집계표"}</definedName>
    <definedName name="ㅊㅀㅎㅎㅎㅎㅎㅎㅎㅎ" localSheetId="21" hidden="1">{#N/A,#N/A,FALSE,"집계표"}</definedName>
    <definedName name="ㅊㅀㅎㅎㅎㅎㅎㅎㅎㅎ" localSheetId="18" hidden="1">{#N/A,#N/A,FALSE,"집계표"}</definedName>
    <definedName name="ㅊㅀㅎㅎㅎㅎㅎㅎㅎㅎ" localSheetId="19" hidden="1">{#N/A,#N/A,FALSE,"집계표"}</definedName>
    <definedName name="ㅊㅀㅎㅎㅎㅎㅎㅎㅎㅎ" localSheetId="20" hidden="1">{#N/A,#N/A,FALSE,"집계표"}</definedName>
    <definedName name="ㅊㅀㅎㅎㅎㅎㅎㅎㅎㅎ" localSheetId="22" hidden="1">{#N/A,#N/A,FALSE,"집계표"}</definedName>
    <definedName name="ㅊㅀㅎㅎㅎㅎㅎㅎㅎㅎ" localSheetId="24" hidden="1">{#N/A,#N/A,FALSE,"집계표"}</definedName>
    <definedName name="ㅊㅀㅎㅎㅎㅎㅎㅎㅎㅎ" localSheetId="28" hidden="1">{#N/A,#N/A,FALSE,"집계표"}</definedName>
    <definedName name="ㅊㅀㅎㅎㅎㅎㅎㅎㅎㅎ" localSheetId="14" hidden="1">{#N/A,#N/A,FALSE,"집계표"}</definedName>
    <definedName name="ㅊㅀㅎㅎㅎㅎㅎㅎㅎㅎ" hidden="1">{#N/A,#N/A,FALSE,"집계표"}</definedName>
    <definedName name="ㅊㅇ" localSheetId="12" hidden="1">{#N/A,#N/A,FALSE,"현장 NCR 분석";#N/A,#N/A,FALSE,"현장품질감사";#N/A,#N/A,FALSE,"현장품질감사"}</definedName>
    <definedName name="ㅊㅇ" localSheetId="11" hidden="1">{#N/A,#N/A,FALSE,"현장 NCR 분석";#N/A,#N/A,FALSE,"현장품질감사";#N/A,#N/A,FALSE,"현장품질감사"}</definedName>
    <definedName name="ㅊㅇ" localSheetId="13" hidden="1">{#N/A,#N/A,FALSE,"현장 NCR 분석";#N/A,#N/A,FALSE,"현장품질감사";#N/A,#N/A,FALSE,"현장품질감사"}</definedName>
    <definedName name="ㅊㅇ" localSheetId="16" hidden="1">{#N/A,#N/A,FALSE,"현장 NCR 분석";#N/A,#N/A,FALSE,"현장품질감사";#N/A,#N/A,FALSE,"현장품질감사"}</definedName>
    <definedName name="ㅊㅇ" localSheetId="21" hidden="1">{#N/A,#N/A,FALSE,"현장 NCR 분석";#N/A,#N/A,FALSE,"현장품질감사";#N/A,#N/A,FALSE,"현장품질감사"}</definedName>
    <definedName name="ㅊㅇ" localSheetId="18" hidden="1">{#N/A,#N/A,FALSE,"현장 NCR 분석";#N/A,#N/A,FALSE,"현장품질감사";#N/A,#N/A,FALSE,"현장품질감사"}</definedName>
    <definedName name="ㅊㅇ" localSheetId="19" hidden="1">{#N/A,#N/A,FALSE,"현장 NCR 분석";#N/A,#N/A,FALSE,"현장품질감사";#N/A,#N/A,FALSE,"현장품질감사"}</definedName>
    <definedName name="ㅊㅇ" localSheetId="20" hidden="1">{#N/A,#N/A,FALSE,"현장 NCR 분석";#N/A,#N/A,FALSE,"현장품질감사";#N/A,#N/A,FALSE,"현장품질감사"}</definedName>
    <definedName name="ㅊㅇ" localSheetId="22" hidden="1">{#N/A,#N/A,FALSE,"현장 NCR 분석";#N/A,#N/A,FALSE,"현장품질감사";#N/A,#N/A,FALSE,"현장품질감사"}</definedName>
    <definedName name="ㅊㅇ" localSheetId="24" hidden="1">{#N/A,#N/A,FALSE,"현장 NCR 분석";#N/A,#N/A,FALSE,"현장품질감사";#N/A,#N/A,FALSE,"현장품질감사"}</definedName>
    <definedName name="ㅊㅇ" localSheetId="28" hidden="1">{#N/A,#N/A,FALSE,"현장 NCR 분석";#N/A,#N/A,FALSE,"현장품질감사";#N/A,#N/A,FALSE,"현장품질감사"}</definedName>
    <definedName name="ㅊㅇ" localSheetId="14" hidden="1">{#N/A,#N/A,FALSE,"현장 NCR 분석";#N/A,#N/A,FALSE,"현장품질감사";#N/A,#N/A,FALSE,"현장품질감사"}</definedName>
    <definedName name="ㅊㅇ" hidden="1">{#N/A,#N/A,FALSE,"현장 NCR 분석";#N/A,#N/A,FALSE,"현장품질감사";#N/A,#N/A,FALSE,"현장품질감사"}</definedName>
    <definedName name="ㅊㅊㅊㅊ" localSheetId="12" hidden="1">{#N/A,#N/A,FALSE,"단가표지"}</definedName>
    <definedName name="ㅊㅊㅊㅊ" localSheetId="11" hidden="1">{#N/A,#N/A,FALSE,"단가표지"}</definedName>
    <definedName name="ㅊㅊㅊㅊ" localSheetId="13" hidden="1">{#N/A,#N/A,FALSE,"단가표지"}</definedName>
    <definedName name="ㅊㅊㅊㅊ" localSheetId="16" hidden="1">{#N/A,#N/A,FALSE,"단가표지"}</definedName>
    <definedName name="ㅊㅊㅊㅊ" localSheetId="21" hidden="1">{#N/A,#N/A,FALSE,"단가표지"}</definedName>
    <definedName name="ㅊㅊㅊㅊ" localSheetId="18" hidden="1">{#N/A,#N/A,FALSE,"단가표지"}</definedName>
    <definedName name="ㅊㅊㅊㅊ" localSheetId="19" hidden="1">{#N/A,#N/A,FALSE,"단가표지"}</definedName>
    <definedName name="ㅊㅊㅊㅊ" localSheetId="20" hidden="1">{#N/A,#N/A,FALSE,"단가표지"}</definedName>
    <definedName name="ㅊㅊㅊㅊ" localSheetId="22" hidden="1">{#N/A,#N/A,FALSE,"단가표지"}</definedName>
    <definedName name="ㅊㅊㅊㅊ" localSheetId="24" hidden="1">{#N/A,#N/A,FALSE,"단가표지"}</definedName>
    <definedName name="ㅊㅊㅊㅊ" localSheetId="28" hidden="1">{#N/A,#N/A,FALSE,"단가표지"}</definedName>
    <definedName name="ㅊㅊㅊㅊ" localSheetId="14" hidden="1">{#N/A,#N/A,FALSE,"단가표지"}</definedName>
    <definedName name="ㅊㅊㅊㅊ" hidden="1">{#N/A,#N/A,FALSE,"단가표지"}</definedName>
    <definedName name="ㅊㅌㅅ" localSheetId="12" hidden="1">{#N/A,#N/A,FALSE,"집계표"}</definedName>
    <definedName name="ㅊㅌㅅ" localSheetId="11" hidden="1">{#N/A,#N/A,FALSE,"집계표"}</definedName>
    <definedName name="ㅊㅌㅅ" localSheetId="13" hidden="1">{#N/A,#N/A,FALSE,"집계표"}</definedName>
    <definedName name="ㅊㅌㅅ" localSheetId="16" hidden="1">{#N/A,#N/A,FALSE,"집계표"}</definedName>
    <definedName name="ㅊㅌㅅ" localSheetId="21" hidden="1">{#N/A,#N/A,FALSE,"집계표"}</definedName>
    <definedName name="ㅊㅌㅅ" localSheetId="18" hidden="1">{#N/A,#N/A,FALSE,"집계표"}</definedName>
    <definedName name="ㅊㅌㅅ" localSheetId="19" hidden="1">{#N/A,#N/A,FALSE,"집계표"}</definedName>
    <definedName name="ㅊㅌㅅ" localSheetId="20" hidden="1">{#N/A,#N/A,FALSE,"집계표"}</definedName>
    <definedName name="ㅊㅌㅅ" localSheetId="22" hidden="1">{#N/A,#N/A,FALSE,"집계표"}</definedName>
    <definedName name="ㅊㅌㅅ" localSheetId="24" hidden="1">{#N/A,#N/A,FALSE,"집계표"}</definedName>
    <definedName name="ㅊㅌㅅ" localSheetId="28" hidden="1">{#N/A,#N/A,FALSE,"집계표"}</definedName>
    <definedName name="ㅊㅌㅅ" localSheetId="14" hidden="1">{#N/A,#N/A,FALSE,"집계표"}</definedName>
    <definedName name="ㅊㅌㅅ" hidden="1">{#N/A,#N/A,FALSE,"집계표"}</definedName>
    <definedName name="ㅊㅌㅊ" localSheetId="12" hidden="1">{#N/A,#N/A,FALSE,"현장 NCR 분석";#N/A,#N/A,FALSE,"현장품질감사";#N/A,#N/A,FALSE,"현장품질감사"}</definedName>
    <definedName name="ㅊㅌㅊ" localSheetId="11" hidden="1">{#N/A,#N/A,FALSE,"현장 NCR 분석";#N/A,#N/A,FALSE,"현장품질감사";#N/A,#N/A,FALSE,"현장품질감사"}</definedName>
    <definedName name="ㅊㅌㅊ" localSheetId="13" hidden="1">{#N/A,#N/A,FALSE,"현장 NCR 분석";#N/A,#N/A,FALSE,"현장품질감사";#N/A,#N/A,FALSE,"현장품질감사"}</definedName>
    <definedName name="ㅊㅌㅊ" localSheetId="16" hidden="1">{#N/A,#N/A,FALSE,"현장 NCR 분석";#N/A,#N/A,FALSE,"현장품질감사";#N/A,#N/A,FALSE,"현장품질감사"}</definedName>
    <definedName name="ㅊㅌㅊ" localSheetId="21" hidden="1">{#N/A,#N/A,FALSE,"현장 NCR 분석";#N/A,#N/A,FALSE,"현장품질감사";#N/A,#N/A,FALSE,"현장품질감사"}</definedName>
    <definedName name="ㅊㅌㅊ" localSheetId="18" hidden="1">{#N/A,#N/A,FALSE,"현장 NCR 분석";#N/A,#N/A,FALSE,"현장품질감사";#N/A,#N/A,FALSE,"현장품질감사"}</definedName>
    <definedName name="ㅊㅌㅊ" localSheetId="19" hidden="1">{#N/A,#N/A,FALSE,"현장 NCR 분석";#N/A,#N/A,FALSE,"현장품질감사";#N/A,#N/A,FALSE,"현장품질감사"}</definedName>
    <definedName name="ㅊㅌㅊ" localSheetId="20" hidden="1">{#N/A,#N/A,FALSE,"현장 NCR 분석";#N/A,#N/A,FALSE,"현장품질감사";#N/A,#N/A,FALSE,"현장품질감사"}</definedName>
    <definedName name="ㅊㅌㅊ" localSheetId="22" hidden="1">{#N/A,#N/A,FALSE,"현장 NCR 분석";#N/A,#N/A,FALSE,"현장품질감사";#N/A,#N/A,FALSE,"현장품질감사"}</definedName>
    <definedName name="ㅊㅌㅊ" localSheetId="24" hidden="1">{#N/A,#N/A,FALSE,"현장 NCR 분석";#N/A,#N/A,FALSE,"현장품질감사";#N/A,#N/A,FALSE,"현장품질감사"}</definedName>
    <definedName name="ㅊㅌㅊ" localSheetId="28" hidden="1">{#N/A,#N/A,FALSE,"현장 NCR 분석";#N/A,#N/A,FALSE,"현장품질감사";#N/A,#N/A,FALSE,"현장품질감사"}</definedName>
    <definedName name="ㅊㅌㅊ" localSheetId="14" hidden="1">{#N/A,#N/A,FALSE,"현장 NCR 분석";#N/A,#N/A,FALSE,"현장품질감사";#N/A,#N/A,FALSE,"현장품질감사"}</definedName>
    <definedName name="ㅊㅌㅊ" hidden="1">{#N/A,#N/A,FALSE,"현장 NCR 분석";#N/A,#N/A,FALSE,"현장품질감사";#N/A,#N/A,FALSE,"현장품질감사"}</definedName>
    <definedName name="ㅊㅌㅍㅊㅍㅊㅌㅍㅊㅌㅍㅊㅌㅍㅊㅌㅍㅊㅌㅍ" hidden="1">#REF!</definedName>
    <definedName name="ㅊㅌㅍㅊㅍㅌㅋㅊㅍㅌㅊㅍ" hidden="1">#REF!</definedName>
    <definedName name="ㅊㅌㅍㅋㅊㅍㅌㅊㅍㅌㅊㅍ" hidden="1">#REF!</definedName>
    <definedName name="ㅊㅌㅍㅌㅊㅍㅊㅌㅍㅌㅊㅍㅌㅊㅍ" hidden="1">#REF!</definedName>
    <definedName name="ㅊㅌ포촣" localSheetId="12" hidden="1">{#N/A,#N/A,FALSE,"집계표"}</definedName>
    <definedName name="ㅊㅌ포촣" localSheetId="11" hidden="1">{#N/A,#N/A,FALSE,"집계표"}</definedName>
    <definedName name="ㅊㅌ포촣" localSheetId="13" hidden="1">{#N/A,#N/A,FALSE,"집계표"}</definedName>
    <definedName name="ㅊㅌ포촣" localSheetId="16" hidden="1">{#N/A,#N/A,FALSE,"집계표"}</definedName>
    <definedName name="ㅊㅌ포촣" localSheetId="21" hidden="1">{#N/A,#N/A,FALSE,"집계표"}</definedName>
    <definedName name="ㅊㅌ포촣" localSheetId="18" hidden="1">{#N/A,#N/A,FALSE,"집계표"}</definedName>
    <definedName name="ㅊㅌ포촣" localSheetId="19" hidden="1">{#N/A,#N/A,FALSE,"집계표"}</definedName>
    <definedName name="ㅊㅌ포촣" localSheetId="20" hidden="1">{#N/A,#N/A,FALSE,"집계표"}</definedName>
    <definedName name="ㅊㅌ포촣" localSheetId="22" hidden="1">{#N/A,#N/A,FALSE,"집계표"}</definedName>
    <definedName name="ㅊㅌ포촣" localSheetId="24" hidden="1">{#N/A,#N/A,FALSE,"집계표"}</definedName>
    <definedName name="ㅊㅌ포촣" localSheetId="28" hidden="1">{#N/A,#N/A,FALSE,"집계표"}</definedName>
    <definedName name="ㅊㅌ포촣" localSheetId="14" hidden="1">{#N/A,#N/A,FALSE,"집계표"}</definedName>
    <definedName name="ㅊㅌ포촣" hidden="1">{#N/A,#N/A,FALSE,"집계표"}</definedName>
    <definedName name="ㅊㅌㅎㄹ쇼" localSheetId="12" hidden="1">{#N/A,#N/A,FALSE,"집계표"}</definedName>
    <definedName name="ㅊㅌㅎㄹ쇼" localSheetId="11" hidden="1">{#N/A,#N/A,FALSE,"집계표"}</definedName>
    <definedName name="ㅊㅌㅎㄹ쇼" localSheetId="13" hidden="1">{#N/A,#N/A,FALSE,"집계표"}</definedName>
    <definedName name="ㅊㅌㅎㄹ쇼" localSheetId="16" hidden="1">{#N/A,#N/A,FALSE,"집계표"}</definedName>
    <definedName name="ㅊㅌㅎㄹ쇼" localSheetId="21" hidden="1">{#N/A,#N/A,FALSE,"집계표"}</definedName>
    <definedName name="ㅊㅌㅎㄹ쇼" localSheetId="18" hidden="1">{#N/A,#N/A,FALSE,"집계표"}</definedName>
    <definedName name="ㅊㅌㅎㄹ쇼" localSheetId="19" hidden="1">{#N/A,#N/A,FALSE,"집계표"}</definedName>
    <definedName name="ㅊㅌㅎㄹ쇼" localSheetId="20" hidden="1">{#N/A,#N/A,FALSE,"집계표"}</definedName>
    <definedName name="ㅊㅌㅎㄹ쇼" localSheetId="22" hidden="1">{#N/A,#N/A,FALSE,"집계표"}</definedName>
    <definedName name="ㅊㅌㅎㄹ쇼" localSheetId="24" hidden="1">{#N/A,#N/A,FALSE,"집계표"}</definedName>
    <definedName name="ㅊㅌㅎㄹ쇼" localSheetId="28" hidden="1">{#N/A,#N/A,FALSE,"집계표"}</definedName>
    <definedName name="ㅊㅌㅎㄹ쇼" localSheetId="14" hidden="1">{#N/A,#N/A,FALSE,"집계표"}</definedName>
    <definedName name="ㅊㅌㅎㄹ쇼" hidden="1">{#N/A,#N/A,FALSE,"집계표"}</definedName>
    <definedName name="ㅊ튶" localSheetId="12" hidden="1">{#N/A,#N/A,FALSE,"집계표"}</definedName>
    <definedName name="ㅊ튶" localSheetId="11" hidden="1">{#N/A,#N/A,FALSE,"집계표"}</definedName>
    <definedName name="ㅊ튶" localSheetId="13" hidden="1">{#N/A,#N/A,FALSE,"집계표"}</definedName>
    <definedName name="ㅊ튶" localSheetId="16" hidden="1">{#N/A,#N/A,FALSE,"집계표"}</definedName>
    <definedName name="ㅊ튶" localSheetId="21" hidden="1">{#N/A,#N/A,FALSE,"집계표"}</definedName>
    <definedName name="ㅊ튶" localSheetId="18" hidden="1">{#N/A,#N/A,FALSE,"집계표"}</definedName>
    <definedName name="ㅊ튶" localSheetId="19" hidden="1">{#N/A,#N/A,FALSE,"집계표"}</definedName>
    <definedName name="ㅊ튶" localSheetId="20" hidden="1">{#N/A,#N/A,FALSE,"집계표"}</definedName>
    <definedName name="ㅊ튶" localSheetId="22" hidden="1">{#N/A,#N/A,FALSE,"집계표"}</definedName>
    <definedName name="ㅊ튶" localSheetId="24" hidden="1">{#N/A,#N/A,FALSE,"집계표"}</definedName>
    <definedName name="ㅊ튶" localSheetId="28" hidden="1">{#N/A,#N/A,FALSE,"집계표"}</definedName>
    <definedName name="ㅊ튶" localSheetId="14" hidden="1">{#N/A,#N/A,FALSE,"집계표"}</definedName>
    <definedName name="ㅊ튶" hidden="1">{#N/A,#N/A,FALSE,"집계표"}</definedName>
    <definedName name="ㅊㅍㅋㅌㅊㅋ" localSheetId="12" hidden="1">{#N/A,#N/A,FALSE,"운반시간"}</definedName>
    <definedName name="ㅊㅍㅋㅌㅊㅋ" localSheetId="11" hidden="1">{#N/A,#N/A,FALSE,"운반시간"}</definedName>
    <definedName name="ㅊㅍㅋㅌㅊㅋ" localSheetId="13" hidden="1">{#N/A,#N/A,FALSE,"운반시간"}</definedName>
    <definedName name="ㅊㅍㅋㅌㅊㅋ" localSheetId="16" hidden="1">{#N/A,#N/A,FALSE,"운반시간"}</definedName>
    <definedName name="ㅊㅍㅋㅌㅊㅋ" localSheetId="21" hidden="1">{#N/A,#N/A,FALSE,"운반시간"}</definedName>
    <definedName name="ㅊㅍㅋㅌㅊㅋ" localSheetId="18" hidden="1">{#N/A,#N/A,FALSE,"운반시간"}</definedName>
    <definedName name="ㅊㅍㅋㅌㅊㅋ" localSheetId="19" hidden="1">{#N/A,#N/A,FALSE,"운반시간"}</definedName>
    <definedName name="ㅊㅍㅋㅌㅊㅋ" localSheetId="20" hidden="1">{#N/A,#N/A,FALSE,"운반시간"}</definedName>
    <definedName name="ㅊㅍㅋㅌㅊㅋ" localSheetId="22" hidden="1">{#N/A,#N/A,FALSE,"운반시간"}</definedName>
    <definedName name="ㅊㅍㅋㅌㅊㅋ" localSheetId="24" hidden="1">{#N/A,#N/A,FALSE,"운반시간"}</definedName>
    <definedName name="ㅊㅍㅋㅌㅊㅋ" localSheetId="28" hidden="1">{#N/A,#N/A,FALSE,"운반시간"}</definedName>
    <definedName name="ㅊㅍㅋㅌㅊㅋ" localSheetId="14" hidden="1">{#N/A,#N/A,FALSE,"운반시간"}</definedName>
    <definedName name="ㅊㅍㅋㅌㅊㅋ" hidden="1">{#N/A,#N/A,FALSE,"운반시간"}</definedName>
    <definedName name="ㅊㅍㅋㅌㅍㅌ" localSheetId="12" hidden="1">{#N/A,#N/A,FALSE,"혼합골재"}</definedName>
    <definedName name="ㅊㅍㅋㅌㅍㅌ" localSheetId="11" hidden="1">{#N/A,#N/A,FALSE,"혼합골재"}</definedName>
    <definedName name="ㅊㅍㅋㅌㅍㅌ" localSheetId="13" hidden="1">{#N/A,#N/A,FALSE,"혼합골재"}</definedName>
    <definedName name="ㅊㅍㅋㅌㅍㅌ" localSheetId="16" hidden="1">{#N/A,#N/A,FALSE,"혼합골재"}</definedName>
    <definedName name="ㅊㅍㅋㅌㅍㅌ" localSheetId="21" hidden="1">{#N/A,#N/A,FALSE,"혼합골재"}</definedName>
    <definedName name="ㅊㅍㅋㅌㅍㅌ" localSheetId="18" hidden="1">{#N/A,#N/A,FALSE,"혼합골재"}</definedName>
    <definedName name="ㅊㅍㅋㅌㅍㅌ" localSheetId="19" hidden="1">{#N/A,#N/A,FALSE,"혼합골재"}</definedName>
    <definedName name="ㅊㅍㅋㅌㅍㅌ" localSheetId="20" hidden="1">{#N/A,#N/A,FALSE,"혼합골재"}</definedName>
    <definedName name="ㅊㅍㅋㅌㅍㅌ" localSheetId="22" hidden="1">{#N/A,#N/A,FALSE,"혼합골재"}</definedName>
    <definedName name="ㅊㅍㅋㅌㅍㅌ" localSheetId="24" hidden="1">{#N/A,#N/A,FALSE,"혼합골재"}</definedName>
    <definedName name="ㅊㅍㅋㅌㅍㅌ" localSheetId="28" hidden="1">{#N/A,#N/A,FALSE,"혼합골재"}</definedName>
    <definedName name="ㅊㅍㅋㅌㅍㅌ" localSheetId="14" hidden="1">{#N/A,#N/A,FALSE,"혼합골재"}</definedName>
    <definedName name="ㅊㅍㅋㅌㅍㅌ" hidden="1">{#N/A,#N/A,FALSE,"혼합골재"}</definedName>
    <definedName name="ㅊㅍ허ㅓㅗ효" localSheetId="12" hidden="1">{#N/A,#N/A,FALSE,"집계표"}</definedName>
    <definedName name="ㅊㅍ허ㅓㅗ효" localSheetId="11" hidden="1">{#N/A,#N/A,FALSE,"집계표"}</definedName>
    <definedName name="ㅊㅍ허ㅓㅗ효" localSheetId="13" hidden="1">{#N/A,#N/A,FALSE,"집계표"}</definedName>
    <definedName name="ㅊㅍ허ㅓㅗ효" localSheetId="16" hidden="1">{#N/A,#N/A,FALSE,"집계표"}</definedName>
    <definedName name="ㅊㅍ허ㅓㅗ효" localSheetId="21" hidden="1">{#N/A,#N/A,FALSE,"집계표"}</definedName>
    <definedName name="ㅊㅍ허ㅓㅗ효" localSheetId="18" hidden="1">{#N/A,#N/A,FALSE,"집계표"}</definedName>
    <definedName name="ㅊㅍ허ㅓㅗ효" localSheetId="19" hidden="1">{#N/A,#N/A,FALSE,"집계표"}</definedName>
    <definedName name="ㅊㅍ허ㅓㅗ효" localSheetId="20" hidden="1">{#N/A,#N/A,FALSE,"집계표"}</definedName>
    <definedName name="ㅊㅍ허ㅓㅗ효" localSheetId="22" hidden="1">{#N/A,#N/A,FALSE,"집계표"}</definedName>
    <definedName name="ㅊㅍ허ㅓㅗ효" localSheetId="24" hidden="1">{#N/A,#N/A,FALSE,"집계표"}</definedName>
    <definedName name="ㅊㅍ허ㅓㅗ효" localSheetId="28" hidden="1">{#N/A,#N/A,FALSE,"집계표"}</definedName>
    <definedName name="ㅊㅍ허ㅓㅗ효" localSheetId="14" hidden="1">{#N/A,#N/A,FALSE,"집계표"}</definedName>
    <definedName name="ㅊㅍ허ㅓㅗ효" hidden="1">{#N/A,#N/A,FALSE,"집계표"}</definedName>
    <definedName name="ㅊ퍼ㅗㅗㅗㅗㅗ" localSheetId="12" hidden="1">{#N/A,#N/A,FALSE,"집계표"}</definedName>
    <definedName name="ㅊ퍼ㅗㅗㅗㅗㅗ" localSheetId="11" hidden="1">{#N/A,#N/A,FALSE,"집계표"}</definedName>
    <definedName name="ㅊ퍼ㅗㅗㅗㅗㅗ" localSheetId="13" hidden="1">{#N/A,#N/A,FALSE,"집계표"}</definedName>
    <definedName name="ㅊ퍼ㅗㅗㅗㅗㅗ" localSheetId="16" hidden="1">{#N/A,#N/A,FALSE,"집계표"}</definedName>
    <definedName name="ㅊ퍼ㅗㅗㅗㅗㅗ" localSheetId="21" hidden="1">{#N/A,#N/A,FALSE,"집계표"}</definedName>
    <definedName name="ㅊ퍼ㅗㅗㅗㅗㅗ" localSheetId="18" hidden="1">{#N/A,#N/A,FALSE,"집계표"}</definedName>
    <definedName name="ㅊ퍼ㅗㅗㅗㅗㅗ" localSheetId="19" hidden="1">{#N/A,#N/A,FALSE,"집계표"}</definedName>
    <definedName name="ㅊ퍼ㅗㅗㅗㅗㅗ" localSheetId="20" hidden="1">{#N/A,#N/A,FALSE,"집계표"}</definedName>
    <definedName name="ㅊ퍼ㅗㅗㅗㅗㅗ" localSheetId="22" hidden="1">{#N/A,#N/A,FALSE,"집계표"}</definedName>
    <definedName name="ㅊ퍼ㅗㅗㅗㅗㅗ" localSheetId="24" hidden="1">{#N/A,#N/A,FALSE,"집계표"}</definedName>
    <definedName name="ㅊ퍼ㅗㅗㅗㅗㅗ" localSheetId="28" hidden="1">{#N/A,#N/A,FALSE,"집계표"}</definedName>
    <definedName name="ㅊ퍼ㅗㅗㅗㅗㅗ" localSheetId="14" hidden="1">{#N/A,#N/A,FALSE,"집계표"}</definedName>
    <definedName name="ㅊ퍼ㅗㅗㅗㅗㅗ" hidden="1">{#N/A,#N/A,FALSE,"집계표"}</definedName>
    <definedName name="ㅊ포ㅓㅊㅊㅊㅊㅊㅊㅊㅊㅊㅊ" localSheetId="12" hidden="1">{#N/A,#N/A,FALSE,"집계표"}</definedName>
    <definedName name="ㅊ포ㅓㅊㅊㅊㅊㅊㅊㅊㅊㅊㅊ" localSheetId="11" hidden="1">{#N/A,#N/A,FALSE,"집계표"}</definedName>
    <definedName name="ㅊ포ㅓㅊㅊㅊㅊㅊㅊㅊㅊㅊㅊ" localSheetId="13" hidden="1">{#N/A,#N/A,FALSE,"집계표"}</definedName>
    <definedName name="ㅊ포ㅓㅊㅊㅊㅊㅊㅊㅊㅊㅊㅊ" localSheetId="16" hidden="1">{#N/A,#N/A,FALSE,"집계표"}</definedName>
    <definedName name="ㅊ포ㅓㅊㅊㅊㅊㅊㅊㅊㅊㅊㅊ" localSheetId="21" hidden="1">{#N/A,#N/A,FALSE,"집계표"}</definedName>
    <definedName name="ㅊ포ㅓㅊㅊㅊㅊㅊㅊㅊㅊㅊㅊ" localSheetId="18" hidden="1">{#N/A,#N/A,FALSE,"집계표"}</definedName>
    <definedName name="ㅊ포ㅓㅊㅊㅊㅊㅊㅊㅊㅊㅊㅊ" localSheetId="19" hidden="1">{#N/A,#N/A,FALSE,"집계표"}</definedName>
    <definedName name="ㅊ포ㅓㅊㅊㅊㅊㅊㅊㅊㅊㅊㅊ" localSheetId="20" hidden="1">{#N/A,#N/A,FALSE,"집계표"}</definedName>
    <definedName name="ㅊ포ㅓㅊㅊㅊㅊㅊㅊㅊㅊㅊㅊ" localSheetId="22" hidden="1">{#N/A,#N/A,FALSE,"집계표"}</definedName>
    <definedName name="ㅊ포ㅓㅊㅊㅊㅊㅊㅊㅊㅊㅊㅊ" localSheetId="24" hidden="1">{#N/A,#N/A,FALSE,"집계표"}</definedName>
    <definedName name="ㅊ포ㅓㅊㅊㅊㅊㅊㅊㅊㅊㅊㅊ" localSheetId="28" hidden="1">{#N/A,#N/A,FALSE,"집계표"}</definedName>
    <definedName name="ㅊ포ㅓㅊㅊㅊㅊㅊㅊㅊㅊㅊㅊ" localSheetId="14" hidden="1">{#N/A,#N/A,FALSE,"집계표"}</definedName>
    <definedName name="ㅊ포ㅓㅊㅊㅊㅊㅊㅊㅊㅊㅊㅊ" hidden="1">{#N/A,#N/A,FALSE,"집계표"}</definedName>
    <definedName name="ㅊ포ㅓㅓㅓㅓㅓㅓㅓㅓㅓㅓ" localSheetId="12" hidden="1">{#N/A,#N/A,FALSE,"집계표"}</definedName>
    <definedName name="ㅊ포ㅓㅓㅓㅓㅓㅓㅓㅓㅓㅓ" localSheetId="11" hidden="1">{#N/A,#N/A,FALSE,"집계표"}</definedName>
    <definedName name="ㅊ포ㅓㅓㅓㅓㅓㅓㅓㅓㅓㅓ" localSheetId="13" hidden="1">{#N/A,#N/A,FALSE,"집계표"}</definedName>
    <definedName name="ㅊ포ㅓㅓㅓㅓㅓㅓㅓㅓㅓㅓ" localSheetId="16" hidden="1">{#N/A,#N/A,FALSE,"집계표"}</definedName>
    <definedName name="ㅊ포ㅓㅓㅓㅓㅓㅓㅓㅓㅓㅓ" localSheetId="21" hidden="1">{#N/A,#N/A,FALSE,"집계표"}</definedName>
    <definedName name="ㅊ포ㅓㅓㅓㅓㅓㅓㅓㅓㅓㅓ" localSheetId="18" hidden="1">{#N/A,#N/A,FALSE,"집계표"}</definedName>
    <definedName name="ㅊ포ㅓㅓㅓㅓㅓㅓㅓㅓㅓㅓ" localSheetId="19" hidden="1">{#N/A,#N/A,FALSE,"집계표"}</definedName>
    <definedName name="ㅊ포ㅓㅓㅓㅓㅓㅓㅓㅓㅓㅓ" localSheetId="20" hidden="1">{#N/A,#N/A,FALSE,"집계표"}</definedName>
    <definedName name="ㅊ포ㅓㅓㅓㅓㅓㅓㅓㅓㅓㅓ" localSheetId="22" hidden="1">{#N/A,#N/A,FALSE,"집계표"}</definedName>
    <definedName name="ㅊ포ㅓㅓㅓㅓㅓㅓㅓㅓㅓㅓ" localSheetId="24" hidden="1">{#N/A,#N/A,FALSE,"집계표"}</definedName>
    <definedName name="ㅊ포ㅓㅓㅓㅓㅓㅓㅓㅓㅓㅓ" localSheetId="28" hidden="1">{#N/A,#N/A,FALSE,"집계표"}</definedName>
    <definedName name="ㅊ포ㅓㅓㅓㅓㅓㅓㅓㅓㅓㅓ" localSheetId="14" hidden="1">{#N/A,#N/A,FALSE,"집계표"}</definedName>
    <definedName name="ㅊ포ㅓㅓㅓㅓㅓㅓㅓㅓㅓㅓ" hidden="1">{#N/A,#N/A,FALSE,"집계표"}</definedName>
    <definedName name="ㅊ폴" localSheetId="12" hidden="1">{#N/A,#N/A,FALSE,"Sheet6"}</definedName>
    <definedName name="ㅊ폴" localSheetId="11" hidden="1">{#N/A,#N/A,FALSE,"Sheet6"}</definedName>
    <definedName name="ㅊ폴" localSheetId="13" hidden="1">{#N/A,#N/A,FALSE,"Sheet6"}</definedName>
    <definedName name="ㅊ폴" localSheetId="16" hidden="1">{#N/A,#N/A,FALSE,"Sheet6"}</definedName>
    <definedName name="ㅊ폴" localSheetId="21" hidden="1">{#N/A,#N/A,FALSE,"Sheet6"}</definedName>
    <definedName name="ㅊ폴" localSheetId="18" hidden="1">{#N/A,#N/A,FALSE,"Sheet6"}</definedName>
    <definedName name="ㅊ폴" localSheetId="19" hidden="1">{#N/A,#N/A,FALSE,"Sheet6"}</definedName>
    <definedName name="ㅊ폴" localSheetId="20" hidden="1">{#N/A,#N/A,FALSE,"Sheet6"}</definedName>
    <definedName name="ㅊ폴" localSheetId="22" hidden="1">{#N/A,#N/A,FALSE,"Sheet6"}</definedName>
    <definedName name="ㅊ폴" localSheetId="24" hidden="1">{#N/A,#N/A,FALSE,"Sheet6"}</definedName>
    <definedName name="ㅊ폴" localSheetId="28" hidden="1">{#N/A,#N/A,FALSE,"Sheet6"}</definedName>
    <definedName name="ㅊ폴" localSheetId="14" hidden="1">{#N/A,#N/A,FALSE,"Sheet6"}</definedName>
    <definedName name="ㅊ폴" hidden="1">{#N/A,#N/A,FALSE,"Sheet6"}</definedName>
    <definedName name="ㅊ푸ㅡ" localSheetId="12" hidden="1">{#N/A,#N/A,FALSE,"집계표"}</definedName>
    <definedName name="ㅊ푸ㅡ" localSheetId="11" hidden="1">{#N/A,#N/A,FALSE,"집계표"}</definedName>
    <definedName name="ㅊ푸ㅡ" localSheetId="13" hidden="1">{#N/A,#N/A,FALSE,"집계표"}</definedName>
    <definedName name="ㅊ푸ㅡ" localSheetId="16" hidden="1">{#N/A,#N/A,FALSE,"집계표"}</definedName>
    <definedName name="ㅊ푸ㅡ" localSheetId="21" hidden="1">{#N/A,#N/A,FALSE,"집계표"}</definedName>
    <definedName name="ㅊ푸ㅡ" localSheetId="18" hidden="1">{#N/A,#N/A,FALSE,"집계표"}</definedName>
    <definedName name="ㅊ푸ㅡ" localSheetId="19" hidden="1">{#N/A,#N/A,FALSE,"집계표"}</definedName>
    <definedName name="ㅊ푸ㅡ" localSheetId="20" hidden="1">{#N/A,#N/A,FALSE,"집계표"}</definedName>
    <definedName name="ㅊ푸ㅡ" localSheetId="22" hidden="1">{#N/A,#N/A,FALSE,"집계표"}</definedName>
    <definedName name="ㅊ푸ㅡ" localSheetId="24" hidden="1">{#N/A,#N/A,FALSE,"집계표"}</definedName>
    <definedName name="ㅊ푸ㅡ" localSheetId="28" hidden="1">{#N/A,#N/A,FALSE,"집계표"}</definedName>
    <definedName name="ㅊ푸ㅡ" localSheetId="14" hidden="1">{#N/A,#N/A,FALSE,"집계표"}</definedName>
    <definedName name="ㅊ푸ㅡ" hidden="1">{#N/A,#N/A,FALSE,"집계표"}</definedName>
    <definedName name="ㅊ퓨ㅗ" localSheetId="12" hidden="1">{#N/A,#N/A,FALSE,"집계표"}</definedName>
    <definedName name="ㅊ퓨ㅗ" localSheetId="11" hidden="1">{#N/A,#N/A,FALSE,"집계표"}</definedName>
    <definedName name="ㅊ퓨ㅗ" localSheetId="13" hidden="1">{#N/A,#N/A,FALSE,"집계표"}</definedName>
    <definedName name="ㅊ퓨ㅗ" localSheetId="16" hidden="1">{#N/A,#N/A,FALSE,"집계표"}</definedName>
    <definedName name="ㅊ퓨ㅗ" localSheetId="21" hidden="1">{#N/A,#N/A,FALSE,"집계표"}</definedName>
    <definedName name="ㅊ퓨ㅗ" localSheetId="18" hidden="1">{#N/A,#N/A,FALSE,"집계표"}</definedName>
    <definedName name="ㅊ퓨ㅗ" localSheetId="19" hidden="1">{#N/A,#N/A,FALSE,"집계표"}</definedName>
    <definedName name="ㅊ퓨ㅗ" localSheetId="20" hidden="1">{#N/A,#N/A,FALSE,"집계표"}</definedName>
    <definedName name="ㅊ퓨ㅗ" localSheetId="22" hidden="1">{#N/A,#N/A,FALSE,"집계표"}</definedName>
    <definedName name="ㅊ퓨ㅗ" localSheetId="24" hidden="1">{#N/A,#N/A,FALSE,"집계표"}</definedName>
    <definedName name="ㅊ퓨ㅗ" localSheetId="28" hidden="1">{#N/A,#N/A,FALSE,"집계표"}</definedName>
    <definedName name="ㅊ퓨ㅗ" localSheetId="14" hidden="1">{#N/A,#N/A,FALSE,"집계표"}</definedName>
    <definedName name="ㅊ퓨ㅗ" hidden="1">{#N/A,#N/A,FALSE,"집계표"}</definedName>
    <definedName name="ㅊㅎㄹㄹ" localSheetId="12" hidden="1">{#N/A,#N/A,FALSE,"집계표"}</definedName>
    <definedName name="ㅊㅎㄹㄹ" localSheetId="11" hidden="1">{#N/A,#N/A,FALSE,"집계표"}</definedName>
    <definedName name="ㅊㅎㄹㄹ" localSheetId="13" hidden="1">{#N/A,#N/A,FALSE,"집계표"}</definedName>
    <definedName name="ㅊㅎㄹㄹ" localSheetId="16" hidden="1">{#N/A,#N/A,FALSE,"집계표"}</definedName>
    <definedName name="ㅊㅎㄹㄹ" localSheetId="21" hidden="1">{#N/A,#N/A,FALSE,"집계표"}</definedName>
    <definedName name="ㅊㅎㄹㄹ" localSheetId="18" hidden="1">{#N/A,#N/A,FALSE,"집계표"}</definedName>
    <definedName name="ㅊㅎㄹㄹ" localSheetId="19" hidden="1">{#N/A,#N/A,FALSE,"집계표"}</definedName>
    <definedName name="ㅊㅎㄹㄹ" localSheetId="20" hidden="1">{#N/A,#N/A,FALSE,"집계표"}</definedName>
    <definedName name="ㅊㅎㄹㄹ" localSheetId="22" hidden="1">{#N/A,#N/A,FALSE,"집계표"}</definedName>
    <definedName name="ㅊㅎㄹㄹ" localSheetId="24" hidden="1">{#N/A,#N/A,FALSE,"집계표"}</definedName>
    <definedName name="ㅊㅎㄹㄹ" localSheetId="28" hidden="1">{#N/A,#N/A,FALSE,"집계표"}</definedName>
    <definedName name="ㅊㅎㄹㄹ" localSheetId="14" hidden="1">{#N/A,#N/A,FALSE,"집계표"}</definedName>
    <definedName name="ㅊㅎㄹㄹ" hidden="1">{#N/A,#N/A,FALSE,"집계표"}</definedName>
    <definedName name="ㅊ허ㅗㅗㅗㅗㅗ" localSheetId="12" hidden="1">{#N/A,#N/A,FALSE,"집계표"}</definedName>
    <definedName name="ㅊ허ㅗㅗㅗㅗㅗ" localSheetId="11" hidden="1">{#N/A,#N/A,FALSE,"집계표"}</definedName>
    <definedName name="ㅊ허ㅗㅗㅗㅗㅗ" localSheetId="13" hidden="1">{#N/A,#N/A,FALSE,"집계표"}</definedName>
    <definedName name="ㅊ허ㅗㅗㅗㅗㅗ" localSheetId="16" hidden="1">{#N/A,#N/A,FALSE,"집계표"}</definedName>
    <definedName name="ㅊ허ㅗㅗㅗㅗㅗ" localSheetId="21" hidden="1">{#N/A,#N/A,FALSE,"집계표"}</definedName>
    <definedName name="ㅊ허ㅗㅗㅗㅗㅗ" localSheetId="18" hidden="1">{#N/A,#N/A,FALSE,"집계표"}</definedName>
    <definedName name="ㅊ허ㅗㅗㅗㅗㅗ" localSheetId="19" hidden="1">{#N/A,#N/A,FALSE,"집계표"}</definedName>
    <definedName name="ㅊ허ㅗㅗㅗㅗㅗ" localSheetId="20" hidden="1">{#N/A,#N/A,FALSE,"집계표"}</definedName>
    <definedName name="ㅊ허ㅗㅗㅗㅗㅗ" localSheetId="22" hidden="1">{#N/A,#N/A,FALSE,"집계표"}</definedName>
    <definedName name="ㅊ허ㅗㅗㅗㅗㅗ" localSheetId="24" hidden="1">{#N/A,#N/A,FALSE,"집계표"}</definedName>
    <definedName name="ㅊ허ㅗㅗㅗㅗㅗ" localSheetId="28" hidden="1">{#N/A,#N/A,FALSE,"집계표"}</definedName>
    <definedName name="ㅊ허ㅗㅗㅗㅗㅗ" localSheetId="14" hidden="1">{#N/A,#N/A,FALSE,"집계표"}</definedName>
    <definedName name="ㅊ허ㅗㅗㅗㅗㅗ" hidden="1">{#N/A,#N/A,FALSE,"집계표"}</definedName>
    <definedName name="ㅊ호ㅓㅗ" localSheetId="12" hidden="1">{#N/A,#N/A,FALSE,"집계표"}</definedName>
    <definedName name="ㅊ호ㅓㅗ" localSheetId="11" hidden="1">{#N/A,#N/A,FALSE,"집계표"}</definedName>
    <definedName name="ㅊ호ㅓㅗ" localSheetId="13" hidden="1">{#N/A,#N/A,FALSE,"집계표"}</definedName>
    <definedName name="ㅊ호ㅓㅗ" localSheetId="16" hidden="1">{#N/A,#N/A,FALSE,"집계표"}</definedName>
    <definedName name="ㅊ호ㅓㅗ" localSheetId="21" hidden="1">{#N/A,#N/A,FALSE,"집계표"}</definedName>
    <definedName name="ㅊ호ㅓㅗ" localSheetId="18" hidden="1">{#N/A,#N/A,FALSE,"집계표"}</definedName>
    <definedName name="ㅊ호ㅓㅗ" localSheetId="19" hidden="1">{#N/A,#N/A,FALSE,"집계표"}</definedName>
    <definedName name="ㅊ호ㅓㅗ" localSheetId="20" hidden="1">{#N/A,#N/A,FALSE,"집계표"}</definedName>
    <definedName name="ㅊ호ㅓㅗ" localSheetId="22" hidden="1">{#N/A,#N/A,FALSE,"집계표"}</definedName>
    <definedName name="ㅊ호ㅓㅗ" localSheetId="24" hidden="1">{#N/A,#N/A,FALSE,"집계표"}</definedName>
    <definedName name="ㅊ호ㅓㅗ" localSheetId="28" hidden="1">{#N/A,#N/A,FALSE,"집계표"}</definedName>
    <definedName name="ㅊ호ㅓㅗ" localSheetId="14" hidden="1">{#N/A,#N/A,FALSE,"집계표"}</definedName>
    <definedName name="ㅊ호ㅓㅗ" hidden="1">{#N/A,#N/A,FALSE,"집계표"}</definedName>
    <definedName name="차수벽2.5수정" localSheetId="12" hidden="1">{#N/A,#N/A,FALSE,"배수1"}</definedName>
    <definedName name="차수벽2.5수정" localSheetId="11" hidden="1">{#N/A,#N/A,FALSE,"배수1"}</definedName>
    <definedName name="차수벽2.5수정" localSheetId="13" hidden="1">{#N/A,#N/A,FALSE,"배수1"}</definedName>
    <definedName name="차수벽2.5수정" localSheetId="16" hidden="1">{#N/A,#N/A,FALSE,"배수1"}</definedName>
    <definedName name="차수벽2.5수정" localSheetId="21" hidden="1">{#N/A,#N/A,FALSE,"배수1"}</definedName>
    <definedName name="차수벽2.5수정" localSheetId="18" hidden="1">{#N/A,#N/A,FALSE,"배수1"}</definedName>
    <definedName name="차수벽2.5수정" localSheetId="19" hidden="1">{#N/A,#N/A,FALSE,"배수1"}</definedName>
    <definedName name="차수벽2.5수정" localSheetId="20" hidden="1">{#N/A,#N/A,FALSE,"배수1"}</definedName>
    <definedName name="차수벽2.5수정" localSheetId="22" hidden="1">{#N/A,#N/A,FALSE,"배수1"}</definedName>
    <definedName name="차수벽2.5수정" localSheetId="24" hidden="1">{#N/A,#N/A,FALSE,"배수1"}</definedName>
    <definedName name="차수벽2.5수정" localSheetId="28" hidden="1">{#N/A,#N/A,FALSE,"배수1"}</definedName>
    <definedName name="차수벽2.5수정" localSheetId="14" hidden="1">{#N/A,#N/A,FALSE,"배수1"}</definedName>
    <definedName name="차수벽2.5수정" hidden="1">{#N/A,#N/A,FALSE,"배수1"}</definedName>
    <definedName name="차차" hidden="1">#REF!</definedName>
    <definedName name="찰샇기" hidden="1">#REF!</definedName>
    <definedName name="참고"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 localSheetId="12" hidden="1">{#N/A,#N/A,FALSE,"현장 NCR 분석";#N/A,#N/A,FALSE,"현장품질감사";#N/A,#N/A,FALSE,"현장품질감사"}</definedName>
    <definedName name="참석자" localSheetId="11" hidden="1">{#N/A,#N/A,FALSE,"현장 NCR 분석";#N/A,#N/A,FALSE,"현장품질감사";#N/A,#N/A,FALSE,"현장품질감사"}</definedName>
    <definedName name="참석자" localSheetId="13" hidden="1">{#N/A,#N/A,FALSE,"현장 NCR 분석";#N/A,#N/A,FALSE,"현장품질감사";#N/A,#N/A,FALSE,"현장품질감사"}</definedName>
    <definedName name="참석자" localSheetId="16" hidden="1">{#N/A,#N/A,FALSE,"현장 NCR 분석";#N/A,#N/A,FALSE,"현장품질감사";#N/A,#N/A,FALSE,"현장품질감사"}</definedName>
    <definedName name="참석자" localSheetId="21" hidden="1">{#N/A,#N/A,FALSE,"현장 NCR 분석";#N/A,#N/A,FALSE,"현장품질감사";#N/A,#N/A,FALSE,"현장품질감사"}</definedName>
    <definedName name="참석자" localSheetId="18" hidden="1">{#N/A,#N/A,FALSE,"현장 NCR 분석";#N/A,#N/A,FALSE,"현장품질감사";#N/A,#N/A,FALSE,"현장품질감사"}</definedName>
    <definedName name="참석자" localSheetId="19" hidden="1">{#N/A,#N/A,FALSE,"현장 NCR 분석";#N/A,#N/A,FALSE,"현장품질감사";#N/A,#N/A,FALSE,"현장품질감사"}</definedName>
    <definedName name="참석자" localSheetId="20" hidden="1">{#N/A,#N/A,FALSE,"현장 NCR 분석";#N/A,#N/A,FALSE,"현장품질감사";#N/A,#N/A,FALSE,"현장품질감사"}</definedName>
    <definedName name="참석자" localSheetId="22" hidden="1">{#N/A,#N/A,FALSE,"현장 NCR 분석";#N/A,#N/A,FALSE,"현장품질감사";#N/A,#N/A,FALSE,"현장품질감사"}</definedName>
    <definedName name="참석자" localSheetId="24" hidden="1">{#N/A,#N/A,FALSE,"현장 NCR 분석";#N/A,#N/A,FALSE,"현장품질감사";#N/A,#N/A,FALSE,"현장품질감사"}</definedName>
    <definedName name="참석자" localSheetId="28" hidden="1">{#N/A,#N/A,FALSE,"현장 NCR 분석";#N/A,#N/A,FALSE,"현장품질감사";#N/A,#N/A,FALSE,"현장품질감사"}</definedName>
    <definedName name="참석자" localSheetId="14" hidden="1">{#N/A,#N/A,FALSE,"현장 NCR 분석";#N/A,#N/A,FALSE,"현장품질감사";#N/A,#N/A,FALSE,"현장품질감사"}</definedName>
    <definedName name="참석자" hidden="1">{#N/A,#N/A,FALSE,"현장 NCR 분석";#N/A,#N/A,FALSE,"현장품질감사";#N/A,#N/A,FALSE,"현장품질감사"}</definedName>
    <definedName name="참조" localSheetId="12" hidden="1">{"'Sheet1'!$A$1:$E$59"}</definedName>
    <definedName name="참조" localSheetId="11" hidden="1">{"'Sheet1'!$A$1:$E$59"}</definedName>
    <definedName name="참조" localSheetId="13" hidden="1">{"'Sheet1'!$A$1:$E$59"}</definedName>
    <definedName name="참조" localSheetId="16" hidden="1">{"'Sheet1'!$A$1:$E$59"}</definedName>
    <definedName name="참조" localSheetId="21" hidden="1">{"'Sheet1'!$A$1:$E$59"}</definedName>
    <definedName name="참조" localSheetId="18" hidden="1">{"'Sheet1'!$A$1:$E$59"}</definedName>
    <definedName name="참조" localSheetId="19" hidden="1">{"'Sheet1'!$A$1:$E$59"}</definedName>
    <definedName name="참조" localSheetId="20" hidden="1">{"'Sheet1'!$A$1:$E$59"}</definedName>
    <definedName name="참조" localSheetId="22" hidden="1">{"'Sheet1'!$A$1:$E$59"}</definedName>
    <definedName name="참조" localSheetId="24" hidden="1">{"'Sheet1'!$A$1:$E$59"}</definedName>
    <definedName name="참조" localSheetId="28" hidden="1">{"'Sheet1'!$A$1:$E$59"}</definedName>
    <definedName name="참조" localSheetId="14" hidden="1">{"'Sheet1'!$A$1:$E$59"}</definedName>
    <definedName name="참조" hidden="1">{"'Sheet1'!$A$1:$E$59"}</definedName>
    <definedName name="처ㅗㅗㅗㅗㅗㅗㅗㅗㅗ" localSheetId="12" hidden="1">{#N/A,#N/A,FALSE,"집계표"}</definedName>
    <definedName name="처ㅗㅗㅗㅗㅗㅗㅗㅗㅗ" localSheetId="11" hidden="1">{#N/A,#N/A,FALSE,"집계표"}</definedName>
    <definedName name="처ㅗㅗㅗㅗㅗㅗㅗㅗㅗ" localSheetId="13" hidden="1">{#N/A,#N/A,FALSE,"집계표"}</definedName>
    <definedName name="처ㅗㅗㅗㅗㅗㅗㅗㅗㅗ" localSheetId="16" hidden="1">{#N/A,#N/A,FALSE,"집계표"}</definedName>
    <definedName name="처ㅗㅗㅗㅗㅗㅗㅗㅗㅗ" localSheetId="21" hidden="1">{#N/A,#N/A,FALSE,"집계표"}</definedName>
    <definedName name="처ㅗㅗㅗㅗㅗㅗㅗㅗㅗ" localSheetId="18" hidden="1">{#N/A,#N/A,FALSE,"집계표"}</definedName>
    <definedName name="처ㅗㅗㅗㅗㅗㅗㅗㅗㅗ" localSheetId="19" hidden="1">{#N/A,#N/A,FALSE,"집계표"}</definedName>
    <definedName name="처ㅗㅗㅗㅗㅗㅗㅗㅗㅗ" localSheetId="20" hidden="1">{#N/A,#N/A,FALSE,"집계표"}</definedName>
    <definedName name="처ㅗㅗㅗㅗㅗㅗㅗㅗㅗ" localSheetId="22" hidden="1">{#N/A,#N/A,FALSE,"집계표"}</definedName>
    <definedName name="처ㅗㅗㅗㅗㅗㅗㅗㅗㅗ" localSheetId="24" hidden="1">{#N/A,#N/A,FALSE,"집계표"}</definedName>
    <definedName name="처ㅗㅗㅗㅗㅗㅗㅗㅗㅗ" localSheetId="28" hidden="1">{#N/A,#N/A,FALSE,"집계표"}</definedName>
    <definedName name="처ㅗㅗㅗㅗㅗㅗㅗㅗㅗ" localSheetId="14" hidden="1">{#N/A,#N/A,FALSE,"집계표"}</definedName>
    <definedName name="처ㅗㅗㅗㅗㅗㅗㅗㅗㅗ" hidden="1">{#N/A,#N/A,FALSE,"집계표"}</definedName>
    <definedName name="천사" localSheetId="12" hidden="1">{"'용역비'!$A$4:$C$8"}</definedName>
    <definedName name="천사" localSheetId="11" hidden="1">{"'용역비'!$A$4:$C$8"}</definedName>
    <definedName name="천사" localSheetId="13" hidden="1">{"'용역비'!$A$4:$C$8"}</definedName>
    <definedName name="천사" localSheetId="16" hidden="1">{"'용역비'!$A$4:$C$8"}</definedName>
    <definedName name="천사" localSheetId="21" hidden="1">{"'용역비'!$A$4:$C$8"}</definedName>
    <definedName name="천사" localSheetId="18" hidden="1">{"'용역비'!$A$4:$C$8"}</definedName>
    <definedName name="천사" localSheetId="19" hidden="1">{"'용역비'!$A$4:$C$8"}</definedName>
    <definedName name="천사" localSheetId="20" hidden="1">{"'용역비'!$A$4:$C$8"}</definedName>
    <definedName name="천사" localSheetId="22" hidden="1">{"'용역비'!$A$4:$C$8"}</definedName>
    <definedName name="천사" localSheetId="24" hidden="1">{"'용역비'!$A$4:$C$8"}</definedName>
    <definedName name="천사" localSheetId="28" hidden="1">{"'용역비'!$A$4:$C$8"}</definedName>
    <definedName name="천사" localSheetId="14" hidden="1">{"'용역비'!$A$4:$C$8"}</definedName>
    <definedName name="천사" hidden="1">{"'용역비'!$A$4:$C$8"}</definedName>
    <definedName name="천사_1" localSheetId="12" hidden="1">{"'용역비'!$A$4:$C$8"}</definedName>
    <definedName name="천사_1" localSheetId="11" hidden="1">{"'용역비'!$A$4:$C$8"}</definedName>
    <definedName name="천사_1" localSheetId="13" hidden="1">{"'용역비'!$A$4:$C$8"}</definedName>
    <definedName name="천사_1" localSheetId="16" hidden="1">{"'용역비'!$A$4:$C$8"}</definedName>
    <definedName name="천사_1" localSheetId="21" hidden="1">{"'용역비'!$A$4:$C$8"}</definedName>
    <definedName name="천사_1" localSheetId="18" hidden="1">{"'용역비'!$A$4:$C$8"}</definedName>
    <definedName name="천사_1" localSheetId="19" hidden="1">{"'용역비'!$A$4:$C$8"}</definedName>
    <definedName name="천사_1" localSheetId="20" hidden="1">{"'용역비'!$A$4:$C$8"}</definedName>
    <definedName name="천사_1" localSheetId="22" hidden="1">{"'용역비'!$A$4:$C$8"}</definedName>
    <definedName name="천사_1" localSheetId="24" hidden="1">{"'용역비'!$A$4:$C$8"}</definedName>
    <definedName name="천사_1" localSheetId="28" hidden="1">{"'용역비'!$A$4:$C$8"}</definedName>
    <definedName name="천사_1" localSheetId="14" hidden="1">{"'용역비'!$A$4:$C$8"}</definedName>
    <definedName name="천사_1" hidden="1">{"'용역비'!$A$4:$C$8"}</definedName>
    <definedName name="천사_2" localSheetId="12" hidden="1">{"'용역비'!$A$4:$C$8"}</definedName>
    <definedName name="천사_2" localSheetId="11" hidden="1">{"'용역비'!$A$4:$C$8"}</definedName>
    <definedName name="천사_2" localSheetId="13" hidden="1">{"'용역비'!$A$4:$C$8"}</definedName>
    <definedName name="천사_2" localSheetId="16" hidden="1">{"'용역비'!$A$4:$C$8"}</definedName>
    <definedName name="천사_2" localSheetId="21" hidden="1">{"'용역비'!$A$4:$C$8"}</definedName>
    <definedName name="천사_2" localSheetId="18" hidden="1">{"'용역비'!$A$4:$C$8"}</definedName>
    <definedName name="천사_2" localSheetId="19" hidden="1">{"'용역비'!$A$4:$C$8"}</definedName>
    <definedName name="천사_2" localSheetId="20" hidden="1">{"'용역비'!$A$4:$C$8"}</definedName>
    <definedName name="천사_2" localSheetId="22" hidden="1">{"'용역비'!$A$4:$C$8"}</definedName>
    <definedName name="천사_2" localSheetId="24" hidden="1">{"'용역비'!$A$4:$C$8"}</definedName>
    <definedName name="천사_2" localSheetId="28" hidden="1">{"'용역비'!$A$4:$C$8"}</definedName>
    <definedName name="천사_2" localSheetId="14" hidden="1">{"'용역비'!$A$4:$C$8"}</definedName>
    <definedName name="천사_2" hidden="1">{"'용역비'!$A$4:$C$8"}</definedName>
    <definedName name="천사_3" localSheetId="12" hidden="1">{"'용역비'!$A$4:$C$8"}</definedName>
    <definedName name="천사_3" localSheetId="11" hidden="1">{"'용역비'!$A$4:$C$8"}</definedName>
    <definedName name="천사_3" localSheetId="13" hidden="1">{"'용역비'!$A$4:$C$8"}</definedName>
    <definedName name="천사_3" localSheetId="16" hidden="1">{"'용역비'!$A$4:$C$8"}</definedName>
    <definedName name="천사_3" localSheetId="21" hidden="1">{"'용역비'!$A$4:$C$8"}</definedName>
    <definedName name="천사_3" localSheetId="18" hidden="1">{"'용역비'!$A$4:$C$8"}</definedName>
    <definedName name="천사_3" localSheetId="19" hidden="1">{"'용역비'!$A$4:$C$8"}</definedName>
    <definedName name="천사_3" localSheetId="20" hidden="1">{"'용역비'!$A$4:$C$8"}</definedName>
    <definedName name="천사_3" localSheetId="22" hidden="1">{"'용역비'!$A$4:$C$8"}</definedName>
    <definedName name="천사_3" localSheetId="24" hidden="1">{"'용역비'!$A$4:$C$8"}</definedName>
    <definedName name="천사_3" localSheetId="28" hidden="1">{"'용역비'!$A$4:$C$8"}</definedName>
    <definedName name="천사_3" localSheetId="14" hidden="1">{"'용역비'!$A$4:$C$8"}</definedName>
    <definedName name="천사_3" hidden="1">{"'용역비'!$A$4:$C$8"}</definedName>
    <definedName name="천사_4" localSheetId="12" hidden="1">{"'용역비'!$A$4:$C$8"}</definedName>
    <definedName name="천사_4" localSheetId="11" hidden="1">{"'용역비'!$A$4:$C$8"}</definedName>
    <definedName name="천사_4" localSheetId="13" hidden="1">{"'용역비'!$A$4:$C$8"}</definedName>
    <definedName name="천사_4" localSheetId="16" hidden="1">{"'용역비'!$A$4:$C$8"}</definedName>
    <definedName name="천사_4" localSheetId="21" hidden="1">{"'용역비'!$A$4:$C$8"}</definedName>
    <definedName name="천사_4" localSheetId="18" hidden="1">{"'용역비'!$A$4:$C$8"}</definedName>
    <definedName name="천사_4" localSheetId="19" hidden="1">{"'용역비'!$A$4:$C$8"}</definedName>
    <definedName name="천사_4" localSheetId="20" hidden="1">{"'용역비'!$A$4:$C$8"}</definedName>
    <definedName name="천사_4" localSheetId="22" hidden="1">{"'용역비'!$A$4:$C$8"}</definedName>
    <definedName name="천사_4" localSheetId="24" hidden="1">{"'용역비'!$A$4:$C$8"}</definedName>
    <definedName name="천사_4" localSheetId="28" hidden="1">{"'용역비'!$A$4:$C$8"}</definedName>
    <definedName name="천사_4" localSheetId="14" hidden="1">{"'용역비'!$A$4:$C$8"}</definedName>
    <definedName name="천사_4" hidden="1">{"'용역비'!$A$4:$C$8"}</definedName>
    <definedName name="천사_5" localSheetId="12" hidden="1">{"'용역비'!$A$4:$C$8"}</definedName>
    <definedName name="천사_5" localSheetId="11" hidden="1">{"'용역비'!$A$4:$C$8"}</definedName>
    <definedName name="천사_5" localSheetId="13" hidden="1">{"'용역비'!$A$4:$C$8"}</definedName>
    <definedName name="천사_5" localSheetId="16" hidden="1">{"'용역비'!$A$4:$C$8"}</definedName>
    <definedName name="천사_5" localSheetId="21" hidden="1">{"'용역비'!$A$4:$C$8"}</definedName>
    <definedName name="천사_5" localSheetId="18" hidden="1">{"'용역비'!$A$4:$C$8"}</definedName>
    <definedName name="천사_5" localSheetId="19" hidden="1">{"'용역비'!$A$4:$C$8"}</definedName>
    <definedName name="천사_5" localSheetId="20" hidden="1">{"'용역비'!$A$4:$C$8"}</definedName>
    <definedName name="천사_5" localSheetId="22" hidden="1">{"'용역비'!$A$4:$C$8"}</definedName>
    <definedName name="천사_5" localSheetId="24" hidden="1">{"'용역비'!$A$4:$C$8"}</definedName>
    <definedName name="천사_5" localSheetId="28" hidden="1">{"'용역비'!$A$4:$C$8"}</definedName>
    <definedName name="천사_5" localSheetId="14" hidden="1">{"'용역비'!$A$4:$C$8"}</definedName>
    <definedName name="천사_5" hidden="1">{"'용역비'!$A$4:$C$8"}</definedName>
    <definedName name="철2" localSheetId="12" hidden="1">{#N/A,#N/A,FALSE,"혼합골재"}</definedName>
    <definedName name="철2" localSheetId="11" hidden="1">{#N/A,#N/A,FALSE,"혼합골재"}</definedName>
    <definedName name="철2" localSheetId="13" hidden="1">{#N/A,#N/A,FALSE,"혼합골재"}</definedName>
    <definedName name="철2" localSheetId="16" hidden="1">{#N/A,#N/A,FALSE,"혼합골재"}</definedName>
    <definedName name="철2" localSheetId="21" hidden="1">{#N/A,#N/A,FALSE,"혼합골재"}</definedName>
    <definedName name="철2" localSheetId="18" hidden="1">{#N/A,#N/A,FALSE,"혼합골재"}</definedName>
    <definedName name="철2" localSheetId="19" hidden="1">{#N/A,#N/A,FALSE,"혼합골재"}</definedName>
    <definedName name="철2" localSheetId="20" hidden="1">{#N/A,#N/A,FALSE,"혼합골재"}</definedName>
    <definedName name="철2" localSheetId="22" hidden="1">{#N/A,#N/A,FALSE,"혼합골재"}</definedName>
    <definedName name="철2" localSheetId="24" hidden="1">{#N/A,#N/A,FALSE,"혼합골재"}</definedName>
    <definedName name="철2" localSheetId="28" hidden="1">{#N/A,#N/A,FALSE,"혼합골재"}</definedName>
    <definedName name="철2" localSheetId="14" hidden="1">{#N/A,#N/A,FALSE,"혼합골재"}</definedName>
    <definedName name="철2" hidden="1">{#N/A,#N/A,FALSE,"혼합골재"}</definedName>
    <definedName name="철거" localSheetId="12" hidden="1">{#N/A,#N/A,FALSE,"기안지";#N/A,#N/A,FALSE,"통신지"}</definedName>
    <definedName name="철거" localSheetId="11" hidden="1">{#N/A,#N/A,FALSE,"기안지";#N/A,#N/A,FALSE,"통신지"}</definedName>
    <definedName name="철거" localSheetId="13" hidden="1">{#N/A,#N/A,FALSE,"기안지";#N/A,#N/A,FALSE,"통신지"}</definedName>
    <definedName name="철거" localSheetId="16" hidden="1">{#N/A,#N/A,FALSE,"기안지";#N/A,#N/A,FALSE,"통신지"}</definedName>
    <definedName name="철거" localSheetId="21" hidden="1">{#N/A,#N/A,FALSE,"기안지";#N/A,#N/A,FALSE,"통신지"}</definedName>
    <definedName name="철거" localSheetId="18" hidden="1">{#N/A,#N/A,FALSE,"기안지";#N/A,#N/A,FALSE,"통신지"}</definedName>
    <definedName name="철거" localSheetId="19" hidden="1">{#N/A,#N/A,FALSE,"기안지";#N/A,#N/A,FALSE,"통신지"}</definedName>
    <definedName name="철거" localSheetId="20" hidden="1">{#N/A,#N/A,FALSE,"기안지";#N/A,#N/A,FALSE,"통신지"}</definedName>
    <definedName name="철거" localSheetId="22" hidden="1">{#N/A,#N/A,FALSE,"기안지";#N/A,#N/A,FALSE,"통신지"}</definedName>
    <definedName name="철거" localSheetId="24" hidden="1">{#N/A,#N/A,FALSE,"기안지";#N/A,#N/A,FALSE,"통신지"}</definedName>
    <definedName name="철거" localSheetId="28" hidden="1">{#N/A,#N/A,FALSE,"기안지";#N/A,#N/A,FALSE,"통신지"}</definedName>
    <definedName name="철거" localSheetId="14" hidden="1">{#N/A,#N/A,FALSE,"기안지";#N/A,#N/A,FALSE,"통신지"}</definedName>
    <definedName name="철거" hidden="1">{#N/A,#N/A,FALSE,"기안지";#N/A,#N/A,FALSE,"통신지"}</definedName>
    <definedName name="철거단가" localSheetId="12" hidden="1">{#N/A,#N/A,FALSE,"조골재"}</definedName>
    <definedName name="철거단가" localSheetId="11" hidden="1">{#N/A,#N/A,FALSE,"조골재"}</definedName>
    <definedName name="철거단가" localSheetId="13" hidden="1">{#N/A,#N/A,FALSE,"조골재"}</definedName>
    <definedName name="철거단가" localSheetId="16" hidden="1">{#N/A,#N/A,FALSE,"조골재"}</definedName>
    <definedName name="철거단가" localSheetId="21" hidden="1">{#N/A,#N/A,FALSE,"조골재"}</definedName>
    <definedName name="철거단가" localSheetId="18" hidden="1">{#N/A,#N/A,FALSE,"조골재"}</definedName>
    <definedName name="철거단가" localSheetId="19" hidden="1">{#N/A,#N/A,FALSE,"조골재"}</definedName>
    <definedName name="철거단가" localSheetId="20" hidden="1">{#N/A,#N/A,FALSE,"조골재"}</definedName>
    <definedName name="철거단가" localSheetId="22" hidden="1">{#N/A,#N/A,FALSE,"조골재"}</definedName>
    <definedName name="철거단가" localSheetId="24" hidden="1">{#N/A,#N/A,FALSE,"조골재"}</definedName>
    <definedName name="철거단가" localSheetId="28" hidden="1">{#N/A,#N/A,FALSE,"조골재"}</definedName>
    <definedName name="철거단가" localSheetId="14" hidden="1">{#N/A,#N/A,FALSE,"조골재"}</definedName>
    <definedName name="철거단가" hidden="1">{#N/A,#N/A,FALSE,"조골재"}</definedName>
    <definedName name="철골" localSheetId="12" hidden="1">{#N/A,#N/A,FALSE,"CCTV"}</definedName>
    <definedName name="철골" localSheetId="11" hidden="1">{#N/A,#N/A,FALSE,"CCTV"}</definedName>
    <definedName name="철골" localSheetId="13" hidden="1">{#N/A,#N/A,FALSE,"CCTV"}</definedName>
    <definedName name="철골" localSheetId="16" hidden="1">{#N/A,#N/A,FALSE,"CCTV"}</definedName>
    <definedName name="철골" localSheetId="21" hidden="1">{#N/A,#N/A,FALSE,"CCTV"}</definedName>
    <definedName name="철골" localSheetId="18" hidden="1">{#N/A,#N/A,FALSE,"CCTV"}</definedName>
    <definedName name="철골" localSheetId="19" hidden="1">{#N/A,#N/A,FALSE,"CCTV"}</definedName>
    <definedName name="철골" localSheetId="20" hidden="1">{#N/A,#N/A,FALSE,"CCTV"}</definedName>
    <definedName name="철골" localSheetId="22" hidden="1">{#N/A,#N/A,FALSE,"CCTV"}</definedName>
    <definedName name="철골" localSheetId="24" hidden="1">{#N/A,#N/A,FALSE,"CCTV"}</definedName>
    <definedName name="철골" localSheetId="28" hidden="1">{#N/A,#N/A,FALSE,"CCTV"}</definedName>
    <definedName name="철골" localSheetId="14" hidden="1">{#N/A,#N/A,FALSE,"CCTV"}</definedName>
    <definedName name="철골" hidden="1">{#N/A,#N/A,FALSE,"CCTV"}</definedName>
    <definedName name="철골협의" localSheetId="12" hidden="1">{#N/A,#N/A,FALSE,"현장 NCR 분석";#N/A,#N/A,FALSE,"현장품질감사";#N/A,#N/A,FALSE,"현장품질감사"}</definedName>
    <definedName name="철골협의" localSheetId="11" hidden="1">{#N/A,#N/A,FALSE,"현장 NCR 분석";#N/A,#N/A,FALSE,"현장품질감사";#N/A,#N/A,FALSE,"현장품질감사"}</definedName>
    <definedName name="철골협의" localSheetId="13" hidden="1">{#N/A,#N/A,FALSE,"현장 NCR 분석";#N/A,#N/A,FALSE,"현장품질감사";#N/A,#N/A,FALSE,"현장품질감사"}</definedName>
    <definedName name="철골협의" localSheetId="16" hidden="1">{#N/A,#N/A,FALSE,"현장 NCR 분석";#N/A,#N/A,FALSE,"현장품질감사";#N/A,#N/A,FALSE,"현장품질감사"}</definedName>
    <definedName name="철골협의" localSheetId="21" hidden="1">{#N/A,#N/A,FALSE,"현장 NCR 분석";#N/A,#N/A,FALSE,"현장품질감사";#N/A,#N/A,FALSE,"현장품질감사"}</definedName>
    <definedName name="철골협의" localSheetId="18" hidden="1">{#N/A,#N/A,FALSE,"현장 NCR 분석";#N/A,#N/A,FALSE,"현장품질감사";#N/A,#N/A,FALSE,"현장품질감사"}</definedName>
    <definedName name="철골협의" localSheetId="19" hidden="1">{#N/A,#N/A,FALSE,"현장 NCR 분석";#N/A,#N/A,FALSE,"현장품질감사";#N/A,#N/A,FALSE,"현장품질감사"}</definedName>
    <definedName name="철골협의" localSheetId="20" hidden="1">{#N/A,#N/A,FALSE,"현장 NCR 분석";#N/A,#N/A,FALSE,"현장품질감사";#N/A,#N/A,FALSE,"현장품질감사"}</definedName>
    <definedName name="철골협의" localSheetId="22" hidden="1">{#N/A,#N/A,FALSE,"현장 NCR 분석";#N/A,#N/A,FALSE,"현장품질감사";#N/A,#N/A,FALSE,"현장품질감사"}</definedName>
    <definedName name="철골협의" localSheetId="24" hidden="1">{#N/A,#N/A,FALSE,"현장 NCR 분석";#N/A,#N/A,FALSE,"현장품질감사";#N/A,#N/A,FALSE,"현장품질감사"}</definedName>
    <definedName name="철골협의" localSheetId="28" hidden="1">{#N/A,#N/A,FALSE,"현장 NCR 분석";#N/A,#N/A,FALSE,"현장품질감사";#N/A,#N/A,FALSE,"현장품질감사"}</definedName>
    <definedName name="철골협의" localSheetId="14" hidden="1">{#N/A,#N/A,FALSE,"현장 NCR 분석";#N/A,#N/A,FALSE,"현장품질감사";#N/A,#N/A,FALSE,"현장품질감사"}</definedName>
    <definedName name="철골협의" hidden="1">{#N/A,#N/A,FALSE,"현장 NCR 분석";#N/A,#N/A,FALSE,"현장품질감사";#N/A,#N/A,FALSE,"현장품질감사"}</definedName>
    <definedName name="철근량" localSheetId="12" hidden="1">{#N/A,#N/A,FALSE,"전력간선"}</definedName>
    <definedName name="철근량" localSheetId="11" hidden="1">{#N/A,#N/A,FALSE,"전력간선"}</definedName>
    <definedName name="철근량" localSheetId="13" hidden="1">{#N/A,#N/A,FALSE,"전력간선"}</definedName>
    <definedName name="철근량" localSheetId="16" hidden="1">{#N/A,#N/A,FALSE,"전력간선"}</definedName>
    <definedName name="철근량" localSheetId="21" hidden="1">{#N/A,#N/A,FALSE,"전력간선"}</definedName>
    <definedName name="철근량" localSheetId="18" hidden="1">{#N/A,#N/A,FALSE,"전력간선"}</definedName>
    <definedName name="철근량" localSheetId="19" hidden="1">{#N/A,#N/A,FALSE,"전력간선"}</definedName>
    <definedName name="철근량" localSheetId="20" hidden="1">{#N/A,#N/A,FALSE,"전력간선"}</definedName>
    <definedName name="철근량" localSheetId="22" hidden="1">{#N/A,#N/A,FALSE,"전력간선"}</definedName>
    <definedName name="철근량" localSheetId="24" hidden="1">{#N/A,#N/A,FALSE,"전력간선"}</definedName>
    <definedName name="철근량" localSheetId="28" hidden="1">{#N/A,#N/A,FALSE,"전력간선"}</definedName>
    <definedName name="철근량" localSheetId="14" hidden="1">{#N/A,#N/A,FALSE,"전력간선"}</definedName>
    <definedName name="철근량" hidden="1">{#N/A,#N/A,FALSE,"전력간선"}</definedName>
    <definedName name="철근수정본" localSheetId="12" hidden="1">{"'Sheet1'!$A$4:$M$21","'Sheet1'!$J$17:$K$19"}</definedName>
    <definedName name="철근수정본" localSheetId="11" hidden="1">{"'Sheet1'!$A$4:$M$21","'Sheet1'!$J$17:$K$19"}</definedName>
    <definedName name="철근수정본" localSheetId="13" hidden="1">{"'Sheet1'!$A$4:$M$21","'Sheet1'!$J$17:$K$19"}</definedName>
    <definedName name="철근수정본" localSheetId="16" hidden="1">{"'Sheet1'!$A$4:$M$21","'Sheet1'!$J$17:$K$19"}</definedName>
    <definedName name="철근수정본" localSheetId="21" hidden="1">{"'Sheet1'!$A$4:$M$21","'Sheet1'!$J$17:$K$19"}</definedName>
    <definedName name="철근수정본" localSheetId="18" hidden="1">{"'Sheet1'!$A$4:$M$21","'Sheet1'!$J$17:$K$19"}</definedName>
    <definedName name="철근수정본" localSheetId="19" hidden="1">{"'Sheet1'!$A$4:$M$21","'Sheet1'!$J$17:$K$19"}</definedName>
    <definedName name="철근수정본" localSheetId="20" hidden="1">{"'Sheet1'!$A$4:$M$21","'Sheet1'!$J$17:$K$19"}</definedName>
    <definedName name="철근수정본" localSheetId="22" hidden="1">{"'Sheet1'!$A$4:$M$21","'Sheet1'!$J$17:$K$19"}</definedName>
    <definedName name="철근수정본" localSheetId="24" hidden="1">{"'Sheet1'!$A$4:$M$21","'Sheet1'!$J$17:$K$19"}</definedName>
    <definedName name="철근수정본" localSheetId="28" hidden="1">{"'Sheet1'!$A$4:$M$21","'Sheet1'!$J$17:$K$19"}</definedName>
    <definedName name="철근수정본" localSheetId="14" hidden="1">{"'Sheet1'!$A$4:$M$21","'Sheet1'!$J$17:$K$19"}</definedName>
    <definedName name="철근수정본" hidden="1">{"'Sheet1'!$A$4:$M$21","'Sheet1'!$J$17:$K$19"}</definedName>
    <definedName name="철근집계" localSheetId="12" hidden="1">{#N/A,#N/A,FALSE,"단가표지"}</definedName>
    <definedName name="철근집계" localSheetId="11" hidden="1">{#N/A,#N/A,FALSE,"단가표지"}</definedName>
    <definedName name="철근집계" localSheetId="13" hidden="1">{#N/A,#N/A,FALSE,"단가표지"}</definedName>
    <definedName name="철근집계" localSheetId="16" hidden="1">{#N/A,#N/A,FALSE,"단가표지"}</definedName>
    <definedName name="철근집계" localSheetId="21" hidden="1">{#N/A,#N/A,FALSE,"단가표지"}</definedName>
    <definedName name="철근집계" localSheetId="18" hidden="1">{#N/A,#N/A,FALSE,"단가표지"}</definedName>
    <definedName name="철근집계" localSheetId="19" hidden="1">{#N/A,#N/A,FALSE,"단가표지"}</definedName>
    <definedName name="철근집계" localSheetId="20" hidden="1">{#N/A,#N/A,FALSE,"단가표지"}</definedName>
    <definedName name="철근집계" localSheetId="22" hidden="1">{#N/A,#N/A,FALSE,"단가표지"}</definedName>
    <definedName name="철근집계" localSheetId="24" hidden="1">{#N/A,#N/A,FALSE,"단가표지"}</definedName>
    <definedName name="철근집계" localSheetId="28" hidden="1">{#N/A,#N/A,FALSE,"단가표지"}</definedName>
    <definedName name="철근집계" localSheetId="14" hidden="1">{#N/A,#N/A,FALSE,"단가표지"}</definedName>
    <definedName name="철근집계" hidden="1">{#N/A,#N/A,FALSE,"단가표지"}</definedName>
    <definedName name="철콘" localSheetId="12" hidden="1">{#N/A,#N/A,FALSE,"전력간선"}</definedName>
    <definedName name="철콘" localSheetId="11" hidden="1">{#N/A,#N/A,FALSE,"전력간선"}</definedName>
    <definedName name="철콘" localSheetId="13" hidden="1">{#N/A,#N/A,FALSE,"전력간선"}</definedName>
    <definedName name="철콘" localSheetId="16" hidden="1">{#N/A,#N/A,FALSE,"전력간선"}</definedName>
    <definedName name="철콘" localSheetId="21" hidden="1">{#N/A,#N/A,FALSE,"전력간선"}</definedName>
    <definedName name="철콘" localSheetId="18" hidden="1">{#N/A,#N/A,FALSE,"전력간선"}</definedName>
    <definedName name="철콘" localSheetId="19" hidden="1">{#N/A,#N/A,FALSE,"전력간선"}</definedName>
    <definedName name="철콘" localSheetId="20" hidden="1">{#N/A,#N/A,FALSE,"전력간선"}</definedName>
    <definedName name="철콘" localSheetId="22" hidden="1">{#N/A,#N/A,FALSE,"전력간선"}</definedName>
    <definedName name="철콘" localSheetId="24" hidden="1">{#N/A,#N/A,FALSE,"전력간선"}</definedName>
    <definedName name="철콘" localSheetId="28" hidden="1">{#N/A,#N/A,FALSE,"전력간선"}</definedName>
    <definedName name="철콘" localSheetId="14" hidden="1">{#N/A,#N/A,FALSE,"전력간선"}</definedName>
    <definedName name="철콘" hidden="1">{#N/A,#N/A,FALSE,"전력간선"}</definedName>
    <definedName name="철콘부대외" localSheetId="12" hidden="1">{#N/A,#N/A,FALSE,"Sheet1"}</definedName>
    <definedName name="철콘부대외" localSheetId="11" hidden="1">{#N/A,#N/A,FALSE,"Sheet1"}</definedName>
    <definedName name="철콘부대외" localSheetId="13" hidden="1">{#N/A,#N/A,FALSE,"Sheet1"}</definedName>
    <definedName name="철콘부대외" localSheetId="16" hidden="1">{#N/A,#N/A,FALSE,"Sheet1"}</definedName>
    <definedName name="철콘부대외" localSheetId="21" hidden="1">{#N/A,#N/A,FALSE,"Sheet1"}</definedName>
    <definedName name="철콘부대외" localSheetId="18" hidden="1">{#N/A,#N/A,FALSE,"Sheet1"}</definedName>
    <definedName name="철콘부대외" localSheetId="19" hidden="1">{#N/A,#N/A,FALSE,"Sheet1"}</definedName>
    <definedName name="철콘부대외" localSheetId="20" hidden="1">{#N/A,#N/A,FALSE,"Sheet1"}</definedName>
    <definedName name="철콘부대외" localSheetId="22" hidden="1">{#N/A,#N/A,FALSE,"Sheet1"}</definedName>
    <definedName name="철콘부대외" localSheetId="24" hidden="1">{#N/A,#N/A,FALSE,"Sheet1"}</definedName>
    <definedName name="철콘부대외" localSheetId="28" hidden="1">{#N/A,#N/A,FALSE,"Sheet1"}</definedName>
    <definedName name="철콘부대외" localSheetId="14" hidden="1">{#N/A,#N/A,FALSE,"Sheet1"}</definedName>
    <definedName name="철콘부대외" hidden="1">{#N/A,#N/A,FALSE,"Sheet1"}</definedName>
    <definedName name="첨부" hidden="1">0</definedName>
    <definedName name="첨부5" localSheetId="12" hidden="1">{#N/A,#N/A,TRUE,"LOADCOVE";#N/A,#N/A,TRUE,"PAGE001";#N/A,#N/A,TRUE,"PAGE002";#N/A,#N/A,TRUE,"PAGE003";#N/A,#N/A,TRUE,"PAGE004";#N/A,#N/A,TRUE,"PAGE005";#N/A,#N/A,TRUE,"PAGE006";#N/A,#N/A,TRUE,"PAGE007";#N/A,#N/A,TRUE,"PAGE008";#N/A,#N/A,TRUE,"PAGE009";#N/A,#N/A,TRUE,"PAGE010";#N/A,#N/A,TRUE,"PAGE011";#N/A,#N/A,TRUE,"PAGE012";#N/A,#N/A,TRUE,"PAGE013"}</definedName>
    <definedName name="첨부5" localSheetId="11" hidden="1">{#N/A,#N/A,TRUE,"LOADCOVE";#N/A,#N/A,TRUE,"PAGE001";#N/A,#N/A,TRUE,"PAGE002";#N/A,#N/A,TRUE,"PAGE003";#N/A,#N/A,TRUE,"PAGE004";#N/A,#N/A,TRUE,"PAGE005";#N/A,#N/A,TRUE,"PAGE006";#N/A,#N/A,TRUE,"PAGE007";#N/A,#N/A,TRUE,"PAGE008";#N/A,#N/A,TRUE,"PAGE009";#N/A,#N/A,TRUE,"PAGE010";#N/A,#N/A,TRUE,"PAGE011";#N/A,#N/A,TRUE,"PAGE012";#N/A,#N/A,TRUE,"PAGE013"}</definedName>
    <definedName name="첨부5" localSheetId="13" hidden="1">{#N/A,#N/A,TRUE,"LOADCOVE";#N/A,#N/A,TRUE,"PAGE001";#N/A,#N/A,TRUE,"PAGE002";#N/A,#N/A,TRUE,"PAGE003";#N/A,#N/A,TRUE,"PAGE004";#N/A,#N/A,TRUE,"PAGE005";#N/A,#N/A,TRUE,"PAGE006";#N/A,#N/A,TRUE,"PAGE007";#N/A,#N/A,TRUE,"PAGE008";#N/A,#N/A,TRUE,"PAGE009";#N/A,#N/A,TRUE,"PAGE010";#N/A,#N/A,TRUE,"PAGE011";#N/A,#N/A,TRUE,"PAGE012";#N/A,#N/A,TRUE,"PAGE013"}</definedName>
    <definedName name="첨부5" localSheetId="16" hidden="1">{#N/A,#N/A,TRUE,"LOADCOVE";#N/A,#N/A,TRUE,"PAGE001";#N/A,#N/A,TRUE,"PAGE002";#N/A,#N/A,TRUE,"PAGE003";#N/A,#N/A,TRUE,"PAGE004";#N/A,#N/A,TRUE,"PAGE005";#N/A,#N/A,TRUE,"PAGE006";#N/A,#N/A,TRUE,"PAGE007";#N/A,#N/A,TRUE,"PAGE008";#N/A,#N/A,TRUE,"PAGE009";#N/A,#N/A,TRUE,"PAGE010";#N/A,#N/A,TRUE,"PAGE011";#N/A,#N/A,TRUE,"PAGE012";#N/A,#N/A,TRUE,"PAGE013"}</definedName>
    <definedName name="첨부5" localSheetId="21" hidden="1">{#N/A,#N/A,TRUE,"LOADCOVE";#N/A,#N/A,TRUE,"PAGE001";#N/A,#N/A,TRUE,"PAGE002";#N/A,#N/A,TRUE,"PAGE003";#N/A,#N/A,TRUE,"PAGE004";#N/A,#N/A,TRUE,"PAGE005";#N/A,#N/A,TRUE,"PAGE006";#N/A,#N/A,TRUE,"PAGE007";#N/A,#N/A,TRUE,"PAGE008";#N/A,#N/A,TRUE,"PAGE009";#N/A,#N/A,TRUE,"PAGE010";#N/A,#N/A,TRUE,"PAGE011";#N/A,#N/A,TRUE,"PAGE012";#N/A,#N/A,TRUE,"PAGE013"}</definedName>
    <definedName name="첨부5" localSheetId="18" hidden="1">{#N/A,#N/A,TRUE,"LOADCOVE";#N/A,#N/A,TRUE,"PAGE001";#N/A,#N/A,TRUE,"PAGE002";#N/A,#N/A,TRUE,"PAGE003";#N/A,#N/A,TRUE,"PAGE004";#N/A,#N/A,TRUE,"PAGE005";#N/A,#N/A,TRUE,"PAGE006";#N/A,#N/A,TRUE,"PAGE007";#N/A,#N/A,TRUE,"PAGE008";#N/A,#N/A,TRUE,"PAGE009";#N/A,#N/A,TRUE,"PAGE010";#N/A,#N/A,TRUE,"PAGE011";#N/A,#N/A,TRUE,"PAGE012";#N/A,#N/A,TRUE,"PAGE013"}</definedName>
    <definedName name="첨부5" localSheetId="19" hidden="1">{#N/A,#N/A,TRUE,"LOADCOVE";#N/A,#N/A,TRUE,"PAGE001";#N/A,#N/A,TRUE,"PAGE002";#N/A,#N/A,TRUE,"PAGE003";#N/A,#N/A,TRUE,"PAGE004";#N/A,#N/A,TRUE,"PAGE005";#N/A,#N/A,TRUE,"PAGE006";#N/A,#N/A,TRUE,"PAGE007";#N/A,#N/A,TRUE,"PAGE008";#N/A,#N/A,TRUE,"PAGE009";#N/A,#N/A,TRUE,"PAGE010";#N/A,#N/A,TRUE,"PAGE011";#N/A,#N/A,TRUE,"PAGE012";#N/A,#N/A,TRUE,"PAGE013"}</definedName>
    <definedName name="첨부5" localSheetId="20" hidden="1">{#N/A,#N/A,TRUE,"LOADCOVE";#N/A,#N/A,TRUE,"PAGE001";#N/A,#N/A,TRUE,"PAGE002";#N/A,#N/A,TRUE,"PAGE003";#N/A,#N/A,TRUE,"PAGE004";#N/A,#N/A,TRUE,"PAGE005";#N/A,#N/A,TRUE,"PAGE006";#N/A,#N/A,TRUE,"PAGE007";#N/A,#N/A,TRUE,"PAGE008";#N/A,#N/A,TRUE,"PAGE009";#N/A,#N/A,TRUE,"PAGE010";#N/A,#N/A,TRUE,"PAGE011";#N/A,#N/A,TRUE,"PAGE012";#N/A,#N/A,TRUE,"PAGE013"}</definedName>
    <definedName name="첨부5" localSheetId="22" hidden="1">{#N/A,#N/A,TRUE,"LOADCOVE";#N/A,#N/A,TRUE,"PAGE001";#N/A,#N/A,TRUE,"PAGE002";#N/A,#N/A,TRUE,"PAGE003";#N/A,#N/A,TRUE,"PAGE004";#N/A,#N/A,TRUE,"PAGE005";#N/A,#N/A,TRUE,"PAGE006";#N/A,#N/A,TRUE,"PAGE007";#N/A,#N/A,TRUE,"PAGE008";#N/A,#N/A,TRUE,"PAGE009";#N/A,#N/A,TRUE,"PAGE010";#N/A,#N/A,TRUE,"PAGE011";#N/A,#N/A,TRUE,"PAGE012";#N/A,#N/A,TRUE,"PAGE013"}</definedName>
    <definedName name="첨부5" localSheetId="24" hidden="1">{#N/A,#N/A,TRUE,"LOADCOVE";#N/A,#N/A,TRUE,"PAGE001";#N/A,#N/A,TRUE,"PAGE002";#N/A,#N/A,TRUE,"PAGE003";#N/A,#N/A,TRUE,"PAGE004";#N/A,#N/A,TRUE,"PAGE005";#N/A,#N/A,TRUE,"PAGE006";#N/A,#N/A,TRUE,"PAGE007";#N/A,#N/A,TRUE,"PAGE008";#N/A,#N/A,TRUE,"PAGE009";#N/A,#N/A,TRUE,"PAGE010";#N/A,#N/A,TRUE,"PAGE011";#N/A,#N/A,TRUE,"PAGE012";#N/A,#N/A,TRUE,"PAGE013"}</definedName>
    <definedName name="첨부5" localSheetId="28" hidden="1">{#N/A,#N/A,TRUE,"LOADCOVE";#N/A,#N/A,TRUE,"PAGE001";#N/A,#N/A,TRUE,"PAGE002";#N/A,#N/A,TRUE,"PAGE003";#N/A,#N/A,TRUE,"PAGE004";#N/A,#N/A,TRUE,"PAGE005";#N/A,#N/A,TRUE,"PAGE006";#N/A,#N/A,TRUE,"PAGE007";#N/A,#N/A,TRUE,"PAGE008";#N/A,#N/A,TRUE,"PAGE009";#N/A,#N/A,TRUE,"PAGE010";#N/A,#N/A,TRUE,"PAGE011";#N/A,#N/A,TRUE,"PAGE012";#N/A,#N/A,TRUE,"PAGE013"}</definedName>
    <definedName name="첨부5" localSheetId="14" hidden="1">{#N/A,#N/A,TRUE,"LOADCOVE";#N/A,#N/A,TRUE,"PAGE001";#N/A,#N/A,TRUE,"PAGE002";#N/A,#N/A,TRUE,"PAGE003";#N/A,#N/A,TRUE,"PAGE004";#N/A,#N/A,TRUE,"PAGE005";#N/A,#N/A,TRUE,"PAGE006";#N/A,#N/A,TRUE,"PAGE007";#N/A,#N/A,TRUE,"PAGE008";#N/A,#N/A,TRUE,"PAGE009";#N/A,#N/A,TRUE,"PAGE010";#N/A,#N/A,TRUE,"PAGE011";#N/A,#N/A,TRUE,"PAGE012";#N/A,#N/A,TRUE,"PAGE013"}</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청구량2" localSheetId="12" hidden="1">{#N/A,#N/A,FALSE,"CCTV"}</definedName>
    <definedName name="청구량2" localSheetId="11" hidden="1">{#N/A,#N/A,FALSE,"CCTV"}</definedName>
    <definedName name="청구량2" localSheetId="13" hidden="1">{#N/A,#N/A,FALSE,"CCTV"}</definedName>
    <definedName name="청구량2" localSheetId="16" hidden="1">{#N/A,#N/A,FALSE,"CCTV"}</definedName>
    <definedName name="청구량2" localSheetId="21" hidden="1">{#N/A,#N/A,FALSE,"CCTV"}</definedName>
    <definedName name="청구량2" localSheetId="18" hidden="1">{#N/A,#N/A,FALSE,"CCTV"}</definedName>
    <definedName name="청구량2" localSheetId="19" hidden="1">{#N/A,#N/A,FALSE,"CCTV"}</definedName>
    <definedName name="청구량2" localSheetId="20" hidden="1">{#N/A,#N/A,FALSE,"CCTV"}</definedName>
    <definedName name="청구량2" localSheetId="22" hidden="1">{#N/A,#N/A,FALSE,"CCTV"}</definedName>
    <definedName name="청구량2" localSheetId="24" hidden="1">{#N/A,#N/A,FALSE,"CCTV"}</definedName>
    <definedName name="청구량2" localSheetId="28" hidden="1">{#N/A,#N/A,FALSE,"CCTV"}</definedName>
    <definedName name="청구량2" localSheetId="14" hidden="1">{#N/A,#N/A,FALSE,"CCTV"}</definedName>
    <definedName name="청구량2" hidden="1">{#N/A,#N/A,FALSE,"CCTV"}</definedName>
    <definedName name="총" localSheetId="12" hidden="1">{#N/A,#N/A,FALSE,"부대1"}</definedName>
    <definedName name="총" localSheetId="11" hidden="1">{#N/A,#N/A,FALSE,"부대1"}</definedName>
    <definedName name="총" localSheetId="13" hidden="1">{#N/A,#N/A,FALSE,"부대1"}</definedName>
    <definedName name="총" localSheetId="16" hidden="1">{#N/A,#N/A,FALSE,"부대1"}</definedName>
    <definedName name="총" localSheetId="21" hidden="1">{#N/A,#N/A,FALSE,"부대1"}</definedName>
    <definedName name="총" localSheetId="18" hidden="1">{#N/A,#N/A,FALSE,"부대1"}</definedName>
    <definedName name="총" localSheetId="19" hidden="1">{#N/A,#N/A,FALSE,"부대1"}</definedName>
    <definedName name="총" localSheetId="20" hidden="1">{#N/A,#N/A,FALSE,"부대1"}</definedName>
    <definedName name="총" localSheetId="22" hidden="1">{#N/A,#N/A,FALSE,"부대1"}</definedName>
    <definedName name="총" localSheetId="24" hidden="1">{#N/A,#N/A,FALSE,"부대1"}</definedName>
    <definedName name="총" localSheetId="28" hidden="1">{#N/A,#N/A,FALSE,"부대1"}</definedName>
    <definedName name="총" localSheetId="14" hidden="1">{#N/A,#N/A,FALSE,"부대1"}</definedName>
    <definedName name="총" hidden="1">{#N/A,#N/A,FALSE,"부대1"}</definedName>
    <definedName name="총공" localSheetId="12" hidden="1">{#N/A,#N/A,FALSE,"운반시간"}</definedName>
    <definedName name="총공" localSheetId="11" hidden="1">{#N/A,#N/A,FALSE,"운반시간"}</definedName>
    <definedName name="총공" localSheetId="13" hidden="1">{#N/A,#N/A,FALSE,"운반시간"}</definedName>
    <definedName name="총공" localSheetId="16" hidden="1">{#N/A,#N/A,FALSE,"운반시간"}</definedName>
    <definedName name="총공" localSheetId="21" hidden="1">{#N/A,#N/A,FALSE,"운반시간"}</definedName>
    <definedName name="총공" localSheetId="18" hidden="1">{#N/A,#N/A,FALSE,"운반시간"}</definedName>
    <definedName name="총공" localSheetId="19" hidden="1">{#N/A,#N/A,FALSE,"운반시간"}</definedName>
    <definedName name="총공" localSheetId="20" hidden="1">{#N/A,#N/A,FALSE,"운반시간"}</definedName>
    <definedName name="총공" localSheetId="22" hidden="1">{#N/A,#N/A,FALSE,"운반시간"}</definedName>
    <definedName name="총공" localSheetId="24" hidden="1">{#N/A,#N/A,FALSE,"운반시간"}</definedName>
    <definedName name="총공" localSheetId="28" hidden="1">{#N/A,#N/A,FALSE,"운반시간"}</definedName>
    <definedName name="총공" localSheetId="14" hidden="1">{#N/A,#N/A,FALSE,"운반시간"}</definedName>
    <definedName name="총공" hidden="1">{#N/A,#N/A,FALSE,"운반시간"}</definedName>
    <definedName name="총공사비2" localSheetId="12" hidden="1">{#N/A,#N/A,FALSE,"전력간선"}</definedName>
    <definedName name="총공사비2" localSheetId="11" hidden="1">{#N/A,#N/A,FALSE,"전력간선"}</definedName>
    <definedName name="총공사비2" localSheetId="13" hidden="1">{#N/A,#N/A,FALSE,"전력간선"}</definedName>
    <definedName name="총공사비2" localSheetId="16" hidden="1">{#N/A,#N/A,FALSE,"전력간선"}</definedName>
    <definedName name="총공사비2" localSheetId="21" hidden="1">{#N/A,#N/A,FALSE,"전력간선"}</definedName>
    <definedName name="총공사비2" localSheetId="18" hidden="1">{#N/A,#N/A,FALSE,"전력간선"}</definedName>
    <definedName name="총공사비2" localSheetId="19" hidden="1">{#N/A,#N/A,FALSE,"전력간선"}</definedName>
    <definedName name="총공사비2" localSheetId="20" hidden="1">{#N/A,#N/A,FALSE,"전력간선"}</definedName>
    <definedName name="총공사비2" localSheetId="22" hidden="1">{#N/A,#N/A,FALSE,"전력간선"}</definedName>
    <definedName name="총공사비2" localSheetId="24" hidden="1">{#N/A,#N/A,FALSE,"전력간선"}</definedName>
    <definedName name="총공사비2" localSheetId="28" hidden="1">{#N/A,#N/A,FALSE,"전력간선"}</definedName>
    <definedName name="총공사비2" localSheetId="14" hidden="1">{#N/A,#N/A,FALSE,"전력간선"}</definedName>
    <definedName name="총공사비2" hidden="1">{#N/A,#N/A,FALSE,"전력간선"}</definedName>
    <definedName name="총괄" hidden="1">#REF!</definedName>
    <definedName name="총괄7"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제출용" localSheetId="12" hidden="1">{#N/A,#N/A,FALSE,"전력간선"}</definedName>
    <definedName name="총괄제출용" localSheetId="11" hidden="1">{#N/A,#N/A,FALSE,"전력간선"}</definedName>
    <definedName name="총괄제출용" localSheetId="13" hidden="1">{#N/A,#N/A,FALSE,"전력간선"}</definedName>
    <definedName name="총괄제출용" localSheetId="16" hidden="1">{#N/A,#N/A,FALSE,"전력간선"}</definedName>
    <definedName name="총괄제출용" localSheetId="21" hidden="1">{#N/A,#N/A,FALSE,"전력간선"}</definedName>
    <definedName name="총괄제출용" localSheetId="18" hidden="1">{#N/A,#N/A,FALSE,"전력간선"}</definedName>
    <definedName name="총괄제출용" localSheetId="19" hidden="1">{#N/A,#N/A,FALSE,"전력간선"}</definedName>
    <definedName name="총괄제출용" localSheetId="20" hidden="1">{#N/A,#N/A,FALSE,"전력간선"}</definedName>
    <definedName name="총괄제출용" localSheetId="22" hidden="1">{#N/A,#N/A,FALSE,"전력간선"}</definedName>
    <definedName name="총괄제출용" localSheetId="24" hidden="1">{#N/A,#N/A,FALSE,"전력간선"}</definedName>
    <definedName name="총괄제출용" localSheetId="28" hidden="1">{#N/A,#N/A,FALSE,"전력간선"}</definedName>
    <definedName name="총괄제출용" localSheetId="14" hidden="1">{#N/A,#N/A,FALSE,"전력간선"}</definedName>
    <definedName name="총괄제출용" hidden="1">{#N/A,#N/A,FALSE,"전력간선"}</definedName>
    <definedName name="총괄표" hidden="1">#REF!</definedName>
    <definedName name="총괄표0" hidden="1">#REF!</definedName>
    <definedName name="총원가1"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원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총집계"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재호" hidden="1">#REF!</definedName>
    <definedName name="최종"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 localSheetId="12" hidden="1">{"'Sheet1'!$L$16"}</definedName>
    <definedName name="추" localSheetId="11" hidden="1">{"'Sheet1'!$L$16"}</definedName>
    <definedName name="추" localSheetId="13" hidden="1">{"'Sheet1'!$L$16"}</definedName>
    <definedName name="추" localSheetId="16" hidden="1">{"'Sheet1'!$L$16"}</definedName>
    <definedName name="추" localSheetId="21" hidden="1">{"'Sheet1'!$L$16"}</definedName>
    <definedName name="추" localSheetId="18" hidden="1">{"'Sheet1'!$L$16"}</definedName>
    <definedName name="추" localSheetId="19" hidden="1">{"'Sheet1'!$L$16"}</definedName>
    <definedName name="추" localSheetId="20" hidden="1">{"'Sheet1'!$L$16"}</definedName>
    <definedName name="추" localSheetId="22" hidden="1">{"'Sheet1'!$L$16"}</definedName>
    <definedName name="추" localSheetId="24" hidden="1">{"'Sheet1'!$L$16"}</definedName>
    <definedName name="추" localSheetId="28" hidden="1">{"'Sheet1'!$L$16"}</definedName>
    <definedName name="추" localSheetId="14" hidden="1">{"'Sheet1'!$L$16"}</definedName>
    <definedName name="추" hidden="1">{"'Sheet1'!$L$16"}</definedName>
    <definedName name="추2"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9홀2"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9홀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추가E"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기성" localSheetId="12" hidden="1">{#N/A,#N/A,FALSE,"집계표"}</definedName>
    <definedName name="추가기성" localSheetId="11" hidden="1">{#N/A,#N/A,FALSE,"집계표"}</definedName>
    <definedName name="추가기성" localSheetId="13" hidden="1">{#N/A,#N/A,FALSE,"집계표"}</definedName>
    <definedName name="추가기성" localSheetId="16" hidden="1">{#N/A,#N/A,FALSE,"집계표"}</definedName>
    <definedName name="추가기성" localSheetId="21" hidden="1">{#N/A,#N/A,FALSE,"집계표"}</definedName>
    <definedName name="추가기성" localSheetId="18" hidden="1">{#N/A,#N/A,FALSE,"집계표"}</definedName>
    <definedName name="추가기성" localSheetId="19" hidden="1">{#N/A,#N/A,FALSE,"집계표"}</definedName>
    <definedName name="추가기성" localSheetId="20" hidden="1">{#N/A,#N/A,FALSE,"집계표"}</definedName>
    <definedName name="추가기성" localSheetId="22" hidden="1">{#N/A,#N/A,FALSE,"집계표"}</definedName>
    <definedName name="추가기성" localSheetId="24" hidden="1">{#N/A,#N/A,FALSE,"집계표"}</definedName>
    <definedName name="추가기성" localSheetId="28" hidden="1">{#N/A,#N/A,FALSE,"집계표"}</definedName>
    <definedName name="추가기성" localSheetId="14" hidden="1">{#N/A,#N/A,FALSE,"집계표"}</definedName>
    <definedName name="추가기성" hidden="1">{#N/A,#N/A,FALSE,"집계표"}</definedName>
    <definedName name="추가분" localSheetId="12" hidden="1">{"'장비'!$A$3:$M$12"}</definedName>
    <definedName name="추가분" localSheetId="11" hidden="1">{"'장비'!$A$3:$M$12"}</definedName>
    <definedName name="추가분" localSheetId="13" hidden="1">{"'장비'!$A$3:$M$12"}</definedName>
    <definedName name="추가분" localSheetId="16" hidden="1">{"'장비'!$A$3:$M$12"}</definedName>
    <definedName name="추가분" localSheetId="21" hidden="1">{"'장비'!$A$3:$M$12"}</definedName>
    <definedName name="추가분" localSheetId="18" hidden="1">{"'장비'!$A$3:$M$12"}</definedName>
    <definedName name="추가분" localSheetId="19" hidden="1">{"'장비'!$A$3:$M$12"}</definedName>
    <definedName name="추가분" localSheetId="20" hidden="1">{"'장비'!$A$3:$M$12"}</definedName>
    <definedName name="추가분" localSheetId="22" hidden="1">{"'장비'!$A$3:$M$12"}</definedName>
    <definedName name="추가분" localSheetId="24" hidden="1">{"'장비'!$A$3:$M$12"}</definedName>
    <definedName name="추가분" localSheetId="28" hidden="1">{"'장비'!$A$3:$M$12"}</definedName>
    <definedName name="추가분" localSheetId="14" hidden="1">{"'장비'!$A$3:$M$12"}</definedName>
    <definedName name="추가분" hidden="1">{"'장비'!$A$3:$M$12"}</definedName>
    <definedName name="추가옵션01" hidden="1">#REF!</definedName>
    <definedName name="추정" localSheetId="12" hidden="1">{#N/A,#N/A,FALSE,"포장2"}</definedName>
    <definedName name="추정" localSheetId="11" hidden="1">{#N/A,#N/A,FALSE,"포장2"}</definedName>
    <definedName name="추정" localSheetId="13" hidden="1">{#N/A,#N/A,FALSE,"포장2"}</definedName>
    <definedName name="추정" localSheetId="16" hidden="1">{#N/A,#N/A,FALSE,"포장2"}</definedName>
    <definedName name="추정" localSheetId="21" hidden="1">{#N/A,#N/A,FALSE,"포장2"}</definedName>
    <definedName name="추정" localSheetId="18" hidden="1">{#N/A,#N/A,FALSE,"포장2"}</definedName>
    <definedName name="추정" localSheetId="19" hidden="1">{#N/A,#N/A,FALSE,"포장2"}</definedName>
    <definedName name="추정" localSheetId="20" hidden="1">{#N/A,#N/A,FALSE,"포장2"}</definedName>
    <definedName name="추정" localSheetId="22" hidden="1">{#N/A,#N/A,FALSE,"포장2"}</definedName>
    <definedName name="추정" localSheetId="24" hidden="1">{#N/A,#N/A,FALSE,"포장2"}</definedName>
    <definedName name="추정" localSheetId="28" hidden="1">{#N/A,#N/A,FALSE,"포장2"}</definedName>
    <definedName name="추정" localSheetId="14" hidden="1">{#N/A,#N/A,FALSE,"포장2"}</definedName>
    <definedName name="추정" hidden="1">{#N/A,#N/A,FALSE,"포장2"}</definedName>
    <definedName name="추정2" hidden="1">#REF!</definedName>
    <definedName name="축별원가분리" localSheetId="12" hidden="1">{#N/A,#N/A,FALSE,"전력간선"}</definedName>
    <definedName name="축별원가분리" localSheetId="11" hidden="1">{#N/A,#N/A,FALSE,"전력간선"}</definedName>
    <definedName name="축별원가분리" localSheetId="13" hidden="1">{#N/A,#N/A,FALSE,"전력간선"}</definedName>
    <definedName name="축별원가분리" localSheetId="16" hidden="1">{#N/A,#N/A,FALSE,"전력간선"}</definedName>
    <definedName name="축별원가분리" localSheetId="21" hidden="1">{#N/A,#N/A,FALSE,"전력간선"}</definedName>
    <definedName name="축별원가분리" localSheetId="18" hidden="1">{#N/A,#N/A,FALSE,"전력간선"}</definedName>
    <definedName name="축별원가분리" localSheetId="19" hidden="1">{#N/A,#N/A,FALSE,"전력간선"}</definedName>
    <definedName name="축별원가분리" localSheetId="20" hidden="1">{#N/A,#N/A,FALSE,"전력간선"}</definedName>
    <definedName name="축별원가분리" localSheetId="22" hidden="1">{#N/A,#N/A,FALSE,"전력간선"}</definedName>
    <definedName name="축별원가분리" localSheetId="24" hidden="1">{#N/A,#N/A,FALSE,"전력간선"}</definedName>
    <definedName name="축별원가분리" localSheetId="28" hidden="1">{#N/A,#N/A,FALSE,"전력간선"}</definedName>
    <definedName name="축별원가분리" localSheetId="14" hidden="1">{#N/A,#N/A,FALSE,"전력간선"}</definedName>
    <definedName name="축별원가분리" hidden="1">{#N/A,#N/A,FALSE,"전력간선"}</definedName>
    <definedName name="출판" localSheetId="12" hidden="1">{#N/A,#N/A,FALSE,"지침";#N/A,#N/A,FALSE,"환경분석";#N/A,#N/A,FALSE,"Sheet16"}</definedName>
    <definedName name="출판" localSheetId="11" hidden="1">{#N/A,#N/A,FALSE,"지침";#N/A,#N/A,FALSE,"환경분석";#N/A,#N/A,FALSE,"Sheet16"}</definedName>
    <definedName name="출판" localSheetId="13" hidden="1">{#N/A,#N/A,FALSE,"지침";#N/A,#N/A,FALSE,"환경분석";#N/A,#N/A,FALSE,"Sheet16"}</definedName>
    <definedName name="출판" localSheetId="16" hidden="1">{#N/A,#N/A,FALSE,"지침";#N/A,#N/A,FALSE,"환경분석";#N/A,#N/A,FALSE,"Sheet16"}</definedName>
    <definedName name="출판" localSheetId="21" hidden="1">{#N/A,#N/A,FALSE,"지침";#N/A,#N/A,FALSE,"환경분석";#N/A,#N/A,FALSE,"Sheet16"}</definedName>
    <definedName name="출판" localSheetId="18" hidden="1">{#N/A,#N/A,FALSE,"지침";#N/A,#N/A,FALSE,"환경분석";#N/A,#N/A,FALSE,"Sheet16"}</definedName>
    <definedName name="출판" localSheetId="19" hidden="1">{#N/A,#N/A,FALSE,"지침";#N/A,#N/A,FALSE,"환경분석";#N/A,#N/A,FALSE,"Sheet16"}</definedName>
    <definedName name="출판" localSheetId="20" hidden="1">{#N/A,#N/A,FALSE,"지침";#N/A,#N/A,FALSE,"환경분석";#N/A,#N/A,FALSE,"Sheet16"}</definedName>
    <definedName name="출판" localSheetId="22" hidden="1">{#N/A,#N/A,FALSE,"지침";#N/A,#N/A,FALSE,"환경분석";#N/A,#N/A,FALSE,"Sheet16"}</definedName>
    <definedName name="출판" localSheetId="24" hidden="1">{#N/A,#N/A,FALSE,"지침";#N/A,#N/A,FALSE,"환경분석";#N/A,#N/A,FALSE,"Sheet16"}</definedName>
    <definedName name="출판" localSheetId="28" hidden="1">{#N/A,#N/A,FALSE,"지침";#N/A,#N/A,FALSE,"환경분석";#N/A,#N/A,FALSE,"Sheet16"}</definedName>
    <definedName name="출판" localSheetId="14" hidden="1">{#N/A,#N/A,FALSE,"지침";#N/A,#N/A,FALSE,"환경분석";#N/A,#N/A,FALSE,"Sheet16"}</definedName>
    <definedName name="출판" hidden="1">{#N/A,#N/A,FALSE,"지침";#N/A,#N/A,FALSE,"환경분석";#N/A,#N/A,FALSE,"Sheet16"}</definedName>
    <definedName name="취소" localSheetId="12" hidden="1">{#N/A,#N/A,FALSE,"CCTV"}</definedName>
    <definedName name="취소" localSheetId="11" hidden="1">{#N/A,#N/A,FALSE,"CCTV"}</definedName>
    <definedName name="취소" localSheetId="13" hidden="1">{#N/A,#N/A,FALSE,"CCTV"}</definedName>
    <definedName name="취소" localSheetId="16" hidden="1">{#N/A,#N/A,FALSE,"CCTV"}</definedName>
    <definedName name="취소" localSheetId="21" hidden="1">{#N/A,#N/A,FALSE,"CCTV"}</definedName>
    <definedName name="취소" localSheetId="18" hidden="1">{#N/A,#N/A,FALSE,"CCTV"}</definedName>
    <definedName name="취소" localSheetId="19" hidden="1">{#N/A,#N/A,FALSE,"CCTV"}</definedName>
    <definedName name="취소" localSheetId="20" hidden="1">{#N/A,#N/A,FALSE,"CCTV"}</definedName>
    <definedName name="취소" localSheetId="22" hidden="1">{#N/A,#N/A,FALSE,"CCTV"}</definedName>
    <definedName name="취소" localSheetId="24" hidden="1">{#N/A,#N/A,FALSE,"CCTV"}</definedName>
    <definedName name="취소" localSheetId="28" hidden="1">{#N/A,#N/A,FALSE,"CCTV"}</definedName>
    <definedName name="취소" localSheetId="14" hidden="1">{#N/A,#N/A,FALSE,"CCTV"}</definedName>
    <definedName name="취소" hidden="1">{#N/A,#N/A,FALSE,"CCTV"}</definedName>
    <definedName name="츄" localSheetId="12" hidden="1">{#N/A,#N/A,FALSE,"집계표"}</definedName>
    <definedName name="츄" localSheetId="11" hidden="1">{#N/A,#N/A,FALSE,"집계표"}</definedName>
    <definedName name="츄" localSheetId="13" hidden="1">{#N/A,#N/A,FALSE,"집계표"}</definedName>
    <definedName name="츄" localSheetId="16" hidden="1">{#N/A,#N/A,FALSE,"집계표"}</definedName>
    <definedName name="츄" localSheetId="21" hidden="1">{#N/A,#N/A,FALSE,"집계표"}</definedName>
    <definedName name="츄" localSheetId="18" hidden="1">{#N/A,#N/A,FALSE,"집계표"}</definedName>
    <definedName name="츄" localSheetId="19" hidden="1">{#N/A,#N/A,FALSE,"집계표"}</definedName>
    <definedName name="츄" localSheetId="20" hidden="1">{#N/A,#N/A,FALSE,"집계표"}</definedName>
    <definedName name="츄" localSheetId="22" hidden="1">{#N/A,#N/A,FALSE,"집계표"}</definedName>
    <definedName name="츄" localSheetId="24" hidden="1">{#N/A,#N/A,FALSE,"집계표"}</definedName>
    <definedName name="츄" localSheetId="28" hidden="1">{#N/A,#N/A,FALSE,"집계표"}</definedName>
    <definedName name="츄" localSheetId="14" hidden="1">{#N/A,#N/A,FALSE,"집계표"}</definedName>
    <definedName name="츄" hidden="1">{#N/A,#N/A,FALSE,"집계표"}</definedName>
    <definedName name="츄젼"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츄ㅗㄹㅊㄹ초" localSheetId="1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 localSheetId="12" hidden="1">{#N/A,#N/A,FALSE,"조골재"}</definedName>
    <definedName name="ㅋ" localSheetId="11" hidden="1">{#N/A,#N/A,FALSE,"조골재"}</definedName>
    <definedName name="ㅋ" localSheetId="13" hidden="1">{#N/A,#N/A,FALSE,"조골재"}</definedName>
    <definedName name="ㅋ" localSheetId="16" hidden="1">{#N/A,#N/A,FALSE,"조골재"}</definedName>
    <definedName name="ㅋ" localSheetId="21" hidden="1">{#N/A,#N/A,FALSE,"조골재"}</definedName>
    <definedName name="ㅋ" localSheetId="18" hidden="1">{#N/A,#N/A,FALSE,"조골재"}</definedName>
    <definedName name="ㅋ" localSheetId="19" hidden="1">{#N/A,#N/A,FALSE,"조골재"}</definedName>
    <definedName name="ㅋ" localSheetId="20" hidden="1">{#N/A,#N/A,FALSE,"조골재"}</definedName>
    <definedName name="ㅋ" localSheetId="22" hidden="1">{#N/A,#N/A,FALSE,"조골재"}</definedName>
    <definedName name="ㅋ" localSheetId="24" hidden="1">{#N/A,#N/A,FALSE,"조골재"}</definedName>
    <definedName name="ㅋ" localSheetId="28" hidden="1">{#N/A,#N/A,FALSE,"조골재"}</definedName>
    <definedName name="ㅋ" localSheetId="14" hidden="1">{#N/A,#N/A,FALSE,"조골재"}</definedName>
    <definedName name="ㅋ" hidden="1">{#N/A,#N/A,FALSE,"조골재"}</definedName>
    <definedName name="ㅋ_1" localSheetId="12" hidden="1">{#N/A,#N/A,FALSE,"조골재"}</definedName>
    <definedName name="ㅋ_1" localSheetId="11" hidden="1">{#N/A,#N/A,FALSE,"조골재"}</definedName>
    <definedName name="ㅋ_1" localSheetId="13" hidden="1">{#N/A,#N/A,FALSE,"조골재"}</definedName>
    <definedName name="ㅋ_1" localSheetId="16" hidden="1">{#N/A,#N/A,FALSE,"조골재"}</definedName>
    <definedName name="ㅋ_1" localSheetId="21" hidden="1">{#N/A,#N/A,FALSE,"조골재"}</definedName>
    <definedName name="ㅋ_1" localSheetId="18" hidden="1">{#N/A,#N/A,FALSE,"조골재"}</definedName>
    <definedName name="ㅋ_1" localSheetId="19" hidden="1">{#N/A,#N/A,FALSE,"조골재"}</definedName>
    <definedName name="ㅋ_1" localSheetId="20" hidden="1">{#N/A,#N/A,FALSE,"조골재"}</definedName>
    <definedName name="ㅋ_1" localSheetId="22" hidden="1">{#N/A,#N/A,FALSE,"조골재"}</definedName>
    <definedName name="ㅋ_1" localSheetId="24" hidden="1">{#N/A,#N/A,FALSE,"조골재"}</definedName>
    <definedName name="ㅋ_1" localSheetId="28" hidden="1">{#N/A,#N/A,FALSE,"조골재"}</definedName>
    <definedName name="ㅋ_1" localSheetId="14" hidden="1">{#N/A,#N/A,FALSE,"조골재"}</definedName>
    <definedName name="ㅋ_1" hidden="1">{#N/A,#N/A,FALSE,"조골재"}</definedName>
    <definedName name="ㅋㅁ" localSheetId="12" hidden="1">{#N/A,#N/A,FALSE,"명세표"}</definedName>
    <definedName name="ㅋㅁ" localSheetId="11" hidden="1">{#N/A,#N/A,FALSE,"명세표"}</definedName>
    <definedName name="ㅋㅁ" localSheetId="13" hidden="1">{#N/A,#N/A,FALSE,"명세표"}</definedName>
    <definedName name="ㅋㅁ" localSheetId="16" hidden="1">{#N/A,#N/A,FALSE,"명세표"}</definedName>
    <definedName name="ㅋㅁ" localSheetId="21" hidden="1">{#N/A,#N/A,FALSE,"명세표"}</definedName>
    <definedName name="ㅋㅁ" localSheetId="18" hidden="1">{#N/A,#N/A,FALSE,"명세표"}</definedName>
    <definedName name="ㅋㅁ" localSheetId="19" hidden="1">{#N/A,#N/A,FALSE,"명세표"}</definedName>
    <definedName name="ㅋㅁ" localSheetId="20" hidden="1">{#N/A,#N/A,FALSE,"명세표"}</definedName>
    <definedName name="ㅋㅁ" localSheetId="22" hidden="1">{#N/A,#N/A,FALSE,"명세표"}</definedName>
    <definedName name="ㅋㅁ" localSheetId="24" hidden="1">{#N/A,#N/A,FALSE,"명세표"}</definedName>
    <definedName name="ㅋㅁ" localSheetId="28" hidden="1">{#N/A,#N/A,FALSE,"명세표"}</definedName>
    <definedName name="ㅋㅁ" localSheetId="14" hidden="1">{#N/A,#N/A,FALSE,"명세표"}</definedName>
    <definedName name="ㅋㅁ" hidden="1">{#N/A,#N/A,FALSE,"명세표"}</definedName>
    <definedName name="ㅋㅋ" localSheetId="12" hidden="1">{#N/A,#N/A,FALSE,"운반시간"}</definedName>
    <definedName name="ㅋㅋ" localSheetId="11" hidden="1">{#N/A,#N/A,FALSE,"운반시간"}</definedName>
    <definedName name="ㅋㅋ" localSheetId="13" hidden="1">{#N/A,#N/A,FALSE,"운반시간"}</definedName>
    <definedName name="ㅋㅋ" localSheetId="16" hidden="1">{#N/A,#N/A,FALSE,"운반시간"}</definedName>
    <definedName name="ㅋㅋ" localSheetId="21" hidden="1">{#N/A,#N/A,FALSE,"운반시간"}</definedName>
    <definedName name="ㅋㅋ" localSheetId="18" hidden="1">{#N/A,#N/A,FALSE,"운반시간"}</definedName>
    <definedName name="ㅋㅋ" localSheetId="19" hidden="1">{#N/A,#N/A,FALSE,"운반시간"}</definedName>
    <definedName name="ㅋㅋ" localSheetId="20" hidden="1">{#N/A,#N/A,FALSE,"운반시간"}</definedName>
    <definedName name="ㅋㅋ" localSheetId="22" hidden="1">{#N/A,#N/A,FALSE,"운반시간"}</definedName>
    <definedName name="ㅋㅋ" localSheetId="24" hidden="1">{#N/A,#N/A,FALSE,"운반시간"}</definedName>
    <definedName name="ㅋㅋ" localSheetId="28" hidden="1">{#N/A,#N/A,FALSE,"운반시간"}</definedName>
    <definedName name="ㅋㅋ" localSheetId="14" hidden="1">{#N/A,#N/A,FALSE,"운반시간"}</definedName>
    <definedName name="ㅋㅋ" hidden="1">{#N/A,#N/A,FALSE,"운반시간"}</definedName>
    <definedName name="ㅋㅋㅋ" localSheetId="12"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21"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19"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20"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22"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24"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28"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1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1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1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2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1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19"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2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2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2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28"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localSheetId="14"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ㅋㅋㅋㅋㅋㅋ" hidden="1">#REF!</definedName>
    <definedName name="ㅋㅋㅋㅋㅋㅋㅋㅋㅋ" hidden="1">#REF!</definedName>
    <definedName name="ㅋㅋㅌㅋㅌㅋㅇㄷㅂㅈㅈㄷㅈㄷㄹㅈㄷㄹ" hidden="1">#REF!</definedName>
    <definedName name="ㅋㅌ" localSheetId="12" hidden="1">{#N/A,#N/A,FALSE,"구조1"}</definedName>
    <definedName name="ㅋㅌ" localSheetId="11" hidden="1">{#N/A,#N/A,FALSE,"구조1"}</definedName>
    <definedName name="ㅋㅌ" localSheetId="13" hidden="1">{#N/A,#N/A,FALSE,"구조1"}</definedName>
    <definedName name="ㅋㅌ" localSheetId="16" hidden="1">{#N/A,#N/A,FALSE,"구조1"}</definedName>
    <definedName name="ㅋㅌ" localSheetId="21" hidden="1">{#N/A,#N/A,FALSE,"구조1"}</definedName>
    <definedName name="ㅋㅌ" localSheetId="18" hidden="1">{#N/A,#N/A,FALSE,"구조1"}</definedName>
    <definedName name="ㅋㅌ" localSheetId="19" hidden="1">{#N/A,#N/A,FALSE,"구조1"}</definedName>
    <definedName name="ㅋㅌ" localSheetId="20" hidden="1">{#N/A,#N/A,FALSE,"구조1"}</definedName>
    <definedName name="ㅋㅌ" localSheetId="22" hidden="1">{#N/A,#N/A,FALSE,"구조1"}</definedName>
    <definedName name="ㅋㅌ" localSheetId="24" hidden="1">{#N/A,#N/A,FALSE,"구조1"}</definedName>
    <definedName name="ㅋㅌ" localSheetId="28" hidden="1">{#N/A,#N/A,FALSE,"구조1"}</definedName>
    <definedName name="ㅋㅌ" localSheetId="14" hidden="1">{#N/A,#N/A,FALSE,"구조1"}</definedName>
    <definedName name="ㅋㅌ" hidden="1">{#N/A,#N/A,FALSE,"구조1"}</definedName>
    <definedName name="ㅋㅌ_1" localSheetId="12" hidden="1">{"'용역비'!$A$4:$C$8"}</definedName>
    <definedName name="ㅋㅌ_1" localSheetId="11" hidden="1">{"'용역비'!$A$4:$C$8"}</definedName>
    <definedName name="ㅋㅌ_1" localSheetId="13" hidden="1">{"'용역비'!$A$4:$C$8"}</definedName>
    <definedName name="ㅋㅌ_1" localSheetId="16" hidden="1">{"'용역비'!$A$4:$C$8"}</definedName>
    <definedName name="ㅋㅌ_1" localSheetId="21" hidden="1">{"'용역비'!$A$4:$C$8"}</definedName>
    <definedName name="ㅋㅌ_1" localSheetId="18" hidden="1">{"'용역비'!$A$4:$C$8"}</definedName>
    <definedName name="ㅋㅌ_1" localSheetId="19" hidden="1">{"'용역비'!$A$4:$C$8"}</definedName>
    <definedName name="ㅋㅌ_1" localSheetId="20" hidden="1">{"'용역비'!$A$4:$C$8"}</definedName>
    <definedName name="ㅋㅌ_1" localSheetId="22" hidden="1">{"'용역비'!$A$4:$C$8"}</definedName>
    <definedName name="ㅋㅌ_1" localSheetId="24" hidden="1">{"'용역비'!$A$4:$C$8"}</definedName>
    <definedName name="ㅋㅌ_1" localSheetId="28" hidden="1">{"'용역비'!$A$4:$C$8"}</definedName>
    <definedName name="ㅋㅌ_1" localSheetId="14" hidden="1">{"'용역비'!$A$4:$C$8"}</definedName>
    <definedName name="ㅋㅌ_1" hidden="1">{"'용역비'!$A$4:$C$8"}</definedName>
    <definedName name="ㅋㅌ_2" localSheetId="12" hidden="1">{"'용역비'!$A$4:$C$8"}</definedName>
    <definedName name="ㅋㅌ_2" localSheetId="11" hidden="1">{"'용역비'!$A$4:$C$8"}</definedName>
    <definedName name="ㅋㅌ_2" localSheetId="13" hidden="1">{"'용역비'!$A$4:$C$8"}</definedName>
    <definedName name="ㅋㅌ_2" localSheetId="16" hidden="1">{"'용역비'!$A$4:$C$8"}</definedName>
    <definedName name="ㅋㅌ_2" localSheetId="21" hidden="1">{"'용역비'!$A$4:$C$8"}</definedName>
    <definedName name="ㅋㅌ_2" localSheetId="18" hidden="1">{"'용역비'!$A$4:$C$8"}</definedName>
    <definedName name="ㅋㅌ_2" localSheetId="19" hidden="1">{"'용역비'!$A$4:$C$8"}</definedName>
    <definedName name="ㅋㅌ_2" localSheetId="20" hidden="1">{"'용역비'!$A$4:$C$8"}</definedName>
    <definedName name="ㅋㅌ_2" localSheetId="22" hidden="1">{"'용역비'!$A$4:$C$8"}</definedName>
    <definedName name="ㅋㅌ_2" localSheetId="24" hidden="1">{"'용역비'!$A$4:$C$8"}</definedName>
    <definedName name="ㅋㅌ_2" localSheetId="28" hidden="1">{"'용역비'!$A$4:$C$8"}</definedName>
    <definedName name="ㅋㅌ_2" localSheetId="14" hidden="1">{"'용역비'!$A$4:$C$8"}</definedName>
    <definedName name="ㅋㅌ_2" hidden="1">{"'용역비'!$A$4:$C$8"}</definedName>
    <definedName name="ㅋㅌ_3" localSheetId="12" hidden="1">{"'용역비'!$A$4:$C$8"}</definedName>
    <definedName name="ㅋㅌ_3" localSheetId="11" hidden="1">{"'용역비'!$A$4:$C$8"}</definedName>
    <definedName name="ㅋㅌ_3" localSheetId="13" hidden="1">{"'용역비'!$A$4:$C$8"}</definedName>
    <definedName name="ㅋㅌ_3" localSheetId="16" hidden="1">{"'용역비'!$A$4:$C$8"}</definedName>
    <definedName name="ㅋㅌ_3" localSheetId="21" hidden="1">{"'용역비'!$A$4:$C$8"}</definedName>
    <definedName name="ㅋㅌ_3" localSheetId="18" hidden="1">{"'용역비'!$A$4:$C$8"}</definedName>
    <definedName name="ㅋㅌ_3" localSheetId="19" hidden="1">{"'용역비'!$A$4:$C$8"}</definedName>
    <definedName name="ㅋㅌ_3" localSheetId="20" hidden="1">{"'용역비'!$A$4:$C$8"}</definedName>
    <definedName name="ㅋㅌ_3" localSheetId="22" hidden="1">{"'용역비'!$A$4:$C$8"}</definedName>
    <definedName name="ㅋㅌ_3" localSheetId="24" hidden="1">{"'용역비'!$A$4:$C$8"}</definedName>
    <definedName name="ㅋㅌ_3" localSheetId="28" hidden="1">{"'용역비'!$A$4:$C$8"}</definedName>
    <definedName name="ㅋㅌ_3" localSheetId="14" hidden="1">{"'용역비'!$A$4:$C$8"}</definedName>
    <definedName name="ㅋㅌ_3" hidden="1">{"'용역비'!$A$4:$C$8"}</definedName>
    <definedName name="ㅋㅌ_4" localSheetId="12" hidden="1">{"'용역비'!$A$4:$C$8"}</definedName>
    <definedName name="ㅋㅌ_4" localSheetId="11" hidden="1">{"'용역비'!$A$4:$C$8"}</definedName>
    <definedName name="ㅋㅌ_4" localSheetId="13" hidden="1">{"'용역비'!$A$4:$C$8"}</definedName>
    <definedName name="ㅋㅌ_4" localSheetId="16" hidden="1">{"'용역비'!$A$4:$C$8"}</definedName>
    <definedName name="ㅋㅌ_4" localSheetId="21" hidden="1">{"'용역비'!$A$4:$C$8"}</definedName>
    <definedName name="ㅋㅌ_4" localSheetId="18" hidden="1">{"'용역비'!$A$4:$C$8"}</definedName>
    <definedName name="ㅋㅌ_4" localSheetId="19" hidden="1">{"'용역비'!$A$4:$C$8"}</definedName>
    <definedName name="ㅋㅌ_4" localSheetId="20" hidden="1">{"'용역비'!$A$4:$C$8"}</definedName>
    <definedName name="ㅋㅌ_4" localSheetId="22" hidden="1">{"'용역비'!$A$4:$C$8"}</definedName>
    <definedName name="ㅋㅌ_4" localSheetId="24" hidden="1">{"'용역비'!$A$4:$C$8"}</definedName>
    <definedName name="ㅋㅌ_4" localSheetId="28" hidden="1">{"'용역비'!$A$4:$C$8"}</definedName>
    <definedName name="ㅋㅌ_4" localSheetId="14" hidden="1">{"'용역비'!$A$4:$C$8"}</definedName>
    <definedName name="ㅋㅌ_4" hidden="1">{"'용역비'!$A$4:$C$8"}</definedName>
    <definedName name="ㅋㅌ_5" localSheetId="12" hidden="1">{"'용역비'!$A$4:$C$8"}</definedName>
    <definedName name="ㅋㅌ_5" localSheetId="11" hidden="1">{"'용역비'!$A$4:$C$8"}</definedName>
    <definedName name="ㅋㅌ_5" localSheetId="13" hidden="1">{"'용역비'!$A$4:$C$8"}</definedName>
    <definedName name="ㅋㅌ_5" localSheetId="16" hidden="1">{"'용역비'!$A$4:$C$8"}</definedName>
    <definedName name="ㅋㅌ_5" localSheetId="21" hidden="1">{"'용역비'!$A$4:$C$8"}</definedName>
    <definedName name="ㅋㅌ_5" localSheetId="18" hidden="1">{"'용역비'!$A$4:$C$8"}</definedName>
    <definedName name="ㅋㅌ_5" localSheetId="19" hidden="1">{"'용역비'!$A$4:$C$8"}</definedName>
    <definedName name="ㅋㅌ_5" localSheetId="20" hidden="1">{"'용역비'!$A$4:$C$8"}</definedName>
    <definedName name="ㅋㅌ_5" localSheetId="22" hidden="1">{"'용역비'!$A$4:$C$8"}</definedName>
    <definedName name="ㅋㅌ_5" localSheetId="24" hidden="1">{"'용역비'!$A$4:$C$8"}</definedName>
    <definedName name="ㅋㅌ_5" localSheetId="28" hidden="1">{"'용역비'!$A$4:$C$8"}</definedName>
    <definedName name="ㅋㅌ_5" localSheetId="14" hidden="1">{"'용역비'!$A$4:$C$8"}</definedName>
    <definedName name="ㅋㅌ_5" hidden="1">{"'용역비'!$A$4:$C$8"}</definedName>
    <definedName name="ㅋㅌ애ㅑㅓㅎㄹ" localSheetId="12" hidden="1">{#N/A,#N/A,FALSE,"집계표"}</definedName>
    <definedName name="ㅋㅌ애ㅑㅓㅎㄹ" localSheetId="11" hidden="1">{#N/A,#N/A,FALSE,"집계표"}</definedName>
    <definedName name="ㅋㅌ애ㅑㅓㅎㄹ" localSheetId="13" hidden="1">{#N/A,#N/A,FALSE,"집계표"}</definedName>
    <definedName name="ㅋㅌ애ㅑㅓㅎㄹ" localSheetId="16" hidden="1">{#N/A,#N/A,FALSE,"집계표"}</definedName>
    <definedName name="ㅋㅌ애ㅑㅓㅎㄹ" localSheetId="21" hidden="1">{#N/A,#N/A,FALSE,"집계표"}</definedName>
    <definedName name="ㅋㅌ애ㅑㅓㅎㄹ" localSheetId="18" hidden="1">{#N/A,#N/A,FALSE,"집계표"}</definedName>
    <definedName name="ㅋㅌ애ㅑㅓㅎㄹ" localSheetId="19" hidden="1">{#N/A,#N/A,FALSE,"집계표"}</definedName>
    <definedName name="ㅋㅌ애ㅑㅓㅎㄹ" localSheetId="20" hidden="1">{#N/A,#N/A,FALSE,"집계표"}</definedName>
    <definedName name="ㅋㅌ애ㅑㅓㅎㄹ" localSheetId="22" hidden="1">{#N/A,#N/A,FALSE,"집계표"}</definedName>
    <definedName name="ㅋㅌ애ㅑㅓㅎㄹ" localSheetId="24" hidden="1">{#N/A,#N/A,FALSE,"집계표"}</definedName>
    <definedName name="ㅋㅌ애ㅑㅓㅎㄹ" localSheetId="28" hidden="1">{#N/A,#N/A,FALSE,"집계표"}</definedName>
    <definedName name="ㅋㅌ애ㅑㅓㅎㄹ" localSheetId="14" hidden="1">{#N/A,#N/A,FALSE,"집계표"}</definedName>
    <definedName name="ㅋㅌ애ㅑㅓㅎㄹ" hidden="1">{#N/A,#N/A,FALSE,"집계표"}</definedName>
    <definedName name="ㅋㅌㅊ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ㅌㅊ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ㅋ타ㅓㄹㅇ" localSheetId="12" hidden="1">{#N/A,#N/A,FALSE,"집계표"}</definedName>
    <definedName name="ㅋ타ㅓㄹㅇ" localSheetId="11" hidden="1">{#N/A,#N/A,FALSE,"집계표"}</definedName>
    <definedName name="ㅋ타ㅓㄹㅇ" localSheetId="13" hidden="1">{#N/A,#N/A,FALSE,"집계표"}</definedName>
    <definedName name="ㅋ타ㅓㄹㅇ" localSheetId="16" hidden="1">{#N/A,#N/A,FALSE,"집계표"}</definedName>
    <definedName name="ㅋ타ㅓㄹㅇ" localSheetId="21" hidden="1">{#N/A,#N/A,FALSE,"집계표"}</definedName>
    <definedName name="ㅋ타ㅓㄹㅇ" localSheetId="18" hidden="1">{#N/A,#N/A,FALSE,"집계표"}</definedName>
    <definedName name="ㅋ타ㅓㄹㅇ" localSheetId="19" hidden="1">{#N/A,#N/A,FALSE,"집계표"}</definedName>
    <definedName name="ㅋ타ㅓㄹㅇ" localSheetId="20" hidden="1">{#N/A,#N/A,FALSE,"집계표"}</definedName>
    <definedName name="ㅋ타ㅓㄹㅇ" localSheetId="22" hidden="1">{#N/A,#N/A,FALSE,"집계표"}</definedName>
    <definedName name="ㅋ타ㅓㄹㅇ" localSheetId="24" hidden="1">{#N/A,#N/A,FALSE,"집계표"}</definedName>
    <definedName name="ㅋ타ㅓㄹㅇ" localSheetId="28" hidden="1">{#N/A,#N/A,FALSE,"집계표"}</definedName>
    <definedName name="ㅋ타ㅓㄹㅇ" localSheetId="14" hidden="1">{#N/A,#N/A,FALSE,"집계표"}</definedName>
    <definedName name="ㅋ타ㅓㄹㅇ" hidden="1">{#N/A,#N/A,FALSE,"집계표"}</definedName>
    <definedName name="ㅋ텋리ㅏㄴㅁㄱ" localSheetId="12" hidden="1">{#N/A,#N/A,FALSE,"집계표"}</definedName>
    <definedName name="ㅋ텋리ㅏㄴㅁㄱ" localSheetId="11" hidden="1">{#N/A,#N/A,FALSE,"집계표"}</definedName>
    <definedName name="ㅋ텋리ㅏㄴㅁㄱ" localSheetId="13" hidden="1">{#N/A,#N/A,FALSE,"집계표"}</definedName>
    <definedName name="ㅋ텋리ㅏㄴㅁㄱ" localSheetId="16" hidden="1">{#N/A,#N/A,FALSE,"집계표"}</definedName>
    <definedName name="ㅋ텋리ㅏㄴㅁㄱ" localSheetId="21" hidden="1">{#N/A,#N/A,FALSE,"집계표"}</definedName>
    <definedName name="ㅋ텋리ㅏㄴㅁㄱ" localSheetId="18" hidden="1">{#N/A,#N/A,FALSE,"집계표"}</definedName>
    <definedName name="ㅋ텋리ㅏㄴㅁㄱ" localSheetId="19" hidden="1">{#N/A,#N/A,FALSE,"집계표"}</definedName>
    <definedName name="ㅋ텋리ㅏㄴㅁㄱ" localSheetId="20" hidden="1">{#N/A,#N/A,FALSE,"집계표"}</definedName>
    <definedName name="ㅋ텋리ㅏㄴㅁㄱ" localSheetId="22" hidden="1">{#N/A,#N/A,FALSE,"집계표"}</definedName>
    <definedName name="ㅋ텋리ㅏㄴㅁㄱ" localSheetId="24" hidden="1">{#N/A,#N/A,FALSE,"집계표"}</definedName>
    <definedName name="ㅋ텋리ㅏㄴㅁㄱ" localSheetId="28" hidden="1">{#N/A,#N/A,FALSE,"집계표"}</definedName>
    <definedName name="ㅋ텋리ㅏㄴㅁㄱ" localSheetId="14" hidden="1">{#N/A,#N/A,FALSE,"집계표"}</definedName>
    <definedName name="ㅋ텋리ㅏㄴㅁㄱ" hidden="1">{#N/A,#N/A,FALSE,"집계표"}</definedName>
    <definedName name="ㅋ하ㅓㅈㄴㄷㄱㅎ" localSheetId="12" hidden="1">{#N/A,#N/A,FALSE,"집계표"}</definedName>
    <definedName name="ㅋ하ㅓㅈㄴㄷㄱㅎ" localSheetId="11" hidden="1">{#N/A,#N/A,FALSE,"집계표"}</definedName>
    <definedName name="ㅋ하ㅓㅈㄴㄷㄱㅎ" localSheetId="13" hidden="1">{#N/A,#N/A,FALSE,"집계표"}</definedName>
    <definedName name="ㅋ하ㅓㅈㄴㄷㄱㅎ" localSheetId="16" hidden="1">{#N/A,#N/A,FALSE,"집계표"}</definedName>
    <definedName name="ㅋ하ㅓㅈㄴㄷㄱㅎ" localSheetId="21" hidden="1">{#N/A,#N/A,FALSE,"집계표"}</definedName>
    <definedName name="ㅋ하ㅓㅈㄴㄷㄱㅎ" localSheetId="18" hidden="1">{#N/A,#N/A,FALSE,"집계표"}</definedName>
    <definedName name="ㅋ하ㅓㅈㄴㄷㄱㅎ" localSheetId="19" hidden="1">{#N/A,#N/A,FALSE,"집계표"}</definedName>
    <definedName name="ㅋ하ㅓㅈㄴㄷㄱㅎ" localSheetId="20" hidden="1">{#N/A,#N/A,FALSE,"집계표"}</definedName>
    <definedName name="ㅋ하ㅓㅈㄴㄷㄱㅎ" localSheetId="22" hidden="1">{#N/A,#N/A,FALSE,"집계표"}</definedName>
    <definedName name="ㅋ하ㅓㅈㄴㄷㄱㅎ" localSheetId="24" hidden="1">{#N/A,#N/A,FALSE,"집계표"}</definedName>
    <definedName name="ㅋ하ㅓㅈㄴㄷㄱㅎ" localSheetId="28" hidden="1">{#N/A,#N/A,FALSE,"집계표"}</definedName>
    <definedName name="ㅋ하ㅓㅈㄴㄷㄱㅎ" localSheetId="14" hidden="1">{#N/A,#N/A,FALSE,"집계표"}</definedName>
    <definedName name="ㅋ하ㅓㅈㄴㄷㄱㅎ" hidden="1">{#N/A,#N/A,FALSE,"집계표"}</definedName>
    <definedName name="캐쉬" localSheetId="12" hidden="1">{#N/A,#N/A,FALSE,"지침";#N/A,#N/A,FALSE,"환경분석";#N/A,#N/A,FALSE,"Sheet16"}</definedName>
    <definedName name="캐쉬" localSheetId="11" hidden="1">{#N/A,#N/A,FALSE,"지침";#N/A,#N/A,FALSE,"환경분석";#N/A,#N/A,FALSE,"Sheet16"}</definedName>
    <definedName name="캐쉬" localSheetId="13" hidden="1">{#N/A,#N/A,FALSE,"지침";#N/A,#N/A,FALSE,"환경분석";#N/A,#N/A,FALSE,"Sheet16"}</definedName>
    <definedName name="캐쉬" localSheetId="16" hidden="1">{#N/A,#N/A,FALSE,"지침";#N/A,#N/A,FALSE,"환경분석";#N/A,#N/A,FALSE,"Sheet16"}</definedName>
    <definedName name="캐쉬" localSheetId="21" hidden="1">{#N/A,#N/A,FALSE,"지침";#N/A,#N/A,FALSE,"환경분석";#N/A,#N/A,FALSE,"Sheet16"}</definedName>
    <definedName name="캐쉬" localSheetId="18" hidden="1">{#N/A,#N/A,FALSE,"지침";#N/A,#N/A,FALSE,"환경분석";#N/A,#N/A,FALSE,"Sheet16"}</definedName>
    <definedName name="캐쉬" localSheetId="19" hidden="1">{#N/A,#N/A,FALSE,"지침";#N/A,#N/A,FALSE,"환경분석";#N/A,#N/A,FALSE,"Sheet16"}</definedName>
    <definedName name="캐쉬" localSheetId="20" hidden="1">{#N/A,#N/A,FALSE,"지침";#N/A,#N/A,FALSE,"환경분석";#N/A,#N/A,FALSE,"Sheet16"}</definedName>
    <definedName name="캐쉬" localSheetId="22" hidden="1">{#N/A,#N/A,FALSE,"지침";#N/A,#N/A,FALSE,"환경분석";#N/A,#N/A,FALSE,"Sheet16"}</definedName>
    <definedName name="캐쉬" localSheetId="24" hidden="1">{#N/A,#N/A,FALSE,"지침";#N/A,#N/A,FALSE,"환경분석";#N/A,#N/A,FALSE,"Sheet16"}</definedName>
    <definedName name="캐쉬" localSheetId="28" hidden="1">{#N/A,#N/A,FALSE,"지침";#N/A,#N/A,FALSE,"환경분석";#N/A,#N/A,FALSE,"Sheet16"}</definedName>
    <definedName name="캐쉬" localSheetId="14" hidden="1">{#N/A,#N/A,FALSE,"지침";#N/A,#N/A,FALSE,"환경분석";#N/A,#N/A,FALSE,"Sheet16"}</definedName>
    <definedName name="캐쉬" hidden="1">{#N/A,#N/A,FALSE,"지침";#N/A,#N/A,FALSE,"환경분석";#N/A,#N/A,FALSE,"Sheet16"}</definedName>
    <definedName name="캬ㅓ래ㅑㅣㅏ" localSheetId="12" hidden="1">{#N/A,#N/A,FALSE,"집계표"}</definedName>
    <definedName name="캬ㅓ래ㅑㅣㅏ" localSheetId="11" hidden="1">{#N/A,#N/A,FALSE,"집계표"}</definedName>
    <definedName name="캬ㅓ래ㅑㅣㅏ" localSheetId="13" hidden="1">{#N/A,#N/A,FALSE,"집계표"}</definedName>
    <definedName name="캬ㅓ래ㅑㅣㅏ" localSheetId="16" hidden="1">{#N/A,#N/A,FALSE,"집계표"}</definedName>
    <definedName name="캬ㅓ래ㅑㅣㅏ" localSheetId="21" hidden="1">{#N/A,#N/A,FALSE,"집계표"}</definedName>
    <definedName name="캬ㅓ래ㅑㅣㅏ" localSheetId="18" hidden="1">{#N/A,#N/A,FALSE,"집계표"}</definedName>
    <definedName name="캬ㅓ래ㅑㅣㅏ" localSheetId="19" hidden="1">{#N/A,#N/A,FALSE,"집계표"}</definedName>
    <definedName name="캬ㅓ래ㅑㅣㅏ" localSheetId="20" hidden="1">{#N/A,#N/A,FALSE,"집계표"}</definedName>
    <definedName name="캬ㅓ래ㅑㅣㅏ" localSheetId="22" hidden="1">{#N/A,#N/A,FALSE,"집계표"}</definedName>
    <definedName name="캬ㅓ래ㅑㅣㅏ" localSheetId="24" hidden="1">{#N/A,#N/A,FALSE,"집계표"}</definedName>
    <definedName name="캬ㅓ래ㅑㅣㅏ" localSheetId="28" hidden="1">{#N/A,#N/A,FALSE,"집계표"}</definedName>
    <definedName name="캬ㅓ래ㅑㅣㅏ" localSheetId="14" hidden="1">{#N/A,#N/A,FALSE,"집계표"}</definedName>
    <definedName name="캬ㅓ래ㅑㅣㅏ" hidden="1">{#N/A,#N/A,FALSE,"집계표"}</definedName>
    <definedName name="케러" localSheetId="12" hidden="1">{#N/A,#N/A,FALSE,"2~8번"}</definedName>
    <definedName name="케러" localSheetId="11" hidden="1">{#N/A,#N/A,FALSE,"2~8번"}</definedName>
    <definedName name="케러" localSheetId="13" hidden="1">{#N/A,#N/A,FALSE,"2~8번"}</definedName>
    <definedName name="케러" localSheetId="16" hidden="1">{#N/A,#N/A,FALSE,"2~8번"}</definedName>
    <definedName name="케러" localSheetId="21" hidden="1">{#N/A,#N/A,FALSE,"2~8번"}</definedName>
    <definedName name="케러" localSheetId="18" hidden="1">{#N/A,#N/A,FALSE,"2~8번"}</definedName>
    <definedName name="케러" localSheetId="19" hidden="1">{#N/A,#N/A,FALSE,"2~8번"}</definedName>
    <definedName name="케러" localSheetId="20" hidden="1">{#N/A,#N/A,FALSE,"2~8번"}</definedName>
    <definedName name="케러" localSheetId="22" hidden="1">{#N/A,#N/A,FALSE,"2~8번"}</definedName>
    <definedName name="케러" localSheetId="24" hidden="1">{#N/A,#N/A,FALSE,"2~8번"}</definedName>
    <definedName name="케러" localSheetId="28" hidden="1">{#N/A,#N/A,FALSE,"2~8번"}</definedName>
    <definedName name="케러" localSheetId="14" hidden="1">{#N/A,#N/A,FALSE,"2~8번"}</definedName>
    <definedName name="케러" hidden="1">{#N/A,#N/A,FALSE,"2~8번"}</definedName>
    <definedName name="케이블간지" localSheetId="12" hidden="1">{#N/A,#N/A,TRUE,"토적및재료집계";#N/A,#N/A,TRUE,"토적및재료집계";#N/A,#N/A,TRUE,"단위량"}</definedName>
    <definedName name="케이블간지" localSheetId="11" hidden="1">{#N/A,#N/A,TRUE,"토적및재료집계";#N/A,#N/A,TRUE,"토적및재료집계";#N/A,#N/A,TRUE,"단위량"}</definedName>
    <definedName name="케이블간지" localSheetId="13" hidden="1">{#N/A,#N/A,TRUE,"토적및재료집계";#N/A,#N/A,TRUE,"토적및재료집계";#N/A,#N/A,TRUE,"단위량"}</definedName>
    <definedName name="케이블간지" localSheetId="16" hidden="1">{#N/A,#N/A,TRUE,"토적및재료집계";#N/A,#N/A,TRUE,"토적및재료집계";#N/A,#N/A,TRUE,"단위량"}</definedName>
    <definedName name="케이블간지" localSheetId="21" hidden="1">{#N/A,#N/A,TRUE,"토적및재료집계";#N/A,#N/A,TRUE,"토적및재료집계";#N/A,#N/A,TRUE,"단위량"}</definedName>
    <definedName name="케이블간지" localSheetId="18" hidden="1">{#N/A,#N/A,TRUE,"토적및재료집계";#N/A,#N/A,TRUE,"토적및재료집계";#N/A,#N/A,TRUE,"단위량"}</definedName>
    <definedName name="케이블간지" localSheetId="19" hidden="1">{#N/A,#N/A,TRUE,"토적및재료집계";#N/A,#N/A,TRUE,"토적및재료집계";#N/A,#N/A,TRUE,"단위량"}</definedName>
    <definedName name="케이블간지" localSheetId="20" hidden="1">{#N/A,#N/A,TRUE,"토적및재료집계";#N/A,#N/A,TRUE,"토적및재료집계";#N/A,#N/A,TRUE,"단위량"}</definedName>
    <definedName name="케이블간지" localSheetId="22" hidden="1">{#N/A,#N/A,TRUE,"토적및재료집계";#N/A,#N/A,TRUE,"토적및재료집계";#N/A,#N/A,TRUE,"단위량"}</definedName>
    <definedName name="케이블간지" localSheetId="24" hidden="1">{#N/A,#N/A,TRUE,"토적및재료집계";#N/A,#N/A,TRUE,"토적및재료집계";#N/A,#N/A,TRUE,"단위량"}</definedName>
    <definedName name="케이블간지" localSheetId="28" hidden="1">{#N/A,#N/A,TRUE,"토적및재료집계";#N/A,#N/A,TRUE,"토적및재료집계";#N/A,#N/A,TRUE,"단위량"}</definedName>
    <definedName name="케이블간지" localSheetId="14" hidden="1">{#N/A,#N/A,TRUE,"토적및재료집계";#N/A,#N/A,TRUE,"토적및재료집계";#N/A,#N/A,TRUE,"단위량"}</definedName>
    <definedName name="케이블간지" hidden="1">{#N/A,#N/A,TRUE,"토적및재료집계";#N/A,#N/A,TRUE,"토적및재료집계";#N/A,#N/A,TRUE,"단위량"}</definedName>
    <definedName name="케이슨3" localSheetId="12" hidden="1">{#N/A,#N/A,FALSE,"전체집계표";#N/A,#N/A,FALSE,"안벽30000";#N/A,#N/A,FALSE,"안벽20000";#N/A,#N/A,FALSE,"내호안";#N/A,#N/A,FALSE,"외호안";#N/A,#N/A,FALSE,"준설토A";#N/A,#N/A,FALSE,"준설토B";#N/A,#N/A,FALSE,"적출장"}</definedName>
    <definedName name="케이슨3" localSheetId="11" hidden="1">{#N/A,#N/A,FALSE,"전체집계표";#N/A,#N/A,FALSE,"안벽30000";#N/A,#N/A,FALSE,"안벽20000";#N/A,#N/A,FALSE,"내호안";#N/A,#N/A,FALSE,"외호안";#N/A,#N/A,FALSE,"준설토A";#N/A,#N/A,FALSE,"준설토B";#N/A,#N/A,FALSE,"적출장"}</definedName>
    <definedName name="케이슨3" localSheetId="13" hidden="1">{#N/A,#N/A,FALSE,"전체집계표";#N/A,#N/A,FALSE,"안벽30000";#N/A,#N/A,FALSE,"안벽20000";#N/A,#N/A,FALSE,"내호안";#N/A,#N/A,FALSE,"외호안";#N/A,#N/A,FALSE,"준설토A";#N/A,#N/A,FALSE,"준설토B";#N/A,#N/A,FALSE,"적출장"}</definedName>
    <definedName name="케이슨3" localSheetId="16" hidden="1">{#N/A,#N/A,FALSE,"전체집계표";#N/A,#N/A,FALSE,"안벽30000";#N/A,#N/A,FALSE,"안벽20000";#N/A,#N/A,FALSE,"내호안";#N/A,#N/A,FALSE,"외호안";#N/A,#N/A,FALSE,"준설토A";#N/A,#N/A,FALSE,"준설토B";#N/A,#N/A,FALSE,"적출장"}</definedName>
    <definedName name="케이슨3" localSheetId="21" hidden="1">{#N/A,#N/A,FALSE,"전체집계표";#N/A,#N/A,FALSE,"안벽30000";#N/A,#N/A,FALSE,"안벽20000";#N/A,#N/A,FALSE,"내호안";#N/A,#N/A,FALSE,"외호안";#N/A,#N/A,FALSE,"준설토A";#N/A,#N/A,FALSE,"준설토B";#N/A,#N/A,FALSE,"적출장"}</definedName>
    <definedName name="케이슨3" localSheetId="18" hidden="1">{#N/A,#N/A,FALSE,"전체집계표";#N/A,#N/A,FALSE,"안벽30000";#N/A,#N/A,FALSE,"안벽20000";#N/A,#N/A,FALSE,"내호안";#N/A,#N/A,FALSE,"외호안";#N/A,#N/A,FALSE,"준설토A";#N/A,#N/A,FALSE,"준설토B";#N/A,#N/A,FALSE,"적출장"}</definedName>
    <definedName name="케이슨3" localSheetId="19" hidden="1">{#N/A,#N/A,FALSE,"전체집계표";#N/A,#N/A,FALSE,"안벽30000";#N/A,#N/A,FALSE,"안벽20000";#N/A,#N/A,FALSE,"내호안";#N/A,#N/A,FALSE,"외호안";#N/A,#N/A,FALSE,"준설토A";#N/A,#N/A,FALSE,"준설토B";#N/A,#N/A,FALSE,"적출장"}</definedName>
    <definedName name="케이슨3" localSheetId="20" hidden="1">{#N/A,#N/A,FALSE,"전체집계표";#N/A,#N/A,FALSE,"안벽30000";#N/A,#N/A,FALSE,"안벽20000";#N/A,#N/A,FALSE,"내호안";#N/A,#N/A,FALSE,"외호안";#N/A,#N/A,FALSE,"준설토A";#N/A,#N/A,FALSE,"준설토B";#N/A,#N/A,FALSE,"적출장"}</definedName>
    <definedName name="케이슨3" localSheetId="22" hidden="1">{#N/A,#N/A,FALSE,"전체집계표";#N/A,#N/A,FALSE,"안벽30000";#N/A,#N/A,FALSE,"안벽20000";#N/A,#N/A,FALSE,"내호안";#N/A,#N/A,FALSE,"외호안";#N/A,#N/A,FALSE,"준설토A";#N/A,#N/A,FALSE,"준설토B";#N/A,#N/A,FALSE,"적출장"}</definedName>
    <definedName name="케이슨3" localSheetId="24" hidden="1">{#N/A,#N/A,FALSE,"전체집계표";#N/A,#N/A,FALSE,"안벽30000";#N/A,#N/A,FALSE,"안벽20000";#N/A,#N/A,FALSE,"내호안";#N/A,#N/A,FALSE,"외호안";#N/A,#N/A,FALSE,"준설토A";#N/A,#N/A,FALSE,"준설토B";#N/A,#N/A,FALSE,"적출장"}</definedName>
    <definedName name="케이슨3" localSheetId="28" hidden="1">{#N/A,#N/A,FALSE,"전체집계표";#N/A,#N/A,FALSE,"안벽30000";#N/A,#N/A,FALSE,"안벽20000";#N/A,#N/A,FALSE,"내호안";#N/A,#N/A,FALSE,"외호안";#N/A,#N/A,FALSE,"준설토A";#N/A,#N/A,FALSE,"준설토B";#N/A,#N/A,FALSE,"적출장"}</definedName>
    <definedName name="케이슨3" localSheetId="14" hidden="1">{#N/A,#N/A,FALSE,"전체집계표";#N/A,#N/A,FALSE,"안벽30000";#N/A,#N/A,FALSE,"안벽20000";#N/A,#N/A,FALSE,"내호안";#N/A,#N/A,FALSE,"외호안";#N/A,#N/A,FALSE,"준설토A";#N/A,#N/A,FALSE,"준설토B";#N/A,#N/A,FALSE,"적출장"}</definedName>
    <definedName name="케이슨3" hidden="1">{#N/A,#N/A,FALSE,"전체집계표";#N/A,#N/A,FALSE,"안벽30000";#N/A,#N/A,FALSE,"안벽20000";#N/A,#N/A,FALSE,"내호안";#N/A,#N/A,FALSE,"외호안";#N/A,#N/A,FALSE,"준설토A";#N/A,#N/A,FALSE,"준설토B";#N/A,#N/A,FALSE,"적출장"}</definedName>
    <definedName name="케이슨33" localSheetId="12" hidden="1">{#N/A,#N/A,FALSE,"전체집계표";#N/A,#N/A,FALSE,"안벽30000";#N/A,#N/A,FALSE,"안벽20000";#N/A,#N/A,FALSE,"내호안";#N/A,#N/A,FALSE,"외호안";#N/A,#N/A,FALSE,"준설토A";#N/A,#N/A,FALSE,"준설토B";#N/A,#N/A,FALSE,"적출장"}</definedName>
    <definedName name="케이슨33" localSheetId="11" hidden="1">{#N/A,#N/A,FALSE,"전체집계표";#N/A,#N/A,FALSE,"안벽30000";#N/A,#N/A,FALSE,"안벽20000";#N/A,#N/A,FALSE,"내호안";#N/A,#N/A,FALSE,"외호안";#N/A,#N/A,FALSE,"준설토A";#N/A,#N/A,FALSE,"준설토B";#N/A,#N/A,FALSE,"적출장"}</definedName>
    <definedName name="케이슨33" localSheetId="13" hidden="1">{#N/A,#N/A,FALSE,"전체집계표";#N/A,#N/A,FALSE,"안벽30000";#N/A,#N/A,FALSE,"안벽20000";#N/A,#N/A,FALSE,"내호안";#N/A,#N/A,FALSE,"외호안";#N/A,#N/A,FALSE,"준설토A";#N/A,#N/A,FALSE,"준설토B";#N/A,#N/A,FALSE,"적출장"}</definedName>
    <definedName name="케이슨33" localSheetId="16" hidden="1">{#N/A,#N/A,FALSE,"전체집계표";#N/A,#N/A,FALSE,"안벽30000";#N/A,#N/A,FALSE,"안벽20000";#N/A,#N/A,FALSE,"내호안";#N/A,#N/A,FALSE,"외호안";#N/A,#N/A,FALSE,"준설토A";#N/A,#N/A,FALSE,"준설토B";#N/A,#N/A,FALSE,"적출장"}</definedName>
    <definedName name="케이슨33" localSheetId="21" hidden="1">{#N/A,#N/A,FALSE,"전체집계표";#N/A,#N/A,FALSE,"안벽30000";#N/A,#N/A,FALSE,"안벽20000";#N/A,#N/A,FALSE,"내호안";#N/A,#N/A,FALSE,"외호안";#N/A,#N/A,FALSE,"준설토A";#N/A,#N/A,FALSE,"준설토B";#N/A,#N/A,FALSE,"적출장"}</definedName>
    <definedName name="케이슨33" localSheetId="18" hidden="1">{#N/A,#N/A,FALSE,"전체집계표";#N/A,#N/A,FALSE,"안벽30000";#N/A,#N/A,FALSE,"안벽20000";#N/A,#N/A,FALSE,"내호안";#N/A,#N/A,FALSE,"외호안";#N/A,#N/A,FALSE,"준설토A";#N/A,#N/A,FALSE,"준설토B";#N/A,#N/A,FALSE,"적출장"}</definedName>
    <definedName name="케이슨33" localSheetId="19" hidden="1">{#N/A,#N/A,FALSE,"전체집계표";#N/A,#N/A,FALSE,"안벽30000";#N/A,#N/A,FALSE,"안벽20000";#N/A,#N/A,FALSE,"내호안";#N/A,#N/A,FALSE,"외호안";#N/A,#N/A,FALSE,"준설토A";#N/A,#N/A,FALSE,"준설토B";#N/A,#N/A,FALSE,"적출장"}</definedName>
    <definedName name="케이슨33" localSheetId="20" hidden="1">{#N/A,#N/A,FALSE,"전체집계표";#N/A,#N/A,FALSE,"안벽30000";#N/A,#N/A,FALSE,"안벽20000";#N/A,#N/A,FALSE,"내호안";#N/A,#N/A,FALSE,"외호안";#N/A,#N/A,FALSE,"준설토A";#N/A,#N/A,FALSE,"준설토B";#N/A,#N/A,FALSE,"적출장"}</definedName>
    <definedName name="케이슨33" localSheetId="22" hidden="1">{#N/A,#N/A,FALSE,"전체집계표";#N/A,#N/A,FALSE,"안벽30000";#N/A,#N/A,FALSE,"안벽20000";#N/A,#N/A,FALSE,"내호안";#N/A,#N/A,FALSE,"외호안";#N/A,#N/A,FALSE,"준설토A";#N/A,#N/A,FALSE,"준설토B";#N/A,#N/A,FALSE,"적출장"}</definedName>
    <definedName name="케이슨33" localSheetId="24" hidden="1">{#N/A,#N/A,FALSE,"전체집계표";#N/A,#N/A,FALSE,"안벽30000";#N/A,#N/A,FALSE,"안벽20000";#N/A,#N/A,FALSE,"내호안";#N/A,#N/A,FALSE,"외호안";#N/A,#N/A,FALSE,"준설토A";#N/A,#N/A,FALSE,"준설토B";#N/A,#N/A,FALSE,"적출장"}</definedName>
    <definedName name="케이슨33" localSheetId="28" hidden="1">{#N/A,#N/A,FALSE,"전체집계표";#N/A,#N/A,FALSE,"안벽30000";#N/A,#N/A,FALSE,"안벽20000";#N/A,#N/A,FALSE,"내호안";#N/A,#N/A,FALSE,"외호안";#N/A,#N/A,FALSE,"준설토A";#N/A,#N/A,FALSE,"준설토B";#N/A,#N/A,FALSE,"적출장"}</definedName>
    <definedName name="케이슨33" localSheetId="14" hidden="1">{#N/A,#N/A,FALSE,"전체집계표";#N/A,#N/A,FALSE,"안벽30000";#N/A,#N/A,FALSE,"안벽20000";#N/A,#N/A,FALSE,"내호안";#N/A,#N/A,FALSE,"외호안";#N/A,#N/A,FALSE,"준설토A";#N/A,#N/A,FALSE,"준설토B";#N/A,#N/A,FALSE,"적출장"}</definedName>
    <definedName name="케이슨33" hidden="1">{#N/A,#N/A,FALSE,"전체집계표";#N/A,#N/A,FALSE,"안벽30000";#N/A,#N/A,FALSE,"안벽20000";#N/A,#N/A,FALSE,"내호안";#N/A,#N/A,FALSE,"외호안";#N/A,#N/A,FALSE,"준설토A";#N/A,#N/A,FALSE,"준설토B";#N/A,#N/A,FALSE,"적출장"}</definedName>
    <definedName name="켐온건축" localSheetId="12" hidden="1">{#N/A,#N/A,FALSE,"CCTV"}</definedName>
    <definedName name="켐온건축" localSheetId="11" hidden="1">{#N/A,#N/A,FALSE,"CCTV"}</definedName>
    <definedName name="켐온건축" localSheetId="13" hidden="1">{#N/A,#N/A,FALSE,"CCTV"}</definedName>
    <definedName name="켐온건축" localSheetId="16" hidden="1">{#N/A,#N/A,FALSE,"CCTV"}</definedName>
    <definedName name="켐온건축" localSheetId="21" hidden="1">{#N/A,#N/A,FALSE,"CCTV"}</definedName>
    <definedName name="켐온건축" localSheetId="18" hidden="1">{#N/A,#N/A,FALSE,"CCTV"}</definedName>
    <definedName name="켐온건축" localSheetId="19" hidden="1">{#N/A,#N/A,FALSE,"CCTV"}</definedName>
    <definedName name="켐온건축" localSheetId="20" hidden="1">{#N/A,#N/A,FALSE,"CCTV"}</definedName>
    <definedName name="켐온건축" localSheetId="22" hidden="1">{#N/A,#N/A,FALSE,"CCTV"}</definedName>
    <definedName name="켐온건축" localSheetId="24" hidden="1">{#N/A,#N/A,FALSE,"CCTV"}</definedName>
    <definedName name="켐온건축" localSheetId="28" hidden="1">{#N/A,#N/A,FALSE,"CCTV"}</definedName>
    <definedName name="켐온건축" localSheetId="14" hidden="1">{#N/A,#N/A,FALSE,"CCTV"}</definedName>
    <definedName name="켐온건축" hidden="1">{#N/A,#N/A,FALSE,"CCTV"}</definedName>
    <definedName name="콘크리트2" hidden="1">#REF!</definedName>
    <definedName name="콘트롤러" localSheetId="12" hidden="1">{"'용역비'!$A$4:$C$8"}</definedName>
    <definedName name="콘트롤러" localSheetId="11" hidden="1">{"'용역비'!$A$4:$C$8"}</definedName>
    <definedName name="콘트롤러" localSheetId="13" hidden="1">{"'용역비'!$A$4:$C$8"}</definedName>
    <definedName name="콘트롤러" localSheetId="16" hidden="1">{"'용역비'!$A$4:$C$8"}</definedName>
    <definedName name="콘트롤러" localSheetId="21" hidden="1">{"'용역비'!$A$4:$C$8"}</definedName>
    <definedName name="콘트롤러" localSheetId="18" hidden="1">{"'용역비'!$A$4:$C$8"}</definedName>
    <definedName name="콘트롤러" localSheetId="19" hidden="1">{"'용역비'!$A$4:$C$8"}</definedName>
    <definedName name="콘트롤러" localSheetId="20" hidden="1">{"'용역비'!$A$4:$C$8"}</definedName>
    <definedName name="콘트롤러" localSheetId="22" hidden="1">{"'용역비'!$A$4:$C$8"}</definedName>
    <definedName name="콘트롤러" localSheetId="24" hidden="1">{"'용역비'!$A$4:$C$8"}</definedName>
    <definedName name="콘트롤러" localSheetId="28" hidden="1">{"'용역비'!$A$4:$C$8"}</definedName>
    <definedName name="콘트롤러" localSheetId="14" hidden="1">{"'용역비'!$A$4:$C$8"}</definedName>
    <definedName name="콘트롤러" hidden="1">{"'용역비'!$A$4:$C$8"}</definedName>
    <definedName name="콩" localSheetId="12" hidden="1">{#N/A,#N/A,FALSE,"구조1"}</definedName>
    <definedName name="콩" localSheetId="11" hidden="1">{#N/A,#N/A,FALSE,"구조1"}</definedName>
    <definedName name="콩" localSheetId="13" hidden="1">{#N/A,#N/A,FALSE,"구조1"}</definedName>
    <definedName name="콩" localSheetId="16" hidden="1">{#N/A,#N/A,FALSE,"구조1"}</definedName>
    <definedName name="콩" localSheetId="21" hidden="1">{#N/A,#N/A,FALSE,"구조1"}</definedName>
    <definedName name="콩" localSheetId="18" hidden="1">{#N/A,#N/A,FALSE,"구조1"}</definedName>
    <definedName name="콩" localSheetId="19" hidden="1">{#N/A,#N/A,FALSE,"구조1"}</definedName>
    <definedName name="콩" localSheetId="20" hidden="1">{#N/A,#N/A,FALSE,"구조1"}</definedName>
    <definedName name="콩" localSheetId="22" hidden="1">{#N/A,#N/A,FALSE,"구조1"}</definedName>
    <definedName name="콩" localSheetId="24" hidden="1">{#N/A,#N/A,FALSE,"구조1"}</definedName>
    <definedName name="콩" localSheetId="28" hidden="1">{#N/A,#N/A,FALSE,"구조1"}</definedName>
    <definedName name="콩" localSheetId="14" hidden="1">{#N/A,#N/A,FALSE,"구조1"}</definedName>
    <definedName name="콩" hidden="1">{#N/A,#N/A,FALSE,"구조1"}</definedName>
    <definedName name="키ㅏㄴ어리ㅑㅁㅈㄷ" localSheetId="12" hidden="1">{#N/A,#N/A,FALSE,"집계표"}</definedName>
    <definedName name="키ㅏㄴ어리ㅑㅁㅈㄷ" localSheetId="11" hidden="1">{#N/A,#N/A,FALSE,"집계표"}</definedName>
    <definedName name="키ㅏㄴ어리ㅑㅁㅈㄷ" localSheetId="13" hidden="1">{#N/A,#N/A,FALSE,"집계표"}</definedName>
    <definedName name="키ㅏㄴ어리ㅑㅁㅈㄷ" localSheetId="16" hidden="1">{#N/A,#N/A,FALSE,"집계표"}</definedName>
    <definedName name="키ㅏㄴ어리ㅑㅁㅈㄷ" localSheetId="21" hidden="1">{#N/A,#N/A,FALSE,"집계표"}</definedName>
    <definedName name="키ㅏㄴ어리ㅑㅁㅈㄷ" localSheetId="18" hidden="1">{#N/A,#N/A,FALSE,"집계표"}</definedName>
    <definedName name="키ㅏㄴ어리ㅑㅁㅈㄷ" localSheetId="19" hidden="1">{#N/A,#N/A,FALSE,"집계표"}</definedName>
    <definedName name="키ㅏㄴ어리ㅑㅁㅈㄷ" localSheetId="20" hidden="1">{#N/A,#N/A,FALSE,"집계표"}</definedName>
    <definedName name="키ㅏㄴ어리ㅑㅁㅈㄷ" localSheetId="22" hidden="1">{#N/A,#N/A,FALSE,"집계표"}</definedName>
    <definedName name="키ㅏㄴ어리ㅑㅁㅈㄷ" localSheetId="24" hidden="1">{#N/A,#N/A,FALSE,"집계표"}</definedName>
    <definedName name="키ㅏㄴ어리ㅑㅁㅈㄷ" localSheetId="28" hidden="1">{#N/A,#N/A,FALSE,"집계표"}</definedName>
    <definedName name="키ㅏㄴ어리ㅑㅁㅈㄷ" localSheetId="14" hidden="1">{#N/A,#N/A,FALSE,"집계표"}</definedName>
    <definedName name="키ㅏㄴ어리ㅑㅁㅈㄷ" hidden="1">{#N/A,#N/A,FALSE,"집계표"}</definedName>
    <definedName name="ㅌ" localSheetId="12" hidden="1">{#N/A,#N/A,FALSE,"2~8번"}</definedName>
    <definedName name="ㅌ" localSheetId="11" hidden="1">{#N/A,#N/A,FALSE,"2~8번"}</definedName>
    <definedName name="ㅌ" localSheetId="13" hidden="1">{#N/A,#N/A,FALSE,"2~8번"}</definedName>
    <definedName name="ㅌ" localSheetId="16" hidden="1">{#N/A,#N/A,FALSE,"2~8번"}</definedName>
    <definedName name="ㅌ" localSheetId="21" hidden="1">{#N/A,#N/A,FALSE,"2~8번"}</definedName>
    <definedName name="ㅌ" localSheetId="18" hidden="1">{#N/A,#N/A,FALSE,"2~8번"}</definedName>
    <definedName name="ㅌ" localSheetId="19" hidden="1">{#N/A,#N/A,FALSE,"2~8번"}</definedName>
    <definedName name="ㅌ" localSheetId="20" hidden="1">{#N/A,#N/A,FALSE,"2~8번"}</definedName>
    <definedName name="ㅌ" localSheetId="22" hidden="1">{#N/A,#N/A,FALSE,"2~8번"}</definedName>
    <definedName name="ㅌ" localSheetId="24" hidden="1">{#N/A,#N/A,FALSE,"2~8번"}</definedName>
    <definedName name="ㅌ" localSheetId="28" hidden="1">{#N/A,#N/A,FALSE,"2~8번"}</definedName>
    <definedName name="ㅌ" localSheetId="14" hidden="1">{#N/A,#N/A,FALSE,"2~8번"}</definedName>
    <definedName name="ㅌ" hidden="1">{#N/A,#N/A,FALSE,"2~8번"}</definedName>
    <definedName name="ㅌ_1" localSheetId="12" hidden="1">{#N/A,#N/A,FALSE,"2~8번"}</definedName>
    <definedName name="ㅌ_1" localSheetId="11" hidden="1">{#N/A,#N/A,FALSE,"2~8번"}</definedName>
    <definedName name="ㅌ_1" localSheetId="13" hidden="1">{#N/A,#N/A,FALSE,"2~8번"}</definedName>
    <definedName name="ㅌ_1" localSheetId="16" hidden="1">{#N/A,#N/A,FALSE,"2~8번"}</definedName>
    <definedName name="ㅌ_1" localSheetId="21" hidden="1">{#N/A,#N/A,FALSE,"2~8번"}</definedName>
    <definedName name="ㅌ_1" localSheetId="18" hidden="1">{#N/A,#N/A,FALSE,"2~8번"}</definedName>
    <definedName name="ㅌ_1" localSheetId="19" hidden="1">{#N/A,#N/A,FALSE,"2~8번"}</definedName>
    <definedName name="ㅌ_1" localSheetId="20" hidden="1">{#N/A,#N/A,FALSE,"2~8번"}</definedName>
    <definedName name="ㅌ_1" localSheetId="22" hidden="1">{#N/A,#N/A,FALSE,"2~8번"}</definedName>
    <definedName name="ㅌ_1" localSheetId="24" hidden="1">{#N/A,#N/A,FALSE,"2~8번"}</definedName>
    <definedName name="ㅌ_1" localSheetId="28" hidden="1">{#N/A,#N/A,FALSE,"2~8번"}</definedName>
    <definedName name="ㅌ_1" localSheetId="14" hidden="1">{#N/A,#N/A,FALSE,"2~8번"}</definedName>
    <definedName name="ㅌ_1" hidden="1">{#N/A,#N/A,FALSE,"2~8번"}</definedName>
    <definedName name="ㅌㄹ요" localSheetId="12" hidden="1">{#N/A,#N/A,FALSE,"집계표"}</definedName>
    <definedName name="ㅌㄹ요" localSheetId="11" hidden="1">{#N/A,#N/A,FALSE,"집계표"}</definedName>
    <definedName name="ㅌㄹ요" localSheetId="13" hidden="1">{#N/A,#N/A,FALSE,"집계표"}</definedName>
    <definedName name="ㅌㄹ요" localSheetId="16" hidden="1">{#N/A,#N/A,FALSE,"집계표"}</definedName>
    <definedName name="ㅌㄹ요" localSheetId="21" hidden="1">{#N/A,#N/A,FALSE,"집계표"}</definedName>
    <definedName name="ㅌㄹ요" localSheetId="18" hidden="1">{#N/A,#N/A,FALSE,"집계표"}</definedName>
    <definedName name="ㅌㄹ요" localSheetId="19" hidden="1">{#N/A,#N/A,FALSE,"집계표"}</definedName>
    <definedName name="ㅌㄹ요" localSheetId="20" hidden="1">{#N/A,#N/A,FALSE,"집계표"}</definedName>
    <definedName name="ㅌㄹ요" localSheetId="22" hidden="1">{#N/A,#N/A,FALSE,"집계표"}</definedName>
    <definedName name="ㅌㄹ요" localSheetId="24" hidden="1">{#N/A,#N/A,FALSE,"집계표"}</definedName>
    <definedName name="ㅌㄹ요" localSheetId="28" hidden="1">{#N/A,#N/A,FALSE,"집계표"}</definedName>
    <definedName name="ㅌㄹ요" localSheetId="14" hidden="1">{#N/A,#N/A,FALSE,"집계표"}</definedName>
    <definedName name="ㅌㄹ요" hidden="1">{#N/A,#N/A,FALSE,"집계표"}</definedName>
    <definedName name="ㅌㄹ호" localSheetId="12" hidden="1">{#N/A,#N/A,FALSE,"집계표"}</definedName>
    <definedName name="ㅌㄹ호" localSheetId="11" hidden="1">{#N/A,#N/A,FALSE,"집계표"}</definedName>
    <definedName name="ㅌㄹ호" localSheetId="13" hidden="1">{#N/A,#N/A,FALSE,"집계표"}</definedName>
    <definedName name="ㅌㄹ호" localSheetId="16" hidden="1">{#N/A,#N/A,FALSE,"집계표"}</definedName>
    <definedName name="ㅌㄹ호" localSheetId="21" hidden="1">{#N/A,#N/A,FALSE,"집계표"}</definedName>
    <definedName name="ㅌㄹ호" localSheetId="18" hidden="1">{#N/A,#N/A,FALSE,"집계표"}</definedName>
    <definedName name="ㅌㄹ호" localSheetId="19" hidden="1">{#N/A,#N/A,FALSE,"집계표"}</definedName>
    <definedName name="ㅌㄹ호" localSheetId="20" hidden="1">{#N/A,#N/A,FALSE,"집계표"}</definedName>
    <definedName name="ㅌㄹ호" localSheetId="22" hidden="1">{#N/A,#N/A,FALSE,"집계표"}</definedName>
    <definedName name="ㅌㄹ호" localSheetId="24" hidden="1">{#N/A,#N/A,FALSE,"집계표"}</definedName>
    <definedName name="ㅌㄹ호" localSheetId="28" hidden="1">{#N/A,#N/A,FALSE,"집계표"}</definedName>
    <definedName name="ㅌㄹ호" localSheetId="14" hidden="1">{#N/A,#N/A,FALSE,"집계표"}</definedName>
    <definedName name="ㅌㄹ호" hidden="1">{#N/A,#N/A,FALSE,"집계표"}</definedName>
    <definedName name="ㅌ롷" localSheetId="12" hidden="1">{#N/A,#N/A,FALSE,"집계표"}</definedName>
    <definedName name="ㅌ롷" localSheetId="11" hidden="1">{#N/A,#N/A,FALSE,"집계표"}</definedName>
    <definedName name="ㅌ롷" localSheetId="13" hidden="1">{#N/A,#N/A,FALSE,"집계표"}</definedName>
    <definedName name="ㅌ롷" localSheetId="16" hidden="1">{#N/A,#N/A,FALSE,"집계표"}</definedName>
    <definedName name="ㅌ롷" localSheetId="21" hidden="1">{#N/A,#N/A,FALSE,"집계표"}</definedName>
    <definedName name="ㅌ롷" localSheetId="18" hidden="1">{#N/A,#N/A,FALSE,"집계표"}</definedName>
    <definedName name="ㅌ롷" localSheetId="19" hidden="1">{#N/A,#N/A,FALSE,"집계표"}</definedName>
    <definedName name="ㅌ롷" localSheetId="20" hidden="1">{#N/A,#N/A,FALSE,"집계표"}</definedName>
    <definedName name="ㅌ롷" localSheetId="22" hidden="1">{#N/A,#N/A,FALSE,"집계표"}</definedName>
    <definedName name="ㅌ롷" localSheetId="24" hidden="1">{#N/A,#N/A,FALSE,"집계표"}</definedName>
    <definedName name="ㅌ롷" localSheetId="28" hidden="1">{#N/A,#N/A,FALSE,"집계표"}</definedName>
    <definedName name="ㅌ롷" localSheetId="14" hidden="1">{#N/A,#N/A,FALSE,"집계표"}</definedName>
    <definedName name="ㅌ롷" hidden="1">{#N/A,#N/A,FALSE,"집계표"}</definedName>
    <definedName name="ㅌㄾㅎ" localSheetId="12" hidden="1">{#N/A,#N/A,FALSE,"집계표"}</definedName>
    <definedName name="ㅌㄾㅎ" localSheetId="11" hidden="1">{#N/A,#N/A,FALSE,"집계표"}</definedName>
    <definedName name="ㅌㄾㅎ" localSheetId="13" hidden="1">{#N/A,#N/A,FALSE,"집계표"}</definedName>
    <definedName name="ㅌㄾㅎ" localSheetId="16" hidden="1">{#N/A,#N/A,FALSE,"집계표"}</definedName>
    <definedName name="ㅌㄾㅎ" localSheetId="21" hidden="1">{#N/A,#N/A,FALSE,"집계표"}</definedName>
    <definedName name="ㅌㄾㅎ" localSheetId="18" hidden="1">{#N/A,#N/A,FALSE,"집계표"}</definedName>
    <definedName name="ㅌㄾㅎ" localSheetId="19" hidden="1">{#N/A,#N/A,FALSE,"집계표"}</definedName>
    <definedName name="ㅌㄾㅎ" localSheetId="20" hidden="1">{#N/A,#N/A,FALSE,"집계표"}</definedName>
    <definedName name="ㅌㄾㅎ" localSheetId="22" hidden="1">{#N/A,#N/A,FALSE,"집계표"}</definedName>
    <definedName name="ㅌㄾㅎ" localSheetId="24" hidden="1">{#N/A,#N/A,FALSE,"집계표"}</definedName>
    <definedName name="ㅌㄾㅎ" localSheetId="28" hidden="1">{#N/A,#N/A,FALSE,"집계표"}</definedName>
    <definedName name="ㅌㄾㅎ" localSheetId="14" hidden="1">{#N/A,#N/A,FALSE,"집계표"}</definedName>
    <definedName name="ㅌㄾㅎ" hidden="1">{#N/A,#N/A,FALSE,"집계표"}</definedName>
    <definedName name="ㅌㅅㅊㅌ" localSheetId="12" hidden="1">{#N/A,#N/A,FALSE,"집계표"}</definedName>
    <definedName name="ㅌㅅㅊㅌ" localSheetId="11" hidden="1">{#N/A,#N/A,FALSE,"집계표"}</definedName>
    <definedName name="ㅌㅅㅊㅌ" localSheetId="13" hidden="1">{#N/A,#N/A,FALSE,"집계표"}</definedName>
    <definedName name="ㅌㅅㅊㅌ" localSheetId="16" hidden="1">{#N/A,#N/A,FALSE,"집계표"}</definedName>
    <definedName name="ㅌㅅㅊㅌ" localSheetId="21" hidden="1">{#N/A,#N/A,FALSE,"집계표"}</definedName>
    <definedName name="ㅌㅅㅊㅌ" localSheetId="18" hidden="1">{#N/A,#N/A,FALSE,"집계표"}</definedName>
    <definedName name="ㅌㅅㅊㅌ" localSheetId="19" hidden="1">{#N/A,#N/A,FALSE,"집계표"}</definedName>
    <definedName name="ㅌㅅㅊㅌ" localSheetId="20" hidden="1">{#N/A,#N/A,FALSE,"집계표"}</definedName>
    <definedName name="ㅌㅅㅊㅌ" localSheetId="22" hidden="1">{#N/A,#N/A,FALSE,"집계표"}</definedName>
    <definedName name="ㅌㅅㅊㅌ" localSheetId="24" hidden="1">{#N/A,#N/A,FALSE,"집계표"}</definedName>
    <definedName name="ㅌㅅㅊㅌ" localSheetId="28" hidden="1">{#N/A,#N/A,FALSE,"집계표"}</definedName>
    <definedName name="ㅌㅅㅊㅌ" localSheetId="14" hidden="1">{#N/A,#N/A,FALSE,"집계표"}</definedName>
    <definedName name="ㅌㅅㅊㅌ" hidden="1">{#N/A,#N/A,FALSE,"집계표"}</definedName>
    <definedName name="ㅌ쇼ㅏ" localSheetId="12" hidden="1">{#N/A,#N/A,FALSE,"집계표"}</definedName>
    <definedName name="ㅌ쇼ㅏ" localSheetId="11" hidden="1">{#N/A,#N/A,FALSE,"집계표"}</definedName>
    <definedName name="ㅌ쇼ㅏ" localSheetId="13" hidden="1">{#N/A,#N/A,FALSE,"집계표"}</definedName>
    <definedName name="ㅌ쇼ㅏ" localSheetId="16" hidden="1">{#N/A,#N/A,FALSE,"집계표"}</definedName>
    <definedName name="ㅌ쇼ㅏ" localSheetId="21" hidden="1">{#N/A,#N/A,FALSE,"집계표"}</definedName>
    <definedName name="ㅌ쇼ㅏ" localSheetId="18" hidden="1">{#N/A,#N/A,FALSE,"집계표"}</definedName>
    <definedName name="ㅌ쇼ㅏ" localSheetId="19" hidden="1">{#N/A,#N/A,FALSE,"집계표"}</definedName>
    <definedName name="ㅌ쇼ㅏ" localSheetId="20" hidden="1">{#N/A,#N/A,FALSE,"집계표"}</definedName>
    <definedName name="ㅌ쇼ㅏ" localSheetId="22" hidden="1">{#N/A,#N/A,FALSE,"집계표"}</definedName>
    <definedName name="ㅌ쇼ㅏ" localSheetId="24" hidden="1">{#N/A,#N/A,FALSE,"집계표"}</definedName>
    <definedName name="ㅌ쇼ㅏ" localSheetId="28" hidden="1">{#N/A,#N/A,FALSE,"집계표"}</definedName>
    <definedName name="ㅌ쇼ㅏ" localSheetId="14" hidden="1">{#N/A,#N/A,FALSE,"집계표"}</definedName>
    <definedName name="ㅌ쇼ㅏ" hidden="1">{#N/A,#N/A,FALSE,"집계표"}</definedName>
    <definedName name="ㅌㅇㄱㄱ" localSheetId="12" hidden="1">{#N/A,#N/A,FALSE,"집계표"}</definedName>
    <definedName name="ㅌㅇㄱㄱ" localSheetId="11" hidden="1">{#N/A,#N/A,FALSE,"집계표"}</definedName>
    <definedName name="ㅌㅇㄱㄱ" localSheetId="13" hidden="1">{#N/A,#N/A,FALSE,"집계표"}</definedName>
    <definedName name="ㅌㅇㄱㄱ" localSheetId="16" hidden="1">{#N/A,#N/A,FALSE,"집계표"}</definedName>
    <definedName name="ㅌㅇㄱㄱ" localSheetId="21" hidden="1">{#N/A,#N/A,FALSE,"집계표"}</definedName>
    <definedName name="ㅌㅇㄱㄱ" localSheetId="18" hidden="1">{#N/A,#N/A,FALSE,"집계표"}</definedName>
    <definedName name="ㅌㅇㄱㄱ" localSheetId="19" hidden="1">{#N/A,#N/A,FALSE,"집계표"}</definedName>
    <definedName name="ㅌㅇㄱㄱ" localSheetId="20" hidden="1">{#N/A,#N/A,FALSE,"집계표"}</definedName>
    <definedName name="ㅌㅇㄱㄱ" localSheetId="22" hidden="1">{#N/A,#N/A,FALSE,"집계표"}</definedName>
    <definedName name="ㅌㅇㄱㄱ" localSheetId="24" hidden="1">{#N/A,#N/A,FALSE,"집계표"}</definedName>
    <definedName name="ㅌㅇㄱㄱ" localSheetId="28" hidden="1">{#N/A,#N/A,FALSE,"집계표"}</definedName>
    <definedName name="ㅌㅇㄱㄱ" localSheetId="14" hidden="1">{#N/A,#N/A,FALSE,"집계표"}</definedName>
    <definedName name="ㅌㅇㄱㄱ" hidden="1">{#N/A,#N/A,FALSE,"집계표"}</definedName>
    <definedName name="ㅌㅇㄴ" hidden="1">255</definedName>
    <definedName name="ㅌㅇ려ㅛㄴㅇㅀ" localSheetId="12" hidden="1">{#N/A,#N/A,FALSE,"집계표"}</definedName>
    <definedName name="ㅌㅇ려ㅛㄴㅇㅀ" localSheetId="11" hidden="1">{#N/A,#N/A,FALSE,"집계표"}</definedName>
    <definedName name="ㅌㅇ려ㅛㄴㅇㅀ" localSheetId="13" hidden="1">{#N/A,#N/A,FALSE,"집계표"}</definedName>
    <definedName name="ㅌㅇ려ㅛㄴㅇㅀ" localSheetId="16" hidden="1">{#N/A,#N/A,FALSE,"집계표"}</definedName>
    <definedName name="ㅌㅇ려ㅛㄴㅇㅀ" localSheetId="21" hidden="1">{#N/A,#N/A,FALSE,"집계표"}</definedName>
    <definedName name="ㅌㅇ려ㅛㄴㅇㅀ" localSheetId="18" hidden="1">{#N/A,#N/A,FALSE,"집계표"}</definedName>
    <definedName name="ㅌㅇ려ㅛㄴㅇㅀ" localSheetId="19" hidden="1">{#N/A,#N/A,FALSE,"집계표"}</definedName>
    <definedName name="ㅌㅇ려ㅛㄴㅇㅀ" localSheetId="20" hidden="1">{#N/A,#N/A,FALSE,"집계표"}</definedName>
    <definedName name="ㅌㅇ려ㅛㄴㅇㅀ" localSheetId="22" hidden="1">{#N/A,#N/A,FALSE,"집계표"}</definedName>
    <definedName name="ㅌㅇ려ㅛㄴㅇㅀ" localSheetId="24" hidden="1">{#N/A,#N/A,FALSE,"집계표"}</definedName>
    <definedName name="ㅌㅇ려ㅛㄴㅇㅀ" localSheetId="28" hidden="1">{#N/A,#N/A,FALSE,"집계표"}</definedName>
    <definedName name="ㅌㅇ려ㅛㄴㅇㅀ" localSheetId="14" hidden="1">{#N/A,#N/A,FALSE,"집계표"}</definedName>
    <definedName name="ㅌㅇ려ㅛㄴㅇㅀ" hidden="1">{#N/A,#N/A,FALSE,"집계표"}</definedName>
    <definedName name="ㅌㅇ롷ㄴㄱㄷ" localSheetId="12" hidden="1">{#N/A,#N/A,FALSE,"집계표"}</definedName>
    <definedName name="ㅌㅇ롷ㄴㄱㄷ" localSheetId="11" hidden="1">{#N/A,#N/A,FALSE,"집계표"}</definedName>
    <definedName name="ㅌㅇ롷ㄴㄱㄷ" localSheetId="13" hidden="1">{#N/A,#N/A,FALSE,"집계표"}</definedName>
    <definedName name="ㅌㅇ롷ㄴㄱㄷ" localSheetId="16" hidden="1">{#N/A,#N/A,FALSE,"집계표"}</definedName>
    <definedName name="ㅌㅇ롷ㄴㄱㄷ" localSheetId="21" hidden="1">{#N/A,#N/A,FALSE,"집계표"}</definedName>
    <definedName name="ㅌㅇ롷ㄴㄱㄷ" localSheetId="18" hidden="1">{#N/A,#N/A,FALSE,"집계표"}</definedName>
    <definedName name="ㅌㅇ롷ㄴㄱㄷ" localSheetId="19" hidden="1">{#N/A,#N/A,FALSE,"집계표"}</definedName>
    <definedName name="ㅌㅇ롷ㄴㄱㄷ" localSheetId="20" hidden="1">{#N/A,#N/A,FALSE,"집계표"}</definedName>
    <definedName name="ㅌㅇ롷ㄴㄱㄷ" localSheetId="22" hidden="1">{#N/A,#N/A,FALSE,"집계표"}</definedName>
    <definedName name="ㅌㅇ롷ㄴㄱㄷ" localSheetId="24" hidden="1">{#N/A,#N/A,FALSE,"집계표"}</definedName>
    <definedName name="ㅌㅇ롷ㄴㄱㄷ" localSheetId="28" hidden="1">{#N/A,#N/A,FALSE,"집계표"}</definedName>
    <definedName name="ㅌㅇ롷ㄴㄱㄷ" localSheetId="14" hidden="1">{#N/A,#N/A,FALSE,"집계표"}</definedName>
    <definedName name="ㅌㅇ롷ㄴㄱㄷ" hidden="1">{#N/A,#N/A,FALSE,"집계표"}</definedName>
    <definedName name="ㅌㅇ료" localSheetId="12" hidden="1">{#N/A,#N/A,FALSE,"집계표"}</definedName>
    <definedName name="ㅌㅇ료" localSheetId="11" hidden="1">{#N/A,#N/A,FALSE,"집계표"}</definedName>
    <definedName name="ㅌㅇ료" localSheetId="13" hidden="1">{#N/A,#N/A,FALSE,"집계표"}</definedName>
    <definedName name="ㅌㅇ료" localSheetId="16" hidden="1">{#N/A,#N/A,FALSE,"집계표"}</definedName>
    <definedName name="ㅌㅇ료" localSheetId="21" hidden="1">{#N/A,#N/A,FALSE,"집계표"}</definedName>
    <definedName name="ㅌㅇ료" localSheetId="18" hidden="1">{#N/A,#N/A,FALSE,"집계표"}</definedName>
    <definedName name="ㅌㅇ료" localSheetId="19" hidden="1">{#N/A,#N/A,FALSE,"집계표"}</definedName>
    <definedName name="ㅌㅇ료" localSheetId="20" hidden="1">{#N/A,#N/A,FALSE,"집계표"}</definedName>
    <definedName name="ㅌㅇ료" localSheetId="22" hidden="1">{#N/A,#N/A,FALSE,"집계표"}</definedName>
    <definedName name="ㅌㅇ료" localSheetId="24" hidden="1">{#N/A,#N/A,FALSE,"집계표"}</definedName>
    <definedName name="ㅌㅇ료" localSheetId="28" hidden="1">{#N/A,#N/A,FALSE,"집계표"}</definedName>
    <definedName name="ㅌㅇ료" localSheetId="14" hidden="1">{#N/A,#N/A,FALSE,"집계표"}</definedName>
    <definedName name="ㅌㅇ료" hidden="1">{#N/A,#N/A,FALSE,"집계표"}</definedName>
    <definedName name="ㅌㅊㄹ오" localSheetId="12" hidden="1">{#N/A,#N/A,FALSE,"집계표"}</definedName>
    <definedName name="ㅌㅊㄹ오" localSheetId="11" hidden="1">{#N/A,#N/A,FALSE,"집계표"}</definedName>
    <definedName name="ㅌㅊㄹ오" localSheetId="13" hidden="1">{#N/A,#N/A,FALSE,"집계표"}</definedName>
    <definedName name="ㅌㅊㄹ오" localSheetId="16" hidden="1">{#N/A,#N/A,FALSE,"집계표"}</definedName>
    <definedName name="ㅌㅊㄹ오" localSheetId="21" hidden="1">{#N/A,#N/A,FALSE,"집계표"}</definedName>
    <definedName name="ㅌㅊㄹ오" localSheetId="18" hidden="1">{#N/A,#N/A,FALSE,"집계표"}</definedName>
    <definedName name="ㅌㅊㄹ오" localSheetId="19" hidden="1">{#N/A,#N/A,FALSE,"집계표"}</definedName>
    <definedName name="ㅌㅊㄹ오" localSheetId="20" hidden="1">{#N/A,#N/A,FALSE,"집계표"}</definedName>
    <definedName name="ㅌㅊㄹ오" localSheetId="22" hidden="1">{#N/A,#N/A,FALSE,"집계표"}</definedName>
    <definedName name="ㅌㅊㄹ오" localSheetId="24" hidden="1">{#N/A,#N/A,FALSE,"집계표"}</definedName>
    <definedName name="ㅌㅊㄹ오" localSheetId="28" hidden="1">{#N/A,#N/A,FALSE,"집계표"}</definedName>
    <definedName name="ㅌㅊㄹ오" localSheetId="14" hidden="1">{#N/A,#N/A,FALSE,"집계표"}</definedName>
    <definedName name="ㅌㅊㄹ오" hidden="1">{#N/A,#N/A,FALSE,"집계표"}</definedName>
    <definedName name="ㅌㅊㄹ호" localSheetId="12" hidden="1">{#N/A,#N/A,FALSE,"집계표"}</definedName>
    <definedName name="ㅌㅊㄹ호" localSheetId="11" hidden="1">{#N/A,#N/A,FALSE,"집계표"}</definedName>
    <definedName name="ㅌㅊㄹ호" localSheetId="13" hidden="1">{#N/A,#N/A,FALSE,"집계표"}</definedName>
    <definedName name="ㅌㅊㄹ호" localSheetId="16" hidden="1">{#N/A,#N/A,FALSE,"집계표"}</definedName>
    <definedName name="ㅌㅊㄹ호" localSheetId="21" hidden="1">{#N/A,#N/A,FALSE,"집계표"}</definedName>
    <definedName name="ㅌㅊㄹ호" localSheetId="18" hidden="1">{#N/A,#N/A,FALSE,"집계표"}</definedName>
    <definedName name="ㅌㅊㄹ호" localSheetId="19" hidden="1">{#N/A,#N/A,FALSE,"집계표"}</definedName>
    <definedName name="ㅌㅊㄹ호" localSheetId="20" hidden="1">{#N/A,#N/A,FALSE,"집계표"}</definedName>
    <definedName name="ㅌㅊㄹ호" localSheetId="22" hidden="1">{#N/A,#N/A,FALSE,"집계표"}</definedName>
    <definedName name="ㅌㅊㄹ호" localSheetId="24" hidden="1">{#N/A,#N/A,FALSE,"집계표"}</definedName>
    <definedName name="ㅌㅊㄹ호" localSheetId="28" hidden="1">{#N/A,#N/A,FALSE,"집계표"}</definedName>
    <definedName name="ㅌㅊㄹ호" localSheetId="14" hidden="1">{#N/A,#N/A,FALSE,"집계표"}</definedName>
    <definedName name="ㅌㅊㄹ호" hidden="1">{#N/A,#N/A,FALSE,"집계표"}</definedName>
    <definedName name="ㅌㅊ룟" localSheetId="12" hidden="1">{#N/A,#N/A,FALSE,"집계표"}</definedName>
    <definedName name="ㅌㅊ룟" localSheetId="11" hidden="1">{#N/A,#N/A,FALSE,"집계표"}</definedName>
    <definedName name="ㅌㅊ룟" localSheetId="13" hidden="1">{#N/A,#N/A,FALSE,"집계표"}</definedName>
    <definedName name="ㅌㅊ룟" localSheetId="16" hidden="1">{#N/A,#N/A,FALSE,"집계표"}</definedName>
    <definedName name="ㅌㅊ룟" localSheetId="21" hidden="1">{#N/A,#N/A,FALSE,"집계표"}</definedName>
    <definedName name="ㅌㅊ룟" localSheetId="18" hidden="1">{#N/A,#N/A,FALSE,"집계표"}</definedName>
    <definedName name="ㅌㅊ룟" localSheetId="19" hidden="1">{#N/A,#N/A,FALSE,"집계표"}</definedName>
    <definedName name="ㅌㅊ룟" localSheetId="20" hidden="1">{#N/A,#N/A,FALSE,"집계표"}</definedName>
    <definedName name="ㅌㅊ룟" localSheetId="22" hidden="1">{#N/A,#N/A,FALSE,"집계표"}</definedName>
    <definedName name="ㅌㅊ룟" localSheetId="24" hidden="1">{#N/A,#N/A,FALSE,"집계표"}</definedName>
    <definedName name="ㅌㅊ룟" localSheetId="28" hidden="1">{#N/A,#N/A,FALSE,"집계표"}</definedName>
    <definedName name="ㅌㅊ룟" localSheetId="14" hidden="1">{#N/A,#N/A,FALSE,"집계표"}</definedName>
    <definedName name="ㅌㅊ룟" hidden="1">{#N/A,#N/A,FALSE,"집계표"}</definedName>
    <definedName name="ㅌㅊㅀ" localSheetId="12" hidden="1">{#N/A,#N/A,FALSE,"운반시간"}</definedName>
    <definedName name="ㅌㅊㅀ" localSheetId="11" hidden="1">{#N/A,#N/A,FALSE,"운반시간"}</definedName>
    <definedName name="ㅌㅊㅀ" localSheetId="13" hidden="1">{#N/A,#N/A,FALSE,"운반시간"}</definedName>
    <definedName name="ㅌㅊㅀ" localSheetId="16" hidden="1">{#N/A,#N/A,FALSE,"운반시간"}</definedName>
    <definedName name="ㅌㅊㅀ" localSheetId="21" hidden="1">{#N/A,#N/A,FALSE,"운반시간"}</definedName>
    <definedName name="ㅌㅊㅀ" localSheetId="18" hidden="1">{#N/A,#N/A,FALSE,"운반시간"}</definedName>
    <definedName name="ㅌㅊㅀ" localSheetId="19" hidden="1">{#N/A,#N/A,FALSE,"운반시간"}</definedName>
    <definedName name="ㅌㅊㅀ" localSheetId="20" hidden="1">{#N/A,#N/A,FALSE,"운반시간"}</definedName>
    <definedName name="ㅌㅊㅀ" localSheetId="22" hidden="1">{#N/A,#N/A,FALSE,"운반시간"}</definedName>
    <definedName name="ㅌㅊㅀ" localSheetId="24" hidden="1">{#N/A,#N/A,FALSE,"운반시간"}</definedName>
    <definedName name="ㅌㅊㅀ" localSheetId="28" hidden="1">{#N/A,#N/A,FALSE,"운반시간"}</definedName>
    <definedName name="ㅌㅊㅀ" localSheetId="14" hidden="1">{#N/A,#N/A,FALSE,"운반시간"}</definedName>
    <definedName name="ㅌㅊㅀ" hidden="1">{#N/A,#N/A,FALSE,"운반시간"}</definedName>
    <definedName name="ㅌㅊㅍㅌㅊㅍㅌㅋㅊㅍㅌ" hidden="1">#REF!</definedName>
    <definedName name="ㅌ처히ㅏㅓㄹㅇ하" localSheetId="12" hidden="1">{#N/A,#N/A,FALSE,"집계표"}</definedName>
    <definedName name="ㅌ처히ㅏㅓㄹㅇ하" localSheetId="11" hidden="1">{#N/A,#N/A,FALSE,"집계표"}</definedName>
    <definedName name="ㅌ처히ㅏㅓㄹㅇ하" localSheetId="13" hidden="1">{#N/A,#N/A,FALSE,"집계표"}</definedName>
    <definedName name="ㅌ처히ㅏㅓㄹㅇ하" localSheetId="16" hidden="1">{#N/A,#N/A,FALSE,"집계표"}</definedName>
    <definedName name="ㅌ처히ㅏㅓㄹㅇ하" localSheetId="21" hidden="1">{#N/A,#N/A,FALSE,"집계표"}</definedName>
    <definedName name="ㅌ처히ㅏㅓㄹㅇ하" localSheetId="18" hidden="1">{#N/A,#N/A,FALSE,"집계표"}</definedName>
    <definedName name="ㅌ처히ㅏㅓㄹㅇ하" localSheetId="19" hidden="1">{#N/A,#N/A,FALSE,"집계표"}</definedName>
    <definedName name="ㅌ처히ㅏㅓㄹㅇ하" localSheetId="20" hidden="1">{#N/A,#N/A,FALSE,"집계표"}</definedName>
    <definedName name="ㅌ처히ㅏㅓㄹㅇ하" localSheetId="22" hidden="1">{#N/A,#N/A,FALSE,"집계표"}</definedName>
    <definedName name="ㅌ처히ㅏㅓㄹㅇ하" localSheetId="24" hidden="1">{#N/A,#N/A,FALSE,"집계표"}</definedName>
    <definedName name="ㅌ처히ㅏㅓㄹㅇ하" localSheetId="28" hidden="1">{#N/A,#N/A,FALSE,"집계표"}</definedName>
    <definedName name="ㅌ처히ㅏㅓㄹㅇ하" localSheetId="14" hidden="1">{#N/A,#N/A,FALSE,"집계표"}</definedName>
    <definedName name="ㅌ처히ㅏㅓㄹㅇ하" hidden="1">{#N/A,#N/A,FALSE,"집계표"}</definedName>
    <definedName name="ㅌㅋㅀ" localSheetId="12" hidden="1">{#N/A,#N/A,FALSE,"집계표"}</definedName>
    <definedName name="ㅌㅋㅀ" localSheetId="11" hidden="1">{#N/A,#N/A,FALSE,"집계표"}</definedName>
    <definedName name="ㅌㅋㅀ" localSheetId="13" hidden="1">{#N/A,#N/A,FALSE,"집계표"}</definedName>
    <definedName name="ㅌㅋㅀ" localSheetId="16" hidden="1">{#N/A,#N/A,FALSE,"집계표"}</definedName>
    <definedName name="ㅌㅋㅀ" localSheetId="21" hidden="1">{#N/A,#N/A,FALSE,"집계표"}</definedName>
    <definedName name="ㅌㅋㅀ" localSheetId="18" hidden="1">{#N/A,#N/A,FALSE,"집계표"}</definedName>
    <definedName name="ㅌㅋㅀ" localSheetId="19" hidden="1">{#N/A,#N/A,FALSE,"집계표"}</definedName>
    <definedName name="ㅌㅋㅀ" localSheetId="20" hidden="1">{#N/A,#N/A,FALSE,"집계표"}</definedName>
    <definedName name="ㅌㅋㅀ" localSheetId="22" hidden="1">{#N/A,#N/A,FALSE,"집계표"}</definedName>
    <definedName name="ㅌㅋㅀ" localSheetId="24" hidden="1">{#N/A,#N/A,FALSE,"집계표"}</definedName>
    <definedName name="ㅌㅋㅀ" localSheetId="28" hidden="1">{#N/A,#N/A,FALSE,"집계표"}</definedName>
    <definedName name="ㅌㅋㅀ" localSheetId="14" hidden="1">{#N/A,#N/A,FALSE,"집계표"}</definedName>
    <definedName name="ㅌㅋㅀ" hidden="1">{#N/A,#N/A,FALSE,"집계표"}</definedName>
    <definedName name="ㅌㅋㅇ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ㅋ퍼ㅣㅏㄴㅇ" localSheetId="12" hidden="1">{#N/A,#N/A,FALSE,"집계표"}</definedName>
    <definedName name="ㅌㅋ퍼ㅣㅏㄴㅇ" localSheetId="11" hidden="1">{#N/A,#N/A,FALSE,"집계표"}</definedName>
    <definedName name="ㅌㅋ퍼ㅣㅏㄴㅇ" localSheetId="13" hidden="1">{#N/A,#N/A,FALSE,"집계표"}</definedName>
    <definedName name="ㅌㅋ퍼ㅣㅏㄴㅇ" localSheetId="16" hidden="1">{#N/A,#N/A,FALSE,"집계표"}</definedName>
    <definedName name="ㅌㅋ퍼ㅣㅏㄴㅇ" localSheetId="21" hidden="1">{#N/A,#N/A,FALSE,"집계표"}</definedName>
    <definedName name="ㅌㅋ퍼ㅣㅏㄴㅇ" localSheetId="18" hidden="1">{#N/A,#N/A,FALSE,"집계표"}</definedName>
    <definedName name="ㅌㅋ퍼ㅣㅏㄴㅇ" localSheetId="19" hidden="1">{#N/A,#N/A,FALSE,"집계표"}</definedName>
    <definedName name="ㅌㅋ퍼ㅣㅏㄴㅇ" localSheetId="20" hidden="1">{#N/A,#N/A,FALSE,"집계표"}</definedName>
    <definedName name="ㅌㅋ퍼ㅣㅏㄴㅇ" localSheetId="22" hidden="1">{#N/A,#N/A,FALSE,"집계표"}</definedName>
    <definedName name="ㅌㅋ퍼ㅣㅏㄴㅇ" localSheetId="24" hidden="1">{#N/A,#N/A,FALSE,"집계표"}</definedName>
    <definedName name="ㅌㅋ퍼ㅣㅏㄴㅇ" localSheetId="28" hidden="1">{#N/A,#N/A,FALSE,"집계표"}</definedName>
    <definedName name="ㅌㅋ퍼ㅣㅏㄴㅇ" localSheetId="14" hidden="1">{#N/A,#N/A,FALSE,"집계표"}</definedName>
    <definedName name="ㅌㅋ퍼ㅣㅏㄴㅇ" hidden="1">{#N/A,#N/A,FALSE,"집계표"}</definedName>
    <definedName name="ㅌ카ㅓ낭렇" localSheetId="12" hidden="1">{#N/A,#N/A,FALSE,"집계표"}</definedName>
    <definedName name="ㅌ카ㅓ낭렇" localSheetId="11" hidden="1">{#N/A,#N/A,FALSE,"집계표"}</definedName>
    <definedName name="ㅌ카ㅓ낭렇" localSheetId="13" hidden="1">{#N/A,#N/A,FALSE,"집계표"}</definedName>
    <definedName name="ㅌ카ㅓ낭렇" localSheetId="16" hidden="1">{#N/A,#N/A,FALSE,"집계표"}</definedName>
    <definedName name="ㅌ카ㅓ낭렇" localSheetId="21" hidden="1">{#N/A,#N/A,FALSE,"집계표"}</definedName>
    <definedName name="ㅌ카ㅓ낭렇" localSheetId="18" hidden="1">{#N/A,#N/A,FALSE,"집계표"}</definedName>
    <definedName name="ㅌ카ㅓ낭렇" localSheetId="19" hidden="1">{#N/A,#N/A,FALSE,"집계표"}</definedName>
    <definedName name="ㅌ카ㅓ낭렇" localSheetId="20" hidden="1">{#N/A,#N/A,FALSE,"집계표"}</definedName>
    <definedName name="ㅌ카ㅓ낭렇" localSheetId="22" hidden="1">{#N/A,#N/A,FALSE,"집계표"}</definedName>
    <definedName name="ㅌ카ㅓ낭렇" localSheetId="24" hidden="1">{#N/A,#N/A,FALSE,"집계표"}</definedName>
    <definedName name="ㅌ카ㅓ낭렇" localSheetId="28" hidden="1">{#N/A,#N/A,FALSE,"집계표"}</definedName>
    <definedName name="ㅌ카ㅓ낭렇" localSheetId="14" hidden="1">{#N/A,#N/A,FALSE,"집계표"}</definedName>
    <definedName name="ㅌ카ㅓ낭렇" hidden="1">{#N/A,#N/A,FALSE,"집계표"}</definedName>
    <definedName name="ㅌㅌ" localSheetId="12" hidden="1">{#N/A,#N/A,FALSE,"표지"}</definedName>
    <definedName name="ㅌㅌ" localSheetId="11" hidden="1">{#N/A,#N/A,FALSE,"표지"}</definedName>
    <definedName name="ㅌㅌ" localSheetId="13" hidden="1">{#N/A,#N/A,FALSE,"표지"}</definedName>
    <definedName name="ㅌㅌ" localSheetId="16" hidden="1">{#N/A,#N/A,FALSE,"표지"}</definedName>
    <definedName name="ㅌㅌ" localSheetId="21" hidden="1">{#N/A,#N/A,FALSE,"표지"}</definedName>
    <definedName name="ㅌㅌ" localSheetId="18" hidden="1">{#N/A,#N/A,FALSE,"표지"}</definedName>
    <definedName name="ㅌㅌ" localSheetId="19" hidden="1">{#N/A,#N/A,FALSE,"표지"}</definedName>
    <definedName name="ㅌㅌ" localSheetId="20" hidden="1">{#N/A,#N/A,FALSE,"표지"}</definedName>
    <definedName name="ㅌㅌ" localSheetId="22" hidden="1">{#N/A,#N/A,FALSE,"표지"}</definedName>
    <definedName name="ㅌㅌ" localSheetId="24" hidden="1">{#N/A,#N/A,FALSE,"표지"}</definedName>
    <definedName name="ㅌㅌ" localSheetId="28" hidden="1">{#N/A,#N/A,FALSE,"표지"}</definedName>
    <definedName name="ㅌㅌ" localSheetId="14" hidden="1">{#N/A,#N/A,FALSE,"표지"}</definedName>
    <definedName name="ㅌㅌ" hidden="1">{#N/A,#N/A,FALSE,"표지"}</definedName>
    <definedName name="ㅌㅍ" localSheetId="12" hidden="1">{#N/A,#N/A,FALSE,"부대2"}</definedName>
    <definedName name="ㅌㅍ" localSheetId="11" hidden="1">{#N/A,#N/A,FALSE,"부대2"}</definedName>
    <definedName name="ㅌㅍ" localSheetId="13" hidden="1">{#N/A,#N/A,FALSE,"부대2"}</definedName>
    <definedName name="ㅌㅍ" localSheetId="16" hidden="1">{#N/A,#N/A,FALSE,"부대2"}</definedName>
    <definedName name="ㅌㅍ" localSheetId="21" hidden="1">{#N/A,#N/A,FALSE,"부대2"}</definedName>
    <definedName name="ㅌㅍ" localSheetId="18" hidden="1">{#N/A,#N/A,FALSE,"부대2"}</definedName>
    <definedName name="ㅌㅍ" localSheetId="19" hidden="1">{#N/A,#N/A,FALSE,"부대2"}</definedName>
    <definedName name="ㅌㅍ" localSheetId="20" hidden="1">{#N/A,#N/A,FALSE,"부대2"}</definedName>
    <definedName name="ㅌㅍ" localSheetId="22" hidden="1">{#N/A,#N/A,FALSE,"부대2"}</definedName>
    <definedName name="ㅌㅍ" localSheetId="24" hidden="1">{#N/A,#N/A,FALSE,"부대2"}</definedName>
    <definedName name="ㅌㅍ" localSheetId="28" hidden="1">{#N/A,#N/A,FALSE,"부대2"}</definedName>
    <definedName name="ㅌㅍ" localSheetId="14" hidden="1">{#N/A,#N/A,FALSE,"부대2"}</definedName>
    <definedName name="ㅌㅍ" hidden="1">{#N/A,#N/A,FALSE,"부대2"}</definedName>
    <definedName name="ㅌㅍㅊㅇㅌㅎ" localSheetId="12" hidden="1">{#N/A,#N/A,FALSE,"도급대비시행율";#N/A,#N/A,FALSE,"결의서";#N/A,#N/A,FALSE,"내역서";#N/A,#N/A,FALSE,"도급예상"}</definedName>
    <definedName name="ㅌㅍㅊㅇㅌㅎ" localSheetId="11" hidden="1">{#N/A,#N/A,FALSE,"도급대비시행율";#N/A,#N/A,FALSE,"결의서";#N/A,#N/A,FALSE,"내역서";#N/A,#N/A,FALSE,"도급예상"}</definedName>
    <definedName name="ㅌㅍㅊㅇㅌㅎ" localSheetId="13" hidden="1">{#N/A,#N/A,FALSE,"도급대비시행율";#N/A,#N/A,FALSE,"결의서";#N/A,#N/A,FALSE,"내역서";#N/A,#N/A,FALSE,"도급예상"}</definedName>
    <definedName name="ㅌㅍㅊㅇㅌㅎ" localSheetId="16" hidden="1">{#N/A,#N/A,FALSE,"도급대비시행율";#N/A,#N/A,FALSE,"결의서";#N/A,#N/A,FALSE,"내역서";#N/A,#N/A,FALSE,"도급예상"}</definedName>
    <definedName name="ㅌㅍㅊㅇㅌㅎ" localSheetId="21" hidden="1">{#N/A,#N/A,FALSE,"도급대비시행율";#N/A,#N/A,FALSE,"결의서";#N/A,#N/A,FALSE,"내역서";#N/A,#N/A,FALSE,"도급예상"}</definedName>
    <definedName name="ㅌㅍㅊㅇㅌㅎ" localSheetId="18" hidden="1">{#N/A,#N/A,FALSE,"도급대비시행율";#N/A,#N/A,FALSE,"결의서";#N/A,#N/A,FALSE,"내역서";#N/A,#N/A,FALSE,"도급예상"}</definedName>
    <definedName name="ㅌㅍㅊㅇㅌㅎ" localSheetId="19" hidden="1">{#N/A,#N/A,FALSE,"도급대비시행율";#N/A,#N/A,FALSE,"결의서";#N/A,#N/A,FALSE,"내역서";#N/A,#N/A,FALSE,"도급예상"}</definedName>
    <definedName name="ㅌㅍㅊㅇㅌㅎ" localSheetId="20" hidden="1">{#N/A,#N/A,FALSE,"도급대비시행율";#N/A,#N/A,FALSE,"결의서";#N/A,#N/A,FALSE,"내역서";#N/A,#N/A,FALSE,"도급예상"}</definedName>
    <definedName name="ㅌㅍㅊㅇㅌㅎ" localSheetId="22" hidden="1">{#N/A,#N/A,FALSE,"도급대비시행율";#N/A,#N/A,FALSE,"결의서";#N/A,#N/A,FALSE,"내역서";#N/A,#N/A,FALSE,"도급예상"}</definedName>
    <definedName name="ㅌㅍㅊㅇㅌㅎ" localSheetId="24" hidden="1">{#N/A,#N/A,FALSE,"도급대비시행율";#N/A,#N/A,FALSE,"결의서";#N/A,#N/A,FALSE,"내역서";#N/A,#N/A,FALSE,"도급예상"}</definedName>
    <definedName name="ㅌㅍㅊㅇㅌㅎ" localSheetId="28" hidden="1">{#N/A,#N/A,FALSE,"도급대비시행율";#N/A,#N/A,FALSE,"결의서";#N/A,#N/A,FALSE,"내역서";#N/A,#N/A,FALSE,"도급예상"}</definedName>
    <definedName name="ㅌㅍㅊㅇㅌㅎ" localSheetId="14" hidden="1">{#N/A,#N/A,FALSE,"도급대비시행율";#N/A,#N/A,FALSE,"결의서";#N/A,#N/A,FALSE,"내역서";#N/A,#N/A,FALSE,"도급예상"}</definedName>
    <definedName name="ㅌㅍㅊㅇㅌㅎ" hidden="1">{#N/A,#N/A,FALSE,"도급대비시행율";#N/A,#N/A,FALSE,"결의서";#N/A,#N/A,FALSE,"내역서";#N/A,#N/A,FALSE,"도급예상"}</definedName>
    <definedName name="ㅌㅍ츛ㅌ" localSheetId="12" hidden="1">{#N/A,#N/A,FALSE,"운반시간"}</definedName>
    <definedName name="ㅌㅍ츛ㅌ" localSheetId="11" hidden="1">{#N/A,#N/A,FALSE,"운반시간"}</definedName>
    <definedName name="ㅌㅍ츛ㅌ" localSheetId="13" hidden="1">{#N/A,#N/A,FALSE,"운반시간"}</definedName>
    <definedName name="ㅌㅍ츛ㅌ" localSheetId="16" hidden="1">{#N/A,#N/A,FALSE,"운반시간"}</definedName>
    <definedName name="ㅌㅍ츛ㅌ" localSheetId="21" hidden="1">{#N/A,#N/A,FALSE,"운반시간"}</definedName>
    <definedName name="ㅌㅍ츛ㅌ" localSheetId="18" hidden="1">{#N/A,#N/A,FALSE,"운반시간"}</definedName>
    <definedName name="ㅌㅍ츛ㅌ" localSheetId="19" hidden="1">{#N/A,#N/A,FALSE,"운반시간"}</definedName>
    <definedName name="ㅌㅍ츛ㅌ" localSheetId="20" hidden="1">{#N/A,#N/A,FALSE,"운반시간"}</definedName>
    <definedName name="ㅌㅍ츛ㅌ" localSheetId="22" hidden="1">{#N/A,#N/A,FALSE,"운반시간"}</definedName>
    <definedName name="ㅌㅍ츛ㅌ" localSheetId="24" hidden="1">{#N/A,#N/A,FALSE,"운반시간"}</definedName>
    <definedName name="ㅌㅍ츛ㅌ" localSheetId="28" hidden="1">{#N/A,#N/A,FALSE,"운반시간"}</definedName>
    <definedName name="ㅌㅍ츛ㅌ" localSheetId="14" hidden="1">{#N/A,#N/A,FALSE,"운반시간"}</definedName>
    <definedName name="ㅌㅍ츛ㅌ" hidden="1">{#N/A,#N/A,FALSE,"운반시간"}</definedName>
    <definedName name="타일" localSheetId="12"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11"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16"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21"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18"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19"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20"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22"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타일"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12" hidden="1">{#N/A,#N/A,FALSE,"집계표"}</definedName>
    <definedName name="타히ㅓㅇ" localSheetId="11" hidden="1">{#N/A,#N/A,FALSE,"집계표"}</definedName>
    <definedName name="타히ㅓㅇ" localSheetId="13" hidden="1">{#N/A,#N/A,FALSE,"집계표"}</definedName>
    <definedName name="타히ㅓㅇ" localSheetId="16" hidden="1">{#N/A,#N/A,FALSE,"집계표"}</definedName>
    <definedName name="타히ㅓㅇ" localSheetId="21" hidden="1">{#N/A,#N/A,FALSE,"집계표"}</definedName>
    <definedName name="타히ㅓㅇ" localSheetId="18" hidden="1">{#N/A,#N/A,FALSE,"집계표"}</definedName>
    <definedName name="타히ㅓㅇ" localSheetId="19" hidden="1">{#N/A,#N/A,FALSE,"집계표"}</definedName>
    <definedName name="타히ㅓㅇ" localSheetId="20" hidden="1">{#N/A,#N/A,FALSE,"집계표"}</definedName>
    <definedName name="타히ㅓㅇ" localSheetId="22" hidden="1">{#N/A,#N/A,FALSE,"집계표"}</definedName>
    <definedName name="타히ㅓㅇ" localSheetId="24" hidden="1">{#N/A,#N/A,FALSE,"집계표"}</definedName>
    <definedName name="타히ㅓㅇ" localSheetId="28" hidden="1">{#N/A,#N/A,FALSE,"집계표"}</definedName>
    <definedName name="타히ㅓㅇ" localSheetId="14" hidden="1">{#N/A,#N/A,FALSE,"집계표"}</definedName>
    <definedName name="타히ㅓㅇ" hidden="1">{#N/A,#N/A,FALSE,"집계표"}</definedName>
    <definedName name="탈" localSheetId="12" hidden="1">{#N/A,#N/A,FALSE,"CCTV"}</definedName>
    <definedName name="탈" localSheetId="11" hidden="1">{#N/A,#N/A,FALSE,"CCTV"}</definedName>
    <definedName name="탈" localSheetId="13" hidden="1">{#N/A,#N/A,FALSE,"CCTV"}</definedName>
    <definedName name="탈" localSheetId="16" hidden="1">{#N/A,#N/A,FALSE,"CCTV"}</definedName>
    <definedName name="탈" localSheetId="21" hidden="1">{#N/A,#N/A,FALSE,"CCTV"}</definedName>
    <definedName name="탈" localSheetId="18" hidden="1">{#N/A,#N/A,FALSE,"CCTV"}</definedName>
    <definedName name="탈" localSheetId="19" hidden="1">{#N/A,#N/A,FALSE,"CCTV"}</definedName>
    <definedName name="탈" localSheetId="20" hidden="1">{#N/A,#N/A,FALSE,"CCTV"}</definedName>
    <definedName name="탈" localSheetId="22" hidden="1">{#N/A,#N/A,FALSE,"CCTV"}</definedName>
    <definedName name="탈" localSheetId="24" hidden="1">{#N/A,#N/A,FALSE,"CCTV"}</definedName>
    <definedName name="탈" localSheetId="28" hidden="1">{#N/A,#N/A,FALSE,"CCTV"}</definedName>
    <definedName name="탈" localSheetId="14" hidden="1">{#N/A,#N/A,FALSE,"CCTV"}</definedName>
    <definedName name="탈" hidden="1">{#N/A,#N/A,FALSE,"CCTV"}</definedName>
    <definedName name="태안도장" localSheetId="1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1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1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16"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2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19"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2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2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2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2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localSheetId="1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안도장"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태영지급" localSheetId="12" hidden="1">{#N/A,#N/A,FALSE,"부대1"}</definedName>
    <definedName name="태영지급" localSheetId="11" hidden="1">{#N/A,#N/A,FALSE,"부대1"}</definedName>
    <definedName name="태영지급" localSheetId="13" hidden="1">{#N/A,#N/A,FALSE,"부대1"}</definedName>
    <definedName name="태영지급" localSheetId="16" hidden="1">{#N/A,#N/A,FALSE,"부대1"}</definedName>
    <definedName name="태영지급" localSheetId="21" hidden="1">{#N/A,#N/A,FALSE,"부대1"}</definedName>
    <definedName name="태영지급" localSheetId="18" hidden="1">{#N/A,#N/A,FALSE,"부대1"}</definedName>
    <definedName name="태영지급" localSheetId="19" hidden="1">{#N/A,#N/A,FALSE,"부대1"}</definedName>
    <definedName name="태영지급" localSheetId="20" hidden="1">{#N/A,#N/A,FALSE,"부대1"}</definedName>
    <definedName name="태영지급" localSheetId="22" hidden="1">{#N/A,#N/A,FALSE,"부대1"}</definedName>
    <definedName name="태영지급" localSheetId="24" hidden="1">{#N/A,#N/A,FALSE,"부대1"}</definedName>
    <definedName name="태영지급" localSheetId="28" hidden="1">{#N/A,#N/A,FALSE,"부대1"}</definedName>
    <definedName name="태영지급" localSheetId="14" hidden="1">{#N/A,#N/A,FALSE,"부대1"}</definedName>
    <definedName name="태영지급" hidden="1">{#N/A,#N/A,FALSE,"부대1"}</definedName>
    <definedName name="터널" localSheetId="12" hidden="1">{#N/A,#N/A,FALSE,"부대1"}</definedName>
    <definedName name="터널" localSheetId="11" hidden="1">{#N/A,#N/A,FALSE,"부대1"}</definedName>
    <definedName name="터널" localSheetId="13" hidden="1">{#N/A,#N/A,FALSE,"부대1"}</definedName>
    <definedName name="터널" localSheetId="16" hidden="1">{#N/A,#N/A,FALSE,"부대1"}</definedName>
    <definedName name="터널" localSheetId="21" hidden="1">{#N/A,#N/A,FALSE,"부대1"}</definedName>
    <definedName name="터널" localSheetId="18" hidden="1">{#N/A,#N/A,FALSE,"부대1"}</definedName>
    <definedName name="터널" localSheetId="19" hidden="1">{#N/A,#N/A,FALSE,"부대1"}</definedName>
    <definedName name="터널" localSheetId="20" hidden="1">{#N/A,#N/A,FALSE,"부대1"}</definedName>
    <definedName name="터널" localSheetId="22" hidden="1">{#N/A,#N/A,FALSE,"부대1"}</definedName>
    <definedName name="터널" localSheetId="24" hidden="1">{#N/A,#N/A,FALSE,"부대1"}</definedName>
    <definedName name="터널" localSheetId="28" hidden="1">{#N/A,#N/A,FALSE,"부대1"}</definedName>
    <definedName name="터널" localSheetId="14" hidden="1">{#N/A,#N/A,FALSE,"부대1"}</definedName>
    <definedName name="터널" hidden="1">{#N/A,#N/A,FALSE,"부대1"}</definedName>
    <definedName name="테스크" localSheetId="12" hidden="1">{#N/A,#N/A,FALSE,"단가표지"}</definedName>
    <definedName name="테스크" localSheetId="11" hidden="1">{#N/A,#N/A,FALSE,"단가표지"}</definedName>
    <definedName name="테스크" localSheetId="13" hidden="1">{#N/A,#N/A,FALSE,"단가표지"}</definedName>
    <definedName name="테스크" localSheetId="16" hidden="1">{#N/A,#N/A,FALSE,"단가표지"}</definedName>
    <definedName name="테스크" localSheetId="21" hidden="1">{#N/A,#N/A,FALSE,"단가표지"}</definedName>
    <definedName name="테스크" localSheetId="18" hidden="1">{#N/A,#N/A,FALSE,"단가표지"}</definedName>
    <definedName name="테스크" localSheetId="19" hidden="1">{#N/A,#N/A,FALSE,"단가표지"}</definedName>
    <definedName name="테스크" localSheetId="20" hidden="1">{#N/A,#N/A,FALSE,"단가표지"}</definedName>
    <definedName name="테스크" localSheetId="22" hidden="1">{#N/A,#N/A,FALSE,"단가표지"}</definedName>
    <definedName name="테스크" localSheetId="24" hidden="1">{#N/A,#N/A,FALSE,"단가표지"}</definedName>
    <definedName name="테스크" localSheetId="28" hidden="1">{#N/A,#N/A,FALSE,"단가표지"}</definedName>
    <definedName name="테스크" localSheetId="14" hidden="1">{#N/A,#N/A,FALSE,"단가표지"}</definedName>
    <definedName name="테스크" hidden="1">{#N/A,#N/A,FALSE,"단가표지"}</definedName>
    <definedName name="텔레컴"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텔레컴"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템플리트모듈1_3">#N/A</definedName>
    <definedName name="템플리트모듈1_7">#N/A</definedName>
    <definedName name="템플리트모듈2_3">#N/A</definedName>
    <definedName name="템플리트모듈2_7">#N/A</definedName>
    <definedName name="템플리트모듈3_3">#N/A</definedName>
    <definedName name="템플리트모듈3_7">#N/A</definedName>
    <definedName name="템플리트모듈4_3">#N/A</definedName>
    <definedName name="템플리트모듈4_7">#N/A</definedName>
    <definedName name="템플리트모듈5_3">#N/A</definedName>
    <definedName name="템플리트모듈5_7">#N/A</definedName>
    <definedName name="템플리트모듈6_3">#N/A</definedName>
    <definedName name="템플리트모듈6_7">#N/A</definedName>
    <definedName name="텨러" localSheetId="12" hidden="1">{#N/A,#N/A,FALSE,"집계표"}</definedName>
    <definedName name="텨러" localSheetId="11" hidden="1">{#N/A,#N/A,FALSE,"집계표"}</definedName>
    <definedName name="텨러" localSheetId="13" hidden="1">{#N/A,#N/A,FALSE,"집계표"}</definedName>
    <definedName name="텨러" localSheetId="16" hidden="1">{#N/A,#N/A,FALSE,"집계표"}</definedName>
    <definedName name="텨러" localSheetId="21" hidden="1">{#N/A,#N/A,FALSE,"집계표"}</definedName>
    <definedName name="텨러" localSheetId="18" hidden="1">{#N/A,#N/A,FALSE,"집계표"}</definedName>
    <definedName name="텨러" localSheetId="19" hidden="1">{#N/A,#N/A,FALSE,"집계표"}</definedName>
    <definedName name="텨러" localSheetId="20" hidden="1">{#N/A,#N/A,FALSE,"집계표"}</definedName>
    <definedName name="텨러" localSheetId="22" hidden="1">{#N/A,#N/A,FALSE,"집계표"}</definedName>
    <definedName name="텨러" localSheetId="24" hidden="1">{#N/A,#N/A,FALSE,"집계표"}</definedName>
    <definedName name="텨러" localSheetId="28" hidden="1">{#N/A,#N/A,FALSE,"집계표"}</definedName>
    <definedName name="텨러" localSheetId="14" hidden="1">{#N/A,#N/A,FALSE,"집계표"}</definedName>
    <definedName name="텨러" hidden="1">{#N/A,#N/A,FALSE,"집계표"}</definedName>
    <definedName name="토" hidden="1">#REF!</definedName>
    <definedName name="토\40" localSheetId="12" hidden="1">{#N/A,#N/A,FALSE,"토공2"}</definedName>
    <definedName name="토\40" localSheetId="11" hidden="1">{#N/A,#N/A,FALSE,"토공2"}</definedName>
    <definedName name="토\40" localSheetId="13" hidden="1">{#N/A,#N/A,FALSE,"토공2"}</definedName>
    <definedName name="토\40" localSheetId="16" hidden="1">{#N/A,#N/A,FALSE,"토공2"}</definedName>
    <definedName name="토\40" localSheetId="21" hidden="1">{#N/A,#N/A,FALSE,"토공2"}</definedName>
    <definedName name="토\40" localSheetId="18" hidden="1">{#N/A,#N/A,FALSE,"토공2"}</definedName>
    <definedName name="토\40" localSheetId="19" hidden="1">{#N/A,#N/A,FALSE,"토공2"}</definedName>
    <definedName name="토\40" localSheetId="20" hidden="1">{#N/A,#N/A,FALSE,"토공2"}</definedName>
    <definedName name="토\40" localSheetId="22" hidden="1">{#N/A,#N/A,FALSE,"토공2"}</definedName>
    <definedName name="토\40" localSheetId="24" hidden="1">{#N/A,#N/A,FALSE,"토공2"}</definedName>
    <definedName name="토\40" localSheetId="28" hidden="1">{#N/A,#N/A,FALSE,"토공2"}</definedName>
    <definedName name="토\40" localSheetId="14" hidden="1">{#N/A,#N/A,FALSE,"토공2"}</definedName>
    <definedName name="토\40" hidden="1">{#N/A,#N/A,FALSE,"토공2"}</definedName>
    <definedName name="토1" localSheetId="12" hidden="1">{#N/A,#N/A,FALSE,"이정표"}</definedName>
    <definedName name="토1" localSheetId="11" hidden="1">{#N/A,#N/A,FALSE,"이정표"}</definedName>
    <definedName name="토1" localSheetId="13" hidden="1">{#N/A,#N/A,FALSE,"이정표"}</definedName>
    <definedName name="토1" localSheetId="16" hidden="1">{#N/A,#N/A,FALSE,"이정표"}</definedName>
    <definedName name="토1" localSheetId="21" hidden="1">{#N/A,#N/A,FALSE,"이정표"}</definedName>
    <definedName name="토1" localSheetId="18" hidden="1">{#N/A,#N/A,FALSE,"이정표"}</definedName>
    <definedName name="토1" localSheetId="19" hidden="1">{#N/A,#N/A,FALSE,"이정표"}</definedName>
    <definedName name="토1" localSheetId="20" hidden="1">{#N/A,#N/A,FALSE,"이정표"}</definedName>
    <definedName name="토1" localSheetId="22" hidden="1">{#N/A,#N/A,FALSE,"이정표"}</definedName>
    <definedName name="토1" localSheetId="24" hidden="1">{#N/A,#N/A,FALSE,"이정표"}</definedName>
    <definedName name="토1" localSheetId="28" hidden="1">{#N/A,#N/A,FALSE,"이정표"}</definedName>
    <definedName name="토1" localSheetId="14" hidden="1">{#N/A,#N/A,FALSE,"이정표"}</definedName>
    <definedName name="토1" hidden="1">{#N/A,#N/A,FALSE,"이정표"}</definedName>
    <definedName name="토2" localSheetId="12" hidden="1">{#N/A,#N/A,FALSE,"조골재"}</definedName>
    <definedName name="토2" localSheetId="11" hidden="1">{#N/A,#N/A,FALSE,"조골재"}</definedName>
    <definedName name="토2" localSheetId="13" hidden="1">{#N/A,#N/A,FALSE,"조골재"}</definedName>
    <definedName name="토2" localSheetId="16" hidden="1">{#N/A,#N/A,FALSE,"조골재"}</definedName>
    <definedName name="토2" localSheetId="21" hidden="1">{#N/A,#N/A,FALSE,"조골재"}</definedName>
    <definedName name="토2" localSheetId="18" hidden="1">{#N/A,#N/A,FALSE,"조골재"}</definedName>
    <definedName name="토2" localSheetId="19" hidden="1">{#N/A,#N/A,FALSE,"조골재"}</definedName>
    <definedName name="토2" localSheetId="20" hidden="1">{#N/A,#N/A,FALSE,"조골재"}</definedName>
    <definedName name="토2" localSheetId="22" hidden="1">{#N/A,#N/A,FALSE,"조골재"}</definedName>
    <definedName name="토2" localSheetId="24" hidden="1">{#N/A,#N/A,FALSE,"조골재"}</definedName>
    <definedName name="토2" localSheetId="28" hidden="1">{#N/A,#N/A,FALSE,"조골재"}</definedName>
    <definedName name="토2" localSheetId="14" hidden="1">{#N/A,#N/A,FALSE,"조골재"}</definedName>
    <definedName name="토2" hidden="1">{#N/A,#N/A,FALSE,"조골재"}</definedName>
    <definedName name="토3" localSheetId="12" hidden="1">{#N/A,#N/A,FALSE,"구조1"}</definedName>
    <definedName name="토3" localSheetId="11" hidden="1">{#N/A,#N/A,FALSE,"구조1"}</definedName>
    <definedName name="토3" localSheetId="13" hidden="1">{#N/A,#N/A,FALSE,"구조1"}</definedName>
    <definedName name="토3" localSheetId="16" hidden="1">{#N/A,#N/A,FALSE,"구조1"}</definedName>
    <definedName name="토3" localSheetId="21" hidden="1">{#N/A,#N/A,FALSE,"구조1"}</definedName>
    <definedName name="토3" localSheetId="18" hidden="1">{#N/A,#N/A,FALSE,"구조1"}</definedName>
    <definedName name="토3" localSheetId="19" hidden="1">{#N/A,#N/A,FALSE,"구조1"}</definedName>
    <definedName name="토3" localSheetId="20" hidden="1">{#N/A,#N/A,FALSE,"구조1"}</definedName>
    <definedName name="토3" localSheetId="22" hidden="1">{#N/A,#N/A,FALSE,"구조1"}</definedName>
    <definedName name="토3" localSheetId="24" hidden="1">{#N/A,#N/A,FALSE,"구조1"}</definedName>
    <definedName name="토3" localSheetId="28" hidden="1">{#N/A,#N/A,FALSE,"구조1"}</definedName>
    <definedName name="토3" localSheetId="14" hidden="1">{#N/A,#N/A,FALSE,"구조1"}</definedName>
    <definedName name="토3" hidden="1">{#N/A,#N/A,FALSE,"구조1"}</definedName>
    <definedName name="토건" localSheetId="12" hidden="1">{"'장비'!$A$3:$M$12"}</definedName>
    <definedName name="토건" localSheetId="11" hidden="1">{"'장비'!$A$3:$M$12"}</definedName>
    <definedName name="토건" localSheetId="13" hidden="1">{"'장비'!$A$3:$M$12"}</definedName>
    <definedName name="토건" localSheetId="16" hidden="1">{"'장비'!$A$3:$M$12"}</definedName>
    <definedName name="토건" localSheetId="21" hidden="1">{"'장비'!$A$3:$M$12"}</definedName>
    <definedName name="토건" localSheetId="18" hidden="1">{"'장비'!$A$3:$M$12"}</definedName>
    <definedName name="토건" localSheetId="19" hidden="1">{"'장비'!$A$3:$M$12"}</definedName>
    <definedName name="토건" localSheetId="20" hidden="1">{"'장비'!$A$3:$M$12"}</definedName>
    <definedName name="토건" localSheetId="22" hidden="1">{"'장비'!$A$3:$M$12"}</definedName>
    <definedName name="토건" localSheetId="24" hidden="1">{"'장비'!$A$3:$M$12"}</definedName>
    <definedName name="토건" localSheetId="28" hidden="1">{"'장비'!$A$3:$M$12"}</definedName>
    <definedName name="토건" localSheetId="14" hidden="1">{"'장비'!$A$3:$M$12"}</definedName>
    <definedName name="토건" hidden="1">{"'장비'!$A$3:$M$12"}</definedName>
    <definedName name="토건공사비대비r" localSheetId="12" hidden="1">{"'장비'!$A$3:$M$12"}</definedName>
    <definedName name="토건공사비대비r" localSheetId="11" hidden="1">{"'장비'!$A$3:$M$12"}</definedName>
    <definedName name="토건공사비대비r" localSheetId="13" hidden="1">{"'장비'!$A$3:$M$12"}</definedName>
    <definedName name="토건공사비대비r" localSheetId="16" hidden="1">{"'장비'!$A$3:$M$12"}</definedName>
    <definedName name="토건공사비대비r" localSheetId="21" hidden="1">{"'장비'!$A$3:$M$12"}</definedName>
    <definedName name="토건공사비대비r" localSheetId="18" hidden="1">{"'장비'!$A$3:$M$12"}</definedName>
    <definedName name="토건공사비대비r" localSheetId="19" hidden="1">{"'장비'!$A$3:$M$12"}</definedName>
    <definedName name="토건공사비대비r" localSheetId="20" hidden="1">{"'장비'!$A$3:$M$12"}</definedName>
    <definedName name="토건공사비대비r" localSheetId="22" hidden="1">{"'장비'!$A$3:$M$12"}</definedName>
    <definedName name="토건공사비대비r" localSheetId="24" hidden="1">{"'장비'!$A$3:$M$12"}</definedName>
    <definedName name="토건공사비대비r" localSheetId="28" hidden="1">{"'장비'!$A$3:$M$12"}</definedName>
    <definedName name="토건공사비대비r" localSheetId="14" hidden="1">{"'장비'!$A$3:$M$12"}</definedName>
    <definedName name="토건공사비대비r" hidden="1">{"'장비'!$A$3:$M$12"}</definedName>
    <definedName name="토건업체" localSheetId="12" hidden="1">{"'장비'!$A$3:$M$12"}</definedName>
    <definedName name="토건업체" localSheetId="11" hidden="1">{"'장비'!$A$3:$M$12"}</definedName>
    <definedName name="토건업체" localSheetId="13" hidden="1">{"'장비'!$A$3:$M$12"}</definedName>
    <definedName name="토건업체" localSheetId="16" hidden="1">{"'장비'!$A$3:$M$12"}</definedName>
    <definedName name="토건업체" localSheetId="21" hidden="1">{"'장비'!$A$3:$M$12"}</definedName>
    <definedName name="토건업체" localSheetId="18" hidden="1">{"'장비'!$A$3:$M$12"}</definedName>
    <definedName name="토건업체" localSheetId="19" hidden="1">{"'장비'!$A$3:$M$12"}</definedName>
    <definedName name="토건업체" localSheetId="20" hidden="1">{"'장비'!$A$3:$M$12"}</definedName>
    <definedName name="토건업체" localSheetId="22" hidden="1">{"'장비'!$A$3:$M$12"}</definedName>
    <definedName name="토건업체" localSheetId="24" hidden="1">{"'장비'!$A$3:$M$12"}</definedName>
    <definedName name="토건업체" localSheetId="28" hidden="1">{"'장비'!$A$3:$M$12"}</definedName>
    <definedName name="토건업체" localSheetId="14" hidden="1">{"'장비'!$A$3:$M$12"}</definedName>
    <definedName name="토건업체" hidden="1">{"'장비'!$A$3:$M$12"}</definedName>
    <definedName name="토건집계표r" localSheetId="12" hidden="1">{"'장비'!$A$3:$M$12"}</definedName>
    <definedName name="토건집계표r" localSheetId="11" hidden="1">{"'장비'!$A$3:$M$12"}</definedName>
    <definedName name="토건집계표r" localSheetId="13" hidden="1">{"'장비'!$A$3:$M$12"}</definedName>
    <definedName name="토건집계표r" localSheetId="16" hidden="1">{"'장비'!$A$3:$M$12"}</definedName>
    <definedName name="토건집계표r" localSheetId="21" hidden="1">{"'장비'!$A$3:$M$12"}</definedName>
    <definedName name="토건집계표r" localSheetId="18" hidden="1">{"'장비'!$A$3:$M$12"}</definedName>
    <definedName name="토건집계표r" localSheetId="19" hidden="1">{"'장비'!$A$3:$M$12"}</definedName>
    <definedName name="토건집계표r" localSheetId="20" hidden="1">{"'장비'!$A$3:$M$12"}</definedName>
    <definedName name="토건집계표r" localSheetId="22" hidden="1">{"'장비'!$A$3:$M$12"}</definedName>
    <definedName name="토건집계표r" localSheetId="24" hidden="1">{"'장비'!$A$3:$M$12"}</definedName>
    <definedName name="토건집계표r" localSheetId="28" hidden="1">{"'장비'!$A$3:$M$12"}</definedName>
    <definedName name="토건집계표r" localSheetId="14" hidden="1">{"'장비'!$A$3:$M$12"}</definedName>
    <definedName name="토건집계표r" hidden="1">{"'장비'!$A$3:$M$12"}</definedName>
    <definedName name="토공" localSheetId="12" hidden="1">{#N/A,#N/A,FALSE,"포장2"}</definedName>
    <definedName name="토공" localSheetId="11" hidden="1">{#N/A,#N/A,FALSE,"포장2"}</definedName>
    <definedName name="토공" localSheetId="13" hidden="1">{#N/A,#N/A,FALSE,"포장2"}</definedName>
    <definedName name="토공" localSheetId="16" hidden="1">{#N/A,#N/A,FALSE,"포장2"}</definedName>
    <definedName name="토공" localSheetId="21" hidden="1">{#N/A,#N/A,FALSE,"포장2"}</definedName>
    <definedName name="토공" localSheetId="18" hidden="1">{#N/A,#N/A,FALSE,"포장2"}</definedName>
    <definedName name="토공" localSheetId="19" hidden="1">{#N/A,#N/A,FALSE,"포장2"}</definedName>
    <definedName name="토공" localSheetId="20" hidden="1">{#N/A,#N/A,FALSE,"포장2"}</definedName>
    <definedName name="토공" localSheetId="22" hidden="1">{#N/A,#N/A,FALSE,"포장2"}</definedName>
    <definedName name="토공" localSheetId="24" hidden="1">{#N/A,#N/A,FALSE,"포장2"}</definedName>
    <definedName name="토공" localSheetId="28" hidden="1">{#N/A,#N/A,FALSE,"포장2"}</definedName>
    <definedName name="토공" localSheetId="14" hidden="1">{#N/A,#N/A,FALSE,"포장2"}</definedName>
    <definedName name="토공" hidden="1">{#N/A,#N/A,FALSE,"포장2"}</definedName>
    <definedName name="토공11" localSheetId="12" hidden="1">{#N/A,#N/A,FALSE,"포장2"}</definedName>
    <definedName name="토공11" localSheetId="11" hidden="1">{#N/A,#N/A,FALSE,"포장2"}</definedName>
    <definedName name="토공11" localSheetId="13" hidden="1">{#N/A,#N/A,FALSE,"포장2"}</definedName>
    <definedName name="토공11" localSheetId="16" hidden="1">{#N/A,#N/A,FALSE,"포장2"}</definedName>
    <definedName name="토공11" localSheetId="21" hidden="1">{#N/A,#N/A,FALSE,"포장2"}</definedName>
    <definedName name="토공11" localSheetId="18" hidden="1">{#N/A,#N/A,FALSE,"포장2"}</definedName>
    <definedName name="토공11" localSheetId="19" hidden="1">{#N/A,#N/A,FALSE,"포장2"}</definedName>
    <definedName name="토공11" localSheetId="20" hidden="1">{#N/A,#N/A,FALSE,"포장2"}</definedName>
    <definedName name="토공11" localSheetId="22" hidden="1">{#N/A,#N/A,FALSE,"포장2"}</definedName>
    <definedName name="토공11" localSheetId="24" hidden="1">{#N/A,#N/A,FALSE,"포장2"}</definedName>
    <definedName name="토공11" localSheetId="28" hidden="1">{#N/A,#N/A,FALSE,"포장2"}</definedName>
    <definedName name="토공11" localSheetId="14" hidden="1">{#N/A,#N/A,FALSE,"포장2"}</definedName>
    <definedName name="토공11" hidden="1">{#N/A,#N/A,FALSE,"포장2"}</definedName>
    <definedName name="토공2" localSheetId="12" hidden="1">{#N/A,#N/A,FALSE,"2~8번"}</definedName>
    <definedName name="토공2" localSheetId="11" hidden="1">{#N/A,#N/A,FALSE,"2~8번"}</definedName>
    <definedName name="토공2" localSheetId="13" hidden="1">{#N/A,#N/A,FALSE,"2~8번"}</definedName>
    <definedName name="토공2" localSheetId="16" hidden="1">{#N/A,#N/A,FALSE,"2~8번"}</definedName>
    <definedName name="토공2" localSheetId="21" hidden="1">{#N/A,#N/A,FALSE,"2~8번"}</definedName>
    <definedName name="토공2" localSheetId="18" hidden="1">{#N/A,#N/A,FALSE,"2~8번"}</definedName>
    <definedName name="토공2" localSheetId="19" hidden="1">{#N/A,#N/A,FALSE,"2~8번"}</definedName>
    <definedName name="토공2" localSheetId="20" hidden="1">{#N/A,#N/A,FALSE,"2~8번"}</definedName>
    <definedName name="토공2" localSheetId="22" hidden="1">{#N/A,#N/A,FALSE,"2~8번"}</definedName>
    <definedName name="토공2" localSheetId="24" hidden="1">{#N/A,#N/A,FALSE,"2~8번"}</definedName>
    <definedName name="토공2" localSheetId="28" hidden="1">{#N/A,#N/A,FALSE,"2~8번"}</definedName>
    <definedName name="토공2" localSheetId="14" hidden="1">{#N/A,#N/A,FALSE,"2~8번"}</definedName>
    <definedName name="토공2" hidden="1">{#N/A,#N/A,FALSE,"2~8번"}</definedName>
    <definedName name="토공량" localSheetId="12" hidden="1">{#N/A,#N/A,FALSE,"기안지";#N/A,#N/A,FALSE,"통신지"}</definedName>
    <definedName name="토공량" localSheetId="11" hidden="1">{#N/A,#N/A,FALSE,"기안지";#N/A,#N/A,FALSE,"통신지"}</definedName>
    <definedName name="토공량" localSheetId="13" hidden="1">{#N/A,#N/A,FALSE,"기안지";#N/A,#N/A,FALSE,"통신지"}</definedName>
    <definedName name="토공량" localSheetId="16" hidden="1">{#N/A,#N/A,FALSE,"기안지";#N/A,#N/A,FALSE,"통신지"}</definedName>
    <definedName name="토공량" localSheetId="21" hidden="1">{#N/A,#N/A,FALSE,"기안지";#N/A,#N/A,FALSE,"통신지"}</definedName>
    <definedName name="토공량" localSheetId="18" hidden="1">{#N/A,#N/A,FALSE,"기안지";#N/A,#N/A,FALSE,"통신지"}</definedName>
    <definedName name="토공량" localSheetId="19" hidden="1">{#N/A,#N/A,FALSE,"기안지";#N/A,#N/A,FALSE,"통신지"}</definedName>
    <definedName name="토공량" localSheetId="20" hidden="1">{#N/A,#N/A,FALSE,"기안지";#N/A,#N/A,FALSE,"통신지"}</definedName>
    <definedName name="토공량" localSheetId="22" hidden="1">{#N/A,#N/A,FALSE,"기안지";#N/A,#N/A,FALSE,"통신지"}</definedName>
    <definedName name="토공량" localSheetId="24" hidden="1">{#N/A,#N/A,FALSE,"기안지";#N/A,#N/A,FALSE,"통신지"}</definedName>
    <definedName name="토공량" localSheetId="28" hidden="1">{#N/A,#N/A,FALSE,"기안지";#N/A,#N/A,FALSE,"통신지"}</definedName>
    <definedName name="토공량" localSheetId="14" hidden="1">{#N/A,#N/A,FALSE,"기안지";#N/A,#N/A,FALSE,"통신지"}</definedName>
    <definedName name="토공량" hidden="1">{#N/A,#N/A,FALSE,"기안지";#N/A,#N/A,FALSE,"통신지"}</definedName>
    <definedName name="토공사" hidden="1">#REF!</definedName>
    <definedName name="토공사2" hidden="1">#REF!</definedName>
    <definedName name="토공이수" hidden="1">#REF!</definedName>
    <definedName name="토공전체" localSheetId="12" hidden="1">{#N/A,#N/A,FALSE,"운반시간"}</definedName>
    <definedName name="토공전체" localSheetId="11" hidden="1">{#N/A,#N/A,FALSE,"운반시간"}</definedName>
    <definedName name="토공전체" localSheetId="13" hidden="1">{#N/A,#N/A,FALSE,"운반시간"}</definedName>
    <definedName name="토공전체" localSheetId="16" hidden="1">{#N/A,#N/A,FALSE,"운반시간"}</definedName>
    <definedName name="토공전체" localSheetId="21" hidden="1">{#N/A,#N/A,FALSE,"운반시간"}</definedName>
    <definedName name="토공전체" localSheetId="18" hidden="1">{#N/A,#N/A,FALSE,"운반시간"}</definedName>
    <definedName name="토공전체" localSheetId="19" hidden="1">{#N/A,#N/A,FALSE,"운반시간"}</definedName>
    <definedName name="토공전체" localSheetId="20" hidden="1">{#N/A,#N/A,FALSE,"운반시간"}</definedName>
    <definedName name="토공전체" localSheetId="22" hidden="1">{#N/A,#N/A,FALSE,"운반시간"}</definedName>
    <definedName name="토공전체" localSheetId="24" hidden="1">{#N/A,#N/A,FALSE,"운반시간"}</definedName>
    <definedName name="토공전체" localSheetId="28" hidden="1">{#N/A,#N/A,FALSE,"운반시간"}</definedName>
    <definedName name="토공전체" localSheetId="14" hidden="1">{#N/A,#N/A,FALSE,"운반시간"}</definedName>
    <definedName name="토공전체" hidden="1">{#N/A,#N/A,FALSE,"운반시간"}</definedName>
    <definedName name="토목" localSheetId="12" hidden="1">{#N/A,#N/A,FALSE,"단가표지"}</definedName>
    <definedName name="토목" localSheetId="11" hidden="1">{#N/A,#N/A,FALSE,"단가표지"}</definedName>
    <definedName name="토목" localSheetId="13" hidden="1">{#N/A,#N/A,FALSE,"단가표지"}</definedName>
    <definedName name="토목" localSheetId="16" hidden="1">{#N/A,#N/A,FALSE,"단가표지"}</definedName>
    <definedName name="토목" localSheetId="21" hidden="1">{#N/A,#N/A,FALSE,"단가표지"}</definedName>
    <definedName name="토목" localSheetId="18" hidden="1">{#N/A,#N/A,FALSE,"단가표지"}</definedName>
    <definedName name="토목" localSheetId="19" hidden="1">{#N/A,#N/A,FALSE,"단가표지"}</definedName>
    <definedName name="토목" localSheetId="20" hidden="1">{#N/A,#N/A,FALSE,"단가표지"}</definedName>
    <definedName name="토목" localSheetId="22" hidden="1">{#N/A,#N/A,FALSE,"단가표지"}</definedName>
    <definedName name="토목" localSheetId="24" hidden="1">{#N/A,#N/A,FALSE,"단가표지"}</definedName>
    <definedName name="토목" localSheetId="28" hidden="1">{#N/A,#N/A,FALSE,"단가표지"}</definedName>
    <definedName name="토목" localSheetId="14" hidden="1">{#N/A,#N/A,FALSE,"단가표지"}</definedName>
    <definedName name="토목" hidden="1">{#N/A,#N/A,FALSE,"단가표지"}</definedName>
    <definedName name="토목견적" localSheetId="12" hidden="1">{#N/A,#N/A,FALSE,"골재소요량";#N/A,#N/A,FALSE,"골재소요량"}</definedName>
    <definedName name="토목견적" localSheetId="11" hidden="1">{#N/A,#N/A,FALSE,"골재소요량";#N/A,#N/A,FALSE,"골재소요량"}</definedName>
    <definedName name="토목견적" localSheetId="13" hidden="1">{#N/A,#N/A,FALSE,"골재소요량";#N/A,#N/A,FALSE,"골재소요량"}</definedName>
    <definedName name="토목견적" localSheetId="16" hidden="1">{#N/A,#N/A,FALSE,"골재소요량";#N/A,#N/A,FALSE,"골재소요량"}</definedName>
    <definedName name="토목견적" localSheetId="21" hidden="1">{#N/A,#N/A,FALSE,"골재소요량";#N/A,#N/A,FALSE,"골재소요량"}</definedName>
    <definedName name="토목견적" localSheetId="18" hidden="1">{#N/A,#N/A,FALSE,"골재소요량";#N/A,#N/A,FALSE,"골재소요량"}</definedName>
    <definedName name="토목견적" localSheetId="19" hidden="1">{#N/A,#N/A,FALSE,"골재소요량";#N/A,#N/A,FALSE,"골재소요량"}</definedName>
    <definedName name="토목견적" localSheetId="20" hidden="1">{#N/A,#N/A,FALSE,"골재소요량";#N/A,#N/A,FALSE,"골재소요량"}</definedName>
    <definedName name="토목견적" localSheetId="22" hidden="1">{#N/A,#N/A,FALSE,"골재소요량";#N/A,#N/A,FALSE,"골재소요량"}</definedName>
    <definedName name="토목견적" localSheetId="24" hidden="1">{#N/A,#N/A,FALSE,"골재소요량";#N/A,#N/A,FALSE,"골재소요량"}</definedName>
    <definedName name="토목견적" localSheetId="28" hidden="1">{#N/A,#N/A,FALSE,"골재소요량";#N/A,#N/A,FALSE,"골재소요량"}</definedName>
    <definedName name="토목견적" localSheetId="14" hidden="1">{#N/A,#N/A,FALSE,"골재소요량";#N/A,#N/A,FALSE,"골재소요량"}</definedName>
    <definedName name="토목견적" hidden="1">{#N/A,#N/A,FALSE,"골재소요량";#N/A,#N/A,FALSE,"골재소요량"}</definedName>
    <definedName name="토목공사" localSheetId="12" hidden="1">{"'Sheet1'!$A$4:$M$21","'Sheet1'!$J$17:$K$19"}</definedName>
    <definedName name="토목공사" localSheetId="11" hidden="1">{"'Sheet1'!$A$4:$M$21","'Sheet1'!$J$17:$K$19"}</definedName>
    <definedName name="토목공사" localSheetId="13" hidden="1">{"'Sheet1'!$A$4:$M$21","'Sheet1'!$J$17:$K$19"}</definedName>
    <definedName name="토목공사" localSheetId="16" hidden="1">{"'Sheet1'!$A$4:$M$21","'Sheet1'!$J$17:$K$19"}</definedName>
    <definedName name="토목공사" localSheetId="21" hidden="1">{"'Sheet1'!$A$4:$M$21","'Sheet1'!$J$17:$K$19"}</definedName>
    <definedName name="토목공사" localSheetId="18" hidden="1">{"'Sheet1'!$A$4:$M$21","'Sheet1'!$J$17:$K$19"}</definedName>
    <definedName name="토목공사" localSheetId="19" hidden="1">{"'Sheet1'!$A$4:$M$21","'Sheet1'!$J$17:$K$19"}</definedName>
    <definedName name="토목공사" localSheetId="20" hidden="1">{"'Sheet1'!$A$4:$M$21","'Sheet1'!$J$17:$K$19"}</definedName>
    <definedName name="토목공사" localSheetId="22" hidden="1">{"'Sheet1'!$A$4:$M$21","'Sheet1'!$J$17:$K$19"}</definedName>
    <definedName name="토목공사" localSheetId="24" hidden="1">{"'Sheet1'!$A$4:$M$21","'Sheet1'!$J$17:$K$19"}</definedName>
    <definedName name="토목공사" localSheetId="28" hidden="1">{"'Sheet1'!$A$4:$M$21","'Sheet1'!$J$17:$K$19"}</definedName>
    <definedName name="토목공사" localSheetId="14" hidden="1">{"'Sheet1'!$A$4:$M$21","'Sheet1'!$J$17:$K$19"}</definedName>
    <definedName name="토목공사" hidden="1">{"'Sheet1'!$A$4:$M$21","'Sheet1'!$J$17:$K$19"}</definedName>
    <definedName name="토목공사강릉" hidden="1">#REF!</definedName>
    <definedName name="토목공사계약3" localSheetId="12" hidden="1">{#N/A,#N/A,FALSE,"CCTV"}</definedName>
    <definedName name="토목공사계약3" localSheetId="11" hidden="1">{#N/A,#N/A,FALSE,"CCTV"}</definedName>
    <definedName name="토목공사계약3" localSheetId="13" hidden="1">{#N/A,#N/A,FALSE,"CCTV"}</definedName>
    <definedName name="토목공사계약3" localSheetId="16" hidden="1">{#N/A,#N/A,FALSE,"CCTV"}</definedName>
    <definedName name="토목공사계약3" localSheetId="21" hidden="1">{#N/A,#N/A,FALSE,"CCTV"}</definedName>
    <definedName name="토목공사계약3" localSheetId="18" hidden="1">{#N/A,#N/A,FALSE,"CCTV"}</definedName>
    <definedName name="토목공사계약3" localSheetId="19" hidden="1">{#N/A,#N/A,FALSE,"CCTV"}</definedName>
    <definedName name="토목공사계약3" localSheetId="20" hidden="1">{#N/A,#N/A,FALSE,"CCTV"}</definedName>
    <definedName name="토목공사계약3" localSheetId="22" hidden="1">{#N/A,#N/A,FALSE,"CCTV"}</definedName>
    <definedName name="토목공사계약3" localSheetId="24" hidden="1">{#N/A,#N/A,FALSE,"CCTV"}</definedName>
    <definedName name="토목공사계약3" localSheetId="28" hidden="1">{#N/A,#N/A,FALSE,"CCTV"}</definedName>
    <definedName name="토목공사계약3" localSheetId="14" hidden="1">{#N/A,#N/A,FALSE,"CCTV"}</definedName>
    <definedName name="토목공사계약3" hidden="1">{#N/A,#N/A,FALSE,"CCTV"}</definedName>
    <definedName name="토목변경" localSheetId="12" hidden="1">{"'장비'!$A$3:$M$12"}</definedName>
    <definedName name="토목변경" localSheetId="11" hidden="1">{"'장비'!$A$3:$M$12"}</definedName>
    <definedName name="토목변경" localSheetId="13" hidden="1">{"'장비'!$A$3:$M$12"}</definedName>
    <definedName name="토목변경" localSheetId="16" hidden="1">{"'장비'!$A$3:$M$12"}</definedName>
    <definedName name="토목변경" localSheetId="21" hidden="1">{"'장비'!$A$3:$M$12"}</definedName>
    <definedName name="토목변경" localSheetId="18" hidden="1">{"'장비'!$A$3:$M$12"}</definedName>
    <definedName name="토목변경" localSheetId="19" hidden="1">{"'장비'!$A$3:$M$12"}</definedName>
    <definedName name="토목변경" localSheetId="20" hidden="1">{"'장비'!$A$3:$M$12"}</definedName>
    <definedName name="토목변경" localSheetId="22" hidden="1">{"'장비'!$A$3:$M$12"}</definedName>
    <definedName name="토목변경" localSheetId="24" hidden="1">{"'장비'!$A$3:$M$12"}</definedName>
    <definedName name="토목변경" localSheetId="28" hidden="1">{"'장비'!$A$3:$M$12"}</definedName>
    <definedName name="토목변경" localSheetId="14" hidden="1">{"'장비'!$A$3:$M$12"}</definedName>
    <definedName name="토목변경" hidden="1">{"'장비'!$A$3:$M$12"}</definedName>
    <definedName name="토목설계" localSheetId="12" hidden="1">{#N/A,#N/A,FALSE,"골재소요량";#N/A,#N/A,FALSE,"골재소요량"}</definedName>
    <definedName name="토목설계" localSheetId="11" hidden="1">{#N/A,#N/A,FALSE,"골재소요량";#N/A,#N/A,FALSE,"골재소요량"}</definedName>
    <definedName name="토목설계" localSheetId="13" hidden="1">{#N/A,#N/A,FALSE,"골재소요량";#N/A,#N/A,FALSE,"골재소요량"}</definedName>
    <definedName name="토목설계" localSheetId="16" hidden="1">{#N/A,#N/A,FALSE,"골재소요량";#N/A,#N/A,FALSE,"골재소요량"}</definedName>
    <definedName name="토목설계" localSheetId="21" hidden="1">{#N/A,#N/A,FALSE,"골재소요량";#N/A,#N/A,FALSE,"골재소요량"}</definedName>
    <definedName name="토목설계" localSheetId="18" hidden="1">{#N/A,#N/A,FALSE,"골재소요량";#N/A,#N/A,FALSE,"골재소요량"}</definedName>
    <definedName name="토목설계" localSheetId="19" hidden="1">{#N/A,#N/A,FALSE,"골재소요량";#N/A,#N/A,FALSE,"골재소요량"}</definedName>
    <definedName name="토목설계" localSheetId="20" hidden="1">{#N/A,#N/A,FALSE,"골재소요량";#N/A,#N/A,FALSE,"골재소요량"}</definedName>
    <definedName name="토목설계" localSheetId="22" hidden="1">{#N/A,#N/A,FALSE,"골재소요량";#N/A,#N/A,FALSE,"골재소요량"}</definedName>
    <definedName name="토목설계" localSheetId="24" hidden="1">{#N/A,#N/A,FALSE,"골재소요량";#N/A,#N/A,FALSE,"골재소요량"}</definedName>
    <definedName name="토목설계" localSheetId="28" hidden="1">{#N/A,#N/A,FALSE,"골재소요량";#N/A,#N/A,FALSE,"골재소요량"}</definedName>
    <definedName name="토목설계" localSheetId="14" hidden="1">{#N/A,#N/A,FALSE,"골재소요량";#N/A,#N/A,FALSE,"골재소요량"}</definedName>
    <definedName name="토목설계" hidden="1">{#N/A,#N/A,FALSE,"골재소요량";#N/A,#N/A,FALSE,"골재소요량"}</definedName>
    <definedName name="토목실견적" localSheetId="12" hidden="1">{#N/A,#N/A,FALSE,"이태원철근"}</definedName>
    <definedName name="토목실견적" localSheetId="11" hidden="1">{#N/A,#N/A,FALSE,"이태원철근"}</definedName>
    <definedName name="토목실견적" localSheetId="13" hidden="1">{#N/A,#N/A,FALSE,"이태원철근"}</definedName>
    <definedName name="토목실견적" localSheetId="16" hidden="1">{#N/A,#N/A,FALSE,"이태원철근"}</definedName>
    <definedName name="토목실견적" localSheetId="21" hidden="1">{#N/A,#N/A,FALSE,"이태원철근"}</definedName>
    <definedName name="토목실견적" localSheetId="18" hidden="1">{#N/A,#N/A,FALSE,"이태원철근"}</definedName>
    <definedName name="토목실견적" localSheetId="19" hidden="1">{#N/A,#N/A,FALSE,"이태원철근"}</definedName>
    <definedName name="토목실견적" localSheetId="20" hidden="1">{#N/A,#N/A,FALSE,"이태원철근"}</definedName>
    <definedName name="토목실견적" localSheetId="22" hidden="1">{#N/A,#N/A,FALSE,"이태원철근"}</definedName>
    <definedName name="토목실견적" localSheetId="24" hidden="1">{#N/A,#N/A,FALSE,"이태원철근"}</definedName>
    <definedName name="토목실견적" localSheetId="28" hidden="1">{#N/A,#N/A,FALSE,"이태원철근"}</definedName>
    <definedName name="토목실견적" localSheetId="14" hidden="1">{#N/A,#N/A,FALSE,"이태원철근"}</definedName>
    <definedName name="토목실견적" hidden="1">{#N/A,#N/A,FALSE,"이태원철근"}</definedName>
    <definedName name="토목실행" localSheetId="12" hidden="1">{#N/A,#N/A,FALSE,"골재소요량";#N/A,#N/A,FALSE,"골재소요량"}</definedName>
    <definedName name="토목실행" localSheetId="11" hidden="1">{#N/A,#N/A,FALSE,"골재소요량";#N/A,#N/A,FALSE,"골재소요량"}</definedName>
    <definedName name="토목실행" localSheetId="13" hidden="1">{#N/A,#N/A,FALSE,"골재소요량";#N/A,#N/A,FALSE,"골재소요량"}</definedName>
    <definedName name="토목실행" localSheetId="16" hidden="1">{#N/A,#N/A,FALSE,"골재소요량";#N/A,#N/A,FALSE,"골재소요량"}</definedName>
    <definedName name="토목실행" localSheetId="21" hidden="1">{#N/A,#N/A,FALSE,"골재소요량";#N/A,#N/A,FALSE,"골재소요량"}</definedName>
    <definedName name="토목실행" localSheetId="18" hidden="1">{#N/A,#N/A,FALSE,"골재소요량";#N/A,#N/A,FALSE,"골재소요량"}</definedName>
    <definedName name="토목실행" localSheetId="19" hidden="1">{#N/A,#N/A,FALSE,"골재소요량";#N/A,#N/A,FALSE,"골재소요량"}</definedName>
    <definedName name="토목실행" localSheetId="20" hidden="1">{#N/A,#N/A,FALSE,"골재소요량";#N/A,#N/A,FALSE,"골재소요량"}</definedName>
    <definedName name="토목실행" localSheetId="22" hidden="1">{#N/A,#N/A,FALSE,"골재소요량";#N/A,#N/A,FALSE,"골재소요량"}</definedName>
    <definedName name="토목실행" localSheetId="24" hidden="1">{#N/A,#N/A,FALSE,"골재소요량";#N/A,#N/A,FALSE,"골재소요량"}</definedName>
    <definedName name="토목실행" localSheetId="28" hidden="1">{#N/A,#N/A,FALSE,"골재소요량";#N/A,#N/A,FALSE,"골재소요량"}</definedName>
    <definedName name="토목실행" localSheetId="14" hidden="1">{#N/A,#N/A,FALSE,"골재소요량";#N/A,#N/A,FALSE,"골재소요량"}</definedName>
    <definedName name="토목실행" hidden="1">{#N/A,#N/A,FALSE,"골재소요량";#N/A,#N/A,FALSE,"골재소요량"}</definedName>
    <definedName name="토목실행예산" localSheetId="12" hidden="1">{"'장비'!$A$3:$M$12"}</definedName>
    <definedName name="토목실행예산" localSheetId="11" hidden="1">{"'장비'!$A$3:$M$12"}</definedName>
    <definedName name="토목실행예산" localSheetId="13" hidden="1">{"'장비'!$A$3:$M$12"}</definedName>
    <definedName name="토목실행예산" localSheetId="16" hidden="1">{"'장비'!$A$3:$M$12"}</definedName>
    <definedName name="토목실행예산" localSheetId="21" hidden="1">{"'장비'!$A$3:$M$12"}</definedName>
    <definedName name="토목실행예산" localSheetId="18" hidden="1">{"'장비'!$A$3:$M$12"}</definedName>
    <definedName name="토목실행예산" localSheetId="19" hidden="1">{"'장비'!$A$3:$M$12"}</definedName>
    <definedName name="토목실행예산" localSheetId="20" hidden="1">{"'장비'!$A$3:$M$12"}</definedName>
    <definedName name="토목실행예산" localSheetId="22" hidden="1">{"'장비'!$A$3:$M$12"}</definedName>
    <definedName name="토목실행예산" localSheetId="24" hidden="1">{"'장비'!$A$3:$M$12"}</definedName>
    <definedName name="토목실행예산" localSheetId="28" hidden="1">{"'장비'!$A$3:$M$12"}</definedName>
    <definedName name="토목실행예산" localSheetId="14" hidden="1">{"'장비'!$A$3:$M$12"}</definedName>
    <definedName name="토목실행예산" hidden="1">{"'장비'!$A$3:$M$12"}</definedName>
    <definedName name="토목조정분" localSheetId="12" hidden="1">{"'장비'!$A$3:$M$12"}</definedName>
    <definedName name="토목조정분" localSheetId="11" hidden="1">{"'장비'!$A$3:$M$12"}</definedName>
    <definedName name="토목조정분" localSheetId="13" hidden="1">{"'장비'!$A$3:$M$12"}</definedName>
    <definedName name="토목조정분" localSheetId="16" hidden="1">{"'장비'!$A$3:$M$12"}</definedName>
    <definedName name="토목조정분" localSheetId="21" hidden="1">{"'장비'!$A$3:$M$12"}</definedName>
    <definedName name="토목조정분" localSheetId="18" hidden="1">{"'장비'!$A$3:$M$12"}</definedName>
    <definedName name="토목조정분" localSheetId="19" hidden="1">{"'장비'!$A$3:$M$12"}</definedName>
    <definedName name="토목조정분" localSheetId="20" hidden="1">{"'장비'!$A$3:$M$12"}</definedName>
    <definedName name="토목조정분" localSheetId="22" hidden="1">{"'장비'!$A$3:$M$12"}</definedName>
    <definedName name="토목조정분" localSheetId="24" hidden="1">{"'장비'!$A$3:$M$12"}</definedName>
    <definedName name="토목조정분" localSheetId="28" hidden="1">{"'장비'!$A$3:$M$12"}</definedName>
    <definedName name="토목조정분" localSheetId="14" hidden="1">{"'장비'!$A$3:$M$12"}</definedName>
    <definedName name="토목조정분" hidden="1">{"'장비'!$A$3:$M$12"}</definedName>
    <definedName name="토목집계표" localSheetId="12" hidden="1">{#N/A,#N/A,FALSE,"현장 NCR 분석";#N/A,#N/A,FALSE,"현장품질감사";#N/A,#N/A,FALSE,"현장품질감사"}</definedName>
    <definedName name="토목집계표" localSheetId="11" hidden="1">{#N/A,#N/A,FALSE,"현장 NCR 분석";#N/A,#N/A,FALSE,"현장품질감사";#N/A,#N/A,FALSE,"현장품질감사"}</definedName>
    <definedName name="토목집계표" localSheetId="13" hidden="1">{#N/A,#N/A,FALSE,"현장 NCR 분석";#N/A,#N/A,FALSE,"현장품질감사";#N/A,#N/A,FALSE,"현장품질감사"}</definedName>
    <definedName name="토목집계표" localSheetId="16" hidden="1">{#N/A,#N/A,FALSE,"현장 NCR 분석";#N/A,#N/A,FALSE,"현장품질감사";#N/A,#N/A,FALSE,"현장품질감사"}</definedName>
    <definedName name="토목집계표" localSheetId="21" hidden="1">{#N/A,#N/A,FALSE,"현장 NCR 분석";#N/A,#N/A,FALSE,"현장품질감사";#N/A,#N/A,FALSE,"현장품질감사"}</definedName>
    <definedName name="토목집계표" localSheetId="18" hidden="1">{#N/A,#N/A,FALSE,"현장 NCR 분석";#N/A,#N/A,FALSE,"현장품질감사";#N/A,#N/A,FALSE,"현장품질감사"}</definedName>
    <definedName name="토목집계표" localSheetId="19" hidden="1">{#N/A,#N/A,FALSE,"현장 NCR 분석";#N/A,#N/A,FALSE,"현장품질감사";#N/A,#N/A,FALSE,"현장품질감사"}</definedName>
    <definedName name="토목집계표" localSheetId="20" hidden="1">{#N/A,#N/A,FALSE,"현장 NCR 분석";#N/A,#N/A,FALSE,"현장품질감사";#N/A,#N/A,FALSE,"현장품질감사"}</definedName>
    <definedName name="토목집계표" localSheetId="22" hidden="1">{#N/A,#N/A,FALSE,"현장 NCR 분석";#N/A,#N/A,FALSE,"현장품질감사";#N/A,#N/A,FALSE,"현장품질감사"}</definedName>
    <definedName name="토목집계표" localSheetId="24" hidden="1">{#N/A,#N/A,FALSE,"현장 NCR 분석";#N/A,#N/A,FALSE,"현장품질감사";#N/A,#N/A,FALSE,"현장품질감사"}</definedName>
    <definedName name="토목집계표" localSheetId="28" hidden="1">{#N/A,#N/A,FALSE,"현장 NCR 분석";#N/A,#N/A,FALSE,"현장품질감사";#N/A,#N/A,FALSE,"현장품질감사"}</definedName>
    <definedName name="토목집계표" localSheetId="14" hidden="1">{#N/A,#N/A,FALSE,"현장 NCR 분석";#N/A,#N/A,FALSE,"현장품질감사";#N/A,#N/A,FALSE,"현장품질감사"}</definedName>
    <definedName name="토목집계표" hidden="1">{#N/A,#N/A,FALSE,"현장 NCR 분석";#N/A,#N/A,FALSE,"현장품질감사";#N/A,#N/A,FALSE,"현장품질감사"}</definedName>
    <definedName name="퇴충명세" localSheetId="1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1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1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1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19"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28"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localSheetId="1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3" localSheetId="12" hidden="1">{#N/A,#N/A,FALSE,"배수2"}</definedName>
    <definedName name="투3" localSheetId="11" hidden="1">{#N/A,#N/A,FALSE,"배수2"}</definedName>
    <definedName name="투3" localSheetId="13" hidden="1">{#N/A,#N/A,FALSE,"배수2"}</definedName>
    <definedName name="투3" localSheetId="16" hidden="1">{#N/A,#N/A,FALSE,"배수2"}</definedName>
    <definedName name="투3" localSheetId="21" hidden="1">{#N/A,#N/A,FALSE,"배수2"}</definedName>
    <definedName name="투3" localSheetId="18" hidden="1">{#N/A,#N/A,FALSE,"배수2"}</definedName>
    <definedName name="투3" localSheetId="19" hidden="1">{#N/A,#N/A,FALSE,"배수2"}</definedName>
    <definedName name="투3" localSheetId="20" hidden="1">{#N/A,#N/A,FALSE,"배수2"}</definedName>
    <definedName name="투3" localSheetId="22" hidden="1">{#N/A,#N/A,FALSE,"배수2"}</definedName>
    <definedName name="투3" localSheetId="24" hidden="1">{#N/A,#N/A,FALSE,"배수2"}</definedName>
    <definedName name="투3" localSheetId="28" hidden="1">{#N/A,#N/A,FALSE,"배수2"}</definedName>
    <definedName name="투3" localSheetId="14" hidden="1">{#N/A,#N/A,FALSE,"배수2"}</definedName>
    <definedName name="투3" hidden="1">{#N/A,#N/A,FALSE,"배수2"}</definedName>
    <definedName name="투입대비표갑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자1" localSheetId="12" hidden="1">{#N/A,#N/A,TRUE,"LOADCOVE";#N/A,#N/A,TRUE,"PAGE001";#N/A,#N/A,TRUE,"PAGE002";#N/A,#N/A,TRUE,"PAGE003";#N/A,#N/A,TRUE,"PAGE004";#N/A,#N/A,TRUE,"PAGE005";#N/A,#N/A,TRUE,"PAGE006";#N/A,#N/A,TRUE,"PAGE007";#N/A,#N/A,TRUE,"PAGE008";#N/A,#N/A,TRUE,"PAGE009";#N/A,#N/A,TRUE,"PAGE010";#N/A,#N/A,TRUE,"PAGE011";#N/A,#N/A,TRUE,"PAGE012";#N/A,#N/A,TRUE,"PAGE013"}</definedName>
    <definedName name="투자1" localSheetId="11" hidden="1">{#N/A,#N/A,TRUE,"LOADCOVE";#N/A,#N/A,TRUE,"PAGE001";#N/A,#N/A,TRUE,"PAGE002";#N/A,#N/A,TRUE,"PAGE003";#N/A,#N/A,TRUE,"PAGE004";#N/A,#N/A,TRUE,"PAGE005";#N/A,#N/A,TRUE,"PAGE006";#N/A,#N/A,TRUE,"PAGE007";#N/A,#N/A,TRUE,"PAGE008";#N/A,#N/A,TRUE,"PAGE009";#N/A,#N/A,TRUE,"PAGE010";#N/A,#N/A,TRUE,"PAGE011";#N/A,#N/A,TRUE,"PAGE012";#N/A,#N/A,TRUE,"PAGE013"}</definedName>
    <definedName name="투자1" localSheetId="13" hidden="1">{#N/A,#N/A,TRUE,"LOADCOVE";#N/A,#N/A,TRUE,"PAGE001";#N/A,#N/A,TRUE,"PAGE002";#N/A,#N/A,TRUE,"PAGE003";#N/A,#N/A,TRUE,"PAGE004";#N/A,#N/A,TRUE,"PAGE005";#N/A,#N/A,TRUE,"PAGE006";#N/A,#N/A,TRUE,"PAGE007";#N/A,#N/A,TRUE,"PAGE008";#N/A,#N/A,TRUE,"PAGE009";#N/A,#N/A,TRUE,"PAGE010";#N/A,#N/A,TRUE,"PAGE011";#N/A,#N/A,TRUE,"PAGE012";#N/A,#N/A,TRUE,"PAGE013"}</definedName>
    <definedName name="투자1" localSheetId="16" hidden="1">{#N/A,#N/A,TRUE,"LOADCOVE";#N/A,#N/A,TRUE,"PAGE001";#N/A,#N/A,TRUE,"PAGE002";#N/A,#N/A,TRUE,"PAGE003";#N/A,#N/A,TRUE,"PAGE004";#N/A,#N/A,TRUE,"PAGE005";#N/A,#N/A,TRUE,"PAGE006";#N/A,#N/A,TRUE,"PAGE007";#N/A,#N/A,TRUE,"PAGE008";#N/A,#N/A,TRUE,"PAGE009";#N/A,#N/A,TRUE,"PAGE010";#N/A,#N/A,TRUE,"PAGE011";#N/A,#N/A,TRUE,"PAGE012";#N/A,#N/A,TRUE,"PAGE013"}</definedName>
    <definedName name="투자1" localSheetId="21" hidden="1">{#N/A,#N/A,TRUE,"LOADCOVE";#N/A,#N/A,TRUE,"PAGE001";#N/A,#N/A,TRUE,"PAGE002";#N/A,#N/A,TRUE,"PAGE003";#N/A,#N/A,TRUE,"PAGE004";#N/A,#N/A,TRUE,"PAGE005";#N/A,#N/A,TRUE,"PAGE006";#N/A,#N/A,TRUE,"PAGE007";#N/A,#N/A,TRUE,"PAGE008";#N/A,#N/A,TRUE,"PAGE009";#N/A,#N/A,TRUE,"PAGE010";#N/A,#N/A,TRUE,"PAGE011";#N/A,#N/A,TRUE,"PAGE012";#N/A,#N/A,TRUE,"PAGE013"}</definedName>
    <definedName name="투자1" localSheetId="18" hidden="1">{#N/A,#N/A,TRUE,"LOADCOVE";#N/A,#N/A,TRUE,"PAGE001";#N/A,#N/A,TRUE,"PAGE002";#N/A,#N/A,TRUE,"PAGE003";#N/A,#N/A,TRUE,"PAGE004";#N/A,#N/A,TRUE,"PAGE005";#N/A,#N/A,TRUE,"PAGE006";#N/A,#N/A,TRUE,"PAGE007";#N/A,#N/A,TRUE,"PAGE008";#N/A,#N/A,TRUE,"PAGE009";#N/A,#N/A,TRUE,"PAGE010";#N/A,#N/A,TRUE,"PAGE011";#N/A,#N/A,TRUE,"PAGE012";#N/A,#N/A,TRUE,"PAGE013"}</definedName>
    <definedName name="투자1" localSheetId="19" hidden="1">{#N/A,#N/A,TRUE,"LOADCOVE";#N/A,#N/A,TRUE,"PAGE001";#N/A,#N/A,TRUE,"PAGE002";#N/A,#N/A,TRUE,"PAGE003";#N/A,#N/A,TRUE,"PAGE004";#N/A,#N/A,TRUE,"PAGE005";#N/A,#N/A,TRUE,"PAGE006";#N/A,#N/A,TRUE,"PAGE007";#N/A,#N/A,TRUE,"PAGE008";#N/A,#N/A,TRUE,"PAGE009";#N/A,#N/A,TRUE,"PAGE010";#N/A,#N/A,TRUE,"PAGE011";#N/A,#N/A,TRUE,"PAGE012";#N/A,#N/A,TRUE,"PAGE013"}</definedName>
    <definedName name="투자1" localSheetId="20" hidden="1">{#N/A,#N/A,TRUE,"LOADCOVE";#N/A,#N/A,TRUE,"PAGE001";#N/A,#N/A,TRUE,"PAGE002";#N/A,#N/A,TRUE,"PAGE003";#N/A,#N/A,TRUE,"PAGE004";#N/A,#N/A,TRUE,"PAGE005";#N/A,#N/A,TRUE,"PAGE006";#N/A,#N/A,TRUE,"PAGE007";#N/A,#N/A,TRUE,"PAGE008";#N/A,#N/A,TRUE,"PAGE009";#N/A,#N/A,TRUE,"PAGE010";#N/A,#N/A,TRUE,"PAGE011";#N/A,#N/A,TRUE,"PAGE012";#N/A,#N/A,TRUE,"PAGE013"}</definedName>
    <definedName name="투자1" localSheetId="22" hidden="1">{#N/A,#N/A,TRUE,"LOADCOVE";#N/A,#N/A,TRUE,"PAGE001";#N/A,#N/A,TRUE,"PAGE002";#N/A,#N/A,TRUE,"PAGE003";#N/A,#N/A,TRUE,"PAGE004";#N/A,#N/A,TRUE,"PAGE005";#N/A,#N/A,TRUE,"PAGE006";#N/A,#N/A,TRUE,"PAGE007";#N/A,#N/A,TRUE,"PAGE008";#N/A,#N/A,TRUE,"PAGE009";#N/A,#N/A,TRUE,"PAGE010";#N/A,#N/A,TRUE,"PAGE011";#N/A,#N/A,TRUE,"PAGE012";#N/A,#N/A,TRUE,"PAGE013"}</definedName>
    <definedName name="투자1" localSheetId="24" hidden="1">{#N/A,#N/A,TRUE,"LOADCOVE";#N/A,#N/A,TRUE,"PAGE001";#N/A,#N/A,TRUE,"PAGE002";#N/A,#N/A,TRUE,"PAGE003";#N/A,#N/A,TRUE,"PAGE004";#N/A,#N/A,TRUE,"PAGE005";#N/A,#N/A,TRUE,"PAGE006";#N/A,#N/A,TRUE,"PAGE007";#N/A,#N/A,TRUE,"PAGE008";#N/A,#N/A,TRUE,"PAGE009";#N/A,#N/A,TRUE,"PAGE010";#N/A,#N/A,TRUE,"PAGE011";#N/A,#N/A,TRUE,"PAGE012";#N/A,#N/A,TRUE,"PAGE013"}</definedName>
    <definedName name="투자1" localSheetId="28" hidden="1">{#N/A,#N/A,TRUE,"LOADCOVE";#N/A,#N/A,TRUE,"PAGE001";#N/A,#N/A,TRUE,"PAGE002";#N/A,#N/A,TRUE,"PAGE003";#N/A,#N/A,TRUE,"PAGE004";#N/A,#N/A,TRUE,"PAGE005";#N/A,#N/A,TRUE,"PAGE006";#N/A,#N/A,TRUE,"PAGE007";#N/A,#N/A,TRUE,"PAGE008";#N/A,#N/A,TRUE,"PAGE009";#N/A,#N/A,TRUE,"PAGE010";#N/A,#N/A,TRUE,"PAGE011";#N/A,#N/A,TRUE,"PAGE012";#N/A,#N/A,TRUE,"PAGE013"}</definedName>
    <definedName name="투자1" localSheetId="14" hidden="1">{#N/A,#N/A,TRUE,"LOADCOVE";#N/A,#N/A,TRUE,"PAGE001";#N/A,#N/A,TRUE,"PAGE002";#N/A,#N/A,TRUE,"PAGE003";#N/A,#N/A,TRUE,"PAGE004";#N/A,#N/A,TRUE,"PAGE005";#N/A,#N/A,TRUE,"PAGE006";#N/A,#N/A,TRUE,"PAGE007";#N/A,#N/A,TRUE,"PAGE008";#N/A,#N/A,TRUE,"PAGE009";#N/A,#N/A,TRUE,"PAGE010";#N/A,#N/A,TRUE,"PAGE011";#N/A,#N/A,TRUE,"PAGE012";#N/A,#N/A,TRUE,"PAGE013"}</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5" localSheetId="12" hidden="1">{#N/A,#N/A,TRUE,"LOADCOVE";#N/A,#N/A,TRUE,"PAGE001";#N/A,#N/A,TRUE,"PAGE002";#N/A,#N/A,TRUE,"PAGE003";#N/A,#N/A,TRUE,"PAGE004";#N/A,#N/A,TRUE,"PAGE005";#N/A,#N/A,TRUE,"PAGE006";#N/A,#N/A,TRUE,"PAGE007";#N/A,#N/A,TRUE,"PAGE008";#N/A,#N/A,TRUE,"PAGE009";#N/A,#N/A,TRUE,"PAGE010";#N/A,#N/A,TRUE,"PAGE011";#N/A,#N/A,TRUE,"PAGE012";#N/A,#N/A,TRUE,"PAGE013"}</definedName>
    <definedName name="투자5" localSheetId="11" hidden="1">{#N/A,#N/A,TRUE,"LOADCOVE";#N/A,#N/A,TRUE,"PAGE001";#N/A,#N/A,TRUE,"PAGE002";#N/A,#N/A,TRUE,"PAGE003";#N/A,#N/A,TRUE,"PAGE004";#N/A,#N/A,TRUE,"PAGE005";#N/A,#N/A,TRUE,"PAGE006";#N/A,#N/A,TRUE,"PAGE007";#N/A,#N/A,TRUE,"PAGE008";#N/A,#N/A,TRUE,"PAGE009";#N/A,#N/A,TRUE,"PAGE010";#N/A,#N/A,TRUE,"PAGE011";#N/A,#N/A,TRUE,"PAGE012";#N/A,#N/A,TRUE,"PAGE013"}</definedName>
    <definedName name="투자5" localSheetId="13" hidden="1">{#N/A,#N/A,TRUE,"LOADCOVE";#N/A,#N/A,TRUE,"PAGE001";#N/A,#N/A,TRUE,"PAGE002";#N/A,#N/A,TRUE,"PAGE003";#N/A,#N/A,TRUE,"PAGE004";#N/A,#N/A,TRUE,"PAGE005";#N/A,#N/A,TRUE,"PAGE006";#N/A,#N/A,TRUE,"PAGE007";#N/A,#N/A,TRUE,"PAGE008";#N/A,#N/A,TRUE,"PAGE009";#N/A,#N/A,TRUE,"PAGE010";#N/A,#N/A,TRUE,"PAGE011";#N/A,#N/A,TRUE,"PAGE012";#N/A,#N/A,TRUE,"PAGE013"}</definedName>
    <definedName name="투자5" localSheetId="16" hidden="1">{#N/A,#N/A,TRUE,"LOADCOVE";#N/A,#N/A,TRUE,"PAGE001";#N/A,#N/A,TRUE,"PAGE002";#N/A,#N/A,TRUE,"PAGE003";#N/A,#N/A,TRUE,"PAGE004";#N/A,#N/A,TRUE,"PAGE005";#N/A,#N/A,TRUE,"PAGE006";#N/A,#N/A,TRUE,"PAGE007";#N/A,#N/A,TRUE,"PAGE008";#N/A,#N/A,TRUE,"PAGE009";#N/A,#N/A,TRUE,"PAGE010";#N/A,#N/A,TRUE,"PAGE011";#N/A,#N/A,TRUE,"PAGE012";#N/A,#N/A,TRUE,"PAGE013"}</definedName>
    <definedName name="투자5" localSheetId="21" hidden="1">{#N/A,#N/A,TRUE,"LOADCOVE";#N/A,#N/A,TRUE,"PAGE001";#N/A,#N/A,TRUE,"PAGE002";#N/A,#N/A,TRUE,"PAGE003";#N/A,#N/A,TRUE,"PAGE004";#N/A,#N/A,TRUE,"PAGE005";#N/A,#N/A,TRUE,"PAGE006";#N/A,#N/A,TRUE,"PAGE007";#N/A,#N/A,TRUE,"PAGE008";#N/A,#N/A,TRUE,"PAGE009";#N/A,#N/A,TRUE,"PAGE010";#N/A,#N/A,TRUE,"PAGE011";#N/A,#N/A,TRUE,"PAGE012";#N/A,#N/A,TRUE,"PAGE013"}</definedName>
    <definedName name="투자5" localSheetId="18" hidden="1">{#N/A,#N/A,TRUE,"LOADCOVE";#N/A,#N/A,TRUE,"PAGE001";#N/A,#N/A,TRUE,"PAGE002";#N/A,#N/A,TRUE,"PAGE003";#N/A,#N/A,TRUE,"PAGE004";#N/A,#N/A,TRUE,"PAGE005";#N/A,#N/A,TRUE,"PAGE006";#N/A,#N/A,TRUE,"PAGE007";#N/A,#N/A,TRUE,"PAGE008";#N/A,#N/A,TRUE,"PAGE009";#N/A,#N/A,TRUE,"PAGE010";#N/A,#N/A,TRUE,"PAGE011";#N/A,#N/A,TRUE,"PAGE012";#N/A,#N/A,TRUE,"PAGE013"}</definedName>
    <definedName name="투자5" localSheetId="19" hidden="1">{#N/A,#N/A,TRUE,"LOADCOVE";#N/A,#N/A,TRUE,"PAGE001";#N/A,#N/A,TRUE,"PAGE002";#N/A,#N/A,TRUE,"PAGE003";#N/A,#N/A,TRUE,"PAGE004";#N/A,#N/A,TRUE,"PAGE005";#N/A,#N/A,TRUE,"PAGE006";#N/A,#N/A,TRUE,"PAGE007";#N/A,#N/A,TRUE,"PAGE008";#N/A,#N/A,TRUE,"PAGE009";#N/A,#N/A,TRUE,"PAGE010";#N/A,#N/A,TRUE,"PAGE011";#N/A,#N/A,TRUE,"PAGE012";#N/A,#N/A,TRUE,"PAGE013"}</definedName>
    <definedName name="투자5" localSheetId="20" hidden="1">{#N/A,#N/A,TRUE,"LOADCOVE";#N/A,#N/A,TRUE,"PAGE001";#N/A,#N/A,TRUE,"PAGE002";#N/A,#N/A,TRUE,"PAGE003";#N/A,#N/A,TRUE,"PAGE004";#N/A,#N/A,TRUE,"PAGE005";#N/A,#N/A,TRUE,"PAGE006";#N/A,#N/A,TRUE,"PAGE007";#N/A,#N/A,TRUE,"PAGE008";#N/A,#N/A,TRUE,"PAGE009";#N/A,#N/A,TRUE,"PAGE010";#N/A,#N/A,TRUE,"PAGE011";#N/A,#N/A,TRUE,"PAGE012";#N/A,#N/A,TRUE,"PAGE013"}</definedName>
    <definedName name="투자5" localSheetId="22" hidden="1">{#N/A,#N/A,TRUE,"LOADCOVE";#N/A,#N/A,TRUE,"PAGE001";#N/A,#N/A,TRUE,"PAGE002";#N/A,#N/A,TRUE,"PAGE003";#N/A,#N/A,TRUE,"PAGE004";#N/A,#N/A,TRUE,"PAGE005";#N/A,#N/A,TRUE,"PAGE006";#N/A,#N/A,TRUE,"PAGE007";#N/A,#N/A,TRUE,"PAGE008";#N/A,#N/A,TRUE,"PAGE009";#N/A,#N/A,TRUE,"PAGE010";#N/A,#N/A,TRUE,"PAGE011";#N/A,#N/A,TRUE,"PAGE012";#N/A,#N/A,TRUE,"PAGE013"}</definedName>
    <definedName name="투자5" localSheetId="24" hidden="1">{#N/A,#N/A,TRUE,"LOADCOVE";#N/A,#N/A,TRUE,"PAGE001";#N/A,#N/A,TRUE,"PAGE002";#N/A,#N/A,TRUE,"PAGE003";#N/A,#N/A,TRUE,"PAGE004";#N/A,#N/A,TRUE,"PAGE005";#N/A,#N/A,TRUE,"PAGE006";#N/A,#N/A,TRUE,"PAGE007";#N/A,#N/A,TRUE,"PAGE008";#N/A,#N/A,TRUE,"PAGE009";#N/A,#N/A,TRUE,"PAGE010";#N/A,#N/A,TRUE,"PAGE011";#N/A,#N/A,TRUE,"PAGE012";#N/A,#N/A,TRUE,"PAGE013"}</definedName>
    <definedName name="투자5" localSheetId="28" hidden="1">{#N/A,#N/A,TRUE,"LOADCOVE";#N/A,#N/A,TRUE,"PAGE001";#N/A,#N/A,TRUE,"PAGE002";#N/A,#N/A,TRUE,"PAGE003";#N/A,#N/A,TRUE,"PAGE004";#N/A,#N/A,TRUE,"PAGE005";#N/A,#N/A,TRUE,"PAGE006";#N/A,#N/A,TRUE,"PAGE007";#N/A,#N/A,TRUE,"PAGE008";#N/A,#N/A,TRUE,"PAGE009";#N/A,#N/A,TRUE,"PAGE010";#N/A,#N/A,TRUE,"PAGE011";#N/A,#N/A,TRUE,"PAGE012";#N/A,#N/A,TRUE,"PAGE013"}</definedName>
    <definedName name="투자5" localSheetId="14"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계획" localSheetId="12" hidden="1">{#N/A,#N/A,TRUE,"LOADCOVE";#N/A,#N/A,TRUE,"PAGE001";#N/A,#N/A,TRUE,"PAGE002";#N/A,#N/A,TRUE,"PAGE003";#N/A,#N/A,TRUE,"PAGE004";#N/A,#N/A,TRUE,"PAGE005";#N/A,#N/A,TRUE,"PAGE006";#N/A,#N/A,TRUE,"PAGE007";#N/A,#N/A,TRUE,"PAGE008";#N/A,#N/A,TRUE,"PAGE009";#N/A,#N/A,TRUE,"PAGE010";#N/A,#N/A,TRUE,"PAGE011";#N/A,#N/A,TRUE,"PAGE012";#N/A,#N/A,TRUE,"PAGE013"}</definedName>
    <definedName name="투자계획" localSheetId="11" hidden="1">{#N/A,#N/A,TRUE,"LOADCOVE";#N/A,#N/A,TRUE,"PAGE001";#N/A,#N/A,TRUE,"PAGE002";#N/A,#N/A,TRUE,"PAGE003";#N/A,#N/A,TRUE,"PAGE004";#N/A,#N/A,TRUE,"PAGE005";#N/A,#N/A,TRUE,"PAGE006";#N/A,#N/A,TRUE,"PAGE007";#N/A,#N/A,TRUE,"PAGE008";#N/A,#N/A,TRUE,"PAGE009";#N/A,#N/A,TRUE,"PAGE010";#N/A,#N/A,TRUE,"PAGE011";#N/A,#N/A,TRUE,"PAGE012";#N/A,#N/A,TRUE,"PAGE013"}</definedName>
    <definedName name="투자계획" localSheetId="13" hidden="1">{#N/A,#N/A,TRUE,"LOADCOVE";#N/A,#N/A,TRUE,"PAGE001";#N/A,#N/A,TRUE,"PAGE002";#N/A,#N/A,TRUE,"PAGE003";#N/A,#N/A,TRUE,"PAGE004";#N/A,#N/A,TRUE,"PAGE005";#N/A,#N/A,TRUE,"PAGE006";#N/A,#N/A,TRUE,"PAGE007";#N/A,#N/A,TRUE,"PAGE008";#N/A,#N/A,TRUE,"PAGE009";#N/A,#N/A,TRUE,"PAGE010";#N/A,#N/A,TRUE,"PAGE011";#N/A,#N/A,TRUE,"PAGE012";#N/A,#N/A,TRUE,"PAGE013"}</definedName>
    <definedName name="투자계획" localSheetId="16" hidden="1">{#N/A,#N/A,TRUE,"LOADCOVE";#N/A,#N/A,TRUE,"PAGE001";#N/A,#N/A,TRUE,"PAGE002";#N/A,#N/A,TRUE,"PAGE003";#N/A,#N/A,TRUE,"PAGE004";#N/A,#N/A,TRUE,"PAGE005";#N/A,#N/A,TRUE,"PAGE006";#N/A,#N/A,TRUE,"PAGE007";#N/A,#N/A,TRUE,"PAGE008";#N/A,#N/A,TRUE,"PAGE009";#N/A,#N/A,TRUE,"PAGE010";#N/A,#N/A,TRUE,"PAGE011";#N/A,#N/A,TRUE,"PAGE012";#N/A,#N/A,TRUE,"PAGE013"}</definedName>
    <definedName name="투자계획" localSheetId="21" hidden="1">{#N/A,#N/A,TRUE,"LOADCOVE";#N/A,#N/A,TRUE,"PAGE001";#N/A,#N/A,TRUE,"PAGE002";#N/A,#N/A,TRUE,"PAGE003";#N/A,#N/A,TRUE,"PAGE004";#N/A,#N/A,TRUE,"PAGE005";#N/A,#N/A,TRUE,"PAGE006";#N/A,#N/A,TRUE,"PAGE007";#N/A,#N/A,TRUE,"PAGE008";#N/A,#N/A,TRUE,"PAGE009";#N/A,#N/A,TRUE,"PAGE010";#N/A,#N/A,TRUE,"PAGE011";#N/A,#N/A,TRUE,"PAGE012";#N/A,#N/A,TRUE,"PAGE013"}</definedName>
    <definedName name="투자계획" localSheetId="18" hidden="1">{#N/A,#N/A,TRUE,"LOADCOVE";#N/A,#N/A,TRUE,"PAGE001";#N/A,#N/A,TRUE,"PAGE002";#N/A,#N/A,TRUE,"PAGE003";#N/A,#N/A,TRUE,"PAGE004";#N/A,#N/A,TRUE,"PAGE005";#N/A,#N/A,TRUE,"PAGE006";#N/A,#N/A,TRUE,"PAGE007";#N/A,#N/A,TRUE,"PAGE008";#N/A,#N/A,TRUE,"PAGE009";#N/A,#N/A,TRUE,"PAGE010";#N/A,#N/A,TRUE,"PAGE011";#N/A,#N/A,TRUE,"PAGE012";#N/A,#N/A,TRUE,"PAGE013"}</definedName>
    <definedName name="투자계획" localSheetId="19" hidden="1">{#N/A,#N/A,TRUE,"LOADCOVE";#N/A,#N/A,TRUE,"PAGE001";#N/A,#N/A,TRUE,"PAGE002";#N/A,#N/A,TRUE,"PAGE003";#N/A,#N/A,TRUE,"PAGE004";#N/A,#N/A,TRUE,"PAGE005";#N/A,#N/A,TRUE,"PAGE006";#N/A,#N/A,TRUE,"PAGE007";#N/A,#N/A,TRUE,"PAGE008";#N/A,#N/A,TRUE,"PAGE009";#N/A,#N/A,TRUE,"PAGE010";#N/A,#N/A,TRUE,"PAGE011";#N/A,#N/A,TRUE,"PAGE012";#N/A,#N/A,TRUE,"PAGE013"}</definedName>
    <definedName name="투자계획" localSheetId="20" hidden="1">{#N/A,#N/A,TRUE,"LOADCOVE";#N/A,#N/A,TRUE,"PAGE001";#N/A,#N/A,TRUE,"PAGE002";#N/A,#N/A,TRUE,"PAGE003";#N/A,#N/A,TRUE,"PAGE004";#N/A,#N/A,TRUE,"PAGE005";#N/A,#N/A,TRUE,"PAGE006";#N/A,#N/A,TRUE,"PAGE007";#N/A,#N/A,TRUE,"PAGE008";#N/A,#N/A,TRUE,"PAGE009";#N/A,#N/A,TRUE,"PAGE010";#N/A,#N/A,TRUE,"PAGE011";#N/A,#N/A,TRUE,"PAGE012";#N/A,#N/A,TRUE,"PAGE013"}</definedName>
    <definedName name="투자계획" localSheetId="22" hidden="1">{#N/A,#N/A,TRUE,"LOADCOVE";#N/A,#N/A,TRUE,"PAGE001";#N/A,#N/A,TRUE,"PAGE002";#N/A,#N/A,TRUE,"PAGE003";#N/A,#N/A,TRUE,"PAGE004";#N/A,#N/A,TRUE,"PAGE005";#N/A,#N/A,TRUE,"PAGE006";#N/A,#N/A,TRUE,"PAGE007";#N/A,#N/A,TRUE,"PAGE008";#N/A,#N/A,TRUE,"PAGE009";#N/A,#N/A,TRUE,"PAGE010";#N/A,#N/A,TRUE,"PAGE011";#N/A,#N/A,TRUE,"PAGE012";#N/A,#N/A,TRUE,"PAGE013"}</definedName>
    <definedName name="투자계획" localSheetId="24" hidden="1">{#N/A,#N/A,TRUE,"LOADCOVE";#N/A,#N/A,TRUE,"PAGE001";#N/A,#N/A,TRUE,"PAGE002";#N/A,#N/A,TRUE,"PAGE003";#N/A,#N/A,TRUE,"PAGE004";#N/A,#N/A,TRUE,"PAGE005";#N/A,#N/A,TRUE,"PAGE006";#N/A,#N/A,TRUE,"PAGE007";#N/A,#N/A,TRUE,"PAGE008";#N/A,#N/A,TRUE,"PAGE009";#N/A,#N/A,TRUE,"PAGE010";#N/A,#N/A,TRUE,"PAGE011";#N/A,#N/A,TRUE,"PAGE012";#N/A,#N/A,TRUE,"PAGE013"}</definedName>
    <definedName name="투자계획" localSheetId="28" hidden="1">{#N/A,#N/A,TRUE,"LOADCOVE";#N/A,#N/A,TRUE,"PAGE001";#N/A,#N/A,TRUE,"PAGE002";#N/A,#N/A,TRUE,"PAGE003";#N/A,#N/A,TRUE,"PAGE004";#N/A,#N/A,TRUE,"PAGE005";#N/A,#N/A,TRUE,"PAGE006";#N/A,#N/A,TRUE,"PAGE007";#N/A,#N/A,TRUE,"PAGE008";#N/A,#N/A,TRUE,"PAGE009";#N/A,#N/A,TRUE,"PAGE010";#N/A,#N/A,TRUE,"PAGE011";#N/A,#N/A,TRUE,"PAGE012";#N/A,#N/A,TRUE,"PAGE013"}</definedName>
    <definedName name="투자계획" localSheetId="14"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수정" localSheetId="12" hidden="1">{#N/A,#N/A,TRUE,"LOADCOVE";#N/A,#N/A,TRUE,"PAGE001";#N/A,#N/A,TRUE,"PAGE002";#N/A,#N/A,TRUE,"PAGE003";#N/A,#N/A,TRUE,"PAGE004";#N/A,#N/A,TRUE,"PAGE005";#N/A,#N/A,TRUE,"PAGE006";#N/A,#N/A,TRUE,"PAGE007";#N/A,#N/A,TRUE,"PAGE008";#N/A,#N/A,TRUE,"PAGE009";#N/A,#N/A,TRUE,"PAGE010";#N/A,#N/A,TRUE,"PAGE011";#N/A,#N/A,TRUE,"PAGE012";#N/A,#N/A,TRUE,"PAGE013"}</definedName>
    <definedName name="투자수정" localSheetId="11" hidden="1">{#N/A,#N/A,TRUE,"LOADCOVE";#N/A,#N/A,TRUE,"PAGE001";#N/A,#N/A,TRUE,"PAGE002";#N/A,#N/A,TRUE,"PAGE003";#N/A,#N/A,TRUE,"PAGE004";#N/A,#N/A,TRUE,"PAGE005";#N/A,#N/A,TRUE,"PAGE006";#N/A,#N/A,TRUE,"PAGE007";#N/A,#N/A,TRUE,"PAGE008";#N/A,#N/A,TRUE,"PAGE009";#N/A,#N/A,TRUE,"PAGE010";#N/A,#N/A,TRUE,"PAGE011";#N/A,#N/A,TRUE,"PAGE012";#N/A,#N/A,TRUE,"PAGE013"}</definedName>
    <definedName name="투자수정" localSheetId="13" hidden="1">{#N/A,#N/A,TRUE,"LOADCOVE";#N/A,#N/A,TRUE,"PAGE001";#N/A,#N/A,TRUE,"PAGE002";#N/A,#N/A,TRUE,"PAGE003";#N/A,#N/A,TRUE,"PAGE004";#N/A,#N/A,TRUE,"PAGE005";#N/A,#N/A,TRUE,"PAGE006";#N/A,#N/A,TRUE,"PAGE007";#N/A,#N/A,TRUE,"PAGE008";#N/A,#N/A,TRUE,"PAGE009";#N/A,#N/A,TRUE,"PAGE010";#N/A,#N/A,TRUE,"PAGE011";#N/A,#N/A,TRUE,"PAGE012";#N/A,#N/A,TRUE,"PAGE013"}</definedName>
    <definedName name="투자수정" localSheetId="16" hidden="1">{#N/A,#N/A,TRUE,"LOADCOVE";#N/A,#N/A,TRUE,"PAGE001";#N/A,#N/A,TRUE,"PAGE002";#N/A,#N/A,TRUE,"PAGE003";#N/A,#N/A,TRUE,"PAGE004";#N/A,#N/A,TRUE,"PAGE005";#N/A,#N/A,TRUE,"PAGE006";#N/A,#N/A,TRUE,"PAGE007";#N/A,#N/A,TRUE,"PAGE008";#N/A,#N/A,TRUE,"PAGE009";#N/A,#N/A,TRUE,"PAGE010";#N/A,#N/A,TRUE,"PAGE011";#N/A,#N/A,TRUE,"PAGE012";#N/A,#N/A,TRUE,"PAGE013"}</definedName>
    <definedName name="투자수정" localSheetId="21" hidden="1">{#N/A,#N/A,TRUE,"LOADCOVE";#N/A,#N/A,TRUE,"PAGE001";#N/A,#N/A,TRUE,"PAGE002";#N/A,#N/A,TRUE,"PAGE003";#N/A,#N/A,TRUE,"PAGE004";#N/A,#N/A,TRUE,"PAGE005";#N/A,#N/A,TRUE,"PAGE006";#N/A,#N/A,TRUE,"PAGE007";#N/A,#N/A,TRUE,"PAGE008";#N/A,#N/A,TRUE,"PAGE009";#N/A,#N/A,TRUE,"PAGE010";#N/A,#N/A,TRUE,"PAGE011";#N/A,#N/A,TRUE,"PAGE012";#N/A,#N/A,TRUE,"PAGE013"}</definedName>
    <definedName name="투자수정" localSheetId="18" hidden="1">{#N/A,#N/A,TRUE,"LOADCOVE";#N/A,#N/A,TRUE,"PAGE001";#N/A,#N/A,TRUE,"PAGE002";#N/A,#N/A,TRUE,"PAGE003";#N/A,#N/A,TRUE,"PAGE004";#N/A,#N/A,TRUE,"PAGE005";#N/A,#N/A,TRUE,"PAGE006";#N/A,#N/A,TRUE,"PAGE007";#N/A,#N/A,TRUE,"PAGE008";#N/A,#N/A,TRUE,"PAGE009";#N/A,#N/A,TRUE,"PAGE010";#N/A,#N/A,TRUE,"PAGE011";#N/A,#N/A,TRUE,"PAGE012";#N/A,#N/A,TRUE,"PAGE013"}</definedName>
    <definedName name="투자수정" localSheetId="19" hidden="1">{#N/A,#N/A,TRUE,"LOADCOVE";#N/A,#N/A,TRUE,"PAGE001";#N/A,#N/A,TRUE,"PAGE002";#N/A,#N/A,TRUE,"PAGE003";#N/A,#N/A,TRUE,"PAGE004";#N/A,#N/A,TRUE,"PAGE005";#N/A,#N/A,TRUE,"PAGE006";#N/A,#N/A,TRUE,"PAGE007";#N/A,#N/A,TRUE,"PAGE008";#N/A,#N/A,TRUE,"PAGE009";#N/A,#N/A,TRUE,"PAGE010";#N/A,#N/A,TRUE,"PAGE011";#N/A,#N/A,TRUE,"PAGE012";#N/A,#N/A,TRUE,"PAGE013"}</definedName>
    <definedName name="투자수정" localSheetId="20" hidden="1">{#N/A,#N/A,TRUE,"LOADCOVE";#N/A,#N/A,TRUE,"PAGE001";#N/A,#N/A,TRUE,"PAGE002";#N/A,#N/A,TRUE,"PAGE003";#N/A,#N/A,TRUE,"PAGE004";#N/A,#N/A,TRUE,"PAGE005";#N/A,#N/A,TRUE,"PAGE006";#N/A,#N/A,TRUE,"PAGE007";#N/A,#N/A,TRUE,"PAGE008";#N/A,#N/A,TRUE,"PAGE009";#N/A,#N/A,TRUE,"PAGE010";#N/A,#N/A,TRUE,"PAGE011";#N/A,#N/A,TRUE,"PAGE012";#N/A,#N/A,TRUE,"PAGE013"}</definedName>
    <definedName name="투자수정" localSheetId="22" hidden="1">{#N/A,#N/A,TRUE,"LOADCOVE";#N/A,#N/A,TRUE,"PAGE001";#N/A,#N/A,TRUE,"PAGE002";#N/A,#N/A,TRUE,"PAGE003";#N/A,#N/A,TRUE,"PAGE004";#N/A,#N/A,TRUE,"PAGE005";#N/A,#N/A,TRUE,"PAGE006";#N/A,#N/A,TRUE,"PAGE007";#N/A,#N/A,TRUE,"PAGE008";#N/A,#N/A,TRUE,"PAGE009";#N/A,#N/A,TRUE,"PAGE010";#N/A,#N/A,TRUE,"PAGE011";#N/A,#N/A,TRUE,"PAGE012";#N/A,#N/A,TRUE,"PAGE013"}</definedName>
    <definedName name="투자수정" localSheetId="24" hidden="1">{#N/A,#N/A,TRUE,"LOADCOVE";#N/A,#N/A,TRUE,"PAGE001";#N/A,#N/A,TRUE,"PAGE002";#N/A,#N/A,TRUE,"PAGE003";#N/A,#N/A,TRUE,"PAGE004";#N/A,#N/A,TRUE,"PAGE005";#N/A,#N/A,TRUE,"PAGE006";#N/A,#N/A,TRUE,"PAGE007";#N/A,#N/A,TRUE,"PAGE008";#N/A,#N/A,TRUE,"PAGE009";#N/A,#N/A,TRUE,"PAGE010";#N/A,#N/A,TRUE,"PAGE011";#N/A,#N/A,TRUE,"PAGE012";#N/A,#N/A,TRUE,"PAGE013"}</definedName>
    <definedName name="투자수정" localSheetId="28" hidden="1">{#N/A,#N/A,TRUE,"LOADCOVE";#N/A,#N/A,TRUE,"PAGE001";#N/A,#N/A,TRUE,"PAGE002";#N/A,#N/A,TRUE,"PAGE003";#N/A,#N/A,TRUE,"PAGE004";#N/A,#N/A,TRUE,"PAGE005";#N/A,#N/A,TRUE,"PAGE006";#N/A,#N/A,TRUE,"PAGE007";#N/A,#N/A,TRUE,"PAGE008";#N/A,#N/A,TRUE,"PAGE009";#N/A,#N/A,TRUE,"PAGE010";#N/A,#N/A,TRUE,"PAGE011";#N/A,#N/A,TRUE,"PAGE012";#N/A,#N/A,TRUE,"PAGE013"}</definedName>
    <definedName name="투자수정" localSheetId="14"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찰가대비표현장" localSheetId="12" hidden="1">{#N/A,#N/A,FALSE,"현장 NCR 분석";#N/A,#N/A,FALSE,"현장품질감사";#N/A,#N/A,FALSE,"현장품질감사"}</definedName>
    <definedName name="투찰가대비표현장" localSheetId="11" hidden="1">{#N/A,#N/A,FALSE,"현장 NCR 분석";#N/A,#N/A,FALSE,"현장품질감사";#N/A,#N/A,FALSE,"현장품질감사"}</definedName>
    <definedName name="투찰가대비표현장" localSheetId="13" hidden="1">{#N/A,#N/A,FALSE,"현장 NCR 분석";#N/A,#N/A,FALSE,"현장품질감사";#N/A,#N/A,FALSE,"현장품질감사"}</definedName>
    <definedName name="투찰가대비표현장" localSheetId="16" hidden="1">{#N/A,#N/A,FALSE,"현장 NCR 분석";#N/A,#N/A,FALSE,"현장품질감사";#N/A,#N/A,FALSE,"현장품질감사"}</definedName>
    <definedName name="투찰가대비표현장" localSheetId="21" hidden="1">{#N/A,#N/A,FALSE,"현장 NCR 분석";#N/A,#N/A,FALSE,"현장품질감사";#N/A,#N/A,FALSE,"현장품질감사"}</definedName>
    <definedName name="투찰가대비표현장" localSheetId="18" hidden="1">{#N/A,#N/A,FALSE,"현장 NCR 분석";#N/A,#N/A,FALSE,"현장품질감사";#N/A,#N/A,FALSE,"현장품질감사"}</definedName>
    <definedName name="투찰가대비표현장" localSheetId="19" hidden="1">{#N/A,#N/A,FALSE,"현장 NCR 분석";#N/A,#N/A,FALSE,"현장품질감사";#N/A,#N/A,FALSE,"현장품질감사"}</definedName>
    <definedName name="투찰가대비표현장" localSheetId="20" hidden="1">{#N/A,#N/A,FALSE,"현장 NCR 분석";#N/A,#N/A,FALSE,"현장품질감사";#N/A,#N/A,FALSE,"현장품질감사"}</definedName>
    <definedName name="투찰가대비표현장" localSheetId="22" hidden="1">{#N/A,#N/A,FALSE,"현장 NCR 분석";#N/A,#N/A,FALSE,"현장품질감사";#N/A,#N/A,FALSE,"현장품질감사"}</definedName>
    <definedName name="투찰가대비표현장" localSheetId="24" hidden="1">{#N/A,#N/A,FALSE,"현장 NCR 분석";#N/A,#N/A,FALSE,"현장품질감사";#N/A,#N/A,FALSE,"현장품질감사"}</definedName>
    <definedName name="투찰가대비표현장" localSheetId="28" hidden="1">{#N/A,#N/A,FALSE,"현장 NCR 분석";#N/A,#N/A,FALSE,"현장품질감사";#N/A,#N/A,FALSE,"현장품질감사"}</definedName>
    <definedName name="투찰가대비표현장" localSheetId="14" hidden="1">{#N/A,#N/A,FALSE,"현장 NCR 분석";#N/A,#N/A,FALSE,"현장품질감사";#N/A,#N/A,FALSE,"현장품질감사"}</definedName>
    <definedName name="투찰가대비표현장" hidden="1">{#N/A,#N/A,FALSE,"현장 NCR 분석";#N/A,#N/A,FALSE,"현장품질감사";#N/A,#N/A,FALSE,"현장품질감사"}</definedName>
    <definedName name="투찰예정가50" localSheetId="12" hidden="1">{"'장비'!$A$3:$M$12"}</definedName>
    <definedName name="투찰예정가50" localSheetId="11" hidden="1">{"'장비'!$A$3:$M$12"}</definedName>
    <definedName name="투찰예정가50" localSheetId="13" hidden="1">{"'장비'!$A$3:$M$12"}</definedName>
    <definedName name="투찰예정가50" localSheetId="16" hidden="1">{"'장비'!$A$3:$M$12"}</definedName>
    <definedName name="투찰예정가50" localSheetId="21" hidden="1">{"'장비'!$A$3:$M$12"}</definedName>
    <definedName name="투찰예정가50" localSheetId="18" hidden="1">{"'장비'!$A$3:$M$12"}</definedName>
    <definedName name="투찰예정가50" localSheetId="19" hidden="1">{"'장비'!$A$3:$M$12"}</definedName>
    <definedName name="투찰예정가50" localSheetId="20" hidden="1">{"'장비'!$A$3:$M$12"}</definedName>
    <definedName name="투찰예정가50" localSheetId="22" hidden="1">{"'장비'!$A$3:$M$12"}</definedName>
    <definedName name="투찰예정가50" localSheetId="24" hidden="1">{"'장비'!$A$3:$M$12"}</definedName>
    <definedName name="투찰예정가50" localSheetId="28" hidden="1">{"'장비'!$A$3:$M$12"}</definedName>
    <definedName name="투찰예정가50" localSheetId="14" hidden="1">{"'장비'!$A$3:$M$12"}</definedName>
    <definedName name="투찰예정가50" hidden="1">{"'장비'!$A$3:$M$12"}</definedName>
    <definedName name="투찰예정본부장" localSheetId="12" hidden="1">{"'장비'!$A$3:$M$12"}</definedName>
    <definedName name="투찰예정본부장" localSheetId="11" hidden="1">{"'장비'!$A$3:$M$12"}</definedName>
    <definedName name="투찰예정본부장" localSheetId="13" hidden="1">{"'장비'!$A$3:$M$12"}</definedName>
    <definedName name="투찰예정본부장" localSheetId="16" hidden="1">{"'장비'!$A$3:$M$12"}</definedName>
    <definedName name="투찰예정본부장" localSheetId="21" hidden="1">{"'장비'!$A$3:$M$12"}</definedName>
    <definedName name="투찰예정본부장" localSheetId="18" hidden="1">{"'장비'!$A$3:$M$12"}</definedName>
    <definedName name="투찰예정본부장" localSheetId="19" hidden="1">{"'장비'!$A$3:$M$12"}</definedName>
    <definedName name="투찰예정본부장" localSheetId="20" hidden="1">{"'장비'!$A$3:$M$12"}</definedName>
    <definedName name="투찰예정본부장" localSheetId="22" hidden="1">{"'장비'!$A$3:$M$12"}</definedName>
    <definedName name="투찰예정본부장" localSheetId="24" hidden="1">{"'장비'!$A$3:$M$12"}</definedName>
    <definedName name="투찰예정본부장" localSheetId="28" hidden="1">{"'장비'!$A$3:$M$12"}</definedName>
    <definedName name="투찰예정본부장" localSheetId="14" hidden="1">{"'장비'!$A$3:$M$12"}</definedName>
    <definedName name="투찰예정본부장" hidden="1">{"'장비'!$A$3:$M$12"}</definedName>
    <definedName name="투찰표" localSheetId="12" hidden="1">{#N/A,#N/A,FALSE,"부대1"}</definedName>
    <definedName name="투찰표" localSheetId="11" hidden="1">{#N/A,#N/A,FALSE,"부대1"}</definedName>
    <definedName name="투찰표" localSheetId="13" hidden="1">{#N/A,#N/A,FALSE,"부대1"}</definedName>
    <definedName name="투찰표" localSheetId="16" hidden="1">{#N/A,#N/A,FALSE,"부대1"}</definedName>
    <definedName name="투찰표" localSheetId="21" hidden="1">{#N/A,#N/A,FALSE,"부대1"}</definedName>
    <definedName name="투찰표" localSheetId="18" hidden="1">{#N/A,#N/A,FALSE,"부대1"}</definedName>
    <definedName name="투찰표" localSheetId="19" hidden="1">{#N/A,#N/A,FALSE,"부대1"}</definedName>
    <definedName name="투찰표" localSheetId="20" hidden="1">{#N/A,#N/A,FALSE,"부대1"}</definedName>
    <definedName name="투찰표" localSheetId="22" hidden="1">{#N/A,#N/A,FALSE,"부대1"}</definedName>
    <definedName name="투찰표" localSheetId="24" hidden="1">{#N/A,#N/A,FALSE,"부대1"}</definedName>
    <definedName name="투찰표" localSheetId="28" hidden="1">{#N/A,#N/A,FALSE,"부대1"}</definedName>
    <definedName name="투찰표" localSheetId="14" hidden="1">{#N/A,#N/A,FALSE,"부대1"}</definedName>
    <definedName name="투찰표" hidden="1">{#N/A,#N/A,FALSE,"부대1"}</definedName>
    <definedName name="툿" localSheetId="12" hidden="1">{#N/A,#N/A,FALSE,"사업총괄";#N/A,#N/A,FALSE,"장비사업";#N/A,#N/A,FALSE,"철구사업";#N/A,#N/A,FALSE,"준설사업"}</definedName>
    <definedName name="툿" localSheetId="11" hidden="1">{#N/A,#N/A,FALSE,"사업총괄";#N/A,#N/A,FALSE,"장비사업";#N/A,#N/A,FALSE,"철구사업";#N/A,#N/A,FALSE,"준설사업"}</definedName>
    <definedName name="툿" localSheetId="13" hidden="1">{#N/A,#N/A,FALSE,"사업총괄";#N/A,#N/A,FALSE,"장비사업";#N/A,#N/A,FALSE,"철구사업";#N/A,#N/A,FALSE,"준설사업"}</definedName>
    <definedName name="툿" localSheetId="16" hidden="1">{#N/A,#N/A,FALSE,"사업총괄";#N/A,#N/A,FALSE,"장비사업";#N/A,#N/A,FALSE,"철구사업";#N/A,#N/A,FALSE,"준설사업"}</definedName>
    <definedName name="툿" localSheetId="21" hidden="1">{#N/A,#N/A,FALSE,"사업총괄";#N/A,#N/A,FALSE,"장비사업";#N/A,#N/A,FALSE,"철구사업";#N/A,#N/A,FALSE,"준설사업"}</definedName>
    <definedName name="툿" localSheetId="18" hidden="1">{#N/A,#N/A,FALSE,"사업총괄";#N/A,#N/A,FALSE,"장비사업";#N/A,#N/A,FALSE,"철구사업";#N/A,#N/A,FALSE,"준설사업"}</definedName>
    <definedName name="툿" localSheetId="19" hidden="1">{#N/A,#N/A,FALSE,"사업총괄";#N/A,#N/A,FALSE,"장비사업";#N/A,#N/A,FALSE,"철구사업";#N/A,#N/A,FALSE,"준설사업"}</definedName>
    <definedName name="툿" localSheetId="20" hidden="1">{#N/A,#N/A,FALSE,"사업총괄";#N/A,#N/A,FALSE,"장비사업";#N/A,#N/A,FALSE,"철구사업";#N/A,#N/A,FALSE,"준설사업"}</definedName>
    <definedName name="툿" localSheetId="22" hidden="1">{#N/A,#N/A,FALSE,"사업총괄";#N/A,#N/A,FALSE,"장비사업";#N/A,#N/A,FALSE,"철구사업";#N/A,#N/A,FALSE,"준설사업"}</definedName>
    <definedName name="툿" localSheetId="24" hidden="1">{#N/A,#N/A,FALSE,"사업총괄";#N/A,#N/A,FALSE,"장비사업";#N/A,#N/A,FALSE,"철구사업";#N/A,#N/A,FALSE,"준설사업"}</definedName>
    <definedName name="툿" localSheetId="28" hidden="1">{#N/A,#N/A,FALSE,"사업총괄";#N/A,#N/A,FALSE,"장비사업";#N/A,#N/A,FALSE,"철구사업";#N/A,#N/A,FALSE,"준설사업"}</definedName>
    <definedName name="툿" localSheetId="14" hidden="1">{#N/A,#N/A,FALSE,"사업총괄";#N/A,#N/A,FALSE,"장비사업";#N/A,#N/A,FALSE,"철구사업";#N/A,#N/A,FALSE,"준설사업"}</definedName>
    <definedName name="툿" hidden="1">{#N/A,#N/A,FALSE,"사업총괄";#N/A,#N/A,FALSE,"장비사업";#N/A,#N/A,FALSE,"철구사업";#N/A,#N/A,FALSE,"준설사업"}</definedName>
    <definedName name="특기사항" localSheetId="12" hidden="1">{"'장비'!$A$3:$M$12"}</definedName>
    <definedName name="특기사항" localSheetId="11" hidden="1">{"'장비'!$A$3:$M$12"}</definedName>
    <definedName name="특기사항" localSheetId="13" hidden="1">{"'장비'!$A$3:$M$12"}</definedName>
    <definedName name="특기사항" localSheetId="16" hidden="1">{"'장비'!$A$3:$M$12"}</definedName>
    <definedName name="특기사항" localSheetId="21" hidden="1">{"'장비'!$A$3:$M$12"}</definedName>
    <definedName name="특기사항" localSheetId="18" hidden="1">{"'장비'!$A$3:$M$12"}</definedName>
    <definedName name="특기사항" localSheetId="19" hidden="1">{"'장비'!$A$3:$M$12"}</definedName>
    <definedName name="특기사항" localSheetId="20" hidden="1">{"'장비'!$A$3:$M$12"}</definedName>
    <definedName name="특기사항" localSheetId="22" hidden="1">{"'장비'!$A$3:$M$12"}</definedName>
    <definedName name="특기사항" localSheetId="24" hidden="1">{"'장비'!$A$3:$M$12"}</definedName>
    <definedName name="특기사항" localSheetId="28" hidden="1">{"'장비'!$A$3:$M$12"}</definedName>
    <definedName name="특기사항" localSheetId="14" hidden="1">{"'장비'!$A$3:$M$12"}</definedName>
    <definedName name="특기사항" hidden="1">{"'장비'!$A$3:$M$12"}</definedName>
    <definedName name="특수견적" localSheetId="12" hidden="1">{#N/A,#N/A,FALSE,"지침";#N/A,#N/A,FALSE,"환경분석";#N/A,#N/A,FALSE,"Sheet16"}</definedName>
    <definedName name="특수견적" localSheetId="11" hidden="1">{#N/A,#N/A,FALSE,"지침";#N/A,#N/A,FALSE,"환경분석";#N/A,#N/A,FALSE,"Sheet16"}</definedName>
    <definedName name="특수견적" localSheetId="13" hidden="1">{#N/A,#N/A,FALSE,"지침";#N/A,#N/A,FALSE,"환경분석";#N/A,#N/A,FALSE,"Sheet16"}</definedName>
    <definedName name="특수견적" localSheetId="16" hidden="1">{#N/A,#N/A,FALSE,"지침";#N/A,#N/A,FALSE,"환경분석";#N/A,#N/A,FALSE,"Sheet16"}</definedName>
    <definedName name="특수견적" localSheetId="21" hidden="1">{#N/A,#N/A,FALSE,"지침";#N/A,#N/A,FALSE,"환경분석";#N/A,#N/A,FALSE,"Sheet16"}</definedName>
    <definedName name="특수견적" localSheetId="18" hidden="1">{#N/A,#N/A,FALSE,"지침";#N/A,#N/A,FALSE,"환경분석";#N/A,#N/A,FALSE,"Sheet16"}</definedName>
    <definedName name="특수견적" localSheetId="19" hidden="1">{#N/A,#N/A,FALSE,"지침";#N/A,#N/A,FALSE,"환경분석";#N/A,#N/A,FALSE,"Sheet16"}</definedName>
    <definedName name="특수견적" localSheetId="20" hidden="1">{#N/A,#N/A,FALSE,"지침";#N/A,#N/A,FALSE,"환경분석";#N/A,#N/A,FALSE,"Sheet16"}</definedName>
    <definedName name="특수견적" localSheetId="22" hidden="1">{#N/A,#N/A,FALSE,"지침";#N/A,#N/A,FALSE,"환경분석";#N/A,#N/A,FALSE,"Sheet16"}</definedName>
    <definedName name="특수견적" localSheetId="24" hidden="1">{#N/A,#N/A,FALSE,"지침";#N/A,#N/A,FALSE,"환경분석";#N/A,#N/A,FALSE,"Sheet16"}</definedName>
    <definedName name="특수견적" localSheetId="28" hidden="1">{#N/A,#N/A,FALSE,"지침";#N/A,#N/A,FALSE,"환경분석";#N/A,#N/A,FALSE,"Sheet16"}</definedName>
    <definedName name="특수견적" localSheetId="14" hidden="1">{#N/A,#N/A,FALSE,"지침";#N/A,#N/A,FALSE,"환경분석";#N/A,#N/A,FALSE,"Sheet16"}</definedName>
    <definedName name="특수견적" hidden="1">{#N/A,#N/A,FALSE,"지침";#N/A,#N/A,FALSE,"환경분석";#N/A,#N/A,FALSE,"Sheet16"}</definedName>
    <definedName name="특수조건1"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12" hidden="1">{#N/A,#N/A,FALSE,"예상손익";#N/A,#N/A,FALSE,"관리분석";#N/A,#N/A,FALSE,"장비분석";#N/A,#N/A,FALSE,"준설분석";#N/A,#N/A,FALSE,"철구분석"}</definedName>
    <definedName name="티" localSheetId="11" hidden="1">{#N/A,#N/A,FALSE,"예상손익";#N/A,#N/A,FALSE,"관리분석";#N/A,#N/A,FALSE,"장비분석";#N/A,#N/A,FALSE,"준설분석";#N/A,#N/A,FALSE,"철구분석"}</definedName>
    <definedName name="티" localSheetId="13" hidden="1">{#N/A,#N/A,FALSE,"예상손익";#N/A,#N/A,FALSE,"관리분석";#N/A,#N/A,FALSE,"장비분석";#N/A,#N/A,FALSE,"준설분석";#N/A,#N/A,FALSE,"철구분석"}</definedName>
    <definedName name="티" localSheetId="16" hidden="1">{#N/A,#N/A,FALSE,"예상손익";#N/A,#N/A,FALSE,"관리분석";#N/A,#N/A,FALSE,"장비분석";#N/A,#N/A,FALSE,"준설분석";#N/A,#N/A,FALSE,"철구분석"}</definedName>
    <definedName name="티" localSheetId="21" hidden="1">{#N/A,#N/A,FALSE,"예상손익";#N/A,#N/A,FALSE,"관리분석";#N/A,#N/A,FALSE,"장비분석";#N/A,#N/A,FALSE,"준설분석";#N/A,#N/A,FALSE,"철구분석"}</definedName>
    <definedName name="티" localSheetId="18" hidden="1">{#N/A,#N/A,FALSE,"예상손익";#N/A,#N/A,FALSE,"관리분석";#N/A,#N/A,FALSE,"장비분석";#N/A,#N/A,FALSE,"준설분석";#N/A,#N/A,FALSE,"철구분석"}</definedName>
    <definedName name="티" localSheetId="19" hidden="1">{#N/A,#N/A,FALSE,"예상손익";#N/A,#N/A,FALSE,"관리분석";#N/A,#N/A,FALSE,"장비분석";#N/A,#N/A,FALSE,"준설분석";#N/A,#N/A,FALSE,"철구분석"}</definedName>
    <definedName name="티" localSheetId="20" hidden="1">{#N/A,#N/A,FALSE,"예상손익";#N/A,#N/A,FALSE,"관리분석";#N/A,#N/A,FALSE,"장비분석";#N/A,#N/A,FALSE,"준설분석";#N/A,#N/A,FALSE,"철구분석"}</definedName>
    <definedName name="티" localSheetId="22" hidden="1">{#N/A,#N/A,FALSE,"예상손익";#N/A,#N/A,FALSE,"관리분석";#N/A,#N/A,FALSE,"장비분석";#N/A,#N/A,FALSE,"준설분석";#N/A,#N/A,FALSE,"철구분석"}</definedName>
    <definedName name="티" localSheetId="24" hidden="1">{#N/A,#N/A,FALSE,"예상손익";#N/A,#N/A,FALSE,"관리분석";#N/A,#N/A,FALSE,"장비분석";#N/A,#N/A,FALSE,"준설분석";#N/A,#N/A,FALSE,"철구분석"}</definedName>
    <definedName name="티" localSheetId="28" hidden="1">{#N/A,#N/A,FALSE,"예상손익";#N/A,#N/A,FALSE,"관리분석";#N/A,#N/A,FALSE,"장비분석";#N/A,#N/A,FALSE,"준설분석";#N/A,#N/A,FALSE,"철구분석"}</definedName>
    <definedName name="티" localSheetId="14" hidden="1">{#N/A,#N/A,FALSE,"예상손익";#N/A,#N/A,FALSE,"관리분석";#N/A,#N/A,FALSE,"장비분석";#N/A,#N/A,FALSE,"준설분석";#N/A,#N/A,FALSE,"철구분석"}</definedName>
    <definedName name="티" hidden="1">{#N/A,#N/A,FALSE,"예상손익";#N/A,#N/A,FALSE,"관리분석";#N/A,#N/A,FALSE,"장비분석";#N/A,#N/A,FALSE,"준설분석";#N/A,#N/A,FALSE,"철구분석"}</definedName>
    <definedName name="팀별" localSheetId="12" hidden="1">{#N/A,#N/A,TRUE,"LOADCOVE";#N/A,#N/A,TRUE,"PAGE001";#N/A,#N/A,TRUE,"PAGE002";#N/A,#N/A,TRUE,"PAGE003";#N/A,#N/A,TRUE,"PAGE004";#N/A,#N/A,TRUE,"PAGE005";#N/A,#N/A,TRUE,"PAGE006";#N/A,#N/A,TRUE,"PAGE007";#N/A,#N/A,TRUE,"PAGE008";#N/A,#N/A,TRUE,"PAGE009";#N/A,#N/A,TRUE,"PAGE010";#N/A,#N/A,TRUE,"PAGE011";#N/A,#N/A,TRUE,"PAGE012";#N/A,#N/A,TRUE,"PAGE013"}</definedName>
    <definedName name="팀별" localSheetId="11" hidden="1">{#N/A,#N/A,TRUE,"LOADCOVE";#N/A,#N/A,TRUE,"PAGE001";#N/A,#N/A,TRUE,"PAGE002";#N/A,#N/A,TRUE,"PAGE003";#N/A,#N/A,TRUE,"PAGE004";#N/A,#N/A,TRUE,"PAGE005";#N/A,#N/A,TRUE,"PAGE006";#N/A,#N/A,TRUE,"PAGE007";#N/A,#N/A,TRUE,"PAGE008";#N/A,#N/A,TRUE,"PAGE009";#N/A,#N/A,TRUE,"PAGE010";#N/A,#N/A,TRUE,"PAGE011";#N/A,#N/A,TRUE,"PAGE012";#N/A,#N/A,TRUE,"PAGE013"}</definedName>
    <definedName name="팀별" localSheetId="13" hidden="1">{#N/A,#N/A,TRUE,"LOADCOVE";#N/A,#N/A,TRUE,"PAGE001";#N/A,#N/A,TRUE,"PAGE002";#N/A,#N/A,TRUE,"PAGE003";#N/A,#N/A,TRUE,"PAGE004";#N/A,#N/A,TRUE,"PAGE005";#N/A,#N/A,TRUE,"PAGE006";#N/A,#N/A,TRUE,"PAGE007";#N/A,#N/A,TRUE,"PAGE008";#N/A,#N/A,TRUE,"PAGE009";#N/A,#N/A,TRUE,"PAGE010";#N/A,#N/A,TRUE,"PAGE011";#N/A,#N/A,TRUE,"PAGE012";#N/A,#N/A,TRUE,"PAGE013"}</definedName>
    <definedName name="팀별" localSheetId="16" hidden="1">{#N/A,#N/A,TRUE,"LOADCOVE";#N/A,#N/A,TRUE,"PAGE001";#N/A,#N/A,TRUE,"PAGE002";#N/A,#N/A,TRUE,"PAGE003";#N/A,#N/A,TRUE,"PAGE004";#N/A,#N/A,TRUE,"PAGE005";#N/A,#N/A,TRUE,"PAGE006";#N/A,#N/A,TRUE,"PAGE007";#N/A,#N/A,TRUE,"PAGE008";#N/A,#N/A,TRUE,"PAGE009";#N/A,#N/A,TRUE,"PAGE010";#N/A,#N/A,TRUE,"PAGE011";#N/A,#N/A,TRUE,"PAGE012";#N/A,#N/A,TRUE,"PAGE013"}</definedName>
    <definedName name="팀별" localSheetId="21" hidden="1">{#N/A,#N/A,TRUE,"LOADCOVE";#N/A,#N/A,TRUE,"PAGE001";#N/A,#N/A,TRUE,"PAGE002";#N/A,#N/A,TRUE,"PAGE003";#N/A,#N/A,TRUE,"PAGE004";#N/A,#N/A,TRUE,"PAGE005";#N/A,#N/A,TRUE,"PAGE006";#N/A,#N/A,TRUE,"PAGE007";#N/A,#N/A,TRUE,"PAGE008";#N/A,#N/A,TRUE,"PAGE009";#N/A,#N/A,TRUE,"PAGE010";#N/A,#N/A,TRUE,"PAGE011";#N/A,#N/A,TRUE,"PAGE012";#N/A,#N/A,TRUE,"PAGE013"}</definedName>
    <definedName name="팀별" localSheetId="18" hidden="1">{#N/A,#N/A,TRUE,"LOADCOVE";#N/A,#N/A,TRUE,"PAGE001";#N/A,#N/A,TRUE,"PAGE002";#N/A,#N/A,TRUE,"PAGE003";#N/A,#N/A,TRUE,"PAGE004";#N/A,#N/A,TRUE,"PAGE005";#N/A,#N/A,TRUE,"PAGE006";#N/A,#N/A,TRUE,"PAGE007";#N/A,#N/A,TRUE,"PAGE008";#N/A,#N/A,TRUE,"PAGE009";#N/A,#N/A,TRUE,"PAGE010";#N/A,#N/A,TRUE,"PAGE011";#N/A,#N/A,TRUE,"PAGE012";#N/A,#N/A,TRUE,"PAGE013"}</definedName>
    <definedName name="팀별" localSheetId="19" hidden="1">{#N/A,#N/A,TRUE,"LOADCOVE";#N/A,#N/A,TRUE,"PAGE001";#N/A,#N/A,TRUE,"PAGE002";#N/A,#N/A,TRUE,"PAGE003";#N/A,#N/A,TRUE,"PAGE004";#N/A,#N/A,TRUE,"PAGE005";#N/A,#N/A,TRUE,"PAGE006";#N/A,#N/A,TRUE,"PAGE007";#N/A,#N/A,TRUE,"PAGE008";#N/A,#N/A,TRUE,"PAGE009";#N/A,#N/A,TRUE,"PAGE010";#N/A,#N/A,TRUE,"PAGE011";#N/A,#N/A,TRUE,"PAGE012";#N/A,#N/A,TRUE,"PAGE013"}</definedName>
    <definedName name="팀별" localSheetId="20" hidden="1">{#N/A,#N/A,TRUE,"LOADCOVE";#N/A,#N/A,TRUE,"PAGE001";#N/A,#N/A,TRUE,"PAGE002";#N/A,#N/A,TRUE,"PAGE003";#N/A,#N/A,TRUE,"PAGE004";#N/A,#N/A,TRUE,"PAGE005";#N/A,#N/A,TRUE,"PAGE006";#N/A,#N/A,TRUE,"PAGE007";#N/A,#N/A,TRUE,"PAGE008";#N/A,#N/A,TRUE,"PAGE009";#N/A,#N/A,TRUE,"PAGE010";#N/A,#N/A,TRUE,"PAGE011";#N/A,#N/A,TRUE,"PAGE012";#N/A,#N/A,TRUE,"PAGE013"}</definedName>
    <definedName name="팀별" localSheetId="22" hidden="1">{#N/A,#N/A,TRUE,"LOADCOVE";#N/A,#N/A,TRUE,"PAGE001";#N/A,#N/A,TRUE,"PAGE002";#N/A,#N/A,TRUE,"PAGE003";#N/A,#N/A,TRUE,"PAGE004";#N/A,#N/A,TRUE,"PAGE005";#N/A,#N/A,TRUE,"PAGE006";#N/A,#N/A,TRUE,"PAGE007";#N/A,#N/A,TRUE,"PAGE008";#N/A,#N/A,TRUE,"PAGE009";#N/A,#N/A,TRUE,"PAGE010";#N/A,#N/A,TRUE,"PAGE011";#N/A,#N/A,TRUE,"PAGE012";#N/A,#N/A,TRUE,"PAGE013"}</definedName>
    <definedName name="팀별" localSheetId="24" hidden="1">{#N/A,#N/A,TRUE,"LOADCOVE";#N/A,#N/A,TRUE,"PAGE001";#N/A,#N/A,TRUE,"PAGE002";#N/A,#N/A,TRUE,"PAGE003";#N/A,#N/A,TRUE,"PAGE004";#N/A,#N/A,TRUE,"PAGE005";#N/A,#N/A,TRUE,"PAGE006";#N/A,#N/A,TRUE,"PAGE007";#N/A,#N/A,TRUE,"PAGE008";#N/A,#N/A,TRUE,"PAGE009";#N/A,#N/A,TRUE,"PAGE010";#N/A,#N/A,TRUE,"PAGE011";#N/A,#N/A,TRUE,"PAGE012";#N/A,#N/A,TRUE,"PAGE013"}</definedName>
    <definedName name="팀별" localSheetId="28" hidden="1">{#N/A,#N/A,TRUE,"LOADCOVE";#N/A,#N/A,TRUE,"PAGE001";#N/A,#N/A,TRUE,"PAGE002";#N/A,#N/A,TRUE,"PAGE003";#N/A,#N/A,TRUE,"PAGE004";#N/A,#N/A,TRUE,"PAGE005";#N/A,#N/A,TRUE,"PAGE006";#N/A,#N/A,TRUE,"PAGE007";#N/A,#N/A,TRUE,"PAGE008";#N/A,#N/A,TRUE,"PAGE009";#N/A,#N/A,TRUE,"PAGE010";#N/A,#N/A,TRUE,"PAGE011";#N/A,#N/A,TRUE,"PAGE012";#N/A,#N/A,TRUE,"PAGE013"}</definedName>
    <definedName name="팀별" localSheetId="14" hidden="1">{#N/A,#N/A,TRUE,"LOADCOVE";#N/A,#N/A,TRUE,"PAGE001";#N/A,#N/A,TRUE,"PAGE002";#N/A,#N/A,TRUE,"PAGE003";#N/A,#N/A,TRUE,"PAGE004";#N/A,#N/A,TRUE,"PAGE005";#N/A,#N/A,TRUE,"PAGE006";#N/A,#N/A,TRUE,"PAGE007";#N/A,#N/A,TRUE,"PAGE008";#N/A,#N/A,TRUE,"PAGE009";#N/A,#N/A,TRUE,"PAGE010";#N/A,#N/A,TRUE,"PAGE011";#N/A,#N/A,TRUE,"PAGE012";#N/A,#N/A,TRUE,"PAGE013"}</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 localSheetId="12" hidden="1">{#N/A,#N/A,FALSE,"2~8번"}</definedName>
    <definedName name="ㅍ" localSheetId="11" hidden="1">{#N/A,#N/A,FALSE,"2~8번"}</definedName>
    <definedName name="ㅍ" localSheetId="13" hidden="1">{#N/A,#N/A,FALSE,"2~8번"}</definedName>
    <definedName name="ㅍ" localSheetId="16" hidden="1">{#N/A,#N/A,FALSE,"2~8번"}</definedName>
    <definedName name="ㅍ" localSheetId="21" hidden="1">{#N/A,#N/A,FALSE,"2~8번"}</definedName>
    <definedName name="ㅍ" localSheetId="18" hidden="1">{#N/A,#N/A,FALSE,"2~8번"}</definedName>
    <definedName name="ㅍ" localSheetId="19" hidden="1">{#N/A,#N/A,FALSE,"2~8번"}</definedName>
    <definedName name="ㅍ" localSheetId="20" hidden="1">{#N/A,#N/A,FALSE,"2~8번"}</definedName>
    <definedName name="ㅍ" localSheetId="22" hidden="1">{#N/A,#N/A,FALSE,"2~8번"}</definedName>
    <definedName name="ㅍ" localSheetId="24" hidden="1">{#N/A,#N/A,FALSE,"2~8번"}</definedName>
    <definedName name="ㅍ" localSheetId="28" hidden="1">{#N/A,#N/A,FALSE,"2~8번"}</definedName>
    <definedName name="ㅍ" localSheetId="14" hidden="1">{#N/A,#N/A,FALSE,"2~8번"}</definedName>
    <definedName name="ㅍ" hidden="1">{#N/A,#N/A,FALSE,"2~8번"}</definedName>
    <definedName name="ㅍ_1" localSheetId="12" hidden="1">{#N/A,#N/A,FALSE,"2~8번"}</definedName>
    <definedName name="ㅍ_1" localSheetId="11" hidden="1">{#N/A,#N/A,FALSE,"2~8번"}</definedName>
    <definedName name="ㅍ_1" localSheetId="13" hidden="1">{#N/A,#N/A,FALSE,"2~8번"}</definedName>
    <definedName name="ㅍ_1" localSheetId="16" hidden="1">{#N/A,#N/A,FALSE,"2~8번"}</definedName>
    <definedName name="ㅍ_1" localSheetId="21" hidden="1">{#N/A,#N/A,FALSE,"2~8번"}</definedName>
    <definedName name="ㅍ_1" localSheetId="18" hidden="1">{#N/A,#N/A,FALSE,"2~8번"}</definedName>
    <definedName name="ㅍ_1" localSheetId="19" hidden="1">{#N/A,#N/A,FALSE,"2~8번"}</definedName>
    <definedName name="ㅍ_1" localSheetId="20" hidden="1">{#N/A,#N/A,FALSE,"2~8번"}</definedName>
    <definedName name="ㅍ_1" localSheetId="22" hidden="1">{#N/A,#N/A,FALSE,"2~8번"}</definedName>
    <definedName name="ㅍ_1" localSheetId="24" hidden="1">{#N/A,#N/A,FALSE,"2~8번"}</definedName>
    <definedName name="ㅍ_1" localSheetId="28" hidden="1">{#N/A,#N/A,FALSE,"2~8번"}</definedName>
    <definedName name="ㅍ_1" localSheetId="14" hidden="1">{#N/A,#N/A,FALSE,"2~8번"}</definedName>
    <definedName name="ㅍ_1" hidden="1">{#N/A,#N/A,FALSE,"2~8번"}</definedName>
    <definedName name="ㅍㄴㅇㄷ" localSheetId="12" hidden="1">{#N/A,#N/A,FALSE,"집계표"}</definedName>
    <definedName name="ㅍㄴㅇㄷ" localSheetId="11" hidden="1">{#N/A,#N/A,FALSE,"집계표"}</definedName>
    <definedName name="ㅍㄴㅇㄷ" localSheetId="13" hidden="1">{#N/A,#N/A,FALSE,"집계표"}</definedName>
    <definedName name="ㅍㄴㅇㄷ" localSheetId="16" hidden="1">{#N/A,#N/A,FALSE,"집계표"}</definedName>
    <definedName name="ㅍㄴㅇㄷ" localSheetId="21" hidden="1">{#N/A,#N/A,FALSE,"집계표"}</definedName>
    <definedName name="ㅍㄴㅇㄷ" localSheetId="18" hidden="1">{#N/A,#N/A,FALSE,"집계표"}</definedName>
    <definedName name="ㅍㄴㅇㄷ" localSheetId="19" hidden="1">{#N/A,#N/A,FALSE,"집계표"}</definedName>
    <definedName name="ㅍㄴㅇㄷ" localSheetId="20" hidden="1">{#N/A,#N/A,FALSE,"집계표"}</definedName>
    <definedName name="ㅍㄴㅇㄷ" localSheetId="22" hidden="1">{#N/A,#N/A,FALSE,"집계표"}</definedName>
    <definedName name="ㅍㄴㅇㄷ" localSheetId="24" hidden="1">{#N/A,#N/A,FALSE,"집계표"}</definedName>
    <definedName name="ㅍㄴㅇㄷ" localSheetId="28" hidden="1">{#N/A,#N/A,FALSE,"집계표"}</definedName>
    <definedName name="ㅍㄴㅇㄷ" localSheetId="14" hidden="1">{#N/A,#N/A,FALSE,"집계표"}</definedName>
    <definedName name="ㅍㄴㅇㄷ" hidden="1">{#N/A,#N/A,FALSE,"집계표"}</definedName>
    <definedName name="ㅍㅊㅇㅍㅊ" localSheetId="12" hidden="1">{#N/A,#N/A,FALSE,"집계표"}</definedName>
    <definedName name="ㅍㅊㅇㅍㅊ" localSheetId="11" hidden="1">{#N/A,#N/A,FALSE,"집계표"}</definedName>
    <definedName name="ㅍㅊㅇㅍㅊ" localSheetId="13" hidden="1">{#N/A,#N/A,FALSE,"집계표"}</definedName>
    <definedName name="ㅍㅊㅇㅍㅊ" localSheetId="16" hidden="1">{#N/A,#N/A,FALSE,"집계표"}</definedName>
    <definedName name="ㅍㅊㅇㅍㅊ" localSheetId="21" hidden="1">{#N/A,#N/A,FALSE,"집계표"}</definedName>
    <definedName name="ㅍㅊㅇㅍㅊ" localSheetId="18" hidden="1">{#N/A,#N/A,FALSE,"집계표"}</definedName>
    <definedName name="ㅍㅊㅇㅍㅊ" localSheetId="19" hidden="1">{#N/A,#N/A,FALSE,"집계표"}</definedName>
    <definedName name="ㅍㅊㅇㅍㅊ" localSheetId="20" hidden="1">{#N/A,#N/A,FALSE,"집계표"}</definedName>
    <definedName name="ㅍㅊㅇㅍㅊ" localSheetId="22" hidden="1">{#N/A,#N/A,FALSE,"집계표"}</definedName>
    <definedName name="ㅍㅊㅇㅍㅊ" localSheetId="24" hidden="1">{#N/A,#N/A,FALSE,"집계표"}</definedName>
    <definedName name="ㅍㅊㅇㅍㅊ" localSheetId="28" hidden="1">{#N/A,#N/A,FALSE,"집계표"}</definedName>
    <definedName name="ㅍㅊㅇㅍㅊ" localSheetId="14" hidden="1">{#N/A,#N/A,FALSE,"집계표"}</definedName>
    <definedName name="ㅍㅊㅇㅍㅊ" hidden="1">{#N/A,#N/A,FALSE,"집계표"}</definedName>
    <definedName name="ㅍ초ㅓㅓㅓㅓㅓㅓㅓ" localSheetId="12" hidden="1">{#N/A,#N/A,FALSE,"집계표"}</definedName>
    <definedName name="ㅍ초ㅓㅓㅓㅓㅓㅓㅓ" localSheetId="11" hidden="1">{#N/A,#N/A,FALSE,"집계표"}</definedName>
    <definedName name="ㅍ초ㅓㅓㅓㅓㅓㅓㅓ" localSheetId="13" hidden="1">{#N/A,#N/A,FALSE,"집계표"}</definedName>
    <definedName name="ㅍ초ㅓㅓㅓㅓㅓㅓㅓ" localSheetId="16" hidden="1">{#N/A,#N/A,FALSE,"집계표"}</definedName>
    <definedName name="ㅍ초ㅓㅓㅓㅓㅓㅓㅓ" localSheetId="21" hidden="1">{#N/A,#N/A,FALSE,"집계표"}</definedName>
    <definedName name="ㅍ초ㅓㅓㅓㅓㅓㅓㅓ" localSheetId="18" hidden="1">{#N/A,#N/A,FALSE,"집계표"}</definedName>
    <definedName name="ㅍ초ㅓㅓㅓㅓㅓㅓㅓ" localSheetId="19" hidden="1">{#N/A,#N/A,FALSE,"집계표"}</definedName>
    <definedName name="ㅍ초ㅓㅓㅓㅓㅓㅓㅓ" localSheetId="20" hidden="1">{#N/A,#N/A,FALSE,"집계표"}</definedName>
    <definedName name="ㅍ초ㅓㅓㅓㅓㅓㅓㅓ" localSheetId="22" hidden="1">{#N/A,#N/A,FALSE,"집계표"}</definedName>
    <definedName name="ㅍ초ㅓㅓㅓㅓㅓㅓㅓ" localSheetId="24" hidden="1">{#N/A,#N/A,FALSE,"집계표"}</definedName>
    <definedName name="ㅍ초ㅓㅓㅓㅓㅓㅓㅓ" localSheetId="28" hidden="1">{#N/A,#N/A,FALSE,"집계표"}</definedName>
    <definedName name="ㅍ초ㅓㅓㅓㅓㅓㅓㅓ" localSheetId="14" hidden="1">{#N/A,#N/A,FALSE,"집계표"}</definedName>
    <definedName name="ㅍ초ㅓㅓㅓㅓㅓㅓㅓ" hidden="1">{#N/A,#N/A,FALSE,"집계표"}</definedName>
    <definedName name="ㅍ춫" localSheetId="12" hidden="1">{#N/A,#N/A,FALSE,"골재소요량";#N/A,#N/A,FALSE,"골재소요량"}</definedName>
    <definedName name="ㅍ춫" localSheetId="11" hidden="1">{#N/A,#N/A,FALSE,"골재소요량";#N/A,#N/A,FALSE,"골재소요량"}</definedName>
    <definedName name="ㅍ춫" localSheetId="13" hidden="1">{#N/A,#N/A,FALSE,"골재소요량";#N/A,#N/A,FALSE,"골재소요량"}</definedName>
    <definedName name="ㅍ춫" localSheetId="16" hidden="1">{#N/A,#N/A,FALSE,"골재소요량";#N/A,#N/A,FALSE,"골재소요량"}</definedName>
    <definedName name="ㅍ춫" localSheetId="21" hidden="1">{#N/A,#N/A,FALSE,"골재소요량";#N/A,#N/A,FALSE,"골재소요량"}</definedName>
    <definedName name="ㅍ춫" localSheetId="18" hidden="1">{#N/A,#N/A,FALSE,"골재소요량";#N/A,#N/A,FALSE,"골재소요량"}</definedName>
    <definedName name="ㅍ춫" localSheetId="19" hidden="1">{#N/A,#N/A,FALSE,"골재소요량";#N/A,#N/A,FALSE,"골재소요량"}</definedName>
    <definedName name="ㅍ춫" localSheetId="20" hidden="1">{#N/A,#N/A,FALSE,"골재소요량";#N/A,#N/A,FALSE,"골재소요량"}</definedName>
    <definedName name="ㅍ춫" localSheetId="22" hidden="1">{#N/A,#N/A,FALSE,"골재소요량";#N/A,#N/A,FALSE,"골재소요량"}</definedName>
    <definedName name="ㅍ춫" localSheetId="24" hidden="1">{#N/A,#N/A,FALSE,"골재소요량";#N/A,#N/A,FALSE,"골재소요량"}</definedName>
    <definedName name="ㅍ춫" localSheetId="28" hidden="1">{#N/A,#N/A,FALSE,"골재소요량";#N/A,#N/A,FALSE,"골재소요량"}</definedName>
    <definedName name="ㅍ춫" localSheetId="14" hidden="1">{#N/A,#N/A,FALSE,"골재소요량";#N/A,#N/A,FALSE,"골재소요량"}</definedName>
    <definedName name="ㅍ춫" hidden="1">{#N/A,#N/A,FALSE,"골재소요량";#N/A,#N/A,FALSE,"골재소요량"}</definedName>
    <definedName name="ㅍ츄ㅗ" localSheetId="12" hidden="1">{#N/A,#N/A,FALSE,"집계표"}</definedName>
    <definedName name="ㅍ츄ㅗ" localSheetId="11" hidden="1">{#N/A,#N/A,FALSE,"집계표"}</definedName>
    <definedName name="ㅍ츄ㅗ" localSheetId="13" hidden="1">{#N/A,#N/A,FALSE,"집계표"}</definedName>
    <definedName name="ㅍ츄ㅗ" localSheetId="16" hidden="1">{#N/A,#N/A,FALSE,"집계표"}</definedName>
    <definedName name="ㅍ츄ㅗ" localSheetId="21" hidden="1">{#N/A,#N/A,FALSE,"집계표"}</definedName>
    <definedName name="ㅍ츄ㅗ" localSheetId="18" hidden="1">{#N/A,#N/A,FALSE,"집계표"}</definedName>
    <definedName name="ㅍ츄ㅗ" localSheetId="19" hidden="1">{#N/A,#N/A,FALSE,"집계표"}</definedName>
    <definedName name="ㅍ츄ㅗ" localSheetId="20" hidden="1">{#N/A,#N/A,FALSE,"집계표"}</definedName>
    <definedName name="ㅍ츄ㅗ" localSheetId="22" hidden="1">{#N/A,#N/A,FALSE,"집계표"}</definedName>
    <definedName name="ㅍ츄ㅗ" localSheetId="24" hidden="1">{#N/A,#N/A,FALSE,"집계표"}</definedName>
    <definedName name="ㅍ츄ㅗ" localSheetId="28" hidden="1">{#N/A,#N/A,FALSE,"집계표"}</definedName>
    <definedName name="ㅍ츄ㅗ" localSheetId="14" hidden="1">{#N/A,#N/A,FALSE,"집계표"}</definedName>
    <definedName name="ㅍ츄ㅗ" hidden="1">{#N/A,#N/A,FALSE,"집계표"}</definedName>
    <definedName name="ㅍ츝" localSheetId="12" hidden="1">{#N/A,#N/A,FALSE,"표지목차"}</definedName>
    <definedName name="ㅍ츝" localSheetId="11" hidden="1">{#N/A,#N/A,FALSE,"표지목차"}</definedName>
    <definedName name="ㅍ츝" localSheetId="13" hidden="1">{#N/A,#N/A,FALSE,"표지목차"}</definedName>
    <definedName name="ㅍ츝" localSheetId="16" hidden="1">{#N/A,#N/A,FALSE,"표지목차"}</definedName>
    <definedName name="ㅍ츝" localSheetId="21" hidden="1">{#N/A,#N/A,FALSE,"표지목차"}</definedName>
    <definedName name="ㅍ츝" localSheetId="18" hidden="1">{#N/A,#N/A,FALSE,"표지목차"}</definedName>
    <definedName name="ㅍ츝" localSheetId="19" hidden="1">{#N/A,#N/A,FALSE,"표지목차"}</definedName>
    <definedName name="ㅍ츝" localSheetId="20" hidden="1">{#N/A,#N/A,FALSE,"표지목차"}</definedName>
    <definedName name="ㅍ츝" localSheetId="22" hidden="1">{#N/A,#N/A,FALSE,"표지목차"}</definedName>
    <definedName name="ㅍ츝" localSheetId="24" hidden="1">{#N/A,#N/A,FALSE,"표지목차"}</definedName>
    <definedName name="ㅍ츝" localSheetId="28" hidden="1">{#N/A,#N/A,FALSE,"표지목차"}</definedName>
    <definedName name="ㅍ츝" localSheetId="14" hidden="1">{#N/A,#N/A,FALSE,"표지목차"}</definedName>
    <definedName name="ㅍ츝" hidden="1">{#N/A,#N/A,FALSE,"표지목차"}</definedName>
    <definedName name="ㅍㅌㅋ이ㅏ" localSheetId="12" hidden="1">{#N/A,#N/A,FALSE,"집계표"}</definedName>
    <definedName name="ㅍㅌㅋ이ㅏ" localSheetId="11" hidden="1">{#N/A,#N/A,FALSE,"집계표"}</definedName>
    <definedName name="ㅍㅌㅋ이ㅏ" localSheetId="13" hidden="1">{#N/A,#N/A,FALSE,"집계표"}</definedName>
    <definedName name="ㅍㅌㅋ이ㅏ" localSheetId="16" hidden="1">{#N/A,#N/A,FALSE,"집계표"}</definedName>
    <definedName name="ㅍㅌㅋ이ㅏ" localSheetId="21" hidden="1">{#N/A,#N/A,FALSE,"집계표"}</definedName>
    <definedName name="ㅍㅌㅋ이ㅏ" localSheetId="18" hidden="1">{#N/A,#N/A,FALSE,"집계표"}</definedName>
    <definedName name="ㅍㅌㅋ이ㅏ" localSheetId="19" hidden="1">{#N/A,#N/A,FALSE,"집계표"}</definedName>
    <definedName name="ㅍㅌㅋ이ㅏ" localSheetId="20" hidden="1">{#N/A,#N/A,FALSE,"집계표"}</definedName>
    <definedName name="ㅍㅌㅋ이ㅏ" localSheetId="22" hidden="1">{#N/A,#N/A,FALSE,"집계표"}</definedName>
    <definedName name="ㅍㅌㅋ이ㅏ" localSheetId="24" hidden="1">{#N/A,#N/A,FALSE,"집계표"}</definedName>
    <definedName name="ㅍㅌㅋ이ㅏ" localSheetId="28" hidden="1">{#N/A,#N/A,FALSE,"집계표"}</definedName>
    <definedName name="ㅍㅌㅋ이ㅏ" localSheetId="14" hidden="1">{#N/A,#N/A,FALSE,"집계표"}</definedName>
    <definedName name="ㅍㅌㅋ이ㅏ" hidden="1">{#N/A,#N/A,FALSE,"집계표"}</definedName>
    <definedName name="ㅍㅍ" localSheetId="12" hidden="1">{#N/A,#N/A,TRUE,"토적및재료집계";#N/A,#N/A,TRUE,"토적및재료집계";#N/A,#N/A,TRUE,"단위량"}</definedName>
    <definedName name="ㅍㅍ" localSheetId="11" hidden="1">{#N/A,#N/A,TRUE,"토적및재료집계";#N/A,#N/A,TRUE,"토적및재료집계";#N/A,#N/A,TRUE,"단위량"}</definedName>
    <definedName name="ㅍㅍ" localSheetId="13" hidden="1">{#N/A,#N/A,TRUE,"토적및재료집계";#N/A,#N/A,TRUE,"토적및재료집계";#N/A,#N/A,TRUE,"단위량"}</definedName>
    <definedName name="ㅍㅍ" localSheetId="16" hidden="1">{#N/A,#N/A,TRUE,"토적및재료집계";#N/A,#N/A,TRUE,"토적및재료집계";#N/A,#N/A,TRUE,"단위량"}</definedName>
    <definedName name="ㅍㅍ" localSheetId="21" hidden="1">{#N/A,#N/A,TRUE,"토적및재료집계";#N/A,#N/A,TRUE,"토적및재료집계";#N/A,#N/A,TRUE,"단위량"}</definedName>
    <definedName name="ㅍㅍ" localSheetId="18" hidden="1">{#N/A,#N/A,TRUE,"토적및재료집계";#N/A,#N/A,TRUE,"토적및재료집계";#N/A,#N/A,TRUE,"단위량"}</definedName>
    <definedName name="ㅍㅍ" localSheetId="19" hidden="1">{#N/A,#N/A,TRUE,"토적및재료집계";#N/A,#N/A,TRUE,"토적및재료집계";#N/A,#N/A,TRUE,"단위량"}</definedName>
    <definedName name="ㅍㅍ" localSheetId="20" hidden="1">{#N/A,#N/A,TRUE,"토적및재료집계";#N/A,#N/A,TRUE,"토적및재료집계";#N/A,#N/A,TRUE,"단위량"}</definedName>
    <definedName name="ㅍㅍ" localSheetId="22" hidden="1">{#N/A,#N/A,TRUE,"토적및재료집계";#N/A,#N/A,TRUE,"토적및재료집계";#N/A,#N/A,TRUE,"단위량"}</definedName>
    <definedName name="ㅍㅍ" localSheetId="24" hidden="1">{#N/A,#N/A,TRUE,"토적및재료집계";#N/A,#N/A,TRUE,"토적및재료집계";#N/A,#N/A,TRUE,"단위량"}</definedName>
    <definedName name="ㅍㅍ" localSheetId="28" hidden="1">{#N/A,#N/A,TRUE,"토적및재료집계";#N/A,#N/A,TRUE,"토적및재료집계";#N/A,#N/A,TRUE,"단위량"}</definedName>
    <definedName name="ㅍㅍ" localSheetId="14" hidden="1">{#N/A,#N/A,TRUE,"토적및재료집계";#N/A,#N/A,TRUE,"토적및재료집계";#N/A,#N/A,TRUE,"단위량"}</definedName>
    <definedName name="ㅍㅍ" hidden="1">{#N/A,#N/A,TRUE,"토적및재료집계";#N/A,#N/A,TRUE,"토적및재료집계";#N/A,#N/A,TRUE,"단위량"}</definedName>
    <definedName name="ㅍㅍㅊㄿ"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ㅍㅊㄿ"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ㅍ햐ㅐㅣㅏ" localSheetId="12" hidden="1">{#N/A,#N/A,FALSE,"집계표"}</definedName>
    <definedName name="ㅍ햐ㅐㅣㅏ" localSheetId="11" hidden="1">{#N/A,#N/A,FALSE,"집계표"}</definedName>
    <definedName name="ㅍ햐ㅐㅣㅏ" localSheetId="13" hidden="1">{#N/A,#N/A,FALSE,"집계표"}</definedName>
    <definedName name="ㅍ햐ㅐㅣㅏ" localSheetId="16" hidden="1">{#N/A,#N/A,FALSE,"집계표"}</definedName>
    <definedName name="ㅍ햐ㅐㅣㅏ" localSheetId="21" hidden="1">{#N/A,#N/A,FALSE,"집계표"}</definedName>
    <definedName name="ㅍ햐ㅐㅣㅏ" localSheetId="18" hidden="1">{#N/A,#N/A,FALSE,"집계표"}</definedName>
    <definedName name="ㅍ햐ㅐㅣㅏ" localSheetId="19" hidden="1">{#N/A,#N/A,FALSE,"집계표"}</definedName>
    <definedName name="ㅍ햐ㅐㅣㅏ" localSheetId="20" hidden="1">{#N/A,#N/A,FALSE,"집계표"}</definedName>
    <definedName name="ㅍ햐ㅐㅣㅏ" localSheetId="22" hidden="1">{#N/A,#N/A,FALSE,"집계표"}</definedName>
    <definedName name="ㅍ햐ㅐㅣㅏ" localSheetId="24" hidden="1">{#N/A,#N/A,FALSE,"집계표"}</definedName>
    <definedName name="ㅍ햐ㅐㅣㅏ" localSheetId="28" hidden="1">{#N/A,#N/A,FALSE,"집계표"}</definedName>
    <definedName name="ㅍ햐ㅐㅣㅏ" localSheetId="14" hidden="1">{#N/A,#N/A,FALSE,"집계표"}</definedName>
    <definedName name="ㅍ햐ㅐㅣㅏ" hidden="1">{#N/A,#N/A,FALSE,"집계표"}</definedName>
    <definedName name="ㅍ화ㅓ" localSheetId="12" hidden="1">{#N/A,#N/A,FALSE,"집계표"}</definedName>
    <definedName name="ㅍ화ㅓ" localSheetId="11" hidden="1">{#N/A,#N/A,FALSE,"집계표"}</definedName>
    <definedName name="ㅍ화ㅓ" localSheetId="13" hidden="1">{#N/A,#N/A,FALSE,"집계표"}</definedName>
    <definedName name="ㅍ화ㅓ" localSheetId="16" hidden="1">{#N/A,#N/A,FALSE,"집계표"}</definedName>
    <definedName name="ㅍ화ㅓ" localSheetId="21" hidden="1">{#N/A,#N/A,FALSE,"집계표"}</definedName>
    <definedName name="ㅍ화ㅓ" localSheetId="18" hidden="1">{#N/A,#N/A,FALSE,"집계표"}</definedName>
    <definedName name="ㅍ화ㅓ" localSheetId="19" hidden="1">{#N/A,#N/A,FALSE,"집계표"}</definedName>
    <definedName name="ㅍ화ㅓ" localSheetId="20" hidden="1">{#N/A,#N/A,FALSE,"집계표"}</definedName>
    <definedName name="ㅍ화ㅓ" localSheetId="22" hidden="1">{#N/A,#N/A,FALSE,"집계표"}</definedName>
    <definedName name="ㅍ화ㅓ" localSheetId="24" hidden="1">{#N/A,#N/A,FALSE,"집계표"}</definedName>
    <definedName name="ㅍ화ㅓ" localSheetId="28" hidden="1">{#N/A,#N/A,FALSE,"집계표"}</definedName>
    <definedName name="ㅍ화ㅓ" localSheetId="14" hidden="1">{#N/A,#N/A,FALSE,"집계표"}</definedName>
    <definedName name="ㅍ화ㅓ" hidden="1">{#N/A,#N/A,FALSE,"집계표"}</definedName>
    <definedName name="파일" hidden="1">#REF!</definedName>
    <definedName name="파일산출3" hidden="1">#REF!</definedName>
    <definedName name="파주보고최종4.26" localSheetId="12" hidden="1">{#N/A,#N/A,FALSE,"현장 NCR 분석";#N/A,#N/A,FALSE,"현장품질감사";#N/A,#N/A,FALSE,"현장품질감사"}</definedName>
    <definedName name="파주보고최종4.26" localSheetId="11" hidden="1">{#N/A,#N/A,FALSE,"현장 NCR 분석";#N/A,#N/A,FALSE,"현장품질감사";#N/A,#N/A,FALSE,"현장품질감사"}</definedName>
    <definedName name="파주보고최종4.26" localSheetId="13" hidden="1">{#N/A,#N/A,FALSE,"현장 NCR 분석";#N/A,#N/A,FALSE,"현장품질감사";#N/A,#N/A,FALSE,"현장품질감사"}</definedName>
    <definedName name="파주보고최종4.26" localSheetId="16" hidden="1">{#N/A,#N/A,FALSE,"현장 NCR 분석";#N/A,#N/A,FALSE,"현장품질감사";#N/A,#N/A,FALSE,"현장품질감사"}</definedName>
    <definedName name="파주보고최종4.26" localSheetId="21" hidden="1">{#N/A,#N/A,FALSE,"현장 NCR 분석";#N/A,#N/A,FALSE,"현장품질감사";#N/A,#N/A,FALSE,"현장품질감사"}</definedName>
    <definedName name="파주보고최종4.26" localSheetId="18" hidden="1">{#N/A,#N/A,FALSE,"현장 NCR 분석";#N/A,#N/A,FALSE,"현장품질감사";#N/A,#N/A,FALSE,"현장품질감사"}</definedName>
    <definedName name="파주보고최종4.26" localSheetId="19" hidden="1">{#N/A,#N/A,FALSE,"현장 NCR 분석";#N/A,#N/A,FALSE,"현장품질감사";#N/A,#N/A,FALSE,"현장품질감사"}</definedName>
    <definedName name="파주보고최종4.26" localSheetId="20" hidden="1">{#N/A,#N/A,FALSE,"현장 NCR 분석";#N/A,#N/A,FALSE,"현장품질감사";#N/A,#N/A,FALSE,"현장품질감사"}</definedName>
    <definedName name="파주보고최종4.26" localSheetId="22" hidden="1">{#N/A,#N/A,FALSE,"현장 NCR 분석";#N/A,#N/A,FALSE,"현장품질감사";#N/A,#N/A,FALSE,"현장품질감사"}</definedName>
    <definedName name="파주보고최종4.26" localSheetId="24" hidden="1">{#N/A,#N/A,FALSE,"현장 NCR 분석";#N/A,#N/A,FALSE,"현장품질감사";#N/A,#N/A,FALSE,"현장품질감사"}</definedName>
    <definedName name="파주보고최종4.26" localSheetId="28" hidden="1">{#N/A,#N/A,FALSE,"현장 NCR 분석";#N/A,#N/A,FALSE,"현장품질감사";#N/A,#N/A,FALSE,"현장품질감사"}</definedName>
    <definedName name="파주보고최종4.26" localSheetId="14" hidden="1">{#N/A,#N/A,FALSE,"현장 NCR 분석";#N/A,#N/A,FALSE,"현장품질감사";#N/A,#N/A,FALSE,"현장품질감사"}</definedName>
    <definedName name="파주보고최종4.26" hidden="1">{#N/A,#N/A,FALSE,"현장 NCR 분석";#N/A,#N/A,FALSE,"현장품질감사";#N/A,#N/A,FALSE,"현장품질감사"}</definedName>
    <definedName name="팔" hidden="1">#REF!</definedName>
    <definedName name="페기갑지" hidden="1">#REF!</definedName>
    <definedName name="페기물"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페이지" localSheetId="12" hidden="1">{"'Firr(선)'!$AS$1:$AY$62","'Firr(사)'!$AS$1:$AY$62","'Firr(회)'!$AS$1:$AY$62","'Firr(선)'!$L$1:$V$62","'Firr(사)'!$L$1:$V$62","'Firr(회)'!$L$1:$V$62"}</definedName>
    <definedName name="페이지" localSheetId="11" hidden="1">{"'Firr(선)'!$AS$1:$AY$62","'Firr(사)'!$AS$1:$AY$62","'Firr(회)'!$AS$1:$AY$62","'Firr(선)'!$L$1:$V$62","'Firr(사)'!$L$1:$V$62","'Firr(회)'!$L$1:$V$62"}</definedName>
    <definedName name="페이지" localSheetId="13" hidden="1">{"'Firr(선)'!$AS$1:$AY$62","'Firr(사)'!$AS$1:$AY$62","'Firr(회)'!$AS$1:$AY$62","'Firr(선)'!$L$1:$V$62","'Firr(사)'!$L$1:$V$62","'Firr(회)'!$L$1:$V$62"}</definedName>
    <definedName name="페이지" localSheetId="16" hidden="1">{"'Firr(선)'!$AS$1:$AY$62","'Firr(사)'!$AS$1:$AY$62","'Firr(회)'!$AS$1:$AY$62","'Firr(선)'!$L$1:$V$62","'Firr(사)'!$L$1:$V$62","'Firr(회)'!$L$1:$V$62"}</definedName>
    <definedName name="페이지" localSheetId="21" hidden="1">{"'Firr(선)'!$AS$1:$AY$62","'Firr(사)'!$AS$1:$AY$62","'Firr(회)'!$AS$1:$AY$62","'Firr(선)'!$L$1:$V$62","'Firr(사)'!$L$1:$V$62","'Firr(회)'!$L$1:$V$62"}</definedName>
    <definedName name="페이지" localSheetId="18" hidden="1">{"'Firr(선)'!$AS$1:$AY$62","'Firr(사)'!$AS$1:$AY$62","'Firr(회)'!$AS$1:$AY$62","'Firr(선)'!$L$1:$V$62","'Firr(사)'!$L$1:$V$62","'Firr(회)'!$L$1:$V$62"}</definedName>
    <definedName name="페이지" localSheetId="19" hidden="1">{"'Firr(선)'!$AS$1:$AY$62","'Firr(사)'!$AS$1:$AY$62","'Firr(회)'!$AS$1:$AY$62","'Firr(선)'!$L$1:$V$62","'Firr(사)'!$L$1:$V$62","'Firr(회)'!$L$1:$V$62"}</definedName>
    <definedName name="페이지" localSheetId="20" hidden="1">{"'Firr(선)'!$AS$1:$AY$62","'Firr(사)'!$AS$1:$AY$62","'Firr(회)'!$AS$1:$AY$62","'Firr(선)'!$L$1:$V$62","'Firr(사)'!$L$1:$V$62","'Firr(회)'!$L$1:$V$62"}</definedName>
    <definedName name="페이지" localSheetId="22" hidden="1">{"'Firr(선)'!$AS$1:$AY$62","'Firr(사)'!$AS$1:$AY$62","'Firr(회)'!$AS$1:$AY$62","'Firr(선)'!$L$1:$V$62","'Firr(사)'!$L$1:$V$62","'Firr(회)'!$L$1:$V$62"}</definedName>
    <definedName name="페이지" localSheetId="24" hidden="1">{"'Firr(선)'!$AS$1:$AY$62","'Firr(사)'!$AS$1:$AY$62","'Firr(회)'!$AS$1:$AY$62","'Firr(선)'!$L$1:$V$62","'Firr(사)'!$L$1:$V$62","'Firr(회)'!$L$1:$V$62"}</definedName>
    <definedName name="페이지" localSheetId="28" hidden="1">{"'Firr(선)'!$AS$1:$AY$62","'Firr(사)'!$AS$1:$AY$62","'Firr(회)'!$AS$1:$AY$62","'Firr(선)'!$L$1:$V$62","'Firr(사)'!$L$1:$V$62","'Firr(회)'!$L$1:$V$62"}</definedName>
    <definedName name="페이지" localSheetId="14" hidden="1">{"'Firr(선)'!$AS$1:$AY$62","'Firr(사)'!$AS$1:$AY$62","'Firr(회)'!$AS$1:$AY$62","'Firr(선)'!$L$1:$V$62","'Firr(사)'!$L$1:$V$62","'Firr(회)'!$L$1:$V$62"}</definedName>
    <definedName name="페이지" hidden="1">{"'Firr(선)'!$AS$1:$AY$62","'Firr(사)'!$AS$1:$AY$62","'Firr(회)'!$AS$1:$AY$62","'Firr(선)'!$L$1:$V$62","'Firr(사)'!$L$1:$V$62","'Firr(회)'!$L$1:$V$62"}</definedName>
    <definedName name="평가" localSheetId="12" hidden="1">{#N/A,#N/A,TRUE,"대 차 대 조 표"}</definedName>
    <definedName name="평가" localSheetId="11" hidden="1">{#N/A,#N/A,TRUE,"대 차 대 조 표"}</definedName>
    <definedName name="평가" localSheetId="13" hidden="1">{#N/A,#N/A,TRUE,"대 차 대 조 표"}</definedName>
    <definedName name="평가" localSheetId="16" hidden="1">{#N/A,#N/A,TRUE,"대 차 대 조 표"}</definedName>
    <definedName name="평가" localSheetId="21" hidden="1">{#N/A,#N/A,TRUE,"대 차 대 조 표"}</definedName>
    <definedName name="평가" localSheetId="18" hidden="1">{#N/A,#N/A,TRUE,"대 차 대 조 표"}</definedName>
    <definedName name="평가" localSheetId="19" hidden="1">{#N/A,#N/A,TRUE,"대 차 대 조 표"}</definedName>
    <definedName name="평가" localSheetId="20" hidden="1">{#N/A,#N/A,TRUE,"대 차 대 조 표"}</definedName>
    <definedName name="평가" localSheetId="22" hidden="1">{#N/A,#N/A,TRUE,"대 차 대 조 표"}</definedName>
    <definedName name="평가" localSheetId="24" hidden="1">{#N/A,#N/A,TRUE,"대 차 대 조 표"}</definedName>
    <definedName name="평가" localSheetId="28" hidden="1">{#N/A,#N/A,TRUE,"대 차 대 조 표"}</definedName>
    <definedName name="평가" localSheetId="14" hidden="1">{#N/A,#N/A,TRUE,"대 차 대 조 표"}</definedName>
    <definedName name="평가" hidden="1">{#N/A,#N/A,TRUE,"대 차 대 조 표"}</definedName>
    <definedName name="평당견적" hidden="1">#REF!</definedName>
    <definedName name="평당단가" hidden="1">#REF!</definedName>
    <definedName name="평당비교전체" hidden="1">#REF!</definedName>
    <definedName name="폐기" hidden="1">#REF!</definedName>
    <definedName name="폐기물처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12" hidden="1">{#N/A,#N/A,FALSE,"지침";#N/A,#N/A,FALSE,"환경분석";#N/A,#N/A,FALSE,"Sheet16"}</definedName>
    <definedName name="포장2월ocf" localSheetId="11" hidden="1">{#N/A,#N/A,FALSE,"지침";#N/A,#N/A,FALSE,"환경분석";#N/A,#N/A,FALSE,"Sheet16"}</definedName>
    <definedName name="포장2월ocf" localSheetId="13" hidden="1">{#N/A,#N/A,FALSE,"지침";#N/A,#N/A,FALSE,"환경분석";#N/A,#N/A,FALSE,"Sheet16"}</definedName>
    <definedName name="포장2월ocf" localSheetId="16" hidden="1">{#N/A,#N/A,FALSE,"지침";#N/A,#N/A,FALSE,"환경분석";#N/A,#N/A,FALSE,"Sheet16"}</definedName>
    <definedName name="포장2월ocf" localSheetId="21" hidden="1">{#N/A,#N/A,FALSE,"지침";#N/A,#N/A,FALSE,"환경분석";#N/A,#N/A,FALSE,"Sheet16"}</definedName>
    <definedName name="포장2월ocf" localSheetId="18" hidden="1">{#N/A,#N/A,FALSE,"지침";#N/A,#N/A,FALSE,"환경분석";#N/A,#N/A,FALSE,"Sheet16"}</definedName>
    <definedName name="포장2월ocf" localSheetId="19" hidden="1">{#N/A,#N/A,FALSE,"지침";#N/A,#N/A,FALSE,"환경분석";#N/A,#N/A,FALSE,"Sheet16"}</definedName>
    <definedName name="포장2월ocf" localSheetId="20" hidden="1">{#N/A,#N/A,FALSE,"지침";#N/A,#N/A,FALSE,"환경분석";#N/A,#N/A,FALSE,"Sheet16"}</definedName>
    <definedName name="포장2월ocf" localSheetId="22" hidden="1">{#N/A,#N/A,FALSE,"지침";#N/A,#N/A,FALSE,"환경분석";#N/A,#N/A,FALSE,"Sheet16"}</definedName>
    <definedName name="포장2월ocf" localSheetId="24" hidden="1">{#N/A,#N/A,FALSE,"지침";#N/A,#N/A,FALSE,"환경분석";#N/A,#N/A,FALSE,"Sheet16"}</definedName>
    <definedName name="포장2월ocf" localSheetId="28" hidden="1">{#N/A,#N/A,FALSE,"지침";#N/A,#N/A,FALSE,"환경분석";#N/A,#N/A,FALSE,"Sheet16"}</definedName>
    <definedName name="포장2월ocf" localSheetId="14" hidden="1">{#N/A,#N/A,FALSE,"지침";#N/A,#N/A,FALSE,"환경분석";#N/A,#N/A,FALSE,"Sheet16"}</definedName>
    <definedName name="포장2월ocf" hidden="1">{#N/A,#N/A,FALSE,"지침";#N/A,#N/A,FALSE,"환경분석";#N/A,#N/A,FALSE,"Sheet16"}</definedName>
    <definedName name="포장ocf" localSheetId="12" hidden="1">{#N/A,#N/A,FALSE,"지침";#N/A,#N/A,FALSE,"환경분석";#N/A,#N/A,FALSE,"Sheet16"}</definedName>
    <definedName name="포장ocf" localSheetId="11" hidden="1">{#N/A,#N/A,FALSE,"지침";#N/A,#N/A,FALSE,"환경분석";#N/A,#N/A,FALSE,"Sheet16"}</definedName>
    <definedName name="포장ocf" localSheetId="13" hidden="1">{#N/A,#N/A,FALSE,"지침";#N/A,#N/A,FALSE,"환경분석";#N/A,#N/A,FALSE,"Sheet16"}</definedName>
    <definedName name="포장ocf" localSheetId="16" hidden="1">{#N/A,#N/A,FALSE,"지침";#N/A,#N/A,FALSE,"환경분석";#N/A,#N/A,FALSE,"Sheet16"}</definedName>
    <definedName name="포장ocf" localSheetId="21" hidden="1">{#N/A,#N/A,FALSE,"지침";#N/A,#N/A,FALSE,"환경분석";#N/A,#N/A,FALSE,"Sheet16"}</definedName>
    <definedName name="포장ocf" localSheetId="18" hidden="1">{#N/A,#N/A,FALSE,"지침";#N/A,#N/A,FALSE,"환경분석";#N/A,#N/A,FALSE,"Sheet16"}</definedName>
    <definedName name="포장ocf" localSheetId="19" hidden="1">{#N/A,#N/A,FALSE,"지침";#N/A,#N/A,FALSE,"환경분석";#N/A,#N/A,FALSE,"Sheet16"}</definedName>
    <definedName name="포장ocf" localSheetId="20" hidden="1">{#N/A,#N/A,FALSE,"지침";#N/A,#N/A,FALSE,"환경분석";#N/A,#N/A,FALSE,"Sheet16"}</definedName>
    <definedName name="포장ocf" localSheetId="22" hidden="1">{#N/A,#N/A,FALSE,"지침";#N/A,#N/A,FALSE,"환경분석";#N/A,#N/A,FALSE,"Sheet16"}</definedName>
    <definedName name="포장ocf" localSheetId="24" hidden="1">{#N/A,#N/A,FALSE,"지침";#N/A,#N/A,FALSE,"환경분석";#N/A,#N/A,FALSE,"Sheet16"}</definedName>
    <definedName name="포장ocf" localSheetId="28" hidden="1">{#N/A,#N/A,FALSE,"지침";#N/A,#N/A,FALSE,"환경분석";#N/A,#N/A,FALSE,"Sheet16"}</definedName>
    <definedName name="포장ocf" localSheetId="14" hidden="1">{#N/A,#N/A,FALSE,"지침";#N/A,#N/A,FALSE,"환경분석";#N/A,#N/A,FALSE,"Sheet16"}</definedName>
    <definedName name="포장ocf" hidden="1">{#N/A,#N/A,FALSE,"지침";#N/A,#N/A,FALSE,"환경분석";#N/A,#N/A,FALSE,"Sheet16"}</definedName>
    <definedName name="포지머ㅗㄱㄷㅌ킹1" localSheetId="12" hidden="1">{#N/A,#N/A,FALSE,"표지목차"}</definedName>
    <definedName name="포지머ㅗㄱㄷㅌ킹1" localSheetId="11" hidden="1">{#N/A,#N/A,FALSE,"표지목차"}</definedName>
    <definedName name="포지머ㅗㄱㄷㅌ킹1" localSheetId="13" hidden="1">{#N/A,#N/A,FALSE,"표지목차"}</definedName>
    <definedName name="포지머ㅗㄱㄷㅌ킹1" localSheetId="16" hidden="1">{#N/A,#N/A,FALSE,"표지목차"}</definedName>
    <definedName name="포지머ㅗㄱㄷㅌ킹1" localSheetId="21" hidden="1">{#N/A,#N/A,FALSE,"표지목차"}</definedName>
    <definedName name="포지머ㅗㄱㄷㅌ킹1" localSheetId="18" hidden="1">{#N/A,#N/A,FALSE,"표지목차"}</definedName>
    <definedName name="포지머ㅗㄱㄷㅌ킹1" localSheetId="19" hidden="1">{#N/A,#N/A,FALSE,"표지목차"}</definedName>
    <definedName name="포지머ㅗㄱㄷㅌ킹1" localSheetId="20" hidden="1">{#N/A,#N/A,FALSE,"표지목차"}</definedName>
    <definedName name="포지머ㅗㄱㄷㅌ킹1" localSheetId="22" hidden="1">{#N/A,#N/A,FALSE,"표지목차"}</definedName>
    <definedName name="포지머ㅗㄱㄷㅌ킹1" localSheetId="24" hidden="1">{#N/A,#N/A,FALSE,"표지목차"}</definedName>
    <definedName name="포지머ㅗㄱㄷㅌ킹1" localSheetId="28" hidden="1">{#N/A,#N/A,FALSE,"표지목차"}</definedName>
    <definedName name="포지머ㅗㄱㄷㅌ킹1" localSheetId="14" hidden="1">{#N/A,#N/A,FALSE,"표지목차"}</definedName>
    <definedName name="포지머ㅗㄱㄷㅌ킹1" hidden="1">{#N/A,#N/A,FALSE,"표지목차"}</definedName>
    <definedName name="폽장2" localSheetId="12" hidden="1">{#N/A,#N/A,FALSE,"포장1";#N/A,#N/A,FALSE,"포장1"}</definedName>
    <definedName name="폽장2" localSheetId="11" hidden="1">{#N/A,#N/A,FALSE,"포장1";#N/A,#N/A,FALSE,"포장1"}</definedName>
    <definedName name="폽장2" localSheetId="13" hidden="1">{#N/A,#N/A,FALSE,"포장1";#N/A,#N/A,FALSE,"포장1"}</definedName>
    <definedName name="폽장2" localSheetId="16" hidden="1">{#N/A,#N/A,FALSE,"포장1";#N/A,#N/A,FALSE,"포장1"}</definedName>
    <definedName name="폽장2" localSheetId="21" hidden="1">{#N/A,#N/A,FALSE,"포장1";#N/A,#N/A,FALSE,"포장1"}</definedName>
    <definedName name="폽장2" localSheetId="18" hidden="1">{#N/A,#N/A,FALSE,"포장1";#N/A,#N/A,FALSE,"포장1"}</definedName>
    <definedName name="폽장2" localSheetId="19" hidden="1">{#N/A,#N/A,FALSE,"포장1";#N/A,#N/A,FALSE,"포장1"}</definedName>
    <definedName name="폽장2" localSheetId="20" hidden="1">{#N/A,#N/A,FALSE,"포장1";#N/A,#N/A,FALSE,"포장1"}</definedName>
    <definedName name="폽장2" localSheetId="22" hidden="1">{#N/A,#N/A,FALSE,"포장1";#N/A,#N/A,FALSE,"포장1"}</definedName>
    <definedName name="폽장2" localSheetId="24" hidden="1">{#N/A,#N/A,FALSE,"포장1";#N/A,#N/A,FALSE,"포장1"}</definedName>
    <definedName name="폽장2" localSheetId="28" hidden="1">{#N/A,#N/A,FALSE,"포장1";#N/A,#N/A,FALSE,"포장1"}</definedName>
    <definedName name="폽장2" localSheetId="14" hidden="1">{#N/A,#N/A,FALSE,"포장1";#N/A,#N/A,FALSE,"포장1"}</definedName>
    <definedName name="폽장2" hidden="1">{#N/A,#N/A,FALSE,"포장1";#N/A,#N/A,FALSE,"포장1"}</definedName>
    <definedName name="퐁"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1"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시"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표지" localSheetId="12" hidden="1">{#N/A,#N/A,TRUE,"Basic";#N/A,#N/A,TRUE,"EXT-TABLE";#N/A,#N/A,TRUE,"STEEL";#N/A,#N/A,TRUE,"INT-Table";#N/A,#N/A,TRUE,"STEEL";#N/A,#N/A,TRUE,"Door"}</definedName>
    <definedName name="표지" localSheetId="11" hidden="1">{#N/A,#N/A,TRUE,"Basic";#N/A,#N/A,TRUE,"EXT-TABLE";#N/A,#N/A,TRUE,"STEEL";#N/A,#N/A,TRUE,"INT-Table";#N/A,#N/A,TRUE,"STEEL";#N/A,#N/A,TRUE,"Door"}</definedName>
    <definedName name="표지" localSheetId="13" hidden="1">{#N/A,#N/A,TRUE,"Basic";#N/A,#N/A,TRUE,"EXT-TABLE";#N/A,#N/A,TRUE,"STEEL";#N/A,#N/A,TRUE,"INT-Table";#N/A,#N/A,TRUE,"STEEL";#N/A,#N/A,TRUE,"Door"}</definedName>
    <definedName name="표지" localSheetId="16" hidden="1">{#N/A,#N/A,TRUE,"Basic";#N/A,#N/A,TRUE,"EXT-TABLE";#N/A,#N/A,TRUE,"STEEL";#N/A,#N/A,TRUE,"INT-Table";#N/A,#N/A,TRUE,"STEEL";#N/A,#N/A,TRUE,"Door"}</definedName>
    <definedName name="표지" localSheetId="21" hidden="1">{#N/A,#N/A,TRUE,"Basic";#N/A,#N/A,TRUE,"EXT-TABLE";#N/A,#N/A,TRUE,"STEEL";#N/A,#N/A,TRUE,"INT-Table";#N/A,#N/A,TRUE,"STEEL";#N/A,#N/A,TRUE,"Door"}</definedName>
    <definedName name="표지" localSheetId="18" hidden="1">{#N/A,#N/A,TRUE,"Basic";#N/A,#N/A,TRUE,"EXT-TABLE";#N/A,#N/A,TRUE,"STEEL";#N/A,#N/A,TRUE,"INT-Table";#N/A,#N/A,TRUE,"STEEL";#N/A,#N/A,TRUE,"Door"}</definedName>
    <definedName name="표지" localSheetId="19" hidden="1">{#N/A,#N/A,TRUE,"Basic";#N/A,#N/A,TRUE,"EXT-TABLE";#N/A,#N/A,TRUE,"STEEL";#N/A,#N/A,TRUE,"INT-Table";#N/A,#N/A,TRUE,"STEEL";#N/A,#N/A,TRUE,"Door"}</definedName>
    <definedName name="표지" localSheetId="20" hidden="1">{#N/A,#N/A,TRUE,"Basic";#N/A,#N/A,TRUE,"EXT-TABLE";#N/A,#N/A,TRUE,"STEEL";#N/A,#N/A,TRUE,"INT-Table";#N/A,#N/A,TRUE,"STEEL";#N/A,#N/A,TRUE,"Door"}</definedName>
    <definedName name="표지" localSheetId="22" hidden="1">{#N/A,#N/A,TRUE,"Basic";#N/A,#N/A,TRUE,"EXT-TABLE";#N/A,#N/A,TRUE,"STEEL";#N/A,#N/A,TRUE,"INT-Table";#N/A,#N/A,TRUE,"STEEL";#N/A,#N/A,TRUE,"Door"}</definedName>
    <definedName name="표지" localSheetId="24" hidden="1">{#N/A,#N/A,TRUE,"Basic";#N/A,#N/A,TRUE,"EXT-TABLE";#N/A,#N/A,TRUE,"STEEL";#N/A,#N/A,TRUE,"INT-Table";#N/A,#N/A,TRUE,"STEEL";#N/A,#N/A,TRUE,"Door"}</definedName>
    <definedName name="표지" localSheetId="28" hidden="1">{#N/A,#N/A,TRUE,"Basic";#N/A,#N/A,TRUE,"EXT-TABLE";#N/A,#N/A,TRUE,"STEEL";#N/A,#N/A,TRUE,"INT-Table";#N/A,#N/A,TRUE,"STEEL";#N/A,#N/A,TRUE,"Door"}</definedName>
    <definedName name="표지" localSheetId="14" hidden="1">{#N/A,#N/A,TRUE,"Basic";#N/A,#N/A,TRUE,"EXT-TABLE";#N/A,#N/A,TRUE,"STEEL";#N/A,#N/A,TRUE,"INT-Table";#N/A,#N/A,TRUE,"STEEL";#N/A,#N/A,TRUE,"Door"}</definedName>
    <definedName name="표지" hidden="1">{#N/A,#N/A,TRUE,"Basic";#N/A,#N/A,TRUE,"EXT-TABLE";#N/A,#N/A,TRUE,"STEEL";#N/A,#N/A,TRUE,"INT-Table";#N/A,#N/A,TRUE,"STEEL";#N/A,#N/A,TRUE,"Door"}</definedName>
    <definedName name="표지_1" localSheetId="12" hidden="1">{#N/A,#N/A,TRUE,"Basic";#N/A,#N/A,TRUE,"EXT-TABLE";#N/A,#N/A,TRUE,"STEEL";#N/A,#N/A,TRUE,"INT-Table";#N/A,#N/A,TRUE,"STEEL";#N/A,#N/A,TRUE,"Door"}</definedName>
    <definedName name="표지_1" localSheetId="11" hidden="1">{#N/A,#N/A,TRUE,"Basic";#N/A,#N/A,TRUE,"EXT-TABLE";#N/A,#N/A,TRUE,"STEEL";#N/A,#N/A,TRUE,"INT-Table";#N/A,#N/A,TRUE,"STEEL";#N/A,#N/A,TRUE,"Door"}</definedName>
    <definedName name="표지_1" localSheetId="13" hidden="1">{#N/A,#N/A,TRUE,"Basic";#N/A,#N/A,TRUE,"EXT-TABLE";#N/A,#N/A,TRUE,"STEEL";#N/A,#N/A,TRUE,"INT-Table";#N/A,#N/A,TRUE,"STEEL";#N/A,#N/A,TRUE,"Door"}</definedName>
    <definedName name="표지_1" localSheetId="16" hidden="1">{#N/A,#N/A,TRUE,"Basic";#N/A,#N/A,TRUE,"EXT-TABLE";#N/A,#N/A,TRUE,"STEEL";#N/A,#N/A,TRUE,"INT-Table";#N/A,#N/A,TRUE,"STEEL";#N/A,#N/A,TRUE,"Door"}</definedName>
    <definedName name="표지_1" localSheetId="21" hidden="1">{#N/A,#N/A,TRUE,"Basic";#N/A,#N/A,TRUE,"EXT-TABLE";#N/A,#N/A,TRUE,"STEEL";#N/A,#N/A,TRUE,"INT-Table";#N/A,#N/A,TRUE,"STEEL";#N/A,#N/A,TRUE,"Door"}</definedName>
    <definedName name="표지_1" localSheetId="18" hidden="1">{#N/A,#N/A,TRUE,"Basic";#N/A,#N/A,TRUE,"EXT-TABLE";#N/A,#N/A,TRUE,"STEEL";#N/A,#N/A,TRUE,"INT-Table";#N/A,#N/A,TRUE,"STEEL";#N/A,#N/A,TRUE,"Door"}</definedName>
    <definedName name="표지_1" localSheetId="19" hidden="1">{#N/A,#N/A,TRUE,"Basic";#N/A,#N/A,TRUE,"EXT-TABLE";#N/A,#N/A,TRUE,"STEEL";#N/A,#N/A,TRUE,"INT-Table";#N/A,#N/A,TRUE,"STEEL";#N/A,#N/A,TRUE,"Door"}</definedName>
    <definedName name="표지_1" localSheetId="20" hidden="1">{#N/A,#N/A,TRUE,"Basic";#N/A,#N/A,TRUE,"EXT-TABLE";#N/A,#N/A,TRUE,"STEEL";#N/A,#N/A,TRUE,"INT-Table";#N/A,#N/A,TRUE,"STEEL";#N/A,#N/A,TRUE,"Door"}</definedName>
    <definedName name="표지_1" localSheetId="22" hidden="1">{#N/A,#N/A,TRUE,"Basic";#N/A,#N/A,TRUE,"EXT-TABLE";#N/A,#N/A,TRUE,"STEEL";#N/A,#N/A,TRUE,"INT-Table";#N/A,#N/A,TRUE,"STEEL";#N/A,#N/A,TRUE,"Door"}</definedName>
    <definedName name="표지_1" localSheetId="24" hidden="1">{#N/A,#N/A,TRUE,"Basic";#N/A,#N/A,TRUE,"EXT-TABLE";#N/A,#N/A,TRUE,"STEEL";#N/A,#N/A,TRUE,"INT-Table";#N/A,#N/A,TRUE,"STEEL";#N/A,#N/A,TRUE,"Door"}</definedName>
    <definedName name="표지_1" localSheetId="28" hidden="1">{#N/A,#N/A,TRUE,"Basic";#N/A,#N/A,TRUE,"EXT-TABLE";#N/A,#N/A,TRUE,"STEEL";#N/A,#N/A,TRUE,"INT-Table";#N/A,#N/A,TRUE,"STEEL";#N/A,#N/A,TRUE,"Door"}</definedName>
    <definedName name="표지_1" localSheetId="14" hidden="1">{#N/A,#N/A,TRUE,"Basic";#N/A,#N/A,TRUE,"EXT-TABLE";#N/A,#N/A,TRUE,"STEEL";#N/A,#N/A,TRUE,"INT-Table";#N/A,#N/A,TRUE,"STEEL";#N/A,#N/A,TRUE,"Door"}</definedName>
    <definedName name="표지_1" hidden="1">{#N/A,#N/A,TRUE,"Basic";#N/A,#N/A,TRUE,"EXT-TABLE";#N/A,#N/A,TRUE,"STEEL";#N/A,#N/A,TRUE,"INT-Table";#N/A,#N/A,TRUE,"STEEL";#N/A,#N/A,TRUE,"Door"}</definedName>
    <definedName name="표지1" localSheetId="12" hidden="1">{#N/A,#N/A,FALSE,"속도"}</definedName>
    <definedName name="표지1" localSheetId="11" hidden="1">{#N/A,#N/A,FALSE,"속도"}</definedName>
    <definedName name="표지1" localSheetId="13" hidden="1">{#N/A,#N/A,FALSE,"속도"}</definedName>
    <definedName name="표지1" localSheetId="16" hidden="1">{#N/A,#N/A,FALSE,"속도"}</definedName>
    <definedName name="표지1" localSheetId="21" hidden="1">{#N/A,#N/A,FALSE,"속도"}</definedName>
    <definedName name="표지1" localSheetId="18" hidden="1">{#N/A,#N/A,FALSE,"속도"}</definedName>
    <definedName name="표지1" localSheetId="19" hidden="1">{#N/A,#N/A,FALSE,"속도"}</definedName>
    <definedName name="표지1" localSheetId="20" hidden="1">{#N/A,#N/A,FALSE,"속도"}</definedName>
    <definedName name="표지1" localSheetId="22" hidden="1">{#N/A,#N/A,FALSE,"속도"}</definedName>
    <definedName name="표지1" localSheetId="24" hidden="1">{#N/A,#N/A,FALSE,"속도"}</definedName>
    <definedName name="표지1" localSheetId="28" hidden="1">{#N/A,#N/A,FALSE,"속도"}</definedName>
    <definedName name="표지1" localSheetId="14" hidden="1">{#N/A,#N/A,FALSE,"속도"}</definedName>
    <definedName name="표지1" hidden="1">{#N/A,#N/A,FALSE,"속도"}</definedName>
    <definedName name="표지2"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3" localSheetId="12" hidden="1">{#N/A,#N/A,FALSE,"이정표"}</definedName>
    <definedName name="표지3" localSheetId="11" hidden="1">{#N/A,#N/A,FALSE,"이정표"}</definedName>
    <definedName name="표지3" localSheetId="13" hidden="1">{#N/A,#N/A,FALSE,"이정표"}</definedName>
    <definedName name="표지3" localSheetId="16" hidden="1">{#N/A,#N/A,FALSE,"이정표"}</definedName>
    <definedName name="표지3" localSheetId="21" hidden="1">{#N/A,#N/A,FALSE,"이정표"}</definedName>
    <definedName name="표지3" localSheetId="18" hidden="1">{#N/A,#N/A,FALSE,"이정표"}</definedName>
    <definedName name="표지3" localSheetId="19" hidden="1">{#N/A,#N/A,FALSE,"이정표"}</definedName>
    <definedName name="표지3" localSheetId="20" hidden="1">{#N/A,#N/A,FALSE,"이정표"}</definedName>
    <definedName name="표지3" localSheetId="22" hidden="1">{#N/A,#N/A,FALSE,"이정표"}</definedName>
    <definedName name="표지3" localSheetId="24" hidden="1">{#N/A,#N/A,FALSE,"이정표"}</definedName>
    <definedName name="표지3" localSheetId="28" hidden="1">{#N/A,#N/A,FALSE,"이정표"}</definedName>
    <definedName name="표지3" localSheetId="14" hidden="1">{#N/A,#N/A,FALSE,"이정표"}</definedName>
    <definedName name="표지3" hidden="1">{#N/A,#N/A,FALSE,"이정표"}</definedName>
    <definedName name="품1"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관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품의민원"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젼"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젼"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퓨ㅗ허" localSheetId="12" hidden="1">{#N/A,#N/A,FALSE,"집계표"}</definedName>
    <definedName name="퓨ㅗ허" localSheetId="11" hidden="1">{#N/A,#N/A,FALSE,"집계표"}</definedName>
    <definedName name="퓨ㅗ허" localSheetId="13" hidden="1">{#N/A,#N/A,FALSE,"집계표"}</definedName>
    <definedName name="퓨ㅗ허" localSheetId="16" hidden="1">{#N/A,#N/A,FALSE,"집계표"}</definedName>
    <definedName name="퓨ㅗ허" localSheetId="21" hidden="1">{#N/A,#N/A,FALSE,"집계표"}</definedName>
    <definedName name="퓨ㅗ허" localSheetId="18" hidden="1">{#N/A,#N/A,FALSE,"집계표"}</definedName>
    <definedName name="퓨ㅗ허" localSheetId="19" hidden="1">{#N/A,#N/A,FALSE,"집계표"}</definedName>
    <definedName name="퓨ㅗ허" localSheetId="20" hidden="1">{#N/A,#N/A,FALSE,"집계표"}</definedName>
    <definedName name="퓨ㅗ허" localSheetId="22" hidden="1">{#N/A,#N/A,FALSE,"집계표"}</definedName>
    <definedName name="퓨ㅗ허" localSheetId="24" hidden="1">{#N/A,#N/A,FALSE,"집계표"}</definedName>
    <definedName name="퓨ㅗ허" localSheetId="28" hidden="1">{#N/A,#N/A,FALSE,"집계표"}</definedName>
    <definedName name="퓨ㅗ허" localSheetId="14" hidden="1">{#N/A,#N/A,FALSE,"집계표"}</definedName>
    <definedName name="퓨ㅗ허" hidden="1">{#N/A,#N/A,FALSE,"집계표"}</definedName>
    <definedName name="퓸" localSheetId="12" hidden="1">{#N/A,#N/A,FALSE,"사업총괄";#N/A,#N/A,FALSE,"장비사업";#N/A,#N/A,FALSE,"철구사업";#N/A,#N/A,FALSE,"준설사업"}</definedName>
    <definedName name="퓸" localSheetId="11" hidden="1">{#N/A,#N/A,FALSE,"사업총괄";#N/A,#N/A,FALSE,"장비사업";#N/A,#N/A,FALSE,"철구사업";#N/A,#N/A,FALSE,"준설사업"}</definedName>
    <definedName name="퓸" localSheetId="13" hidden="1">{#N/A,#N/A,FALSE,"사업총괄";#N/A,#N/A,FALSE,"장비사업";#N/A,#N/A,FALSE,"철구사업";#N/A,#N/A,FALSE,"준설사업"}</definedName>
    <definedName name="퓸" localSheetId="16" hidden="1">{#N/A,#N/A,FALSE,"사업총괄";#N/A,#N/A,FALSE,"장비사업";#N/A,#N/A,FALSE,"철구사업";#N/A,#N/A,FALSE,"준설사업"}</definedName>
    <definedName name="퓸" localSheetId="21" hidden="1">{#N/A,#N/A,FALSE,"사업총괄";#N/A,#N/A,FALSE,"장비사업";#N/A,#N/A,FALSE,"철구사업";#N/A,#N/A,FALSE,"준설사업"}</definedName>
    <definedName name="퓸" localSheetId="18" hidden="1">{#N/A,#N/A,FALSE,"사업총괄";#N/A,#N/A,FALSE,"장비사업";#N/A,#N/A,FALSE,"철구사업";#N/A,#N/A,FALSE,"준설사업"}</definedName>
    <definedName name="퓸" localSheetId="19" hidden="1">{#N/A,#N/A,FALSE,"사업총괄";#N/A,#N/A,FALSE,"장비사업";#N/A,#N/A,FALSE,"철구사업";#N/A,#N/A,FALSE,"준설사업"}</definedName>
    <definedName name="퓸" localSheetId="20" hidden="1">{#N/A,#N/A,FALSE,"사업총괄";#N/A,#N/A,FALSE,"장비사업";#N/A,#N/A,FALSE,"철구사업";#N/A,#N/A,FALSE,"준설사업"}</definedName>
    <definedName name="퓸" localSheetId="22" hidden="1">{#N/A,#N/A,FALSE,"사업총괄";#N/A,#N/A,FALSE,"장비사업";#N/A,#N/A,FALSE,"철구사업";#N/A,#N/A,FALSE,"준설사업"}</definedName>
    <definedName name="퓸" localSheetId="24" hidden="1">{#N/A,#N/A,FALSE,"사업총괄";#N/A,#N/A,FALSE,"장비사업";#N/A,#N/A,FALSE,"철구사업";#N/A,#N/A,FALSE,"준설사업"}</definedName>
    <definedName name="퓸" localSheetId="28" hidden="1">{#N/A,#N/A,FALSE,"사업총괄";#N/A,#N/A,FALSE,"장비사업";#N/A,#N/A,FALSE,"철구사업";#N/A,#N/A,FALSE,"준설사업"}</definedName>
    <definedName name="퓸" localSheetId="14" hidden="1">{#N/A,#N/A,FALSE,"사업총괄";#N/A,#N/A,FALSE,"장비사업";#N/A,#N/A,FALSE,"철구사업";#N/A,#N/A,FALSE,"준설사업"}</definedName>
    <definedName name="퓸" hidden="1">{#N/A,#N/A,FALSE,"사업총괄";#N/A,#N/A,FALSE,"장비사업";#N/A,#N/A,FALSE,"철구사업";#N/A,#N/A,FALSE,"준설사업"}</definedName>
    <definedName name="피로티" localSheetId="12" hidden="1">{#N/A,#N/A,FALSE,"이태원철근"}</definedName>
    <definedName name="피로티" localSheetId="11" hidden="1">{#N/A,#N/A,FALSE,"이태원철근"}</definedName>
    <definedName name="피로티" localSheetId="13" hidden="1">{#N/A,#N/A,FALSE,"이태원철근"}</definedName>
    <definedName name="피로티" localSheetId="16" hidden="1">{#N/A,#N/A,FALSE,"이태원철근"}</definedName>
    <definedName name="피로티" localSheetId="21" hidden="1">{#N/A,#N/A,FALSE,"이태원철근"}</definedName>
    <definedName name="피로티" localSheetId="18" hidden="1">{#N/A,#N/A,FALSE,"이태원철근"}</definedName>
    <definedName name="피로티" localSheetId="19" hidden="1">{#N/A,#N/A,FALSE,"이태원철근"}</definedName>
    <definedName name="피로티" localSheetId="20" hidden="1">{#N/A,#N/A,FALSE,"이태원철근"}</definedName>
    <definedName name="피로티" localSheetId="22" hidden="1">{#N/A,#N/A,FALSE,"이태원철근"}</definedName>
    <definedName name="피로티" localSheetId="24" hidden="1">{#N/A,#N/A,FALSE,"이태원철근"}</definedName>
    <definedName name="피로티" localSheetId="28" hidden="1">{#N/A,#N/A,FALSE,"이태원철근"}</definedName>
    <definedName name="피로티" localSheetId="14" hidden="1">{#N/A,#N/A,FALSE,"이태원철근"}</definedName>
    <definedName name="피로티" hidden="1">{#N/A,#N/A,FALSE,"이태원철근"}</definedName>
    <definedName name="피로티1" localSheetId="12" hidden="1">{#N/A,#N/A,FALSE,"이태원철근"}</definedName>
    <definedName name="피로티1" localSheetId="11" hidden="1">{#N/A,#N/A,FALSE,"이태원철근"}</definedName>
    <definedName name="피로티1" localSheetId="13" hidden="1">{#N/A,#N/A,FALSE,"이태원철근"}</definedName>
    <definedName name="피로티1" localSheetId="16" hidden="1">{#N/A,#N/A,FALSE,"이태원철근"}</definedName>
    <definedName name="피로티1" localSheetId="21" hidden="1">{#N/A,#N/A,FALSE,"이태원철근"}</definedName>
    <definedName name="피로티1" localSheetId="18" hidden="1">{#N/A,#N/A,FALSE,"이태원철근"}</definedName>
    <definedName name="피로티1" localSheetId="19" hidden="1">{#N/A,#N/A,FALSE,"이태원철근"}</definedName>
    <definedName name="피로티1" localSheetId="20" hidden="1">{#N/A,#N/A,FALSE,"이태원철근"}</definedName>
    <definedName name="피로티1" localSheetId="22" hidden="1">{#N/A,#N/A,FALSE,"이태원철근"}</definedName>
    <definedName name="피로티1" localSheetId="24" hidden="1">{#N/A,#N/A,FALSE,"이태원철근"}</definedName>
    <definedName name="피로티1" localSheetId="28" hidden="1">{#N/A,#N/A,FALSE,"이태원철근"}</definedName>
    <definedName name="피로티1" localSheetId="14" hidden="1">{#N/A,#N/A,FALSE,"이태원철근"}</definedName>
    <definedName name="피로티1" hidden="1">{#N/A,#N/A,FALSE,"이태원철근"}</definedName>
    <definedName name="피뢰설비" localSheetId="12" hidden="1">{"'Sheet1'!$D$19","'Sheet1'!$B$22:$E$22"}</definedName>
    <definedName name="피뢰설비" localSheetId="11" hidden="1">{"'Sheet1'!$D$19","'Sheet1'!$B$22:$E$22"}</definedName>
    <definedName name="피뢰설비" localSheetId="13" hidden="1">{"'Sheet1'!$D$19","'Sheet1'!$B$22:$E$22"}</definedName>
    <definedName name="피뢰설비" localSheetId="16" hidden="1">{"'Sheet1'!$D$19","'Sheet1'!$B$22:$E$22"}</definedName>
    <definedName name="피뢰설비" localSheetId="21" hidden="1">{"'Sheet1'!$D$19","'Sheet1'!$B$22:$E$22"}</definedName>
    <definedName name="피뢰설비" localSheetId="18" hidden="1">{"'Sheet1'!$D$19","'Sheet1'!$B$22:$E$22"}</definedName>
    <definedName name="피뢰설비" localSheetId="19" hidden="1">{"'Sheet1'!$D$19","'Sheet1'!$B$22:$E$22"}</definedName>
    <definedName name="피뢰설비" localSheetId="20" hidden="1">{"'Sheet1'!$D$19","'Sheet1'!$B$22:$E$22"}</definedName>
    <definedName name="피뢰설비" localSheetId="22" hidden="1">{"'Sheet1'!$D$19","'Sheet1'!$B$22:$E$22"}</definedName>
    <definedName name="피뢰설비" localSheetId="24" hidden="1">{"'Sheet1'!$D$19","'Sheet1'!$B$22:$E$22"}</definedName>
    <definedName name="피뢰설비" localSheetId="28" hidden="1">{"'Sheet1'!$D$19","'Sheet1'!$B$22:$E$22"}</definedName>
    <definedName name="피뢰설비" localSheetId="14" hidden="1">{"'Sheet1'!$D$19","'Sheet1'!$B$22:$E$22"}</definedName>
    <definedName name="피뢰설비" hidden="1">{"'Sheet1'!$D$19","'Sheet1'!$B$22:$E$22"}</definedName>
    <definedName name="피벗2" localSheetId="1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11"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13"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16"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21"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18"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19"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2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2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2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28"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localSheetId="14"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벗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피복" localSheetId="12" hidden="1">{#N/A,#N/A,FALSE,"전체집계표";#N/A,#N/A,FALSE,"안벽30000";#N/A,#N/A,FALSE,"안벽20000";#N/A,#N/A,FALSE,"내호안";#N/A,#N/A,FALSE,"외호안";#N/A,#N/A,FALSE,"준설토A";#N/A,#N/A,FALSE,"준설토B";#N/A,#N/A,FALSE,"적출장"}</definedName>
    <definedName name="피복" localSheetId="11" hidden="1">{#N/A,#N/A,FALSE,"전체집계표";#N/A,#N/A,FALSE,"안벽30000";#N/A,#N/A,FALSE,"안벽20000";#N/A,#N/A,FALSE,"내호안";#N/A,#N/A,FALSE,"외호안";#N/A,#N/A,FALSE,"준설토A";#N/A,#N/A,FALSE,"준설토B";#N/A,#N/A,FALSE,"적출장"}</definedName>
    <definedName name="피복" localSheetId="13" hidden="1">{#N/A,#N/A,FALSE,"전체집계표";#N/A,#N/A,FALSE,"안벽30000";#N/A,#N/A,FALSE,"안벽20000";#N/A,#N/A,FALSE,"내호안";#N/A,#N/A,FALSE,"외호안";#N/A,#N/A,FALSE,"준설토A";#N/A,#N/A,FALSE,"준설토B";#N/A,#N/A,FALSE,"적출장"}</definedName>
    <definedName name="피복" localSheetId="16" hidden="1">{#N/A,#N/A,FALSE,"전체집계표";#N/A,#N/A,FALSE,"안벽30000";#N/A,#N/A,FALSE,"안벽20000";#N/A,#N/A,FALSE,"내호안";#N/A,#N/A,FALSE,"외호안";#N/A,#N/A,FALSE,"준설토A";#N/A,#N/A,FALSE,"준설토B";#N/A,#N/A,FALSE,"적출장"}</definedName>
    <definedName name="피복" localSheetId="21" hidden="1">{#N/A,#N/A,FALSE,"전체집계표";#N/A,#N/A,FALSE,"안벽30000";#N/A,#N/A,FALSE,"안벽20000";#N/A,#N/A,FALSE,"내호안";#N/A,#N/A,FALSE,"외호안";#N/A,#N/A,FALSE,"준설토A";#N/A,#N/A,FALSE,"준설토B";#N/A,#N/A,FALSE,"적출장"}</definedName>
    <definedName name="피복" localSheetId="18" hidden="1">{#N/A,#N/A,FALSE,"전체집계표";#N/A,#N/A,FALSE,"안벽30000";#N/A,#N/A,FALSE,"안벽20000";#N/A,#N/A,FALSE,"내호안";#N/A,#N/A,FALSE,"외호안";#N/A,#N/A,FALSE,"준설토A";#N/A,#N/A,FALSE,"준설토B";#N/A,#N/A,FALSE,"적출장"}</definedName>
    <definedName name="피복" localSheetId="19" hidden="1">{#N/A,#N/A,FALSE,"전체집계표";#N/A,#N/A,FALSE,"안벽30000";#N/A,#N/A,FALSE,"안벽20000";#N/A,#N/A,FALSE,"내호안";#N/A,#N/A,FALSE,"외호안";#N/A,#N/A,FALSE,"준설토A";#N/A,#N/A,FALSE,"준설토B";#N/A,#N/A,FALSE,"적출장"}</definedName>
    <definedName name="피복" localSheetId="20" hidden="1">{#N/A,#N/A,FALSE,"전체집계표";#N/A,#N/A,FALSE,"안벽30000";#N/A,#N/A,FALSE,"안벽20000";#N/A,#N/A,FALSE,"내호안";#N/A,#N/A,FALSE,"외호안";#N/A,#N/A,FALSE,"준설토A";#N/A,#N/A,FALSE,"준설토B";#N/A,#N/A,FALSE,"적출장"}</definedName>
    <definedName name="피복" localSheetId="22" hidden="1">{#N/A,#N/A,FALSE,"전체집계표";#N/A,#N/A,FALSE,"안벽30000";#N/A,#N/A,FALSE,"안벽20000";#N/A,#N/A,FALSE,"내호안";#N/A,#N/A,FALSE,"외호안";#N/A,#N/A,FALSE,"준설토A";#N/A,#N/A,FALSE,"준설토B";#N/A,#N/A,FALSE,"적출장"}</definedName>
    <definedName name="피복" localSheetId="24" hidden="1">{#N/A,#N/A,FALSE,"전체집계표";#N/A,#N/A,FALSE,"안벽30000";#N/A,#N/A,FALSE,"안벽20000";#N/A,#N/A,FALSE,"내호안";#N/A,#N/A,FALSE,"외호안";#N/A,#N/A,FALSE,"준설토A";#N/A,#N/A,FALSE,"준설토B";#N/A,#N/A,FALSE,"적출장"}</definedName>
    <definedName name="피복" localSheetId="28" hidden="1">{#N/A,#N/A,FALSE,"전체집계표";#N/A,#N/A,FALSE,"안벽30000";#N/A,#N/A,FALSE,"안벽20000";#N/A,#N/A,FALSE,"내호안";#N/A,#N/A,FALSE,"외호안";#N/A,#N/A,FALSE,"준설토A";#N/A,#N/A,FALSE,"준설토B";#N/A,#N/A,FALSE,"적출장"}</definedName>
    <definedName name="피복" localSheetId="14" hidden="1">{#N/A,#N/A,FALSE,"전체집계표";#N/A,#N/A,FALSE,"안벽30000";#N/A,#N/A,FALSE,"안벽20000";#N/A,#N/A,FALSE,"내호안";#N/A,#N/A,FALSE,"외호안";#N/A,#N/A,FALSE,"준설토A";#N/A,#N/A,FALSE,"준설토B";#N/A,#N/A,FALSE,"적출장"}</definedName>
    <definedName name="피복" hidden="1">{#N/A,#N/A,FALSE,"전체집계표";#N/A,#N/A,FALSE,"안벽30000";#N/A,#N/A,FALSE,"안벽20000";#N/A,#N/A,FALSE,"내호안";#N/A,#N/A,FALSE,"외호안";#N/A,#N/A,FALSE,"준설토A";#N/A,#N/A,FALSE,"준설토B";#N/A,#N/A,FALSE,"적출장"}</definedName>
    <definedName name="피복석" localSheetId="12" hidden="1">{#N/A,#N/A,FALSE,"전체집계표";#N/A,#N/A,FALSE,"안벽30000";#N/A,#N/A,FALSE,"안벽20000";#N/A,#N/A,FALSE,"내호안";#N/A,#N/A,FALSE,"외호안";#N/A,#N/A,FALSE,"준설토A";#N/A,#N/A,FALSE,"준설토B";#N/A,#N/A,FALSE,"적출장"}</definedName>
    <definedName name="피복석" localSheetId="11" hidden="1">{#N/A,#N/A,FALSE,"전체집계표";#N/A,#N/A,FALSE,"안벽30000";#N/A,#N/A,FALSE,"안벽20000";#N/A,#N/A,FALSE,"내호안";#N/A,#N/A,FALSE,"외호안";#N/A,#N/A,FALSE,"준설토A";#N/A,#N/A,FALSE,"준설토B";#N/A,#N/A,FALSE,"적출장"}</definedName>
    <definedName name="피복석" localSheetId="13" hidden="1">{#N/A,#N/A,FALSE,"전체집계표";#N/A,#N/A,FALSE,"안벽30000";#N/A,#N/A,FALSE,"안벽20000";#N/A,#N/A,FALSE,"내호안";#N/A,#N/A,FALSE,"외호안";#N/A,#N/A,FALSE,"준설토A";#N/A,#N/A,FALSE,"준설토B";#N/A,#N/A,FALSE,"적출장"}</definedName>
    <definedName name="피복석" localSheetId="16" hidden="1">{#N/A,#N/A,FALSE,"전체집계표";#N/A,#N/A,FALSE,"안벽30000";#N/A,#N/A,FALSE,"안벽20000";#N/A,#N/A,FALSE,"내호안";#N/A,#N/A,FALSE,"외호안";#N/A,#N/A,FALSE,"준설토A";#N/A,#N/A,FALSE,"준설토B";#N/A,#N/A,FALSE,"적출장"}</definedName>
    <definedName name="피복석" localSheetId="21" hidden="1">{#N/A,#N/A,FALSE,"전체집계표";#N/A,#N/A,FALSE,"안벽30000";#N/A,#N/A,FALSE,"안벽20000";#N/A,#N/A,FALSE,"내호안";#N/A,#N/A,FALSE,"외호안";#N/A,#N/A,FALSE,"준설토A";#N/A,#N/A,FALSE,"준설토B";#N/A,#N/A,FALSE,"적출장"}</definedName>
    <definedName name="피복석" localSheetId="18" hidden="1">{#N/A,#N/A,FALSE,"전체집계표";#N/A,#N/A,FALSE,"안벽30000";#N/A,#N/A,FALSE,"안벽20000";#N/A,#N/A,FALSE,"내호안";#N/A,#N/A,FALSE,"외호안";#N/A,#N/A,FALSE,"준설토A";#N/A,#N/A,FALSE,"준설토B";#N/A,#N/A,FALSE,"적출장"}</definedName>
    <definedName name="피복석" localSheetId="19" hidden="1">{#N/A,#N/A,FALSE,"전체집계표";#N/A,#N/A,FALSE,"안벽30000";#N/A,#N/A,FALSE,"안벽20000";#N/A,#N/A,FALSE,"내호안";#N/A,#N/A,FALSE,"외호안";#N/A,#N/A,FALSE,"준설토A";#N/A,#N/A,FALSE,"준설토B";#N/A,#N/A,FALSE,"적출장"}</definedName>
    <definedName name="피복석" localSheetId="20" hidden="1">{#N/A,#N/A,FALSE,"전체집계표";#N/A,#N/A,FALSE,"안벽30000";#N/A,#N/A,FALSE,"안벽20000";#N/A,#N/A,FALSE,"내호안";#N/A,#N/A,FALSE,"외호안";#N/A,#N/A,FALSE,"준설토A";#N/A,#N/A,FALSE,"준설토B";#N/A,#N/A,FALSE,"적출장"}</definedName>
    <definedName name="피복석" localSheetId="22" hidden="1">{#N/A,#N/A,FALSE,"전체집계표";#N/A,#N/A,FALSE,"안벽30000";#N/A,#N/A,FALSE,"안벽20000";#N/A,#N/A,FALSE,"내호안";#N/A,#N/A,FALSE,"외호안";#N/A,#N/A,FALSE,"준설토A";#N/A,#N/A,FALSE,"준설토B";#N/A,#N/A,FALSE,"적출장"}</definedName>
    <definedName name="피복석" localSheetId="24" hidden="1">{#N/A,#N/A,FALSE,"전체집계표";#N/A,#N/A,FALSE,"안벽30000";#N/A,#N/A,FALSE,"안벽20000";#N/A,#N/A,FALSE,"내호안";#N/A,#N/A,FALSE,"외호안";#N/A,#N/A,FALSE,"준설토A";#N/A,#N/A,FALSE,"준설토B";#N/A,#N/A,FALSE,"적출장"}</definedName>
    <definedName name="피복석" localSheetId="28" hidden="1">{#N/A,#N/A,FALSE,"전체집계표";#N/A,#N/A,FALSE,"안벽30000";#N/A,#N/A,FALSE,"안벽20000";#N/A,#N/A,FALSE,"내호안";#N/A,#N/A,FALSE,"외호안";#N/A,#N/A,FALSE,"준설토A";#N/A,#N/A,FALSE,"준설토B";#N/A,#N/A,FALSE,"적출장"}</definedName>
    <definedName name="피복석" localSheetId="14" hidden="1">{#N/A,#N/A,FALSE,"전체집계표";#N/A,#N/A,FALSE,"안벽30000";#N/A,#N/A,FALSE,"안벽20000";#N/A,#N/A,FALSE,"내호안";#N/A,#N/A,FALSE,"외호안";#N/A,#N/A,FALSE,"준설토A";#N/A,#N/A,FALSE,"준설토B";#N/A,#N/A,FALSE,"적출장"}</definedName>
    <definedName name="피복석" hidden="1">{#N/A,#N/A,FALSE,"전체집계표";#N/A,#N/A,FALSE,"안벽30000";#N/A,#N/A,FALSE,"안벽20000";#N/A,#N/A,FALSE,"내호안";#N/A,#N/A,FALSE,"외호안";#N/A,#N/A,FALSE,"준설토A";#N/A,#N/A,FALSE,"준설토B";#N/A,#N/A,FALSE,"적출장"}</definedName>
    <definedName name="피팅">#N/A</definedName>
    <definedName name="피팅_3">#N/A</definedName>
    <definedName name="피팅_7">#N/A</definedName>
    <definedName name="ㅎ" localSheetId="12" hidden="1">{#N/A,#N/A,FALSE,"이태원철근"}</definedName>
    <definedName name="ㅎ" localSheetId="11" hidden="1">{#N/A,#N/A,FALSE,"이태원철근"}</definedName>
    <definedName name="ㅎ" localSheetId="13" hidden="1">{#N/A,#N/A,FALSE,"이태원철근"}</definedName>
    <definedName name="ㅎ" localSheetId="16" hidden="1">{#N/A,#N/A,FALSE,"이태원철근"}</definedName>
    <definedName name="ㅎ" localSheetId="21" hidden="1">{#N/A,#N/A,FALSE,"이태원철근"}</definedName>
    <definedName name="ㅎ" localSheetId="18" hidden="1">{#N/A,#N/A,FALSE,"이태원철근"}</definedName>
    <definedName name="ㅎ" localSheetId="19" hidden="1">{#N/A,#N/A,FALSE,"이태원철근"}</definedName>
    <definedName name="ㅎ" localSheetId="20" hidden="1">{#N/A,#N/A,FALSE,"이태원철근"}</definedName>
    <definedName name="ㅎ" localSheetId="22" hidden="1">{#N/A,#N/A,FALSE,"이태원철근"}</definedName>
    <definedName name="ㅎ" localSheetId="24" hidden="1">{#N/A,#N/A,FALSE,"이태원철근"}</definedName>
    <definedName name="ㅎ" localSheetId="28" hidden="1">{#N/A,#N/A,FALSE,"이태원철근"}</definedName>
    <definedName name="ㅎ" localSheetId="14" hidden="1">{#N/A,#N/A,FALSE,"이태원철근"}</definedName>
    <definedName name="ㅎ" hidden="1">{#N/A,#N/A,FALSE,"이태원철근"}</definedName>
    <definedName name="ㅎ5" localSheetId="12" hidden="1">{#N/A,#N/A,FALSE,"골재소요량";#N/A,#N/A,FALSE,"골재소요량"}</definedName>
    <definedName name="ㅎ5" localSheetId="11" hidden="1">{#N/A,#N/A,FALSE,"골재소요량";#N/A,#N/A,FALSE,"골재소요량"}</definedName>
    <definedName name="ㅎ5" localSheetId="13" hidden="1">{#N/A,#N/A,FALSE,"골재소요량";#N/A,#N/A,FALSE,"골재소요량"}</definedName>
    <definedName name="ㅎ5" localSheetId="16" hidden="1">{#N/A,#N/A,FALSE,"골재소요량";#N/A,#N/A,FALSE,"골재소요량"}</definedName>
    <definedName name="ㅎ5" localSheetId="21" hidden="1">{#N/A,#N/A,FALSE,"골재소요량";#N/A,#N/A,FALSE,"골재소요량"}</definedName>
    <definedName name="ㅎ5" localSheetId="18" hidden="1">{#N/A,#N/A,FALSE,"골재소요량";#N/A,#N/A,FALSE,"골재소요량"}</definedName>
    <definedName name="ㅎ5" localSheetId="19" hidden="1">{#N/A,#N/A,FALSE,"골재소요량";#N/A,#N/A,FALSE,"골재소요량"}</definedName>
    <definedName name="ㅎ5" localSheetId="20" hidden="1">{#N/A,#N/A,FALSE,"골재소요량";#N/A,#N/A,FALSE,"골재소요량"}</definedName>
    <definedName name="ㅎ5" localSheetId="22" hidden="1">{#N/A,#N/A,FALSE,"골재소요량";#N/A,#N/A,FALSE,"골재소요량"}</definedName>
    <definedName name="ㅎ5" localSheetId="24" hidden="1">{#N/A,#N/A,FALSE,"골재소요량";#N/A,#N/A,FALSE,"골재소요량"}</definedName>
    <definedName name="ㅎ5" localSheetId="28" hidden="1">{#N/A,#N/A,FALSE,"골재소요량";#N/A,#N/A,FALSE,"골재소요량"}</definedName>
    <definedName name="ㅎ5" localSheetId="14" hidden="1">{#N/A,#N/A,FALSE,"골재소요량";#N/A,#N/A,FALSE,"골재소요량"}</definedName>
    <definedName name="ㅎ5" hidden="1">{#N/A,#N/A,FALSE,"골재소요량";#N/A,#N/A,FALSE,"골재소요량"}</definedName>
    <definedName name="ㅎ5_1" localSheetId="12" hidden="1">{#N/A,#N/A,FALSE,"골재소요량";#N/A,#N/A,FALSE,"골재소요량"}</definedName>
    <definedName name="ㅎ5_1" localSheetId="11" hidden="1">{#N/A,#N/A,FALSE,"골재소요량";#N/A,#N/A,FALSE,"골재소요량"}</definedName>
    <definedName name="ㅎ5_1" localSheetId="13" hidden="1">{#N/A,#N/A,FALSE,"골재소요량";#N/A,#N/A,FALSE,"골재소요량"}</definedName>
    <definedName name="ㅎ5_1" localSheetId="16" hidden="1">{#N/A,#N/A,FALSE,"골재소요량";#N/A,#N/A,FALSE,"골재소요량"}</definedName>
    <definedName name="ㅎ5_1" localSheetId="21" hidden="1">{#N/A,#N/A,FALSE,"골재소요량";#N/A,#N/A,FALSE,"골재소요량"}</definedName>
    <definedName name="ㅎ5_1" localSheetId="18" hidden="1">{#N/A,#N/A,FALSE,"골재소요량";#N/A,#N/A,FALSE,"골재소요량"}</definedName>
    <definedName name="ㅎ5_1" localSheetId="19" hidden="1">{#N/A,#N/A,FALSE,"골재소요량";#N/A,#N/A,FALSE,"골재소요량"}</definedName>
    <definedName name="ㅎ5_1" localSheetId="20" hidden="1">{#N/A,#N/A,FALSE,"골재소요량";#N/A,#N/A,FALSE,"골재소요량"}</definedName>
    <definedName name="ㅎ5_1" localSheetId="22" hidden="1">{#N/A,#N/A,FALSE,"골재소요량";#N/A,#N/A,FALSE,"골재소요량"}</definedName>
    <definedName name="ㅎ5_1" localSheetId="24" hidden="1">{#N/A,#N/A,FALSE,"골재소요량";#N/A,#N/A,FALSE,"골재소요량"}</definedName>
    <definedName name="ㅎ5_1" localSheetId="28" hidden="1">{#N/A,#N/A,FALSE,"골재소요량";#N/A,#N/A,FALSE,"골재소요량"}</definedName>
    <definedName name="ㅎ5_1" localSheetId="14" hidden="1">{#N/A,#N/A,FALSE,"골재소요량";#N/A,#N/A,FALSE,"골재소요량"}</definedName>
    <definedName name="ㅎ5_1" hidden="1">{#N/A,#N/A,FALSE,"골재소요량";#N/A,#N/A,FALSE,"골재소요량"}</definedName>
    <definedName name="ㅎㄴ" localSheetId="12" hidden="1">{#N/A,#N/A,FALSE,"단가표지"}</definedName>
    <definedName name="ㅎㄴ" localSheetId="11" hidden="1">{#N/A,#N/A,FALSE,"단가표지"}</definedName>
    <definedName name="ㅎㄴ" localSheetId="13" hidden="1">{#N/A,#N/A,FALSE,"단가표지"}</definedName>
    <definedName name="ㅎㄴ" localSheetId="16" hidden="1">{#N/A,#N/A,FALSE,"단가표지"}</definedName>
    <definedName name="ㅎㄴ" localSheetId="21" hidden="1">{#N/A,#N/A,FALSE,"단가표지"}</definedName>
    <definedName name="ㅎㄴ" localSheetId="18" hidden="1">{#N/A,#N/A,FALSE,"단가표지"}</definedName>
    <definedName name="ㅎㄴ" localSheetId="19" hidden="1">{#N/A,#N/A,FALSE,"단가표지"}</definedName>
    <definedName name="ㅎㄴ" localSheetId="20" hidden="1">{#N/A,#N/A,FALSE,"단가표지"}</definedName>
    <definedName name="ㅎㄴ" localSheetId="22" hidden="1">{#N/A,#N/A,FALSE,"단가표지"}</definedName>
    <definedName name="ㅎㄴ" localSheetId="24" hidden="1">{#N/A,#N/A,FALSE,"단가표지"}</definedName>
    <definedName name="ㅎㄴ" localSheetId="28" hidden="1">{#N/A,#N/A,FALSE,"단가표지"}</definedName>
    <definedName name="ㅎㄴ" localSheetId="14" hidden="1">{#N/A,#N/A,FALSE,"단가표지"}</definedName>
    <definedName name="ㅎㄴ" hidden="1">{#N/A,#N/A,FALSE,"단가표지"}</definedName>
    <definedName name="ㅎㄴㄹㄴㄹㄴㅇ" localSheetId="12" hidden="1">{#N/A,#N/A,FALSE,"토공2"}</definedName>
    <definedName name="ㅎㄴㄹㄴㄹㄴㅇ" localSheetId="11" hidden="1">{#N/A,#N/A,FALSE,"토공2"}</definedName>
    <definedName name="ㅎㄴㄹㄴㄹㄴㅇ" localSheetId="13" hidden="1">{#N/A,#N/A,FALSE,"토공2"}</definedName>
    <definedName name="ㅎㄴㄹㄴㄹㄴㅇ" localSheetId="16" hidden="1">{#N/A,#N/A,FALSE,"토공2"}</definedName>
    <definedName name="ㅎㄴㄹㄴㄹㄴㅇ" localSheetId="21" hidden="1">{#N/A,#N/A,FALSE,"토공2"}</definedName>
    <definedName name="ㅎㄴㄹㄴㄹㄴㅇ" localSheetId="18" hidden="1">{#N/A,#N/A,FALSE,"토공2"}</definedName>
    <definedName name="ㅎㄴㄹㄴㄹㄴㅇ" localSheetId="19" hidden="1">{#N/A,#N/A,FALSE,"토공2"}</definedName>
    <definedName name="ㅎㄴㄹㄴㄹㄴㅇ" localSheetId="20" hidden="1">{#N/A,#N/A,FALSE,"토공2"}</definedName>
    <definedName name="ㅎㄴㄹㄴㄹㄴㅇ" localSheetId="22" hidden="1">{#N/A,#N/A,FALSE,"토공2"}</definedName>
    <definedName name="ㅎㄴㄹㄴㄹㄴㅇ" localSheetId="24" hidden="1">{#N/A,#N/A,FALSE,"토공2"}</definedName>
    <definedName name="ㅎㄴㄹㄴㄹㄴㅇ" localSheetId="28" hidden="1">{#N/A,#N/A,FALSE,"토공2"}</definedName>
    <definedName name="ㅎㄴㄹㄴㄹㄴㅇ" localSheetId="14" hidden="1">{#N/A,#N/A,FALSE,"토공2"}</definedName>
    <definedName name="ㅎㄴㄹㄴㄹㄴㅇ" hidden="1">{#N/A,#N/A,FALSE,"토공2"}</definedName>
    <definedName name="ㅎㄴㅁㄴㅇㄹㄴㅇ" localSheetId="12" hidden="1">{#N/A,#N/A,FALSE,"운반시간"}</definedName>
    <definedName name="ㅎㄴㅁㄴㅇㄹㄴㅇ" localSheetId="11" hidden="1">{#N/A,#N/A,FALSE,"운반시간"}</definedName>
    <definedName name="ㅎㄴㅁㄴㅇㄹㄴㅇ" localSheetId="13" hidden="1">{#N/A,#N/A,FALSE,"운반시간"}</definedName>
    <definedName name="ㅎㄴㅁㄴㅇㄹㄴㅇ" localSheetId="16" hidden="1">{#N/A,#N/A,FALSE,"운반시간"}</definedName>
    <definedName name="ㅎㄴㅁㄴㅇㄹㄴㅇ" localSheetId="21" hidden="1">{#N/A,#N/A,FALSE,"운반시간"}</definedName>
    <definedName name="ㅎㄴㅁㄴㅇㄹㄴㅇ" localSheetId="18" hidden="1">{#N/A,#N/A,FALSE,"운반시간"}</definedName>
    <definedName name="ㅎㄴㅁㄴㅇㄹㄴㅇ" localSheetId="19" hidden="1">{#N/A,#N/A,FALSE,"운반시간"}</definedName>
    <definedName name="ㅎㄴㅁㄴㅇㄹㄴㅇ" localSheetId="20" hidden="1">{#N/A,#N/A,FALSE,"운반시간"}</definedName>
    <definedName name="ㅎㄴㅁㄴㅇㄹㄴㅇ" localSheetId="22" hidden="1">{#N/A,#N/A,FALSE,"운반시간"}</definedName>
    <definedName name="ㅎㄴㅁㄴㅇㄹㄴㅇ" localSheetId="24" hidden="1">{#N/A,#N/A,FALSE,"운반시간"}</definedName>
    <definedName name="ㅎㄴㅁㄴㅇㄹㄴㅇ" localSheetId="28" hidden="1">{#N/A,#N/A,FALSE,"운반시간"}</definedName>
    <definedName name="ㅎㄴㅁㄴㅇㄹㄴㅇ" localSheetId="14" hidden="1">{#N/A,#N/A,FALSE,"운반시간"}</definedName>
    <definedName name="ㅎㄴㅁㄴㅇㄹㄴㅇ" hidden="1">{#N/A,#N/A,FALSE,"운반시간"}</definedName>
    <definedName name="ㅎㄴㅁㄹㄴㅁㄹㄴㅁㄹㄷㄹㄶㄴ" localSheetId="12" hidden="1">{#N/A,#N/A,FALSE,"속도"}</definedName>
    <definedName name="ㅎㄴㅁㄹㄴㅁㄹㄴㅁㄹㄷㄹㄶㄴ" localSheetId="11" hidden="1">{#N/A,#N/A,FALSE,"속도"}</definedName>
    <definedName name="ㅎㄴㅁㄹㄴㅁㄹㄴㅁㄹㄷㄹㄶㄴ" localSheetId="13" hidden="1">{#N/A,#N/A,FALSE,"속도"}</definedName>
    <definedName name="ㅎㄴㅁㄹㄴㅁㄹㄴㅁㄹㄷㄹㄶㄴ" localSheetId="16" hidden="1">{#N/A,#N/A,FALSE,"속도"}</definedName>
    <definedName name="ㅎㄴㅁㄹㄴㅁㄹㄴㅁㄹㄷㄹㄶㄴ" localSheetId="21" hidden="1">{#N/A,#N/A,FALSE,"속도"}</definedName>
    <definedName name="ㅎㄴㅁㄹㄴㅁㄹㄴㅁㄹㄷㄹㄶㄴ" localSheetId="18" hidden="1">{#N/A,#N/A,FALSE,"속도"}</definedName>
    <definedName name="ㅎㄴㅁㄹㄴㅁㄹㄴㅁㄹㄷㄹㄶㄴ" localSheetId="19" hidden="1">{#N/A,#N/A,FALSE,"속도"}</definedName>
    <definedName name="ㅎㄴㅁㄹㄴㅁㄹㄴㅁㄹㄷㄹㄶㄴ" localSheetId="20" hidden="1">{#N/A,#N/A,FALSE,"속도"}</definedName>
    <definedName name="ㅎㄴㅁㄹㄴㅁㄹㄴㅁㄹㄷㄹㄶㄴ" localSheetId="22" hidden="1">{#N/A,#N/A,FALSE,"속도"}</definedName>
    <definedName name="ㅎㄴㅁㄹㄴㅁㄹㄴㅁㄹㄷㄹㄶㄴ" localSheetId="24" hidden="1">{#N/A,#N/A,FALSE,"속도"}</definedName>
    <definedName name="ㅎㄴㅁㄹㄴㅁㄹㄴㅁㄹㄷㄹㄶㄴ" localSheetId="28" hidden="1">{#N/A,#N/A,FALSE,"속도"}</definedName>
    <definedName name="ㅎㄴㅁㄹㄴㅁㄹㄴㅁㄹㄷㄹㄶㄴ" localSheetId="14" hidden="1">{#N/A,#N/A,FALSE,"속도"}</definedName>
    <definedName name="ㅎㄴㅁㄹㄴㅁㄹㄴㅁㄹㄷㄹㄶㄴ" hidden="1">{#N/A,#N/A,FALSE,"속도"}</definedName>
    <definedName name="ㅎㄴㅁㄹㅈㅁㅎ" localSheetId="12" hidden="1">{#N/A,#N/A,FALSE,"단가표지"}</definedName>
    <definedName name="ㅎㄴㅁㄹㅈㅁㅎ" localSheetId="11" hidden="1">{#N/A,#N/A,FALSE,"단가표지"}</definedName>
    <definedName name="ㅎㄴㅁㄹㅈㅁㅎ" localSheetId="13" hidden="1">{#N/A,#N/A,FALSE,"단가표지"}</definedName>
    <definedName name="ㅎㄴㅁㄹㅈㅁㅎ" localSheetId="16" hidden="1">{#N/A,#N/A,FALSE,"단가표지"}</definedName>
    <definedName name="ㅎㄴㅁㄹㅈㅁㅎ" localSheetId="21" hidden="1">{#N/A,#N/A,FALSE,"단가표지"}</definedName>
    <definedName name="ㅎㄴㅁㄹㅈㅁㅎ" localSheetId="18" hidden="1">{#N/A,#N/A,FALSE,"단가표지"}</definedName>
    <definedName name="ㅎㄴㅁㄹㅈㅁㅎ" localSheetId="19" hidden="1">{#N/A,#N/A,FALSE,"단가표지"}</definedName>
    <definedName name="ㅎㄴㅁㄹㅈㅁㅎ" localSheetId="20" hidden="1">{#N/A,#N/A,FALSE,"단가표지"}</definedName>
    <definedName name="ㅎㄴㅁㄹㅈㅁㅎ" localSheetId="22" hidden="1">{#N/A,#N/A,FALSE,"단가표지"}</definedName>
    <definedName name="ㅎㄴㅁㄹㅈㅁㅎ" localSheetId="24" hidden="1">{#N/A,#N/A,FALSE,"단가표지"}</definedName>
    <definedName name="ㅎㄴㅁㄹㅈㅁㅎ" localSheetId="28" hidden="1">{#N/A,#N/A,FALSE,"단가표지"}</definedName>
    <definedName name="ㅎㄴㅁㄹㅈㅁㅎ" localSheetId="14" hidden="1">{#N/A,#N/A,FALSE,"단가표지"}</definedName>
    <definedName name="ㅎㄴㅁㄹㅈㅁㅎ" hidden="1">{#N/A,#N/A,FALSE,"단가표지"}</definedName>
    <definedName name="ㅎㄴㅇㅀㄴ" localSheetId="12" hidden="1">{#N/A,#N/A,FALSE,"집계표"}</definedName>
    <definedName name="ㅎㄴㅇㅀㄴ" localSheetId="11" hidden="1">{#N/A,#N/A,FALSE,"집계표"}</definedName>
    <definedName name="ㅎㄴㅇㅀㄴ" localSheetId="13" hidden="1">{#N/A,#N/A,FALSE,"집계표"}</definedName>
    <definedName name="ㅎㄴㅇㅀㄴ" localSheetId="16" hidden="1">{#N/A,#N/A,FALSE,"집계표"}</definedName>
    <definedName name="ㅎㄴㅇㅀㄴ" localSheetId="21" hidden="1">{#N/A,#N/A,FALSE,"집계표"}</definedName>
    <definedName name="ㅎㄴㅇㅀㄴ" localSheetId="18" hidden="1">{#N/A,#N/A,FALSE,"집계표"}</definedName>
    <definedName name="ㅎㄴㅇㅀㄴ" localSheetId="19" hidden="1">{#N/A,#N/A,FALSE,"집계표"}</definedName>
    <definedName name="ㅎㄴㅇㅀㄴ" localSheetId="20" hidden="1">{#N/A,#N/A,FALSE,"집계표"}</definedName>
    <definedName name="ㅎㄴㅇㅀㄴ" localSheetId="22" hidden="1">{#N/A,#N/A,FALSE,"집계표"}</definedName>
    <definedName name="ㅎㄴㅇㅀㄴ" localSheetId="24" hidden="1">{#N/A,#N/A,FALSE,"집계표"}</definedName>
    <definedName name="ㅎㄴㅇㅀㄴ" localSheetId="28" hidden="1">{#N/A,#N/A,FALSE,"집계표"}</definedName>
    <definedName name="ㅎㄴㅇㅀㄴ" localSheetId="14" hidden="1">{#N/A,#N/A,FALSE,"집계표"}</definedName>
    <definedName name="ㅎㄴㅇㅀㄴ" hidden="1">{#N/A,#N/A,FALSE,"집계표"}</definedName>
    <definedName name="ㅎㄶ" localSheetId="12" hidden="1">{#N/A,#N/A,FALSE,"속도"}</definedName>
    <definedName name="ㅎㄶ" localSheetId="11" hidden="1">{#N/A,#N/A,FALSE,"속도"}</definedName>
    <definedName name="ㅎㄶ" localSheetId="13" hidden="1">{#N/A,#N/A,FALSE,"속도"}</definedName>
    <definedName name="ㅎㄶ" localSheetId="16" hidden="1">{#N/A,#N/A,FALSE,"속도"}</definedName>
    <definedName name="ㅎㄶ" localSheetId="21" hidden="1">{#N/A,#N/A,FALSE,"속도"}</definedName>
    <definedName name="ㅎㄶ" localSheetId="18" hidden="1">{#N/A,#N/A,FALSE,"속도"}</definedName>
    <definedName name="ㅎㄶ" localSheetId="19" hidden="1">{#N/A,#N/A,FALSE,"속도"}</definedName>
    <definedName name="ㅎㄶ" localSheetId="20" hidden="1">{#N/A,#N/A,FALSE,"속도"}</definedName>
    <definedName name="ㅎㄶ" localSheetId="22" hidden="1">{#N/A,#N/A,FALSE,"속도"}</definedName>
    <definedName name="ㅎㄶ" localSheetId="24" hidden="1">{#N/A,#N/A,FALSE,"속도"}</definedName>
    <definedName name="ㅎㄶ" localSheetId="28" hidden="1">{#N/A,#N/A,FALSE,"속도"}</definedName>
    <definedName name="ㅎㄶ" localSheetId="14" hidden="1">{#N/A,#N/A,FALSE,"속도"}</definedName>
    <definedName name="ㅎㄶ" hidden="1">{#N/A,#N/A,FALSE,"속도"}</definedName>
    <definedName name="ㅎㄹㄴㅇ" localSheetId="12" hidden="1">{#N/A,#N/A,FALSE,"단가표지"}</definedName>
    <definedName name="ㅎㄹㄴㅇ" localSheetId="11" hidden="1">{#N/A,#N/A,FALSE,"단가표지"}</definedName>
    <definedName name="ㅎㄹㄴㅇ" localSheetId="13" hidden="1">{#N/A,#N/A,FALSE,"단가표지"}</definedName>
    <definedName name="ㅎㄹㄴㅇ" localSheetId="16" hidden="1">{#N/A,#N/A,FALSE,"단가표지"}</definedName>
    <definedName name="ㅎㄹㄴㅇ" localSheetId="21" hidden="1">{#N/A,#N/A,FALSE,"단가표지"}</definedName>
    <definedName name="ㅎㄹㄴㅇ" localSheetId="18" hidden="1">{#N/A,#N/A,FALSE,"단가표지"}</definedName>
    <definedName name="ㅎㄹㄴㅇ" localSheetId="19" hidden="1">{#N/A,#N/A,FALSE,"단가표지"}</definedName>
    <definedName name="ㅎㄹㄴㅇ" localSheetId="20" hidden="1">{#N/A,#N/A,FALSE,"단가표지"}</definedName>
    <definedName name="ㅎㄹㄴㅇ" localSheetId="22" hidden="1">{#N/A,#N/A,FALSE,"단가표지"}</definedName>
    <definedName name="ㅎㄹㄴㅇ" localSheetId="24" hidden="1">{#N/A,#N/A,FALSE,"단가표지"}</definedName>
    <definedName name="ㅎㄹㄴㅇ" localSheetId="28" hidden="1">{#N/A,#N/A,FALSE,"단가표지"}</definedName>
    <definedName name="ㅎㄹㄴㅇ" localSheetId="14" hidden="1">{#N/A,#N/A,FALSE,"단가표지"}</definedName>
    <definedName name="ㅎㄹㄴㅇ" hidden="1">{#N/A,#N/A,FALSE,"단가표지"}</definedName>
    <definedName name="ㅎㄹㅇㄴ" localSheetId="12" hidden="1">{#N/A,#N/A,FALSE,"골재소요량";#N/A,#N/A,FALSE,"골재소요량"}</definedName>
    <definedName name="ㅎㄹㅇㄴ" localSheetId="11" hidden="1">{#N/A,#N/A,FALSE,"골재소요량";#N/A,#N/A,FALSE,"골재소요량"}</definedName>
    <definedName name="ㅎㄹㅇㄴ" localSheetId="13" hidden="1">{#N/A,#N/A,FALSE,"골재소요량";#N/A,#N/A,FALSE,"골재소요량"}</definedName>
    <definedName name="ㅎㄹㅇㄴ" localSheetId="16" hidden="1">{#N/A,#N/A,FALSE,"골재소요량";#N/A,#N/A,FALSE,"골재소요량"}</definedName>
    <definedName name="ㅎㄹㅇㄴ" localSheetId="21" hidden="1">{#N/A,#N/A,FALSE,"골재소요량";#N/A,#N/A,FALSE,"골재소요량"}</definedName>
    <definedName name="ㅎㄹㅇㄴ" localSheetId="18" hidden="1">{#N/A,#N/A,FALSE,"골재소요량";#N/A,#N/A,FALSE,"골재소요량"}</definedName>
    <definedName name="ㅎㄹㅇㄴ" localSheetId="19" hidden="1">{#N/A,#N/A,FALSE,"골재소요량";#N/A,#N/A,FALSE,"골재소요량"}</definedName>
    <definedName name="ㅎㄹㅇㄴ" localSheetId="20" hidden="1">{#N/A,#N/A,FALSE,"골재소요량";#N/A,#N/A,FALSE,"골재소요량"}</definedName>
    <definedName name="ㅎㄹㅇㄴ" localSheetId="22" hidden="1">{#N/A,#N/A,FALSE,"골재소요량";#N/A,#N/A,FALSE,"골재소요량"}</definedName>
    <definedName name="ㅎㄹㅇㄴ" localSheetId="24" hidden="1">{#N/A,#N/A,FALSE,"골재소요량";#N/A,#N/A,FALSE,"골재소요량"}</definedName>
    <definedName name="ㅎㄹㅇㄴ" localSheetId="28" hidden="1">{#N/A,#N/A,FALSE,"골재소요량";#N/A,#N/A,FALSE,"골재소요량"}</definedName>
    <definedName name="ㅎㄹㅇㄴ" localSheetId="14" hidden="1">{#N/A,#N/A,FALSE,"골재소요량";#N/A,#N/A,FALSE,"골재소요량"}</definedName>
    <definedName name="ㅎㄹㅇㄴ" hidden="1">{#N/A,#N/A,FALSE,"골재소요량";#N/A,#N/A,FALSE,"골재소요량"}</definedName>
    <definedName name="ㅎㄹㅇㄴㅇ" localSheetId="12" hidden="1">{#N/A,#N/A,FALSE,"집계표"}</definedName>
    <definedName name="ㅎㄹㅇㄴㅇ" localSheetId="11" hidden="1">{#N/A,#N/A,FALSE,"집계표"}</definedName>
    <definedName name="ㅎㄹㅇㄴㅇ" localSheetId="13" hidden="1">{#N/A,#N/A,FALSE,"집계표"}</definedName>
    <definedName name="ㅎㄹㅇㄴㅇ" localSheetId="16" hidden="1">{#N/A,#N/A,FALSE,"집계표"}</definedName>
    <definedName name="ㅎㄹㅇㄴㅇ" localSheetId="21" hidden="1">{#N/A,#N/A,FALSE,"집계표"}</definedName>
    <definedName name="ㅎㄹㅇㄴㅇ" localSheetId="18" hidden="1">{#N/A,#N/A,FALSE,"집계표"}</definedName>
    <definedName name="ㅎㄹㅇㄴㅇ" localSheetId="19" hidden="1">{#N/A,#N/A,FALSE,"집계표"}</definedName>
    <definedName name="ㅎㄹㅇㄴㅇ" localSheetId="20" hidden="1">{#N/A,#N/A,FALSE,"집계표"}</definedName>
    <definedName name="ㅎㄹㅇㄴㅇ" localSheetId="22" hidden="1">{#N/A,#N/A,FALSE,"집계표"}</definedName>
    <definedName name="ㅎㄹㅇㄴㅇ" localSheetId="24" hidden="1">{#N/A,#N/A,FALSE,"집계표"}</definedName>
    <definedName name="ㅎㄹㅇㄴㅇ" localSheetId="28" hidden="1">{#N/A,#N/A,FALSE,"집계표"}</definedName>
    <definedName name="ㅎㄹㅇㄴㅇ" localSheetId="14" hidden="1">{#N/A,#N/A,FALSE,"집계표"}</definedName>
    <definedName name="ㅎㄹㅇㄴㅇ" hidden="1">{#N/A,#N/A,FALSE,"집계표"}</definedName>
    <definedName name="ㅎㄹㅇㅁㅁㅎ" localSheetId="12" hidden="1">{#N/A,#N/A,FALSE,"조골재"}</definedName>
    <definedName name="ㅎㄹㅇㅁㅁㅎ" localSheetId="11" hidden="1">{#N/A,#N/A,FALSE,"조골재"}</definedName>
    <definedName name="ㅎㄹㅇㅁㅁㅎ" localSheetId="13" hidden="1">{#N/A,#N/A,FALSE,"조골재"}</definedName>
    <definedName name="ㅎㄹㅇㅁㅁㅎ" localSheetId="16" hidden="1">{#N/A,#N/A,FALSE,"조골재"}</definedName>
    <definedName name="ㅎㄹㅇㅁㅁㅎ" localSheetId="21" hidden="1">{#N/A,#N/A,FALSE,"조골재"}</definedName>
    <definedName name="ㅎㄹㅇㅁㅁㅎ" localSheetId="18" hidden="1">{#N/A,#N/A,FALSE,"조골재"}</definedName>
    <definedName name="ㅎㄹㅇㅁㅁㅎ" localSheetId="19" hidden="1">{#N/A,#N/A,FALSE,"조골재"}</definedName>
    <definedName name="ㅎㄹㅇㅁㅁㅎ" localSheetId="20" hidden="1">{#N/A,#N/A,FALSE,"조골재"}</definedName>
    <definedName name="ㅎㄹㅇㅁㅁㅎ" localSheetId="22" hidden="1">{#N/A,#N/A,FALSE,"조골재"}</definedName>
    <definedName name="ㅎㄹㅇㅁㅁㅎ" localSheetId="24" hidden="1">{#N/A,#N/A,FALSE,"조골재"}</definedName>
    <definedName name="ㅎㄹㅇㅁㅁㅎ" localSheetId="28" hidden="1">{#N/A,#N/A,FALSE,"조골재"}</definedName>
    <definedName name="ㅎㄹㅇㅁㅁㅎ" localSheetId="14" hidden="1">{#N/A,#N/A,FALSE,"조골재"}</definedName>
    <definedName name="ㅎㄹㅇㅁㅁㅎ" hidden="1">{#N/A,#N/A,FALSE,"조골재"}</definedName>
    <definedName name="ㅎㄹㅇㅁㅎㅁ" localSheetId="12" hidden="1">{#N/A,#N/A,FALSE,"표지목차"}</definedName>
    <definedName name="ㅎㄹㅇㅁㅎㅁ" localSheetId="11" hidden="1">{#N/A,#N/A,FALSE,"표지목차"}</definedName>
    <definedName name="ㅎㄹㅇㅁㅎㅁ" localSheetId="13" hidden="1">{#N/A,#N/A,FALSE,"표지목차"}</definedName>
    <definedName name="ㅎㄹㅇㅁㅎㅁ" localSheetId="16" hidden="1">{#N/A,#N/A,FALSE,"표지목차"}</definedName>
    <definedName name="ㅎㄹㅇㅁㅎㅁ" localSheetId="21" hidden="1">{#N/A,#N/A,FALSE,"표지목차"}</definedName>
    <definedName name="ㅎㄹㅇㅁㅎㅁ" localSheetId="18" hidden="1">{#N/A,#N/A,FALSE,"표지목차"}</definedName>
    <definedName name="ㅎㄹㅇㅁㅎㅁ" localSheetId="19" hidden="1">{#N/A,#N/A,FALSE,"표지목차"}</definedName>
    <definedName name="ㅎㄹㅇㅁㅎㅁ" localSheetId="20" hidden="1">{#N/A,#N/A,FALSE,"표지목차"}</definedName>
    <definedName name="ㅎㄹㅇㅁㅎㅁ" localSheetId="22" hidden="1">{#N/A,#N/A,FALSE,"표지목차"}</definedName>
    <definedName name="ㅎㄹㅇㅁㅎㅁ" localSheetId="24" hidden="1">{#N/A,#N/A,FALSE,"표지목차"}</definedName>
    <definedName name="ㅎㄹㅇㅁㅎㅁ" localSheetId="28" hidden="1">{#N/A,#N/A,FALSE,"표지목차"}</definedName>
    <definedName name="ㅎㄹㅇㅁㅎㅁ" localSheetId="14" hidden="1">{#N/A,#N/A,FALSE,"표지목차"}</definedName>
    <definedName name="ㅎㄹㅇㅁㅎㅁ" hidden="1">{#N/A,#N/A,FALSE,"표지목차"}</definedName>
    <definedName name="ㅎㄹㅇ솔요" localSheetId="12" hidden="1">{#N/A,#N/A,FALSE,"집계표"}</definedName>
    <definedName name="ㅎㄹㅇ솔요" localSheetId="11" hidden="1">{#N/A,#N/A,FALSE,"집계표"}</definedName>
    <definedName name="ㅎㄹㅇ솔요" localSheetId="13" hidden="1">{#N/A,#N/A,FALSE,"집계표"}</definedName>
    <definedName name="ㅎㄹㅇ솔요" localSheetId="16" hidden="1">{#N/A,#N/A,FALSE,"집계표"}</definedName>
    <definedName name="ㅎㄹㅇ솔요" localSheetId="21" hidden="1">{#N/A,#N/A,FALSE,"집계표"}</definedName>
    <definedName name="ㅎㄹㅇ솔요" localSheetId="18" hidden="1">{#N/A,#N/A,FALSE,"집계표"}</definedName>
    <definedName name="ㅎㄹㅇ솔요" localSheetId="19" hidden="1">{#N/A,#N/A,FALSE,"집계표"}</definedName>
    <definedName name="ㅎㄹㅇ솔요" localSheetId="20" hidden="1">{#N/A,#N/A,FALSE,"집계표"}</definedName>
    <definedName name="ㅎㄹㅇ솔요" localSheetId="22" hidden="1">{#N/A,#N/A,FALSE,"집계표"}</definedName>
    <definedName name="ㅎㄹㅇ솔요" localSheetId="24" hidden="1">{#N/A,#N/A,FALSE,"집계표"}</definedName>
    <definedName name="ㅎㄹㅇ솔요" localSheetId="28" hidden="1">{#N/A,#N/A,FALSE,"집계표"}</definedName>
    <definedName name="ㅎㄹㅇ솔요" localSheetId="14" hidden="1">{#N/A,#N/A,FALSE,"집계표"}</definedName>
    <definedName name="ㅎㄹㅇ솔요" hidden="1">{#N/A,#N/A,FALSE,"집계표"}</definedName>
    <definedName name="ㅎㄹㅇㅎ" localSheetId="12" hidden="1">{#N/A,#N/A,FALSE,"단가표지"}</definedName>
    <definedName name="ㅎㄹㅇㅎ" localSheetId="11" hidden="1">{#N/A,#N/A,FALSE,"단가표지"}</definedName>
    <definedName name="ㅎㄹㅇㅎ" localSheetId="13" hidden="1">{#N/A,#N/A,FALSE,"단가표지"}</definedName>
    <definedName name="ㅎㄹㅇㅎ" localSheetId="16" hidden="1">{#N/A,#N/A,FALSE,"단가표지"}</definedName>
    <definedName name="ㅎㄹㅇㅎ" localSheetId="21" hidden="1">{#N/A,#N/A,FALSE,"단가표지"}</definedName>
    <definedName name="ㅎㄹㅇㅎ" localSheetId="18" hidden="1">{#N/A,#N/A,FALSE,"단가표지"}</definedName>
    <definedName name="ㅎㄹㅇㅎ" localSheetId="19" hidden="1">{#N/A,#N/A,FALSE,"단가표지"}</definedName>
    <definedName name="ㅎㄹㅇㅎ" localSheetId="20" hidden="1">{#N/A,#N/A,FALSE,"단가표지"}</definedName>
    <definedName name="ㅎㄹㅇㅎ" localSheetId="22" hidden="1">{#N/A,#N/A,FALSE,"단가표지"}</definedName>
    <definedName name="ㅎㄹㅇㅎ" localSheetId="24" hidden="1">{#N/A,#N/A,FALSE,"단가표지"}</definedName>
    <definedName name="ㅎㄹㅇㅎ" localSheetId="28" hidden="1">{#N/A,#N/A,FALSE,"단가표지"}</definedName>
    <definedName name="ㅎㄹㅇㅎ" localSheetId="14" hidden="1">{#N/A,#N/A,FALSE,"단가표지"}</definedName>
    <definedName name="ㅎㄹㅇㅎ" hidden="1">{#N/A,#N/A,FALSE,"단가표지"}</definedName>
    <definedName name="ㅎㄹㅇㅎㅇㅁㅎ" localSheetId="12" hidden="1">{#N/A,#N/A,FALSE,"운반시간"}</definedName>
    <definedName name="ㅎㄹㅇㅎㅇㅁㅎ" localSheetId="11" hidden="1">{#N/A,#N/A,FALSE,"운반시간"}</definedName>
    <definedName name="ㅎㄹㅇㅎㅇㅁㅎ" localSheetId="13" hidden="1">{#N/A,#N/A,FALSE,"운반시간"}</definedName>
    <definedName name="ㅎㄹㅇㅎㅇㅁㅎ" localSheetId="16" hidden="1">{#N/A,#N/A,FALSE,"운반시간"}</definedName>
    <definedName name="ㅎㄹㅇㅎㅇㅁㅎ" localSheetId="21" hidden="1">{#N/A,#N/A,FALSE,"운반시간"}</definedName>
    <definedName name="ㅎㄹㅇㅎㅇㅁㅎ" localSheetId="18" hidden="1">{#N/A,#N/A,FALSE,"운반시간"}</definedName>
    <definedName name="ㅎㄹㅇㅎㅇㅁㅎ" localSheetId="19" hidden="1">{#N/A,#N/A,FALSE,"운반시간"}</definedName>
    <definedName name="ㅎㄹㅇㅎㅇㅁㅎ" localSheetId="20" hidden="1">{#N/A,#N/A,FALSE,"운반시간"}</definedName>
    <definedName name="ㅎㄹㅇㅎㅇㅁㅎ" localSheetId="22" hidden="1">{#N/A,#N/A,FALSE,"운반시간"}</definedName>
    <definedName name="ㅎㄹㅇㅎㅇㅁㅎ" localSheetId="24" hidden="1">{#N/A,#N/A,FALSE,"운반시간"}</definedName>
    <definedName name="ㅎㄹㅇㅎㅇㅁㅎ" localSheetId="28" hidden="1">{#N/A,#N/A,FALSE,"운반시간"}</definedName>
    <definedName name="ㅎㄹㅇㅎㅇㅁㅎ" localSheetId="14" hidden="1">{#N/A,#N/A,FALSE,"운반시간"}</definedName>
    <definedName name="ㅎㄹㅇㅎㅇㅁㅎ" hidden="1">{#N/A,#N/A,FALSE,"운반시간"}</definedName>
    <definedName name="ㅎㄹ어" localSheetId="12" hidden="1">{#N/A,#N/A,FALSE,"집계표"}</definedName>
    <definedName name="ㅎㄹ어" localSheetId="11" hidden="1">{#N/A,#N/A,FALSE,"집계표"}</definedName>
    <definedName name="ㅎㄹ어" localSheetId="13" hidden="1">{#N/A,#N/A,FALSE,"집계표"}</definedName>
    <definedName name="ㅎㄹ어" localSheetId="16" hidden="1">{#N/A,#N/A,FALSE,"집계표"}</definedName>
    <definedName name="ㅎㄹ어" localSheetId="21" hidden="1">{#N/A,#N/A,FALSE,"집계표"}</definedName>
    <definedName name="ㅎㄹ어" localSheetId="18" hidden="1">{#N/A,#N/A,FALSE,"집계표"}</definedName>
    <definedName name="ㅎㄹ어" localSheetId="19" hidden="1">{#N/A,#N/A,FALSE,"집계표"}</definedName>
    <definedName name="ㅎㄹ어" localSheetId="20" hidden="1">{#N/A,#N/A,FALSE,"집계표"}</definedName>
    <definedName name="ㅎㄹ어" localSheetId="22" hidden="1">{#N/A,#N/A,FALSE,"집계표"}</definedName>
    <definedName name="ㅎㄹ어" localSheetId="24" hidden="1">{#N/A,#N/A,FALSE,"집계표"}</definedName>
    <definedName name="ㅎㄹ어" localSheetId="28" hidden="1">{#N/A,#N/A,FALSE,"집계표"}</definedName>
    <definedName name="ㅎㄹ어" localSheetId="14" hidden="1">{#N/A,#N/A,FALSE,"집계표"}</definedName>
    <definedName name="ㅎㄹ어" hidden="1">{#N/A,#N/A,FALSE,"집계표"}</definedName>
    <definedName name="ㅎㄹ오" localSheetId="12" hidden="1">{#N/A,#N/A,FALSE,"집계표"}</definedName>
    <definedName name="ㅎㄹ오" localSheetId="11" hidden="1">{#N/A,#N/A,FALSE,"집계표"}</definedName>
    <definedName name="ㅎㄹ오" localSheetId="13" hidden="1">{#N/A,#N/A,FALSE,"집계표"}</definedName>
    <definedName name="ㅎㄹ오" localSheetId="16" hidden="1">{#N/A,#N/A,FALSE,"집계표"}</definedName>
    <definedName name="ㅎㄹ오" localSheetId="21" hidden="1">{#N/A,#N/A,FALSE,"집계표"}</definedName>
    <definedName name="ㅎㄹ오" localSheetId="18" hidden="1">{#N/A,#N/A,FALSE,"집계표"}</definedName>
    <definedName name="ㅎㄹ오" localSheetId="19" hidden="1">{#N/A,#N/A,FALSE,"집계표"}</definedName>
    <definedName name="ㅎㄹ오" localSheetId="20" hidden="1">{#N/A,#N/A,FALSE,"집계표"}</definedName>
    <definedName name="ㅎㄹ오" localSheetId="22" hidden="1">{#N/A,#N/A,FALSE,"집계표"}</definedName>
    <definedName name="ㅎㄹ오" localSheetId="24" hidden="1">{#N/A,#N/A,FALSE,"집계표"}</definedName>
    <definedName name="ㅎㄹ오" localSheetId="28" hidden="1">{#N/A,#N/A,FALSE,"집계표"}</definedName>
    <definedName name="ㅎㄹ오" localSheetId="14" hidden="1">{#N/A,#N/A,FALSE,"집계표"}</definedName>
    <definedName name="ㅎㄹ오" hidden="1">{#N/A,#N/A,FALSE,"집계표"}</definedName>
    <definedName name="ㅎㄹ오하ㅓ"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12" hidden="1">{#N/A,#N/A,FALSE,"집계표"}</definedName>
    <definedName name="ㅎㄹ요서ㅗㅎㄹㅇ" localSheetId="11" hidden="1">{#N/A,#N/A,FALSE,"집계표"}</definedName>
    <definedName name="ㅎㄹ요서ㅗㅎㄹㅇ" localSheetId="13" hidden="1">{#N/A,#N/A,FALSE,"집계표"}</definedName>
    <definedName name="ㅎㄹ요서ㅗㅎㄹㅇ" localSheetId="16" hidden="1">{#N/A,#N/A,FALSE,"집계표"}</definedName>
    <definedName name="ㅎㄹ요서ㅗㅎㄹㅇ" localSheetId="21" hidden="1">{#N/A,#N/A,FALSE,"집계표"}</definedName>
    <definedName name="ㅎㄹ요서ㅗㅎㄹㅇ" localSheetId="18" hidden="1">{#N/A,#N/A,FALSE,"집계표"}</definedName>
    <definedName name="ㅎㄹ요서ㅗㅎㄹㅇ" localSheetId="19" hidden="1">{#N/A,#N/A,FALSE,"집계표"}</definedName>
    <definedName name="ㅎㄹ요서ㅗㅎㄹㅇ" localSheetId="20" hidden="1">{#N/A,#N/A,FALSE,"집계표"}</definedName>
    <definedName name="ㅎㄹ요서ㅗㅎㄹㅇ" localSheetId="22" hidden="1">{#N/A,#N/A,FALSE,"집계표"}</definedName>
    <definedName name="ㅎㄹ요서ㅗㅎㄹㅇ" localSheetId="24" hidden="1">{#N/A,#N/A,FALSE,"집계표"}</definedName>
    <definedName name="ㅎㄹ요서ㅗㅎㄹㅇ" localSheetId="28" hidden="1">{#N/A,#N/A,FALSE,"집계표"}</definedName>
    <definedName name="ㅎㄹ요서ㅗㅎㄹㅇ" localSheetId="14" hidden="1">{#N/A,#N/A,FALSE,"집계표"}</definedName>
    <definedName name="ㅎㄹ요서ㅗㅎㄹㅇ" hidden="1">{#N/A,#N/A,FALSE,"집계표"}</definedName>
    <definedName name="ㅎ러ㅗㅇ러" localSheetId="12" hidden="1">{#N/A,#N/A,FALSE,"집계표"}</definedName>
    <definedName name="ㅎ러ㅗㅇ러" localSheetId="11" hidden="1">{#N/A,#N/A,FALSE,"집계표"}</definedName>
    <definedName name="ㅎ러ㅗㅇ러" localSheetId="13" hidden="1">{#N/A,#N/A,FALSE,"집계표"}</definedName>
    <definedName name="ㅎ러ㅗㅇ러" localSheetId="16" hidden="1">{#N/A,#N/A,FALSE,"집계표"}</definedName>
    <definedName name="ㅎ러ㅗㅇ러" localSheetId="21" hidden="1">{#N/A,#N/A,FALSE,"집계표"}</definedName>
    <definedName name="ㅎ러ㅗㅇ러" localSheetId="18" hidden="1">{#N/A,#N/A,FALSE,"집계표"}</definedName>
    <definedName name="ㅎ러ㅗㅇ러" localSheetId="19" hidden="1">{#N/A,#N/A,FALSE,"집계표"}</definedName>
    <definedName name="ㅎ러ㅗㅇ러" localSheetId="20" hidden="1">{#N/A,#N/A,FALSE,"집계표"}</definedName>
    <definedName name="ㅎ러ㅗㅇ러" localSheetId="22" hidden="1">{#N/A,#N/A,FALSE,"집계표"}</definedName>
    <definedName name="ㅎ러ㅗㅇ러" localSheetId="24" hidden="1">{#N/A,#N/A,FALSE,"집계표"}</definedName>
    <definedName name="ㅎ러ㅗㅇ러" localSheetId="28" hidden="1">{#N/A,#N/A,FALSE,"집계표"}</definedName>
    <definedName name="ㅎ러ㅗㅇ러" localSheetId="14" hidden="1">{#N/A,#N/A,FALSE,"집계표"}</definedName>
    <definedName name="ㅎ러ㅗㅇ러" hidden="1">{#N/A,#N/A,FALSE,"집계표"}</definedName>
    <definedName name="ㅎ러ㅘㅍㅊ" localSheetId="12" hidden="1">{#N/A,#N/A,FALSE,"집계표"}</definedName>
    <definedName name="ㅎ러ㅘㅍㅊ" localSheetId="11" hidden="1">{#N/A,#N/A,FALSE,"집계표"}</definedName>
    <definedName name="ㅎ러ㅘㅍㅊ" localSheetId="13" hidden="1">{#N/A,#N/A,FALSE,"집계표"}</definedName>
    <definedName name="ㅎ러ㅘㅍㅊ" localSheetId="16" hidden="1">{#N/A,#N/A,FALSE,"집계표"}</definedName>
    <definedName name="ㅎ러ㅘㅍㅊ" localSheetId="21" hidden="1">{#N/A,#N/A,FALSE,"집계표"}</definedName>
    <definedName name="ㅎ러ㅘㅍㅊ" localSheetId="18" hidden="1">{#N/A,#N/A,FALSE,"집계표"}</definedName>
    <definedName name="ㅎ러ㅘㅍㅊ" localSheetId="19" hidden="1">{#N/A,#N/A,FALSE,"집계표"}</definedName>
    <definedName name="ㅎ러ㅘㅍㅊ" localSheetId="20" hidden="1">{#N/A,#N/A,FALSE,"집계표"}</definedName>
    <definedName name="ㅎ러ㅘㅍㅊ" localSheetId="22" hidden="1">{#N/A,#N/A,FALSE,"집계표"}</definedName>
    <definedName name="ㅎ러ㅘㅍㅊ" localSheetId="24" hidden="1">{#N/A,#N/A,FALSE,"집계표"}</definedName>
    <definedName name="ㅎ러ㅘㅍㅊ" localSheetId="28" hidden="1">{#N/A,#N/A,FALSE,"집계표"}</definedName>
    <definedName name="ㅎ러ㅘㅍㅊ" localSheetId="14" hidden="1">{#N/A,#N/A,FALSE,"집계표"}</definedName>
    <definedName name="ㅎ러ㅘㅍㅊ" hidden="1">{#N/A,#N/A,FALSE,"집계표"}</definedName>
    <definedName name="ㅎ려ㅑㅓㅏㄹ셔ㅛ" localSheetId="12" hidden="1">{#N/A,#N/A,FALSE,"집계표"}</definedName>
    <definedName name="ㅎ려ㅑㅓㅏㄹ셔ㅛ" localSheetId="11" hidden="1">{#N/A,#N/A,FALSE,"집계표"}</definedName>
    <definedName name="ㅎ려ㅑㅓㅏㄹ셔ㅛ" localSheetId="13" hidden="1">{#N/A,#N/A,FALSE,"집계표"}</definedName>
    <definedName name="ㅎ려ㅑㅓㅏㄹ셔ㅛ" localSheetId="16" hidden="1">{#N/A,#N/A,FALSE,"집계표"}</definedName>
    <definedName name="ㅎ려ㅑㅓㅏㄹ셔ㅛ" localSheetId="21" hidden="1">{#N/A,#N/A,FALSE,"집계표"}</definedName>
    <definedName name="ㅎ려ㅑㅓㅏㄹ셔ㅛ" localSheetId="18" hidden="1">{#N/A,#N/A,FALSE,"집계표"}</definedName>
    <definedName name="ㅎ려ㅑㅓㅏㄹ셔ㅛ" localSheetId="19" hidden="1">{#N/A,#N/A,FALSE,"집계표"}</definedName>
    <definedName name="ㅎ려ㅑㅓㅏㄹ셔ㅛ" localSheetId="20" hidden="1">{#N/A,#N/A,FALSE,"집계표"}</definedName>
    <definedName name="ㅎ려ㅑㅓㅏㄹ셔ㅛ" localSheetId="22" hidden="1">{#N/A,#N/A,FALSE,"집계표"}</definedName>
    <definedName name="ㅎ려ㅑㅓㅏㄹ셔ㅛ" localSheetId="24" hidden="1">{#N/A,#N/A,FALSE,"집계표"}</definedName>
    <definedName name="ㅎ려ㅑㅓㅏㄹ셔ㅛ" localSheetId="28" hidden="1">{#N/A,#N/A,FALSE,"집계표"}</definedName>
    <definedName name="ㅎ려ㅑㅓㅏㄹ셔ㅛ" localSheetId="14" hidden="1">{#N/A,#N/A,FALSE,"집계표"}</definedName>
    <definedName name="ㅎ려ㅑㅓㅏㄹ셔ㅛ" hidden="1">{#N/A,#N/A,FALSE,"집계표"}</definedName>
    <definedName name="ㅎ로" localSheetId="12" hidden="1">{#N/A,#N/A,FALSE,"집계표"}</definedName>
    <definedName name="ㅎ로" localSheetId="11" hidden="1">{#N/A,#N/A,FALSE,"집계표"}</definedName>
    <definedName name="ㅎ로" localSheetId="13" hidden="1">{#N/A,#N/A,FALSE,"집계표"}</definedName>
    <definedName name="ㅎ로" localSheetId="16" hidden="1">{#N/A,#N/A,FALSE,"집계표"}</definedName>
    <definedName name="ㅎ로" localSheetId="21" hidden="1">{#N/A,#N/A,FALSE,"집계표"}</definedName>
    <definedName name="ㅎ로" localSheetId="18" hidden="1">{#N/A,#N/A,FALSE,"집계표"}</definedName>
    <definedName name="ㅎ로" localSheetId="19" hidden="1">{#N/A,#N/A,FALSE,"집계표"}</definedName>
    <definedName name="ㅎ로" localSheetId="20" hidden="1">{#N/A,#N/A,FALSE,"집계표"}</definedName>
    <definedName name="ㅎ로" localSheetId="22" hidden="1">{#N/A,#N/A,FALSE,"집계표"}</definedName>
    <definedName name="ㅎ로" localSheetId="24" hidden="1">{#N/A,#N/A,FALSE,"집계표"}</definedName>
    <definedName name="ㅎ로" localSheetId="28" hidden="1">{#N/A,#N/A,FALSE,"집계표"}</definedName>
    <definedName name="ㅎ로" localSheetId="14" hidden="1">{#N/A,#N/A,FALSE,"집계표"}</definedName>
    <definedName name="ㅎ로" hidden="1">{#N/A,#N/A,FALSE,"집계표"}</definedName>
    <definedName name="ㅎ로낟안" localSheetId="12" hidden="1">{#N/A,#N/A,FALSE,"혼합골재"}</definedName>
    <definedName name="ㅎ로낟안" localSheetId="11" hidden="1">{#N/A,#N/A,FALSE,"혼합골재"}</definedName>
    <definedName name="ㅎ로낟안" localSheetId="13" hidden="1">{#N/A,#N/A,FALSE,"혼합골재"}</definedName>
    <definedName name="ㅎ로낟안" localSheetId="16" hidden="1">{#N/A,#N/A,FALSE,"혼합골재"}</definedName>
    <definedName name="ㅎ로낟안" localSheetId="21" hidden="1">{#N/A,#N/A,FALSE,"혼합골재"}</definedName>
    <definedName name="ㅎ로낟안" localSheetId="18" hidden="1">{#N/A,#N/A,FALSE,"혼합골재"}</definedName>
    <definedName name="ㅎ로낟안" localSheetId="19" hidden="1">{#N/A,#N/A,FALSE,"혼합골재"}</definedName>
    <definedName name="ㅎ로낟안" localSheetId="20" hidden="1">{#N/A,#N/A,FALSE,"혼합골재"}</definedName>
    <definedName name="ㅎ로낟안" localSheetId="22" hidden="1">{#N/A,#N/A,FALSE,"혼합골재"}</definedName>
    <definedName name="ㅎ로낟안" localSheetId="24" hidden="1">{#N/A,#N/A,FALSE,"혼합골재"}</definedName>
    <definedName name="ㅎ로낟안" localSheetId="28" hidden="1">{#N/A,#N/A,FALSE,"혼합골재"}</definedName>
    <definedName name="ㅎ로낟안" localSheetId="14" hidden="1">{#N/A,#N/A,FALSE,"혼합골재"}</definedName>
    <definedName name="ㅎ로낟안" hidden="1">{#N/A,#N/A,FALSE,"혼합골재"}</definedName>
    <definedName name="ㅎ로ㅓㅅㄱㄷ" localSheetId="12" hidden="1">{#N/A,#N/A,FALSE,"집계표"}</definedName>
    <definedName name="ㅎ로ㅓㅅㄱㄷ" localSheetId="11" hidden="1">{#N/A,#N/A,FALSE,"집계표"}</definedName>
    <definedName name="ㅎ로ㅓㅅㄱㄷ" localSheetId="13" hidden="1">{#N/A,#N/A,FALSE,"집계표"}</definedName>
    <definedName name="ㅎ로ㅓㅅㄱㄷ" localSheetId="16" hidden="1">{#N/A,#N/A,FALSE,"집계표"}</definedName>
    <definedName name="ㅎ로ㅓㅅㄱㄷ" localSheetId="21" hidden="1">{#N/A,#N/A,FALSE,"집계표"}</definedName>
    <definedName name="ㅎ로ㅓㅅㄱㄷ" localSheetId="18" hidden="1">{#N/A,#N/A,FALSE,"집계표"}</definedName>
    <definedName name="ㅎ로ㅓㅅㄱㄷ" localSheetId="19" hidden="1">{#N/A,#N/A,FALSE,"집계표"}</definedName>
    <definedName name="ㅎ로ㅓㅅㄱㄷ" localSheetId="20" hidden="1">{#N/A,#N/A,FALSE,"집계표"}</definedName>
    <definedName name="ㅎ로ㅓㅅㄱㄷ" localSheetId="22" hidden="1">{#N/A,#N/A,FALSE,"집계표"}</definedName>
    <definedName name="ㅎ로ㅓㅅㄱㄷ" localSheetId="24" hidden="1">{#N/A,#N/A,FALSE,"집계표"}</definedName>
    <definedName name="ㅎ로ㅓㅅㄱㄷ" localSheetId="28" hidden="1">{#N/A,#N/A,FALSE,"집계표"}</definedName>
    <definedName name="ㅎ로ㅓㅅㄱㄷ" localSheetId="14" hidden="1">{#N/A,#N/A,FALSE,"집계표"}</definedName>
    <definedName name="ㅎ로ㅓㅅㄱㄷ" hidden="1">{#N/A,#N/A,FALSE,"집계표"}</definedName>
    <definedName name="ㅎ로ㅓㅇ" localSheetId="12" hidden="1">{#N/A,#N/A,FALSE,"집계표"}</definedName>
    <definedName name="ㅎ로ㅓㅇ" localSheetId="11" hidden="1">{#N/A,#N/A,FALSE,"집계표"}</definedName>
    <definedName name="ㅎ로ㅓㅇ" localSheetId="13" hidden="1">{#N/A,#N/A,FALSE,"집계표"}</definedName>
    <definedName name="ㅎ로ㅓㅇ" localSheetId="16" hidden="1">{#N/A,#N/A,FALSE,"집계표"}</definedName>
    <definedName name="ㅎ로ㅓㅇ" localSheetId="21" hidden="1">{#N/A,#N/A,FALSE,"집계표"}</definedName>
    <definedName name="ㅎ로ㅓㅇ" localSheetId="18" hidden="1">{#N/A,#N/A,FALSE,"집계표"}</definedName>
    <definedName name="ㅎ로ㅓㅇ" localSheetId="19" hidden="1">{#N/A,#N/A,FALSE,"집계표"}</definedName>
    <definedName name="ㅎ로ㅓㅇ" localSheetId="20" hidden="1">{#N/A,#N/A,FALSE,"집계표"}</definedName>
    <definedName name="ㅎ로ㅓㅇ" localSheetId="22" hidden="1">{#N/A,#N/A,FALSE,"집계표"}</definedName>
    <definedName name="ㅎ로ㅓㅇ" localSheetId="24" hidden="1">{#N/A,#N/A,FALSE,"집계표"}</definedName>
    <definedName name="ㅎ로ㅓㅇ" localSheetId="28" hidden="1">{#N/A,#N/A,FALSE,"집계표"}</definedName>
    <definedName name="ㅎ로ㅓㅇ" localSheetId="14" hidden="1">{#N/A,#N/A,FALSE,"집계표"}</definedName>
    <definedName name="ㅎ로ㅓㅇ" hidden="1">{#N/A,#N/A,FALSE,"집계표"}</definedName>
    <definedName name="ㅎ로ㅓㅓㅓㅓㅓㅓㅓㅓㅓㅓ" localSheetId="12" hidden="1">{#N/A,#N/A,FALSE,"집계표"}</definedName>
    <definedName name="ㅎ로ㅓㅓㅓㅓㅓㅓㅓㅓㅓㅓ" localSheetId="11" hidden="1">{#N/A,#N/A,FALSE,"집계표"}</definedName>
    <definedName name="ㅎ로ㅓㅓㅓㅓㅓㅓㅓㅓㅓㅓ" localSheetId="13" hidden="1">{#N/A,#N/A,FALSE,"집계표"}</definedName>
    <definedName name="ㅎ로ㅓㅓㅓㅓㅓㅓㅓㅓㅓㅓ" localSheetId="16" hidden="1">{#N/A,#N/A,FALSE,"집계표"}</definedName>
    <definedName name="ㅎ로ㅓㅓㅓㅓㅓㅓㅓㅓㅓㅓ" localSheetId="21" hidden="1">{#N/A,#N/A,FALSE,"집계표"}</definedName>
    <definedName name="ㅎ로ㅓㅓㅓㅓㅓㅓㅓㅓㅓㅓ" localSheetId="18" hidden="1">{#N/A,#N/A,FALSE,"집계표"}</definedName>
    <definedName name="ㅎ로ㅓㅓㅓㅓㅓㅓㅓㅓㅓㅓ" localSheetId="19" hidden="1">{#N/A,#N/A,FALSE,"집계표"}</definedName>
    <definedName name="ㅎ로ㅓㅓㅓㅓㅓㅓㅓㅓㅓㅓ" localSheetId="20" hidden="1">{#N/A,#N/A,FALSE,"집계표"}</definedName>
    <definedName name="ㅎ로ㅓㅓㅓㅓㅓㅓㅓㅓㅓㅓ" localSheetId="22" hidden="1">{#N/A,#N/A,FALSE,"집계표"}</definedName>
    <definedName name="ㅎ로ㅓㅓㅓㅓㅓㅓㅓㅓㅓㅓ" localSheetId="24" hidden="1">{#N/A,#N/A,FALSE,"집계표"}</definedName>
    <definedName name="ㅎ로ㅓㅓㅓㅓㅓㅓㅓㅓㅓㅓ" localSheetId="28" hidden="1">{#N/A,#N/A,FALSE,"집계표"}</definedName>
    <definedName name="ㅎ로ㅓㅓㅓㅓㅓㅓㅓㅓㅓㅓ" localSheetId="14" hidden="1">{#N/A,#N/A,FALSE,"집계표"}</definedName>
    <definedName name="ㅎ로ㅓㅓㅓㅓㅓㅓㅓㅓㅓㅓ" hidden="1">{#N/A,#N/A,FALSE,"집계표"}</definedName>
    <definedName name="ㅎ롤ㅇㄴㄳㄱ" localSheetId="12" hidden="1">{#N/A,#N/A,FALSE,"집계표"}</definedName>
    <definedName name="ㅎ롤ㅇㄴㄳㄱ" localSheetId="11" hidden="1">{#N/A,#N/A,FALSE,"집계표"}</definedName>
    <definedName name="ㅎ롤ㅇㄴㄳㄱ" localSheetId="13" hidden="1">{#N/A,#N/A,FALSE,"집계표"}</definedName>
    <definedName name="ㅎ롤ㅇㄴㄳㄱ" localSheetId="16" hidden="1">{#N/A,#N/A,FALSE,"집계표"}</definedName>
    <definedName name="ㅎ롤ㅇㄴㄳㄱ" localSheetId="21" hidden="1">{#N/A,#N/A,FALSE,"집계표"}</definedName>
    <definedName name="ㅎ롤ㅇㄴㄳㄱ" localSheetId="18" hidden="1">{#N/A,#N/A,FALSE,"집계표"}</definedName>
    <definedName name="ㅎ롤ㅇㄴㄳㄱ" localSheetId="19" hidden="1">{#N/A,#N/A,FALSE,"집계표"}</definedName>
    <definedName name="ㅎ롤ㅇㄴㄳㄱ" localSheetId="20" hidden="1">{#N/A,#N/A,FALSE,"집계표"}</definedName>
    <definedName name="ㅎ롤ㅇㄴㄳㄱ" localSheetId="22" hidden="1">{#N/A,#N/A,FALSE,"집계표"}</definedName>
    <definedName name="ㅎ롤ㅇㄴㄳㄱ" localSheetId="24" hidden="1">{#N/A,#N/A,FALSE,"집계표"}</definedName>
    <definedName name="ㅎ롤ㅇㄴㄳㄱ" localSheetId="28" hidden="1">{#N/A,#N/A,FALSE,"집계표"}</definedName>
    <definedName name="ㅎ롤ㅇㄴㄳㄱ" localSheetId="14" hidden="1">{#N/A,#N/A,FALSE,"집계표"}</definedName>
    <definedName name="ㅎ롤ㅇㄴㄳㄱ" hidden="1">{#N/A,#N/A,FALSE,"집계표"}</definedName>
    <definedName name="ㅎ롯ㅅ" localSheetId="12" hidden="1">{#N/A,#N/A,FALSE,"집계표"}</definedName>
    <definedName name="ㅎ롯ㅅ" localSheetId="11" hidden="1">{#N/A,#N/A,FALSE,"집계표"}</definedName>
    <definedName name="ㅎ롯ㅅ" localSheetId="13" hidden="1">{#N/A,#N/A,FALSE,"집계표"}</definedName>
    <definedName name="ㅎ롯ㅅ" localSheetId="16" hidden="1">{#N/A,#N/A,FALSE,"집계표"}</definedName>
    <definedName name="ㅎ롯ㅅ" localSheetId="21" hidden="1">{#N/A,#N/A,FALSE,"집계표"}</definedName>
    <definedName name="ㅎ롯ㅅ" localSheetId="18" hidden="1">{#N/A,#N/A,FALSE,"집계표"}</definedName>
    <definedName name="ㅎ롯ㅅ" localSheetId="19" hidden="1">{#N/A,#N/A,FALSE,"집계표"}</definedName>
    <definedName name="ㅎ롯ㅅ" localSheetId="20" hidden="1">{#N/A,#N/A,FALSE,"집계표"}</definedName>
    <definedName name="ㅎ롯ㅅ" localSheetId="22" hidden="1">{#N/A,#N/A,FALSE,"집계표"}</definedName>
    <definedName name="ㅎ롯ㅅ" localSheetId="24" hidden="1">{#N/A,#N/A,FALSE,"집계표"}</definedName>
    <definedName name="ㅎ롯ㅅ" localSheetId="28" hidden="1">{#N/A,#N/A,FALSE,"집계표"}</definedName>
    <definedName name="ㅎ롯ㅅ" localSheetId="14" hidden="1">{#N/A,#N/A,FALSE,"집계표"}</definedName>
    <definedName name="ㅎ롯ㅅ" hidden="1">{#N/A,#N/A,FALSE,"집계표"}</definedName>
    <definedName name="ㅎ륜ㅇㄹ" localSheetId="12" hidden="1">{#N/A,#N/A,FALSE,"2~8번"}</definedName>
    <definedName name="ㅎ륜ㅇㄹ" localSheetId="11" hidden="1">{#N/A,#N/A,FALSE,"2~8번"}</definedName>
    <definedName name="ㅎ륜ㅇㄹ" localSheetId="13" hidden="1">{#N/A,#N/A,FALSE,"2~8번"}</definedName>
    <definedName name="ㅎ륜ㅇㄹ" localSheetId="16" hidden="1">{#N/A,#N/A,FALSE,"2~8번"}</definedName>
    <definedName name="ㅎ륜ㅇㄹ" localSheetId="21" hidden="1">{#N/A,#N/A,FALSE,"2~8번"}</definedName>
    <definedName name="ㅎ륜ㅇㄹ" localSheetId="18" hidden="1">{#N/A,#N/A,FALSE,"2~8번"}</definedName>
    <definedName name="ㅎ륜ㅇㄹ" localSheetId="19" hidden="1">{#N/A,#N/A,FALSE,"2~8번"}</definedName>
    <definedName name="ㅎ륜ㅇㄹ" localSheetId="20" hidden="1">{#N/A,#N/A,FALSE,"2~8번"}</definedName>
    <definedName name="ㅎ륜ㅇㄹ" localSheetId="22" hidden="1">{#N/A,#N/A,FALSE,"2~8번"}</definedName>
    <definedName name="ㅎ륜ㅇㄹ" localSheetId="24" hidden="1">{#N/A,#N/A,FALSE,"2~8번"}</definedName>
    <definedName name="ㅎ륜ㅇㄹ" localSheetId="28" hidden="1">{#N/A,#N/A,FALSE,"2~8번"}</definedName>
    <definedName name="ㅎ륜ㅇㄹ" localSheetId="14" hidden="1">{#N/A,#N/A,FALSE,"2~8번"}</definedName>
    <definedName name="ㅎ륜ㅇㄹ" hidden="1">{#N/A,#N/A,FALSE,"2~8번"}</definedName>
    <definedName name="ㅎ르ㅓㅗㅓ" localSheetId="12" hidden="1">{#N/A,#N/A,FALSE,"골재소요량";#N/A,#N/A,FALSE,"골재소요량"}</definedName>
    <definedName name="ㅎ르ㅓㅗㅓ" localSheetId="11" hidden="1">{#N/A,#N/A,FALSE,"골재소요량";#N/A,#N/A,FALSE,"골재소요량"}</definedName>
    <definedName name="ㅎ르ㅓㅗㅓ" localSheetId="13" hidden="1">{#N/A,#N/A,FALSE,"골재소요량";#N/A,#N/A,FALSE,"골재소요량"}</definedName>
    <definedName name="ㅎ르ㅓㅗㅓ" localSheetId="16" hidden="1">{#N/A,#N/A,FALSE,"골재소요량";#N/A,#N/A,FALSE,"골재소요량"}</definedName>
    <definedName name="ㅎ르ㅓㅗㅓ" localSheetId="21" hidden="1">{#N/A,#N/A,FALSE,"골재소요량";#N/A,#N/A,FALSE,"골재소요량"}</definedName>
    <definedName name="ㅎ르ㅓㅗㅓ" localSheetId="18" hidden="1">{#N/A,#N/A,FALSE,"골재소요량";#N/A,#N/A,FALSE,"골재소요량"}</definedName>
    <definedName name="ㅎ르ㅓㅗㅓ" localSheetId="19" hidden="1">{#N/A,#N/A,FALSE,"골재소요량";#N/A,#N/A,FALSE,"골재소요량"}</definedName>
    <definedName name="ㅎ르ㅓㅗㅓ" localSheetId="20" hidden="1">{#N/A,#N/A,FALSE,"골재소요량";#N/A,#N/A,FALSE,"골재소요량"}</definedName>
    <definedName name="ㅎ르ㅓㅗㅓ" localSheetId="22" hidden="1">{#N/A,#N/A,FALSE,"골재소요량";#N/A,#N/A,FALSE,"골재소요량"}</definedName>
    <definedName name="ㅎ르ㅓㅗㅓ" localSheetId="24" hidden="1">{#N/A,#N/A,FALSE,"골재소요량";#N/A,#N/A,FALSE,"골재소요량"}</definedName>
    <definedName name="ㅎ르ㅓㅗㅓ" localSheetId="28" hidden="1">{#N/A,#N/A,FALSE,"골재소요량";#N/A,#N/A,FALSE,"골재소요량"}</definedName>
    <definedName name="ㅎ르ㅓㅗㅓ" localSheetId="14" hidden="1">{#N/A,#N/A,FALSE,"골재소요량";#N/A,#N/A,FALSE,"골재소요량"}</definedName>
    <definedName name="ㅎ르ㅓㅗㅓ" hidden="1">{#N/A,#N/A,FALSE,"골재소요량";#N/A,#N/A,FALSE,"골재소요량"}</definedName>
    <definedName name="ㅎㄻㄹㅇㅎㅇㅁ" localSheetId="12" hidden="1">{#N/A,#N/A,FALSE,"혼합골재"}</definedName>
    <definedName name="ㅎㄻㄹㅇㅎㅇㅁ" localSheetId="11" hidden="1">{#N/A,#N/A,FALSE,"혼합골재"}</definedName>
    <definedName name="ㅎㄻㄹㅇㅎㅇㅁ" localSheetId="13" hidden="1">{#N/A,#N/A,FALSE,"혼합골재"}</definedName>
    <definedName name="ㅎㄻㄹㅇㅎㅇㅁ" localSheetId="16" hidden="1">{#N/A,#N/A,FALSE,"혼합골재"}</definedName>
    <definedName name="ㅎㄻㄹㅇㅎㅇㅁ" localSheetId="21" hidden="1">{#N/A,#N/A,FALSE,"혼합골재"}</definedName>
    <definedName name="ㅎㄻㄹㅇㅎㅇㅁ" localSheetId="18" hidden="1">{#N/A,#N/A,FALSE,"혼합골재"}</definedName>
    <definedName name="ㅎㄻㄹㅇㅎㅇㅁ" localSheetId="19" hidden="1">{#N/A,#N/A,FALSE,"혼합골재"}</definedName>
    <definedName name="ㅎㄻㄹㅇㅎㅇㅁ" localSheetId="20" hidden="1">{#N/A,#N/A,FALSE,"혼합골재"}</definedName>
    <definedName name="ㅎㄻㄹㅇㅎㅇㅁ" localSheetId="22" hidden="1">{#N/A,#N/A,FALSE,"혼합골재"}</definedName>
    <definedName name="ㅎㄻㄹㅇㅎㅇㅁ" localSheetId="24" hidden="1">{#N/A,#N/A,FALSE,"혼합골재"}</definedName>
    <definedName name="ㅎㄻㄹㅇㅎㅇㅁ" localSheetId="28" hidden="1">{#N/A,#N/A,FALSE,"혼합골재"}</definedName>
    <definedName name="ㅎㄻㄹㅇㅎㅇㅁ" localSheetId="14" hidden="1">{#N/A,#N/A,FALSE,"혼합골재"}</definedName>
    <definedName name="ㅎㄻㄹㅇㅎㅇㅁ" hidden="1">{#N/A,#N/A,FALSE,"혼합골재"}</definedName>
    <definedName name="ㅎㄻㅇㅎㅁㅇㅎㅁㅇㅎ" localSheetId="12" hidden="1">{#N/A,#N/A,FALSE,"골재소요량";#N/A,#N/A,FALSE,"골재소요량"}</definedName>
    <definedName name="ㅎㄻㅇㅎㅁㅇㅎㅁㅇㅎ" localSheetId="11" hidden="1">{#N/A,#N/A,FALSE,"골재소요량";#N/A,#N/A,FALSE,"골재소요량"}</definedName>
    <definedName name="ㅎㄻㅇㅎㅁㅇㅎㅁㅇㅎ" localSheetId="13" hidden="1">{#N/A,#N/A,FALSE,"골재소요량";#N/A,#N/A,FALSE,"골재소요량"}</definedName>
    <definedName name="ㅎㄻㅇㅎㅁㅇㅎㅁㅇㅎ" localSheetId="16" hidden="1">{#N/A,#N/A,FALSE,"골재소요량";#N/A,#N/A,FALSE,"골재소요량"}</definedName>
    <definedName name="ㅎㄻㅇㅎㅁㅇㅎㅁㅇㅎ" localSheetId="21" hidden="1">{#N/A,#N/A,FALSE,"골재소요량";#N/A,#N/A,FALSE,"골재소요량"}</definedName>
    <definedName name="ㅎㄻㅇㅎㅁㅇㅎㅁㅇㅎ" localSheetId="18" hidden="1">{#N/A,#N/A,FALSE,"골재소요량";#N/A,#N/A,FALSE,"골재소요량"}</definedName>
    <definedName name="ㅎㄻㅇㅎㅁㅇㅎㅁㅇㅎ" localSheetId="19" hidden="1">{#N/A,#N/A,FALSE,"골재소요량";#N/A,#N/A,FALSE,"골재소요량"}</definedName>
    <definedName name="ㅎㄻㅇㅎㅁㅇㅎㅁㅇㅎ" localSheetId="20" hidden="1">{#N/A,#N/A,FALSE,"골재소요량";#N/A,#N/A,FALSE,"골재소요량"}</definedName>
    <definedName name="ㅎㄻㅇㅎㅁㅇㅎㅁㅇㅎ" localSheetId="22" hidden="1">{#N/A,#N/A,FALSE,"골재소요량";#N/A,#N/A,FALSE,"골재소요량"}</definedName>
    <definedName name="ㅎㄻㅇㅎㅁㅇㅎㅁㅇㅎ" localSheetId="24" hidden="1">{#N/A,#N/A,FALSE,"골재소요량";#N/A,#N/A,FALSE,"골재소요량"}</definedName>
    <definedName name="ㅎㄻㅇㅎㅁㅇㅎㅁㅇㅎ" localSheetId="28" hidden="1">{#N/A,#N/A,FALSE,"골재소요량";#N/A,#N/A,FALSE,"골재소요량"}</definedName>
    <definedName name="ㅎㄻㅇㅎㅁㅇㅎㅁㅇㅎ" localSheetId="14" hidden="1">{#N/A,#N/A,FALSE,"골재소요량";#N/A,#N/A,FALSE,"골재소요량"}</definedName>
    <definedName name="ㅎㄻㅇㅎㅁㅇㅎㅁㅇㅎ" hidden="1">{#N/A,#N/A,FALSE,"골재소요량";#N/A,#N/A,FALSE,"골재소요량"}</definedName>
    <definedName name="ㅎㅀ"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ㅀㄹ" localSheetId="12" hidden="1">{#N/A,#N/A,FALSE,"운반시간"}</definedName>
    <definedName name="ㅎㅀㄹ" localSheetId="11" hidden="1">{#N/A,#N/A,FALSE,"운반시간"}</definedName>
    <definedName name="ㅎㅀㄹ" localSheetId="13" hidden="1">{#N/A,#N/A,FALSE,"운반시간"}</definedName>
    <definedName name="ㅎㅀㄹ" localSheetId="16" hidden="1">{#N/A,#N/A,FALSE,"운반시간"}</definedName>
    <definedName name="ㅎㅀㄹ" localSheetId="21" hidden="1">{#N/A,#N/A,FALSE,"운반시간"}</definedName>
    <definedName name="ㅎㅀㄹ" localSheetId="18" hidden="1">{#N/A,#N/A,FALSE,"운반시간"}</definedName>
    <definedName name="ㅎㅀㄹ" localSheetId="19" hidden="1">{#N/A,#N/A,FALSE,"운반시간"}</definedName>
    <definedName name="ㅎㅀㄹ" localSheetId="20" hidden="1">{#N/A,#N/A,FALSE,"운반시간"}</definedName>
    <definedName name="ㅎㅀㄹ" localSheetId="22" hidden="1">{#N/A,#N/A,FALSE,"운반시간"}</definedName>
    <definedName name="ㅎㅀㄹ" localSheetId="24" hidden="1">{#N/A,#N/A,FALSE,"운반시간"}</definedName>
    <definedName name="ㅎㅀㄹ" localSheetId="28" hidden="1">{#N/A,#N/A,FALSE,"운반시간"}</definedName>
    <definedName name="ㅎㅀㄹ" localSheetId="14" hidden="1">{#N/A,#N/A,FALSE,"운반시간"}</definedName>
    <definedName name="ㅎㅀㄹ" hidden="1">{#N/A,#N/A,FALSE,"운반시간"}</definedName>
    <definedName name="ㅎㅀㅀ" hidden="1">#REF!</definedName>
    <definedName name="ㅎㅀㅇ" hidden="1">#REF!</definedName>
    <definedName name="ㅎㅁ" localSheetId="12" hidden="1">{#N/A,#N/A,FALSE,"집계표"}</definedName>
    <definedName name="ㅎㅁ" localSheetId="11" hidden="1">{#N/A,#N/A,FALSE,"집계표"}</definedName>
    <definedName name="ㅎㅁ" localSheetId="13" hidden="1">{#N/A,#N/A,FALSE,"집계표"}</definedName>
    <definedName name="ㅎㅁ" localSheetId="16" hidden="1">{#N/A,#N/A,FALSE,"집계표"}</definedName>
    <definedName name="ㅎㅁ" localSheetId="21" hidden="1">{#N/A,#N/A,FALSE,"집계표"}</definedName>
    <definedName name="ㅎㅁ" localSheetId="18" hidden="1">{#N/A,#N/A,FALSE,"집계표"}</definedName>
    <definedName name="ㅎㅁ" localSheetId="19" hidden="1">{#N/A,#N/A,FALSE,"집계표"}</definedName>
    <definedName name="ㅎㅁ" localSheetId="20" hidden="1">{#N/A,#N/A,FALSE,"집계표"}</definedName>
    <definedName name="ㅎㅁ" localSheetId="22" hidden="1">{#N/A,#N/A,FALSE,"집계표"}</definedName>
    <definedName name="ㅎㅁ" localSheetId="24" hidden="1">{#N/A,#N/A,FALSE,"집계표"}</definedName>
    <definedName name="ㅎㅁ" localSheetId="28" hidden="1">{#N/A,#N/A,FALSE,"집계표"}</definedName>
    <definedName name="ㅎㅁ" localSheetId="14" hidden="1">{#N/A,#N/A,FALSE,"집계표"}</definedName>
    <definedName name="ㅎㅁ" hidden="1">{#N/A,#N/A,FALSE,"집계표"}</definedName>
    <definedName name="ㅎㅁㄴ" hidden="1">#REF!</definedName>
    <definedName name="ㅎㅁㅇㅀㅁㅇ" localSheetId="12" hidden="1">{#N/A,#N/A,FALSE,"단가표지"}</definedName>
    <definedName name="ㅎㅁㅇㅀㅁㅇ" localSheetId="11" hidden="1">{#N/A,#N/A,FALSE,"단가표지"}</definedName>
    <definedName name="ㅎㅁㅇㅀㅁㅇ" localSheetId="13" hidden="1">{#N/A,#N/A,FALSE,"단가표지"}</definedName>
    <definedName name="ㅎㅁㅇㅀㅁㅇ" localSheetId="16" hidden="1">{#N/A,#N/A,FALSE,"단가표지"}</definedName>
    <definedName name="ㅎㅁㅇㅀㅁㅇ" localSheetId="21" hidden="1">{#N/A,#N/A,FALSE,"단가표지"}</definedName>
    <definedName name="ㅎㅁㅇㅀㅁㅇ" localSheetId="18" hidden="1">{#N/A,#N/A,FALSE,"단가표지"}</definedName>
    <definedName name="ㅎㅁㅇㅀㅁㅇ" localSheetId="19" hidden="1">{#N/A,#N/A,FALSE,"단가표지"}</definedName>
    <definedName name="ㅎㅁㅇㅀㅁㅇ" localSheetId="20" hidden="1">{#N/A,#N/A,FALSE,"단가표지"}</definedName>
    <definedName name="ㅎㅁㅇㅀㅁㅇ" localSheetId="22" hidden="1">{#N/A,#N/A,FALSE,"단가표지"}</definedName>
    <definedName name="ㅎㅁㅇㅀㅁㅇ" localSheetId="24" hidden="1">{#N/A,#N/A,FALSE,"단가표지"}</definedName>
    <definedName name="ㅎㅁㅇㅀㅁㅇ" localSheetId="28" hidden="1">{#N/A,#N/A,FALSE,"단가표지"}</definedName>
    <definedName name="ㅎㅁㅇㅀㅁㅇ" localSheetId="14" hidden="1">{#N/A,#N/A,FALSE,"단가표지"}</definedName>
    <definedName name="ㅎㅁㅇㅀㅁㅇ" hidden="1">{#N/A,#N/A,FALSE,"단가표지"}</definedName>
    <definedName name="ㅎㅁㅇㅀㅁㅇㅎㅁ" localSheetId="12" hidden="1">{#N/A,#N/A,FALSE,"단가표지"}</definedName>
    <definedName name="ㅎㅁㅇㅀㅁㅇㅎㅁ" localSheetId="11" hidden="1">{#N/A,#N/A,FALSE,"단가표지"}</definedName>
    <definedName name="ㅎㅁㅇㅀㅁㅇㅎㅁ" localSheetId="13" hidden="1">{#N/A,#N/A,FALSE,"단가표지"}</definedName>
    <definedName name="ㅎㅁㅇㅀㅁㅇㅎㅁ" localSheetId="16" hidden="1">{#N/A,#N/A,FALSE,"단가표지"}</definedName>
    <definedName name="ㅎㅁㅇㅀㅁㅇㅎㅁ" localSheetId="21" hidden="1">{#N/A,#N/A,FALSE,"단가표지"}</definedName>
    <definedName name="ㅎㅁㅇㅀㅁㅇㅎㅁ" localSheetId="18" hidden="1">{#N/A,#N/A,FALSE,"단가표지"}</definedName>
    <definedName name="ㅎㅁㅇㅀㅁㅇㅎㅁ" localSheetId="19" hidden="1">{#N/A,#N/A,FALSE,"단가표지"}</definedName>
    <definedName name="ㅎㅁㅇㅀㅁㅇㅎㅁ" localSheetId="20" hidden="1">{#N/A,#N/A,FALSE,"단가표지"}</definedName>
    <definedName name="ㅎㅁㅇㅀㅁㅇㅎㅁ" localSheetId="22" hidden="1">{#N/A,#N/A,FALSE,"단가표지"}</definedName>
    <definedName name="ㅎㅁㅇㅀㅁㅇㅎㅁ" localSheetId="24" hidden="1">{#N/A,#N/A,FALSE,"단가표지"}</definedName>
    <definedName name="ㅎㅁㅇㅀㅁㅇㅎㅁ" localSheetId="28" hidden="1">{#N/A,#N/A,FALSE,"단가표지"}</definedName>
    <definedName name="ㅎㅁㅇㅀㅁㅇㅎㅁ" localSheetId="14" hidden="1">{#N/A,#N/A,FALSE,"단가표지"}</definedName>
    <definedName name="ㅎㅁㅇㅀㅁㅇㅎㅁ" hidden="1">{#N/A,#N/A,FALSE,"단가표지"}</definedName>
    <definedName name="ㅎㅇ" localSheetId="12" hidden="1">{"'용역비'!$A$4:$C$8"}</definedName>
    <definedName name="ㅎㅇ" localSheetId="11" hidden="1">{"'용역비'!$A$4:$C$8"}</definedName>
    <definedName name="ㅎㅇ" localSheetId="13" hidden="1">{"'용역비'!$A$4:$C$8"}</definedName>
    <definedName name="ㅎㅇ" localSheetId="16" hidden="1">{"'용역비'!$A$4:$C$8"}</definedName>
    <definedName name="ㅎㅇ" localSheetId="21" hidden="1">{"'용역비'!$A$4:$C$8"}</definedName>
    <definedName name="ㅎㅇ" localSheetId="18" hidden="1">{"'용역비'!$A$4:$C$8"}</definedName>
    <definedName name="ㅎㅇ" localSheetId="19" hidden="1">{"'용역비'!$A$4:$C$8"}</definedName>
    <definedName name="ㅎㅇ" localSheetId="20" hidden="1">{"'용역비'!$A$4:$C$8"}</definedName>
    <definedName name="ㅎㅇ" localSheetId="22" hidden="1">{"'용역비'!$A$4:$C$8"}</definedName>
    <definedName name="ㅎㅇ" localSheetId="24" hidden="1">{"'용역비'!$A$4:$C$8"}</definedName>
    <definedName name="ㅎㅇ" localSheetId="28" hidden="1">{"'용역비'!$A$4:$C$8"}</definedName>
    <definedName name="ㅎㅇ" localSheetId="14" hidden="1">{"'용역비'!$A$4:$C$8"}</definedName>
    <definedName name="ㅎㅇ" hidden="1">{"'용역비'!$A$4:$C$8"}</definedName>
    <definedName name="ㅎㅇ_1" localSheetId="12" hidden="1">{"'용역비'!$A$4:$C$8"}</definedName>
    <definedName name="ㅎㅇ_1" localSheetId="11" hidden="1">{"'용역비'!$A$4:$C$8"}</definedName>
    <definedName name="ㅎㅇ_1" localSheetId="13" hidden="1">{"'용역비'!$A$4:$C$8"}</definedName>
    <definedName name="ㅎㅇ_1" localSheetId="16" hidden="1">{"'용역비'!$A$4:$C$8"}</definedName>
    <definedName name="ㅎㅇ_1" localSheetId="21" hidden="1">{"'용역비'!$A$4:$C$8"}</definedName>
    <definedName name="ㅎㅇ_1" localSheetId="18" hidden="1">{"'용역비'!$A$4:$C$8"}</definedName>
    <definedName name="ㅎㅇ_1" localSheetId="19" hidden="1">{"'용역비'!$A$4:$C$8"}</definedName>
    <definedName name="ㅎㅇ_1" localSheetId="20" hidden="1">{"'용역비'!$A$4:$C$8"}</definedName>
    <definedName name="ㅎㅇ_1" localSheetId="22" hidden="1">{"'용역비'!$A$4:$C$8"}</definedName>
    <definedName name="ㅎㅇ_1" localSheetId="24" hidden="1">{"'용역비'!$A$4:$C$8"}</definedName>
    <definedName name="ㅎㅇ_1" localSheetId="28" hidden="1">{"'용역비'!$A$4:$C$8"}</definedName>
    <definedName name="ㅎㅇ_1" localSheetId="14" hidden="1">{"'용역비'!$A$4:$C$8"}</definedName>
    <definedName name="ㅎㅇ_1" hidden="1">{"'용역비'!$A$4:$C$8"}</definedName>
    <definedName name="ㅎㅇ_2" localSheetId="12" hidden="1">{"'용역비'!$A$4:$C$8"}</definedName>
    <definedName name="ㅎㅇ_2" localSheetId="11" hidden="1">{"'용역비'!$A$4:$C$8"}</definedName>
    <definedName name="ㅎㅇ_2" localSheetId="13" hidden="1">{"'용역비'!$A$4:$C$8"}</definedName>
    <definedName name="ㅎㅇ_2" localSheetId="16" hidden="1">{"'용역비'!$A$4:$C$8"}</definedName>
    <definedName name="ㅎㅇ_2" localSheetId="21" hidden="1">{"'용역비'!$A$4:$C$8"}</definedName>
    <definedName name="ㅎㅇ_2" localSheetId="18" hidden="1">{"'용역비'!$A$4:$C$8"}</definedName>
    <definedName name="ㅎㅇ_2" localSheetId="19" hidden="1">{"'용역비'!$A$4:$C$8"}</definedName>
    <definedName name="ㅎㅇ_2" localSheetId="20" hidden="1">{"'용역비'!$A$4:$C$8"}</definedName>
    <definedName name="ㅎㅇ_2" localSheetId="22" hidden="1">{"'용역비'!$A$4:$C$8"}</definedName>
    <definedName name="ㅎㅇ_2" localSheetId="24" hidden="1">{"'용역비'!$A$4:$C$8"}</definedName>
    <definedName name="ㅎㅇ_2" localSheetId="28" hidden="1">{"'용역비'!$A$4:$C$8"}</definedName>
    <definedName name="ㅎㅇ_2" localSheetId="14" hidden="1">{"'용역비'!$A$4:$C$8"}</definedName>
    <definedName name="ㅎㅇ_2" hidden="1">{"'용역비'!$A$4:$C$8"}</definedName>
    <definedName name="ㅎㅇ_3" localSheetId="12" hidden="1">{"'용역비'!$A$4:$C$8"}</definedName>
    <definedName name="ㅎㅇ_3" localSheetId="11" hidden="1">{"'용역비'!$A$4:$C$8"}</definedName>
    <definedName name="ㅎㅇ_3" localSheetId="13" hidden="1">{"'용역비'!$A$4:$C$8"}</definedName>
    <definedName name="ㅎㅇ_3" localSheetId="16" hidden="1">{"'용역비'!$A$4:$C$8"}</definedName>
    <definedName name="ㅎㅇ_3" localSheetId="21" hidden="1">{"'용역비'!$A$4:$C$8"}</definedName>
    <definedName name="ㅎㅇ_3" localSheetId="18" hidden="1">{"'용역비'!$A$4:$C$8"}</definedName>
    <definedName name="ㅎㅇ_3" localSheetId="19" hidden="1">{"'용역비'!$A$4:$C$8"}</definedName>
    <definedName name="ㅎㅇ_3" localSheetId="20" hidden="1">{"'용역비'!$A$4:$C$8"}</definedName>
    <definedName name="ㅎㅇ_3" localSheetId="22" hidden="1">{"'용역비'!$A$4:$C$8"}</definedName>
    <definedName name="ㅎㅇ_3" localSheetId="24" hidden="1">{"'용역비'!$A$4:$C$8"}</definedName>
    <definedName name="ㅎㅇ_3" localSheetId="28" hidden="1">{"'용역비'!$A$4:$C$8"}</definedName>
    <definedName name="ㅎㅇ_3" localSheetId="14" hidden="1">{"'용역비'!$A$4:$C$8"}</definedName>
    <definedName name="ㅎㅇ_3" hidden="1">{"'용역비'!$A$4:$C$8"}</definedName>
    <definedName name="ㅎㅇ_4" localSheetId="12" hidden="1">{"'용역비'!$A$4:$C$8"}</definedName>
    <definedName name="ㅎㅇ_4" localSheetId="11" hidden="1">{"'용역비'!$A$4:$C$8"}</definedName>
    <definedName name="ㅎㅇ_4" localSheetId="13" hidden="1">{"'용역비'!$A$4:$C$8"}</definedName>
    <definedName name="ㅎㅇ_4" localSheetId="16" hidden="1">{"'용역비'!$A$4:$C$8"}</definedName>
    <definedName name="ㅎㅇ_4" localSheetId="21" hidden="1">{"'용역비'!$A$4:$C$8"}</definedName>
    <definedName name="ㅎㅇ_4" localSheetId="18" hidden="1">{"'용역비'!$A$4:$C$8"}</definedName>
    <definedName name="ㅎㅇ_4" localSheetId="19" hidden="1">{"'용역비'!$A$4:$C$8"}</definedName>
    <definedName name="ㅎㅇ_4" localSheetId="20" hidden="1">{"'용역비'!$A$4:$C$8"}</definedName>
    <definedName name="ㅎㅇ_4" localSheetId="22" hidden="1">{"'용역비'!$A$4:$C$8"}</definedName>
    <definedName name="ㅎㅇ_4" localSheetId="24" hidden="1">{"'용역비'!$A$4:$C$8"}</definedName>
    <definedName name="ㅎㅇ_4" localSheetId="28" hidden="1">{"'용역비'!$A$4:$C$8"}</definedName>
    <definedName name="ㅎㅇ_4" localSheetId="14" hidden="1">{"'용역비'!$A$4:$C$8"}</definedName>
    <definedName name="ㅎㅇ_4" hidden="1">{"'용역비'!$A$4:$C$8"}</definedName>
    <definedName name="ㅎㅇ_5" localSheetId="12" hidden="1">{"'용역비'!$A$4:$C$8"}</definedName>
    <definedName name="ㅎㅇ_5" localSheetId="11" hidden="1">{"'용역비'!$A$4:$C$8"}</definedName>
    <definedName name="ㅎㅇ_5" localSheetId="13" hidden="1">{"'용역비'!$A$4:$C$8"}</definedName>
    <definedName name="ㅎㅇ_5" localSheetId="16" hidden="1">{"'용역비'!$A$4:$C$8"}</definedName>
    <definedName name="ㅎㅇ_5" localSheetId="21" hidden="1">{"'용역비'!$A$4:$C$8"}</definedName>
    <definedName name="ㅎㅇ_5" localSheetId="18" hidden="1">{"'용역비'!$A$4:$C$8"}</definedName>
    <definedName name="ㅎㅇ_5" localSheetId="19" hidden="1">{"'용역비'!$A$4:$C$8"}</definedName>
    <definedName name="ㅎㅇ_5" localSheetId="20" hidden="1">{"'용역비'!$A$4:$C$8"}</definedName>
    <definedName name="ㅎㅇ_5" localSheetId="22" hidden="1">{"'용역비'!$A$4:$C$8"}</definedName>
    <definedName name="ㅎㅇ_5" localSheetId="24" hidden="1">{"'용역비'!$A$4:$C$8"}</definedName>
    <definedName name="ㅎㅇ_5" localSheetId="28" hidden="1">{"'용역비'!$A$4:$C$8"}</definedName>
    <definedName name="ㅎㅇ_5" localSheetId="14" hidden="1">{"'용역비'!$A$4:$C$8"}</definedName>
    <definedName name="ㅎㅇ_5" hidden="1">{"'용역비'!$A$4:$C$8"}</definedName>
    <definedName name="ㅎㅇㄴ" localSheetId="12" hidden="1">{#N/A,#N/A,FALSE,"단가표지"}</definedName>
    <definedName name="ㅎㅇㄴ" localSheetId="11" hidden="1">{#N/A,#N/A,FALSE,"단가표지"}</definedName>
    <definedName name="ㅎㅇㄴ" localSheetId="13" hidden="1">{#N/A,#N/A,FALSE,"단가표지"}</definedName>
    <definedName name="ㅎㅇㄴ" localSheetId="16" hidden="1">{#N/A,#N/A,FALSE,"단가표지"}</definedName>
    <definedName name="ㅎㅇㄴ" localSheetId="21" hidden="1">{#N/A,#N/A,FALSE,"단가표지"}</definedName>
    <definedName name="ㅎㅇㄴ" localSheetId="18" hidden="1">{#N/A,#N/A,FALSE,"단가표지"}</definedName>
    <definedName name="ㅎㅇㄴ" localSheetId="19" hidden="1">{#N/A,#N/A,FALSE,"단가표지"}</definedName>
    <definedName name="ㅎㅇㄴ" localSheetId="20" hidden="1">{#N/A,#N/A,FALSE,"단가표지"}</definedName>
    <definedName name="ㅎㅇㄴ" localSheetId="22" hidden="1">{#N/A,#N/A,FALSE,"단가표지"}</definedName>
    <definedName name="ㅎㅇㄴ" localSheetId="24" hidden="1">{#N/A,#N/A,FALSE,"단가표지"}</definedName>
    <definedName name="ㅎㅇㄴ" localSheetId="28" hidden="1">{#N/A,#N/A,FALSE,"단가표지"}</definedName>
    <definedName name="ㅎㅇㄴ" localSheetId="14" hidden="1">{#N/A,#N/A,FALSE,"단가표지"}</definedName>
    <definedName name="ㅎㅇㄴ" hidden="1">{#N/A,#N/A,FALSE,"단가표지"}</definedName>
    <definedName name="ㅎㅇㄹ홍ㄴ로" localSheetId="12" hidden="1">{#N/A,#N/A,FALSE,"단가표지"}</definedName>
    <definedName name="ㅎㅇㄹ홍ㄴ로" localSheetId="11" hidden="1">{#N/A,#N/A,FALSE,"단가표지"}</definedName>
    <definedName name="ㅎㅇㄹ홍ㄴ로" localSheetId="13" hidden="1">{#N/A,#N/A,FALSE,"단가표지"}</definedName>
    <definedName name="ㅎㅇㄹ홍ㄴ로" localSheetId="16" hidden="1">{#N/A,#N/A,FALSE,"단가표지"}</definedName>
    <definedName name="ㅎㅇㄹ홍ㄴ로" localSheetId="21" hidden="1">{#N/A,#N/A,FALSE,"단가표지"}</definedName>
    <definedName name="ㅎㅇㄹ홍ㄴ로" localSheetId="18" hidden="1">{#N/A,#N/A,FALSE,"단가표지"}</definedName>
    <definedName name="ㅎㅇㄹ홍ㄴ로" localSheetId="19" hidden="1">{#N/A,#N/A,FALSE,"단가표지"}</definedName>
    <definedName name="ㅎㅇㄹ홍ㄴ로" localSheetId="20" hidden="1">{#N/A,#N/A,FALSE,"단가표지"}</definedName>
    <definedName name="ㅎㅇㄹ홍ㄴ로" localSheetId="22" hidden="1">{#N/A,#N/A,FALSE,"단가표지"}</definedName>
    <definedName name="ㅎㅇㄹ홍ㄴ로" localSheetId="24" hidden="1">{#N/A,#N/A,FALSE,"단가표지"}</definedName>
    <definedName name="ㅎㅇㄹ홍ㄴ로" localSheetId="28" hidden="1">{#N/A,#N/A,FALSE,"단가표지"}</definedName>
    <definedName name="ㅎㅇㄹ홍ㄴ로" localSheetId="14" hidden="1">{#N/A,#N/A,FALSE,"단가표지"}</definedName>
    <definedName name="ㅎㅇㄹ홍ㄴ로" hidden="1">{#N/A,#N/A,FALSE,"단가표지"}</definedName>
    <definedName name="ㅎㅇㄻㅎㅁㅇ" localSheetId="12" hidden="1">{#N/A,#N/A,FALSE,"혼합골재"}</definedName>
    <definedName name="ㅎㅇㄻㅎㅁㅇ" localSheetId="11" hidden="1">{#N/A,#N/A,FALSE,"혼합골재"}</definedName>
    <definedName name="ㅎㅇㄻㅎㅁㅇ" localSheetId="13" hidden="1">{#N/A,#N/A,FALSE,"혼합골재"}</definedName>
    <definedName name="ㅎㅇㄻㅎㅁㅇ" localSheetId="16" hidden="1">{#N/A,#N/A,FALSE,"혼합골재"}</definedName>
    <definedName name="ㅎㅇㄻㅎㅁㅇ" localSheetId="21" hidden="1">{#N/A,#N/A,FALSE,"혼합골재"}</definedName>
    <definedName name="ㅎㅇㄻㅎㅁㅇ" localSheetId="18" hidden="1">{#N/A,#N/A,FALSE,"혼합골재"}</definedName>
    <definedName name="ㅎㅇㄻㅎㅁㅇ" localSheetId="19" hidden="1">{#N/A,#N/A,FALSE,"혼합골재"}</definedName>
    <definedName name="ㅎㅇㄻㅎㅁㅇ" localSheetId="20" hidden="1">{#N/A,#N/A,FALSE,"혼합골재"}</definedName>
    <definedName name="ㅎㅇㄻㅎㅁㅇ" localSheetId="22" hidden="1">{#N/A,#N/A,FALSE,"혼합골재"}</definedName>
    <definedName name="ㅎㅇㄻㅎㅁㅇ" localSheetId="24" hidden="1">{#N/A,#N/A,FALSE,"혼합골재"}</definedName>
    <definedName name="ㅎㅇㄻㅎㅁㅇ" localSheetId="28" hidden="1">{#N/A,#N/A,FALSE,"혼합골재"}</definedName>
    <definedName name="ㅎㅇㄻㅎㅁㅇ" localSheetId="14" hidden="1">{#N/A,#N/A,FALSE,"혼합골재"}</definedName>
    <definedName name="ㅎㅇㄻㅎㅁㅇ" hidden="1">{#N/A,#N/A,FALSE,"혼합골재"}</definedName>
    <definedName name="ㅎㅇㄻㅎㅁㅎㅁㅇ" localSheetId="12" hidden="1">{#N/A,#N/A,FALSE,"운반시간"}</definedName>
    <definedName name="ㅎㅇㄻㅎㅁㅎㅁㅇ" localSheetId="11" hidden="1">{#N/A,#N/A,FALSE,"운반시간"}</definedName>
    <definedName name="ㅎㅇㄻㅎㅁㅎㅁㅇ" localSheetId="13" hidden="1">{#N/A,#N/A,FALSE,"운반시간"}</definedName>
    <definedName name="ㅎㅇㄻㅎㅁㅎㅁㅇ" localSheetId="16" hidden="1">{#N/A,#N/A,FALSE,"운반시간"}</definedName>
    <definedName name="ㅎㅇㄻㅎㅁㅎㅁㅇ" localSheetId="21" hidden="1">{#N/A,#N/A,FALSE,"운반시간"}</definedName>
    <definedName name="ㅎㅇㄻㅎㅁㅎㅁㅇ" localSheetId="18" hidden="1">{#N/A,#N/A,FALSE,"운반시간"}</definedName>
    <definedName name="ㅎㅇㄻㅎㅁㅎㅁㅇ" localSheetId="19" hidden="1">{#N/A,#N/A,FALSE,"운반시간"}</definedName>
    <definedName name="ㅎㅇㄻㅎㅁㅎㅁㅇ" localSheetId="20" hidden="1">{#N/A,#N/A,FALSE,"운반시간"}</definedName>
    <definedName name="ㅎㅇㄻㅎㅁㅎㅁㅇ" localSheetId="22" hidden="1">{#N/A,#N/A,FALSE,"운반시간"}</definedName>
    <definedName name="ㅎㅇㄻㅎㅁㅎㅁㅇ" localSheetId="24" hidden="1">{#N/A,#N/A,FALSE,"운반시간"}</definedName>
    <definedName name="ㅎㅇㄻㅎㅁㅎㅁㅇ" localSheetId="28" hidden="1">{#N/A,#N/A,FALSE,"운반시간"}</definedName>
    <definedName name="ㅎㅇㄻㅎㅁㅎㅁㅇ" localSheetId="14" hidden="1">{#N/A,#N/A,FALSE,"운반시간"}</definedName>
    <definedName name="ㅎㅇㄻㅎㅁㅎㅁㅇ" hidden="1">{#N/A,#N/A,FALSE,"운반시간"}</definedName>
    <definedName name="ㅎㅇㅀ" localSheetId="12" hidden="1">{#N/A,#N/A,FALSE,"단가표지"}</definedName>
    <definedName name="ㅎㅇㅀ" localSheetId="11" hidden="1">{#N/A,#N/A,FALSE,"단가표지"}</definedName>
    <definedName name="ㅎㅇㅀ" localSheetId="13" hidden="1">{#N/A,#N/A,FALSE,"단가표지"}</definedName>
    <definedName name="ㅎㅇㅀ" localSheetId="16" hidden="1">{#N/A,#N/A,FALSE,"단가표지"}</definedName>
    <definedName name="ㅎㅇㅀ" localSheetId="21" hidden="1">{#N/A,#N/A,FALSE,"단가표지"}</definedName>
    <definedName name="ㅎㅇㅀ" localSheetId="18" hidden="1">{#N/A,#N/A,FALSE,"단가표지"}</definedName>
    <definedName name="ㅎㅇㅀ" localSheetId="19" hidden="1">{#N/A,#N/A,FALSE,"단가표지"}</definedName>
    <definedName name="ㅎㅇㅀ" localSheetId="20" hidden="1">{#N/A,#N/A,FALSE,"단가표지"}</definedName>
    <definedName name="ㅎㅇㅀ" localSheetId="22" hidden="1">{#N/A,#N/A,FALSE,"단가표지"}</definedName>
    <definedName name="ㅎㅇㅀ" localSheetId="24" hidden="1">{#N/A,#N/A,FALSE,"단가표지"}</definedName>
    <definedName name="ㅎㅇㅀ" localSheetId="28" hidden="1">{#N/A,#N/A,FALSE,"단가표지"}</definedName>
    <definedName name="ㅎㅇㅀ" localSheetId="14" hidden="1">{#N/A,#N/A,FALSE,"단가표지"}</definedName>
    <definedName name="ㅎㅇㅀ" hidden="1">{#N/A,#N/A,FALSE,"단가표지"}</definedName>
    <definedName name="ㅎㅇㅀㄴ" localSheetId="12" hidden="1">{#N/A,#N/A,FALSE,"골재소요량";#N/A,#N/A,FALSE,"골재소요량"}</definedName>
    <definedName name="ㅎㅇㅀㄴ" localSheetId="11" hidden="1">{#N/A,#N/A,FALSE,"골재소요량";#N/A,#N/A,FALSE,"골재소요량"}</definedName>
    <definedName name="ㅎㅇㅀㄴ" localSheetId="13" hidden="1">{#N/A,#N/A,FALSE,"골재소요량";#N/A,#N/A,FALSE,"골재소요량"}</definedName>
    <definedName name="ㅎㅇㅀㄴ" localSheetId="16" hidden="1">{#N/A,#N/A,FALSE,"골재소요량";#N/A,#N/A,FALSE,"골재소요량"}</definedName>
    <definedName name="ㅎㅇㅀㄴ" localSheetId="21" hidden="1">{#N/A,#N/A,FALSE,"골재소요량";#N/A,#N/A,FALSE,"골재소요량"}</definedName>
    <definedName name="ㅎㅇㅀㄴ" localSheetId="18" hidden="1">{#N/A,#N/A,FALSE,"골재소요량";#N/A,#N/A,FALSE,"골재소요량"}</definedName>
    <definedName name="ㅎㅇㅀㄴ" localSheetId="19" hidden="1">{#N/A,#N/A,FALSE,"골재소요량";#N/A,#N/A,FALSE,"골재소요량"}</definedName>
    <definedName name="ㅎㅇㅀㄴ" localSheetId="20" hidden="1">{#N/A,#N/A,FALSE,"골재소요량";#N/A,#N/A,FALSE,"골재소요량"}</definedName>
    <definedName name="ㅎㅇㅀㄴ" localSheetId="22" hidden="1">{#N/A,#N/A,FALSE,"골재소요량";#N/A,#N/A,FALSE,"골재소요량"}</definedName>
    <definedName name="ㅎㅇㅀㄴ" localSheetId="24" hidden="1">{#N/A,#N/A,FALSE,"골재소요량";#N/A,#N/A,FALSE,"골재소요량"}</definedName>
    <definedName name="ㅎㅇㅀㄴ" localSheetId="28" hidden="1">{#N/A,#N/A,FALSE,"골재소요량";#N/A,#N/A,FALSE,"골재소요량"}</definedName>
    <definedName name="ㅎㅇㅀㄴ" localSheetId="14" hidden="1">{#N/A,#N/A,FALSE,"골재소요량";#N/A,#N/A,FALSE,"골재소요량"}</definedName>
    <definedName name="ㅎㅇㅀㄴ" hidden="1">{#N/A,#N/A,FALSE,"골재소요량";#N/A,#N/A,FALSE,"골재소요량"}</definedName>
    <definedName name="ㅎㅇㅀㅁㅇㅎㅁㅇ" localSheetId="12" hidden="1">{#N/A,#N/A,FALSE,"단가표지"}</definedName>
    <definedName name="ㅎㅇㅀㅁㅇㅎㅁㅇ" localSheetId="11" hidden="1">{#N/A,#N/A,FALSE,"단가표지"}</definedName>
    <definedName name="ㅎㅇㅀㅁㅇㅎㅁㅇ" localSheetId="13" hidden="1">{#N/A,#N/A,FALSE,"단가표지"}</definedName>
    <definedName name="ㅎㅇㅀㅁㅇㅎㅁㅇ" localSheetId="16" hidden="1">{#N/A,#N/A,FALSE,"단가표지"}</definedName>
    <definedName name="ㅎㅇㅀㅁㅇㅎㅁㅇ" localSheetId="21" hidden="1">{#N/A,#N/A,FALSE,"단가표지"}</definedName>
    <definedName name="ㅎㅇㅀㅁㅇㅎㅁㅇ" localSheetId="18" hidden="1">{#N/A,#N/A,FALSE,"단가표지"}</definedName>
    <definedName name="ㅎㅇㅀㅁㅇㅎㅁㅇ" localSheetId="19" hidden="1">{#N/A,#N/A,FALSE,"단가표지"}</definedName>
    <definedName name="ㅎㅇㅀㅁㅇㅎㅁㅇ" localSheetId="20" hidden="1">{#N/A,#N/A,FALSE,"단가표지"}</definedName>
    <definedName name="ㅎㅇㅀㅁㅇㅎㅁㅇ" localSheetId="22" hidden="1">{#N/A,#N/A,FALSE,"단가표지"}</definedName>
    <definedName name="ㅎㅇㅀㅁㅇㅎㅁㅇ" localSheetId="24" hidden="1">{#N/A,#N/A,FALSE,"단가표지"}</definedName>
    <definedName name="ㅎㅇㅀㅁㅇㅎㅁㅇ" localSheetId="28" hidden="1">{#N/A,#N/A,FALSE,"단가표지"}</definedName>
    <definedName name="ㅎㅇㅀㅁㅇㅎㅁㅇ" localSheetId="14" hidden="1">{#N/A,#N/A,FALSE,"단가표지"}</definedName>
    <definedName name="ㅎㅇㅀㅁㅇㅎㅁㅇ" hidden="1">{#N/A,#N/A,FALSE,"단가표지"}</definedName>
    <definedName name="ㅎㅇㅀㅇㅀ" localSheetId="12" hidden="1">{#N/A,#N/A,FALSE,"표지목차"}</definedName>
    <definedName name="ㅎㅇㅀㅇㅀ" localSheetId="11" hidden="1">{#N/A,#N/A,FALSE,"표지목차"}</definedName>
    <definedName name="ㅎㅇㅀㅇㅀ" localSheetId="13" hidden="1">{#N/A,#N/A,FALSE,"표지목차"}</definedName>
    <definedName name="ㅎㅇㅀㅇㅀ" localSheetId="16" hidden="1">{#N/A,#N/A,FALSE,"표지목차"}</definedName>
    <definedName name="ㅎㅇㅀㅇㅀ" localSheetId="21" hidden="1">{#N/A,#N/A,FALSE,"표지목차"}</definedName>
    <definedName name="ㅎㅇㅀㅇㅀ" localSheetId="18" hidden="1">{#N/A,#N/A,FALSE,"표지목차"}</definedName>
    <definedName name="ㅎㅇㅀㅇㅀ" localSheetId="19" hidden="1">{#N/A,#N/A,FALSE,"표지목차"}</definedName>
    <definedName name="ㅎㅇㅀㅇㅀ" localSheetId="20" hidden="1">{#N/A,#N/A,FALSE,"표지목차"}</definedName>
    <definedName name="ㅎㅇㅀㅇㅀ" localSheetId="22" hidden="1">{#N/A,#N/A,FALSE,"표지목차"}</definedName>
    <definedName name="ㅎㅇㅀㅇㅀ" localSheetId="24" hidden="1">{#N/A,#N/A,FALSE,"표지목차"}</definedName>
    <definedName name="ㅎㅇㅀㅇㅀ" localSheetId="28" hidden="1">{#N/A,#N/A,FALSE,"표지목차"}</definedName>
    <definedName name="ㅎㅇㅀㅇㅀ" localSheetId="14" hidden="1">{#N/A,#N/A,FALSE,"표지목차"}</definedName>
    <definedName name="ㅎㅇㅀㅇㅀ" hidden="1">{#N/A,#N/A,FALSE,"표지목차"}</definedName>
    <definedName name="ㅎㅇㅀㅇㅀㅇ" localSheetId="12" hidden="1">{#N/A,#N/A,FALSE,"표지목차"}</definedName>
    <definedName name="ㅎㅇㅀㅇㅀㅇ" localSheetId="11" hidden="1">{#N/A,#N/A,FALSE,"표지목차"}</definedName>
    <definedName name="ㅎㅇㅀㅇㅀㅇ" localSheetId="13" hidden="1">{#N/A,#N/A,FALSE,"표지목차"}</definedName>
    <definedName name="ㅎㅇㅀㅇㅀㅇ" localSheetId="16" hidden="1">{#N/A,#N/A,FALSE,"표지목차"}</definedName>
    <definedName name="ㅎㅇㅀㅇㅀㅇ" localSheetId="21" hidden="1">{#N/A,#N/A,FALSE,"표지목차"}</definedName>
    <definedName name="ㅎㅇㅀㅇㅀㅇ" localSheetId="18" hidden="1">{#N/A,#N/A,FALSE,"표지목차"}</definedName>
    <definedName name="ㅎㅇㅀㅇㅀㅇ" localSheetId="19" hidden="1">{#N/A,#N/A,FALSE,"표지목차"}</definedName>
    <definedName name="ㅎㅇㅀㅇㅀㅇ" localSheetId="20" hidden="1">{#N/A,#N/A,FALSE,"표지목차"}</definedName>
    <definedName name="ㅎㅇㅀㅇㅀㅇ" localSheetId="22" hidden="1">{#N/A,#N/A,FALSE,"표지목차"}</definedName>
    <definedName name="ㅎㅇㅀㅇㅀㅇ" localSheetId="24" hidden="1">{#N/A,#N/A,FALSE,"표지목차"}</definedName>
    <definedName name="ㅎㅇㅀㅇㅀㅇ" localSheetId="28" hidden="1">{#N/A,#N/A,FALSE,"표지목차"}</definedName>
    <definedName name="ㅎㅇㅀㅇㅀㅇ" localSheetId="14" hidden="1">{#N/A,#N/A,FALSE,"표지목차"}</definedName>
    <definedName name="ㅎㅇㅀㅇㅀㅇ" hidden="1">{#N/A,#N/A,FALSE,"표지목차"}</definedName>
    <definedName name="ㅎㅇㅁㄴㄹ" localSheetId="12" hidden="1">{#N/A,#N/A,FALSE,"운반시간"}</definedName>
    <definedName name="ㅎㅇㅁㄴㄹ" localSheetId="11" hidden="1">{#N/A,#N/A,FALSE,"운반시간"}</definedName>
    <definedName name="ㅎㅇㅁㄴㄹ" localSheetId="13" hidden="1">{#N/A,#N/A,FALSE,"운반시간"}</definedName>
    <definedName name="ㅎㅇㅁㄴㄹ" localSheetId="16" hidden="1">{#N/A,#N/A,FALSE,"운반시간"}</definedName>
    <definedName name="ㅎㅇㅁㄴㄹ" localSheetId="21" hidden="1">{#N/A,#N/A,FALSE,"운반시간"}</definedName>
    <definedName name="ㅎㅇㅁㄴㄹ" localSheetId="18" hidden="1">{#N/A,#N/A,FALSE,"운반시간"}</definedName>
    <definedName name="ㅎㅇㅁㄴㄹ" localSheetId="19" hidden="1">{#N/A,#N/A,FALSE,"운반시간"}</definedName>
    <definedName name="ㅎㅇㅁㄴㄹ" localSheetId="20" hidden="1">{#N/A,#N/A,FALSE,"운반시간"}</definedName>
    <definedName name="ㅎㅇㅁㄴㄹ" localSheetId="22" hidden="1">{#N/A,#N/A,FALSE,"운반시간"}</definedName>
    <definedName name="ㅎㅇㅁㄴㄹ" localSheetId="24" hidden="1">{#N/A,#N/A,FALSE,"운반시간"}</definedName>
    <definedName name="ㅎㅇㅁㄴㄹ" localSheetId="28" hidden="1">{#N/A,#N/A,FALSE,"운반시간"}</definedName>
    <definedName name="ㅎㅇㅁㄴㄹ" localSheetId="14" hidden="1">{#N/A,#N/A,FALSE,"운반시간"}</definedName>
    <definedName name="ㅎㅇㅁㄴㄹ" hidden="1">{#N/A,#N/A,FALSE,"운반시간"}</definedName>
    <definedName name="ㅎㅇㅁㅀㅁㅇ" localSheetId="12" hidden="1">{#N/A,#N/A,FALSE,"단가표지"}</definedName>
    <definedName name="ㅎㅇㅁㅀㅁㅇ" localSheetId="11" hidden="1">{#N/A,#N/A,FALSE,"단가표지"}</definedName>
    <definedName name="ㅎㅇㅁㅀㅁㅇ" localSheetId="13" hidden="1">{#N/A,#N/A,FALSE,"단가표지"}</definedName>
    <definedName name="ㅎㅇㅁㅀㅁㅇ" localSheetId="16" hidden="1">{#N/A,#N/A,FALSE,"단가표지"}</definedName>
    <definedName name="ㅎㅇㅁㅀㅁㅇ" localSheetId="21" hidden="1">{#N/A,#N/A,FALSE,"단가표지"}</definedName>
    <definedName name="ㅎㅇㅁㅀㅁㅇ" localSheetId="18" hidden="1">{#N/A,#N/A,FALSE,"단가표지"}</definedName>
    <definedName name="ㅎㅇㅁㅀㅁㅇ" localSheetId="19" hidden="1">{#N/A,#N/A,FALSE,"단가표지"}</definedName>
    <definedName name="ㅎㅇㅁㅀㅁㅇ" localSheetId="20" hidden="1">{#N/A,#N/A,FALSE,"단가표지"}</definedName>
    <definedName name="ㅎㅇㅁㅀㅁㅇ" localSheetId="22" hidden="1">{#N/A,#N/A,FALSE,"단가표지"}</definedName>
    <definedName name="ㅎㅇㅁㅀㅁㅇ" localSheetId="24" hidden="1">{#N/A,#N/A,FALSE,"단가표지"}</definedName>
    <definedName name="ㅎㅇㅁㅀㅁㅇ" localSheetId="28" hidden="1">{#N/A,#N/A,FALSE,"단가표지"}</definedName>
    <definedName name="ㅎㅇㅁㅀㅁㅇ" localSheetId="14" hidden="1">{#N/A,#N/A,FALSE,"단가표지"}</definedName>
    <definedName name="ㅎㅇㅁㅀㅁㅇ" hidden="1">{#N/A,#N/A,FALSE,"단가표지"}</definedName>
    <definedName name="ㅎ오" localSheetId="12" hidden="1">{"'용역비'!$A$4:$C$8"}</definedName>
    <definedName name="ㅎ오" localSheetId="11" hidden="1">{"'용역비'!$A$4:$C$8"}</definedName>
    <definedName name="ㅎ오" localSheetId="13" hidden="1">{"'용역비'!$A$4:$C$8"}</definedName>
    <definedName name="ㅎ오" localSheetId="16" hidden="1">{"'용역비'!$A$4:$C$8"}</definedName>
    <definedName name="ㅎ오" localSheetId="21" hidden="1">{"'용역비'!$A$4:$C$8"}</definedName>
    <definedName name="ㅎ오" localSheetId="18" hidden="1">{"'용역비'!$A$4:$C$8"}</definedName>
    <definedName name="ㅎ오" localSheetId="19" hidden="1">{"'용역비'!$A$4:$C$8"}</definedName>
    <definedName name="ㅎ오" localSheetId="20" hidden="1">{"'용역비'!$A$4:$C$8"}</definedName>
    <definedName name="ㅎ오" localSheetId="22" hidden="1">{"'용역비'!$A$4:$C$8"}</definedName>
    <definedName name="ㅎ오" localSheetId="24" hidden="1">{"'용역비'!$A$4:$C$8"}</definedName>
    <definedName name="ㅎ오" localSheetId="28" hidden="1">{"'용역비'!$A$4:$C$8"}</definedName>
    <definedName name="ㅎ오" localSheetId="14" hidden="1">{"'용역비'!$A$4:$C$8"}</definedName>
    <definedName name="ㅎ오" hidden="1">{"'용역비'!$A$4:$C$8"}</definedName>
    <definedName name="ㅎ오_1" localSheetId="12" hidden="1">{"'용역비'!$A$4:$C$8"}</definedName>
    <definedName name="ㅎ오_1" localSheetId="11" hidden="1">{"'용역비'!$A$4:$C$8"}</definedName>
    <definedName name="ㅎ오_1" localSheetId="13" hidden="1">{"'용역비'!$A$4:$C$8"}</definedName>
    <definedName name="ㅎ오_1" localSheetId="16" hidden="1">{"'용역비'!$A$4:$C$8"}</definedName>
    <definedName name="ㅎ오_1" localSheetId="21" hidden="1">{"'용역비'!$A$4:$C$8"}</definedName>
    <definedName name="ㅎ오_1" localSheetId="18" hidden="1">{"'용역비'!$A$4:$C$8"}</definedName>
    <definedName name="ㅎ오_1" localSheetId="19" hidden="1">{"'용역비'!$A$4:$C$8"}</definedName>
    <definedName name="ㅎ오_1" localSheetId="20" hidden="1">{"'용역비'!$A$4:$C$8"}</definedName>
    <definedName name="ㅎ오_1" localSheetId="22" hidden="1">{"'용역비'!$A$4:$C$8"}</definedName>
    <definedName name="ㅎ오_1" localSheetId="24" hidden="1">{"'용역비'!$A$4:$C$8"}</definedName>
    <definedName name="ㅎ오_1" localSheetId="28" hidden="1">{"'용역비'!$A$4:$C$8"}</definedName>
    <definedName name="ㅎ오_1" localSheetId="14" hidden="1">{"'용역비'!$A$4:$C$8"}</definedName>
    <definedName name="ㅎ오_1" hidden="1">{"'용역비'!$A$4:$C$8"}</definedName>
    <definedName name="ㅎ오_2" localSheetId="12" hidden="1">{"'용역비'!$A$4:$C$8"}</definedName>
    <definedName name="ㅎ오_2" localSheetId="11" hidden="1">{"'용역비'!$A$4:$C$8"}</definedName>
    <definedName name="ㅎ오_2" localSheetId="13" hidden="1">{"'용역비'!$A$4:$C$8"}</definedName>
    <definedName name="ㅎ오_2" localSheetId="16" hidden="1">{"'용역비'!$A$4:$C$8"}</definedName>
    <definedName name="ㅎ오_2" localSheetId="21" hidden="1">{"'용역비'!$A$4:$C$8"}</definedName>
    <definedName name="ㅎ오_2" localSheetId="18" hidden="1">{"'용역비'!$A$4:$C$8"}</definedName>
    <definedName name="ㅎ오_2" localSheetId="19" hidden="1">{"'용역비'!$A$4:$C$8"}</definedName>
    <definedName name="ㅎ오_2" localSheetId="20" hidden="1">{"'용역비'!$A$4:$C$8"}</definedName>
    <definedName name="ㅎ오_2" localSheetId="22" hidden="1">{"'용역비'!$A$4:$C$8"}</definedName>
    <definedName name="ㅎ오_2" localSheetId="24" hidden="1">{"'용역비'!$A$4:$C$8"}</definedName>
    <definedName name="ㅎ오_2" localSheetId="28" hidden="1">{"'용역비'!$A$4:$C$8"}</definedName>
    <definedName name="ㅎ오_2" localSheetId="14" hidden="1">{"'용역비'!$A$4:$C$8"}</definedName>
    <definedName name="ㅎ오_2" hidden="1">{"'용역비'!$A$4:$C$8"}</definedName>
    <definedName name="ㅎ오_3" localSheetId="12" hidden="1">{"'용역비'!$A$4:$C$8"}</definedName>
    <definedName name="ㅎ오_3" localSheetId="11" hidden="1">{"'용역비'!$A$4:$C$8"}</definedName>
    <definedName name="ㅎ오_3" localSheetId="13" hidden="1">{"'용역비'!$A$4:$C$8"}</definedName>
    <definedName name="ㅎ오_3" localSheetId="16" hidden="1">{"'용역비'!$A$4:$C$8"}</definedName>
    <definedName name="ㅎ오_3" localSheetId="21" hidden="1">{"'용역비'!$A$4:$C$8"}</definedName>
    <definedName name="ㅎ오_3" localSheetId="18" hidden="1">{"'용역비'!$A$4:$C$8"}</definedName>
    <definedName name="ㅎ오_3" localSheetId="19" hidden="1">{"'용역비'!$A$4:$C$8"}</definedName>
    <definedName name="ㅎ오_3" localSheetId="20" hidden="1">{"'용역비'!$A$4:$C$8"}</definedName>
    <definedName name="ㅎ오_3" localSheetId="22" hidden="1">{"'용역비'!$A$4:$C$8"}</definedName>
    <definedName name="ㅎ오_3" localSheetId="24" hidden="1">{"'용역비'!$A$4:$C$8"}</definedName>
    <definedName name="ㅎ오_3" localSheetId="28" hidden="1">{"'용역비'!$A$4:$C$8"}</definedName>
    <definedName name="ㅎ오_3" localSheetId="14" hidden="1">{"'용역비'!$A$4:$C$8"}</definedName>
    <definedName name="ㅎ오_3" hidden="1">{"'용역비'!$A$4:$C$8"}</definedName>
    <definedName name="ㅎ오_4" localSheetId="12" hidden="1">{"'용역비'!$A$4:$C$8"}</definedName>
    <definedName name="ㅎ오_4" localSheetId="11" hidden="1">{"'용역비'!$A$4:$C$8"}</definedName>
    <definedName name="ㅎ오_4" localSheetId="13" hidden="1">{"'용역비'!$A$4:$C$8"}</definedName>
    <definedName name="ㅎ오_4" localSheetId="16" hidden="1">{"'용역비'!$A$4:$C$8"}</definedName>
    <definedName name="ㅎ오_4" localSheetId="21" hidden="1">{"'용역비'!$A$4:$C$8"}</definedName>
    <definedName name="ㅎ오_4" localSheetId="18" hidden="1">{"'용역비'!$A$4:$C$8"}</definedName>
    <definedName name="ㅎ오_4" localSheetId="19" hidden="1">{"'용역비'!$A$4:$C$8"}</definedName>
    <definedName name="ㅎ오_4" localSheetId="20" hidden="1">{"'용역비'!$A$4:$C$8"}</definedName>
    <definedName name="ㅎ오_4" localSheetId="22" hidden="1">{"'용역비'!$A$4:$C$8"}</definedName>
    <definedName name="ㅎ오_4" localSheetId="24" hidden="1">{"'용역비'!$A$4:$C$8"}</definedName>
    <definedName name="ㅎ오_4" localSheetId="28" hidden="1">{"'용역비'!$A$4:$C$8"}</definedName>
    <definedName name="ㅎ오_4" localSheetId="14" hidden="1">{"'용역비'!$A$4:$C$8"}</definedName>
    <definedName name="ㅎ오_4" hidden="1">{"'용역비'!$A$4:$C$8"}</definedName>
    <definedName name="ㅎ오_5" localSheetId="12" hidden="1">{"'용역비'!$A$4:$C$8"}</definedName>
    <definedName name="ㅎ오_5" localSheetId="11" hidden="1">{"'용역비'!$A$4:$C$8"}</definedName>
    <definedName name="ㅎ오_5" localSheetId="13" hidden="1">{"'용역비'!$A$4:$C$8"}</definedName>
    <definedName name="ㅎ오_5" localSheetId="16" hidden="1">{"'용역비'!$A$4:$C$8"}</definedName>
    <definedName name="ㅎ오_5" localSheetId="21" hidden="1">{"'용역비'!$A$4:$C$8"}</definedName>
    <definedName name="ㅎ오_5" localSheetId="18" hidden="1">{"'용역비'!$A$4:$C$8"}</definedName>
    <definedName name="ㅎ오_5" localSheetId="19" hidden="1">{"'용역비'!$A$4:$C$8"}</definedName>
    <definedName name="ㅎ오_5" localSheetId="20" hidden="1">{"'용역비'!$A$4:$C$8"}</definedName>
    <definedName name="ㅎ오_5" localSheetId="22" hidden="1">{"'용역비'!$A$4:$C$8"}</definedName>
    <definedName name="ㅎ오_5" localSheetId="24" hidden="1">{"'용역비'!$A$4:$C$8"}</definedName>
    <definedName name="ㅎ오_5" localSheetId="28" hidden="1">{"'용역비'!$A$4:$C$8"}</definedName>
    <definedName name="ㅎ오_5" localSheetId="14" hidden="1">{"'용역비'!$A$4:$C$8"}</definedName>
    <definedName name="ㅎ오_5" hidden="1">{"'용역비'!$A$4:$C$8"}</definedName>
    <definedName name="ㅎ처ㅗㅅㄹ요" localSheetId="12" hidden="1">{#N/A,#N/A,FALSE,"집계표"}</definedName>
    <definedName name="ㅎ처ㅗㅅㄹ요" localSheetId="11" hidden="1">{#N/A,#N/A,FALSE,"집계표"}</definedName>
    <definedName name="ㅎ처ㅗㅅㄹ요" localSheetId="13" hidden="1">{#N/A,#N/A,FALSE,"집계표"}</definedName>
    <definedName name="ㅎ처ㅗㅅㄹ요" localSheetId="16" hidden="1">{#N/A,#N/A,FALSE,"집계표"}</definedName>
    <definedName name="ㅎ처ㅗㅅㄹ요" localSheetId="21" hidden="1">{#N/A,#N/A,FALSE,"집계표"}</definedName>
    <definedName name="ㅎ처ㅗㅅㄹ요" localSheetId="18" hidden="1">{#N/A,#N/A,FALSE,"집계표"}</definedName>
    <definedName name="ㅎ처ㅗㅅㄹ요" localSheetId="19" hidden="1">{#N/A,#N/A,FALSE,"집계표"}</definedName>
    <definedName name="ㅎ처ㅗㅅㄹ요" localSheetId="20" hidden="1">{#N/A,#N/A,FALSE,"집계표"}</definedName>
    <definedName name="ㅎ처ㅗㅅㄹ요" localSheetId="22" hidden="1">{#N/A,#N/A,FALSE,"집계표"}</definedName>
    <definedName name="ㅎ처ㅗㅅㄹ요" localSheetId="24" hidden="1">{#N/A,#N/A,FALSE,"집계표"}</definedName>
    <definedName name="ㅎ처ㅗㅅㄹ요" localSheetId="28" hidden="1">{#N/A,#N/A,FALSE,"집계표"}</definedName>
    <definedName name="ㅎ처ㅗㅅㄹ요" localSheetId="14" hidden="1">{#N/A,#N/A,FALSE,"집계표"}</definedName>
    <definedName name="ㅎ처ㅗㅅㄹ요" hidden="1">{#N/A,#N/A,FALSE,"집계표"}</definedName>
    <definedName name="ㅎ픀ㅇㅀ"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픀ㅇ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 hidden="1">#REF!</definedName>
    <definedName name="ㅎㅎㄴㅁㅎㄴㅁㅎ" localSheetId="12" hidden="1">{#N/A,#N/A,FALSE,"구조2"}</definedName>
    <definedName name="ㅎㅎㄴㅁㅎㄴㅁㅎ" localSheetId="11" hidden="1">{#N/A,#N/A,FALSE,"구조2"}</definedName>
    <definedName name="ㅎㅎㄴㅁㅎㄴㅁㅎ" localSheetId="13" hidden="1">{#N/A,#N/A,FALSE,"구조2"}</definedName>
    <definedName name="ㅎㅎㄴㅁㅎㄴㅁㅎ" localSheetId="16" hidden="1">{#N/A,#N/A,FALSE,"구조2"}</definedName>
    <definedName name="ㅎㅎㄴㅁㅎㄴㅁㅎ" localSheetId="21" hidden="1">{#N/A,#N/A,FALSE,"구조2"}</definedName>
    <definedName name="ㅎㅎㄴㅁㅎㄴㅁㅎ" localSheetId="18" hidden="1">{#N/A,#N/A,FALSE,"구조2"}</definedName>
    <definedName name="ㅎㅎㄴㅁㅎㄴㅁㅎ" localSheetId="19" hidden="1">{#N/A,#N/A,FALSE,"구조2"}</definedName>
    <definedName name="ㅎㅎㄴㅁㅎㄴㅁㅎ" localSheetId="20" hidden="1">{#N/A,#N/A,FALSE,"구조2"}</definedName>
    <definedName name="ㅎㅎㄴㅁㅎㄴㅁㅎ" localSheetId="22" hidden="1">{#N/A,#N/A,FALSE,"구조2"}</definedName>
    <definedName name="ㅎㅎㄴㅁㅎㄴㅁㅎ" localSheetId="24" hidden="1">{#N/A,#N/A,FALSE,"구조2"}</definedName>
    <definedName name="ㅎㅎㄴㅁㅎㄴㅁㅎ" localSheetId="28" hidden="1">{#N/A,#N/A,FALSE,"구조2"}</definedName>
    <definedName name="ㅎㅎㄴㅁㅎㄴㅁㅎ" localSheetId="14" hidden="1">{#N/A,#N/A,FALSE,"구조2"}</definedName>
    <definedName name="ㅎㅎㄴㅁㅎㄴㅁㅎ" hidden="1">{#N/A,#N/A,FALSE,"구조2"}</definedName>
    <definedName name="ㅎㅎ도호" localSheetId="12" hidden="1">{#N/A,#N/A,FALSE,"표지목차"}</definedName>
    <definedName name="ㅎㅎ도호" localSheetId="11" hidden="1">{#N/A,#N/A,FALSE,"표지목차"}</definedName>
    <definedName name="ㅎㅎ도호" localSheetId="13" hidden="1">{#N/A,#N/A,FALSE,"표지목차"}</definedName>
    <definedName name="ㅎㅎ도호" localSheetId="16" hidden="1">{#N/A,#N/A,FALSE,"표지목차"}</definedName>
    <definedName name="ㅎㅎ도호" localSheetId="21" hidden="1">{#N/A,#N/A,FALSE,"표지목차"}</definedName>
    <definedName name="ㅎㅎ도호" localSheetId="18" hidden="1">{#N/A,#N/A,FALSE,"표지목차"}</definedName>
    <definedName name="ㅎㅎ도호" localSheetId="19" hidden="1">{#N/A,#N/A,FALSE,"표지목차"}</definedName>
    <definedName name="ㅎㅎ도호" localSheetId="20" hidden="1">{#N/A,#N/A,FALSE,"표지목차"}</definedName>
    <definedName name="ㅎㅎ도호" localSheetId="22" hidden="1">{#N/A,#N/A,FALSE,"표지목차"}</definedName>
    <definedName name="ㅎㅎ도호" localSheetId="24" hidden="1">{#N/A,#N/A,FALSE,"표지목차"}</definedName>
    <definedName name="ㅎㅎ도호" localSheetId="28" hidden="1">{#N/A,#N/A,FALSE,"표지목차"}</definedName>
    <definedName name="ㅎㅎ도호" localSheetId="14" hidden="1">{#N/A,#N/A,FALSE,"표지목차"}</definedName>
    <definedName name="ㅎㅎ도호" hidden="1">{#N/A,#N/A,FALSE,"표지목차"}</definedName>
    <definedName name="ㅎㅎㅎ" hidden="1">#REF!</definedName>
    <definedName name="ㅎㅎㅎ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12" hidden="1">{"'장비'!$A$3:$M$12"}</definedName>
    <definedName name="ㅎㅎㅎㅎ" localSheetId="11" hidden="1">{"'장비'!$A$3:$M$12"}</definedName>
    <definedName name="ㅎㅎㅎㅎ" localSheetId="13" hidden="1">{"'장비'!$A$3:$M$12"}</definedName>
    <definedName name="ㅎㅎㅎㅎ" localSheetId="16" hidden="1">{"'장비'!$A$3:$M$12"}</definedName>
    <definedName name="ㅎㅎㅎㅎ" localSheetId="21" hidden="1">{"'장비'!$A$3:$M$12"}</definedName>
    <definedName name="ㅎㅎㅎㅎ" localSheetId="18" hidden="1">{"'장비'!$A$3:$M$12"}</definedName>
    <definedName name="ㅎㅎㅎㅎ" localSheetId="19" hidden="1">{"'장비'!$A$3:$M$12"}</definedName>
    <definedName name="ㅎㅎㅎㅎ" localSheetId="20" hidden="1">{"'장비'!$A$3:$M$12"}</definedName>
    <definedName name="ㅎㅎㅎㅎ" localSheetId="22" hidden="1">{"'장비'!$A$3:$M$12"}</definedName>
    <definedName name="ㅎㅎㅎㅎ" localSheetId="24" hidden="1">{"'장비'!$A$3:$M$12"}</definedName>
    <definedName name="ㅎㅎㅎㅎ" localSheetId="28" hidden="1">{"'장비'!$A$3:$M$12"}</definedName>
    <definedName name="ㅎㅎㅎㅎ" localSheetId="14" hidden="1">{"'장비'!$A$3:$M$12"}</definedName>
    <definedName name="ㅎㅎㅎㅎ" hidden="1">{"'장비'!$A$3:$M$12"}</definedName>
    <definedName name="ㅎㅎㅎㅎㅎㅎ"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ㅎㅎㅎ" localSheetId="12" hidden="1">{#N/A,#N/A,FALSE,"교리2"}</definedName>
    <definedName name="ㅎㅎㅎㅎㅎㅎㅎ" localSheetId="11" hidden="1">{#N/A,#N/A,FALSE,"교리2"}</definedName>
    <definedName name="ㅎㅎㅎㅎㅎㅎㅎ" localSheetId="13" hidden="1">{#N/A,#N/A,FALSE,"교리2"}</definedName>
    <definedName name="ㅎㅎㅎㅎㅎㅎㅎ" localSheetId="16" hidden="1">{#N/A,#N/A,FALSE,"교리2"}</definedName>
    <definedName name="ㅎㅎㅎㅎㅎㅎㅎ" localSheetId="21" hidden="1">{#N/A,#N/A,FALSE,"교리2"}</definedName>
    <definedName name="ㅎㅎㅎㅎㅎㅎㅎ" localSheetId="18" hidden="1">{#N/A,#N/A,FALSE,"교리2"}</definedName>
    <definedName name="ㅎㅎㅎㅎㅎㅎㅎ" localSheetId="19" hidden="1">{#N/A,#N/A,FALSE,"교리2"}</definedName>
    <definedName name="ㅎㅎㅎㅎㅎㅎㅎ" localSheetId="20" hidden="1">{#N/A,#N/A,FALSE,"교리2"}</definedName>
    <definedName name="ㅎㅎㅎㅎㅎㅎㅎ" localSheetId="22" hidden="1">{#N/A,#N/A,FALSE,"교리2"}</definedName>
    <definedName name="ㅎㅎㅎㅎㅎㅎㅎ" localSheetId="24" hidden="1">{#N/A,#N/A,FALSE,"교리2"}</definedName>
    <definedName name="ㅎㅎㅎㅎㅎㅎㅎ" localSheetId="28" hidden="1">{#N/A,#N/A,FALSE,"교리2"}</definedName>
    <definedName name="ㅎㅎㅎㅎㅎㅎㅎ" localSheetId="14" hidden="1">{#N/A,#N/A,FALSE,"교리2"}</definedName>
    <definedName name="ㅎㅎㅎㅎㅎㅎㅎ" hidden="1">{#N/A,#N/A,FALSE,"교리2"}</definedName>
    <definedName name="ㅎㅎㅎㅎㅎㅎㅎㅎ"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ㅎㅎㅎㅎㅎ"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ㅎㅎㅎ효쇼ㅛ쇼"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효쇼ㅛ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ㅕㅓ" localSheetId="12" hidden="1">{#N/A,#N/A,FALSE,"집계표"}</definedName>
    <definedName name="ㅎㅕㅓ" localSheetId="11" hidden="1">{#N/A,#N/A,FALSE,"집계표"}</definedName>
    <definedName name="ㅎㅕㅓ" localSheetId="13" hidden="1">{#N/A,#N/A,FALSE,"집계표"}</definedName>
    <definedName name="ㅎㅕㅓ" localSheetId="16" hidden="1">{#N/A,#N/A,FALSE,"집계표"}</definedName>
    <definedName name="ㅎㅕㅓ" localSheetId="21" hidden="1">{#N/A,#N/A,FALSE,"집계표"}</definedName>
    <definedName name="ㅎㅕㅓ" localSheetId="18" hidden="1">{#N/A,#N/A,FALSE,"집계표"}</definedName>
    <definedName name="ㅎㅕㅓ" localSheetId="19" hidden="1">{#N/A,#N/A,FALSE,"집계표"}</definedName>
    <definedName name="ㅎㅕㅓ" localSheetId="20" hidden="1">{#N/A,#N/A,FALSE,"집계표"}</definedName>
    <definedName name="ㅎㅕㅓ" localSheetId="22" hidden="1">{#N/A,#N/A,FALSE,"집계표"}</definedName>
    <definedName name="ㅎㅕㅓ" localSheetId="24" hidden="1">{#N/A,#N/A,FALSE,"집계표"}</definedName>
    <definedName name="ㅎㅕㅓ" localSheetId="28" hidden="1">{#N/A,#N/A,FALSE,"집계표"}</definedName>
    <definedName name="ㅎㅕㅓ" localSheetId="14" hidden="1">{#N/A,#N/A,FALSE,"집계표"}</definedName>
    <definedName name="ㅎㅕㅓ" hidden="1">{#N/A,#N/A,FALSE,"집계표"}</definedName>
    <definedName name="하" localSheetId="12" hidden="1">{#N/A,#N/A,FALSE,"지침";#N/A,#N/A,FALSE,"환경분석";#N/A,#N/A,FALSE,"Sheet16"}</definedName>
    <definedName name="하" localSheetId="11" hidden="1">{#N/A,#N/A,FALSE,"지침";#N/A,#N/A,FALSE,"환경분석";#N/A,#N/A,FALSE,"Sheet16"}</definedName>
    <definedName name="하" localSheetId="13" hidden="1">{#N/A,#N/A,FALSE,"지침";#N/A,#N/A,FALSE,"환경분석";#N/A,#N/A,FALSE,"Sheet16"}</definedName>
    <definedName name="하" localSheetId="16" hidden="1">{#N/A,#N/A,FALSE,"지침";#N/A,#N/A,FALSE,"환경분석";#N/A,#N/A,FALSE,"Sheet16"}</definedName>
    <definedName name="하" localSheetId="21" hidden="1">{#N/A,#N/A,FALSE,"지침";#N/A,#N/A,FALSE,"환경분석";#N/A,#N/A,FALSE,"Sheet16"}</definedName>
    <definedName name="하" localSheetId="18" hidden="1">{#N/A,#N/A,FALSE,"지침";#N/A,#N/A,FALSE,"환경분석";#N/A,#N/A,FALSE,"Sheet16"}</definedName>
    <definedName name="하" localSheetId="19" hidden="1">{#N/A,#N/A,FALSE,"지침";#N/A,#N/A,FALSE,"환경분석";#N/A,#N/A,FALSE,"Sheet16"}</definedName>
    <definedName name="하" localSheetId="20" hidden="1">{#N/A,#N/A,FALSE,"지침";#N/A,#N/A,FALSE,"환경분석";#N/A,#N/A,FALSE,"Sheet16"}</definedName>
    <definedName name="하" localSheetId="22" hidden="1">{#N/A,#N/A,FALSE,"지침";#N/A,#N/A,FALSE,"환경분석";#N/A,#N/A,FALSE,"Sheet16"}</definedName>
    <definedName name="하" localSheetId="24" hidden="1">{#N/A,#N/A,FALSE,"지침";#N/A,#N/A,FALSE,"환경분석";#N/A,#N/A,FALSE,"Sheet16"}</definedName>
    <definedName name="하" localSheetId="28" hidden="1">{#N/A,#N/A,FALSE,"지침";#N/A,#N/A,FALSE,"환경분석";#N/A,#N/A,FALSE,"Sheet16"}</definedName>
    <definedName name="하" localSheetId="14" hidden="1">{#N/A,#N/A,FALSE,"지침";#N/A,#N/A,FALSE,"환경분석";#N/A,#N/A,FALSE,"Sheet16"}</definedName>
    <definedName name="하" hidden="1">{#N/A,#N/A,FALSE,"지침";#N/A,#N/A,FALSE,"환경분석";#N/A,#N/A,FALSE,"Sheet16"}</definedName>
    <definedName name="하나" localSheetId="12" hidden="1">{#N/A,#N/A,FALSE,"Sheet1"}</definedName>
    <definedName name="하나" localSheetId="11" hidden="1">{#N/A,#N/A,FALSE,"Sheet1"}</definedName>
    <definedName name="하나" localSheetId="13" hidden="1">{#N/A,#N/A,FALSE,"Sheet1"}</definedName>
    <definedName name="하나" localSheetId="16" hidden="1">{#N/A,#N/A,FALSE,"Sheet1"}</definedName>
    <definedName name="하나" localSheetId="21" hidden="1">{#N/A,#N/A,FALSE,"Sheet1"}</definedName>
    <definedName name="하나" localSheetId="18" hidden="1">{#N/A,#N/A,FALSE,"Sheet1"}</definedName>
    <definedName name="하나" localSheetId="19" hidden="1">{#N/A,#N/A,FALSE,"Sheet1"}</definedName>
    <definedName name="하나" localSheetId="20" hidden="1">{#N/A,#N/A,FALSE,"Sheet1"}</definedName>
    <definedName name="하나" localSheetId="22" hidden="1">{#N/A,#N/A,FALSE,"Sheet1"}</definedName>
    <definedName name="하나" localSheetId="24" hidden="1">{#N/A,#N/A,FALSE,"Sheet1"}</definedName>
    <definedName name="하나" localSheetId="28" hidden="1">{#N/A,#N/A,FALSE,"Sheet1"}</definedName>
    <definedName name="하나" localSheetId="14" hidden="1">{#N/A,#N/A,FALSE,"Sheet1"}</definedName>
    <definedName name="하나" hidden="1">{#N/A,#N/A,FALSE,"Sheet1"}</definedName>
    <definedName name="하늘" localSheetId="12" hidden="1">{#N/A,#N/A,FALSE,"물량산출"}</definedName>
    <definedName name="하늘" localSheetId="11" hidden="1">{#N/A,#N/A,FALSE,"물량산출"}</definedName>
    <definedName name="하늘" localSheetId="13" hidden="1">{#N/A,#N/A,FALSE,"물량산출"}</definedName>
    <definedName name="하늘" localSheetId="16" hidden="1">{#N/A,#N/A,FALSE,"물량산출"}</definedName>
    <definedName name="하늘" localSheetId="21" hidden="1">{#N/A,#N/A,FALSE,"물량산출"}</definedName>
    <definedName name="하늘" localSheetId="18" hidden="1">{#N/A,#N/A,FALSE,"물량산출"}</definedName>
    <definedName name="하늘" localSheetId="19" hidden="1">{#N/A,#N/A,FALSE,"물량산출"}</definedName>
    <definedName name="하늘" localSheetId="20" hidden="1">{#N/A,#N/A,FALSE,"물량산출"}</definedName>
    <definedName name="하늘" localSheetId="22" hidden="1">{#N/A,#N/A,FALSE,"물량산출"}</definedName>
    <definedName name="하늘" localSheetId="24" hidden="1">{#N/A,#N/A,FALSE,"물량산출"}</definedName>
    <definedName name="하늘" localSheetId="28" hidden="1">{#N/A,#N/A,FALSE,"물량산출"}</definedName>
    <definedName name="하늘" localSheetId="14" hidden="1">{#N/A,#N/A,FALSE,"물량산출"}</definedName>
    <definedName name="하늘" hidden="1">{#N/A,#N/A,FALSE,"물량산출"}</definedName>
    <definedName name="하늘다람쥐"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 localSheetId="12" hidden="1">{#N/A,#N/A,FALSE,"이정표"}</definedName>
    <definedName name="하도" localSheetId="11" hidden="1">{#N/A,#N/A,FALSE,"이정표"}</definedName>
    <definedName name="하도" localSheetId="13" hidden="1">{#N/A,#N/A,FALSE,"이정표"}</definedName>
    <definedName name="하도" localSheetId="16" hidden="1">{#N/A,#N/A,FALSE,"이정표"}</definedName>
    <definedName name="하도" localSheetId="21" hidden="1">{#N/A,#N/A,FALSE,"이정표"}</definedName>
    <definedName name="하도" localSheetId="18" hidden="1">{#N/A,#N/A,FALSE,"이정표"}</definedName>
    <definedName name="하도" localSheetId="19" hidden="1">{#N/A,#N/A,FALSE,"이정표"}</definedName>
    <definedName name="하도" localSheetId="20" hidden="1">{#N/A,#N/A,FALSE,"이정표"}</definedName>
    <definedName name="하도" localSheetId="22" hidden="1">{#N/A,#N/A,FALSE,"이정표"}</definedName>
    <definedName name="하도" localSheetId="24" hidden="1">{#N/A,#N/A,FALSE,"이정표"}</definedName>
    <definedName name="하도" localSheetId="28" hidden="1">{#N/A,#N/A,FALSE,"이정표"}</definedName>
    <definedName name="하도" localSheetId="14" hidden="1">{#N/A,#N/A,FALSE,"이정표"}</definedName>
    <definedName name="하도" hidden="1">{#N/A,#N/A,FALSE,"이정표"}</definedName>
    <definedName name="하도4" hidden="1">255</definedName>
    <definedName name="하도6" hidden="1">255</definedName>
    <definedName name="하도급" localSheetId="12" hidden="1">{#N/A,#N/A,FALSE,"사업총괄";#N/A,#N/A,FALSE,"장비사업";#N/A,#N/A,FALSE,"철구사업";#N/A,#N/A,FALSE,"준설사업"}</definedName>
    <definedName name="하도급" localSheetId="11" hidden="1">{#N/A,#N/A,FALSE,"사업총괄";#N/A,#N/A,FALSE,"장비사업";#N/A,#N/A,FALSE,"철구사업";#N/A,#N/A,FALSE,"준설사업"}</definedName>
    <definedName name="하도급" localSheetId="13" hidden="1">{#N/A,#N/A,FALSE,"사업총괄";#N/A,#N/A,FALSE,"장비사업";#N/A,#N/A,FALSE,"철구사업";#N/A,#N/A,FALSE,"준설사업"}</definedName>
    <definedName name="하도급" localSheetId="16" hidden="1">{#N/A,#N/A,FALSE,"사업총괄";#N/A,#N/A,FALSE,"장비사업";#N/A,#N/A,FALSE,"철구사업";#N/A,#N/A,FALSE,"준설사업"}</definedName>
    <definedName name="하도급" localSheetId="21" hidden="1">{#N/A,#N/A,FALSE,"사업총괄";#N/A,#N/A,FALSE,"장비사업";#N/A,#N/A,FALSE,"철구사업";#N/A,#N/A,FALSE,"준설사업"}</definedName>
    <definedName name="하도급" localSheetId="18" hidden="1">{#N/A,#N/A,FALSE,"사업총괄";#N/A,#N/A,FALSE,"장비사업";#N/A,#N/A,FALSE,"철구사업";#N/A,#N/A,FALSE,"준설사업"}</definedName>
    <definedName name="하도급" localSheetId="19" hidden="1">{#N/A,#N/A,FALSE,"사업총괄";#N/A,#N/A,FALSE,"장비사업";#N/A,#N/A,FALSE,"철구사업";#N/A,#N/A,FALSE,"준설사업"}</definedName>
    <definedName name="하도급" localSheetId="20" hidden="1">{#N/A,#N/A,FALSE,"사업총괄";#N/A,#N/A,FALSE,"장비사업";#N/A,#N/A,FALSE,"철구사업";#N/A,#N/A,FALSE,"준설사업"}</definedName>
    <definedName name="하도급" localSheetId="22" hidden="1">{#N/A,#N/A,FALSE,"사업총괄";#N/A,#N/A,FALSE,"장비사업";#N/A,#N/A,FALSE,"철구사업";#N/A,#N/A,FALSE,"준설사업"}</definedName>
    <definedName name="하도급" localSheetId="24" hidden="1">{#N/A,#N/A,FALSE,"사업총괄";#N/A,#N/A,FALSE,"장비사업";#N/A,#N/A,FALSE,"철구사업";#N/A,#N/A,FALSE,"준설사업"}</definedName>
    <definedName name="하도급" localSheetId="28" hidden="1">{#N/A,#N/A,FALSE,"사업총괄";#N/A,#N/A,FALSE,"장비사업";#N/A,#N/A,FALSE,"철구사업";#N/A,#N/A,FALSE,"준설사업"}</definedName>
    <definedName name="하도급" localSheetId="14" hidden="1">{#N/A,#N/A,FALSE,"사업총괄";#N/A,#N/A,FALSE,"장비사업";#N/A,#N/A,FALSE,"철구사업";#N/A,#N/A,FALSE,"준설사업"}</definedName>
    <definedName name="하도급" hidden="1">{#N/A,#N/A,FALSE,"사업총괄";#N/A,#N/A,FALSE,"장비사업";#N/A,#N/A,FALSE,"철구사업";#N/A,#N/A,FALSE,"준설사업"}</definedName>
    <definedName name="하도급8" hidden="1">255</definedName>
    <definedName name="하도급보증1" localSheetId="1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1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1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16"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2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1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19"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2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2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2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28"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localSheetId="14"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localSheetId="12" hidden="1">{#N/A,#N/A,FALSE,"골재소요량";#N/A,#N/A,FALSE,"골재소요량"}</definedName>
    <definedName name="하도대상" localSheetId="11" hidden="1">{#N/A,#N/A,FALSE,"골재소요량";#N/A,#N/A,FALSE,"골재소요량"}</definedName>
    <definedName name="하도대상" localSheetId="13" hidden="1">{#N/A,#N/A,FALSE,"골재소요량";#N/A,#N/A,FALSE,"골재소요량"}</definedName>
    <definedName name="하도대상" localSheetId="16" hidden="1">{#N/A,#N/A,FALSE,"골재소요량";#N/A,#N/A,FALSE,"골재소요량"}</definedName>
    <definedName name="하도대상" localSheetId="21" hidden="1">{#N/A,#N/A,FALSE,"골재소요량";#N/A,#N/A,FALSE,"골재소요량"}</definedName>
    <definedName name="하도대상" localSheetId="18" hidden="1">{#N/A,#N/A,FALSE,"골재소요량";#N/A,#N/A,FALSE,"골재소요량"}</definedName>
    <definedName name="하도대상" localSheetId="19" hidden="1">{#N/A,#N/A,FALSE,"골재소요량";#N/A,#N/A,FALSE,"골재소요량"}</definedName>
    <definedName name="하도대상" localSheetId="20" hidden="1">{#N/A,#N/A,FALSE,"골재소요량";#N/A,#N/A,FALSE,"골재소요량"}</definedName>
    <definedName name="하도대상" localSheetId="22" hidden="1">{#N/A,#N/A,FALSE,"골재소요량";#N/A,#N/A,FALSE,"골재소요량"}</definedName>
    <definedName name="하도대상" localSheetId="24" hidden="1">{#N/A,#N/A,FALSE,"골재소요량";#N/A,#N/A,FALSE,"골재소요량"}</definedName>
    <definedName name="하도대상" localSheetId="28" hidden="1">{#N/A,#N/A,FALSE,"골재소요량";#N/A,#N/A,FALSE,"골재소요량"}</definedName>
    <definedName name="하도대상" localSheetId="14" hidden="1">{#N/A,#N/A,FALSE,"골재소요량";#N/A,#N/A,FALSE,"골재소요량"}</definedName>
    <definedName name="하도대상" hidden="1">{#N/A,#N/A,FALSE,"골재소요량";#N/A,#N/A,FALSE,"골재소요량"}</definedName>
    <definedName name="하도발주용공내역서" localSheetId="12" hidden="1">{#N/A,#N/A,FALSE,"사업총괄";#N/A,#N/A,FALSE,"장비사업";#N/A,#N/A,FALSE,"철구사업";#N/A,#N/A,FALSE,"준설사업"}</definedName>
    <definedName name="하도발주용공내역서" localSheetId="11" hidden="1">{#N/A,#N/A,FALSE,"사업총괄";#N/A,#N/A,FALSE,"장비사업";#N/A,#N/A,FALSE,"철구사업";#N/A,#N/A,FALSE,"준설사업"}</definedName>
    <definedName name="하도발주용공내역서" localSheetId="13" hidden="1">{#N/A,#N/A,FALSE,"사업총괄";#N/A,#N/A,FALSE,"장비사업";#N/A,#N/A,FALSE,"철구사업";#N/A,#N/A,FALSE,"준설사업"}</definedName>
    <definedName name="하도발주용공내역서" localSheetId="16" hidden="1">{#N/A,#N/A,FALSE,"사업총괄";#N/A,#N/A,FALSE,"장비사업";#N/A,#N/A,FALSE,"철구사업";#N/A,#N/A,FALSE,"준설사업"}</definedName>
    <definedName name="하도발주용공내역서" localSheetId="21" hidden="1">{#N/A,#N/A,FALSE,"사업총괄";#N/A,#N/A,FALSE,"장비사업";#N/A,#N/A,FALSE,"철구사업";#N/A,#N/A,FALSE,"준설사업"}</definedName>
    <definedName name="하도발주용공내역서" localSheetId="18" hidden="1">{#N/A,#N/A,FALSE,"사업총괄";#N/A,#N/A,FALSE,"장비사업";#N/A,#N/A,FALSE,"철구사업";#N/A,#N/A,FALSE,"준설사업"}</definedName>
    <definedName name="하도발주용공내역서" localSheetId="19" hidden="1">{#N/A,#N/A,FALSE,"사업총괄";#N/A,#N/A,FALSE,"장비사업";#N/A,#N/A,FALSE,"철구사업";#N/A,#N/A,FALSE,"준설사업"}</definedName>
    <definedName name="하도발주용공내역서" localSheetId="20" hidden="1">{#N/A,#N/A,FALSE,"사업총괄";#N/A,#N/A,FALSE,"장비사업";#N/A,#N/A,FALSE,"철구사업";#N/A,#N/A,FALSE,"준설사업"}</definedName>
    <definedName name="하도발주용공내역서" localSheetId="22" hidden="1">{#N/A,#N/A,FALSE,"사업총괄";#N/A,#N/A,FALSE,"장비사업";#N/A,#N/A,FALSE,"철구사업";#N/A,#N/A,FALSE,"준설사업"}</definedName>
    <definedName name="하도발주용공내역서" localSheetId="24" hidden="1">{#N/A,#N/A,FALSE,"사업총괄";#N/A,#N/A,FALSE,"장비사업";#N/A,#N/A,FALSE,"철구사업";#N/A,#N/A,FALSE,"준설사업"}</definedName>
    <definedName name="하도발주용공내역서" localSheetId="28" hidden="1">{#N/A,#N/A,FALSE,"사업총괄";#N/A,#N/A,FALSE,"장비사업";#N/A,#N/A,FALSE,"철구사업";#N/A,#N/A,FALSE,"준설사업"}</definedName>
    <definedName name="하도발주용공내역서" localSheetId="14" hidden="1">{#N/A,#N/A,FALSE,"사업총괄";#N/A,#N/A,FALSE,"장비사업";#N/A,#N/A,FALSE,"철구사업";#N/A,#N/A,FALSE,"준설사업"}</definedName>
    <definedName name="하도발주용공내역서" hidden="1">{#N/A,#N/A,FALSE,"사업총괄";#N/A,#N/A,FALSE,"장비사업";#N/A,#N/A,FALSE,"철구사업";#N/A,#N/A,FALSE,"준설사업"}</definedName>
    <definedName name="하도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반기절감액" localSheetId="1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1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13"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16"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21"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1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19"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20"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22"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2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28"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localSheetId="14"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반기절감액" hidden="1">{#N/A,#N/A,TRUE,"규격별손익현황";#N/A,#N/A,TRUE,"매출impact";#N/A,#N/A,TRUE,"원가impact";#N/A,#N/A,TRUE,"원재료비분석";#N/A,#N/A,TRUE,"제조경비차이";#N/A,#N/A,TRUE,"제조원단위";#N/A,#N/A,TRUE,"제조원가명세서";#N/A,#N/A,TRUE,"종합제조원가";#N/A,#N/A,TRUE,"규격별제조원가";#N/A,#N/A,TRUE,"규격별원부재료사용량";#N/A,#N/A,TRUE,"재공품평가";#N/A,#N/A,TRUE,"고정비배부";#N/A,#N/A,TRUE,"규격별제품수불현황";#N/A,#N/A,TRUE,"수불현황";#N/A,#N/A,TRUE,"원재료수불현황";#N/A,#N/A,TRUE,"부재료수불";#N/A,#N/A,TRUE,"저장품수불";#N/A,#N/A,TRUE,"b-c油"}</definedName>
    <definedName name="하수도2"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프" localSheetId="12" hidden="1">{#N/A,#N/A,FALSE,"전체집계표";#N/A,#N/A,FALSE,"안벽30000";#N/A,#N/A,FALSE,"안벽20000";#N/A,#N/A,FALSE,"내호안";#N/A,#N/A,FALSE,"외호안";#N/A,#N/A,FALSE,"준설토A";#N/A,#N/A,FALSE,"준설토B";#N/A,#N/A,FALSE,"적출장"}</definedName>
    <definedName name="하프" localSheetId="11" hidden="1">{#N/A,#N/A,FALSE,"전체집계표";#N/A,#N/A,FALSE,"안벽30000";#N/A,#N/A,FALSE,"안벽20000";#N/A,#N/A,FALSE,"내호안";#N/A,#N/A,FALSE,"외호안";#N/A,#N/A,FALSE,"준설토A";#N/A,#N/A,FALSE,"준설토B";#N/A,#N/A,FALSE,"적출장"}</definedName>
    <definedName name="하프" localSheetId="13" hidden="1">{#N/A,#N/A,FALSE,"전체집계표";#N/A,#N/A,FALSE,"안벽30000";#N/A,#N/A,FALSE,"안벽20000";#N/A,#N/A,FALSE,"내호안";#N/A,#N/A,FALSE,"외호안";#N/A,#N/A,FALSE,"준설토A";#N/A,#N/A,FALSE,"준설토B";#N/A,#N/A,FALSE,"적출장"}</definedName>
    <definedName name="하프" localSheetId="16" hidden="1">{#N/A,#N/A,FALSE,"전체집계표";#N/A,#N/A,FALSE,"안벽30000";#N/A,#N/A,FALSE,"안벽20000";#N/A,#N/A,FALSE,"내호안";#N/A,#N/A,FALSE,"외호안";#N/A,#N/A,FALSE,"준설토A";#N/A,#N/A,FALSE,"준설토B";#N/A,#N/A,FALSE,"적출장"}</definedName>
    <definedName name="하프" localSheetId="21" hidden="1">{#N/A,#N/A,FALSE,"전체집계표";#N/A,#N/A,FALSE,"안벽30000";#N/A,#N/A,FALSE,"안벽20000";#N/A,#N/A,FALSE,"내호안";#N/A,#N/A,FALSE,"외호안";#N/A,#N/A,FALSE,"준설토A";#N/A,#N/A,FALSE,"준설토B";#N/A,#N/A,FALSE,"적출장"}</definedName>
    <definedName name="하프" localSheetId="18" hidden="1">{#N/A,#N/A,FALSE,"전체집계표";#N/A,#N/A,FALSE,"안벽30000";#N/A,#N/A,FALSE,"안벽20000";#N/A,#N/A,FALSE,"내호안";#N/A,#N/A,FALSE,"외호안";#N/A,#N/A,FALSE,"준설토A";#N/A,#N/A,FALSE,"준설토B";#N/A,#N/A,FALSE,"적출장"}</definedName>
    <definedName name="하프" localSheetId="19" hidden="1">{#N/A,#N/A,FALSE,"전체집계표";#N/A,#N/A,FALSE,"안벽30000";#N/A,#N/A,FALSE,"안벽20000";#N/A,#N/A,FALSE,"내호안";#N/A,#N/A,FALSE,"외호안";#N/A,#N/A,FALSE,"준설토A";#N/A,#N/A,FALSE,"준설토B";#N/A,#N/A,FALSE,"적출장"}</definedName>
    <definedName name="하프" localSheetId="20" hidden="1">{#N/A,#N/A,FALSE,"전체집계표";#N/A,#N/A,FALSE,"안벽30000";#N/A,#N/A,FALSE,"안벽20000";#N/A,#N/A,FALSE,"내호안";#N/A,#N/A,FALSE,"외호안";#N/A,#N/A,FALSE,"준설토A";#N/A,#N/A,FALSE,"준설토B";#N/A,#N/A,FALSE,"적출장"}</definedName>
    <definedName name="하프" localSheetId="22" hidden="1">{#N/A,#N/A,FALSE,"전체집계표";#N/A,#N/A,FALSE,"안벽30000";#N/A,#N/A,FALSE,"안벽20000";#N/A,#N/A,FALSE,"내호안";#N/A,#N/A,FALSE,"외호안";#N/A,#N/A,FALSE,"준설토A";#N/A,#N/A,FALSE,"준설토B";#N/A,#N/A,FALSE,"적출장"}</definedName>
    <definedName name="하프" localSheetId="24" hidden="1">{#N/A,#N/A,FALSE,"전체집계표";#N/A,#N/A,FALSE,"안벽30000";#N/A,#N/A,FALSE,"안벽20000";#N/A,#N/A,FALSE,"내호안";#N/A,#N/A,FALSE,"외호안";#N/A,#N/A,FALSE,"준설토A";#N/A,#N/A,FALSE,"준설토B";#N/A,#N/A,FALSE,"적출장"}</definedName>
    <definedName name="하프" localSheetId="28" hidden="1">{#N/A,#N/A,FALSE,"전체집계표";#N/A,#N/A,FALSE,"안벽30000";#N/A,#N/A,FALSE,"안벽20000";#N/A,#N/A,FALSE,"내호안";#N/A,#N/A,FALSE,"외호안";#N/A,#N/A,FALSE,"준설토A";#N/A,#N/A,FALSE,"준설토B";#N/A,#N/A,FALSE,"적출장"}</definedName>
    <definedName name="하프" localSheetId="14" hidden="1">{#N/A,#N/A,FALSE,"전체집계표";#N/A,#N/A,FALSE,"안벽30000";#N/A,#N/A,FALSE,"안벽20000";#N/A,#N/A,FALSE,"내호안";#N/A,#N/A,FALSE,"외호안";#N/A,#N/A,FALSE,"준설토A";#N/A,#N/A,FALSE,"준설토B";#N/A,#N/A,FALSE,"적출장"}</definedName>
    <definedName name="하프" hidden="1">{#N/A,#N/A,FALSE,"전체집계표";#N/A,#N/A,FALSE,"안벽30000";#N/A,#N/A,FALSE,"안벽20000";#N/A,#N/A,FALSE,"내호안";#N/A,#N/A,FALSE,"외호안";#N/A,#N/A,FALSE,"준설토A";#N/A,#N/A,FALSE,"준설토B";#N/A,#N/A,FALSE,"적출장"}</definedName>
    <definedName name="하프1" localSheetId="12" hidden="1">{#N/A,#N/A,FALSE,"전체집계표";#N/A,#N/A,FALSE,"안벽30000";#N/A,#N/A,FALSE,"안벽20000";#N/A,#N/A,FALSE,"내호안";#N/A,#N/A,FALSE,"외호안";#N/A,#N/A,FALSE,"준설토A";#N/A,#N/A,FALSE,"준설토B";#N/A,#N/A,FALSE,"적출장"}</definedName>
    <definedName name="하프1" localSheetId="11" hidden="1">{#N/A,#N/A,FALSE,"전체집계표";#N/A,#N/A,FALSE,"안벽30000";#N/A,#N/A,FALSE,"안벽20000";#N/A,#N/A,FALSE,"내호안";#N/A,#N/A,FALSE,"외호안";#N/A,#N/A,FALSE,"준설토A";#N/A,#N/A,FALSE,"준설토B";#N/A,#N/A,FALSE,"적출장"}</definedName>
    <definedName name="하프1" localSheetId="13" hidden="1">{#N/A,#N/A,FALSE,"전체집계표";#N/A,#N/A,FALSE,"안벽30000";#N/A,#N/A,FALSE,"안벽20000";#N/A,#N/A,FALSE,"내호안";#N/A,#N/A,FALSE,"외호안";#N/A,#N/A,FALSE,"준설토A";#N/A,#N/A,FALSE,"준설토B";#N/A,#N/A,FALSE,"적출장"}</definedName>
    <definedName name="하프1" localSheetId="16" hidden="1">{#N/A,#N/A,FALSE,"전체집계표";#N/A,#N/A,FALSE,"안벽30000";#N/A,#N/A,FALSE,"안벽20000";#N/A,#N/A,FALSE,"내호안";#N/A,#N/A,FALSE,"외호안";#N/A,#N/A,FALSE,"준설토A";#N/A,#N/A,FALSE,"준설토B";#N/A,#N/A,FALSE,"적출장"}</definedName>
    <definedName name="하프1" localSheetId="21" hidden="1">{#N/A,#N/A,FALSE,"전체집계표";#N/A,#N/A,FALSE,"안벽30000";#N/A,#N/A,FALSE,"안벽20000";#N/A,#N/A,FALSE,"내호안";#N/A,#N/A,FALSE,"외호안";#N/A,#N/A,FALSE,"준설토A";#N/A,#N/A,FALSE,"준설토B";#N/A,#N/A,FALSE,"적출장"}</definedName>
    <definedName name="하프1" localSheetId="18" hidden="1">{#N/A,#N/A,FALSE,"전체집계표";#N/A,#N/A,FALSE,"안벽30000";#N/A,#N/A,FALSE,"안벽20000";#N/A,#N/A,FALSE,"내호안";#N/A,#N/A,FALSE,"외호안";#N/A,#N/A,FALSE,"준설토A";#N/A,#N/A,FALSE,"준설토B";#N/A,#N/A,FALSE,"적출장"}</definedName>
    <definedName name="하프1" localSheetId="19" hidden="1">{#N/A,#N/A,FALSE,"전체집계표";#N/A,#N/A,FALSE,"안벽30000";#N/A,#N/A,FALSE,"안벽20000";#N/A,#N/A,FALSE,"내호안";#N/A,#N/A,FALSE,"외호안";#N/A,#N/A,FALSE,"준설토A";#N/A,#N/A,FALSE,"준설토B";#N/A,#N/A,FALSE,"적출장"}</definedName>
    <definedName name="하프1" localSheetId="20" hidden="1">{#N/A,#N/A,FALSE,"전체집계표";#N/A,#N/A,FALSE,"안벽30000";#N/A,#N/A,FALSE,"안벽20000";#N/A,#N/A,FALSE,"내호안";#N/A,#N/A,FALSE,"외호안";#N/A,#N/A,FALSE,"준설토A";#N/A,#N/A,FALSE,"준설토B";#N/A,#N/A,FALSE,"적출장"}</definedName>
    <definedName name="하프1" localSheetId="22" hidden="1">{#N/A,#N/A,FALSE,"전체집계표";#N/A,#N/A,FALSE,"안벽30000";#N/A,#N/A,FALSE,"안벽20000";#N/A,#N/A,FALSE,"내호안";#N/A,#N/A,FALSE,"외호안";#N/A,#N/A,FALSE,"준설토A";#N/A,#N/A,FALSE,"준설토B";#N/A,#N/A,FALSE,"적출장"}</definedName>
    <definedName name="하프1" localSheetId="24" hidden="1">{#N/A,#N/A,FALSE,"전체집계표";#N/A,#N/A,FALSE,"안벽30000";#N/A,#N/A,FALSE,"안벽20000";#N/A,#N/A,FALSE,"내호안";#N/A,#N/A,FALSE,"외호안";#N/A,#N/A,FALSE,"준설토A";#N/A,#N/A,FALSE,"준설토B";#N/A,#N/A,FALSE,"적출장"}</definedName>
    <definedName name="하프1" localSheetId="28" hidden="1">{#N/A,#N/A,FALSE,"전체집계표";#N/A,#N/A,FALSE,"안벽30000";#N/A,#N/A,FALSE,"안벽20000";#N/A,#N/A,FALSE,"내호안";#N/A,#N/A,FALSE,"외호안";#N/A,#N/A,FALSE,"준설토A";#N/A,#N/A,FALSE,"준설토B";#N/A,#N/A,FALSE,"적출장"}</definedName>
    <definedName name="하프1" localSheetId="14" hidden="1">{#N/A,#N/A,FALSE,"전체집계표";#N/A,#N/A,FALSE,"안벽30000";#N/A,#N/A,FALSE,"안벽20000";#N/A,#N/A,FALSE,"내호안";#N/A,#N/A,FALSE,"외호안";#N/A,#N/A,FALSE,"준설토A";#N/A,#N/A,FALSE,"준설토B";#N/A,#N/A,FALSE,"적출장"}</definedName>
    <definedName name="하프1" hidden="1">{#N/A,#N/A,FALSE,"전체집계표";#N/A,#N/A,FALSE,"안벽30000";#N/A,#N/A,FALSE,"안벽20000";#N/A,#N/A,FALSE,"내호안";#N/A,#N/A,FALSE,"외호안";#N/A,#N/A,FALSE,"준설토A";#N/A,#N/A,FALSE,"준설토B";#N/A,#N/A,FALSE,"적출장"}</definedName>
    <definedName name="하하" localSheetId="12" hidden="1">{"'Sheet1'!$A$22:$G$23","'Sheet1'!$A$6","'Sheet1'!$E$10","'Sheet1'!$A$1:$F$23","'Sheet1'!$B$10","'Sheet1'!$A$1:$G$22","'Sheet1'!$A$1:$G$51"}</definedName>
    <definedName name="하하" localSheetId="11" hidden="1">{"'Sheet1'!$A$22:$G$23","'Sheet1'!$A$6","'Sheet1'!$E$10","'Sheet1'!$A$1:$F$23","'Sheet1'!$B$10","'Sheet1'!$A$1:$G$22","'Sheet1'!$A$1:$G$51"}</definedName>
    <definedName name="하하" localSheetId="13" hidden="1">{"'Sheet1'!$A$22:$G$23","'Sheet1'!$A$6","'Sheet1'!$E$10","'Sheet1'!$A$1:$F$23","'Sheet1'!$B$10","'Sheet1'!$A$1:$G$22","'Sheet1'!$A$1:$G$51"}</definedName>
    <definedName name="하하" localSheetId="16" hidden="1">{"'Sheet1'!$A$22:$G$23","'Sheet1'!$A$6","'Sheet1'!$E$10","'Sheet1'!$A$1:$F$23","'Sheet1'!$B$10","'Sheet1'!$A$1:$G$22","'Sheet1'!$A$1:$G$51"}</definedName>
    <definedName name="하하" localSheetId="21" hidden="1">{"'Sheet1'!$A$22:$G$23","'Sheet1'!$A$6","'Sheet1'!$E$10","'Sheet1'!$A$1:$F$23","'Sheet1'!$B$10","'Sheet1'!$A$1:$G$22","'Sheet1'!$A$1:$G$51"}</definedName>
    <definedName name="하하" localSheetId="18" hidden="1">{"'Sheet1'!$A$22:$G$23","'Sheet1'!$A$6","'Sheet1'!$E$10","'Sheet1'!$A$1:$F$23","'Sheet1'!$B$10","'Sheet1'!$A$1:$G$22","'Sheet1'!$A$1:$G$51"}</definedName>
    <definedName name="하하" localSheetId="19" hidden="1">{"'Sheet1'!$A$22:$G$23","'Sheet1'!$A$6","'Sheet1'!$E$10","'Sheet1'!$A$1:$F$23","'Sheet1'!$B$10","'Sheet1'!$A$1:$G$22","'Sheet1'!$A$1:$G$51"}</definedName>
    <definedName name="하하" localSheetId="20" hidden="1">{"'Sheet1'!$A$22:$G$23","'Sheet1'!$A$6","'Sheet1'!$E$10","'Sheet1'!$A$1:$F$23","'Sheet1'!$B$10","'Sheet1'!$A$1:$G$22","'Sheet1'!$A$1:$G$51"}</definedName>
    <definedName name="하하" localSheetId="22" hidden="1">{"'Sheet1'!$A$22:$G$23","'Sheet1'!$A$6","'Sheet1'!$E$10","'Sheet1'!$A$1:$F$23","'Sheet1'!$B$10","'Sheet1'!$A$1:$G$22","'Sheet1'!$A$1:$G$51"}</definedName>
    <definedName name="하하" localSheetId="24" hidden="1">{"'Sheet1'!$A$22:$G$23","'Sheet1'!$A$6","'Sheet1'!$E$10","'Sheet1'!$A$1:$F$23","'Sheet1'!$B$10","'Sheet1'!$A$1:$G$22","'Sheet1'!$A$1:$G$51"}</definedName>
    <definedName name="하하" localSheetId="28" hidden="1">{"'Sheet1'!$A$22:$G$23","'Sheet1'!$A$6","'Sheet1'!$E$10","'Sheet1'!$A$1:$F$23","'Sheet1'!$B$10","'Sheet1'!$A$1:$G$22","'Sheet1'!$A$1:$G$51"}</definedName>
    <definedName name="하하" localSheetId="14" hidden="1">{"'Sheet1'!$A$22:$G$23","'Sheet1'!$A$6","'Sheet1'!$E$10","'Sheet1'!$A$1:$F$23","'Sheet1'!$B$10","'Sheet1'!$A$1:$G$22","'Sheet1'!$A$1:$G$51"}</definedName>
    <definedName name="하하" hidden="1">{"'Sheet1'!$A$22:$G$23","'Sheet1'!$A$6","'Sheet1'!$E$10","'Sheet1'!$A$1:$F$23","'Sheet1'!$B$10","'Sheet1'!$A$1:$G$22","'Sheet1'!$A$1:$G$51"}</definedName>
    <definedName name="하하하" localSheetId="12" hidden="1">{#N/A,#N/A,FALSE,"명세표"}</definedName>
    <definedName name="하하하" localSheetId="11" hidden="1">{#N/A,#N/A,FALSE,"명세표"}</definedName>
    <definedName name="하하하" localSheetId="13" hidden="1">{#N/A,#N/A,FALSE,"명세표"}</definedName>
    <definedName name="하하하" localSheetId="16" hidden="1">{#N/A,#N/A,FALSE,"명세표"}</definedName>
    <definedName name="하하하" localSheetId="21" hidden="1">{#N/A,#N/A,FALSE,"명세표"}</definedName>
    <definedName name="하하하" localSheetId="18" hidden="1">{#N/A,#N/A,FALSE,"명세표"}</definedName>
    <definedName name="하하하" localSheetId="19" hidden="1">{#N/A,#N/A,FALSE,"명세표"}</definedName>
    <definedName name="하하하" localSheetId="20" hidden="1">{#N/A,#N/A,FALSE,"명세표"}</definedName>
    <definedName name="하하하" localSheetId="22" hidden="1">{#N/A,#N/A,FALSE,"명세표"}</definedName>
    <definedName name="하하하" localSheetId="24" hidden="1">{#N/A,#N/A,FALSE,"명세표"}</definedName>
    <definedName name="하하하" localSheetId="28" hidden="1">{#N/A,#N/A,FALSE,"명세표"}</definedName>
    <definedName name="하하하" localSheetId="14" hidden="1">{#N/A,#N/A,FALSE,"명세표"}</definedName>
    <definedName name="하하하" hidden="1">{#N/A,#N/A,FALSE,"명세표"}</definedName>
    <definedName name="하한선" localSheetId="12" hidden="1">{#N/A,#N/A,FALSE,"배수2"}</definedName>
    <definedName name="하한선" localSheetId="11" hidden="1">{#N/A,#N/A,FALSE,"배수2"}</definedName>
    <definedName name="하한선" localSheetId="13" hidden="1">{#N/A,#N/A,FALSE,"배수2"}</definedName>
    <definedName name="하한선" localSheetId="16" hidden="1">{#N/A,#N/A,FALSE,"배수2"}</definedName>
    <definedName name="하한선" localSheetId="21" hidden="1">{#N/A,#N/A,FALSE,"배수2"}</definedName>
    <definedName name="하한선" localSheetId="18" hidden="1">{#N/A,#N/A,FALSE,"배수2"}</definedName>
    <definedName name="하한선" localSheetId="19" hidden="1">{#N/A,#N/A,FALSE,"배수2"}</definedName>
    <definedName name="하한선" localSheetId="20" hidden="1">{#N/A,#N/A,FALSE,"배수2"}</definedName>
    <definedName name="하한선" localSheetId="22" hidden="1">{#N/A,#N/A,FALSE,"배수2"}</definedName>
    <definedName name="하한선" localSheetId="24" hidden="1">{#N/A,#N/A,FALSE,"배수2"}</definedName>
    <definedName name="하한선" localSheetId="28" hidden="1">{#N/A,#N/A,FALSE,"배수2"}</definedName>
    <definedName name="하한선" localSheetId="14" hidden="1">{#N/A,#N/A,FALSE,"배수2"}</definedName>
    <definedName name="하한선" hidden="1">{#N/A,#N/A,FALSE,"배수2"}</definedName>
    <definedName name="한" hidden="1">#REF!</definedName>
    <definedName name="한동" localSheetId="12" hidden="1">{#N/A,#N/A,FALSE,"단가표지"}</definedName>
    <definedName name="한동" localSheetId="11" hidden="1">{#N/A,#N/A,FALSE,"단가표지"}</definedName>
    <definedName name="한동" localSheetId="13" hidden="1">{#N/A,#N/A,FALSE,"단가표지"}</definedName>
    <definedName name="한동" localSheetId="16" hidden="1">{#N/A,#N/A,FALSE,"단가표지"}</definedName>
    <definedName name="한동" localSheetId="21" hidden="1">{#N/A,#N/A,FALSE,"단가표지"}</definedName>
    <definedName name="한동" localSheetId="18" hidden="1">{#N/A,#N/A,FALSE,"단가표지"}</definedName>
    <definedName name="한동" localSheetId="19" hidden="1">{#N/A,#N/A,FALSE,"단가표지"}</definedName>
    <definedName name="한동" localSheetId="20" hidden="1">{#N/A,#N/A,FALSE,"단가표지"}</definedName>
    <definedName name="한동" localSheetId="22" hidden="1">{#N/A,#N/A,FALSE,"단가표지"}</definedName>
    <definedName name="한동" localSheetId="24" hidden="1">{#N/A,#N/A,FALSE,"단가표지"}</definedName>
    <definedName name="한동" localSheetId="28" hidden="1">{#N/A,#N/A,FALSE,"단가표지"}</definedName>
    <definedName name="한동" localSheetId="14" hidden="1">{#N/A,#N/A,FALSE,"단가표지"}</definedName>
    <definedName name="한동" hidden="1">{#N/A,#N/A,FALSE,"단가표지"}</definedName>
    <definedName name="한동1" localSheetId="12" hidden="1">{#N/A,#N/A,FALSE,"단가표지"}</definedName>
    <definedName name="한동1" localSheetId="11" hidden="1">{#N/A,#N/A,FALSE,"단가표지"}</definedName>
    <definedName name="한동1" localSheetId="13" hidden="1">{#N/A,#N/A,FALSE,"단가표지"}</definedName>
    <definedName name="한동1" localSheetId="16" hidden="1">{#N/A,#N/A,FALSE,"단가표지"}</definedName>
    <definedName name="한동1" localSheetId="21" hidden="1">{#N/A,#N/A,FALSE,"단가표지"}</definedName>
    <definedName name="한동1" localSheetId="18" hidden="1">{#N/A,#N/A,FALSE,"단가표지"}</definedName>
    <definedName name="한동1" localSheetId="19" hidden="1">{#N/A,#N/A,FALSE,"단가표지"}</definedName>
    <definedName name="한동1" localSheetId="20" hidden="1">{#N/A,#N/A,FALSE,"단가표지"}</definedName>
    <definedName name="한동1" localSheetId="22" hidden="1">{#N/A,#N/A,FALSE,"단가표지"}</definedName>
    <definedName name="한동1" localSheetId="24" hidden="1">{#N/A,#N/A,FALSE,"단가표지"}</definedName>
    <definedName name="한동1" localSheetId="28" hidden="1">{#N/A,#N/A,FALSE,"단가표지"}</definedName>
    <definedName name="한동1" localSheetId="14" hidden="1">{#N/A,#N/A,FALSE,"단가표지"}</definedName>
    <definedName name="한동1" hidden="1">{#N/A,#N/A,FALSE,"단가표지"}</definedName>
    <definedName name="할" localSheetId="12" hidden="1">{"'Sheet1'!$L$16"}</definedName>
    <definedName name="할" localSheetId="11" hidden="1">{"'Sheet1'!$L$16"}</definedName>
    <definedName name="할" localSheetId="13" hidden="1">{"'Sheet1'!$L$16"}</definedName>
    <definedName name="할" localSheetId="16" hidden="1">{"'Sheet1'!$L$16"}</definedName>
    <definedName name="할" localSheetId="21" hidden="1">{"'Sheet1'!$L$16"}</definedName>
    <definedName name="할" localSheetId="18" hidden="1">{"'Sheet1'!$L$16"}</definedName>
    <definedName name="할" localSheetId="19" hidden="1">{"'Sheet1'!$L$16"}</definedName>
    <definedName name="할" localSheetId="20" hidden="1">{"'Sheet1'!$L$16"}</definedName>
    <definedName name="할" localSheetId="22" hidden="1">{"'Sheet1'!$L$16"}</definedName>
    <definedName name="할" localSheetId="24" hidden="1">{"'Sheet1'!$L$16"}</definedName>
    <definedName name="할" localSheetId="28" hidden="1">{"'Sheet1'!$L$16"}</definedName>
    <definedName name="할" localSheetId="14" hidden="1">{"'Sheet1'!$L$16"}</definedName>
    <definedName name="할" hidden="1">{"'Sheet1'!$L$16"}</definedName>
    <definedName name="합성을력" localSheetId="1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1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1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1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2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1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19"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2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2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2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2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localSheetId="1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성을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항" localSheetId="12" hidden="1">{"'Sheet1'!$L$16"}</definedName>
    <definedName name="항" localSheetId="11" hidden="1">{"'Sheet1'!$L$16"}</definedName>
    <definedName name="항" localSheetId="13" hidden="1">{"'Sheet1'!$L$16"}</definedName>
    <definedName name="항" localSheetId="16" hidden="1">{"'Sheet1'!$L$16"}</definedName>
    <definedName name="항" localSheetId="21" hidden="1">{"'Sheet1'!$L$16"}</definedName>
    <definedName name="항" localSheetId="18" hidden="1">{"'Sheet1'!$L$16"}</definedName>
    <definedName name="항" localSheetId="19" hidden="1">{"'Sheet1'!$L$16"}</definedName>
    <definedName name="항" localSheetId="20" hidden="1">{"'Sheet1'!$L$16"}</definedName>
    <definedName name="항" localSheetId="22" hidden="1">{"'Sheet1'!$L$16"}</definedName>
    <definedName name="항" localSheetId="24" hidden="1">{"'Sheet1'!$L$16"}</definedName>
    <definedName name="항" localSheetId="28" hidden="1">{"'Sheet1'!$L$16"}</definedName>
    <definedName name="항" localSheetId="14" hidden="1">{"'Sheet1'!$L$16"}</definedName>
    <definedName name="항" hidden="1">{"'Sheet1'!$L$16"}</definedName>
    <definedName name="해양인원" localSheetId="12" hidden="1">{#N/A,#N/A,TRUE,"LOADCOVE";#N/A,#N/A,TRUE,"PAGE001";#N/A,#N/A,TRUE,"PAGE002";#N/A,#N/A,TRUE,"PAGE003";#N/A,#N/A,TRUE,"PAGE004";#N/A,#N/A,TRUE,"PAGE005";#N/A,#N/A,TRUE,"PAGE006";#N/A,#N/A,TRUE,"PAGE007";#N/A,#N/A,TRUE,"PAGE008";#N/A,#N/A,TRUE,"PAGE009";#N/A,#N/A,TRUE,"PAGE010";#N/A,#N/A,TRUE,"PAGE011";#N/A,#N/A,TRUE,"PAGE012";#N/A,#N/A,TRUE,"PAGE013"}</definedName>
    <definedName name="해양인원" localSheetId="11" hidden="1">{#N/A,#N/A,TRUE,"LOADCOVE";#N/A,#N/A,TRUE,"PAGE001";#N/A,#N/A,TRUE,"PAGE002";#N/A,#N/A,TRUE,"PAGE003";#N/A,#N/A,TRUE,"PAGE004";#N/A,#N/A,TRUE,"PAGE005";#N/A,#N/A,TRUE,"PAGE006";#N/A,#N/A,TRUE,"PAGE007";#N/A,#N/A,TRUE,"PAGE008";#N/A,#N/A,TRUE,"PAGE009";#N/A,#N/A,TRUE,"PAGE010";#N/A,#N/A,TRUE,"PAGE011";#N/A,#N/A,TRUE,"PAGE012";#N/A,#N/A,TRUE,"PAGE013"}</definedName>
    <definedName name="해양인원" localSheetId="13" hidden="1">{#N/A,#N/A,TRUE,"LOADCOVE";#N/A,#N/A,TRUE,"PAGE001";#N/A,#N/A,TRUE,"PAGE002";#N/A,#N/A,TRUE,"PAGE003";#N/A,#N/A,TRUE,"PAGE004";#N/A,#N/A,TRUE,"PAGE005";#N/A,#N/A,TRUE,"PAGE006";#N/A,#N/A,TRUE,"PAGE007";#N/A,#N/A,TRUE,"PAGE008";#N/A,#N/A,TRUE,"PAGE009";#N/A,#N/A,TRUE,"PAGE010";#N/A,#N/A,TRUE,"PAGE011";#N/A,#N/A,TRUE,"PAGE012";#N/A,#N/A,TRUE,"PAGE013"}</definedName>
    <definedName name="해양인원" localSheetId="16" hidden="1">{#N/A,#N/A,TRUE,"LOADCOVE";#N/A,#N/A,TRUE,"PAGE001";#N/A,#N/A,TRUE,"PAGE002";#N/A,#N/A,TRUE,"PAGE003";#N/A,#N/A,TRUE,"PAGE004";#N/A,#N/A,TRUE,"PAGE005";#N/A,#N/A,TRUE,"PAGE006";#N/A,#N/A,TRUE,"PAGE007";#N/A,#N/A,TRUE,"PAGE008";#N/A,#N/A,TRUE,"PAGE009";#N/A,#N/A,TRUE,"PAGE010";#N/A,#N/A,TRUE,"PAGE011";#N/A,#N/A,TRUE,"PAGE012";#N/A,#N/A,TRUE,"PAGE013"}</definedName>
    <definedName name="해양인원" localSheetId="21" hidden="1">{#N/A,#N/A,TRUE,"LOADCOVE";#N/A,#N/A,TRUE,"PAGE001";#N/A,#N/A,TRUE,"PAGE002";#N/A,#N/A,TRUE,"PAGE003";#N/A,#N/A,TRUE,"PAGE004";#N/A,#N/A,TRUE,"PAGE005";#N/A,#N/A,TRUE,"PAGE006";#N/A,#N/A,TRUE,"PAGE007";#N/A,#N/A,TRUE,"PAGE008";#N/A,#N/A,TRUE,"PAGE009";#N/A,#N/A,TRUE,"PAGE010";#N/A,#N/A,TRUE,"PAGE011";#N/A,#N/A,TRUE,"PAGE012";#N/A,#N/A,TRUE,"PAGE013"}</definedName>
    <definedName name="해양인원" localSheetId="18" hidden="1">{#N/A,#N/A,TRUE,"LOADCOVE";#N/A,#N/A,TRUE,"PAGE001";#N/A,#N/A,TRUE,"PAGE002";#N/A,#N/A,TRUE,"PAGE003";#N/A,#N/A,TRUE,"PAGE004";#N/A,#N/A,TRUE,"PAGE005";#N/A,#N/A,TRUE,"PAGE006";#N/A,#N/A,TRUE,"PAGE007";#N/A,#N/A,TRUE,"PAGE008";#N/A,#N/A,TRUE,"PAGE009";#N/A,#N/A,TRUE,"PAGE010";#N/A,#N/A,TRUE,"PAGE011";#N/A,#N/A,TRUE,"PAGE012";#N/A,#N/A,TRUE,"PAGE013"}</definedName>
    <definedName name="해양인원" localSheetId="19" hidden="1">{#N/A,#N/A,TRUE,"LOADCOVE";#N/A,#N/A,TRUE,"PAGE001";#N/A,#N/A,TRUE,"PAGE002";#N/A,#N/A,TRUE,"PAGE003";#N/A,#N/A,TRUE,"PAGE004";#N/A,#N/A,TRUE,"PAGE005";#N/A,#N/A,TRUE,"PAGE006";#N/A,#N/A,TRUE,"PAGE007";#N/A,#N/A,TRUE,"PAGE008";#N/A,#N/A,TRUE,"PAGE009";#N/A,#N/A,TRUE,"PAGE010";#N/A,#N/A,TRUE,"PAGE011";#N/A,#N/A,TRUE,"PAGE012";#N/A,#N/A,TRUE,"PAGE013"}</definedName>
    <definedName name="해양인원" localSheetId="20" hidden="1">{#N/A,#N/A,TRUE,"LOADCOVE";#N/A,#N/A,TRUE,"PAGE001";#N/A,#N/A,TRUE,"PAGE002";#N/A,#N/A,TRUE,"PAGE003";#N/A,#N/A,TRUE,"PAGE004";#N/A,#N/A,TRUE,"PAGE005";#N/A,#N/A,TRUE,"PAGE006";#N/A,#N/A,TRUE,"PAGE007";#N/A,#N/A,TRUE,"PAGE008";#N/A,#N/A,TRUE,"PAGE009";#N/A,#N/A,TRUE,"PAGE010";#N/A,#N/A,TRUE,"PAGE011";#N/A,#N/A,TRUE,"PAGE012";#N/A,#N/A,TRUE,"PAGE013"}</definedName>
    <definedName name="해양인원" localSheetId="22" hidden="1">{#N/A,#N/A,TRUE,"LOADCOVE";#N/A,#N/A,TRUE,"PAGE001";#N/A,#N/A,TRUE,"PAGE002";#N/A,#N/A,TRUE,"PAGE003";#N/A,#N/A,TRUE,"PAGE004";#N/A,#N/A,TRUE,"PAGE005";#N/A,#N/A,TRUE,"PAGE006";#N/A,#N/A,TRUE,"PAGE007";#N/A,#N/A,TRUE,"PAGE008";#N/A,#N/A,TRUE,"PAGE009";#N/A,#N/A,TRUE,"PAGE010";#N/A,#N/A,TRUE,"PAGE011";#N/A,#N/A,TRUE,"PAGE012";#N/A,#N/A,TRUE,"PAGE013"}</definedName>
    <definedName name="해양인원" localSheetId="24" hidden="1">{#N/A,#N/A,TRUE,"LOADCOVE";#N/A,#N/A,TRUE,"PAGE001";#N/A,#N/A,TRUE,"PAGE002";#N/A,#N/A,TRUE,"PAGE003";#N/A,#N/A,TRUE,"PAGE004";#N/A,#N/A,TRUE,"PAGE005";#N/A,#N/A,TRUE,"PAGE006";#N/A,#N/A,TRUE,"PAGE007";#N/A,#N/A,TRUE,"PAGE008";#N/A,#N/A,TRUE,"PAGE009";#N/A,#N/A,TRUE,"PAGE010";#N/A,#N/A,TRUE,"PAGE011";#N/A,#N/A,TRUE,"PAGE012";#N/A,#N/A,TRUE,"PAGE013"}</definedName>
    <definedName name="해양인원" localSheetId="28" hidden="1">{#N/A,#N/A,TRUE,"LOADCOVE";#N/A,#N/A,TRUE,"PAGE001";#N/A,#N/A,TRUE,"PAGE002";#N/A,#N/A,TRUE,"PAGE003";#N/A,#N/A,TRUE,"PAGE004";#N/A,#N/A,TRUE,"PAGE005";#N/A,#N/A,TRUE,"PAGE006";#N/A,#N/A,TRUE,"PAGE007";#N/A,#N/A,TRUE,"PAGE008";#N/A,#N/A,TRUE,"PAGE009";#N/A,#N/A,TRUE,"PAGE010";#N/A,#N/A,TRUE,"PAGE011";#N/A,#N/A,TRUE,"PAGE012";#N/A,#N/A,TRUE,"PAGE013"}</definedName>
    <definedName name="해양인원" localSheetId="14"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중점3" localSheetId="12" hidden="1">{#N/A,#N/A,TRUE,"LOADCOVE";#N/A,#N/A,TRUE,"PAGE001";#N/A,#N/A,TRUE,"PAGE002";#N/A,#N/A,TRUE,"PAGE003";#N/A,#N/A,TRUE,"PAGE004";#N/A,#N/A,TRUE,"PAGE005";#N/A,#N/A,TRUE,"PAGE006";#N/A,#N/A,TRUE,"PAGE007";#N/A,#N/A,TRUE,"PAGE008";#N/A,#N/A,TRUE,"PAGE009";#N/A,#N/A,TRUE,"PAGE010";#N/A,#N/A,TRUE,"PAGE011";#N/A,#N/A,TRUE,"PAGE012";#N/A,#N/A,TRUE,"PAGE013"}</definedName>
    <definedName name="해양중점3" localSheetId="11" hidden="1">{#N/A,#N/A,TRUE,"LOADCOVE";#N/A,#N/A,TRUE,"PAGE001";#N/A,#N/A,TRUE,"PAGE002";#N/A,#N/A,TRUE,"PAGE003";#N/A,#N/A,TRUE,"PAGE004";#N/A,#N/A,TRUE,"PAGE005";#N/A,#N/A,TRUE,"PAGE006";#N/A,#N/A,TRUE,"PAGE007";#N/A,#N/A,TRUE,"PAGE008";#N/A,#N/A,TRUE,"PAGE009";#N/A,#N/A,TRUE,"PAGE010";#N/A,#N/A,TRUE,"PAGE011";#N/A,#N/A,TRUE,"PAGE012";#N/A,#N/A,TRUE,"PAGE013"}</definedName>
    <definedName name="해양중점3" localSheetId="13" hidden="1">{#N/A,#N/A,TRUE,"LOADCOVE";#N/A,#N/A,TRUE,"PAGE001";#N/A,#N/A,TRUE,"PAGE002";#N/A,#N/A,TRUE,"PAGE003";#N/A,#N/A,TRUE,"PAGE004";#N/A,#N/A,TRUE,"PAGE005";#N/A,#N/A,TRUE,"PAGE006";#N/A,#N/A,TRUE,"PAGE007";#N/A,#N/A,TRUE,"PAGE008";#N/A,#N/A,TRUE,"PAGE009";#N/A,#N/A,TRUE,"PAGE010";#N/A,#N/A,TRUE,"PAGE011";#N/A,#N/A,TRUE,"PAGE012";#N/A,#N/A,TRUE,"PAGE013"}</definedName>
    <definedName name="해양중점3" localSheetId="16" hidden="1">{#N/A,#N/A,TRUE,"LOADCOVE";#N/A,#N/A,TRUE,"PAGE001";#N/A,#N/A,TRUE,"PAGE002";#N/A,#N/A,TRUE,"PAGE003";#N/A,#N/A,TRUE,"PAGE004";#N/A,#N/A,TRUE,"PAGE005";#N/A,#N/A,TRUE,"PAGE006";#N/A,#N/A,TRUE,"PAGE007";#N/A,#N/A,TRUE,"PAGE008";#N/A,#N/A,TRUE,"PAGE009";#N/A,#N/A,TRUE,"PAGE010";#N/A,#N/A,TRUE,"PAGE011";#N/A,#N/A,TRUE,"PAGE012";#N/A,#N/A,TRUE,"PAGE013"}</definedName>
    <definedName name="해양중점3" localSheetId="21" hidden="1">{#N/A,#N/A,TRUE,"LOADCOVE";#N/A,#N/A,TRUE,"PAGE001";#N/A,#N/A,TRUE,"PAGE002";#N/A,#N/A,TRUE,"PAGE003";#N/A,#N/A,TRUE,"PAGE004";#N/A,#N/A,TRUE,"PAGE005";#N/A,#N/A,TRUE,"PAGE006";#N/A,#N/A,TRUE,"PAGE007";#N/A,#N/A,TRUE,"PAGE008";#N/A,#N/A,TRUE,"PAGE009";#N/A,#N/A,TRUE,"PAGE010";#N/A,#N/A,TRUE,"PAGE011";#N/A,#N/A,TRUE,"PAGE012";#N/A,#N/A,TRUE,"PAGE013"}</definedName>
    <definedName name="해양중점3" localSheetId="18" hidden="1">{#N/A,#N/A,TRUE,"LOADCOVE";#N/A,#N/A,TRUE,"PAGE001";#N/A,#N/A,TRUE,"PAGE002";#N/A,#N/A,TRUE,"PAGE003";#N/A,#N/A,TRUE,"PAGE004";#N/A,#N/A,TRUE,"PAGE005";#N/A,#N/A,TRUE,"PAGE006";#N/A,#N/A,TRUE,"PAGE007";#N/A,#N/A,TRUE,"PAGE008";#N/A,#N/A,TRUE,"PAGE009";#N/A,#N/A,TRUE,"PAGE010";#N/A,#N/A,TRUE,"PAGE011";#N/A,#N/A,TRUE,"PAGE012";#N/A,#N/A,TRUE,"PAGE013"}</definedName>
    <definedName name="해양중점3" localSheetId="19" hidden="1">{#N/A,#N/A,TRUE,"LOADCOVE";#N/A,#N/A,TRUE,"PAGE001";#N/A,#N/A,TRUE,"PAGE002";#N/A,#N/A,TRUE,"PAGE003";#N/A,#N/A,TRUE,"PAGE004";#N/A,#N/A,TRUE,"PAGE005";#N/A,#N/A,TRUE,"PAGE006";#N/A,#N/A,TRUE,"PAGE007";#N/A,#N/A,TRUE,"PAGE008";#N/A,#N/A,TRUE,"PAGE009";#N/A,#N/A,TRUE,"PAGE010";#N/A,#N/A,TRUE,"PAGE011";#N/A,#N/A,TRUE,"PAGE012";#N/A,#N/A,TRUE,"PAGE013"}</definedName>
    <definedName name="해양중점3" localSheetId="20" hidden="1">{#N/A,#N/A,TRUE,"LOADCOVE";#N/A,#N/A,TRUE,"PAGE001";#N/A,#N/A,TRUE,"PAGE002";#N/A,#N/A,TRUE,"PAGE003";#N/A,#N/A,TRUE,"PAGE004";#N/A,#N/A,TRUE,"PAGE005";#N/A,#N/A,TRUE,"PAGE006";#N/A,#N/A,TRUE,"PAGE007";#N/A,#N/A,TRUE,"PAGE008";#N/A,#N/A,TRUE,"PAGE009";#N/A,#N/A,TRUE,"PAGE010";#N/A,#N/A,TRUE,"PAGE011";#N/A,#N/A,TRUE,"PAGE012";#N/A,#N/A,TRUE,"PAGE013"}</definedName>
    <definedName name="해양중점3" localSheetId="22" hidden="1">{#N/A,#N/A,TRUE,"LOADCOVE";#N/A,#N/A,TRUE,"PAGE001";#N/A,#N/A,TRUE,"PAGE002";#N/A,#N/A,TRUE,"PAGE003";#N/A,#N/A,TRUE,"PAGE004";#N/A,#N/A,TRUE,"PAGE005";#N/A,#N/A,TRUE,"PAGE006";#N/A,#N/A,TRUE,"PAGE007";#N/A,#N/A,TRUE,"PAGE008";#N/A,#N/A,TRUE,"PAGE009";#N/A,#N/A,TRUE,"PAGE010";#N/A,#N/A,TRUE,"PAGE011";#N/A,#N/A,TRUE,"PAGE012";#N/A,#N/A,TRUE,"PAGE013"}</definedName>
    <definedName name="해양중점3" localSheetId="24" hidden="1">{#N/A,#N/A,TRUE,"LOADCOVE";#N/A,#N/A,TRUE,"PAGE001";#N/A,#N/A,TRUE,"PAGE002";#N/A,#N/A,TRUE,"PAGE003";#N/A,#N/A,TRUE,"PAGE004";#N/A,#N/A,TRUE,"PAGE005";#N/A,#N/A,TRUE,"PAGE006";#N/A,#N/A,TRUE,"PAGE007";#N/A,#N/A,TRUE,"PAGE008";#N/A,#N/A,TRUE,"PAGE009";#N/A,#N/A,TRUE,"PAGE010";#N/A,#N/A,TRUE,"PAGE011";#N/A,#N/A,TRUE,"PAGE012";#N/A,#N/A,TRUE,"PAGE013"}</definedName>
    <definedName name="해양중점3" localSheetId="28" hidden="1">{#N/A,#N/A,TRUE,"LOADCOVE";#N/A,#N/A,TRUE,"PAGE001";#N/A,#N/A,TRUE,"PAGE002";#N/A,#N/A,TRUE,"PAGE003";#N/A,#N/A,TRUE,"PAGE004";#N/A,#N/A,TRUE,"PAGE005";#N/A,#N/A,TRUE,"PAGE006";#N/A,#N/A,TRUE,"PAGE007";#N/A,#N/A,TRUE,"PAGE008";#N/A,#N/A,TRUE,"PAGE009";#N/A,#N/A,TRUE,"PAGE010";#N/A,#N/A,TRUE,"PAGE011";#N/A,#N/A,TRUE,"PAGE012";#N/A,#N/A,TRUE,"PAGE013"}</definedName>
    <definedName name="해양중점3" localSheetId="14"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햐" localSheetId="12" hidden="1">{#N/A,#N/A,FALSE,"사업총괄";#N/A,#N/A,FALSE,"장비사업";#N/A,#N/A,FALSE,"철구사업";#N/A,#N/A,FALSE,"준설사업"}</definedName>
    <definedName name="햐" localSheetId="11" hidden="1">{#N/A,#N/A,FALSE,"사업총괄";#N/A,#N/A,FALSE,"장비사업";#N/A,#N/A,FALSE,"철구사업";#N/A,#N/A,FALSE,"준설사업"}</definedName>
    <definedName name="햐" localSheetId="13" hidden="1">{#N/A,#N/A,FALSE,"사업총괄";#N/A,#N/A,FALSE,"장비사업";#N/A,#N/A,FALSE,"철구사업";#N/A,#N/A,FALSE,"준설사업"}</definedName>
    <definedName name="햐" localSheetId="16" hidden="1">{#N/A,#N/A,FALSE,"사업총괄";#N/A,#N/A,FALSE,"장비사업";#N/A,#N/A,FALSE,"철구사업";#N/A,#N/A,FALSE,"준설사업"}</definedName>
    <definedName name="햐" localSheetId="21" hidden="1">{#N/A,#N/A,FALSE,"사업총괄";#N/A,#N/A,FALSE,"장비사업";#N/A,#N/A,FALSE,"철구사업";#N/A,#N/A,FALSE,"준설사업"}</definedName>
    <definedName name="햐" localSheetId="18" hidden="1">{#N/A,#N/A,FALSE,"사업총괄";#N/A,#N/A,FALSE,"장비사업";#N/A,#N/A,FALSE,"철구사업";#N/A,#N/A,FALSE,"준설사업"}</definedName>
    <definedName name="햐" localSheetId="19" hidden="1">{#N/A,#N/A,FALSE,"사업총괄";#N/A,#N/A,FALSE,"장비사업";#N/A,#N/A,FALSE,"철구사업";#N/A,#N/A,FALSE,"준설사업"}</definedName>
    <definedName name="햐" localSheetId="20" hidden="1">{#N/A,#N/A,FALSE,"사업총괄";#N/A,#N/A,FALSE,"장비사업";#N/A,#N/A,FALSE,"철구사업";#N/A,#N/A,FALSE,"준설사업"}</definedName>
    <definedName name="햐" localSheetId="22" hidden="1">{#N/A,#N/A,FALSE,"사업총괄";#N/A,#N/A,FALSE,"장비사업";#N/A,#N/A,FALSE,"철구사업";#N/A,#N/A,FALSE,"준설사업"}</definedName>
    <definedName name="햐" localSheetId="24" hidden="1">{#N/A,#N/A,FALSE,"사업총괄";#N/A,#N/A,FALSE,"장비사업";#N/A,#N/A,FALSE,"철구사업";#N/A,#N/A,FALSE,"준설사업"}</definedName>
    <definedName name="햐" localSheetId="28" hidden="1">{#N/A,#N/A,FALSE,"사업총괄";#N/A,#N/A,FALSE,"장비사업";#N/A,#N/A,FALSE,"철구사업";#N/A,#N/A,FALSE,"준설사업"}</definedName>
    <definedName name="햐" localSheetId="14" hidden="1">{#N/A,#N/A,FALSE,"사업총괄";#N/A,#N/A,FALSE,"장비사업";#N/A,#N/A,FALSE,"철구사업";#N/A,#N/A,FALSE,"준설사업"}</definedName>
    <definedName name="햐" hidden="1">{#N/A,#N/A,FALSE,"사업총괄";#N/A,#N/A,FALSE,"장비사업";#N/A,#N/A,FALSE,"철구사업";#N/A,#N/A,FALSE,"준설사업"}</definedName>
    <definedName name="햐러" localSheetId="12" hidden="1">{#N/A,#N/A,FALSE,"변경관리예산";#N/A,#N/A,FALSE,"변경장비예산";#N/A,#N/A,FALSE,"변경준설예산";#N/A,#N/A,FALSE,"변경철구예산"}</definedName>
    <definedName name="햐러" localSheetId="11" hidden="1">{#N/A,#N/A,FALSE,"변경관리예산";#N/A,#N/A,FALSE,"변경장비예산";#N/A,#N/A,FALSE,"변경준설예산";#N/A,#N/A,FALSE,"변경철구예산"}</definedName>
    <definedName name="햐러" localSheetId="13" hidden="1">{#N/A,#N/A,FALSE,"변경관리예산";#N/A,#N/A,FALSE,"변경장비예산";#N/A,#N/A,FALSE,"변경준설예산";#N/A,#N/A,FALSE,"변경철구예산"}</definedName>
    <definedName name="햐러" localSheetId="16" hidden="1">{#N/A,#N/A,FALSE,"변경관리예산";#N/A,#N/A,FALSE,"변경장비예산";#N/A,#N/A,FALSE,"변경준설예산";#N/A,#N/A,FALSE,"변경철구예산"}</definedName>
    <definedName name="햐러" localSheetId="21" hidden="1">{#N/A,#N/A,FALSE,"변경관리예산";#N/A,#N/A,FALSE,"변경장비예산";#N/A,#N/A,FALSE,"변경준설예산";#N/A,#N/A,FALSE,"변경철구예산"}</definedName>
    <definedName name="햐러" localSheetId="18" hidden="1">{#N/A,#N/A,FALSE,"변경관리예산";#N/A,#N/A,FALSE,"변경장비예산";#N/A,#N/A,FALSE,"변경준설예산";#N/A,#N/A,FALSE,"변경철구예산"}</definedName>
    <definedName name="햐러" localSheetId="19" hidden="1">{#N/A,#N/A,FALSE,"변경관리예산";#N/A,#N/A,FALSE,"변경장비예산";#N/A,#N/A,FALSE,"변경준설예산";#N/A,#N/A,FALSE,"변경철구예산"}</definedName>
    <definedName name="햐러" localSheetId="20" hidden="1">{#N/A,#N/A,FALSE,"변경관리예산";#N/A,#N/A,FALSE,"변경장비예산";#N/A,#N/A,FALSE,"변경준설예산";#N/A,#N/A,FALSE,"변경철구예산"}</definedName>
    <definedName name="햐러" localSheetId="22" hidden="1">{#N/A,#N/A,FALSE,"변경관리예산";#N/A,#N/A,FALSE,"변경장비예산";#N/A,#N/A,FALSE,"변경준설예산";#N/A,#N/A,FALSE,"변경철구예산"}</definedName>
    <definedName name="햐러" localSheetId="24" hidden="1">{#N/A,#N/A,FALSE,"변경관리예산";#N/A,#N/A,FALSE,"변경장비예산";#N/A,#N/A,FALSE,"변경준설예산";#N/A,#N/A,FALSE,"변경철구예산"}</definedName>
    <definedName name="햐러" localSheetId="28" hidden="1">{#N/A,#N/A,FALSE,"변경관리예산";#N/A,#N/A,FALSE,"변경장비예산";#N/A,#N/A,FALSE,"변경준설예산";#N/A,#N/A,FALSE,"변경철구예산"}</definedName>
    <definedName name="햐러" localSheetId="14" hidden="1">{#N/A,#N/A,FALSE,"변경관리예산";#N/A,#N/A,FALSE,"변경장비예산";#N/A,#N/A,FALSE,"변경준설예산";#N/A,#N/A,FALSE,"변경철구예산"}</definedName>
    <definedName name="햐러" hidden="1">{#N/A,#N/A,FALSE,"변경관리예산";#N/A,#N/A,FALSE,"변경장비예산";#N/A,#N/A,FALSE,"변경준설예산";#N/A,#N/A,FALSE,"변경철구예산"}</definedName>
    <definedName name="햐ㅓㅈ바허ㅏㅣ농하ㅗㅎ" localSheetId="12" hidden="1">{#N/A,#N/A,FALSE,"CCTV"}</definedName>
    <definedName name="햐ㅓㅈ바허ㅏㅣ농하ㅗㅎ" localSheetId="11" hidden="1">{#N/A,#N/A,FALSE,"CCTV"}</definedName>
    <definedName name="햐ㅓㅈ바허ㅏㅣ농하ㅗㅎ" localSheetId="13" hidden="1">{#N/A,#N/A,FALSE,"CCTV"}</definedName>
    <definedName name="햐ㅓㅈ바허ㅏㅣ농하ㅗㅎ" localSheetId="16" hidden="1">{#N/A,#N/A,FALSE,"CCTV"}</definedName>
    <definedName name="햐ㅓㅈ바허ㅏㅣ농하ㅗㅎ" localSheetId="21" hidden="1">{#N/A,#N/A,FALSE,"CCTV"}</definedName>
    <definedName name="햐ㅓㅈ바허ㅏㅣ농하ㅗㅎ" localSheetId="18" hidden="1">{#N/A,#N/A,FALSE,"CCTV"}</definedName>
    <definedName name="햐ㅓㅈ바허ㅏㅣ농하ㅗㅎ" localSheetId="19" hidden="1">{#N/A,#N/A,FALSE,"CCTV"}</definedName>
    <definedName name="햐ㅓㅈ바허ㅏㅣ농하ㅗㅎ" localSheetId="20" hidden="1">{#N/A,#N/A,FALSE,"CCTV"}</definedName>
    <definedName name="햐ㅓㅈ바허ㅏㅣ농하ㅗㅎ" localSheetId="22" hidden="1">{#N/A,#N/A,FALSE,"CCTV"}</definedName>
    <definedName name="햐ㅓㅈ바허ㅏㅣ농하ㅗㅎ" localSheetId="24" hidden="1">{#N/A,#N/A,FALSE,"CCTV"}</definedName>
    <definedName name="햐ㅓㅈ바허ㅏㅣ농하ㅗㅎ" localSheetId="28" hidden="1">{#N/A,#N/A,FALSE,"CCTV"}</definedName>
    <definedName name="햐ㅓㅈ바허ㅏㅣ농하ㅗㅎ" localSheetId="14" hidden="1">{#N/A,#N/A,FALSE,"CCTV"}</definedName>
    <definedName name="햐ㅓㅈ바허ㅏㅣ농하ㅗㅎ" hidden="1">{#N/A,#N/A,FALSE,"CCTV"}</definedName>
    <definedName name="허" localSheetId="12"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11"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16"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21"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18"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19"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20"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22"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24"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28" hidden="1">{#N/A,#N/A,FALSE,"손익표지";#N/A,#N/A,FALSE,"손익계산";#N/A,#N/A,FALSE,"일반관리비";#N/A,#N/A,FALSE,"영업외수익";#N/A,#N/A,FALSE,"영업외비용";#N/A,#N/A,FALSE,"매출액";#N/A,#N/A,FALSE,"요약손익";#N/A,#N/A,FALSE,"요약대차";#N/A,#N/A,FALSE,"매출채권현황";#N/A,#N/A,FALSE,"매출채권명세"}</definedName>
    <definedName name="허" localSheetId="14" hidden="1">{#N/A,#N/A,FALSE,"손익표지";#N/A,#N/A,FALSE,"손익계산";#N/A,#N/A,FALSE,"일반관리비";#N/A,#N/A,FALSE,"영업외수익";#N/A,#N/A,FALSE,"영업외비용";#N/A,#N/A,FALSE,"매출액";#N/A,#N/A,FALSE,"요약손익";#N/A,#N/A,FALSE,"요약대차";#N/A,#N/A,FALSE,"매출채권현황";#N/A,#N/A,FALSE,"매출채권명세"}</definedName>
    <definedName name="허" hidden="1">{#N/A,#N/A,FALSE,"손익표지";#N/A,#N/A,FALSE,"손익계산";#N/A,#N/A,FALSE,"일반관리비";#N/A,#N/A,FALSE,"영업외수익";#N/A,#N/A,FALSE,"영업외비용";#N/A,#N/A,FALSE,"매출액";#N/A,#N/A,FALSE,"요약손익";#N/A,#N/A,FALSE,"요약대차";#N/A,#N/A,FALSE,"매출채권현황";#N/A,#N/A,FALSE,"매출채권명세"}</definedName>
    <definedName name="허아ㅏㅇ" localSheetId="12" hidden="1">{#N/A,#N/A,FALSE,"집계표"}</definedName>
    <definedName name="허아ㅏㅇ" localSheetId="11" hidden="1">{#N/A,#N/A,FALSE,"집계표"}</definedName>
    <definedName name="허아ㅏㅇ" localSheetId="13" hidden="1">{#N/A,#N/A,FALSE,"집계표"}</definedName>
    <definedName name="허아ㅏㅇ" localSheetId="16" hidden="1">{#N/A,#N/A,FALSE,"집계표"}</definedName>
    <definedName name="허아ㅏㅇ" localSheetId="21" hidden="1">{#N/A,#N/A,FALSE,"집계표"}</definedName>
    <definedName name="허아ㅏㅇ" localSheetId="18" hidden="1">{#N/A,#N/A,FALSE,"집계표"}</definedName>
    <definedName name="허아ㅏㅇ" localSheetId="19" hidden="1">{#N/A,#N/A,FALSE,"집계표"}</definedName>
    <definedName name="허아ㅏㅇ" localSheetId="20" hidden="1">{#N/A,#N/A,FALSE,"집계표"}</definedName>
    <definedName name="허아ㅏㅇ" localSheetId="22" hidden="1">{#N/A,#N/A,FALSE,"집계표"}</definedName>
    <definedName name="허아ㅏㅇ" localSheetId="24" hidden="1">{#N/A,#N/A,FALSE,"집계표"}</definedName>
    <definedName name="허아ㅏㅇ" localSheetId="28" hidden="1">{#N/A,#N/A,FALSE,"집계표"}</definedName>
    <definedName name="허아ㅏㅇ" localSheetId="14" hidden="1">{#N/A,#N/A,FALSE,"집계표"}</definedName>
    <definedName name="허아ㅏㅇ" hidden="1">{#N/A,#N/A,FALSE,"집계표"}</definedName>
    <definedName name="허저터" localSheetId="12" hidden="1">{#N/A,#N/A,FALSE,"집계표"}</definedName>
    <definedName name="허저터" localSheetId="11" hidden="1">{#N/A,#N/A,FALSE,"집계표"}</definedName>
    <definedName name="허저터" localSheetId="13" hidden="1">{#N/A,#N/A,FALSE,"집계표"}</definedName>
    <definedName name="허저터" localSheetId="16" hidden="1">{#N/A,#N/A,FALSE,"집계표"}</definedName>
    <definedName name="허저터" localSheetId="21" hidden="1">{#N/A,#N/A,FALSE,"집계표"}</definedName>
    <definedName name="허저터" localSheetId="18" hidden="1">{#N/A,#N/A,FALSE,"집계표"}</definedName>
    <definedName name="허저터" localSheetId="19" hidden="1">{#N/A,#N/A,FALSE,"집계표"}</definedName>
    <definedName name="허저터" localSheetId="20" hidden="1">{#N/A,#N/A,FALSE,"집계표"}</definedName>
    <definedName name="허저터" localSheetId="22" hidden="1">{#N/A,#N/A,FALSE,"집계표"}</definedName>
    <definedName name="허저터" localSheetId="24" hidden="1">{#N/A,#N/A,FALSE,"집계표"}</definedName>
    <definedName name="허저터" localSheetId="28" hidden="1">{#N/A,#N/A,FALSE,"집계표"}</definedName>
    <definedName name="허저터" localSheetId="14" hidden="1">{#N/A,#N/A,FALSE,"집계표"}</definedName>
    <definedName name="허저터" hidden="1">{#N/A,#N/A,FALSE,"집계표"}</definedName>
    <definedName name="허허헣ㅎ" localSheetId="12" hidden="1">{#N/A,#N/A,FALSE,"집계표"}</definedName>
    <definedName name="허허헣ㅎ" localSheetId="11" hidden="1">{#N/A,#N/A,FALSE,"집계표"}</definedName>
    <definedName name="허허헣ㅎ" localSheetId="13" hidden="1">{#N/A,#N/A,FALSE,"집계표"}</definedName>
    <definedName name="허허헣ㅎ" localSheetId="16" hidden="1">{#N/A,#N/A,FALSE,"집계표"}</definedName>
    <definedName name="허허헣ㅎ" localSheetId="21" hidden="1">{#N/A,#N/A,FALSE,"집계표"}</definedName>
    <definedName name="허허헣ㅎ" localSheetId="18" hidden="1">{#N/A,#N/A,FALSE,"집계표"}</definedName>
    <definedName name="허허헣ㅎ" localSheetId="19" hidden="1">{#N/A,#N/A,FALSE,"집계표"}</definedName>
    <definedName name="허허헣ㅎ" localSheetId="20" hidden="1">{#N/A,#N/A,FALSE,"집계표"}</definedName>
    <definedName name="허허헣ㅎ" localSheetId="22" hidden="1">{#N/A,#N/A,FALSE,"집계표"}</definedName>
    <definedName name="허허헣ㅎ" localSheetId="24" hidden="1">{#N/A,#N/A,FALSE,"집계표"}</definedName>
    <definedName name="허허헣ㅎ" localSheetId="28" hidden="1">{#N/A,#N/A,FALSE,"집계표"}</definedName>
    <definedName name="허허헣ㅎ" localSheetId="14" hidden="1">{#N/A,#N/A,FALSE,"집계표"}</definedName>
    <definedName name="허허헣ㅎ" hidden="1">{#N/A,#N/A,FALSE,"집계표"}</definedName>
    <definedName name="허헣" localSheetId="12" hidden="1">{#N/A,#N/A,FALSE,"집계표"}</definedName>
    <definedName name="허헣" localSheetId="11" hidden="1">{#N/A,#N/A,FALSE,"집계표"}</definedName>
    <definedName name="허헣" localSheetId="13" hidden="1">{#N/A,#N/A,FALSE,"집계표"}</definedName>
    <definedName name="허헣" localSheetId="16" hidden="1">{#N/A,#N/A,FALSE,"집계표"}</definedName>
    <definedName name="허헣" localSheetId="21" hidden="1">{#N/A,#N/A,FALSE,"집계표"}</definedName>
    <definedName name="허헣" localSheetId="18" hidden="1">{#N/A,#N/A,FALSE,"집계표"}</definedName>
    <definedName name="허헣" localSheetId="19" hidden="1">{#N/A,#N/A,FALSE,"집계표"}</definedName>
    <definedName name="허헣" localSheetId="20" hidden="1">{#N/A,#N/A,FALSE,"집계표"}</definedName>
    <definedName name="허헣" localSheetId="22" hidden="1">{#N/A,#N/A,FALSE,"집계표"}</definedName>
    <definedName name="허헣" localSheetId="24" hidden="1">{#N/A,#N/A,FALSE,"집계표"}</definedName>
    <definedName name="허헣" localSheetId="28" hidden="1">{#N/A,#N/A,FALSE,"집계표"}</definedName>
    <definedName name="허헣" localSheetId="14" hidden="1">{#N/A,#N/A,FALSE,"집계표"}</definedName>
    <definedName name="허헣" hidden="1">{#N/A,#N/A,FALSE,"집계표"}</definedName>
    <definedName name="허ㅗㅅ됴" localSheetId="12" hidden="1">{#N/A,#N/A,FALSE,"집계표"}</definedName>
    <definedName name="허ㅗㅅ됴" localSheetId="11" hidden="1">{#N/A,#N/A,FALSE,"집계표"}</definedName>
    <definedName name="허ㅗㅅ됴" localSheetId="13" hidden="1">{#N/A,#N/A,FALSE,"집계표"}</definedName>
    <definedName name="허ㅗㅅ됴" localSheetId="16" hidden="1">{#N/A,#N/A,FALSE,"집계표"}</definedName>
    <definedName name="허ㅗㅅ됴" localSheetId="21" hidden="1">{#N/A,#N/A,FALSE,"집계표"}</definedName>
    <definedName name="허ㅗㅅ됴" localSheetId="18" hidden="1">{#N/A,#N/A,FALSE,"집계표"}</definedName>
    <definedName name="허ㅗㅅ됴" localSheetId="19" hidden="1">{#N/A,#N/A,FALSE,"집계표"}</definedName>
    <definedName name="허ㅗㅅ됴" localSheetId="20" hidden="1">{#N/A,#N/A,FALSE,"집계표"}</definedName>
    <definedName name="허ㅗㅅ됴" localSheetId="22" hidden="1">{#N/A,#N/A,FALSE,"집계표"}</definedName>
    <definedName name="허ㅗㅅ됴" localSheetId="24" hidden="1">{#N/A,#N/A,FALSE,"집계표"}</definedName>
    <definedName name="허ㅗㅅ됴" localSheetId="28" hidden="1">{#N/A,#N/A,FALSE,"집계표"}</definedName>
    <definedName name="허ㅗㅅ됴" localSheetId="14" hidden="1">{#N/A,#N/A,FALSE,"집계표"}</definedName>
    <definedName name="허ㅗㅅ됴" hidden="1">{#N/A,#N/A,FALSE,"집계표"}</definedName>
    <definedName name="허ㅚㅎ" localSheetId="12" hidden="1">{#N/A,#N/A,FALSE,"집계표"}</definedName>
    <definedName name="허ㅚㅎ" localSheetId="11" hidden="1">{#N/A,#N/A,FALSE,"집계표"}</definedName>
    <definedName name="허ㅚㅎ" localSheetId="13" hidden="1">{#N/A,#N/A,FALSE,"집계표"}</definedName>
    <definedName name="허ㅚㅎ" localSheetId="16" hidden="1">{#N/A,#N/A,FALSE,"집계표"}</definedName>
    <definedName name="허ㅚㅎ" localSheetId="21" hidden="1">{#N/A,#N/A,FALSE,"집계표"}</definedName>
    <definedName name="허ㅚㅎ" localSheetId="18" hidden="1">{#N/A,#N/A,FALSE,"집계표"}</definedName>
    <definedName name="허ㅚㅎ" localSheetId="19" hidden="1">{#N/A,#N/A,FALSE,"집계표"}</definedName>
    <definedName name="허ㅚㅎ" localSheetId="20" hidden="1">{#N/A,#N/A,FALSE,"집계표"}</definedName>
    <definedName name="허ㅚㅎ" localSheetId="22" hidden="1">{#N/A,#N/A,FALSE,"집계표"}</definedName>
    <definedName name="허ㅚㅎ" localSheetId="24" hidden="1">{#N/A,#N/A,FALSE,"집계표"}</definedName>
    <definedName name="허ㅚㅎ" localSheetId="28" hidden="1">{#N/A,#N/A,FALSE,"집계표"}</definedName>
    <definedName name="허ㅚㅎ" localSheetId="14" hidden="1">{#N/A,#N/A,FALSE,"집계표"}</definedName>
    <definedName name="허ㅚㅎ" hidden="1">{#N/A,#N/A,FALSE,"집계표"}</definedName>
    <definedName name="현대" localSheetId="1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1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1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16"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2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1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19"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2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2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2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28"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localSheetId="1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12" hidden="1">{#N/A,#N/A,FALSE,"CCTV"}</definedName>
    <definedName name="현장" localSheetId="11" hidden="1">{#N/A,#N/A,FALSE,"CCTV"}</definedName>
    <definedName name="현장" localSheetId="13" hidden="1">{#N/A,#N/A,FALSE,"CCTV"}</definedName>
    <definedName name="현장" localSheetId="16" hidden="1">{#N/A,#N/A,FALSE,"CCTV"}</definedName>
    <definedName name="현장" localSheetId="21" hidden="1">{#N/A,#N/A,FALSE,"CCTV"}</definedName>
    <definedName name="현장" localSheetId="18" hidden="1">{#N/A,#N/A,FALSE,"CCTV"}</definedName>
    <definedName name="현장" localSheetId="19" hidden="1">{#N/A,#N/A,FALSE,"CCTV"}</definedName>
    <definedName name="현장" localSheetId="20" hidden="1">{#N/A,#N/A,FALSE,"CCTV"}</definedName>
    <definedName name="현장" localSheetId="22" hidden="1">{#N/A,#N/A,FALSE,"CCTV"}</definedName>
    <definedName name="현장" localSheetId="24" hidden="1">{#N/A,#N/A,FALSE,"CCTV"}</definedName>
    <definedName name="현장" localSheetId="28" hidden="1">{#N/A,#N/A,FALSE,"CCTV"}</definedName>
    <definedName name="현장" localSheetId="14" hidden="1">{#N/A,#N/A,FALSE,"CCTV"}</definedName>
    <definedName name="현장" hidden="1">{#N/A,#N/A,FALSE,"CCTV"}</definedName>
    <definedName name="현장설명" localSheetId="12" hidden="1">{#N/A,#N/A,FALSE,"증감대비표";#N/A,#N/A,FALSE,"결의서";#N/A,#N/A,FALSE,"내역서";#N/A,#N/A,FALSE,"도급예상"}</definedName>
    <definedName name="현장설명" localSheetId="11" hidden="1">{#N/A,#N/A,FALSE,"증감대비표";#N/A,#N/A,FALSE,"결의서";#N/A,#N/A,FALSE,"내역서";#N/A,#N/A,FALSE,"도급예상"}</definedName>
    <definedName name="현장설명" localSheetId="13" hidden="1">{#N/A,#N/A,FALSE,"증감대비표";#N/A,#N/A,FALSE,"결의서";#N/A,#N/A,FALSE,"내역서";#N/A,#N/A,FALSE,"도급예상"}</definedName>
    <definedName name="현장설명" localSheetId="16" hidden="1">{#N/A,#N/A,FALSE,"증감대비표";#N/A,#N/A,FALSE,"결의서";#N/A,#N/A,FALSE,"내역서";#N/A,#N/A,FALSE,"도급예상"}</definedName>
    <definedName name="현장설명" localSheetId="21" hidden="1">{#N/A,#N/A,FALSE,"증감대비표";#N/A,#N/A,FALSE,"결의서";#N/A,#N/A,FALSE,"내역서";#N/A,#N/A,FALSE,"도급예상"}</definedName>
    <definedName name="현장설명" localSheetId="18" hidden="1">{#N/A,#N/A,FALSE,"증감대비표";#N/A,#N/A,FALSE,"결의서";#N/A,#N/A,FALSE,"내역서";#N/A,#N/A,FALSE,"도급예상"}</definedName>
    <definedName name="현장설명" localSheetId="19" hidden="1">{#N/A,#N/A,FALSE,"증감대비표";#N/A,#N/A,FALSE,"결의서";#N/A,#N/A,FALSE,"내역서";#N/A,#N/A,FALSE,"도급예상"}</definedName>
    <definedName name="현장설명" localSheetId="20" hidden="1">{#N/A,#N/A,FALSE,"증감대비표";#N/A,#N/A,FALSE,"결의서";#N/A,#N/A,FALSE,"내역서";#N/A,#N/A,FALSE,"도급예상"}</definedName>
    <definedName name="현장설명" localSheetId="22" hidden="1">{#N/A,#N/A,FALSE,"증감대비표";#N/A,#N/A,FALSE,"결의서";#N/A,#N/A,FALSE,"내역서";#N/A,#N/A,FALSE,"도급예상"}</definedName>
    <definedName name="현장설명" localSheetId="24" hidden="1">{#N/A,#N/A,FALSE,"증감대비표";#N/A,#N/A,FALSE,"결의서";#N/A,#N/A,FALSE,"내역서";#N/A,#N/A,FALSE,"도급예상"}</definedName>
    <definedName name="현장설명" localSheetId="28" hidden="1">{#N/A,#N/A,FALSE,"증감대비표";#N/A,#N/A,FALSE,"결의서";#N/A,#N/A,FALSE,"내역서";#N/A,#N/A,FALSE,"도급예상"}</definedName>
    <definedName name="현장설명" localSheetId="14" hidden="1">{#N/A,#N/A,FALSE,"증감대비표";#N/A,#N/A,FALSE,"결의서";#N/A,#N/A,FALSE,"내역서";#N/A,#N/A,FALSE,"도급예상"}</definedName>
    <definedName name="현장설명" hidden="1">{#N/A,#N/A,FALSE,"증감대비표";#N/A,#N/A,FALSE,"결의서";#N/A,#N/A,FALSE,"내역서";#N/A,#N/A,FALSE,"도급예상"}</definedName>
    <definedName name="현장설명2" localSheetId="12" hidden="1">{#N/A,#N/A,FALSE,"현장 NCR 분석";#N/A,#N/A,FALSE,"현장품질감사";#N/A,#N/A,FALSE,"현장품질감사"}</definedName>
    <definedName name="현장설명2" localSheetId="11" hidden="1">{#N/A,#N/A,FALSE,"현장 NCR 분석";#N/A,#N/A,FALSE,"현장품질감사";#N/A,#N/A,FALSE,"현장품질감사"}</definedName>
    <definedName name="현장설명2" localSheetId="13" hidden="1">{#N/A,#N/A,FALSE,"현장 NCR 분석";#N/A,#N/A,FALSE,"현장품질감사";#N/A,#N/A,FALSE,"현장품질감사"}</definedName>
    <definedName name="현장설명2" localSheetId="16" hidden="1">{#N/A,#N/A,FALSE,"현장 NCR 분석";#N/A,#N/A,FALSE,"현장품질감사";#N/A,#N/A,FALSE,"현장품질감사"}</definedName>
    <definedName name="현장설명2" localSheetId="21" hidden="1">{#N/A,#N/A,FALSE,"현장 NCR 분석";#N/A,#N/A,FALSE,"현장품질감사";#N/A,#N/A,FALSE,"현장품질감사"}</definedName>
    <definedName name="현장설명2" localSheetId="18" hidden="1">{#N/A,#N/A,FALSE,"현장 NCR 분석";#N/A,#N/A,FALSE,"현장품질감사";#N/A,#N/A,FALSE,"현장품질감사"}</definedName>
    <definedName name="현장설명2" localSheetId="19" hidden="1">{#N/A,#N/A,FALSE,"현장 NCR 분석";#N/A,#N/A,FALSE,"현장품질감사";#N/A,#N/A,FALSE,"현장품질감사"}</definedName>
    <definedName name="현장설명2" localSheetId="20" hidden="1">{#N/A,#N/A,FALSE,"현장 NCR 분석";#N/A,#N/A,FALSE,"현장품질감사";#N/A,#N/A,FALSE,"현장품질감사"}</definedName>
    <definedName name="현장설명2" localSheetId="22" hidden="1">{#N/A,#N/A,FALSE,"현장 NCR 분석";#N/A,#N/A,FALSE,"현장품질감사";#N/A,#N/A,FALSE,"현장품질감사"}</definedName>
    <definedName name="현장설명2" localSheetId="24" hidden="1">{#N/A,#N/A,FALSE,"현장 NCR 분석";#N/A,#N/A,FALSE,"현장품질감사";#N/A,#N/A,FALSE,"현장품질감사"}</definedName>
    <definedName name="현장설명2" localSheetId="28" hidden="1">{#N/A,#N/A,FALSE,"현장 NCR 분석";#N/A,#N/A,FALSE,"현장품질감사";#N/A,#N/A,FALSE,"현장품질감사"}</definedName>
    <definedName name="현장설명2" localSheetId="14" hidden="1">{#N/A,#N/A,FALSE,"현장 NCR 분석";#N/A,#N/A,FALSE,"현장품질감사";#N/A,#N/A,FALSE,"현장품질감사"}</definedName>
    <definedName name="현장설명2" hidden="1">{#N/A,#N/A,FALSE,"현장 NCR 분석";#N/A,#N/A,FALSE,"현장품질감사";#N/A,#N/A,FALSE,"현장품질감사"}</definedName>
    <definedName name="현장운영비산출" hidden="1">#REF!</definedName>
    <definedName name="현장자재外" localSheetId="12" hidden="1">{"'Sheet1'!$A$4:$M$21","'Sheet1'!$J$17:$K$19"}</definedName>
    <definedName name="현장자재外" localSheetId="11" hidden="1">{"'Sheet1'!$A$4:$M$21","'Sheet1'!$J$17:$K$19"}</definedName>
    <definedName name="현장자재外" localSheetId="13" hidden="1">{"'Sheet1'!$A$4:$M$21","'Sheet1'!$J$17:$K$19"}</definedName>
    <definedName name="현장자재外" localSheetId="16" hidden="1">{"'Sheet1'!$A$4:$M$21","'Sheet1'!$J$17:$K$19"}</definedName>
    <definedName name="현장자재外" localSheetId="21" hidden="1">{"'Sheet1'!$A$4:$M$21","'Sheet1'!$J$17:$K$19"}</definedName>
    <definedName name="현장자재外" localSheetId="18" hidden="1">{"'Sheet1'!$A$4:$M$21","'Sheet1'!$J$17:$K$19"}</definedName>
    <definedName name="현장자재外" localSheetId="19" hidden="1">{"'Sheet1'!$A$4:$M$21","'Sheet1'!$J$17:$K$19"}</definedName>
    <definedName name="현장자재外" localSheetId="20" hidden="1">{"'Sheet1'!$A$4:$M$21","'Sheet1'!$J$17:$K$19"}</definedName>
    <definedName name="현장자재外" localSheetId="22" hidden="1">{"'Sheet1'!$A$4:$M$21","'Sheet1'!$J$17:$K$19"}</definedName>
    <definedName name="현장자재外" localSheetId="24" hidden="1">{"'Sheet1'!$A$4:$M$21","'Sheet1'!$J$17:$K$19"}</definedName>
    <definedName name="현장자재外" localSheetId="28" hidden="1">{"'Sheet1'!$A$4:$M$21","'Sheet1'!$J$17:$K$19"}</definedName>
    <definedName name="현장자재外" localSheetId="14" hidden="1">{"'Sheet1'!$A$4:$M$21","'Sheet1'!$J$17:$K$19"}</definedName>
    <definedName name="현장자재外" hidden="1">{"'Sheet1'!$A$4:$M$21","'Sheet1'!$J$17:$K$19"}</definedName>
    <definedName name="현장지도" localSheetId="12" hidden="1">{"'장비'!$A$3:$M$12"}</definedName>
    <definedName name="현장지도" localSheetId="11" hidden="1">{"'장비'!$A$3:$M$12"}</definedName>
    <definedName name="현장지도" localSheetId="13" hidden="1">{"'장비'!$A$3:$M$12"}</definedName>
    <definedName name="현장지도" localSheetId="16" hidden="1">{"'장비'!$A$3:$M$12"}</definedName>
    <definedName name="현장지도" localSheetId="21" hidden="1">{"'장비'!$A$3:$M$12"}</definedName>
    <definedName name="현장지도" localSheetId="18" hidden="1">{"'장비'!$A$3:$M$12"}</definedName>
    <definedName name="현장지도" localSheetId="19" hidden="1">{"'장비'!$A$3:$M$12"}</definedName>
    <definedName name="현장지도" localSheetId="20" hidden="1">{"'장비'!$A$3:$M$12"}</definedName>
    <definedName name="현장지도" localSheetId="22" hidden="1">{"'장비'!$A$3:$M$12"}</definedName>
    <definedName name="현장지도" localSheetId="24" hidden="1">{"'장비'!$A$3:$M$12"}</definedName>
    <definedName name="현장지도" localSheetId="28" hidden="1">{"'장비'!$A$3:$M$12"}</definedName>
    <definedName name="현장지도" localSheetId="14" hidden="1">{"'장비'!$A$3:$M$12"}</definedName>
    <definedName name="현장지도" hidden="1">{"'장비'!$A$3:$M$12"}</definedName>
    <definedName name="현조" hidden="1">#REF!</definedName>
    <definedName name="현지공사비" localSheetId="12" hidden="1">{"'장비'!$A$3:$M$12"}</definedName>
    <definedName name="현지공사비" localSheetId="11" hidden="1">{"'장비'!$A$3:$M$12"}</definedName>
    <definedName name="현지공사비" localSheetId="13" hidden="1">{"'장비'!$A$3:$M$12"}</definedName>
    <definedName name="현지공사비" localSheetId="16" hidden="1">{"'장비'!$A$3:$M$12"}</definedName>
    <definedName name="현지공사비" localSheetId="21" hidden="1">{"'장비'!$A$3:$M$12"}</definedName>
    <definedName name="현지공사비" localSheetId="18" hidden="1">{"'장비'!$A$3:$M$12"}</definedName>
    <definedName name="현지공사비" localSheetId="19" hidden="1">{"'장비'!$A$3:$M$12"}</definedName>
    <definedName name="현지공사비" localSheetId="20" hidden="1">{"'장비'!$A$3:$M$12"}</definedName>
    <definedName name="현지공사비" localSheetId="22" hidden="1">{"'장비'!$A$3:$M$12"}</definedName>
    <definedName name="현지공사비" localSheetId="24" hidden="1">{"'장비'!$A$3:$M$12"}</definedName>
    <definedName name="현지공사비" localSheetId="28" hidden="1">{"'장비'!$A$3:$M$12"}</definedName>
    <definedName name="현지공사비" localSheetId="14" hidden="1">{"'장비'!$A$3:$M$12"}</definedName>
    <definedName name="현지공사비" hidden="1">{"'장비'!$A$3:$M$12"}</definedName>
    <definedName name="현지공사비총괄" localSheetId="12" hidden="1">{"'장비'!$A$3:$M$12"}</definedName>
    <definedName name="현지공사비총괄" localSheetId="11" hidden="1">{"'장비'!$A$3:$M$12"}</definedName>
    <definedName name="현지공사비총괄" localSheetId="13" hidden="1">{"'장비'!$A$3:$M$12"}</definedName>
    <definedName name="현지공사비총괄" localSheetId="16" hidden="1">{"'장비'!$A$3:$M$12"}</definedName>
    <definedName name="현지공사비총괄" localSheetId="21" hidden="1">{"'장비'!$A$3:$M$12"}</definedName>
    <definedName name="현지공사비총괄" localSheetId="18" hidden="1">{"'장비'!$A$3:$M$12"}</definedName>
    <definedName name="현지공사비총괄" localSheetId="19" hidden="1">{"'장비'!$A$3:$M$12"}</definedName>
    <definedName name="현지공사비총괄" localSheetId="20" hidden="1">{"'장비'!$A$3:$M$12"}</definedName>
    <definedName name="현지공사비총괄" localSheetId="22" hidden="1">{"'장비'!$A$3:$M$12"}</definedName>
    <definedName name="현지공사비총괄" localSheetId="24" hidden="1">{"'장비'!$A$3:$M$12"}</definedName>
    <definedName name="현지공사비총괄" localSheetId="28" hidden="1">{"'장비'!$A$3:$M$12"}</definedName>
    <definedName name="현지공사비총괄" localSheetId="14" hidden="1">{"'장비'!$A$3:$M$12"}</definedName>
    <definedName name="현지공사비총괄" hidden="1">{"'장비'!$A$3:$M$12"}</definedName>
    <definedName name="협" localSheetId="12" hidden="1">{#N/A,#N/A,FALSE,"배수2"}</definedName>
    <definedName name="협" localSheetId="11" hidden="1">{#N/A,#N/A,FALSE,"배수2"}</definedName>
    <definedName name="협" localSheetId="13" hidden="1">{#N/A,#N/A,FALSE,"배수2"}</definedName>
    <definedName name="협" localSheetId="16" hidden="1">{#N/A,#N/A,FALSE,"배수2"}</definedName>
    <definedName name="협" localSheetId="21" hidden="1">{#N/A,#N/A,FALSE,"배수2"}</definedName>
    <definedName name="협" localSheetId="18" hidden="1">{#N/A,#N/A,FALSE,"배수2"}</definedName>
    <definedName name="협" localSheetId="19" hidden="1">{#N/A,#N/A,FALSE,"배수2"}</definedName>
    <definedName name="협" localSheetId="20" hidden="1">{#N/A,#N/A,FALSE,"배수2"}</definedName>
    <definedName name="협" localSheetId="22" hidden="1">{#N/A,#N/A,FALSE,"배수2"}</definedName>
    <definedName name="협" localSheetId="24" hidden="1">{#N/A,#N/A,FALSE,"배수2"}</definedName>
    <definedName name="협" localSheetId="28" hidden="1">{#N/A,#N/A,FALSE,"배수2"}</definedName>
    <definedName name="협" localSheetId="14" hidden="1">{#N/A,#N/A,FALSE,"배수2"}</definedName>
    <definedName name="협" hidden="1">{#N/A,#N/A,FALSE,"배수2"}</definedName>
    <definedName name="협력" localSheetId="12" hidden="1">{#N/A,#N/A,FALSE,"포장2"}</definedName>
    <definedName name="협력" localSheetId="11" hidden="1">{#N/A,#N/A,FALSE,"포장2"}</definedName>
    <definedName name="협력" localSheetId="13" hidden="1">{#N/A,#N/A,FALSE,"포장2"}</definedName>
    <definedName name="협력" localSheetId="16" hidden="1">{#N/A,#N/A,FALSE,"포장2"}</definedName>
    <definedName name="협력" localSheetId="21" hidden="1">{#N/A,#N/A,FALSE,"포장2"}</definedName>
    <definedName name="협력" localSheetId="18" hidden="1">{#N/A,#N/A,FALSE,"포장2"}</definedName>
    <definedName name="협력" localSheetId="19" hidden="1">{#N/A,#N/A,FALSE,"포장2"}</definedName>
    <definedName name="협력" localSheetId="20" hidden="1">{#N/A,#N/A,FALSE,"포장2"}</definedName>
    <definedName name="협력" localSheetId="22" hidden="1">{#N/A,#N/A,FALSE,"포장2"}</definedName>
    <definedName name="협력" localSheetId="24" hidden="1">{#N/A,#N/A,FALSE,"포장2"}</definedName>
    <definedName name="협력" localSheetId="28" hidden="1">{#N/A,#N/A,FALSE,"포장2"}</definedName>
    <definedName name="협력" localSheetId="14" hidden="1">{#N/A,#N/A,FALSE,"포장2"}</definedName>
    <definedName name="협력" hidden="1">{#N/A,#N/A,FALSE,"포장2"}</definedName>
    <definedName name="협력1" localSheetId="1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6"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9"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업체" localSheetId="12" hidden="1">{#N/A,#N/A,FALSE,"포장2"}</definedName>
    <definedName name="협력업체" localSheetId="11" hidden="1">{#N/A,#N/A,FALSE,"포장2"}</definedName>
    <definedName name="협력업체" localSheetId="13" hidden="1">{#N/A,#N/A,FALSE,"포장2"}</definedName>
    <definedName name="협력업체" localSheetId="16" hidden="1">{#N/A,#N/A,FALSE,"포장2"}</definedName>
    <definedName name="협력업체" localSheetId="21" hidden="1">{#N/A,#N/A,FALSE,"포장2"}</definedName>
    <definedName name="협력업체" localSheetId="18" hidden="1">{#N/A,#N/A,FALSE,"포장2"}</definedName>
    <definedName name="협력업체" localSheetId="19" hidden="1">{#N/A,#N/A,FALSE,"포장2"}</definedName>
    <definedName name="협력업체" localSheetId="20" hidden="1">{#N/A,#N/A,FALSE,"포장2"}</definedName>
    <definedName name="협력업체" localSheetId="22" hidden="1">{#N/A,#N/A,FALSE,"포장2"}</definedName>
    <definedName name="협력업체" localSheetId="24" hidden="1">{#N/A,#N/A,FALSE,"포장2"}</definedName>
    <definedName name="협력업체" localSheetId="28" hidden="1">{#N/A,#N/A,FALSE,"포장2"}</definedName>
    <definedName name="협력업체" localSheetId="14" hidden="1">{#N/A,#N/A,FALSE,"포장2"}</definedName>
    <definedName name="협력업체" hidden="1">{#N/A,#N/A,FALSE,"포장2"}</definedName>
    <definedName name="협조전" hidden="1">#REF!</definedName>
    <definedName name="협철" localSheetId="12" hidden="1">{#N/A,#N/A,FALSE,"포장2"}</definedName>
    <definedName name="협철" localSheetId="11" hidden="1">{#N/A,#N/A,FALSE,"포장2"}</definedName>
    <definedName name="협철" localSheetId="13" hidden="1">{#N/A,#N/A,FALSE,"포장2"}</definedName>
    <definedName name="협철" localSheetId="16" hidden="1">{#N/A,#N/A,FALSE,"포장2"}</definedName>
    <definedName name="협철" localSheetId="21" hidden="1">{#N/A,#N/A,FALSE,"포장2"}</definedName>
    <definedName name="협철" localSheetId="18" hidden="1">{#N/A,#N/A,FALSE,"포장2"}</definedName>
    <definedName name="협철" localSheetId="19" hidden="1">{#N/A,#N/A,FALSE,"포장2"}</definedName>
    <definedName name="협철" localSheetId="20" hidden="1">{#N/A,#N/A,FALSE,"포장2"}</definedName>
    <definedName name="협철" localSheetId="22" hidden="1">{#N/A,#N/A,FALSE,"포장2"}</definedName>
    <definedName name="협철" localSheetId="24" hidden="1">{#N/A,#N/A,FALSE,"포장2"}</definedName>
    <definedName name="협철" localSheetId="28" hidden="1">{#N/A,#N/A,FALSE,"포장2"}</definedName>
    <definedName name="협철" localSheetId="14" hidden="1">{#N/A,#N/A,FALSE,"포장2"}</definedName>
    <definedName name="협철" hidden="1">{#N/A,#N/A,FALSE,"포장2"}</definedName>
    <definedName name="협토" localSheetId="12" hidden="1">{#N/A,#N/A,FALSE,"포장1";#N/A,#N/A,FALSE,"포장1"}</definedName>
    <definedName name="협토" localSheetId="11" hidden="1">{#N/A,#N/A,FALSE,"포장1";#N/A,#N/A,FALSE,"포장1"}</definedName>
    <definedName name="협토" localSheetId="13" hidden="1">{#N/A,#N/A,FALSE,"포장1";#N/A,#N/A,FALSE,"포장1"}</definedName>
    <definedName name="협토" localSheetId="16" hidden="1">{#N/A,#N/A,FALSE,"포장1";#N/A,#N/A,FALSE,"포장1"}</definedName>
    <definedName name="협토" localSheetId="21" hidden="1">{#N/A,#N/A,FALSE,"포장1";#N/A,#N/A,FALSE,"포장1"}</definedName>
    <definedName name="협토" localSheetId="18" hidden="1">{#N/A,#N/A,FALSE,"포장1";#N/A,#N/A,FALSE,"포장1"}</definedName>
    <definedName name="협토" localSheetId="19" hidden="1">{#N/A,#N/A,FALSE,"포장1";#N/A,#N/A,FALSE,"포장1"}</definedName>
    <definedName name="협토" localSheetId="20" hidden="1">{#N/A,#N/A,FALSE,"포장1";#N/A,#N/A,FALSE,"포장1"}</definedName>
    <definedName name="협토" localSheetId="22" hidden="1">{#N/A,#N/A,FALSE,"포장1";#N/A,#N/A,FALSE,"포장1"}</definedName>
    <definedName name="협토" localSheetId="24" hidden="1">{#N/A,#N/A,FALSE,"포장1";#N/A,#N/A,FALSE,"포장1"}</definedName>
    <definedName name="협토" localSheetId="28" hidden="1">{#N/A,#N/A,FALSE,"포장1";#N/A,#N/A,FALSE,"포장1"}</definedName>
    <definedName name="협토" localSheetId="14" hidden="1">{#N/A,#N/A,FALSE,"포장1";#N/A,#N/A,FALSE,"포장1"}</definedName>
    <definedName name="협토" hidden="1">{#N/A,#N/A,FALSE,"포장1";#N/A,#N/A,FALSE,"포장1"}</definedName>
    <definedName name="협토1" localSheetId="12" hidden="1">{#N/A,#N/A,FALSE,"포장2"}</definedName>
    <definedName name="협토1" localSheetId="11" hidden="1">{#N/A,#N/A,FALSE,"포장2"}</definedName>
    <definedName name="협토1" localSheetId="13" hidden="1">{#N/A,#N/A,FALSE,"포장2"}</definedName>
    <definedName name="협토1" localSheetId="16" hidden="1">{#N/A,#N/A,FALSE,"포장2"}</definedName>
    <definedName name="협토1" localSheetId="21" hidden="1">{#N/A,#N/A,FALSE,"포장2"}</definedName>
    <definedName name="협토1" localSheetId="18" hidden="1">{#N/A,#N/A,FALSE,"포장2"}</definedName>
    <definedName name="협토1" localSheetId="19" hidden="1">{#N/A,#N/A,FALSE,"포장2"}</definedName>
    <definedName name="협토1" localSheetId="20" hidden="1">{#N/A,#N/A,FALSE,"포장2"}</definedName>
    <definedName name="협토1" localSheetId="22" hidden="1">{#N/A,#N/A,FALSE,"포장2"}</definedName>
    <definedName name="협토1" localSheetId="24" hidden="1">{#N/A,#N/A,FALSE,"포장2"}</definedName>
    <definedName name="협토1" localSheetId="28" hidden="1">{#N/A,#N/A,FALSE,"포장2"}</definedName>
    <definedName name="협토1" localSheetId="14" hidden="1">{#N/A,#N/A,FALSE,"포장2"}</definedName>
    <definedName name="협토1" hidden="1">{#N/A,#N/A,FALSE,"포장2"}</definedName>
    <definedName name="협토자재" localSheetId="12" hidden="1">{#N/A,#N/A,FALSE,"포장2"}</definedName>
    <definedName name="협토자재" localSheetId="11" hidden="1">{#N/A,#N/A,FALSE,"포장2"}</definedName>
    <definedName name="협토자재" localSheetId="13" hidden="1">{#N/A,#N/A,FALSE,"포장2"}</definedName>
    <definedName name="협토자재" localSheetId="16" hidden="1">{#N/A,#N/A,FALSE,"포장2"}</definedName>
    <definedName name="협토자재" localSheetId="21" hidden="1">{#N/A,#N/A,FALSE,"포장2"}</definedName>
    <definedName name="협토자재" localSheetId="18" hidden="1">{#N/A,#N/A,FALSE,"포장2"}</definedName>
    <definedName name="협토자재" localSheetId="19" hidden="1">{#N/A,#N/A,FALSE,"포장2"}</definedName>
    <definedName name="협토자재" localSheetId="20" hidden="1">{#N/A,#N/A,FALSE,"포장2"}</definedName>
    <definedName name="협토자재" localSheetId="22" hidden="1">{#N/A,#N/A,FALSE,"포장2"}</definedName>
    <definedName name="협토자재" localSheetId="24" hidden="1">{#N/A,#N/A,FALSE,"포장2"}</definedName>
    <definedName name="협토자재" localSheetId="28" hidden="1">{#N/A,#N/A,FALSE,"포장2"}</definedName>
    <definedName name="협토자재" localSheetId="14" hidden="1">{#N/A,#N/A,FALSE,"포장2"}</definedName>
    <definedName name="협토자재" hidden="1">{#N/A,#N/A,FALSE,"포장2"}</definedName>
    <definedName name="형제" localSheetId="12" hidden="1">{#N/A,#N/A,FALSE,"포장2"}</definedName>
    <definedName name="형제" localSheetId="11" hidden="1">{#N/A,#N/A,FALSE,"포장2"}</definedName>
    <definedName name="형제" localSheetId="13" hidden="1">{#N/A,#N/A,FALSE,"포장2"}</definedName>
    <definedName name="형제" localSheetId="16" hidden="1">{#N/A,#N/A,FALSE,"포장2"}</definedName>
    <definedName name="형제" localSheetId="21" hidden="1">{#N/A,#N/A,FALSE,"포장2"}</definedName>
    <definedName name="형제" localSheetId="18" hidden="1">{#N/A,#N/A,FALSE,"포장2"}</definedName>
    <definedName name="형제" localSheetId="19" hidden="1">{#N/A,#N/A,FALSE,"포장2"}</definedName>
    <definedName name="형제" localSheetId="20" hidden="1">{#N/A,#N/A,FALSE,"포장2"}</definedName>
    <definedName name="형제" localSheetId="22" hidden="1">{#N/A,#N/A,FALSE,"포장2"}</definedName>
    <definedName name="형제" localSheetId="24" hidden="1">{#N/A,#N/A,FALSE,"포장2"}</definedName>
    <definedName name="형제" localSheetId="28" hidden="1">{#N/A,#N/A,FALSE,"포장2"}</definedName>
    <definedName name="형제" localSheetId="14" hidden="1">{#N/A,#N/A,FALSE,"포장2"}</definedName>
    <definedName name="형제" hidden="1">{#N/A,#N/A,FALSE,"포장2"}</definedName>
    <definedName name="호" localSheetId="12" hidden="1">{#N/A,#N/A,FALSE,"이태원철근"}</definedName>
    <definedName name="호" localSheetId="11" hidden="1">{#N/A,#N/A,FALSE,"이태원철근"}</definedName>
    <definedName name="호" localSheetId="13" hidden="1">{#N/A,#N/A,FALSE,"이태원철근"}</definedName>
    <definedName name="호" localSheetId="16" hidden="1">{#N/A,#N/A,FALSE,"이태원철근"}</definedName>
    <definedName name="호" localSheetId="21" hidden="1">{#N/A,#N/A,FALSE,"이태원철근"}</definedName>
    <definedName name="호" localSheetId="18" hidden="1">{#N/A,#N/A,FALSE,"이태원철근"}</definedName>
    <definedName name="호" localSheetId="19" hidden="1">{#N/A,#N/A,FALSE,"이태원철근"}</definedName>
    <definedName name="호" localSheetId="20" hidden="1">{#N/A,#N/A,FALSE,"이태원철근"}</definedName>
    <definedName name="호" localSheetId="22" hidden="1">{#N/A,#N/A,FALSE,"이태원철근"}</definedName>
    <definedName name="호" localSheetId="24" hidden="1">{#N/A,#N/A,FALSE,"이태원철근"}</definedName>
    <definedName name="호" localSheetId="28" hidden="1">{#N/A,#N/A,FALSE,"이태원철근"}</definedName>
    <definedName name="호" localSheetId="14" hidden="1">{#N/A,#N/A,FALSE,"이태원철근"}</definedName>
    <definedName name="호" hidden="1">{#N/A,#N/A,FALSE,"이태원철근"}</definedName>
    <definedName name="호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ㄴ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러ㅓㅓㅓㅓㅓㅓㅓ" localSheetId="12" hidden="1">{#N/A,#N/A,FALSE,"집계표"}</definedName>
    <definedName name="호러ㅓㅓㅓㅓㅓㅓㅓ" localSheetId="11" hidden="1">{#N/A,#N/A,FALSE,"집계표"}</definedName>
    <definedName name="호러ㅓㅓㅓㅓㅓㅓㅓ" localSheetId="13" hidden="1">{#N/A,#N/A,FALSE,"집계표"}</definedName>
    <definedName name="호러ㅓㅓㅓㅓㅓㅓㅓ" localSheetId="16" hidden="1">{#N/A,#N/A,FALSE,"집계표"}</definedName>
    <definedName name="호러ㅓㅓㅓㅓㅓㅓㅓ" localSheetId="21" hidden="1">{#N/A,#N/A,FALSE,"집계표"}</definedName>
    <definedName name="호러ㅓㅓㅓㅓㅓㅓㅓ" localSheetId="18" hidden="1">{#N/A,#N/A,FALSE,"집계표"}</definedName>
    <definedName name="호러ㅓㅓㅓㅓㅓㅓㅓ" localSheetId="19" hidden="1">{#N/A,#N/A,FALSE,"집계표"}</definedName>
    <definedName name="호러ㅓㅓㅓㅓㅓㅓㅓ" localSheetId="20" hidden="1">{#N/A,#N/A,FALSE,"집계표"}</definedName>
    <definedName name="호러ㅓㅓㅓㅓㅓㅓㅓ" localSheetId="22" hidden="1">{#N/A,#N/A,FALSE,"집계표"}</definedName>
    <definedName name="호러ㅓㅓㅓㅓㅓㅓㅓ" localSheetId="24" hidden="1">{#N/A,#N/A,FALSE,"집계표"}</definedName>
    <definedName name="호러ㅓㅓㅓㅓㅓㅓㅓ" localSheetId="28" hidden="1">{#N/A,#N/A,FALSE,"집계표"}</definedName>
    <definedName name="호러ㅓㅓㅓㅓㅓㅓㅓ" localSheetId="14" hidden="1">{#N/A,#N/A,FALSE,"집계표"}</definedName>
    <definedName name="호러ㅓㅓㅓㅓㅓㅓㅓ" hidden="1">{#N/A,#N/A,FALSE,"집계표"}</definedName>
    <definedName name="호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ㅇ호ㅇ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우" localSheetId="12" hidden="1">{#N/A,#N/A,FALSE,"표지목차"}</definedName>
    <definedName name="호우" localSheetId="11" hidden="1">{#N/A,#N/A,FALSE,"표지목차"}</definedName>
    <definedName name="호우" localSheetId="13" hidden="1">{#N/A,#N/A,FALSE,"표지목차"}</definedName>
    <definedName name="호우" localSheetId="16" hidden="1">{#N/A,#N/A,FALSE,"표지목차"}</definedName>
    <definedName name="호우" localSheetId="21" hidden="1">{#N/A,#N/A,FALSE,"표지목차"}</definedName>
    <definedName name="호우" localSheetId="18" hidden="1">{#N/A,#N/A,FALSE,"표지목차"}</definedName>
    <definedName name="호우" localSheetId="19" hidden="1">{#N/A,#N/A,FALSE,"표지목차"}</definedName>
    <definedName name="호우" localSheetId="20" hidden="1">{#N/A,#N/A,FALSE,"표지목차"}</definedName>
    <definedName name="호우" localSheetId="22" hidden="1">{#N/A,#N/A,FALSE,"표지목차"}</definedName>
    <definedName name="호우" localSheetId="24" hidden="1">{#N/A,#N/A,FALSE,"표지목차"}</definedName>
    <definedName name="호우" localSheetId="28" hidden="1">{#N/A,#N/A,FALSE,"표지목차"}</definedName>
    <definedName name="호우" localSheetId="14" hidden="1">{#N/A,#N/A,FALSE,"표지목차"}</definedName>
    <definedName name="호우" hidden="1">{#N/A,#N/A,FALSE,"표지목차"}</definedName>
    <definedName name="호우ㅗ" localSheetId="12" hidden="1">{#N/A,#N/A,FALSE,"단가표지"}</definedName>
    <definedName name="호우ㅗ" localSheetId="11" hidden="1">{#N/A,#N/A,FALSE,"단가표지"}</definedName>
    <definedName name="호우ㅗ" localSheetId="13" hidden="1">{#N/A,#N/A,FALSE,"단가표지"}</definedName>
    <definedName name="호우ㅗ" localSheetId="16" hidden="1">{#N/A,#N/A,FALSE,"단가표지"}</definedName>
    <definedName name="호우ㅗ" localSheetId="21" hidden="1">{#N/A,#N/A,FALSE,"단가표지"}</definedName>
    <definedName name="호우ㅗ" localSheetId="18" hidden="1">{#N/A,#N/A,FALSE,"단가표지"}</definedName>
    <definedName name="호우ㅗ" localSheetId="19" hidden="1">{#N/A,#N/A,FALSE,"단가표지"}</definedName>
    <definedName name="호우ㅗ" localSheetId="20" hidden="1">{#N/A,#N/A,FALSE,"단가표지"}</definedName>
    <definedName name="호우ㅗ" localSheetId="22" hidden="1">{#N/A,#N/A,FALSE,"단가표지"}</definedName>
    <definedName name="호우ㅗ" localSheetId="24" hidden="1">{#N/A,#N/A,FALSE,"단가표지"}</definedName>
    <definedName name="호우ㅗ" localSheetId="28" hidden="1">{#N/A,#N/A,FALSE,"단가표지"}</definedName>
    <definedName name="호우ㅗ" localSheetId="14" hidden="1">{#N/A,#N/A,FALSE,"단가표지"}</definedName>
    <definedName name="호우ㅗ" hidden="1">{#N/A,#N/A,FALSE,"단가표지"}</definedName>
    <definedName name="호이스느" localSheetId="12" hidden="1">{#N/A,#N/A,FALSE,"물량산출"}</definedName>
    <definedName name="호이스느" localSheetId="11" hidden="1">{#N/A,#N/A,FALSE,"물량산출"}</definedName>
    <definedName name="호이스느" localSheetId="13" hidden="1">{#N/A,#N/A,FALSE,"물량산출"}</definedName>
    <definedName name="호이스느" localSheetId="16" hidden="1">{#N/A,#N/A,FALSE,"물량산출"}</definedName>
    <definedName name="호이스느" localSheetId="21" hidden="1">{#N/A,#N/A,FALSE,"물량산출"}</definedName>
    <definedName name="호이스느" localSheetId="18" hidden="1">{#N/A,#N/A,FALSE,"물량산출"}</definedName>
    <definedName name="호이스느" localSheetId="19" hidden="1">{#N/A,#N/A,FALSE,"물량산출"}</definedName>
    <definedName name="호이스느" localSheetId="20" hidden="1">{#N/A,#N/A,FALSE,"물량산출"}</definedName>
    <definedName name="호이스느" localSheetId="22" hidden="1">{#N/A,#N/A,FALSE,"물량산출"}</definedName>
    <definedName name="호이스느" localSheetId="24" hidden="1">{#N/A,#N/A,FALSE,"물량산출"}</definedName>
    <definedName name="호이스느" localSheetId="28" hidden="1">{#N/A,#N/A,FALSE,"물량산출"}</definedName>
    <definedName name="호이스느" localSheetId="14" hidden="1">{#N/A,#N/A,FALSE,"물량산출"}</definedName>
    <definedName name="호이스느" hidden="1">{#N/A,#N/A,FALSE,"물량산출"}</definedName>
    <definedName name="호하ㅓ" localSheetId="12" hidden="1">{#N/A,#N/A,FALSE,"집계표"}</definedName>
    <definedName name="호하ㅓ" localSheetId="11" hidden="1">{#N/A,#N/A,FALSE,"집계표"}</definedName>
    <definedName name="호하ㅓ" localSheetId="13" hidden="1">{#N/A,#N/A,FALSE,"집계표"}</definedName>
    <definedName name="호하ㅓ" localSheetId="16" hidden="1">{#N/A,#N/A,FALSE,"집계표"}</definedName>
    <definedName name="호하ㅓ" localSheetId="21" hidden="1">{#N/A,#N/A,FALSE,"집계표"}</definedName>
    <definedName name="호하ㅓ" localSheetId="18" hidden="1">{#N/A,#N/A,FALSE,"집계표"}</definedName>
    <definedName name="호하ㅓ" localSheetId="19" hidden="1">{#N/A,#N/A,FALSE,"집계표"}</definedName>
    <definedName name="호하ㅓ" localSheetId="20" hidden="1">{#N/A,#N/A,FALSE,"집계표"}</definedName>
    <definedName name="호하ㅓ" localSheetId="22" hidden="1">{#N/A,#N/A,FALSE,"집계표"}</definedName>
    <definedName name="호하ㅓ" localSheetId="24" hidden="1">{#N/A,#N/A,FALSE,"집계표"}</definedName>
    <definedName name="호하ㅓ" localSheetId="28" hidden="1">{#N/A,#N/A,FALSE,"집계표"}</definedName>
    <definedName name="호하ㅓ" localSheetId="14" hidden="1">{#N/A,#N/A,FALSE,"집계표"}</definedName>
    <definedName name="호하ㅓ" hidden="1">{#N/A,#N/A,FALSE,"집계표"}</definedName>
    <definedName name="호호" localSheetId="12" hidden="1">{#N/A,#N/A,FALSE,"포장1";#N/A,#N/A,FALSE,"포장1"}</definedName>
    <definedName name="호호" localSheetId="11" hidden="1">{#N/A,#N/A,FALSE,"포장1";#N/A,#N/A,FALSE,"포장1"}</definedName>
    <definedName name="호호" localSheetId="13" hidden="1">{#N/A,#N/A,FALSE,"포장1";#N/A,#N/A,FALSE,"포장1"}</definedName>
    <definedName name="호호" localSheetId="16" hidden="1">{#N/A,#N/A,FALSE,"포장1";#N/A,#N/A,FALSE,"포장1"}</definedName>
    <definedName name="호호" localSheetId="21" hidden="1">{#N/A,#N/A,FALSE,"포장1";#N/A,#N/A,FALSE,"포장1"}</definedName>
    <definedName name="호호" localSheetId="18" hidden="1">{#N/A,#N/A,FALSE,"포장1";#N/A,#N/A,FALSE,"포장1"}</definedName>
    <definedName name="호호" localSheetId="19" hidden="1">{#N/A,#N/A,FALSE,"포장1";#N/A,#N/A,FALSE,"포장1"}</definedName>
    <definedName name="호호" localSheetId="20" hidden="1">{#N/A,#N/A,FALSE,"포장1";#N/A,#N/A,FALSE,"포장1"}</definedName>
    <definedName name="호호" localSheetId="22" hidden="1">{#N/A,#N/A,FALSE,"포장1";#N/A,#N/A,FALSE,"포장1"}</definedName>
    <definedName name="호호" localSheetId="24" hidden="1">{#N/A,#N/A,FALSE,"포장1";#N/A,#N/A,FALSE,"포장1"}</definedName>
    <definedName name="호호" localSheetId="28" hidden="1">{#N/A,#N/A,FALSE,"포장1";#N/A,#N/A,FALSE,"포장1"}</definedName>
    <definedName name="호호" localSheetId="14" hidden="1">{#N/A,#N/A,FALSE,"포장1";#N/A,#N/A,FALSE,"포장1"}</definedName>
    <definedName name="호호" hidden="1">{#N/A,#N/A,FALSE,"포장1";#N/A,#N/A,FALSE,"포장1"}</definedName>
    <definedName name="호호호" localSheetId="12" hidden="1">{#N/A,#N/A,FALSE,"명세표"}</definedName>
    <definedName name="호호호" localSheetId="11" hidden="1">{#N/A,#N/A,FALSE,"명세표"}</definedName>
    <definedName name="호호호" localSheetId="13" hidden="1">{#N/A,#N/A,FALSE,"명세표"}</definedName>
    <definedName name="호호호" localSheetId="16" hidden="1">{#N/A,#N/A,FALSE,"명세표"}</definedName>
    <definedName name="호호호" localSheetId="21" hidden="1">{#N/A,#N/A,FALSE,"명세표"}</definedName>
    <definedName name="호호호" localSheetId="18" hidden="1">{#N/A,#N/A,FALSE,"명세표"}</definedName>
    <definedName name="호호호" localSheetId="19" hidden="1">{#N/A,#N/A,FALSE,"명세표"}</definedName>
    <definedName name="호호호" localSheetId="20" hidden="1">{#N/A,#N/A,FALSE,"명세표"}</definedName>
    <definedName name="호호호" localSheetId="22" hidden="1">{#N/A,#N/A,FALSE,"명세표"}</definedName>
    <definedName name="호호호" localSheetId="24" hidden="1">{#N/A,#N/A,FALSE,"명세표"}</definedName>
    <definedName name="호호호" localSheetId="28" hidden="1">{#N/A,#N/A,FALSE,"명세표"}</definedName>
    <definedName name="호호호" localSheetId="14" hidden="1">{#N/A,#N/A,FALSE,"명세표"}</definedName>
    <definedName name="호호호" hidden="1">{#N/A,#N/A,FALSE,"명세표"}</definedName>
    <definedName name="호ㅓ" localSheetId="12" hidden="1">{#N/A,#N/A,FALSE,"집계표"}</definedName>
    <definedName name="호ㅓ" localSheetId="11" hidden="1">{#N/A,#N/A,FALSE,"집계표"}</definedName>
    <definedName name="호ㅓ" localSheetId="13" hidden="1">{#N/A,#N/A,FALSE,"집계표"}</definedName>
    <definedName name="호ㅓ" localSheetId="16" hidden="1">{#N/A,#N/A,FALSE,"집계표"}</definedName>
    <definedName name="호ㅓ" localSheetId="21" hidden="1">{#N/A,#N/A,FALSE,"집계표"}</definedName>
    <definedName name="호ㅓ" localSheetId="18" hidden="1">{#N/A,#N/A,FALSE,"집계표"}</definedName>
    <definedName name="호ㅓ" localSheetId="19" hidden="1">{#N/A,#N/A,FALSE,"집계표"}</definedName>
    <definedName name="호ㅓ" localSheetId="20" hidden="1">{#N/A,#N/A,FALSE,"집계표"}</definedName>
    <definedName name="호ㅓ" localSheetId="22" hidden="1">{#N/A,#N/A,FALSE,"집계표"}</definedName>
    <definedName name="호ㅓ" localSheetId="24" hidden="1">{#N/A,#N/A,FALSE,"집계표"}</definedName>
    <definedName name="호ㅓ" localSheetId="28" hidden="1">{#N/A,#N/A,FALSE,"집계표"}</definedName>
    <definedName name="호ㅓ" localSheetId="14" hidden="1">{#N/A,#N/A,FALSE,"집계표"}</definedName>
    <definedName name="호ㅓ" hidden="1">{#N/A,#N/A,FALSE,"집계표"}</definedName>
    <definedName name="호ㅓ_1" localSheetId="12" hidden="1">{"'용역비'!$A$4:$C$8"}</definedName>
    <definedName name="호ㅓ_1" localSheetId="11" hidden="1">{"'용역비'!$A$4:$C$8"}</definedName>
    <definedName name="호ㅓ_1" localSheetId="13" hidden="1">{"'용역비'!$A$4:$C$8"}</definedName>
    <definedName name="호ㅓ_1" localSheetId="16" hidden="1">{"'용역비'!$A$4:$C$8"}</definedName>
    <definedName name="호ㅓ_1" localSheetId="21" hidden="1">{"'용역비'!$A$4:$C$8"}</definedName>
    <definedName name="호ㅓ_1" localSheetId="18" hidden="1">{"'용역비'!$A$4:$C$8"}</definedName>
    <definedName name="호ㅓ_1" localSheetId="19" hidden="1">{"'용역비'!$A$4:$C$8"}</definedName>
    <definedName name="호ㅓ_1" localSheetId="20" hidden="1">{"'용역비'!$A$4:$C$8"}</definedName>
    <definedName name="호ㅓ_1" localSheetId="22" hidden="1">{"'용역비'!$A$4:$C$8"}</definedName>
    <definedName name="호ㅓ_1" localSheetId="24" hidden="1">{"'용역비'!$A$4:$C$8"}</definedName>
    <definedName name="호ㅓ_1" localSheetId="28" hidden="1">{"'용역비'!$A$4:$C$8"}</definedName>
    <definedName name="호ㅓ_1" localSheetId="14" hidden="1">{"'용역비'!$A$4:$C$8"}</definedName>
    <definedName name="호ㅓ_1" hidden="1">{"'용역비'!$A$4:$C$8"}</definedName>
    <definedName name="호ㅓ_2" localSheetId="12" hidden="1">{"'용역비'!$A$4:$C$8"}</definedName>
    <definedName name="호ㅓ_2" localSheetId="11" hidden="1">{"'용역비'!$A$4:$C$8"}</definedName>
    <definedName name="호ㅓ_2" localSheetId="13" hidden="1">{"'용역비'!$A$4:$C$8"}</definedName>
    <definedName name="호ㅓ_2" localSheetId="16" hidden="1">{"'용역비'!$A$4:$C$8"}</definedName>
    <definedName name="호ㅓ_2" localSheetId="21" hidden="1">{"'용역비'!$A$4:$C$8"}</definedName>
    <definedName name="호ㅓ_2" localSheetId="18" hidden="1">{"'용역비'!$A$4:$C$8"}</definedName>
    <definedName name="호ㅓ_2" localSheetId="19" hidden="1">{"'용역비'!$A$4:$C$8"}</definedName>
    <definedName name="호ㅓ_2" localSheetId="20" hidden="1">{"'용역비'!$A$4:$C$8"}</definedName>
    <definedName name="호ㅓ_2" localSheetId="22" hidden="1">{"'용역비'!$A$4:$C$8"}</definedName>
    <definedName name="호ㅓ_2" localSheetId="24" hidden="1">{"'용역비'!$A$4:$C$8"}</definedName>
    <definedName name="호ㅓ_2" localSheetId="28" hidden="1">{"'용역비'!$A$4:$C$8"}</definedName>
    <definedName name="호ㅓ_2" localSheetId="14" hidden="1">{"'용역비'!$A$4:$C$8"}</definedName>
    <definedName name="호ㅓ_2" hidden="1">{"'용역비'!$A$4:$C$8"}</definedName>
    <definedName name="호ㅓ_3" localSheetId="12" hidden="1">{"'용역비'!$A$4:$C$8"}</definedName>
    <definedName name="호ㅓ_3" localSheetId="11" hidden="1">{"'용역비'!$A$4:$C$8"}</definedName>
    <definedName name="호ㅓ_3" localSheetId="13" hidden="1">{"'용역비'!$A$4:$C$8"}</definedName>
    <definedName name="호ㅓ_3" localSheetId="16" hidden="1">{"'용역비'!$A$4:$C$8"}</definedName>
    <definedName name="호ㅓ_3" localSheetId="21" hidden="1">{"'용역비'!$A$4:$C$8"}</definedName>
    <definedName name="호ㅓ_3" localSheetId="18" hidden="1">{"'용역비'!$A$4:$C$8"}</definedName>
    <definedName name="호ㅓ_3" localSheetId="19" hidden="1">{"'용역비'!$A$4:$C$8"}</definedName>
    <definedName name="호ㅓ_3" localSheetId="20" hidden="1">{"'용역비'!$A$4:$C$8"}</definedName>
    <definedName name="호ㅓ_3" localSheetId="22" hidden="1">{"'용역비'!$A$4:$C$8"}</definedName>
    <definedName name="호ㅓ_3" localSheetId="24" hidden="1">{"'용역비'!$A$4:$C$8"}</definedName>
    <definedName name="호ㅓ_3" localSheetId="28" hidden="1">{"'용역비'!$A$4:$C$8"}</definedName>
    <definedName name="호ㅓ_3" localSheetId="14" hidden="1">{"'용역비'!$A$4:$C$8"}</definedName>
    <definedName name="호ㅓ_3" hidden="1">{"'용역비'!$A$4:$C$8"}</definedName>
    <definedName name="호ㅓ_4" localSheetId="12" hidden="1">{"'용역비'!$A$4:$C$8"}</definedName>
    <definedName name="호ㅓ_4" localSheetId="11" hidden="1">{"'용역비'!$A$4:$C$8"}</definedName>
    <definedName name="호ㅓ_4" localSheetId="13" hidden="1">{"'용역비'!$A$4:$C$8"}</definedName>
    <definedName name="호ㅓ_4" localSheetId="16" hidden="1">{"'용역비'!$A$4:$C$8"}</definedName>
    <definedName name="호ㅓ_4" localSheetId="21" hidden="1">{"'용역비'!$A$4:$C$8"}</definedName>
    <definedName name="호ㅓ_4" localSheetId="18" hidden="1">{"'용역비'!$A$4:$C$8"}</definedName>
    <definedName name="호ㅓ_4" localSheetId="19" hidden="1">{"'용역비'!$A$4:$C$8"}</definedName>
    <definedName name="호ㅓ_4" localSheetId="20" hidden="1">{"'용역비'!$A$4:$C$8"}</definedName>
    <definedName name="호ㅓ_4" localSheetId="22" hidden="1">{"'용역비'!$A$4:$C$8"}</definedName>
    <definedName name="호ㅓ_4" localSheetId="24" hidden="1">{"'용역비'!$A$4:$C$8"}</definedName>
    <definedName name="호ㅓ_4" localSheetId="28" hidden="1">{"'용역비'!$A$4:$C$8"}</definedName>
    <definedName name="호ㅓ_4" localSheetId="14" hidden="1">{"'용역비'!$A$4:$C$8"}</definedName>
    <definedName name="호ㅓ_4" hidden="1">{"'용역비'!$A$4:$C$8"}</definedName>
    <definedName name="호ㅓ_5" localSheetId="12" hidden="1">{"'용역비'!$A$4:$C$8"}</definedName>
    <definedName name="호ㅓ_5" localSheetId="11" hidden="1">{"'용역비'!$A$4:$C$8"}</definedName>
    <definedName name="호ㅓ_5" localSheetId="13" hidden="1">{"'용역비'!$A$4:$C$8"}</definedName>
    <definedName name="호ㅓ_5" localSheetId="16" hidden="1">{"'용역비'!$A$4:$C$8"}</definedName>
    <definedName name="호ㅓ_5" localSheetId="21" hidden="1">{"'용역비'!$A$4:$C$8"}</definedName>
    <definedName name="호ㅓ_5" localSheetId="18" hidden="1">{"'용역비'!$A$4:$C$8"}</definedName>
    <definedName name="호ㅓ_5" localSheetId="19" hidden="1">{"'용역비'!$A$4:$C$8"}</definedName>
    <definedName name="호ㅓ_5" localSheetId="20" hidden="1">{"'용역비'!$A$4:$C$8"}</definedName>
    <definedName name="호ㅓ_5" localSheetId="22" hidden="1">{"'용역비'!$A$4:$C$8"}</definedName>
    <definedName name="호ㅓ_5" localSheetId="24" hidden="1">{"'용역비'!$A$4:$C$8"}</definedName>
    <definedName name="호ㅓ_5" localSheetId="28" hidden="1">{"'용역비'!$A$4:$C$8"}</definedName>
    <definedName name="호ㅓ_5" localSheetId="14" hidden="1">{"'용역비'!$A$4:$C$8"}</definedName>
    <definedName name="호ㅓ_5" hidden="1">{"'용역비'!$A$4:$C$8"}</definedName>
    <definedName name="호ㅓㅎ" localSheetId="12" hidden="1">{#N/A,#N/A,FALSE,"표지목차"}</definedName>
    <definedName name="호ㅓㅎ" localSheetId="11" hidden="1">{#N/A,#N/A,FALSE,"표지목차"}</definedName>
    <definedName name="호ㅓㅎ" localSheetId="13" hidden="1">{#N/A,#N/A,FALSE,"표지목차"}</definedName>
    <definedName name="호ㅓㅎ" localSheetId="16" hidden="1">{#N/A,#N/A,FALSE,"표지목차"}</definedName>
    <definedName name="호ㅓㅎ" localSheetId="21" hidden="1">{#N/A,#N/A,FALSE,"표지목차"}</definedName>
    <definedName name="호ㅓㅎ" localSheetId="18" hidden="1">{#N/A,#N/A,FALSE,"표지목차"}</definedName>
    <definedName name="호ㅓㅎ" localSheetId="19" hidden="1">{#N/A,#N/A,FALSE,"표지목차"}</definedName>
    <definedName name="호ㅓㅎ" localSheetId="20" hidden="1">{#N/A,#N/A,FALSE,"표지목차"}</definedName>
    <definedName name="호ㅓㅎ" localSheetId="22" hidden="1">{#N/A,#N/A,FALSE,"표지목차"}</definedName>
    <definedName name="호ㅓㅎ" localSheetId="24" hidden="1">{#N/A,#N/A,FALSE,"표지목차"}</definedName>
    <definedName name="호ㅓㅎ" localSheetId="28" hidden="1">{#N/A,#N/A,FALSE,"표지목차"}</definedName>
    <definedName name="호ㅓㅎ" localSheetId="14" hidden="1">{#N/A,#N/A,FALSE,"표지목차"}</definedName>
    <definedName name="호ㅓㅎ" hidden="1">{#N/A,#N/A,FALSE,"표지목차"}</definedName>
    <definedName name="호ㅓㅏ" localSheetId="12" hidden="1">{#N/A,#N/A,FALSE,"집계표"}</definedName>
    <definedName name="호ㅓㅏ" localSheetId="11" hidden="1">{#N/A,#N/A,FALSE,"집계표"}</definedName>
    <definedName name="호ㅓㅏ" localSheetId="13" hidden="1">{#N/A,#N/A,FALSE,"집계표"}</definedName>
    <definedName name="호ㅓㅏ" localSheetId="16" hidden="1">{#N/A,#N/A,FALSE,"집계표"}</definedName>
    <definedName name="호ㅓㅏ" localSheetId="21" hidden="1">{#N/A,#N/A,FALSE,"집계표"}</definedName>
    <definedName name="호ㅓㅏ" localSheetId="18" hidden="1">{#N/A,#N/A,FALSE,"집계표"}</definedName>
    <definedName name="호ㅓㅏ" localSheetId="19" hidden="1">{#N/A,#N/A,FALSE,"집계표"}</definedName>
    <definedName name="호ㅓㅏ" localSheetId="20" hidden="1">{#N/A,#N/A,FALSE,"집계표"}</definedName>
    <definedName name="호ㅓㅏ" localSheetId="22" hidden="1">{#N/A,#N/A,FALSE,"집계표"}</definedName>
    <definedName name="호ㅓㅏ" localSheetId="24" hidden="1">{#N/A,#N/A,FALSE,"집계표"}</definedName>
    <definedName name="호ㅓㅏ" localSheetId="28" hidden="1">{#N/A,#N/A,FALSE,"집계표"}</definedName>
    <definedName name="호ㅓㅏ" localSheetId="14" hidden="1">{#N/A,#N/A,FALSE,"집계표"}</definedName>
    <definedName name="호ㅓㅏ" hidden="1">{#N/A,#N/A,FALSE,"집계표"}</definedName>
    <definedName name="호ㅓㅕㅏ6ㅅ서ㅛㅓ" hidden="1">#REF!</definedName>
    <definedName name="혼ㄹ" localSheetId="12" hidden="1">{#N/A,#N/A,FALSE,"운반시간"}</definedName>
    <definedName name="혼ㄹ" localSheetId="11" hidden="1">{#N/A,#N/A,FALSE,"운반시간"}</definedName>
    <definedName name="혼ㄹ" localSheetId="13" hidden="1">{#N/A,#N/A,FALSE,"운반시간"}</definedName>
    <definedName name="혼ㄹ" localSheetId="16" hidden="1">{#N/A,#N/A,FALSE,"운반시간"}</definedName>
    <definedName name="혼ㄹ" localSheetId="21" hidden="1">{#N/A,#N/A,FALSE,"운반시간"}</definedName>
    <definedName name="혼ㄹ" localSheetId="18" hidden="1">{#N/A,#N/A,FALSE,"운반시간"}</definedName>
    <definedName name="혼ㄹ" localSheetId="19" hidden="1">{#N/A,#N/A,FALSE,"운반시간"}</definedName>
    <definedName name="혼ㄹ" localSheetId="20" hidden="1">{#N/A,#N/A,FALSE,"운반시간"}</definedName>
    <definedName name="혼ㄹ" localSheetId="22" hidden="1">{#N/A,#N/A,FALSE,"운반시간"}</definedName>
    <definedName name="혼ㄹ" localSheetId="24" hidden="1">{#N/A,#N/A,FALSE,"운반시간"}</definedName>
    <definedName name="혼ㄹ" localSheetId="28" hidden="1">{#N/A,#N/A,FALSE,"운반시간"}</definedName>
    <definedName name="혼ㄹ" localSheetId="14" hidden="1">{#N/A,#N/A,FALSE,"운반시간"}</definedName>
    <definedName name="혼ㄹ" hidden="1">{#N/A,#N/A,FALSE,"운반시간"}</definedName>
    <definedName name="혼호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혼호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홀ㄴㄺㅅ" localSheetId="12" hidden="1">{#N/A,#N/A,FALSE,"단가표지"}</definedName>
    <definedName name="홀ㄴㄺㅅ" localSheetId="11" hidden="1">{#N/A,#N/A,FALSE,"단가표지"}</definedName>
    <definedName name="홀ㄴㄺㅅ" localSheetId="13" hidden="1">{#N/A,#N/A,FALSE,"단가표지"}</definedName>
    <definedName name="홀ㄴㄺㅅ" localSheetId="16" hidden="1">{#N/A,#N/A,FALSE,"단가표지"}</definedName>
    <definedName name="홀ㄴㄺㅅ" localSheetId="21" hidden="1">{#N/A,#N/A,FALSE,"단가표지"}</definedName>
    <definedName name="홀ㄴㄺㅅ" localSheetId="18" hidden="1">{#N/A,#N/A,FALSE,"단가표지"}</definedName>
    <definedName name="홀ㄴㄺㅅ" localSheetId="19" hidden="1">{#N/A,#N/A,FALSE,"단가표지"}</definedName>
    <definedName name="홀ㄴㄺㅅ" localSheetId="20" hidden="1">{#N/A,#N/A,FALSE,"단가표지"}</definedName>
    <definedName name="홀ㄴㄺㅅ" localSheetId="22" hidden="1">{#N/A,#N/A,FALSE,"단가표지"}</definedName>
    <definedName name="홀ㄴㄺㅅ" localSheetId="24" hidden="1">{#N/A,#N/A,FALSE,"단가표지"}</definedName>
    <definedName name="홀ㄴㄺㅅ" localSheetId="28" hidden="1">{#N/A,#N/A,FALSE,"단가표지"}</definedName>
    <definedName name="홀ㄴㄺㅅ" localSheetId="14" hidden="1">{#N/A,#N/A,FALSE,"단가표지"}</definedName>
    <definedName name="홀ㄴㄺㅅ" hidden="1">{#N/A,#N/A,FALSE,"단가표지"}</definedName>
    <definedName name="홇" localSheetId="12" hidden="1">{#N/A,#N/A,FALSE,"Sheet6"}</definedName>
    <definedName name="홇" localSheetId="11" hidden="1">{#N/A,#N/A,FALSE,"Sheet6"}</definedName>
    <definedName name="홇" localSheetId="13" hidden="1">{#N/A,#N/A,FALSE,"Sheet6"}</definedName>
    <definedName name="홇" localSheetId="16" hidden="1">{#N/A,#N/A,FALSE,"Sheet6"}</definedName>
    <definedName name="홇" localSheetId="21" hidden="1">{#N/A,#N/A,FALSE,"Sheet6"}</definedName>
    <definedName name="홇" localSheetId="18" hidden="1">{#N/A,#N/A,FALSE,"Sheet6"}</definedName>
    <definedName name="홇" localSheetId="19" hidden="1">{#N/A,#N/A,FALSE,"Sheet6"}</definedName>
    <definedName name="홇" localSheetId="20" hidden="1">{#N/A,#N/A,FALSE,"Sheet6"}</definedName>
    <definedName name="홇" localSheetId="22" hidden="1">{#N/A,#N/A,FALSE,"Sheet6"}</definedName>
    <definedName name="홇" localSheetId="24" hidden="1">{#N/A,#N/A,FALSE,"Sheet6"}</definedName>
    <definedName name="홇" localSheetId="28" hidden="1">{#N/A,#N/A,FALSE,"Sheet6"}</definedName>
    <definedName name="홇" localSheetId="14" hidden="1">{#N/A,#N/A,FALSE,"Sheet6"}</definedName>
    <definedName name="홇" hidden="1">{#N/A,#N/A,FALSE,"Sheet6"}</definedName>
    <definedName name="홋ㄱ" localSheetId="12" hidden="1">{#N/A,#N/A,FALSE,"Sheet6"}</definedName>
    <definedName name="홋ㄱ" localSheetId="11" hidden="1">{#N/A,#N/A,FALSE,"Sheet6"}</definedName>
    <definedName name="홋ㄱ" localSheetId="13" hidden="1">{#N/A,#N/A,FALSE,"Sheet6"}</definedName>
    <definedName name="홋ㄱ" localSheetId="16" hidden="1">{#N/A,#N/A,FALSE,"Sheet6"}</definedName>
    <definedName name="홋ㄱ" localSheetId="21" hidden="1">{#N/A,#N/A,FALSE,"Sheet6"}</definedName>
    <definedName name="홋ㄱ" localSheetId="18" hidden="1">{#N/A,#N/A,FALSE,"Sheet6"}</definedName>
    <definedName name="홋ㄱ" localSheetId="19" hidden="1">{#N/A,#N/A,FALSE,"Sheet6"}</definedName>
    <definedName name="홋ㄱ" localSheetId="20" hidden="1">{#N/A,#N/A,FALSE,"Sheet6"}</definedName>
    <definedName name="홋ㄱ" localSheetId="22" hidden="1">{#N/A,#N/A,FALSE,"Sheet6"}</definedName>
    <definedName name="홋ㄱ" localSheetId="24" hidden="1">{#N/A,#N/A,FALSE,"Sheet6"}</definedName>
    <definedName name="홋ㄱ" localSheetId="28" hidden="1">{#N/A,#N/A,FALSE,"Sheet6"}</definedName>
    <definedName name="홋ㄱ" localSheetId="14" hidden="1">{#N/A,#N/A,FALSE,"Sheet6"}</definedName>
    <definedName name="홋ㄱ" hidden="1">{#N/A,#N/A,FALSE,"Sheet6"}</definedName>
    <definedName name="홍ㄹ홍ㄹ홍ㄹ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ㄹ홍ㄹ홍ㄹ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홍ㅇ호" localSheetId="12" hidden="1">{"'용역비'!$A$4:$C$8"}</definedName>
    <definedName name="홍ㅇ호" localSheetId="11" hidden="1">{"'용역비'!$A$4:$C$8"}</definedName>
    <definedName name="홍ㅇ호" localSheetId="13" hidden="1">{"'용역비'!$A$4:$C$8"}</definedName>
    <definedName name="홍ㅇ호" localSheetId="16" hidden="1">{"'용역비'!$A$4:$C$8"}</definedName>
    <definedName name="홍ㅇ호" localSheetId="21" hidden="1">{"'용역비'!$A$4:$C$8"}</definedName>
    <definedName name="홍ㅇ호" localSheetId="18" hidden="1">{"'용역비'!$A$4:$C$8"}</definedName>
    <definedName name="홍ㅇ호" localSheetId="19" hidden="1">{"'용역비'!$A$4:$C$8"}</definedName>
    <definedName name="홍ㅇ호" localSheetId="20" hidden="1">{"'용역비'!$A$4:$C$8"}</definedName>
    <definedName name="홍ㅇ호" localSheetId="22" hidden="1">{"'용역비'!$A$4:$C$8"}</definedName>
    <definedName name="홍ㅇ호" localSheetId="24" hidden="1">{"'용역비'!$A$4:$C$8"}</definedName>
    <definedName name="홍ㅇ호" localSheetId="28" hidden="1">{"'용역비'!$A$4:$C$8"}</definedName>
    <definedName name="홍ㅇ호" localSheetId="14" hidden="1">{"'용역비'!$A$4:$C$8"}</definedName>
    <definedName name="홍ㅇ호" hidden="1">{"'용역비'!$A$4:$C$8"}</definedName>
    <definedName name="홍ㅇ호_1" localSheetId="12" hidden="1">{"'용역비'!$A$4:$C$8"}</definedName>
    <definedName name="홍ㅇ호_1" localSheetId="11" hidden="1">{"'용역비'!$A$4:$C$8"}</definedName>
    <definedName name="홍ㅇ호_1" localSheetId="13" hidden="1">{"'용역비'!$A$4:$C$8"}</definedName>
    <definedName name="홍ㅇ호_1" localSheetId="16" hidden="1">{"'용역비'!$A$4:$C$8"}</definedName>
    <definedName name="홍ㅇ호_1" localSheetId="21" hidden="1">{"'용역비'!$A$4:$C$8"}</definedName>
    <definedName name="홍ㅇ호_1" localSheetId="18" hidden="1">{"'용역비'!$A$4:$C$8"}</definedName>
    <definedName name="홍ㅇ호_1" localSheetId="19" hidden="1">{"'용역비'!$A$4:$C$8"}</definedName>
    <definedName name="홍ㅇ호_1" localSheetId="20" hidden="1">{"'용역비'!$A$4:$C$8"}</definedName>
    <definedName name="홍ㅇ호_1" localSheetId="22" hidden="1">{"'용역비'!$A$4:$C$8"}</definedName>
    <definedName name="홍ㅇ호_1" localSheetId="24" hidden="1">{"'용역비'!$A$4:$C$8"}</definedName>
    <definedName name="홍ㅇ호_1" localSheetId="28" hidden="1">{"'용역비'!$A$4:$C$8"}</definedName>
    <definedName name="홍ㅇ호_1" localSheetId="14" hidden="1">{"'용역비'!$A$4:$C$8"}</definedName>
    <definedName name="홍ㅇ호_1" hidden="1">{"'용역비'!$A$4:$C$8"}</definedName>
    <definedName name="홍ㅇ호_2" localSheetId="12" hidden="1">{"'용역비'!$A$4:$C$8"}</definedName>
    <definedName name="홍ㅇ호_2" localSheetId="11" hidden="1">{"'용역비'!$A$4:$C$8"}</definedName>
    <definedName name="홍ㅇ호_2" localSheetId="13" hidden="1">{"'용역비'!$A$4:$C$8"}</definedName>
    <definedName name="홍ㅇ호_2" localSheetId="16" hidden="1">{"'용역비'!$A$4:$C$8"}</definedName>
    <definedName name="홍ㅇ호_2" localSheetId="21" hidden="1">{"'용역비'!$A$4:$C$8"}</definedName>
    <definedName name="홍ㅇ호_2" localSheetId="18" hidden="1">{"'용역비'!$A$4:$C$8"}</definedName>
    <definedName name="홍ㅇ호_2" localSheetId="19" hidden="1">{"'용역비'!$A$4:$C$8"}</definedName>
    <definedName name="홍ㅇ호_2" localSheetId="20" hidden="1">{"'용역비'!$A$4:$C$8"}</definedName>
    <definedName name="홍ㅇ호_2" localSheetId="22" hidden="1">{"'용역비'!$A$4:$C$8"}</definedName>
    <definedName name="홍ㅇ호_2" localSheetId="24" hidden="1">{"'용역비'!$A$4:$C$8"}</definedName>
    <definedName name="홍ㅇ호_2" localSheetId="28" hidden="1">{"'용역비'!$A$4:$C$8"}</definedName>
    <definedName name="홍ㅇ호_2" localSheetId="14" hidden="1">{"'용역비'!$A$4:$C$8"}</definedName>
    <definedName name="홍ㅇ호_2" hidden="1">{"'용역비'!$A$4:$C$8"}</definedName>
    <definedName name="홍ㅇ호_3" localSheetId="12" hidden="1">{"'용역비'!$A$4:$C$8"}</definedName>
    <definedName name="홍ㅇ호_3" localSheetId="11" hidden="1">{"'용역비'!$A$4:$C$8"}</definedName>
    <definedName name="홍ㅇ호_3" localSheetId="13" hidden="1">{"'용역비'!$A$4:$C$8"}</definedName>
    <definedName name="홍ㅇ호_3" localSheetId="16" hidden="1">{"'용역비'!$A$4:$C$8"}</definedName>
    <definedName name="홍ㅇ호_3" localSheetId="21" hidden="1">{"'용역비'!$A$4:$C$8"}</definedName>
    <definedName name="홍ㅇ호_3" localSheetId="18" hidden="1">{"'용역비'!$A$4:$C$8"}</definedName>
    <definedName name="홍ㅇ호_3" localSheetId="19" hidden="1">{"'용역비'!$A$4:$C$8"}</definedName>
    <definedName name="홍ㅇ호_3" localSheetId="20" hidden="1">{"'용역비'!$A$4:$C$8"}</definedName>
    <definedName name="홍ㅇ호_3" localSheetId="22" hidden="1">{"'용역비'!$A$4:$C$8"}</definedName>
    <definedName name="홍ㅇ호_3" localSheetId="24" hidden="1">{"'용역비'!$A$4:$C$8"}</definedName>
    <definedName name="홍ㅇ호_3" localSheetId="28" hidden="1">{"'용역비'!$A$4:$C$8"}</definedName>
    <definedName name="홍ㅇ호_3" localSheetId="14" hidden="1">{"'용역비'!$A$4:$C$8"}</definedName>
    <definedName name="홍ㅇ호_3" hidden="1">{"'용역비'!$A$4:$C$8"}</definedName>
    <definedName name="홍ㅇ호_4" localSheetId="12" hidden="1">{"'용역비'!$A$4:$C$8"}</definedName>
    <definedName name="홍ㅇ호_4" localSheetId="11" hidden="1">{"'용역비'!$A$4:$C$8"}</definedName>
    <definedName name="홍ㅇ호_4" localSheetId="13" hidden="1">{"'용역비'!$A$4:$C$8"}</definedName>
    <definedName name="홍ㅇ호_4" localSheetId="16" hidden="1">{"'용역비'!$A$4:$C$8"}</definedName>
    <definedName name="홍ㅇ호_4" localSheetId="21" hidden="1">{"'용역비'!$A$4:$C$8"}</definedName>
    <definedName name="홍ㅇ호_4" localSheetId="18" hidden="1">{"'용역비'!$A$4:$C$8"}</definedName>
    <definedName name="홍ㅇ호_4" localSheetId="19" hidden="1">{"'용역비'!$A$4:$C$8"}</definedName>
    <definedName name="홍ㅇ호_4" localSheetId="20" hidden="1">{"'용역비'!$A$4:$C$8"}</definedName>
    <definedName name="홍ㅇ호_4" localSheetId="22" hidden="1">{"'용역비'!$A$4:$C$8"}</definedName>
    <definedName name="홍ㅇ호_4" localSheetId="24" hidden="1">{"'용역비'!$A$4:$C$8"}</definedName>
    <definedName name="홍ㅇ호_4" localSheetId="28" hidden="1">{"'용역비'!$A$4:$C$8"}</definedName>
    <definedName name="홍ㅇ호_4" localSheetId="14" hidden="1">{"'용역비'!$A$4:$C$8"}</definedName>
    <definedName name="홍ㅇ호_4" hidden="1">{"'용역비'!$A$4:$C$8"}</definedName>
    <definedName name="홍ㅇ호_5" localSheetId="12" hidden="1">{"'용역비'!$A$4:$C$8"}</definedName>
    <definedName name="홍ㅇ호_5" localSheetId="11" hidden="1">{"'용역비'!$A$4:$C$8"}</definedName>
    <definedName name="홍ㅇ호_5" localSheetId="13" hidden="1">{"'용역비'!$A$4:$C$8"}</definedName>
    <definedName name="홍ㅇ호_5" localSheetId="16" hidden="1">{"'용역비'!$A$4:$C$8"}</definedName>
    <definedName name="홍ㅇ호_5" localSheetId="21" hidden="1">{"'용역비'!$A$4:$C$8"}</definedName>
    <definedName name="홍ㅇ호_5" localSheetId="18" hidden="1">{"'용역비'!$A$4:$C$8"}</definedName>
    <definedName name="홍ㅇ호_5" localSheetId="19" hidden="1">{"'용역비'!$A$4:$C$8"}</definedName>
    <definedName name="홍ㅇ호_5" localSheetId="20" hidden="1">{"'용역비'!$A$4:$C$8"}</definedName>
    <definedName name="홍ㅇ호_5" localSheetId="22" hidden="1">{"'용역비'!$A$4:$C$8"}</definedName>
    <definedName name="홍ㅇ호_5" localSheetId="24" hidden="1">{"'용역비'!$A$4:$C$8"}</definedName>
    <definedName name="홍ㅇ호_5" localSheetId="28" hidden="1">{"'용역비'!$A$4:$C$8"}</definedName>
    <definedName name="홍ㅇ호_5" localSheetId="14" hidden="1">{"'용역비'!$A$4:$C$8"}</definedName>
    <definedName name="홍ㅇ호_5" hidden="1">{"'용역비'!$A$4:$C$8"}</definedName>
    <definedName name="홍홍" localSheetId="12" hidden="1">{#N/A,#N/A,TRUE,"LOADCOVE";#N/A,#N/A,TRUE,"PAGE001";#N/A,#N/A,TRUE,"PAGE002";#N/A,#N/A,TRUE,"PAGE003";#N/A,#N/A,TRUE,"PAGE004";#N/A,#N/A,TRUE,"PAGE005";#N/A,#N/A,TRUE,"PAGE006";#N/A,#N/A,TRUE,"PAGE007";#N/A,#N/A,TRUE,"PAGE008";#N/A,#N/A,TRUE,"PAGE009";#N/A,#N/A,TRUE,"PAGE010";#N/A,#N/A,TRUE,"PAGE011";#N/A,#N/A,TRUE,"PAGE012";#N/A,#N/A,TRUE,"PAGE013"}</definedName>
    <definedName name="홍홍" localSheetId="11" hidden="1">{#N/A,#N/A,TRUE,"LOADCOVE";#N/A,#N/A,TRUE,"PAGE001";#N/A,#N/A,TRUE,"PAGE002";#N/A,#N/A,TRUE,"PAGE003";#N/A,#N/A,TRUE,"PAGE004";#N/A,#N/A,TRUE,"PAGE005";#N/A,#N/A,TRUE,"PAGE006";#N/A,#N/A,TRUE,"PAGE007";#N/A,#N/A,TRUE,"PAGE008";#N/A,#N/A,TRUE,"PAGE009";#N/A,#N/A,TRUE,"PAGE010";#N/A,#N/A,TRUE,"PAGE011";#N/A,#N/A,TRUE,"PAGE012";#N/A,#N/A,TRUE,"PAGE013"}</definedName>
    <definedName name="홍홍" localSheetId="13" hidden="1">{#N/A,#N/A,TRUE,"LOADCOVE";#N/A,#N/A,TRUE,"PAGE001";#N/A,#N/A,TRUE,"PAGE002";#N/A,#N/A,TRUE,"PAGE003";#N/A,#N/A,TRUE,"PAGE004";#N/A,#N/A,TRUE,"PAGE005";#N/A,#N/A,TRUE,"PAGE006";#N/A,#N/A,TRUE,"PAGE007";#N/A,#N/A,TRUE,"PAGE008";#N/A,#N/A,TRUE,"PAGE009";#N/A,#N/A,TRUE,"PAGE010";#N/A,#N/A,TRUE,"PAGE011";#N/A,#N/A,TRUE,"PAGE012";#N/A,#N/A,TRUE,"PAGE013"}</definedName>
    <definedName name="홍홍" localSheetId="16" hidden="1">{#N/A,#N/A,TRUE,"LOADCOVE";#N/A,#N/A,TRUE,"PAGE001";#N/A,#N/A,TRUE,"PAGE002";#N/A,#N/A,TRUE,"PAGE003";#N/A,#N/A,TRUE,"PAGE004";#N/A,#N/A,TRUE,"PAGE005";#N/A,#N/A,TRUE,"PAGE006";#N/A,#N/A,TRUE,"PAGE007";#N/A,#N/A,TRUE,"PAGE008";#N/A,#N/A,TRUE,"PAGE009";#N/A,#N/A,TRUE,"PAGE010";#N/A,#N/A,TRUE,"PAGE011";#N/A,#N/A,TRUE,"PAGE012";#N/A,#N/A,TRUE,"PAGE013"}</definedName>
    <definedName name="홍홍" localSheetId="21" hidden="1">{#N/A,#N/A,TRUE,"LOADCOVE";#N/A,#N/A,TRUE,"PAGE001";#N/A,#N/A,TRUE,"PAGE002";#N/A,#N/A,TRUE,"PAGE003";#N/A,#N/A,TRUE,"PAGE004";#N/A,#N/A,TRUE,"PAGE005";#N/A,#N/A,TRUE,"PAGE006";#N/A,#N/A,TRUE,"PAGE007";#N/A,#N/A,TRUE,"PAGE008";#N/A,#N/A,TRUE,"PAGE009";#N/A,#N/A,TRUE,"PAGE010";#N/A,#N/A,TRUE,"PAGE011";#N/A,#N/A,TRUE,"PAGE012";#N/A,#N/A,TRUE,"PAGE013"}</definedName>
    <definedName name="홍홍" localSheetId="18" hidden="1">{#N/A,#N/A,TRUE,"LOADCOVE";#N/A,#N/A,TRUE,"PAGE001";#N/A,#N/A,TRUE,"PAGE002";#N/A,#N/A,TRUE,"PAGE003";#N/A,#N/A,TRUE,"PAGE004";#N/A,#N/A,TRUE,"PAGE005";#N/A,#N/A,TRUE,"PAGE006";#N/A,#N/A,TRUE,"PAGE007";#N/A,#N/A,TRUE,"PAGE008";#N/A,#N/A,TRUE,"PAGE009";#N/A,#N/A,TRUE,"PAGE010";#N/A,#N/A,TRUE,"PAGE011";#N/A,#N/A,TRUE,"PAGE012";#N/A,#N/A,TRUE,"PAGE013"}</definedName>
    <definedName name="홍홍" localSheetId="19" hidden="1">{#N/A,#N/A,TRUE,"LOADCOVE";#N/A,#N/A,TRUE,"PAGE001";#N/A,#N/A,TRUE,"PAGE002";#N/A,#N/A,TRUE,"PAGE003";#N/A,#N/A,TRUE,"PAGE004";#N/A,#N/A,TRUE,"PAGE005";#N/A,#N/A,TRUE,"PAGE006";#N/A,#N/A,TRUE,"PAGE007";#N/A,#N/A,TRUE,"PAGE008";#N/A,#N/A,TRUE,"PAGE009";#N/A,#N/A,TRUE,"PAGE010";#N/A,#N/A,TRUE,"PAGE011";#N/A,#N/A,TRUE,"PAGE012";#N/A,#N/A,TRUE,"PAGE013"}</definedName>
    <definedName name="홍홍" localSheetId="20" hidden="1">{#N/A,#N/A,TRUE,"LOADCOVE";#N/A,#N/A,TRUE,"PAGE001";#N/A,#N/A,TRUE,"PAGE002";#N/A,#N/A,TRUE,"PAGE003";#N/A,#N/A,TRUE,"PAGE004";#N/A,#N/A,TRUE,"PAGE005";#N/A,#N/A,TRUE,"PAGE006";#N/A,#N/A,TRUE,"PAGE007";#N/A,#N/A,TRUE,"PAGE008";#N/A,#N/A,TRUE,"PAGE009";#N/A,#N/A,TRUE,"PAGE010";#N/A,#N/A,TRUE,"PAGE011";#N/A,#N/A,TRUE,"PAGE012";#N/A,#N/A,TRUE,"PAGE013"}</definedName>
    <definedName name="홍홍" localSheetId="22" hidden="1">{#N/A,#N/A,TRUE,"LOADCOVE";#N/A,#N/A,TRUE,"PAGE001";#N/A,#N/A,TRUE,"PAGE002";#N/A,#N/A,TRUE,"PAGE003";#N/A,#N/A,TRUE,"PAGE004";#N/A,#N/A,TRUE,"PAGE005";#N/A,#N/A,TRUE,"PAGE006";#N/A,#N/A,TRUE,"PAGE007";#N/A,#N/A,TRUE,"PAGE008";#N/A,#N/A,TRUE,"PAGE009";#N/A,#N/A,TRUE,"PAGE010";#N/A,#N/A,TRUE,"PAGE011";#N/A,#N/A,TRUE,"PAGE012";#N/A,#N/A,TRUE,"PAGE013"}</definedName>
    <definedName name="홍홍" localSheetId="24" hidden="1">{#N/A,#N/A,TRUE,"LOADCOVE";#N/A,#N/A,TRUE,"PAGE001";#N/A,#N/A,TRUE,"PAGE002";#N/A,#N/A,TRUE,"PAGE003";#N/A,#N/A,TRUE,"PAGE004";#N/A,#N/A,TRUE,"PAGE005";#N/A,#N/A,TRUE,"PAGE006";#N/A,#N/A,TRUE,"PAGE007";#N/A,#N/A,TRUE,"PAGE008";#N/A,#N/A,TRUE,"PAGE009";#N/A,#N/A,TRUE,"PAGE010";#N/A,#N/A,TRUE,"PAGE011";#N/A,#N/A,TRUE,"PAGE012";#N/A,#N/A,TRUE,"PAGE013"}</definedName>
    <definedName name="홍홍" localSheetId="28" hidden="1">{#N/A,#N/A,TRUE,"LOADCOVE";#N/A,#N/A,TRUE,"PAGE001";#N/A,#N/A,TRUE,"PAGE002";#N/A,#N/A,TRUE,"PAGE003";#N/A,#N/A,TRUE,"PAGE004";#N/A,#N/A,TRUE,"PAGE005";#N/A,#N/A,TRUE,"PAGE006";#N/A,#N/A,TRUE,"PAGE007";#N/A,#N/A,TRUE,"PAGE008";#N/A,#N/A,TRUE,"PAGE009";#N/A,#N/A,TRUE,"PAGE010";#N/A,#N/A,TRUE,"PAGE011";#N/A,#N/A,TRUE,"PAGE012";#N/A,#N/A,TRUE,"PAGE013"}</definedName>
    <definedName name="홍홍" localSheetId="14" hidden="1">{#N/A,#N/A,TRUE,"LOADCOVE";#N/A,#N/A,TRUE,"PAGE001";#N/A,#N/A,TRUE,"PAGE002";#N/A,#N/A,TRUE,"PAGE003";#N/A,#N/A,TRUE,"PAGE004";#N/A,#N/A,TRUE,"PAGE005";#N/A,#N/A,TRUE,"PAGE006";#N/A,#N/A,TRUE,"PAGE007";#N/A,#N/A,TRUE,"PAGE008";#N/A,#N/A,TRUE,"PAGE009";#N/A,#N/A,TRUE,"PAGE010";#N/A,#N/A,TRUE,"PAGE011";#N/A,#N/A,TRUE,"PAGE012";#N/A,#N/A,TRUE,"PAGE013"}</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홓" localSheetId="12" hidden="1">{#N/A,#N/A,FALSE,"조골재"}</definedName>
    <definedName name="홓" localSheetId="11" hidden="1">{#N/A,#N/A,FALSE,"조골재"}</definedName>
    <definedName name="홓" localSheetId="13" hidden="1">{#N/A,#N/A,FALSE,"조골재"}</definedName>
    <definedName name="홓" localSheetId="16" hidden="1">{#N/A,#N/A,FALSE,"조골재"}</definedName>
    <definedName name="홓" localSheetId="21" hidden="1">{#N/A,#N/A,FALSE,"조골재"}</definedName>
    <definedName name="홓" localSheetId="18" hidden="1">{#N/A,#N/A,FALSE,"조골재"}</definedName>
    <definedName name="홓" localSheetId="19" hidden="1">{#N/A,#N/A,FALSE,"조골재"}</definedName>
    <definedName name="홓" localSheetId="20" hidden="1">{#N/A,#N/A,FALSE,"조골재"}</definedName>
    <definedName name="홓" localSheetId="22" hidden="1">{#N/A,#N/A,FALSE,"조골재"}</definedName>
    <definedName name="홓" localSheetId="24" hidden="1">{#N/A,#N/A,FALSE,"조골재"}</definedName>
    <definedName name="홓" localSheetId="28" hidden="1">{#N/A,#N/A,FALSE,"조골재"}</definedName>
    <definedName name="홓" localSheetId="14" hidden="1">{#N/A,#N/A,FALSE,"조골재"}</definedName>
    <definedName name="홓" hidden="1">{#N/A,#N/A,FALSE,"조골재"}</definedName>
    <definedName name="홓렁호ㅓ호" localSheetId="12" hidden="1">{#N/A,#N/A,FALSE,"단가표지"}</definedName>
    <definedName name="홓렁호ㅓ호" localSheetId="11" hidden="1">{#N/A,#N/A,FALSE,"단가표지"}</definedName>
    <definedName name="홓렁호ㅓ호" localSheetId="13" hidden="1">{#N/A,#N/A,FALSE,"단가표지"}</definedName>
    <definedName name="홓렁호ㅓ호" localSheetId="16" hidden="1">{#N/A,#N/A,FALSE,"단가표지"}</definedName>
    <definedName name="홓렁호ㅓ호" localSheetId="21" hidden="1">{#N/A,#N/A,FALSE,"단가표지"}</definedName>
    <definedName name="홓렁호ㅓ호" localSheetId="18" hidden="1">{#N/A,#N/A,FALSE,"단가표지"}</definedName>
    <definedName name="홓렁호ㅓ호" localSheetId="19" hidden="1">{#N/A,#N/A,FALSE,"단가표지"}</definedName>
    <definedName name="홓렁호ㅓ호" localSheetId="20" hidden="1">{#N/A,#N/A,FALSE,"단가표지"}</definedName>
    <definedName name="홓렁호ㅓ호" localSheetId="22" hidden="1">{#N/A,#N/A,FALSE,"단가표지"}</definedName>
    <definedName name="홓렁호ㅓ호" localSheetId="24" hidden="1">{#N/A,#N/A,FALSE,"단가표지"}</definedName>
    <definedName name="홓렁호ㅓ호" localSheetId="28" hidden="1">{#N/A,#N/A,FALSE,"단가표지"}</definedName>
    <definedName name="홓렁호ㅓ호" localSheetId="14" hidden="1">{#N/A,#N/A,FALSE,"단가표지"}</definedName>
    <definedName name="홓렁호ㅓ호" hidden="1">{#N/A,#N/A,FALSE,"단가표지"}</definedName>
    <definedName name="홓로" localSheetId="12" hidden="1">{#N/A,#N/A,FALSE,"단가표지"}</definedName>
    <definedName name="홓로" localSheetId="11" hidden="1">{#N/A,#N/A,FALSE,"단가표지"}</definedName>
    <definedName name="홓로" localSheetId="13" hidden="1">{#N/A,#N/A,FALSE,"단가표지"}</definedName>
    <definedName name="홓로" localSheetId="16" hidden="1">{#N/A,#N/A,FALSE,"단가표지"}</definedName>
    <definedName name="홓로" localSheetId="21" hidden="1">{#N/A,#N/A,FALSE,"단가표지"}</definedName>
    <definedName name="홓로" localSheetId="18" hidden="1">{#N/A,#N/A,FALSE,"단가표지"}</definedName>
    <definedName name="홓로" localSheetId="19" hidden="1">{#N/A,#N/A,FALSE,"단가표지"}</definedName>
    <definedName name="홓로" localSheetId="20" hidden="1">{#N/A,#N/A,FALSE,"단가표지"}</definedName>
    <definedName name="홓로" localSheetId="22" hidden="1">{#N/A,#N/A,FALSE,"단가표지"}</definedName>
    <definedName name="홓로" localSheetId="24" hidden="1">{#N/A,#N/A,FALSE,"단가표지"}</definedName>
    <definedName name="홓로" localSheetId="28" hidden="1">{#N/A,#N/A,FALSE,"단가표지"}</definedName>
    <definedName name="홓로" localSheetId="14" hidden="1">{#N/A,#N/A,FALSE,"단가표지"}</definedName>
    <definedName name="홓로" hidden="1">{#N/A,#N/A,FALSE,"단가표지"}</definedName>
    <definedName name="화" localSheetId="12" hidden="1">{#N/A,#N/A,FALSE,"기안지";#N/A,#N/A,FALSE,"통신지"}</definedName>
    <definedName name="화" localSheetId="11" hidden="1">{#N/A,#N/A,FALSE,"기안지";#N/A,#N/A,FALSE,"통신지"}</definedName>
    <definedName name="화" localSheetId="13" hidden="1">{#N/A,#N/A,FALSE,"기안지";#N/A,#N/A,FALSE,"통신지"}</definedName>
    <definedName name="화" localSheetId="16" hidden="1">{#N/A,#N/A,FALSE,"기안지";#N/A,#N/A,FALSE,"통신지"}</definedName>
    <definedName name="화" localSheetId="21" hidden="1">{#N/A,#N/A,FALSE,"기안지";#N/A,#N/A,FALSE,"통신지"}</definedName>
    <definedName name="화" localSheetId="18" hidden="1">{#N/A,#N/A,FALSE,"기안지";#N/A,#N/A,FALSE,"통신지"}</definedName>
    <definedName name="화" localSheetId="19" hidden="1">{#N/A,#N/A,FALSE,"기안지";#N/A,#N/A,FALSE,"통신지"}</definedName>
    <definedName name="화" localSheetId="20" hidden="1">{#N/A,#N/A,FALSE,"기안지";#N/A,#N/A,FALSE,"통신지"}</definedName>
    <definedName name="화" localSheetId="22" hidden="1">{#N/A,#N/A,FALSE,"기안지";#N/A,#N/A,FALSE,"통신지"}</definedName>
    <definedName name="화" localSheetId="24" hidden="1">{#N/A,#N/A,FALSE,"기안지";#N/A,#N/A,FALSE,"통신지"}</definedName>
    <definedName name="화" localSheetId="28" hidden="1">{#N/A,#N/A,FALSE,"기안지";#N/A,#N/A,FALSE,"통신지"}</definedName>
    <definedName name="화" localSheetId="14" hidden="1">{#N/A,#N/A,FALSE,"기안지";#N/A,#N/A,FALSE,"통신지"}</definedName>
    <definedName name="화" hidden="1">{#N/A,#N/A,FALSE,"기안지";#N/A,#N/A,FALSE,"통신지"}</definedName>
    <definedName name="화허호ㅓ" localSheetId="12" hidden="1">{#N/A,#N/A,FALSE,"조골재"}</definedName>
    <definedName name="화허호ㅓ" localSheetId="11" hidden="1">{#N/A,#N/A,FALSE,"조골재"}</definedName>
    <definedName name="화허호ㅓ" localSheetId="13" hidden="1">{#N/A,#N/A,FALSE,"조골재"}</definedName>
    <definedName name="화허호ㅓ" localSheetId="16" hidden="1">{#N/A,#N/A,FALSE,"조골재"}</definedName>
    <definedName name="화허호ㅓ" localSheetId="21" hidden="1">{#N/A,#N/A,FALSE,"조골재"}</definedName>
    <definedName name="화허호ㅓ" localSheetId="18" hidden="1">{#N/A,#N/A,FALSE,"조골재"}</definedName>
    <definedName name="화허호ㅓ" localSheetId="19" hidden="1">{#N/A,#N/A,FALSE,"조골재"}</definedName>
    <definedName name="화허호ㅓ" localSheetId="20" hidden="1">{#N/A,#N/A,FALSE,"조골재"}</definedName>
    <definedName name="화허호ㅓ" localSheetId="22" hidden="1">{#N/A,#N/A,FALSE,"조골재"}</definedName>
    <definedName name="화허호ㅓ" localSheetId="24" hidden="1">{#N/A,#N/A,FALSE,"조골재"}</definedName>
    <definedName name="화허호ㅓ" localSheetId="28" hidden="1">{#N/A,#N/A,FALSE,"조골재"}</definedName>
    <definedName name="화허호ㅓ" localSheetId="14" hidden="1">{#N/A,#N/A,FALSE,"조골재"}</definedName>
    <definedName name="화허호ㅓ" hidden="1">{#N/A,#N/A,FALSE,"조골재"}</definedName>
    <definedName name="확인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확인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회ㅓㅗ허" localSheetId="12" hidden="1">{#N/A,#N/A,FALSE,"집계표"}</definedName>
    <definedName name="회ㅓㅗ허" localSheetId="11" hidden="1">{#N/A,#N/A,FALSE,"집계표"}</definedName>
    <definedName name="회ㅓㅗ허" localSheetId="13" hidden="1">{#N/A,#N/A,FALSE,"집계표"}</definedName>
    <definedName name="회ㅓㅗ허" localSheetId="16" hidden="1">{#N/A,#N/A,FALSE,"집계표"}</definedName>
    <definedName name="회ㅓㅗ허" localSheetId="21" hidden="1">{#N/A,#N/A,FALSE,"집계표"}</definedName>
    <definedName name="회ㅓㅗ허" localSheetId="18" hidden="1">{#N/A,#N/A,FALSE,"집계표"}</definedName>
    <definedName name="회ㅓㅗ허" localSheetId="19" hidden="1">{#N/A,#N/A,FALSE,"집계표"}</definedName>
    <definedName name="회ㅓㅗ허" localSheetId="20" hidden="1">{#N/A,#N/A,FALSE,"집계표"}</definedName>
    <definedName name="회ㅓㅗ허" localSheetId="22" hidden="1">{#N/A,#N/A,FALSE,"집계표"}</definedName>
    <definedName name="회ㅓㅗ허" localSheetId="24" hidden="1">{#N/A,#N/A,FALSE,"집계표"}</definedName>
    <definedName name="회ㅓㅗ허" localSheetId="28" hidden="1">{#N/A,#N/A,FALSE,"집계표"}</definedName>
    <definedName name="회ㅓㅗ허" localSheetId="14" hidden="1">{#N/A,#N/A,FALSE,"집계표"}</definedName>
    <definedName name="회ㅓㅗ허" hidden="1">{#N/A,#N/A,FALSE,"집계표"}</definedName>
    <definedName name="효"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효석" localSheetId="12" hidden="1">{"'Firr(선)'!$AS$1:$AY$62","'Firr(사)'!$AS$1:$AY$62","'Firr(회)'!$AS$1:$AY$62","'Firr(선)'!$L$1:$V$62","'Firr(사)'!$L$1:$V$62","'Firr(회)'!$L$1:$V$62"}</definedName>
    <definedName name="효석" localSheetId="11" hidden="1">{"'Firr(선)'!$AS$1:$AY$62","'Firr(사)'!$AS$1:$AY$62","'Firr(회)'!$AS$1:$AY$62","'Firr(선)'!$L$1:$V$62","'Firr(사)'!$L$1:$V$62","'Firr(회)'!$L$1:$V$62"}</definedName>
    <definedName name="효석" localSheetId="13" hidden="1">{"'Firr(선)'!$AS$1:$AY$62","'Firr(사)'!$AS$1:$AY$62","'Firr(회)'!$AS$1:$AY$62","'Firr(선)'!$L$1:$V$62","'Firr(사)'!$L$1:$V$62","'Firr(회)'!$L$1:$V$62"}</definedName>
    <definedName name="효석" localSheetId="16" hidden="1">{"'Firr(선)'!$AS$1:$AY$62","'Firr(사)'!$AS$1:$AY$62","'Firr(회)'!$AS$1:$AY$62","'Firr(선)'!$L$1:$V$62","'Firr(사)'!$L$1:$V$62","'Firr(회)'!$L$1:$V$62"}</definedName>
    <definedName name="효석" localSheetId="21" hidden="1">{"'Firr(선)'!$AS$1:$AY$62","'Firr(사)'!$AS$1:$AY$62","'Firr(회)'!$AS$1:$AY$62","'Firr(선)'!$L$1:$V$62","'Firr(사)'!$L$1:$V$62","'Firr(회)'!$L$1:$V$62"}</definedName>
    <definedName name="효석" localSheetId="18" hidden="1">{"'Firr(선)'!$AS$1:$AY$62","'Firr(사)'!$AS$1:$AY$62","'Firr(회)'!$AS$1:$AY$62","'Firr(선)'!$L$1:$V$62","'Firr(사)'!$L$1:$V$62","'Firr(회)'!$L$1:$V$62"}</definedName>
    <definedName name="효석" localSheetId="19" hidden="1">{"'Firr(선)'!$AS$1:$AY$62","'Firr(사)'!$AS$1:$AY$62","'Firr(회)'!$AS$1:$AY$62","'Firr(선)'!$L$1:$V$62","'Firr(사)'!$L$1:$V$62","'Firr(회)'!$L$1:$V$62"}</definedName>
    <definedName name="효석" localSheetId="20" hidden="1">{"'Firr(선)'!$AS$1:$AY$62","'Firr(사)'!$AS$1:$AY$62","'Firr(회)'!$AS$1:$AY$62","'Firr(선)'!$L$1:$V$62","'Firr(사)'!$L$1:$V$62","'Firr(회)'!$L$1:$V$62"}</definedName>
    <definedName name="효석" localSheetId="22" hidden="1">{"'Firr(선)'!$AS$1:$AY$62","'Firr(사)'!$AS$1:$AY$62","'Firr(회)'!$AS$1:$AY$62","'Firr(선)'!$L$1:$V$62","'Firr(사)'!$L$1:$V$62","'Firr(회)'!$L$1:$V$62"}</definedName>
    <definedName name="효석" localSheetId="24" hidden="1">{"'Firr(선)'!$AS$1:$AY$62","'Firr(사)'!$AS$1:$AY$62","'Firr(회)'!$AS$1:$AY$62","'Firr(선)'!$L$1:$V$62","'Firr(사)'!$L$1:$V$62","'Firr(회)'!$L$1:$V$62"}</definedName>
    <definedName name="효석" localSheetId="28" hidden="1">{"'Firr(선)'!$AS$1:$AY$62","'Firr(사)'!$AS$1:$AY$62","'Firr(회)'!$AS$1:$AY$62","'Firr(선)'!$L$1:$V$62","'Firr(사)'!$L$1:$V$62","'Firr(회)'!$L$1:$V$62"}</definedName>
    <definedName name="효석" localSheetId="14" hidden="1">{"'Firr(선)'!$AS$1:$AY$62","'Firr(사)'!$AS$1:$AY$62","'Firr(회)'!$AS$1:$AY$62","'Firr(선)'!$L$1:$V$62","'Firr(사)'!$L$1:$V$62","'Firr(회)'!$L$1:$V$62"}</definedName>
    <definedName name="효석" hidden="1">{"'Firr(선)'!$AS$1:$AY$62","'Firr(사)'!$AS$1:$AY$62","'Firr(회)'!$AS$1:$AY$62","'Firr(선)'!$L$1:$V$62","'Firr(사)'!$L$1:$V$62","'Firr(회)'!$L$1:$V$62"}</definedName>
    <definedName name="훃" localSheetId="12" hidden="1">{#N/A,#N/A,FALSE,"예상손익";#N/A,#N/A,FALSE,"관리분석";#N/A,#N/A,FALSE,"장비분석";#N/A,#N/A,FALSE,"준설분석";#N/A,#N/A,FALSE,"철구분석"}</definedName>
    <definedName name="훃" localSheetId="11" hidden="1">{#N/A,#N/A,FALSE,"예상손익";#N/A,#N/A,FALSE,"관리분석";#N/A,#N/A,FALSE,"장비분석";#N/A,#N/A,FALSE,"준설분석";#N/A,#N/A,FALSE,"철구분석"}</definedName>
    <definedName name="훃" localSheetId="13" hidden="1">{#N/A,#N/A,FALSE,"예상손익";#N/A,#N/A,FALSE,"관리분석";#N/A,#N/A,FALSE,"장비분석";#N/A,#N/A,FALSE,"준설분석";#N/A,#N/A,FALSE,"철구분석"}</definedName>
    <definedName name="훃" localSheetId="16" hidden="1">{#N/A,#N/A,FALSE,"예상손익";#N/A,#N/A,FALSE,"관리분석";#N/A,#N/A,FALSE,"장비분석";#N/A,#N/A,FALSE,"준설분석";#N/A,#N/A,FALSE,"철구분석"}</definedName>
    <definedName name="훃" localSheetId="21" hidden="1">{#N/A,#N/A,FALSE,"예상손익";#N/A,#N/A,FALSE,"관리분석";#N/A,#N/A,FALSE,"장비분석";#N/A,#N/A,FALSE,"준설분석";#N/A,#N/A,FALSE,"철구분석"}</definedName>
    <definedName name="훃" localSheetId="18" hidden="1">{#N/A,#N/A,FALSE,"예상손익";#N/A,#N/A,FALSE,"관리분석";#N/A,#N/A,FALSE,"장비분석";#N/A,#N/A,FALSE,"준설분석";#N/A,#N/A,FALSE,"철구분석"}</definedName>
    <definedName name="훃" localSheetId="19" hidden="1">{#N/A,#N/A,FALSE,"예상손익";#N/A,#N/A,FALSE,"관리분석";#N/A,#N/A,FALSE,"장비분석";#N/A,#N/A,FALSE,"준설분석";#N/A,#N/A,FALSE,"철구분석"}</definedName>
    <definedName name="훃" localSheetId="20" hidden="1">{#N/A,#N/A,FALSE,"예상손익";#N/A,#N/A,FALSE,"관리분석";#N/A,#N/A,FALSE,"장비분석";#N/A,#N/A,FALSE,"준설분석";#N/A,#N/A,FALSE,"철구분석"}</definedName>
    <definedName name="훃" localSheetId="22" hidden="1">{#N/A,#N/A,FALSE,"예상손익";#N/A,#N/A,FALSE,"관리분석";#N/A,#N/A,FALSE,"장비분석";#N/A,#N/A,FALSE,"준설분석";#N/A,#N/A,FALSE,"철구분석"}</definedName>
    <definedName name="훃" localSheetId="24" hidden="1">{#N/A,#N/A,FALSE,"예상손익";#N/A,#N/A,FALSE,"관리분석";#N/A,#N/A,FALSE,"장비분석";#N/A,#N/A,FALSE,"준설분석";#N/A,#N/A,FALSE,"철구분석"}</definedName>
    <definedName name="훃" localSheetId="28" hidden="1">{#N/A,#N/A,FALSE,"예상손익";#N/A,#N/A,FALSE,"관리분석";#N/A,#N/A,FALSE,"장비분석";#N/A,#N/A,FALSE,"준설분석";#N/A,#N/A,FALSE,"철구분석"}</definedName>
    <definedName name="훃" localSheetId="14" hidden="1">{#N/A,#N/A,FALSE,"예상손익";#N/A,#N/A,FALSE,"관리분석";#N/A,#N/A,FALSE,"장비분석";#N/A,#N/A,FALSE,"준설분석";#N/A,#N/A,FALSE,"철구분석"}</definedName>
    <definedName name="훃" hidden="1">{#N/A,#N/A,FALSE,"예상손익";#N/A,#N/A,FALSE,"관리분석";#N/A,#N/A,FALSE,"장비분석";#N/A,#N/A,FALSE,"준설분석";#N/A,#N/A,FALSE,"철구분석"}</definedName>
    <definedName name="흄관" localSheetId="12" hidden="1">{#N/A,#N/A,FALSE,"기안지";#N/A,#N/A,FALSE,"통신지"}</definedName>
    <definedName name="흄관" localSheetId="11" hidden="1">{#N/A,#N/A,FALSE,"기안지";#N/A,#N/A,FALSE,"통신지"}</definedName>
    <definedName name="흄관" localSheetId="13" hidden="1">{#N/A,#N/A,FALSE,"기안지";#N/A,#N/A,FALSE,"통신지"}</definedName>
    <definedName name="흄관" localSheetId="16" hidden="1">{#N/A,#N/A,FALSE,"기안지";#N/A,#N/A,FALSE,"통신지"}</definedName>
    <definedName name="흄관" localSheetId="21" hidden="1">{#N/A,#N/A,FALSE,"기안지";#N/A,#N/A,FALSE,"통신지"}</definedName>
    <definedName name="흄관" localSheetId="18" hidden="1">{#N/A,#N/A,FALSE,"기안지";#N/A,#N/A,FALSE,"통신지"}</definedName>
    <definedName name="흄관" localSheetId="19" hidden="1">{#N/A,#N/A,FALSE,"기안지";#N/A,#N/A,FALSE,"통신지"}</definedName>
    <definedName name="흄관" localSheetId="20" hidden="1">{#N/A,#N/A,FALSE,"기안지";#N/A,#N/A,FALSE,"통신지"}</definedName>
    <definedName name="흄관" localSheetId="22" hidden="1">{#N/A,#N/A,FALSE,"기안지";#N/A,#N/A,FALSE,"통신지"}</definedName>
    <definedName name="흄관" localSheetId="24" hidden="1">{#N/A,#N/A,FALSE,"기안지";#N/A,#N/A,FALSE,"통신지"}</definedName>
    <definedName name="흄관" localSheetId="28" hidden="1">{#N/A,#N/A,FALSE,"기안지";#N/A,#N/A,FALSE,"통신지"}</definedName>
    <definedName name="흄관" localSheetId="14" hidden="1">{#N/A,#N/A,FALSE,"기안지";#N/A,#N/A,FALSE,"통신지"}</definedName>
    <definedName name="흄관" hidden="1">{#N/A,#N/A,FALSE,"기안지";#N/A,#N/A,FALSE,"통신지"}</definedName>
    <definedName name="히" localSheetId="12" hidden="1">{#N/A,#N/A,FALSE,"집계표"}</definedName>
    <definedName name="히" localSheetId="11" hidden="1">{#N/A,#N/A,FALSE,"집계표"}</definedName>
    <definedName name="히" localSheetId="13" hidden="1">{#N/A,#N/A,FALSE,"집계표"}</definedName>
    <definedName name="히" localSheetId="16" hidden="1">{#N/A,#N/A,FALSE,"집계표"}</definedName>
    <definedName name="히" localSheetId="21" hidden="1">{#N/A,#N/A,FALSE,"집계표"}</definedName>
    <definedName name="히" localSheetId="18" hidden="1">{#N/A,#N/A,FALSE,"집계표"}</definedName>
    <definedName name="히" localSheetId="19" hidden="1">{#N/A,#N/A,FALSE,"집계표"}</definedName>
    <definedName name="히" localSheetId="20" hidden="1">{#N/A,#N/A,FALSE,"집계표"}</definedName>
    <definedName name="히" localSheetId="22" hidden="1">{#N/A,#N/A,FALSE,"집계표"}</definedName>
    <definedName name="히" localSheetId="24" hidden="1">{#N/A,#N/A,FALSE,"집계표"}</definedName>
    <definedName name="히" localSheetId="28" hidden="1">{#N/A,#N/A,FALSE,"집계표"}</definedName>
    <definedName name="히" localSheetId="14" hidden="1">{#N/A,#N/A,FALSE,"집계표"}</definedName>
    <definedName name="히" hidden="1">{#N/A,#N/A,FALSE,"집계표"}</definedName>
    <definedName name="힙" localSheetId="1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1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13"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16"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21"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19"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2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2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2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2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localSheetId="14"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12" hidden="1">{#N/A,#N/A,FALSE,"운반시간"}</definedName>
    <definedName name="ㅏ" localSheetId="11" hidden="1">{#N/A,#N/A,FALSE,"운반시간"}</definedName>
    <definedName name="ㅏ" localSheetId="13" hidden="1">{#N/A,#N/A,FALSE,"운반시간"}</definedName>
    <definedName name="ㅏ" localSheetId="16" hidden="1">{#N/A,#N/A,FALSE,"운반시간"}</definedName>
    <definedName name="ㅏ" localSheetId="21" hidden="1">{#N/A,#N/A,FALSE,"운반시간"}</definedName>
    <definedName name="ㅏ" localSheetId="18" hidden="1">{#N/A,#N/A,FALSE,"운반시간"}</definedName>
    <definedName name="ㅏ" localSheetId="19" hidden="1">{#N/A,#N/A,FALSE,"운반시간"}</definedName>
    <definedName name="ㅏ" localSheetId="20" hidden="1">{#N/A,#N/A,FALSE,"운반시간"}</definedName>
    <definedName name="ㅏ" localSheetId="22" hidden="1">{#N/A,#N/A,FALSE,"운반시간"}</definedName>
    <definedName name="ㅏ" localSheetId="24" hidden="1">{#N/A,#N/A,FALSE,"운반시간"}</definedName>
    <definedName name="ㅏ" localSheetId="28" hidden="1">{#N/A,#N/A,FALSE,"운반시간"}</definedName>
    <definedName name="ㅏ" localSheetId="14" hidden="1">{#N/A,#N/A,FALSE,"운반시간"}</definedName>
    <definedName name="ㅏ" hidden="1">{#N/A,#N/A,FALSE,"운반시간"}</definedName>
    <definedName name="ㅏ_1" localSheetId="12" hidden="1">{#N/A,#N/A,FALSE,"운반시간"}</definedName>
    <definedName name="ㅏ_1" localSheetId="11" hidden="1">{#N/A,#N/A,FALSE,"운반시간"}</definedName>
    <definedName name="ㅏ_1" localSheetId="13" hidden="1">{#N/A,#N/A,FALSE,"운반시간"}</definedName>
    <definedName name="ㅏ_1" localSheetId="16" hidden="1">{#N/A,#N/A,FALSE,"운반시간"}</definedName>
    <definedName name="ㅏ_1" localSheetId="21" hidden="1">{#N/A,#N/A,FALSE,"운반시간"}</definedName>
    <definedName name="ㅏ_1" localSheetId="18" hidden="1">{#N/A,#N/A,FALSE,"운반시간"}</definedName>
    <definedName name="ㅏ_1" localSheetId="19" hidden="1">{#N/A,#N/A,FALSE,"운반시간"}</definedName>
    <definedName name="ㅏ_1" localSheetId="20" hidden="1">{#N/A,#N/A,FALSE,"운반시간"}</definedName>
    <definedName name="ㅏ_1" localSheetId="22" hidden="1">{#N/A,#N/A,FALSE,"운반시간"}</definedName>
    <definedName name="ㅏ_1" localSheetId="24" hidden="1">{#N/A,#N/A,FALSE,"운반시간"}</definedName>
    <definedName name="ㅏ_1" localSheetId="28" hidden="1">{#N/A,#N/A,FALSE,"운반시간"}</definedName>
    <definedName name="ㅏ_1" localSheetId="14" hidden="1">{#N/A,#N/A,FALSE,"운반시간"}</definedName>
    <definedName name="ㅏ_1" hidden="1">{#N/A,#N/A,FALSE,"운반시간"}</definedName>
    <definedName name="ㅏ271">#REF!</definedName>
    <definedName name="ㅏㄱㄷ" localSheetId="12" hidden="1">{#N/A,#N/A,FALSE,"집계표"}</definedName>
    <definedName name="ㅏㄱㄷ" localSheetId="11" hidden="1">{#N/A,#N/A,FALSE,"집계표"}</definedName>
    <definedName name="ㅏㄱㄷ" localSheetId="13" hidden="1">{#N/A,#N/A,FALSE,"집계표"}</definedName>
    <definedName name="ㅏㄱㄷ" localSheetId="16" hidden="1">{#N/A,#N/A,FALSE,"집계표"}</definedName>
    <definedName name="ㅏㄱㄷ" localSheetId="21" hidden="1">{#N/A,#N/A,FALSE,"집계표"}</definedName>
    <definedName name="ㅏㄱㄷ" localSheetId="18" hidden="1">{#N/A,#N/A,FALSE,"집계표"}</definedName>
    <definedName name="ㅏㄱㄷ" localSheetId="19" hidden="1">{#N/A,#N/A,FALSE,"집계표"}</definedName>
    <definedName name="ㅏㄱㄷ" localSheetId="20" hidden="1">{#N/A,#N/A,FALSE,"집계표"}</definedName>
    <definedName name="ㅏㄱㄷ" localSheetId="22" hidden="1">{#N/A,#N/A,FALSE,"집계표"}</definedName>
    <definedName name="ㅏㄱㄷ" localSheetId="24" hidden="1">{#N/A,#N/A,FALSE,"집계표"}</definedName>
    <definedName name="ㅏㄱㄷ" localSheetId="28" hidden="1">{#N/A,#N/A,FALSE,"집계표"}</definedName>
    <definedName name="ㅏㄱㄷ" localSheetId="14" hidden="1">{#N/A,#N/A,FALSE,"집계표"}</definedName>
    <definedName name="ㅏㄱㄷ" hidden="1">{#N/A,#N/A,FALSE,"집계표"}</definedName>
    <definedName name="ㅏ랄ㅓㅏ"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랄ㅓ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이이ㅏ리" localSheetId="12" hidden="1">{#N/A,#N/A,FALSE,"주간공정";#N/A,#N/A,FALSE,"주간보고";#N/A,#N/A,FALSE,"주간공정표"}</definedName>
    <definedName name="ㅏ이이ㅏ리" localSheetId="11" hidden="1">{#N/A,#N/A,FALSE,"주간공정";#N/A,#N/A,FALSE,"주간보고";#N/A,#N/A,FALSE,"주간공정표"}</definedName>
    <definedName name="ㅏ이이ㅏ리" localSheetId="13" hidden="1">{#N/A,#N/A,FALSE,"주간공정";#N/A,#N/A,FALSE,"주간보고";#N/A,#N/A,FALSE,"주간공정표"}</definedName>
    <definedName name="ㅏ이이ㅏ리" localSheetId="16" hidden="1">{#N/A,#N/A,FALSE,"주간공정";#N/A,#N/A,FALSE,"주간보고";#N/A,#N/A,FALSE,"주간공정표"}</definedName>
    <definedName name="ㅏ이이ㅏ리" localSheetId="21" hidden="1">{#N/A,#N/A,FALSE,"주간공정";#N/A,#N/A,FALSE,"주간보고";#N/A,#N/A,FALSE,"주간공정표"}</definedName>
    <definedName name="ㅏ이이ㅏ리" localSheetId="18" hidden="1">{#N/A,#N/A,FALSE,"주간공정";#N/A,#N/A,FALSE,"주간보고";#N/A,#N/A,FALSE,"주간공정표"}</definedName>
    <definedName name="ㅏ이이ㅏ리" localSheetId="19" hidden="1">{#N/A,#N/A,FALSE,"주간공정";#N/A,#N/A,FALSE,"주간보고";#N/A,#N/A,FALSE,"주간공정표"}</definedName>
    <definedName name="ㅏ이이ㅏ리" localSheetId="20" hidden="1">{#N/A,#N/A,FALSE,"주간공정";#N/A,#N/A,FALSE,"주간보고";#N/A,#N/A,FALSE,"주간공정표"}</definedName>
    <definedName name="ㅏ이이ㅏ리" localSheetId="22" hidden="1">{#N/A,#N/A,FALSE,"주간공정";#N/A,#N/A,FALSE,"주간보고";#N/A,#N/A,FALSE,"주간공정표"}</definedName>
    <definedName name="ㅏ이이ㅏ리" localSheetId="24" hidden="1">{#N/A,#N/A,FALSE,"주간공정";#N/A,#N/A,FALSE,"주간보고";#N/A,#N/A,FALSE,"주간공정표"}</definedName>
    <definedName name="ㅏ이이ㅏ리" localSheetId="28" hidden="1">{#N/A,#N/A,FALSE,"주간공정";#N/A,#N/A,FALSE,"주간보고";#N/A,#N/A,FALSE,"주간공정표"}</definedName>
    <definedName name="ㅏ이이ㅏ리" localSheetId="14" hidden="1">{#N/A,#N/A,FALSE,"주간공정";#N/A,#N/A,FALSE,"주간보고";#N/A,#N/A,FALSE,"주간공정표"}</definedName>
    <definedName name="ㅏ이이ㅏ리" hidden="1">{#N/A,#N/A,FALSE,"주간공정";#N/A,#N/A,FALSE,"주간보고";#N/A,#N/A,FALSE,"주간공정표"}</definedName>
    <definedName name="ㅏ허화" localSheetId="12" hidden="1">{#N/A,#N/A,FALSE,"골재소요량";#N/A,#N/A,FALSE,"골재소요량"}</definedName>
    <definedName name="ㅏ허화" localSheetId="11" hidden="1">{#N/A,#N/A,FALSE,"골재소요량";#N/A,#N/A,FALSE,"골재소요량"}</definedName>
    <definedName name="ㅏ허화" localSheetId="13" hidden="1">{#N/A,#N/A,FALSE,"골재소요량";#N/A,#N/A,FALSE,"골재소요량"}</definedName>
    <definedName name="ㅏ허화" localSheetId="16" hidden="1">{#N/A,#N/A,FALSE,"골재소요량";#N/A,#N/A,FALSE,"골재소요량"}</definedName>
    <definedName name="ㅏ허화" localSheetId="21" hidden="1">{#N/A,#N/A,FALSE,"골재소요량";#N/A,#N/A,FALSE,"골재소요량"}</definedName>
    <definedName name="ㅏ허화" localSheetId="18" hidden="1">{#N/A,#N/A,FALSE,"골재소요량";#N/A,#N/A,FALSE,"골재소요량"}</definedName>
    <definedName name="ㅏ허화" localSheetId="19" hidden="1">{#N/A,#N/A,FALSE,"골재소요량";#N/A,#N/A,FALSE,"골재소요량"}</definedName>
    <definedName name="ㅏ허화" localSheetId="20" hidden="1">{#N/A,#N/A,FALSE,"골재소요량";#N/A,#N/A,FALSE,"골재소요량"}</definedName>
    <definedName name="ㅏ허화" localSheetId="22" hidden="1">{#N/A,#N/A,FALSE,"골재소요량";#N/A,#N/A,FALSE,"골재소요량"}</definedName>
    <definedName name="ㅏ허화" localSheetId="24" hidden="1">{#N/A,#N/A,FALSE,"골재소요량";#N/A,#N/A,FALSE,"골재소요량"}</definedName>
    <definedName name="ㅏ허화" localSheetId="28" hidden="1">{#N/A,#N/A,FALSE,"골재소요량";#N/A,#N/A,FALSE,"골재소요량"}</definedName>
    <definedName name="ㅏ허화" localSheetId="14" hidden="1">{#N/A,#N/A,FALSE,"골재소요량";#N/A,#N/A,FALSE,"골재소요량"}</definedName>
    <definedName name="ㅏ허화" hidden="1">{#N/A,#N/A,FALSE,"골재소요량";#N/A,#N/A,FALSE,"골재소요량"}</definedName>
    <definedName name="ㅏㅏㅏ" localSheetId="12" hidden="1">{#N/A,#N/A,FALSE,"주간공정";#N/A,#N/A,FALSE,"주간보고";#N/A,#N/A,FALSE,"주간공정표"}</definedName>
    <definedName name="ㅏㅏㅏ" localSheetId="11" hidden="1">{#N/A,#N/A,FALSE,"주간공정";#N/A,#N/A,FALSE,"주간보고";#N/A,#N/A,FALSE,"주간공정표"}</definedName>
    <definedName name="ㅏㅏㅏ" localSheetId="13" hidden="1">{#N/A,#N/A,FALSE,"주간공정";#N/A,#N/A,FALSE,"주간보고";#N/A,#N/A,FALSE,"주간공정표"}</definedName>
    <definedName name="ㅏㅏㅏ" localSheetId="16" hidden="1">{#N/A,#N/A,FALSE,"주간공정";#N/A,#N/A,FALSE,"주간보고";#N/A,#N/A,FALSE,"주간공정표"}</definedName>
    <definedName name="ㅏㅏㅏ" localSheetId="21" hidden="1">{#N/A,#N/A,FALSE,"주간공정";#N/A,#N/A,FALSE,"주간보고";#N/A,#N/A,FALSE,"주간공정표"}</definedName>
    <definedName name="ㅏㅏㅏ" localSheetId="18" hidden="1">{#N/A,#N/A,FALSE,"주간공정";#N/A,#N/A,FALSE,"주간보고";#N/A,#N/A,FALSE,"주간공정표"}</definedName>
    <definedName name="ㅏㅏㅏ" localSheetId="19" hidden="1">{#N/A,#N/A,FALSE,"주간공정";#N/A,#N/A,FALSE,"주간보고";#N/A,#N/A,FALSE,"주간공정표"}</definedName>
    <definedName name="ㅏㅏㅏ" localSheetId="20" hidden="1">{#N/A,#N/A,FALSE,"주간공정";#N/A,#N/A,FALSE,"주간보고";#N/A,#N/A,FALSE,"주간공정표"}</definedName>
    <definedName name="ㅏㅏㅏ" localSheetId="22" hidden="1">{#N/A,#N/A,FALSE,"주간공정";#N/A,#N/A,FALSE,"주간보고";#N/A,#N/A,FALSE,"주간공정표"}</definedName>
    <definedName name="ㅏㅏㅏ" localSheetId="24" hidden="1">{#N/A,#N/A,FALSE,"주간공정";#N/A,#N/A,FALSE,"주간보고";#N/A,#N/A,FALSE,"주간공정표"}</definedName>
    <definedName name="ㅏㅏㅏ" localSheetId="28" hidden="1">{#N/A,#N/A,FALSE,"주간공정";#N/A,#N/A,FALSE,"주간보고";#N/A,#N/A,FALSE,"주간공정표"}</definedName>
    <definedName name="ㅏㅏㅏ" localSheetId="14" hidden="1">{#N/A,#N/A,FALSE,"주간공정";#N/A,#N/A,FALSE,"주간보고";#N/A,#N/A,FALSE,"주간공정표"}</definedName>
    <definedName name="ㅏㅏㅏ" hidden="1">{#N/A,#N/A,FALSE,"주간공정";#N/A,#N/A,FALSE,"주간보고";#N/A,#N/A,FALSE,"주간공정표"}</definedName>
    <definedName name="ㅏㅏㅏ갸"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12" hidden="1">{#N/A,#N/A,FALSE,"골재소요량";#N/A,#N/A,FALSE,"골재소요량"}</definedName>
    <definedName name="ㅏㅓ" localSheetId="11" hidden="1">{#N/A,#N/A,FALSE,"골재소요량";#N/A,#N/A,FALSE,"골재소요량"}</definedName>
    <definedName name="ㅏㅓ" localSheetId="13" hidden="1">{#N/A,#N/A,FALSE,"골재소요량";#N/A,#N/A,FALSE,"골재소요량"}</definedName>
    <definedName name="ㅏㅓ" localSheetId="16" hidden="1">{#N/A,#N/A,FALSE,"골재소요량";#N/A,#N/A,FALSE,"골재소요량"}</definedName>
    <definedName name="ㅏㅓ" localSheetId="21" hidden="1">{#N/A,#N/A,FALSE,"골재소요량";#N/A,#N/A,FALSE,"골재소요량"}</definedName>
    <definedName name="ㅏㅓ" localSheetId="18" hidden="1">{#N/A,#N/A,FALSE,"골재소요량";#N/A,#N/A,FALSE,"골재소요량"}</definedName>
    <definedName name="ㅏㅓ" localSheetId="19" hidden="1">{#N/A,#N/A,FALSE,"골재소요량";#N/A,#N/A,FALSE,"골재소요량"}</definedName>
    <definedName name="ㅏㅓ" localSheetId="20" hidden="1">{#N/A,#N/A,FALSE,"골재소요량";#N/A,#N/A,FALSE,"골재소요량"}</definedName>
    <definedName name="ㅏㅓ" localSheetId="22" hidden="1">{#N/A,#N/A,FALSE,"골재소요량";#N/A,#N/A,FALSE,"골재소요량"}</definedName>
    <definedName name="ㅏㅓ" localSheetId="24" hidden="1">{#N/A,#N/A,FALSE,"골재소요량";#N/A,#N/A,FALSE,"골재소요량"}</definedName>
    <definedName name="ㅏㅓ" localSheetId="28" hidden="1">{#N/A,#N/A,FALSE,"골재소요량";#N/A,#N/A,FALSE,"골재소요량"}</definedName>
    <definedName name="ㅏㅓ" localSheetId="14" hidden="1">{#N/A,#N/A,FALSE,"골재소요량";#N/A,#N/A,FALSE,"골재소요량"}</definedName>
    <definedName name="ㅏㅓ" hidden="1">{#N/A,#N/A,FALSE,"골재소요량";#N/A,#N/A,FALSE,"골재소요량"}</definedName>
    <definedName name="ㅏㅓ화호" localSheetId="12" hidden="1">{#N/A,#N/A,FALSE,"단가표지"}</definedName>
    <definedName name="ㅏㅓ화호" localSheetId="11" hidden="1">{#N/A,#N/A,FALSE,"단가표지"}</definedName>
    <definedName name="ㅏㅓ화호" localSheetId="13" hidden="1">{#N/A,#N/A,FALSE,"단가표지"}</definedName>
    <definedName name="ㅏㅓ화호" localSheetId="16" hidden="1">{#N/A,#N/A,FALSE,"단가표지"}</definedName>
    <definedName name="ㅏㅓ화호" localSheetId="21" hidden="1">{#N/A,#N/A,FALSE,"단가표지"}</definedName>
    <definedName name="ㅏㅓ화호" localSheetId="18" hidden="1">{#N/A,#N/A,FALSE,"단가표지"}</definedName>
    <definedName name="ㅏㅓ화호" localSheetId="19" hidden="1">{#N/A,#N/A,FALSE,"단가표지"}</definedName>
    <definedName name="ㅏㅓ화호" localSheetId="20" hidden="1">{#N/A,#N/A,FALSE,"단가표지"}</definedName>
    <definedName name="ㅏㅓ화호" localSheetId="22" hidden="1">{#N/A,#N/A,FALSE,"단가표지"}</definedName>
    <definedName name="ㅏㅓ화호" localSheetId="24" hidden="1">{#N/A,#N/A,FALSE,"단가표지"}</definedName>
    <definedName name="ㅏㅓ화호" localSheetId="28" hidden="1">{#N/A,#N/A,FALSE,"단가표지"}</definedName>
    <definedName name="ㅏㅓ화호" localSheetId="14" hidden="1">{#N/A,#N/A,FALSE,"단가표지"}</definedName>
    <definedName name="ㅏㅓ화호" hidden="1">{#N/A,#N/A,FALSE,"단가표지"}</definedName>
    <definedName name="ㅏㅓㅏ" localSheetId="12" hidden="1">{#N/A,#N/A,FALSE,"단가표지"}</definedName>
    <definedName name="ㅏㅓㅏ" localSheetId="11" hidden="1">{#N/A,#N/A,FALSE,"단가표지"}</definedName>
    <definedName name="ㅏㅓㅏ" localSheetId="13" hidden="1">{#N/A,#N/A,FALSE,"단가표지"}</definedName>
    <definedName name="ㅏㅓㅏ" localSheetId="16" hidden="1">{#N/A,#N/A,FALSE,"단가표지"}</definedName>
    <definedName name="ㅏㅓㅏ" localSheetId="21" hidden="1">{#N/A,#N/A,FALSE,"단가표지"}</definedName>
    <definedName name="ㅏㅓㅏ" localSheetId="18" hidden="1">{#N/A,#N/A,FALSE,"단가표지"}</definedName>
    <definedName name="ㅏㅓㅏ" localSheetId="19" hidden="1">{#N/A,#N/A,FALSE,"단가표지"}</definedName>
    <definedName name="ㅏㅓㅏ" localSheetId="20" hidden="1">{#N/A,#N/A,FALSE,"단가표지"}</definedName>
    <definedName name="ㅏㅓㅏ" localSheetId="22" hidden="1">{#N/A,#N/A,FALSE,"단가표지"}</definedName>
    <definedName name="ㅏㅓㅏ" localSheetId="24" hidden="1">{#N/A,#N/A,FALSE,"단가표지"}</definedName>
    <definedName name="ㅏㅓㅏ" localSheetId="28" hidden="1">{#N/A,#N/A,FALSE,"단가표지"}</definedName>
    <definedName name="ㅏㅓㅏ" localSheetId="14" hidden="1">{#N/A,#N/A,FALSE,"단가표지"}</definedName>
    <definedName name="ㅏㅓㅏ" hidden="1">{#N/A,#N/A,FALSE,"단가표지"}</definedName>
    <definedName name="ㅏㅓㅏㅓ" localSheetId="12" hidden="1">{#N/A,#N/A,FALSE,"2~8번"}</definedName>
    <definedName name="ㅏㅓㅏㅓ" localSheetId="11" hidden="1">{#N/A,#N/A,FALSE,"2~8번"}</definedName>
    <definedName name="ㅏㅓㅏㅓ" localSheetId="13" hidden="1">{#N/A,#N/A,FALSE,"2~8번"}</definedName>
    <definedName name="ㅏㅓㅏㅓ" localSheetId="16" hidden="1">{#N/A,#N/A,FALSE,"2~8번"}</definedName>
    <definedName name="ㅏㅓㅏㅓ" localSheetId="21" hidden="1">{#N/A,#N/A,FALSE,"2~8번"}</definedName>
    <definedName name="ㅏㅓㅏㅓ" localSheetId="18" hidden="1">{#N/A,#N/A,FALSE,"2~8번"}</definedName>
    <definedName name="ㅏㅓㅏㅓ" localSheetId="19" hidden="1">{#N/A,#N/A,FALSE,"2~8번"}</definedName>
    <definedName name="ㅏㅓㅏㅓ" localSheetId="20" hidden="1">{#N/A,#N/A,FALSE,"2~8번"}</definedName>
    <definedName name="ㅏㅓㅏㅓ" localSheetId="22" hidden="1">{#N/A,#N/A,FALSE,"2~8번"}</definedName>
    <definedName name="ㅏㅓㅏㅓ" localSheetId="24" hidden="1">{#N/A,#N/A,FALSE,"2~8번"}</definedName>
    <definedName name="ㅏㅓㅏㅓ" localSheetId="28" hidden="1">{#N/A,#N/A,FALSE,"2~8번"}</definedName>
    <definedName name="ㅏㅓㅏㅓ" localSheetId="14" hidden="1">{#N/A,#N/A,FALSE,"2~8번"}</definedName>
    <definedName name="ㅏㅓㅏㅓ" hidden="1">{#N/A,#N/A,FALSE,"2~8번"}</definedName>
    <definedName name="ㅏㅓㅏㅓㅏㅓ" localSheetId="12" hidden="1">{#N/A,#N/A,FALSE,"집계표"}</definedName>
    <definedName name="ㅏㅓㅏㅓㅏㅓ" localSheetId="11" hidden="1">{#N/A,#N/A,FALSE,"집계표"}</definedName>
    <definedName name="ㅏㅓㅏㅓㅏㅓ" localSheetId="13" hidden="1">{#N/A,#N/A,FALSE,"집계표"}</definedName>
    <definedName name="ㅏㅓㅏㅓㅏㅓ" localSheetId="16" hidden="1">{#N/A,#N/A,FALSE,"집계표"}</definedName>
    <definedName name="ㅏㅓㅏㅓㅏㅓ" localSheetId="21" hidden="1">{#N/A,#N/A,FALSE,"집계표"}</definedName>
    <definedName name="ㅏㅓㅏㅓㅏㅓ" localSheetId="18" hidden="1">{#N/A,#N/A,FALSE,"집계표"}</definedName>
    <definedName name="ㅏㅓㅏㅓㅏㅓ" localSheetId="19" hidden="1">{#N/A,#N/A,FALSE,"집계표"}</definedName>
    <definedName name="ㅏㅓㅏㅓㅏㅓ" localSheetId="20" hidden="1">{#N/A,#N/A,FALSE,"집계표"}</definedName>
    <definedName name="ㅏㅓㅏㅓㅏㅓ" localSheetId="22" hidden="1">{#N/A,#N/A,FALSE,"집계표"}</definedName>
    <definedName name="ㅏㅓㅏㅓㅏㅓ" localSheetId="24" hidden="1">{#N/A,#N/A,FALSE,"집계표"}</definedName>
    <definedName name="ㅏㅓㅏㅓㅏㅓ" localSheetId="28" hidden="1">{#N/A,#N/A,FALSE,"집계표"}</definedName>
    <definedName name="ㅏㅓㅏㅓㅏㅓ" localSheetId="14" hidden="1">{#N/A,#N/A,FALSE,"집계표"}</definedName>
    <definedName name="ㅏㅓㅏㅓㅏㅓ" hidden="1">{#N/A,#N/A,FALSE,"집계표"}</definedName>
    <definedName name="ㅏㅓㅗ라" localSheetId="12" hidden="1">{#N/A,#N/A,FALSE,"골재소요량";#N/A,#N/A,FALSE,"골재소요량"}</definedName>
    <definedName name="ㅏㅓㅗ라" localSheetId="11" hidden="1">{#N/A,#N/A,FALSE,"골재소요량";#N/A,#N/A,FALSE,"골재소요량"}</definedName>
    <definedName name="ㅏㅓㅗ라" localSheetId="13" hidden="1">{#N/A,#N/A,FALSE,"골재소요량";#N/A,#N/A,FALSE,"골재소요량"}</definedName>
    <definedName name="ㅏㅓㅗ라" localSheetId="16" hidden="1">{#N/A,#N/A,FALSE,"골재소요량";#N/A,#N/A,FALSE,"골재소요량"}</definedName>
    <definedName name="ㅏㅓㅗ라" localSheetId="21" hidden="1">{#N/A,#N/A,FALSE,"골재소요량";#N/A,#N/A,FALSE,"골재소요량"}</definedName>
    <definedName name="ㅏㅓㅗ라" localSheetId="18" hidden="1">{#N/A,#N/A,FALSE,"골재소요량";#N/A,#N/A,FALSE,"골재소요량"}</definedName>
    <definedName name="ㅏㅓㅗ라" localSheetId="19" hidden="1">{#N/A,#N/A,FALSE,"골재소요량";#N/A,#N/A,FALSE,"골재소요량"}</definedName>
    <definedName name="ㅏㅓㅗ라" localSheetId="20" hidden="1">{#N/A,#N/A,FALSE,"골재소요량";#N/A,#N/A,FALSE,"골재소요량"}</definedName>
    <definedName name="ㅏㅓㅗ라" localSheetId="22" hidden="1">{#N/A,#N/A,FALSE,"골재소요량";#N/A,#N/A,FALSE,"골재소요량"}</definedName>
    <definedName name="ㅏㅓㅗ라" localSheetId="24" hidden="1">{#N/A,#N/A,FALSE,"골재소요량";#N/A,#N/A,FALSE,"골재소요량"}</definedName>
    <definedName name="ㅏㅓㅗ라" localSheetId="28" hidden="1">{#N/A,#N/A,FALSE,"골재소요량";#N/A,#N/A,FALSE,"골재소요량"}</definedName>
    <definedName name="ㅏㅓㅗ라" localSheetId="14" hidden="1">{#N/A,#N/A,FALSE,"골재소요량";#N/A,#N/A,FALSE,"골재소요량"}</definedName>
    <definedName name="ㅏㅓㅗ라" hidden="1">{#N/A,#N/A,FALSE,"골재소요량";#N/A,#N/A,FALSE,"골재소요량"}</definedName>
    <definedName name="ㅏㅓㅗㅎ" localSheetId="12" hidden="1">{#N/A,#N/A,FALSE,"운반시간"}</definedName>
    <definedName name="ㅏㅓㅗㅎ" localSheetId="11" hidden="1">{#N/A,#N/A,FALSE,"운반시간"}</definedName>
    <definedName name="ㅏㅓㅗㅎ" localSheetId="13" hidden="1">{#N/A,#N/A,FALSE,"운반시간"}</definedName>
    <definedName name="ㅏㅓㅗㅎ" localSheetId="16" hidden="1">{#N/A,#N/A,FALSE,"운반시간"}</definedName>
    <definedName name="ㅏㅓㅗㅎ" localSheetId="21" hidden="1">{#N/A,#N/A,FALSE,"운반시간"}</definedName>
    <definedName name="ㅏㅓㅗㅎ" localSheetId="18" hidden="1">{#N/A,#N/A,FALSE,"운반시간"}</definedName>
    <definedName name="ㅏㅓㅗㅎ" localSheetId="19" hidden="1">{#N/A,#N/A,FALSE,"운반시간"}</definedName>
    <definedName name="ㅏㅓㅗㅎ" localSheetId="20" hidden="1">{#N/A,#N/A,FALSE,"운반시간"}</definedName>
    <definedName name="ㅏㅓㅗㅎ" localSheetId="22" hidden="1">{#N/A,#N/A,FALSE,"운반시간"}</definedName>
    <definedName name="ㅏㅓㅗㅎ" localSheetId="24" hidden="1">{#N/A,#N/A,FALSE,"운반시간"}</definedName>
    <definedName name="ㅏㅓㅗㅎ" localSheetId="28" hidden="1">{#N/A,#N/A,FALSE,"운반시간"}</definedName>
    <definedName name="ㅏㅓㅗㅎ" localSheetId="14" hidden="1">{#N/A,#N/A,FALSE,"운반시간"}</definedName>
    <definedName name="ㅏㅓㅗㅎ" hidden="1">{#N/A,#N/A,FALSE,"운반시간"}</definedName>
    <definedName name="ㅏㅓㅗㅓ" localSheetId="12" hidden="1">{#N/A,#N/A,FALSE,"운반시간"}</definedName>
    <definedName name="ㅏㅓㅗㅓ" localSheetId="11" hidden="1">{#N/A,#N/A,FALSE,"운반시간"}</definedName>
    <definedName name="ㅏㅓㅗㅓ" localSheetId="13" hidden="1">{#N/A,#N/A,FALSE,"운반시간"}</definedName>
    <definedName name="ㅏㅓㅗㅓ" localSheetId="16" hidden="1">{#N/A,#N/A,FALSE,"운반시간"}</definedName>
    <definedName name="ㅏㅓㅗㅓ" localSheetId="21" hidden="1">{#N/A,#N/A,FALSE,"운반시간"}</definedName>
    <definedName name="ㅏㅓㅗㅓ" localSheetId="18" hidden="1">{#N/A,#N/A,FALSE,"운반시간"}</definedName>
    <definedName name="ㅏㅓㅗㅓ" localSheetId="19" hidden="1">{#N/A,#N/A,FALSE,"운반시간"}</definedName>
    <definedName name="ㅏㅓㅗㅓ" localSheetId="20" hidden="1">{#N/A,#N/A,FALSE,"운반시간"}</definedName>
    <definedName name="ㅏㅓㅗㅓ" localSheetId="22" hidden="1">{#N/A,#N/A,FALSE,"운반시간"}</definedName>
    <definedName name="ㅏㅓㅗㅓ" localSheetId="24" hidden="1">{#N/A,#N/A,FALSE,"운반시간"}</definedName>
    <definedName name="ㅏㅓㅗㅓ" localSheetId="28" hidden="1">{#N/A,#N/A,FALSE,"운반시간"}</definedName>
    <definedName name="ㅏㅓㅗㅓ" localSheetId="14" hidden="1">{#N/A,#N/A,FALSE,"운반시간"}</definedName>
    <definedName name="ㅏㅓㅗㅓ" hidden="1">{#N/A,#N/A,FALSE,"운반시간"}</definedName>
    <definedName name="ㅏㅓㅘ허호" localSheetId="12" hidden="1">{#N/A,#N/A,FALSE,"단가표지"}</definedName>
    <definedName name="ㅏㅓㅘ허호" localSheetId="11" hidden="1">{#N/A,#N/A,FALSE,"단가표지"}</definedName>
    <definedName name="ㅏㅓㅘ허호" localSheetId="13" hidden="1">{#N/A,#N/A,FALSE,"단가표지"}</definedName>
    <definedName name="ㅏㅓㅘ허호" localSheetId="16" hidden="1">{#N/A,#N/A,FALSE,"단가표지"}</definedName>
    <definedName name="ㅏㅓㅘ허호" localSheetId="21" hidden="1">{#N/A,#N/A,FALSE,"단가표지"}</definedName>
    <definedName name="ㅏㅓㅘ허호" localSheetId="18" hidden="1">{#N/A,#N/A,FALSE,"단가표지"}</definedName>
    <definedName name="ㅏㅓㅘ허호" localSheetId="19" hidden="1">{#N/A,#N/A,FALSE,"단가표지"}</definedName>
    <definedName name="ㅏㅓㅘ허호" localSheetId="20" hidden="1">{#N/A,#N/A,FALSE,"단가표지"}</definedName>
    <definedName name="ㅏㅓㅘ허호" localSheetId="22" hidden="1">{#N/A,#N/A,FALSE,"단가표지"}</definedName>
    <definedName name="ㅏㅓㅘ허호" localSheetId="24" hidden="1">{#N/A,#N/A,FALSE,"단가표지"}</definedName>
    <definedName name="ㅏㅓㅘ허호" localSheetId="28" hidden="1">{#N/A,#N/A,FALSE,"단가표지"}</definedName>
    <definedName name="ㅏㅓㅘ허호" localSheetId="14" hidden="1">{#N/A,#N/A,FALSE,"단가표지"}</definedName>
    <definedName name="ㅏㅓㅘ허호" hidden="1">{#N/A,#N/A,FALSE,"단가표지"}</definedName>
    <definedName name="ㅏㅗ" localSheetId="12" hidden="1">{#N/A,#N/A,FALSE,"집계표"}</definedName>
    <definedName name="ㅏㅗ" localSheetId="11" hidden="1">{#N/A,#N/A,FALSE,"집계표"}</definedName>
    <definedName name="ㅏㅗ" localSheetId="13" hidden="1">{#N/A,#N/A,FALSE,"집계표"}</definedName>
    <definedName name="ㅏㅗ" localSheetId="16" hidden="1">{#N/A,#N/A,FALSE,"집계표"}</definedName>
    <definedName name="ㅏㅗ" localSheetId="21" hidden="1">{#N/A,#N/A,FALSE,"집계표"}</definedName>
    <definedName name="ㅏㅗ" localSheetId="18" hidden="1">{#N/A,#N/A,FALSE,"집계표"}</definedName>
    <definedName name="ㅏㅗ" localSheetId="19" hidden="1">{#N/A,#N/A,FALSE,"집계표"}</definedName>
    <definedName name="ㅏㅗ" localSheetId="20" hidden="1">{#N/A,#N/A,FALSE,"집계표"}</definedName>
    <definedName name="ㅏㅗ" localSheetId="22" hidden="1">{#N/A,#N/A,FALSE,"집계표"}</definedName>
    <definedName name="ㅏㅗ" localSheetId="24" hidden="1">{#N/A,#N/A,FALSE,"집계표"}</definedName>
    <definedName name="ㅏㅗ" localSheetId="28" hidden="1">{#N/A,#N/A,FALSE,"집계표"}</definedName>
    <definedName name="ㅏㅗ" localSheetId="14" hidden="1">{#N/A,#N/A,FALSE,"집계표"}</definedName>
    <definedName name="ㅏㅗ" hidden="1">{#N/A,#N/A,FALSE,"집계표"}</definedName>
    <definedName name="ㅏㅗㅓㅏ화호" localSheetId="12" hidden="1">{#N/A,#N/A,FALSE,"표지목차"}</definedName>
    <definedName name="ㅏㅗㅓㅏ화호" localSheetId="11" hidden="1">{#N/A,#N/A,FALSE,"표지목차"}</definedName>
    <definedName name="ㅏㅗㅓㅏ화호" localSheetId="13" hidden="1">{#N/A,#N/A,FALSE,"표지목차"}</definedName>
    <definedName name="ㅏㅗㅓㅏ화호" localSheetId="16" hidden="1">{#N/A,#N/A,FALSE,"표지목차"}</definedName>
    <definedName name="ㅏㅗㅓㅏ화호" localSheetId="21" hidden="1">{#N/A,#N/A,FALSE,"표지목차"}</definedName>
    <definedName name="ㅏㅗㅓㅏ화호" localSheetId="18" hidden="1">{#N/A,#N/A,FALSE,"표지목차"}</definedName>
    <definedName name="ㅏㅗㅓㅏ화호" localSheetId="19" hidden="1">{#N/A,#N/A,FALSE,"표지목차"}</definedName>
    <definedName name="ㅏㅗㅓㅏ화호" localSheetId="20" hidden="1">{#N/A,#N/A,FALSE,"표지목차"}</definedName>
    <definedName name="ㅏㅗㅓㅏ화호" localSheetId="22" hidden="1">{#N/A,#N/A,FALSE,"표지목차"}</definedName>
    <definedName name="ㅏㅗㅓㅏ화호" localSheetId="24" hidden="1">{#N/A,#N/A,FALSE,"표지목차"}</definedName>
    <definedName name="ㅏㅗㅓㅏ화호" localSheetId="28" hidden="1">{#N/A,#N/A,FALSE,"표지목차"}</definedName>
    <definedName name="ㅏㅗㅓㅏ화호" localSheetId="14" hidden="1">{#N/A,#N/A,FALSE,"표지목차"}</definedName>
    <definedName name="ㅏㅗㅓㅏ화호" hidden="1">{#N/A,#N/A,FALSE,"표지목차"}</definedName>
    <definedName name="ㅏㅣ" localSheetId="12" hidden="1">{#N/A,#N/A,FALSE,"지침";#N/A,#N/A,FALSE,"환경분석";#N/A,#N/A,FALSE,"Sheet16"}</definedName>
    <definedName name="ㅏㅣ" localSheetId="11" hidden="1">{#N/A,#N/A,FALSE,"지침";#N/A,#N/A,FALSE,"환경분석";#N/A,#N/A,FALSE,"Sheet16"}</definedName>
    <definedName name="ㅏㅣ" localSheetId="13" hidden="1">{#N/A,#N/A,FALSE,"지침";#N/A,#N/A,FALSE,"환경분석";#N/A,#N/A,FALSE,"Sheet16"}</definedName>
    <definedName name="ㅏㅣ" localSheetId="16" hidden="1">{#N/A,#N/A,FALSE,"지침";#N/A,#N/A,FALSE,"환경분석";#N/A,#N/A,FALSE,"Sheet16"}</definedName>
    <definedName name="ㅏㅣ" localSheetId="21" hidden="1">{#N/A,#N/A,FALSE,"지침";#N/A,#N/A,FALSE,"환경분석";#N/A,#N/A,FALSE,"Sheet16"}</definedName>
    <definedName name="ㅏㅣ" localSheetId="18" hidden="1">{#N/A,#N/A,FALSE,"지침";#N/A,#N/A,FALSE,"환경분석";#N/A,#N/A,FALSE,"Sheet16"}</definedName>
    <definedName name="ㅏㅣ" localSheetId="19" hidden="1">{#N/A,#N/A,FALSE,"지침";#N/A,#N/A,FALSE,"환경분석";#N/A,#N/A,FALSE,"Sheet16"}</definedName>
    <definedName name="ㅏㅣ" localSheetId="20" hidden="1">{#N/A,#N/A,FALSE,"지침";#N/A,#N/A,FALSE,"환경분석";#N/A,#N/A,FALSE,"Sheet16"}</definedName>
    <definedName name="ㅏㅣ" localSheetId="22" hidden="1">{#N/A,#N/A,FALSE,"지침";#N/A,#N/A,FALSE,"환경분석";#N/A,#N/A,FALSE,"Sheet16"}</definedName>
    <definedName name="ㅏㅣ" localSheetId="24" hidden="1">{#N/A,#N/A,FALSE,"지침";#N/A,#N/A,FALSE,"환경분석";#N/A,#N/A,FALSE,"Sheet16"}</definedName>
    <definedName name="ㅏㅣ" localSheetId="28" hidden="1">{#N/A,#N/A,FALSE,"지침";#N/A,#N/A,FALSE,"환경분석";#N/A,#N/A,FALSE,"Sheet16"}</definedName>
    <definedName name="ㅏㅣ" localSheetId="14" hidden="1">{#N/A,#N/A,FALSE,"지침";#N/A,#N/A,FALSE,"환경분석";#N/A,#N/A,FALSE,"Sheet16"}</definedName>
    <definedName name="ㅏㅣ" hidden="1">{#N/A,#N/A,FALSE,"지침";#N/A,#N/A,FALSE,"환경분석";#N/A,#N/A,FALSE,"Sheet16"}</definedName>
    <definedName name="ㅐ" localSheetId="12" hidden="1">{#N/A,#N/A,FALSE,"이태원철근"}</definedName>
    <definedName name="ㅐ" localSheetId="11" hidden="1">{#N/A,#N/A,FALSE,"이태원철근"}</definedName>
    <definedName name="ㅐ" localSheetId="13" hidden="1">{#N/A,#N/A,FALSE,"이태원철근"}</definedName>
    <definedName name="ㅐ" localSheetId="16" hidden="1">{#N/A,#N/A,FALSE,"이태원철근"}</definedName>
    <definedName name="ㅐ" localSheetId="21" hidden="1">{#N/A,#N/A,FALSE,"이태원철근"}</definedName>
    <definedName name="ㅐ" localSheetId="18" hidden="1">{#N/A,#N/A,FALSE,"이태원철근"}</definedName>
    <definedName name="ㅐ" localSheetId="19" hidden="1">{#N/A,#N/A,FALSE,"이태원철근"}</definedName>
    <definedName name="ㅐ" localSheetId="20" hidden="1">{#N/A,#N/A,FALSE,"이태원철근"}</definedName>
    <definedName name="ㅐ" localSheetId="22" hidden="1">{#N/A,#N/A,FALSE,"이태원철근"}</definedName>
    <definedName name="ㅐ" localSheetId="24" hidden="1">{#N/A,#N/A,FALSE,"이태원철근"}</definedName>
    <definedName name="ㅐ" localSheetId="28" hidden="1">{#N/A,#N/A,FALSE,"이태원철근"}</definedName>
    <definedName name="ㅐ" localSheetId="14" hidden="1">{#N/A,#N/A,FALSE,"이태원철근"}</definedName>
    <definedName name="ㅐ" hidden="1">{#N/A,#N/A,FALSE,"이태원철근"}</definedName>
    <definedName name="ㅐㅐㅐ" localSheetId="12" hidden="1">{#N/A,#N/A,FALSE,"지침";#N/A,#N/A,FALSE,"환경분석";#N/A,#N/A,FALSE,"Sheet16"}</definedName>
    <definedName name="ㅐㅐㅐ" localSheetId="11" hidden="1">{#N/A,#N/A,FALSE,"지침";#N/A,#N/A,FALSE,"환경분석";#N/A,#N/A,FALSE,"Sheet16"}</definedName>
    <definedName name="ㅐㅐㅐ" localSheetId="13" hidden="1">{#N/A,#N/A,FALSE,"지침";#N/A,#N/A,FALSE,"환경분석";#N/A,#N/A,FALSE,"Sheet16"}</definedName>
    <definedName name="ㅐㅐㅐ" localSheetId="16" hidden="1">{#N/A,#N/A,FALSE,"지침";#N/A,#N/A,FALSE,"환경분석";#N/A,#N/A,FALSE,"Sheet16"}</definedName>
    <definedName name="ㅐㅐㅐ" localSheetId="21" hidden="1">{#N/A,#N/A,FALSE,"지침";#N/A,#N/A,FALSE,"환경분석";#N/A,#N/A,FALSE,"Sheet16"}</definedName>
    <definedName name="ㅐㅐㅐ" localSheetId="18" hidden="1">{#N/A,#N/A,FALSE,"지침";#N/A,#N/A,FALSE,"환경분석";#N/A,#N/A,FALSE,"Sheet16"}</definedName>
    <definedName name="ㅐㅐㅐ" localSheetId="19" hidden="1">{#N/A,#N/A,FALSE,"지침";#N/A,#N/A,FALSE,"환경분석";#N/A,#N/A,FALSE,"Sheet16"}</definedName>
    <definedName name="ㅐㅐㅐ" localSheetId="20" hidden="1">{#N/A,#N/A,FALSE,"지침";#N/A,#N/A,FALSE,"환경분석";#N/A,#N/A,FALSE,"Sheet16"}</definedName>
    <definedName name="ㅐㅐㅐ" localSheetId="22" hidden="1">{#N/A,#N/A,FALSE,"지침";#N/A,#N/A,FALSE,"환경분석";#N/A,#N/A,FALSE,"Sheet16"}</definedName>
    <definedName name="ㅐㅐㅐ" localSheetId="24" hidden="1">{#N/A,#N/A,FALSE,"지침";#N/A,#N/A,FALSE,"환경분석";#N/A,#N/A,FALSE,"Sheet16"}</definedName>
    <definedName name="ㅐㅐㅐ" localSheetId="28" hidden="1">{#N/A,#N/A,FALSE,"지침";#N/A,#N/A,FALSE,"환경분석";#N/A,#N/A,FALSE,"Sheet16"}</definedName>
    <definedName name="ㅐㅐㅐ" localSheetId="14" hidden="1">{#N/A,#N/A,FALSE,"지침";#N/A,#N/A,FALSE,"환경분석";#N/A,#N/A,FALSE,"Sheet16"}</definedName>
    <definedName name="ㅐㅐㅐ" hidden="1">{#N/A,#N/A,FALSE,"지침";#N/A,#N/A,FALSE,"환경분석";#N/A,#N/A,FALSE,"Sheet16"}</definedName>
    <definedName name="ㅐㅑㅛㅅ"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 localSheetId="12" hidden="1">{#N/A,#N/A,FALSE,"조골재"}</definedName>
    <definedName name="ㅑ" localSheetId="11" hidden="1">{#N/A,#N/A,FALSE,"조골재"}</definedName>
    <definedName name="ㅑ" localSheetId="13" hidden="1">{#N/A,#N/A,FALSE,"조골재"}</definedName>
    <definedName name="ㅑ" localSheetId="16" hidden="1">{#N/A,#N/A,FALSE,"조골재"}</definedName>
    <definedName name="ㅑ" localSheetId="21" hidden="1">{#N/A,#N/A,FALSE,"조골재"}</definedName>
    <definedName name="ㅑ" localSheetId="18" hidden="1">{#N/A,#N/A,FALSE,"조골재"}</definedName>
    <definedName name="ㅑ" localSheetId="19" hidden="1">{#N/A,#N/A,FALSE,"조골재"}</definedName>
    <definedName name="ㅑ" localSheetId="20" hidden="1">{#N/A,#N/A,FALSE,"조골재"}</definedName>
    <definedName name="ㅑ" localSheetId="22" hidden="1">{#N/A,#N/A,FALSE,"조골재"}</definedName>
    <definedName name="ㅑ" localSheetId="24" hidden="1">{#N/A,#N/A,FALSE,"조골재"}</definedName>
    <definedName name="ㅑ" localSheetId="28" hidden="1">{#N/A,#N/A,FALSE,"조골재"}</definedName>
    <definedName name="ㅑ" localSheetId="14" hidden="1">{#N/A,#N/A,FALSE,"조골재"}</definedName>
    <definedName name="ㅑ" hidden="1">{#N/A,#N/A,FALSE,"조골재"}</definedName>
    <definedName name="ㅑ_1" localSheetId="12" hidden="1">{#N/A,#N/A,FALSE,"조골재"}</definedName>
    <definedName name="ㅑ_1" localSheetId="11" hidden="1">{#N/A,#N/A,FALSE,"조골재"}</definedName>
    <definedName name="ㅑ_1" localSheetId="13" hidden="1">{#N/A,#N/A,FALSE,"조골재"}</definedName>
    <definedName name="ㅑ_1" localSheetId="16" hidden="1">{#N/A,#N/A,FALSE,"조골재"}</definedName>
    <definedName name="ㅑ_1" localSheetId="21" hidden="1">{#N/A,#N/A,FALSE,"조골재"}</definedName>
    <definedName name="ㅑ_1" localSheetId="18" hidden="1">{#N/A,#N/A,FALSE,"조골재"}</definedName>
    <definedName name="ㅑ_1" localSheetId="19" hidden="1">{#N/A,#N/A,FALSE,"조골재"}</definedName>
    <definedName name="ㅑ_1" localSheetId="20" hidden="1">{#N/A,#N/A,FALSE,"조골재"}</definedName>
    <definedName name="ㅑ_1" localSheetId="22" hidden="1">{#N/A,#N/A,FALSE,"조골재"}</definedName>
    <definedName name="ㅑ_1" localSheetId="24" hidden="1">{#N/A,#N/A,FALSE,"조골재"}</definedName>
    <definedName name="ㅑ_1" localSheetId="28" hidden="1">{#N/A,#N/A,FALSE,"조골재"}</definedName>
    <definedName name="ㅑ_1" localSheetId="14" hidden="1">{#N/A,#N/A,FALSE,"조골재"}</definedName>
    <definedName name="ㅑ_1" hidden="1">{#N/A,#N/A,FALSE,"조골재"}</definedName>
    <definedName name="ㅑㅅ" localSheetId="12" hidden="1">{"'Sheet1'!$L$16"}</definedName>
    <definedName name="ㅑㅅ" localSheetId="11" hidden="1">{"'Sheet1'!$L$16"}</definedName>
    <definedName name="ㅑㅅ" localSheetId="13" hidden="1">{"'Sheet1'!$L$16"}</definedName>
    <definedName name="ㅑㅅ" localSheetId="16" hidden="1">{"'Sheet1'!$L$16"}</definedName>
    <definedName name="ㅑㅅ" localSheetId="21" hidden="1">{"'Sheet1'!$L$16"}</definedName>
    <definedName name="ㅑㅅ" localSheetId="18" hidden="1">{"'Sheet1'!$L$16"}</definedName>
    <definedName name="ㅑㅅ" localSheetId="19" hidden="1">{"'Sheet1'!$L$16"}</definedName>
    <definedName name="ㅑㅅ" localSheetId="20" hidden="1">{"'Sheet1'!$L$16"}</definedName>
    <definedName name="ㅑㅅ" localSheetId="22" hidden="1">{"'Sheet1'!$L$16"}</definedName>
    <definedName name="ㅑㅅ" localSheetId="24" hidden="1">{"'Sheet1'!$L$16"}</definedName>
    <definedName name="ㅑㅅ" localSheetId="28" hidden="1">{"'Sheet1'!$L$16"}</definedName>
    <definedName name="ㅑㅅ" localSheetId="14" hidden="1">{"'Sheet1'!$L$16"}</definedName>
    <definedName name="ㅑㅅ" hidden="1">{"'Sheet1'!$L$16"}</definedName>
    <definedName name="ㅑㅑ" localSheetId="12" hidden="1">{"'용역비'!$A$4:$C$8"}</definedName>
    <definedName name="ㅑㅑ" localSheetId="11" hidden="1">{"'용역비'!$A$4:$C$8"}</definedName>
    <definedName name="ㅑㅑ" localSheetId="13" hidden="1">{"'용역비'!$A$4:$C$8"}</definedName>
    <definedName name="ㅑㅑ" localSheetId="16" hidden="1">{"'용역비'!$A$4:$C$8"}</definedName>
    <definedName name="ㅑㅑ" localSheetId="21" hidden="1">{"'용역비'!$A$4:$C$8"}</definedName>
    <definedName name="ㅑㅑ" localSheetId="18" hidden="1">{"'용역비'!$A$4:$C$8"}</definedName>
    <definedName name="ㅑㅑ" localSheetId="19" hidden="1">{"'용역비'!$A$4:$C$8"}</definedName>
    <definedName name="ㅑㅑ" localSheetId="20" hidden="1">{"'용역비'!$A$4:$C$8"}</definedName>
    <definedName name="ㅑㅑ" localSheetId="22" hidden="1">{"'용역비'!$A$4:$C$8"}</definedName>
    <definedName name="ㅑㅑ" localSheetId="24" hidden="1">{"'용역비'!$A$4:$C$8"}</definedName>
    <definedName name="ㅑㅑ" localSheetId="28" hidden="1">{"'용역비'!$A$4:$C$8"}</definedName>
    <definedName name="ㅑㅑ" localSheetId="14" hidden="1">{"'용역비'!$A$4:$C$8"}</definedName>
    <definedName name="ㅑㅑ" hidden="1">{"'용역비'!$A$4:$C$8"}</definedName>
    <definedName name="ㅑㅑ_1" localSheetId="12" hidden="1">{"'용역비'!$A$4:$C$8"}</definedName>
    <definedName name="ㅑㅑ_1" localSheetId="11" hidden="1">{"'용역비'!$A$4:$C$8"}</definedName>
    <definedName name="ㅑㅑ_1" localSheetId="13" hidden="1">{"'용역비'!$A$4:$C$8"}</definedName>
    <definedName name="ㅑㅑ_1" localSheetId="16" hidden="1">{"'용역비'!$A$4:$C$8"}</definedName>
    <definedName name="ㅑㅑ_1" localSheetId="21" hidden="1">{"'용역비'!$A$4:$C$8"}</definedName>
    <definedName name="ㅑㅑ_1" localSheetId="18" hidden="1">{"'용역비'!$A$4:$C$8"}</definedName>
    <definedName name="ㅑㅑ_1" localSheetId="19" hidden="1">{"'용역비'!$A$4:$C$8"}</definedName>
    <definedName name="ㅑㅑ_1" localSheetId="20" hidden="1">{"'용역비'!$A$4:$C$8"}</definedName>
    <definedName name="ㅑㅑ_1" localSheetId="22" hidden="1">{"'용역비'!$A$4:$C$8"}</definedName>
    <definedName name="ㅑㅑ_1" localSheetId="24" hidden="1">{"'용역비'!$A$4:$C$8"}</definedName>
    <definedName name="ㅑㅑ_1" localSheetId="28" hidden="1">{"'용역비'!$A$4:$C$8"}</definedName>
    <definedName name="ㅑㅑ_1" localSheetId="14" hidden="1">{"'용역비'!$A$4:$C$8"}</definedName>
    <definedName name="ㅑㅑ_1" hidden="1">{"'용역비'!$A$4:$C$8"}</definedName>
    <definedName name="ㅑㅑ_2" localSheetId="12" hidden="1">{"'용역비'!$A$4:$C$8"}</definedName>
    <definedName name="ㅑㅑ_2" localSheetId="11" hidden="1">{"'용역비'!$A$4:$C$8"}</definedName>
    <definedName name="ㅑㅑ_2" localSheetId="13" hidden="1">{"'용역비'!$A$4:$C$8"}</definedName>
    <definedName name="ㅑㅑ_2" localSheetId="16" hidden="1">{"'용역비'!$A$4:$C$8"}</definedName>
    <definedName name="ㅑㅑ_2" localSheetId="21" hidden="1">{"'용역비'!$A$4:$C$8"}</definedName>
    <definedName name="ㅑㅑ_2" localSheetId="18" hidden="1">{"'용역비'!$A$4:$C$8"}</definedName>
    <definedName name="ㅑㅑ_2" localSheetId="19" hidden="1">{"'용역비'!$A$4:$C$8"}</definedName>
    <definedName name="ㅑㅑ_2" localSheetId="20" hidden="1">{"'용역비'!$A$4:$C$8"}</definedName>
    <definedName name="ㅑㅑ_2" localSheetId="22" hidden="1">{"'용역비'!$A$4:$C$8"}</definedName>
    <definedName name="ㅑㅑ_2" localSheetId="24" hidden="1">{"'용역비'!$A$4:$C$8"}</definedName>
    <definedName name="ㅑㅑ_2" localSheetId="28" hidden="1">{"'용역비'!$A$4:$C$8"}</definedName>
    <definedName name="ㅑㅑ_2" localSheetId="14" hidden="1">{"'용역비'!$A$4:$C$8"}</definedName>
    <definedName name="ㅑㅑ_2" hidden="1">{"'용역비'!$A$4:$C$8"}</definedName>
    <definedName name="ㅑㅑ_3" localSheetId="12" hidden="1">{"'용역비'!$A$4:$C$8"}</definedName>
    <definedName name="ㅑㅑ_3" localSheetId="11" hidden="1">{"'용역비'!$A$4:$C$8"}</definedName>
    <definedName name="ㅑㅑ_3" localSheetId="13" hidden="1">{"'용역비'!$A$4:$C$8"}</definedName>
    <definedName name="ㅑㅑ_3" localSheetId="16" hidden="1">{"'용역비'!$A$4:$C$8"}</definedName>
    <definedName name="ㅑㅑ_3" localSheetId="21" hidden="1">{"'용역비'!$A$4:$C$8"}</definedName>
    <definedName name="ㅑㅑ_3" localSheetId="18" hidden="1">{"'용역비'!$A$4:$C$8"}</definedName>
    <definedName name="ㅑㅑ_3" localSheetId="19" hidden="1">{"'용역비'!$A$4:$C$8"}</definedName>
    <definedName name="ㅑㅑ_3" localSheetId="20" hidden="1">{"'용역비'!$A$4:$C$8"}</definedName>
    <definedName name="ㅑㅑ_3" localSheetId="22" hidden="1">{"'용역비'!$A$4:$C$8"}</definedName>
    <definedName name="ㅑㅑ_3" localSheetId="24" hidden="1">{"'용역비'!$A$4:$C$8"}</definedName>
    <definedName name="ㅑㅑ_3" localSheetId="28" hidden="1">{"'용역비'!$A$4:$C$8"}</definedName>
    <definedName name="ㅑㅑ_3" localSheetId="14" hidden="1">{"'용역비'!$A$4:$C$8"}</definedName>
    <definedName name="ㅑㅑ_3" hidden="1">{"'용역비'!$A$4:$C$8"}</definedName>
    <definedName name="ㅑㅑ_4" localSheetId="12" hidden="1">{"'용역비'!$A$4:$C$8"}</definedName>
    <definedName name="ㅑㅑ_4" localSheetId="11" hidden="1">{"'용역비'!$A$4:$C$8"}</definedName>
    <definedName name="ㅑㅑ_4" localSheetId="13" hidden="1">{"'용역비'!$A$4:$C$8"}</definedName>
    <definedName name="ㅑㅑ_4" localSheetId="16" hidden="1">{"'용역비'!$A$4:$C$8"}</definedName>
    <definedName name="ㅑㅑ_4" localSheetId="21" hidden="1">{"'용역비'!$A$4:$C$8"}</definedName>
    <definedName name="ㅑㅑ_4" localSheetId="18" hidden="1">{"'용역비'!$A$4:$C$8"}</definedName>
    <definedName name="ㅑㅑ_4" localSheetId="19" hidden="1">{"'용역비'!$A$4:$C$8"}</definedName>
    <definedName name="ㅑㅑ_4" localSheetId="20" hidden="1">{"'용역비'!$A$4:$C$8"}</definedName>
    <definedName name="ㅑㅑ_4" localSheetId="22" hidden="1">{"'용역비'!$A$4:$C$8"}</definedName>
    <definedName name="ㅑㅑ_4" localSheetId="24" hidden="1">{"'용역비'!$A$4:$C$8"}</definedName>
    <definedName name="ㅑㅑ_4" localSheetId="28" hidden="1">{"'용역비'!$A$4:$C$8"}</definedName>
    <definedName name="ㅑㅑ_4" localSheetId="14" hidden="1">{"'용역비'!$A$4:$C$8"}</definedName>
    <definedName name="ㅑㅑ_4" hidden="1">{"'용역비'!$A$4:$C$8"}</definedName>
    <definedName name="ㅑㅑ_5" localSheetId="12" hidden="1">{"'용역비'!$A$4:$C$8"}</definedName>
    <definedName name="ㅑㅑ_5" localSheetId="11" hidden="1">{"'용역비'!$A$4:$C$8"}</definedName>
    <definedName name="ㅑㅑ_5" localSheetId="13" hidden="1">{"'용역비'!$A$4:$C$8"}</definedName>
    <definedName name="ㅑㅑ_5" localSheetId="16" hidden="1">{"'용역비'!$A$4:$C$8"}</definedName>
    <definedName name="ㅑㅑ_5" localSheetId="21" hidden="1">{"'용역비'!$A$4:$C$8"}</definedName>
    <definedName name="ㅑㅑ_5" localSheetId="18" hidden="1">{"'용역비'!$A$4:$C$8"}</definedName>
    <definedName name="ㅑㅑ_5" localSheetId="19" hidden="1">{"'용역비'!$A$4:$C$8"}</definedName>
    <definedName name="ㅑㅑ_5" localSheetId="20" hidden="1">{"'용역비'!$A$4:$C$8"}</definedName>
    <definedName name="ㅑㅑ_5" localSheetId="22" hidden="1">{"'용역비'!$A$4:$C$8"}</definedName>
    <definedName name="ㅑㅑ_5" localSheetId="24" hidden="1">{"'용역비'!$A$4:$C$8"}</definedName>
    <definedName name="ㅑㅑ_5" localSheetId="28" hidden="1">{"'용역비'!$A$4:$C$8"}</definedName>
    <definedName name="ㅑㅑ_5" localSheetId="14" hidden="1">{"'용역비'!$A$4:$C$8"}</definedName>
    <definedName name="ㅑㅑ_5" hidden="1">{"'용역비'!$A$4:$C$8"}</definedName>
    <definedName name="ㅑㅑㅑ"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_1" localSheetId="12" hidden="1">{"'용역비'!$A$4:$C$8"}</definedName>
    <definedName name="ㅑㅑㅑ_1" localSheetId="11" hidden="1">{"'용역비'!$A$4:$C$8"}</definedName>
    <definedName name="ㅑㅑㅑ_1" localSheetId="13" hidden="1">{"'용역비'!$A$4:$C$8"}</definedName>
    <definedName name="ㅑㅑㅑ_1" localSheetId="16" hidden="1">{"'용역비'!$A$4:$C$8"}</definedName>
    <definedName name="ㅑㅑㅑ_1" localSheetId="21" hidden="1">{"'용역비'!$A$4:$C$8"}</definedName>
    <definedName name="ㅑㅑㅑ_1" localSheetId="18" hidden="1">{"'용역비'!$A$4:$C$8"}</definedName>
    <definedName name="ㅑㅑㅑ_1" localSheetId="19" hidden="1">{"'용역비'!$A$4:$C$8"}</definedName>
    <definedName name="ㅑㅑㅑ_1" localSheetId="20" hidden="1">{"'용역비'!$A$4:$C$8"}</definedName>
    <definedName name="ㅑㅑㅑ_1" localSheetId="22" hidden="1">{"'용역비'!$A$4:$C$8"}</definedName>
    <definedName name="ㅑㅑㅑ_1" localSheetId="24" hidden="1">{"'용역비'!$A$4:$C$8"}</definedName>
    <definedName name="ㅑㅑㅑ_1" localSheetId="28" hidden="1">{"'용역비'!$A$4:$C$8"}</definedName>
    <definedName name="ㅑㅑㅑ_1" localSheetId="14" hidden="1">{"'용역비'!$A$4:$C$8"}</definedName>
    <definedName name="ㅑㅑㅑ_1" hidden="1">{"'용역비'!$A$4:$C$8"}</definedName>
    <definedName name="ㅑㅑㅑ_2" localSheetId="12" hidden="1">{"'용역비'!$A$4:$C$8"}</definedName>
    <definedName name="ㅑㅑㅑ_2" localSheetId="11" hidden="1">{"'용역비'!$A$4:$C$8"}</definedName>
    <definedName name="ㅑㅑㅑ_2" localSheetId="13" hidden="1">{"'용역비'!$A$4:$C$8"}</definedName>
    <definedName name="ㅑㅑㅑ_2" localSheetId="16" hidden="1">{"'용역비'!$A$4:$C$8"}</definedName>
    <definedName name="ㅑㅑㅑ_2" localSheetId="21" hidden="1">{"'용역비'!$A$4:$C$8"}</definedName>
    <definedName name="ㅑㅑㅑ_2" localSheetId="18" hidden="1">{"'용역비'!$A$4:$C$8"}</definedName>
    <definedName name="ㅑㅑㅑ_2" localSheetId="19" hidden="1">{"'용역비'!$A$4:$C$8"}</definedName>
    <definedName name="ㅑㅑㅑ_2" localSheetId="20" hidden="1">{"'용역비'!$A$4:$C$8"}</definedName>
    <definedName name="ㅑㅑㅑ_2" localSheetId="22" hidden="1">{"'용역비'!$A$4:$C$8"}</definedName>
    <definedName name="ㅑㅑㅑ_2" localSheetId="24" hidden="1">{"'용역비'!$A$4:$C$8"}</definedName>
    <definedName name="ㅑㅑㅑ_2" localSheetId="28" hidden="1">{"'용역비'!$A$4:$C$8"}</definedName>
    <definedName name="ㅑㅑㅑ_2" localSheetId="14" hidden="1">{"'용역비'!$A$4:$C$8"}</definedName>
    <definedName name="ㅑㅑㅑ_2" hidden="1">{"'용역비'!$A$4:$C$8"}</definedName>
    <definedName name="ㅑㅑㅑ_3" localSheetId="12" hidden="1">{"'용역비'!$A$4:$C$8"}</definedName>
    <definedName name="ㅑㅑㅑ_3" localSheetId="11" hidden="1">{"'용역비'!$A$4:$C$8"}</definedName>
    <definedName name="ㅑㅑㅑ_3" localSheetId="13" hidden="1">{"'용역비'!$A$4:$C$8"}</definedName>
    <definedName name="ㅑㅑㅑ_3" localSheetId="16" hidden="1">{"'용역비'!$A$4:$C$8"}</definedName>
    <definedName name="ㅑㅑㅑ_3" localSheetId="21" hidden="1">{"'용역비'!$A$4:$C$8"}</definedName>
    <definedName name="ㅑㅑㅑ_3" localSheetId="18" hidden="1">{"'용역비'!$A$4:$C$8"}</definedName>
    <definedName name="ㅑㅑㅑ_3" localSheetId="19" hidden="1">{"'용역비'!$A$4:$C$8"}</definedName>
    <definedName name="ㅑㅑㅑ_3" localSheetId="20" hidden="1">{"'용역비'!$A$4:$C$8"}</definedName>
    <definedName name="ㅑㅑㅑ_3" localSheetId="22" hidden="1">{"'용역비'!$A$4:$C$8"}</definedName>
    <definedName name="ㅑㅑㅑ_3" localSheetId="24" hidden="1">{"'용역비'!$A$4:$C$8"}</definedName>
    <definedName name="ㅑㅑㅑ_3" localSheetId="28" hidden="1">{"'용역비'!$A$4:$C$8"}</definedName>
    <definedName name="ㅑㅑㅑ_3" localSheetId="14" hidden="1">{"'용역비'!$A$4:$C$8"}</definedName>
    <definedName name="ㅑㅑㅑ_3" hidden="1">{"'용역비'!$A$4:$C$8"}</definedName>
    <definedName name="ㅑㅑㅑ_4" localSheetId="12" hidden="1">{"'용역비'!$A$4:$C$8"}</definedName>
    <definedName name="ㅑㅑㅑ_4" localSheetId="11" hidden="1">{"'용역비'!$A$4:$C$8"}</definedName>
    <definedName name="ㅑㅑㅑ_4" localSheetId="13" hidden="1">{"'용역비'!$A$4:$C$8"}</definedName>
    <definedName name="ㅑㅑㅑ_4" localSheetId="16" hidden="1">{"'용역비'!$A$4:$C$8"}</definedName>
    <definedName name="ㅑㅑㅑ_4" localSheetId="21" hidden="1">{"'용역비'!$A$4:$C$8"}</definedName>
    <definedName name="ㅑㅑㅑ_4" localSheetId="18" hidden="1">{"'용역비'!$A$4:$C$8"}</definedName>
    <definedName name="ㅑㅑㅑ_4" localSheetId="19" hidden="1">{"'용역비'!$A$4:$C$8"}</definedName>
    <definedName name="ㅑㅑㅑ_4" localSheetId="20" hidden="1">{"'용역비'!$A$4:$C$8"}</definedName>
    <definedName name="ㅑㅑㅑ_4" localSheetId="22" hidden="1">{"'용역비'!$A$4:$C$8"}</definedName>
    <definedName name="ㅑㅑㅑ_4" localSheetId="24" hidden="1">{"'용역비'!$A$4:$C$8"}</definedName>
    <definedName name="ㅑㅑㅑ_4" localSheetId="28" hidden="1">{"'용역비'!$A$4:$C$8"}</definedName>
    <definedName name="ㅑㅑㅑ_4" localSheetId="14" hidden="1">{"'용역비'!$A$4:$C$8"}</definedName>
    <definedName name="ㅑㅑㅑ_4" hidden="1">{"'용역비'!$A$4:$C$8"}</definedName>
    <definedName name="ㅑㅑㅑ_5" localSheetId="12" hidden="1">{"'용역비'!$A$4:$C$8"}</definedName>
    <definedName name="ㅑㅑㅑ_5" localSheetId="11" hidden="1">{"'용역비'!$A$4:$C$8"}</definedName>
    <definedName name="ㅑㅑㅑ_5" localSheetId="13" hidden="1">{"'용역비'!$A$4:$C$8"}</definedName>
    <definedName name="ㅑㅑㅑ_5" localSheetId="16" hidden="1">{"'용역비'!$A$4:$C$8"}</definedName>
    <definedName name="ㅑㅑㅑ_5" localSheetId="21" hidden="1">{"'용역비'!$A$4:$C$8"}</definedName>
    <definedName name="ㅑㅑㅑ_5" localSheetId="18" hidden="1">{"'용역비'!$A$4:$C$8"}</definedName>
    <definedName name="ㅑㅑㅑ_5" localSheetId="19" hidden="1">{"'용역비'!$A$4:$C$8"}</definedName>
    <definedName name="ㅑㅑㅑ_5" localSheetId="20" hidden="1">{"'용역비'!$A$4:$C$8"}</definedName>
    <definedName name="ㅑㅑㅑ_5" localSheetId="22" hidden="1">{"'용역비'!$A$4:$C$8"}</definedName>
    <definedName name="ㅑㅑㅑ_5" localSheetId="24" hidden="1">{"'용역비'!$A$4:$C$8"}</definedName>
    <definedName name="ㅑㅑㅑ_5" localSheetId="28" hidden="1">{"'용역비'!$A$4:$C$8"}</definedName>
    <definedName name="ㅑㅑㅑ_5" localSheetId="14" hidden="1">{"'용역비'!$A$4:$C$8"}</definedName>
    <definedName name="ㅑㅑㅑ_5" hidden="1">{"'용역비'!$A$4:$C$8"}</definedName>
    <definedName name="ㅑㅑㅑㅑㅑ" localSheetId="12" hidden="1">{"'용역비'!$A$4:$C$8"}</definedName>
    <definedName name="ㅑㅑㅑㅑㅑ" localSheetId="11" hidden="1">{"'용역비'!$A$4:$C$8"}</definedName>
    <definedName name="ㅑㅑㅑㅑㅑ" localSheetId="13" hidden="1">{"'용역비'!$A$4:$C$8"}</definedName>
    <definedName name="ㅑㅑㅑㅑㅑ" localSheetId="16" hidden="1">{"'용역비'!$A$4:$C$8"}</definedName>
    <definedName name="ㅑㅑㅑㅑㅑ" localSheetId="21" hidden="1">{"'용역비'!$A$4:$C$8"}</definedName>
    <definedName name="ㅑㅑㅑㅑㅑ" localSheetId="18" hidden="1">{"'용역비'!$A$4:$C$8"}</definedName>
    <definedName name="ㅑㅑㅑㅑㅑ" localSheetId="19" hidden="1">{"'용역비'!$A$4:$C$8"}</definedName>
    <definedName name="ㅑㅑㅑㅑㅑ" localSheetId="20" hidden="1">{"'용역비'!$A$4:$C$8"}</definedName>
    <definedName name="ㅑㅑㅑㅑㅑ" localSheetId="22" hidden="1">{"'용역비'!$A$4:$C$8"}</definedName>
    <definedName name="ㅑㅑㅑㅑㅑ" localSheetId="24" hidden="1">{"'용역비'!$A$4:$C$8"}</definedName>
    <definedName name="ㅑㅑㅑㅑㅑ" localSheetId="28" hidden="1">{"'용역비'!$A$4:$C$8"}</definedName>
    <definedName name="ㅑㅑㅑㅑㅑ" localSheetId="14" hidden="1">{"'용역비'!$A$4:$C$8"}</definedName>
    <definedName name="ㅑㅑㅑㅑㅑ" hidden="1">{"'용역비'!$A$4:$C$8"}</definedName>
    <definedName name="ㅑㅑㅑㅑㅑ_1" localSheetId="12" hidden="1">{"'용역비'!$A$4:$C$8"}</definedName>
    <definedName name="ㅑㅑㅑㅑㅑ_1" localSheetId="11" hidden="1">{"'용역비'!$A$4:$C$8"}</definedName>
    <definedName name="ㅑㅑㅑㅑㅑ_1" localSheetId="13" hidden="1">{"'용역비'!$A$4:$C$8"}</definedName>
    <definedName name="ㅑㅑㅑㅑㅑ_1" localSheetId="16" hidden="1">{"'용역비'!$A$4:$C$8"}</definedName>
    <definedName name="ㅑㅑㅑㅑㅑ_1" localSheetId="21" hidden="1">{"'용역비'!$A$4:$C$8"}</definedName>
    <definedName name="ㅑㅑㅑㅑㅑ_1" localSheetId="18" hidden="1">{"'용역비'!$A$4:$C$8"}</definedName>
    <definedName name="ㅑㅑㅑㅑㅑ_1" localSheetId="19" hidden="1">{"'용역비'!$A$4:$C$8"}</definedName>
    <definedName name="ㅑㅑㅑㅑㅑ_1" localSheetId="20" hidden="1">{"'용역비'!$A$4:$C$8"}</definedName>
    <definedName name="ㅑㅑㅑㅑㅑ_1" localSheetId="22" hidden="1">{"'용역비'!$A$4:$C$8"}</definedName>
    <definedName name="ㅑㅑㅑㅑㅑ_1" localSheetId="24" hidden="1">{"'용역비'!$A$4:$C$8"}</definedName>
    <definedName name="ㅑㅑㅑㅑㅑ_1" localSheetId="28" hidden="1">{"'용역비'!$A$4:$C$8"}</definedName>
    <definedName name="ㅑㅑㅑㅑㅑ_1" localSheetId="14" hidden="1">{"'용역비'!$A$4:$C$8"}</definedName>
    <definedName name="ㅑㅑㅑㅑㅑ_1" hidden="1">{"'용역비'!$A$4:$C$8"}</definedName>
    <definedName name="ㅑㅑㅑㅑㅑ_2" localSheetId="12" hidden="1">{"'용역비'!$A$4:$C$8"}</definedName>
    <definedName name="ㅑㅑㅑㅑㅑ_2" localSheetId="11" hidden="1">{"'용역비'!$A$4:$C$8"}</definedName>
    <definedName name="ㅑㅑㅑㅑㅑ_2" localSheetId="13" hidden="1">{"'용역비'!$A$4:$C$8"}</definedName>
    <definedName name="ㅑㅑㅑㅑㅑ_2" localSheetId="16" hidden="1">{"'용역비'!$A$4:$C$8"}</definedName>
    <definedName name="ㅑㅑㅑㅑㅑ_2" localSheetId="21" hidden="1">{"'용역비'!$A$4:$C$8"}</definedName>
    <definedName name="ㅑㅑㅑㅑㅑ_2" localSheetId="18" hidden="1">{"'용역비'!$A$4:$C$8"}</definedName>
    <definedName name="ㅑㅑㅑㅑㅑ_2" localSheetId="19" hidden="1">{"'용역비'!$A$4:$C$8"}</definedName>
    <definedName name="ㅑㅑㅑㅑㅑ_2" localSheetId="20" hidden="1">{"'용역비'!$A$4:$C$8"}</definedName>
    <definedName name="ㅑㅑㅑㅑㅑ_2" localSheetId="22" hidden="1">{"'용역비'!$A$4:$C$8"}</definedName>
    <definedName name="ㅑㅑㅑㅑㅑ_2" localSheetId="24" hidden="1">{"'용역비'!$A$4:$C$8"}</definedName>
    <definedName name="ㅑㅑㅑㅑㅑ_2" localSheetId="28" hidden="1">{"'용역비'!$A$4:$C$8"}</definedName>
    <definedName name="ㅑㅑㅑㅑㅑ_2" localSheetId="14" hidden="1">{"'용역비'!$A$4:$C$8"}</definedName>
    <definedName name="ㅑㅑㅑㅑㅑ_2" hidden="1">{"'용역비'!$A$4:$C$8"}</definedName>
    <definedName name="ㅑㅑㅑㅑㅑ_3" localSheetId="12" hidden="1">{"'용역비'!$A$4:$C$8"}</definedName>
    <definedName name="ㅑㅑㅑㅑㅑ_3" localSheetId="11" hidden="1">{"'용역비'!$A$4:$C$8"}</definedName>
    <definedName name="ㅑㅑㅑㅑㅑ_3" localSheetId="13" hidden="1">{"'용역비'!$A$4:$C$8"}</definedName>
    <definedName name="ㅑㅑㅑㅑㅑ_3" localSheetId="16" hidden="1">{"'용역비'!$A$4:$C$8"}</definedName>
    <definedName name="ㅑㅑㅑㅑㅑ_3" localSheetId="21" hidden="1">{"'용역비'!$A$4:$C$8"}</definedName>
    <definedName name="ㅑㅑㅑㅑㅑ_3" localSheetId="18" hidden="1">{"'용역비'!$A$4:$C$8"}</definedName>
    <definedName name="ㅑㅑㅑㅑㅑ_3" localSheetId="19" hidden="1">{"'용역비'!$A$4:$C$8"}</definedName>
    <definedName name="ㅑㅑㅑㅑㅑ_3" localSheetId="20" hidden="1">{"'용역비'!$A$4:$C$8"}</definedName>
    <definedName name="ㅑㅑㅑㅑㅑ_3" localSheetId="22" hidden="1">{"'용역비'!$A$4:$C$8"}</definedName>
    <definedName name="ㅑㅑㅑㅑㅑ_3" localSheetId="24" hidden="1">{"'용역비'!$A$4:$C$8"}</definedName>
    <definedName name="ㅑㅑㅑㅑㅑ_3" localSheetId="28" hidden="1">{"'용역비'!$A$4:$C$8"}</definedName>
    <definedName name="ㅑㅑㅑㅑㅑ_3" localSheetId="14" hidden="1">{"'용역비'!$A$4:$C$8"}</definedName>
    <definedName name="ㅑㅑㅑㅑㅑ_3" hidden="1">{"'용역비'!$A$4:$C$8"}</definedName>
    <definedName name="ㅑㅑㅑㅑㅑ_4" localSheetId="12" hidden="1">{"'용역비'!$A$4:$C$8"}</definedName>
    <definedName name="ㅑㅑㅑㅑㅑ_4" localSheetId="11" hidden="1">{"'용역비'!$A$4:$C$8"}</definedName>
    <definedName name="ㅑㅑㅑㅑㅑ_4" localSheetId="13" hidden="1">{"'용역비'!$A$4:$C$8"}</definedName>
    <definedName name="ㅑㅑㅑㅑㅑ_4" localSheetId="16" hidden="1">{"'용역비'!$A$4:$C$8"}</definedName>
    <definedName name="ㅑㅑㅑㅑㅑ_4" localSheetId="21" hidden="1">{"'용역비'!$A$4:$C$8"}</definedName>
    <definedName name="ㅑㅑㅑㅑㅑ_4" localSheetId="18" hidden="1">{"'용역비'!$A$4:$C$8"}</definedName>
    <definedName name="ㅑㅑㅑㅑㅑ_4" localSheetId="19" hidden="1">{"'용역비'!$A$4:$C$8"}</definedName>
    <definedName name="ㅑㅑㅑㅑㅑ_4" localSheetId="20" hidden="1">{"'용역비'!$A$4:$C$8"}</definedName>
    <definedName name="ㅑㅑㅑㅑㅑ_4" localSheetId="22" hidden="1">{"'용역비'!$A$4:$C$8"}</definedName>
    <definedName name="ㅑㅑㅑㅑㅑ_4" localSheetId="24" hidden="1">{"'용역비'!$A$4:$C$8"}</definedName>
    <definedName name="ㅑㅑㅑㅑㅑ_4" localSheetId="28" hidden="1">{"'용역비'!$A$4:$C$8"}</definedName>
    <definedName name="ㅑㅑㅑㅑㅑ_4" localSheetId="14" hidden="1">{"'용역비'!$A$4:$C$8"}</definedName>
    <definedName name="ㅑㅑㅑㅑㅑ_4" hidden="1">{"'용역비'!$A$4:$C$8"}</definedName>
    <definedName name="ㅑㅑㅑㅑㅑ_5" localSheetId="12" hidden="1">{"'용역비'!$A$4:$C$8"}</definedName>
    <definedName name="ㅑㅑㅑㅑㅑ_5" localSheetId="11" hidden="1">{"'용역비'!$A$4:$C$8"}</definedName>
    <definedName name="ㅑㅑㅑㅑㅑ_5" localSheetId="13" hidden="1">{"'용역비'!$A$4:$C$8"}</definedName>
    <definedName name="ㅑㅑㅑㅑㅑ_5" localSheetId="16" hidden="1">{"'용역비'!$A$4:$C$8"}</definedName>
    <definedName name="ㅑㅑㅑㅑㅑ_5" localSheetId="21" hidden="1">{"'용역비'!$A$4:$C$8"}</definedName>
    <definedName name="ㅑㅑㅑㅑㅑ_5" localSheetId="18" hidden="1">{"'용역비'!$A$4:$C$8"}</definedName>
    <definedName name="ㅑㅑㅑㅑㅑ_5" localSheetId="19" hidden="1">{"'용역비'!$A$4:$C$8"}</definedName>
    <definedName name="ㅑㅑㅑㅑㅑ_5" localSheetId="20" hidden="1">{"'용역비'!$A$4:$C$8"}</definedName>
    <definedName name="ㅑㅑㅑㅑㅑ_5" localSheetId="22" hidden="1">{"'용역비'!$A$4:$C$8"}</definedName>
    <definedName name="ㅑㅑㅑㅑㅑ_5" localSheetId="24" hidden="1">{"'용역비'!$A$4:$C$8"}</definedName>
    <definedName name="ㅑㅑㅑㅑㅑ_5" localSheetId="28" hidden="1">{"'용역비'!$A$4:$C$8"}</definedName>
    <definedName name="ㅑㅑㅑㅑㅑ_5" localSheetId="14" hidden="1">{"'용역비'!$A$4:$C$8"}</definedName>
    <definedName name="ㅑㅑㅑㅑㅑ_5" hidden="1">{"'용역비'!$A$4:$C$8"}</definedName>
    <definedName name="ㅑㅑㅑㅑㅑㅑ" localSheetId="12" hidden="1">{"'용역비'!$A$4:$C$8"}</definedName>
    <definedName name="ㅑㅑㅑㅑㅑㅑ" localSheetId="11" hidden="1">{"'용역비'!$A$4:$C$8"}</definedName>
    <definedName name="ㅑㅑㅑㅑㅑㅑ" localSheetId="13" hidden="1">{"'용역비'!$A$4:$C$8"}</definedName>
    <definedName name="ㅑㅑㅑㅑㅑㅑ" localSheetId="16" hidden="1">{"'용역비'!$A$4:$C$8"}</definedName>
    <definedName name="ㅑㅑㅑㅑㅑㅑ" localSheetId="21" hidden="1">{"'용역비'!$A$4:$C$8"}</definedName>
    <definedName name="ㅑㅑㅑㅑㅑㅑ" localSheetId="18" hidden="1">{"'용역비'!$A$4:$C$8"}</definedName>
    <definedName name="ㅑㅑㅑㅑㅑㅑ" localSheetId="19" hidden="1">{"'용역비'!$A$4:$C$8"}</definedName>
    <definedName name="ㅑㅑㅑㅑㅑㅑ" localSheetId="20" hidden="1">{"'용역비'!$A$4:$C$8"}</definedName>
    <definedName name="ㅑㅑㅑㅑㅑㅑ" localSheetId="22" hidden="1">{"'용역비'!$A$4:$C$8"}</definedName>
    <definedName name="ㅑㅑㅑㅑㅑㅑ" localSheetId="24" hidden="1">{"'용역비'!$A$4:$C$8"}</definedName>
    <definedName name="ㅑㅑㅑㅑㅑㅑ" localSheetId="28" hidden="1">{"'용역비'!$A$4:$C$8"}</definedName>
    <definedName name="ㅑㅑㅑㅑㅑㅑ" localSheetId="14" hidden="1">{"'용역비'!$A$4:$C$8"}</definedName>
    <definedName name="ㅑㅑㅑㅑㅑㅑ" hidden="1">{"'용역비'!$A$4:$C$8"}</definedName>
    <definedName name="ㅑㅑㅑㅑㅑㅑ_1" localSheetId="12" hidden="1">{"'용역비'!$A$4:$C$8"}</definedName>
    <definedName name="ㅑㅑㅑㅑㅑㅑ_1" localSheetId="11" hidden="1">{"'용역비'!$A$4:$C$8"}</definedName>
    <definedName name="ㅑㅑㅑㅑㅑㅑ_1" localSheetId="13" hidden="1">{"'용역비'!$A$4:$C$8"}</definedName>
    <definedName name="ㅑㅑㅑㅑㅑㅑ_1" localSheetId="16" hidden="1">{"'용역비'!$A$4:$C$8"}</definedName>
    <definedName name="ㅑㅑㅑㅑㅑㅑ_1" localSheetId="21" hidden="1">{"'용역비'!$A$4:$C$8"}</definedName>
    <definedName name="ㅑㅑㅑㅑㅑㅑ_1" localSheetId="18" hidden="1">{"'용역비'!$A$4:$C$8"}</definedName>
    <definedName name="ㅑㅑㅑㅑㅑㅑ_1" localSheetId="19" hidden="1">{"'용역비'!$A$4:$C$8"}</definedName>
    <definedName name="ㅑㅑㅑㅑㅑㅑ_1" localSheetId="20" hidden="1">{"'용역비'!$A$4:$C$8"}</definedName>
    <definedName name="ㅑㅑㅑㅑㅑㅑ_1" localSheetId="22" hidden="1">{"'용역비'!$A$4:$C$8"}</definedName>
    <definedName name="ㅑㅑㅑㅑㅑㅑ_1" localSheetId="24" hidden="1">{"'용역비'!$A$4:$C$8"}</definedName>
    <definedName name="ㅑㅑㅑㅑㅑㅑ_1" localSheetId="28" hidden="1">{"'용역비'!$A$4:$C$8"}</definedName>
    <definedName name="ㅑㅑㅑㅑㅑㅑ_1" localSheetId="14" hidden="1">{"'용역비'!$A$4:$C$8"}</definedName>
    <definedName name="ㅑㅑㅑㅑㅑㅑ_1" hidden="1">{"'용역비'!$A$4:$C$8"}</definedName>
    <definedName name="ㅑㅑㅑㅑㅑㅑ_2" localSheetId="12" hidden="1">{"'용역비'!$A$4:$C$8"}</definedName>
    <definedName name="ㅑㅑㅑㅑㅑㅑ_2" localSheetId="11" hidden="1">{"'용역비'!$A$4:$C$8"}</definedName>
    <definedName name="ㅑㅑㅑㅑㅑㅑ_2" localSheetId="13" hidden="1">{"'용역비'!$A$4:$C$8"}</definedName>
    <definedName name="ㅑㅑㅑㅑㅑㅑ_2" localSheetId="16" hidden="1">{"'용역비'!$A$4:$C$8"}</definedName>
    <definedName name="ㅑㅑㅑㅑㅑㅑ_2" localSheetId="21" hidden="1">{"'용역비'!$A$4:$C$8"}</definedName>
    <definedName name="ㅑㅑㅑㅑㅑㅑ_2" localSheetId="18" hidden="1">{"'용역비'!$A$4:$C$8"}</definedName>
    <definedName name="ㅑㅑㅑㅑㅑㅑ_2" localSheetId="19" hidden="1">{"'용역비'!$A$4:$C$8"}</definedName>
    <definedName name="ㅑㅑㅑㅑㅑㅑ_2" localSheetId="20" hidden="1">{"'용역비'!$A$4:$C$8"}</definedName>
    <definedName name="ㅑㅑㅑㅑㅑㅑ_2" localSheetId="22" hidden="1">{"'용역비'!$A$4:$C$8"}</definedName>
    <definedName name="ㅑㅑㅑㅑㅑㅑ_2" localSheetId="24" hidden="1">{"'용역비'!$A$4:$C$8"}</definedName>
    <definedName name="ㅑㅑㅑㅑㅑㅑ_2" localSheetId="28" hidden="1">{"'용역비'!$A$4:$C$8"}</definedName>
    <definedName name="ㅑㅑㅑㅑㅑㅑ_2" localSheetId="14" hidden="1">{"'용역비'!$A$4:$C$8"}</definedName>
    <definedName name="ㅑㅑㅑㅑㅑㅑ_2" hidden="1">{"'용역비'!$A$4:$C$8"}</definedName>
    <definedName name="ㅑㅑㅑㅑㅑㅑ_3" localSheetId="12" hidden="1">{"'용역비'!$A$4:$C$8"}</definedName>
    <definedName name="ㅑㅑㅑㅑㅑㅑ_3" localSheetId="11" hidden="1">{"'용역비'!$A$4:$C$8"}</definedName>
    <definedName name="ㅑㅑㅑㅑㅑㅑ_3" localSheetId="13" hidden="1">{"'용역비'!$A$4:$C$8"}</definedName>
    <definedName name="ㅑㅑㅑㅑㅑㅑ_3" localSheetId="16" hidden="1">{"'용역비'!$A$4:$C$8"}</definedName>
    <definedName name="ㅑㅑㅑㅑㅑㅑ_3" localSheetId="21" hidden="1">{"'용역비'!$A$4:$C$8"}</definedName>
    <definedName name="ㅑㅑㅑㅑㅑㅑ_3" localSheetId="18" hidden="1">{"'용역비'!$A$4:$C$8"}</definedName>
    <definedName name="ㅑㅑㅑㅑㅑㅑ_3" localSheetId="19" hidden="1">{"'용역비'!$A$4:$C$8"}</definedName>
    <definedName name="ㅑㅑㅑㅑㅑㅑ_3" localSheetId="20" hidden="1">{"'용역비'!$A$4:$C$8"}</definedName>
    <definedName name="ㅑㅑㅑㅑㅑㅑ_3" localSheetId="22" hidden="1">{"'용역비'!$A$4:$C$8"}</definedName>
    <definedName name="ㅑㅑㅑㅑㅑㅑ_3" localSheetId="24" hidden="1">{"'용역비'!$A$4:$C$8"}</definedName>
    <definedName name="ㅑㅑㅑㅑㅑㅑ_3" localSheetId="28" hidden="1">{"'용역비'!$A$4:$C$8"}</definedName>
    <definedName name="ㅑㅑㅑㅑㅑㅑ_3" localSheetId="14" hidden="1">{"'용역비'!$A$4:$C$8"}</definedName>
    <definedName name="ㅑㅑㅑㅑㅑㅑ_3" hidden="1">{"'용역비'!$A$4:$C$8"}</definedName>
    <definedName name="ㅑㅑㅑㅑㅑㅑ_4" localSheetId="12" hidden="1">{"'용역비'!$A$4:$C$8"}</definedName>
    <definedName name="ㅑㅑㅑㅑㅑㅑ_4" localSheetId="11" hidden="1">{"'용역비'!$A$4:$C$8"}</definedName>
    <definedName name="ㅑㅑㅑㅑㅑㅑ_4" localSheetId="13" hidden="1">{"'용역비'!$A$4:$C$8"}</definedName>
    <definedName name="ㅑㅑㅑㅑㅑㅑ_4" localSheetId="16" hidden="1">{"'용역비'!$A$4:$C$8"}</definedName>
    <definedName name="ㅑㅑㅑㅑㅑㅑ_4" localSheetId="21" hidden="1">{"'용역비'!$A$4:$C$8"}</definedName>
    <definedName name="ㅑㅑㅑㅑㅑㅑ_4" localSheetId="18" hidden="1">{"'용역비'!$A$4:$C$8"}</definedName>
    <definedName name="ㅑㅑㅑㅑㅑㅑ_4" localSheetId="19" hidden="1">{"'용역비'!$A$4:$C$8"}</definedName>
    <definedName name="ㅑㅑㅑㅑㅑㅑ_4" localSheetId="20" hidden="1">{"'용역비'!$A$4:$C$8"}</definedName>
    <definedName name="ㅑㅑㅑㅑㅑㅑ_4" localSheetId="22" hidden="1">{"'용역비'!$A$4:$C$8"}</definedName>
    <definedName name="ㅑㅑㅑㅑㅑㅑ_4" localSheetId="24" hidden="1">{"'용역비'!$A$4:$C$8"}</definedName>
    <definedName name="ㅑㅑㅑㅑㅑㅑ_4" localSheetId="28" hidden="1">{"'용역비'!$A$4:$C$8"}</definedName>
    <definedName name="ㅑㅑㅑㅑㅑㅑ_4" localSheetId="14" hidden="1">{"'용역비'!$A$4:$C$8"}</definedName>
    <definedName name="ㅑㅑㅑㅑㅑㅑ_4" hidden="1">{"'용역비'!$A$4:$C$8"}</definedName>
    <definedName name="ㅑㅑㅑㅑㅑㅑ_5" localSheetId="12" hidden="1">{"'용역비'!$A$4:$C$8"}</definedName>
    <definedName name="ㅑㅑㅑㅑㅑㅑ_5" localSheetId="11" hidden="1">{"'용역비'!$A$4:$C$8"}</definedName>
    <definedName name="ㅑㅑㅑㅑㅑㅑ_5" localSheetId="13" hidden="1">{"'용역비'!$A$4:$C$8"}</definedName>
    <definedName name="ㅑㅑㅑㅑㅑㅑ_5" localSheetId="16" hidden="1">{"'용역비'!$A$4:$C$8"}</definedName>
    <definedName name="ㅑㅑㅑㅑㅑㅑ_5" localSheetId="21" hidden="1">{"'용역비'!$A$4:$C$8"}</definedName>
    <definedName name="ㅑㅑㅑㅑㅑㅑ_5" localSheetId="18" hidden="1">{"'용역비'!$A$4:$C$8"}</definedName>
    <definedName name="ㅑㅑㅑㅑㅑㅑ_5" localSheetId="19" hidden="1">{"'용역비'!$A$4:$C$8"}</definedName>
    <definedName name="ㅑㅑㅑㅑㅑㅑ_5" localSheetId="20" hidden="1">{"'용역비'!$A$4:$C$8"}</definedName>
    <definedName name="ㅑㅑㅑㅑㅑㅑ_5" localSheetId="22" hidden="1">{"'용역비'!$A$4:$C$8"}</definedName>
    <definedName name="ㅑㅑㅑㅑㅑㅑ_5" localSheetId="24" hidden="1">{"'용역비'!$A$4:$C$8"}</definedName>
    <definedName name="ㅑㅑㅑㅑㅑㅑ_5" localSheetId="28" hidden="1">{"'용역비'!$A$4:$C$8"}</definedName>
    <definedName name="ㅑㅑㅑㅑㅑㅑ_5" localSheetId="14" hidden="1">{"'용역비'!$A$4:$C$8"}</definedName>
    <definedName name="ㅑㅑㅑㅑㅑㅑ_5" hidden="1">{"'용역비'!$A$4:$C$8"}</definedName>
    <definedName name="ㅑㅑㅑㅑㅑㅑㅑ" localSheetId="12" hidden="1">{#N/A,#N/A,FALSE,"Sheet6"}</definedName>
    <definedName name="ㅑㅑㅑㅑㅑㅑㅑ" localSheetId="11" hidden="1">{#N/A,#N/A,FALSE,"Sheet6"}</definedName>
    <definedName name="ㅑㅑㅑㅑㅑㅑㅑ" localSheetId="13" hidden="1">{#N/A,#N/A,FALSE,"Sheet6"}</definedName>
    <definedName name="ㅑㅑㅑㅑㅑㅑㅑ" localSheetId="16" hidden="1">{#N/A,#N/A,FALSE,"Sheet6"}</definedName>
    <definedName name="ㅑㅑㅑㅑㅑㅑㅑ" localSheetId="21" hidden="1">{#N/A,#N/A,FALSE,"Sheet6"}</definedName>
    <definedName name="ㅑㅑㅑㅑㅑㅑㅑ" localSheetId="18" hidden="1">{#N/A,#N/A,FALSE,"Sheet6"}</definedName>
    <definedName name="ㅑㅑㅑㅑㅑㅑㅑ" localSheetId="19" hidden="1">{#N/A,#N/A,FALSE,"Sheet6"}</definedName>
    <definedName name="ㅑㅑㅑㅑㅑㅑㅑ" localSheetId="20" hidden="1">{#N/A,#N/A,FALSE,"Sheet6"}</definedName>
    <definedName name="ㅑㅑㅑㅑㅑㅑㅑ" localSheetId="22" hidden="1">{#N/A,#N/A,FALSE,"Sheet6"}</definedName>
    <definedName name="ㅑㅑㅑㅑㅑㅑㅑ" localSheetId="24" hidden="1">{#N/A,#N/A,FALSE,"Sheet6"}</definedName>
    <definedName name="ㅑㅑㅑㅑㅑㅑㅑ" localSheetId="28" hidden="1">{#N/A,#N/A,FALSE,"Sheet6"}</definedName>
    <definedName name="ㅑㅑㅑㅑㅑㅑㅑ" localSheetId="14" hidden="1">{#N/A,#N/A,FALSE,"Sheet6"}</definedName>
    <definedName name="ㅑㅑㅑㅑㅑㅑㅑ" hidden="1">{#N/A,#N/A,FALSE,"Sheet6"}</definedName>
    <definedName name="ㅑㅕ" localSheetId="12" hidden="1">{#N/A,#N/A,FALSE,"이정표"}</definedName>
    <definedName name="ㅑㅕ" localSheetId="11" hidden="1">{#N/A,#N/A,FALSE,"이정표"}</definedName>
    <definedName name="ㅑㅕ" localSheetId="13" hidden="1">{#N/A,#N/A,FALSE,"이정표"}</definedName>
    <definedName name="ㅑㅕ" localSheetId="16" hidden="1">{#N/A,#N/A,FALSE,"이정표"}</definedName>
    <definedName name="ㅑㅕ" localSheetId="21" hidden="1">{#N/A,#N/A,FALSE,"이정표"}</definedName>
    <definedName name="ㅑㅕ" localSheetId="18" hidden="1">{#N/A,#N/A,FALSE,"이정표"}</definedName>
    <definedName name="ㅑㅕ" localSheetId="19" hidden="1">{#N/A,#N/A,FALSE,"이정표"}</definedName>
    <definedName name="ㅑㅕ" localSheetId="20" hidden="1">{#N/A,#N/A,FALSE,"이정표"}</definedName>
    <definedName name="ㅑㅕ" localSheetId="22" hidden="1">{#N/A,#N/A,FALSE,"이정표"}</definedName>
    <definedName name="ㅑㅕ" localSheetId="24" hidden="1">{#N/A,#N/A,FALSE,"이정표"}</definedName>
    <definedName name="ㅑㅕ" localSheetId="28" hidden="1">{#N/A,#N/A,FALSE,"이정표"}</definedName>
    <definedName name="ㅑㅕ" localSheetId="14" hidden="1">{#N/A,#N/A,FALSE,"이정표"}</definedName>
    <definedName name="ㅑㅕ" hidden="1">{#N/A,#N/A,FALSE,"이정표"}</definedName>
    <definedName name="ㅑㅕㅑ" localSheetId="12" hidden="1">{#N/A,#N/A,FALSE,"전력간선"}</definedName>
    <definedName name="ㅑㅕㅑ" localSheetId="11" hidden="1">{#N/A,#N/A,FALSE,"전력간선"}</definedName>
    <definedName name="ㅑㅕㅑ" localSheetId="13" hidden="1">{#N/A,#N/A,FALSE,"전력간선"}</definedName>
    <definedName name="ㅑㅕㅑ" localSheetId="16" hidden="1">{#N/A,#N/A,FALSE,"전력간선"}</definedName>
    <definedName name="ㅑㅕㅑ" localSheetId="21" hidden="1">{#N/A,#N/A,FALSE,"전력간선"}</definedName>
    <definedName name="ㅑㅕㅑ" localSheetId="18" hidden="1">{#N/A,#N/A,FALSE,"전력간선"}</definedName>
    <definedName name="ㅑㅕㅑ" localSheetId="19" hidden="1">{#N/A,#N/A,FALSE,"전력간선"}</definedName>
    <definedName name="ㅑㅕㅑ" localSheetId="20" hidden="1">{#N/A,#N/A,FALSE,"전력간선"}</definedName>
    <definedName name="ㅑㅕㅑ" localSheetId="22" hidden="1">{#N/A,#N/A,FALSE,"전력간선"}</definedName>
    <definedName name="ㅑㅕㅑ" localSheetId="24" hidden="1">{#N/A,#N/A,FALSE,"전력간선"}</definedName>
    <definedName name="ㅑㅕㅑ" localSheetId="28" hidden="1">{#N/A,#N/A,FALSE,"전력간선"}</definedName>
    <definedName name="ㅑㅕㅑ" localSheetId="14" hidden="1">{#N/A,#N/A,FALSE,"전력간선"}</definedName>
    <definedName name="ㅑㅕㅑ" hidden="1">{#N/A,#N/A,FALSE,"전력간선"}</definedName>
    <definedName name="ㅑㅕㅕ" localSheetId="12" hidden="1">{"'용역비'!$A$4:$C$8"}</definedName>
    <definedName name="ㅑㅕㅕ" localSheetId="11" hidden="1">{"'용역비'!$A$4:$C$8"}</definedName>
    <definedName name="ㅑㅕㅕ" localSheetId="13" hidden="1">{"'용역비'!$A$4:$C$8"}</definedName>
    <definedName name="ㅑㅕㅕ" localSheetId="16" hidden="1">{"'용역비'!$A$4:$C$8"}</definedName>
    <definedName name="ㅑㅕㅕ" localSheetId="21" hidden="1">{"'용역비'!$A$4:$C$8"}</definedName>
    <definedName name="ㅑㅕㅕ" localSheetId="18" hidden="1">{"'용역비'!$A$4:$C$8"}</definedName>
    <definedName name="ㅑㅕㅕ" localSheetId="19" hidden="1">{"'용역비'!$A$4:$C$8"}</definedName>
    <definedName name="ㅑㅕㅕ" localSheetId="20" hidden="1">{"'용역비'!$A$4:$C$8"}</definedName>
    <definedName name="ㅑㅕㅕ" localSheetId="22" hidden="1">{"'용역비'!$A$4:$C$8"}</definedName>
    <definedName name="ㅑㅕㅕ" localSheetId="24" hidden="1">{"'용역비'!$A$4:$C$8"}</definedName>
    <definedName name="ㅑㅕㅕ" localSheetId="28" hidden="1">{"'용역비'!$A$4:$C$8"}</definedName>
    <definedName name="ㅑㅕㅕ" localSheetId="14" hidden="1">{"'용역비'!$A$4:$C$8"}</definedName>
    <definedName name="ㅑㅕㅕ" hidden="1">{"'용역비'!$A$4:$C$8"}</definedName>
    <definedName name="ㅑㅕㅕ_1" localSheetId="12" hidden="1">{"'용역비'!$A$4:$C$8"}</definedName>
    <definedName name="ㅑㅕㅕ_1" localSheetId="11" hidden="1">{"'용역비'!$A$4:$C$8"}</definedName>
    <definedName name="ㅑㅕㅕ_1" localSheetId="13" hidden="1">{"'용역비'!$A$4:$C$8"}</definedName>
    <definedName name="ㅑㅕㅕ_1" localSheetId="16" hidden="1">{"'용역비'!$A$4:$C$8"}</definedName>
    <definedName name="ㅑㅕㅕ_1" localSheetId="21" hidden="1">{"'용역비'!$A$4:$C$8"}</definedName>
    <definedName name="ㅑㅕㅕ_1" localSheetId="18" hidden="1">{"'용역비'!$A$4:$C$8"}</definedName>
    <definedName name="ㅑㅕㅕ_1" localSheetId="19" hidden="1">{"'용역비'!$A$4:$C$8"}</definedName>
    <definedName name="ㅑㅕㅕ_1" localSheetId="20" hidden="1">{"'용역비'!$A$4:$C$8"}</definedName>
    <definedName name="ㅑㅕㅕ_1" localSheetId="22" hidden="1">{"'용역비'!$A$4:$C$8"}</definedName>
    <definedName name="ㅑㅕㅕ_1" localSheetId="24" hidden="1">{"'용역비'!$A$4:$C$8"}</definedName>
    <definedName name="ㅑㅕㅕ_1" localSheetId="28" hidden="1">{"'용역비'!$A$4:$C$8"}</definedName>
    <definedName name="ㅑㅕㅕ_1" localSheetId="14" hidden="1">{"'용역비'!$A$4:$C$8"}</definedName>
    <definedName name="ㅑㅕㅕ_1" hidden="1">{"'용역비'!$A$4:$C$8"}</definedName>
    <definedName name="ㅑㅕㅕ_2" localSheetId="12" hidden="1">{"'용역비'!$A$4:$C$8"}</definedName>
    <definedName name="ㅑㅕㅕ_2" localSheetId="11" hidden="1">{"'용역비'!$A$4:$C$8"}</definedName>
    <definedName name="ㅑㅕㅕ_2" localSheetId="13" hidden="1">{"'용역비'!$A$4:$C$8"}</definedName>
    <definedName name="ㅑㅕㅕ_2" localSheetId="16" hidden="1">{"'용역비'!$A$4:$C$8"}</definedName>
    <definedName name="ㅑㅕㅕ_2" localSheetId="21" hidden="1">{"'용역비'!$A$4:$C$8"}</definedName>
    <definedName name="ㅑㅕㅕ_2" localSheetId="18" hidden="1">{"'용역비'!$A$4:$C$8"}</definedName>
    <definedName name="ㅑㅕㅕ_2" localSheetId="19" hidden="1">{"'용역비'!$A$4:$C$8"}</definedName>
    <definedName name="ㅑㅕㅕ_2" localSheetId="20" hidden="1">{"'용역비'!$A$4:$C$8"}</definedName>
    <definedName name="ㅑㅕㅕ_2" localSheetId="22" hidden="1">{"'용역비'!$A$4:$C$8"}</definedName>
    <definedName name="ㅑㅕㅕ_2" localSheetId="24" hidden="1">{"'용역비'!$A$4:$C$8"}</definedName>
    <definedName name="ㅑㅕㅕ_2" localSheetId="28" hidden="1">{"'용역비'!$A$4:$C$8"}</definedName>
    <definedName name="ㅑㅕㅕ_2" localSheetId="14" hidden="1">{"'용역비'!$A$4:$C$8"}</definedName>
    <definedName name="ㅑㅕㅕ_2" hidden="1">{"'용역비'!$A$4:$C$8"}</definedName>
    <definedName name="ㅑㅕㅕ_3" localSheetId="12" hidden="1">{"'용역비'!$A$4:$C$8"}</definedName>
    <definedName name="ㅑㅕㅕ_3" localSheetId="11" hidden="1">{"'용역비'!$A$4:$C$8"}</definedName>
    <definedName name="ㅑㅕㅕ_3" localSheetId="13" hidden="1">{"'용역비'!$A$4:$C$8"}</definedName>
    <definedName name="ㅑㅕㅕ_3" localSheetId="16" hidden="1">{"'용역비'!$A$4:$C$8"}</definedName>
    <definedName name="ㅑㅕㅕ_3" localSheetId="21" hidden="1">{"'용역비'!$A$4:$C$8"}</definedName>
    <definedName name="ㅑㅕㅕ_3" localSheetId="18" hidden="1">{"'용역비'!$A$4:$C$8"}</definedName>
    <definedName name="ㅑㅕㅕ_3" localSheetId="19" hidden="1">{"'용역비'!$A$4:$C$8"}</definedName>
    <definedName name="ㅑㅕㅕ_3" localSheetId="20" hidden="1">{"'용역비'!$A$4:$C$8"}</definedName>
    <definedName name="ㅑㅕㅕ_3" localSheetId="22" hidden="1">{"'용역비'!$A$4:$C$8"}</definedName>
    <definedName name="ㅑㅕㅕ_3" localSheetId="24" hidden="1">{"'용역비'!$A$4:$C$8"}</definedName>
    <definedName name="ㅑㅕㅕ_3" localSheetId="28" hidden="1">{"'용역비'!$A$4:$C$8"}</definedName>
    <definedName name="ㅑㅕㅕ_3" localSheetId="14" hidden="1">{"'용역비'!$A$4:$C$8"}</definedName>
    <definedName name="ㅑㅕㅕ_3" hidden="1">{"'용역비'!$A$4:$C$8"}</definedName>
    <definedName name="ㅑㅕㅕ_4" localSheetId="12" hidden="1">{"'용역비'!$A$4:$C$8"}</definedName>
    <definedName name="ㅑㅕㅕ_4" localSheetId="11" hidden="1">{"'용역비'!$A$4:$C$8"}</definedName>
    <definedName name="ㅑㅕㅕ_4" localSheetId="13" hidden="1">{"'용역비'!$A$4:$C$8"}</definedName>
    <definedName name="ㅑㅕㅕ_4" localSheetId="16" hidden="1">{"'용역비'!$A$4:$C$8"}</definedName>
    <definedName name="ㅑㅕㅕ_4" localSheetId="21" hidden="1">{"'용역비'!$A$4:$C$8"}</definedName>
    <definedName name="ㅑㅕㅕ_4" localSheetId="18" hidden="1">{"'용역비'!$A$4:$C$8"}</definedName>
    <definedName name="ㅑㅕㅕ_4" localSheetId="19" hidden="1">{"'용역비'!$A$4:$C$8"}</definedName>
    <definedName name="ㅑㅕㅕ_4" localSheetId="20" hidden="1">{"'용역비'!$A$4:$C$8"}</definedName>
    <definedName name="ㅑㅕㅕ_4" localSheetId="22" hidden="1">{"'용역비'!$A$4:$C$8"}</definedName>
    <definedName name="ㅑㅕㅕ_4" localSheetId="24" hidden="1">{"'용역비'!$A$4:$C$8"}</definedName>
    <definedName name="ㅑㅕㅕ_4" localSheetId="28" hidden="1">{"'용역비'!$A$4:$C$8"}</definedName>
    <definedName name="ㅑㅕㅕ_4" localSheetId="14" hidden="1">{"'용역비'!$A$4:$C$8"}</definedName>
    <definedName name="ㅑㅕㅕ_4" hidden="1">{"'용역비'!$A$4:$C$8"}</definedName>
    <definedName name="ㅑㅕㅕ_5" localSheetId="12" hidden="1">{"'용역비'!$A$4:$C$8"}</definedName>
    <definedName name="ㅑㅕㅕ_5" localSheetId="11" hidden="1">{"'용역비'!$A$4:$C$8"}</definedName>
    <definedName name="ㅑㅕㅕ_5" localSheetId="13" hidden="1">{"'용역비'!$A$4:$C$8"}</definedName>
    <definedName name="ㅑㅕㅕ_5" localSheetId="16" hidden="1">{"'용역비'!$A$4:$C$8"}</definedName>
    <definedName name="ㅑㅕㅕ_5" localSheetId="21" hidden="1">{"'용역비'!$A$4:$C$8"}</definedName>
    <definedName name="ㅑㅕㅕ_5" localSheetId="18" hidden="1">{"'용역비'!$A$4:$C$8"}</definedName>
    <definedName name="ㅑㅕㅕ_5" localSheetId="19" hidden="1">{"'용역비'!$A$4:$C$8"}</definedName>
    <definedName name="ㅑㅕㅕ_5" localSheetId="20" hidden="1">{"'용역비'!$A$4:$C$8"}</definedName>
    <definedName name="ㅑㅕㅕ_5" localSheetId="22" hidden="1">{"'용역비'!$A$4:$C$8"}</definedName>
    <definedName name="ㅑㅕㅕ_5" localSheetId="24" hidden="1">{"'용역비'!$A$4:$C$8"}</definedName>
    <definedName name="ㅑㅕㅕ_5" localSheetId="28" hidden="1">{"'용역비'!$A$4:$C$8"}</definedName>
    <definedName name="ㅑㅕㅕ_5" localSheetId="14" hidden="1">{"'용역비'!$A$4:$C$8"}</definedName>
    <definedName name="ㅑㅕㅕ_5" hidden="1">{"'용역비'!$A$4:$C$8"}</definedName>
    <definedName name="ㅑㅕㅛㅐ" localSheetId="12" hidden="1">{#N/A,#N/A,FALSE,"집계표"}</definedName>
    <definedName name="ㅑㅕㅛㅐ" localSheetId="11" hidden="1">{#N/A,#N/A,FALSE,"집계표"}</definedName>
    <definedName name="ㅑㅕㅛㅐ" localSheetId="13" hidden="1">{#N/A,#N/A,FALSE,"집계표"}</definedName>
    <definedName name="ㅑㅕㅛㅐ" localSheetId="16" hidden="1">{#N/A,#N/A,FALSE,"집계표"}</definedName>
    <definedName name="ㅑㅕㅛㅐ" localSheetId="21" hidden="1">{#N/A,#N/A,FALSE,"집계표"}</definedName>
    <definedName name="ㅑㅕㅛㅐ" localSheetId="18" hidden="1">{#N/A,#N/A,FALSE,"집계표"}</definedName>
    <definedName name="ㅑㅕㅛㅐ" localSheetId="19" hidden="1">{#N/A,#N/A,FALSE,"집계표"}</definedName>
    <definedName name="ㅑㅕㅛㅐ" localSheetId="20" hidden="1">{#N/A,#N/A,FALSE,"집계표"}</definedName>
    <definedName name="ㅑㅕㅛㅐ" localSheetId="22" hidden="1">{#N/A,#N/A,FALSE,"집계표"}</definedName>
    <definedName name="ㅑㅕㅛㅐ" localSheetId="24" hidden="1">{#N/A,#N/A,FALSE,"집계표"}</definedName>
    <definedName name="ㅑㅕㅛㅐ" localSheetId="28" hidden="1">{#N/A,#N/A,FALSE,"집계표"}</definedName>
    <definedName name="ㅑㅕㅛㅐ" localSheetId="14" hidden="1">{#N/A,#N/A,FALSE,"집계표"}</definedName>
    <definedName name="ㅑㅕㅛㅐ" hidden="1">{#N/A,#N/A,FALSE,"집계표"}</definedName>
    <definedName name="ㅓ" localSheetId="12" hidden="1">{#N/A,#N/A,FALSE,"이태원철근"}</definedName>
    <definedName name="ㅓ" localSheetId="11" hidden="1">{#N/A,#N/A,FALSE,"이태원철근"}</definedName>
    <definedName name="ㅓ" localSheetId="13" hidden="1">{#N/A,#N/A,FALSE,"이태원철근"}</definedName>
    <definedName name="ㅓ" localSheetId="16" hidden="1">{#N/A,#N/A,FALSE,"이태원철근"}</definedName>
    <definedName name="ㅓ" localSheetId="21" hidden="1">{#N/A,#N/A,FALSE,"이태원철근"}</definedName>
    <definedName name="ㅓ" localSheetId="18" hidden="1">{#N/A,#N/A,FALSE,"이태원철근"}</definedName>
    <definedName name="ㅓ" localSheetId="19" hidden="1">{#N/A,#N/A,FALSE,"이태원철근"}</definedName>
    <definedName name="ㅓ" localSheetId="20" hidden="1">{#N/A,#N/A,FALSE,"이태원철근"}</definedName>
    <definedName name="ㅓ" localSheetId="22" hidden="1">{#N/A,#N/A,FALSE,"이태원철근"}</definedName>
    <definedName name="ㅓ" localSheetId="24" hidden="1">{#N/A,#N/A,FALSE,"이태원철근"}</definedName>
    <definedName name="ㅓ" localSheetId="28" hidden="1">{#N/A,#N/A,FALSE,"이태원철근"}</definedName>
    <definedName name="ㅓ" localSheetId="14" hidden="1">{#N/A,#N/A,FALSE,"이태원철근"}</definedName>
    <definedName name="ㅓ" hidden="1">{#N/A,#N/A,FALSE,"이태원철근"}</definedName>
    <definedName name="ㅓ7" localSheetId="12" hidden="1">{#N/A,#N/A,FALSE,"단가표지"}</definedName>
    <definedName name="ㅓ7" localSheetId="11" hidden="1">{#N/A,#N/A,FALSE,"단가표지"}</definedName>
    <definedName name="ㅓ7" localSheetId="13" hidden="1">{#N/A,#N/A,FALSE,"단가표지"}</definedName>
    <definedName name="ㅓ7" localSheetId="16" hidden="1">{#N/A,#N/A,FALSE,"단가표지"}</definedName>
    <definedName name="ㅓ7" localSheetId="21" hidden="1">{#N/A,#N/A,FALSE,"단가표지"}</definedName>
    <definedName name="ㅓ7" localSheetId="18" hidden="1">{#N/A,#N/A,FALSE,"단가표지"}</definedName>
    <definedName name="ㅓ7" localSheetId="19" hidden="1">{#N/A,#N/A,FALSE,"단가표지"}</definedName>
    <definedName name="ㅓ7" localSheetId="20" hidden="1">{#N/A,#N/A,FALSE,"단가표지"}</definedName>
    <definedName name="ㅓ7" localSheetId="22" hidden="1">{#N/A,#N/A,FALSE,"단가표지"}</definedName>
    <definedName name="ㅓ7" localSheetId="24" hidden="1">{#N/A,#N/A,FALSE,"단가표지"}</definedName>
    <definedName name="ㅓ7" localSheetId="28" hidden="1">{#N/A,#N/A,FALSE,"단가표지"}</definedName>
    <definedName name="ㅓ7" localSheetId="14" hidden="1">{#N/A,#N/A,FALSE,"단가표지"}</definedName>
    <definedName name="ㅓ7" hidden="1">{#N/A,#N/A,FALSE,"단가표지"}</definedName>
    <definedName name="ㅓ7_1" localSheetId="12" hidden="1">{#N/A,#N/A,FALSE,"단가표지"}</definedName>
    <definedName name="ㅓ7_1" localSheetId="11" hidden="1">{#N/A,#N/A,FALSE,"단가표지"}</definedName>
    <definedName name="ㅓ7_1" localSheetId="13" hidden="1">{#N/A,#N/A,FALSE,"단가표지"}</definedName>
    <definedName name="ㅓ7_1" localSheetId="16" hidden="1">{#N/A,#N/A,FALSE,"단가표지"}</definedName>
    <definedName name="ㅓ7_1" localSheetId="21" hidden="1">{#N/A,#N/A,FALSE,"단가표지"}</definedName>
    <definedName name="ㅓ7_1" localSheetId="18" hidden="1">{#N/A,#N/A,FALSE,"단가표지"}</definedName>
    <definedName name="ㅓ7_1" localSheetId="19" hidden="1">{#N/A,#N/A,FALSE,"단가표지"}</definedName>
    <definedName name="ㅓ7_1" localSheetId="20" hidden="1">{#N/A,#N/A,FALSE,"단가표지"}</definedName>
    <definedName name="ㅓ7_1" localSheetId="22" hidden="1">{#N/A,#N/A,FALSE,"단가표지"}</definedName>
    <definedName name="ㅓ7_1" localSheetId="24" hidden="1">{#N/A,#N/A,FALSE,"단가표지"}</definedName>
    <definedName name="ㅓ7_1" localSheetId="28" hidden="1">{#N/A,#N/A,FALSE,"단가표지"}</definedName>
    <definedName name="ㅓ7_1" localSheetId="14" hidden="1">{#N/A,#N/A,FALSE,"단가표지"}</definedName>
    <definedName name="ㅓ7_1" hidden="1">{#N/A,#N/A,FALSE,"단가표지"}</definedName>
    <definedName name="ㅓㄴㄱ" hidden="1">#N/A</definedName>
    <definedName name="ㅓㄴㅇ러" localSheetId="12" hidden="1">{#N/A,#N/A,FALSE,"골재소요량";#N/A,#N/A,FALSE,"골재소요량"}</definedName>
    <definedName name="ㅓㄴㅇ러" localSheetId="11" hidden="1">{#N/A,#N/A,FALSE,"골재소요량";#N/A,#N/A,FALSE,"골재소요량"}</definedName>
    <definedName name="ㅓㄴㅇ러" localSheetId="13" hidden="1">{#N/A,#N/A,FALSE,"골재소요량";#N/A,#N/A,FALSE,"골재소요량"}</definedName>
    <definedName name="ㅓㄴㅇ러" localSheetId="16" hidden="1">{#N/A,#N/A,FALSE,"골재소요량";#N/A,#N/A,FALSE,"골재소요량"}</definedName>
    <definedName name="ㅓㄴㅇ러" localSheetId="21" hidden="1">{#N/A,#N/A,FALSE,"골재소요량";#N/A,#N/A,FALSE,"골재소요량"}</definedName>
    <definedName name="ㅓㄴㅇ러" localSheetId="18" hidden="1">{#N/A,#N/A,FALSE,"골재소요량";#N/A,#N/A,FALSE,"골재소요량"}</definedName>
    <definedName name="ㅓㄴㅇ러" localSheetId="19" hidden="1">{#N/A,#N/A,FALSE,"골재소요량";#N/A,#N/A,FALSE,"골재소요량"}</definedName>
    <definedName name="ㅓㄴㅇ러" localSheetId="20" hidden="1">{#N/A,#N/A,FALSE,"골재소요량";#N/A,#N/A,FALSE,"골재소요량"}</definedName>
    <definedName name="ㅓㄴㅇ러" localSheetId="22" hidden="1">{#N/A,#N/A,FALSE,"골재소요량";#N/A,#N/A,FALSE,"골재소요량"}</definedName>
    <definedName name="ㅓㄴㅇ러" localSheetId="24" hidden="1">{#N/A,#N/A,FALSE,"골재소요량";#N/A,#N/A,FALSE,"골재소요량"}</definedName>
    <definedName name="ㅓㄴㅇ러" localSheetId="28" hidden="1">{#N/A,#N/A,FALSE,"골재소요량";#N/A,#N/A,FALSE,"골재소요량"}</definedName>
    <definedName name="ㅓㄴㅇ러" localSheetId="14" hidden="1">{#N/A,#N/A,FALSE,"골재소요량";#N/A,#N/A,FALSE,"골재소요량"}</definedName>
    <definedName name="ㅓㄴㅇ러" hidden="1">{#N/A,#N/A,FALSE,"골재소요량";#N/A,#N/A,FALSE,"골재소요량"}</definedName>
    <definedName name="ㅓ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롤" localSheetId="12" hidden="1">{#N/A,#N/A,FALSE,"골재소요량";#N/A,#N/A,FALSE,"골재소요량"}</definedName>
    <definedName name="ㅓ롤" localSheetId="11" hidden="1">{#N/A,#N/A,FALSE,"골재소요량";#N/A,#N/A,FALSE,"골재소요량"}</definedName>
    <definedName name="ㅓ롤" localSheetId="13" hidden="1">{#N/A,#N/A,FALSE,"골재소요량";#N/A,#N/A,FALSE,"골재소요량"}</definedName>
    <definedName name="ㅓ롤" localSheetId="16" hidden="1">{#N/A,#N/A,FALSE,"골재소요량";#N/A,#N/A,FALSE,"골재소요량"}</definedName>
    <definedName name="ㅓ롤" localSheetId="21" hidden="1">{#N/A,#N/A,FALSE,"골재소요량";#N/A,#N/A,FALSE,"골재소요량"}</definedName>
    <definedName name="ㅓ롤" localSheetId="18" hidden="1">{#N/A,#N/A,FALSE,"골재소요량";#N/A,#N/A,FALSE,"골재소요량"}</definedName>
    <definedName name="ㅓ롤" localSheetId="19" hidden="1">{#N/A,#N/A,FALSE,"골재소요량";#N/A,#N/A,FALSE,"골재소요량"}</definedName>
    <definedName name="ㅓ롤" localSheetId="20" hidden="1">{#N/A,#N/A,FALSE,"골재소요량";#N/A,#N/A,FALSE,"골재소요량"}</definedName>
    <definedName name="ㅓ롤" localSheetId="22" hidden="1">{#N/A,#N/A,FALSE,"골재소요량";#N/A,#N/A,FALSE,"골재소요량"}</definedName>
    <definedName name="ㅓ롤" localSheetId="24" hidden="1">{#N/A,#N/A,FALSE,"골재소요량";#N/A,#N/A,FALSE,"골재소요량"}</definedName>
    <definedName name="ㅓ롤" localSheetId="28" hidden="1">{#N/A,#N/A,FALSE,"골재소요량";#N/A,#N/A,FALSE,"골재소요량"}</definedName>
    <definedName name="ㅓ롤" localSheetId="14" hidden="1">{#N/A,#N/A,FALSE,"골재소요량";#N/A,#N/A,FALSE,"골재소요량"}</definedName>
    <definedName name="ㅓ롤" hidden="1">{#N/A,#N/A,FALSE,"골재소요량";#N/A,#N/A,FALSE,"골재소요량"}</definedName>
    <definedName name="ㅓㅅㄱㄴㄹㅇㄴ" localSheetId="12" hidden="1">{#N/A,#N/A,FALSE,"집계표"}</definedName>
    <definedName name="ㅓㅅㄱㄴㄹㅇㄴ" localSheetId="11" hidden="1">{#N/A,#N/A,FALSE,"집계표"}</definedName>
    <definedName name="ㅓㅅㄱㄴㄹㅇㄴ" localSheetId="13" hidden="1">{#N/A,#N/A,FALSE,"집계표"}</definedName>
    <definedName name="ㅓㅅㄱㄴㄹㅇㄴ" localSheetId="16" hidden="1">{#N/A,#N/A,FALSE,"집계표"}</definedName>
    <definedName name="ㅓㅅㄱㄴㄹㅇㄴ" localSheetId="21" hidden="1">{#N/A,#N/A,FALSE,"집계표"}</definedName>
    <definedName name="ㅓㅅㄱㄴㄹㅇㄴ" localSheetId="18" hidden="1">{#N/A,#N/A,FALSE,"집계표"}</definedName>
    <definedName name="ㅓㅅㄱㄴㄹㅇㄴ" localSheetId="19" hidden="1">{#N/A,#N/A,FALSE,"집계표"}</definedName>
    <definedName name="ㅓㅅㄱㄴㄹㅇㄴ" localSheetId="20" hidden="1">{#N/A,#N/A,FALSE,"집계표"}</definedName>
    <definedName name="ㅓㅅㄱㄴㄹㅇㄴ" localSheetId="22" hidden="1">{#N/A,#N/A,FALSE,"집계표"}</definedName>
    <definedName name="ㅓㅅㄱㄴㄹㅇㄴ" localSheetId="24" hidden="1">{#N/A,#N/A,FALSE,"집계표"}</definedName>
    <definedName name="ㅓㅅㄱㄴㄹㅇㄴ" localSheetId="28" hidden="1">{#N/A,#N/A,FALSE,"집계표"}</definedName>
    <definedName name="ㅓㅅㄱㄴㄹㅇㄴ" localSheetId="14" hidden="1">{#N/A,#N/A,FALSE,"집계표"}</definedName>
    <definedName name="ㅓㅅㄱㄴㄹㅇㄴ" hidden="1">{#N/A,#N/A,FALSE,"집계표"}</definedName>
    <definedName name="ㅓㅇ" localSheetId="12" hidden="1">{#N/A,#N/A,FALSE,"집계표"}</definedName>
    <definedName name="ㅓㅇ" localSheetId="11" hidden="1">{#N/A,#N/A,FALSE,"집계표"}</definedName>
    <definedName name="ㅓㅇ" localSheetId="13" hidden="1">{#N/A,#N/A,FALSE,"집계표"}</definedName>
    <definedName name="ㅓㅇ" localSheetId="16" hidden="1">{#N/A,#N/A,FALSE,"집계표"}</definedName>
    <definedName name="ㅓㅇ" localSheetId="21" hidden="1">{#N/A,#N/A,FALSE,"집계표"}</definedName>
    <definedName name="ㅓㅇ" localSheetId="18" hidden="1">{#N/A,#N/A,FALSE,"집계표"}</definedName>
    <definedName name="ㅓㅇ" localSheetId="19" hidden="1">{#N/A,#N/A,FALSE,"집계표"}</definedName>
    <definedName name="ㅓㅇ" localSheetId="20" hidden="1">{#N/A,#N/A,FALSE,"집계표"}</definedName>
    <definedName name="ㅓㅇ" localSheetId="22" hidden="1">{#N/A,#N/A,FALSE,"집계표"}</definedName>
    <definedName name="ㅓㅇ" localSheetId="24" hidden="1">{#N/A,#N/A,FALSE,"집계표"}</definedName>
    <definedName name="ㅓㅇ" localSheetId="28" hidden="1">{#N/A,#N/A,FALSE,"집계표"}</definedName>
    <definedName name="ㅓㅇ" localSheetId="14" hidden="1">{#N/A,#N/A,FALSE,"집계표"}</definedName>
    <definedName name="ㅓㅇ" hidden="1">{#N/A,#N/A,FALSE,"집계표"}</definedName>
    <definedName name="ㅓㅇㄴ" localSheetId="12" hidden="1">{#N/A,#N/A,FALSE,"단가표지"}</definedName>
    <definedName name="ㅓㅇㄴ" localSheetId="11" hidden="1">{#N/A,#N/A,FALSE,"단가표지"}</definedName>
    <definedName name="ㅓㅇㄴ" localSheetId="13" hidden="1">{#N/A,#N/A,FALSE,"단가표지"}</definedName>
    <definedName name="ㅓㅇㄴ" localSheetId="16" hidden="1">{#N/A,#N/A,FALSE,"단가표지"}</definedName>
    <definedName name="ㅓㅇㄴ" localSheetId="21" hidden="1">{#N/A,#N/A,FALSE,"단가표지"}</definedName>
    <definedName name="ㅓㅇㄴ" localSheetId="18" hidden="1">{#N/A,#N/A,FALSE,"단가표지"}</definedName>
    <definedName name="ㅓㅇㄴ" localSheetId="19" hidden="1">{#N/A,#N/A,FALSE,"단가표지"}</definedName>
    <definedName name="ㅓㅇㄴ" localSheetId="20" hidden="1">{#N/A,#N/A,FALSE,"단가표지"}</definedName>
    <definedName name="ㅓㅇㄴ" localSheetId="22" hidden="1">{#N/A,#N/A,FALSE,"단가표지"}</definedName>
    <definedName name="ㅓㅇㄴ" localSheetId="24" hidden="1">{#N/A,#N/A,FALSE,"단가표지"}</definedName>
    <definedName name="ㅓㅇㄴ" localSheetId="28" hidden="1">{#N/A,#N/A,FALSE,"단가표지"}</definedName>
    <definedName name="ㅓㅇㄴ" localSheetId="14" hidden="1">{#N/A,#N/A,FALSE,"단가표지"}</definedName>
    <definedName name="ㅓㅇㄴ" hidden="1">{#N/A,#N/A,FALSE,"단가표지"}</definedName>
    <definedName name="ㅓㅇㄹ" localSheetId="12" hidden="1">{#N/A,#N/A,FALSE,"집계표"}</definedName>
    <definedName name="ㅓㅇㄹ" localSheetId="11" hidden="1">{#N/A,#N/A,FALSE,"집계표"}</definedName>
    <definedName name="ㅓㅇㄹ" localSheetId="13" hidden="1">{#N/A,#N/A,FALSE,"집계표"}</definedName>
    <definedName name="ㅓㅇㄹ" localSheetId="16" hidden="1">{#N/A,#N/A,FALSE,"집계표"}</definedName>
    <definedName name="ㅓㅇㄹ" localSheetId="21" hidden="1">{#N/A,#N/A,FALSE,"집계표"}</definedName>
    <definedName name="ㅓㅇㄹ" localSheetId="18" hidden="1">{#N/A,#N/A,FALSE,"집계표"}</definedName>
    <definedName name="ㅓㅇㄹ" localSheetId="19" hidden="1">{#N/A,#N/A,FALSE,"집계표"}</definedName>
    <definedName name="ㅓㅇㄹ" localSheetId="20" hidden="1">{#N/A,#N/A,FALSE,"집계표"}</definedName>
    <definedName name="ㅓㅇㄹ" localSheetId="22" hidden="1">{#N/A,#N/A,FALSE,"집계표"}</definedName>
    <definedName name="ㅓㅇㄹ" localSheetId="24" hidden="1">{#N/A,#N/A,FALSE,"집계표"}</definedName>
    <definedName name="ㅓㅇㄹ" localSheetId="28" hidden="1">{#N/A,#N/A,FALSE,"집계표"}</definedName>
    <definedName name="ㅓㅇㄹ" localSheetId="14" hidden="1">{#N/A,#N/A,FALSE,"집계표"}</definedName>
    <definedName name="ㅓㅇㄹ" hidden="1">{#N/A,#N/A,FALSE,"집계표"}</definedName>
    <definedName name="ㅓㅇ롤ㅇ" localSheetId="12" hidden="1">{#N/A,#N/A,FALSE,"혼합골재"}</definedName>
    <definedName name="ㅓㅇ롤ㅇ" localSheetId="11" hidden="1">{#N/A,#N/A,FALSE,"혼합골재"}</definedName>
    <definedName name="ㅓㅇ롤ㅇ" localSheetId="13" hidden="1">{#N/A,#N/A,FALSE,"혼합골재"}</definedName>
    <definedName name="ㅓㅇ롤ㅇ" localSheetId="16" hidden="1">{#N/A,#N/A,FALSE,"혼합골재"}</definedName>
    <definedName name="ㅓㅇ롤ㅇ" localSheetId="21" hidden="1">{#N/A,#N/A,FALSE,"혼합골재"}</definedName>
    <definedName name="ㅓㅇ롤ㅇ" localSheetId="18" hidden="1">{#N/A,#N/A,FALSE,"혼합골재"}</definedName>
    <definedName name="ㅓㅇ롤ㅇ" localSheetId="19" hidden="1">{#N/A,#N/A,FALSE,"혼합골재"}</definedName>
    <definedName name="ㅓㅇ롤ㅇ" localSheetId="20" hidden="1">{#N/A,#N/A,FALSE,"혼합골재"}</definedName>
    <definedName name="ㅓㅇ롤ㅇ" localSheetId="22" hidden="1">{#N/A,#N/A,FALSE,"혼합골재"}</definedName>
    <definedName name="ㅓㅇ롤ㅇ" localSheetId="24" hidden="1">{#N/A,#N/A,FALSE,"혼합골재"}</definedName>
    <definedName name="ㅓㅇ롤ㅇ" localSheetId="28" hidden="1">{#N/A,#N/A,FALSE,"혼합골재"}</definedName>
    <definedName name="ㅓㅇ롤ㅇ" localSheetId="14" hidden="1">{#N/A,#N/A,FALSE,"혼합골재"}</definedName>
    <definedName name="ㅓㅇ롤ㅇ" hidden="1">{#N/A,#N/A,FALSE,"혼합골재"}</definedName>
    <definedName name="ㅓㅇ호ㅓㅇ호ㅓㅇ허" localSheetId="12" hidden="1">{#N/A,#N/A,FALSE,"표지목차"}</definedName>
    <definedName name="ㅓㅇ호ㅓㅇ호ㅓㅇ허" localSheetId="11" hidden="1">{#N/A,#N/A,FALSE,"표지목차"}</definedName>
    <definedName name="ㅓㅇ호ㅓㅇ호ㅓㅇ허" localSheetId="13" hidden="1">{#N/A,#N/A,FALSE,"표지목차"}</definedName>
    <definedName name="ㅓㅇ호ㅓㅇ호ㅓㅇ허" localSheetId="16" hidden="1">{#N/A,#N/A,FALSE,"표지목차"}</definedName>
    <definedName name="ㅓㅇ호ㅓㅇ호ㅓㅇ허" localSheetId="21" hidden="1">{#N/A,#N/A,FALSE,"표지목차"}</definedName>
    <definedName name="ㅓㅇ호ㅓㅇ호ㅓㅇ허" localSheetId="18" hidden="1">{#N/A,#N/A,FALSE,"표지목차"}</definedName>
    <definedName name="ㅓㅇ호ㅓㅇ호ㅓㅇ허" localSheetId="19" hidden="1">{#N/A,#N/A,FALSE,"표지목차"}</definedName>
    <definedName name="ㅓㅇ호ㅓㅇ호ㅓㅇ허" localSheetId="20" hidden="1">{#N/A,#N/A,FALSE,"표지목차"}</definedName>
    <definedName name="ㅓㅇ호ㅓㅇ호ㅓㅇ허" localSheetId="22" hidden="1">{#N/A,#N/A,FALSE,"표지목차"}</definedName>
    <definedName name="ㅓㅇ호ㅓㅇ호ㅓㅇ허" localSheetId="24" hidden="1">{#N/A,#N/A,FALSE,"표지목차"}</definedName>
    <definedName name="ㅓㅇ호ㅓㅇ호ㅓㅇ허" localSheetId="28" hidden="1">{#N/A,#N/A,FALSE,"표지목차"}</definedName>
    <definedName name="ㅓㅇ호ㅓㅇ호ㅓㅇ허" localSheetId="14" hidden="1">{#N/A,#N/A,FALSE,"표지목차"}</definedName>
    <definedName name="ㅓㅇ호ㅓㅇ호ㅓㅇ허" hidden="1">{#N/A,#N/A,FALSE,"표지목차"}</definedName>
    <definedName name="ㅓ치ㅏ헐ㅇ" localSheetId="12" hidden="1">{#N/A,#N/A,FALSE,"집계표"}</definedName>
    <definedName name="ㅓ치ㅏ헐ㅇ" localSheetId="11" hidden="1">{#N/A,#N/A,FALSE,"집계표"}</definedName>
    <definedName name="ㅓ치ㅏ헐ㅇ" localSheetId="13" hidden="1">{#N/A,#N/A,FALSE,"집계표"}</definedName>
    <definedName name="ㅓ치ㅏ헐ㅇ" localSheetId="16" hidden="1">{#N/A,#N/A,FALSE,"집계표"}</definedName>
    <definedName name="ㅓ치ㅏ헐ㅇ" localSheetId="21" hidden="1">{#N/A,#N/A,FALSE,"집계표"}</definedName>
    <definedName name="ㅓ치ㅏ헐ㅇ" localSheetId="18" hidden="1">{#N/A,#N/A,FALSE,"집계표"}</definedName>
    <definedName name="ㅓ치ㅏ헐ㅇ" localSheetId="19" hidden="1">{#N/A,#N/A,FALSE,"집계표"}</definedName>
    <definedName name="ㅓ치ㅏ헐ㅇ" localSheetId="20" hidden="1">{#N/A,#N/A,FALSE,"집계표"}</definedName>
    <definedName name="ㅓ치ㅏ헐ㅇ" localSheetId="22" hidden="1">{#N/A,#N/A,FALSE,"집계표"}</definedName>
    <definedName name="ㅓ치ㅏ헐ㅇ" localSheetId="24" hidden="1">{#N/A,#N/A,FALSE,"집계표"}</definedName>
    <definedName name="ㅓ치ㅏ헐ㅇ" localSheetId="28" hidden="1">{#N/A,#N/A,FALSE,"집계표"}</definedName>
    <definedName name="ㅓ치ㅏ헐ㅇ" localSheetId="14" hidden="1">{#N/A,#N/A,FALSE,"집계표"}</definedName>
    <definedName name="ㅓ치ㅏ헐ㅇ" hidden="1">{#N/A,#N/A,FALSE,"집계표"}</definedName>
    <definedName name="ㅓㅎㄹㅇ" localSheetId="12" hidden="1">{#N/A,#N/A,FALSE,"집계표"}</definedName>
    <definedName name="ㅓㅎㄹㅇ" localSheetId="11" hidden="1">{#N/A,#N/A,FALSE,"집계표"}</definedName>
    <definedName name="ㅓㅎㄹㅇ" localSheetId="13" hidden="1">{#N/A,#N/A,FALSE,"집계표"}</definedName>
    <definedName name="ㅓㅎㄹㅇ" localSheetId="16" hidden="1">{#N/A,#N/A,FALSE,"집계표"}</definedName>
    <definedName name="ㅓㅎㄹㅇ" localSheetId="21" hidden="1">{#N/A,#N/A,FALSE,"집계표"}</definedName>
    <definedName name="ㅓㅎㄹㅇ" localSheetId="18" hidden="1">{#N/A,#N/A,FALSE,"집계표"}</definedName>
    <definedName name="ㅓㅎㄹㅇ" localSheetId="19" hidden="1">{#N/A,#N/A,FALSE,"집계표"}</definedName>
    <definedName name="ㅓㅎㄹㅇ" localSheetId="20" hidden="1">{#N/A,#N/A,FALSE,"집계표"}</definedName>
    <definedName name="ㅓㅎㄹㅇ" localSheetId="22" hidden="1">{#N/A,#N/A,FALSE,"집계표"}</definedName>
    <definedName name="ㅓㅎㄹㅇ" localSheetId="24" hidden="1">{#N/A,#N/A,FALSE,"집계표"}</definedName>
    <definedName name="ㅓㅎㄹㅇ" localSheetId="28" hidden="1">{#N/A,#N/A,FALSE,"집계표"}</definedName>
    <definedName name="ㅓㅎㄹㅇ" localSheetId="14" hidden="1">{#N/A,#N/A,FALSE,"집계표"}</definedName>
    <definedName name="ㅓㅎㄹㅇ" hidden="1">{#N/A,#N/A,FALSE,"집계표"}</definedName>
    <definedName name="ㅓㅎ렁홍" localSheetId="12" hidden="1">{#N/A,#N/A,FALSE,"혼합골재"}</definedName>
    <definedName name="ㅓㅎ렁홍" localSheetId="11" hidden="1">{#N/A,#N/A,FALSE,"혼합골재"}</definedName>
    <definedName name="ㅓㅎ렁홍" localSheetId="13" hidden="1">{#N/A,#N/A,FALSE,"혼합골재"}</definedName>
    <definedName name="ㅓㅎ렁홍" localSheetId="16" hidden="1">{#N/A,#N/A,FALSE,"혼합골재"}</definedName>
    <definedName name="ㅓㅎ렁홍" localSheetId="21" hidden="1">{#N/A,#N/A,FALSE,"혼합골재"}</definedName>
    <definedName name="ㅓㅎ렁홍" localSheetId="18" hidden="1">{#N/A,#N/A,FALSE,"혼합골재"}</definedName>
    <definedName name="ㅓㅎ렁홍" localSheetId="19" hidden="1">{#N/A,#N/A,FALSE,"혼합골재"}</definedName>
    <definedName name="ㅓㅎ렁홍" localSheetId="20" hidden="1">{#N/A,#N/A,FALSE,"혼합골재"}</definedName>
    <definedName name="ㅓㅎ렁홍" localSheetId="22" hidden="1">{#N/A,#N/A,FALSE,"혼합골재"}</definedName>
    <definedName name="ㅓㅎ렁홍" localSheetId="24" hidden="1">{#N/A,#N/A,FALSE,"혼합골재"}</definedName>
    <definedName name="ㅓㅎ렁홍" localSheetId="28" hidden="1">{#N/A,#N/A,FALSE,"혼합골재"}</definedName>
    <definedName name="ㅓㅎ렁홍" localSheetId="14" hidden="1">{#N/A,#N/A,FALSE,"혼합골재"}</definedName>
    <definedName name="ㅓㅎ렁홍" hidden="1">{#N/A,#N/A,FALSE,"혼합골재"}</definedName>
    <definedName name="ㅓㅎ로ㅗㄴ" localSheetId="12" hidden="1">{#N/A,#N/A,FALSE,"단가표지"}</definedName>
    <definedName name="ㅓㅎ로ㅗㄴ" localSheetId="11" hidden="1">{#N/A,#N/A,FALSE,"단가표지"}</definedName>
    <definedName name="ㅓㅎ로ㅗㄴ" localSheetId="13" hidden="1">{#N/A,#N/A,FALSE,"단가표지"}</definedName>
    <definedName name="ㅓㅎ로ㅗㄴ" localSheetId="16" hidden="1">{#N/A,#N/A,FALSE,"단가표지"}</definedName>
    <definedName name="ㅓㅎ로ㅗㄴ" localSheetId="21" hidden="1">{#N/A,#N/A,FALSE,"단가표지"}</definedName>
    <definedName name="ㅓㅎ로ㅗㄴ" localSheetId="18" hidden="1">{#N/A,#N/A,FALSE,"단가표지"}</definedName>
    <definedName name="ㅓㅎ로ㅗㄴ" localSheetId="19" hidden="1">{#N/A,#N/A,FALSE,"단가표지"}</definedName>
    <definedName name="ㅓㅎ로ㅗㄴ" localSheetId="20" hidden="1">{#N/A,#N/A,FALSE,"단가표지"}</definedName>
    <definedName name="ㅓㅎ로ㅗㄴ" localSheetId="22" hidden="1">{#N/A,#N/A,FALSE,"단가표지"}</definedName>
    <definedName name="ㅓㅎ로ㅗㄴ" localSheetId="24" hidden="1">{#N/A,#N/A,FALSE,"단가표지"}</definedName>
    <definedName name="ㅓㅎ로ㅗㄴ" localSheetId="28" hidden="1">{#N/A,#N/A,FALSE,"단가표지"}</definedName>
    <definedName name="ㅓㅎ로ㅗㄴ" localSheetId="14" hidden="1">{#N/A,#N/A,FALSE,"단가표지"}</definedName>
    <definedName name="ㅓㅎ로ㅗㄴ" hidden="1">{#N/A,#N/A,FALSE,"단가표지"}</definedName>
    <definedName name="ㅓㅎㅇㅎ" localSheetId="12" hidden="1">{#N/A,#N/A,FALSE,"운반시간"}</definedName>
    <definedName name="ㅓㅎㅇㅎ" localSheetId="11" hidden="1">{#N/A,#N/A,FALSE,"운반시간"}</definedName>
    <definedName name="ㅓㅎㅇㅎ" localSheetId="13" hidden="1">{#N/A,#N/A,FALSE,"운반시간"}</definedName>
    <definedName name="ㅓㅎㅇㅎ" localSheetId="16" hidden="1">{#N/A,#N/A,FALSE,"운반시간"}</definedName>
    <definedName name="ㅓㅎㅇㅎ" localSheetId="21" hidden="1">{#N/A,#N/A,FALSE,"운반시간"}</definedName>
    <definedName name="ㅓㅎㅇㅎ" localSheetId="18" hidden="1">{#N/A,#N/A,FALSE,"운반시간"}</definedName>
    <definedName name="ㅓㅎㅇㅎ" localSheetId="19" hidden="1">{#N/A,#N/A,FALSE,"운반시간"}</definedName>
    <definedName name="ㅓㅎㅇㅎ" localSheetId="20" hidden="1">{#N/A,#N/A,FALSE,"운반시간"}</definedName>
    <definedName name="ㅓㅎㅇㅎ" localSheetId="22" hidden="1">{#N/A,#N/A,FALSE,"운반시간"}</definedName>
    <definedName name="ㅓㅎㅇㅎ" localSheetId="24" hidden="1">{#N/A,#N/A,FALSE,"운반시간"}</definedName>
    <definedName name="ㅓㅎㅇㅎ" localSheetId="28" hidden="1">{#N/A,#N/A,FALSE,"운반시간"}</definedName>
    <definedName name="ㅓㅎㅇㅎ" localSheetId="14" hidden="1">{#N/A,#N/A,FALSE,"운반시간"}</definedName>
    <definedName name="ㅓㅎㅇㅎ" hidden="1">{#N/A,#N/A,FALSE,"운반시간"}</definedName>
    <definedName name="ㅓ호" localSheetId="12" hidden="1">{#N/A,#N/A,FALSE,"집계표"}</definedName>
    <definedName name="ㅓ호" localSheetId="11" hidden="1">{#N/A,#N/A,FALSE,"집계표"}</definedName>
    <definedName name="ㅓ호" localSheetId="13" hidden="1">{#N/A,#N/A,FALSE,"집계표"}</definedName>
    <definedName name="ㅓ호" localSheetId="16" hidden="1">{#N/A,#N/A,FALSE,"집계표"}</definedName>
    <definedName name="ㅓ호" localSheetId="21" hidden="1">{#N/A,#N/A,FALSE,"집계표"}</definedName>
    <definedName name="ㅓ호" localSheetId="18" hidden="1">{#N/A,#N/A,FALSE,"집계표"}</definedName>
    <definedName name="ㅓ호" localSheetId="19" hidden="1">{#N/A,#N/A,FALSE,"집계표"}</definedName>
    <definedName name="ㅓ호" localSheetId="20" hidden="1">{#N/A,#N/A,FALSE,"집계표"}</definedName>
    <definedName name="ㅓ호" localSheetId="22" hidden="1">{#N/A,#N/A,FALSE,"집계표"}</definedName>
    <definedName name="ㅓ호" localSheetId="24" hidden="1">{#N/A,#N/A,FALSE,"집계표"}</definedName>
    <definedName name="ㅓ호" localSheetId="28" hidden="1">{#N/A,#N/A,FALSE,"집계표"}</definedName>
    <definedName name="ㅓ호" localSheetId="14" hidden="1">{#N/A,#N/A,FALSE,"집계표"}</definedName>
    <definedName name="ㅓ호" hidden="1">{#N/A,#N/A,FALSE,"집계표"}</definedName>
    <definedName name="ㅓ호ㅓ" localSheetId="12" hidden="1">{#N/A,#N/A,FALSE,"표지목차"}</definedName>
    <definedName name="ㅓ호ㅓ" localSheetId="11" hidden="1">{#N/A,#N/A,FALSE,"표지목차"}</definedName>
    <definedName name="ㅓ호ㅓ" localSheetId="13" hidden="1">{#N/A,#N/A,FALSE,"표지목차"}</definedName>
    <definedName name="ㅓ호ㅓ" localSheetId="16" hidden="1">{#N/A,#N/A,FALSE,"표지목차"}</definedName>
    <definedName name="ㅓ호ㅓ" localSheetId="21" hidden="1">{#N/A,#N/A,FALSE,"표지목차"}</definedName>
    <definedName name="ㅓ호ㅓ" localSheetId="18" hidden="1">{#N/A,#N/A,FALSE,"표지목차"}</definedName>
    <definedName name="ㅓ호ㅓ" localSheetId="19" hidden="1">{#N/A,#N/A,FALSE,"표지목차"}</definedName>
    <definedName name="ㅓ호ㅓ" localSheetId="20" hidden="1">{#N/A,#N/A,FALSE,"표지목차"}</definedName>
    <definedName name="ㅓ호ㅓ" localSheetId="22" hidden="1">{#N/A,#N/A,FALSE,"표지목차"}</definedName>
    <definedName name="ㅓ호ㅓ" localSheetId="24" hidden="1">{#N/A,#N/A,FALSE,"표지목차"}</definedName>
    <definedName name="ㅓ호ㅓ" localSheetId="28" hidden="1">{#N/A,#N/A,FALSE,"표지목차"}</definedName>
    <definedName name="ㅓ호ㅓ" localSheetId="14" hidden="1">{#N/A,#N/A,FALSE,"표지목차"}</definedName>
    <definedName name="ㅓ호ㅓ" hidden="1">{#N/A,#N/A,FALSE,"표지목차"}</definedName>
    <definedName name="ㅓ호ㅓㅗㄹ" localSheetId="12" hidden="1">{#N/A,#N/A,FALSE,"단가표지"}</definedName>
    <definedName name="ㅓ호ㅓㅗㄹ" localSheetId="11" hidden="1">{#N/A,#N/A,FALSE,"단가표지"}</definedName>
    <definedName name="ㅓ호ㅓㅗㄹ" localSheetId="13" hidden="1">{#N/A,#N/A,FALSE,"단가표지"}</definedName>
    <definedName name="ㅓ호ㅓㅗㄹ" localSheetId="16" hidden="1">{#N/A,#N/A,FALSE,"단가표지"}</definedName>
    <definedName name="ㅓ호ㅓㅗㄹ" localSheetId="21" hidden="1">{#N/A,#N/A,FALSE,"단가표지"}</definedName>
    <definedName name="ㅓ호ㅓㅗㄹ" localSheetId="18" hidden="1">{#N/A,#N/A,FALSE,"단가표지"}</definedName>
    <definedName name="ㅓ호ㅓㅗㄹ" localSheetId="19" hidden="1">{#N/A,#N/A,FALSE,"단가표지"}</definedName>
    <definedName name="ㅓ호ㅓㅗㄹ" localSheetId="20" hidden="1">{#N/A,#N/A,FALSE,"단가표지"}</definedName>
    <definedName name="ㅓ호ㅓㅗㄹ" localSheetId="22" hidden="1">{#N/A,#N/A,FALSE,"단가표지"}</definedName>
    <definedName name="ㅓ호ㅓㅗㄹ" localSheetId="24" hidden="1">{#N/A,#N/A,FALSE,"단가표지"}</definedName>
    <definedName name="ㅓ호ㅓㅗㄹ" localSheetId="28" hidden="1">{#N/A,#N/A,FALSE,"단가표지"}</definedName>
    <definedName name="ㅓ호ㅓㅗㄹ" localSheetId="14" hidden="1">{#N/A,#N/A,FALSE,"단가표지"}</definedName>
    <definedName name="ㅓ호ㅓㅗㄹ" hidden="1">{#N/A,#N/A,FALSE,"단가표지"}</definedName>
    <definedName name="ㅓㅏ" localSheetId="12" hidden="1">{#N/A,#N/A,FALSE,"골재소요량";#N/A,#N/A,FALSE,"골재소요량"}</definedName>
    <definedName name="ㅓㅏ" localSheetId="11" hidden="1">{#N/A,#N/A,FALSE,"골재소요량";#N/A,#N/A,FALSE,"골재소요량"}</definedName>
    <definedName name="ㅓㅏ" localSheetId="13" hidden="1">{#N/A,#N/A,FALSE,"골재소요량";#N/A,#N/A,FALSE,"골재소요량"}</definedName>
    <definedName name="ㅓㅏ" localSheetId="16" hidden="1">{#N/A,#N/A,FALSE,"골재소요량";#N/A,#N/A,FALSE,"골재소요량"}</definedName>
    <definedName name="ㅓㅏ" localSheetId="21" hidden="1">{#N/A,#N/A,FALSE,"골재소요량";#N/A,#N/A,FALSE,"골재소요량"}</definedName>
    <definedName name="ㅓㅏ" localSheetId="18" hidden="1">{#N/A,#N/A,FALSE,"골재소요량";#N/A,#N/A,FALSE,"골재소요량"}</definedName>
    <definedName name="ㅓㅏ" localSheetId="19" hidden="1">{#N/A,#N/A,FALSE,"골재소요량";#N/A,#N/A,FALSE,"골재소요량"}</definedName>
    <definedName name="ㅓㅏ" localSheetId="20" hidden="1">{#N/A,#N/A,FALSE,"골재소요량";#N/A,#N/A,FALSE,"골재소요량"}</definedName>
    <definedName name="ㅓㅏ" localSheetId="22" hidden="1">{#N/A,#N/A,FALSE,"골재소요량";#N/A,#N/A,FALSE,"골재소요량"}</definedName>
    <definedName name="ㅓㅏ" localSheetId="24" hidden="1">{#N/A,#N/A,FALSE,"골재소요량";#N/A,#N/A,FALSE,"골재소요량"}</definedName>
    <definedName name="ㅓㅏ" localSheetId="28" hidden="1">{#N/A,#N/A,FALSE,"골재소요량";#N/A,#N/A,FALSE,"골재소요량"}</definedName>
    <definedName name="ㅓㅏ" localSheetId="14" hidden="1">{#N/A,#N/A,FALSE,"골재소요량";#N/A,#N/A,FALSE,"골재소요량"}</definedName>
    <definedName name="ㅓㅏ" hidden="1">{#N/A,#N/A,FALSE,"골재소요량";#N/A,#N/A,FALSE,"골재소요량"}</definedName>
    <definedName name="ㅓㅏ호" localSheetId="12" hidden="1">{#N/A,#N/A,FALSE,"단가표지"}</definedName>
    <definedName name="ㅓㅏ호" localSheetId="11" hidden="1">{#N/A,#N/A,FALSE,"단가표지"}</definedName>
    <definedName name="ㅓㅏ호" localSheetId="13" hidden="1">{#N/A,#N/A,FALSE,"단가표지"}</definedName>
    <definedName name="ㅓㅏ호" localSheetId="16" hidden="1">{#N/A,#N/A,FALSE,"단가표지"}</definedName>
    <definedName name="ㅓㅏ호" localSheetId="21" hidden="1">{#N/A,#N/A,FALSE,"단가표지"}</definedName>
    <definedName name="ㅓㅏ호" localSheetId="18" hidden="1">{#N/A,#N/A,FALSE,"단가표지"}</definedName>
    <definedName name="ㅓㅏ호" localSheetId="19" hidden="1">{#N/A,#N/A,FALSE,"단가표지"}</definedName>
    <definedName name="ㅓㅏ호" localSheetId="20" hidden="1">{#N/A,#N/A,FALSE,"단가표지"}</definedName>
    <definedName name="ㅓㅏ호" localSheetId="22" hidden="1">{#N/A,#N/A,FALSE,"단가표지"}</definedName>
    <definedName name="ㅓㅏ호" localSheetId="24" hidden="1">{#N/A,#N/A,FALSE,"단가표지"}</definedName>
    <definedName name="ㅓㅏ호" localSheetId="28" hidden="1">{#N/A,#N/A,FALSE,"단가표지"}</definedName>
    <definedName name="ㅓㅏ호" localSheetId="14" hidden="1">{#N/A,#N/A,FALSE,"단가표지"}</definedName>
    <definedName name="ㅓㅏ호" hidden="1">{#N/A,#N/A,FALSE,"단가표지"}</definedName>
    <definedName name="ㅓㅏ호ㅓ" localSheetId="12" hidden="1">{#N/A,#N/A,FALSE,"단가표지"}</definedName>
    <definedName name="ㅓㅏ호ㅓ" localSheetId="11" hidden="1">{#N/A,#N/A,FALSE,"단가표지"}</definedName>
    <definedName name="ㅓㅏ호ㅓ" localSheetId="13" hidden="1">{#N/A,#N/A,FALSE,"단가표지"}</definedName>
    <definedName name="ㅓㅏ호ㅓ" localSheetId="16" hidden="1">{#N/A,#N/A,FALSE,"단가표지"}</definedName>
    <definedName name="ㅓㅏ호ㅓ" localSheetId="21" hidden="1">{#N/A,#N/A,FALSE,"단가표지"}</definedName>
    <definedName name="ㅓㅏ호ㅓ" localSheetId="18" hidden="1">{#N/A,#N/A,FALSE,"단가표지"}</definedName>
    <definedName name="ㅓㅏ호ㅓ" localSheetId="19" hidden="1">{#N/A,#N/A,FALSE,"단가표지"}</definedName>
    <definedName name="ㅓㅏ호ㅓ" localSheetId="20" hidden="1">{#N/A,#N/A,FALSE,"단가표지"}</definedName>
    <definedName name="ㅓㅏ호ㅓ" localSheetId="22" hidden="1">{#N/A,#N/A,FALSE,"단가표지"}</definedName>
    <definedName name="ㅓㅏ호ㅓ" localSheetId="24" hidden="1">{#N/A,#N/A,FALSE,"단가표지"}</definedName>
    <definedName name="ㅓㅏ호ㅓ" localSheetId="28" hidden="1">{#N/A,#N/A,FALSE,"단가표지"}</definedName>
    <definedName name="ㅓㅏ호ㅓ" localSheetId="14" hidden="1">{#N/A,#N/A,FALSE,"단가표지"}</definedName>
    <definedName name="ㅓㅏ호ㅓ" hidden="1">{#N/A,#N/A,FALSE,"단가표지"}</definedName>
    <definedName name="ㅓㅏㅓ" localSheetId="12" hidden="1">{#N/A,#N/A,FALSE,"조골재"}</definedName>
    <definedName name="ㅓㅏㅓ" localSheetId="11" hidden="1">{#N/A,#N/A,FALSE,"조골재"}</definedName>
    <definedName name="ㅓㅏㅓ" localSheetId="13" hidden="1">{#N/A,#N/A,FALSE,"조골재"}</definedName>
    <definedName name="ㅓㅏㅓ" localSheetId="16" hidden="1">{#N/A,#N/A,FALSE,"조골재"}</definedName>
    <definedName name="ㅓㅏㅓ" localSheetId="21" hidden="1">{#N/A,#N/A,FALSE,"조골재"}</definedName>
    <definedName name="ㅓㅏㅓ" localSheetId="18" hidden="1">{#N/A,#N/A,FALSE,"조골재"}</definedName>
    <definedName name="ㅓㅏㅓ" localSheetId="19" hidden="1">{#N/A,#N/A,FALSE,"조골재"}</definedName>
    <definedName name="ㅓㅏㅓ" localSheetId="20" hidden="1">{#N/A,#N/A,FALSE,"조골재"}</definedName>
    <definedName name="ㅓㅏㅓ" localSheetId="22" hidden="1">{#N/A,#N/A,FALSE,"조골재"}</definedName>
    <definedName name="ㅓㅏㅓ" localSheetId="24" hidden="1">{#N/A,#N/A,FALSE,"조골재"}</definedName>
    <definedName name="ㅓㅏㅓ" localSheetId="28" hidden="1">{#N/A,#N/A,FALSE,"조골재"}</definedName>
    <definedName name="ㅓㅏㅓ" localSheetId="14" hidden="1">{#N/A,#N/A,FALSE,"조골재"}</definedName>
    <definedName name="ㅓㅏㅓ" hidden="1">{#N/A,#N/A,FALSE,"조골재"}</definedName>
    <definedName name="ㅓㅏㅗ하ㅗㅓㅎ" localSheetId="12" hidden="1">{#N/A,#N/A,FALSE,"혼합골재"}</definedName>
    <definedName name="ㅓㅏㅗ하ㅗㅓㅎ" localSheetId="11" hidden="1">{#N/A,#N/A,FALSE,"혼합골재"}</definedName>
    <definedName name="ㅓㅏㅗ하ㅗㅓㅎ" localSheetId="13" hidden="1">{#N/A,#N/A,FALSE,"혼합골재"}</definedName>
    <definedName name="ㅓㅏㅗ하ㅗㅓㅎ" localSheetId="16" hidden="1">{#N/A,#N/A,FALSE,"혼합골재"}</definedName>
    <definedName name="ㅓㅏㅗ하ㅗㅓㅎ" localSheetId="21" hidden="1">{#N/A,#N/A,FALSE,"혼합골재"}</definedName>
    <definedName name="ㅓㅏㅗ하ㅗㅓㅎ" localSheetId="18" hidden="1">{#N/A,#N/A,FALSE,"혼합골재"}</definedName>
    <definedName name="ㅓㅏㅗ하ㅗㅓㅎ" localSheetId="19" hidden="1">{#N/A,#N/A,FALSE,"혼합골재"}</definedName>
    <definedName name="ㅓㅏㅗ하ㅗㅓㅎ" localSheetId="20" hidden="1">{#N/A,#N/A,FALSE,"혼합골재"}</definedName>
    <definedName name="ㅓㅏㅗ하ㅗㅓㅎ" localSheetId="22" hidden="1">{#N/A,#N/A,FALSE,"혼합골재"}</definedName>
    <definedName name="ㅓㅏㅗ하ㅗㅓㅎ" localSheetId="24" hidden="1">{#N/A,#N/A,FALSE,"혼합골재"}</definedName>
    <definedName name="ㅓㅏㅗ하ㅗㅓㅎ" localSheetId="28" hidden="1">{#N/A,#N/A,FALSE,"혼합골재"}</definedName>
    <definedName name="ㅓㅏㅗ하ㅗㅓㅎ" localSheetId="14" hidden="1">{#N/A,#N/A,FALSE,"혼합골재"}</definedName>
    <definedName name="ㅓㅏㅗ하ㅗㅓㅎ" hidden="1">{#N/A,#N/A,FALSE,"혼합골재"}</definedName>
    <definedName name="ㅓㅏㅣ"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12" hidden="1">{#N/A,#N/A,FALSE,"전력간선"}</definedName>
    <definedName name="ㅓㅓㅓ" localSheetId="11" hidden="1">{#N/A,#N/A,FALSE,"전력간선"}</definedName>
    <definedName name="ㅓㅓㅓ" localSheetId="13" hidden="1">{#N/A,#N/A,FALSE,"전력간선"}</definedName>
    <definedName name="ㅓㅓㅓ" localSheetId="16" hidden="1">{#N/A,#N/A,FALSE,"전력간선"}</definedName>
    <definedName name="ㅓㅓㅓ" localSheetId="21" hidden="1">{#N/A,#N/A,FALSE,"전력간선"}</definedName>
    <definedName name="ㅓㅓㅓ" localSheetId="18" hidden="1">{#N/A,#N/A,FALSE,"전력간선"}</definedName>
    <definedName name="ㅓㅓㅓ" localSheetId="19" hidden="1">{#N/A,#N/A,FALSE,"전력간선"}</definedName>
    <definedName name="ㅓㅓㅓ" localSheetId="20" hidden="1">{#N/A,#N/A,FALSE,"전력간선"}</definedName>
    <definedName name="ㅓㅓㅓ" localSheetId="22" hidden="1">{#N/A,#N/A,FALSE,"전력간선"}</definedName>
    <definedName name="ㅓㅓㅓ" localSheetId="24" hidden="1">{#N/A,#N/A,FALSE,"전력간선"}</definedName>
    <definedName name="ㅓㅓㅓ" localSheetId="28" hidden="1">{#N/A,#N/A,FALSE,"전력간선"}</definedName>
    <definedName name="ㅓㅓㅓ" localSheetId="14" hidden="1">{#N/A,#N/A,FALSE,"전력간선"}</definedName>
    <definedName name="ㅓㅓㅓ" hidden="1">{#N/A,#N/A,FALSE,"전력간선"}</definedName>
    <definedName name="ㅓㅓㅓ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ㅗ" localSheetId="12" hidden="1">{#N/A,#N/A,FALSE,"조골재"}</definedName>
    <definedName name="ㅓㅓㅗ" localSheetId="11" hidden="1">{#N/A,#N/A,FALSE,"조골재"}</definedName>
    <definedName name="ㅓㅓㅗ" localSheetId="13" hidden="1">{#N/A,#N/A,FALSE,"조골재"}</definedName>
    <definedName name="ㅓㅓㅗ" localSheetId="16" hidden="1">{#N/A,#N/A,FALSE,"조골재"}</definedName>
    <definedName name="ㅓㅓㅗ" localSheetId="21" hidden="1">{#N/A,#N/A,FALSE,"조골재"}</definedName>
    <definedName name="ㅓㅓㅗ" localSheetId="18" hidden="1">{#N/A,#N/A,FALSE,"조골재"}</definedName>
    <definedName name="ㅓㅓㅗ" localSheetId="19" hidden="1">{#N/A,#N/A,FALSE,"조골재"}</definedName>
    <definedName name="ㅓㅓㅗ" localSheetId="20" hidden="1">{#N/A,#N/A,FALSE,"조골재"}</definedName>
    <definedName name="ㅓㅓㅗ" localSheetId="22" hidden="1">{#N/A,#N/A,FALSE,"조골재"}</definedName>
    <definedName name="ㅓㅓㅗ" localSheetId="24" hidden="1">{#N/A,#N/A,FALSE,"조골재"}</definedName>
    <definedName name="ㅓㅓㅗ" localSheetId="28" hidden="1">{#N/A,#N/A,FALSE,"조골재"}</definedName>
    <definedName name="ㅓㅓㅗ" localSheetId="14" hidden="1">{#N/A,#N/A,FALSE,"조골재"}</definedName>
    <definedName name="ㅓㅓㅗ" hidden="1">{#N/A,#N/A,FALSE,"조골재"}</definedName>
    <definedName name="ㅓㅕㅏ" localSheetId="12" hidden="1">{#N/A,#N/A,FALSE,"Sheet6"}</definedName>
    <definedName name="ㅓㅕㅏ" localSheetId="11" hidden="1">{#N/A,#N/A,FALSE,"Sheet6"}</definedName>
    <definedName name="ㅓㅕㅏ" localSheetId="13" hidden="1">{#N/A,#N/A,FALSE,"Sheet6"}</definedName>
    <definedName name="ㅓㅕㅏ" localSheetId="16" hidden="1">{#N/A,#N/A,FALSE,"Sheet6"}</definedName>
    <definedName name="ㅓㅕㅏ" localSheetId="21" hidden="1">{#N/A,#N/A,FALSE,"Sheet6"}</definedName>
    <definedName name="ㅓㅕㅏ" localSheetId="18" hidden="1">{#N/A,#N/A,FALSE,"Sheet6"}</definedName>
    <definedName name="ㅓㅕㅏ" localSheetId="19" hidden="1">{#N/A,#N/A,FALSE,"Sheet6"}</definedName>
    <definedName name="ㅓㅕㅏ" localSheetId="20" hidden="1">{#N/A,#N/A,FALSE,"Sheet6"}</definedName>
    <definedName name="ㅓㅕㅏ" localSheetId="22" hidden="1">{#N/A,#N/A,FALSE,"Sheet6"}</definedName>
    <definedName name="ㅓㅕㅏ" localSheetId="24" hidden="1">{#N/A,#N/A,FALSE,"Sheet6"}</definedName>
    <definedName name="ㅓㅕㅏ" localSheetId="28" hidden="1">{#N/A,#N/A,FALSE,"Sheet6"}</definedName>
    <definedName name="ㅓㅕㅏ" localSheetId="14" hidden="1">{#N/A,#N/A,FALSE,"Sheet6"}</definedName>
    <definedName name="ㅓㅕㅏ" hidden="1">{#N/A,#N/A,FALSE,"Sheet6"}</definedName>
    <definedName name="ㅓㅗ" localSheetId="12" hidden="1">{#N/A,#N/A,FALSE,"운반시간"}</definedName>
    <definedName name="ㅓㅗ" localSheetId="11" hidden="1">{#N/A,#N/A,FALSE,"운반시간"}</definedName>
    <definedName name="ㅓㅗ" localSheetId="13" hidden="1">{#N/A,#N/A,FALSE,"운반시간"}</definedName>
    <definedName name="ㅓㅗ" localSheetId="16" hidden="1">{#N/A,#N/A,FALSE,"운반시간"}</definedName>
    <definedName name="ㅓㅗ" localSheetId="21" hidden="1">{#N/A,#N/A,FALSE,"운반시간"}</definedName>
    <definedName name="ㅓㅗ" localSheetId="18" hidden="1">{#N/A,#N/A,FALSE,"운반시간"}</definedName>
    <definedName name="ㅓㅗ" localSheetId="19" hidden="1">{#N/A,#N/A,FALSE,"운반시간"}</definedName>
    <definedName name="ㅓㅗ" localSheetId="20" hidden="1">{#N/A,#N/A,FALSE,"운반시간"}</definedName>
    <definedName name="ㅓㅗ" localSheetId="22" hidden="1">{#N/A,#N/A,FALSE,"운반시간"}</definedName>
    <definedName name="ㅓㅗ" localSheetId="24" hidden="1">{#N/A,#N/A,FALSE,"운반시간"}</definedName>
    <definedName name="ㅓㅗ" localSheetId="28" hidden="1">{#N/A,#N/A,FALSE,"운반시간"}</definedName>
    <definedName name="ㅓㅗ" localSheetId="14" hidden="1">{#N/A,#N/A,FALSE,"운반시간"}</definedName>
    <definedName name="ㅓㅗ" hidden="1">{#N/A,#N/A,FALSE,"운반시간"}</definedName>
    <definedName name="ㅓㅗㄹ허" localSheetId="12" hidden="1">{#N/A,#N/A,FALSE,"집계표"}</definedName>
    <definedName name="ㅓㅗㄹ허" localSheetId="11" hidden="1">{#N/A,#N/A,FALSE,"집계표"}</definedName>
    <definedName name="ㅓㅗㄹ허" localSheetId="13" hidden="1">{#N/A,#N/A,FALSE,"집계표"}</definedName>
    <definedName name="ㅓㅗㄹ허" localSheetId="16" hidden="1">{#N/A,#N/A,FALSE,"집계표"}</definedName>
    <definedName name="ㅓㅗㄹ허" localSheetId="21" hidden="1">{#N/A,#N/A,FALSE,"집계표"}</definedName>
    <definedName name="ㅓㅗㄹ허" localSheetId="18" hidden="1">{#N/A,#N/A,FALSE,"집계표"}</definedName>
    <definedName name="ㅓㅗㄹ허" localSheetId="19" hidden="1">{#N/A,#N/A,FALSE,"집계표"}</definedName>
    <definedName name="ㅓㅗㄹ허" localSheetId="20" hidden="1">{#N/A,#N/A,FALSE,"집계표"}</definedName>
    <definedName name="ㅓㅗㄹ허" localSheetId="22" hidden="1">{#N/A,#N/A,FALSE,"집계표"}</definedName>
    <definedName name="ㅓㅗㄹ허" localSheetId="24" hidden="1">{#N/A,#N/A,FALSE,"집계표"}</definedName>
    <definedName name="ㅓㅗㄹ허" localSheetId="28" hidden="1">{#N/A,#N/A,FALSE,"집계표"}</definedName>
    <definedName name="ㅓㅗㄹ허" localSheetId="14" hidden="1">{#N/A,#N/A,FALSE,"집계표"}</definedName>
    <definedName name="ㅓㅗㄹ허" hidden="1">{#N/A,#N/A,FALSE,"집계표"}</definedName>
    <definedName name="ㅓㅗㅎㄹ" localSheetId="12" hidden="1">{#N/A,#N/A,FALSE,"조골재"}</definedName>
    <definedName name="ㅓㅗㅎㄹ" localSheetId="11" hidden="1">{#N/A,#N/A,FALSE,"조골재"}</definedName>
    <definedName name="ㅓㅗㅎㄹ" localSheetId="13" hidden="1">{#N/A,#N/A,FALSE,"조골재"}</definedName>
    <definedName name="ㅓㅗㅎㄹ" localSheetId="16" hidden="1">{#N/A,#N/A,FALSE,"조골재"}</definedName>
    <definedName name="ㅓㅗㅎㄹ" localSheetId="21" hidden="1">{#N/A,#N/A,FALSE,"조골재"}</definedName>
    <definedName name="ㅓㅗㅎㄹ" localSheetId="18" hidden="1">{#N/A,#N/A,FALSE,"조골재"}</definedName>
    <definedName name="ㅓㅗㅎㄹ" localSheetId="19" hidden="1">{#N/A,#N/A,FALSE,"조골재"}</definedName>
    <definedName name="ㅓㅗㅎㄹ" localSheetId="20" hidden="1">{#N/A,#N/A,FALSE,"조골재"}</definedName>
    <definedName name="ㅓㅗㅎㄹ" localSheetId="22" hidden="1">{#N/A,#N/A,FALSE,"조골재"}</definedName>
    <definedName name="ㅓㅗㅎㄹ" localSheetId="24" hidden="1">{#N/A,#N/A,FALSE,"조골재"}</definedName>
    <definedName name="ㅓㅗㅎㄹ" localSheetId="28" hidden="1">{#N/A,#N/A,FALSE,"조골재"}</definedName>
    <definedName name="ㅓㅗㅎㄹ" localSheetId="14" hidden="1">{#N/A,#N/A,FALSE,"조골재"}</definedName>
    <definedName name="ㅓㅗㅎㄹ" hidden="1">{#N/A,#N/A,FALSE,"조골재"}</definedName>
    <definedName name="ㅓㅗㅎㄹㅇㅇ" localSheetId="12" hidden="1">{#N/A,#N/A,FALSE,"집계표"}</definedName>
    <definedName name="ㅓㅗㅎㄹㅇㅇ" localSheetId="11" hidden="1">{#N/A,#N/A,FALSE,"집계표"}</definedName>
    <definedName name="ㅓㅗㅎㄹㅇㅇ" localSheetId="13" hidden="1">{#N/A,#N/A,FALSE,"집계표"}</definedName>
    <definedName name="ㅓㅗㅎㄹㅇㅇ" localSheetId="16" hidden="1">{#N/A,#N/A,FALSE,"집계표"}</definedName>
    <definedName name="ㅓㅗㅎㄹㅇㅇ" localSheetId="21" hidden="1">{#N/A,#N/A,FALSE,"집계표"}</definedName>
    <definedName name="ㅓㅗㅎㄹㅇㅇ" localSheetId="18" hidden="1">{#N/A,#N/A,FALSE,"집계표"}</definedName>
    <definedName name="ㅓㅗㅎㄹㅇㅇ" localSheetId="19" hidden="1">{#N/A,#N/A,FALSE,"집계표"}</definedName>
    <definedName name="ㅓㅗㅎㄹㅇㅇ" localSheetId="20" hidden="1">{#N/A,#N/A,FALSE,"집계표"}</definedName>
    <definedName name="ㅓㅗㅎㄹㅇㅇ" localSheetId="22" hidden="1">{#N/A,#N/A,FALSE,"집계표"}</definedName>
    <definedName name="ㅓㅗㅎㄹㅇㅇ" localSheetId="24" hidden="1">{#N/A,#N/A,FALSE,"집계표"}</definedName>
    <definedName name="ㅓㅗㅎㄹㅇㅇ" localSheetId="28" hidden="1">{#N/A,#N/A,FALSE,"집계표"}</definedName>
    <definedName name="ㅓㅗㅎㄹㅇㅇ" localSheetId="14" hidden="1">{#N/A,#N/A,FALSE,"집계표"}</definedName>
    <definedName name="ㅓㅗㅎㄹㅇㅇ" hidden="1">{#N/A,#N/A,FALSE,"집계표"}</definedName>
    <definedName name="ㅓㅗㅎ러ㅗㅎ러" localSheetId="12" hidden="1">{#N/A,#N/A,FALSE,"혼합골재"}</definedName>
    <definedName name="ㅓㅗㅎ러ㅗㅎ러" localSheetId="11" hidden="1">{#N/A,#N/A,FALSE,"혼합골재"}</definedName>
    <definedName name="ㅓㅗㅎ러ㅗㅎ러" localSheetId="13" hidden="1">{#N/A,#N/A,FALSE,"혼합골재"}</definedName>
    <definedName name="ㅓㅗㅎ러ㅗㅎ러" localSheetId="16" hidden="1">{#N/A,#N/A,FALSE,"혼합골재"}</definedName>
    <definedName name="ㅓㅗㅎ러ㅗㅎ러" localSheetId="21" hidden="1">{#N/A,#N/A,FALSE,"혼합골재"}</definedName>
    <definedName name="ㅓㅗㅎ러ㅗㅎ러" localSheetId="18" hidden="1">{#N/A,#N/A,FALSE,"혼합골재"}</definedName>
    <definedName name="ㅓㅗㅎ러ㅗㅎ러" localSheetId="19" hidden="1">{#N/A,#N/A,FALSE,"혼합골재"}</definedName>
    <definedName name="ㅓㅗㅎ러ㅗㅎ러" localSheetId="20" hidden="1">{#N/A,#N/A,FALSE,"혼합골재"}</definedName>
    <definedName name="ㅓㅗㅎ러ㅗㅎ러" localSheetId="22" hidden="1">{#N/A,#N/A,FALSE,"혼합골재"}</definedName>
    <definedName name="ㅓㅗㅎ러ㅗㅎ러" localSheetId="24" hidden="1">{#N/A,#N/A,FALSE,"혼합골재"}</definedName>
    <definedName name="ㅓㅗㅎ러ㅗㅎ러" localSheetId="28" hidden="1">{#N/A,#N/A,FALSE,"혼합골재"}</definedName>
    <definedName name="ㅓㅗㅎ러ㅗㅎ러" localSheetId="14" hidden="1">{#N/A,#N/A,FALSE,"혼합골재"}</definedName>
    <definedName name="ㅓㅗㅎ러ㅗㅎ러" hidden="1">{#N/A,#N/A,FALSE,"혼합골재"}</definedName>
    <definedName name="ㅓㅗㅎ러ㅗ호ㅓ" localSheetId="12" hidden="1">{#N/A,#N/A,FALSE,"단가표지"}</definedName>
    <definedName name="ㅓㅗㅎ러ㅗ호ㅓ" localSheetId="11" hidden="1">{#N/A,#N/A,FALSE,"단가표지"}</definedName>
    <definedName name="ㅓㅗㅎ러ㅗ호ㅓ" localSheetId="13" hidden="1">{#N/A,#N/A,FALSE,"단가표지"}</definedName>
    <definedName name="ㅓㅗㅎ러ㅗ호ㅓ" localSheetId="16" hidden="1">{#N/A,#N/A,FALSE,"단가표지"}</definedName>
    <definedName name="ㅓㅗㅎ러ㅗ호ㅓ" localSheetId="21" hidden="1">{#N/A,#N/A,FALSE,"단가표지"}</definedName>
    <definedName name="ㅓㅗㅎ러ㅗ호ㅓ" localSheetId="18" hidden="1">{#N/A,#N/A,FALSE,"단가표지"}</definedName>
    <definedName name="ㅓㅗㅎ러ㅗ호ㅓ" localSheetId="19" hidden="1">{#N/A,#N/A,FALSE,"단가표지"}</definedName>
    <definedName name="ㅓㅗㅎ러ㅗ호ㅓ" localSheetId="20" hidden="1">{#N/A,#N/A,FALSE,"단가표지"}</definedName>
    <definedName name="ㅓㅗㅎ러ㅗ호ㅓ" localSheetId="22" hidden="1">{#N/A,#N/A,FALSE,"단가표지"}</definedName>
    <definedName name="ㅓㅗㅎ러ㅗ호ㅓ" localSheetId="24" hidden="1">{#N/A,#N/A,FALSE,"단가표지"}</definedName>
    <definedName name="ㅓㅗㅎ러ㅗ호ㅓ" localSheetId="28" hidden="1">{#N/A,#N/A,FALSE,"단가표지"}</definedName>
    <definedName name="ㅓㅗㅎ러ㅗ호ㅓ" localSheetId="14" hidden="1">{#N/A,#N/A,FALSE,"단가표지"}</definedName>
    <definedName name="ㅓㅗㅎ러ㅗ호ㅓ" hidden="1">{#N/A,#N/A,FALSE,"단가표지"}</definedName>
    <definedName name="ㅓㅗㅎㅍ" localSheetId="12" hidden="1">{#N/A,#N/A,FALSE,"집계표"}</definedName>
    <definedName name="ㅓㅗㅎㅍ" localSheetId="11" hidden="1">{#N/A,#N/A,FALSE,"집계표"}</definedName>
    <definedName name="ㅓㅗㅎㅍ" localSheetId="13" hidden="1">{#N/A,#N/A,FALSE,"집계표"}</definedName>
    <definedName name="ㅓㅗㅎㅍ" localSheetId="16" hidden="1">{#N/A,#N/A,FALSE,"집계표"}</definedName>
    <definedName name="ㅓㅗㅎㅍ" localSheetId="21" hidden="1">{#N/A,#N/A,FALSE,"집계표"}</definedName>
    <definedName name="ㅓㅗㅎㅍ" localSheetId="18" hidden="1">{#N/A,#N/A,FALSE,"집계표"}</definedName>
    <definedName name="ㅓㅗㅎㅍ" localSheetId="19" hidden="1">{#N/A,#N/A,FALSE,"집계표"}</definedName>
    <definedName name="ㅓㅗㅎㅍ" localSheetId="20" hidden="1">{#N/A,#N/A,FALSE,"집계표"}</definedName>
    <definedName name="ㅓㅗㅎㅍ" localSheetId="22" hidden="1">{#N/A,#N/A,FALSE,"집계표"}</definedName>
    <definedName name="ㅓㅗㅎㅍ" localSheetId="24" hidden="1">{#N/A,#N/A,FALSE,"집계표"}</definedName>
    <definedName name="ㅓㅗㅎㅍ" localSheetId="28" hidden="1">{#N/A,#N/A,FALSE,"집계표"}</definedName>
    <definedName name="ㅓㅗㅎㅍ" localSheetId="14" hidden="1">{#N/A,#N/A,FALSE,"집계표"}</definedName>
    <definedName name="ㅓㅗㅎㅍ" hidden="1">{#N/A,#N/A,FALSE,"집계표"}</definedName>
    <definedName name="ㅓㅗ하ㅗㅎ" localSheetId="12" hidden="1">{#N/A,#N/A,FALSE,"집계표"}</definedName>
    <definedName name="ㅓㅗ하ㅗㅎ" localSheetId="11" hidden="1">{#N/A,#N/A,FALSE,"집계표"}</definedName>
    <definedName name="ㅓㅗ하ㅗㅎ" localSheetId="13" hidden="1">{#N/A,#N/A,FALSE,"집계표"}</definedName>
    <definedName name="ㅓㅗ하ㅗㅎ" localSheetId="16" hidden="1">{#N/A,#N/A,FALSE,"집계표"}</definedName>
    <definedName name="ㅓㅗ하ㅗㅎ" localSheetId="21" hidden="1">{#N/A,#N/A,FALSE,"집계표"}</definedName>
    <definedName name="ㅓㅗ하ㅗㅎ" localSheetId="18" hidden="1">{#N/A,#N/A,FALSE,"집계표"}</definedName>
    <definedName name="ㅓㅗ하ㅗㅎ" localSheetId="19" hidden="1">{#N/A,#N/A,FALSE,"집계표"}</definedName>
    <definedName name="ㅓㅗ하ㅗㅎ" localSheetId="20" hidden="1">{#N/A,#N/A,FALSE,"집계표"}</definedName>
    <definedName name="ㅓㅗ하ㅗㅎ" localSheetId="22" hidden="1">{#N/A,#N/A,FALSE,"집계표"}</definedName>
    <definedName name="ㅓㅗ하ㅗㅎ" localSheetId="24" hidden="1">{#N/A,#N/A,FALSE,"집계표"}</definedName>
    <definedName name="ㅓㅗ하ㅗㅎ" localSheetId="28" hidden="1">{#N/A,#N/A,FALSE,"집계표"}</definedName>
    <definedName name="ㅓㅗ하ㅗㅎ" localSheetId="14" hidden="1">{#N/A,#N/A,FALSE,"집계표"}</definedName>
    <definedName name="ㅓㅗ하ㅗㅎ" hidden="1">{#N/A,#N/A,FALSE,"집계표"}</definedName>
    <definedName name="ㅓㅗ허" localSheetId="12" hidden="1">{#N/A,#N/A,FALSE,"조골재"}</definedName>
    <definedName name="ㅓㅗ허" localSheetId="11" hidden="1">{#N/A,#N/A,FALSE,"조골재"}</definedName>
    <definedName name="ㅓㅗ허" localSheetId="13" hidden="1">{#N/A,#N/A,FALSE,"조골재"}</definedName>
    <definedName name="ㅓㅗ허" localSheetId="16" hidden="1">{#N/A,#N/A,FALSE,"조골재"}</definedName>
    <definedName name="ㅓㅗ허" localSheetId="21" hidden="1">{#N/A,#N/A,FALSE,"조골재"}</definedName>
    <definedName name="ㅓㅗ허" localSheetId="18" hidden="1">{#N/A,#N/A,FALSE,"조골재"}</definedName>
    <definedName name="ㅓㅗ허" localSheetId="19" hidden="1">{#N/A,#N/A,FALSE,"조골재"}</definedName>
    <definedName name="ㅓㅗ허" localSheetId="20" hidden="1">{#N/A,#N/A,FALSE,"조골재"}</definedName>
    <definedName name="ㅓㅗ허" localSheetId="22" hidden="1">{#N/A,#N/A,FALSE,"조골재"}</definedName>
    <definedName name="ㅓㅗ허" localSheetId="24" hidden="1">{#N/A,#N/A,FALSE,"조골재"}</definedName>
    <definedName name="ㅓㅗ허" localSheetId="28" hidden="1">{#N/A,#N/A,FALSE,"조골재"}</definedName>
    <definedName name="ㅓㅗ허" localSheetId="14" hidden="1">{#N/A,#N/A,FALSE,"조골재"}</definedName>
    <definedName name="ㅓㅗ허" hidden="1">{#N/A,#N/A,FALSE,"조골재"}</definedName>
    <definedName name="ㅓㅗ허ㅗㄹ" localSheetId="12" hidden="1">{#N/A,#N/A,FALSE,"운반시간"}</definedName>
    <definedName name="ㅓㅗ허ㅗㄹ" localSheetId="11" hidden="1">{#N/A,#N/A,FALSE,"운반시간"}</definedName>
    <definedName name="ㅓㅗ허ㅗㄹ" localSheetId="13" hidden="1">{#N/A,#N/A,FALSE,"운반시간"}</definedName>
    <definedName name="ㅓㅗ허ㅗㄹ" localSheetId="16" hidden="1">{#N/A,#N/A,FALSE,"운반시간"}</definedName>
    <definedName name="ㅓㅗ허ㅗㄹ" localSheetId="21" hidden="1">{#N/A,#N/A,FALSE,"운반시간"}</definedName>
    <definedName name="ㅓㅗ허ㅗㄹ" localSheetId="18" hidden="1">{#N/A,#N/A,FALSE,"운반시간"}</definedName>
    <definedName name="ㅓㅗ허ㅗㄹ" localSheetId="19" hidden="1">{#N/A,#N/A,FALSE,"운반시간"}</definedName>
    <definedName name="ㅓㅗ허ㅗㄹ" localSheetId="20" hidden="1">{#N/A,#N/A,FALSE,"운반시간"}</definedName>
    <definedName name="ㅓㅗ허ㅗㄹ" localSheetId="22" hidden="1">{#N/A,#N/A,FALSE,"운반시간"}</definedName>
    <definedName name="ㅓㅗ허ㅗㄹ" localSheetId="24" hidden="1">{#N/A,#N/A,FALSE,"운반시간"}</definedName>
    <definedName name="ㅓㅗ허ㅗㄹ" localSheetId="28" hidden="1">{#N/A,#N/A,FALSE,"운반시간"}</definedName>
    <definedName name="ㅓㅗ허ㅗㄹ" localSheetId="14" hidden="1">{#N/A,#N/A,FALSE,"운반시간"}</definedName>
    <definedName name="ㅓㅗ허ㅗㄹ" hidden="1">{#N/A,#N/A,FALSE,"운반시간"}</definedName>
    <definedName name="ㅓㅗ허ㅗㅎㄹ" localSheetId="12" hidden="1">{#N/A,#N/A,FALSE,"골재소요량";#N/A,#N/A,FALSE,"골재소요량"}</definedName>
    <definedName name="ㅓㅗ허ㅗㅎㄹ" localSheetId="11" hidden="1">{#N/A,#N/A,FALSE,"골재소요량";#N/A,#N/A,FALSE,"골재소요량"}</definedName>
    <definedName name="ㅓㅗ허ㅗㅎㄹ" localSheetId="13" hidden="1">{#N/A,#N/A,FALSE,"골재소요량";#N/A,#N/A,FALSE,"골재소요량"}</definedName>
    <definedName name="ㅓㅗ허ㅗㅎㄹ" localSheetId="16" hidden="1">{#N/A,#N/A,FALSE,"골재소요량";#N/A,#N/A,FALSE,"골재소요량"}</definedName>
    <definedName name="ㅓㅗ허ㅗㅎㄹ" localSheetId="21" hidden="1">{#N/A,#N/A,FALSE,"골재소요량";#N/A,#N/A,FALSE,"골재소요량"}</definedName>
    <definedName name="ㅓㅗ허ㅗㅎㄹ" localSheetId="18" hidden="1">{#N/A,#N/A,FALSE,"골재소요량";#N/A,#N/A,FALSE,"골재소요량"}</definedName>
    <definedName name="ㅓㅗ허ㅗㅎㄹ" localSheetId="19" hidden="1">{#N/A,#N/A,FALSE,"골재소요량";#N/A,#N/A,FALSE,"골재소요량"}</definedName>
    <definedName name="ㅓㅗ허ㅗㅎㄹ" localSheetId="20" hidden="1">{#N/A,#N/A,FALSE,"골재소요량";#N/A,#N/A,FALSE,"골재소요량"}</definedName>
    <definedName name="ㅓㅗ허ㅗㅎㄹ" localSheetId="22" hidden="1">{#N/A,#N/A,FALSE,"골재소요량";#N/A,#N/A,FALSE,"골재소요량"}</definedName>
    <definedName name="ㅓㅗ허ㅗㅎㄹ" localSheetId="24" hidden="1">{#N/A,#N/A,FALSE,"골재소요량";#N/A,#N/A,FALSE,"골재소요량"}</definedName>
    <definedName name="ㅓㅗ허ㅗㅎㄹ" localSheetId="28" hidden="1">{#N/A,#N/A,FALSE,"골재소요량";#N/A,#N/A,FALSE,"골재소요량"}</definedName>
    <definedName name="ㅓㅗ허ㅗㅎㄹ" localSheetId="14" hidden="1">{#N/A,#N/A,FALSE,"골재소요량";#N/A,#N/A,FALSE,"골재소요량"}</definedName>
    <definedName name="ㅓㅗ허ㅗㅎㄹ" hidden="1">{#N/A,#N/A,FALSE,"골재소요량";#N/A,#N/A,FALSE,"골재소요량"}</definedName>
    <definedName name="ㅓㅗ허ㅗㅎ러" localSheetId="12" hidden="1">{#N/A,#N/A,FALSE,"운반시간"}</definedName>
    <definedName name="ㅓㅗ허ㅗㅎ러" localSheetId="11" hidden="1">{#N/A,#N/A,FALSE,"운반시간"}</definedName>
    <definedName name="ㅓㅗ허ㅗㅎ러" localSheetId="13" hidden="1">{#N/A,#N/A,FALSE,"운반시간"}</definedName>
    <definedName name="ㅓㅗ허ㅗㅎ러" localSheetId="16" hidden="1">{#N/A,#N/A,FALSE,"운반시간"}</definedName>
    <definedName name="ㅓㅗ허ㅗㅎ러" localSheetId="21" hidden="1">{#N/A,#N/A,FALSE,"운반시간"}</definedName>
    <definedName name="ㅓㅗ허ㅗㅎ러" localSheetId="18" hidden="1">{#N/A,#N/A,FALSE,"운반시간"}</definedName>
    <definedName name="ㅓㅗ허ㅗㅎ러" localSheetId="19" hidden="1">{#N/A,#N/A,FALSE,"운반시간"}</definedName>
    <definedName name="ㅓㅗ허ㅗㅎ러" localSheetId="20" hidden="1">{#N/A,#N/A,FALSE,"운반시간"}</definedName>
    <definedName name="ㅓㅗ허ㅗㅎ러" localSheetId="22" hidden="1">{#N/A,#N/A,FALSE,"운반시간"}</definedName>
    <definedName name="ㅓㅗ허ㅗㅎ러" localSheetId="24" hidden="1">{#N/A,#N/A,FALSE,"운반시간"}</definedName>
    <definedName name="ㅓㅗ허ㅗㅎ러" localSheetId="28" hidden="1">{#N/A,#N/A,FALSE,"운반시간"}</definedName>
    <definedName name="ㅓㅗ허ㅗㅎ러" localSheetId="14" hidden="1">{#N/A,#N/A,FALSE,"운반시간"}</definedName>
    <definedName name="ㅓㅗ허ㅗㅎ러" hidden="1">{#N/A,#N/A,FALSE,"운반시간"}</definedName>
    <definedName name="ㅓㅗ헝홍허" localSheetId="12" hidden="1">{#N/A,#N/A,FALSE,"골재소요량";#N/A,#N/A,FALSE,"골재소요량"}</definedName>
    <definedName name="ㅓㅗ헝홍허" localSheetId="11" hidden="1">{#N/A,#N/A,FALSE,"골재소요량";#N/A,#N/A,FALSE,"골재소요량"}</definedName>
    <definedName name="ㅓㅗ헝홍허" localSheetId="13" hidden="1">{#N/A,#N/A,FALSE,"골재소요량";#N/A,#N/A,FALSE,"골재소요량"}</definedName>
    <definedName name="ㅓㅗ헝홍허" localSheetId="16" hidden="1">{#N/A,#N/A,FALSE,"골재소요량";#N/A,#N/A,FALSE,"골재소요량"}</definedName>
    <definedName name="ㅓㅗ헝홍허" localSheetId="21" hidden="1">{#N/A,#N/A,FALSE,"골재소요량";#N/A,#N/A,FALSE,"골재소요량"}</definedName>
    <definedName name="ㅓㅗ헝홍허" localSheetId="18" hidden="1">{#N/A,#N/A,FALSE,"골재소요량";#N/A,#N/A,FALSE,"골재소요량"}</definedName>
    <definedName name="ㅓㅗ헝홍허" localSheetId="19" hidden="1">{#N/A,#N/A,FALSE,"골재소요량";#N/A,#N/A,FALSE,"골재소요량"}</definedName>
    <definedName name="ㅓㅗ헝홍허" localSheetId="20" hidden="1">{#N/A,#N/A,FALSE,"골재소요량";#N/A,#N/A,FALSE,"골재소요량"}</definedName>
    <definedName name="ㅓㅗ헝홍허" localSheetId="22" hidden="1">{#N/A,#N/A,FALSE,"골재소요량";#N/A,#N/A,FALSE,"골재소요량"}</definedName>
    <definedName name="ㅓㅗ헝홍허" localSheetId="24" hidden="1">{#N/A,#N/A,FALSE,"골재소요량";#N/A,#N/A,FALSE,"골재소요량"}</definedName>
    <definedName name="ㅓㅗ헝홍허" localSheetId="28" hidden="1">{#N/A,#N/A,FALSE,"골재소요량";#N/A,#N/A,FALSE,"골재소요량"}</definedName>
    <definedName name="ㅓㅗ헝홍허" localSheetId="14" hidden="1">{#N/A,#N/A,FALSE,"골재소요량";#N/A,#N/A,FALSE,"골재소요량"}</definedName>
    <definedName name="ㅓㅗ헝홍허" hidden="1">{#N/A,#N/A,FALSE,"골재소요량";#N/A,#N/A,FALSE,"골재소요량"}</definedName>
    <definedName name="ㅓㅗ헣ㄹ" localSheetId="12" hidden="1">{#N/A,#N/A,FALSE,"단가표지"}</definedName>
    <definedName name="ㅓㅗ헣ㄹ" localSheetId="11" hidden="1">{#N/A,#N/A,FALSE,"단가표지"}</definedName>
    <definedName name="ㅓㅗ헣ㄹ" localSheetId="13" hidden="1">{#N/A,#N/A,FALSE,"단가표지"}</definedName>
    <definedName name="ㅓㅗ헣ㄹ" localSheetId="16" hidden="1">{#N/A,#N/A,FALSE,"단가표지"}</definedName>
    <definedName name="ㅓㅗ헣ㄹ" localSheetId="21" hidden="1">{#N/A,#N/A,FALSE,"단가표지"}</definedName>
    <definedName name="ㅓㅗ헣ㄹ" localSheetId="18" hidden="1">{#N/A,#N/A,FALSE,"단가표지"}</definedName>
    <definedName name="ㅓㅗ헣ㄹ" localSheetId="19" hidden="1">{#N/A,#N/A,FALSE,"단가표지"}</definedName>
    <definedName name="ㅓㅗ헣ㄹ" localSheetId="20" hidden="1">{#N/A,#N/A,FALSE,"단가표지"}</definedName>
    <definedName name="ㅓㅗ헣ㄹ" localSheetId="22" hidden="1">{#N/A,#N/A,FALSE,"단가표지"}</definedName>
    <definedName name="ㅓㅗ헣ㄹ" localSheetId="24" hidden="1">{#N/A,#N/A,FALSE,"단가표지"}</definedName>
    <definedName name="ㅓㅗ헣ㄹ" localSheetId="28" hidden="1">{#N/A,#N/A,FALSE,"단가표지"}</definedName>
    <definedName name="ㅓㅗ헣ㄹ" localSheetId="14" hidden="1">{#N/A,#N/A,FALSE,"단가표지"}</definedName>
    <definedName name="ㅓㅗ헣ㄹ" hidden="1">{#N/A,#N/A,FALSE,"단가표지"}</definedName>
    <definedName name="ㅓㅗ헣러" localSheetId="12" hidden="1">{#N/A,#N/A,FALSE,"단가표지"}</definedName>
    <definedName name="ㅓㅗ헣러" localSheetId="11" hidden="1">{#N/A,#N/A,FALSE,"단가표지"}</definedName>
    <definedName name="ㅓㅗ헣러" localSheetId="13" hidden="1">{#N/A,#N/A,FALSE,"단가표지"}</definedName>
    <definedName name="ㅓㅗ헣러" localSheetId="16" hidden="1">{#N/A,#N/A,FALSE,"단가표지"}</definedName>
    <definedName name="ㅓㅗ헣러" localSheetId="21" hidden="1">{#N/A,#N/A,FALSE,"단가표지"}</definedName>
    <definedName name="ㅓㅗ헣러" localSheetId="18" hidden="1">{#N/A,#N/A,FALSE,"단가표지"}</definedName>
    <definedName name="ㅓㅗ헣러" localSheetId="19" hidden="1">{#N/A,#N/A,FALSE,"단가표지"}</definedName>
    <definedName name="ㅓㅗ헣러" localSheetId="20" hidden="1">{#N/A,#N/A,FALSE,"단가표지"}</definedName>
    <definedName name="ㅓㅗ헣러" localSheetId="22" hidden="1">{#N/A,#N/A,FALSE,"단가표지"}</definedName>
    <definedName name="ㅓㅗ헣러" localSheetId="24" hidden="1">{#N/A,#N/A,FALSE,"단가표지"}</definedName>
    <definedName name="ㅓㅗ헣러" localSheetId="28" hidden="1">{#N/A,#N/A,FALSE,"단가표지"}</definedName>
    <definedName name="ㅓㅗ헣러" localSheetId="14" hidden="1">{#N/A,#N/A,FALSE,"단가표지"}</definedName>
    <definedName name="ㅓㅗ헣러" hidden="1">{#N/A,#N/A,FALSE,"단가표지"}</definedName>
    <definedName name="ㅓㅗ헣로ㅓ" localSheetId="12" hidden="1">{#N/A,#N/A,FALSE,"조골재"}</definedName>
    <definedName name="ㅓㅗ헣로ㅓ" localSheetId="11" hidden="1">{#N/A,#N/A,FALSE,"조골재"}</definedName>
    <definedName name="ㅓㅗ헣로ㅓ" localSheetId="13" hidden="1">{#N/A,#N/A,FALSE,"조골재"}</definedName>
    <definedName name="ㅓㅗ헣로ㅓ" localSheetId="16" hidden="1">{#N/A,#N/A,FALSE,"조골재"}</definedName>
    <definedName name="ㅓㅗ헣로ㅓ" localSheetId="21" hidden="1">{#N/A,#N/A,FALSE,"조골재"}</definedName>
    <definedName name="ㅓㅗ헣로ㅓ" localSheetId="18" hidden="1">{#N/A,#N/A,FALSE,"조골재"}</definedName>
    <definedName name="ㅓㅗ헣로ㅓ" localSheetId="19" hidden="1">{#N/A,#N/A,FALSE,"조골재"}</definedName>
    <definedName name="ㅓㅗ헣로ㅓ" localSheetId="20" hidden="1">{#N/A,#N/A,FALSE,"조골재"}</definedName>
    <definedName name="ㅓㅗ헣로ㅓ" localSheetId="22" hidden="1">{#N/A,#N/A,FALSE,"조골재"}</definedName>
    <definedName name="ㅓㅗ헣로ㅓ" localSheetId="24" hidden="1">{#N/A,#N/A,FALSE,"조골재"}</definedName>
    <definedName name="ㅓㅗ헣로ㅓ" localSheetId="28" hidden="1">{#N/A,#N/A,FALSE,"조골재"}</definedName>
    <definedName name="ㅓㅗ헣로ㅓ" localSheetId="14" hidden="1">{#N/A,#N/A,FALSE,"조골재"}</definedName>
    <definedName name="ㅓㅗ헣로ㅓ" hidden="1">{#N/A,#N/A,FALSE,"조골재"}</definedName>
    <definedName name="ㅓㅗ헣호ㅓ" localSheetId="12" hidden="1">{#N/A,#N/A,FALSE,"조골재"}</definedName>
    <definedName name="ㅓㅗ헣호ㅓ" localSheetId="11" hidden="1">{#N/A,#N/A,FALSE,"조골재"}</definedName>
    <definedName name="ㅓㅗ헣호ㅓ" localSheetId="13" hidden="1">{#N/A,#N/A,FALSE,"조골재"}</definedName>
    <definedName name="ㅓㅗ헣호ㅓ" localSheetId="16" hidden="1">{#N/A,#N/A,FALSE,"조골재"}</definedName>
    <definedName name="ㅓㅗ헣호ㅓ" localSheetId="21" hidden="1">{#N/A,#N/A,FALSE,"조골재"}</definedName>
    <definedName name="ㅓㅗ헣호ㅓ" localSheetId="18" hidden="1">{#N/A,#N/A,FALSE,"조골재"}</definedName>
    <definedName name="ㅓㅗ헣호ㅓ" localSheetId="19" hidden="1">{#N/A,#N/A,FALSE,"조골재"}</definedName>
    <definedName name="ㅓㅗ헣호ㅓ" localSheetId="20" hidden="1">{#N/A,#N/A,FALSE,"조골재"}</definedName>
    <definedName name="ㅓㅗ헣호ㅓ" localSheetId="22" hidden="1">{#N/A,#N/A,FALSE,"조골재"}</definedName>
    <definedName name="ㅓㅗ헣호ㅓ" localSheetId="24" hidden="1">{#N/A,#N/A,FALSE,"조골재"}</definedName>
    <definedName name="ㅓㅗ헣호ㅓ" localSheetId="28" hidden="1">{#N/A,#N/A,FALSE,"조골재"}</definedName>
    <definedName name="ㅓㅗ헣호ㅓ" localSheetId="14" hidden="1">{#N/A,#N/A,FALSE,"조골재"}</definedName>
    <definedName name="ㅓㅗ헣호ㅓ" hidden="1">{#N/A,#N/A,FALSE,"조골재"}</definedName>
    <definedName name="ㅓㅗ호" localSheetId="12" hidden="1">{#N/A,#N/A,FALSE,"단가표지"}</definedName>
    <definedName name="ㅓㅗ호" localSheetId="11" hidden="1">{#N/A,#N/A,FALSE,"단가표지"}</definedName>
    <definedName name="ㅓㅗ호" localSheetId="13" hidden="1">{#N/A,#N/A,FALSE,"단가표지"}</definedName>
    <definedName name="ㅓㅗ호" localSheetId="16" hidden="1">{#N/A,#N/A,FALSE,"단가표지"}</definedName>
    <definedName name="ㅓㅗ호" localSheetId="21" hidden="1">{#N/A,#N/A,FALSE,"단가표지"}</definedName>
    <definedName name="ㅓㅗ호" localSheetId="18" hidden="1">{#N/A,#N/A,FALSE,"단가표지"}</definedName>
    <definedName name="ㅓㅗ호" localSheetId="19" hidden="1">{#N/A,#N/A,FALSE,"단가표지"}</definedName>
    <definedName name="ㅓㅗ호" localSheetId="20" hidden="1">{#N/A,#N/A,FALSE,"단가표지"}</definedName>
    <definedName name="ㅓㅗ호" localSheetId="22" hidden="1">{#N/A,#N/A,FALSE,"단가표지"}</definedName>
    <definedName name="ㅓㅗ호" localSheetId="24" hidden="1">{#N/A,#N/A,FALSE,"단가표지"}</definedName>
    <definedName name="ㅓㅗ호" localSheetId="28" hidden="1">{#N/A,#N/A,FALSE,"단가표지"}</definedName>
    <definedName name="ㅓㅗ호" localSheetId="14" hidden="1">{#N/A,#N/A,FALSE,"단가표지"}</definedName>
    <definedName name="ㅓㅗ호" hidden="1">{#N/A,#N/A,FALSE,"단가표지"}</definedName>
    <definedName name="ㅓㅗ호ㅓㅗ" localSheetId="12" hidden="1">{#N/A,#N/A,FALSE,"2~8번"}</definedName>
    <definedName name="ㅓㅗ호ㅓㅗ" localSheetId="11" hidden="1">{#N/A,#N/A,FALSE,"2~8번"}</definedName>
    <definedName name="ㅓㅗ호ㅓㅗ" localSheetId="13" hidden="1">{#N/A,#N/A,FALSE,"2~8번"}</definedName>
    <definedName name="ㅓㅗ호ㅓㅗ" localSheetId="16" hidden="1">{#N/A,#N/A,FALSE,"2~8번"}</definedName>
    <definedName name="ㅓㅗ호ㅓㅗ" localSheetId="21" hidden="1">{#N/A,#N/A,FALSE,"2~8번"}</definedName>
    <definedName name="ㅓㅗ호ㅓㅗ" localSheetId="18" hidden="1">{#N/A,#N/A,FALSE,"2~8번"}</definedName>
    <definedName name="ㅓㅗ호ㅓㅗ" localSheetId="19" hidden="1">{#N/A,#N/A,FALSE,"2~8번"}</definedName>
    <definedName name="ㅓㅗ호ㅓㅗ" localSheetId="20" hidden="1">{#N/A,#N/A,FALSE,"2~8번"}</definedName>
    <definedName name="ㅓㅗ호ㅓㅗ" localSheetId="22" hidden="1">{#N/A,#N/A,FALSE,"2~8번"}</definedName>
    <definedName name="ㅓㅗ호ㅓㅗ" localSheetId="24" hidden="1">{#N/A,#N/A,FALSE,"2~8번"}</definedName>
    <definedName name="ㅓㅗ호ㅓㅗ" localSheetId="28" hidden="1">{#N/A,#N/A,FALSE,"2~8번"}</definedName>
    <definedName name="ㅓㅗ호ㅓㅗ" localSheetId="14" hidden="1">{#N/A,#N/A,FALSE,"2~8번"}</definedName>
    <definedName name="ㅓㅗ호ㅓㅗ" hidden="1">{#N/A,#N/A,FALSE,"2~8번"}</definedName>
    <definedName name="ㅓㅗㅓ" localSheetId="12" hidden="1">{#N/A,#N/A,FALSE,"2~8번"}</definedName>
    <definedName name="ㅓㅗㅓ" localSheetId="11" hidden="1">{#N/A,#N/A,FALSE,"2~8번"}</definedName>
    <definedName name="ㅓㅗㅓ" localSheetId="13" hidden="1">{#N/A,#N/A,FALSE,"2~8번"}</definedName>
    <definedName name="ㅓㅗㅓ" localSheetId="16" hidden="1">{#N/A,#N/A,FALSE,"2~8번"}</definedName>
    <definedName name="ㅓㅗㅓ" localSheetId="21" hidden="1">{#N/A,#N/A,FALSE,"2~8번"}</definedName>
    <definedName name="ㅓㅗㅓ" localSheetId="18" hidden="1">{#N/A,#N/A,FALSE,"2~8번"}</definedName>
    <definedName name="ㅓㅗㅓ" localSheetId="19" hidden="1">{#N/A,#N/A,FALSE,"2~8번"}</definedName>
    <definedName name="ㅓㅗㅓ" localSheetId="20" hidden="1">{#N/A,#N/A,FALSE,"2~8번"}</definedName>
    <definedName name="ㅓㅗㅓ" localSheetId="22" hidden="1">{#N/A,#N/A,FALSE,"2~8번"}</definedName>
    <definedName name="ㅓㅗㅓ" localSheetId="24" hidden="1">{#N/A,#N/A,FALSE,"2~8번"}</definedName>
    <definedName name="ㅓㅗㅓ" localSheetId="28" hidden="1">{#N/A,#N/A,FALSE,"2~8번"}</definedName>
    <definedName name="ㅓㅗㅓ" localSheetId="14" hidden="1">{#N/A,#N/A,FALSE,"2~8번"}</definedName>
    <definedName name="ㅓㅗㅓ" hidden="1">{#N/A,#N/A,FALSE,"2~8번"}</definedName>
    <definedName name="ㅓㅗㅗ" localSheetId="12" hidden="1">{#N/A,#N/A,FALSE,"단가표지"}</definedName>
    <definedName name="ㅓㅗㅗ" localSheetId="11" hidden="1">{#N/A,#N/A,FALSE,"단가표지"}</definedName>
    <definedName name="ㅓㅗㅗ" localSheetId="13" hidden="1">{#N/A,#N/A,FALSE,"단가표지"}</definedName>
    <definedName name="ㅓㅗㅗ" localSheetId="16" hidden="1">{#N/A,#N/A,FALSE,"단가표지"}</definedName>
    <definedName name="ㅓㅗㅗ" localSheetId="21" hidden="1">{#N/A,#N/A,FALSE,"단가표지"}</definedName>
    <definedName name="ㅓㅗㅗ" localSheetId="18" hidden="1">{#N/A,#N/A,FALSE,"단가표지"}</definedName>
    <definedName name="ㅓㅗㅗ" localSheetId="19" hidden="1">{#N/A,#N/A,FALSE,"단가표지"}</definedName>
    <definedName name="ㅓㅗㅗ" localSheetId="20" hidden="1">{#N/A,#N/A,FALSE,"단가표지"}</definedName>
    <definedName name="ㅓㅗㅗ" localSheetId="22" hidden="1">{#N/A,#N/A,FALSE,"단가표지"}</definedName>
    <definedName name="ㅓㅗㅗ" localSheetId="24" hidden="1">{#N/A,#N/A,FALSE,"단가표지"}</definedName>
    <definedName name="ㅓㅗㅗ" localSheetId="28" hidden="1">{#N/A,#N/A,FALSE,"단가표지"}</definedName>
    <definedName name="ㅓㅗㅗ" localSheetId="14" hidden="1">{#N/A,#N/A,FALSE,"단가표지"}</definedName>
    <definedName name="ㅓㅗㅗ" hidden="1">{#N/A,#N/A,FALSE,"단가표지"}</definedName>
    <definedName name="ㅓㅗㅗㅗ" localSheetId="12" hidden="1">{#N/A,#N/A,FALSE,"골재소요량";#N/A,#N/A,FALSE,"골재소요량"}</definedName>
    <definedName name="ㅓㅗㅗㅗ" localSheetId="11" hidden="1">{#N/A,#N/A,FALSE,"골재소요량";#N/A,#N/A,FALSE,"골재소요량"}</definedName>
    <definedName name="ㅓㅗㅗㅗ" localSheetId="13" hidden="1">{#N/A,#N/A,FALSE,"골재소요량";#N/A,#N/A,FALSE,"골재소요량"}</definedName>
    <definedName name="ㅓㅗㅗㅗ" localSheetId="16" hidden="1">{#N/A,#N/A,FALSE,"골재소요량";#N/A,#N/A,FALSE,"골재소요량"}</definedName>
    <definedName name="ㅓㅗㅗㅗ" localSheetId="21" hidden="1">{#N/A,#N/A,FALSE,"골재소요량";#N/A,#N/A,FALSE,"골재소요량"}</definedName>
    <definedName name="ㅓㅗㅗㅗ" localSheetId="18" hidden="1">{#N/A,#N/A,FALSE,"골재소요량";#N/A,#N/A,FALSE,"골재소요량"}</definedName>
    <definedName name="ㅓㅗㅗㅗ" localSheetId="19" hidden="1">{#N/A,#N/A,FALSE,"골재소요량";#N/A,#N/A,FALSE,"골재소요량"}</definedName>
    <definedName name="ㅓㅗㅗㅗ" localSheetId="20" hidden="1">{#N/A,#N/A,FALSE,"골재소요량";#N/A,#N/A,FALSE,"골재소요량"}</definedName>
    <definedName name="ㅓㅗㅗㅗ" localSheetId="22" hidden="1">{#N/A,#N/A,FALSE,"골재소요량";#N/A,#N/A,FALSE,"골재소요량"}</definedName>
    <definedName name="ㅓㅗㅗㅗ" localSheetId="24" hidden="1">{#N/A,#N/A,FALSE,"골재소요량";#N/A,#N/A,FALSE,"골재소요량"}</definedName>
    <definedName name="ㅓㅗㅗㅗ" localSheetId="28" hidden="1">{#N/A,#N/A,FALSE,"골재소요량";#N/A,#N/A,FALSE,"골재소요량"}</definedName>
    <definedName name="ㅓㅗㅗㅗ" localSheetId="14" hidden="1">{#N/A,#N/A,FALSE,"골재소요량";#N/A,#N/A,FALSE,"골재소요량"}</definedName>
    <definedName name="ㅓㅗㅗㅗ" hidden="1">{#N/A,#N/A,FALSE,"골재소요량";#N/A,#N/A,FALSE,"골재소요량"}</definedName>
    <definedName name="ㅓㅘㅎ" localSheetId="12" hidden="1">{#N/A,#N/A,FALSE,"집계표"}</definedName>
    <definedName name="ㅓㅘㅎ" localSheetId="11" hidden="1">{#N/A,#N/A,FALSE,"집계표"}</definedName>
    <definedName name="ㅓㅘㅎ" localSheetId="13" hidden="1">{#N/A,#N/A,FALSE,"집계표"}</definedName>
    <definedName name="ㅓㅘㅎ" localSheetId="16" hidden="1">{#N/A,#N/A,FALSE,"집계표"}</definedName>
    <definedName name="ㅓㅘㅎ" localSheetId="21" hidden="1">{#N/A,#N/A,FALSE,"집계표"}</definedName>
    <definedName name="ㅓㅘㅎ" localSheetId="18" hidden="1">{#N/A,#N/A,FALSE,"집계표"}</definedName>
    <definedName name="ㅓㅘㅎ" localSheetId="19" hidden="1">{#N/A,#N/A,FALSE,"집계표"}</definedName>
    <definedName name="ㅓㅘㅎ" localSheetId="20" hidden="1">{#N/A,#N/A,FALSE,"집계표"}</definedName>
    <definedName name="ㅓㅘㅎ" localSheetId="22" hidden="1">{#N/A,#N/A,FALSE,"집계표"}</definedName>
    <definedName name="ㅓㅘㅎ" localSheetId="24" hidden="1">{#N/A,#N/A,FALSE,"집계표"}</definedName>
    <definedName name="ㅓㅘㅎ" localSheetId="28" hidden="1">{#N/A,#N/A,FALSE,"집계표"}</definedName>
    <definedName name="ㅓㅘㅎ" localSheetId="14" hidden="1">{#N/A,#N/A,FALSE,"집계표"}</definedName>
    <definedName name="ㅓㅘㅎ" hidden="1">{#N/A,#N/A,FALSE,"집계표"}</definedName>
    <definedName name="ㅓㅣㅏㅗ" localSheetId="12" hidden="1">{#N/A,#N/A,FALSE,"집계표"}</definedName>
    <definedName name="ㅓㅣㅏㅗ" localSheetId="11" hidden="1">{#N/A,#N/A,FALSE,"집계표"}</definedName>
    <definedName name="ㅓㅣㅏㅗ" localSheetId="13" hidden="1">{#N/A,#N/A,FALSE,"집계표"}</definedName>
    <definedName name="ㅓㅣㅏㅗ" localSheetId="16" hidden="1">{#N/A,#N/A,FALSE,"집계표"}</definedName>
    <definedName name="ㅓㅣㅏㅗ" localSheetId="21" hidden="1">{#N/A,#N/A,FALSE,"집계표"}</definedName>
    <definedName name="ㅓㅣㅏㅗ" localSheetId="18" hidden="1">{#N/A,#N/A,FALSE,"집계표"}</definedName>
    <definedName name="ㅓㅣㅏㅗ" localSheetId="19" hidden="1">{#N/A,#N/A,FALSE,"집계표"}</definedName>
    <definedName name="ㅓㅣㅏㅗ" localSheetId="20" hidden="1">{#N/A,#N/A,FALSE,"집계표"}</definedName>
    <definedName name="ㅓㅣㅏㅗ" localSheetId="22" hidden="1">{#N/A,#N/A,FALSE,"집계표"}</definedName>
    <definedName name="ㅓㅣㅏㅗ" localSheetId="24" hidden="1">{#N/A,#N/A,FALSE,"집계표"}</definedName>
    <definedName name="ㅓㅣㅏㅗ" localSheetId="28" hidden="1">{#N/A,#N/A,FALSE,"집계표"}</definedName>
    <definedName name="ㅓㅣㅏㅗ" localSheetId="14" hidden="1">{#N/A,#N/A,FALSE,"집계표"}</definedName>
    <definedName name="ㅓㅣㅏㅗ" hidden="1">{#N/A,#N/A,FALSE,"집계표"}</definedName>
    <definedName name="ㅔ" localSheetId="12" hidden="1">{#N/A,#N/A,FALSE,"이태원철근"}</definedName>
    <definedName name="ㅔ" localSheetId="11" hidden="1">{#N/A,#N/A,FALSE,"이태원철근"}</definedName>
    <definedName name="ㅔ" localSheetId="13" hidden="1">{#N/A,#N/A,FALSE,"이태원철근"}</definedName>
    <definedName name="ㅔ" localSheetId="16" hidden="1">{#N/A,#N/A,FALSE,"이태원철근"}</definedName>
    <definedName name="ㅔ" localSheetId="21" hidden="1">{#N/A,#N/A,FALSE,"이태원철근"}</definedName>
    <definedName name="ㅔ" localSheetId="18" hidden="1">{#N/A,#N/A,FALSE,"이태원철근"}</definedName>
    <definedName name="ㅔ" localSheetId="19" hidden="1">{#N/A,#N/A,FALSE,"이태원철근"}</definedName>
    <definedName name="ㅔ" localSheetId="20" hidden="1">{#N/A,#N/A,FALSE,"이태원철근"}</definedName>
    <definedName name="ㅔ" localSheetId="22" hidden="1">{#N/A,#N/A,FALSE,"이태원철근"}</definedName>
    <definedName name="ㅔ" localSheetId="24" hidden="1">{#N/A,#N/A,FALSE,"이태원철근"}</definedName>
    <definedName name="ㅔ" localSheetId="28" hidden="1">{#N/A,#N/A,FALSE,"이태원철근"}</definedName>
    <definedName name="ㅔ" localSheetId="14" hidden="1">{#N/A,#N/A,FALSE,"이태원철근"}</definedName>
    <definedName name="ㅔ" hidden="1">{#N/A,#N/A,FALSE,"이태원철근"}</definedName>
    <definedName name="ㅔ3" localSheetId="12" hidden="1">{#N/A,#N/A,FALSE,"배수1"}</definedName>
    <definedName name="ㅔ3" localSheetId="11" hidden="1">{#N/A,#N/A,FALSE,"배수1"}</definedName>
    <definedName name="ㅔ3" localSheetId="13" hidden="1">{#N/A,#N/A,FALSE,"배수1"}</definedName>
    <definedName name="ㅔ3" localSheetId="16" hidden="1">{#N/A,#N/A,FALSE,"배수1"}</definedName>
    <definedName name="ㅔ3" localSheetId="21" hidden="1">{#N/A,#N/A,FALSE,"배수1"}</definedName>
    <definedName name="ㅔ3" localSheetId="18" hidden="1">{#N/A,#N/A,FALSE,"배수1"}</definedName>
    <definedName name="ㅔ3" localSheetId="19" hidden="1">{#N/A,#N/A,FALSE,"배수1"}</definedName>
    <definedName name="ㅔ3" localSheetId="20" hidden="1">{#N/A,#N/A,FALSE,"배수1"}</definedName>
    <definedName name="ㅔ3" localSheetId="22" hidden="1">{#N/A,#N/A,FALSE,"배수1"}</definedName>
    <definedName name="ㅔ3" localSheetId="24" hidden="1">{#N/A,#N/A,FALSE,"배수1"}</definedName>
    <definedName name="ㅔ3" localSheetId="28" hidden="1">{#N/A,#N/A,FALSE,"배수1"}</definedName>
    <definedName name="ㅔ3" localSheetId="14" hidden="1">{#N/A,#N/A,FALSE,"배수1"}</definedName>
    <definedName name="ㅔ3" hidden="1">{#N/A,#N/A,FALSE,"배수1"}</definedName>
    <definedName name="ㅔㅐㄴ애ㅔㅐ" localSheetId="12" hidden="1">{#N/A,#N/A,FALSE,"집계표"}</definedName>
    <definedName name="ㅔㅐㄴ애ㅔㅐ" localSheetId="11" hidden="1">{#N/A,#N/A,FALSE,"집계표"}</definedName>
    <definedName name="ㅔㅐㄴ애ㅔㅐ" localSheetId="13" hidden="1">{#N/A,#N/A,FALSE,"집계표"}</definedName>
    <definedName name="ㅔㅐㄴ애ㅔㅐ" localSheetId="16" hidden="1">{#N/A,#N/A,FALSE,"집계표"}</definedName>
    <definedName name="ㅔㅐㄴ애ㅔㅐ" localSheetId="21" hidden="1">{#N/A,#N/A,FALSE,"집계표"}</definedName>
    <definedName name="ㅔㅐㄴ애ㅔㅐ" localSheetId="18" hidden="1">{#N/A,#N/A,FALSE,"집계표"}</definedName>
    <definedName name="ㅔㅐㄴ애ㅔㅐ" localSheetId="19" hidden="1">{#N/A,#N/A,FALSE,"집계표"}</definedName>
    <definedName name="ㅔㅐㄴ애ㅔㅐ" localSheetId="20" hidden="1">{#N/A,#N/A,FALSE,"집계표"}</definedName>
    <definedName name="ㅔㅐㄴ애ㅔㅐ" localSheetId="22" hidden="1">{#N/A,#N/A,FALSE,"집계표"}</definedName>
    <definedName name="ㅔㅐㄴ애ㅔㅐ" localSheetId="24" hidden="1">{#N/A,#N/A,FALSE,"집계표"}</definedName>
    <definedName name="ㅔㅐㄴ애ㅔㅐ" localSheetId="28" hidden="1">{#N/A,#N/A,FALSE,"집계표"}</definedName>
    <definedName name="ㅔㅐㄴ애ㅔㅐ" localSheetId="14" hidden="1">{#N/A,#N/A,FALSE,"집계표"}</definedName>
    <definedName name="ㅔㅐㄴ애ㅔㅐ" hidden="1">{#N/A,#N/A,FALSE,"집계표"}</definedName>
    <definedName name="ㅔㅔ" hidden="1">#REF!</definedName>
    <definedName name="ㅔㅔㅔ" localSheetId="12" hidden="1">{#N/A,#N/A,TRUE,"LOADCOVE";#N/A,#N/A,TRUE,"PAGE001";#N/A,#N/A,TRUE,"PAGE002";#N/A,#N/A,TRUE,"PAGE003";#N/A,#N/A,TRUE,"PAGE004";#N/A,#N/A,TRUE,"PAGE005";#N/A,#N/A,TRUE,"PAGE006";#N/A,#N/A,TRUE,"PAGE007";#N/A,#N/A,TRUE,"PAGE008";#N/A,#N/A,TRUE,"PAGE009";#N/A,#N/A,TRUE,"PAGE010";#N/A,#N/A,TRUE,"PAGE011";#N/A,#N/A,TRUE,"PAGE012";#N/A,#N/A,TRUE,"PAGE013"}</definedName>
    <definedName name="ㅔㅔㅔ" localSheetId="11" hidden="1">{#N/A,#N/A,TRUE,"LOADCOVE";#N/A,#N/A,TRUE,"PAGE001";#N/A,#N/A,TRUE,"PAGE002";#N/A,#N/A,TRUE,"PAGE003";#N/A,#N/A,TRUE,"PAGE004";#N/A,#N/A,TRUE,"PAGE005";#N/A,#N/A,TRUE,"PAGE006";#N/A,#N/A,TRUE,"PAGE007";#N/A,#N/A,TRUE,"PAGE008";#N/A,#N/A,TRUE,"PAGE009";#N/A,#N/A,TRUE,"PAGE010";#N/A,#N/A,TRUE,"PAGE011";#N/A,#N/A,TRUE,"PAGE012";#N/A,#N/A,TRUE,"PAGE013"}</definedName>
    <definedName name="ㅔㅔㅔ" localSheetId="13" hidden="1">{#N/A,#N/A,TRUE,"LOADCOVE";#N/A,#N/A,TRUE,"PAGE001";#N/A,#N/A,TRUE,"PAGE002";#N/A,#N/A,TRUE,"PAGE003";#N/A,#N/A,TRUE,"PAGE004";#N/A,#N/A,TRUE,"PAGE005";#N/A,#N/A,TRUE,"PAGE006";#N/A,#N/A,TRUE,"PAGE007";#N/A,#N/A,TRUE,"PAGE008";#N/A,#N/A,TRUE,"PAGE009";#N/A,#N/A,TRUE,"PAGE010";#N/A,#N/A,TRUE,"PAGE011";#N/A,#N/A,TRUE,"PAGE012";#N/A,#N/A,TRUE,"PAGE013"}</definedName>
    <definedName name="ㅔㅔㅔ" localSheetId="16" hidden="1">{#N/A,#N/A,TRUE,"LOADCOVE";#N/A,#N/A,TRUE,"PAGE001";#N/A,#N/A,TRUE,"PAGE002";#N/A,#N/A,TRUE,"PAGE003";#N/A,#N/A,TRUE,"PAGE004";#N/A,#N/A,TRUE,"PAGE005";#N/A,#N/A,TRUE,"PAGE006";#N/A,#N/A,TRUE,"PAGE007";#N/A,#N/A,TRUE,"PAGE008";#N/A,#N/A,TRUE,"PAGE009";#N/A,#N/A,TRUE,"PAGE010";#N/A,#N/A,TRUE,"PAGE011";#N/A,#N/A,TRUE,"PAGE012";#N/A,#N/A,TRUE,"PAGE013"}</definedName>
    <definedName name="ㅔㅔㅔ" localSheetId="21" hidden="1">{#N/A,#N/A,TRUE,"LOADCOVE";#N/A,#N/A,TRUE,"PAGE001";#N/A,#N/A,TRUE,"PAGE002";#N/A,#N/A,TRUE,"PAGE003";#N/A,#N/A,TRUE,"PAGE004";#N/A,#N/A,TRUE,"PAGE005";#N/A,#N/A,TRUE,"PAGE006";#N/A,#N/A,TRUE,"PAGE007";#N/A,#N/A,TRUE,"PAGE008";#N/A,#N/A,TRUE,"PAGE009";#N/A,#N/A,TRUE,"PAGE010";#N/A,#N/A,TRUE,"PAGE011";#N/A,#N/A,TRUE,"PAGE012";#N/A,#N/A,TRUE,"PAGE013"}</definedName>
    <definedName name="ㅔㅔㅔ" localSheetId="18" hidden="1">{#N/A,#N/A,TRUE,"LOADCOVE";#N/A,#N/A,TRUE,"PAGE001";#N/A,#N/A,TRUE,"PAGE002";#N/A,#N/A,TRUE,"PAGE003";#N/A,#N/A,TRUE,"PAGE004";#N/A,#N/A,TRUE,"PAGE005";#N/A,#N/A,TRUE,"PAGE006";#N/A,#N/A,TRUE,"PAGE007";#N/A,#N/A,TRUE,"PAGE008";#N/A,#N/A,TRUE,"PAGE009";#N/A,#N/A,TRUE,"PAGE010";#N/A,#N/A,TRUE,"PAGE011";#N/A,#N/A,TRUE,"PAGE012";#N/A,#N/A,TRUE,"PAGE013"}</definedName>
    <definedName name="ㅔㅔㅔ" localSheetId="19" hidden="1">{#N/A,#N/A,TRUE,"LOADCOVE";#N/A,#N/A,TRUE,"PAGE001";#N/A,#N/A,TRUE,"PAGE002";#N/A,#N/A,TRUE,"PAGE003";#N/A,#N/A,TRUE,"PAGE004";#N/A,#N/A,TRUE,"PAGE005";#N/A,#N/A,TRUE,"PAGE006";#N/A,#N/A,TRUE,"PAGE007";#N/A,#N/A,TRUE,"PAGE008";#N/A,#N/A,TRUE,"PAGE009";#N/A,#N/A,TRUE,"PAGE010";#N/A,#N/A,TRUE,"PAGE011";#N/A,#N/A,TRUE,"PAGE012";#N/A,#N/A,TRUE,"PAGE013"}</definedName>
    <definedName name="ㅔㅔㅔ" localSheetId="20" hidden="1">{#N/A,#N/A,TRUE,"LOADCOVE";#N/A,#N/A,TRUE,"PAGE001";#N/A,#N/A,TRUE,"PAGE002";#N/A,#N/A,TRUE,"PAGE003";#N/A,#N/A,TRUE,"PAGE004";#N/A,#N/A,TRUE,"PAGE005";#N/A,#N/A,TRUE,"PAGE006";#N/A,#N/A,TRUE,"PAGE007";#N/A,#N/A,TRUE,"PAGE008";#N/A,#N/A,TRUE,"PAGE009";#N/A,#N/A,TRUE,"PAGE010";#N/A,#N/A,TRUE,"PAGE011";#N/A,#N/A,TRUE,"PAGE012";#N/A,#N/A,TRUE,"PAGE013"}</definedName>
    <definedName name="ㅔㅔㅔ" localSheetId="22" hidden="1">{#N/A,#N/A,TRUE,"LOADCOVE";#N/A,#N/A,TRUE,"PAGE001";#N/A,#N/A,TRUE,"PAGE002";#N/A,#N/A,TRUE,"PAGE003";#N/A,#N/A,TRUE,"PAGE004";#N/A,#N/A,TRUE,"PAGE005";#N/A,#N/A,TRUE,"PAGE006";#N/A,#N/A,TRUE,"PAGE007";#N/A,#N/A,TRUE,"PAGE008";#N/A,#N/A,TRUE,"PAGE009";#N/A,#N/A,TRUE,"PAGE010";#N/A,#N/A,TRUE,"PAGE011";#N/A,#N/A,TRUE,"PAGE012";#N/A,#N/A,TRUE,"PAGE013"}</definedName>
    <definedName name="ㅔㅔㅔ" localSheetId="24" hidden="1">{#N/A,#N/A,TRUE,"LOADCOVE";#N/A,#N/A,TRUE,"PAGE001";#N/A,#N/A,TRUE,"PAGE002";#N/A,#N/A,TRUE,"PAGE003";#N/A,#N/A,TRUE,"PAGE004";#N/A,#N/A,TRUE,"PAGE005";#N/A,#N/A,TRUE,"PAGE006";#N/A,#N/A,TRUE,"PAGE007";#N/A,#N/A,TRUE,"PAGE008";#N/A,#N/A,TRUE,"PAGE009";#N/A,#N/A,TRUE,"PAGE010";#N/A,#N/A,TRUE,"PAGE011";#N/A,#N/A,TRUE,"PAGE012";#N/A,#N/A,TRUE,"PAGE013"}</definedName>
    <definedName name="ㅔㅔㅔ" localSheetId="28" hidden="1">{#N/A,#N/A,TRUE,"LOADCOVE";#N/A,#N/A,TRUE,"PAGE001";#N/A,#N/A,TRUE,"PAGE002";#N/A,#N/A,TRUE,"PAGE003";#N/A,#N/A,TRUE,"PAGE004";#N/A,#N/A,TRUE,"PAGE005";#N/A,#N/A,TRUE,"PAGE006";#N/A,#N/A,TRUE,"PAGE007";#N/A,#N/A,TRUE,"PAGE008";#N/A,#N/A,TRUE,"PAGE009";#N/A,#N/A,TRUE,"PAGE010";#N/A,#N/A,TRUE,"PAGE011";#N/A,#N/A,TRUE,"PAGE012";#N/A,#N/A,TRUE,"PAGE013"}</definedName>
    <definedName name="ㅔㅔㅔ" localSheetId="14" hidden="1">{#N/A,#N/A,TRUE,"LOADCOVE";#N/A,#N/A,TRUE,"PAGE001";#N/A,#N/A,TRUE,"PAGE002";#N/A,#N/A,TRUE,"PAGE003";#N/A,#N/A,TRUE,"PAGE004";#N/A,#N/A,TRUE,"PAGE005";#N/A,#N/A,TRUE,"PAGE006";#N/A,#N/A,TRUE,"PAGE007";#N/A,#N/A,TRUE,"PAGE008";#N/A,#N/A,TRUE,"PAGE009";#N/A,#N/A,TRUE,"PAGE010";#N/A,#N/A,TRUE,"PAGE011";#N/A,#N/A,TRUE,"PAGE012";#N/A,#N/A,TRUE,"PAGE013"}</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ㅔㅣ" localSheetId="12" hidden="1">{"'용역비'!$A$4:$C$8"}</definedName>
    <definedName name="ㅔㅣ" localSheetId="11" hidden="1">{"'용역비'!$A$4:$C$8"}</definedName>
    <definedName name="ㅔㅣ" localSheetId="13" hidden="1">{"'용역비'!$A$4:$C$8"}</definedName>
    <definedName name="ㅔㅣ" localSheetId="16" hidden="1">{"'용역비'!$A$4:$C$8"}</definedName>
    <definedName name="ㅔㅣ" localSheetId="21" hidden="1">{"'용역비'!$A$4:$C$8"}</definedName>
    <definedName name="ㅔㅣ" localSheetId="18" hidden="1">{"'용역비'!$A$4:$C$8"}</definedName>
    <definedName name="ㅔㅣ" localSheetId="19" hidden="1">{"'용역비'!$A$4:$C$8"}</definedName>
    <definedName name="ㅔㅣ" localSheetId="20" hidden="1">{"'용역비'!$A$4:$C$8"}</definedName>
    <definedName name="ㅔㅣ" localSheetId="22" hidden="1">{"'용역비'!$A$4:$C$8"}</definedName>
    <definedName name="ㅔㅣ" localSheetId="24" hidden="1">{"'용역비'!$A$4:$C$8"}</definedName>
    <definedName name="ㅔㅣ" localSheetId="28" hidden="1">{"'용역비'!$A$4:$C$8"}</definedName>
    <definedName name="ㅔㅣ" localSheetId="14" hidden="1">{"'용역비'!$A$4:$C$8"}</definedName>
    <definedName name="ㅔㅣ" hidden="1">{"'용역비'!$A$4:$C$8"}</definedName>
    <definedName name="ㅔㅣ_1" localSheetId="12" hidden="1">{"'용역비'!$A$4:$C$8"}</definedName>
    <definedName name="ㅔㅣ_1" localSheetId="11" hidden="1">{"'용역비'!$A$4:$C$8"}</definedName>
    <definedName name="ㅔㅣ_1" localSheetId="13" hidden="1">{"'용역비'!$A$4:$C$8"}</definedName>
    <definedName name="ㅔㅣ_1" localSheetId="16" hidden="1">{"'용역비'!$A$4:$C$8"}</definedName>
    <definedName name="ㅔㅣ_1" localSheetId="21" hidden="1">{"'용역비'!$A$4:$C$8"}</definedName>
    <definedName name="ㅔㅣ_1" localSheetId="18" hidden="1">{"'용역비'!$A$4:$C$8"}</definedName>
    <definedName name="ㅔㅣ_1" localSheetId="19" hidden="1">{"'용역비'!$A$4:$C$8"}</definedName>
    <definedName name="ㅔㅣ_1" localSheetId="20" hidden="1">{"'용역비'!$A$4:$C$8"}</definedName>
    <definedName name="ㅔㅣ_1" localSheetId="22" hidden="1">{"'용역비'!$A$4:$C$8"}</definedName>
    <definedName name="ㅔㅣ_1" localSheetId="24" hidden="1">{"'용역비'!$A$4:$C$8"}</definedName>
    <definedName name="ㅔㅣ_1" localSheetId="28" hidden="1">{"'용역비'!$A$4:$C$8"}</definedName>
    <definedName name="ㅔㅣ_1" localSheetId="14" hidden="1">{"'용역비'!$A$4:$C$8"}</definedName>
    <definedName name="ㅔㅣ_1" hidden="1">{"'용역비'!$A$4:$C$8"}</definedName>
    <definedName name="ㅔㅣ_2" localSheetId="12" hidden="1">{"'용역비'!$A$4:$C$8"}</definedName>
    <definedName name="ㅔㅣ_2" localSheetId="11" hidden="1">{"'용역비'!$A$4:$C$8"}</definedName>
    <definedName name="ㅔㅣ_2" localSheetId="13" hidden="1">{"'용역비'!$A$4:$C$8"}</definedName>
    <definedName name="ㅔㅣ_2" localSheetId="16" hidden="1">{"'용역비'!$A$4:$C$8"}</definedName>
    <definedName name="ㅔㅣ_2" localSheetId="21" hidden="1">{"'용역비'!$A$4:$C$8"}</definedName>
    <definedName name="ㅔㅣ_2" localSheetId="18" hidden="1">{"'용역비'!$A$4:$C$8"}</definedName>
    <definedName name="ㅔㅣ_2" localSheetId="19" hidden="1">{"'용역비'!$A$4:$C$8"}</definedName>
    <definedName name="ㅔㅣ_2" localSheetId="20" hidden="1">{"'용역비'!$A$4:$C$8"}</definedName>
    <definedName name="ㅔㅣ_2" localSheetId="22" hidden="1">{"'용역비'!$A$4:$C$8"}</definedName>
    <definedName name="ㅔㅣ_2" localSheetId="24" hidden="1">{"'용역비'!$A$4:$C$8"}</definedName>
    <definedName name="ㅔㅣ_2" localSheetId="28" hidden="1">{"'용역비'!$A$4:$C$8"}</definedName>
    <definedName name="ㅔㅣ_2" localSheetId="14" hidden="1">{"'용역비'!$A$4:$C$8"}</definedName>
    <definedName name="ㅔㅣ_2" hidden="1">{"'용역비'!$A$4:$C$8"}</definedName>
    <definedName name="ㅔㅣ_3" localSheetId="12" hidden="1">{"'용역비'!$A$4:$C$8"}</definedName>
    <definedName name="ㅔㅣ_3" localSheetId="11" hidden="1">{"'용역비'!$A$4:$C$8"}</definedName>
    <definedName name="ㅔㅣ_3" localSheetId="13" hidden="1">{"'용역비'!$A$4:$C$8"}</definedName>
    <definedName name="ㅔㅣ_3" localSheetId="16" hidden="1">{"'용역비'!$A$4:$C$8"}</definedName>
    <definedName name="ㅔㅣ_3" localSheetId="21" hidden="1">{"'용역비'!$A$4:$C$8"}</definedName>
    <definedName name="ㅔㅣ_3" localSheetId="18" hidden="1">{"'용역비'!$A$4:$C$8"}</definedName>
    <definedName name="ㅔㅣ_3" localSheetId="19" hidden="1">{"'용역비'!$A$4:$C$8"}</definedName>
    <definedName name="ㅔㅣ_3" localSheetId="20" hidden="1">{"'용역비'!$A$4:$C$8"}</definedName>
    <definedName name="ㅔㅣ_3" localSheetId="22" hidden="1">{"'용역비'!$A$4:$C$8"}</definedName>
    <definedName name="ㅔㅣ_3" localSheetId="24" hidden="1">{"'용역비'!$A$4:$C$8"}</definedName>
    <definedName name="ㅔㅣ_3" localSheetId="28" hidden="1">{"'용역비'!$A$4:$C$8"}</definedName>
    <definedName name="ㅔㅣ_3" localSheetId="14" hidden="1">{"'용역비'!$A$4:$C$8"}</definedName>
    <definedName name="ㅔㅣ_3" hidden="1">{"'용역비'!$A$4:$C$8"}</definedName>
    <definedName name="ㅔㅣ_4" localSheetId="12" hidden="1">{"'용역비'!$A$4:$C$8"}</definedName>
    <definedName name="ㅔㅣ_4" localSheetId="11" hidden="1">{"'용역비'!$A$4:$C$8"}</definedName>
    <definedName name="ㅔㅣ_4" localSheetId="13" hidden="1">{"'용역비'!$A$4:$C$8"}</definedName>
    <definedName name="ㅔㅣ_4" localSheetId="16" hidden="1">{"'용역비'!$A$4:$C$8"}</definedName>
    <definedName name="ㅔㅣ_4" localSheetId="21" hidden="1">{"'용역비'!$A$4:$C$8"}</definedName>
    <definedName name="ㅔㅣ_4" localSheetId="18" hidden="1">{"'용역비'!$A$4:$C$8"}</definedName>
    <definedName name="ㅔㅣ_4" localSheetId="19" hidden="1">{"'용역비'!$A$4:$C$8"}</definedName>
    <definedName name="ㅔㅣ_4" localSheetId="20" hidden="1">{"'용역비'!$A$4:$C$8"}</definedName>
    <definedName name="ㅔㅣ_4" localSheetId="22" hidden="1">{"'용역비'!$A$4:$C$8"}</definedName>
    <definedName name="ㅔㅣ_4" localSheetId="24" hidden="1">{"'용역비'!$A$4:$C$8"}</definedName>
    <definedName name="ㅔㅣ_4" localSheetId="28" hidden="1">{"'용역비'!$A$4:$C$8"}</definedName>
    <definedName name="ㅔㅣ_4" localSheetId="14" hidden="1">{"'용역비'!$A$4:$C$8"}</definedName>
    <definedName name="ㅔㅣ_4" hidden="1">{"'용역비'!$A$4:$C$8"}</definedName>
    <definedName name="ㅔㅣ_5" localSheetId="12" hidden="1">{"'용역비'!$A$4:$C$8"}</definedName>
    <definedName name="ㅔㅣ_5" localSheetId="11" hidden="1">{"'용역비'!$A$4:$C$8"}</definedName>
    <definedName name="ㅔㅣ_5" localSheetId="13" hidden="1">{"'용역비'!$A$4:$C$8"}</definedName>
    <definedName name="ㅔㅣ_5" localSheetId="16" hidden="1">{"'용역비'!$A$4:$C$8"}</definedName>
    <definedName name="ㅔㅣ_5" localSheetId="21" hidden="1">{"'용역비'!$A$4:$C$8"}</definedName>
    <definedName name="ㅔㅣ_5" localSheetId="18" hidden="1">{"'용역비'!$A$4:$C$8"}</definedName>
    <definedName name="ㅔㅣ_5" localSheetId="19" hidden="1">{"'용역비'!$A$4:$C$8"}</definedName>
    <definedName name="ㅔㅣ_5" localSheetId="20" hidden="1">{"'용역비'!$A$4:$C$8"}</definedName>
    <definedName name="ㅔㅣ_5" localSheetId="22" hidden="1">{"'용역비'!$A$4:$C$8"}</definedName>
    <definedName name="ㅔㅣ_5" localSheetId="24" hidden="1">{"'용역비'!$A$4:$C$8"}</definedName>
    <definedName name="ㅔㅣ_5" localSheetId="28" hidden="1">{"'용역비'!$A$4:$C$8"}</definedName>
    <definedName name="ㅔㅣ_5" localSheetId="14" hidden="1">{"'용역비'!$A$4:$C$8"}</definedName>
    <definedName name="ㅔㅣ_5" hidden="1">{"'용역비'!$A$4:$C$8"}</definedName>
    <definedName name="ㅕ겨겨"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12" hidden="1">{#N/A,#N/A,FALSE,"Sheet6"}</definedName>
    <definedName name="ㅕㅏ쇼" localSheetId="11" hidden="1">{#N/A,#N/A,FALSE,"Sheet6"}</definedName>
    <definedName name="ㅕㅏ쇼" localSheetId="13" hidden="1">{#N/A,#N/A,FALSE,"Sheet6"}</definedName>
    <definedName name="ㅕㅏ쇼" localSheetId="16" hidden="1">{#N/A,#N/A,FALSE,"Sheet6"}</definedName>
    <definedName name="ㅕㅏ쇼" localSheetId="21" hidden="1">{#N/A,#N/A,FALSE,"Sheet6"}</definedName>
    <definedName name="ㅕㅏ쇼" localSheetId="18" hidden="1">{#N/A,#N/A,FALSE,"Sheet6"}</definedName>
    <definedName name="ㅕㅏ쇼" localSheetId="19" hidden="1">{#N/A,#N/A,FALSE,"Sheet6"}</definedName>
    <definedName name="ㅕㅏ쇼" localSheetId="20" hidden="1">{#N/A,#N/A,FALSE,"Sheet6"}</definedName>
    <definedName name="ㅕㅏ쇼" localSheetId="22" hidden="1">{#N/A,#N/A,FALSE,"Sheet6"}</definedName>
    <definedName name="ㅕㅏ쇼" localSheetId="24" hidden="1">{#N/A,#N/A,FALSE,"Sheet6"}</definedName>
    <definedName name="ㅕㅏ쇼" localSheetId="28" hidden="1">{#N/A,#N/A,FALSE,"Sheet6"}</definedName>
    <definedName name="ㅕㅏ쇼" localSheetId="14" hidden="1">{#N/A,#N/A,FALSE,"Sheet6"}</definedName>
    <definedName name="ㅕㅏ쇼" hidden="1">{#N/A,#N/A,FALSE,"Sheet6"}</definedName>
    <definedName name="ㅕㅏㅛㅕㅏ" localSheetId="12" hidden="1">{#N/A,#N/A,FALSE,"Sheet6"}</definedName>
    <definedName name="ㅕㅏㅛㅕㅏ" localSheetId="11" hidden="1">{#N/A,#N/A,FALSE,"Sheet6"}</definedName>
    <definedName name="ㅕㅏㅛㅕㅏ" localSheetId="13" hidden="1">{#N/A,#N/A,FALSE,"Sheet6"}</definedName>
    <definedName name="ㅕㅏㅛㅕㅏ" localSheetId="16" hidden="1">{#N/A,#N/A,FALSE,"Sheet6"}</definedName>
    <definedName name="ㅕㅏㅛㅕㅏ" localSheetId="21" hidden="1">{#N/A,#N/A,FALSE,"Sheet6"}</definedName>
    <definedName name="ㅕㅏㅛㅕㅏ" localSheetId="18" hidden="1">{#N/A,#N/A,FALSE,"Sheet6"}</definedName>
    <definedName name="ㅕㅏㅛㅕㅏ" localSheetId="19" hidden="1">{#N/A,#N/A,FALSE,"Sheet6"}</definedName>
    <definedName name="ㅕㅏㅛㅕㅏ" localSheetId="20" hidden="1">{#N/A,#N/A,FALSE,"Sheet6"}</definedName>
    <definedName name="ㅕㅏㅛㅕㅏ" localSheetId="22" hidden="1">{#N/A,#N/A,FALSE,"Sheet6"}</definedName>
    <definedName name="ㅕㅏㅛㅕㅏ" localSheetId="24" hidden="1">{#N/A,#N/A,FALSE,"Sheet6"}</definedName>
    <definedName name="ㅕㅏㅛㅕㅏ" localSheetId="28" hidden="1">{#N/A,#N/A,FALSE,"Sheet6"}</definedName>
    <definedName name="ㅕㅏㅛㅕㅏ" localSheetId="14" hidden="1">{#N/A,#N/A,FALSE,"Sheet6"}</definedName>
    <definedName name="ㅕㅏㅛㅕㅏ" hidden="1">{#N/A,#N/A,FALSE,"Sheet6"}</definedName>
    <definedName name="ㅕㅑㅐ" localSheetId="12" hidden="1">{#N/A,#N/A,FALSE,"Sheet6"}</definedName>
    <definedName name="ㅕㅑㅐ" localSheetId="11" hidden="1">{#N/A,#N/A,FALSE,"Sheet6"}</definedName>
    <definedName name="ㅕㅑㅐ" localSheetId="13" hidden="1">{#N/A,#N/A,FALSE,"Sheet6"}</definedName>
    <definedName name="ㅕㅑㅐ" localSheetId="16" hidden="1">{#N/A,#N/A,FALSE,"Sheet6"}</definedName>
    <definedName name="ㅕㅑㅐ" localSheetId="21" hidden="1">{#N/A,#N/A,FALSE,"Sheet6"}</definedName>
    <definedName name="ㅕㅑㅐ" localSheetId="18" hidden="1">{#N/A,#N/A,FALSE,"Sheet6"}</definedName>
    <definedName name="ㅕㅑㅐ" localSheetId="19" hidden="1">{#N/A,#N/A,FALSE,"Sheet6"}</definedName>
    <definedName name="ㅕㅑㅐ" localSheetId="20" hidden="1">{#N/A,#N/A,FALSE,"Sheet6"}</definedName>
    <definedName name="ㅕㅑㅐ" localSheetId="22" hidden="1">{#N/A,#N/A,FALSE,"Sheet6"}</definedName>
    <definedName name="ㅕㅑㅐ" localSheetId="24" hidden="1">{#N/A,#N/A,FALSE,"Sheet6"}</definedName>
    <definedName name="ㅕㅑㅐ" localSheetId="28" hidden="1">{#N/A,#N/A,FALSE,"Sheet6"}</definedName>
    <definedName name="ㅕㅑㅐ" localSheetId="14" hidden="1">{#N/A,#N/A,FALSE,"Sheet6"}</definedName>
    <definedName name="ㅕㅑㅐ" hidden="1">{#N/A,#N/A,FALSE,"Sheet6"}</definedName>
    <definedName name="ㅗ" localSheetId="12" hidden="1">{#N/A,#N/A,FALSE,"이태원철근"}</definedName>
    <definedName name="ㅗ" localSheetId="11" hidden="1">{#N/A,#N/A,FALSE,"이태원철근"}</definedName>
    <definedName name="ㅗ" localSheetId="13" hidden="1">{#N/A,#N/A,FALSE,"이태원철근"}</definedName>
    <definedName name="ㅗ" localSheetId="16" hidden="1">{#N/A,#N/A,FALSE,"이태원철근"}</definedName>
    <definedName name="ㅗ" localSheetId="21" hidden="1">{#N/A,#N/A,FALSE,"이태원철근"}</definedName>
    <definedName name="ㅗ" localSheetId="18" hidden="1">{#N/A,#N/A,FALSE,"이태원철근"}</definedName>
    <definedName name="ㅗ" localSheetId="19" hidden="1">{#N/A,#N/A,FALSE,"이태원철근"}</definedName>
    <definedName name="ㅗ" localSheetId="20" hidden="1">{#N/A,#N/A,FALSE,"이태원철근"}</definedName>
    <definedName name="ㅗ" localSheetId="22" hidden="1">{#N/A,#N/A,FALSE,"이태원철근"}</definedName>
    <definedName name="ㅗ" localSheetId="24" hidden="1">{#N/A,#N/A,FALSE,"이태원철근"}</definedName>
    <definedName name="ㅗ" localSheetId="28" hidden="1">{#N/A,#N/A,FALSE,"이태원철근"}</definedName>
    <definedName name="ㅗ" localSheetId="14" hidden="1">{#N/A,#N/A,FALSE,"이태원철근"}</definedName>
    <definedName name="ㅗ" hidden="1">{#N/A,#N/A,FALSE,"이태원철근"}</definedName>
    <definedName name="ㅗㄴㅇ" localSheetId="12" hidden="1">{#N/A,#N/A,FALSE,"집계표"}</definedName>
    <definedName name="ㅗㄴㅇ" localSheetId="11" hidden="1">{#N/A,#N/A,FALSE,"집계표"}</definedName>
    <definedName name="ㅗㄴㅇ" localSheetId="13" hidden="1">{#N/A,#N/A,FALSE,"집계표"}</definedName>
    <definedName name="ㅗㄴㅇ" localSheetId="16" hidden="1">{#N/A,#N/A,FALSE,"집계표"}</definedName>
    <definedName name="ㅗㄴㅇ" localSheetId="21" hidden="1">{#N/A,#N/A,FALSE,"집계표"}</definedName>
    <definedName name="ㅗㄴㅇ" localSheetId="18" hidden="1">{#N/A,#N/A,FALSE,"집계표"}</definedName>
    <definedName name="ㅗㄴㅇ" localSheetId="19" hidden="1">{#N/A,#N/A,FALSE,"집계표"}</definedName>
    <definedName name="ㅗㄴㅇ" localSheetId="20" hidden="1">{#N/A,#N/A,FALSE,"집계표"}</definedName>
    <definedName name="ㅗㄴㅇ" localSheetId="22" hidden="1">{#N/A,#N/A,FALSE,"집계표"}</definedName>
    <definedName name="ㅗㄴㅇ" localSheetId="24" hidden="1">{#N/A,#N/A,FALSE,"집계표"}</definedName>
    <definedName name="ㅗㄴㅇ" localSheetId="28" hidden="1">{#N/A,#N/A,FALSE,"집계표"}</definedName>
    <definedName name="ㅗㄴㅇ" localSheetId="14" hidden="1">{#N/A,#N/A,FALSE,"집계표"}</definedName>
    <definedName name="ㅗㄴㅇ" hidden="1">{#N/A,#N/A,FALSE,"집계표"}</definedName>
    <definedName name="ㅗㄹㄶ" localSheetId="12" hidden="1">{#N/A,#N/A,FALSE,"조골재"}</definedName>
    <definedName name="ㅗㄹㄶ" localSheetId="11" hidden="1">{#N/A,#N/A,FALSE,"조골재"}</definedName>
    <definedName name="ㅗㄹㄶ" localSheetId="13" hidden="1">{#N/A,#N/A,FALSE,"조골재"}</definedName>
    <definedName name="ㅗㄹㄶ" localSheetId="16" hidden="1">{#N/A,#N/A,FALSE,"조골재"}</definedName>
    <definedName name="ㅗㄹㄶ" localSheetId="21" hidden="1">{#N/A,#N/A,FALSE,"조골재"}</definedName>
    <definedName name="ㅗㄹㄶ" localSheetId="18" hidden="1">{#N/A,#N/A,FALSE,"조골재"}</definedName>
    <definedName name="ㅗㄹㄶ" localSheetId="19" hidden="1">{#N/A,#N/A,FALSE,"조골재"}</definedName>
    <definedName name="ㅗㄹㄶ" localSheetId="20" hidden="1">{#N/A,#N/A,FALSE,"조골재"}</definedName>
    <definedName name="ㅗㄹㄶ" localSheetId="22" hidden="1">{#N/A,#N/A,FALSE,"조골재"}</definedName>
    <definedName name="ㅗㄹㄶ" localSheetId="24" hidden="1">{#N/A,#N/A,FALSE,"조골재"}</definedName>
    <definedName name="ㅗㄹㄶ" localSheetId="28" hidden="1">{#N/A,#N/A,FALSE,"조골재"}</definedName>
    <definedName name="ㅗㄹㄶ" localSheetId="14" hidden="1">{#N/A,#N/A,FALSE,"조골재"}</definedName>
    <definedName name="ㅗㄹㄶ" hidden="1">{#N/A,#N/A,FALSE,"조골재"}</definedName>
    <definedName name="ㅗㄹㅇ오" localSheetId="12" hidden="1">{#N/A,#N/A,FALSE,"집계표"}</definedName>
    <definedName name="ㅗㄹㅇ오" localSheetId="11" hidden="1">{#N/A,#N/A,FALSE,"집계표"}</definedName>
    <definedName name="ㅗㄹㅇ오" localSheetId="13" hidden="1">{#N/A,#N/A,FALSE,"집계표"}</definedName>
    <definedName name="ㅗㄹㅇ오" localSheetId="16" hidden="1">{#N/A,#N/A,FALSE,"집계표"}</definedName>
    <definedName name="ㅗㄹㅇ오" localSheetId="21" hidden="1">{#N/A,#N/A,FALSE,"집계표"}</definedName>
    <definedName name="ㅗㄹㅇ오" localSheetId="18" hidden="1">{#N/A,#N/A,FALSE,"집계표"}</definedName>
    <definedName name="ㅗㄹㅇ오" localSheetId="19" hidden="1">{#N/A,#N/A,FALSE,"집계표"}</definedName>
    <definedName name="ㅗㄹㅇ오" localSheetId="20" hidden="1">{#N/A,#N/A,FALSE,"집계표"}</definedName>
    <definedName name="ㅗㄹㅇ오" localSheetId="22" hidden="1">{#N/A,#N/A,FALSE,"집계표"}</definedName>
    <definedName name="ㅗㄹㅇ오" localSheetId="24" hidden="1">{#N/A,#N/A,FALSE,"집계표"}</definedName>
    <definedName name="ㅗㄹㅇ오" localSheetId="28" hidden="1">{#N/A,#N/A,FALSE,"집계표"}</definedName>
    <definedName name="ㅗㄹㅇ오" localSheetId="14" hidden="1">{#N/A,#N/A,FALSE,"집계표"}</definedName>
    <definedName name="ㅗㄹㅇ오" hidden="1">{#N/A,#N/A,FALSE,"집계표"}</definedName>
    <definedName name="ㅗㄹㅇㅎ" localSheetId="12" hidden="1">{#N/A,#N/A,FALSE,"집계표"}</definedName>
    <definedName name="ㅗㄹㅇㅎ" localSheetId="11" hidden="1">{#N/A,#N/A,FALSE,"집계표"}</definedName>
    <definedName name="ㅗㄹㅇㅎ" localSheetId="13" hidden="1">{#N/A,#N/A,FALSE,"집계표"}</definedName>
    <definedName name="ㅗㄹㅇㅎ" localSheetId="16" hidden="1">{#N/A,#N/A,FALSE,"집계표"}</definedName>
    <definedName name="ㅗㄹㅇㅎ" localSheetId="21" hidden="1">{#N/A,#N/A,FALSE,"집계표"}</definedName>
    <definedName name="ㅗㄹㅇㅎ" localSheetId="18" hidden="1">{#N/A,#N/A,FALSE,"집계표"}</definedName>
    <definedName name="ㅗㄹㅇㅎ" localSheetId="19" hidden="1">{#N/A,#N/A,FALSE,"집계표"}</definedName>
    <definedName name="ㅗㄹㅇㅎ" localSheetId="20" hidden="1">{#N/A,#N/A,FALSE,"집계표"}</definedName>
    <definedName name="ㅗㄹㅇㅎ" localSheetId="22" hidden="1">{#N/A,#N/A,FALSE,"집계표"}</definedName>
    <definedName name="ㅗㄹㅇㅎ" localSheetId="24" hidden="1">{#N/A,#N/A,FALSE,"집계표"}</definedName>
    <definedName name="ㅗㄹㅇㅎ" localSheetId="28" hidden="1">{#N/A,#N/A,FALSE,"집계표"}</definedName>
    <definedName name="ㅗㄹㅇㅎ" localSheetId="14" hidden="1">{#N/A,#N/A,FALSE,"집계표"}</definedName>
    <definedName name="ㅗㄹㅇㅎ" hidden="1">{#N/A,#N/A,FALSE,"집계표"}</definedName>
    <definedName name="ㅗㄹㅎ라ㅗ" localSheetId="12" hidden="1">{#N/A,#N/A,FALSE,"집계표"}</definedName>
    <definedName name="ㅗㄹㅎ라ㅗ" localSheetId="11" hidden="1">{#N/A,#N/A,FALSE,"집계표"}</definedName>
    <definedName name="ㅗㄹㅎ라ㅗ" localSheetId="13" hidden="1">{#N/A,#N/A,FALSE,"집계표"}</definedName>
    <definedName name="ㅗㄹㅎ라ㅗ" localSheetId="16" hidden="1">{#N/A,#N/A,FALSE,"집계표"}</definedName>
    <definedName name="ㅗㄹㅎ라ㅗ" localSheetId="21" hidden="1">{#N/A,#N/A,FALSE,"집계표"}</definedName>
    <definedName name="ㅗㄹㅎ라ㅗ" localSheetId="18" hidden="1">{#N/A,#N/A,FALSE,"집계표"}</definedName>
    <definedName name="ㅗㄹㅎ라ㅗ" localSheetId="19" hidden="1">{#N/A,#N/A,FALSE,"집계표"}</definedName>
    <definedName name="ㅗㄹㅎ라ㅗ" localSheetId="20" hidden="1">{#N/A,#N/A,FALSE,"집계표"}</definedName>
    <definedName name="ㅗㄹㅎ라ㅗ" localSheetId="22" hidden="1">{#N/A,#N/A,FALSE,"집계표"}</definedName>
    <definedName name="ㅗㄹㅎ라ㅗ" localSheetId="24" hidden="1">{#N/A,#N/A,FALSE,"집계표"}</definedName>
    <definedName name="ㅗㄹㅎ라ㅗ" localSheetId="28" hidden="1">{#N/A,#N/A,FALSE,"집계표"}</definedName>
    <definedName name="ㅗㄹㅎ라ㅗ" localSheetId="14" hidden="1">{#N/A,#N/A,FALSE,"집계표"}</definedName>
    <definedName name="ㅗㄹㅎ라ㅗ" hidden="1">{#N/A,#N/A,FALSE,"집계표"}</definedName>
    <definedName name="ㅗ마ㅓ리"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12" hidden="1">{#N/A,#N/A,FALSE,"집계표"}</definedName>
    <definedName name="ㅗㅇㄴㄴ" localSheetId="11" hidden="1">{#N/A,#N/A,FALSE,"집계표"}</definedName>
    <definedName name="ㅗㅇㄴㄴ" localSheetId="13" hidden="1">{#N/A,#N/A,FALSE,"집계표"}</definedName>
    <definedName name="ㅗㅇㄴㄴ" localSheetId="16" hidden="1">{#N/A,#N/A,FALSE,"집계표"}</definedName>
    <definedName name="ㅗㅇㄴㄴ" localSheetId="21" hidden="1">{#N/A,#N/A,FALSE,"집계표"}</definedName>
    <definedName name="ㅗㅇㄴㄴ" localSheetId="18" hidden="1">{#N/A,#N/A,FALSE,"집계표"}</definedName>
    <definedName name="ㅗㅇㄴㄴ" localSheetId="19" hidden="1">{#N/A,#N/A,FALSE,"집계표"}</definedName>
    <definedName name="ㅗㅇㄴㄴ" localSheetId="20" hidden="1">{#N/A,#N/A,FALSE,"집계표"}</definedName>
    <definedName name="ㅗㅇㄴㄴ" localSheetId="22" hidden="1">{#N/A,#N/A,FALSE,"집계표"}</definedName>
    <definedName name="ㅗㅇㄴㄴ" localSheetId="24" hidden="1">{#N/A,#N/A,FALSE,"집계표"}</definedName>
    <definedName name="ㅗㅇㄴㄴ" localSheetId="28" hidden="1">{#N/A,#N/A,FALSE,"집계표"}</definedName>
    <definedName name="ㅗㅇㄴㄴ" localSheetId="14" hidden="1">{#N/A,#N/A,FALSE,"집계표"}</definedName>
    <definedName name="ㅗㅇㄴㄴ" hidden="1">{#N/A,#N/A,FALSE,"집계표"}</definedName>
    <definedName name="ㅗㅎ" localSheetId="12" hidden="1">{#N/A,#N/A,FALSE,"운반시간"}</definedName>
    <definedName name="ㅗㅎ" localSheetId="11" hidden="1">{#N/A,#N/A,FALSE,"운반시간"}</definedName>
    <definedName name="ㅗㅎ" localSheetId="13" hidden="1">{#N/A,#N/A,FALSE,"운반시간"}</definedName>
    <definedName name="ㅗㅎ" localSheetId="16" hidden="1">{#N/A,#N/A,FALSE,"운반시간"}</definedName>
    <definedName name="ㅗㅎ" localSheetId="21" hidden="1">{#N/A,#N/A,FALSE,"운반시간"}</definedName>
    <definedName name="ㅗㅎ" localSheetId="18" hidden="1">{#N/A,#N/A,FALSE,"운반시간"}</definedName>
    <definedName name="ㅗㅎ" localSheetId="19" hidden="1">{#N/A,#N/A,FALSE,"운반시간"}</definedName>
    <definedName name="ㅗㅎ" localSheetId="20" hidden="1">{#N/A,#N/A,FALSE,"운반시간"}</definedName>
    <definedName name="ㅗㅎ" localSheetId="22" hidden="1">{#N/A,#N/A,FALSE,"운반시간"}</definedName>
    <definedName name="ㅗㅎ" localSheetId="24" hidden="1">{#N/A,#N/A,FALSE,"운반시간"}</definedName>
    <definedName name="ㅗㅎ" localSheetId="28" hidden="1">{#N/A,#N/A,FALSE,"운반시간"}</definedName>
    <definedName name="ㅗㅎ" localSheetId="14" hidden="1">{#N/A,#N/A,FALSE,"운반시간"}</definedName>
    <definedName name="ㅗㅎ" hidden="1">{#N/A,#N/A,FALSE,"운반시간"}</definedName>
    <definedName name="ㅗㅎㄴ" localSheetId="12" hidden="1">{#N/A,#N/A,FALSE,"골재소요량";#N/A,#N/A,FALSE,"골재소요량"}</definedName>
    <definedName name="ㅗㅎㄴ" localSheetId="11" hidden="1">{#N/A,#N/A,FALSE,"골재소요량";#N/A,#N/A,FALSE,"골재소요량"}</definedName>
    <definedName name="ㅗㅎㄴ" localSheetId="13" hidden="1">{#N/A,#N/A,FALSE,"골재소요량";#N/A,#N/A,FALSE,"골재소요량"}</definedName>
    <definedName name="ㅗㅎㄴ" localSheetId="16" hidden="1">{#N/A,#N/A,FALSE,"골재소요량";#N/A,#N/A,FALSE,"골재소요량"}</definedName>
    <definedName name="ㅗㅎㄴ" localSheetId="21" hidden="1">{#N/A,#N/A,FALSE,"골재소요량";#N/A,#N/A,FALSE,"골재소요량"}</definedName>
    <definedName name="ㅗㅎㄴ" localSheetId="18" hidden="1">{#N/A,#N/A,FALSE,"골재소요량";#N/A,#N/A,FALSE,"골재소요량"}</definedName>
    <definedName name="ㅗㅎㄴ" localSheetId="19" hidden="1">{#N/A,#N/A,FALSE,"골재소요량";#N/A,#N/A,FALSE,"골재소요량"}</definedName>
    <definedName name="ㅗㅎㄴ" localSheetId="20" hidden="1">{#N/A,#N/A,FALSE,"골재소요량";#N/A,#N/A,FALSE,"골재소요량"}</definedName>
    <definedName name="ㅗㅎㄴ" localSheetId="22" hidden="1">{#N/A,#N/A,FALSE,"골재소요량";#N/A,#N/A,FALSE,"골재소요량"}</definedName>
    <definedName name="ㅗㅎㄴ" localSheetId="24" hidden="1">{#N/A,#N/A,FALSE,"골재소요량";#N/A,#N/A,FALSE,"골재소요량"}</definedName>
    <definedName name="ㅗㅎㄴ" localSheetId="28" hidden="1">{#N/A,#N/A,FALSE,"골재소요량";#N/A,#N/A,FALSE,"골재소요량"}</definedName>
    <definedName name="ㅗㅎㄴ" localSheetId="14" hidden="1">{#N/A,#N/A,FALSE,"골재소요량";#N/A,#N/A,FALSE,"골재소요량"}</definedName>
    <definedName name="ㅗㅎㄴ" hidden="1">{#N/A,#N/A,FALSE,"골재소요량";#N/A,#N/A,FALSE,"골재소요량"}</definedName>
    <definedName name="ㅗㅎㄴㄹ" localSheetId="12" hidden="1">{#N/A,#N/A,FALSE,"단가표지"}</definedName>
    <definedName name="ㅗㅎㄴㄹ" localSheetId="11" hidden="1">{#N/A,#N/A,FALSE,"단가표지"}</definedName>
    <definedName name="ㅗㅎㄴㄹ" localSheetId="13" hidden="1">{#N/A,#N/A,FALSE,"단가표지"}</definedName>
    <definedName name="ㅗㅎㄴㄹ" localSheetId="16" hidden="1">{#N/A,#N/A,FALSE,"단가표지"}</definedName>
    <definedName name="ㅗㅎㄴㄹ" localSheetId="21" hidden="1">{#N/A,#N/A,FALSE,"단가표지"}</definedName>
    <definedName name="ㅗㅎㄴㄹ" localSheetId="18" hidden="1">{#N/A,#N/A,FALSE,"단가표지"}</definedName>
    <definedName name="ㅗㅎㄴㄹ" localSheetId="19" hidden="1">{#N/A,#N/A,FALSE,"단가표지"}</definedName>
    <definedName name="ㅗㅎㄴㄹ" localSheetId="20" hidden="1">{#N/A,#N/A,FALSE,"단가표지"}</definedName>
    <definedName name="ㅗㅎㄴㄹ" localSheetId="22" hidden="1">{#N/A,#N/A,FALSE,"단가표지"}</definedName>
    <definedName name="ㅗㅎㄴㄹ" localSheetId="24" hidden="1">{#N/A,#N/A,FALSE,"단가표지"}</definedName>
    <definedName name="ㅗㅎㄴㄹ" localSheetId="28" hidden="1">{#N/A,#N/A,FALSE,"단가표지"}</definedName>
    <definedName name="ㅗㅎㄴㄹ" localSheetId="14" hidden="1">{#N/A,#N/A,FALSE,"단가표지"}</definedName>
    <definedName name="ㅗㅎㄴㄹ" hidden="1">{#N/A,#N/A,FALSE,"단가표지"}</definedName>
    <definedName name="ㅗㅎㄹ" localSheetId="12" hidden="1">{#N/A,#N/A,FALSE,"집계표"}</definedName>
    <definedName name="ㅗㅎㄹ" localSheetId="11" hidden="1">{#N/A,#N/A,FALSE,"집계표"}</definedName>
    <definedName name="ㅗㅎㄹ" localSheetId="13" hidden="1">{#N/A,#N/A,FALSE,"집계표"}</definedName>
    <definedName name="ㅗㅎㄹ" localSheetId="16" hidden="1">{#N/A,#N/A,FALSE,"집계표"}</definedName>
    <definedName name="ㅗㅎㄹ" localSheetId="21" hidden="1">{#N/A,#N/A,FALSE,"집계표"}</definedName>
    <definedName name="ㅗㅎㄹ" localSheetId="18" hidden="1">{#N/A,#N/A,FALSE,"집계표"}</definedName>
    <definedName name="ㅗㅎㄹ" localSheetId="19" hidden="1">{#N/A,#N/A,FALSE,"집계표"}</definedName>
    <definedName name="ㅗㅎㄹ" localSheetId="20" hidden="1">{#N/A,#N/A,FALSE,"집계표"}</definedName>
    <definedName name="ㅗㅎㄹ" localSheetId="22" hidden="1">{#N/A,#N/A,FALSE,"집계표"}</definedName>
    <definedName name="ㅗㅎㄹ" localSheetId="24" hidden="1">{#N/A,#N/A,FALSE,"집계표"}</definedName>
    <definedName name="ㅗㅎㄹ" localSheetId="28" hidden="1">{#N/A,#N/A,FALSE,"집계표"}</definedName>
    <definedName name="ㅗㅎㄹ" localSheetId="14" hidden="1">{#N/A,#N/A,FALSE,"집계표"}</definedName>
    <definedName name="ㅗㅎㄹ" hidden="1">{#N/A,#N/A,FALSE,"집계표"}</definedName>
    <definedName name="ㅗㅎ렇ㄹㅊㅇㅇ" localSheetId="12" hidden="1">{#N/A,#N/A,FALSE,"집계표"}</definedName>
    <definedName name="ㅗㅎ렇ㄹㅊㅇㅇ" localSheetId="11" hidden="1">{#N/A,#N/A,FALSE,"집계표"}</definedName>
    <definedName name="ㅗㅎ렇ㄹㅊㅇㅇ" localSheetId="13" hidden="1">{#N/A,#N/A,FALSE,"집계표"}</definedName>
    <definedName name="ㅗㅎ렇ㄹㅊㅇㅇ" localSheetId="16" hidden="1">{#N/A,#N/A,FALSE,"집계표"}</definedName>
    <definedName name="ㅗㅎ렇ㄹㅊㅇㅇ" localSheetId="21" hidden="1">{#N/A,#N/A,FALSE,"집계표"}</definedName>
    <definedName name="ㅗㅎ렇ㄹㅊㅇㅇ" localSheetId="18" hidden="1">{#N/A,#N/A,FALSE,"집계표"}</definedName>
    <definedName name="ㅗㅎ렇ㄹㅊㅇㅇ" localSheetId="19" hidden="1">{#N/A,#N/A,FALSE,"집계표"}</definedName>
    <definedName name="ㅗㅎ렇ㄹㅊㅇㅇ" localSheetId="20" hidden="1">{#N/A,#N/A,FALSE,"집계표"}</definedName>
    <definedName name="ㅗㅎ렇ㄹㅊㅇㅇ" localSheetId="22" hidden="1">{#N/A,#N/A,FALSE,"집계표"}</definedName>
    <definedName name="ㅗㅎ렇ㄹㅊㅇㅇ" localSheetId="24" hidden="1">{#N/A,#N/A,FALSE,"집계표"}</definedName>
    <definedName name="ㅗㅎ렇ㄹㅊㅇㅇ" localSheetId="28" hidden="1">{#N/A,#N/A,FALSE,"집계표"}</definedName>
    <definedName name="ㅗㅎ렇ㄹㅊㅇㅇ" localSheetId="14" hidden="1">{#N/A,#N/A,FALSE,"집계표"}</definedName>
    <definedName name="ㅗㅎ렇ㄹㅊㅇㅇ" hidden="1">{#N/A,#N/A,FALSE,"집계표"}</definedName>
    <definedName name="ㅗㅎ로ㅜ" localSheetId="12" hidden="1">{#N/A,#N/A,FALSE,"운반시간"}</definedName>
    <definedName name="ㅗㅎ로ㅜ" localSheetId="11" hidden="1">{#N/A,#N/A,FALSE,"운반시간"}</definedName>
    <definedName name="ㅗㅎ로ㅜ" localSheetId="13" hidden="1">{#N/A,#N/A,FALSE,"운반시간"}</definedName>
    <definedName name="ㅗㅎ로ㅜ" localSheetId="16" hidden="1">{#N/A,#N/A,FALSE,"운반시간"}</definedName>
    <definedName name="ㅗㅎ로ㅜ" localSheetId="21" hidden="1">{#N/A,#N/A,FALSE,"운반시간"}</definedName>
    <definedName name="ㅗㅎ로ㅜ" localSheetId="18" hidden="1">{#N/A,#N/A,FALSE,"운반시간"}</definedName>
    <definedName name="ㅗㅎ로ㅜ" localSheetId="19" hidden="1">{#N/A,#N/A,FALSE,"운반시간"}</definedName>
    <definedName name="ㅗㅎ로ㅜ" localSheetId="20" hidden="1">{#N/A,#N/A,FALSE,"운반시간"}</definedName>
    <definedName name="ㅗㅎ로ㅜ" localSheetId="22" hidden="1">{#N/A,#N/A,FALSE,"운반시간"}</definedName>
    <definedName name="ㅗㅎ로ㅜ" localSheetId="24" hidden="1">{#N/A,#N/A,FALSE,"운반시간"}</definedName>
    <definedName name="ㅗㅎ로ㅜ" localSheetId="28" hidden="1">{#N/A,#N/A,FALSE,"운반시간"}</definedName>
    <definedName name="ㅗㅎ로ㅜ" localSheetId="14" hidden="1">{#N/A,#N/A,FALSE,"운반시간"}</definedName>
    <definedName name="ㅗㅎ로ㅜ" hidden="1">{#N/A,#N/A,FALSE,"운반시간"}</definedName>
    <definedName name="ㅗㅎ론ㄹ" localSheetId="12" hidden="1">{#N/A,#N/A,FALSE,"표지목차"}</definedName>
    <definedName name="ㅗㅎ론ㄹ" localSheetId="11" hidden="1">{#N/A,#N/A,FALSE,"표지목차"}</definedName>
    <definedName name="ㅗㅎ론ㄹ" localSheetId="13" hidden="1">{#N/A,#N/A,FALSE,"표지목차"}</definedName>
    <definedName name="ㅗㅎ론ㄹ" localSheetId="16" hidden="1">{#N/A,#N/A,FALSE,"표지목차"}</definedName>
    <definedName name="ㅗㅎ론ㄹ" localSheetId="21" hidden="1">{#N/A,#N/A,FALSE,"표지목차"}</definedName>
    <definedName name="ㅗㅎ론ㄹ" localSheetId="18" hidden="1">{#N/A,#N/A,FALSE,"표지목차"}</definedName>
    <definedName name="ㅗㅎ론ㄹ" localSheetId="19" hidden="1">{#N/A,#N/A,FALSE,"표지목차"}</definedName>
    <definedName name="ㅗㅎ론ㄹ" localSheetId="20" hidden="1">{#N/A,#N/A,FALSE,"표지목차"}</definedName>
    <definedName name="ㅗㅎ론ㄹ" localSheetId="22" hidden="1">{#N/A,#N/A,FALSE,"표지목차"}</definedName>
    <definedName name="ㅗㅎ론ㄹ" localSheetId="24" hidden="1">{#N/A,#N/A,FALSE,"표지목차"}</definedName>
    <definedName name="ㅗㅎ론ㄹ" localSheetId="28" hidden="1">{#N/A,#N/A,FALSE,"표지목차"}</definedName>
    <definedName name="ㅗㅎ론ㄹ" localSheetId="14" hidden="1">{#N/A,#N/A,FALSE,"표지목차"}</definedName>
    <definedName name="ㅗㅎ론ㄹ" hidden="1">{#N/A,#N/A,FALSE,"표지목차"}</definedName>
    <definedName name="ㅗㅎ롯홋ㄱ" localSheetId="12" hidden="1">{#N/A,#N/A,FALSE,"혼합골재"}</definedName>
    <definedName name="ㅗㅎ롯홋ㄱ" localSheetId="11" hidden="1">{#N/A,#N/A,FALSE,"혼합골재"}</definedName>
    <definedName name="ㅗㅎ롯홋ㄱ" localSheetId="13" hidden="1">{#N/A,#N/A,FALSE,"혼합골재"}</definedName>
    <definedName name="ㅗㅎ롯홋ㄱ" localSheetId="16" hidden="1">{#N/A,#N/A,FALSE,"혼합골재"}</definedName>
    <definedName name="ㅗㅎ롯홋ㄱ" localSheetId="21" hidden="1">{#N/A,#N/A,FALSE,"혼합골재"}</definedName>
    <definedName name="ㅗㅎ롯홋ㄱ" localSheetId="18" hidden="1">{#N/A,#N/A,FALSE,"혼합골재"}</definedName>
    <definedName name="ㅗㅎ롯홋ㄱ" localSheetId="19" hidden="1">{#N/A,#N/A,FALSE,"혼합골재"}</definedName>
    <definedName name="ㅗㅎ롯홋ㄱ" localSheetId="20" hidden="1">{#N/A,#N/A,FALSE,"혼합골재"}</definedName>
    <definedName name="ㅗㅎ롯홋ㄱ" localSheetId="22" hidden="1">{#N/A,#N/A,FALSE,"혼합골재"}</definedName>
    <definedName name="ㅗㅎ롯홋ㄱ" localSheetId="24" hidden="1">{#N/A,#N/A,FALSE,"혼합골재"}</definedName>
    <definedName name="ㅗㅎ롯홋ㄱ" localSheetId="28" hidden="1">{#N/A,#N/A,FALSE,"혼합골재"}</definedName>
    <definedName name="ㅗㅎ롯홋ㄱ" localSheetId="14" hidden="1">{#N/A,#N/A,FALSE,"혼합골재"}</definedName>
    <definedName name="ㅗㅎ롯홋ㄱ" hidden="1">{#N/A,#N/A,FALSE,"혼합골재"}</definedName>
    <definedName name="ㅗㅎㅇㄹ" localSheetId="12" hidden="1">{#N/A,#N/A,FALSE,"집계표"}</definedName>
    <definedName name="ㅗㅎㅇㄹ" localSheetId="11" hidden="1">{#N/A,#N/A,FALSE,"집계표"}</definedName>
    <definedName name="ㅗㅎㅇㄹ" localSheetId="13" hidden="1">{#N/A,#N/A,FALSE,"집계표"}</definedName>
    <definedName name="ㅗㅎㅇㄹ" localSheetId="16" hidden="1">{#N/A,#N/A,FALSE,"집계표"}</definedName>
    <definedName name="ㅗㅎㅇㄹ" localSheetId="21" hidden="1">{#N/A,#N/A,FALSE,"집계표"}</definedName>
    <definedName name="ㅗㅎㅇㄹ" localSheetId="18" hidden="1">{#N/A,#N/A,FALSE,"집계표"}</definedName>
    <definedName name="ㅗㅎㅇㄹ" localSheetId="19" hidden="1">{#N/A,#N/A,FALSE,"집계표"}</definedName>
    <definedName name="ㅗㅎㅇㄹ" localSheetId="20" hidden="1">{#N/A,#N/A,FALSE,"집계표"}</definedName>
    <definedName name="ㅗㅎㅇㄹ" localSheetId="22" hidden="1">{#N/A,#N/A,FALSE,"집계표"}</definedName>
    <definedName name="ㅗㅎㅇㄹ" localSheetId="24" hidden="1">{#N/A,#N/A,FALSE,"집계표"}</definedName>
    <definedName name="ㅗㅎㅇㄹ" localSheetId="28" hidden="1">{#N/A,#N/A,FALSE,"집계표"}</definedName>
    <definedName name="ㅗㅎㅇㄹ" localSheetId="14" hidden="1">{#N/A,#N/A,FALSE,"집계표"}</definedName>
    <definedName name="ㅗㅎㅇㄹ" hidden="1">{#N/A,#N/A,FALSE,"집계표"}</definedName>
    <definedName name="ㅗㅎㅈ" localSheetId="12" hidden="1">{#N/A,#N/A,FALSE,"집계표"}</definedName>
    <definedName name="ㅗㅎㅈ" localSheetId="11" hidden="1">{#N/A,#N/A,FALSE,"집계표"}</definedName>
    <definedName name="ㅗㅎㅈ" localSheetId="13" hidden="1">{#N/A,#N/A,FALSE,"집계표"}</definedName>
    <definedName name="ㅗㅎㅈ" localSheetId="16" hidden="1">{#N/A,#N/A,FALSE,"집계표"}</definedName>
    <definedName name="ㅗㅎㅈ" localSheetId="21" hidden="1">{#N/A,#N/A,FALSE,"집계표"}</definedName>
    <definedName name="ㅗㅎㅈ" localSheetId="18" hidden="1">{#N/A,#N/A,FALSE,"집계표"}</definedName>
    <definedName name="ㅗㅎㅈ" localSheetId="19" hidden="1">{#N/A,#N/A,FALSE,"집계표"}</definedName>
    <definedName name="ㅗㅎㅈ" localSheetId="20" hidden="1">{#N/A,#N/A,FALSE,"집계표"}</definedName>
    <definedName name="ㅗㅎㅈ" localSheetId="22" hidden="1">{#N/A,#N/A,FALSE,"집계표"}</definedName>
    <definedName name="ㅗㅎㅈ" localSheetId="24" hidden="1">{#N/A,#N/A,FALSE,"집계표"}</definedName>
    <definedName name="ㅗㅎㅈ" localSheetId="28" hidden="1">{#N/A,#N/A,FALSE,"집계표"}</definedName>
    <definedName name="ㅗㅎㅈ" localSheetId="14" hidden="1">{#N/A,#N/A,FALSE,"집계표"}</definedName>
    <definedName name="ㅗㅎㅈ" hidden="1">{#N/A,#N/A,FALSE,"집계표"}</definedName>
    <definedName name="ㅗㅎㅊㅌㅎ" localSheetId="12" hidden="1">{#N/A,#N/A,FALSE,"집계표"}</definedName>
    <definedName name="ㅗㅎㅊㅌㅎ" localSheetId="11" hidden="1">{#N/A,#N/A,FALSE,"집계표"}</definedName>
    <definedName name="ㅗㅎㅊㅌㅎ" localSheetId="13" hidden="1">{#N/A,#N/A,FALSE,"집계표"}</definedName>
    <definedName name="ㅗㅎㅊㅌㅎ" localSheetId="16" hidden="1">{#N/A,#N/A,FALSE,"집계표"}</definedName>
    <definedName name="ㅗㅎㅊㅌㅎ" localSheetId="21" hidden="1">{#N/A,#N/A,FALSE,"집계표"}</definedName>
    <definedName name="ㅗㅎㅊㅌㅎ" localSheetId="18" hidden="1">{#N/A,#N/A,FALSE,"집계표"}</definedName>
    <definedName name="ㅗㅎㅊㅌㅎ" localSheetId="19" hidden="1">{#N/A,#N/A,FALSE,"집계표"}</definedName>
    <definedName name="ㅗㅎㅊㅌㅎ" localSheetId="20" hidden="1">{#N/A,#N/A,FALSE,"집계표"}</definedName>
    <definedName name="ㅗㅎㅊㅌㅎ" localSheetId="22" hidden="1">{#N/A,#N/A,FALSE,"집계표"}</definedName>
    <definedName name="ㅗㅎㅊㅌㅎ" localSheetId="24" hidden="1">{#N/A,#N/A,FALSE,"집계표"}</definedName>
    <definedName name="ㅗㅎㅊㅌㅎ" localSheetId="28" hidden="1">{#N/A,#N/A,FALSE,"집계표"}</definedName>
    <definedName name="ㅗㅎㅊㅌㅎ" localSheetId="14" hidden="1">{#N/A,#N/A,FALSE,"집계표"}</definedName>
    <definedName name="ㅗㅎㅊㅌㅎ" hidden="1">{#N/A,#N/A,FALSE,"집계표"}</definedName>
    <definedName name="ㅗ하ㅓ" localSheetId="12" hidden="1">{#N/A,#N/A,FALSE,"집계표"}</definedName>
    <definedName name="ㅗ하ㅓ" localSheetId="11" hidden="1">{#N/A,#N/A,FALSE,"집계표"}</definedName>
    <definedName name="ㅗ하ㅓ" localSheetId="13" hidden="1">{#N/A,#N/A,FALSE,"집계표"}</definedName>
    <definedName name="ㅗ하ㅓ" localSheetId="16" hidden="1">{#N/A,#N/A,FALSE,"집계표"}</definedName>
    <definedName name="ㅗ하ㅓ" localSheetId="21" hidden="1">{#N/A,#N/A,FALSE,"집계표"}</definedName>
    <definedName name="ㅗ하ㅓ" localSheetId="18" hidden="1">{#N/A,#N/A,FALSE,"집계표"}</definedName>
    <definedName name="ㅗ하ㅓ" localSheetId="19" hidden="1">{#N/A,#N/A,FALSE,"집계표"}</definedName>
    <definedName name="ㅗ하ㅓ" localSheetId="20" hidden="1">{#N/A,#N/A,FALSE,"집계표"}</definedName>
    <definedName name="ㅗ하ㅓ" localSheetId="22" hidden="1">{#N/A,#N/A,FALSE,"집계표"}</definedName>
    <definedName name="ㅗ하ㅓ" localSheetId="24" hidden="1">{#N/A,#N/A,FALSE,"집계표"}</definedName>
    <definedName name="ㅗ하ㅓ" localSheetId="28" hidden="1">{#N/A,#N/A,FALSE,"집계표"}</definedName>
    <definedName name="ㅗ하ㅓ" localSheetId="14" hidden="1">{#N/A,#N/A,FALSE,"집계표"}</definedName>
    <definedName name="ㅗ하ㅓ" hidden="1">{#N/A,#N/A,FALSE,"집계표"}</definedName>
    <definedName name="ㅗ하ㅣㄴ어ㅗ뢔ㅑㅇㅈ" localSheetId="12" hidden="1">{#N/A,#N/A,FALSE,"CCTV"}</definedName>
    <definedName name="ㅗ하ㅣㄴ어ㅗ뢔ㅑㅇㅈ" localSheetId="11" hidden="1">{#N/A,#N/A,FALSE,"CCTV"}</definedName>
    <definedName name="ㅗ하ㅣㄴ어ㅗ뢔ㅑㅇㅈ" localSheetId="13" hidden="1">{#N/A,#N/A,FALSE,"CCTV"}</definedName>
    <definedName name="ㅗ하ㅣㄴ어ㅗ뢔ㅑㅇㅈ" localSheetId="16" hidden="1">{#N/A,#N/A,FALSE,"CCTV"}</definedName>
    <definedName name="ㅗ하ㅣㄴ어ㅗ뢔ㅑㅇㅈ" localSheetId="21" hidden="1">{#N/A,#N/A,FALSE,"CCTV"}</definedName>
    <definedName name="ㅗ하ㅣㄴ어ㅗ뢔ㅑㅇㅈ" localSheetId="18" hidden="1">{#N/A,#N/A,FALSE,"CCTV"}</definedName>
    <definedName name="ㅗ하ㅣㄴ어ㅗ뢔ㅑㅇㅈ" localSheetId="19" hidden="1">{#N/A,#N/A,FALSE,"CCTV"}</definedName>
    <definedName name="ㅗ하ㅣㄴ어ㅗ뢔ㅑㅇㅈ" localSheetId="20" hidden="1">{#N/A,#N/A,FALSE,"CCTV"}</definedName>
    <definedName name="ㅗ하ㅣㄴ어ㅗ뢔ㅑㅇㅈ" localSheetId="22" hidden="1">{#N/A,#N/A,FALSE,"CCTV"}</definedName>
    <definedName name="ㅗ하ㅣㄴ어ㅗ뢔ㅑㅇㅈ" localSheetId="24" hidden="1">{#N/A,#N/A,FALSE,"CCTV"}</definedName>
    <definedName name="ㅗ하ㅣㄴ어ㅗ뢔ㅑㅇㅈ" localSheetId="28" hidden="1">{#N/A,#N/A,FALSE,"CCTV"}</definedName>
    <definedName name="ㅗ하ㅣㄴ어ㅗ뢔ㅑㅇㅈ" localSheetId="14" hidden="1">{#N/A,#N/A,FALSE,"CCTV"}</definedName>
    <definedName name="ㅗ하ㅣㄴ어ㅗ뢔ㅑㅇㅈ" hidden="1">{#N/A,#N/A,FALSE,"CCTV"}</definedName>
    <definedName name="ㅗ허" localSheetId="12" hidden="1">{#N/A,#N/A,FALSE,"집계표"}</definedName>
    <definedName name="ㅗ허" localSheetId="11" hidden="1">{#N/A,#N/A,FALSE,"집계표"}</definedName>
    <definedName name="ㅗ허" localSheetId="13" hidden="1">{#N/A,#N/A,FALSE,"집계표"}</definedName>
    <definedName name="ㅗ허" localSheetId="16" hidden="1">{#N/A,#N/A,FALSE,"집계표"}</definedName>
    <definedName name="ㅗ허" localSheetId="21" hidden="1">{#N/A,#N/A,FALSE,"집계표"}</definedName>
    <definedName name="ㅗ허" localSheetId="18" hidden="1">{#N/A,#N/A,FALSE,"집계표"}</definedName>
    <definedName name="ㅗ허" localSheetId="19" hidden="1">{#N/A,#N/A,FALSE,"집계표"}</definedName>
    <definedName name="ㅗ허" localSheetId="20" hidden="1">{#N/A,#N/A,FALSE,"집계표"}</definedName>
    <definedName name="ㅗ허" localSheetId="22" hidden="1">{#N/A,#N/A,FALSE,"집계표"}</definedName>
    <definedName name="ㅗ허" localSheetId="24" hidden="1">{#N/A,#N/A,FALSE,"집계표"}</definedName>
    <definedName name="ㅗ허" localSheetId="28" hidden="1">{#N/A,#N/A,FALSE,"집계표"}</definedName>
    <definedName name="ㅗ허" localSheetId="14" hidden="1">{#N/A,#N/A,FALSE,"집계표"}</definedName>
    <definedName name="ㅗ허" hidden="1">{#N/A,#N/A,FALSE,"집계표"}</definedName>
    <definedName name="ㅗ허ㅗ" localSheetId="12" hidden="1">{#N/A,#N/A,FALSE,"단가표지"}</definedName>
    <definedName name="ㅗ허ㅗ" localSheetId="11" hidden="1">{#N/A,#N/A,FALSE,"단가표지"}</definedName>
    <definedName name="ㅗ허ㅗ" localSheetId="13" hidden="1">{#N/A,#N/A,FALSE,"단가표지"}</definedName>
    <definedName name="ㅗ허ㅗ" localSheetId="16" hidden="1">{#N/A,#N/A,FALSE,"단가표지"}</definedName>
    <definedName name="ㅗ허ㅗ" localSheetId="21" hidden="1">{#N/A,#N/A,FALSE,"단가표지"}</definedName>
    <definedName name="ㅗ허ㅗ" localSheetId="18" hidden="1">{#N/A,#N/A,FALSE,"단가표지"}</definedName>
    <definedName name="ㅗ허ㅗ" localSheetId="19" hidden="1">{#N/A,#N/A,FALSE,"단가표지"}</definedName>
    <definedName name="ㅗ허ㅗ" localSheetId="20" hidden="1">{#N/A,#N/A,FALSE,"단가표지"}</definedName>
    <definedName name="ㅗ허ㅗ" localSheetId="22" hidden="1">{#N/A,#N/A,FALSE,"단가표지"}</definedName>
    <definedName name="ㅗ허ㅗ" localSheetId="24" hidden="1">{#N/A,#N/A,FALSE,"단가표지"}</definedName>
    <definedName name="ㅗ허ㅗ" localSheetId="28" hidden="1">{#N/A,#N/A,FALSE,"단가표지"}</definedName>
    <definedName name="ㅗ허ㅗ" localSheetId="14" hidden="1">{#N/A,#N/A,FALSE,"단가표지"}</definedName>
    <definedName name="ㅗ허ㅗ" hidden="1">{#N/A,#N/A,FALSE,"단가표지"}</definedName>
    <definedName name="ㅗ혀ㅏㄹ" localSheetId="12" hidden="1">{#N/A,#N/A,FALSE,"집계표"}</definedName>
    <definedName name="ㅗ혀ㅏㄹ" localSheetId="11" hidden="1">{#N/A,#N/A,FALSE,"집계표"}</definedName>
    <definedName name="ㅗ혀ㅏㄹ" localSheetId="13" hidden="1">{#N/A,#N/A,FALSE,"집계표"}</definedName>
    <definedName name="ㅗ혀ㅏㄹ" localSheetId="16" hidden="1">{#N/A,#N/A,FALSE,"집계표"}</definedName>
    <definedName name="ㅗ혀ㅏㄹ" localSheetId="21" hidden="1">{#N/A,#N/A,FALSE,"집계표"}</definedName>
    <definedName name="ㅗ혀ㅏㄹ" localSheetId="18" hidden="1">{#N/A,#N/A,FALSE,"집계표"}</definedName>
    <definedName name="ㅗ혀ㅏㄹ" localSheetId="19" hidden="1">{#N/A,#N/A,FALSE,"집계표"}</definedName>
    <definedName name="ㅗ혀ㅏㄹ" localSheetId="20" hidden="1">{#N/A,#N/A,FALSE,"집계표"}</definedName>
    <definedName name="ㅗ혀ㅏㄹ" localSheetId="22" hidden="1">{#N/A,#N/A,FALSE,"집계표"}</definedName>
    <definedName name="ㅗ혀ㅏㄹ" localSheetId="24" hidden="1">{#N/A,#N/A,FALSE,"집계표"}</definedName>
    <definedName name="ㅗ혀ㅏㄹ" localSheetId="28" hidden="1">{#N/A,#N/A,FALSE,"집계표"}</definedName>
    <definedName name="ㅗ혀ㅏㄹ" localSheetId="14" hidden="1">{#N/A,#N/A,FALSE,"집계표"}</definedName>
    <definedName name="ㅗ혀ㅏㄹ" hidden="1">{#N/A,#N/A,FALSE,"집계표"}</definedName>
    <definedName name="ㅗ호" localSheetId="12" hidden="1">{#N/A,#N/A,FALSE,"조골재"}</definedName>
    <definedName name="ㅗ호" localSheetId="11" hidden="1">{#N/A,#N/A,FALSE,"조골재"}</definedName>
    <definedName name="ㅗ호" localSheetId="13" hidden="1">{#N/A,#N/A,FALSE,"조골재"}</definedName>
    <definedName name="ㅗ호" localSheetId="16" hidden="1">{#N/A,#N/A,FALSE,"조골재"}</definedName>
    <definedName name="ㅗ호" localSheetId="21" hidden="1">{#N/A,#N/A,FALSE,"조골재"}</definedName>
    <definedName name="ㅗ호" localSheetId="18" hidden="1">{#N/A,#N/A,FALSE,"조골재"}</definedName>
    <definedName name="ㅗ호" localSheetId="19" hidden="1">{#N/A,#N/A,FALSE,"조골재"}</definedName>
    <definedName name="ㅗ호" localSheetId="20" hidden="1">{#N/A,#N/A,FALSE,"조골재"}</definedName>
    <definedName name="ㅗ호" localSheetId="22" hidden="1">{#N/A,#N/A,FALSE,"조골재"}</definedName>
    <definedName name="ㅗ호" localSheetId="24" hidden="1">{#N/A,#N/A,FALSE,"조골재"}</definedName>
    <definedName name="ㅗ호" localSheetId="28" hidden="1">{#N/A,#N/A,FALSE,"조골재"}</definedName>
    <definedName name="ㅗ호" localSheetId="14" hidden="1">{#N/A,#N/A,FALSE,"조골재"}</definedName>
    <definedName name="ㅗ호" hidden="1">{#N/A,#N/A,FALSE,"조골재"}</definedName>
    <definedName name="ㅗ홓ㅎ로" localSheetId="12" hidden="1">{"'장비'!$A$3:$M$12"}</definedName>
    <definedName name="ㅗ홓ㅎ로" localSheetId="11" hidden="1">{"'장비'!$A$3:$M$12"}</definedName>
    <definedName name="ㅗ홓ㅎ로" localSheetId="13" hidden="1">{"'장비'!$A$3:$M$12"}</definedName>
    <definedName name="ㅗ홓ㅎ로" localSheetId="16" hidden="1">{"'장비'!$A$3:$M$12"}</definedName>
    <definedName name="ㅗ홓ㅎ로" localSheetId="21" hidden="1">{"'장비'!$A$3:$M$12"}</definedName>
    <definedName name="ㅗ홓ㅎ로" localSheetId="18" hidden="1">{"'장비'!$A$3:$M$12"}</definedName>
    <definedName name="ㅗ홓ㅎ로" localSheetId="19" hidden="1">{"'장비'!$A$3:$M$12"}</definedName>
    <definedName name="ㅗ홓ㅎ로" localSheetId="20" hidden="1">{"'장비'!$A$3:$M$12"}</definedName>
    <definedName name="ㅗ홓ㅎ로" localSheetId="22" hidden="1">{"'장비'!$A$3:$M$12"}</definedName>
    <definedName name="ㅗ홓ㅎ로" localSheetId="24" hidden="1">{"'장비'!$A$3:$M$12"}</definedName>
    <definedName name="ㅗ홓ㅎ로" localSheetId="28" hidden="1">{"'장비'!$A$3:$M$12"}</definedName>
    <definedName name="ㅗ홓ㅎ로" localSheetId="14" hidden="1">{"'장비'!$A$3:$M$12"}</definedName>
    <definedName name="ㅗ홓ㅎ로" hidden="1">{"'장비'!$A$3:$M$12"}</definedName>
    <definedName name="ㅗㅓ" localSheetId="12" hidden="1">{#N/A,#N/A,FALSE,"조골재"}</definedName>
    <definedName name="ㅗㅓ" localSheetId="11" hidden="1">{#N/A,#N/A,FALSE,"조골재"}</definedName>
    <definedName name="ㅗㅓ" localSheetId="13" hidden="1">{#N/A,#N/A,FALSE,"조골재"}</definedName>
    <definedName name="ㅗㅓ" localSheetId="16" hidden="1">{#N/A,#N/A,FALSE,"조골재"}</definedName>
    <definedName name="ㅗㅓ" localSheetId="21" hidden="1">{#N/A,#N/A,FALSE,"조골재"}</definedName>
    <definedName name="ㅗㅓ" localSheetId="18" hidden="1">{#N/A,#N/A,FALSE,"조골재"}</definedName>
    <definedName name="ㅗㅓ" localSheetId="19" hidden="1">{#N/A,#N/A,FALSE,"조골재"}</definedName>
    <definedName name="ㅗㅓ" localSheetId="20" hidden="1">{#N/A,#N/A,FALSE,"조골재"}</definedName>
    <definedName name="ㅗㅓ" localSheetId="22" hidden="1">{#N/A,#N/A,FALSE,"조골재"}</definedName>
    <definedName name="ㅗㅓ" localSheetId="24" hidden="1">{#N/A,#N/A,FALSE,"조골재"}</definedName>
    <definedName name="ㅗㅓ" localSheetId="28" hidden="1">{#N/A,#N/A,FALSE,"조골재"}</definedName>
    <definedName name="ㅗㅓ" localSheetId="14" hidden="1">{#N/A,#N/A,FALSE,"조골재"}</definedName>
    <definedName name="ㅗㅓ" hidden="1">{#N/A,#N/A,FALSE,"조골재"}</definedName>
    <definedName name="ㅗㅓㅀㅅ" localSheetId="12" hidden="1">{#N/A,#N/A,FALSE,"집계표"}</definedName>
    <definedName name="ㅗㅓㅀㅅ" localSheetId="11" hidden="1">{#N/A,#N/A,FALSE,"집계표"}</definedName>
    <definedName name="ㅗㅓㅀㅅ" localSheetId="13" hidden="1">{#N/A,#N/A,FALSE,"집계표"}</definedName>
    <definedName name="ㅗㅓㅀㅅ" localSheetId="16" hidden="1">{#N/A,#N/A,FALSE,"집계표"}</definedName>
    <definedName name="ㅗㅓㅀㅅ" localSheetId="21" hidden="1">{#N/A,#N/A,FALSE,"집계표"}</definedName>
    <definedName name="ㅗㅓㅀㅅ" localSheetId="18" hidden="1">{#N/A,#N/A,FALSE,"집계표"}</definedName>
    <definedName name="ㅗㅓㅀㅅ" localSheetId="19" hidden="1">{#N/A,#N/A,FALSE,"집계표"}</definedName>
    <definedName name="ㅗㅓㅀㅅ" localSheetId="20" hidden="1">{#N/A,#N/A,FALSE,"집계표"}</definedName>
    <definedName name="ㅗㅓㅀㅅ" localSheetId="22" hidden="1">{#N/A,#N/A,FALSE,"집계표"}</definedName>
    <definedName name="ㅗㅓㅀㅅ" localSheetId="24" hidden="1">{#N/A,#N/A,FALSE,"집계표"}</definedName>
    <definedName name="ㅗㅓㅀㅅ" localSheetId="28" hidden="1">{#N/A,#N/A,FALSE,"집계표"}</definedName>
    <definedName name="ㅗㅓㅀㅅ" localSheetId="14" hidden="1">{#N/A,#N/A,FALSE,"집계표"}</definedName>
    <definedName name="ㅗㅓㅀㅅ" hidden="1">{#N/A,#N/A,FALSE,"집계표"}</definedName>
    <definedName name="ㅗㅓ쇼ㅓㅕㄷ쇼ㅓㅕㄷㅅ" localSheetId="12" hidden="1">{#N/A,#N/A,FALSE,"단가표지"}</definedName>
    <definedName name="ㅗㅓ쇼ㅓㅕㄷ쇼ㅓㅕㄷㅅ" localSheetId="11" hidden="1">{#N/A,#N/A,FALSE,"단가표지"}</definedName>
    <definedName name="ㅗㅓ쇼ㅓㅕㄷ쇼ㅓㅕㄷㅅ" localSheetId="13" hidden="1">{#N/A,#N/A,FALSE,"단가표지"}</definedName>
    <definedName name="ㅗㅓ쇼ㅓㅕㄷ쇼ㅓㅕㄷㅅ" localSheetId="16" hidden="1">{#N/A,#N/A,FALSE,"단가표지"}</definedName>
    <definedName name="ㅗㅓ쇼ㅓㅕㄷ쇼ㅓㅕㄷㅅ" localSheetId="21" hidden="1">{#N/A,#N/A,FALSE,"단가표지"}</definedName>
    <definedName name="ㅗㅓ쇼ㅓㅕㄷ쇼ㅓㅕㄷㅅ" localSheetId="18" hidden="1">{#N/A,#N/A,FALSE,"단가표지"}</definedName>
    <definedName name="ㅗㅓ쇼ㅓㅕㄷ쇼ㅓㅕㄷㅅ" localSheetId="19" hidden="1">{#N/A,#N/A,FALSE,"단가표지"}</definedName>
    <definedName name="ㅗㅓ쇼ㅓㅕㄷ쇼ㅓㅕㄷㅅ" localSheetId="20" hidden="1">{#N/A,#N/A,FALSE,"단가표지"}</definedName>
    <definedName name="ㅗㅓ쇼ㅓㅕㄷ쇼ㅓㅕㄷㅅ" localSheetId="22" hidden="1">{#N/A,#N/A,FALSE,"단가표지"}</definedName>
    <definedName name="ㅗㅓ쇼ㅓㅕㄷ쇼ㅓㅕㄷㅅ" localSheetId="24" hidden="1">{#N/A,#N/A,FALSE,"단가표지"}</definedName>
    <definedName name="ㅗㅓ쇼ㅓㅕㄷ쇼ㅓㅕㄷㅅ" localSheetId="28" hidden="1">{#N/A,#N/A,FALSE,"단가표지"}</definedName>
    <definedName name="ㅗㅓ쇼ㅓㅕㄷ쇼ㅓㅕㄷㅅ" localSheetId="14" hidden="1">{#N/A,#N/A,FALSE,"단가표지"}</definedName>
    <definedName name="ㅗㅓ쇼ㅓㅕㄷ쇼ㅓㅕㄷㅅ" hidden="1">{#N/A,#N/A,FALSE,"단가표지"}</definedName>
    <definedName name="ㅗㅓㅎ로ㅓㅎㄹ" localSheetId="12" hidden="1">{#N/A,#N/A,FALSE,"표지목차"}</definedName>
    <definedName name="ㅗㅓㅎ로ㅓㅎㄹ" localSheetId="11" hidden="1">{#N/A,#N/A,FALSE,"표지목차"}</definedName>
    <definedName name="ㅗㅓㅎ로ㅓㅎㄹ" localSheetId="13" hidden="1">{#N/A,#N/A,FALSE,"표지목차"}</definedName>
    <definedName name="ㅗㅓㅎ로ㅓㅎㄹ" localSheetId="16" hidden="1">{#N/A,#N/A,FALSE,"표지목차"}</definedName>
    <definedName name="ㅗㅓㅎ로ㅓㅎㄹ" localSheetId="21" hidden="1">{#N/A,#N/A,FALSE,"표지목차"}</definedName>
    <definedName name="ㅗㅓㅎ로ㅓㅎㄹ" localSheetId="18" hidden="1">{#N/A,#N/A,FALSE,"표지목차"}</definedName>
    <definedName name="ㅗㅓㅎ로ㅓㅎㄹ" localSheetId="19" hidden="1">{#N/A,#N/A,FALSE,"표지목차"}</definedName>
    <definedName name="ㅗㅓㅎ로ㅓㅎㄹ" localSheetId="20" hidden="1">{#N/A,#N/A,FALSE,"표지목차"}</definedName>
    <definedName name="ㅗㅓㅎ로ㅓㅎㄹ" localSheetId="22" hidden="1">{#N/A,#N/A,FALSE,"표지목차"}</definedName>
    <definedName name="ㅗㅓㅎ로ㅓㅎㄹ" localSheetId="24" hidden="1">{#N/A,#N/A,FALSE,"표지목차"}</definedName>
    <definedName name="ㅗㅓㅎ로ㅓㅎㄹ" localSheetId="28" hidden="1">{#N/A,#N/A,FALSE,"표지목차"}</definedName>
    <definedName name="ㅗㅓㅎ로ㅓㅎㄹ" localSheetId="14" hidden="1">{#N/A,#N/A,FALSE,"표지목차"}</definedName>
    <definedName name="ㅗㅓㅎ로ㅓㅎㄹ" hidden="1">{#N/A,#N/A,FALSE,"표지목차"}</definedName>
    <definedName name="ㅗㅓㅕㅑㅕ" localSheetId="12" hidden="1">{#N/A,#N/A,FALSE,"Sheet6"}</definedName>
    <definedName name="ㅗㅓㅕㅑㅕ" localSheetId="11" hidden="1">{#N/A,#N/A,FALSE,"Sheet6"}</definedName>
    <definedName name="ㅗㅓㅕㅑㅕ" localSheetId="13" hidden="1">{#N/A,#N/A,FALSE,"Sheet6"}</definedName>
    <definedName name="ㅗㅓㅕㅑㅕ" localSheetId="16" hidden="1">{#N/A,#N/A,FALSE,"Sheet6"}</definedName>
    <definedName name="ㅗㅓㅕㅑㅕ" localSheetId="21" hidden="1">{#N/A,#N/A,FALSE,"Sheet6"}</definedName>
    <definedName name="ㅗㅓㅕㅑㅕ" localSheetId="18" hidden="1">{#N/A,#N/A,FALSE,"Sheet6"}</definedName>
    <definedName name="ㅗㅓㅕㅑㅕ" localSheetId="19" hidden="1">{#N/A,#N/A,FALSE,"Sheet6"}</definedName>
    <definedName name="ㅗㅓㅕㅑㅕ" localSheetId="20" hidden="1">{#N/A,#N/A,FALSE,"Sheet6"}</definedName>
    <definedName name="ㅗㅓㅕㅑㅕ" localSheetId="22" hidden="1">{#N/A,#N/A,FALSE,"Sheet6"}</definedName>
    <definedName name="ㅗㅓㅕㅑㅕ" localSheetId="24" hidden="1">{#N/A,#N/A,FALSE,"Sheet6"}</definedName>
    <definedName name="ㅗㅓㅕㅑㅕ" localSheetId="28" hidden="1">{#N/A,#N/A,FALSE,"Sheet6"}</definedName>
    <definedName name="ㅗㅓㅕㅑㅕ" localSheetId="14" hidden="1">{#N/A,#N/A,FALSE,"Sheet6"}</definedName>
    <definedName name="ㅗㅓㅕㅑㅕ" hidden="1">{#N/A,#N/A,FALSE,"Sheet6"}</definedName>
    <definedName name="ㅗㅓㅗ" localSheetId="12" hidden="1">{#N/A,#N/A,FALSE,"골재소요량";#N/A,#N/A,FALSE,"골재소요량"}</definedName>
    <definedName name="ㅗㅓㅗ" localSheetId="11" hidden="1">{#N/A,#N/A,FALSE,"골재소요량";#N/A,#N/A,FALSE,"골재소요량"}</definedName>
    <definedName name="ㅗㅓㅗ" localSheetId="13" hidden="1">{#N/A,#N/A,FALSE,"골재소요량";#N/A,#N/A,FALSE,"골재소요량"}</definedName>
    <definedName name="ㅗㅓㅗ" localSheetId="16" hidden="1">{#N/A,#N/A,FALSE,"골재소요량";#N/A,#N/A,FALSE,"골재소요량"}</definedName>
    <definedName name="ㅗㅓㅗ" localSheetId="21" hidden="1">{#N/A,#N/A,FALSE,"골재소요량";#N/A,#N/A,FALSE,"골재소요량"}</definedName>
    <definedName name="ㅗㅓㅗ" localSheetId="18" hidden="1">{#N/A,#N/A,FALSE,"골재소요량";#N/A,#N/A,FALSE,"골재소요량"}</definedName>
    <definedName name="ㅗㅓㅗ" localSheetId="19" hidden="1">{#N/A,#N/A,FALSE,"골재소요량";#N/A,#N/A,FALSE,"골재소요량"}</definedName>
    <definedName name="ㅗㅓㅗ" localSheetId="20" hidden="1">{#N/A,#N/A,FALSE,"골재소요량";#N/A,#N/A,FALSE,"골재소요량"}</definedName>
    <definedName name="ㅗㅓㅗ" localSheetId="22" hidden="1">{#N/A,#N/A,FALSE,"골재소요량";#N/A,#N/A,FALSE,"골재소요량"}</definedName>
    <definedName name="ㅗㅓㅗ" localSheetId="24" hidden="1">{#N/A,#N/A,FALSE,"골재소요량";#N/A,#N/A,FALSE,"골재소요량"}</definedName>
    <definedName name="ㅗㅓㅗ" localSheetId="28" hidden="1">{#N/A,#N/A,FALSE,"골재소요량";#N/A,#N/A,FALSE,"골재소요량"}</definedName>
    <definedName name="ㅗㅓㅗ" localSheetId="14" hidden="1">{#N/A,#N/A,FALSE,"골재소요량";#N/A,#N/A,FALSE,"골재소요량"}</definedName>
    <definedName name="ㅗㅓㅗ" hidden="1">{#N/A,#N/A,FALSE,"골재소요량";#N/A,#N/A,FALSE,"골재소요량"}</definedName>
    <definedName name="ㅗㅓㅛㅎ" localSheetId="12" hidden="1">{#N/A,#N/A,FALSE,"Sheet6"}</definedName>
    <definedName name="ㅗㅓㅛㅎ" localSheetId="11" hidden="1">{#N/A,#N/A,FALSE,"Sheet6"}</definedName>
    <definedName name="ㅗㅓㅛㅎ" localSheetId="13" hidden="1">{#N/A,#N/A,FALSE,"Sheet6"}</definedName>
    <definedName name="ㅗㅓㅛㅎ" localSheetId="16" hidden="1">{#N/A,#N/A,FALSE,"Sheet6"}</definedName>
    <definedName name="ㅗㅓㅛㅎ" localSheetId="21" hidden="1">{#N/A,#N/A,FALSE,"Sheet6"}</definedName>
    <definedName name="ㅗㅓㅛㅎ" localSheetId="18" hidden="1">{#N/A,#N/A,FALSE,"Sheet6"}</definedName>
    <definedName name="ㅗㅓㅛㅎ" localSheetId="19" hidden="1">{#N/A,#N/A,FALSE,"Sheet6"}</definedName>
    <definedName name="ㅗㅓㅛㅎ" localSheetId="20" hidden="1">{#N/A,#N/A,FALSE,"Sheet6"}</definedName>
    <definedName name="ㅗㅓㅛㅎ" localSheetId="22" hidden="1">{#N/A,#N/A,FALSE,"Sheet6"}</definedName>
    <definedName name="ㅗㅓㅛㅎ" localSheetId="24" hidden="1">{#N/A,#N/A,FALSE,"Sheet6"}</definedName>
    <definedName name="ㅗㅓㅛㅎ" localSheetId="28" hidden="1">{#N/A,#N/A,FALSE,"Sheet6"}</definedName>
    <definedName name="ㅗㅓㅛㅎ" localSheetId="14" hidden="1">{#N/A,#N/A,FALSE,"Sheet6"}</definedName>
    <definedName name="ㅗㅓㅛㅎ" hidden="1">{#N/A,#N/A,FALSE,"Sheet6"}</definedName>
    <definedName name="ㅗㅕ" localSheetId="12" hidden="1">{#N/A,#N/A,FALSE,"배수2"}</definedName>
    <definedName name="ㅗㅕ" localSheetId="11" hidden="1">{#N/A,#N/A,FALSE,"배수2"}</definedName>
    <definedName name="ㅗㅕ" localSheetId="13" hidden="1">{#N/A,#N/A,FALSE,"배수2"}</definedName>
    <definedName name="ㅗㅕ" localSheetId="16" hidden="1">{#N/A,#N/A,FALSE,"배수2"}</definedName>
    <definedName name="ㅗㅕ" localSheetId="21" hidden="1">{#N/A,#N/A,FALSE,"배수2"}</definedName>
    <definedName name="ㅗㅕ" localSheetId="18" hidden="1">{#N/A,#N/A,FALSE,"배수2"}</definedName>
    <definedName name="ㅗㅕ" localSheetId="19" hidden="1">{#N/A,#N/A,FALSE,"배수2"}</definedName>
    <definedName name="ㅗㅕ" localSheetId="20" hidden="1">{#N/A,#N/A,FALSE,"배수2"}</definedName>
    <definedName name="ㅗㅕ" localSheetId="22" hidden="1">{#N/A,#N/A,FALSE,"배수2"}</definedName>
    <definedName name="ㅗㅕ" localSheetId="24" hidden="1">{#N/A,#N/A,FALSE,"배수2"}</definedName>
    <definedName name="ㅗㅕ" localSheetId="28" hidden="1">{#N/A,#N/A,FALSE,"배수2"}</definedName>
    <definedName name="ㅗㅕ" localSheetId="14" hidden="1">{#N/A,#N/A,FALSE,"배수2"}</definedName>
    <definedName name="ㅗㅕ" hidden="1">{#N/A,#N/A,FALSE,"배수2"}</definedName>
    <definedName name="ㅗㅗ" localSheetId="12" hidden="1">{#N/A,#N/A,FALSE,"명세표"}</definedName>
    <definedName name="ㅗㅗ" localSheetId="11" hidden="1">{#N/A,#N/A,FALSE,"명세표"}</definedName>
    <definedName name="ㅗㅗ" localSheetId="13" hidden="1">{#N/A,#N/A,FALSE,"명세표"}</definedName>
    <definedName name="ㅗㅗ" localSheetId="16" hidden="1">{#N/A,#N/A,FALSE,"명세표"}</definedName>
    <definedName name="ㅗㅗ" localSheetId="21" hidden="1">{#N/A,#N/A,FALSE,"명세표"}</definedName>
    <definedName name="ㅗㅗ" localSheetId="18" hidden="1">{#N/A,#N/A,FALSE,"명세표"}</definedName>
    <definedName name="ㅗㅗ" localSheetId="19" hidden="1">{#N/A,#N/A,FALSE,"명세표"}</definedName>
    <definedName name="ㅗㅗ" localSheetId="20" hidden="1">{#N/A,#N/A,FALSE,"명세표"}</definedName>
    <definedName name="ㅗㅗ" localSheetId="22" hidden="1">{#N/A,#N/A,FALSE,"명세표"}</definedName>
    <definedName name="ㅗㅗ" localSheetId="24" hidden="1">{#N/A,#N/A,FALSE,"명세표"}</definedName>
    <definedName name="ㅗㅗ" localSheetId="28" hidden="1">{#N/A,#N/A,FALSE,"명세표"}</definedName>
    <definedName name="ㅗㅗ" localSheetId="14" hidden="1">{#N/A,#N/A,FALSE,"명세표"}</definedName>
    <definedName name="ㅗㅗ" hidden="1">{#N/A,#N/A,FALSE,"명세표"}</definedName>
    <definedName name="ㅗㅗㅗ"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12" hidden="1">{"'장비'!$A$3:$M$12"}</definedName>
    <definedName name="ㅗㅗㅗㅗㅗ" localSheetId="11" hidden="1">{"'장비'!$A$3:$M$12"}</definedName>
    <definedName name="ㅗㅗㅗㅗㅗ" localSheetId="13" hidden="1">{"'장비'!$A$3:$M$12"}</definedName>
    <definedName name="ㅗㅗㅗㅗㅗ" localSheetId="16" hidden="1">{"'장비'!$A$3:$M$12"}</definedName>
    <definedName name="ㅗㅗㅗㅗㅗ" localSheetId="21" hidden="1">{"'장비'!$A$3:$M$12"}</definedName>
    <definedName name="ㅗㅗㅗㅗㅗ" localSheetId="18" hidden="1">{"'장비'!$A$3:$M$12"}</definedName>
    <definedName name="ㅗㅗㅗㅗㅗ" localSheetId="19" hidden="1">{"'장비'!$A$3:$M$12"}</definedName>
    <definedName name="ㅗㅗㅗㅗㅗ" localSheetId="20" hidden="1">{"'장비'!$A$3:$M$12"}</definedName>
    <definedName name="ㅗㅗㅗㅗㅗ" localSheetId="22" hidden="1">{"'장비'!$A$3:$M$12"}</definedName>
    <definedName name="ㅗㅗㅗㅗㅗ" localSheetId="24" hidden="1">{"'장비'!$A$3:$M$12"}</definedName>
    <definedName name="ㅗㅗㅗㅗㅗ" localSheetId="28" hidden="1">{"'장비'!$A$3:$M$12"}</definedName>
    <definedName name="ㅗㅗㅗㅗㅗ" localSheetId="14" hidden="1">{"'장비'!$A$3:$M$12"}</definedName>
    <definedName name="ㅗㅗㅗㅗㅗ" hidden="1">{"'장비'!$A$3:$M$12"}</definedName>
    <definedName name="ㅗㅝㅓㅓㅓㅓ" localSheetId="1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2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19"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2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2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2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2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ㅝㅓㅓㅓㅓ"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ㅗㅠ" localSheetId="12" hidden="1">{#N/A,#N/A,FALSE,"집계표"}</definedName>
    <definedName name="ㅗㅠ" localSheetId="11" hidden="1">{#N/A,#N/A,FALSE,"집계표"}</definedName>
    <definedName name="ㅗㅠ" localSheetId="13" hidden="1">{#N/A,#N/A,FALSE,"집계표"}</definedName>
    <definedName name="ㅗㅠ" localSheetId="16" hidden="1">{#N/A,#N/A,FALSE,"집계표"}</definedName>
    <definedName name="ㅗㅠ" localSheetId="21" hidden="1">{#N/A,#N/A,FALSE,"집계표"}</definedName>
    <definedName name="ㅗㅠ" localSheetId="18" hidden="1">{#N/A,#N/A,FALSE,"집계표"}</definedName>
    <definedName name="ㅗㅠ" localSheetId="19" hidden="1">{#N/A,#N/A,FALSE,"집계표"}</definedName>
    <definedName name="ㅗㅠ" localSheetId="20" hidden="1">{#N/A,#N/A,FALSE,"집계표"}</definedName>
    <definedName name="ㅗㅠ" localSheetId="22" hidden="1">{#N/A,#N/A,FALSE,"집계표"}</definedName>
    <definedName name="ㅗㅠ" localSheetId="24" hidden="1">{#N/A,#N/A,FALSE,"집계표"}</definedName>
    <definedName name="ㅗㅠ" localSheetId="28" hidden="1">{#N/A,#N/A,FALSE,"집계표"}</definedName>
    <definedName name="ㅗㅠ" localSheetId="14" hidden="1">{#N/A,#N/A,FALSE,"집계표"}</definedName>
    <definedName name="ㅗㅠ" hidden="1">{#N/A,#N/A,FALSE,"집계표"}</definedName>
    <definedName name="ㅗㅠㅍ" localSheetId="12" hidden="1">{#N/A,#N/A,FALSE,"혼합골재"}</definedName>
    <definedName name="ㅗㅠㅍ" localSheetId="11" hidden="1">{#N/A,#N/A,FALSE,"혼합골재"}</definedName>
    <definedName name="ㅗㅠㅍ" localSheetId="13" hidden="1">{#N/A,#N/A,FALSE,"혼합골재"}</definedName>
    <definedName name="ㅗㅠㅍ" localSheetId="16" hidden="1">{#N/A,#N/A,FALSE,"혼합골재"}</definedName>
    <definedName name="ㅗㅠㅍ" localSheetId="21" hidden="1">{#N/A,#N/A,FALSE,"혼합골재"}</definedName>
    <definedName name="ㅗㅠㅍ" localSheetId="18" hidden="1">{#N/A,#N/A,FALSE,"혼합골재"}</definedName>
    <definedName name="ㅗㅠㅍ" localSheetId="19" hidden="1">{#N/A,#N/A,FALSE,"혼합골재"}</definedName>
    <definedName name="ㅗㅠㅍ" localSheetId="20" hidden="1">{#N/A,#N/A,FALSE,"혼합골재"}</definedName>
    <definedName name="ㅗㅠㅍ" localSheetId="22" hidden="1">{#N/A,#N/A,FALSE,"혼합골재"}</definedName>
    <definedName name="ㅗㅠㅍ" localSheetId="24" hidden="1">{#N/A,#N/A,FALSE,"혼합골재"}</definedName>
    <definedName name="ㅗㅠㅍ" localSheetId="28" hidden="1">{#N/A,#N/A,FALSE,"혼합골재"}</definedName>
    <definedName name="ㅗㅠㅍ" localSheetId="14" hidden="1">{#N/A,#N/A,FALSE,"혼합골재"}</definedName>
    <definedName name="ㅗㅠㅍ" hidden="1">{#N/A,#N/A,FALSE,"혼합골재"}</definedName>
    <definedName name="ㅘ" localSheetId="12" hidden="1">{"'Sheet1'!$L$16"}</definedName>
    <definedName name="ㅘ" localSheetId="11" hidden="1">{"'Sheet1'!$L$16"}</definedName>
    <definedName name="ㅘ" localSheetId="13" hidden="1">{"'Sheet1'!$L$16"}</definedName>
    <definedName name="ㅘ" localSheetId="16" hidden="1">{"'Sheet1'!$L$16"}</definedName>
    <definedName name="ㅘ" localSheetId="21" hidden="1">{"'Sheet1'!$L$16"}</definedName>
    <definedName name="ㅘ" localSheetId="18" hidden="1">{"'Sheet1'!$L$16"}</definedName>
    <definedName name="ㅘ" localSheetId="19" hidden="1">{"'Sheet1'!$L$16"}</definedName>
    <definedName name="ㅘ" localSheetId="20" hidden="1">{"'Sheet1'!$L$16"}</definedName>
    <definedName name="ㅘ" localSheetId="22" hidden="1">{"'Sheet1'!$L$16"}</definedName>
    <definedName name="ㅘ" localSheetId="24" hidden="1">{"'Sheet1'!$L$16"}</definedName>
    <definedName name="ㅘ" localSheetId="28" hidden="1">{"'Sheet1'!$L$16"}</definedName>
    <definedName name="ㅘ" localSheetId="14" hidden="1">{"'Sheet1'!$L$16"}</definedName>
    <definedName name="ㅘ" hidden="1">{"'Sheet1'!$L$16"}</definedName>
    <definedName name="ㅘㅓ" localSheetId="12" hidden="1">{#N/A,#N/A,FALSE,"운반시간"}</definedName>
    <definedName name="ㅘㅓ" localSheetId="11" hidden="1">{#N/A,#N/A,FALSE,"운반시간"}</definedName>
    <definedName name="ㅘㅓ" localSheetId="13" hidden="1">{#N/A,#N/A,FALSE,"운반시간"}</definedName>
    <definedName name="ㅘㅓ" localSheetId="16" hidden="1">{#N/A,#N/A,FALSE,"운반시간"}</definedName>
    <definedName name="ㅘㅓ" localSheetId="21" hidden="1">{#N/A,#N/A,FALSE,"운반시간"}</definedName>
    <definedName name="ㅘㅓ" localSheetId="18" hidden="1">{#N/A,#N/A,FALSE,"운반시간"}</definedName>
    <definedName name="ㅘㅓ" localSheetId="19" hidden="1">{#N/A,#N/A,FALSE,"운반시간"}</definedName>
    <definedName name="ㅘㅓ" localSheetId="20" hidden="1">{#N/A,#N/A,FALSE,"운반시간"}</definedName>
    <definedName name="ㅘㅓ" localSheetId="22" hidden="1">{#N/A,#N/A,FALSE,"운반시간"}</definedName>
    <definedName name="ㅘㅓ" localSheetId="24" hidden="1">{#N/A,#N/A,FALSE,"운반시간"}</definedName>
    <definedName name="ㅘㅓ" localSheetId="28" hidden="1">{#N/A,#N/A,FALSE,"운반시간"}</definedName>
    <definedName name="ㅘㅓ" localSheetId="14" hidden="1">{#N/A,#N/A,FALSE,"운반시간"}</definedName>
    <definedName name="ㅘㅓ" hidden="1">{#N/A,#N/A,FALSE,"운반시간"}</definedName>
    <definedName name="ㅛ" localSheetId="12" hidden="1">{#N/A,#N/A,FALSE,"이태원철근"}</definedName>
    <definedName name="ㅛ" localSheetId="11" hidden="1">{#N/A,#N/A,FALSE,"이태원철근"}</definedName>
    <definedName name="ㅛ" localSheetId="13" hidden="1">{#N/A,#N/A,FALSE,"이태원철근"}</definedName>
    <definedName name="ㅛ" localSheetId="16" hidden="1">{#N/A,#N/A,FALSE,"이태원철근"}</definedName>
    <definedName name="ㅛ" localSheetId="21" hidden="1">{#N/A,#N/A,FALSE,"이태원철근"}</definedName>
    <definedName name="ㅛ" localSheetId="18" hidden="1">{#N/A,#N/A,FALSE,"이태원철근"}</definedName>
    <definedName name="ㅛ" localSheetId="19" hidden="1">{#N/A,#N/A,FALSE,"이태원철근"}</definedName>
    <definedName name="ㅛ" localSheetId="20" hidden="1">{#N/A,#N/A,FALSE,"이태원철근"}</definedName>
    <definedName name="ㅛ" localSheetId="22" hidden="1">{#N/A,#N/A,FALSE,"이태원철근"}</definedName>
    <definedName name="ㅛ" localSheetId="24" hidden="1">{#N/A,#N/A,FALSE,"이태원철근"}</definedName>
    <definedName name="ㅛ" localSheetId="28" hidden="1">{#N/A,#N/A,FALSE,"이태원철근"}</definedName>
    <definedName name="ㅛ" localSheetId="14" hidden="1">{#N/A,#N/A,FALSE,"이태원철근"}</definedName>
    <definedName name="ㅛ" hidden="1">{#N/A,#N/A,FALSE,"이태원철근"}</definedName>
    <definedName name="ㅛ_1" localSheetId="12" hidden="1">{"'용역비'!$A$4:$C$8"}</definedName>
    <definedName name="ㅛ_1" localSheetId="11" hidden="1">{"'용역비'!$A$4:$C$8"}</definedName>
    <definedName name="ㅛ_1" localSheetId="13" hidden="1">{"'용역비'!$A$4:$C$8"}</definedName>
    <definedName name="ㅛ_1" localSheetId="16" hidden="1">{"'용역비'!$A$4:$C$8"}</definedName>
    <definedName name="ㅛ_1" localSheetId="21" hidden="1">{"'용역비'!$A$4:$C$8"}</definedName>
    <definedName name="ㅛ_1" localSheetId="18" hidden="1">{"'용역비'!$A$4:$C$8"}</definedName>
    <definedName name="ㅛ_1" localSheetId="19" hidden="1">{"'용역비'!$A$4:$C$8"}</definedName>
    <definedName name="ㅛ_1" localSheetId="20" hidden="1">{"'용역비'!$A$4:$C$8"}</definedName>
    <definedName name="ㅛ_1" localSheetId="22" hidden="1">{"'용역비'!$A$4:$C$8"}</definedName>
    <definedName name="ㅛ_1" localSheetId="24" hidden="1">{"'용역비'!$A$4:$C$8"}</definedName>
    <definedName name="ㅛ_1" localSheetId="28" hidden="1">{"'용역비'!$A$4:$C$8"}</definedName>
    <definedName name="ㅛ_1" localSheetId="14" hidden="1">{"'용역비'!$A$4:$C$8"}</definedName>
    <definedName name="ㅛ_1" hidden="1">{"'용역비'!$A$4:$C$8"}</definedName>
    <definedName name="ㅛ_2" localSheetId="12" hidden="1">{"'용역비'!$A$4:$C$8"}</definedName>
    <definedName name="ㅛ_2" localSheetId="11" hidden="1">{"'용역비'!$A$4:$C$8"}</definedName>
    <definedName name="ㅛ_2" localSheetId="13" hidden="1">{"'용역비'!$A$4:$C$8"}</definedName>
    <definedName name="ㅛ_2" localSheetId="16" hidden="1">{"'용역비'!$A$4:$C$8"}</definedName>
    <definedName name="ㅛ_2" localSheetId="21" hidden="1">{"'용역비'!$A$4:$C$8"}</definedName>
    <definedName name="ㅛ_2" localSheetId="18" hidden="1">{"'용역비'!$A$4:$C$8"}</definedName>
    <definedName name="ㅛ_2" localSheetId="19" hidden="1">{"'용역비'!$A$4:$C$8"}</definedName>
    <definedName name="ㅛ_2" localSheetId="20" hidden="1">{"'용역비'!$A$4:$C$8"}</definedName>
    <definedName name="ㅛ_2" localSheetId="22" hidden="1">{"'용역비'!$A$4:$C$8"}</definedName>
    <definedName name="ㅛ_2" localSheetId="24" hidden="1">{"'용역비'!$A$4:$C$8"}</definedName>
    <definedName name="ㅛ_2" localSheetId="28" hidden="1">{"'용역비'!$A$4:$C$8"}</definedName>
    <definedName name="ㅛ_2" localSheetId="14" hidden="1">{"'용역비'!$A$4:$C$8"}</definedName>
    <definedName name="ㅛ_2" hidden="1">{"'용역비'!$A$4:$C$8"}</definedName>
    <definedName name="ㅛ_3" localSheetId="12" hidden="1">{"'용역비'!$A$4:$C$8"}</definedName>
    <definedName name="ㅛ_3" localSheetId="11" hidden="1">{"'용역비'!$A$4:$C$8"}</definedName>
    <definedName name="ㅛ_3" localSheetId="13" hidden="1">{"'용역비'!$A$4:$C$8"}</definedName>
    <definedName name="ㅛ_3" localSheetId="16" hidden="1">{"'용역비'!$A$4:$C$8"}</definedName>
    <definedName name="ㅛ_3" localSheetId="21" hidden="1">{"'용역비'!$A$4:$C$8"}</definedName>
    <definedName name="ㅛ_3" localSheetId="18" hidden="1">{"'용역비'!$A$4:$C$8"}</definedName>
    <definedName name="ㅛ_3" localSheetId="19" hidden="1">{"'용역비'!$A$4:$C$8"}</definedName>
    <definedName name="ㅛ_3" localSheetId="20" hidden="1">{"'용역비'!$A$4:$C$8"}</definedName>
    <definedName name="ㅛ_3" localSheetId="22" hidden="1">{"'용역비'!$A$4:$C$8"}</definedName>
    <definedName name="ㅛ_3" localSheetId="24" hidden="1">{"'용역비'!$A$4:$C$8"}</definedName>
    <definedName name="ㅛ_3" localSheetId="28" hidden="1">{"'용역비'!$A$4:$C$8"}</definedName>
    <definedName name="ㅛ_3" localSheetId="14" hidden="1">{"'용역비'!$A$4:$C$8"}</definedName>
    <definedName name="ㅛ_3" hidden="1">{"'용역비'!$A$4:$C$8"}</definedName>
    <definedName name="ㅛ_4" localSheetId="12" hidden="1">{"'용역비'!$A$4:$C$8"}</definedName>
    <definedName name="ㅛ_4" localSheetId="11" hidden="1">{"'용역비'!$A$4:$C$8"}</definedName>
    <definedName name="ㅛ_4" localSheetId="13" hidden="1">{"'용역비'!$A$4:$C$8"}</definedName>
    <definedName name="ㅛ_4" localSheetId="16" hidden="1">{"'용역비'!$A$4:$C$8"}</definedName>
    <definedName name="ㅛ_4" localSheetId="21" hidden="1">{"'용역비'!$A$4:$C$8"}</definedName>
    <definedName name="ㅛ_4" localSheetId="18" hidden="1">{"'용역비'!$A$4:$C$8"}</definedName>
    <definedName name="ㅛ_4" localSheetId="19" hidden="1">{"'용역비'!$A$4:$C$8"}</definedName>
    <definedName name="ㅛ_4" localSheetId="20" hidden="1">{"'용역비'!$A$4:$C$8"}</definedName>
    <definedName name="ㅛ_4" localSheetId="22" hidden="1">{"'용역비'!$A$4:$C$8"}</definedName>
    <definedName name="ㅛ_4" localSheetId="24" hidden="1">{"'용역비'!$A$4:$C$8"}</definedName>
    <definedName name="ㅛ_4" localSheetId="28" hidden="1">{"'용역비'!$A$4:$C$8"}</definedName>
    <definedName name="ㅛ_4" localSheetId="14" hidden="1">{"'용역비'!$A$4:$C$8"}</definedName>
    <definedName name="ㅛ_4" hidden="1">{"'용역비'!$A$4:$C$8"}</definedName>
    <definedName name="ㅛ_5" localSheetId="12" hidden="1">{"'용역비'!$A$4:$C$8"}</definedName>
    <definedName name="ㅛ_5" localSheetId="11" hidden="1">{"'용역비'!$A$4:$C$8"}</definedName>
    <definedName name="ㅛ_5" localSheetId="13" hidden="1">{"'용역비'!$A$4:$C$8"}</definedName>
    <definedName name="ㅛ_5" localSheetId="16" hidden="1">{"'용역비'!$A$4:$C$8"}</definedName>
    <definedName name="ㅛ_5" localSheetId="21" hidden="1">{"'용역비'!$A$4:$C$8"}</definedName>
    <definedName name="ㅛ_5" localSheetId="18" hidden="1">{"'용역비'!$A$4:$C$8"}</definedName>
    <definedName name="ㅛ_5" localSheetId="19" hidden="1">{"'용역비'!$A$4:$C$8"}</definedName>
    <definedName name="ㅛ_5" localSheetId="20" hidden="1">{"'용역비'!$A$4:$C$8"}</definedName>
    <definedName name="ㅛ_5" localSheetId="22" hidden="1">{"'용역비'!$A$4:$C$8"}</definedName>
    <definedName name="ㅛ_5" localSheetId="24" hidden="1">{"'용역비'!$A$4:$C$8"}</definedName>
    <definedName name="ㅛ_5" localSheetId="28" hidden="1">{"'용역비'!$A$4:$C$8"}</definedName>
    <definedName name="ㅛ_5" localSheetId="14" hidden="1">{"'용역비'!$A$4:$C$8"}</definedName>
    <definedName name="ㅛ_5" hidden="1">{"'용역비'!$A$4:$C$8"}</definedName>
    <definedName name="ㅛㅅ" localSheetId="12" hidden="1">{#N/A,#N/A,FALSE,"속도"}</definedName>
    <definedName name="ㅛㅅ" localSheetId="11" hidden="1">{#N/A,#N/A,FALSE,"속도"}</definedName>
    <definedName name="ㅛㅅ" localSheetId="13" hidden="1">{#N/A,#N/A,FALSE,"속도"}</definedName>
    <definedName name="ㅛㅅ" localSheetId="16" hidden="1">{#N/A,#N/A,FALSE,"속도"}</definedName>
    <definedName name="ㅛㅅ" localSheetId="21" hidden="1">{#N/A,#N/A,FALSE,"속도"}</definedName>
    <definedName name="ㅛㅅ" localSheetId="18" hidden="1">{#N/A,#N/A,FALSE,"속도"}</definedName>
    <definedName name="ㅛㅅ" localSheetId="19" hidden="1">{#N/A,#N/A,FALSE,"속도"}</definedName>
    <definedName name="ㅛㅅ" localSheetId="20" hidden="1">{#N/A,#N/A,FALSE,"속도"}</definedName>
    <definedName name="ㅛㅅ" localSheetId="22" hidden="1">{#N/A,#N/A,FALSE,"속도"}</definedName>
    <definedName name="ㅛㅅ" localSheetId="24" hidden="1">{#N/A,#N/A,FALSE,"속도"}</definedName>
    <definedName name="ㅛㅅ" localSheetId="28" hidden="1">{#N/A,#N/A,FALSE,"속도"}</definedName>
    <definedName name="ㅛㅅ" localSheetId="14" hidden="1">{#N/A,#N/A,FALSE,"속도"}</definedName>
    <definedName name="ㅛㅅ" hidden="1">{#N/A,#N/A,FALSE,"속도"}</definedName>
    <definedName name="ㅛㅅ겨ㅑㅛㅅ" localSheetId="12" hidden="1">{#N/A,#N/A,FALSE,"집계표"}</definedName>
    <definedName name="ㅛㅅ겨ㅑㅛㅅ" localSheetId="11" hidden="1">{#N/A,#N/A,FALSE,"집계표"}</definedName>
    <definedName name="ㅛㅅ겨ㅑㅛㅅ" localSheetId="13" hidden="1">{#N/A,#N/A,FALSE,"집계표"}</definedName>
    <definedName name="ㅛㅅ겨ㅑㅛㅅ" localSheetId="16" hidden="1">{#N/A,#N/A,FALSE,"집계표"}</definedName>
    <definedName name="ㅛㅅ겨ㅑㅛㅅ" localSheetId="21" hidden="1">{#N/A,#N/A,FALSE,"집계표"}</definedName>
    <definedName name="ㅛㅅ겨ㅑㅛㅅ" localSheetId="18" hidden="1">{#N/A,#N/A,FALSE,"집계표"}</definedName>
    <definedName name="ㅛㅅ겨ㅑㅛㅅ" localSheetId="19" hidden="1">{#N/A,#N/A,FALSE,"집계표"}</definedName>
    <definedName name="ㅛㅅ겨ㅑㅛㅅ" localSheetId="20" hidden="1">{#N/A,#N/A,FALSE,"집계표"}</definedName>
    <definedName name="ㅛㅅ겨ㅑㅛㅅ" localSheetId="22" hidden="1">{#N/A,#N/A,FALSE,"집계표"}</definedName>
    <definedName name="ㅛㅅ겨ㅑㅛㅅ" localSheetId="24" hidden="1">{#N/A,#N/A,FALSE,"집계표"}</definedName>
    <definedName name="ㅛㅅ겨ㅑㅛㅅ" localSheetId="28" hidden="1">{#N/A,#N/A,FALSE,"집계표"}</definedName>
    <definedName name="ㅛㅅ겨ㅑㅛㅅ" localSheetId="14" hidden="1">{#N/A,#N/A,FALSE,"집계표"}</definedName>
    <definedName name="ㅛㅅ겨ㅑㅛㅅ" hidden="1">{#N/A,#N/A,FALSE,"집계표"}</definedName>
    <definedName name="ㅛ셔쇼ㅕ" localSheetId="12" hidden="1">{#N/A,#N/A,FALSE,"Sheet6"}</definedName>
    <definedName name="ㅛ셔쇼ㅕ" localSheetId="11" hidden="1">{#N/A,#N/A,FALSE,"Sheet6"}</definedName>
    <definedName name="ㅛ셔쇼ㅕ" localSheetId="13" hidden="1">{#N/A,#N/A,FALSE,"Sheet6"}</definedName>
    <definedName name="ㅛ셔쇼ㅕ" localSheetId="16" hidden="1">{#N/A,#N/A,FALSE,"Sheet6"}</definedName>
    <definedName name="ㅛ셔쇼ㅕ" localSheetId="21" hidden="1">{#N/A,#N/A,FALSE,"Sheet6"}</definedName>
    <definedName name="ㅛ셔쇼ㅕ" localSheetId="18" hidden="1">{#N/A,#N/A,FALSE,"Sheet6"}</definedName>
    <definedName name="ㅛ셔쇼ㅕ" localSheetId="19" hidden="1">{#N/A,#N/A,FALSE,"Sheet6"}</definedName>
    <definedName name="ㅛ셔쇼ㅕ" localSheetId="20" hidden="1">{#N/A,#N/A,FALSE,"Sheet6"}</definedName>
    <definedName name="ㅛ셔쇼ㅕ" localSheetId="22" hidden="1">{#N/A,#N/A,FALSE,"Sheet6"}</definedName>
    <definedName name="ㅛ셔쇼ㅕ" localSheetId="24" hidden="1">{#N/A,#N/A,FALSE,"Sheet6"}</definedName>
    <definedName name="ㅛ셔쇼ㅕ" localSheetId="28" hidden="1">{#N/A,#N/A,FALSE,"Sheet6"}</definedName>
    <definedName name="ㅛ셔쇼ㅕ" localSheetId="14" hidden="1">{#N/A,#N/A,FALSE,"Sheet6"}</definedName>
    <definedName name="ㅛ셔쇼ㅕ" hidden="1">{#N/A,#N/A,FALSE,"Sheet6"}</definedName>
    <definedName name="ㅛㅑㅐ" localSheetId="12" hidden="1">{#N/A,#N/A,FALSE,"구조1"}</definedName>
    <definedName name="ㅛㅑㅐ" localSheetId="11" hidden="1">{#N/A,#N/A,FALSE,"구조1"}</definedName>
    <definedName name="ㅛㅑㅐ" localSheetId="13" hidden="1">{#N/A,#N/A,FALSE,"구조1"}</definedName>
    <definedName name="ㅛㅑㅐ" localSheetId="16" hidden="1">{#N/A,#N/A,FALSE,"구조1"}</definedName>
    <definedName name="ㅛㅑㅐ" localSheetId="21" hidden="1">{#N/A,#N/A,FALSE,"구조1"}</definedName>
    <definedName name="ㅛㅑㅐ" localSheetId="18" hidden="1">{#N/A,#N/A,FALSE,"구조1"}</definedName>
    <definedName name="ㅛㅑㅐ" localSheetId="19" hidden="1">{#N/A,#N/A,FALSE,"구조1"}</definedName>
    <definedName name="ㅛㅑㅐ" localSheetId="20" hidden="1">{#N/A,#N/A,FALSE,"구조1"}</definedName>
    <definedName name="ㅛㅑㅐ" localSheetId="22" hidden="1">{#N/A,#N/A,FALSE,"구조1"}</definedName>
    <definedName name="ㅛㅑㅐ" localSheetId="24" hidden="1">{#N/A,#N/A,FALSE,"구조1"}</definedName>
    <definedName name="ㅛㅑㅐ" localSheetId="28" hidden="1">{#N/A,#N/A,FALSE,"구조1"}</definedName>
    <definedName name="ㅛㅑㅐ" localSheetId="14" hidden="1">{#N/A,#N/A,FALSE,"구조1"}</definedName>
    <definedName name="ㅛㅑㅐ" hidden="1">{#N/A,#N/A,FALSE,"구조1"}</definedName>
    <definedName name="ㅛㅓ쇼" localSheetId="12" hidden="1">{#N/A,#N/A,FALSE,"Sheet6"}</definedName>
    <definedName name="ㅛㅓ쇼" localSheetId="11" hidden="1">{#N/A,#N/A,FALSE,"Sheet6"}</definedName>
    <definedName name="ㅛㅓ쇼" localSheetId="13" hidden="1">{#N/A,#N/A,FALSE,"Sheet6"}</definedName>
    <definedName name="ㅛㅓ쇼" localSheetId="16" hidden="1">{#N/A,#N/A,FALSE,"Sheet6"}</definedName>
    <definedName name="ㅛㅓ쇼" localSheetId="21" hidden="1">{#N/A,#N/A,FALSE,"Sheet6"}</definedName>
    <definedName name="ㅛㅓ쇼" localSheetId="18" hidden="1">{#N/A,#N/A,FALSE,"Sheet6"}</definedName>
    <definedName name="ㅛㅓ쇼" localSheetId="19" hidden="1">{#N/A,#N/A,FALSE,"Sheet6"}</definedName>
    <definedName name="ㅛㅓ쇼" localSheetId="20" hidden="1">{#N/A,#N/A,FALSE,"Sheet6"}</definedName>
    <definedName name="ㅛㅓ쇼" localSheetId="22" hidden="1">{#N/A,#N/A,FALSE,"Sheet6"}</definedName>
    <definedName name="ㅛㅓ쇼" localSheetId="24" hidden="1">{#N/A,#N/A,FALSE,"Sheet6"}</definedName>
    <definedName name="ㅛㅓ쇼" localSheetId="28" hidden="1">{#N/A,#N/A,FALSE,"Sheet6"}</definedName>
    <definedName name="ㅛㅓ쇼" localSheetId="14" hidden="1">{#N/A,#N/A,FALSE,"Sheet6"}</definedName>
    <definedName name="ㅛㅓ쇼" hidden="1">{#N/A,#N/A,FALSE,"Sheet6"}</definedName>
    <definedName name="ㅛㅕㅑ" hidden="1">#REF!</definedName>
    <definedName name="ㅛㅛ" localSheetId="12" hidden="1">{"'용역비'!$A$4:$C$8"}</definedName>
    <definedName name="ㅛㅛ" localSheetId="11" hidden="1">{"'용역비'!$A$4:$C$8"}</definedName>
    <definedName name="ㅛㅛ" localSheetId="13" hidden="1">{"'용역비'!$A$4:$C$8"}</definedName>
    <definedName name="ㅛㅛ" localSheetId="16" hidden="1">{"'용역비'!$A$4:$C$8"}</definedName>
    <definedName name="ㅛㅛ" localSheetId="21" hidden="1">{"'용역비'!$A$4:$C$8"}</definedName>
    <definedName name="ㅛㅛ" localSheetId="18" hidden="1">{"'용역비'!$A$4:$C$8"}</definedName>
    <definedName name="ㅛㅛ" localSheetId="19" hidden="1">{"'용역비'!$A$4:$C$8"}</definedName>
    <definedName name="ㅛㅛ" localSheetId="20" hidden="1">{"'용역비'!$A$4:$C$8"}</definedName>
    <definedName name="ㅛㅛ" localSheetId="22" hidden="1">{"'용역비'!$A$4:$C$8"}</definedName>
    <definedName name="ㅛㅛ" localSheetId="24" hidden="1">{"'용역비'!$A$4:$C$8"}</definedName>
    <definedName name="ㅛㅛ" localSheetId="28" hidden="1">{"'용역비'!$A$4:$C$8"}</definedName>
    <definedName name="ㅛㅛ" localSheetId="14" hidden="1">{"'용역비'!$A$4:$C$8"}</definedName>
    <definedName name="ㅛㅛ" hidden="1">{"'용역비'!$A$4:$C$8"}</definedName>
    <definedName name="ㅛㅛ_1" localSheetId="12" hidden="1">{"'용역비'!$A$4:$C$8"}</definedName>
    <definedName name="ㅛㅛ_1" localSheetId="11" hidden="1">{"'용역비'!$A$4:$C$8"}</definedName>
    <definedName name="ㅛㅛ_1" localSheetId="13" hidden="1">{"'용역비'!$A$4:$C$8"}</definedName>
    <definedName name="ㅛㅛ_1" localSheetId="16" hidden="1">{"'용역비'!$A$4:$C$8"}</definedName>
    <definedName name="ㅛㅛ_1" localSheetId="21" hidden="1">{"'용역비'!$A$4:$C$8"}</definedName>
    <definedName name="ㅛㅛ_1" localSheetId="18" hidden="1">{"'용역비'!$A$4:$C$8"}</definedName>
    <definedName name="ㅛㅛ_1" localSheetId="19" hidden="1">{"'용역비'!$A$4:$C$8"}</definedName>
    <definedName name="ㅛㅛ_1" localSheetId="20" hidden="1">{"'용역비'!$A$4:$C$8"}</definedName>
    <definedName name="ㅛㅛ_1" localSheetId="22" hidden="1">{"'용역비'!$A$4:$C$8"}</definedName>
    <definedName name="ㅛㅛ_1" localSheetId="24" hidden="1">{"'용역비'!$A$4:$C$8"}</definedName>
    <definedName name="ㅛㅛ_1" localSheetId="28" hidden="1">{"'용역비'!$A$4:$C$8"}</definedName>
    <definedName name="ㅛㅛ_1" localSheetId="14" hidden="1">{"'용역비'!$A$4:$C$8"}</definedName>
    <definedName name="ㅛㅛ_1" hidden="1">{"'용역비'!$A$4:$C$8"}</definedName>
    <definedName name="ㅛㅛ_2" localSheetId="12" hidden="1">{"'용역비'!$A$4:$C$8"}</definedName>
    <definedName name="ㅛㅛ_2" localSheetId="11" hidden="1">{"'용역비'!$A$4:$C$8"}</definedName>
    <definedName name="ㅛㅛ_2" localSheetId="13" hidden="1">{"'용역비'!$A$4:$C$8"}</definedName>
    <definedName name="ㅛㅛ_2" localSheetId="16" hidden="1">{"'용역비'!$A$4:$C$8"}</definedName>
    <definedName name="ㅛㅛ_2" localSheetId="21" hidden="1">{"'용역비'!$A$4:$C$8"}</definedName>
    <definedName name="ㅛㅛ_2" localSheetId="18" hidden="1">{"'용역비'!$A$4:$C$8"}</definedName>
    <definedName name="ㅛㅛ_2" localSheetId="19" hidden="1">{"'용역비'!$A$4:$C$8"}</definedName>
    <definedName name="ㅛㅛ_2" localSheetId="20" hidden="1">{"'용역비'!$A$4:$C$8"}</definedName>
    <definedName name="ㅛㅛ_2" localSheetId="22" hidden="1">{"'용역비'!$A$4:$C$8"}</definedName>
    <definedName name="ㅛㅛ_2" localSheetId="24" hidden="1">{"'용역비'!$A$4:$C$8"}</definedName>
    <definedName name="ㅛㅛ_2" localSheetId="28" hidden="1">{"'용역비'!$A$4:$C$8"}</definedName>
    <definedName name="ㅛㅛ_2" localSheetId="14" hidden="1">{"'용역비'!$A$4:$C$8"}</definedName>
    <definedName name="ㅛㅛ_2" hidden="1">{"'용역비'!$A$4:$C$8"}</definedName>
    <definedName name="ㅛㅛ_3" localSheetId="12" hidden="1">{"'용역비'!$A$4:$C$8"}</definedName>
    <definedName name="ㅛㅛ_3" localSheetId="11" hidden="1">{"'용역비'!$A$4:$C$8"}</definedName>
    <definedName name="ㅛㅛ_3" localSheetId="13" hidden="1">{"'용역비'!$A$4:$C$8"}</definedName>
    <definedName name="ㅛㅛ_3" localSheetId="16" hidden="1">{"'용역비'!$A$4:$C$8"}</definedName>
    <definedName name="ㅛㅛ_3" localSheetId="21" hidden="1">{"'용역비'!$A$4:$C$8"}</definedName>
    <definedName name="ㅛㅛ_3" localSheetId="18" hidden="1">{"'용역비'!$A$4:$C$8"}</definedName>
    <definedName name="ㅛㅛ_3" localSheetId="19" hidden="1">{"'용역비'!$A$4:$C$8"}</definedName>
    <definedName name="ㅛㅛ_3" localSheetId="20" hidden="1">{"'용역비'!$A$4:$C$8"}</definedName>
    <definedName name="ㅛㅛ_3" localSheetId="22" hidden="1">{"'용역비'!$A$4:$C$8"}</definedName>
    <definedName name="ㅛㅛ_3" localSheetId="24" hidden="1">{"'용역비'!$A$4:$C$8"}</definedName>
    <definedName name="ㅛㅛ_3" localSheetId="28" hidden="1">{"'용역비'!$A$4:$C$8"}</definedName>
    <definedName name="ㅛㅛ_3" localSheetId="14" hidden="1">{"'용역비'!$A$4:$C$8"}</definedName>
    <definedName name="ㅛㅛ_3" hidden="1">{"'용역비'!$A$4:$C$8"}</definedName>
    <definedName name="ㅛㅛ_4" localSheetId="12" hidden="1">{"'용역비'!$A$4:$C$8"}</definedName>
    <definedName name="ㅛㅛ_4" localSheetId="11" hidden="1">{"'용역비'!$A$4:$C$8"}</definedName>
    <definedName name="ㅛㅛ_4" localSheetId="13" hidden="1">{"'용역비'!$A$4:$C$8"}</definedName>
    <definedName name="ㅛㅛ_4" localSheetId="16" hidden="1">{"'용역비'!$A$4:$C$8"}</definedName>
    <definedName name="ㅛㅛ_4" localSheetId="21" hidden="1">{"'용역비'!$A$4:$C$8"}</definedName>
    <definedName name="ㅛㅛ_4" localSheetId="18" hidden="1">{"'용역비'!$A$4:$C$8"}</definedName>
    <definedName name="ㅛㅛ_4" localSheetId="19" hidden="1">{"'용역비'!$A$4:$C$8"}</definedName>
    <definedName name="ㅛㅛ_4" localSheetId="20" hidden="1">{"'용역비'!$A$4:$C$8"}</definedName>
    <definedName name="ㅛㅛ_4" localSheetId="22" hidden="1">{"'용역비'!$A$4:$C$8"}</definedName>
    <definedName name="ㅛㅛ_4" localSheetId="24" hidden="1">{"'용역비'!$A$4:$C$8"}</definedName>
    <definedName name="ㅛㅛ_4" localSheetId="28" hidden="1">{"'용역비'!$A$4:$C$8"}</definedName>
    <definedName name="ㅛㅛ_4" localSheetId="14" hidden="1">{"'용역비'!$A$4:$C$8"}</definedName>
    <definedName name="ㅛㅛ_4" hidden="1">{"'용역비'!$A$4:$C$8"}</definedName>
    <definedName name="ㅛㅛ_5" localSheetId="12" hidden="1">{"'용역비'!$A$4:$C$8"}</definedName>
    <definedName name="ㅛㅛ_5" localSheetId="11" hidden="1">{"'용역비'!$A$4:$C$8"}</definedName>
    <definedName name="ㅛㅛ_5" localSheetId="13" hidden="1">{"'용역비'!$A$4:$C$8"}</definedName>
    <definedName name="ㅛㅛ_5" localSheetId="16" hidden="1">{"'용역비'!$A$4:$C$8"}</definedName>
    <definedName name="ㅛㅛ_5" localSheetId="21" hidden="1">{"'용역비'!$A$4:$C$8"}</definedName>
    <definedName name="ㅛㅛ_5" localSheetId="18" hidden="1">{"'용역비'!$A$4:$C$8"}</definedName>
    <definedName name="ㅛㅛ_5" localSheetId="19" hidden="1">{"'용역비'!$A$4:$C$8"}</definedName>
    <definedName name="ㅛㅛ_5" localSheetId="20" hidden="1">{"'용역비'!$A$4:$C$8"}</definedName>
    <definedName name="ㅛㅛ_5" localSheetId="22" hidden="1">{"'용역비'!$A$4:$C$8"}</definedName>
    <definedName name="ㅛㅛ_5" localSheetId="24" hidden="1">{"'용역비'!$A$4:$C$8"}</definedName>
    <definedName name="ㅛㅛ_5" localSheetId="28" hidden="1">{"'용역비'!$A$4:$C$8"}</definedName>
    <definedName name="ㅛㅛ_5" localSheetId="14" hidden="1">{"'용역비'!$A$4:$C$8"}</definedName>
    <definedName name="ㅛㅛ_5" hidden="1">{"'용역비'!$A$4:$C$8"}</definedName>
    <definedName name="ㅛㅛㅛ"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ㅛㅛㅛㅛ" localSheetId="12" hidden="1">{#N/A,#N/A,FALSE,"CCTV"}</definedName>
    <definedName name="ㅛㅛㅛㅛㅛㅛㅛ" localSheetId="11" hidden="1">{#N/A,#N/A,FALSE,"CCTV"}</definedName>
    <definedName name="ㅛㅛㅛㅛㅛㅛㅛ" localSheetId="13" hidden="1">{#N/A,#N/A,FALSE,"CCTV"}</definedName>
    <definedName name="ㅛㅛㅛㅛㅛㅛㅛ" localSheetId="16" hidden="1">{#N/A,#N/A,FALSE,"CCTV"}</definedName>
    <definedName name="ㅛㅛㅛㅛㅛㅛㅛ" localSheetId="21" hidden="1">{#N/A,#N/A,FALSE,"CCTV"}</definedName>
    <definedName name="ㅛㅛㅛㅛㅛㅛㅛ" localSheetId="18" hidden="1">{#N/A,#N/A,FALSE,"CCTV"}</definedName>
    <definedName name="ㅛㅛㅛㅛㅛㅛㅛ" localSheetId="19" hidden="1">{#N/A,#N/A,FALSE,"CCTV"}</definedName>
    <definedName name="ㅛㅛㅛㅛㅛㅛㅛ" localSheetId="20" hidden="1">{#N/A,#N/A,FALSE,"CCTV"}</definedName>
    <definedName name="ㅛㅛㅛㅛㅛㅛㅛ" localSheetId="22" hidden="1">{#N/A,#N/A,FALSE,"CCTV"}</definedName>
    <definedName name="ㅛㅛㅛㅛㅛㅛㅛ" localSheetId="24" hidden="1">{#N/A,#N/A,FALSE,"CCTV"}</definedName>
    <definedName name="ㅛㅛㅛㅛㅛㅛㅛ" localSheetId="28" hidden="1">{#N/A,#N/A,FALSE,"CCTV"}</definedName>
    <definedName name="ㅛㅛㅛㅛㅛㅛㅛ" localSheetId="14" hidden="1">{#N/A,#N/A,FALSE,"CCTV"}</definedName>
    <definedName name="ㅛㅛㅛㅛㅛㅛㅛ" hidden="1">{#N/A,#N/A,FALSE,"CCTV"}</definedName>
    <definedName name="ㅜ"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_1" localSheetId="12" hidden="1">{#N/A,#N/A,FALSE,"조골재"}</definedName>
    <definedName name="ㅜ_1" localSheetId="11" hidden="1">{#N/A,#N/A,FALSE,"조골재"}</definedName>
    <definedName name="ㅜ_1" localSheetId="13" hidden="1">{#N/A,#N/A,FALSE,"조골재"}</definedName>
    <definedName name="ㅜ_1" localSheetId="16" hidden="1">{#N/A,#N/A,FALSE,"조골재"}</definedName>
    <definedName name="ㅜ_1" localSheetId="21" hidden="1">{#N/A,#N/A,FALSE,"조골재"}</definedName>
    <definedName name="ㅜ_1" localSheetId="18" hidden="1">{#N/A,#N/A,FALSE,"조골재"}</definedName>
    <definedName name="ㅜ_1" localSheetId="19" hidden="1">{#N/A,#N/A,FALSE,"조골재"}</definedName>
    <definedName name="ㅜ_1" localSheetId="20" hidden="1">{#N/A,#N/A,FALSE,"조골재"}</definedName>
    <definedName name="ㅜ_1" localSheetId="22" hidden="1">{#N/A,#N/A,FALSE,"조골재"}</definedName>
    <definedName name="ㅜ_1" localSheetId="24" hidden="1">{#N/A,#N/A,FALSE,"조골재"}</definedName>
    <definedName name="ㅜ_1" localSheetId="28" hidden="1">{#N/A,#N/A,FALSE,"조골재"}</definedName>
    <definedName name="ㅜ_1" localSheetId="14" hidden="1">{#N/A,#N/A,FALSE,"조골재"}</definedName>
    <definedName name="ㅜ_1" hidden="1">{#N/A,#N/A,FALSE,"조골재"}</definedName>
    <definedName name="ㅜㄴㄱ" localSheetId="12" hidden="1">{#N/A,#N/A,FALSE,"운반시간"}</definedName>
    <definedName name="ㅜㄴㄱ" localSheetId="11" hidden="1">{#N/A,#N/A,FALSE,"운반시간"}</definedName>
    <definedName name="ㅜㄴㄱ" localSheetId="13" hidden="1">{#N/A,#N/A,FALSE,"운반시간"}</definedName>
    <definedName name="ㅜㄴㄱ" localSheetId="16" hidden="1">{#N/A,#N/A,FALSE,"운반시간"}</definedName>
    <definedName name="ㅜㄴㄱ" localSheetId="21" hidden="1">{#N/A,#N/A,FALSE,"운반시간"}</definedName>
    <definedName name="ㅜㄴㄱ" localSheetId="18" hidden="1">{#N/A,#N/A,FALSE,"운반시간"}</definedName>
    <definedName name="ㅜㄴㄱ" localSheetId="19" hidden="1">{#N/A,#N/A,FALSE,"운반시간"}</definedName>
    <definedName name="ㅜㄴㄱ" localSheetId="20" hidden="1">{#N/A,#N/A,FALSE,"운반시간"}</definedName>
    <definedName name="ㅜㄴㄱ" localSheetId="22" hidden="1">{#N/A,#N/A,FALSE,"운반시간"}</definedName>
    <definedName name="ㅜㄴㄱ" localSheetId="24" hidden="1">{#N/A,#N/A,FALSE,"운반시간"}</definedName>
    <definedName name="ㅜㄴㄱ" localSheetId="28" hidden="1">{#N/A,#N/A,FALSE,"운반시간"}</definedName>
    <definedName name="ㅜㄴㄱ" localSheetId="14" hidden="1">{#N/A,#N/A,FALSE,"운반시간"}</definedName>
    <definedName name="ㅜㄴㄱ" hidden="1">{#N/A,#N/A,FALSE,"운반시간"}</definedName>
    <definedName name="ㅜㄹ윤" localSheetId="12" hidden="1">{#N/A,#N/A,FALSE,"단가표지"}</definedName>
    <definedName name="ㅜㄹ윤" localSheetId="11" hidden="1">{#N/A,#N/A,FALSE,"단가표지"}</definedName>
    <definedName name="ㅜㄹ윤" localSheetId="13" hidden="1">{#N/A,#N/A,FALSE,"단가표지"}</definedName>
    <definedName name="ㅜㄹ윤" localSheetId="16" hidden="1">{#N/A,#N/A,FALSE,"단가표지"}</definedName>
    <definedName name="ㅜㄹ윤" localSheetId="21" hidden="1">{#N/A,#N/A,FALSE,"단가표지"}</definedName>
    <definedName name="ㅜㄹ윤" localSheetId="18" hidden="1">{#N/A,#N/A,FALSE,"단가표지"}</definedName>
    <definedName name="ㅜㄹ윤" localSheetId="19" hidden="1">{#N/A,#N/A,FALSE,"단가표지"}</definedName>
    <definedName name="ㅜㄹ윤" localSheetId="20" hidden="1">{#N/A,#N/A,FALSE,"단가표지"}</definedName>
    <definedName name="ㅜㄹ윤" localSheetId="22" hidden="1">{#N/A,#N/A,FALSE,"단가표지"}</definedName>
    <definedName name="ㅜㄹ윤" localSheetId="24" hidden="1">{#N/A,#N/A,FALSE,"단가표지"}</definedName>
    <definedName name="ㅜㄹ윤" localSheetId="28" hidden="1">{#N/A,#N/A,FALSE,"단가표지"}</definedName>
    <definedName name="ㅜㄹ윤" localSheetId="14" hidden="1">{#N/A,#N/A,FALSE,"단가표지"}</definedName>
    <definedName name="ㅜㄹ윤" hidden="1">{#N/A,#N/A,FALSE,"단가표지"}</definedName>
    <definedName name="ㅜㅊㅍ" localSheetId="12" hidden="1">{#N/A,#N/A,FALSE,"표지목차"}</definedName>
    <definedName name="ㅜㅊㅍ" localSheetId="11" hidden="1">{#N/A,#N/A,FALSE,"표지목차"}</definedName>
    <definedName name="ㅜㅊㅍ" localSheetId="13" hidden="1">{#N/A,#N/A,FALSE,"표지목차"}</definedName>
    <definedName name="ㅜㅊㅍ" localSheetId="16" hidden="1">{#N/A,#N/A,FALSE,"표지목차"}</definedName>
    <definedName name="ㅜㅊㅍ" localSheetId="21" hidden="1">{#N/A,#N/A,FALSE,"표지목차"}</definedName>
    <definedName name="ㅜㅊㅍ" localSheetId="18" hidden="1">{#N/A,#N/A,FALSE,"표지목차"}</definedName>
    <definedName name="ㅜㅊㅍ" localSheetId="19" hidden="1">{#N/A,#N/A,FALSE,"표지목차"}</definedName>
    <definedName name="ㅜㅊㅍ" localSheetId="20" hidden="1">{#N/A,#N/A,FALSE,"표지목차"}</definedName>
    <definedName name="ㅜㅊㅍ" localSheetId="22" hidden="1">{#N/A,#N/A,FALSE,"표지목차"}</definedName>
    <definedName name="ㅜㅊㅍ" localSheetId="24" hidden="1">{#N/A,#N/A,FALSE,"표지목차"}</definedName>
    <definedName name="ㅜㅊㅍ" localSheetId="28" hidden="1">{#N/A,#N/A,FALSE,"표지목차"}</definedName>
    <definedName name="ㅜㅊㅍ" localSheetId="14" hidden="1">{#N/A,#N/A,FALSE,"표지목차"}</definedName>
    <definedName name="ㅜㅊㅍ" hidden="1">{#N/A,#N/A,FALSE,"표지목차"}</definedName>
    <definedName name="ㅜㅋㅊㅍ" localSheetId="12" hidden="1">{#N/A,#N/A,FALSE,"조골재"}</definedName>
    <definedName name="ㅜㅋㅊㅍ" localSheetId="11" hidden="1">{#N/A,#N/A,FALSE,"조골재"}</definedName>
    <definedName name="ㅜㅋㅊㅍ" localSheetId="13" hidden="1">{#N/A,#N/A,FALSE,"조골재"}</definedName>
    <definedName name="ㅜㅋㅊㅍ" localSheetId="16" hidden="1">{#N/A,#N/A,FALSE,"조골재"}</definedName>
    <definedName name="ㅜㅋㅊㅍ" localSheetId="21" hidden="1">{#N/A,#N/A,FALSE,"조골재"}</definedName>
    <definedName name="ㅜㅋㅊㅍ" localSheetId="18" hidden="1">{#N/A,#N/A,FALSE,"조골재"}</definedName>
    <definedName name="ㅜㅋㅊㅍ" localSheetId="19" hidden="1">{#N/A,#N/A,FALSE,"조골재"}</definedName>
    <definedName name="ㅜㅋㅊㅍ" localSheetId="20" hidden="1">{#N/A,#N/A,FALSE,"조골재"}</definedName>
    <definedName name="ㅜㅋㅊㅍ" localSheetId="22" hidden="1">{#N/A,#N/A,FALSE,"조골재"}</definedName>
    <definedName name="ㅜㅋㅊㅍ" localSheetId="24" hidden="1">{#N/A,#N/A,FALSE,"조골재"}</definedName>
    <definedName name="ㅜㅋㅊㅍ" localSheetId="28" hidden="1">{#N/A,#N/A,FALSE,"조골재"}</definedName>
    <definedName name="ㅜㅋㅊㅍ" localSheetId="14" hidden="1">{#N/A,#N/A,FALSE,"조골재"}</definedName>
    <definedName name="ㅜㅋㅊㅍ" hidden="1">{#N/A,#N/A,FALSE,"조골재"}</definedName>
    <definedName name="ㅜㅍ추ㅠ" localSheetId="12" hidden="1">{#N/A,#N/A,FALSE,"혼합골재"}</definedName>
    <definedName name="ㅜㅍ추ㅠ" localSheetId="11" hidden="1">{#N/A,#N/A,FALSE,"혼합골재"}</definedName>
    <definedName name="ㅜㅍ추ㅠ" localSheetId="13" hidden="1">{#N/A,#N/A,FALSE,"혼합골재"}</definedName>
    <definedName name="ㅜㅍ추ㅠ" localSheetId="16" hidden="1">{#N/A,#N/A,FALSE,"혼합골재"}</definedName>
    <definedName name="ㅜㅍ추ㅠ" localSheetId="21" hidden="1">{#N/A,#N/A,FALSE,"혼합골재"}</definedName>
    <definedName name="ㅜㅍ추ㅠ" localSheetId="18" hidden="1">{#N/A,#N/A,FALSE,"혼합골재"}</definedName>
    <definedName name="ㅜㅍ추ㅠ" localSheetId="19" hidden="1">{#N/A,#N/A,FALSE,"혼합골재"}</definedName>
    <definedName name="ㅜㅍ추ㅠ" localSheetId="20" hidden="1">{#N/A,#N/A,FALSE,"혼합골재"}</definedName>
    <definedName name="ㅜㅍ추ㅠ" localSheetId="22" hidden="1">{#N/A,#N/A,FALSE,"혼합골재"}</definedName>
    <definedName name="ㅜㅍ추ㅠ" localSheetId="24" hidden="1">{#N/A,#N/A,FALSE,"혼합골재"}</definedName>
    <definedName name="ㅜㅍ추ㅠ" localSheetId="28" hidden="1">{#N/A,#N/A,FALSE,"혼합골재"}</definedName>
    <definedName name="ㅜㅍ추ㅠ" localSheetId="14" hidden="1">{#N/A,#N/A,FALSE,"혼합골재"}</definedName>
    <definedName name="ㅜㅍ추ㅠ" hidden="1">{#N/A,#N/A,FALSE,"혼합골재"}</definedName>
    <definedName name="ㅜㅎㄴ" localSheetId="12" hidden="1">{#N/A,#N/A,FALSE,"골재소요량";#N/A,#N/A,FALSE,"골재소요량"}</definedName>
    <definedName name="ㅜㅎㄴ" localSheetId="11" hidden="1">{#N/A,#N/A,FALSE,"골재소요량";#N/A,#N/A,FALSE,"골재소요량"}</definedName>
    <definedName name="ㅜㅎㄴ" localSheetId="13" hidden="1">{#N/A,#N/A,FALSE,"골재소요량";#N/A,#N/A,FALSE,"골재소요량"}</definedName>
    <definedName name="ㅜㅎㄴ" localSheetId="16" hidden="1">{#N/A,#N/A,FALSE,"골재소요량";#N/A,#N/A,FALSE,"골재소요량"}</definedName>
    <definedName name="ㅜㅎㄴ" localSheetId="21" hidden="1">{#N/A,#N/A,FALSE,"골재소요량";#N/A,#N/A,FALSE,"골재소요량"}</definedName>
    <definedName name="ㅜㅎㄴ" localSheetId="18" hidden="1">{#N/A,#N/A,FALSE,"골재소요량";#N/A,#N/A,FALSE,"골재소요량"}</definedName>
    <definedName name="ㅜㅎㄴ" localSheetId="19" hidden="1">{#N/A,#N/A,FALSE,"골재소요량";#N/A,#N/A,FALSE,"골재소요량"}</definedName>
    <definedName name="ㅜㅎㄴ" localSheetId="20" hidden="1">{#N/A,#N/A,FALSE,"골재소요량";#N/A,#N/A,FALSE,"골재소요량"}</definedName>
    <definedName name="ㅜㅎㄴ" localSheetId="22" hidden="1">{#N/A,#N/A,FALSE,"골재소요량";#N/A,#N/A,FALSE,"골재소요량"}</definedName>
    <definedName name="ㅜㅎㄴ" localSheetId="24" hidden="1">{#N/A,#N/A,FALSE,"골재소요량";#N/A,#N/A,FALSE,"골재소요량"}</definedName>
    <definedName name="ㅜㅎㄴ" localSheetId="28" hidden="1">{#N/A,#N/A,FALSE,"골재소요량";#N/A,#N/A,FALSE,"골재소요량"}</definedName>
    <definedName name="ㅜㅎㄴ" localSheetId="14" hidden="1">{#N/A,#N/A,FALSE,"골재소요량";#N/A,#N/A,FALSE,"골재소요량"}</definedName>
    <definedName name="ㅜㅎㄴ" hidden="1">{#N/A,#N/A,FALSE,"골재소요량";#N/A,#N/A,FALSE,"골재소요량"}</definedName>
    <definedName name="ㅜㅎㄹ" localSheetId="12" hidden="1">{#N/A,#N/A,FALSE,"부대2"}</definedName>
    <definedName name="ㅜㅎㄹ" localSheetId="11" hidden="1">{#N/A,#N/A,FALSE,"부대2"}</definedName>
    <definedName name="ㅜㅎㄹ" localSheetId="13" hidden="1">{#N/A,#N/A,FALSE,"부대2"}</definedName>
    <definedName name="ㅜㅎㄹ" localSheetId="16" hidden="1">{#N/A,#N/A,FALSE,"부대2"}</definedName>
    <definedName name="ㅜㅎㄹ" localSheetId="21" hidden="1">{#N/A,#N/A,FALSE,"부대2"}</definedName>
    <definedName name="ㅜㅎㄹ" localSheetId="18" hidden="1">{#N/A,#N/A,FALSE,"부대2"}</definedName>
    <definedName name="ㅜㅎㄹ" localSheetId="19" hidden="1">{#N/A,#N/A,FALSE,"부대2"}</definedName>
    <definedName name="ㅜㅎㄹ" localSheetId="20" hidden="1">{#N/A,#N/A,FALSE,"부대2"}</definedName>
    <definedName name="ㅜㅎㄹ" localSheetId="22" hidden="1">{#N/A,#N/A,FALSE,"부대2"}</definedName>
    <definedName name="ㅜㅎㄹ" localSheetId="24" hidden="1">{#N/A,#N/A,FALSE,"부대2"}</definedName>
    <definedName name="ㅜㅎㄹ" localSheetId="28" hidden="1">{#N/A,#N/A,FALSE,"부대2"}</definedName>
    <definedName name="ㅜㅎㄹ" localSheetId="14" hidden="1">{#N/A,#N/A,FALSE,"부대2"}</definedName>
    <definedName name="ㅜㅎㄹ" hidden="1">{#N/A,#N/A,FALSE,"부대2"}</definedName>
    <definedName name="ㅜㅎㅅㄱㄴ" localSheetId="12" hidden="1">{#N/A,#N/A,FALSE,"단가표지"}</definedName>
    <definedName name="ㅜㅎㅅㄱㄴ" localSheetId="11" hidden="1">{#N/A,#N/A,FALSE,"단가표지"}</definedName>
    <definedName name="ㅜㅎㅅㄱㄴ" localSheetId="13" hidden="1">{#N/A,#N/A,FALSE,"단가표지"}</definedName>
    <definedName name="ㅜㅎㅅㄱㄴ" localSheetId="16" hidden="1">{#N/A,#N/A,FALSE,"단가표지"}</definedName>
    <definedName name="ㅜㅎㅅㄱㄴ" localSheetId="21" hidden="1">{#N/A,#N/A,FALSE,"단가표지"}</definedName>
    <definedName name="ㅜㅎㅅㄱㄴ" localSheetId="18" hidden="1">{#N/A,#N/A,FALSE,"단가표지"}</definedName>
    <definedName name="ㅜㅎㅅㄱㄴ" localSheetId="19" hidden="1">{#N/A,#N/A,FALSE,"단가표지"}</definedName>
    <definedName name="ㅜㅎㅅㄱㄴ" localSheetId="20" hidden="1">{#N/A,#N/A,FALSE,"단가표지"}</definedName>
    <definedName name="ㅜㅎㅅㄱㄴ" localSheetId="22" hidden="1">{#N/A,#N/A,FALSE,"단가표지"}</definedName>
    <definedName name="ㅜㅎㅅㄱㄴ" localSheetId="24" hidden="1">{#N/A,#N/A,FALSE,"단가표지"}</definedName>
    <definedName name="ㅜㅎㅅㄱㄴ" localSheetId="28" hidden="1">{#N/A,#N/A,FALSE,"단가표지"}</definedName>
    <definedName name="ㅜㅎㅅㄱㄴ" localSheetId="14" hidden="1">{#N/A,#N/A,FALSE,"단가표지"}</definedName>
    <definedName name="ㅜㅎㅅㄱㄴ" hidden="1">{#N/A,#N/A,FALSE,"단가표지"}</definedName>
    <definedName name="ㅜㅗㅇㅎㅌ" localSheetId="12" hidden="1">{#N/A,#N/A,FALSE,"단가표지"}</definedName>
    <definedName name="ㅜㅗㅇㅎㅌ" localSheetId="11" hidden="1">{#N/A,#N/A,FALSE,"단가표지"}</definedName>
    <definedName name="ㅜㅗㅇㅎㅌ" localSheetId="13" hidden="1">{#N/A,#N/A,FALSE,"단가표지"}</definedName>
    <definedName name="ㅜㅗㅇㅎㅌ" localSheetId="16" hidden="1">{#N/A,#N/A,FALSE,"단가표지"}</definedName>
    <definedName name="ㅜㅗㅇㅎㅌ" localSheetId="21" hidden="1">{#N/A,#N/A,FALSE,"단가표지"}</definedName>
    <definedName name="ㅜㅗㅇㅎㅌ" localSheetId="18" hidden="1">{#N/A,#N/A,FALSE,"단가표지"}</definedName>
    <definedName name="ㅜㅗㅇㅎㅌ" localSheetId="19" hidden="1">{#N/A,#N/A,FALSE,"단가표지"}</definedName>
    <definedName name="ㅜㅗㅇㅎㅌ" localSheetId="20" hidden="1">{#N/A,#N/A,FALSE,"단가표지"}</definedName>
    <definedName name="ㅜㅗㅇㅎㅌ" localSheetId="22" hidden="1">{#N/A,#N/A,FALSE,"단가표지"}</definedName>
    <definedName name="ㅜㅗㅇㅎㅌ" localSheetId="24" hidden="1">{#N/A,#N/A,FALSE,"단가표지"}</definedName>
    <definedName name="ㅜㅗㅇㅎㅌ" localSheetId="28" hidden="1">{#N/A,#N/A,FALSE,"단가표지"}</definedName>
    <definedName name="ㅜㅗㅇㅎㅌ" localSheetId="14" hidden="1">{#N/A,#N/A,FALSE,"단가표지"}</definedName>
    <definedName name="ㅜㅗㅇㅎㅌ" hidden="1">{#N/A,#N/A,FALSE,"단가표지"}</definedName>
    <definedName name="ㅜㅗㅇ훟" localSheetId="12" hidden="1">{#N/A,#N/A,FALSE,"단가표지"}</definedName>
    <definedName name="ㅜㅗㅇ훟" localSheetId="11" hidden="1">{#N/A,#N/A,FALSE,"단가표지"}</definedName>
    <definedName name="ㅜㅗㅇ훟" localSheetId="13" hidden="1">{#N/A,#N/A,FALSE,"단가표지"}</definedName>
    <definedName name="ㅜㅗㅇ훟" localSheetId="16" hidden="1">{#N/A,#N/A,FALSE,"단가표지"}</definedName>
    <definedName name="ㅜㅗㅇ훟" localSheetId="21" hidden="1">{#N/A,#N/A,FALSE,"단가표지"}</definedName>
    <definedName name="ㅜㅗㅇ훟" localSheetId="18" hidden="1">{#N/A,#N/A,FALSE,"단가표지"}</definedName>
    <definedName name="ㅜㅗㅇ훟" localSheetId="19" hidden="1">{#N/A,#N/A,FALSE,"단가표지"}</definedName>
    <definedName name="ㅜㅗㅇ훟" localSheetId="20" hidden="1">{#N/A,#N/A,FALSE,"단가표지"}</definedName>
    <definedName name="ㅜㅗㅇ훟" localSheetId="22" hidden="1">{#N/A,#N/A,FALSE,"단가표지"}</definedName>
    <definedName name="ㅜㅗㅇ훟" localSheetId="24" hidden="1">{#N/A,#N/A,FALSE,"단가표지"}</definedName>
    <definedName name="ㅜㅗㅇ훟" localSheetId="28" hidden="1">{#N/A,#N/A,FALSE,"단가표지"}</definedName>
    <definedName name="ㅜㅗㅇ훟" localSheetId="14" hidden="1">{#N/A,#N/A,FALSE,"단가표지"}</definedName>
    <definedName name="ㅜㅗㅇ훟" hidden="1">{#N/A,#N/A,FALSE,"단가표지"}</definedName>
    <definedName name="ㅜㅗㅗㅗㅇㅎ" localSheetId="12" hidden="1">{#N/A,#N/A,FALSE,"운반시간"}</definedName>
    <definedName name="ㅜㅗㅗㅗㅇㅎ" localSheetId="11" hidden="1">{#N/A,#N/A,FALSE,"운반시간"}</definedName>
    <definedName name="ㅜㅗㅗㅗㅇㅎ" localSheetId="13" hidden="1">{#N/A,#N/A,FALSE,"운반시간"}</definedName>
    <definedName name="ㅜㅗㅗㅗㅇㅎ" localSheetId="16" hidden="1">{#N/A,#N/A,FALSE,"운반시간"}</definedName>
    <definedName name="ㅜㅗㅗㅗㅇㅎ" localSheetId="21" hidden="1">{#N/A,#N/A,FALSE,"운반시간"}</definedName>
    <definedName name="ㅜㅗㅗㅗㅇㅎ" localSheetId="18" hidden="1">{#N/A,#N/A,FALSE,"운반시간"}</definedName>
    <definedName name="ㅜㅗㅗㅗㅇㅎ" localSheetId="19" hidden="1">{#N/A,#N/A,FALSE,"운반시간"}</definedName>
    <definedName name="ㅜㅗㅗㅗㅇㅎ" localSheetId="20" hidden="1">{#N/A,#N/A,FALSE,"운반시간"}</definedName>
    <definedName name="ㅜㅗㅗㅗㅇㅎ" localSheetId="22" hidden="1">{#N/A,#N/A,FALSE,"운반시간"}</definedName>
    <definedName name="ㅜㅗㅗㅗㅇㅎ" localSheetId="24" hidden="1">{#N/A,#N/A,FALSE,"운반시간"}</definedName>
    <definedName name="ㅜㅗㅗㅗㅇㅎ" localSheetId="28" hidden="1">{#N/A,#N/A,FALSE,"운반시간"}</definedName>
    <definedName name="ㅜㅗㅗㅗㅇㅎ" localSheetId="14" hidden="1">{#N/A,#N/A,FALSE,"운반시간"}</definedName>
    <definedName name="ㅜㅗㅗㅗㅇㅎ" hidden="1">{#N/A,#N/A,FALSE,"운반시간"}</definedName>
    <definedName name="ㅜㅜㅜㅜㅜㅜㅜㅜㅜㅜㅜㅜㅜㅜㅜㅜㅜ" hidden="1">#REF!</definedName>
    <definedName name="ㅜㅠ" localSheetId="12" hidden="1">{#N/A,#N/A,FALSE,"토공2"}</definedName>
    <definedName name="ㅜㅠ" localSheetId="11" hidden="1">{#N/A,#N/A,FALSE,"토공2"}</definedName>
    <definedName name="ㅜㅠ" localSheetId="13" hidden="1">{#N/A,#N/A,FALSE,"토공2"}</definedName>
    <definedName name="ㅜㅠ" localSheetId="16" hidden="1">{#N/A,#N/A,FALSE,"토공2"}</definedName>
    <definedName name="ㅜㅠ" localSheetId="21" hidden="1">{#N/A,#N/A,FALSE,"토공2"}</definedName>
    <definedName name="ㅜㅠ" localSheetId="18" hidden="1">{#N/A,#N/A,FALSE,"토공2"}</definedName>
    <definedName name="ㅜㅠ" localSheetId="19" hidden="1">{#N/A,#N/A,FALSE,"토공2"}</definedName>
    <definedName name="ㅜㅠ" localSheetId="20" hidden="1">{#N/A,#N/A,FALSE,"토공2"}</definedName>
    <definedName name="ㅜㅠ" localSheetId="22" hidden="1">{#N/A,#N/A,FALSE,"토공2"}</definedName>
    <definedName name="ㅜㅠ" localSheetId="24" hidden="1">{#N/A,#N/A,FALSE,"토공2"}</definedName>
    <definedName name="ㅜㅠ" localSheetId="28" hidden="1">{#N/A,#N/A,FALSE,"토공2"}</definedName>
    <definedName name="ㅜㅠ" localSheetId="14" hidden="1">{#N/A,#N/A,FALSE,"토공2"}</definedName>
    <definedName name="ㅜㅠ" hidden="1">{#N/A,#N/A,FALSE,"토공2"}</definedName>
    <definedName name="ㅜㅠㅍ" localSheetId="12" hidden="1">{#N/A,#N/A,FALSE,"전력간선"}</definedName>
    <definedName name="ㅜㅠㅍ" localSheetId="11" hidden="1">{#N/A,#N/A,FALSE,"전력간선"}</definedName>
    <definedName name="ㅜㅠㅍ" localSheetId="13" hidden="1">{#N/A,#N/A,FALSE,"전력간선"}</definedName>
    <definedName name="ㅜㅠㅍ" localSheetId="16" hidden="1">{#N/A,#N/A,FALSE,"전력간선"}</definedName>
    <definedName name="ㅜㅠㅍ" localSheetId="21" hidden="1">{#N/A,#N/A,FALSE,"전력간선"}</definedName>
    <definedName name="ㅜㅠㅍ" localSheetId="18" hidden="1">{#N/A,#N/A,FALSE,"전력간선"}</definedName>
    <definedName name="ㅜㅠㅍ" localSheetId="19" hidden="1">{#N/A,#N/A,FALSE,"전력간선"}</definedName>
    <definedName name="ㅜㅠㅍ" localSheetId="20" hidden="1">{#N/A,#N/A,FALSE,"전력간선"}</definedName>
    <definedName name="ㅜㅠㅍ" localSheetId="22" hidden="1">{#N/A,#N/A,FALSE,"전력간선"}</definedName>
    <definedName name="ㅜㅠㅍ" localSheetId="24" hidden="1">{#N/A,#N/A,FALSE,"전력간선"}</definedName>
    <definedName name="ㅜㅠㅍ" localSheetId="28" hidden="1">{#N/A,#N/A,FALSE,"전력간선"}</definedName>
    <definedName name="ㅜㅠㅍ" localSheetId="14" hidden="1">{#N/A,#N/A,FALSE,"전력간선"}</definedName>
    <definedName name="ㅜㅠㅍ" hidden="1">{#N/A,#N/A,FALSE,"전력간선"}</definedName>
    <definedName name="ㅜㅠ푸" localSheetId="12" hidden="1">{#N/A,#N/A,FALSE,"운반시간"}</definedName>
    <definedName name="ㅜㅠ푸" localSheetId="11" hidden="1">{#N/A,#N/A,FALSE,"운반시간"}</definedName>
    <definedName name="ㅜㅠ푸" localSheetId="13" hidden="1">{#N/A,#N/A,FALSE,"운반시간"}</definedName>
    <definedName name="ㅜㅠ푸" localSheetId="16" hidden="1">{#N/A,#N/A,FALSE,"운반시간"}</definedName>
    <definedName name="ㅜㅠ푸" localSheetId="21" hidden="1">{#N/A,#N/A,FALSE,"운반시간"}</definedName>
    <definedName name="ㅜㅠ푸" localSheetId="18" hidden="1">{#N/A,#N/A,FALSE,"운반시간"}</definedName>
    <definedName name="ㅜㅠ푸" localSheetId="19" hidden="1">{#N/A,#N/A,FALSE,"운반시간"}</definedName>
    <definedName name="ㅜㅠ푸" localSheetId="20" hidden="1">{#N/A,#N/A,FALSE,"운반시간"}</definedName>
    <definedName name="ㅜㅠ푸" localSheetId="22" hidden="1">{#N/A,#N/A,FALSE,"운반시간"}</definedName>
    <definedName name="ㅜㅠ푸" localSheetId="24" hidden="1">{#N/A,#N/A,FALSE,"운반시간"}</definedName>
    <definedName name="ㅜㅠ푸" localSheetId="28" hidden="1">{#N/A,#N/A,FALSE,"운반시간"}</definedName>
    <definedName name="ㅜㅠ푸" localSheetId="14" hidden="1">{#N/A,#N/A,FALSE,"운반시간"}</definedName>
    <definedName name="ㅜㅠ푸" hidden="1">{#N/A,#N/A,FALSE,"운반시간"}</definedName>
    <definedName name="ㅜㅠㅠ" localSheetId="12" hidden="1">{#N/A,#N/A,FALSE,"골재소요량";#N/A,#N/A,FALSE,"골재소요량"}</definedName>
    <definedName name="ㅜㅠㅠ" localSheetId="11" hidden="1">{#N/A,#N/A,FALSE,"골재소요량";#N/A,#N/A,FALSE,"골재소요량"}</definedName>
    <definedName name="ㅜㅠㅠ" localSheetId="13" hidden="1">{#N/A,#N/A,FALSE,"골재소요량";#N/A,#N/A,FALSE,"골재소요량"}</definedName>
    <definedName name="ㅜㅠㅠ" localSheetId="16" hidden="1">{#N/A,#N/A,FALSE,"골재소요량";#N/A,#N/A,FALSE,"골재소요량"}</definedName>
    <definedName name="ㅜㅠㅠ" localSheetId="21" hidden="1">{#N/A,#N/A,FALSE,"골재소요량";#N/A,#N/A,FALSE,"골재소요량"}</definedName>
    <definedName name="ㅜㅠㅠ" localSheetId="18" hidden="1">{#N/A,#N/A,FALSE,"골재소요량";#N/A,#N/A,FALSE,"골재소요량"}</definedName>
    <definedName name="ㅜㅠㅠ" localSheetId="19" hidden="1">{#N/A,#N/A,FALSE,"골재소요량";#N/A,#N/A,FALSE,"골재소요량"}</definedName>
    <definedName name="ㅜㅠㅠ" localSheetId="20" hidden="1">{#N/A,#N/A,FALSE,"골재소요량";#N/A,#N/A,FALSE,"골재소요량"}</definedName>
    <definedName name="ㅜㅠㅠ" localSheetId="22" hidden="1">{#N/A,#N/A,FALSE,"골재소요량";#N/A,#N/A,FALSE,"골재소요량"}</definedName>
    <definedName name="ㅜㅠㅠ" localSheetId="24" hidden="1">{#N/A,#N/A,FALSE,"골재소요량";#N/A,#N/A,FALSE,"골재소요량"}</definedName>
    <definedName name="ㅜㅠㅠ" localSheetId="28" hidden="1">{#N/A,#N/A,FALSE,"골재소요량";#N/A,#N/A,FALSE,"골재소요량"}</definedName>
    <definedName name="ㅜㅠㅠ" localSheetId="14" hidden="1">{#N/A,#N/A,FALSE,"골재소요량";#N/A,#N/A,FALSE,"골재소요량"}</definedName>
    <definedName name="ㅜㅠㅠ" hidden="1">{#N/A,#N/A,FALSE,"골재소요량";#N/A,#N/A,FALSE,"골재소요량"}</definedName>
    <definedName name="ㅜㅡㅡ"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ㅝㅎㄹ" localSheetId="12" hidden="1">{#N/A,#N/A,FALSE,"단가표지"}</definedName>
    <definedName name="ㅝㅎㄹ" localSheetId="11" hidden="1">{#N/A,#N/A,FALSE,"단가표지"}</definedName>
    <definedName name="ㅝㅎㄹ" localSheetId="13" hidden="1">{#N/A,#N/A,FALSE,"단가표지"}</definedName>
    <definedName name="ㅝㅎㄹ" localSheetId="16" hidden="1">{#N/A,#N/A,FALSE,"단가표지"}</definedName>
    <definedName name="ㅝㅎㄹ" localSheetId="21" hidden="1">{#N/A,#N/A,FALSE,"단가표지"}</definedName>
    <definedName name="ㅝㅎㄹ" localSheetId="18" hidden="1">{#N/A,#N/A,FALSE,"단가표지"}</definedName>
    <definedName name="ㅝㅎㄹ" localSheetId="19" hidden="1">{#N/A,#N/A,FALSE,"단가표지"}</definedName>
    <definedName name="ㅝㅎㄹ" localSheetId="20" hidden="1">{#N/A,#N/A,FALSE,"단가표지"}</definedName>
    <definedName name="ㅝㅎㄹ" localSheetId="22" hidden="1">{#N/A,#N/A,FALSE,"단가표지"}</definedName>
    <definedName name="ㅝㅎㄹ" localSheetId="24" hidden="1">{#N/A,#N/A,FALSE,"단가표지"}</definedName>
    <definedName name="ㅝㅎㄹ" localSheetId="28" hidden="1">{#N/A,#N/A,FALSE,"단가표지"}</definedName>
    <definedName name="ㅝㅎㄹ" localSheetId="14" hidden="1">{#N/A,#N/A,FALSE,"단가표지"}</definedName>
    <definedName name="ㅝㅎㄹ" hidden="1">{#N/A,#N/A,FALSE,"단가표지"}</definedName>
    <definedName name="ㅠ" localSheetId="12" hidden="1">{#N/A,#N/A,FALSE,"이태원철근"}</definedName>
    <definedName name="ㅠ" localSheetId="11" hidden="1">{#N/A,#N/A,FALSE,"이태원철근"}</definedName>
    <definedName name="ㅠ" localSheetId="13" hidden="1">{#N/A,#N/A,FALSE,"이태원철근"}</definedName>
    <definedName name="ㅠ" localSheetId="16" hidden="1">{#N/A,#N/A,FALSE,"이태원철근"}</definedName>
    <definedName name="ㅠ" localSheetId="21" hidden="1">{#N/A,#N/A,FALSE,"이태원철근"}</definedName>
    <definedName name="ㅠ" localSheetId="18" hidden="1">{#N/A,#N/A,FALSE,"이태원철근"}</definedName>
    <definedName name="ㅠ" localSheetId="19" hidden="1">{#N/A,#N/A,FALSE,"이태원철근"}</definedName>
    <definedName name="ㅠ" localSheetId="20" hidden="1">{#N/A,#N/A,FALSE,"이태원철근"}</definedName>
    <definedName name="ㅠ" localSheetId="22" hidden="1">{#N/A,#N/A,FALSE,"이태원철근"}</definedName>
    <definedName name="ㅠ" localSheetId="24" hidden="1">{#N/A,#N/A,FALSE,"이태원철근"}</definedName>
    <definedName name="ㅠ" localSheetId="28" hidden="1">{#N/A,#N/A,FALSE,"이태원철근"}</definedName>
    <definedName name="ㅠ" localSheetId="14" hidden="1">{#N/A,#N/A,FALSE,"이태원철근"}</definedName>
    <definedName name="ㅠ" hidden="1">{#N/A,#N/A,FALSE,"이태원철근"}</definedName>
    <definedName name="ㅠㄱ" localSheetId="12" hidden="1">{"'용역비'!$A$4:$C$8"}</definedName>
    <definedName name="ㅠㄱ" localSheetId="11" hidden="1">{"'용역비'!$A$4:$C$8"}</definedName>
    <definedName name="ㅠㄱ" localSheetId="13" hidden="1">{"'용역비'!$A$4:$C$8"}</definedName>
    <definedName name="ㅠㄱ" localSheetId="16" hidden="1">{"'용역비'!$A$4:$C$8"}</definedName>
    <definedName name="ㅠㄱ" localSheetId="21" hidden="1">{"'용역비'!$A$4:$C$8"}</definedName>
    <definedName name="ㅠㄱ" localSheetId="18" hidden="1">{"'용역비'!$A$4:$C$8"}</definedName>
    <definedName name="ㅠㄱ" localSheetId="19" hidden="1">{"'용역비'!$A$4:$C$8"}</definedName>
    <definedName name="ㅠㄱ" localSheetId="20" hidden="1">{"'용역비'!$A$4:$C$8"}</definedName>
    <definedName name="ㅠㄱ" localSheetId="22" hidden="1">{"'용역비'!$A$4:$C$8"}</definedName>
    <definedName name="ㅠㄱ" localSheetId="24" hidden="1">{"'용역비'!$A$4:$C$8"}</definedName>
    <definedName name="ㅠㄱ" localSheetId="28" hidden="1">{"'용역비'!$A$4:$C$8"}</definedName>
    <definedName name="ㅠㄱ" localSheetId="14" hidden="1">{"'용역비'!$A$4:$C$8"}</definedName>
    <definedName name="ㅠㄱ" hidden="1">{"'용역비'!$A$4:$C$8"}</definedName>
    <definedName name="ㅠㄱ_1" localSheetId="12" hidden="1">{"'용역비'!$A$4:$C$8"}</definedName>
    <definedName name="ㅠㄱ_1" localSheetId="11" hidden="1">{"'용역비'!$A$4:$C$8"}</definedName>
    <definedName name="ㅠㄱ_1" localSheetId="13" hidden="1">{"'용역비'!$A$4:$C$8"}</definedName>
    <definedName name="ㅠㄱ_1" localSheetId="16" hidden="1">{"'용역비'!$A$4:$C$8"}</definedName>
    <definedName name="ㅠㄱ_1" localSheetId="21" hidden="1">{"'용역비'!$A$4:$C$8"}</definedName>
    <definedName name="ㅠㄱ_1" localSheetId="18" hidden="1">{"'용역비'!$A$4:$C$8"}</definedName>
    <definedName name="ㅠㄱ_1" localSheetId="19" hidden="1">{"'용역비'!$A$4:$C$8"}</definedName>
    <definedName name="ㅠㄱ_1" localSheetId="20" hidden="1">{"'용역비'!$A$4:$C$8"}</definedName>
    <definedName name="ㅠㄱ_1" localSheetId="22" hidden="1">{"'용역비'!$A$4:$C$8"}</definedName>
    <definedName name="ㅠㄱ_1" localSheetId="24" hidden="1">{"'용역비'!$A$4:$C$8"}</definedName>
    <definedName name="ㅠㄱ_1" localSheetId="28" hidden="1">{"'용역비'!$A$4:$C$8"}</definedName>
    <definedName name="ㅠㄱ_1" localSheetId="14" hidden="1">{"'용역비'!$A$4:$C$8"}</definedName>
    <definedName name="ㅠㄱ_1" hidden="1">{"'용역비'!$A$4:$C$8"}</definedName>
    <definedName name="ㅠㄱ_2" localSheetId="12" hidden="1">{"'용역비'!$A$4:$C$8"}</definedName>
    <definedName name="ㅠㄱ_2" localSheetId="11" hidden="1">{"'용역비'!$A$4:$C$8"}</definedName>
    <definedName name="ㅠㄱ_2" localSheetId="13" hidden="1">{"'용역비'!$A$4:$C$8"}</definedName>
    <definedName name="ㅠㄱ_2" localSheetId="16" hidden="1">{"'용역비'!$A$4:$C$8"}</definedName>
    <definedName name="ㅠㄱ_2" localSheetId="21" hidden="1">{"'용역비'!$A$4:$C$8"}</definedName>
    <definedName name="ㅠㄱ_2" localSheetId="18" hidden="1">{"'용역비'!$A$4:$C$8"}</definedName>
    <definedName name="ㅠㄱ_2" localSheetId="19" hidden="1">{"'용역비'!$A$4:$C$8"}</definedName>
    <definedName name="ㅠㄱ_2" localSheetId="20" hidden="1">{"'용역비'!$A$4:$C$8"}</definedName>
    <definedName name="ㅠㄱ_2" localSheetId="22" hidden="1">{"'용역비'!$A$4:$C$8"}</definedName>
    <definedName name="ㅠㄱ_2" localSheetId="24" hidden="1">{"'용역비'!$A$4:$C$8"}</definedName>
    <definedName name="ㅠㄱ_2" localSheetId="28" hidden="1">{"'용역비'!$A$4:$C$8"}</definedName>
    <definedName name="ㅠㄱ_2" localSheetId="14" hidden="1">{"'용역비'!$A$4:$C$8"}</definedName>
    <definedName name="ㅠㄱ_2" hidden="1">{"'용역비'!$A$4:$C$8"}</definedName>
    <definedName name="ㅠㄱ_3" localSheetId="12" hidden="1">{"'용역비'!$A$4:$C$8"}</definedName>
    <definedName name="ㅠㄱ_3" localSheetId="11" hidden="1">{"'용역비'!$A$4:$C$8"}</definedName>
    <definedName name="ㅠㄱ_3" localSheetId="13" hidden="1">{"'용역비'!$A$4:$C$8"}</definedName>
    <definedName name="ㅠㄱ_3" localSheetId="16" hidden="1">{"'용역비'!$A$4:$C$8"}</definedName>
    <definedName name="ㅠㄱ_3" localSheetId="21" hidden="1">{"'용역비'!$A$4:$C$8"}</definedName>
    <definedName name="ㅠㄱ_3" localSheetId="18" hidden="1">{"'용역비'!$A$4:$C$8"}</definedName>
    <definedName name="ㅠㄱ_3" localSheetId="19" hidden="1">{"'용역비'!$A$4:$C$8"}</definedName>
    <definedName name="ㅠㄱ_3" localSheetId="20" hidden="1">{"'용역비'!$A$4:$C$8"}</definedName>
    <definedName name="ㅠㄱ_3" localSheetId="22" hidden="1">{"'용역비'!$A$4:$C$8"}</definedName>
    <definedName name="ㅠㄱ_3" localSheetId="24" hidden="1">{"'용역비'!$A$4:$C$8"}</definedName>
    <definedName name="ㅠㄱ_3" localSheetId="28" hidden="1">{"'용역비'!$A$4:$C$8"}</definedName>
    <definedName name="ㅠㄱ_3" localSheetId="14" hidden="1">{"'용역비'!$A$4:$C$8"}</definedName>
    <definedName name="ㅠㄱ_3" hidden="1">{"'용역비'!$A$4:$C$8"}</definedName>
    <definedName name="ㅠㄱ_4" localSheetId="12" hidden="1">{"'용역비'!$A$4:$C$8"}</definedName>
    <definedName name="ㅠㄱ_4" localSheetId="11" hidden="1">{"'용역비'!$A$4:$C$8"}</definedName>
    <definedName name="ㅠㄱ_4" localSheetId="13" hidden="1">{"'용역비'!$A$4:$C$8"}</definedName>
    <definedName name="ㅠㄱ_4" localSheetId="16" hidden="1">{"'용역비'!$A$4:$C$8"}</definedName>
    <definedName name="ㅠㄱ_4" localSheetId="21" hidden="1">{"'용역비'!$A$4:$C$8"}</definedName>
    <definedName name="ㅠㄱ_4" localSheetId="18" hidden="1">{"'용역비'!$A$4:$C$8"}</definedName>
    <definedName name="ㅠㄱ_4" localSheetId="19" hidden="1">{"'용역비'!$A$4:$C$8"}</definedName>
    <definedName name="ㅠㄱ_4" localSheetId="20" hidden="1">{"'용역비'!$A$4:$C$8"}</definedName>
    <definedName name="ㅠㄱ_4" localSheetId="22" hidden="1">{"'용역비'!$A$4:$C$8"}</definedName>
    <definedName name="ㅠㄱ_4" localSheetId="24" hidden="1">{"'용역비'!$A$4:$C$8"}</definedName>
    <definedName name="ㅠㄱ_4" localSheetId="28" hidden="1">{"'용역비'!$A$4:$C$8"}</definedName>
    <definedName name="ㅠㄱ_4" localSheetId="14" hidden="1">{"'용역비'!$A$4:$C$8"}</definedName>
    <definedName name="ㅠㄱ_4" hidden="1">{"'용역비'!$A$4:$C$8"}</definedName>
    <definedName name="ㅠㄱ_5" localSheetId="12" hidden="1">{"'용역비'!$A$4:$C$8"}</definedName>
    <definedName name="ㅠㄱ_5" localSheetId="11" hidden="1">{"'용역비'!$A$4:$C$8"}</definedName>
    <definedName name="ㅠㄱ_5" localSheetId="13" hidden="1">{"'용역비'!$A$4:$C$8"}</definedName>
    <definedName name="ㅠㄱ_5" localSheetId="16" hidden="1">{"'용역비'!$A$4:$C$8"}</definedName>
    <definedName name="ㅠㄱ_5" localSheetId="21" hidden="1">{"'용역비'!$A$4:$C$8"}</definedName>
    <definedName name="ㅠㄱ_5" localSheetId="18" hidden="1">{"'용역비'!$A$4:$C$8"}</definedName>
    <definedName name="ㅠㄱ_5" localSheetId="19" hidden="1">{"'용역비'!$A$4:$C$8"}</definedName>
    <definedName name="ㅠㄱ_5" localSheetId="20" hidden="1">{"'용역비'!$A$4:$C$8"}</definedName>
    <definedName name="ㅠㄱ_5" localSheetId="22" hidden="1">{"'용역비'!$A$4:$C$8"}</definedName>
    <definedName name="ㅠㄱ_5" localSheetId="24" hidden="1">{"'용역비'!$A$4:$C$8"}</definedName>
    <definedName name="ㅠㄱ_5" localSheetId="28" hidden="1">{"'용역비'!$A$4:$C$8"}</definedName>
    <definedName name="ㅠㄱ_5" localSheetId="14" hidden="1">{"'용역비'!$A$4:$C$8"}</definedName>
    <definedName name="ㅠㄱ_5" hidden="1">{"'용역비'!$A$4:$C$8"}</definedName>
    <definedName name="ㅠㄴ" localSheetId="12" hidden="1">{#N/A,#N/A,FALSE,"조골재"}</definedName>
    <definedName name="ㅠㄴ" localSheetId="11" hidden="1">{#N/A,#N/A,FALSE,"조골재"}</definedName>
    <definedName name="ㅠㄴ" localSheetId="13" hidden="1">{#N/A,#N/A,FALSE,"조골재"}</definedName>
    <definedName name="ㅠㄴ" localSheetId="16" hidden="1">{#N/A,#N/A,FALSE,"조골재"}</definedName>
    <definedName name="ㅠㄴ" localSheetId="21" hidden="1">{#N/A,#N/A,FALSE,"조골재"}</definedName>
    <definedName name="ㅠㄴ" localSheetId="18" hidden="1">{#N/A,#N/A,FALSE,"조골재"}</definedName>
    <definedName name="ㅠㄴ" localSheetId="19" hidden="1">{#N/A,#N/A,FALSE,"조골재"}</definedName>
    <definedName name="ㅠㄴ" localSheetId="20" hidden="1">{#N/A,#N/A,FALSE,"조골재"}</definedName>
    <definedName name="ㅠㄴ" localSheetId="22" hidden="1">{#N/A,#N/A,FALSE,"조골재"}</definedName>
    <definedName name="ㅠㄴ" localSheetId="24" hidden="1">{#N/A,#N/A,FALSE,"조골재"}</definedName>
    <definedName name="ㅠㄴ" localSheetId="28" hidden="1">{#N/A,#N/A,FALSE,"조골재"}</definedName>
    <definedName name="ㅠㄴ" localSheetId="14" hidden="1">{#N/A,#N/A,FALSE,"조골재"}</definedName>
    <definedName name="ㅠㄴ" hidden="1">{#N/A,#N/A,FALSE,"조골재"}</definedName>
    <definedName name="ㅠㄹㅇㄴㄴㄹㅇ" localSheetId="12" hidden="1">{#N/A,#N/A,FALSE,"단가표지"}</definedName>
    <definedName name="ㅠㄹㅇㄴㄴㄹㅇ" localSheetId="11" hidden="1">{#N/A,#N/A,FALSE,"단가표지"}</definedName>
    <definedName name="ㅠㄹㅇㄴㄴㄹㅇ" localSheetId="13" hidden="1">{#N/A,#N/A,FALSE,"단가표지"}</definedName>
    <definedName name="ㅠㄹㅇㄴㄴㄹㅇ" localSheetId="16" hidden="1">{#N/A,#N/A,FALSE,"단가표지"}</definedName>
    <definedName name="ㅠㄹㅇㄴㄴㄹㅇ" localSheetId="21" hidden="1">{#N/A,#N/A,FALSE,"단가표지"}</definedName>
    <definedName name="ㅠㄹㅇㄴㄴㄹㅇ" localSheetId="18" hidden="1">{#N/A,#N/A,FALSE,"단가표지"}</definedName>
    <definedName name="ㅠㄹㅇㄴㄴㄹㅇ" localSheetId="19" hidden="1">{#N/A,#N/A,FALSE,"단가표지"}</definedName>
    <definedName name="ㅠㄹㅇㄴㄴㄹㅇ" localSheetId="20" hidden="1">{#N/A,#N/A,FALSE,"단가표지"}</definedName>
    <definedName name="ㅠㄹㅇㄴㄴㄹㅇ" localSheetId="22" hidden="1">{#N/A,#N/A,FALSE,"단가표지"}</definedName>
    <definedName name="ㅠㄹㅇㄴㄴㄹㅇ" localSheetId="24" hidden="1">{#N/A,#N/A,FALSE,"단가표지"}</definedName>
    <definedName name="ㅠㄹㅇㄴㄴㄹㅇ" localSheetId="28" hidden="1">{#N/A,#N/A,FALSE,"단가표지"}</definedName>
    <definedName name="ㅠㄹㅇㄴㄴㄹㅇ" localSheetId="14" hidden="1">{#N/A,#N/A,FALSE,"단가표지"}</definedName>
    <definedName name="ㅠㄹㅇㄴㄴㄹㅇ" hidden="1">{#N/A,#N/A,FALSE,"단가표지"}</definedName>
    <definedName name="ㅠ뮤ㅐ" hidden="1">#REF!</definedName>
    <definedName name="ㅠㅊㅌ퓿ㅌ" localSheetId="12" hidden="1">{#N/A,#N/A,FALSE,"2~8번"}</definedName>
    <definedName name="ㅠㅊㅌ퓿ㅌ" localSheetId="11" hidden="1">{#N/A,#N/A,FALSE,"2~8번"}</definedName>
    <definedName name="ㅠㅊㅌ퓿ㅌ" localSheetId="13" hidden="1">{#N/A,#N/A,FALSE,"2~8번"}</definedName>
    <definedName name="ㅠㅊㅌ퓿ㅌ" localSheetId="16" hidden="1">{#N/A,#N/A,FALSE,"2~8번"}</definedName>
    <definedName name="ㅠㅊㅌ퓿ㅌ" localSheetId="21" hidden="1">{#N/A,#N/A,FALSE,"2~8번"}</definedName>
    <definedName name="ㅠㅊㅌ퓿ㅌ" localSheetId="18" hidden="1">{#N/A,#N/A,FALSE,"2~8번"}</definedName>
    <definedName name="ㅠㅊㅌ퓿ㅌ" localSheetId="19" hidden="1">{#N/A,#N/A,FALSE,"2~8번"}</definedName>
    <definedName name="ㅠㅊㅌ퓿ㅌ" localSheetId="20" hidden="1">{#N/A,#N/A,FALSE,"2~8번"}</definedName>
    <definedName name="ㅠㅊㅌ퓿ㅌ" localSheetId="22" hidden="1">{#N/A,#N/A,FALSE,"2~8번"}</definedName>
    <definedName name="ㅠㅊㅌ퓿ㅌ" localSheetId="24" hidden="1">{#N/A,#N/A,FALSE,"2~8번"}</definedName>
    <definedName name="ㅠㅊㅌ퓿ㅌ" localSheetId="28" hidden="1">{#N/A,#N/A,FALSE,"2~8번"}</definedName>
    <definedName name="ㅠㅊㅌ퓿ㅌ" localSheetId="14" hidden="1">{#N/A,#N/A,FALSE,"2~8번"}</definedName>
    <definedName name="ㅠㅊㅌ퓿ㅌ" hidden="1">{#N/A,#N/A,FALSE,"2~8번"}</definedName>
    <definedName name="ㅠㅊㅍㅌ" localSheetId="12" hidden="1">{#N/A,#N/A,FALSE,"단가표지"}</definedName>
    <definedName name="ㅠㅊㅍㅌ" localSheetId="11" hidden="1">{#N/A,#N/A,FALSE,"단가표지"}</definedName>
    <definedName name="ㅠㅊㅍㅌ" localSheetId="13" hidden="1">{#N/A,#N/A,FALSE,"단가표지"}</definedName>
    <definedName name="ㅠㅊㅍㅌ" localSheetId="16" hidden="1">{#N/A,#N/A,FALSE,"단가표지"}</definedName>
    <definedName name="ㅠㅊㅍㅌ" localSheetId="21" hidden="1">{#N/A,#N/A,FALSE,"단가표지"}</definedName>
    <definedName name="ㅠㅊㅍㅌ" localSheetId="18" hidden="1">{#N/A,#N/A,FALSE,"단가표지"}</definedName>
    <definedName name="ㅠㅊㅍㅌ" localSheetId="19" hidden="1">{#N/A,#N/A,FALSE,"단가표지"}</definedName>
    <definedName name="ㅠㅊㅍㅌ" localSheetId="20" hidden="1">{#N/A,#N/A,FALSE,"단가표지"}</definedName>
    <definedName name="ㅠㅊㅍㅌ" localSheetId="22" hidden="1">{#N/A,#N/A,FALSE,"단가표지"}</definedName>
    <definedName name="ㅠㅊㅍㅌ" localSheetId="24" hidden="1">{#N/A,#N/A,FALSE,"단가표지"}</definedName>
    <definedName name="ㅠㅊㅍㅌ" localSheetId="28" hidden="1">{#N/A,#N/A,FALSE,"단가표지"}</definedName>
    <definedName name="ㅠㅊㅍㅌ" localSheetId="14" hidden="1">{#N/A,#N/A,FALSE,"단가표지"}</definedName>
    <definedName name="ㅠㅊㅍㅌ" hidden="1">{#N/A,#N/A,FALSE,"단가표지"}</definedName>
    <definedName name="ㅠㅊㅍ튜" localSheetId="12" hidden="1">{#N/A,#N/A,FALSE,"단가표지"}</definedName>
    <definedName name="ㅠㅊㅍ튜" localSheetId="11" hidden="1">{#N/A,#N/A,FALSE,"단가표지"}</definedName>
    <definedName name="ㅠㅊㅍ튜" localSheetId="13" hidden="1">{#N/A,#N/A,FALSE,"단가표지"}</definedName>
    <definedName name="ㅠㅊㅍ튜" localSheetId="16" hidden="1">{#N/A,#N/A,FALSE,"단가표지"}</definedName>
    <definedName name="ㅠㅊㅍ튜" localSheetId="21" hidden="1">{#N/A,#N/A,FALSE,"단가표지"}</definedName>
    <definedName name="ㅠㅊㅍ튜" localSheetId="18" hidden="1">{#N/A,#N/A,FALSE,"단가표지"}</definedName>
    <definedName name="ㅠㅊㅍ튜" localSheetId="19" hidden="1">{#N/A,#N/A,FALSE,"단가표지"}</definedName>
    <definedName name="ㅠㅊㅍ튜" localSheetId="20" hidden="1">{#N/A,#N/A,FALSE,"단가표지"}</definedName>
    <definedName name="ㅠㅊㅍ튜" localSheetId="22" hidden="1">{#N/A,#N/A,FALSE,"단가표지"}</definedName>
    <definedName name="ㅠㅊㅍ튜" localSheetId="24" hidden="1">{#N/A,#N/A,FALSE,"단가표지"}</definedName>
    <definedName name="ㅠㅊㅍ튜" localSheetId="28" hidden="1">{#N/A,#N/A,FALSE,"단가표지"}</definedName>
    <definedName name="ㅠㅊㅍ튜" localSheetId="14" hidden="1">{#N/A,#N/A,FALSE,"단가표지"}</definedName>
    <definedName name="ㅠㅊㅍ튜" hidden="1">{#N/A,#N/A,FALSE,"단가표지"}</definedName>
    <definedName name="ㅠㅊㅍ튵ㅊ" localSheetId="12" hidden="1">{#N/A,#N/A,FALSE,"운반시간"}</definedName>
    <definedName name="ㅠㅊㅍ튵ㅊ" localSheetId="11" hidden="1">{#N/A,#N/A,FALSE,"운반시간"}</definedName>
    <definedName name="ㅠㅊㅍ튵ㅊ" localSheetId="13" hidden="1">{#N/A,#N/A,FALSE,"운반시간"}</definedName>
    <definedName name="ㅠㅊㅍ튵ㅊ" localSheetId="16" hidden="1">{#N/A,#N/A,FALSE,"운반시간"}</definedName>
    <definedName name="ㅠㅊㅍ튵ㅊ" localSheetId="21" hidden="1">{#N/A,#N/A,FALSE,"운반시간"}</definedName>
    <definedName name="ㅠㅊㅍ튵ㅊ" localSheetId="18" hidden="1">{#N/A,#N/A,FALSE,"운반시간"}</definedName>
    <definedName name="ㅠㅊㅍ튵ㅊ" localSheetId="19" hidden="1">{#N/A,#N/A,FALSE,"운반시간"}</definedName>
    <definedName name="ㅠㅊㅍ튵ㅊ" localSheetId="20" hidden="1">{#N/A,#N/A,FALSE,"운반시간"}</definedName>
    <definedName name="ㅠㅊㅍ튵ㅊ" localSheetId="22" hidden="1">{#N/A,#N/A,FALSE,"운반시간"}</definedName>
    <definedName name="ㅠㅊㅍ튵ㅊ" localSheetId="24" hidden="1">{#N/A,#N/A,FALSE,"운반시간"}</definedName>
    <definedName name="ㅠㅊㅍ튵ㅊ" localSheetId="28" hidden="1">{#N/A,#N/A,FALSE,"운반시간"}</definedName>
    <definedName name="ㅠㅊㅍ튵ㅊ" localSheetId="14" hidden="1">{#N/A,#N/A,FALSE,"운반시간"}</definedName>
    <definedName name="ㅠㅊㅍ튵ㅊ" hidden="1">{#N/A,#N/A,FALSE,"운반시간"}</definedName>
    <definedName name="ㅠㅊ픁츄" localSheetId="12" hidden="1">{#N/A,#N/A,FALSE,"단가표지"}</definedName>
    <definedName name="ㅠㅊ픁츄" localSheetId="11" hidden="1">{#N/A,#N/A,FALSE,"단가표지"}</definedName>
    <definedName name="ㅠㅊ픁츄" localSheetId="13" hidden="1">{#N/A,#N/A,FALSE,"단가표지"}</definedName>
    <definedName name="ㅠㅊ픁츄" localSheetId="16" hidden="1">{#N/A,#N/A,FALSE,"단가표지"}</definedName>
    <definedName name="ㅠㅊ픁츄" localSheetId="21" hidden="1">{#N/A,#N/A,FALSE,"단가표지"}</definedName>
    <definedName name="ㅠㅊ픁츄" localSheetId="18" hidden="1">{#N/A,#N/A,FALSE,"단가표지"}</definedName>
    <definedName name="ㅠㅊ픁츄" localSheetId="19" hidden="1">{#N/A,#N/A,FALSE,"단가표지"}</definedName>
    <definedName name="ㅠㅊ픁츄" localSheetId="20" hidden="1">{#N/A,#N/A,FALSE,"단가표지"}</definedName>
    <definedName name="ㅠㅊ픁츄" localSheetId="22" hidden="1">{#N/A,#N/A,FALSE,"단가표지"}</definedName>
    <definedName name="ㅠㅊ픁츄" localSheetId="24" hidden="1">{#N/A,#N/A,FALSE,"단가표지"}</definedName>
    <definedName name="ㅠㅊ픁츄" localSheetId="28" hidden="1">{#N/A,#N/A,FALSE,"단가표지"}</definedName>
    <definedName name="ㅠㅊ픁츄" localSheetId="14" hidden="1">{#N/A,#N/A,FALSE,"단가표지"}</definedName>
    <definedName name="ㅠㅊ픁츄" hidden="1">{#N/A,#N/A,FALSE,"단가표지"}</definedName>
    <definedName name="ㅠㅍ" localSheetId="12" hidden="1">{#N/A,#N/A,FALSE,"조골재"}</definedName>
    <definedName name="ㅠㅍ" localSheetId="11" hidden="1">{#N/A,#N/A,FALSE,"조골재"}</definedName>
    <definedName name="ㅠㅍ" localSheetId="13" hidden="1">{#N/A,#N/A,FALSE,"조골재"}</definedName>
    <definedName name="ㅠㅍ" localSheetId="16" hidden="1">{#N/A,#N/A,FALSE,"조골재"}</definedName>
    <definedName name="ㅠㅍ" localSheetId="21" hidden="1">{#N/A,#N/A,FALSE,"조골재"}</definedName>
    <definedName name="ㅠㅍ" localSheetId="18" hidden="1">{#N/A,#N/A,FALSE,"조골재"}</definedName>
    <definedName name="ㅠㅍ" localSheetId="19" hidden="1">{#N/A,#N/A,FALSE,"조골재"}</definedName>
    <definedName name="ㅠㅍ" localSheetId="20" hidden="1">{#N/A,#N/A,FALSE,"조골재"}</definedName>
    <definedName name="ㅠㅍ" localSheetId="22" hidden="1">{#N/A,#N/A,FALSE,"조골재"}</definedName>
    <definedName name="ㅠㅍ" localSheetId="24" hidden="1">{#N/A,#N/A,FALSE,"조골재"}</definedName>
    <definedName name="ㅠㅍ" localSheetId="28" hidden="1">{#N/A,#N/A,FALSE,"조골재"}</definedName>
    <definedName name="ㅠㅍ" localSheetId="14" hidden="1">{#N/A,#N/A,FALSE,"조골재"}</definedName>
    <definedName name="ㅠㅍ" hidden="1">{#N/A,#N/A,FALSE,"조골재"}</definedName>
    <definedName name="ㅠㅍㅊ" localSheetId="12" hidden="1">{#N/A,#N/A,FALSE,"단가표지"}</definedName>
    <definedName name="ㅠㅍㅊ" localSheetId="11" hidden="1">{#N/A,#N/A,FALSE,"단가표지"}</definedName>
    <definedName name="ㅠㅍㅊ" localSheetId="13" hidden="1">{#N/A,#N/A,FALSE,"단가표지"}</definedName>
    <definedName name="ㅠㅍㅊ" localSheetId="16" hidden="1">{#N/A,#N/A,FALSE,"단가표지"}</definedName>
    <definedName name="ㅠㅍㅊ" localSheetId="21" hidden="1">{#N/A,#N/A,FALSE,"단가표지"}</definedName>
    <definedName name="ㅠㅍㅊ" localSheetId="18" hidden="1">{#N/A,#N/A,FALSE,"단가표지"}</definedName>
    <definedName name="ㅠㅍㅊ" localSheetId="19" hidden="1">{#N/A,#N/A,FALSE,"단가표지"}</definedName>
    <definedName name="ㅠㅍㅊ" localSheetId="20" hidden="1">{#N/A,#N/A,FALSE,"단가표지"}</definedName>
    <definedName name="ㅠㅍㅊ" localSheetId="22" hidden="1">{#N/A,#N/A,FALSE,"단가표지"}</definedName>
    <definedName name="ㅠㅍㅊ" localSheetId="24" hidden="1">{#N/A,#N/A,FALSE,"단가표지"}</definedName>
    <definedName name="ㅠㅍㅊ" localSheetId="28" hidden="1">{#N/A,#N/A,FALSE,"단가표지"}</definedName>
    <definedName name="ㅠㅍㅊ" localSheetId="14" hidden="1">{#N/A,#N/A,FALSE,"단가표지"}</definedName>
    <definedName name="ㅠㅍㅊ" hidden="1">{#N/A,#N/A,FALSE,"단가표지"}</definedName>
    <definedName name="ㅠㅍㅊ튳" localSheetId="12" hidden="1">{#N/A,#N/A,FALSE,"표지목차"}</definedName>
    <definedName name="ㅠㅍㅊ튳" localSheetId="11" hidden="1">{#N/A,#N/A,FALSE,"표지목차"}</definedName>
    <definedName name="ㅠㅍㅊ튳" localSheetId="13" hidden="1">{#N/A,#N/A,FALSE,"표지목차"}</definedName>
    <definedName name="ㅠㅍㅊ튳" localSheetId="16" hidden="1">{#N/A,#N/A,FALSE,"표지목차"}</definedName>
    <definedName name="ㅠㅍㅊ튳" localSheetId="21" hidden="1">{#N/A,#N/A,FALSE,"표지목차"}</definedName>
    <definedName name="ㅠㅍㅊ튳" localSheetId="18" hidden="1">{#N/A,#N/A,FALSE,"표지목차"}</definedName>
    <definedName name="ㅠㅍㅊ튳" localSheetId="19" hidden="1">{#N/A,#N/A,FALSE,"표지목차"}</definedName>
    <definedName name="ㅠㅍㅊ튳" localSheetId="20" hidden="1">{#N/A,#N/A,FALSE,"표지목차"}</definedName>
    <definedName name="ㅠㅍㅊ튳" localSheetId="22" hidden="1">{#N/A,#N/A,FALSE,"표지목차"}</definedName>
    <definedName name="ㅠㅍㅊ튳" localSheetId="24" hidden="1">{#N/A,#N/A,FALSE,"표지목차"}</definedName>
    <definedName name="ㅠㅍㅊ튳" localSheetId="28" hidden="1">{#N/A,#N/A,FALSE,"표지목차"}</definedName>
    <definedName name="ㅠㅍㅊ튳" localSheetId="14" hidden="1">{#N/A,#N/A,FALSE,"표지목차"}</definedName>
    <definedName name="ㅠㅍㅊ튳" hidden="1">{#N/A,#N/A,FALSE,"표지목차"}</definedName>
    <definedName name="ㅠㅍㅊ튳ㅌㅍ" localSheetId="12" hidden="1">{#N/A,#N/A,FALSE,"조골재"}</definedName>
    <definedName name="ㅠㅍㅊ튳ㅌㅍ" localSheetId="11" hidden="1">{#N/A,#N/A,FALSE,"조골재"}</definedName>
    <definedName name="ㅠㅍㅊ튳ㅌㅍ" localSheetId="13" hidden="1">{#N/A,#N/A,FALSE,"조골재"}</definedName>
    <definedName name="ㅠㅍㅊ튳ㅌㅍ" localSheetId="16" hidden="1">{#N/A,#N/A,FALSE,"조골재"}</definedName>
    <definedName name="ㅠㅍㅊ튳ㅌㅍ" localSheetId="21" hidden="1">{#N/A,#N/A,FALSE,"조골재"}</definedName>
    <definedName name="ㅠㅍㅊ튳ㅌㅍ" localSheetId="18" hidden="1">{#N/A,#N/A,FALSE,"조골재"}</definedName>
    <definedName name="ㅠㅍㅊ튳ㅌㅍ" localSheetId="19" hidden="1">{#N/A,#N/A,FALSE,"조골재"}</definedName>
    <definedName name="ㅠㅍㅊ튳ㅌㅍ" localSheetId="20" hidden="1">{#N/A,#N/A,FALSE,"조골재"}</definedName>
    <definedName name="ㅠㅍㅊ튳ㅌㅍ" localSheetId="22" hidden="1">{#N/A,#N/A,FALSE,"조골재"}</definedName>
    <definedName name="ㅠㅍㅊ튳ㅌㅍ" localSheetId="24" hidden="1">{#N/A,#N/A,FALSE,"조골재"}</definedName>
    <definedName name="ㅠㅍㅊ튳ㅌㅍ" localSheetId="28" hidden="1">{#N/A,#N/A,FALSE,"조골재"}</definedName>
    <definedName name="ㅠㅍㅊ튳ㅌㅍ" localSheetId="14" hidden="1">{#N/A,#N/A,FALSE,"조골재"}</definedName>
    <definedName name="ㅠㅍㅊ튳ㅌㅍ" hidden="1">{#N/A,#N/A,FALSE,"조골재"}</definedName>
    <definedName name="ㅠㅍㅊ튵" localSheetId="12" hidden="1">{#N/A,#N/A,FALSE,"골재소요량";#N/A,#N/A,FALSE,"골재소요량"}</definedName>
    <definedName name="ㅠㅍㅊ튵" localSheetId="11" hidden="1">{#N/A,#N/A,FALSE,"골재소요량";#N/A,#N/A,FALSE,"골재소요량"}</definedName>
    <definedName name="ㅠㅍㅊ튵" localSheetId="13" hidden="1">{#N/A,#N/A,FALSE,"골재소요량";#N/A,#N/A,FALSE,"골재소요량"}</definedName>
    <definedName name="ㅠㅍㅊ튵" localSheetId="16" hidden="1">{#N/A,#N/A,FALSE,"골재소요량";#N/A,#N/A,FALSE,"골재소요량"}</definedName>
    <definedName name="ㅠㅍㅊ튵" localSheetId="21" hidden="1">{#N/A,#N/A,FALSE,"골재소요량";#N/A,#N/A,FALSE,"골재소요량"}</definedName>
    <definedName name="ㅠㅍㅊ튵" localSheetId="18" hidden="1">{#N/A,#N/A,FALSE,"골재소요량";#N/A,#N/A,FALSE,"골재소요량"}</definedName>
    <definedName name="ㅠㅍㅊ튵" localSheetId="19" hidden="1">{#N/A,#N/A,FALSE,"골재소요량";#N/A,#N/A,FALSE,"골재소요량"}</definedName>
    <definedName name="ㅠㅍㅊ튵" localSheetId="20" hidden="1">{#N/A,#N/A,FALSE,"골재소요량";#N/A,#N/A,FALSE,"골재소요량"}</definedName>
    <definedName name="ㅠㅍㅊ튵" localSheetId="22" hidden="1">{#N/A,#N/A,FALSE,"골재소요량";#N/A,#N/A,FALSE,"골재소요량"}</definedName>
    <definedName name="ㅠㅍㅊ튵" localSheetId="24" hidden="1">{#N/A,#N/A,FALSE,"골재소요량";#N/A,#N/A,FALSE,"골재소요량"}</definedName>
    <definedName name="ㅠㅍㅊ튵" localSheetId="28" hidden="1">{#N/A,#N/A,FALSE,"골재소요량";#N/A,#N/A,FALSE,"골재소요량"}</definedName>
    <definedName name="ㅠㅍㅊ튵" localSheetId="14" hidden="1">{#N/A,#N/A,FALSE,"골재소요량";#N/A,#N/A,FALSE,"골재소요량"}</definedName>
    <definedName name="ㅠㅍㅊ튵" hidden="1">{#N/A,#N/A,FALSE,"골재소요량";#N/A,#N/A,FALSE,"골재소요량"}</definedName>
    <definedName name="ㅠㅍㅊ튵ㅊ" localSheetId="12" hidden="1">{#N/A,#N/A,FALSE,"단가표지"}</definedName>
    <definedName name="ㅠㅍㅊ튵ㅊ" localSheetId="11" hidden="1">{#N/A,#N/A,FALSE,"단가표지"}</definedName>
    <definedName name="ㅠㅍㅊ튵ㅊ" localSheetId="13" hidden="1">{#N/A,#N/A,FALSE,"단가표지"}</definedName>
    <definedName name="ㅠㅍㅊ튵ㅊ" localSheetId="16" hidden="1">{#N/A,#N/A,FALSE,"단가표지"}</definedName>
    <definedName name="ㅠㅍㅊ튵ㅊ" localSheetId="21" hidden="1">{#N/A,#N/A,FALSE,"단가표지"}</definedName>
    <definedName name="ㅠㅍㅊ튵ㅊ" localSheetId="18" hidden="1">{#N/A,#N/A,FALSE,"단가표지"}</definedName>
    <definedName name="ㅠㅍㅊ튵ㅊ" localSheetId="19" hidden="1">{#N/A,#N/A,FALSE,"단가표지"}</definedName>
    <definedName name="ㅠㅍㅊ튵ㅊ" localSheetId="20" hidden="1">{#N/A,#N/A,FALSE,"단가표지"}</definedName>
    <definedName name="ㅠㅍㅊ튵ㅊ" localSheetId="22" hidden="1">{#N/A,#N/A,FALSE,"단가표지"}</definedName>
    <definedName name="ㅠㅍㅊ튵ㅊ" localSheetId="24" hidden="1">{#N/A,#N/A,FALSE,"단가표지"}</definedName>
    <definedName name="ㅠㅍㅊ튵ㅊ" localSheetId="28" hidden="1">{#N/A,#N/A,FALSE,"단가표지"}</definedName>
    <definedName name="ㅠㅍㅊ튵ㅊ" localSheetId="14" hidden="1">{#N/A,#N/A,FALSE,"단가표지"}</definedName>
    <definedName name="ㅠㅍㅊ튵ㅊ" hidden="1">{#N/A,#N/A,FALSE,"단가표지"}</definedName>
    <definedName name="ㅠㅍ츄ㅜ" localSheetId="12" hidden="1">{#N/A,#N/A,FALSE,"단가표지"}</definedName>
    <definedName name="ㅠㅍ츄ㅜ" localSheetId="11" hidden="1">{#N/A,#N/A,FALSE,"단가표지"}</definedName>
    <definedName name="ㅠㅍ츄ㅜ" localSheetId="13" hidden="1">{#N/A,#N/A,FALSE,"단가표지"}</definedName>
    <definedName name="ㅠㅍ츄ㅜ" localSheetId="16" hidden="1">{#N/A,#N/A,FALSE,"단가표지"}</definedName>
    <definedName name="ㅠㅍ츄ㅜ" localSheetId="21" hidden="1">{#N/A,#N/A,FALSE,"단가표지"}</definedName>
    <definedName name="ㅠㅍ츄ㅜ" localSheetId="18" hidden="1">{#N/A,#N/A,FALSE,"단가표지"}</definedName>
    <definedName name="ㅠㅍ츄ㅜ" localSheetId="19" hidden="1">{#N/A,#N/A,FALSE,"단가표지"}</definedName>
    <definedName name="ㅠㅍ츄ㅜ" localSheetId="20" hidden="1">{#N/A,#N/A,FALSE,"단가표지"}</definedName>
    <definedName name="ㅠㅍ츄ㅜ" localSheetId="22" hidden="1">{#N/A,#N/A,FALSE,"단가표지"}</definedName>
    <definedName name="ㅠㅍ츄ㅜ" localSheetId="24" hidden="1">{#N/A,#N/A,FALSE,"단가표지"}</definedName>
    <definedName name="ㅠㅍ츄ㅜ" localSheetId="28" hidden="1">{#N/A,#N/A,FALSE,"단가표지"}</definedName>
    <definedName name="ㅠㅍ츄ㅜ" localSheetId="14" hidden="1">{#N/A,#N/A,FALSE,"단가표지"}</definedName>
    <definedName name="ㅠㅍ츄ㅜ" hidden="1">{#N/A,#N/A,FALSE,"단가표지"}</definedName>
    <definedName name="ㅠㅍ츛ㅍ" localSheetId="12" hidden="1">{#N/A,#N/A,FALSE,"혼합골재"}</definedName>
    <definedName name="ㅠㅍ츛ㅍ" localSheetId="11" hidden="1">{#N/A,#N/A,FALSE,"혼합골재"}</definedName>
    <definedName name="ㅠㅍ츛ㅍ" localSheetId="13" hidden="1">{#N/A,#N/A,FALSE,"혼합골재"}</definedName>
    <definedName name="ㅠㅍ츛ㅍ" localSheetId="16" hidden="1">{#N/A,#N/A,FALSE,"혼합골재"}</definedName>
    <definedName name="ㅠㅍ츛ㅍ" localSheetId="21" hidden="1">{#N/A,#N/A,FALSE,"혼합골재"}</definedName>
    <definedName name="ㅠㅍ츛ㅍ" localSheetId="18" hidden="1">{#N/A,#N/A,FALSE,"혼합골재"}</definedName>
    <definedName name="ㅠㅍ츛ㅍ" localSheetId="19" hidden="1">{#N/A,#N/A,FALSE,"혼합골재"}</definedName>
    <definedName name="ㅠㅍ츛ㅍ" localSheetId="20" hidden="1">{#N/A,#N/A,FALSE,"혼합골재"}</definedName>
    <definedName name="ㅠㅍ츛ㅍ" localSheetId="22" hidden="1">{#N/A,#N/A,FALSE,"혼합골재"}</definedName>
    <definedName name="ㅠㅍ츛ㅍ" localSheetId="24" hidden="1">{#N/A,#N/A,FALSE,"혼합골재"}</definedName>
    <definedName name="ㅠㅍ츛ㅍ" localSheetId="28" hidden="1">{#N/A,#N/A,FALSE,"혼합골재"}</definedName>
    <definedName name="ㅠㅍ츛ㅍ" localSheetId="14" hidden="1">{#N/A,#N/A,FALSE,"혼합골재"}</definedName>
    <definedName name="ㅠㅍ츛ㅍ" hidden="1">{#N/A,#N/A,FALSE,"혼합골재"}</definedName>
    <definedName name="ㅠㅍ츜ㅊ" localSheetId="12" hidden="1">{#N/A,#N/A,FALSE,"2~8번"}</definedName>
    <definedName name="ㅠㅍ츜ㅊ" localSheetId="11" hidden="1">{#N/A,#N/A,FALSE,"2~8번"}</definedName>
    <definedName name="ㅠㅍ츜ㅊ" localSheetId="13" hidden="1">{#N/A,#N/A,FALSE,"2~8번"}</definedName>
    <definedName name="ㅠㅍ츜ㅊ" localSheetId="16" hidden="1">{#N/A,#N/A,FALSE,"2~8번"}</definedName>
    <definedName name="ㅠㅍ츜ㅊ" localSheetId="21" hidden="1">{#N/A,#N/A,FALSE,"2~8번"}</definedName>
    <definedName name="ㅠㅍ츜ㅊ" localSheetId="18" hidden="1">{#N/A,#N/A,FALSE,"2~8번"}</definedName>
    <definedName name="ㅠㅍ츜ㅊ" localSheetId="19" hidden="1">{#N/A,#N/A,FALSE,"2~8번"}</definedName>
    <definedName name="ㅠㅍ츜ㅊ" localSheetId="20" hidden="1">{#N/A,#N/A,FALSE,"2~8번"}</definedName>
    <definedName name="ㅠㅍ츜ㅊ" localSheetId="22" hidden="1">{#N/A,#N/A,FALSE,"2~8번"}</definedName>
    <definedName name="ㅠㅍ츜ㅊ" localSheetId="24" hidden="1">{#N/A,#N/A,FALSE,"2~8번"}</definedName>
    <definedName name="ㅠㅍ츜ㅊ" localSheetId="28" hidden="1">{#N/A,#N/A,FALSE,"2~8번"}</definedName>
    <definedName name="ㅠㅍ츜ㅊ" localSheetId="14" hidden="1">{#N/A,#N/A,FALSE,"2~8번"}</definedName>
    <definedName name="ㅠㅍ츜ㅊ" hidden="1">{#N/A,#N/A,FALSE,"2~8번"}</definedName>
    <definedName name="ㅠㅍ츜ㅍ" localSheetId="12" hidden="1">{#N/A,#N/A,FALSE,"조골재"}</definedName>
    <definedName name="ㅠㅍ츜ㅍ" localSheetId="11" hidden="1">{#N/A,#N/A,FALSE,"조골재"}</definedName>
    <definedName name="ㅠㅍ츜ㅍ" localSheetId="13" hidden="1">{#N/A,#N/A,FALSE,"조골재"}</definedName>
    <definedName name="ㅠㅍ츜ㅍ" localSheetId="16" hidden="1">{#N/A,#N/A,FALSE,"조골재"}</definedName>
    <definedName name="ㅠㅍ츜ㅍ" localSheetId="21" hidden="1">{#N/A,#N/A,FALSE,"조골재"}</definedName>
    <definedName name="ㅠㅍ츜ㅍ" localSheetId="18" hidden="1">{#N/A,#N/A,FALSE,"조골재"}</definedName>
    <definedName name="ㅠㅍ츜ㅍ" localSheetId="19" hidden="1">{#N/A,#N/A,FALSE,"조골재"}</definedName>
    <definedName name="ㅠㅍ츜ㅍ" localSheetId="20" hidden="1">{#N/A,#N/A,FALSE,"조골재"}</definedName>
    <definedName name="ㅠㅍ츜ㅍ" localSheetId="22" hidden="1">{#N/A,#N/A,FALSE,"조골재"}</definedName>
    <definedName name="ㅠㅍ츜ㅍ" localSheetId="24" hidden="1">{#N/A,#N/A,FALSE,"조골재"}</definedName>
    <definedName name="ㅠㅍ츜ㅍ" localSheetId="28" hidden="1">{#N/A,#N/A,FALSE,"조골재"}</definedName>
    <definedName name="ㅠㅍ츜ㅍ" localSheetId="14" hidden="1">{#N/A,#N/A,FALSE,"조골재"}</definedName>
    <definedName name="ㅠㅍ츜ㅍ" hidden="1">{#N/A,#N/A,FALSE,"조골재"}</definedName>
    <definedName name="ㅠㅍ츝" localSheetId="12" hidden="1">{#N/A,#N/A,FALSE,"운반시간"}</definedName>
    <definedName name="ㅠㅍ츝" localSheetId="11" hidden="1">{#N/A,#N/A,FALSE,"운반시간"}</definedName>
    <definedName name="ㅠㅍ츝" localSheetId="13" hidden="1">{#N/A,#N/A,FALSE,"운반시간"}</definedName>
    <definedName name="ㅠㅍ츝" localSheetId="16" hidden="1">{#N/A,#N/A,FALSE,"운반시간"}</definedName>
    <definedName name="ㅠㅍ츝" localSheetId="21" hidden="1">{#N/A,#N/A,FALSE,"운반시간"}</definedName>
    <definedName name="ㅠㅍ츝" localSheetId="18" hidden="1">{#N/A,#N/A,FALSE,"운반시간"}</definedName>
    <definedName name="ㅠㅍ츝" localSheetId="19" hidden="1">{#N/A,#N/A,FALSE,"운반시간"}</definedName>
    <definedName name="ㅠㅍ츝" localSheetId="20" hidden="1">{#N/A,#N/A,FALSE,"운반시간"}</definedName>
    <definedName name="ㅠㅍ츝" localSheetId="22" hidden="1">{#N/A,#N/A,FALSE,"운반시간"}</definedName>
    <definedName name="ㅠㅍ츝" localSheetId="24" hidden="1">{#N/A,#N/A,FALSE,"운반시간"}</definedName>
    <definedName name="ㅠㅍ츝" localSheetId="28" hidden="1">{#N/A,#N/A,FALSE,"운반시간"}</definedName>
    <definedName name="ㅠㅍ츝" localSheetId="14" hidden="1">{#N/A,#N/A,FALSE,"운반시간"}</definedName>
    <definedName name="ㅠㅍ츝" hidden="1">{#N/A,#N/A,FALSE,"운반시간"}</definedName>
    <definedName name="ㅠㅍ츝ㅊ" localSheetId="12" hidden="1">{#N/A,#N/A,FALSE,"단가표지"}</definedName>
    <definedName name="ㅠㅍ츝ㅊ" localSheetId="11" hidden="1">{#N/A,#N/A,FALSE,"단가표지"}</definedName>
    <definedName name="ㅠㅍ츝ㅊ" localSheetId="13" hidden="1">{#N/A,#N/A,FALSE,"단가표지"}</definedName>
    <definedName name="ㅠㅍ츝ㅊ" localSheetId="16" hidden="1">{#N/A,#N/A,FALSE,"단가표지"}</definedName>
    <definedName name="ㅠㅍ츝ㅊ" localSheetId="21" hidden="1">{#N/A,#N/A,FALSE,"단가표지"}</definedName>
    <definedName name="ㅠㅍ츝ㅊ" localSheetId="18" hidden="1">{#N/A,#N/A,FALSE,"단가표지"}</definedName>
    <definedName name="ㅠㅍ츝ㅊ" localSheetId="19" hidden="1">{#N/A,#N/A,FALSE,"단가표지"}</definedName>
    <definedName name="ㅠㅍ츝ㅊ" localSheetId="20" hidden="1">{#N/A,#N/A,FALSE,"단가표지"}</definedName>
    <definedName name="ㅠㅍ츝ㅊ" localSheetId="22" hidden="1">{#N/A,#N/A,FALSE,"단가표지"}</definedName>
    <definedName name="ㅠㅍ츝ㅊ" localSheetId="24" hidden="1">{#N/A,#N/A,FALSE,"단가표지"}</definedName>
    <definedName name="ㅠㅍ츝ㅊ" localSheetId="28" hidden="1">{#N/A,#N/A,FALSE,"단가표지"}</definedName>
    <definedName name="ㅠㅍ츝ㅊ" localSheetId="14" hidden="1">{#N/A,#N/A,FALSE,"단가표지"}</definedName>
    <definedName name="ㅠㅍ츝ㅊ" hidden="1">{#N/A,#N/A,FALSE,"단가표지"}</definedName>
    <definedName name="ㅠㅍㅋㅊㅍㅍ" localSheetId="12" hidden="1">{#N/A,#N/A,FALSE,"단가표지"}</definedName>
    <definedName name="ㅠㅍㅋㅊㅍㅍ" localSheetId="11" hidden="1">{#N/A,#N/A,FALSE,"단가표지"}</definedName>
    <definedName name="ㅠㅍㅋㅊㅍㅍ" localSheetId="13" hidden="1">{#N/A,#N/A,FALSE,"단가표지"}</definedName>
    <definedName name="ㅠㅍㅋㅊㅍㅍ" localSheetId="16" hidden="1">{#N/A,#N/A,FALSE,"단가표지"}</definedName>
    <definedName name="ㅠㅍㅋㅊㅍㅍ" localSheetId="21" hidden="1">{#N/A,#N/A,FALSE,"단가표지"}</definedName>
    <definedName name="ㅠㅍㅋㅊㅍㅍ" localSheetId="18" hidden="1">{#N/A,#N/A,FALSE,"단가표지"}</definedName>
    <definedName name="ㅠㅍㅋㅊㅍㅍ" localSheetId="19" hidden="1">{#N/A,#N/A,FALSE,"단가표지"}</definedName>
    <definedName name="ㅠㅍㅋㅊㅍㅍ" localSheetId="20" hidden="1">{#N/A,#N/A,FALSE,"단가표지"}</definedName>
    <definedName name="ㅠㅍㅋㅊㅍㅍ" localSheetId="22" hidden="1">{#N/A,#N/A,FALSE,"단가표지"}</definedName>
    <definedName name="ㅠㅍㅋㅊㅍㅍ" localSheetId="24" hidden="1">{#N/A,#N/A,FALSE,"단가표지"}</definedName>
    <definedName name="ㅠㅍㅋㅊㅍㅍ" localSheetId="28" hidden="1">{#N/A,#N/A,FALSE,"단가표지"}</definedName>
    <definedName name="ㅠㅍㅋㅊㅍㅍ" localSheetId="14" hidden="1">{#N/A,#N/A,FALSE,"단가표지"}</definedName>
    <definedName name="ㅠㅍㅋㅊㅍㅍ" hidden="1">{#N/A,#N/A,FALSE,"단가표지"}</definedName>
    <definedName name="ㅠㅍㅎ" localSheetId="12" hidden="1">{#N/A,#N/A,FALSE,"집계표"}</definedName>
    <definedName name="ㅠㅍㅎ" localSheetId="11" hidden="1">{#N/A,#N/A,FALSE,"집계표"}</definedName>
    <definedName name="ㅠㅍㅎ" localSheetId="13" hidden="1">{#N/A,#N/A,FALSE,"집계표"}</definedName>
    <definedName name="ㅠㅍㅎ" localSheetId="16" hidden="1">{#N/A,#N/A,FALSE,"집계표"}</definedName>
    <definedName name="ㅠㅍㅎ" localSheetId="21" hidden="1">{#N/A,#N/A,FALSE,"집계표"}</definedName>
    <definedName name="ㅠㅍㅎ" localSheetId="18" hidden="1">{#N/A,#N/A,FALSE,"집계표"}</definedName>
    <definedName name="ㅠㅍㅎ" localSheetId="19" hidden="1">{#N/A,#N/A,FALSE,"집계표"}</definedName>
    <definedName name="ㅠㅍㅎ" localSheetId="20" hidden="1">{#N/A,#N/A,FALSE,"집계표"}</definedName>
    <definedName name="ㅠㅍㅎ" localSheetId="22" hidden="1">{#N/A,#N/A,FALSE,"집계표"}</definedName>
    <definedName name="ㅠㅍㅎ" localSheetId="24" hidden="1">{#N/A,#N/A,FALSE,"집계표"}</definedName>
    <definedName name="ㅠㅍㅎ" localSheetId="28" hidden="1">{#N/A,#N/A,FALSE,"집계표"}</definedName>
    <definedName name="ㅠㅍㅎ" localSheetId="14" hidden="1">{#N/A,#N/A,FALSE,"집계표"}</definedName>
    <definedName name="ㅠㅍㅎ" hidden="1">{#N/A,#N/A,FALSE,"집계표"}</definedName>
    <definedName name="ㅠ포ㅓㅓㅓㅓㅓㅓ" localSheetId="12" hidden="1">{#N/A,#N/A,FALSE,"집계표"}</definedName>
    <definedName name="ㅠ포ㅓㅓㅓㅓㅓㅓ" localSheetId="11" hidden="1">{#N/A,#N/A,FALSE,"집계표"}</definedName>
    <definedName name="ㅠ포ㅓㅓㅓㅓㅓㅓ" localSheetId="13" hidden="1">{#N/A,#N/A,FALSE,"집계표"}</definedName>
    <definedName name="ㅠ포ㅓㅓㅓㅓㅓㅓ" localSheetId="16" hidden="1">{#N/A,#N/A,FALSE,"집계표"}</definedName>
    <definedName name="ㅠ포ㅓㅓㅓㅓㅓㅓ" localSheetId="21" hidden="1">{#N/A,#N/A,FALSE,"집계표"}</definedName>
    <definedName name="ㅠ포ㅓㅓㅓㅓㅓㅓ" localSheetId="18" hidden="1">{#N/A,#N/A,FALSE,"집계표"}</definedName>
    <definedName name="ㅠ포ㅓㅓㅓㅓㅓㅓ" localSheetId="19" hidden="1">{#N/A,#N/A,FALSE,"집계표"}</definedName>
    <definedName name="ㅠ포ㅓㅓㅓㅓㅓㅓ" localSheetId="20" hidden="1">{#N/A,#N/A,FALSE,"집계표"}</definedName>
    <definedName name="ㅠ포ㅓㅓㅓㅓㅓㅓ" localSheetId="22" hidden="1">{#N/A,#N/A,FALSE,"집계표"}</definedName>
    <definedName name="ㅠ포ㅓㅓㅓㅓㅓㅓ" localSheetId="24" hidden="1">{#N/A,#N/A,FALSE,"집계표"}</definedName>
    <definedName name="ㅠ포ㅓㅓㅓㅓㅓㅓ" localSheetId="28" hidden="1">{#N/A,#N/A,FALSE,"집계표"}</definedName>
    <definedName name="ㅠ포ㅓㅓㅓㅓㅓㅓ" localSheetId="14" hidden="1">{#N/A,#N/A,FALSE,"집계표"}</definedName>
    <definedName name="ㅠ포ㅓㅓㅓㅓㅓㅓ" hidden="1">{#N/A,#N/A,FALSE,"집계표"}</definedName>
    <definedName name="ㅠ퓿큨ㅊ" localSheetId="12" hidden="1">{#N/A,#N/A,FALSE,"단가표지"}</definedName>
    <definedName name="ㅠ퓿큨ㅊ" localSheetId="11" hidden="1">{#N/A,#N/A,FALSE,"단가표지"}</definedName>
    <definedName name="ㅠ퓿큨ㅊ" localSheetId="13" hidden="1">{#N/A,#N/A,FALSE,"단가표지"}</definedName>
    <definedName name="ㅠ퓿큨ㅊ" localSheetId="16" hidden="1">{#N/A,#N/A,FALSE,"단가표지"}</definedName>
    <definedName name="ㅠ퓿큨ㅊ" localSheetId="21" hidden="1">{#N/A,#N/A,FALSE,"단가표지"}</definedName>
    <definedName name="ㅠ퓿큨ㅊ" localSheetId="18" hidden="1">{#N/A,#N/A,FALSE,"단가표지"}</definedName>
    <definedName name="ㅠ퓿큨ㅊ" localSheetId="19" hidden="1">{#N/A,#N/A,FALSE,"단가표지"}</definedName>
    <definedName name="ㅠ퓿큨ㅊ" localSheetId="20" hidden="1">{#N/A,#N/A,FALSE,"단가표지"}</definedName>
    <definedName name="ㅠ퓿큨ㅊ" localSheetId="22" hidden="1">{#N/A,#N/A,FALSE,"단가표지"}</definedName>
    <definedName name="ㅠ퓿큨ㅊ" localSheetId="24" hidden="1">{#N/A,#N/A,FALSE,"단가표지"}</definedName>
    <definedName name="ㅠ퓿큨ㅊ" localSheetId="28" hidden="1">{#N/A,#N/A,FALSE,"단가표지"}</definedName>
    <definedName name="ㅠ퓿큨ㅊ" localSheetId="14" hidden="1">{#N/A,#N/A,FALSE,"단가표지"}</definedName>
    <definedName name="ㅠ퓿큨ㅊ" hidden="1">{#N/A,#N/A,FALSE,"단가표지"}</definedName>
    <definedName name="ㅠ픀ㅊ" localSheetId="12" hidden="1">{#N/A,#N/A,FALSE,"단가표지"}</definedName>
    <definedName name="ㅠ픀ㅊ" localSheetId="11" hidden="1">{#N/A,#N/A,FALSE,"단가표지"}</definedName>
    <definedName name="ㅠ픀ㅊ" localSheetId="13" hidden="1">{#N/A,#N/A,FALSE,"단가표지"}</definedName>
    <definedName name="ㅠ픀ㅊ" localSheetId="16" hidden="1">{#N/A,#N/A,FALSE,"단가표지"}</definedName>
    <definedName name="ㅠ픀ㅊ" localSheetId="21" hidden="1">{#N/A,#N/A,FALSE,"단가표지"}</definedName>
    <definedName name="ㅠ픀ㅊ" localSheetId="18" hidden="1">{#N/A,#N/A,FALSE,"단가표지"}</definedName>
    <definedName name="ㅠ픀ㅊ" localSheetId="19" hidden="1">{#N/A,#N/A,FALSE,"단가표지"}</definedName>
    <definedName name="ㅠ픀ㅊ" localSheetId="20" hidden="1">{#N/A,#N/A,FALSE,"단가표지"}</definedName>
    <definedName name="ㅠ픀ㅊ" localSheetId="22" hidden="1">{#N/A,#N/A,FALSE,"단가표지"}</definedName>
    <definedName name="ㅠ픀ㅊ" localSheetId="24" hidden="1">{#N/A,#N/A,FALSE,"단가표지"}</definedName>
    <definedName name="ㅠ픀ㅊ" localSheetId="28" hidden="1">{#N/A,#N/A,FALSE,"단가표지"}</definedName>
    <definedName name="ㅠ픀ㅊ" localSheetId="14" hidden="1">{#N/A,#N/A,FALSE,"단가표지"}</definedName>
    <definedName name="ㅠ픀ㅊ" hidden="1">{#N/A,#N/A,FALSE,"단가표지"}</definedName>
    <definedName name="ㅠ픀ㅊㅍ" localSheetId="12" hidden="1">{#N/A,#N/A,FALSE,"표지목차"}</definedName>
    <definedName name="ㅠ픀ㅊㅍ" localSheetId="11" hidden="1">{#N/A,#N/A,FALSE,"표지목차"}</definedName>
    <definedName name="ㅠ픀ㅊㅍ" localSheetId="13" hidden="1">{#N/A,#N/A,FALSE,"표지목차"}</definedName>
    <definedName name="ㅠ픀ㅊㅍ" localSheetId="16" hidden="1">{#N/A,#N/A,FALSE,"표지목차"}</definedName>
    <definedName name="ㅠ픀ㅊㅍ" localSheetId="21" hidden="1">{#N/A,#N/A,FALSE,"표지목차"}</definedName>
    <definedName name="ㅠ픀ㅊㅍ" localSheetId="18" hidden="1">{#N/A,#N/A,FALSE,"표지목차"}</definedName>
    <definedName name="ㅠ픀ㅊㅍ" localSheetId="19" hidden="1">{#N/A,#N/A,FALSE,"표지목차"}</definedName>
    <definedName name="ㅠ픀ㅊㅍ" localSheetId="20" hidden="1">{#N/A,#N/A,FALSE,"표지목차"}</definedName>
    <definedName name="ㅠ픀ㅊㅍ" localSheetId="22" hidden="1">{#N/A,#N/A,FALSE,"표지목차"}</definedName>
    <definedName name="ㅠ픀ㅊㅍ" localSheetId="24" hidden="1">{#N/A,#N/A,FALSE,"표지목차"}</definedName>
    <definedName name="ㅠ픀ㅊㅍ" localSheetId="28" hidden="1">{#N/A,#N/A,FALSE,"표지목차"}</definedName>
    <definedName name="ㅠ픀ㅊㅍ" localSheetId="14" hidden="1">{#N/A,#N/A,FALSE,"표지목차"}</definedName>
    <definedName name="ㅠ픀ㅊㅍ" hidden="1">{#N/A,#N/A,FALSE,"표지목차"}</definedName>
    <definedName name="ㅠ픀ㅋㅊㅍ" localSheetId="12" hidden="1">{#N/A,#N/A,FALSE,"운반시간"}</definedName>
    <definedName name="ㅠ픀ㅋㅊㅍ" localSheetId="11" hidden="1">{#N/A,#N/A,FALSE,"운반시간"}</definedName>
    <definedName name="ㅠ픀ㅋㅊㅍ" localSheetId="13" hidden="1">{#N/A,#N/A,FALSE,"운반시간"}</definedName>
    <definedName name="ㅠ픀ㅋㅊㅍ" localSheetId="16" hidden="1">{#N/A,#N/A,FALSE,"운반시간"}</definedName>
    <definedName name="ㅠ픀ㅋㅊㅍ" localSheetId="21" hidden="1">{#N/A,#N/A,FALSE,"운반시간"}</definedName>
    <definedName name="ㅠ픀ㅋㅊㅍ" localSheetId="18" hidden="1">{#N/A,#N/A,FALSE,"운반시간"}</definedName>
    <definedName name="ㅠ픀ㅋㅊㅍ" localSheetId="19" hidden="1">{#N/A,#N/A,FALSE,"운반시간"}</definedName>
    <definedName name="ㅠ픀ㅋㅊㅍ" localSheetId="20" hidden="1">{#N/A,#N/A,FALSE,"운반시간"}</definedName>
    <definedName name="ㅠ픀ㅋㅊㅍ" localSheetId="22" hidden="1">{#N/A,#N/A,FALSE,"운반시간"}</definedName>
    <definedName name="ㅠ픀ㅋㅊㅍ" localSheetId="24" hidden="1">{#N/A,#N/A,FALSE,"운반시간"}</definedName>
    <definedName name="ㅠ픀ㅋㅊㅍ" localSheetId="28" hidden="1">{#N/A,#N/A,FALSE,"운반시간"}</definedName>
    <definedName name="ㅠ픀ㅋㅊㅍ" localSheetId="14" hidden="1">{#N/A,#N/A,FALSE,"운반시간"}</definedName>
    <definedName name="ㅠ픀ㅋㅊㅍ" hidden="1">{#N/A,#N/A,FALSE,"운반시간"}</definedName>
    <definedName name="ㅠㅎㅇㄴ" localSheetId="12" hidden="1">{#N/A,#N/A,FALSE,"지침";#N/A,#N/A,FALSE,"환경분석";#N/A,#N/A,FALSE,"Sheet16"}</definedName>
    <definedName name="ㅠㅎㅇㄴ" localSheetId="11" hidden="1">{#N/A,#N/A,FALSE,"지침";#N/A,#N/A,FALSE,"환경분석";#N/A,#N/A,FALSE,"Sheet16"}</definedName>
    <definedName name="ㅠㅎㅇㄴ" localSheetId="13" hidden="1">{#N/A,#N/A,FALSE,"지침";#N/A,#N/A,FALSE,"환경분석";#N/A,#N/A,FALSE,"Sheet16"}</definedName>
    <definedName name="ㅠㅎㅇㄴ" localSheetId="16" hidden="1">{#N/A,#N/A,FALSE,"지침";#N/A,#N/A,FALSE,"환경분석";#N/A,#N/A,FALSE,"Sheet16"}</definedName>
    <definedName name="ㅠㅎㅇㄴ" localSheetId="21" hidden="1">{#N/A,#N/A,FALSE,"지침";#N/A,#N/A,FALSE,"환경분석";#N/A,#N/A,FALSE,"Sheet16"}</definedName>
    <definedName name="ㅠㅎㅇㄴ" localSheetId="18" hidden="1">{#N/A,#N/A,FALSE,"지침";#N/A,#N/A,FALSE,"환경분석";#N/A,#N/A,FALSE,"Sheet16"}</definedName>
    <definedName name="ㅠㅎㅇㄴ" localSheetId="19" hidden="1">{#N/A,#N/A,FALSE,"지침";#N/A,#N/A,FALSE,"환경분석";#N/A,#N/A,FALSE,"Sheet16"}</definedName>
    <definedName name="ㅠㅎㅇㄴ" localSheetId="20" hidden="1">{#N/A,#N/A,FALSE,"지침";#N/A,#N/A,FALSE,"환경분석";#N/A,#N/A,FALSE,"Sheet16"}</definedName>
    <definedName name="ㅠㅎㅇㄴ" localSheetId="22" hidden="1">{#N/A,#N/A,FALSE,"지침";#N/A,#N/A,FALSE,"환경분석";#N/A,#N/A,FALSE,"Sheet16"}</definedName>
    <definedName name="ㅠㅎㅇㄴ" localSheetId="24" hidden="1">{#N/A,#N/A,FALSE,"지침";#N/A,#N/A,FALSE,"환경분석";#N/A,#N/A,FALSE,"Sheet16"}</definedName>
    <definedName name="ㅠㅎㅇㄴ" localSheetId="28" hidden="1">{#N/A,#N/A,FALSE,"지침";#N/A,#N/A,FALSE,"환경분석";#N/A,#N/A,FALSE,"Sheet16"}</definedName>
    <definedName name="ㅠㅎㅇㄴ" localSheetId="14" hidden="1">{#N/A,#N/A,FALSE,"지침";#N/A,#N/A,FALSE,"환경분석";#N/A,#N/A,FALSE,"Sheet16"}</definedName>
    <definedName name="ㅠㅎㅇㄴ" hidden="1">{#N/A,#N/A,FALSE,"지침";#N/A,#N/A,FALSE,"환경분석";#N/A,#N/A,FALSE,"Sheet16"}</definedName>
    <definedName name="ㅠㅜㅛ" localSheetId="12" hidden="1">{#N/A,#N/A,FALSE,"Sheet6"}</definedName>
    <definedName name="ㅠㅜㅛ" localSheetId="11" hidden="1">{#N/A,#N/A,FALSE,"Sheet6"}</definedName>
    <definedName name="ㅠㅜㅛ" localSheetId="13" hidden="1">{#N/A,#N/A,FALSE,"Sheet6"}</definedName>
    <definedName name="ㅠㅜㅛ" localSheetId="16" hidden="1">{#N/A,#N/A,FALSE,"Sheet6"}</definedName>
    <definedName name="ㅠㅜㅛ" localSheetId="21" hidden="1">{#N/A,#N/A,FALSE,"Sheet6"}</definedName>
    <definedName name="ㅠㅜㅛ" localSheetId="18" hidden="1">{#N/A,#N/A,FALSE,"Sheet6"}</definedName>
    <definedName name="ㅠㅜㅛ" localSheetId="19" hidden="1">{#N/A,#N/A,FALSE,"Sheet6"}</definedName>
    <definedName name="ㅠㅜㅛ" localSheetId="20" hidden="1">{#N/A,#N/A,FALSE,"Sheet6"}</definedName>
    <definedName name="ㅠㅜㅛ" localSheetId="22" hidden="1">{#N/A,#N/A,FALSE,"Sheet6"}</definedName>
    <definedName name="ㅠㅜㅛ" localSheetId="24" hidden="1">{#N/A,#N/A,FALSE,"Sheet6"}</definedName>
    <definedName name="ㅠㅜㅛ" localSheetId="28" hidden="1">{#N/A,#N/A,FALSE,"Sheet6"}</definedName>
    <definedName name="ㅠㅜㅛ" localSheetId="14" hidden="1">{#N/A,#N/A,FALSE,"Sheet6"}</definedName>
    <definedName name="ㅠㅜㅛ" hidden="1">{#N/A,#N/A,FALSE,"Sheet6"}</definedName>
    <definedName name="ㅠㅠ" localSheetId="12" hidden="1">{#N/A,#N/A,FALSE,"포장2"}</definedName>
    <definedName name="ㅠㅠ" localSheetId="11" hidden="1">{#N/A,#N/A,FALSE,"포장2"}</definedName>
    <definedName name="ㅠㅠ" localSheetId="13" hidden="1">{#N/A,#N/A,FALSE,"포장2"}</definedName>
    <definedName name="ㅠㅠ" localSheetId="16" hidden="1">{#N/A,#N/A,FALSE,"포장2"}</definedName>
    <definedName name="ㅠㅠ" localSheetId="21" hidden="1">{#N/A,#N/A,FALSE,"포장2"}</definedName>
    <definedName name="ㅠㅠ" localSheetId="18" hidden="1">{#N/A,#N/A,FALSE,"포장2"}</definedName>
    <definedName name="ㅠㅠ" localSheetId="19" hidden="1">{#N/A,#N/A,FALSE,"포장2"}</definedName>
    <definedName name="ㅠㅠ" localSheetId="20" hidden="1">{#N/A,#N/A,FALSE,"포장2"}</definedName>
    <definedName name="ㅠㅠ" localSheetId="22" hidden="1">{#N/A,#N/A,FALSE,"포장2"}</definedName>
    <definedName name="ㅠㅠ" localSheetId="24" hidden="1">{#N/A,#N/A,FALSE,"포장2"}</definedName>
    <definedName name="ㅠㅠ" localSheetId="28" hidden="1">{#N/A,#N/A,FALSE,"포장2"}</definedName>
    <definedName name="ㅠㅠ" localSheetId="14" hidden="1">{#N/A,#N/A,FALSE,"포장2"}</definedName>
    <definedName name="ㅠㅠ" hidden="1">{#N/A,#N/A,FALSE,"포장2"}</definedName>
    <definedName name="ㅠㅠㅠ" localSheetId="12" hidden="1">{#N/A,#N/A,FALSE,"지침";#N/A,#N/A,FALSE,"환경분석";#N/A,#N/A,FALSE,"Sheet16"}</definedName>
    <definedName name="ㅠㅠㅠ" localSheetId="11" hidden="1">{#N/A,#N/A,FALSE,"지침";#N/A,#N/A,FALSE,"환경분석";#N/A,#N/A,FALSE,"Sheet16"}</definedName>
    <definedName name="ㅠㅠㅠ" localSheetId="13" hidden="1">{#N/A,#N/A,FALSE,"지침";#N/A,#N/A,FALSE,"환경분석";#N/A,#N/A,FALSE,"Sheet16"}</definedName>
    <definedName name="ㅠㅠㅠ" localSheetId="16" hidden="1">{#N/A,#N/A,FALSE,"지침";#N/A,#N/A,FALSE,"환경분석";#N/A,#N/A,FALSE,"Sheet16"}</definedName>
    <definedName name="ㅠㅠㅠ" localSheetId="21" hidden="1">{#N/A,#N/A,FALSE,"지침";#N/A,#N/A,FALSE,"환경분석";#N/A,#N/A,FALSE,"Sheet16"}</definedName>
    <definedName name="ㅠㅠㅠ" localSheetId="18" hidden="1">{#N/A,#N/A,FALSE,"지침";#N/A,#N/A,FALSE,"환경분석";#N/A,#N/A,FALSE,"Sheet16"}</definedName>
    <definedName name="ㅠㅠㅠ" localSheetId="19" hidden="1">{#N/A,#N/A,FALSE,"지침";#N/A,#N/A,FALSE,"환경분석";#N/A,#N/A,FALSE,"Sheet16"}</definedName>
    <definedName name="ㅠㅠㅠ" localSheetId="20" hidden="1">{#N/A,#N/A,FALSE,"지침";#N/A,#N/A,FALSE,"환경분석";#N/A,#N/A,FALSE,"Sheet16"}</definedName>
    <definedName name="ㅠㅠㅠ" localSheetId="22" hidden="1">{#N/A,#N/A,FALSE,"지침";#N/A,#N/A,FALSE,"환경분석";#N/A,#N/A,FALSE,"Sheet16"}</definedName>
    <definedName name="ㅠㅠㅠ" localSheetId="24" hidden="1">{#N/A,#N/A,FALSE,"지침";#N/A,#N/A,FALSE,"환경분석";#N/A,#N/A,FALSE,"Sheet16"}</definedName>
    <definedName name="ㅠㅠㅠ" localSheetId="28" hidden="1">{#N/A,#N/A,FALSE,"지침";#N/A,#N/A,FALSE,"환경분석";#N/A,#N/A,FALSE,"Sheet16"}</definedName>
    <definedName name="ㅠㅠㅠ" localSheetId="14" hidden="1">{#N/A,#N/A,FALSE,"지침";#N/A,#N/A,FALSE,"환경분석";#N/A,#N/A,FALSE,"Sheet16"}</definedName>
    <definedName name="ㅠㅠㅠ" hidden="1">{#N/A,#N/A,FALSE,"지침";#N/A,#N/A,FALSE,"환경분석";#N/A,#N/A,FALSE,"Sheet16"}</definedName>
    <definedName name="ㅠㅠㅠㅠ" hidden="1">#REF!</definedName>
    <definedName name="ㅡ" localSheetId="12" hidden="1">{#N/A,#N/A,FALSE,"2~8번"}</definedName>
    <definedName name="ㅡ" localSheetId="11" hidden="1">{#N/A,#N/A,FALSE,"2~8번"}</definedName>
    <definedName name="ㅡ" localSheetId="13" hidden="1">{#N/A,#N/A,FALSE,"2~8번"}</definedName>
    <definedName name="ㅡ" localSheetId="16" hidden="1">{#N/A,#N/A,FALSE,"2~8번"}</definedName>
    <definedName name="ㅡ" localSheetId="21" hidden="1">{#N/A,#N/A,FALSE,"2~8번"}</definedName>
    <definedName name="ㅡ" localSheetId="18" hidden="1">{#N/A,#N/A,FALSE,"2~8번"}</definedName>
    <definedName name="ㅡ" localSheetId="19" hidden="1">{#N/A,#N/A,FALSE,"2~8번"}</definedName>
    <definedName name="ㅡ" localSheetId="20" hidden="1">{#N/A,#N/A,FALSE,"2~8번"}</definedName>
    <definedName name="ㅡ" localSheetId="22" hidden="1">{#N/A,#N/A,FALSE,"2~8번"}</definedName>
    <definedName name="ㅡ" localSheetId="24" hidden="1">{#N/A,#N/A,FALSE,"2~8번"}</definedName>
    <definedName name="ㅡ" localSheetId="28" hidden="1">{#N/A,#N/A,FALSE,"2~8번"}</definedName>
    <definedName name="ㅡ" localSheetId="14" hidden="1">{#N/A,#N/A,FALSE,"2~8번"}</definedName>
    <definedName name="ㅡ" hidden="1">{#N/A,#N/A,FALSE,"2~8번"}</definedName>
    <definedName name="ㅡ_1" localSheetId="12" hidden="1">{#N/A,#N/A,FALSE,"2~8번"}</definedName>
    <definedName name="ㅡ_1" localSheetId="11" hidden="1">{#N/A,#N/A,FALSE,"2~8번"}</definedName>
    <definedName name="ㅡ_1" localSheetId="13" hidden="1">{#N/A,#N/A,FALSE,"2~8번"}</definedName>
    <definedName name="ㅡ_1" localSheetId="16" hidden="1">{#N/A,#N/A,FALSE,"2~8번"}</definedName>
    <definedName name="ㅡ_1" localSheetId="21" hidden="1">{#N/A,#N/A,FALSE,"2~8번"}</definedName>
    <definedName name="ㅡ_1" localSheetId="18" hidden="1">{#N/A,#N/A,FALSE,"2~8번"}</definedName>
    <definedName name="ㅡ_1" localSheetId="19" hidden="1">{#N/A,#N/A,FALSE,"2~8번"}</definedName>
    <definedName name="ㅡ_1" localSheetId="20" hidden="1">{#N/A,#N/A,FALSE,"2~8번"}</definedName>
    <definedName name="ㅡ_1" localSheetId="22" hidden="1">{#N/A,#N/A,FALSE,"2~8번"}</definedName>
    <definedName name="ㅡ_1" localSheetId="24" hidden="1">{#N/A,#N/A,FALSE,"2~8번"}</definedName>
    <definedName name="ㅡ_1" localSheetId="28" hidden="1">{#N/A,#N/A,FALSE,"2~8번"}</definedName>
    <definedName name="ㅡ_1" localSheetId="14" hidden="1">{#N/A,#N/A,FALSE,"2~8번"}</definedName>
    <definedName name="ㅡ_1" hidden="1">{#N/A,#N/A,FALSE,"2~8번"}</definedName>
    <definedName name="ㅡ므" localSheetId="12" hidden="1">{#N/A,#N/A,FALSE,"집계표"}</definedName>
    <definedName name="ㅡ므" localSheetId="11" hidden="1">{#N/A,#N/A,FALSE,"집계표"}</definedName>
    <definedName name="ㅡ므" localSheetId="13" hidden="1">{#N/A,#N/A,FALSE,"집계표"}</definedName>
    <definedName name="ㅡ므" localSheetId="16" hidden="1">{#N/A,#N/A,FALSE,"집계표"}</definedName>
    <definedName name="ㅡ므" localSheetId="21" hidden="1">{#N/A,#N/A,FALSE,"집계표"}</definedName>
    <definedName name="ㅡ므" localSheetId="18" hidden="1">{#N/A,#N/A,FALSE,"집계표"}</definedName>
    <definedName name="ㅡ므" localSheetId="19" hidden="1">{#N/A,#N/A,FALSE,"집계표"}</definedName>
    <definedName name="ㅡ므" localSheetId="20" hidden="1">{#N/A,#N/A,FALSE,"집계표"}</definedName>
    <definedName name="ㅡ므" localSheetId="22" hidden="1">{#N/A,#N/A,FALSE,"집계표"}</definedName>
    <definedName name="ㅡ므" localSheetId="24" hidden="1">{#N/A,#N/A,FALSE,"집계표"}</definedName>
    <definedName name="ㅡ므" localSheetId="28" hidden="1">{#N/A,#N/A,FALSE,"집계표"}</definedName>
    <definedName name="ㅡ므" localSheetId="14" hidden="1">{#N/A,#N/A,FALSE,"집계표"}</definedName>
    <definedName name="ㅡ므" hidden="1">{#N/A,#N/A,FALSE,"집계표"}</definedName>
    <definedName name="ㅡㅡ" localSheetId="12" hidden="1">{#N/A,#N/A,FALSE,"명세표"}</definedName>
    <definedName name="ㅡㅡ" localSheetId="11" hidden="1">{#N/A,#N/A,FALSE,"명세표"}</definedName>
    <definedName name="ㅡㅡ" localSheetId="13" hidden="1">{#N/A,#N/A,FALSE,"명세표"}</definedName>
    <definedName name="ㅡㅡ" localSheetId="16" hidden="1">{#N/A,#N/A,FALSE,"명세표"}</definedName>
    <definedName name="ㅡㅡ" localSheetId="21" hidden="1">{#N/A,#N/A,FALSE,"명세표"}</definedName>
    <definedName name="ㅡㅡ" localSheetId="18" hidden="1">{#N/A,#N/A,FALSE,"명세표"}</definedName>
    <definedName name="ㅡㅡ" localSheetId="19" hidden="1">{#N/A,#N/A,FALSE,"명세표"}</definedName>
    <definedName name="ㅡㅡ" localSheetId="20" hidden="1">{#N/A,#N/A,FALSE,"명세표"}</definedName>
    <definedName name="ㅡㅡ" localSheetId="22" hidden="1">{#N/A,#N/A,FALSE,"명세표"}</definedName>
    <definedName name="ㅡㅡ" localSheetId="24" hidden="1">{#N/A,#N/A,FALSE,"명세표"}</definedName>
    <definedName name="ㅡㅡ" localSheetId="28" hidden="1">{#N/A,#N/A,FALSE,"명세표"}</definedName>
    <definedName name="ㅡㅡ" localSheetId="14" hidden="1">{#N/A,#N/A,FALSE,"명세표"}</definedName>
    <definedName name="ㅡㅡ" hidden="1">{#N/A,#N/A,FALSE,"명세표"}</definedName>
    <definedName name="ㅡㅡㅡ" localSheetId="12" hidden="1">{#N/A,#N/A,FALSE,"지침";#N/A,#N/A,FALSE,"환경분석";#N/A,#N/A,FALSE,"Sheet16"}</definedName>
    <definedName name="ㅡㅡㅡ" localSheetId="11" hidden="1">{#N/A,#N/A,FALSE,"지침";#N/A,#N/A,FALSE,"환경분석";#N/A,#N/A,FALSE,"Sheet16"}</definedName>
    <definedName name="ㅡㅡㅡ" localSheetId="13" hidden="1">{#N/A,#N/A,FALSE,"지침";#N/A,#N/A,FALSE,"환경분석";#N/A,#N/A,FALSE,"Sheet16"}</definedName>
    <definedName name="ㅡㅡㅡ" localSheetId="16" hidden="1">{#N/A,#N/A,FALSE,"지침";#N/A,#N/A,FALSE,"환경분석";#N/A,#N/A,FALSE,"Sheet16"}</definedName>
    <definedName name="ㅡㅡㅡ" localSheetId="21" hidden="1">{#N/A,#N/A,FALSE,"지침";#N/A,#N/A,FALSE,"환경분석";#N/A,#N/A,FALSE,"Sheet16"}</definedName>
    <definedName name="ㅡㅡㅡ" localSheetId="18" hidden="1">{#N/A,#N/A,FALSE,"지침";#N/A,#N/A,FALSE,"환경분석";#N/A,#N/A,FALSE,"Sheet16"}</definedName>
    <definedName name="ㅡㅡㅡ" localSheetId="19" hidden="1">{#N/A,#N/A,FALSE,"지침";#N/A,#N/A,FALSE,"환경분석";#N/A,#N/A,FALSE,"Sheet16"}</definedName>
    <definedName name="ㅡㅡㅡ" localSheetId="20" hidden="1">{#N/A,#N/A,FALSE,"지침";#N/A,#N/A,FALSE,"환경분석";#N/A,#N/A,FALSE,"Sheet16"}</definedName>
    <definedName name="ㅡㅡㅡ" localSheetId="22" hidden="1">{#N/A,#N/A,FALSE,"지침";#N/A,#N/A,FALSE,"환경분석";#N/A,#N/A,FALSE,"Sheet16"}</definedName>
    <definedName name="ㅡㅡㅡ" localSheetId="24" hidden="1">{#N/A,#N/A,FALSE,"지침";#N/A,#N/A,FALSE,"환경분석";#N/A,#N/A,FALSE,"Sheet16"}</definedName>
    <definedName name="ㅡㅡㅡ" localSheetId="28" hidden="1">{#N/A,#N/A,FALSE,"지침";#N/A,#N/A,FALSE,"환경분석";#N/A,#N/A,FALSE,"Sheet16"}</definedName>
    <definedName name="ㅡㅡㅡ" localSheetId="14" hidden="1">{#N/A,#N/A,FALSE,"지침";#N/A,#N/A,FALSE,"환경분석";#N/A,#N/A,FALSE,"Sheet16"}</definedName>
    <definedName name="ㅡㅡㅡ" hidden="1">{#N/A,#N/A,FALSE,"지침";#N/A,#N/A,FALSE,"환경분석";#N/A,#N/A,FALSE,"Sheet16"}</definedName>
    <definedName name="ㅣㄴ아ㅓㄹ" localSheetId="12" hidden="1">{#N/A,#N/A,FALSE,"집계표"}</definedName>
    <definedName name="ㅣㄴ아ㅓㄹ" localSheetId="11" hidden="1">{#N/A,#N/A,FALSE,"집계표"}</definedName>
    <definedName name="ㅣㄴ아ㅓㄹ" localSheetId="13" hidden="1">{#N/A,#N/A,FALSE,"집계표"}</definedName>
    <definedName name="ㅣㄴ아ㅓㄹ" localSheetId="16" hidden="1">{#N/A,#N/A,FALSE,"집계표"}</definedName>
    <definedName name="ㅣㄴ아ㅓㄹ" localSheetId="21" hidden="1">{#N/A,#N/A,FALSE,"집계표"}</definedName>
    <definedName name="ㅣㄴ아ㅓㄹ" localSheetId="18" hidden="1">{#N/A,#N/A,FALSE,"집계표"}</definedName>
    <definedName name="ㅣㄴ아ㅓㄹ" localSheetId="19" hidden="1">{#N/A,#N/A,FALSE,"집계표"}</definedName>
    <definedName name="ㅣㄴ아ㅓㄹ" localSheetId="20" hidden="1">{#N/A,#N/A,FALSE,"집계표"}</definedName>
    <definedName name="ㅣㄴ아ㅓㄹ" localSheetId="22" hidden="1">{#N/A,#N/A,FALSE,"집계표"}</definedName>
    <definedName name="ㅣㄴ아ㅓㄹ" localSheetId="24" hidden="1">{#N/A,#N/A,FALSE,"집계표"}</definedName>
    <definedName name="ㅣㄴ아ㅓㄹ" localSheetId="28" hidden="1">{#N/A,#N/A,FALSE,"집계표"}</definedName>
    <definedName name="ㅣㄴ아ㅓㄹ" localSheetId="14" hidden="1">{#N/A,#N/A,FALSE,"집계표"}</definedName>
    <definedName name="ㅣㄴ아ㅓㄹ" hidden="1">{#N/A,#N/A,FALSE,"집계표"}</definedName>
    <definedName name="ㅣㅁㄴ" localSheetId="12" hidden="1">{#N/A,#N/A,FALSE,"집계표"}</definedName>
    <definedName name="ㅣㅁㄴ" localSheetId="11" hidden="1">{#N/A,#N/A,FALSE,"집계표"}</definedName>
    <definedName name="ㅣㅁㄴ" localSheetId="13" hidden="1">{#N/A,#N/A,FALSE,"집계표"}</definedName>
    <definedName name="ㅣㅁㄴ" localSheetId="16" hidden="1">{#N/A,#N/A,FALSE,"집계표"}</definedName>
    <definedName name="ㅣㅁㄴ" localSheetId="21" hidden="1">{#N/A,#N/A,FALSE,"집계표"}</definedName>
    <definedName name="ㅣㅁㄴ" localSheetId="18" hidden="1">{#N/A,#N/A,FALSE,"집계표"}</definedName>
    <definedName name="ㅣㅁㄴ" localSheetId="19" hidden="1">{#N/A,#N/A,FALSE,"집계표"}</definedName>
    <definedName name="ㅣㅁㄴ" localSheetId="20" hidden="1">{#N/A,#N/A,FALSE,"집계표"}</definedName>
    <definedName name="ㅣㅁㄴ" localSheetId="22" hidden="1">{#N/A,#N/A,FALSE,"집계표"}</definedName>
    <definedName name="ㅣㅁㄴ" localSheetId="24" hidden="1">{#N/A,#N/A,FALSE,"집계표"}</definedName>
    <definedName name="ㅣㅁㄴ" localSheetId="28" hidden="1">{#N/A,#N/A,FALSE,"집계표"}</definedName>
    <definedName name="ㅣㅁㄴ" localSheetId="14" hidden="1">{#N/A,#N/A,FALSE,"집계표"}</definedName>
    <definedName name="ㅣㅁㄴ" hidden="1">{#N/A,#N/A,FALSE,"집계표"}</definedName>
    <definedName name="ㅣㅁㄴ러ㅑㄱ" localSheetId="12" hidden="1">{#N/A,#N/A,FALSE,"집계표"}</definedName>
    <definedName name="ㅣㅁㄴ러ㅑㄱ" localSheetId="11" hidden="1">{#N/A,#N/A,FALSE,"집계표"}</definedName>
    <definedName name="ㅣㅁㄴ러ㅑㄱ" localSheetId="13" hidden="1">{#N/A,#N/A,FALSE,"집계표"}</definedName>
    <definedName name="ㅣㅁㄴ러ㅑㄱ" localSheetId="16" hidden="1">{#N/A,#N/A,FALSE,"집계표"}</definedName>
    <definedName name="ㅣㅁㄴ러ㅑㄱ" localSheetId="21" hidden="1">{#N/A,#N/A,FALSE,"집계표"}</definedName>
    <definedName name="ㅣㅁㄴ러ㅑㄱ" localSheetId="18" hidden="1">{#N/A,#N/A,FALSE,"집계표"}</definedName>
    <definedName name="ㅣㅁㄴ러ㅑㄱ" localSheetId="19" hidden="1">{#N/A,#N/A,FALSE,"집계표"}</definedName>
    <definedName name="ㅣㅁㄴ러ㅑㄱ" localSheetId="20" hidden="1">{#N/A,#N/A,FALSE,"집계표"}</definedName>
    <definedName name="ㅣㅁㄴ러ㅑㄱ" localSheetId="22" hidden="1">{#N/A,#N/A,FALSE,"집계표"}</definedName>
    <definedName name="ㅣㅁㄴ러ㅑㄱ" localSheetId="24" hidden="1">{#N/A,#N/A,FALSE,"집계표"}</definedName>
    <definedName name="ㅣㅁㄴ러ㅑㄱ" localSheetId="28" hidden="1">{#N/A,#N/A,FALSE,"집계표"}</definedName>
    <definedName name="ㅣㅁㄴ러ㅑㄱ" localSheetId="14" hidden="1">{#N/A,#N/A,FALSE,"집계표"}</definedName>
    <definedName name="ㅣㅁㄴ러ㅑㄱ" hidden="1">{#N/A,#N/A,FALSE,"집계표"}</definedName>
    <definedName name="ㅣ허ㅏㅣ하" localSheetId="12" hidden="1">{#N/A,#N/A,FALSE,"혼합골재"}</definedName>
    <definedName name="ㅣ허ㅏㅣ하" localSheetId="11" hidden="1">{#N/A,#N/A,FALSE,"혼합골재"}</definedName>
    <definedName name="ㅣ허ㅏㅣ하" localSheetId="13" hidden="1">{#N/A,#N/A,FALSE,"혼합골재"}</definedName>
    <definedName name="ㅣ허ㅏㅣ하" localSheetId="16" hidden="1">{#N/A,#N/A,FALSE,"혼합골재"}</definedName>
    <definedName name="ㅣ허ㅏㅣ하" localSheetId="21" hidden="1">{#N/A,#N/A,FALSE,"혼합골재"}</definedName>
    <definedName name="ㅣ허ㅏㅣ하" localSheetId="18" hidden="1">{#N/A,#N/A,FALSE,"혼합골재"}</definedName>
    <definedName name="ㅣ허ㅏㅣ하" localSheetId="19" hidden="1">{#N/A,#N/A,FALSE,"혼합골재"}</definedName>
    <definedName name="ㅣ허ㅏㅣ하" localSheetId="20" hidden="1">{#N/A,#N/A,FALSE,"혼합골재"}</definedName>
    <definedName name="ㅣ허ㅏㅣ하" localSheetId="22" hidden="1">{#N/A,#N/A,FALSE,"혼합골재"}</definedName>
    <definedName name="ㅣ허ㅏㅣ하" localSheetId="24" hidden="1">{#N/A,#N/A,FALSE,"혼합골재"}</definedName>
    <definedName name="ㅣ허ㅏㅣ하" localSheetId="28" hidden="1">{#N/A,#N/A,FALSE,"혼합골재"}</definedName>
    <definedName name="ㅣ허ㅏㅣ하" localSheetId="14" hidden="1">{#N/A,#N/A,FALSE,"혼합골재"}</definedName>
    <definedName name="ㅣ허ㅏㅣ하" hidden="1">{#N/A,#N/A,FALSE,"혼합골재"}</definedName>
    <definedName name="ㅣ허ㅣ호ㅓㅏ" localSheetId="12" hidden="1">{#N/A,#N/A,FALSE,"조골재"}</definedName>
    <definedName name="ㅣ허ㅣ호ㅓㅏ" localSheetId="11" hidden="1">{#N/A,#N/A,FALSE,"조골재"}</definedName>
    <definedName name="ㅣ허ㅣ호ㅓㅏ" localSheetId="13" hidden="1">{#N/A,#N/A,FALSE,"조골재"}</definedName>
    <definedName name="ㅣ허ㅣ호ㅓㅏ" localSheetId="16" hidden="1">{#N/A,#N/A,FALSE,"조골재"}</definedName>
    <definedName name="ㅣ허ㅣ호ㅓㅏ" localSheetId="21" hidden="1">{#N/A,#N/A,FALSE,"조골재"}</definedName>
    <definedName name="ㅣ허ㅣ호ㅓㅏ" localSheetId="18" hidden="1">{#N/A,#N/A,FALSE,"조골재"}</definedName>
    <definedName name="ㅣ허ㅣ호ㅓㅏ" localSheetId="19" hidden="1">{#N/A,#N/A,FALSE,"조골재"}</definedName>
    <definedName name="ㅣ허ㅣ호ㅓㅏ" localSheetId="20" hidden="1">{#N/A,#N/A,FALSE,"조골재"}</definedName>
    <definedName name="ㅣ허ㅣ호ㅓㅏ" localSheetId="22" hidden="1">{#N/A,#N/A,FALSE,"조골재"}</definedName>
    <definedName name="ㅣ허ㅣ호ㅓㅏ" localSheetId="24" hidden="1">{#N/A,#N/A,FALSE,"조골재"}</definedName>
    <definedName name="ㅣ허ㅣ호ㅓㅏ" localSheetId="28" hidden="1">{#N/A,#N/A,FALSE,"조골재"}</definedName>
    <definedName name="ㅣ허ㅣ호ㅓㅏ" localSheetId="14" hidden="1">{#N/A,#N/A,FALSE,"조골재"}</definedName>
    <definedName name="ㅣ허ㅣ호ㅓㅏ" hidden="1">{#N/A,#N/A,FALSE,"조골재"}</definedName>
    <definedName name="ㅣㅏㄴ아ㅓ리ㅏ허" localSheetId="12" hidden="1">{#N/A,#N/A,FALSE,"집계표"}</definedName>
    <definedName name="ㅣㅏㄴ아ㅓ리ㅏ허" localSheetId="11" hidden="1">{#N/A,#N/A,FALSE,"집계표"}</definedName>
    <definedName name="ㅣㅏㄴ아ㅓ리ㅏ허" localSheetId="13" hidden="1">{#N/A,#N/A,FALSE,"집계표"}</definedName>
    <definedName name="ㅣㅏㄴ아ㅓ리ㅏ허" localSheetId="16" hidden="1">{#N/A,#N/A,FALSE,"집계표"}</definedName>
    <definedName name="ㅣㅏㄴ아ㅓ리ㅏ허" localSheetId="21" hidden="1">{#N/A,#N/A,FALSE,"집계표"}</definedName>
    <definedName name="ㅣㅏㄴ아ㅓ리ㅏ허" localSheetId="18" hidden="1">{#N/A,#N/A,FALSE,"집계표"}</definedName>
    <definedName name="ㅣㅏㄴ아ㅓ리ㅏ허" localSheetId="19" hidden="1">{#N/A,#N/A,FALSE,"집계표"}</definedName>
    <definedName name="ㅣㅏㄴ아ㅓ리ㅏ허" localSheetId="20" hidden="1">{#N/A,#N/A,FALSE,"집계표"}</definedName>
    <definedName name="ㅣㅏㄴ아ㅓ리ㅏ허" localSheetId="22" hidden="1">{#N/A,#N/A,FALSE,"집계표"}</definedName>
    <definedName name="ㅣㅏㄴ아ㅓ리ㅏ허" localSheetId="24" hidden="1">{#N/A,#N/A,FALSE,"집계표"}</definedName>
    <definedName name="ㅣㅏㄴ아ㅓ리ㅏ허" localSheetId="28" hidden="1">{#N/A,#N/A,FALSE,"집계표"}</definedName>
    <definedName name="ㅣㅏㄴ아ㅓ리ㅏ허" localSheetId="14" hidden="1">{#N/A,#N/A,FALSE,"집계표"}</definedName>
    <definedName name="ㅣㅏㄴ아ㅓ리ㅏ허" hidden="1">{#N/A,#N/A,FALSE,"집계표"}</definedName>
    <definedName name="ㅣㅏ넝리ㅏㅓㅎ" localSheetId="12" hidden="1">{#N/A,#N/A,FALSE,"집계표"}</definedName>
    <definedName name="ㅣㅏ넝리ㅏㅓㅎ" localSheetId="11" hidden="1">{#N/A,#N/A,FALSE,"집계표"}</definedName>
    <definedName name="ㅣㅏ넝리ㅏㅓㅎ" localSheetId="13" hidden="1">{#N/A,#N/A,FALSE,"집계표"}</definedName>
    <definedName name="ㅣㅏ넝리ㅏㅓㅎ" localSheetId="16" hidden="1">{#N/A,#N/A,FALSE,"집계표"}</definedName>
    <definedName name="ㅣㅏ넝리ㅏㅓㅎ" localSheetId="21" hidden="1">{#N/A,#N/A,FALSE,"집계표"}</definedName>
    <definedName name="ㅣㅏ넝리ㅏㅓㅎ" localSheetId="18" hidden="1">{#N/A,#N/A,FALSE,"집계표"}</definedName>
    <definedName name="ㅣㅏ넝리ㅏㅓㅎ" localSheetId="19" hidden="1">{#N/A,#N/A,FALSE,"집계표"}</definedName>
    <definedName name="ㅣㅏ넝리ㅏㅓㅎ" localSheetId="20" hidden="1">{#N/A,#N/A,FALSE,"집계표"}</definedName>
    <definedName name="ㅣㅏ넝리ㅏㅓㅎ" localSheetId="22" hidden="1">{#N/A,#N/A,FALSE,"집계표"}</definedName>
    <definedName name="ㅣㅏ넝리ㅏㅓㅎ" localSheetId="24" hidden="1">{#N/A,#N/A,FALSE,"집계표"}</definedName>
    <definedName name="ㅣㅏ넝리ㅏㅓㅎ" localSheetId="28" hidden="1">{#N/A,#N/A,FALSE,"집계표"}</definedName>
    <definedName name="ㅣㅏ넝리ㅏㅓㅎ" localSheetId="14" hidden="1">{#N/A,#N/A,FALSE,"집계표"}</definedName>
    <definedName name="ㅣㅏ넝리ㅏㅓㅎ" hidden="1">{#N/A,#N/A,FALSE,"집계표"}</definedName>
    <definedName name="ㅣㅏㅇ널" localSheetId="12" hidden="1">{#N/A,#N/A,FALSE,"집계표"}</definedName>
    <definedName name="ㅣㅏㅇ널" localSheetId="11" hidden="1">{#N/A,#N/A,FALSE,"집계표"}</definedName>
    <definedName name="ㅣㅏㅇ널" localSheetId="13" hidden="1">{#N/A,#N/A,FALSE,"집계표"}</definedName>
    <definedName name="ㅣㅏㅇ널" localSheetId="16" hidden="1">{#N/A,#N/A,FALSE,"집계표"}</definedName>
    <definedName name="ㅣㅏㅇ널" localSheetId="21" hidden="1">{#N/A,#N/A,FALSE,"집계표"}</definedName>
    <definedName name="ㅣㅏㅇ널" localSheetId="18" hidden="1">{#N/A,#N/A,FALSE,"집계표"}</definedName>
    <definedName name="ㅣㅏㅇ널" localSheetId="19" hidden="1">{#N/A,#N/A,FALSE,"집계표"}</definedName>
    <definedName name="ㅣㅏㅇ널" localSheetId="20" hidden="1">{#N/A,#N/A,FALSE,"집계표"}</definedName>
    <definedName name="ㅣㅏㅇ널" localSheetId="22" hidden="1">{#N/A,#N/A,FALSE,"집계표"}</definedName>
    <definedName name="ㅣㅏㅇ널" localSheetId="24" hidden="1">{#N/A,#N/A,FALSE,"집계표"}</definedName>
    <definedName name="ㅣㅏㅇ널" localSheetId="28" hidden="1">{#N/A,#N/A,FALSE,"집계표"}</definedName>
    <definedName name="ㅣㅏㅇ널" localSheetId="14" hidden="1">{#N/A,#N/A,FALSE,"집계표"}</definedName>
    <definedName name="ㅣㅏㅇ널" hidden="1">{#N/A,#N/A,FALSE,"집계표"}</definedName>
    <definedName name="ㅣㅏ아ㅓㄴ"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허ㅏ허ㅏ허ㅏ" localSheetId="12" hidden="1">{#N/A,#N/A,FALSE,"단가표지"}</definedName>
    <definedName name="ㅣㅏ허ㅏ허ㅏ허ㅏ" localSheetId="11" hidden="1">{#N/A,#N/A,FALSE,"단가표지"}</definedName>
    <definedName name="ㅣㅏ허ㅏ허ㅏ허ㅏ" localSheetId="13" hidden="1">{#N/A,#N/A,FALSE,"단가표지"}</definedName>
    <definedName name="ㅣㅏ허ㅏ허ㅏ허ㅏ" localSheetId="16" hidden="1">{#N/A,#N/A,FALSE,"단가표지"}</definedName>
    <definedName name="ㅣㅏ허ㅏ허ㅏ허ㅏ" localSheetId="21" hidden="1">{#N/A,#N/A,FALSE,"단가표지"}</definedName>
    <definedName name="ㅣㅏ허ㅏ허ㅏ허ㅏ" localSheetId="18" hidden="1">{#N/A,#N/A,FALSE,"단가표지"}</definedName>
    <definedName name="ㅣㅏ허ㅏ허ㅏ허ㅏ" localSheetId="19" hidden="1">{#N/A,#N/A,FALSE,"단가표지"}</definedName>
    <definedName name="ㅣㅏ허ㅏ허ㅏ허ㅏ" localSheetId="20" hidden="1">{#N/A,#N/A,FALSE,"단가표지"}</definedName>
    <definedName name="ㅣㅏ허ㅏ허ㅏ허ㅏ" localSheetId="22" hidden="1">{#N/A,#N/A,FALSE,"단가표지"}</definedName>
    <definedName name="ㅣㅏ허ㅏ허ㅏ허ㅏ" localSheetId="24" hidden="1">{#N/A,#N/A,FALSE,"단가표지"}</definedName>
    <definedName name="ㅣㅏ허ㅏ허ㅏ허ㅏ" localSheetId="28" hidden="1">{#N/A,#N/A,FALSE,"단가표지"}</definedName>
    <definedName name="ㅣㅏ허ㅏ허ㅏ허ㅏ" localSheetId="14" hidden="1">{#N/A,#N/A,FALSE,"단가표지"}</definedName>
    <definedName name="ㅣㅏ허ㅏ허ㅏ허ㅏ" hidden="1">{#N/A,#N/A,FALSE,"단가표지"}</definedName>
    <definedName name="ㅣㅏㅑㅓㄴ이ㅏㅎㄹ" localSheetId="12" hidden="1">{#N/A,#N/A,FALSE,"집계표"}</definedName>
    <definedName name="ㅣㅏㅑㅓㄴ이ㅏㅎㄹ" localSheetId="11" hidden="1">{#N/A,#N/A,FALSE,"집계표"}</definedName>
    <definedName name="ㅣㅏㅑㅓㄴ이ㅏㅎㄹ" localSheetId="13" hidden="1">{#N/A,#N/A,FALSE,"집계표"}</definedName>
    <definedName name="ㅣㅏㅑㅓㄴ이ㅏㅎㄹ" localSheetId="16" hidden="1">{#N/A,#N/A,FALSE,"집계표"}</definedName>
    <definedName name="ㅣㅏㅑㅓㄴ이ㅏㅎㄹ" localSheetId="21" hidden="1">{#N/A,#N/A,FALSE,"집계표"}</definedName>
    <definedName name="ㅣㅏㅑㅓㄴ이ㅏㅎㄹ" localSheetId="18" hidden="1">{#N/A,#N/A,FALSE,"집계표"}</definedName>
    <definedName name="ㅣㅏㅑㅓㄴ이ㅏㅎㄹ" localSheetId="19" hidden="1">{#N/A,#N/A,FALSE,"집계표"}</definedName>
    <definedName name="ㅣㅏㅑㅓㄴ이ㅏㅎㄹ" localSheetId="20" hidden="1">{#N/A,#N/A,FALSE,"집계표"}</definedName>
    <definedName name="ㅣㅏㅑㅓㄴ이ㅏㅎㄹ" localSheetId="22" hidden="1">{#N/A,#N/A,FALSE,"집계표"}</definedName>
    <definedName name="ㅣㅏㅑㅓㄴ이ㅏㅎㄹ" localSheetId="24" hidden="1">{#N/A,#N/A,FALSE,"집계표"}</definedName>
    <definedName name="ㅣㅏㅑㅓㄴ이ㅏㅎㄹ" localSheetId="28" hidden="1">{#N/A,#N/A,FALSE,"집계표"}</definedName>
    <definedName name="ㅣㅏㅑㅓㄴ이ㅏㅎㄹ" localSheetId="14" hidden="1">{#N/A,#N/A,FALSE,"집계표"}</definedName>
    <definedName name="ㅣㅏㅑㅓㄴ이ㅏㅎㄹ" hidden="1">{#N/A,#N/A,FALSE,"집계표"}</definedName>
    <definedName name="ㅣㅏㅓ" localSheetId="12" hidden="1">{#N/A,#N/A,FALSE,"운반시간"}</definedName>
    <definedName name="ㅣㅏㅓ" localSheetId="11" hidden="1">{#N/A,#N/A,FALSE,"운반시간"}</definedName>
    <definedName name="ㅣㅏㅓ" localSheetId="13" hidden="1">{#N/A,#N/A,FALSE,"운반시간"}</definedName>
    <definedName name="ㅣㅏㅓ" localSheetId="16" hidden="1">{#N/A,#N/A,FALSE,"운반시간"}</definedName>
    <definedName name="ㅣㅏㅓ" localSheetId="21" hidden="1">{#N/A,#N/A,FALSE,"운반시간"}</definedName>
    <definedName name="ㅣㅏㅓ" localSheetId="18" hidden="1">{#N/A,#N/A,FALSE,"운반시간"}</definedName>
    <definedName name="ㅣㅏㅓ" localSheetId="19" hidden="1">{#N/A,#N/A,FALSE,"운반시간"}</definedName>
    <definedName name="ㅣㅏㅓ" localSheetId="20" hidden="1">{#N/A,#N/A,FALSE,"운반시간"}</definedName>
    <definedName name="ㅣㅏㅓ" localSheetId="22" hidden="1">{#N/A,#N/A,FALSE,"운반시간"}</definedName>
    <definedName name="ㅣㅏㅓ" localSheetId="24" hidden="1">{#N/A,#N/A,FALSE,"운반시간"}</definedName>
    <definedName name="ㅣㅏㅓ" localSheetId="28" hidden="1">{#N/A,#N/A,FALSE,"운반시간"}</definedName>
    <definedName name="ㅣㅏㅓ" localSheetId="14" hidden="1">{#N/A,#N/A,FALSE,"운반시간"}</definedName>
    <definedName name="ㅣㅏㅓ" hidden="1">{#N/A,#N/A,FALSE,"운반시간"}</definedName>
    <definedName name="ㅣㅏㅓㅎ" localSheetId="12" hidden="1">{#N/A,#N/A,FALSE,"단가표지"}</definedName>
    <definedName name="ㅣㅏㅓㅎ" localSheetId="11" hidden="1">{#N/A,#N/A,FALSE,"단가표지"}</definedName>
    <definedName name="ㅣㅏㅓㅎ" localSheetId="13" hidden="1">{#N/A,#N/A,FALSE,"단가표지"}</definedName>
    <definedName name="ㅣㅏㅓㅎ" localSheetId="16" hidden="1">{#N/A,#N/A,FALSE,"단가표지"}</definedName>
    <definedName name="ㅣㅏㅓㅎ" localSheetId="21" hidden="1">{#N/A,#N/A,FALSE,"단가표지"}</definedName>
    <definedName name="ㅣㅏㅓㅎ" localSheetId="18" hidden="1">{#N/A,#N/A,FALSE,"단가표지"}</definedName>
    <definedName name="ㅣㅏㅓㅎ" localSheetId="19" hidden="1">{#N/A,#N/A,FALSE,"단가표지"}</definedName>
    <definedName name="ㅣㅏㅓㅎ" localSheetId="20" hidden="1">{#N/A,#N/A,FALSE,"단가표지"}</definedName>
    <definedName name="ㅣㅏㅓㅎ" localSheetId="22" hidden="1">{#N/A,#N/A,FALSE,"단가표지"}</definedName>
    <definedName name="ㅣㅏㅓㅎ" localSheetId="24" hidden="1">{#N/A,#N/A,FALSE,"단가표지"}</definedName>
    <definedName name="ㅣㅏㅓㅎ" localSheetId="28" hidden="1">{#N/A,#N/A,FALSE,"단가표지"}</definedName>
    <definedName name="ㅣㅏㅓㅎ" localSheetId="14" hidden="1">{#N/A,#N/A,FALSE,"단가표지"}</definedName>
    <definedName name="ㅣㅏㅓㅎ" hidden="1">{#N/A,#N/A,FALSE,"단가표지"}</definedName>
    <definedName name="ㅣㅏㅓ허ㅏㅓㅎ" localSheetId="12" hidden="1">{#N/A,#N/A,FALSE,"표지목차"}</definedName>
    <definedName name="ㅣㅏㅓ허ㅏㅓㅎ" localSheetId="11" hidden="1">{#N/A,#N/A,FALSE,"표지목차"}</definedName>
    <definedName name="ㅣㅏㅓ허ㅏㅓㅎ" localSheetId="13" hidden="1">{#N/A,#N/A,FALSE,"표지목차"}</definedName>
    <definedName name="ㅣㅏㅓ허ㅏㅓㅎ" localSheetId="16" hidden="1">{#N/A,#N/A,FALSE,"표지목차"}</definedName>
    <definedName name="ㅣㅏㅓ허ㅏㅓㅎ" localSheetId="21" hidden="1">{#N/A,#N/A,FALSE,"표지목차"}</definedName>
    <definedName name="ㅣㅏㅓ허ㅏㅓㅎ" localSheetId="18" hidden="1">{#N/A,#N/A,FALSE,"표지목차"}</definedName>
    <definedName name="ㅣㅏㅓ허ㅏㅓㅎ" localSheetId="19" hidden="1">{#N/A,#N/A,FALSE,"표지목차"}</definedName>
    <definedName name="ㅣㅏㅓ허ㅏㅓㅎ" localSheetId="20" hidden="1">{#N/A,#N/A,FALSE,"표지목차"}</definedName>
    <definedName name="ㅣㅏㅓ허ㅏㅓㅎ" localSheetId="22" hidden="1">{#N/A,#N/A,FALSE,"표지목차"}</definedName>
    <definedName name="ㅣㅏㅓ허ㅏㅓㅎ" localSheetId="24" hidden="1">{#N/A,#N/A,FALSE,"표지목차"}</definedName>
    <definedName name="ㅣㅏㅓ허ㅏㅓㅎ" localSheetId="28" hidden="1">{#N/A,#N/A,FALSE,"표지목차"}</definedName>
    <definedName name="ㅣㅏㅓ허ㅏㅓㅎ" localSheetId="14" hidden="1">{#N/A,#N/A,FALSE,"표지목차"}</definedName>
    <definedName name="ㅣㅏㅓ허ㅏㅓㅎ" hidden="1">{#N/A,#N/A,FALSE,"표지목차"}</definedName>
    <definedName name="ㅣㅏㅓㅣ허ㅏㅎ" localSheetId="12" hidden="1">{#N/A,#N/A,FALSE,"골재소요량";#N/A,#N/A,FALSE,"골재소요량"}</definedName>
    <definedName name="ㅣㅏㅓㅣ허ㅏㅎ" localSheetId="11" hidden="1">{#N/A,#N/A,FALSE,"골재소요량";#N/A,#N/A,FALSE,"골재소요량"}</definedName>
    <definedName name="ㅣㅏㅓㅣ허ㅏㅎ" localSheetId="13" hidden="1">{#N/A,#N/A,FALSE,"골재소요량";#N/A,#N/A,FALSE,"골재소요량"}</definedName>
    <definedName name="ㅣㅏㅓㅣ허ㅏㅎ" localSheetId="16" hidden="1">{#N/A,#N/A,FALSE,"골재소요량";#N/A,#N/A,FALSE,"골재소요량"}</definedName>
    <definedName name="ㅣㅏㅓㅣ허ㅏㅎ" localSheetId="21" hidden="1">{#N/A,#N/A,FALSE,"골재소요량";#N/A,#N/A,FALSE,"골재소요량"}</definedName>
    <definedName name="ㅣㅏㅓㅣ허ㅏㅎ" localSheetId="18" hidden="1">{#N/A,#N/A,FALSE,"골재소요량";#N/A,#N/A,FALSE,"골재소요량"}</definedName>
    <definedName name="ㅣㅏㅓㅣ허ㅏㅎ" localSheetId="19" hidden="1">{#N/A,#N/A,FALSE,"골재소요량";#N/A,#N/A,FALSE,"골재소요량"}</definedName>
    <definedName name="ㅣㅏㅓㅣ허ㅏㅎ" localSheetId="20" hidden="1">{#N/A,#N/A,FALSE,"골재소요량";#N/A,#N/A,FALSE,"골재소요량"}</definedName>
    <definedName name="ㅣㅏㅓㅣ허ㅏㅎ" localSheetId="22" hidden="1">{#N/A,#N/A,FALSE,"골재소요량";#N/A,#N/A,FALSE,"골재소요량"}</definedName>
    <definedName name="ㅣㅏㅓㅣ허ㅏㅎ" localSheetId="24" hidden="1">{#N/A,#N/A,FALSE,"골재소요량";#N/A,#N/A,FALSE,"골재소요량"}</definedName>
    <definedName name="ㅣㅏㅓㅣ허ㅏㅎ" localSheetId="28" hidden="1">{#N/A,#N/A,FALSE,"골재소요량";#N/A,#N/A,FALSE,"골재소요량"}</definedName>
    <definedName name="ㅣㅏㅓㅣ허ㅏㅎ" localSheetId="14" hidden="1">{#N/A,#N/A,FALSE,"골재소요량";#N/A,#N/A,FALSE,"골재소요량"}</definedName>
    <definedName name="ㅣㅏㅓㅣ허ㅏㅎ" hidden="1">{#N/A,#N/A,FALSE,"골재소요량";#N/A,#N/A,FALSE,"골재소요량"}</definedName>
    <definedName name="ㅣㅏㅓㅣ허ㅏㅏ허" localSheetId="12" hidden="1">{#N/A,#N/A,FALSE,"조골재"}</definedName>
    <definedName name="ㅣㅏㅓㅣ허ㅏㅏ허" localSheetId="11" hidden="1">{#N/A,#N/A,FALSE,"조골재"}</definedName>
    <definedName name="ㅣㅏㅓㅣ허ㅏㅏ허" localSheetId="13" hidden="1">{#N/A,#N/A,FALSE,"조골재"}</definedName>
    <definedName name="ㅣㅏㅓㅣ허ㅏㅏ허" localSheetId="16" hidden="1">{#N/A,#N/A,FALSE,"조골재"}</definedName>
    <definedName name="ㅣㅏㅓㅣ허ㅏㅏ허" localSheetId="21" hidden="1">{#N/A,#N/A,FALSE,"조골재"}</definedName>
    <definedName name="ㅣㅏㅓㅣ허ㅏㅏ허" localSheetId="18" hidden="1">{#N/A,#N/A,FALSE,"조골재"}</definedName>
    <definedName name="ㅣㅏㅓㅣ허ㅏㅏ허" localSheetId="19" hidden="1">{#N/A,#N/A,FALSE,"조골재"}</definedName>
    <definedName name="ㅣㅏㅓㅣ허ㅏㅏ허" localSheetId="20" hidden="1">{#N/A,#N/A,FALSE,"조골재"}</definedName>
    <definedName name="ㅣㅏㅓㅣ허ㅏㅏ허" localSheetId="22" hidden="1">{#N/A,#N/A,FALSE,"조골재"}</definedName>
    <definedName name="ㅣㅏㅓㅣ허ㅏㅏ허" localSheetId="24" hidden="1">{#N/A,#N/A,FALSE,"조골재"}</definedName>
    <definedName name="ㅣㅏㅓㅣ허ㅏㅏ허" localSheetId="28" hidden="1">{#N/A,#N/A,FALSE,"조골재"}</definedName>
    <definedName name="ㅣㅏㅓㅣ허ㅏㅏ허" localSheetId="14" hidden="1">{#N/A,#N/A,FALSE,"조골재"}</definedName>
    <definedName name="ㅣㅏㅓㅣ허ㅏㅏ허" hidden="1">{#N/A,#N/A,FALSE,"조골재"}</definedName>
    <definedName name="ㅣㅐㅔ"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12" hidden="1">{#N/A,#N/A,FALSE,"단가표지"}</definedName>
    <definedName name="ㅣㅑㅑ" localSheetId="11" hidden="1">{#N/A,#N/A,FALSE,"단가표지"}</definedName>
    <definedName name="ㅣㅑㅑ" localSheetId="13" hidden="1">{#N/A,#N/A,FALSE,"단가표지"}</definedName>
    <definedName name="ㅣㅑㅑ" localSheetId="16" hidden="1">{#N/A,#N/A,FALSE,"단가표지"}</definedName>
    <definedName name="ㅣㅑㅑ" localSheetId="21" hidden="1">{#N/A,#N/A,FALSE,"단가표지"}</definedName>
    <definedName name="ㅣㅑㅑ" localSheetId="18" hidden="1">{#N/A,#N/A,FALSE,"단가표지"}</definedName>
    <definedName name="ㅣㅑㅑ" localSheetId="19" hidden="1">{#N/A,#N/A,FALSE,"단가표지"}</definedName>
    <definedName name="ㅣㅑㅑ" localSheetId="20" hidden="1">{#N/A,#N/A,FALSE,"단가표지"}</definedName>
    <definedName name="ㅣㅑㅑ" localSheetId="22" hidden="1">{#N/A,#N/A,FALSE,"단가표지"}</definedName>
    <definedName name="ㅣㅑㅑ" localSheetId="24" hidden="1">{#N/A,#N/A,FALSE,"단가표지"}</definedName>
    <definedName name="ㅣㅑㅑ" localSheetId="28" hidden="1">{#N/A,#N/A,FALSE,"단가표지"}</definedName>
    <definedName name="ㅣㅑㅑ" localSheetId="14" hidden="1">{#N/A,#N/A,FALSE,"단가표지"}</definedName>
    <definedName name="ㅣㅑㅑ" hidden="1">{#N/A,#N/A,FALSE,"단가표지"}</definedName>
    <definedName name="ㅣㅓㅏ" localSheetId="12" hidden="1">{#N/A,#N/A,FALSE,"전력간선"}</definedName>
    <definedName name="ㅣㅓㅏ" localSheetId="11" hidden="1">{#N/A,#N/A,FALSE,"전력간선"}</definedName>
    <definedName name="ㅣㅓㅏ" localSheetId="13" hidden="1">{#N/A,#N/A,FALSE,"전력간선"}</definedName>
    <definedName name="ㅣㅓㅏ" localSheetId="16" hidden="1">{#N/A,#N/A,FALSE,"전력간선"}</definedName>
    <definedName name="ㅣㅓㅏ" localSheetId="21" hidden="1">{#N/A,#N/A,FALSE,"전력간선"}</definedName>
    <definedName name="ㅣㅓㅏ" localSheetId="18" hidden="1">{#N/A,#N/A,FALSE,"전력간선"}</definedName>
    <definedName name="ㅣㅓㅏ" localSheetId="19" hidden="1">{#N/A,#N/A,FALSE,"전력간선"}</definedName>
    <definedName name="ㅣㅓㅏ" localSheetId="20" hidden="1">{#N/A,#N/A,FALSE,"전력간선"}</definedName>
    <definedName name="ㅣㅓㅏ" localSheetId="22" hidden="1">{#N/A,#N/A,FALSE,"전력간선"}</definedName>
    <definedName name="ㅣㅓㅏ" localSheetId="24" hidden="1">{#N/A,#N/A,FALSE,"전력간선"}</definedName>
    <definedName name="ㅣㅓㅏ" localSheetId="28" hidden="1">{#N/A,#N/A,FALSE,"전력간선"}</definedName>
    <definedName name="ㅣㅓㅏ" localSheetId="14" hidden="1">{#N/A,#N/A,FALSE,"전력간선"}</definedName>
    <definedName name="ㅣㅓㅏ" hidden="1">{#N/A,#N/A,FALSE,"전력간선"}</definedName>
    <definedName name="ㅣㅓㅏ허" localSheetId="12" hidden="1">{#N/A,#N/A,FALSE,"운반시간"}</definedName>
    <definedName name="ㅣㅓㅏ허" localSheetId="11" hidden="1">{#N/A,#N/A,FALSE,"운반시간"}</definedName>
    <definedName name="ㅣㅓㅏ허" localSheetId="13" hidden="1">{#N/A,#N/A,FALSE,"운반시간"}</definedName>
    <definedName name="ㅣㅓㅏ허" localSheetId="16" hidden="1">{#N/A,#N/A,FALSE,"운반시간"}</definedName>
    <definedName name="ㅣㅓㅏ허" localSheetId="21" hidden="1">{#N/A,#N/A,FALSE,"운반시간"}</definedName>
    <definedName name="ㅣㅓㅏ허" localSheetId="18" hidden="1">{#N/A,#N/A,FALSE,"운반시간"}</definedName>
    <definedName name="ㅣㅓㅏ허" localSheetId="19" hidden="1">{#N/A,#N/A,FALSE,"운반시간"}</definedName>
    <definedName name="ㅣㅓㅏ허" localSheetId="20" hidden="1">{#N/A,#N/A,FALSE,"운반시간"}</definedName>
    <definedName name="ㅣㅓㅏ허" localSheetId="22" hidden="1">{#N/A,#N/A,FALSE,"운반시간"}</definedName>
    <definedName name="ㅣㅓㅏ허" localSheetId="24" hidden="1">{#N/A,#N/A,FALSE,"운반시간"}</definedName>
    <definedName name="ㅣㅓㅏ허" localSheetId="28" hidden="1">{#N/A,#N/A,FALSE,"운반시간"}</definedName>
    <definedName name="ㅣㅓㅏ허" localSheetId="14" hidden="1">{#N/A,#N/A,FALSE,"운반시간"}</definedName>
    <definedName name="ㅣㅓㅏ허" hidden="1">{#N/A,#N/A,FALSE,"운반시간"}</definedName>
    <definedName name="ㅣㅓㅏ허ㅏㅣ허ㅏㅓ" localSheetId="12" hidden="1">{#N/A,#N/A,FALSE,"운반시간"}</definedName>
    <definedName name="ㅣㅓㅏ허ㅏㅣ허ㅏㅓ" localSheetId="11" hidden="1">{#N/A,#N/A,FALSE,"운반시간"}</definedName>
    <definedName name="ㅣㅓㅏ허ㅏㅣ허ㅏㅓ" localSheetId="13" hidden="1">{#N/A,#N/A,FALSE,"운반시간"}</definedName>
    <definedName name="ㅣㅓㅏ허ㅏㅣ허ㅏㅓ" localSheetId="16" hidden="1">{#N/A,#N/A,FALSE,"운반시간"}</definedName>
    <definedName name="ㅣㅓㅏ허ㅏㅣ허ㅏㅓ" localSheetId="21" hidden="1">{#N/A,#N/A,FALSE,"운반시간"}</definedName>
    <definedName name="ㅣㅓㅏ허ㅏㅣ허ㅏㅓ" localSheetId="18" hidden="1">{#N/A,#N/A,FALSE,"운반시간"}</definedName>
    <definedName name="ㅣㅓㅏ허ㅏㅣ허ㅏㅓ" localSheetId="19" hidden="1">{#N/A,#N/A,FALSE,"운반시간"}</definedName>
    <definedName name="ㅣㅓㅏ허ㅏㅣ허ㅏㅓ" localSheetId="20" hidden="1">{#N/A,#N/A,FALSE,"운반시간"}</definedName>
    <definedName name="ㅣㅓㅏ허ㅏㅣ허ㅏㅓ" localSheetId="22" hidden="1">{#N/A,#N/A,FALSE,"운반시간"}</definedName>
    <definedName name="ㅣㅓㅏ허ㅏㅣ허ㅏㅓ" localSheetId="24" hidden="1">{#N/A,#N/A,FALSE,"운반시간"}</definedName>
    <definedName name="ㅣㅓㅏ허ㅏㅣ허ㅏㅓ" localSheetId="28" hidden="1">{#N/A,#N/A,FALSE,"운반시간"}</definedName>
    <definedName name="ㅣㅓㅏ허ㅏㅣ허ㅏㅓ" localSheetId="14" hidden="1">{#N/A,#N/A,FALSE,"운반시간"}</definedName>
    <definedName name="ㅣㅓㅏ허ㅏㅣ허ㅏㅓ" hidden="1">{#N/A,#N/A,FALSE,"운반시간"}</definedName>
    <definedName name="ㅣㅚㅓㅏ" localSheetId="12" hidden="1">{#N/A,#N/A,FALSE,"단가표지"}</definedName>
    <definedName name="ㅣㅚㅓㅏ" localSheetId="11" hidden="1">{#N/A,#N/A,FALSE,"단가표지"}</definedName>
    <definedName name="ㅣㅚㅓㅏ" localSheetId="13" hidden="1">{#N/A,#N/A,FALSE,"단가표지"}</definedName>
    <definedName name="ㅣㅚㅓㅏ" localSheetId="16" hidden="1">{#N/A,#N/A,FALSE,"단가표지"}</definedName>
    <definedName name="ㅣㅚㅓㅏ" localSheetId="21" hidden="1">{#N/A,#N/A,FALSE,"단가표지"}</definedName>
    <definedName name="ㅣㅚㅓㅏ" localSheetId="18" hidden="1">{#N/A,#N/A,FALSE,"단가표지"}</definedName>
    <definedName name="ㅣㅚㅓㅏ" localSheetId="19" hidden="1">{#N/A,#N/A,FALSE,"단가표지"}</definedName>
    <definedName name="ㅣㅚㅓㅏ" localSheetId="20" hidden="1">{#N/A,#N/A,FALSE,"단가표지"}</definedName>
    <definedName name="ㅣㅚㅓㅏ" localSheetId="22" hidden="1">{#N/A,#N/A,FALSE,"단가표지"}</definedName>
    <definedName name="ㅣㅚㅓㅏ" localSheetId="24" hidden="1">{#N/A,#N/A,FALSE,"단가표지"}</definedName>
    <definedName name="ㅣㅚㅓㅏ" localSheetId="28" hidden="1">{#N/A,#N/A,FALSE,"단가표지"}</definedName>
    <definedName name="ㅣㅚㅓㅏ" localSheetId="14" hidden="1">{#N/A,#N/A,FALSE,"단가표지"}</definedName>
    <definedName name="ㅣㅚㅓㅏ" hidden="1">{#N/A,#N/A,FALSE,"단가표지"}</definedName>
    <definedName name="ㅣㅣ" localSheetId="12" hidden="1">{#N/A,#N/A,FALSE,"물가변동 (2)";#N/A,#N/A,FALSE,"공사비";#N/A,#N/A,FALSE,"사급";#N/A,#N/A,FALSE,"도급집계";#N/A,#N/A,FALSE,"재료비";#N/A,#N/A,FALSE,"노무비";#N/A,#N/A,FALSE,"경비"}</definedName>
    <definedName name="ㅣㅣ" localSheetId="11" hidden="1">{#N/A,#N/A,FALSE,"물가변동 (2)";#N/A,#N/A,FALSE,"공사비";#N/A,#N/A,FALSE,"사급";#N/A,#N/A,FALSE,"도급집계";#N/A,#N/A,FALSE,"재료비";#N/A,#N/A,FALSE,"노무비";#N/A,#N/A,FALSE,"경비"}</definedName>
    <definedName name="ㅣㅣ" localSheetId="13" hidden="1">{#N/A,#N/A,FALSE,"물가변동 (2)";#N/A,#N/A,FALSE,"공사비";#N/A,#N/A,FALSE,"사급";#N/A,#N/A,FALSE,"도급집계";#N/A,#N/A,FALSE,"재료비";#N/A,#N/A,FALSE,"노무비";#N/A,#N/A,FALSE,"경비"}</definedName>
    <definedName name="ㅣㅣ" localSheetId="16" hidden="1">{#N/A,#N/A,FALSE,"물가변동 (2)";#N/A,#N/A,FALSE,"공사비";#N/A,#N/A,FALSE,"사급";#N/A,#N/A,FALSE,"도급집계";#N/A,#N/A,FALSE,"재료비";#N/A,#N/A,FALSE,"노무비";#N/A,#N/A,FALSE,"경비"}</definedName>
    <definedName name="ㅣㅣ" localSheetId="21" hidden="1">{#N/A,#N/A,FALSE,"물가변동 (2)";#N/A,#N/A,FALSE,"공사비";#N/A,#N/A,FALSE,"사급";#N/A,#N/A,FALSE,"도급집계";#N/A,#N/A,FALSE,"재료비";#N/A,#N/A,FALSE,"노무비";#N/A,#N/A,FALSE,"경비"}</definedName>
    <definedName name="ㅣㅣ" localSheetId="18" hidden="1">{#N/A,#N/A,FALSE,"물가변동 (2)";#N/A,#N/A,FALSE,"공사비";#N/A,#N/A,FALSE,"사급";#N/A,#N/A,FALSE,"도급집계";#N/A,#N/A,FALSE,"재료비";#N/A,#N/A,FALSE,"노무비";#N/A,#N/A,FALSE,"경비"}</definedName>
    <definedName name="ㅣㅣ" localSheetId="19" hidden="1">{#N/A,#N/A,FALSE,"물가변동 (2)";#N/A,#N/A,FALSE,"공사비";#N/A,#N/A,FALSE,"사급";#N/A,#N/A,FALSE,"도급집계";#N/A,#N/A,FALSE,"재료비";#N/A,#N/A,FALSE,"노무비";#N/A,#N/A,FALSE,"경비"}</definedName>
    <definedName name="ㅣㅣ" localSheetId="20" hidden="1">{#N/A,#N/A,FALSE,"물가변동 (2)";#N/A,#N/A,FALSE,"공사비";#N/A,#N/A,FALSE,"사급";#N/A,#N/A,FALSE,"도급집계";#N/A,#N/A,FALSE,"재료비";#N/A,#N/A,FALSE,"노무비";#N/A,#N/A,FALSE,"경비"}</definedName>
    <definedName name="ㅣㅣ" localSheetId="22" hidden="1">{#N/A,#N/A,FALSE,"물가변동 (2)";#N/A,#N/A,FALSE,"공사비";#N/A,#N/A,FALSE,"사급";#N/A,#N/A,FALSE,"도급집계";#N/A,#N/A,FALSE,"재료비";#N/A,#N/A,FALSE,"노무비";#N/A,#N/A,FALSE,"경비"}</definedName>
    <definedName name="ㅣㅣ" localSheetId="24" hidden="1">{#N/A,#N/A,FALSE,"물가변동 (2)";#N/A,#N/A,FALSE,"공사비";#N/A,#N/A,FALSE,"사급";#N/A,#N/A,FALSE,"도급집계";#N/A,#N/A,FALSE,"재료비";#N/A,#N/A,FALSE,"노무비";#N/A,#N/A,FALSE,"경비"}</definedName>
    <definedName name="ㅣㅣ" localSheetId="28" hidden="1">{#N/A,#N/A,FALSE,"물가변동 (2)";#N/A,#N/A,FALSE,"공사비";#N/A,#N/A,FALSE,"사급";#N/A,#N/A,FALSE,"도급집계";#N/A,#N/A,FALSE,"재료비";#N/A,#N/A,FALSE,"노무비";#N/A,#N/A,FALSE,"경비"}</definedName>
    <definedName name="ㅣㅣ" localSheetId="14" hidden="1">{#N/A,#N/A,FALSE,"물가변동 (2)";#N/A,#N/A,FALSE,"공사비";#N/A,#N/A,FALSE,"사급";#N/A,#N/A,FALSE,"도급집계";#N/A,#N/A,FALSE,"재료비";#N/A,#N/A,FALSE,"노무비";#N/A,#N/A,FALSE,"경비"}</definedName>
    <definedName name="ㅣㅣ" hidden="1">{#N/A,#N/A,FALSE,"물가변동 (2)";#N/A,#N/A,FALSE,"공사비";#N/A,#N/A,FALSE,"사급";#N/A,#N/A,FALSE,"도급집계";#N/A,#N/A,FALSE,"재료비";#N/A,#N/A,FALSE,"노무비";#N/A,#N/A,FALSE,"경비"}</definedName>
    <definedName name="ㅣㅣㅣ" localSheetId="1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6"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28"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4"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2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 hidden="1">#REF!</definedName>
    <definedName name="ㅣㅣㅣㅣㅣ" localSheetId="12" hidden="1">{#N/A,#N/A,FALSE,"주간공정";#N/A,#N/A,FALSE,"주간보고";#N/A,#N/A,FALSE,"주간공정표"}</definedName>
    <definedName name="ㅣㅣㅣㅣㅣ" localSheetId="11" hidden="1">{#N/A,#N/A,FALSE,"주간공정";#N/A,#N/A,FALSE,"주간보고";#N/A,#N/A,FALSE,"주간공정표"}</definedName>
    <definedName name="ㅣㅣㅣㅣㅣ" localSheetId="13" hidden="1">{#N/A,#N/A,FALSE,"주간공정";#N/A,#N/A,FALSE,"주간보고";#N/A,#N/A,FALSE,"주간공정표"}</definedName>
    <definedName name="ㅣㅣㅣㅣㅣ" localSheetId="16" hidden="1">{#N/A,#N/A,FALSE,"주간공정";#N/A,#N/A,FALSE,"주간보고";#N/A,#N/A,FALSE,"주간공정표"}</definedName>
    <definedName name="ㅣㅣㅣㅣㅣ" localSheetId="21" hidden="1">{#N/A,#N/A,FALSE,"주간공정";#N/A,#N/A,FALSE,"주간보고";#N/A,#N/A,FALSE,"주간공정표"}</definedName>
    <definedName name="ㅣㅣㅣㅣㅣ" localSheetId="18" hidden="1">{#N/A,#N/A,FALSE,"주간공정";#N/A,#N/A,FALSE,"주간보고";#N/A,#N/A,FALSE,"주간공정표"}</definedName>
    <definedName name="ㅣㅣㅣㅣㅣ" localSheetId="19" hidden="1">{#N/A,#N/A,FALSE,"주간공정";#N/A,#N/A,FALSE,"주간보고";#N/A,#N/A,FALSE,"주간공정표"}</definedName>
    <definedName name="ㅣㅣㅣㅣㅣ" localSheetId="20" hidden="1">{#N/A,#N/A,FALSE,"주간공정";#N/A,#N/A,FALSE,"주간보고";#N/A,#N/A,FALSE,"주간공정표"}</definedName>
    <definedName name="ㅣㅣㅣㅣㅣ" localSheetId="22" hidden="1">{#N/A,#N/A,FALSE,"주간공정";#N/A,#N/A,FALSE,"주간보고";#N/A,#N/A,FALSE,"주간공정표"}</definedName>
    <definedName name="ㅣㅣㅣㅣㅣ" localSheetId="24" hidden="1">{#N/A,#N/A,FALSE,"주간공정";#N/A,#N/A,FALSE,"주간보고";#N/A,#N/A,FALSE,"주간공정표"}</definedName>
    <definedName name="ㅣㅣㅣㅣㅣ" localSheetId="28" hidden="1">{#N/A,#N/A,FALSE,"주간공정";#N/A,#N/A,FALSE,"주간보고";#N/A,#N/A,FALSE,"주간공정표"}</definedName>
    <definedName name="ㅣㅣㅣㅣㅣ" localSheetId="14" hidden="1">{#N/A,#N/A,FALSE,"주간공정";#N/A,#N/A,FALSE,"주간보고";#N/A,#N/A,FALSE,"주간공정표"}</definedName>
    <definedName name="ㅣㅣㅣㅣㅣ" hidden="1">{#N/A,#N/A,FALSE,"주간공정";#N/A,#N/A,FALSE,"주간보고";#N/A,#N/A,FALSE,"주간공정표"}</definedName>
    <definedName name="ㅣㅣㅣㅣㅣㅣ" hidden="1">#REF!</definedName>
    <definedName name="借款" localSheetId="12" hidden="1">{#N/A,#N/A,FALSE,"970301";#N/A,#N/A,FALSE,"970302";#N/A,#N/A,FALSE,"970303";#N/A,#N/A,FALSE,"970304";#N/A,#N/A,FALSE,"COM1";#N/A,#N/A,FALSE,"COM2"}</definedName>
    <definedName name="借款" localSheetId="11" hidden="1">{#N/A,#N/A,FALSE,"970301";#N/A,#N/A,FALSE,"970302";#N/A,#N/A,FALSE,"970303";#N/A,#N/A,FALSE,"970304";#N/A,#N/A,FALSE,"COM1";#N/A,#N/A,FALSE,"COM2"}</definedName>
    <definedName name="借款" localSheetId="13" hidden="1">{#N/A,#N/A,FALSE,"970301";#N/A,#N/A,FALSE,"970302";#N/A,#N/A,FALSE,"970303";#N/A,#N/A,FALSE,"970304";#N/A,#N/A,FALSE,"COM1";#N/A,#N/A,FALSE,"COM2"}</definedName>
    <definedName name="借款" localSheetId="16" hidden="1">{#N/A,#N/A,FALSE,"970301";#N/A,#N/A,FALSE,"970302";#N/A,#N/A,FALSE,"970303";#N/A,#N/A,FALSE,"970304";#N/A,#N/A,FALSE,"COM1";#N/A,#N/A,FALSE,"COM2"}</definedName>
    <definedName name="借款" localSheetId="21" hidden="1">{#N/A,#N/A,FALSE,"970301";#N/A,#N/A,FALSE,"970302";#N/A,#N/A,FALSE,"970303";#N/A,#N/A,FALSE,"970304";#N/A,#N/A,FALSE,"COM1";#N/A,#N/A,FALSE,"COM2"}</definedName>
    <definedName name="借款" localSheetId="18" hidden="1">{#N/A,#N/A,FALSE,"970301";#N/A,#N/A,FALSE,"970302";#N/A,#N/A,FALSE,"970303";#N/A,#N/A,FALSE,"970304";#N/A,#N/A,FALSE,"COM1";#N/A,#N/A,FALSE,"COM2"}</definedName>
    <definedName name="借款" localSheetId="19" hidden="1">{#N/A,#N/A,FALSE,"970301";#N/A,#N/A,FALSE,"970302";#N/A,#N/A,FALSE,"970303";#N/A,#N/A,FALSE,"970304";#N/A,#N/A,FALSE,"COM1";#N/A,#N/A,FALSE,"COM2"}</definedName>
    <definedName name="借款" localSheetId="20" hidden="1">{#N/A,#N/A,FALSE,"970301";#N/A,#N/A,FALSE,"970302";#N/A,#N/A,FALSE,"970303";#N/A,#N/A,FALSE,"970304";#N/A,#N/A,FALSE,"COM1";#N/A,#N/A,FALSE,"COM2"}</definedName>
    <definedName name="借款" localSheetId="22" hidden="1">{#N/A,#N/A,FALSE,"970301";#N/A,#N/A,FALSE,"970302";#N/A,#N/A,FALSE,"970303";#N/A,#N/A,FALSE,"970304";#N/A,#N/A,FALSE,"COM1";#N/A,#N/A,FALSE,"COM2"}</definedName>
    <definedName name="借款" localSheetId="24" hidden="1">{#N/A,#N/A,FALSE,"970301";#N/A,#N/A,FALSE,"970302";#N/A,#N/A,FALSE,"970303";#N/A,#N/A,FALSE,"970304";#N/A,#N/A,FALSE,"COM1";#N/A,#N/A,FALSE,"COM2"}</definedName>
    <definedName name="借款" localSheetId="28" hidden="1">{#N/A,#N/A,FALSE,"970301";#N/A,#N/A,FALSE,"970302";#N/A,#N/A,FALSE,"970303";#N/A,#N/A,FALSE,"970304";#N/A,#N/A,FALSE,"COM1";#N/A,#N/A,FALSE,"COM2"}</definedName>
    <definedName name="借款" localSheetId="14" hidden="1">{#N/A,#N/A,FALSE,"970301";#N/A,#N/A,FALSE,"970302";#N/A,#N/A,FALSE,"970303";#N/A,#N/A,FALSE,"970304";#N/A,#N/A,FALSE,"COM1";#N/A,#N/A,FALSE,"COM2"}</definedName>
    <definedName name="借款" hidden="1">{#N/A,#N/A,FALSE,"970301";#N/A,#N/A,FALSE,"970302";#N/A,#N/A,FALSE,"970303";#N/A,#N/A,FALSE,"970304";#N/A,#N/A,FALSE,"COM1";#N/A,#N/A,FALSE,"COM2"}</definedName>
    <definedName name="南楼123" hidden="1">#REF!</definedName>
    <definedName name="取费" localSheetId="12" hidden="1">{"'现金流量表（全部投资）'!$B$4:$P$23"}</definedName>
    <definedName name="取费" localSheetId="11" hidden="1">{"'现金流量表（全部投资）'!$B$4:$P$23"}</definedName>
    <definedName name="取费" localSheetId="13" hidden="1">{"'现金流量表（全部投资）'!$B$4:$P$23"}</definedName>
    <definedName name="取费" localSheetId="16" hidden="1">{"'现金流量表（全部投资）'!$B$4:$P$23"}</definedName>
    <definedName name="取费" localSheetId="21" hidden="1">{"'现金流量表（全部投资）'!$B$4:$P$23"}</definedName>
    <definedName name="取费" localSheetId="18" hidden="1">{"'现金流量表（全部投资）'!$B$4:$P$23"}</definedName>
    <definedName name="取费" localSheetId="19" hidden="1">{"'现金流量表（全部投资）'!$B$4:$P$23"}</definedName>
    <definedName name="取费" localSheetId="20" hidden="1">{"'现金流量表（全部投资）'!$B$4:$P$23"}</definedName>
    <definedName name="取费" localSheetId="22" hidden="1">{"'现金流量表（全部投资）'!$B$4:$P$23"}</definedName>
    <definedName name="取费" localSheetId="24" hidden="1">{"'现金流量表（全部投资）'!$B$4:$P$23"}</definedName>
    <definedName name="取费" localSheetId="28" hidden="1">{"'现金流量表（全部投资）'!$B$4:$P$23"}</definedName>
    <definedName name="取费" localSheetId="14" hidden="1">{"'现金流量表（全部投资）'!$B$4:$P$23"}</definedName>
    <definedName name="取费" hidden="1">{"'现金流量表（全部投资）'!$B$4:$P$23"}</definedName>
    <definedName name="只">#REF!</definedName>
    <definedName name="土建" localSheetId="12" hidden="1">{"'照明目录'!$A$1:$H$31"}</definedName>
    <definedName name="土建" localSheetId="11" hidden="1">{"'照明目录'!$A$1:$H$31"}</definedName>
    <definedName name="土建" localSheetId="13" hidden="1">{"'照明目录'!$A$1:$H$31"}</definedName>
    <definedName name="土建" localSheetId="16" hidden="1">{"'照明目录'!$A$1:$H$31"}</definedName>
    <definedName name="土建" localSheetId="21" hidden="1">{"'照明目录'!$A$1:$H$31"}</definedName>
    <definedName name="土建" localSheetId="18" hidden="1">{"'照明目录'!$A$1:$H$31"}</definedName>
    <definedName name="土建" localSheetId="19" hidden="1">{"'照明目录'!$A$1:$H$31"}</definedName>
    <definedName name="土建" localSheetId="20" hidden="1">{"'照明目录'!$A$1:$H$31"}</definedName>
    <definedName name="土建" localSheetId="22" hidden="1">{"'照明目录'!$A$1:$H$31"}</definedName>
    <definedName name="土建" localSheetId="24" hidden="1">{"'照明目录'!$A$1:$H$31"}</definedName>
    <definedName name="土建" localSheetId="28" hidden="1">{"'照明目录'!$A$1:$H$31"}</definedName>
    <definedName name="土建" localSheetId="14" hidden="1">{"'照明目录'!$A$1:$H$31"}</definedName>
    <definedName name="土建" hidden="1">{"'照明目录'!$A$1:$H$31"}</definedName>
    <definedName name="土建2" localSheetId="12" hidden="1">{"'照明目录'!$A$1:$H$31"}</definedName>
    <definedName name="土建2" localSheetId="11" hidden="1">{"'照明目录'!$A$1:$H$31"}</definedName>
    <definedName name="土建2" localSheetId="13" hidden="1">{"'照明目录'!$A$1:$H$31"}</definedName>
    <definedName name="土建2" localSheetId="16" hidden="1">{"'照明目录'!$A$1:$H$31"}</definedName>
    <definedName name="土建2" localSheetId="21" hidden="1">{"'照明目录'!$A$1:$H$31"}</definedName>
    <definedName name="土建2" localSheetId="18" hidden="1">{"'照明目录'!$A$1:$H$31"}</definedName>
    <definedName name="土建2" localSheetId="19" hidden="1">{"'照明目录'!$A$1:$H$31"}</definedName>
    <definedName name="土建2" localSheetId="20" hidden="1">{"'照明目录'!$A$1:$H$31"}</definedName>
    <definedName name="土建2" localSheetId="22" hidden="1">{"'照明目录'!$A$1:$H$31"}</definedName>
    <definedName name="土建2" localSheetId="24" hidden="1">{"'照明目录'!$A$1:$H$31"}</definedName>
    <definedName name="土建2" localSheetId="28" hidden="1">{"'照明目录'!$A$1:$H$31"}</definedName>
    <definedName name="土建2" localSheetId="14" hidden="1">{"'照明目录'!$A$1:$H$31"}</definedName>
    <definedName name="土建2" hidden="1">{"'照明目录'!$A$1:$H$31"}</definedName>
    <definedName name="地下室" hidden="1">#REF!</definedName>
    <definedName name="地基处理" localSheetId="12" hidden="1">{"'现金流量表（全部投资）'!$B$4:$P$23"}</definedName>
    <definedName name="地基处理" localSheetId="11" hidden="1">{"'现金流量表（全部投资）'!$B$4:$P$23"}</definedName>
    <definedName name="地基处理" localSheetId="13" hidden="1">{"'现金流量表（全部投资）'!$B$4:$P$23"}</definedName>
    <definedName name="地基处理" localSheetId="16" hidden="1">{"'现金流量表（全部投资）'!$B$4:$P$23"}</definedName>
    <definedName name="地基处理" localSheetId="21" hidden="1">{"'现金流量表（全部投资）'!$B$4:$P$23"}</definedName>
    <definedName name="地基处理" localSheetId="18" hidden="1">{"'现金流量表（全部投资）'!$B$4:$P$23"}</definedName>
    <definedName name="地基处理" localSheetId="19" hidden="1">{"'现金流量表（全部投资）'!$B$4:$P$23"}</definedName>
    <definedName name="地基处理" localSheetId="20" hidden="1">{"'现金流量表（全部投资）'!$B$4:$P$23"}</definedName>
    <definedName name="地基处理" localSheetId="22" hidden="1">{"'现金流量表（全部投资）'!$B$4:$P$23"}</definedName>
    <definedName name="地基处理" localSheetId="24" hidden="1">{"'现金流量表（全部投资）'!$B$4:$P$23"}</definedName>
    <definedName name="地基处理" localSheetId="28" hidden="1">{"'现金流量表（全部投资）'!$B$4:$P$23"}</definedName>
    <definedName name="地基处理" localSheetId="14" hidden="1">{"'现金流量表（全部投资）'!$B$4:$P$23"}</definedName>
    <definedName name="地基处理" hidden="1">{"'现金流量表（全部投资）'!$B$4:$P$23"}</definedName>
    <definedName name="士大夫" localSheetId="12" hidden="1">{#N/A,#N/A,TRUE,"Cover Memo";"Complete Sys. Estimate",#N/A,TRUE,"Change Summary";"Complete Sys. Estimate",#N/A,TRUE,"Estimate Summary";"Complete Sys. Estimate",#N/A,TRUE,"Dept. Summary";"Complete Sys. Estimate",#N/A,TRUE,"DOW Detail"}</definedName>
    <definedName name="士大夫" localSheetId="11" hidden="1">{#N/A,#N/A,TRUE,"Cover Memo";"Complete Sys. Estimate",#N/A,TRUE,"Change Summary";"Complete Sys. Estimate",#N/A,TRUE,"Estimate Summary";"Complete Sys. Estimate",#N/A,TRUE,"Dept. Summary";"Complete Sys. Estimate",#N/A,TRUE,"DOW Detail"}</definedName>
    <definedName name="士大夫" localSheetId="13" hidden="1">{#N/A,#N/A,TRUE,"Cover Memo";"Complete Sys. Estimate",#N/A,TRUE,"Change Summary";"Complete Sys. Estimate",#N/A,TRUE,"Estimate Summary";"Complete Sys. Estimate",#N/A,TRUE,"Dept. Summary";"Complete Sys. Estimate",#N/A,TRUE,"DOW Detail"}</definedName>
    <definedName name="士大夫" localSheetId="16" hidden="1">{#N/A,#N/A,TRUE,"Cover Memo";"Complete Sys. Estimate",#N/A,TRUE,"Change Summary";"Complete Sys. Estimate",#N/A,TRUE,"Estimate Summary";"Complete Sys. Estimate",#N/A,TRUE,"Dept. Summary";"Complete Sys. Estimate",#N/A,TRUE,"DOW Detail"}</definedName>
    <definedName name="士大夫" localSheetId="21" hidden="1">{#N/A,#N/A,TRUE,"Cover Memo";"Complete Sys. Estimate",#N/A,TRUE,"Change Summary";"Complete Sys. Estimate",#N/A,TRUE,"Estimate Summary";"Complete Sys. Estimate",#N/A,TRUE,"Dept. Summary";"Complete Sys. Estimate",#N/A,TRUE,"DOW Detail"}</definedName>
    <definedName name="士大夫" localSheetId="18" hidden="1">{#N/A,#N/A,TRUE,"Cover Memo";"Complete Sys. Estimate",#N/A,TRUE,"Change Summary";"Complete Sys. Estimate",#N/A,TRUE,"Estimate Summary";"Complete Sys. Estimate",#N/A,TRUE,"Dept. Summary";"Complete Sys. Estimate",#N/A,TRUE,"DOW Detail"}</definedName>
    <definedName name="士大夫" localSheetId="19" hidden="1">{#N/A,#N/A,TRUE,"Cover Memo";"Complete Sys. Estimate",#N/A,TRUE,"Change Summary";"Complete Sys. Estimate",#N/A,TRUE,"Estimate Summary";"Complete Sys. Estimate",#N/A,TRUE,"Dept. Summary";"Complete Sys. Estimate",#N/A,TRUE,"DOW Detail"}</definedName>
    <definedName name="士大夫" localSheetId="20" hidden="1">{#N/A,#N/A,TRUE,"Cover Memo";"Complete Sys. Estimate",#N/A,TRUE,"Change Summary";"Complete Sys. Estimate",#N/A,TRUE,"Estimate Summary";"Complete Sys. Estimate",#N/A,TRUE,"Dept. Summary";"Complete Sys. Estimate",#N/A,TRUE,"DOW Detail"}</definedName>
    <definedName name="士大夫" localSheetId="22" hidden="1">{#N/A,#N/A,TRUE,"Cover Memo";"Complete Sys. Estimate",#N/A,TRUE,"Change Summary";"Complete Sys. Estimate",#N/A,TRUE,"Estimate Summary";"Complete Sys. Estimate",#N/A,TRUE,"Dept. Summary";"Complete Sys. Estimate",#N/A,TRUE,"DOW Detail"}</definedName>
    <definedName name="士大夫" localSheetId="24" hidden="1">{#N/A,#N/A,TRUE,"Cover Memo";"Complete Sys. Estimate",#N/A,TRUE,"Change Summary";"Complete Sys. Estimate",#N/A,TRUE,"Estimate Summary";"Complete Sys. Estimate",#N/A,TRUE,"Dept. Summary";"Complete Sys. Estimate",#N/A,TRUE,"DOW Detail"}</definedName>
    <definedName name="士大夫" localSheetId="28" hidden="1">{#N/A,#N/A,TRUE,"Cover Memo";"Complete Sys. Estimate",#N/A,TRUE,"Change Summary";"Complete Sys. Estimate",#N/A,TRUE,"Estimate Summary";"Complete Sys. Estimate",#N/A,TRUE,"Dept. Summary";"Complete Sys. Estimate",#N/A,TRUE,"DOW Detail"}</definedName>
    <definedName name="士大夫" localSheetId="14" hidden="1">{#N/A,#N/A,TRUE,"Cover Memo";"Complete Sys. Estimate",#N/A,TRUE,"Change Summary";"Complete Sys. Estimate",#N/A,TRUE,"Estimate Summary";"Complete Sys. Estimate",#N/A,TRUE,"Dept. Summary";"Complete Sys. Estimate",#N/A,TRUE,"DOW Detail"}</definedName>
    <definedName name="士大夫" hidden="1">{#N/A,#N/A,TRUE,"Cover Memo";"Complete Sys. Estimate",#N/A,TRUE,"Change Summary";"Complete Sys. Estimate",#N/A,TRUE,"Estimate Summary";"Complete Sys. Estimate",#N/A,TRUE,"Dept. Summary";"Complete Sys. Estimate",#N/A,TRUE,"DOW Detail"}</definedName>
    <definedName name="备用" localSheetId="12" hidden="1">{#N/A,#N/A,FALSE,"OffAdvance";#N/A,#N/A,FALSE,"OffExpRprt";#N/A,#N/A,FALSE,"Entertmnt";#N/A,#N/A,FALSE,"Promotion";#N/A,#N/A,FALSE,"Travelling"}</definedName>
    <definedName name="备用" localSheetId="11" hidden="1">{#N/A,#N/A,FALSE,"OffAdvance";#N/A,#N/A,FALSE,"OffExpRprt";#N/A,#N/A,FALSE,"Entertmnt";#N/A,#N/A,FALSE,"Promotion";#N/A,#N/A,FALSE,"Travelling"}</definedName>
    <definedName name="备用" localSheetId="13" hidden="1">{#N/A,#N/A,FALSE,"OffAdvance";#N/A,#N/A,FALSE,"OffExpRprt";#N/A,#N/A,FALSE,"Entertmnt";#N/A,#N/A,FALSE,"Promotion";#N/A,#N/A,FALSE,"Travelling"}</definedName>
    <definedName name="备用" localSheetId="16" hidden="1">{#N/A,#N/A,FALSE,"OffAdvance";#N/A,#N/A,FALSE,"OffExpRprt";#N/A,#N/A,FALSE,"Entertmnt";#N/A,#N/A,FALSE,"Promotion";#N/A,#N/A,FALSE,"Travelling"}</definedName>
    <definedName name="备用" localSheetId="21" hidden="1">{#N/A,#N/A,FALSE,"OffAdvance";#N/A,#N/A,FALSE,"OffExpRprt";#N/A,#N/A,FALSE,"Entertmnt";#N/A,#N/A,FALSE,"Promotion";#N/A,#N/A,FALSE,"Travelling"}</definedName>
    <definedName name="备用" localSheetId="18" hidden="1">{#N/A,#N/A,FALSE,"OffAdvance";#N/A,#N/A,FALSE,"OffExpRprt";#N/A,#N/A,FALSE,"Entertmnt";#N/A,#N/A,FALSE,"Promotion";#N/A,#N/A,FALSE,"Travelling"}</definedName>
    <definedName name="备用" localSheetId="19" hidden="1">{#N/A,#N/A,FALSE,"OffAdvance";#N/A,#N/A,FALSE,"OffExpRprt";#N/A,#N/A,FALSE,"Entertmnt";#N/A,#N/A,FALSE,"Promotion";#N/A,#N/A,FALSE,"Travelling"}</definedName>
    <definedName name="备用" localSheetId="20" hidden="1">{#N/A,#N/A,FALSE,"OffAdvance";#N/A,#N/A,FALSE,"OffExpRprt";#N/A,#N/A,FALSE,"Entertmnt";#N/A,#N/A,FALSE,"Promotion";#N/A,#N/A,FALSE,"Travelling"}</definedName>
    <definedName name="备用" localSheetId="22" hidden="1">{#N/A,#N/A,FALSE,"OffAdvance";#N/A,#N/A,FALSE,"OffExpRprt";#N/A,#N/A,FALSE,"Entertmnt";#N/A,#N/A,FALSE,"Promotion";#N/A,#N/A,FALSE,"Travelling"}</definedName>
    <definedName name="备用" localSheetId="24" hidden="1">{#N/A,#N/A,FALSE,"OffAdvance";#N/A,#N/A,FALSE,"OffExpRprt";#N/A,#N/A,FALSE,"Entertmnt";#N/A,#N/A,FALSE,"Promotion";#N/A,#N/A,FALSE,"Travelling"}</definedName>
    <definedName name="备用" localSheetId="28" hidden="1">{#N/A,#N/A,FALSE,"OffAdvance";#N/A,#N/A,FALSE,"OffExpRprt";#N/A,#N/A,FALSE,"Entertmnt";#N/A,#N/A,FALSE,"Promotion";#N/A,#N/A,FALSE,"Travelling"}</definedName>
    <definedName name="备用" localSheetId="14" hidden="1">{#N/A,#N/A,FALSE,"OffAdvance";#N/A,#N/A,FALSE,"OffExpRprt";#N/A,#N/A,FALSE,"Entertmnt";#N/A,#N/A,FALSE,"Promotion";#N/A,#N/A,FALSE,"Travelling"}</definedName>
    <definedName name="备用" hidden="1">{#N/A,#N/A,FALSE,"OffAdvance";#N/A,#N/A,FALSE,"OffExpRprt";#N/A,#N/A,FALSE,"Entertmnt";#N/A,#N/A,FALSE,"Promotion";#N/A,#N/A,FALSE,"Travelling"}</definedName>
    <definedName name="多" localSheetId="12" hidden="1">{#N/A,#N/A,FALSE,"COVER";#N/A,#N/A,FALSE,"0";#N/A,#N/A,FALSE,"1";#N/A,#N/A,FALSE,"2";#N/A,#N/A,FALSE,"3";#N/A,#N/A,FALSE,"4";#N/A,#N/A,FALSE,"5";#N/A,#N/A,FALSE,"6";#N/A,#N/A,FALSE,"7";#N/A,#N/A,FALSE,"8";#N/A,#N/A,FALSE,"9";#N/A,#N/A,FALSE,"10";#N/A,#N/A,FALSE,"11"}</definedName>
    <definedName name="多" localSheetId="11" hidden="1">{#N/A,#N/A,FALSE,"COVER";#N/A,#N/A,FALSE,"0";#N/A,#N/A,FALSE,"1";#N/A,#N/A,FALSE,"2";#N/A,#N/A,FALSE,"3";#N/A,#N/A,FALSE,"4";#N/A,#N/A,FALSE,"5";#N/A,#N/A,FALSE,"6";#N/A,#N/A,FALSE,"7";#N/A,#N/A,FALSE,"8";#N/A,#N/A,FALSE,"9";#N/A,#N/A,FALSE,"10";#N/A,#N/A,FALSE,"11"}</definedName>
    <definedName name="多" localSheetId="13" hidden="1">{#N/A,#N/A,FALSE,"COVER";#N/A,#N/A,FALSE,"0";#N/A,#N/A,FALSE,"1";#N/A,#N/A,FALSE,"2";#N/A,#N/A,FALSE,"3";#N/A,#N/A,FALSE,"4";#N/A,#N/A,FALSE,"5";#N/A,#N/A,FALSE,"6";#N/A,#N/A,FALSE,"7";#N/A,#N/A,FALSE,"8";#N/A,#N/A,FALSE,"9";#N/A,#N/A,FALSE,"10";#N/A,#N/A,FALSE,"11"}</definedName>
    <definedName name="多" localSheetId="16" hidden="1">{#N/A,#N/A,FALSE,"COVER";#N/A,#N/A,FALSE,"0";#N/A,#N/A,FALSE,"1";#N/A,#N/A,FALSE,"2";#N/A,#N/A,FALSE,"3";#N/A,#N/A,FALSE,"4";#N/A,#N/A,FALSE,"5";#N/A,#N/A,FALSE,"6";#N/A,#N/A,FALSE,"7";#N/A,#N/A,FALSE,"8";#N/A,#N/A,FALSE,"9";#N/A,#N/A,FALSE,"10";#N/A,#N/A,FALSE,"11"}</definedName>
    <definedName name="多" localSheetId="21" hidden="1">{#N/A,#N/A,FALSE,"COVER";#N/A,#N/A,FALSE,"0";#N/A,#N/A,FALSE,"1";#N/A,#N/A,FALSE,"2";#N/A,#N/A,FALSE,"3";#N/A,#N/A,FALSE,"4";#N/A,#N/A,FALSE,"5";#N/A,#N/A,FALSE,"6";#N/A,#N/A,FALSE,"7";#N/A,#N/A,FALSE,"8";#N/A,#N/A,FALSE,"9";#N/A,#N/A,FALSE,"10";#N/A,#N/A,FALSE,"11"}</definedName>
    <definedName name="多" localSheetId="18" hidden="1">{#N/A,#N/A,FALSE,"COVER";#N/A,#N/A,FALSE,"0";#N/A,#N/A,FALSE,"1";#N/A,#N/A,FALSE,"2";#N/A,#N/A,FALSE,"3";#N/A,#N/A,FALSE,"4";#N/A,#N/A,FALSE,"5";#N/A,#N/A,FALSE,"6";#N/A,#N/A,FALSE,"7";#N/A,#N/A,FALSE,"8";#N/A,#N/A,FALSE,"9";#N/A,#N/A,FALSE,"10";#N/A,#N/A,FALSE,"11"}</definedName>
    <definedName name="多" localSheetId="19" hidden="1">{#N/A,#N/A,FALSE,"COVER";#N/A,#N/A,FALSE,"0";#N/A,#N/A,FALSE,"1";#N/A,#N/A,FALSE,"2";#N/A,#N/A,FALSE,"3";#N/A,#N/A,FALSE,"4";#N/A,#N/A,FALSE,"5";#N/A,#N/A,FALSE,"6";#N/A,#N/A,FALSE,"7";#N/A,#N/A,FALSE,"8";#N/A,#N/A,FALSE,"9";#N/A,#N/A,FALSE,"10";#N/A,#N/A,FALSE,"11"}</definedName>
    <definedName name="多" localSheetId="20" hidden="1">{#N/A,#N/A,FALSE,"COVER";#N/A,#N/A,FALSE,"0";#N/A,#N/A,FALSE,"1";#N/A,#N/A,FALSE,"2";#N/A,#N/A,FALSE,"3";#N/A,#N/A,FALSE,"4";#N/A,#N/A,FALSE,"5";#N/A,#N/A,FALSE,"6";#N/A,#N/A,FALSE,"7";#N/A,#N/A,FALSE,"8";#N/A,#N/A,FALSE,"9";#N/A,#N/A,FALSE,"10";#N/A,#N/A,FALSE,"11"}</definedName>
    <definedName name="多" localSheetId="22" hidden="1">{#N/A,#N/A,FALSE,"COVER";#N/A,#N/A,FALSE,"0";#N/A,#N/A,FALSE,"1";#N/A,#N/A,FALSE,"2";#N/A,#N/A,FALSE,"3";#N/A,#N/A,FALSE,"4";#N/A,#N/A,FALSE,"5";#N/A,#N/A,FALSE,"6";#N/A,#N/A,FALSE,"7";#N/A,#N/A,FALSE,"8";#N/A,#N/A,FALSE,"9";#N/A,#N/A,FALSE,"10";#N/A,#N/A,FALSE,"11"}</definedName>
    <definedName name="多" localSheetId="24" hidden="1">{#N/A,#N/A,FALSE,"COVER";#N/A,#N/A,FALSE,"0";#N/A,#N/A,FALSE,"1";#N/A,#N/A,FALSE,"2";#N/A,#N/A,FALSE,"3";#N/A,#N/A,FALSE,"4";#N/A,#N/A,FALSE,"5";#N/A,#N/A,FALSE,"6";#N/A,#N/A,FALSE,"7";#N/A,#N/A,FALSE,"8";#N/A,#N/A,FALSE,"9";#N/A,#N/A,FALSE,"10";#N/A,#N/A,FALSE,"11"}</definedName>
    <definedName name="多" localSheetId="28" hidden="1">{#N/A,#N/A,FALSE,"COVER";#N/A,#N/A,FALSE,"0";#N/A,#N/A,FALSE,"1";#N/A,#N/A,FALSE,"2";#N/A,#N/A,FALSE,"3";#N/A,#N/A,FALSE,"4";#N/A,#N/A,FALSE,"5";#N/A,#N/A,FALSE,"6";#N/A,#N/A,FALSE,"7";#N/A,#N/A,FALSE,"8";#N/A,#N/A,FALSE,"9";#N/A,#N/A,FALSE,"10";#N/A,#N/A,FALSE,"11"}</definedName>
    <definedName name="多" localSheetId="14" hidden="1">{#N/A,#N/A,FALSE,"COVER";#N/A,#N/A,FALSE,"0";#N/A,#N/A,FALSE,"1";#N/A,#N/A,FALSE,"2";#N/A,#N/A,FALSE,"3";#N/A,#N/A,FALSE,"4";#N/A,#N/A,FALSE,"5";#N/A,#N/A,FALSE,"6";#N/A,#N/A,FALSE,"7";#N/A,#N/A,FALSE,"8";#N/A,#N/A,FALSE,"9";#N/A,#N/A,FALSE,"10";#N/A,#N/A,FALSE,"11"}</definedName>
    <definedName name="多" hidden="1">{#N/A,#N/A,FALSE,"COVER";#N/A,#N/A,FALSE,"0";#N/A,#N/A,FALSE,"1";#N/A,#N/A,FALSE,"2";#N/A,#N/A,FALSE,"3";#N/A,#N/A,FALSE,"4";#N/A,#N/A,FALSE,"5";#N/A,#N/A,FALSE,"6";#N/A,#N/A,FALSE,"7";#N/A,#N/A,FALSE,"8";#N/A,#N/A,FALSE,"9";#N/A,#N/A,FALSE,"10";#N/A,#N/A,FALSE,"11"}</definedName>
    <definedName name="好听" localSheetId="12" hidden="1">{"'照明目录'!$A$1:$H$31"}</definedName>
    <definedName name="好听" localSheetId="11" hidden="1">{"'照明目录'!$A$1:$H$31"}</definedName>
    <definedName name="好听" localSheetId="13" hidden="1">{"'照明目录'!$A$1:$H$31"}</definedName>
    <definedName name="好听" localSheetId="16" hidden="1">{"'照明目录'!$A$1:$H$31"}</definedName>
    <definedName name="好听" localSheetId="21" hidden="1">{"'照明目录'!$A$1:$H$31"}</definedName>
    <definedName name="好听" localSheetId="18" hidden="1">{"'照明目录'!$A$1:$H$31"}</definedName>
    <definedName name="好听" localSheetId="19" hidden="1">{"'照明目录'!$A$1:$H$31"}</definedName>
    <definedName name="好听" localSheetId="20" hidden="1">{"'照明目录'!$A$1:$H$31"}</definedName>
    <definedName name="好听" localSheetId="22" hidden="1">{"'照明目录'!$A$1:$H$31"}</definedName>
    <definedName name="好听" localSheetId="24" hidden="1">{"'照明目录'!$A$1:$H$31"}</definedName>
    <definedName name="好听" localSheetId="28" hidden="1">{"'照明目录'!$A$1:$H$31"}</definedName>
    <definedName name="好听" localSheetId="14" hidden="1">{"'照明目录'!$A$1:$H$31"}</definedName>
    <definedName name="好听" hidden="1">{"'照明目录'!$A$1:$H$31"}</definedName>
    <definedName name="実行" localSheetId="12" hidden="1">{"'Sheet1'!$L$16"}</definedName>
    <definedName name="実行" localSheetId="11" hidden="1">{"'Sheet1'!$L$16"}</definedName>
    <definedName name="実行" localSheetId="13" hidden="1">{"'Sheet1'!$L$16"}</definedName>
    <definedName name="実行" localSheetId="16" hidden="1">{"'Sheet1'!$L$16"}</definedName>
    <definedName name="実行" localSheetId="21" hidden="1">{"'Sheet1'!$L$16"}</definedName>
    <definedName name="実行" localSheetId="18" hidden="1">{"'Sheet1'!$L$16"}</definedName>
    <definedName name="実行" localSheetId="19" hidden="1">{"'Sheet1'!$L$16"}</definedName>
    <definedName name="実行" localSheetId="20" hidden="1">{"'Sheet1'!$L$16"}</definedName>
    <definedName name="実行" localSheetId="22" hidden="1">{"'Sheet1'!$L$16"}</definedName>
    <definedName name="実行" localSheetId="24" hidden="1">{"'Sheet1'!$L$16"}</definedName>
    <definedName name="実行" localSheetId="28" hidden="1">{"'Sheet1'!$L$16"}</definedName>
    <definedName name="実行" localSheetId="14" hidden="1">{"'Sheet1'!$L$16"}</definedName>
    <definedName name="実行" hidden="1">{"'Sheet1'!$L$16"}</definedName>
    <definedName name="屋頂" localSheetId="12">' TRẠM BƠM'!_________CN1</definedName>
    <definedName name="屋頂" localSheetId="11">'04 NHÀ XE'!_________CN1</definedName>
    <definedName name="屋頂" localSheetId="13">'05 BỂ PCCC &amp; NHÀ BƠM'!_________CN1</definedName>
    <definedName name="屋頂" localSheetId="16">'06 WC,Bảo Trì, Chứa Rác '!_________CN1</definedName>
    <definedName name="屋頂" localSheetId="21">'07 BẢNG HIỆU+ CỔNG '!_________CN1</definedName>
    <definedName name="屋頂" localSheetId="18">'08 BỂ PCCC-'!_________CN1</definedName>
    <definedName name="屋頂" localSheetId="19">'09 BE_XLNT+NHA DIEU HANH'!_________CN1</definedName>
    <definedName name="屋頂" localSheetId="20">'10_TRAM GAS'!_________CN1</definedName>
    <definedName name="屋頂" localSheetId="22">'11 BẢNG HIỆU+ CỔNG'!_________CN1</definedName>
    <definedName name="屋頂" localSheetId="24">'13 COT_CO'!_________CN1</definedName>
    <definedName name="屋頂" localSheetId="28">'Fire Fighting '!_________CN1</definedName>
    <definedName name="屋頂" localSheetId="14">'PHÒNG MÁY PHÁT ĐIỆN'!_________CN1</definedName>
    <definedName name="屋頂">[0]!_________CN1</definedName>
    <definedName name="山辺" localSheetId="12" hidden="1">{#N/A,#N/A,FALSE,"Sheet6 (24)"}</definedName>
    <definedName name="山辺" localSheetId="11" hidden="1">{#N/A,#N/A,FALSE,"Sheet6 (24)"}</definedName>
    <definedName name="山辺" localSheetId="13" hidden="1">{#N/A,#N/A,FALSE,"Sheet6 (24)"}</definedName>
    <definedName name="山辺" localSheetId="16" hidden="1">{#N/A,#N/A,FALSE,"Sheet6 (24)"}</definedName>
    <definedName name="山辺" localSheetId="21" hidden="1">{#N/A,#N/A,FALSE,"Sheet6 (24)"}</definedName>
    <definedName name="山辺" localSheetId="18" hidden="1">{#N/A,#N/A,FALSE,"Sheet6 (24)"}</definedName>
    <definedName name="山辺" localSheetId="19" hidden="1">{#N/A,#N/A,FALSE,"Sheet6 (24)"}</definedName>
    <definedName name="山辺" localSheetId="20" hidden="1">{#N/A,#N/A,FALSE,"Sheet6 (24)"}</definedName>
    <definedName name="山辺" localSheetId="22" hidden="1">{#N/A,#N/A,FALSE,"Sheet6 (24)"}</definedName>
    <definedName name="山辺" localSheetId="24" hidden="1">{#N/A,#N/A,FALSE,"Sheet6 (24)"}</definedName>
    <definedName name="山辺" localSheetId="28" hidden="1">{#N/A,#N/A,FALSE,"Sheet6 (24)"}</definedName>
    <definedName name="山辺" localSheetId="14" hidden="1">{#N/A,#N/A,FALSE,"Sheet6 (24)"}</definedName>
    <definedName name="山辺" hidden="1">{#N/A,#N/A,FALSE,"Sheet6 (24)"}</definedName>
    <definedName name="岡田" localSheetId="12" hidden="1">{#N/A,#N/A,TRUE,"SUM";#N/A,#N/A,TRUE,"EE";#N/A,#N/A,TRUE,"AC";#N/A,#N/A,TRUE,"SN"}</definedName>
    <definedName name="岡田" localSheetId="11" hidden="1">{#N/A,#N/A,TRUE,"SUM";#N/A,#N/A,TRUE,"EE";#N/A,#N/A,TRUE,"AC";#N/A,#N/A,TRUE,"SN"}</definedName>
    <definedName name="岡田" localSheetId="13" hidden="1">{#N/A,#N/A,TRUE,"SUM";#N/A,#N/A,TRUE,"EE";#N/A,#N/A,TRUE,"AC";#N/A,#N/A,TRUE,"SN"}</definedName>
    <definedName name="岡田" localSheetId="16" hidden="1">{#N/A,#N/A,TRUE,"SUM";#N/A,#N/A,TRUE,"EE";#N/A,#N/A,TRUE,"AC";#N/A,#N/A,TRUE,"SN"}</definedName>
    <definedName name="岡田" localSheetId="21" hidden="1">{#N/A,#N/A,TRUE,"SUM";#N/A,#N/A,TRUE,"EE";#N/A,#N/A,TRUE,"AC";#N/A,#N/A,TRUE,"SN"}</definedName>
    <definedName name="岡田" localSheetId="18" hidden="1">{#N/A,#N/A,TRUE,"SUM";#N/A,#N/A,TRUE,"EE";#N/A,#N/A,TRUE,"AC";#N/A,#N/A,TRUE,"SN"}</definedName>
    <definedName name="岡田" localSheetId="19" hidden="1">{#N/A,#N/A,TRUE,"SUM";#N/A,#N/A,TRUE,"EE";#N/A,#N/A,TRUE,"AC";#N/A,#N/A,TRUE,"SN"}</definedName>
    <definedName name="岡田" localSheetId="20" hidden="1">{#N/A,#N/A,TRUE,"SUM";#N/A,#N/A,TRUE,"EE";#N/A,#N/A,TRUE,"AC";#N/A,#N/A,TRUE,"SN"}</definedName>
    <definedName name="岡田" localSheetId="22" hidden="1">{#N/A,#N/A,TRUE,"SUM";#N/A,#N/A,TRUE,"EE";#N/A,#N/A,TRUE,"AC";#N/A,#N/A,TRUE,"SN"}</definedName>
    <definedName name="岡田" localSheetId="24" hidden="1">{#N/A,#N/A,TRUE,"SUM";#N/A,#N/A,TRUE,"EE";#N/A,#N/A,TRUE,"AC";#N/A,#N/A,TRUE,"SN"}</definedName>
    <definedName name="岡田" localSheetId="28" hidden="1">{#N/A,#N/A,TRUE,"SUM";#N/A,#N/A,TRUE,"EE";#N/A,#N/A,TRUE,"AC";#N/A,#N/A,TRUE,"SN"}</definedName>
    <definedName name="岡田" localSheetId="14" hidden="1">{#N/A,#N/A,TRUE,"SUM";#N/A,#N/A,TRUE,"EE";#N/A,#N/A,TRUE,"AC";#N/A,#N/A,TRUE,"SN"}</definedName>
    <definedName name="岡田" hidden="1">{#N/A,#N/A,TRUE,"SUM";#N/A,#N/A,TRUE,"EE";#N/A,#N/A,TRUE,"AC";#N/A,#N/A,TRUE,"SN"}</definedName>
    <definedName name="应手款" localSheetId="12" hidden="1">{#N/A,#N/A,FALSE,"970301";#N/A,#N/A,FALSE,"970302";#N/A,#N/A,FALSE,"970303";#N/A,#N/A,FALSE,"970304";#N/A,#N/A,FALSE,"COM1";#N/A,#N/A,FALSE,"COM2"}</definedName>
    <definedName name="应手款" localSheetId="11" hidden="1">{#N/A,#N/A,FALSE,"970301";#N/A,#N/A,FALSE,"970302";#N/A,#N/A,FALSE,"970303";#N/A,#N/A,FALSE,"970304";#N/A,#N/A,FALSE,"COM1";#N/A,#N/A,FALSE,"COM2"}</definedName>
    <definedName name="应手款" localSheetId="13" hidden="1">{#N/A,#N/A,FALSE,"970301";#N/A,#N/A,FALSE,"970302";#N/A,#N/A,FALSE,"970303";#N/A,#N/A,FALSE,"970304";#N/A,#N/A,FALSE,"COM1";#N/A,#N/A,FALSE,"COM2"}</definedName>
    <definedName name="应手款" localSheetId="16" hidden="1">{#N/A,#N/A,FALSE,"970301";#N/A,#N/A,FALSE,"970302";#N/A,#N/A,FALSE,"970303";#N/A,#N/A,FALSE,"970304";#N/A,#N/A,FALSE,"COM1";#N/A,#N/A,FALSE,"COM2"}</definedName>
    <definedName name="应手款" localSheetId="21" hidden="1">{#N/A,#N/A,FALSE,"970301";#N/A,#N/A,FALSE,"970302";#N/A,#N/A,FALSE,"970303";#N/A,#N/A,FALSE,"970304";#N/A,#N/A,FALSE,"COM1";#N/A,#N/A,FALSE,"COM2"}</definedName>
    <definedName name="应手款" localSheetId="18" hidden="1">{#N/A,#N/A,FALSE,"970301";#N/A,#N/A,FALSE,"970302";#N/A,#N/A,FALSE,"970303";#N/A,#N/A,FALSE,"970304";#N/A,#N/A,FALSE,"COM1";#N/A,#N/A,FALSE,"COM2"}</definedName>
    <definedName name="应手款" localSheetId="19" hidden="1">{#N/A,#N/A,FALSE,"970301";#N/A,#N/A,FALSE,"970302";#N/A,#N/A,FALSE,"970303";#N/A,#N/A,FALSE,"970304";#N/A,#N/A,FALSE,"COM1";#N/A,#N/A,FALSE,"COM2"}</definedName>
    <definedName name="应手款" localSheetId="20" hidden="1">{#N/A,#N/A,FALSE,"970301";#N/A,#N/A,FALSE,"970302";#N/A,#N/A,FALSE,"970303";#N/A,#N/A,FALSE,"970304";#N/A,#N/A,FALSE,"COM1";#N/A,#N/A,FALSE,"COM2"}</definedName>
    <definedName name="应手款" localSheetId="22" hidden="1">{#N/A,#N/A,FALSE,"970301";#N/A,#N/A,FALSE,"970302";#N/A,#N/A,FALSE,"970303";#N/A,#N/A,FALSE,"970304";#N/A,#N/A,FALSE,"COM1";#N/A,#N/A,FALSE,"COM2"}</definedName>
    <definedName name="应手款" localSheetId="24" hidden="1">{#N/A,#N/A,FALSE,"970301";#N/A,#N/A,FALSE,"970302";#N/A,#N/A,FALSE,"970303";#N/A,#N/A,FALSE,"970304";#N/A,#N/A,FALSE,"COM1";#N/A,#N/A,FALSE,"COM2"}</definedName>
    <definedName name="应手款" localSheetId="28" hidden="1">{#N/A,#N/A,FALSE,"970301";#N/A,#N/A,FALSE,"970302";#N/A,#N/A,FALSE,"970303";#N/A,#N/A,FALSE,"970304";#N/A,#N/A,FALSE,"COM1";#N/A,#N/A,FALSE,"COM2"}</definedName>
    <definedName name="应手款" localSheetId="14"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2" hidden="1">{#N/A,#N/A,FALSE,"Marketing";#N/A,#N/A,FALSE,"Selling";#N/A,#N/A,FALSE,"Promotional";#N/A,#N/A,FALSE,"Advertising"}</definedName>
    <definedName name="应手款1月" localSheetId="11" hidden="1">{#N/A,#N/A,FALSE,"Marketing";#N/A,#N/A,FALSE,"Selling";#N/A,#N/A,FALSE,"Promotional";#N/A,#N/A,FALSE,"Advertising"}</definedName>
    <definedName name="应手款1月" localSheetId="13" hidden="1">{#N/A,#N/A,FALSE,"Marketing";#N/A,#N/A,FALSE,"Selling";#N/A,#N/A,FALSE,"Promotional";#N/A,#N/A,FALSE,"Advertising"}</definedName>
    <definedName name="应手款1月" localSheetId="16" hidden="1">{#N/A,#N/A,FALSE,"Marketing";#N/A,#N/A,FALSE,"Selling";#N/A,#N/A,FALSE,"Promotional";#N/A,#N/A,FALSE,"Advertising"}</definedName>
    <definedName name="应手款1月" localSheetId="21" hidden="1">{#N/A,#N/A,FALSE,"Marketing";#N/A,#N/A,FALSE,"Selling";#N/A,#N/A,FALSE,"Promotional";#N/A,#N/A,FALSE,"Advertising"}</definedName>
    <definedName name="应手款1月" localSheetId="18" hidden="1">{#N/A,#N/A,FALSE,"Marketing";#N/A,#N/A,FALSE,"Selling";#N/A,#N/A,FALSE,"Promotional";#N/A,#N/A,FALSE,"Advertising"}</definedName>
    <definedName name="应手款1月" localSheetId="19" hidden="1">{#N/A,#N/A,FALSE,"Marketing";#N/A,#N/A,FALSE,"Selling";#N/A,#N/A,FALSE,"Promotional";#N/A,#N/A,FALSE,"Advertising"}</definedName>
    <definedName name="应手款1月" localSheetId="20" hidden="1">{#N/A,#N/A,FALSE,"Marketing";#N/A,#N/A,FALSE,"Selling";#N/A,#N/A,FALSE,"Promotional";#N/A,#N/A,FALSE,"Advertising"}</definedName>
    <definedName name="应手款1月" localSheetId="22" hidden="1">{#N/A,#N/A,FALSE,"Marketing";#N/A,#N/A,FALSE,"Selling";#N/A,#N/A,FALSE,"Promotional";#N/A,#N/A,FALSE,"Advertising"}</definedName>
    <definedName name="应手款1月" localSheetId="24" hidden="1">{#N/A,#N/A,FALSE,"Marketing";#N/A,#N/A,FALSE,"Selling";#N/A,#N/A,FALSE,"Promotional";#N/A,#N/A,FALSE,"Advertising"}</definedName>
    <definedName name="应手款1月" localSheetId="28" hidden="1">{#N/A,#N/A,FALSE,"Marketing";#N/A,#N/A,FALSE,"Selling";#N/A,#N/A,FALSE,"Promotional";#N/A,#N/A,FALSE,"Advertising"}</definedName>
    <definedName name="应手款1月" localSheetId="14" hidden="1">{#N/A,#N/A,FALSE,"Marketing";#N/A,#N/A,FALSE,"Selling";#N/A,#N/A,FALSE,"Promotional";#N/A,#N/A,FALSE,"Advertising"}</definedName>
    <definedName name="应手款1月" hidden="1">{#N/A,#N/A,FALSE,"Marketing";#N/A,#N/A,FALSE,"Selling";#N/A,#N/A,FALSE,"Promotional";#N/A,#N/A,FALSE,"Advertising"}</definedName>
    <definedName name="式" localSheetId="12" hidden="1">{#N/A,#N/A,FALSE,"COVER";#N/A,#N/A,FALSE,"0";#N/A,#N/A,FALSE,"1";#N/A,#N/A,FALSE,"2";#N/A,#N/A,FALSE,"3";#N/A,#N/A,FALSE,"4";#N/A,#N/A,FALSE,"5";#N/A,#N/A,FALSE,"6";#N/A,#N/A,FALSE,"7";#N/A,#N/A,FALSE,"8";#N/A,#N/A,FALSE,"9";#N/A,#N/A,FALSE,"10";#N/A,#N/A,FALSE,"11"}</definedName>
    <definedName name="式" localSheetId="11" hidden="1">{#N/A,#N/A,FALSE,"COVER";#N/A,#N/A,FALSE,"0";#N/A,#N/A,FALSE,"1";#N/A,#N/A,FALSE,"2";#N/A,#N/A,FALSE,"3";#N/A,#N/A,FALSE,"4";#N/A,#N/A,FALSE,"5";#N/A,#N/A,FALSE,"6";#N/A,#N/A,FALSE,"7";#N/A,#N/A,FALSE,"8";#N/A,#N/A,FALSE,"9";#N/A,#N/A,FALSE,"10";#N/A,#N/A,FALSE,"11"}</definedName>
    <definedName name="式" localSheetId="13" hidden="1">{#N/A,#N/A,FALSE,"COVER";#N/A,#N/A,FALSE,"0";#N/A,#N/A,FALSE,"1";#N/A,#N/A,FALSE,"2";#N/A,#N/A,FALSE,"3";#N/A,#N/A,FALSE,"4";#N/A,#N/A,FALSE,"5";#N/A,#N/A,FALSE,"6";#N/A,#N/A,FALSE,"7";#N/A,#N/A,FALSE,"8";#N/A,#N/A,FALSE,"9";#N/A,#N/A,FALSE,"10";#N/A,#N/A,FALSE,"11"}</definedName>
    <definedName name="式" localSheetId="16" hidden="1">{#N/A,#N/A,FALSE,"COVER";#N/A,#N/A,FALSE,"0";#N/A,#N/A,FALSE,"1";#N/A,#N/A,FALSE,"2";#N/A,#N/A,FALSE,"3";#N/A,#N/A,FALSE,"4";#N/A,#N/A,FALSE,"5";#N/A,#N/A,FALSE,"6";#N/A,#N/A,FALSE,"7";#N/A,#N/A,FALSE,"8";#N/A,#N/A,FALSE,"9";#N/A,#N/A,FALSE,"10";#N/A,#N/A,FALSE,"11"}</definedName>
    <definedName name="式" localSheetId="21" hidden="1">{#N/A,#N/A,FALSE,"COVER";#N/A,#N/A,FALSE,"0";#N/A,#N/A,FALSE,"1";#N/A,#N/A,FALSE,"2";#N/A,#N/A,FALSE,"3";#N/A,#N/A,FALSE,"4";#N/A,#N/A,FALSE,"5";#N/A,#N/A,FALSE,"6";#N/A,#N/A,FALSE,"7";#N/A,#N/A,FALSE,"8";#N/A,#N/A,FALSE,"9";#N/A,#N/A,FALSE,"10";#N/A,#N/A,FALSE,"11"}</definedName>
    <definedName name="式" localSheetId="18" hidden="1">{#N/A,#N/A,FALSE,"COVER";#N/A,#N/A,FALSE,"0";#N/A,#N/A,FALSE,"1";#N/A,#N/A,FALSE,"2";#N/A,#N/A,FALSE,"3";#N/A,#N/A,FALSE,"4";#N/A,#N/A,FALSE,"5";#N/A,#N/A,FALSE,"6";#N/A,#N/A,FALSE,"7";#N/A,#N/A,FALSE,"8";#N/A,#N/A,FALSE,"9";#N/A,#N/A,FALSE,"10";#N/A,#N/A,FALSE,"11"}</definedName>
    <definedName name="式" localSheetId="19" hidden="1">{#N/A,#N/A,FALSE,"COVER";#N/A,#N/A,FALSE,"0";#N/A,#N/A,FALSE,"1";#N/A,#N/A,FALSE,"2";#N/A,#N/A,FALSE,"3";#N/A,#N/A,FALSE,"4";#N/A,#N/A,FALSE,"5";#N/A,#N/A,FALSE,"6";#N/A,#N/A,FALSE,"7";#N/A,#N/A,FALSE,"8";#N/A,#N/A,FALSE,"9";#N/A,#N/A,FALSE,"10";#N/A,#N/A,FALSE,"11"}</definedName>
    <definedName name="式" localSheetId="20" hidden="1">{#N/A,#N/A,FALSE,"COVER";#N/A,#N/A,FALSE,"0";#N/A,#N/A,FALSE,"1";#N/A,#N/A,FALSE,"2";#N/A,#N/A,FALSE,"3";#N/A,#N/A,FALSE,"4";#N/A,#N/A,FALSE,"5";#N/A,#N/A,FALSE,"6";#N/A,#N/A,FALSE,"7";#N/A,#N/A,FALSE,"8";#N/A,#N/A,FALSE,"9";#N/A,#N/A,FALSE,"10";#N/A,#N/A,FALSE,"11"}</definedName>
    <definedName name="式" localSheetId="22" hidden="1">{#N/A,#N/A,FALSE,"COVER";#N/A,#N/A,FALSE,"0";#N/A,#N/A,FALSE,"1";#N/A,#N/A,FALSE,"2";#N/A,#N/A,FALSE,"3";#N/A,#N/A,FALSE,"4";#N/A,#N/A,FALSE,"5";#N/A,#N/A,FALSE,"6";#N/A,#N/A,FALSE,"7";#N/A,#N/A,FALSE,"8";#N/A,#N/A,FALSE,"9";#N/A,#N/A,FALSE,"10";#N/A,#N/A,FALSE,"11"}</definedName>
    <definedName name="式" localSheetId="24" hidden="1">{#N/A,#N/A,FALSE,"COVER";#N/A,#N/A,FALSE,"0";#N/A,#N/A,FALSE,"1";#N/A,#N/A,FALSE,"2";#N/A,#N/A,FALSE,"3";#N/A,#N/A,FALSE,"4";#N/A,#N/A,FALSE,"5";#N/A,#N/A,FALSE,"6";#N/A,#N/A,FALSE,"7";#N/A,#N/A,FALSE,"8";#N/A,#N/A,FALSE,"9";#N/A,#N/A,FALSE,"10";#N/A,#N/A,FALSE,"11"}</definedName>
    <definedName name="式" localSheetId="28" hidden="1">{#N/A,#N/A,FALSE,"COVER";#N/A,#N/A,FALSE,"0";#N/A,#N/A,FALSE,"1";#N/A,#N/A,FALSE,"2";#N/A,#N/A,FALSE,"3";#N/A,#N/A,FALSE,"4";#N/A,#N/A,FALSE,"5";#N/A,#N/A,FALSE,"6";#N/A,#N/A,FALSE,"7";#N/A,#N/A,FALSE,"8";#N/A,#N/A,FALSE,"9";#N/A,#N/A,FALSE,"10";#N/A,#N/A,FALSE,"11"}</definedName>
    <definedName name="式" localSheetId="14" hidden="1">{#N/A,#N/A,FALSE,"COVER";#N/A,#N/A,FALSE,"0";#N/A,#N/A,FALSE,"1";#N/A,#N/A,FALSE,"2";#N/A,#N/A,FALSE,"3";#N/A,#N/A,FALSE,"4";#N/A,#N/A,FALSE,"5";#N/A,#N/A,FALSE,"6";#N/A,#N/A,FALSE,"7";#N/A,#N/A,FALSE,"8";#N/A,#N/A,FALSE,"9";#N/A,#N/A,FALSE,"10";#N/A,#N/A,FALSE,"11"}</definedName>
    <definedName name="式" hidden="1">{#N/A,#N/A,FALSE,"COVER";#N/A,#N/A,FALSE,"0";#N/A,#N/A,FALSE,"1";#N/A,#N/A,FALSE,"2";#N/A,#N/A,FALSE,"3";#N/A,#N/A,FALSE,"4";#N/A,#N/A,FALSE,"5";#N/A,#N/A,FALSE,"6";#N/A,#N/A,FALSE,"7";#N/A,#N/A,FALSE,"8";#N/A,#N/A,FALSE,"9";#N/A,#N/A,FALSE,"10";#N/A,#N/A,FALSE,"11"}</definedName>
    <definedName name="影响力" localSheetId="12" hidden="1">{"'现金流量表（全部投资）'!$B$4:$P$23"}</definedName>
    <definedName name="影响力" localSheetId="11" hidden="1">{"'现金流量表（全部投资）'!$B$4:$P$23"}</definedName>
    <definedName name="影响力" localSheetId="13" hidden="1">{"'现金流量表（全部投资）'!$B$4:$P$23"}</definedName>
    <definedName name="影响力" localSheetId="16" hidden="1">{"'现金流量表（全部投资）'!$B$4:$P$23"}</definedName>
    <definedName name="影响力" localSheetId="21" hidden="1">{"'现金流量表（全部投资）'!$B$4:$P$23"}</definedName>
    <definedName name="影响力" localSheetId="18" hidden="1">{"'现金流量表（全部投资）'!$B$4:$P$23"}</definedName>
    <definedName name="影响力" localSheetId="19" hidden="1">{"'现金流量表（全部投资）'!$B$4:$P$23"}</definedName>
    <definedName name="影响力" localSheetId="20" hidden="1">{"'现金流量表（全部投资）'!$B$4:$P$23"}</definedName>
    <definedName name="影响力" localSheetId="22" hidden="1">{"'现金流量表（全部投资）'!$B$4:$P$23"}</definedName>
    <definedName name="影响力" localSheetId="24" hidden="1">{"'现金流量表（全部投资）'!$B$4:$P$23"}</definedName>
    <definedName name="影响力" localSheetId="28" hidden="1">{"'现金流量表（全部投资）'!$B$4:$P$23"}</definedName>
    <definedName name="影响力" localSheetId="14" hidden="1">{"'现金流量表（全部投资）'!$B$4:$P$23"}</definedName>
    <definedName name="影响力" hidden="1">{"'现金流量表（全部投资）'!$B$4:$P$23"}</definedName>
    <definedName name="我去热热饭" localSheetId="12" hidden="1">{"'Sheet1'!$L$16"}</definedName>
    <definedName name="我去热热饭" localSheetId="11" hidden="1">{"'Sheet1'!$L$16"}</definedName>
    <definedName name="我去热热饭" localSheetId="13" hidden="1">{"'Sheet1'!$L$16"}</definedName>
    <definedName name="我去热热饭" localSheetId="16" hidden="1">{"'Sheet1'!$L$16"}</definedName>
    <definedName name="我去热热饭" localSheetId="21" hidden="1">{"'Sheet1'!$L$16"}</definedName>
    <definedName name="我去热热饭" localSheetId="18" hidden="1">{"'Sheet1'!$L$16"}</definedName>
    <definedName name="我去热热饭" localSheetId="19" hidden="1">{"'Sheet1'!$L$16"}</definedName>
    <definedName name="我去热热饭" localSheetId="20" hidden="1">{"'Sheet1'!$L$16"}</definedName>
    <definedName name="我去热热饭" localSheetId="22" hidden="1">{"'Sheet1'!$L$16"}</definedName>
    <definedName name="我去热热饭" localSheetId="24" hidden="1">{"'Sheet1'!$L$16"}</definedName>
    <definedName name="我去热热饭" localSheetId="28" hidden="1">{"'Sheet1'!$L$16"}</definedName>
    <definedName name="我去热热饭" localSheetId="14" hidden="1">{"'Sheet1'!$L$16"}</definedName>
    <definedName name="我去热热饭" hidden="1">{"'Sheet1'!$L$16"}</definedName>
    <definedName name="才了" localSheetId="12" hidden="1">{"'照明目录'!$A$1:$H$31"}</definedName>
    <definedName name="才了" localSheetId="11" hidden="1">{"'照明目录'!$A$1:$H$31"}</definedName>
    <definedName name="才了" localSheetId="13" hidden="1">{"'照明目录'!$A$1:$H$31"}</definedName>
    <definedName name="才了" localSheetId="16" hidden="1">{"'照明目录'!$A$1:$H$31"}</definedName>
    <definedName name="才了" localSheetId="21" hidden="1">{"'照明目录'!$A$1:$H$31"}</definedName>
    <definedName name="才了" localSheetId="18" hidden="1">{"'照明目录'!$A$1:$H$31"}</definedName>
    <definedName name="才了" localSheetId="19" hidden="1">{"'照明目录'!$A$1:$H$31"}</definedName>
    <definedName name="才了" localSheetId="20" hidden="1">{"'照明目录'!$A$1:$H$31"}</definedName>
    <definedName name="才了" localSheetId="22" hidden="1">{"'照明目录'!$A$1:$H$31"}</definedName>
    <definedName name="才了" localSheetId="24" hidden="1">{"'照明目录'!$A$1:$H$31"}</definedName>
    <definedName name="才了" localSheetId="28" hidden="1">{"'照明目录'!$A$1:$H$31"}</definedName>
    <definedName name="才了" localSheetId="14" hidden="1">{"'照明目录'!$A$1:$H$31"}</definedName>
    <definedName name="才了" hidden="1">{"'照明目录'!$A$1:$H$31"}</definedName>
    <definedName name="招商局广场面积统计" localSheetId="12" hidden="1">{#N/A,#N/A,TRUE,"Cover Memo";"Complete Sys. Estimate",#N/A,TRUE,"Change Summary";"Complete Sys. Estimate",#N/A,TRUE,"Estimate Summary";"Complete Sys. Estimate",#N/A,TRUE,"Dept. Summary";"Complete Sys. Estimate",#N/A,TRUE,"DOW Detail"}</definedName>
    <definedName name="招商局广场面积统计" localSheetId="11" hidden="1">{#N/A,#N/A,TRUE,"Cover Memo";"Complete Sys. Estimate",#N/A,TRUE,"Change Summary";"Complete Sys. Estimate",#N/A,TRUE,"Estimate Summary";"Complete Sys. Estimate",#N/A,TRUE,"Dept. Summary";"Complete Sys. Estimate",#N/A,TRUE,"DOW Detail"}</definedName>
    <definedName name="招商局广场面积统计" localSheetId="13" hidden="1">{#N/A,#N/A,TRUE,"Cover Memo";"Complete Sys. Estimate",#N/A,TRUE,"Change Summary";"Complete Sys. Estimate",#N/A,TRUE,"Estimate Summary";"Complete Sys. Estimate",#N/A,TRUE,"Dept. Summary";"Complete Sys. Estimate",#N/A,TRUE,"DOW Detail"}</definedName>
    <definedName name="招商局广场面积统计" localSheetId="16" hidden="1">{#N/A,#N/A,TRUE,"Cover Memo";"Complete Sys. Estimate",#N/A,TRUE,"Change Summary";"Complete Sys. Estimate",#N/A,TRUE,"Estimate Summary";"Complete Sys. Estimate",#N/A,TRUE,"Dept. Summary";"Complete Sys. Estimate",#N/A,TRUE,"DOW Detail"}</definedName>
    <definedName name="招商局广场面积统计" localSheetId="21" hidden="1">{#N/A,#N/A,TRUE,"Cover Memo";"Complete Sys. Estimate",#N/A,TRUE,"Change Summary";"Complete Sys. Estimate",#N/A,TRUE,"Estimate Summary";"Complete Sys. Estimate",#N/A,TRUE,"Dept. Summary";"Complete Sys. Estimate",#N/A,TRUE,"DOW Detail"}</definedName>
    <definedName name="招商局广场面积统计" localSheetId="18" hidden="1">{#N/A,#N/A,TRUE,"Cover Memo";"Complete Sys. Estimate",#N/A,TRUE,"Change Summary";"Complete Sys. Estimate",#N/A,TRUE,"Estimate Summary";"Complete Sys. Estimate",#N/A,TRUE,"Dept. Summary";"Complete Sys. Estimate",#N/A,TRUE,"DOW Detail"}</definedName>
    <definedName name="招商局广场面积统计" localSheetId="19" hidden="1">{#N/A,#N/A,TRUE,"Cover Memo";"Complete Sys. Estimate",#N/A,TRUE,"Change Summary";"Complete Sys. Estimate",#N/A,TRUE,"Estimate Summary";"Complete Sys. Estimate",#N/A,TRUE,"Dept. Summary";"Complete Sys. Estimate",#N/A,TRUE,"DOW Detail"}</definedName>
    <definedName name="招商局广场面积统计" localSheetId="20" hidden="1">{#N/A,#N/A,TRUE,"Cover Memo";"Complete Sys. Estimate",#N/A,TRUE,"Change Summary";"Complete Sys. Estimate",#N/A,TRUE,"Estimate Summary";"Complete Sys. Estimate",#N/A,TRUE,"Dept. Summary";"Complete Sys. Estimate",#N/A,TRUE,"DOW Detail"}</definedName>
    <definedName name="招商局广场面积统计" localSheetId="22" hidden="1">{#N/A,#N/A,TRUE,"Cover Memo";"Complete Sys. Estimate",#N/A,TRUE,"Change Summary";"Complete Sys. Estimate",#N/A,TRUE,"Estimate Summary";"Complete Sys. Estimate",#N/A,TRUE,"Dept. Summary";"Complete Sys. Estimate",#N/A,TRUE,"DOW Detail"}</definedName>
    <definedName name="招商局广场面积统计" localSheetId="24" hidden="1">{#N/A,#N/A,TRUE,"Cover Memo";"Complete Sys. Estimate",#N/A,TRUE,"Change Summary";"Complete Sys. Estimate",#N/A,TRUE,"Estimate Summary";"Complete Sys. Estimate",#N/A,TRUE,"Dept. Summary";"Complete Sys. Estimate",#N/A,TRUE,"DOW Detail"}</definedName>
    <definedName name="招商局广场面积统计" localSheetId="28" hidden="1">{#N/A,#N/A,TRUE,"Cover Memo";"Complete Sys. Estimate",#N/A,TRUE,"Change Summary";"Complete Sys. Estimate",#N/A,TRUE,"Estimate Summary";"Complete Sys. Estimate",#N/A,TRUE,"Dept. Summary";"Complete Sys. Estimate",#N/A,TRUE,"DOW Detail"}</definedName>
    <definedName name="招商局广场面积统计" localSheetId="14" hidden="1">{#N/A,#N/A,TRUE,"Cover Memo";"Complete Sys. Estimate",#N/A,TRUE,"Change Summary";"Complete Sys. Estimate",#N/A,TRUE,"Estimate Summary";"Complete Sys. Estimate",#N/A,TRUE,"Dept. Summary";"Complete Sys. Estimate",#N/A,TRUE,"DOW Detail"}</definedName>
    <definedName name="招商局广场面积统计" hidden="1">{#N/A,#N/A,TRUE,"Cover Memo";"Complete Sys. Estimate",#N/A,TRUE,"Change Summary";"Complete Sys. Estimate",#N/A,TRUE,"Estimate Summary";"Complete Sys. Estimate",#N/A,TRUE,"Dept. Summary";"Complete Sys. Estimate",#N/A,TRUE,"DOW Detail"}</definedName>
    <definedName name="新" localSheetId="12" hidden="1">{#N/A,#N/A,FALSE,"m66";#N/A,#N/A,FALSE,"m66"}</definedName>
    <definedName name="新" localSheetId="11" hidden="1">{#N/A,#N/A,FALSE,"m66";#N/A,#N/A,FALSE,"m66"}</definedName>
    <definedName name="新" localSheetId="13" hidden="1">{#N/A,#N/A,FALSE,"m66";#N/A,#N/A,FALSE,"m66"}</definedName>
    <definedName name="新" localSheetId="16" hidden="1">{#N/A,#N/A,FALSE,"m66";#N/A,#N/A,FALSE,"m66"}</definedName>
    <definedName name="新" localSheetId="21" hidden="1">{#N/A,#N/A,FALSE,"m66";#N/A,#N/A,FALSE,"m66"}</definedName>
    <definedName name="新" localSheetId="18" hidden="1">{#N/A,#N/A,FALSE,"m66";#N/A,#N/A,FALSE,"m66"}</definedName>
    <definedName name="新" localSheetId="19" hidden="1">{#N/A,#N/A,FALSE,"m66";#N/A,#N/A,FALSE,"m66"}</definedName>
    <definedName name="新" localSheetId="20" hidden="1">{#N/A,#N/A,FALSE,"m66";#N/A,#N/A,FALSE,"m66"}</definedName>
    <definedName name="新" localSheetId="22" hidden="1">{#N/A,#N/A,FALSE,"m66";#N/A,#N/A,FALSE,"m66"}</definedName>
    <definedName name="新" localSheetId="24" hidden="1">{#N/A,#N/A,FALSE,"m66";#N/A,#N/A,FALSE,"m66"}</definedName>
    <definedName name="新" localSheetId="28" hidden="1">{#N/A,#N/A,FALSE,"m66";#N/A,#N/A,FALSE,"m66"}</definedName>
    <definedName name="新" localSheetId="14" hidden="1">{#N/A,#N/A,FALSE,"m66";#N/A,#N/A,FALSE,"m66"}</definedName>
    <definedName name="新" hidden="1">{#N/A,#N/A,FALSE,"m66";#N/A,#N/A,FALSE,"m66"}</definedName>
    <definedName name="新封" localSheetId="12" hidden="1">{"'现金流量表（全部投资）'!$B$4:$P$23"}</definedName>
    <definedName name="新封" localSheetId="11" hidden="1">{"'现金流量表（全部投资）'!$B$4:$P$23"}</definedName>
    <definedName name="新封" localSheetId="13" hidden="1">{"'现金流量表（全部投资）'!$B$4:$P$23"}</definedName>
    <definedName name="新封" localSheetId="16" hidden="1">{"'现金流量表（全部投资）'!$B$4:$P$23"}</definedName>
    <definedName name="新封" localSheetId="21" hidden="1">{"'现金流量表（全部投资）'!$B$4:$P$23"}</definedName>
    <definedName name="新封" localSheetId="18" hidden="1">{"'现金流量表（全部投资）'!$B$4:$P$23"}</definedName>
    <definedName name="新封" localSheetId="19" hidden="1">{"'现金流量表（全部投资）'!$B$4:$P$23"}</definedName>
    <definedName name="新封" localSheetId="20" hidden="1">{"'现金流量表（全部投资）'!$B$4:$P$23"}</definedName>
    <definedName name="新封" localSheetId="22" hidden="1">{"'现金流量表（全部投资）'!$B$4:$P$23"}</definedName>
    <definedName name="新封" localSheetId="24" hidden="1">{"'现金流量表（全部投资）'!$B$4:$P$23"}</definedName>
    <definedName name="新封" localSheetId="28" hidden="1">{"'现金流量表（全部投资）'!$B$4:$P$23"}</definedName>
    <definedName name="新封" localSheetId="14" hidden="1">{"'现金流量表（全部投资）'!$B$4:$P$23"}</definedName>
    <definedName name="新封" hidden="1">{"'现金流量表（全部投资）'!$B$4:$P$23"}</definedName>
    <definedName name="春" localSheetId="12" hidden="1">{"'照明目录'!$A$1:$H$31"}</definedName>
    <definedName name="春" localSheetId="11" hidden="1">{"'照明目录'!$A$1:$H$31"}</definedName>
    <definedName name="春" localSheetId="13" hidden="1">{"'照明目录'!$A$1:$H$31"}</definedName>
    <definedName name="春" localSheetId="16" hidden="1">{"'照明目录'!$A$1:$H$31"}</definedName>
    <definedName name="春" localSheetId="21" hidden="1">{"'照明目录'!$A$1:$H$31"}</definedName>
    <definedName name="春" localSheetId="18" hidden="1">{"'照明目录'!$A$1:$H$31"}</definedName>
    <definedName name="春" localSheetId="19" hidden="1">{"'照明目录'!$A$1:$H$31"}</definedName>
    <definedName name="春" localSheetId="20" hidden="1">{"'照明目录'!$A$1:$H$31"}</definedName>
    <definedName name="春" localSheetId="22" hidden="1">{"'照明目录'!$A$1:$H$31"}</definedName>
    <definedName name="春" localSheetId="24" hidden="1">{"'照明目录'!$A$1:$H$31"}</definedName>
    <definedName name="春" localSheetId="28" hidden="1">{"'照明目录'!$A$1:$H$31"}</definedName>
    <definedName name="春" localSheetId="14" hidden="1">{"'照明目录'!$A$1:$H$31"}</definedName>
    <definedName name="春" hidden="1">{"'照明目录'!$A$1:$H$31"}</definedName>
    <definedName name="是打发斯蒂芬" localSheetId="12" hidden="1">{#N/A,#N/A,TRUE,"Cover Memo";"Complete Sys. Estimate",#N/A,TRUE,"Change Summary";"Complete Sys. Estimate",#N/A,TRUE,"Estimate Summary";"Complete Sys. Estimate",#N/A,TRUE,"Dept. Summary";"Complete Sys. Estimate",#N/A,TRUE,"DOW Detail"}</definedName>
    <definedName name="是打发斯蒂芬" localSheetId="11" hidden="1">{#N/A,#N/A,TRUE,"Cover Memo";"Complete Sys. Estimate",#N/A,TRUE,"Change Summary";"Complete Sys. Estimate",#N/A,TRUE,"Estimate Summary";"Complete Sys. Estimate",#N/A,TRUE,"Dept. Summary";"Complete Sys. Estimate",#N/A,TRUE,"DOW Detail"}</definedName>
    <definedName name="是打发斯蒂芬" localSheetId="13" hidden="1">{#N/A,#N/A,TRUE,"Cover Memo";"Complete Sys. Estimate",#N/A,TRUE,"Change Summary";"Complete Sys. Estimate",#N/A,TRUE,"Estimate Summary";"Complete Sys. Estimate",#N/A,TRUE,"Dept. Summary";"Complete Sys. Estimate",#N/A,TRUE,"DOW Detail"}</definedName>
    <definedName name="是打发斯蒂芬" localSheetId="16" hidden="1">{#N/A,#N/A,TRUE,"Cover Memo";"Complete Sys. Estimate",#N/A,TRUE,"Change Summary";"Complete Sys. Estimate",#N/A,TRUE,"Estimate Summary";"Complete Sys. Estimate",#N/A,TRUE,"Dept. Summary";"Complete Sys. Estimate",#N/A,TRUE,"DOW Detail"}</definedName>
    <definedName name="是打发斯蒂芬" localSheetId="21" hidden="1">{#N/A,#N/A,TRUE,"Cover Memo";"Complete Sys. Estimate",#N/A,TRUE,"Change Summary";"Complete Sys. Estimate",#N/A,TRUE,"Estimate Summary";"Complete Sys. Estimate",#N/A,TRUE,"Dept. Summary";"Complete Sys. Estimate",#N/A,TRUE,"DOW Detail"}</definedName>
    <definedName name="是打发斯蒂芬" localSheetId="18" hidden="1">{#N/A,#N/A,TRUE,"Cover Memo";"Complete Sys. Estimate",#N/A,TRUE,"Change Summary";"Complete Sys. Estimate",#N/A,TRUE,"Estimate Summary";"Complete Sys. Estimate",#N/A,TRUE,"Dept. Summary";"Complete Sys. Estimate",#N/A,TRUE,"DOW Detail"}</definedName>
    <definedName name="是打发斯蒂芬" localSheetId="19" hidden="1">{#N/A,#N/A,TRUE,"Cover Memo";"Complete Sys. Estimate",#N/A,TRUE,"Change Summary";"Complete Sys. Estimate",#N/A,TRUE,"Estimate Summary";"Complete Sys. Estimate",#N/A,TRUE,"Dept. Summary";"Complete Sys. Estimate",#N/A,TRUE,"DOW Detail"}</definedName>
    <definedName name="是打发斯蒂芬" localSheetId="20" hidden="1">{#N/A,#N/A,TRUE,"Cover Memo";"Complete Sys. Estimate",#N/A,TRUE,"Change Summary";"Complete Sys. Estimate",#N/A,TRUE,"Estimate Summary";"Complete Sys. Estimate",#N/A,TRUE,"Dept. Summary";"Complete Sys. Estimate",#N/A,TRUE,"DOW Detail"}</definedName>
    <definedName name="是打发斯蒂芬" localSheetId="22" hidden="1">{#N/A,#N/A,TRUE,"Cover Memo";"Complete Sys. Estimate",#N/A,TRUE,"Change Summary";"Complete Sys. Estimate",#N/A,TRUE,"Estimate Summary";"Complete Sys. Estimate",#N/A,TRUE,"Dept. Summary";"Complete Sys. Estimate",#N/A,TRUE,"DOW Detail"}</definedName>
    <definedName name="是打发斯蒂芬" localSheetId="24" hidden="1">{#N/A,#N/A,TRUE,"Cover Memo";"Complete Sys. Estimate",#N/A,TRUE,"Change Summary";"Complete Sys. Estimate",#N/A,TRUE,"Estimate Summary";"Complete Sys. Estimate",#N/A,TRUE,"Dept. Summary";"Complete Sys. Estimate",#N/A,TRUE,"DOW Detail"}</definedName>
    <definedName name="是打发斯蒂芬" localSheetId="28" hidden="1">{#N/A,#N/A,TRUE,"Cover Memo";"Complete Sys. Estimate",#N/A,TRUE,"Change Summary";"Complete Sys. Estimate",#N/A,TRUE,"Estimate Summary";"Complete Sys. Estimate",#N/A,TRUE,"Dept. Summary";"Complete Sys. Estimate",#N/A,TRUE,"DOW Detail"}</definedName>
    <definedName name="是打发斯蒂芬" localSheetId="14" hidden="1">{#N/A,#N/A,TRUE,"Cover Memo";"Complete Sys. Estimate",#N/A,TRUE,"Change Summary";"Complete Sys. Estimate",#N/A,TRUE,"Estimate Summary";"Complete Sys. Estimate",#N/A,TRUE,"Dept. Summary";"Complete Sys. Estimate",#N/A,TRUE,"DOW Detail"}</definedName>
    <definedName name="是打发斯蒂芬" hidden="1">{#N/A,#N/A,TRUE,"Cover Memo";"Complete Sys. Estimate",#N/A,TRUE,"Change Summary";"Complete Sys. Estimate",#N/A,TRUE,"Estimate Summary";"Complete Sys. Estimate",#N/A,TRUE,"Dept. Summary";"Complete Sys. Estimate",#N/A,TRUE,"DOW Detail"}</definedName>
    <definedName name="汇编" localSheetId="12" hidden="1">{"'照明目录'!$A$1:$H$31"}</definedName>
    <definedName name="汇编" localSheetId="11" hidden="1">{"'照明目录'!$A$1:$H$31"}</definedName>
    <definedName name="汇编" localSheetId="13" hidden="1">{"'照明目录'!$A$1:$H$31"}</definedName>
    <definedName name="汇编" localSheetId="16" hidden="1">{"'照明目录'!$A$1:$H$31"}</definedName>
    <definedName name="汇编" localSheetId="21" hidden="1">{"'照明目录'!$A$1:$H$31"}</definedName>
    <definedName name="汇编" localSheetId="18" hidden="1">{"'照明目录'!$A$1:$H$31"}</definedName>
    <definedName name="汇编" localSheetId="19" hidden="1">{"'照明目录'!$A$1:$H$31"}</definedName>
    <definedName name="汇编" localSheetId="20" hidden="1">{"'照明目录'!$A$1:$H$31"}</definedName>
    <definedName name="汇编" localSheetId="22" hidden="1">{"'照明目录'!$A$1:$H$31"}</definedName>
    <definedName name="汇编" localSheetId="24" hidden="1">{"'照明目录'!$A$1:$H$31"}</definedName>
    <definedName name="汇编" localSheetId="28" hidden="1">{"'照明目录'!$A$1:$H$31"}</definedName>
    <definedName name="汇编" localSheetId="14" hidden="1">{"'照明目录'!$A$1:$H$31"}</definedName>
    <definedName name="汇编" hidden="1">{"'照明目录'!$A$1:$H$31"}</definedName>
    <definedName name="汇编1" localSheetId="12" hidden="1">{"'照明目录'!$A$1:$H$31"}</definedName>
    <definedName name="汇编1" localSheetId="11" hidden="1">{"'照明目录'!$A$1:$H$31"}</definedName>
    <definedName name="汇编1" localSheetId="13" hidden="1">{"'照明目录'!$A$1:$H$31"}</definedName>
    <definedName name="汇编1" localSheetId="16" hidden="1">{"'照明目录'!$A$1:$H$31"}</definedName>
    <definedName name="汇编1" localSheetId="21" hidden="1">{"'照明目录'!$A$1:$H$31"}</definedName>
    <definedName name="汇编1" localSheetId="18" hidden="1">{"'照明目录'!$A$1:$H$31"}</definedName>
    <definedName name="汇编1" localSheetId="19" hidden="1">{"'照明目录'!$A$1:$H$31"}</definedName>
    <definedName name="汇编1" localSheetId="20" hidden="1">{"'照明目录'!$A$1:$H$31"}</definedName>
    <definedName name="汇编1" localSheetId="22" hidden="1">{"'照明目录'!$A$1:$H$31"}</definedName>
    <definedName name="汇编1" localSheetId="24" hidden="1">{"'照明目录'!$A$1:$H$31"}</definedName>
    <definedName name="汇编1" localSheetId="28" hidden="1">{"'照明目录'!$A$1:$H$31"}</definedName>
    <definedName name="汇编1" localSheetId="14" hidden="1">{"'照明目录'!$A$1:$H$31"}</definedName>
    <definedName name="汇编1" hidden="1">{"'照明目录'!$A$1:$H$31"}</definedName>
    <definedName name="点点滴滴" hidden="1">#REF!</definedName>
    <definedName name="照度基準" localSheetId="12" hidden="1">{#N/A,#N/A,FALSE,"Sheet6 (24)"}</definedName>
    <definedName name="照度基準" localSheetId="11" hidden="1">{#N/A,#N/A,FALSE,"Sheet6 (24)"}</definedName>
    <definedName name="照度基準" localSheetId="13" hidden="1">{#N/A,#N/A,FALSE,"Sheet6 (24)"}</definedName>
    <definedName name="照度基準" localSheetId="16" hidden="1">{#N/A,#N/A,FALSE,"Sheet6 (24)"}</definedName>
    <definedName name="照度基準" localSheetId="21" hidden="1">{#N/A,#N/A,FALSE,"Sheet6 (24)"}</definedName>
    <definedName name="照度基準" localSheetId="18" hidden="1">{#N/A,#N/A,FALSE,"Sheet6 (24)"}</definedName>
    <definedName name="照度基準" localSheetId="19" hidden="1">{#N/A,#N/A,FALSE,"Sheet6 (24)"}</definedName>
    <definedName name="照度基準" localSheetId="20" hidden="1">{#N/A,#N/A,FALSE,"Sheet6 (24)"}</definedName>
    <definedName name="照度基準" localSheetId="22" hidden="1">{#N/A,#N/A,FALSE,"Sheet6 (24)"}</definedName>
    <definedName name="照度基準" localSheetId="24" hidden="1">{#N/A,#N/A,FALSE,"Sheet6 (24)"}</definedName>
    <definedName name="照度基準" localSheetId="28" hidden="1">{#N/A,#N/A,FALSE,"Sheet6 (24)"}</definedName>
    <definedName name="照度基準" localSheetId="14" hidden="1">{#N/A,#N/A,FALSE,"Sheet6 (24)"}</definedName>
    <definedName name="照度基準" hidden="1">{#N/A,#N/A,FALSE,"Sheet6 (24)"}</definedName>
    <definedName name="石膏破碎及输送" localSheetId="12" hidden="1">{"'照明目录'!$A$1:$H$31"}</definedName>
    <definedName name="石膏破碎及输送" localSheetId="11" hidden="1">{"'照明目录'!$A$1:$H$31"}</definedName>
    <definedName name="石膏破碎及输送" localSheetId="13" hidden="1">{"'照明目录'!$A$1:$H$31"}</definedName>
    <definedName name="石膏破碎及输送" localSheetId="16" hidden="1">{"'照明目录'!$A$1:$H$31"}</definedName>
    <definedName name="石膏破碎及输送" localSheetId="21" hidden="1">{"'照明目录'!$A$1:$H$31"}</definedName>
    <definedName name="石膏破碎及输送" localSheetId="18" hidden="1">{"'照明目录'!$A$1:$H$31"}</definedName>
    <definedName name="石膏破碎及输送" localSheetId="19" hidden="1">{"'照明目录'!$A$1:$H$31"}</definedName>
    <definedName name="石膏破碎及输送" localSheetId="20" hidden="1">{"'照明目录'!$A$1:$H$31"}</definedName>
    <definedName name="石膏破碎及输送" localSheetId="22" hidden="1">{"'照明目录'!$A$1:$H$31"}</definedName>
    <definedName name="石膏破碎及输送" localSheetId="24" hidden="1">{"'照明目录'!$A$1:$H$31"}</definedName>
    <definedName name="石膏破碎及输送" localSheetId="28" hidden="1">{"'照明目录'!$A$1:$H$31"}</definedName>
    <definedName name="石膏破碎及输送" localSheetId="14" hidden="1">{"'照明目录'!$A$1:$H$31"}</definedName>
    <definedName name="石膏破碎及输送" hidden="1">{"'照明目录'!$A$1:$H$31"}</definedName>
    <definedName name="肉" localSheetId="12" hidden="1">{"Input_Fin",#N/A,FALSE,"By Code";"Input_Opt",#N/A,FALSE,"By Code"}</definedName>
    <definedName name="肉" localSheetId="11" hidden="1">{"Input_Fin",#N/A,FALSE,"By Code";"Input_Opt",#N/A,FALSE,"By Code"}</definedName>
    <definedName name="肉" localSheetId="13" hidden="1">{"Input_Fin",#N/A,FALSE,"By Code";"Input_Opt",#N/A,FALSE,"By Code"}</definedName>
    <definedName name="肉" localSheetId="16" hidden="1">{"Input_Fin",#N/A,FALSE,"By Code";"Input_Opt",#N/A,FALSE,"By Code"}</definedName>
    <definedName name="肉" localSheetId="21" hidden="1">{"Input_Fin",#N/A,FALSE,"By Code";"Input_Opt",#N/A,FALSE,"By Code"}</definedName>
    <definedName name="肉" localSheetId="18" hidden="1">{"Input_Fin",#N/A,FALSE,"By Code";"Input_Opt",#N/A,FALSE,"By Code"}</definedName>
    <definedName name="肉" localSheetId="19" hidden="1">{"Input_Fin",#N/A,FALSE,"By Code";"Input_Opt",#N/A,FALSE,"By Code"}</definedName>
    <definedName name="肉" localSheetId="20" hidden="1">{"Input_Fin",#N/A,FALSE,"By Code";"Input_Opt",#N/A,FALSE,"By Code"}</definedName>
    <definedName name="肉" localSheetId="22" hidden="1">{"Input_Fin",#N/A,FALSE,"By Code";"Input_Opt",#N/A,FALSE,"By Code"}</definedName>
    <definedName name="肉" localSheetId="24" hidden="1">{"Input_Fin",#N/A,FALSE,"By Code";"Input_Opt",#N/A,FALSE,"By Code"}</definedName>
    <definedName name="肉" localSheetId="28" hidden="1">{"Input_Fin",#N/A,FALSE,"By Code";"Input_Opt",#N/A,FALSE,"By Code"}</definedName>
    <definedName name="肉" localSheetId="14" hidden="1">{"Input_Fin",#N/A,FALSE,"By Code";"Input_Opt",#N/A,FALSE,"By Code"}</definedName>
    <definedName name="肉" hidden="1">{"Input_Fin",#N/A,FALSE,"By Code";"Input_Opt",#N/A,FALSE,"By Code"}</definedName>
    <definedName name="脱硫表二" localSheetId="12" hidden="1">{"'现金流量表（全部投资）'!$B$4:$P$23"}</definedName>
    <definedName name="脱硫表二" localSheetId="11" hidden="1">{"'现金流量表（全部投资）'!$B$4:$P$23"}</definedName>
    <definedName name="脱硫表二" localSheetId="13" hidden="1">{"'现金流量表（全部投资）'!$B$4:$P$23"}</definedName>
    <definedName name="脱硫表二" localSheetId="16" hidden="1">{"'现金流量表（全部投资）'!$B$4:$P$23"}</definedName>
    <definedName name="脱硫表二" localSheetId="21" hidden="1">{"'现金流量表（全部投资）'!$B$4:$P$23"}</definedName>
    <definedName name="脱硫表二" localSheetId="18" hidden="1">{"'现金流量表（全部投资）'!$B$4:$P$23"}</definedName>
    <definedName name="脱硫表二" localSheetId="19" hidden="1">{"'现金流量表（全部投资）'!$B$4:$P$23"}</definedName>
    <definedName name="脱硫表二" localSheetId="20" hidden="1">{"'现金流量表（全部投资）'!$B$4:$P$23"}</definedName>
    <definedName name="脱硫表二" localSheetId="22" hidden="1">{"'现金流量表（全部投资）'!$B$4:$P$23"}</definedName>
    <definedName name="脱硫表二" localSheetId="24" hidden="1">{"'现金流量表（全部投资）'!$B$4:$P$23"}</definedName>
    <definedName name="脱硫表二" localSheetId="28" hidden="1">{"'现金流量表（全部投资）'!$B$4:$P$23"}</definedName>
    <definedName name="脱硫表二" localSheetId="14" hidden="1">{"'现金流量表（全部投资）'!$B$4:$P$23"}</definedName>
    <definedName name="脱硫表二" hidden="1">{"'现金流量表（全部投资）'!$B$4:$P$23"}</definedName>
    <definedName name="自动空气开关" localSheetId="12" hidden="1">{"'照明目录'!$A$1:$H$31"}</definedName>
    <definedName name="自动空气开关" localSheetId="11" hidden="1">{"'照明目录'!$A$1:$H$31"}</definedName>
    <definedName name="自动空气开关" localSheetId="13" hidden="1">{"'照明目录'!$A$1:$H$31"}</definedName>
    <definedName name="自动空气开关" localSheetId="16" hidden="1">{"'照明目录'!$A$1:$H$31"}</definedName>
    <definedName name="自动空气开关" localSheetId="21" hidden="1">{"'照明目录'!$A$1:$H$31"}</definedName>
    <definedName name="自动空气开关" localSheetId="18" hidden="1">{"'照明目录'!$A$1:$H$31"}</definedName>
    <definedName name="自动空气开关" localSheetId="19" hidden="1">{"'照明目录'!$A$1:$H$31"}</definedName>
    <definedName name="自动空气开关" localSheetId="20" hidden="1">{"'照明目录'!$A$1:$H$31"}</definedName>
    <definedName name="自动空气开关" localSheetId="22" hidden="1">{"'照明目录'!$A$1:$H$31"}</definedName>
    <definedName name="自动空气开关" localSheetId="24" hidden="1">{"'照明目录'!$A$1:$H$31"}</definedName>
    <definedName name="自动空气开关" localSheetId="28" hidden="1">{"'照明目录'!$A$1:$H$31"}</definedName>
    <definedName name="自动空气开关" localSheetId="14" hidden="1">{"'照明目录'!$A$1:$H$31"}</definedName>
    <definedName name="自动空气开关" hidden="1">{"'照明目录'!$A$1:$H$31"}</definedName>
    <definedName name="苛" localSheetId="12" hidden="1">{"M1sPrint",#N/A,FALSE,"M1s"}</definedName>
    <definedName name="苛" localSheetId="11" hidden="1">{"M1sPrint",#N/A,FALSE,"M1s"}</definedName>
    <definedName name="苛" localSheetId="13" hidden="1">{"M1sPrint",#N/A,FALSE,"M1s"}</definedName>
    <definedName name="苛" localSheetId="16" hidden="1">{"M1sPrint",#N/A,FALSE,"M1s"}</definedName>
    <definedName name="苛" localSheetId="21" hidden="1">{"M1sPrint",#N/A,FALSE,"M1s"}</definedName>
    <definedName name="苛" localSheetId="18" hidden="1">{"M1sPrint",#N/A,FALSE,"M1s"}</definedName>
    <definedName name="苛" localSheetId="19" hidden="1">{"M1sPrint",#N/A,FALSE,"M1s"}</definedName>
    <definedName name="苛" localSheetId="20" hidden="1">{"M1sPrint",#N/A,FALSE,"M1s"}</definedName>
    <definedName name="苛" localSheetId="22" hidden="1">{"M1sPrint",#N/A,FALSE,"M1s"}</definedName>
    <definedName name="苛" localSheetId="24" hidden="1">{"M1sPrint",#N/A,FALSE,"M1s"}</definedName>
    <definedName name="苛" localSheetId="28" hidden="1">{"M1sPrint",#N/A,FALSE,"M1s"}</definedName>
    <definedName name="苛" localSheetId="14" hidden="1">{"M1sPrint",#N/A,FALSE,"M1s"}</definedName>
    <definedName name="苛" hidden="1">{"M1sPrint",#N/A,FALSE,"M1s"}</definedName>
    <definedName name="設計見積り" localSheetId="12" hidden="1">{#N/A,#N/A,TRUE,"Krycí list"}</definedName>
    <definedName name="設計見積り" localSheetId="11" hidden="1">{#N/A,#N/A,TRUE,"Krycí list"}</definedName>
    <definedName name="設計見積り" localSheetId="13" hidden="1">{#N/A,#N/A,TRUE,"Krycí list"}</definedName>
    <definedName name="設計見積り" localSheetId="16" hidden="1">{#N/A,#N/A,TRUE,"Krycí list"}</definedName>
    <definedName name="設計見積り" localSheetId="21" hidden="1">{#N/A,#N/A,TRUE,"Krycí list"}</definedName>
    <definedName name="設計見積り" localSheetId="18" hidden="1">{#N/A,#N/A,TRUE,"Krycí list"}</definedName>
    <definedName name="設計見積り" localSheetId="19" hidden="1">{#N/A,#N/A,TRUE,"Krycí list"}</definedName>
    <definedName name="設計見積り" localSheetId="20" hidden="1">{#N/A,#N/A,TRUE,"Krycí list"}</definedName>
    <definedName name="設計見積り" localSheetId="22" hidden="1">{#N/A,#N/A,TRUE,"Krycí list"}</definedName>
    <definedName name="設計見積り" localSheetId="24" hidden="1">{#N/A,#N/A,TRUE,"Krycí list"}</definedName>
    <definedName name="設計見積り" localSheetId="28" hidden="1">{#N/A,#N/A,TRUE,"Krycí list"}</definedName>
    <definedName name="設計見積り" localSheetId="14" hidden="1">{#N/A,#N/A,TRUE,"Krycí list"}</definedName>
    <definedName name="設計見積り" hidden="1">{#N/A,#N/A,TRUE,"Krycí list"}</definedName>
    <definedName name="试验" localSheetId="12" hidden="1">{#N/A,#N/A,FALSE,"OffAdvance";#N/A,#N/A,FALSE,"OffExpRprt";#N/A,#N/A,FALSE,"Travelling";#N/A,#N/A,FALSE,"Entertmnt";#N/A,#N/A,FALSE,"Promotion"}</definedName>
    <definedName name="试验" localSheetId="11" hidden="1">{#N/A,#N/A,FALSE,"OffAdvance";#N/A,#N/A,FALSE,"OffExpRprt";#N/A,#N/A,FALSE,"Travelling";#N/A,#N/A,FALSE,"Entertmnt";#N/A,#N/A,FALSE,"Promotion"}</definedName>
    <definedName name="试验" localSheetId="13" hidden="1">{#N/A,#N/A,FALSE,"OffAdvance";#N/A,#N/A,FALSE,"OffExpRprt";#N/A,#N/A,FALSE,"Travelling";#N/A,#N/A,FALSE,"Entertmnt";#N/A,#N/A,FALSE,"Promotion"}</definedName>
    <definedName name="试验" localSheetId="16" hidden="1">{#N/A,#N/A,FALSE,"OffAdvance";#N/A,#N/A,FALSE,"OffExpRprt";#N/A,#N/A,FALSE,"Travelling";#N/A,#N/A,FALSE,"Entertmnt";#N/A,#N/A,FALSE,"Promotion"}</definedName>
    <definedName name="试验" localSheetId="21" hidden="1">{#N/A,#N/A,FALSE,"OffAdvance";#N/A,#N/A,FALSE,"OffExpRprt";#N/A,#N/A,FALSE,"Travelling";#N/A,#N/A,FALSE,"Entertmnt";#N/A,#N/A,FALSE,"Promotion"}</definedName>
    <definedName name="试验" localSheetId="18" hidden="1">{#N/A,#N/A,FALSE,"OffAdvance";#N/A,#N/A,FALSE,"OffExpRprt";#N/A,#N/A,FALSE,"Travelling";#N/A,#N/A,FALSE,"Entertmnt";#N/A,#N/A,FALSE,"Promotion"}</definedName>
    <definedName name="试验" localSheetId="19" hidden="1">{#N/A,#N/A,FALSE,"OffAdvance";#N/A,#N/A,FALSE,"OffExpRprt";#N/A,#N/A,FALSE,"Travelling";#N/A,#N/A,FALSE,"Entertmnt";#N/A,#N/A,FALSE,"Promotion"}</definedName>
    <definedName name="试验" localSheetId="20" hidden="1">{#N/A,#N/A,FALSE,"OffAdvance";#N/A,#N/A,FALSE,"OffExpRprt";#N/A,#N/A,FALSE,"Travelling";#N/A,#N/A,FALSE,"Entertmnt";#N/A,#N/A,FALSE,"Promotion"}</definedName>
    <definedName name="试验" localSheetId="22" hidden="1">{#N/A,#N/A,FALSE,"OffAdvance";#N/A,#N/A,FALSE,"OffExpRprt";#N/A,#N/A,FALSE,"Travelling";#N/A,#N/A,FALSE,"Entertmnt";#N/A,#N/A,FALSE,"Promotion"}</definedName>
    <definedName name="试验" localSheetId="24" hidden="1">{#N/A,#N/A,FALSE,"OffAdvance";#N/A,#N/A,FALSE,"OffExpRprt";#N/A,#N/A,FALSE,"Travelling";#N/A,#N/A,FALSE,"Entertmnt";#N/A,#N/A,FALSE,"Promotion"}</definedName>
    <definedName name="试验" localSheetId="28" hidden="1">{#N/A,#N/A,FALSE,"OffAdvance";#N/A,#N/A,FALSE,"OffExpRprt";#N/A,#N/A,FALSE,"Travelling";#N/A,#N/A,FALSE,"Entertmnt";#N/A,#N/A,FALSE,"Promotion"}</definedName>
    <definedName name="试验" localSheetId="14" hidden="1">{#N/A,#N/A,FALSE,"OffAdvance";#N/A,#N/A,FALSE,"OffExpRprt";#N/A,#N/A,FALSE,"Travelling";#N/A,#N/A,FALSE,"Entertmnt";#N/A,#N/A,FALSE,"Promotion"}</definedName>
    <definedName name="试验" hidden="1">{#N/A,#N/A,FALSE,"OffAdvance";#N/A,#N/A,FALSE,"OffExpRprt";#N/A,#N/A,FALSE,"Travelling";#N/A,#N/A,FALSE,"Entertmnt";#N/A,#N/A,FALSE,"Promotion"}</definedName>
    <definedName name="酒店精装修" localSheetId="12" hidden="1">{#N/A,#N/A,TRUE,"Cover Memo";"Complete Sys. Estimate",#N/A,TRUE,"Change Summary";"Complete Sys. Estimate",#N/A,TRUE,"Estimate Summary";"Complete Sys. Estimate",#N/A,TRUE,"Dept. Summary";"Complete Sys. Estimate",#N/A,TRUE,"DOW Detail"}</definedName>
    <definedName name="酒店精装修" localSheetId="11" hidden="1">{#N/A,#N/A,TRUE,"Cover Memo";"Complete Sys. Estimate",#N/A,TRUE,"Change Summary";"Complete Sys. Estimate",#N/A,TRUE,"Estimate Summary";"Complete Sys. Estimate",#N/A,TRUE,"Dept. Summary";"Complete Sys. Estimate",#N/A,TRUE,"DOW Detail"}</definedName>
    <definedName name="酒店精装修" localSheetId="13" hidden="1">{#N/A,#N/A,TRUE,"Cover Memo";"Complete Sys. Estimate",#N/A,TRUE,"Change Summary";"Complete Sys. Estimate",#N/A,TRUE,"Estimate Summary";"Complete Sys. Estimate",#N/A,TRUE,"Dept. Summary";"Complete Sys. Estimate",#N/A,TRUE,"DOW Detail"}</definedName>
    <definedName name="酒店精装修" localSheetId="16" hidden="1">{#N/A,#N/A,TRUE,"Cover Memo";"Complete Sys. Estimate",#N/A,TRUE,"Change Summary";"Complete Sys. Estimate",#N/A,TRUE,"Estimate Summary";"Complete Sys. Estimate",#N/A,TRUE,"Dept. Summary";"Complete Sys. Estimate",#N/A,TRUE,"DOW Detail"}</definedName>
    <definedName name="酒店精装修" localSheetId="21" hidden="1">{#N/A,#N/A,TRUE,"Cover Memo";"Complete Sys. Estimate",#N/A,TRUE,"Change Summary";"Complete Sys. Estimate",#N/A,TRUE,"Estimate Summary";"Complete Sys. Estimate",#N/A,TRUE,"Dept. Summary";"Complete Sys. Estimate",#N/A,TRUE,"DOW Detail"}</definedName>
    <definedName name="酒店精装修" localSheetId="18" hidden="1">{#N/A,#N/A,TRUE,"Cover Memo";"Complete Sys. Estimate",#N/A,TRUE,"Change Summary";"Complete Sys. Estimate",#N/A,TRUE,"Estimate Summary";"Complete Sys. Estimate",#N/A,TRUE,"Dept. Summary";"Complete Sys. Estimate",#N/A,TRUE,"DOW Detail"}</definedName>
    <definedName name="酒店精装修" localSheetId="19" hidden="1">{#N/A,#N/A,TRUE,"Cover Memo";"Complete Sys. Estimate",#N/A,TRUE,"Change Summary";"Complete Sys. Estimate",#N/A,TRUE,"Estimate Summary";"Complete Sys. Estimate",#N/A,TRUE,"Dept. Summary";"Complete Sys. Estimate",#N/A,TRUE,"DOW Detail"}</definedName>
    <definedName name="酒店精装修" localSheetId="20" hidden="1">{#N/A,#N/A,TRUE,"Cover Memo";"Complete Sys. Estimate",#N/A,TRUE,"Change Summary";"Complete Sys. Estimate",#N/A,TRUE,"Estimate Summary";"Complete Sys. Estimate",#N/A,TRUE,"Dept. Summary";"Complete Sys. Estimate",#N/A,TRUE,"DOW Detail"}</definedName>
    <definedName name="酒店精装修" localSheetId="22" hidden="1">{#N/A,#N/A,TRUE,"Cover Memo";"Complete Sys. Estimate",#N/A,TRUE,"Change Summary";"Complete Sys. Estimate",#N/A,TRUE,"Estimate Summary";"Complete Sys. Estimate",#N/A,TRUE,"Dept. Summary";"Complete Sys. Estimate",#N/A,TRUE,"DOW Detail"}</definedName>
    <definedName name="酒店精装修" localSheetId="24" hidden="1">{#N/A,#N/A,TRUE,"Cover Memo";"Complete Sys. Estimate",#N/A,TRUE,"Change Summary";"Complete Sys. Estimate",#N/A,TRUE,"Estimate Summary";"Complete Sys. Estimate",#N/A,TRUE,"Dept. Summary";"Complete Sys. Estimate",#N/A,TRUE,"DOW Detail"}</definedName>
    <definedName name="酒店精装修" localSheetId="28" hidden="1">{#N/A,#N/A,TRUE,"Cover Memo";"Complete Sys. Estimate",#N/A,TRUE,"Change Summary";"Complete Sys. Estimate",#N/A,TRUE,"Estimate Summary";"Complete Sys. Estimate",#N/A,TRUE,"Dept. Summary";"Complete Sys. Estimate",#N/A,TRUE,"DOW Detail"}</definedName>
    <definedName name="酒店精装修" localSheetId="14" hidden="1">{#N/A,#N/A,TRUE,"Cover Memo";"Complete Sys. Estimate",#N/A,TRUE,"Change Summary";"Complete Sys. Estimate",#N/A,TRUE,"Estimate Summary";"Complete Sys. Estimate",#N/A,TRUE,"Dept. Summary";"Complete Sys. Estimate",#N/A,TRUE,"DOW Detail"}</definedName>
    <definedName name="酒店精装修" hidden="1">{#N/A,#N/A,TRUE,"Cover Memo";"Complete Sys. Estimate",#N/A,TRUE,"Change Summary";"Complete Sys. Estimate",#N/A,TRUE,"Estimate Summary";"Complete Sys. Estimate",#N/A,TRUE,"Dept. Summary";"Complete Sys. Estimate",#N/A,TRUE,"DOW Detail"}</definedName>
    <definedName name="長佳">#REF!</definedName>
    <definedName name="阿嫂" localSheetId="12" hidden="1">{"'照明目录'!$A$1:$H$31"}</definedName>
    <definedName name="阿嫂" localSheetId="11" hidden="1">{"'照明目录'!$A$1:$H$31"}</definedName>
    <definedName name="阿嫂" localSheetId="13" hidden="1">{"'照明目录'!$A$1:$H$31"}</definedName>
    <definedName name="阿嫂" localSheetId="16" hidden="1">{"'照明目录'!$A$1:$H$31"}</definedName>
    <definedName name="阿嫂" localSheetId="21" hidden="1">{"'照明目录'!$A$1:$H$31"}</definedName>
    <definedName name="阿嫂" localSheetId="18" hidden="1">{"'照明目录'!$A$1:$H$31"}</definedName>
    <definedName name="阿嫂" localSheetId="19" hidden="1">{"'照明目录'!$A$1:$H$31"}</definedName>
    <definedName name="阿嫂" localSheetId="20" hidden="1">{"'照明目录'!$A$1:$H$31"}</definedName>
    <definedName name="阿嫂" localSheetId="22" hidden="1">{"'照明目录'!$A$1:$H$31"}</definedName>
    <definedName name="阿嫂" localSheetId="24" hidden="1">{"'照明目录'!$A$1:$H$31"}</definedName>
    <definedName name="阿嫂" localSheetId="28" hidden="1">{"'照明目录'!$A$1:$H$31"}</definedName>
    <definedName name="阿嫂" localSheetId="14" hidden="1">{"'照明目录'!$A$1:$H$31"}</definedName>
    <definedName name="阿嫂" hidden="1">{"'照明目录'!$A$1:$H$31"}</definedName>
    <definedName name="阿瑟" localSheetId="12" hidden="1">{"'照明目录'!$A$1:$H$31"}</definedName>
    <definedName name="阿瑟" localSheetId="11" hidden="1">{"'照明目录'!$A$1:$H$31"}</definedName>
    <definedName name="阿瑟" localSheetId="13" hidden="1">{"'照明目录'!$A$1:$H$31"}</definedName>
    <definedName name="阿瑟" localSheetId="16" hidden="1">{"'照明目录'!$A$1:$H$31"}</definedName>
    <definedName name="阿瑟" localSheetId="21" hidden="1">{"'照明目录'!$A$1:$H$31"}</definedName>
    <definedName name="阿瑟" localSheetId="18" hidden="1">{"'照明目录'!$A$1:$H$31"}</definedName>
    <definedName name="阿瑟" localSheetId="19" hidden="1">{"'照明目录'!$A$1:$H$31"}</definedName>
    <definedName name="阿瑟" localSheetId="20" hidden="1">{"'照明目录'!$A$1:$H$31"}</definedName>
    <definedName name="阿瑟" localSheetId="22" hidden="1">{"'照明目录'!$A$1:$H$31"}</definedName>
    <definedName name="阿瑟" localSheetId="24" hidden="1">{"'照明目录'!$A$1:$H$31"}</definedName>
    <definedName name="阿瑟" localSheetId="28" hidden="1">{"'照明目录'!$A$1:$H$31"}</definedName>
    <definedName name="阿瑟" localSheetId="14" hidden="1">{"'照明目录'!$A$1:$H$31"}</definedName>
    <definedName name="阿瑟" hidden="1">{"'照明目录'!$A$1:$H$31"}</definedName>
    <definedName name="随机配套" localSheetId="12" hidden="1">{"'照明目录'!$A$1:$H$31"}</definedName>
    <definedName name="随机配套" localSheetId="11" hidden="1">{"'照明目录'!$A$1:$H$31"}</definedName>
    <definedName name="随机配套" localSheetId="13" hidden="1">{"'照明目录'!$A$1:$H$31"}</definedName>
    <definedName name="随机配套" localSheetId="16" hidden="1">{"'照明目录'!$A$1:$H$31"}</definedName>
    <definedName name="随机配套" localSheetId="21" hidden="1">{"'照明目录'!$A$1:$H$31"}</definedName>
    <definedName name="随机配套" localSheetId="18" hidden="1">{"'照明目录'!$A$1:$H$31"}</definedName>
    <definedName name="随机配套" localSheetId="19" hidden="1">{"'照明目录'!$A$1:$H$31"}</definedName>
    <definedName name="随机配套" localSheetId="20" hidden="1">{"'照明目录'!$A$1:$H$31"}</definedName>
    <definedName name="随机配套" localSheetId="22" hidden="1">{"'照明目录'!$A$1:$H$31"}</definedName>
    <definedName name="随机配套" localSheetId="24" hidden="1">{"'照明目录'!$A$1:$H$31"}</definedName>
    <definedName name="随机配套" localSheetId="28" hidden="1">{"'照明目录'!$A$1:$H$31"}</definedName>
    <definedName name="随机配套" localSheetId="14" hidden="1">{"'照明目录'!$A$1:$H$31"}</definedName>
    <definedName name="随机配套" hidden="1">{"'照明目录'!$A$1:$H$31"}</definedName>
    <definedName name="面积表" localSheetId="12" hidden="1">{#N/A,#N/A,TRUE,"Cover Memo";"Complete Sys. Estimate",#N/A,TRUE,"Change Summary";"Complete Sys. Estimate",#N/A,TRUE,"Estimate Summary";"Complete Sys. Estimate",#N/A,TRUE,"Dept. Summary";"Complete Sys. Estimate",#N/A,TRUE,"DOW Detail"}</definedName>
    <definedName name="面积表" localSheetId="11" hidden="1">{#N/A,#N/A,TRUE,"Cover Memo";"Complete Sys. Estimate",#N/A,TRUE,"Change Summary";"Complete Sys. Estimate",#N/A,TRUE,"Estimate Summary";"Complete Sys. Estimate",#N/A,TRUE,"Dept. Summary";"Complete Sys. Estimate",#N/A,TRUE,"DOW Detail"}</definedName>
    <definedName name="面积表" localSheetId="13" hidden="1">{#N/A,#N/A,TRUE,"Cover Memo";"Complete Sys. Estimate",#N/A,TRUE,"Change Summary";"Complete Sys. Estimate",#N/A,TRUE,"Estimate Summary";"Complete Sys. Estimate",#N/A,TRUE,"Dept. Summary";"Complete Sys. Estimate",#N/A,TRUE,"DOW Detail"}</definedName>
    <definedName name="面积表" localSheetId="16" hidden="1">{#N/A,#N/A,TRUE,"Cover Memo";"Complete Sys. Estimate",#N/A,TRUE,"Change Summary";"Complete Sys. Estimate",#N/A,TRUE,"Estimate Summary";"Complete Sys. Estimate",#N/A,TRUE,"Dept. Summary";"Complete Sys. Estimate",#N/A,TRUE,"DOW Detail"}</definedName>
    <definedName name="面积表" localSheetId="21" hidden="1">{#N/A,#N/A,TRUE,"Cover Memo";"Complete Sys. Estimate",#N/A,TRUE,"Change Summary";"Complete Sys. Estimate",#N/A,TRUE,"Estimate Summary";"Complete Sys. Estimate",#N/A,TRUE,"Dept. Summary";"Complete Sys. Estimate",#N/A,TRUE,"DOW Detail"}</definedName>
    <definedName name="面积表" localSheetId="18" hidden="1">{#N/A,#N/A,TRUE,"Cover Memo";"Complete Sys. Estimate",#N/A,TRUE,"Change Summary";"Complete Sys. Estimate",#N/A,TRUE,"Estimate Summary";"Complete Sys. Estimate",#N/A,TRUE,"Dept. Summary";"Complete Sys. Estimate",#N/A,TRUE,"DOW Detail"}</definedName>
    <definedName name="面积表" localSheetId="19" hidden="1">{#N/A,#N/A,TRUE,"Cover Memo";"Complete Sys. Estimate",#N/A,TRUE,"Change Summary";"Complete Sys. Estimate",#N/A,TRUE,"Estimate Summary";"Complete Sys. Estimate",#N/A,TRUE,"Dept. Summary";"Complete Sys. Estimate",#N/A,TRUE,"DOW Detail"}</definedName>
    <definedName name="面积表" localSheetId="20" hidden="1">{#N/A,#N/A,TRUE,"Cover Memo";"Complete Sys. Estimate",#N/A,TRUE,"Change Summary";"Complete Sys. Estimate",#N/A,TRUE,"Estimate Summary";"Complete Sys. Estimate",#N/A,TRUE,"Dept. Summary";"Complete Sys. Estimate",#N/A,TRUE,"DOW Detail"}</definedName>
    <definedName name="面积表" localSheetId="22" hidden="1">{#N/A,#N/A,TRUE,"Cover Memo";"Complete Sys. Estimate",#N/A,TRUE,"Change Summary";"Complete Sys. Estimate",#N/A,TRUE,"Estimate Summary";"Complete Sys. Estimate",#N/A,TRUE,"Dept. Summary";"Complete Sys. Estimate",#N/A,TRUE,"DOW Detail"}</definedName>
    <definedName name="面积表" localSheetId="24" hidden="1">{#N/A,#N/A,TRUE,"Cover Memo";"Complete Sys. Estimate",#N/A,TRUE,"Change Summary";"Complete Sys. Estimate",#N/A,TRUE,"Estimate Summary";"Complete Sys. Estimate",#N/A,TRUE,"Dept. Summary";"Complete Sys. Estimate",#N/A,TRUE,"DOW Detail"}</definedName>
    <definedName name="面积表" localSheetId="28" hidden="1">{#N/A,#N/A,TRUE,"Cover Memo";"Complete Sys. Estimate",#N/A,TRUE,"Change Summary";"Complete Sys. Estimate",#N/A,TRUE,"Estimate Summary";"Complete Sys. Estimate",#N/A,TRUE,"Dept. Summary";"Complete Sys. Estimate",#N/A,TRUE,"DOW Detail"}</definedName>
    <definedName name="面积表" localSheetId="14" hidden="1">{#N/A,#N/A,TRUE,"Cover Memo";"Complete Sys. Estimate",#N/A,TRUE,"Change Summary";"Complete Sys. Estimate",#N/A,TRUE,"Estimate Summary";"Complete Sys. Estimate",#N/A,TRUE,"Dept. Summary";"Complete Sys. Estimate",#N/A,TRUE,"DOW Detail"}</definedName>
    <definedName name="面积表" hidden="1">{#N/A,#N/A,TRUE,"Cover Memo";"Complete Sys. Estimate",#N/A,TRUE,"Change Summary";"Complete Sys. Estimate",#N/A,TRUE,"Estimate Summary";"Complete Sys. Estimate",#N/A,TRUE,"Dept. Summary";"Complete Sys. Estimate",#N/A,TRUE,"DOW Detail"}</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 i="3" l="1"/>
  <c r="H24" i="3" l="1"/>
  <c r="R14" i="7"/>
  <c r="K319" i="73"/>
  <c r="K316" i="73"/>
  <c r="K317" i="73"/>
  <c r="K220" i="7"/>
  <c r="K214" i="7"/>
  <c r="K208" i="7"/>
  <c r="I213" i="7"/>
  <c r="J211" i="7"/>
  <c r="J212" i="7"/>
  <c r="J213" i="7"/>
  <c r="I218" i="7" s="1"/>
  <c r="J210" i="7"/>
  <c r="I216" i="7"/>
  <c r="I217" i="7"/>
  <c r="I215" i="7"/>
  <c r="H217" i="7"/>
  <c r="H216" i="7"/>
  <c r="G216" i="7"/>
  <c r="H215" i="7"/>
  <c r="G215" i="7"/>
  <c r="F216" i="7"/>
  <c r="F215" i="7"/>
  <c r="B9" i="7"/>
  <c r="F32" i="75"/>
  <c r="C7" i="3"/>
  <c r="B55" i="88"/>
  <c r="Q47" i="88"/>
  <c r="J214" i="7" l="1"/>
  <c r="K221" i="7"/>
  <c r="H9" i="3"/>
  <c r="B9" i="55"/>
  <c r="K29" i="73"/>
  <c r="K32" i="73"/>
  <c r="K33" i="73"/>
  <c r="J30" i="73"/>
  <c r="J31" i="73"/>
  <c r="J32" i="73"/>
  <c r="J33" i="73"/>
  <c r="B9" i="73"/>
  <c r="B9" i="3"/>
  <c r="K54" i="88"/>
  <c r="K56" i="88" s="1"/>
  <c r="O55" i="88"/>
  <c r="P55" i="88" s="1"/>
  <c r="O53" i="88"/>
  <c r="P53" i="88" s="1"/>
  <c r="C54" i="88"/>
  <c r="O52" i="88"/>
  <c r="P52" i="88" s="1"/>
  <c r="F24" i="78"/>
  <c r="B11" i="88"/>
  <c r="O44" i="88"/>
  <c r="P44" i="88" s="1"/>
  <c r="O45" i="88"/>
  <c r="O46" i="88"/>
  <c r="P46" i="88" s="1"/>
  <c r="O48" i="88"/>
  <c r="P48" i="88" s="1"/>
  <c r="O57" i="88"/>
  <c r="P57" i="88" s="1"/>
  <c r="O49" i="88"/>
  <c r="K47" i="88"/>
  <c r="K49" i="88" s="1"/>
  <c r="O43" i="88"/>
  <c r="J43" i="88"/>
  <c r="K43" i="88" s="1"/>
  <c r="O42" i="88"/>
  <c r="J41" i="88"/>
  <c r="K40" i="88" s="1"/>
  <c r="O40" i="88"/>
  <c r="B33" i="88"/>
  <c r="O38" i="88"/>
  <c r="J38" i="88"/>
  <c r="K38" i="88" s="1"/>
  <c r="O37" i="88"/>
  <c r="J36" i="88"/>
  <c r="J35" i="88"/>
  <c r="B15" i="88"/>
  <c r="P14" i="88"/>
  <c r="O32" i="88"/>
  <c r="J32" i="88"/>
  <c r="K32" i="88" s="1"/>
  <c r="O31" i="88"/>
  <c r="O30" i="88"/>
  <c r="P30" i="88" s="1"/>
  <c r="O29" i="88"/>
  <c r="P29" i="88" s="1"/>
  <c r="F28" i="88"/>
  <c r="J28" i="88" s="1"/>
  <c r="J27" i="88"/>
  <c r="O26" i="88"/>
  <c r="P26" i="88" s="1"/>
  <c r="F25" i="88"/>
  <c r="J25" i="88" s="1"/>
  <c r="J24" i="88"/>
  <c r="O23" i="88"/>
  <c r="P23" i="88" s="1"/>
  <c r="J23" i="88"/>
  <c r="O22" i="88"/>
  <c r="O21" i="88"/>
  <c r="P21" i="88" s="1"/>
  <c r="O20" i="88"/>
  <c r="P20" i="88" s="1"/>
  <c r="J20" i="88"/>
  <c r="O17" i="88"/>
  <c r="P17" i="88" s="1"/>
  <c r="J17" i="88"/>
  <c r="O68" i="88"/>
  <c r="P68" i="88" s="1"/>
  <c r="A68" i="88"/>
  <c r="O67" i="88"/>
  <c r="P67" i="88" s="1"/>
  <c r="A67" i="88"/>
  <c r="O66" i="88"/>
  <c r="P66" i="88" s="1"/>
  <c r="A66" i="88"/>
  <c r="O65" i="88"/>
  <c r="P65" i="88" s="1"/>
  <c r="A65" i="88"/>
  <c r="O54" i="88" l="1"/>
  <c r="P54" i="88" s="1"/>
  <c r="O34" i="88"/>
  <c r="O47" i="88"/>
  <c r="P47" i="88" s="1"/>
  <c r="K16" i="88"/>
  <c r="O50" i="88"/>
  <c r="P50" i="88" s="1"/>
  <c r="P43" i="88"/>
  <c r="K34" i="88"/>
  <c r="O56" i="88"/>
  <c r="P56" i="88" s="1"/>
  <c r="P51" i="88" s="1"/>
  <c r="P13" i="88" s="1"/>
  <c r="P49" i="88"/>
  <c r="K22" i="88"/>
  <c r="J31" i="88" s="1"/>
  <c r="K31" i="88" s="1"/>
  <c r="P31" i="88" s="1"/>
  <c r="P40" i="88"/>
  <c r="P32" i="88"/>
  <c r="J42" i="88"/>
  <c r="K42" i="88" s="1"/>
  <c r="P42" i="88" s="1"/>
  <c r="P38" i="88"/>
  <c r="J37" i="88"/>
  <c r="K37" i="88" s="1"/>
  <c r="P37" i="88" s="1"/>
  <c r="O16" i="88"/>
  <c r="P16" i="88" l="1"/>
  <c r="P45" i="88"/>
  <c r="P12" i="88" s="1"/>
  <c r="P34" i="88"/>
  <c r="P33" i="88" s="1"/>
  <c r="P10" i="88" s="1"/>
  <c r="P22" i="88"/>
  <c r="P39" i="88"/>
  <c r="P11" i="88" s="1"/>
  <c r="D14" i="3"/>
  <c r="K19" i="26"/>
  <c r="K17" i="26"/>
  <c r="F23" i="75"/>
  <c r="K409" i="73"/>
  <c r="F22" i="62"/>
  <c r="O38" i="7"/>
  <c r="P38" i="7" s="1"/>
  <c r="J35" i="7"/>
  <c r="F36" i="7"/>
  <c r="J36" i="7" s="1"/>
  <c r="J32" i="7"/>
  <c r="F33" i="7"/>
  <c r="J33" i="7" s="1"/>
  <c r="P15" i="88" l="1"/>
  <c r="P9" i="88" s="1"/>
  <c r="P8" i="88"/>
  <c r="I136" i="79" l="1"/>
  <c r="J136" i="79" s="1"/>
  <c r="J134" i="79" s="1"/>
  <c r="I132" i="79"/>
  <c r="J132" i="79" s="1"/>
  <c r="I131" i="79"/>
  <c r="J131" i="79" s="1"/>
  <c r="I130" i="79"/>
  <c r="J130" i="79" s="1"/>
  <c r="I129" i="79"/>
  <c r="J129" i="79" s="1"/>
  <c r="I128" i="79"/>
  <c r="J128" i="79" s="1"/>
  <c r="I127" i="79"/>
  <c r="J127" i="79" s="1"/>
  <c r="I126" i="79"/>
  <c r="J126" i="79" s="1"/>
  <c r="I125" i="79"/>
  <c r="J125" i="79" s="1"/>
  <c r="I124" i="79"/>
  <c r="J124" i="79" s="1"/>
  <c r="I123" i="79"/>
  <c r="J123" i="79" s="1"/>
  <c r="I122" i="79"/>
  <c r="J122" i="79" s="1"/>
  <c r="I120" i="79"/>
  <c r="J120" i="79" s="1"/>
  <c r="I119" i="79"/>
  <c r="J119" i="79" s="1"/>
  <c r="I118" i="79"/>
  <c r="J118" i="79" s="1"/>
  <c r="I117" i="79"/>
  <c r="J117" i="79" s="1"/>
  <c r="I116" i="79"/>
  <c r="J116" i="79" s="1"/>
  <c r="I115" i="79"/>
  <c r="J115" i="79" s="1"/>
  <c r="I114" i="79"/>
  <c r="J114" i="79" s="1"/>
  <c r="I113" i="79"/>
  <c r="J113" i="79" s="1"/>
  <c r="I112" i="79"/>
  <c r="J112" i="79" s="1"/>
  <c r="I111" i="79"/>
  <c r="J111" i="79" s="1"/>
  <c r="I110" i="79"/>
  <c r="J110" i="79" s="1"/>
  <c r="I109" i="79"/>
  <c r="J109" i="79" s="1"/>
  <c r="I106" i="79"/>
  <c r="J106" i="79" s="1"/>
  <c r="I105" i="79"/>
  <c r="J105" i="79" s="1"/>
  <c r="I104" i="79"/>
  <c r="J104" i="79" s="1"/>
  <c r="I103" i="79"/>
  <c r="J103" i="79" s="1"/>
  <c r="I102" i="79"/>
  <c r="J102" i="79" s="1"/>
  <c r="I101" i="79"/>
  <c r="J101" i="79" s="1"/>
  <c r="I100" i="79"/>
  <c r="J100" i="79" s="1"/>
  <c r="I96" i="79"/>
  <c r="J96" i="79" s="1"/>
  <c r="I95" i="79"/>
  <c r="J95" i="79" s="1"/>
  <c r="I94" i="79"/>
  <c r="J94" i="79" s="1"/>
  <c r="I93" i="79"/>
  <c r="J93" i="79" s="1"/>
  <c r="I92" i="79"/>
  <c r="J92" i="79" s="1"/>
  <c r="I91" i="79"/>
  <c r="J91" i="79" s="1"/>
  <c r="I90" i="79"/>
  <c r="J90" i="79" s="1"/>
  <c r="I89" i="79"/>
  <c r="J89" i="79" s="1"/>
  <c r="I88" i="79"/>
  <c r="J88" i="79" s="1"/>
  <c r="I87" i="79"/>
  <c r="J87" i="79" s="1"/>
  <c r="I86" i="79"/>
  <c r="J86" i="79" s="1"/>
  <c r="I85" i="79"/>
  <c r="J85" i="79" s="1"/>
  <c r="I84" i="79"/>
  <c r="J84" i="79" s="1"/>
  <c r="I79" i="79"/>
  <c r="J79" i="79" s="1"/>
  <c r="I78" i="79"/>
  <c r="J78" i="79" s="1"/>
  <c r="I77" i="79"/>
  <c r="J77" i="79" s="1"/>
  <c r="I76" i="79"/>
  <c r="J76" i="79" s="1"/>
  <c r="I75" i="79"/>
  <c r="J75" i="79" s="1"/>
  <c r="I74" i="79"/>
  <c r="J74" i="79" s="1"/>
  <c r="I73" i="79"/>
  <c r="J73" i="79" s="1"/>
  <c r="I72" i="79"/>
  <c r="J72" i="79" s="1"/>
  <c r="I71" i="79"/>
  <c r="J71" i="79" s="1"/>
  <c r="I70" i="79"/>
  <c r="J70" i="79" s="1"/>
  <c r="I69" i="79"/>
  <c r="J69" i="79" s="1"/>
  <c r="I68" i="79"/>
  <c r="J68" i="79" s="1"/>
  <c r="I67" i="79"/>
  <c r="J67" i="79" s="1"/>
  <c r="I66" i="79"/>
  <c r="J66" i="79" s="1"/>
  <c r="I65" i="79"/>
  <c r="J65" i="79" s="1"/>
  <c r="I64" i="79"/>
  <c r="J64" i="79" s="1"/>
  <c r="I63" i="79"/>
  <c r="J63" i="79" s="1"/>
  <c r="I62" i="79"/>
  <c r="J62" i="79" s="1"/>
  <c r="I61" i="79"/>
  <c r="J61" i="79" s="1"/>
  <c r="I60" i="79"/>
  <c r="J60" i="79" s="1"/>
  <c r="I59" i="79"/>
  <c r="J59" i="79" s="1"/>
  <c r="I58" i="79"/>
  <c r="J58" i="79" s="1"/>
  <c r="I57" i="79"/>
  <c r="J57" i="79" s="1"/>
  <c r="I56" i="79"/>
  <c r="J56" i="79" s="1"/>
  <c r="I55" i="79"/>
  <c r="J55" i="79" s="1"/>
  <c r="I54" i="79"/>
  <c r="J54" i="79" s="1"/>
  <c r="I53" i="79"/>
  <c r="J53" i="79" s="1"/>
  <c r="I52" i="79"/>
  <c r="J52" i="79" s="1"/>
  <c r="I51" i="79"/>
  <c r="J51" i="79" s="1"/>
  <c r="I50" i="79"/>
  <c r="J50" i="79" s="1"/>
  <c r="I49" i="79"/>
  <c r="J49" i="79" s="1"/>
  <c r="I48" i="79"/>
  <c r="J48" i="79" s="1"/>
  <c r="I47" i="79"/>
  <c r="J47" i="79" s="1"/>
  <c r="I46" i="79"/>
  <c r="J46" i="79" s="1"/>
  <c r="I45" i="79"/>
  <c r="J45" i="79" s="1"/>
  <c r="I40" i="79"/>
  <c r="J40" i="79" s="1"/>
  <c r="I39" i="79"/>
  <c r="J39" i="79" s="1"/>
  <c r="I38" i="79"/>
  <c r="J38" i="79" s="1"/>
  <c r="I37" i="79"/>
  <c r="J37" i="79" s="1"/>
  <c r="I36" i="79"/>
  <c r="J36" i="79" s="1"/>
  <c r="I35" i="79"/>
  <c r="J35" i="79" s="1"/>
  <c r="I34" i="79"/>
  <c r="J34" i="79" s="1"/>
  <c r="I33" i="79"/>
  <c r="J33" i="79" s="1"/>
  <c r="I32" i="79"/>
  <c r="J32" i="79" s="1"/>
  <c r="I31" i="79"/>
  <c r="J31" i="79" s="1"/>
  <c r="I30" i="79"/>
  <c r="J30" i="79" s="1"/>
  <c r="I29" i="79"/>
  <c r="J29" i="79" s="1"/>
  <c r="I28" i="79"/>
  <c r="J28" i="79" s="1"/>
  <c r="I27" i="79"/>
  <c r="J27" i="79" s="1"/>
  <c r="I26" i="79"/>
  <c r="J26" i="79" s="1"/>
  <c r="I25" i="79"/>
  <c r="J25" i="79" s="1"/>
  <c r="I24" i="79"/>
  <c r="J24" i="79" s="1"/>
  <c r="I23" i="79"/>
  <c r="J23" i="79" s="1"/>
  <c r="I22" i="79"/>
  <c r="J22" i="79" s="1"/>
  <c r="I21" i="79"/>
  <c r="J21" i="79" s="1"/>
  <c r="I20" i="79"/>
  <c r="J20" i="79" s="1"/>
  <c r="I19" i="79"/>
  <c r="J19" i="79" s="1"/>
  <c r="I18" i="79"/>
  <c r="J18" i="79" s="1"/>
  <c r="J17" i="79"/>
  <c r="I17" i="79"/>
  <c r="I16" i="79"/>
  <c r="J16" i="79" s="1"/>
  <c r="I15" i="79"/>
  <c r="J15" i="79" s="1"/>
  <c r="I14" i="79"/>
  <c r="J14" i="79" s="1"/>
  <c r="I13" i="79"/>
  <c r="J13" i="79" s="1"/>
  <c r="I12" i="79"/>
  <c r="J12" i="79" s="1"/>
  <c r="I11" i="79"/>
  <c r="J11" i="79" s="1"/>
  <c r="I10" i="79"/>
  <c r="J10" i="79" s="1"/>
  <c r="I9" i="79"/>
  <c r="J9" i="79" s="1"/>
  <c r="I8" i="79"/>
  <c r="J8" i="79" s="1"/>
  <c r="I7" i="79"/>
  <c r="J7" i="79" s="1"/>
  <c r="A7" i="79"/>
  <c r="J44" i="79" l="1"/>
  <c r="J121" i="79"/>
  <c r="J108" i="79"/>
  <c r="J99" i="79"/>
  <c r="J83" i="79"/>
  <c r="J6" i="79"/>
  <c r="J138" i="79" l="1"/>
  <c r="K73" i="81"/>
  <c r="K94" i="81" s="1"/>
  <c r="J22" i="62"/>
  <c r="Q22" i="55"/>
  <c r="K81" i="55"/>
  <c r="K424" i="73"/>
  <c r="J196" i="73"/>
  <c r="G212" i="7"/>
  <c r="G210" i="7"/>
  <c r="G205" i="7"/>
  <c r="G203" i="7"/>
  <c r="J192" i="7"/>
  <c r="J186" i="7"/>
  <c r="J187" i="7"/>
  <c r="J185" i="7"/>
  <c r="J181" i="7"/>
  <c r="J180" i="7"/>
  <c r="J149" i="7"/>
  <c r="G150" i="7"/>
  <c r="J150" i="7" s="1"/>
  <c r="G148" i="7"/>
  <c r="J148" i="7" s="1"/>
  <c r="G118" i="7" l="1"/>
  <c r="J179" i="7" s="1"/>
  <c r="K178" i="7" s="1"/>
  <c r="J93" i="7"/>
  <c r="J97" i="7"/>
  <c r="J98" i="7"/>
  <c r="J99" i="7"/>
  <c r="J101" i="7"/>
  <c r="G102" i="7"/>
  <c r="J102" i="7" s="1"/>
  <c r="G100" i="7"/>
  <c r="J100" i="7" s="1"/>
  <c r="F96" i="7"/>
  <c r="J96" i="7" s="1"/>
  <c r="F95" i="7"/>
  <c r="J95" i="7" s="1"/>
  <c r="F84" i="7"/>
  <c r="F83" i="7"/>
  <c r="K73" i="7"/>
  <c r="F62" i="7"/>
  <c r="F92" i="7" s="1"/>
  <c r="F51" i="7"/>
  <c r="F64" i="7" s="1"/>
  <c r="K8" i="7"/>
  <c r="K98" i="7" l="1"/>
  <c r="J92" i="7"/>
  <c r="F129" i="7"/>
  <c r="F141" i="7" s="1"/>
  <c r="F82" i="7"/>
  <c r="F94" i="7"/>
  <c r="F80" i="7"/>
  <c r="J94" i="7" l="1"/>
  <c r="K90" i="7" s="1"/>
  <c r="F131" i="7"/>
  <c r="F143" i="7" s="1"/>
  <c r="J58" i="77"/>
  <c r="J57" i="77"/>
  <c r="S238" i="7"/>
  <c r="H23" i="3" l="1"/>
  <c r="H26" i="3" s="1"/>
  <c r="H25" i="3" l="1"/>
  <c r="H27" i="3" s="1"/>
  <c r="E11" i="3"/>
  <c r="E22" i="3"/>
  <c r="E28" i="3" l="1"/>
  <c r="F8" i="3"/>
  <c r="F22" i="78" l="1"/>
  <c r="F71" i="75"/>
  <c r="F45" i="75"/>
  <c r="A33" i="75"/>
  <c r="J33" i="75" l="1"/>
  <c r="O81" i="55"/>
  <c r="G25" i="3" l="1"/>
  <c r="G26" i="3" s="1"/>
  <c r="G24" i="3"/>
  <c r="K53" i="55" l="1"/>
  <c r="K76" i="55"/>
  <c r="P81" i="55"/>
  <c r="P80" i="55" s="1"/>
  <c r="O23" i="26" l="1"/>
  <c r="K23" i="26"/>
  <c r="J20" i="78"/>
  <c r="J21" i="78"/>
  <c r="J23" i="78"/>
  <c r="J24" i="78"/>
  <c r="K24" i="78" s="1"/>
  <c r="F41" i="78"/>
  <c r="F52" i="78"/>
  <c r="K434" i="73"/>
  <c r="K435" i="73"/>
  <c r="K436" i="73"/>
  <c r="K437" i="73"/>
  <c r="K433" i="73"/>
  <c r="P23" i="26" l="1"/>
  <c r="O436" i="73"/>
  <c r="P436" i="73" s="1"/>
  <c r="O437" i="73"/>
  <c r="P437" i="73" s="1"/>
  <c r="O435" i="73"/>
  <c r="P435" i="73" s="1"/>
  <c r="O438" i="73"/>
  <c r="P438" i="73" s="1"/>
  <c r="F54" i="77" l="1"/>
  <c r="J9" i="76"/>
  <c r="K9" i="76" s="1"/>
  <c r="K8" i="76" s="1"/>
  <c r="J59" i="77"/>
  <c r="K59" i="77" s="1"/>
  <c r="J86" i="75"/>
  <c r="K86" i="75" s="1"/>
  <c r="J87" i="75"/>
  <c r="K87" i="75" s="1"/>
  <c r="J85" i="75"/>
  <c r="K85" i="75" s="1"/>
  <c r="J84" i="75"/>
  <c r="H61" i="87"/>
  <c r="L61" i="87" s="1"/>
  <c r="L60" i="87"/>
  <c r="K60" i="87"/>
  <c r="L59" i="87"/>
  <c r="K59" i="87"/>
  <c r="L56" i="87"/>
  <c r="L55" i="87"/>
  <c r="K55" i="87"/>
  <c r="H54" i="87"/>
  <c r="L50" i="87"/>
  <c r="K50" i="87"/>
  <c r="L49" i="87"/>
  <c r="K49" i="87"/>
  <c r="H48" i="87"/>
  <c r="L47" i="87"/>
  <c r="K47" i="87"/>
  <c r="H46" i="87"/>
  <c r="L46" i="87" s="1"/>
  <c r="H45" i="87"/>
  <c r="H51" i="87" s="1"/>
  <c r="H43" i="87"/>
  <c r="L42" i="87"/>
  <c r="K42" i="87"/>
  <c r="L41" i="87"/>
  <c r="K41" i="87"/>
  <c r="H40" i="87"/>
  <c r="H39" i="87"/>
  <c r="H38" i="87"/>
  <c r="H37" i="87"/>
  <c r="K37" i="87" s="1"/>
  <c r="H36" i="87"/>
  <c r="H35" i="87"/>
  <c r="H34" i="87"/>
  <c r="H33" i="87"/>
  <c r="L33" i="87" s="1"/>
  <c r="H32" i="87"/>
  <c r="H31" i="87"/>
  <c r="H30" i="87"/>
  <c r="H29" i="87"/>
  <c r="L29" i="87" s="1"/>
  <c r="H28" i="87"/>
  <c r="H26" i="87"/>
  <c r="L24" i="87"/>
  <c r="K24" i="87"/>
  <c r="L23" i="87"/>
  <c r="K23" i="87"/>
  <c r="H22" i="87"/>
  <c r="L22" i="87" s="1"/>
  <c r="H21" i="87"/>
  <c r="H20" i="87"/>
  <c r="H19" i="87"/>
  <c r="L19" i="87" s="1"/>
  <c r="H18" i="87"/>
  <c r="L18" i="87" s="1"/>
  <c r="C17" i="87"/>
  <c r="H17" i="87" s="1"/>
  <c r="H25" i="87" s="1"/>
  <c r="H14" i="87"/>
  <c r="L14" i="87" s="1"/>
  <c r="L13" i="87"/>
  <c r="K13" i="87"/>
  <c r="L12" i="87"/>
  <c r="K12" i="87"/>
  <c r="E11" i="87"/>
  <c r="D11" i="87"/>
  <c r="H11" i="87" s="1"/>
  <c r="E10" i="87"/>
  <c r="D10" i="87"/>
  <c r="C10" i="87"/>
  <c r="E9" i="87"/>
  <c r="D9" i="87"/>
  <c r="C9" i="87"/>
  <c r="C8" i="87"/>
  <c r="H8" i="87" s="1"/>
  <c r="H7" i="87"/>
  <c r="L7" i="87" s="1"/>
  <c r="H35" i="86"/>
  <c r="G35" i="86"/>
  <c r="H34" i="86"/>
  <c r="G34" i="86"/>
  <c r="H33" i="86"/>
  <c r="G33" i="86"/>
  <c r="H32" i="86"/>
  <c r="G32" i="86"/>
  <c r="B32" i="86"/>
  <c r="H31" i="86"/>
  <c r="G31" i="86"/>
  <c r="E31" i="86"/>
  <c r="E32" i="86" s="1"/>
  <c r="E35" i="86" s="1"/>
  <c r="B31" i="86"/>
  <c r="A31" i="86"/>
  <c r="A32" i="86" s="1"/>
  <c r="A33" i="86" s="1"/>
  <c r="A34" i="86" s="1"/>
  <c r="A35" i="86" s="1"/>
  <c r="H30" i="86"/>
  <c r="H36" i="86" s="1"/>
  <c r="G30" i="86"/>
  <c r="E30" i="86"/>
  <c r="B30" i="86"/>
  <c r="G27" i="86"/>
  <c r="H27" i="86" s="1"/>
  <c r="H26" i="86"/>
  <c r="G26" i="86"/>
  <c r="G25" i="86"/>
  <c r="H25" i="86" s="1"/>
  <c r="H28" i="86" s="1"/>
  <c r="H18" i="86"/>
  <c r="H17" i="86"/>
  <c r="H16" i="86"/>
  <c r="H15" i="86"/>
  <c r="H14" i="86"/>
  <c r="H13" i="86"/>
  <c r="H12" i="86"/>
  <c r="H11" i="86"/>
  <c r="H10" i="86"/>
  <c r="H9" i="86"/>
  <c r="H8" i="86"/>
  <c r="H7" i="86"/>
  <c r="A21" i="26"/>
  <c r="A22" i="26"/>
  <c r="J16" i="26"/>
  <c r="K21" i="26" s="1"/>
  <c r="A18" i="26"/>
  <c r="H30" i="84"/>
  <c r="H29" i="84"/>
  <c r="H28" i="84"/>
  <c r="H24" i="84" s="1"/>
  <c r="A28" i="84"/>
  <c r="A29" i="84" s="1"/>
  <c r="A30" i="84" s="1"/>
  <c r="A31" i="84" s="1"/>
  <c r="A32" i="84" s="1"/>
  <c r="A33" i="84" s="1"/>
  <c r="A34" i="84" s="1"/>
  <c r="A27" i="84"/>
  <c r="H25" i="84"/>
  <c r="H23" i="84"/>
  <c r="H22" i="84"/>
  <c r="H21" i="84"/>
  <c r="H15" i="84"/>
  <c r="A15" i="84"/>
  <c r="A16" i="84" s="1"/>
  <c r="A17" i="84" s="1"/>
  <c r="A18" i="84" s="1"/>
  <c r="A19" i="84" s="1"/>
  <c r="H14" i="84"/>
  <c r="H13" i="84" s="1"/>
  <c r="H12" i="84"/>
  <c r="H11" i="84"/>
  <c r="H9" i="84" s="1"/>
  <c r="A11" i="84"/>
  <c r="I7" i="84"/>
  <c r="H7" i="84"/>
  <c r="F7" i="84"/>
  <c r="E7" i="84"/>
  <c r="B7" i="84"/>
  <c r="A7" i="84"/>
  <c r="B4" i="84"/>
  <c r="B3" i="84"/>
  <c r="B2" i="84"/>
  <c r="F12" i="3" l="1"/>
  <c r="K18" i="87"/>
  <c r="H35" i="84"/>
  <c r="C9" i="85" s="1"/>
  <c r="L37" i="87"/>
  <c r="K56" i="87"/>
  <c r="M56" i="87" s="1"/>
  <c r="K22" i="87"/>
  <c r="M22" i="87" s="1"/>
  <c r="K33" i="87"/>
  <c r="M33" i="87" s="1"/>
  <c r="K7" i="87"/>
  <c r="M7" i="87" s="1"/>
  <c r="K29" i="87"/>
  <c r="M29" i="87" s="1"/>
  <c r="H10" i="87"/>
  <c r="K10" i="87" s="1"/>
  <c r="K14" i="87"/>
  <c r="M14" i="87" s="1"/>
  <c r="K36" i="87"/>
  <c r="K17" i="87"/>
  <c r="K32" i="87"/>
  <c r="M32" i="87" s="1"/>
  <c r="K40" i="87"/>
  <c r="L45" i="87"/>
  <c r="K48" i="87"/>
  <c r="H9" i="87"/>
  <c r="L9" i="87" s="1"/>
  <c r="K20" i="87"/>
  <c r="L30" i="87"/>
  <c r="L32" i="87"/>
  <c r="L40" i="87"/>
  <c r="K45" i="87"/>
  <c r="M45" i="87" s="1"/>
  <c r="L48" i="87"/>
  <c r="L36" i="87"/>
  <c r="K21" i="87"/>
  <c r="K19" i="87"/>
  <c r="M19" i="87" s="1"/>
  <c r="M59" i="87"/>
  <c r="L39" i="87"/>
  <c r="M47" i="87"/>
  <c r="M37" i="87"/>
  <c r="L21" i="87"/>
  <c r="L28" i="87"/>
  <c r="M50" i="87"/>
  <c r="L8" i="87"/>
  <c r="L54" i="87"/>
  <c r="L57" i="87"/>
  <c r="M49" i="87"/>
  <c r="L34" i="87"/>
  <c r="L27" i="87" s="1"/>
  <c r="L35" i="87"/>
  <c r="L31" i="87"/>
  <c r="L20" i="87"/>
  <c r="L38" i="87"/>
  <c r="L58" i="87"/>
  <c r="M41" i="87"/>
  <c r="K46" i="87"/>
  <c r="M46" i="87" s="1"/>
  <c r="M18" i="87"/>
  <c r="M23" i="87"/>
  <c r="M12" i="87"/>
  <c r="M24" i="87"/>
  <c r="M42" i="87"/>
  <c r="K25" i="87"/>
  <c r="L25" i="87"/>
  <c r="K9" i="87"/>
  <c r="M13" i="87"/>
  <c r="M55" i="87"/>
  <c r="M60" i="87"/>
  <c r="L51" i="87"/>
  <c r="K51" i="87"/>
  <c r="L11" i="87"/>
  <c r="K11" i="87"/>
  <c r="L17" i="87"/>
  <c r="K28" i="87"/>
  <c r="K31" i="87"/>
  <c r="K35" i="87"/>
  <c r="K39" i="87"/>
  <c r="K54" i="87"/>
  <c r="K58" i="87"/>
  <c r="K61" i="87"/>
  <c r="M61" i="87" s="1"/>
  <c r="K8" i="87"/>
  <c r="K30" i="87"/>
  <c r="K34" i="87"/>
  <c r="K38" i="87"/>
  <c r="K57" i="87"/>
  <c r="H19" i="86"/>
  <c r="H37" i="86"/>
  <c r="H38" i="86" s="1"/>
  <c r="K14" i="26"/>
  <c r="K22" i="26"/>
  <c r="K20" i="26"/>
  <c r="O21" i="26"/>
  <c r="P21" i="26" s="1"/>
  <c r="F63" i="82"/>
  <c r="F62" i="82"/>
  <c r="F61" i="82"/>
  <c r="F60" i="82"/>
  <c r="F33" i="82"/>
  <c r="F32" i="82"/>
  <c r="F34" i="82" s="1"/>
  <c r="F31" i="82"/>
  <c r="I12" i="82"/>
  <c r="J12" i="82" s="1"/>
  <c r="A160" i="81"/>
  <c r="I159" i="81"/>
  <c r="J159" i="81" s="1"/>
  <c r="I158" i="81"/>
  <c r="J158" i="81" s="1"/>
  <c r="I157" i="81"/>
  <c r="J157" i="81" s="1"/>
  <c r="I156" i="81"/>
  <c r="I155" i="81"/>
  <c r="F155" i="81"/>
  <c r="F156" i="81" s="1"/>
  <c r="I154" i="81"/>
  <c r="J154" i="81" s="1"/>
  <c r="I152" i="81"/>
  <c r="J152" i="81" s="1"/>
  <c r="I151" i="81"/>
  <c r="J151" i="81" s="1"/>
  <c r="I150" i="81"/>
  <c r="I149" i="81"/>
  <c r="I148" i="81"/>
  <c r="F148" i="81"/>
  <c r="F149" i="81" s="1"/>
  <c r="I147" i="81"/>
  <c r="J147" i="81" s="1"/>
  <c r="I146" i="81"/>
  <c r="J146" i="81" s="1"/>
  <c r="I145" i="81"/>
  <c r="J145" i="81" s="1"/>
  <c r="I144" i="81"/>
  <c r="J144" i="81" s="1"/>
  <c r="I143" i="81"/>
  <c r="J143" i="81" s="1"/>
  <c r="I142" i="81"/>
  <c r="J142" i="81" s="1"/>
  <c r="I141" i="81"/>
  <c r="J141" i="81" s="1"/>
  <c r="I140" i="81"/>
  <c r="J140" i="81" s="1"/>
  <c r="I137" i="81"/>
  <c r="J137" i="81" s="1"/>
  <c r="I136" i="81"/>
  <c r="J136" i="81" s="1"/>
  <c r="I135" i="81"/>
  <c r="J135" i="81" s="1"/>
  <c r="I134" i="81"/>
  <c r="I133" i="81"/>
  <c r="F133" i="81"/>
  <c r="F134" i="81" s="1"/>
  <c r="I132" i="81"/>
  <c r="J132" i="81" s="1"/>
  <c r="I130" i="81"/>
  <c r="J130" i="81" s="1"/>
  <c r="I129" i="81"/>
  <c r="J129" i="81" s="1"/>
  <c r="I128" i="81"/>
  <c r="I127" i="81"/>
  <c r="I126" i="81"/>
  <c r="F126" i="81"/>
  <c r="F128" i="81" s="1"/>
  <c r="I125" i="81"/>
  <c r="J125" i="81" s="1"/>
  <c r="I124" i="81"/>
  <c r="J124" i="81" s="1"/>
  <c r="I123" i="81"/>
  <c r="J123" i="81" s="1"/>
  <c r="I122" i="81"/>
  <c r="J122" i="81" s="1"/>
  <c r="I121" i="81"/>
  <c r="J121" i="81" s="1"/>
  <c r="I120" i="81"/>
  <c r="J120" i="81" s="1"/>
  <c r="I119" i="81"/>
  <c r="J119" i="81" s="1"/>
  <c r="I118" i="81"/>
  <c r="J118" i="81" s="1"/>
  <c r="I117" i="81"/>
  <c r="J117" i="81" s="1"/>
  <c r="I116" i="81"/>
  <c r="J116" i="81" s="1"/>
  <c r="I113" i="81"/>
  <c r="J113" i="81" s="1"/>
  <c r="I112" i="81"/>
  <c r="J112" i="81" s="1"/>
  <c r="I111" i="81"/>
  <c r="J111" i="81" s="1"/>
  <c r="I110" i="81"/>
  <c r="F110" i="81"/>
  <c r="I109" i="81"/>
  <c r="J109" i="81" s="1"/>
  <c r="I108" i="81"/>
  <c r="J108" i="81" s="1"/>
  <c r="I106" i="81"/>
  <c r="J106" i="81" s="1"/>
  <c r="I105" i="81"/>
  <c r="J105" i="81" s="1"/>
  <c r="I104" i="81"/>
  <c r="I103" i="81"/>
  <c r="I102" i="81"/>
  <c r="J102" i="81" s="1"/>
  <c r="I101" i="81"/>
  <c r="F101" i="81"/>
  <c r="F104" i="81" s="1"/>
  <c r="I100" i="81"/>
  <c r="J100" i="81" s="1"/>
  <c r="I99" i="81"/>
  <c r="J99" i="81" s="1"/>
  <c r="I98" i="81"/>
  <c r="J98" i="81" s="1"/>
  <c r="I97" i="81"/>
  <c r="J97" i="81" s="1"/>
  <c r="I96" i="81"/>
  <c r="J96" i="81" s="1"/>
  <c r="I93" i="81"/>
  <c r="J93" i="81" s="1"/>
  <c r="I92" i="81"/>
  <c r="J92" i="81" s="1"/>
  <c r="I91" i="81"/>
  <c r="J91" i="81" s="1"/>
  <c r="I90" i="81"/>
  <c r="F90" i="81"/>
  <c r="I89" i="81"/>
  <c r="F89" i="81"/>
  <c r="I88" i="81"/>
  <c r="J88" i="81" s="1"/>
  <c r="I86" i="81"/>
  <c r="J86" i="81" s="1"/>
  <c r="I85" i="81"/>
  <c r="J85" i="81" s="1"/>
  <c r="I83" i="81"/>
  <c r="J83" i="81" s="1"/>
  <c r="I81" i="81"/>
  <c r="J81" i="81" s="1"/>
  <c r="I79" i="81"/>
  <c r="J79" i="81" s="1"/>
  <c r="I77" i="81"/>
  <c r="J77" i="81" s="1"/>
  <c r="I75" i="81"/>
  <c r="J75" i="81" s="1"/>
  <c r="I72" i="81"/>
  <c r="J72" i="81" s="1"/>
  <c r="I71" i="81"/>
  <c r="J71" i="81" s="1"/>
  <c r="I70" i="81"/>
  <c r="J70" i="81" s="1"/>
  <c r="I69" i="81"/>
  <c r="J69" i="81" s="1"/>
  <c r="I68" i="81"/>
  <c r="J68" i="81" s="1"/>
  <c r="I67" i="81"/>
  <c r="J67" i="81" s="1"/>
  <c r="I66" i="81"/>
  <c r="J66" i="81" s="1"/>
  <c r="I64" i="81"/>
  <c r="J64" i="81" s="1"/>
  <c r="I63" i="81"/>
  <c r="J63" i="81" s="1"/>
  <c r="I62" i="81"/>
  <c r="J62" i="81" s="1"/>
  <c r="I61" i="81"/>
  <c r="J61" i="81" s="1"/>
  <c r="I60" i="81"/>
  <c r="I59" i="81"/>
  <c r="I58" i="81"/>
  <c r="F58" i="81"/>
  <c r="F59" i="81" s="1"/>
  <c r="I57" i="81"/>
  <c r="J57" i="81" s="1"/>
  <c r="I56" i="81"/>
  <c r="J56" i="81" s="1"/>
  <c r="I55" i="81"/>
  <c r="J55" i="81" s="1"/>
  <c r="I53" i="81"/>
  <c r="J53" i="81" s="1"/>
  <c r="I52" i="81"/>
  <c r="J52" i="81" s="1"/>
  <c r="I51" i="81"/>
  <c r="J51" i="81" s="1"/>
  <c r="I50" i="81"/>
  <c r="F50" i="81"/>
  <c r="I48" i="81"/>
  <c r="J48" i="81" s="1"/>
  <c r="I47" i="81"/>
  <c r="J47" i="81" s="1"/>
  <c r="I46" i="81"/>
  <c r="J46" i="81" s="1"/>
  <c r="I45" i="81"/>
  <c r="J45" i="81" s="1"/>
  <c r="I44" i="81"/>
  <c r="J44" i="81" s="1"/>
  <c r="I43" i="81"/>
  <c r="J43" i="81" s="1"/>
  <c r="I41" i="81"/>
  <c r="J41" i="81" s="1"/>
  <c r="I40" i="81"/>
  <c r="J40" i="81" s="1"/>
  <c r="I39" i="81"/>
  <c r="J39" i="81" s="1"/>
  <c r="I38" i="81"/>
  <c r="J38" i="81" s="1"/>
  <c r="I37" i="81"/>
  <c r="J37" i="81" s="1"/>
  <c r="I36" i="81"/>
  <c r="J36" i="81" s="1"/>
  <c r="I34" i="81"/>
  <c r="J34" i="81" s="1"/>
  <c r="I33" i="81"/>
  <c r="J33" i="81" s="1"/>
  <c r="I32" i="81"/>
  <c r="J32" i="81" s="1"/>
  <c r="I31" i="81"/>
  <c r="J31" i="81" s="1"/>
  <c r="I30" i="81"/>
  <c r="J30" i="81" s="1"/>
  <c r="I29" i="81"/>
  <c r="J29" i="81" s="1"/>
  <c r="I28" i="81"/>
  <c r="J28" i="81" s="1"/>
  <c r="I27" i="81"/>
  <c r="J27" i="81" s="1"/>
  <c r="I26" i="81"/>
  <c r="J26" i="81" s="1"/>
  <c r="I25" i="81"/>
  <c r="J25" i="81" s="1"/>
  <c r="I24" i="81"/>
  <c r="J24" i="81" s="1"/>
  <c r="I23" i="81"/>
  <c r="J23" i="81" s="1"/>
  <c r="I22" i="81"/>
  <c r="J22" i="81" s="1"/>
  <c r="I21" i="81"/>
  <c r="J21" i="81" s="1"/>
  <c r="I20" i="81"/>
  <c r="J20" i="81" s="1"/>
  <c r="I19" i="81"/>
  <c r="J19" i="81" s="1"/>
  <c r="I18" i="81"/>
  <c r="J18" i="81" s="1"/>
  <c r="I17" i="81"/>
  <c r="J17" i="81" s="1"/>
  <c r="I16" i="81"/>
  <c r="J16" i="81" s="1"/>
  <c r="I15" i="81"/>
  <c r="J15" i="81" s="1"/>
  <c r="I14" i="81"/>
  <c r="J14" i="81" s="1"/>
  <c r="I13" i="81"/>
  <c r="J13" i="81" s="1"/>
  <c r="I12" i="81"/>
  <c r="J12" i="81" s="1"/>
  <c r="I11" i="81"/>
  <c r="J11" i="81" s="1"/>
  <c r="I10" i="81"/>
  <c r="J10" i="81" s="1"/>
  <c r="I244" i="80"/>
  <c r="J244" i="80" s="1"/>
  <c r="I243" i="80"/>
  <c r="J243" i="80" s="1"/>
  <c r="I242" i="80"/>
  <c r="J242" i="80" s="1"/>
  <c r="I241" i="80"/>
  <c r="J241" i="80" s="1"/>
  <c r="I240" i="80"/>
  <c r="J240" i="80" s="1"/>
  <c r="I239" i="80"/>
  <c r="J239" i="80" s="1"/>
  <c r="I237" i="80"/>
  <c r="J237" i="80" s="1"/>
  <c r="I236" i="80"/>
  <c r="J236" i="80" s="1"/>
  <c r="I235" i="80"/>
  <c r="I234" i="80"/>
  <c r="I233" i="80"/>
  <c r="F233" i="80"/>
  <c r="F235" i="80" s="1"/>
  <c r="I232" i="80"/>
  <c r="J232" i="80" s="1"/>
  <c r="I231" i="80"/>
  <c r="J231" i="80" s="1"/>
  <c r="I230" i="80"/>
  <c r="J230" i="80" s="1"/>
  <c r="I229" i="80"/>
  <c r="J229" i="80" s="1"/>
  <c r="I228" i="80"/>
  <c r="J228" i="80" s="1"/>
  <c r="I227" i="80"/>
  <c r="J227" i="80" s="1"/>
  <c r="I226" i="80"/>
  <c r="J226" i="80" s="1"/>
  <c r="I223" i="80"/>
  <c r="J223" i="80" s="1"/>
  <c r="I222" i="80"/>
  <c r="J222" i="80" s="1"/>
  <c r="I221" i="80"/>
  <c r="J221" i="80" s="1"/>
  <c r="I220" i="80"/>
  <c r="I219" i="80"/>
  <c r="F219" i="80"/>
  <c r="F220" i="80" s="1"/>
  <c r="I218" i="80"/>
  <c r="J218" i="80" s="1"/>
  <c r="I216" i="80"/>
  <c r="J216" i="80" s="1"/>
  <c r="I215" i="80"/>
  <c r="J215" i="80" s="1"/>
  <c r="I214" i="80"/>
  <c r="I213" i="80"/>
  <c r="I212" i="80"/>
  <c r="F212" i="80"/>
  <c r="F213" i="80" s="1"/>
  <c r="I211" i="80"/>
  <c r="J211" i="80" s="1"/>
  <c r="I210" i="80"/>
  <c r="J210" i="80" s="1"/>
  <c r="I209" i="80"/>
  <c r="J209" i="80" s="1"/>
  <c r="I208" i="80"/>
  <c r="J208" i="80" s="1"/>
  <c r="I207" i="80"/>
  <c r="J207" i="80" s="1"/>
  <c r="I206" i="80"/>
  <c r="J206" i="80" s="1"/>
  <c r="I205" i="80"/>
  <c r="J205" i="80" s="1"/>
  <c r="I204" i="80"/>
  <c r="J204" i="80" s="1"/>
  <c r="I203" i="80"/>
  <c r="J203" i="80" s="1"/>
  <c r="I202" i="80"/>
  <c r="J202" i="80" s="1"/>
  <c r="I199" i="80"/>
  <c r="J199" i="80" s="1"/>
  <c r="I198" i="80"/>
  <c r="J198" i="80" s="1"/>
  <c r="I197" i="80"/>
  <c r="J197" i="80" s="1"/>
  <c r="I196" i="80"/>
  <c r="I195" i="80"/>
  <c r="F195" i="80"/>
  <c r="F196" i="80" s="1"/>
  <c r="I194" i="80"/>
  <c r="F194" i="80"/>
  <c r="I192" i="80"/>
  <c r="J192" i="80" s="1"/>
  <c r="I191" i="80"/>
  <c r="J191" i="80" s="1"/>
  <c r="I190" i="80"/>
  <c r="I189" i="80"/>
  <c r="I188" i="80"/>
  <c r="F188" i="80"/>
  <c r="F189" i="80" s="1"/>
  <c r="I187" i="80"/>
  <c r="J187" i="80" s="1"/>
  <c r="I186" i="80"/>
  <c r="J186" i="80" s="1"/>
  <c r="I185" i="80"/>
  <c r="J185" i="80" s="1"/>
  <c r="I184" i="80"/>
  <c r="J184" i="80" s="1"/>
  <c r="I183" i="80"/>
  <c r="J183" i="80" s="1"/>
  <c r="I182" i="80"/>
  <c r="F182" i="80"/>
  <c r="I181" i="80"/>
  <c r="J181" i="80" s="1"/>
  <c r="I180" i="80"/>
  <c r="J180" i="80" s="1"/>
  <c r="I179" i="80"/>
  <c r="J179" i="80" s="1"/>
  <c r="I176" i="80"/>
  <c r="J176" i="80" s="1"/>
  <c r="I175" i="80"/>
  <c r="J175" i="80" s="1"/>
  <c r="I174" i="80"/>
  <c r="J174" i="80" s="1"/>
  <c r="I173" i="80"/>
  <c r="I172" i="80"/>
  <c r="F172" i="80"/>
  <c r="F173" i="80" s="1"/>
  <c r="I171" i="80"/>
  <c r="J171" i="80" s="1"/>
  <c r="I169" i="80"/>
  <c r="J169" i="80" s="1"/>
  <c r="I168" i="80"/>
  <c r="J168" i="80" s="1"/>
  <c r="I167" i="80"/>
  <c r="I166" i="80"/>
  <c r="I165" i="80"/>
  <c r="F165" i="80"/>
  <c r="F167" i="80" s="1"/>
  <c r="I164" i="80"/>
  <c r="J164" i="80" s="1"/>
  <c r="I163" i="80"/>
  <c r="J163" i="80" s="1"/>
  <c r="I162" i="80"/>
  <c r="J162" i="80" s="1"/>
  <c r="I161" i="80"/>
  <c r="J161" i="80" s="1"/>
  <c r="I160" i="80"/>
  <c r="J160" i="80" s="1"/>
  <c r="I159" i="80"/>
  <c r="J159" i="80" s="1"/>
  <c r="I158" i="80"/>
  <c r="J158" i="80" s="1"/>
  <c r="I157" i="80"/>
  <c r="J157" i="80" s="1"/>
  <c r="I156" i="80"/>
  <c r="J156" i="80" s="1"/>
  <c r="I153" i="80"/>
  <c r="J153" i="80" s="1"/>
  <c r="I152" i="80"/>
  <c r="J152" i="80" s="1"/>
  <c r="I151" i="80"/>
  <c r="J151" i="80" s="1"/>
  <c r="I150" i="80"/>
  <c r="I149" i="80"/>
  <c r="F149" i="80"/>
  <c r="F150" i="80" s="1"/>
  <c r="I148" i="80"/>
  <c r="J148" i="80" s="1"/>
  <c r="I146" i="80"/>
  <c r="J146" i="80" s="1"/>
  <c r="I145" i="80"/>
  <c r="J145" i="80" s="1"/>
  <c r="I144" i="80"/>
  <c r="I143" i="80"/>
  <c r="I142" i="80"/>
  <c r="F142" i="80"/>
  <c r="F144" i="80" s="1"/>
  <c r="I141" i="80"/>
  <c r="J141" i="80" s="1"/>
  <c r="I140" i="80"/>
  <c r="J140" i="80" s="1"/>
  <c r="I139" i="80"/>
  <c r="J139" i="80" s="1"/>
  <c r="I138" i="80"/>
  <c r="J138" i="80" s="1"/>
  <c r="I137" i="80"/>
  <c r="J137" i="80" s="1"/>
  <c r="I136" i="80"/>
  <c r="J136" i="80" s="1"/>
  <c r="I135" i="80"/>
  <c r="J135" i="80" s="1"/>
  <c r="I134" i="80"/>
  <c r="J134" i="80" s="1"/>
  <c r="I133" i="80"/>
  <c r="J133" i="80" s="1"/>
  <c r="I132" i="80"/>
  <c r="J132" i="80" s="1"/>
  <c r="I131" i="80"/>
  <c r="J131" i="80" s="1"/>
  <c r="I130" i="80"/>
  <c r="J130" i="80" s="1"/>
  <c r="I127" i="80"/>
  <c r="J127" i="80" s="1"/>
  <c r="I126" i="80"/>
  <c r="J126" i="80" s="1"/>
  <c r="I125" i="80"/>
  <c r="F125" i="80"/>
  <c r="I124" i="80"/>
  <c r="J124" i="80" s="1"/>
  <c r="I123" i="80"/>
  <c r="J123" i="80" s="1"/>
  <c r="I121" i="80"/>
  <c r="J121" i="80" s="1"/>
  <c r="I120" i="80"/>
  <c r="J120" i="80" s="1"/>
  <c r="I119" i="80"/>
  <c r="J119" i="80" s="1"/>
  <c r="I118" i="80"/>
  <c r="I117" i="80"/>
  <c r="I116" i="80"/>
  <c r="F116" i="80"/>
  <c r="F117" i="80" s="1"/>
  <c r="I115" i="80"/>
  <c r="J115" i="80" s="1"/>
  <c r="I114" i="80"/>
  <c r="J114" i="80" s="1"/>
  <c r="I111" i="80"/>
  <c r="J111" i="80" s="1"/>
  <c r="I110" i="80"/>
  <c r="J110" i="80" s="1"/>
  <c r="I109" i="80"/>
  <c r="I108" i="80"/>
  <c r="F108" i="80"/>
  <c r="F109" i="80" s="1"/>
  <c r="I107" i="80"/>
  <c r="J107" i="80" s="1"/>
  <c r="I106" i="80"/>
  <c r="J106" i="80" s="1"/>
  <c r="I105" i="80"/>
  <c r="J105" i="80" s="1"/>
  <c r="I103" i="80"/>
  <c r="J103" i="80" s="1"/>
  <c r="I102" i="80"/>
  <c r="J102" i="80" s="1"/>
  <c r="I101" i="80"/>
  <c r="I100" i="80"/>
  <c r="F100" i="80"/>
  <c r="I99" i="80"/>
  <c r="F99" i="80"/>
  <c r="I98" i="80"/>
  <c r="F98" i="80"/>
  <c r="I97" i="80"/>
  <c r="J97" i="80" s="1"/>
  <c r="I96" i="80"/>
  <c r="J96" i="80" s="1"/>
  <c r="I95" i="80"/>
  <c r="J95" i="80" s="1"/>
  <c r="I94" i="80"/>
  <c r="J94" i="80" s="1"/>
  <c r="I93" i="80"/>
  <c r="J93" i="80" s="1"/>
  <c r="I92" i="80"/>
  <c r="J92" i="80" s="1"/>
  <c r="I91" i="80"/>
  <c r="J91" i="80" s="1"/>
  <c r="I90" i="80"/>
  <c r="F90" i="80"/>
  <c r="I89" i="80"/>
  <c r="F89" i="80"/>
  <c r="I86" i="80"/>
  <c r="J86" i="80" s="1"/>
  <c r="I85" i="80"/>
  <c r="J85" i="80" s="1"/>
  <c r="I84" i="80"/>
  <c r="J84" i="80" s="1"/>
  <c r="I83" i="80"/>
  <c r="J83" i="80" s="1"/>
  <c r="I82" i="80"/>
  <c r="J82" i="80" s="1"/>
  <c r="I81" i="80"/>
  <c r="F81" i="80"/>
  <c r="I79" i="80"/>
  <c r="J79" i="80" s="1"/>
  <c r="I78" i="80"/>
  <c r="J78" i="80" s="1"/>
  <c r="I76" i="80"/>
  <c r="J76" i="80" s="1"/>
  <c r="I74" i="80"/>
  <c r="J74" i="80" s="1"/>
  <c r="I72" i="80"/>
  <c r="J72" i="80" s="1"/>
  <c r="I70" i="80"/>
  <c r="J70" i="80" s="1"/>
  <c r="I68" i="80"/>
  <c r="J68" i="80" s="1"/>
  <c r="I66" i="80"/>
  <c r="J66" i="80" s="1"/>
  <c r="I64" i="80"/>
  <c r="J64" i="80" s="1"/>
  <c r="I61" i="80"/>
  <c r="J61" i="80" s="1"/>
  <c r="I60" i="80"/>
  <c r="J60" i="80" s="1"/>
  <c r="I59" i="80"/>
  <c r="J59" i="80" s="1"/>
  <c r="I58" i="80"/>
  <c r="J58" i="80" s="1"/>
  <c r="I57" i="80"/>
  <c r="J57" i="80" s="1"/>
  <c r="I56" i="80"/>
  <c r="J56" i="80" s="1"/>
  <c r="I55" i="80"/>
  <c r="J55" i="80" s="1"/>
  <c r="I54" i="80"/>
  <c r="J54" i="80" s="1"/>
  <c r="I52" i="80"/>
  <c r="J52" i="80" s="1"/>
  <c r="I51" i="80"/>
  <c r="J51" i="80" s="1"/>
  <c r="I50" i="80"/>
  <c r="J50" i="80" s="1"/>
  <c r="I49" i="80"/>
  <c r="J49" i="80" s="1"/>
  <c r="I48" i="80"/>
  <c r="F48" i="80"/>
  <c r="I47" i="80"/>
  <c r="F47" i="80"/>
  <c r="I46" i="80"/>
  <c r="J46" i="80" s="1"/>
  <c r="I45" i="80"/>
  <c r="J45" i="80" s="1"/>
  <c r="I44" i="80"/>
  <c r="J44" i="80" s="1"/>
  <c r="I43" i="80"/>
  <c r="J43" i="80" s="1"/>
  <c r="I41" i="80"/>
  <c r="J41" i="80" s="1"/>
  <c r="I40" i="80"/>
  <c r="J40" i="80" s="1"/>
  <c r="I39" i="80"/>
  <c r="J39" i="80" s="1"/>
  <c r="I38" i="80"/>
  <c r="J38" i="80" s="1"/>
  <c r="I37" i="80"/>
  <c r="J37" i="80" s="1"/>
  <c r="I36" i="80"/>
  <c r="J36" i="80" s="1"/>
  <c r="I34" i="80"/>
  <c r="J34" i="80" s="1"/>
  <c r="I33" i="80"/>
  <c r="J33" i="80" s="1"/>
  <c r="I32" i="80"/>
  <c r="J32" i="80" s="1"/>
  <c r="I31" i="80"/>
  <c r="J31" i="80" s="1"/>
  <c r="I30" i="80"/>
  <c r="J30" i="80" s="1"/>
  <c r="I29" i="80"/>
  <c r="J29" i="80" s="1"/>
  <c r="I28" i="80"/>
  <c r="J28" i="80" s="1"/>
  <c r="I27" i="80"/>
  <c r="J27" i="80" s="1"/>
  <c r="I26" i="80"/>
  <c r="J26" i="80" s="1"/>
  <c r="I25" i="80"/>
  <c r="J25" i="80" s="1"/>
  <c r="I24" i="80"/>
  <c r="J24" i="80" s="1"/>
  <c r="I23" i="80"/>
  <c r="J23" i="80" s="1"/>
  <c r="I22" i="80"/>
  <c r="J22" i="80" s="1"/>
  <c r="I21" i="80"/>
  <c r="J21" i="80" s="1"/>
  <c r="I20" i="80"/>
  <c r="J20" i="80" s="1"/>
  <c r="I19" i="80"/>
  <c r="J19" i="80" s="1"/>
  <c r="I18" i="80"/>
  <c r="J18" i="80" s="1"/>
  <c r="I17" i="80"/>
  <c r="J17" i="80" s="1"/>
  <c r="I16" i="80"/>
  <c r="J16" i="80" s="1"/>
  <c r="I15" i="80"/>
  <c r="J15" i="80" s="1"/>
  <c r="I14" i="80"/>
  <c r="J14" i="80" s="1"/>
  <c r="I13" i="80"/>
  <c r="J13" i="80" s="1"/>
  <c r="I12" i="80"/>
  <c r="J12" i="80" s="1"/>
  <c r="I11" i="80"/>
  <c r="J11" i="80" s="1"/>
  <c r="M36" i="87" l="1"/>
  <c r="M34" i="87"/>
  <c r="L10" i="87"/>
  <c r="L6" i="87" s="1"/>
  <c r="J90" i="81"/>
  <c r="J104" i="81"/>
  <c r="M31" i="87"/>
  <c r="M40" i="87"/>
  <c r="M51" i="87"/>
  <c r="M44" i="87" s="1"/>
  <c r="L44" i="87"/>
  <c r="M48" i="87"/>
  <c r="M30" i="87"/>
  <c r="M21" i="87"/>
  <c r="M57" i="87"/>
  <c r="M39" i="87"/>
  <c r="K16" i="87"/>
  <c r="M20" i="87"/>
  <c r="K53" i="87"/>
  <c r="K27" i="87"/>
  <c r="L53" i="87"/>
  <c r="M17" i="87"/>
  <c r="L16" i="87"/>
  <c r="K44" i="87"/>
  <c r="I19" i="82"/>
  <c r="J19" i="82" s="1"/>
  <c r="I28" i="82"/>
  <c r="J28" i="82" s="1"/>
  <c r="I45" i="82"/>
  <c r="J45" i="82" s="1"/>
  <c r="I56" i="82"/>
  <c r="J56" i="82" s="1"/>
  <c r="I35" i="82"/>
  <c r="J35" i="82" s="1"/>
  <c r="M38" i="87"/>
  <c r="J73" i="81"/>
  <c r="J99" i="80"/>
  <c r="I65" i="82"/>
  <c r="J65" i="82" s="1"/>
  <c r="I67" i="82"/>
  <c r="J67" i="82" s="1"/>
  <c r="I21" i="82"/>
  <c r="J21" i="82" s="1"/>
  <c r="I37" i="82"/>
  <c r="J37" i="82" s="1"/>
  <c r="I48" i="82"/>
  <c r="J48" i="82" s="1"/>
  <c r="I58" i="82"/>
  <c r="J58" i="82" s="1"/>
  <c r="J149" i="81"/>
  <c r="J133" i="81"/>
  <c r="J167" i="80"/>
  <c r="J101" i="81"/>
  <c r="J155" i="81"/>
  <c r="J50" i="81"/>
  <c r="J49" i="81" s="1"/>
  <c r="J58" i="81"/>
  <c r="J110" i="81"/>
  <c r="F127" i="81"/>
  <c r="J127" i="81" s="1"/>
  <c r="F150" i="81"/>
  <c r="J150" i="81" s="1"/>
  <c r="F60" i="81"/>
  <c r="J60" i="81" s="1"/>
  <c r="J165" i="80"/>
  <c r="J108" i="80"/>
  <c r="F166" i="80"/>
  <c r="J166" i="80" s="1"/>
  <c r="F214" i="80"/>
  <c r="J214" i="80" s="1"/>
  <c r="J144" i="80"/>
  <c r="J188" i="80"/>
  <c r="J48" i="80"/>
  <c r="F190" i="80"/>
  <c r="J190" i="80" s="1"/>
  <c r="J172" i="80"/>
  <c r="J212" i="80"/>
  <c r="J233" i="80"/>
  <c r="J125" i="80"/>
  <c r="J47" i="80"/>
  <c r="J235" i="80"/>
  <c r="J89" i="80"/>
  <c r="J117" i="80"/>
  <c r="F234" i="80"/>
  <c r="J234" i="80" s="1"/>
  <c r="J149" i="80"/>
  <c r="J89" i="81"/>
  <c r="J87" i="81" s="1"/>
  <c r="J128" i="81"/>
  <c r="J59" i="81"/>
  <c r="J134" i="81"/>
  <c r="J148" i="81"/>
  <c r="J9" i="81"/>
  <c r="J65" i="81"/>
  <c r="J126" i="81"/>
  <c r="I14" i="82"/>
  <c r="J14" i="82" s="1"/>
  <c r="I24" i="82"/>
  <c r="J24" i="82" s="1"/>
  <c r="I32" i="82"/>
  <c r="J32" i="82" s="1"/>
  <c r="I40" i="82"/>
  <c r="J40" i="82" s="1"/>
  <c r="I52" i="82"/>
  <c r="J52" i="82" s="1"/>
  <c r="I17" i="82"/>
  <c r="J17" i="82" s="1"/>
  <c r="I26" i="82"/>
  <c r="J26" i="82" s="1"/>
  <c r="I42" i="82"/>
  <c r="J42" i="82" s="1"/>
  <c r="I54" i="82"/>
  <c r="J54" i="82" s="1"/>
  <c r="I61" i="82"/>
  <c r="J61" i="82" s="1"/>
  <c r="M8" i="87"/>
  <c r="M58" i="87"/>
  <c r="M11" i="87"/>
  <c r="M9" i="87"/>
  <c r="J90" i="80"/>
  <c r="J98" i="80"/>
  <c r="J182" i="80"/>
  <c r="J81" i="80"/>
  <c r="J80" i="80" s="1"/>
  <c r="J142" i="80"/>
  <c r="J189" i="80"/>
  <c r="J116" i="80"/>
  <c r="J194" i="80"/>
  <c r="F118" i="80"/>
  <c r="J118" i="80" s="1"/>
  <c r="F143" i="80"/>
  <c r="J143" i="80" s="1"/>
  <c r="J195" i="80"/>
  <c r="J213" i="80"/>
  <c r="J219" i="80"/>
  <c r="J173" i="80"/>
  <c r="J100" i="80"/>
  <c r="J150" i="80"/>
  <c r="J196" i="80"/>
  <c r="J220" i="80"/>
  <c r="M35" i="87"/>
  <c r="K6" i="87"/>
  <c r="M54" i="87"/>
  <c r="M25" i="87"/>
  <c r="M28" i="87"/>
  <c r="H40" i="86"/>
  <c r="H39" i="86"/>
  <c r="K18" i="26"/>
  <c r="I13" i="82"/>
  <c r="J13" i="82" s="1"/>
  <c r="I33" i="82"/>
  <c r="J33" i="82" s="1"/>
  <c r="I62" i="82"/>
  <c r="J62" i="82" s="1"/>
  <c r="J156" i="81"/>
  <c r="J42" i="81"/>
  <c r="J35" i="81"/>
  <c r="F103" i="81"/>
  <c r="J103" i="81" s="1"/>
  <c r="J62" i="80"/>
  <c r="J109" i="80"/>
  <c r="J35" i="80"/>
  <c r="J53" i="80"/>
  <c r="F101" i="80"/>
  <c r="J101" i="80" s="1"/>
  <c r="A85" i="8"/>
  <c r="A84" i="8"/>
  <c r="A83" i="8"/>
  <c r="A82" i="8"/>
  <c r="A81" i="8"/>
  <c r="A80" i="8"/>
  <c r="A79" i="8"/>
  <c r="A78" i="8"/>
  <c r="A77" i="8"/>
  <c r="A74" i="8"/>
  <c r="A73" i="8"/>
  <c r="A72" i="8"/>
  <c r="A71" i="8"/>
  <c r="A70" i="8"/>
  <c r="A69" i="8"/>
  <c r="A68" i="8"/>
  <c r="A67" i="8"/>
  <c r="A64" i="8"/>
  <c r="A63" i="8"/>
  <c r="A62" i="8"/>
  <c r="A61" i="8"/>
  <c r="A60" i="8"/>
  <c r="A59" i="8"/>
  <c r="A58" i="8"/>
  <c r="A57" i="8"/>
  <c r="A56" i="8"/>
  <c r="A55" i="8"/>
  <c r="A54" i="8"/>
  <c r="A53" i="8"/>
  <c r="A52" i="8"/>
  <c r="A51" i="8"/>
  <c r="A50" i="8"/>
  <c r="A49" i="8"/>
  <c r="A48" i="8"/>
  <c r="A45" i="8"/>
  <c r="A44" i="8"/>
  <c r="A43" i="8"/>
  <c r="A42" i="8"/>
  <c r="A41" i="8"/>
  <c r="A38" i="8"/>
  <c r="A37" i="8"/>
  <c r="A36" i="8"/>
  <c r="A35" i="8"/>
  <c r="A34" i="8"/>
  <c r="A33" i="8"/>
  <c r="A32" i="8"/>
  <c r="A31" i="8"/>
  <c r="A30" i="8"/>
  <c r="A29" i="8"/>
  <c r="A28" i="8"/>
  <c r="A27" i="8"/>
  <c r="A26" i="8"/>
  <c r="A25" i="8"/>
  <c r="A24" i="8"/>
  <c r="A22" i="8"/>
  <c r="A21" i="8"/>
  <c r="A20" i="8"/>
  <c r="A19" i="8"/>
  <c r="A18" i="8"/>
  <c r="A17" i="8"/>
  <c r="A16" i="8"/>
  <c r="A15" i="8"/>
  <c r="A14" i="8"/>
  <c r="A13" i="8"/>
  <c r="A12" i="8"/>
  <c r="J39" i="62"/>
  <c r="K39" i="62" s="1"/>
  <c r="A39" i="62"/>
  <c r="J38" i="62"/>
  <c r="K38" i="62" s="1"/>
  <c r="A38" i="62"/>
  <c r="A36" i="62"/>
  <c r="J35" i="62"/>
  <c r="A35" i="62"/>
  <c r="F34" i="62"/>
  <c r="F35" i="62" s="1"/>
  <c r="A34" i="62"/>
  <c r="A33" i="62"/>
  <c r="J32" i="62"/>
  <c r="F32" i="62"/>
  <c r="F33" i="62" s="1"/>
  <c r="A32" i="62"/>
  <c r="A31" i="62"/>
  <c r="A30" i="62"/>
  <c r="J29" i="62"/>
  <c r="A29" i="62"/>
  <c r="J28" i="62"/>
  <c r="A28" i="62"/>
  <c r="A27" i="62"/>
  <c r="J26" i="62"/>
  <c r="K26" i="62" s="1"/>
  <c r="A26" i="62"/>
  <c r="J25" i="62"/>
  <c r="K25" i="62" s="1"/>
  <c r="A25" i="62"/>
  <c r="J24" i="62"/>
  <c r="F24" i="62"/>
  <c r="F15" i="62" s="1"/>
  <c r="K15" i="62" s="1"/>
  <c r="A24" i="62"/>
  <c r="J23" i="62"/>
  <c r="F23" i="62"/>
  <c r="A23" i="62"/>
  <c r="J21" i="62"/>
  <c r="F21" i="62"/>
  <c r="A21" i="62"/>
  <c r="A20" i="62"/>
  <c r="A19" i="62"/>
  <c r="J18" i="62"/>
  <c r="A18" i="62"/>
  <c r="K10" i="62"/>
  <c r="B9" i="62"/>
  <c r="B8" i="62"/>
  <c r="A3" i="62" s="1"/>
  <c r="J65" i="78"/>
  <c r="K65" i="78" s="1"/>
  <c r="A65" i="78"/>
  <c r="A63" i="78"/>
  <c r="A62" i="78"/>
  <c r="F58" i="78"/>
  <c r="A58" i="78"/>
  <c r="F54" i="78"/>
  <c r="A54" i="78"/>
  <c r="F53" i="78"/>
  <c r="A53" i="78"/>
  <c r="A52" i="78"/>
  <c r="F49" i="78"/>
  <c r="A49" i="78"/>
  <c r="F48" i="78"/>
  <c r="A48" i="78"/>
  <c r="F47" i="78"/>
  <c r="A47" i="78"/>
  <c r="F46" i="78"/>
  <c r="A46" i="78"/>
  <c r="F45" i="78"/>
  <c r="A45" i="78"/>
  <c r="F43" i="78"/>
  <c r="A43" i="78"/>
  <c r="A41" i="78"/>
  <c r="F40" i="78"/>
  <c r="A40" i="78"/>
  <c r="F39" i="78"/>
  <c r="A39" i="78"/>
  <c r="F38" i="78"/>
  <c r="A38" i="78"/>
  <c r="F35" i="78"/>
  <c r="A35" i="78"/>
  <c r="A34" i="78"/>
  <c r="A33" i="78"/>
  <c r="F32" i="78"/>
  <c r="A32" i="78"/>
  <c r="F31" i="78"/>
  <c r="A31" i="78"/>
  <c r="J29" i="78"/>
  <c r="F28" i="78"/>
  <c r="F27" i="78"/>
  <c r="F26" i="78"/>
  <c r="K17" i="78"/>
  <c r="B15" i="78"/>
  <c r="A15" i="78"/>
  <c r="B14" i="78"/>
  <c r="A14" i="78"/>
  <c r="B13" i="78"/>
  <c r="A13" i="78"/>
  <c r="B12" i="78"/>
  <c r="A12" i="78"/>
  <c r="B11" i="78"/>
  <c r="A11" i="78"/>
  <c r="B10" i="78"/>
  <c r="A10" i="78"/>
  <c r="B9" i="78"/>
  <c r="B8" i="78"/>
  <c r="A3" i="78" s="1"/>
  <c r="A8" i="78"/>
  <c r="K66" i="61"/>
  <c r="J66" i="61"/>
  <c r="A66" i="61"/>
  <c r="A64" i="61"/>
  <c r="N63" i="61"/>
  <c r="M63" i="61"/>
  <c r="K63" i="61"/>
  <c r="J63" i="61"/>
  <c r="H63" i="61"/>
  <c r="G63" i="61"/>
  <c r="F63" i="61"/>
  <c r="A63" i="61"/>
  <c r="N62" i="61"/>
  <c r="M62" i="61"/>
  <c r="K62" i="61"/>
  <c r="J62" i="61"/>
  <c r="H62" i="61"/>
  <c r="G62" i="61"/>
  <c r="F62" i="61"/>
  <c r="A62" i="61"/>
  <c r="K61" i="61"/>
  <c r="F58" i="61"/>
  <c r="A58" i="61"/>
  <c r="F57" i="61"/>
  <c r="A57" i="61"/>
  <c r="F54" i="61"/>
  <c r="A54" i="61"/>
  <c r="F53" i="61"/>
  <c r="A53" i="61"/>
  <c r="F51" i="61"/>
  <c r="A51" i="61"/>
  <c r="F50" i="61"/>
  <c r="A50" i="61"/>
  <c r="A47" i="61"/>
  <c r="F46" i="61"/>
  <c r="A46" i="61"/>
  <c r="F45" i="61"/>
  <c r="A45" i="61"/>
  <c r="F44" i="61"/>
  <c r="A44" i="61"/>
  <c r="F41" i="61"/>
  <c r="A41" i="61"/>
  <c r="F40" i="61"/>
  <c r="A40" i="61"/>
  <c r="F39" i="61"/>
  <c r="A39" i="61"/>
  <c r="F38" i="61"/>
  <c r="A38" i="61"/>
  <c r="F37" i="61"/>
  <c r="A37" i="61"/>
  <c r="F36" i="61"/>
  <c r="A36" i="61"/>
  <c r="F34" i="61"/>
  <c r="A34" i="61"/>
  <c r="F33" i="61"/>
  <c r="A33" i="61"/>
  <c r="F32" i="61"/>
  <c r="A32" i="61"/>
  <c r="F31" i="61"/>
  <c r="A31" i="61"/>
  <c r="F30" i="61"/>
  <c r="A30" i="61"/>
  <c r="F29" i="61"/>
  <c r="A29" i="61"/>
  <c r="F28" i="61"/>
  <c r="A28" i="61"/>
  <c r="F25" i="61"/>
  <c r="A25" i="61"/>
  <c r="F24" i="61"/>
  <c r="A24" i="61"/>
  <c r="F23" i="61"/>
  <c r="A23" i="61"/>
  <c r="F22" i="61"/>
  <c r="A22" i="61"/>
  <c r="F21" i="61"/>
  <c r="A21" i="61"/>
  <c r="K18" i="61"/>
  <c r="K16" i="61"/>
  <c r="B16" i="61"/>
  <c r="A16" i="61"/>
  <c r="B15" i="61"/>
  <c r="A15" i="61"/>
  <c r="B14" i="61"/>
  <c r="A14" i="61"/>
  <c r="B13" i="61"/>
  <c r="A13" i="61"/>
  <c r="B12" i="61"/>
  <c r="A12" i="61"/>
  <c r="B11" i="61"/>
  <c r="A11" i="61"/>
  <c r="B10" i="61"/>
  <c r="A10" i="61"/>
  <c r="B9" i="61"/>
  <c r="A9" i="61"/>
  <c r="B8" i="61"/>
  <c r="A8" i="61"/>
  <c r="A4" i="61"/>
  <c r="A3" i="61"/>
  <c r="A2" i="61"/>
  <c r="K55" i="60"/>
  <c r="J55" i="60"/>
  <c r="A55" i="60"/>
  <c r="K54" i="60"/>
  <c r="N52" i="60"/>
  <c r="H52" i="60" s="1"/>
  <c r="M52" i="60"/>
  <c r="G52" i="60" s="1"/>
  <c r="F52" i="60"/>
  <c r="A52" i="60"/>
  <c r="K49" i="60"/>
  <c r="J49" i="60"/>
  <c r="H49" i="60"/>
  <c r="G49" i="60"/>
  <c r="A49" i="60"/>
  <c r="N48" i="60"/>
  <c r="H48" i="60" s="1"/>
  <c r="M48" i="60"/>
  <c r="G48" i="60" s="1"/>
  <c r="A48" i="60"/>
  <c r="N47" i="60"/>
  <c r="H47" i="60" s="1"/>
  <c r="M47" i="60"/>
  <c r="G47" i="60" s="1"/>
  <c r="A47" i="60"/>
  <c r="N46" i="60"/>
  <c r="H46" i="60" s="1"/>
  <c r="M46" i="60"/>
  <c r="G46" i="60" s="1"/>
  <c r="A46" i="60"/>
  <c r="K43" i="60"/>
  <c r="J43" i="60"/>
  <c r="F42" i="60"/>
  <c r="A42" i="60"/>
  <c r="F41" i="60"/>
  <c r="A41" i="60"/>
  <c r="F40" i="60"/>
  <c r="A40" i="60"/>
  <c r="F37" i="60"/>
  <c r="F36" i="60"/>
  <c r="A36" i="60"/>
  <c r="F35" i="60"/>
  <c r="A35" i="60"/>
  <c r="F34" i="60"/>
  <c r="A34" i="60"/>
  <c r="F31" i="60"/>
  <c r="A31" i="60"/>
  <c r="F30" i="60"/>
  <c r="A30" i="60"/>
  <c r="F29" i="60"/>
  <c r="A29" i="60"/>
  <c r="F28" i="60"/>
  <c r="A28" i="60"/>
  <c r="F26" i="60"/>
  <c r="F25" i="60"/>
  <c r="F24" i="60"/>
  <c r="A24" i="60"/>
  <c r="F23" i="60"/>
  <c r="A23" i="60"/>
  <c r="F22" i="60"/>
  <c r="A22" i="60"/>
  <c r="F21" i="60"/>
  <c r="A21" i="60"/>
  <c r="K18" i="60"/>
  <c r="K15" i="60"/>
  <c r="B15" i="60"/>
  <c r="A15" i="60"/>
  <c r="B14" i="60"/>
  <c r="A14" i="60"/>
  <c r="B13" i="60"/>
  <c r="A13" i="60"/>
  <c r="B12" i="60"/>
  <c r="A12" i="60"/>
  <c r="B11" i="60"/>
  <c r="A11" i="60"/>
  <c r="B10" i="60"/>
  <c r="A10" i="60"/>
  <c r="B9" i="60"/>
  <c r="A9" i="60"/>
  <c r="B8" i="60"/>
  <c r="A8" i="60"/>
  <c r="A4" i="60"/>
  <c r="A3" i="60"/>
  <c r="A2" i="60"/>
  <c r="O32" i="26"/>
  <c r="P32" i="26" s="1"/>
  <c r="A32" i="26"/>
  <c r="O31" i="26"/>
  <c r="P31" i="26" s="1"/>
  <c r="A31" i="26"/>
  <c r="O30" i="26"/>
  <c r="P30" i="26" s="1"/>
  <c r="A30" i="26"/>
  <c r="O29" i="26"/>
  <c r="P29" i="26" s="1"/>
  <c r="A29" i="26"/>
  <c r="O28" i="26"/>
  <c r="P28" i="26" s="1"/>
  <c r="A28" i="26"/>
  <c r="A27" i="26"/>
  <c r="A26" i="26"/>
  <c r="A25" i="26"/>
  <c r="A20" i="26"/>
  <c r="A19" i="26"/>
  <c r="O18" i="26"/>
  <c r="A17" i="26"/>
  <c r="A14" i="26"/>
  <c r="P12" i="26"/>
  <c r="B10" i="26"/>
  <c r="A10" i="26"/>
  <c r="B9" i="26"/>
  <c r="A9" i="26"/>
  <c r="B8" i="26"/>
  <c r="A3" i="26" s="1"/>
  <c r="A8" i="26"/>
  <c r="A4" i="78"/>
  <c r="A4" i="62" s="1"/>
  <c r="A2" i="78"/>
  <c r="A2" i="62" s="1"/>
  <c r="K80" i="59"/>
  <c r="J80" i="59"/>
  <c r="A80" i="59"/>
  <c r="K79" i="59"/>
  <c r="J79" i="59"/>
  <c r="A79" i="59"/>
  <c r="K78" i="59"/>
  <c r="J78" i="59"/>
  <c r="A78" i="59"/>
  <c r="K77" i="59"/>
  <c r="J77" i="59"/>
  <c r="A77" i="59"/>
  <c r="K76" i="59"/>
  <c r="J76" i="59"/>
  <c r="A76" i="59"/>
  <c r="K75" i="59"/>
  <c r="N73" i="59"/>
  <c r="M73" i="59"/>
  <c r="K73" i="59"/>
  <c r="J73" i="59"/>
  <c r="I73" i="59"/>
  <c r="H73" i="59"/>
  <c r="G73" i="59"/>
  <c r="A73" i="59"/>
  <c r="N72" i="59"/>
  <c r="M72" i="59"/>
  <c r="K72" i="59"/>
  <c r="J72" i="59"/>
  <c r="I72" i="59"/>
  <c r="H72" i="59"/>
  <c r="G72" i="59"/>
  <c r="A72" i="59"/>
  <c r="N71" i="59"/>
  <c r="M71" i="59"/>
  <c r="K71" i="59"/>
  <c r="J71" i="59"/>
  <c r="I71" i="59"/>
  <c r="H71" i="59"/>
  <c r="G71" i="59"/>
  <c r="F71" i="59"/>
  <c r="A71" i="59"/>
  <c r="N70" i="59"/>
  <c r="M70" i="59"/>
  <c r="K70" i="59"/>
  <c r="J70" i="59"/>
  <c r="H70" i="59"/>
  <c r="G70" i="59"/>
  <c r="A70" i="59"/>
  <c r="K69" i="59"/>
  <c r="N67" i="59"/>
  <c r="H67" i="59" s="1"/>
  <c r="M67" i="59"/>
  <c r="G67" i="59" s="1"/>
  <c r="F67" i="59"/>
  <c r="A67" i="59"/>
  <c r="F64" i="59"/>
  <c r="A64" i="59"/>
  <c r="F61" i="59"/>
  <c r="A61" i="59"/>
  <c r="F60" i="59"/>
  <c r="A60" i="59"/>
  <c r="F57" i="59"/>
  <c r="A57" i="59"/>
  <c r="F56" i="59"/>
  <c r="A56" i="59"/>
  <c r="F53" i="59"/>
  <c r="A53" i="59"/>
  <c r="F52" i="59"/>
  <c r="A52" i="59"/>
  <c r="F51" i="59"/>
  <c r="A51" i="59"/>
  <c r="F50" i="59"/>
  <c r="A50" i="59"/>
  <c r="F49" i="59"/>
  <c r="A49" i="59"/>
  <c r="F46" i="59"/>
  <c r="A46" i="59"/>
  <c r="F45" i="59"/>
  <c r="A45" i="59"/>
  <c r="F44" i="59"/>
  <c r="A44" i="59"/>
  <c r="F43" i="59"/>
  <c r="A43" i="59"/>
  <c r="F42" i="59"/>
  <c r="A42" i="59"/>
  <c r="F41" i="59"/>
  <c r="A41" i="59"/>
  <c r="F38" i="59"/>
  <c r="A38" i="59"/>
  <c r="F37" i="59"/>
  <c r="A37" i="59"/>
  <c r="F36" i="59"/>
  <c r="A36" i="59"/>
  <c r="F35" i="59"/>
  <c r="A35" i="59"/>
  <c r="F34" i="59"/>
  <c r="A34" i="59"/>
  <c r="F33" i="59"/>
  <c r="A33" i="59"/>
  <c r="F32" i="59"/>
  <c r="A32" i="59"/>
  <c r="F31" i="59"/>
  <c r="A31" i="59"/>
  <c r="F28" i="59"/>
  <c r="F27" i="59"/>
  <c r="F26" i="59"/>
  <c r="F25" i="59"/>
  <c r="A25" i="59"/>
  <c r="F24" i="59"/>
  <c r="A24" i="59"/>
  <c r="F23" i="59"/>
  <c r="A23" i="59"/>
  <c r="K21" i="59"/>
  <c r="K18" i="59"/>
  <c r="B18" i="59"/>
  <c r="A18" i="59"/>
  <c r="K17" i="59"/>
  <c r="B17" i="59"/>
  <c r="A17" i="59"/>
  <c r="B16" i="59"/>
  <c r="A16" i="59"/>
  <c r="B15" i="59"/>
  <c r="A15" i="59"/>
  <c r="B14" i="59"/>
  <c r="A14" i="59"/>
  <c r="B13" i="59"/>
  <c r="A13" i="59"/>
  <c r="B12" i="59"/>
  <c r="A12" i="59"/>
  <c r="B11" i="59"/>
  <c r="A11" i="59"/>
  <c r="B10" i="59"/>
  <c r="A10" i="59"/>
  <c r="B9" i="59"/>
  <c r="A9" i="59"/>
  <c r="B8" i="59"/>
  <c r="A8" i="59"/>
  <c r="A4" i="59"/>
  <c r="A3" i="59"/>
  <c r="A2" i="59"/>
  <c r="J60" i="77"/>
  <c r="K60" i="77" s="1"/>
  <c r="A60" i="77"/>
  <c r="I58" i="77"/>
  <c r="A58" i="77"/>
  <c r="A54" i="77"/>
  <c r="F51" i="77"/>
  <c r="A51" i="77"/>
  <c r="F48" i="77"/>
  <c r="A48" i="77"/>
  <c r="F45" i="77"/>
  <c r="A45" i="77"/>
  <c r="F44" i="77"/>
  <c r="A44" i="77"/>
  <c r="F43" i="77"/>
  <c r="A43" i="77"/>
  <c r="F42" i="77"/>
  <c r="A42" i="77"/>
  <c r="F39" i="77"/>
  <c r="A39" i="77"/>
  <c r="F38" i="77"/>
  <c r="A38" i="77"/>
  <c r="F37" i="77"/>
  <c r="A37" i="77"/>
  <c r="F36" i="77"/>
  <c r="A36" i="77"/>
  <c r="F35" i="77"/>
  <c r="A35" i="77"/>
  <c r="F33" i="77"/>
  <c r="A33" i="77"/>
  <c r="F32" i="77"/>
  <c r="A32" i="77"/>
  <c r="F31" i="77"/>
  <c r="A31" i="77"/>
  <c r="F30" i="77"/>
  <c r="A30" i="77"/>
  <c r="F29" i="77"/>
  <c r="A29" i="77"/>
  <c r="F28" i="77"/>
  <c r="A28" i="77"/>
  <c r="F25" i="77"/>
  <c r="A23" i="77"/>
  <c r="F22" i="77"/>
  <c r="A22" i="77"/>
  <c r="F21" i="77"/>
  <c r="A21" i="77"/>
  <c r="K19" i="77"/>
  <c r="B16" i="77"/>
  <c r="A16" i="77"/>
  <c r="B15" i="77"/>
  <c r="A15" i="77"/>
  <c r="B14" i="77"/>
  <c r="A14" i="77"/>
  <c r="B13" i="77"/>
  <c r="A13" i="77"/>
  <c r="B12" i="77"/>
  <c r="A12" i="77"/>
  <c r="B11" i="77"/>
  <c r="A11" i="77"/>
  <c r="B10" i="77"/>
  <c r="A10" i="77"/>
  <c r="B9" i="77"/>
  <c r="A9" i="77"/>
  <c r="B8" i="77"/>
  <c r="A3" i="77" s="1"/>
  <c r="A8" i="77"/>
  <c r="K64" i="57"/>
  <c r="J64" i="57"/>
  <c r="A64" i="57"/>
  <c r="K63" i="57"/>
  <c r="J63" i="57"/>
  <c r="A63" i="57"/>
  <c r="K62" i="57"/>
  <c r="N60" i="57"/>
  <c r="M60" i="57"/>
  <c r="K60" i="57"/>
  <c r="J60" i="57"/>
  <c r="H60" i="57"/>
  <c r="G60" i="57"/>
  <c r="F60" i="57"/>
  <c r="A60" i="57"/>
  <c r="K59" i="57"/>
  <c r="F58" i="57"/>
  <c r="F57" i="57"/>
  <c r="F56" i="57"/>
  <c r="F54" i="57"/>
  <c r="A54" i="57"/>
  <c r="F53" i="57"/>
  <c r="A53" i="57"/>
  <c r="F52" i="57"/>
  <c r="A52" i="57"/>
  <c r="F51" i="57"/>
  <c r="A51" i="57"/>
  <c r="F49" i="57"/>
  <c r="A49" i="57"/>
  <c r="F48" i="57"/>
  <c r="A48" i="57"/>
  <c r="F46" i="57"/>
  <c r="A46" i="57"/>
  <c r="F45" i="57"/>
  <c r="A45" i="57"/>
  <c r="F44" i="57"/>
  <c r="A44" i="57"/>
  <c r="F43" i="57"/>
  <c r="A43" i="57"/>
  <c r="F42" i="57"/>
  <c r="A42" i="57"/>
  <c r="F40" i="57"/>
  <c r="A40" i="57"/>
  <c r="F39" i="57"/>
  <c r="F38" i="57"/>
  <c r="F37" i="57"/>
  <c r="F36" i="57"/>
  <c r="A36" i="57"/>
  <c r="F35" i="57"/>
  <c r="A35" i="57"/>
  <c r="F33" i="57"/>
  <c r="A33" i="57"/>
  <c r="F32" i="57"/>
  <c r="A32" i="57"/>
  <c r="F31" i="57"/>
  <c r="A31" i="57"/>
  <c r="F30" i="57"/>
  <c r="A30" i="57"/>
  <c r="F29" i="57"/>
  <c r="A29" i="57"/>
  <c r="F28" i="57"/>
  <c r="A28" i="57"/>
  <c r="F27" i="57"/>
  <c r="A27" i="57"/>
  <c r="F26" i="57"/>
  <c r="A26" i="57"/>
  <c r="F24" i="57"/>
  <c r="A24" i="57"/>
  <c r="F23" i="57"/>
  <c r="A23" i="57"/>
  <c r="F22" i="57"/>
  <c r="A22" i="57"/>
  <c r="F21" i="57"/>
  <c r="A21" i="57"/>
  <c r="F20" i="57"/>
  <c r="A20" i="57"/>
  <c r="F19" i="57"/>
  <c r="A19" i="57"/>
  <c r="F18" i="57"/>
  <c r="A18" i="57"/>
  <c r="K16" i="57"/>
  <c r="K14" i="57"/>
  <c r="B14" i="57"/>
  <c r="A14" i="57"/>
  <c r="B13" i="57"/>
  <c r="A13" i="57"/>
  <c r="B12" i="57"/>
  <c r="A12" i="57"/>
  <c r="B11" i="57"/>
  <c r="A11" i="57"/>
  <c r="B10" i="57"/>
  <c r="A10" i="57"/>
  <c r="B9" i="57"/>
  <c r="A9" i="57"/>
  <c r="B8" i="57"/>
  <c r="A8" i="57"/>
  <c r="A4" i="57"/>
  <c r="A3" i="57"/>
  <c r="A2" i="57"/>
  <c r="S79" i="56"/>
  <c r="R79" i="56"/>
  <c r="K78" i="56"/>
  <c r="N77" i="56"/>
  <c r="M77" i="56"/>
  <c r="L77" i="56"/>
  <c r="K77" i="56"/>
  <c r="J77" i="56"/>
  <c r="H77" i="56"/>
  <c r="G77" i="56"/>
  <c r="A77" i="56"/>
  <c r="S76" i="56"/>
  <c r="R76" i="56"/>
  <c r="N76" i="56"/>
  <c r="M76" i="56"/>
  <c r="L76" i="56"/>
  <c r="K76" i="56"/>
  <c r="J76" i="56"/>
  <c r="H76" i="56"/>
  <c r="G76" i="56"/>
  <c r="F76" i="56"/>
  <c r="A76" i="56"/>
  <c r="N75" i="56"/>
  <c r="M75" i="56"/>
  <c r="K75" i="56"/>
  <c r="J75" i="56"/>
  <c r="H75" i="56"/>
  <c r="G75" i="56"/>
  <c r="F75" i="56"/>
  <c r="A75" i="56"/>
  <c r="N74" i="56"/>
  <c r="M74" i="56"/>
  <c r="K74" i="56"/>
  <c r="J74" i="56"/>
  <c r="H74" i="56"/>
  <c r="G74" i="56"/>
  <c r="F74" i="56"/>
  <c r="A74" i="56"/>
  <c r="H73" i="56"/>
  <c r="A73" i="56"/>
  <c r="K71" i="56"/>
  <c r="J71" i="56"/>
  <c r="A71" i="56"/>
  <c r="K70" i="56"/>
  <c r="J70" i="56"/>
  <c r="H70" i="56"/>
  <c r="G70" i="56"/>
  <c r="A70" i="56"/>
  <c r="K69" i="56"/>
  <c r="F68" i="56"/>
  <c r="A68" i="56"/>
  <c r="F67" i="56"/>
  <c r="A67" i="56"/>
  <c r="F66" i="56"/>
  <c r="A66" i="56"/>
  <c r="G64" i="56"/>
  <c r="F63" i="56"/>
  <c r="A63" i="56"/>
  <c r="F62" i="56"/>
  <c r="A62" i="56"/>
  <c r="F61" i="56"/>
  <c r="A61" i="56"/>
  <c r="F60" i="56"/>
  <c r="A60" i="56"/>
  <c r="F57" i="56"/>
  <c r="A57" i="56"/>
  <c r="F56" i="56"/>
  <c r="A56" i="56"/>
  <c r="F54" i="56"/>
  <c r="A54" i="56"/>
  <c r="F53" i="56"/>
  <c r="A53" i="56"/>
  <c r="F52" i="56"/>
  <c r="A52" i="56"/>
  <c r="F51" i="56"/>
  <c r="A51" i="56"/>
  <c r="F50" i="56"/>
  <c r="A50" i="56"/>
  <c r="F49" i="56"/>
  <c r="A49" i="56"/>
  <c r="F47" i="56"/>
  <c r="F46" i="56"/>
  <c r="F45" i="56"/>
  <c r="A45" i="56"/>
  <c r="F44" i="56"/>
  <c r="A44" i="56"/>
  <c r="F43" i="56"/>
  <c r="A43" i="56"/>
  <c r="F42" i="56"/>
  <c r="A42" i="56"/>
  <c r="F41" i="56"/>
  <c r="A41" i="56"/>
  <c r="F38" i="56"/>
  <c r="A38" i="56"/>
  <c r="F37" i="56"/>
  <c r="A37" i="56"/>
  <c r="F36" i="56"/>
  <c r="A36" i="56"/>
  <c r="F35" i="56"/>
  <c r="A35" i="56"/>
  <c r="F34" i="56"/>
  <c r="A34" i="56"/>
  <c r="F33" i="56"/>
  <c r="A33" i="56"/>
  <c r="F32" i="56"/>
  <c r="A32" i="56"/>
  <c r="M31" i="56"/>
  <c r="G31" i="56"/>
  <c r="F31" i="56"/>
  <c r="A31" i="56"/>
  <c r="F30" i="56"/>
  <c r="A30" i="56"/>
  <c r="F27" i="56"/>
  <c r="A27" i="56"/>
  <c r="F26" i="56"/>
  <c r="A26" i="56"/>
  <c r="F25" i="56"/>
  <c r="A25" i="56"/>
  <c r="F24" i="56"/>
  <c r="A24" i="56"/>
  <c r="F23" i="56"/>
  <c r="A23" i="56"/>
  <c r="F22" i="56"/>
  <c r="A22" i="56"/>
  <c r="F21" i="56"/>
  <c r="A21" i="56"/>
  <c r="K19" i="56"/>
  <c r="B17" i="56"/>
  <c r="A17" i="56"/>
  <c r="K16" i="56"/>
  <c r="B16" i="56"/>
  <c r="A16" i="56"/>
  <c r="B15" i="56"/>
  <c r="A15" i="56"/>
  <c r="B14" i="56"/>
  <c r="A14" i="56"/>
  <c r="B13" i="56"/>
  <c r="A13" i="56"/>
  <c r="B12" i="56"/>
  <c r="A12" i="56"/>
  <c r="B11" i="56"/>
  <c r="A11" i="56"/>
  <c r="B10" i="56"/>
  <c r="A10" i="56"/>
  <c r="B9" i="56"/>
  <c r="A9" i="56"/>
  <c r="B8" i="56"/>
  <c r="A4" i="56"/>
  <c r="A3" i="56"/>
  <c r="A2" i="56"/>
  <c r="K79" i="54"/>
  <c r="J79" i="54"/>
  <c r="A79" i="54"/>
  <c r="K78" i="54"/>
  <c r="J78" i="54"/>
  <c r="A78" i="54"/>
  <c r="K77" i="54"/>
  <c r="J77" i="54"/>
  <c r="A77" i="54"/>
  <c r="K76" i="54"/>
  <c r="K75" i="54"/>
  <c r="J75" i="54"/>
  <c r="A75" i="54"/>
  <c r="K74" i="54"/>
  <c r="J74" i="54"/>
  <c r="H74" i="54"/>
  <c r="G74" i="54"/>
  <c r="F74" i="54"/>
  <c r="A74" i="54"/>
  <c r="K73" i="54"/>
  <c r="J73" i="54"/>
  <c r="H73" i="54"/>
  <c r="G73" i="54"/>
  <c r="A73" i="54"/>
  <c r="K72" i="54"/>
  <c r="J72" i="54"/>
  <c r="H72" i="54"/>
  <c r="G72" i="54"/>
  <c r="F72" i="54"/>
  <c r="A72" i="54"/>
  <c r="K71" i="54"/>
  <c r="K70" i="54"/>
  <c r="J70" i="54"/>
  <c r="A70" i="54"/>
  <c r="K69" i="54"/>
  <c r="J69" i="54"/>
  <c r="A69" i="54"/>
  <c r="K68" i="54"/>
  <c r="J68" i="54"/>
  <c r="A68" i="54"/>
  <c r="K67" i="54"/>
  <c r="K66" i="54"/>
  <c r="J66" i="54"/>
  <c r="H66" i="54"/>
  <c r="G66" i="54"/>
  <c r="F66" i="54"/>
  <c r="A66" i="54"/>
  <c r="K65" i="54"/>
  <c r="F64" i="54"/>
  <c r="A64" i="54"/>
  <c r="H62" i="54"/>
  <c r="H61" i="54"/>
  <c r="K60" i="54"/>
  <c r="J60" i="54"/>
  <c r="H60" i="54"/>
  <c r="A60" i="54"/>
  <c r="K59" i="54"/>
  <c r="J59" i="54"/>
  <c r="H59" i="54"/>
  <c r="A59" i="54"/>
  <c r="K58" i="54"/>
  <c r="J58" i="54"/>
  <c r="H58" i="54"/>
  <c r="A58" i="54"/>
  <c r="H57" i="54"/>
  <c r="H56" i="54"/>
  <c r="H55" i="54"/>
  <c r="H54" i="54"/>
  <c r="K53" i="54"/>
  <c r="H53" i="54"/>
  <c r="F52" i="54"/>
  <c r="A52" i="54"/>
  <c r="F51" i="54"/>
  <c r="A51" i="54"/>
  <c r="F50" i="54"/>
  <c r="A50" i="54"/>
  <c r="F49" i="54"/>
  <c r="A49" i="54"/>
  <c r="F46" i="54"/>
  <c r="A46" i="54"/>
  <c r="A45" i="54"/>
  <c r="A44" i="54"/>
  <c r="A43" i="54"/>
  <c r="A42" i="54"/>
  <c r="F41" i="54"/>
  <c r="A41" i="54"/>
  <c r="F40" i="54"/>
  <c r="A40" i="54"/>
  <c r="F39" i="54"/>
  <c r="A39" i="54"/>
  <c r="F38" i="54"/>
  <c r="A38" i="54"/>
  <c r="F37" i="54"/>
  <c r="A37" i="54"/>
  <c r="A35" i="54"/>
  <c r="F34" i="54"/>
  <c r="A34" i="54"/>
  <c r="F33" i="54"/>
  <c r="A33" i="54"/>
  <c r="F32" i="54"/>
  <c r="A32" i="54"/>
  <c r="F31" i="54"/>
  <c r="A31" i="54"/>
  <c r="M30" i="54"/>
  <c r="G30" i="54"/>
  <c r="F30" i="54"/>
  <c r="A30" i="54"/>
  <c r="F29" i="54"/>
  <c r="A29" i="54"/>
  <c r="F27" i="54"/>
  <c r="A27" i="54"/>
  <c r="F26" i="54"/>
  <c r="A26" i="54"/>
  <c r="F25" i="54"/>
  <c r="A25" i="54"/>
  <c r="F24" i="54"/>
  <c r="A24" i="54"/>
  <c r="K21" i="54"/>
  <c r="K18" i="54"/>
  <c r="B18" i="54"/>
  <c r="A18" i="54"/>
  <c r="K17" i="54"/>
  <c r="B17" i="54"/>
  <c r="A17" i="54"/>
  <c r="K16" i="54"/>
  <c r="B16" i="54"/>
  <c r="A16" i="54"/>
  <c r="K15" i="54"/>
  <c r="B15" i="54"/>
  <c r="A15" i="54"/>
  <c r="B14" i="54"/>
  <c r="A14" i="54"/>
  <c r="K13" i="54"/>
  <c r="B13" i="54"/>
  <c r="A13" i="54"/>
  <c r="B12" i="54"/>
  <c r="A12" i="54"/>
  <c r="B11" i="54"/>
  <c r="A11" i="54"/>
  <c r="B10" i="54"/>
  <c r="A10" i="54"/>
  <c r="B9" i="54"/>
  <c r="A9" i="54"/>
  <c r="B8" i="54"/>
  <c r="A8" i="54"/>
  <c r="A4" i="54"/>
  <c r="A3" i="54"/>
  <c r="A2" i="54"/>
  <c r="K76" i="53"/>
  <c r="J76" i="53"/>
  <c r="A76" i="53"/>
  <c r="K75" i="53"/>
  <c r="J75" i="53"/>
  <c r="A75" i="53"/>
  <c r="N74" i="53"/>
  <c r="M74" i="53"/>
  <c r="K74" i="53"/>
  <c r="J74" i="53"/>
  <c r="H74" i="53"/>
  <c r="G74" i="53"/>
  <c r="A74" i="53"/>
  <c r="N73" i="53"/>
  <c r="M73" i="53"/>
  <c r="K73" i="53"/>
  <c r="J73" i="53"/>
  <c r="H73" i="53"/>
  <c r="G73" i="53"/>
  <c r="F73" i="53"/>
  <c r="A73" i="53"/>
  <c r="K72" i="53"/>
  <c r="J72" i="53"/>
  <c r="A72" i="53"/>
  <c r="K71" i="53"/>
  <c r="J71" i="53"/>
  <c r="A71" i="53"/>
  <c r="K70" i="53"/>
  <c r="J70" i="53"/>
  <c r="A70" i="53"/>
  <c r="K69" i="53"/>
  <c r="J69" i="53"/>
  <c r="A69" i="53"/>
  <c r="K68" i="53"/>
  <c r="J68" i="53"/>
  <c r="A68" i="53"/>
  <c r="K67" i="53"/>
  <c r="K65" i="53"/>
  <c r="J65" i="53"/>
  <c r="A65" i="53"/>
  <c r="K64" i="53"/>
  <c r="J64" i="53"/>
  <c r="A64" i="53"/>
  <c r="K63" i="53"/>
  <c r="J63" i="53"/>
  <c r="A63" i="53"/>
  <c r="K62" i="53"/>
  <c r="J62" i="53"/>
  <c r="A62" i="53"/>
  <c r="K61" i="53"/>
  <c r="J61" i="53"/>
  <c r="A61" i="53"/>
  <c r="K60" i="53"/>
  <c r="J60" i="53"/>
  <c r="A60" i="53"/>
  <c r="O59" i="53"/>
  <c r="N59" i="53"/>
  <c r="M59" i="53"/>
  <c r="K59" i="53"/>
  <c r="J59" i="53"/>
  <c r="H59" i="53"/>
  <c r="G59" i="53"/>
  <c r="A59" i="53"/>
  <c r="K58" i="53"/>
  <c r="F56" i="53"/>
  <c r="A56" i="53"/>
  <c r="F55" i="53"/>
  <c r="A55" i="53"/>
  <c r="F54" i="53"/>
  <c r="A54" i="53"/>
  <c r="F53" i="53"/>
  <c r="A53" i="53"/>
  <c r="F50" i="53"/>
  <c r="A50" i="53"/>
  <c r="F49" i="53"/>
  <c r="A49" i="53"/>
  <c r="F48" i="53"/>
  <c r="A48" i="53"/>
  <c r="F47" i="53"/>
  <c r="A47" i="53"/>
  <c r="A45" i="53"/>
  <c r="F44" i="53"/>
  <c r="A44" i="53"/>
  <c r="F43" i="53"/>
  <c r="A43" i="53"/>
  <c r="F42" i="53"/>
  <c r="A42" i="53"/>
  <c r="A41" i="53"/>
  <c r="A40" i="53"/>
  <c r="K39" i="53"/>
  <c r="J39" i="53"/>
  <c r="H39" i="53"/>
  <c r="G39" i="53"/>
  <c r="A39" i="53"/>
  <c r="F38" i="53"/>
  <c r="A38" i="53"/>
  <c r="F37" i="53"/>
  <c r="A37" i="53"/>
  <c r="F33" i="53"/>
  <c r="A33" i="53"/>
  <c r="F32" i="53"/>
  <c r="A32" i="53"/>
  <c r="F31" i="53"/>
  <c r="A31" i="53"/>
  <c r="F30" i="53"/>
  <c r="A30" i="53"/>
  <c r="F29" i="53"/>
  <c r="A29" i="53"/>
  <c r="F28" i="53"/>
  <c r="A28" i="53"/>
  <c r="F27" i="53"/>
  <c r="A27" i="53"/>
  <c r="F26" i="53"/>
  <c r="A26" i="53"/>
  <c r="K23" i="53"/>
  <c r="J23" i="53"/>
  <c r="A23" i="53"/>
  <c r="K22" i="53"/>
  <c r="J22" i="53"/>
  <c r="A22" i="53"/>
  <c r="K21" i="53"/>
  <c r="J21" i="53"/>
  <c r="A21" i="53"/>
  <c r="K20" i="53"/>
  <c r="J20" i="53"/>
  <c r="A20" i="53"/>
  <c r="K19" i="53"/>
  <c r="J19" i="53"/>
  <c r="A19" i="53"/>
  <c r="K18" i="53"/>
  <c r="K17" i="53"/>
  <c r="K15" i="53"/>
  <c r="K14" i="53"/>
  <c r="K9" i="53"/>
  <c r="B8" i="53"/>
  <c r="A8" i="53"/>
  <c r="A4" i="53"/>
  <c r="A3" i="53"/>
  <c r="A2" i="53"/>
  <c r="J18" i="76"/>
  <c r="K18" i="76" s="1"/>
  <c r="A18" i="76"/>
  <c r="J17" i="76"/>
  <c r="K17" i="76" s="1"/>
  <c r="A17" i="76"/>
  <c r="A3" i="76"/>
  <c r="K107" i="58"/>
  <c r="B107" i="58"/>
  <c r="A107" i="58"/>
  <c r="K106" i="58"/>
  <c r="J106" i="58"/>
  <c r="A106" i="58"/>
  <c r="K105" i="58"/>
  <c r="J105" i="58"/>
  <c r="A105" i="58"/>
  <c r="K104" i="58"/>
  <c r="J104" i="58"/>
  <c r="A104" i="58"/>
  <c r="K103" i="58"/>
  <c r="J103" i="58"/>
  <c r="A103" i="58"/>
  <c r="K102" i="58"/>
  <c r="K101" i="58"/>
  <c r="J101" i="58"/>
  <c r="A101" i="58"/>
  <c r="H99" i="58"/>
  <c r="A99" i="58"/>
  <c r="K97" i="58"/>
  <c r="J97" i="58"/>
  <c r="A97" i="58"/>
  <c r="N96" i="58"/>
  <c r="M96" i="58"/>
  <c r="K96" i="58"/>
  <c r="J96" i="58"/>
  <c r="H96" i="58"/>
  <c r="G96" i="58"/>
  <c r="A96" i="58"/>
  <c r="N95" i="58"/>
  <c r="M95" i="58"/>
  <c r="K95" i="58"/>
  <c r="J95" i="58"/>
  <c r="H95" i="58"/>
  <c r="G95" i="58"/>
  <c r="A95" i="58"/>
  <c r="N94" i="58"/>
  <c r="M94" i="58"/>
  <c r="K94" i="58"/>
  <c r="J94" i="58"/>
  <c r="H94" i="58"/>
  <c r="G94" i="58"/>
  <c r="F94" i="58"/>
  <c r="A94" i="58"/>
  <c r="N93" i="58"/>
  <c r="M93" i="58"/>
  <c r="K93" i="58"/>
  <c r="J93" i="58"/>
  <c r="H93" i="58"/>
  <c r="G93" i="58"/>
  <c r="A93" i="58"/>
  <c r="N92" i="58"/>
  <c r="M92" i="58"/>
  <c r="K92" i="58"/>
  <c r="J92" i="58"/>
  <c r="H92" i="58"/>
  <c r="G92" i="58"/>
  <c r="A92" i="58"/>
  <c r="N91" i="58"/>
  <c r="M91" i="58"/>
  <c r="K91" i="58"/>
  <c r="J91" i="58"/>
  <c r="H91" i="58"/>
  <c r="G91" i="58"/>
  <c r="A91" i="58"/>
  <c r="N90" i="58"/>
  <c r="M90" i="58"/>
  <c r="K90" i="58"/>
  <c r="J90" i="58"/>
  <c r="H90" i="58"/>
  <c r="G90" i="58"/>
  <c r="A90" i="58"/>
  <c r="N89" i="58"/>
  <c r="M89" i="58"/>
  <c r="K89" i="58"/>
  <c r="J89" i="58"/>
  <c r="H89" i="58"/>
  <c r="G89" i="58"/>
  <c r="A89" i="58"/>
  <c r="K88" i="58"/>
  <c r="K87" i="58"/>
  <c r="J87" i="58"/>
  <c r="A87" i="58"/>
  <c r="N86" i="58"/>
  <c r="H86" i="58" s="1"/>
  <c r="M86" i="58"/>
  <c r="G86" i="58" s="1"/>
  <c r="F86" i="58"/>
  <c r="A86" i="58"/>
  <c r="F85" i="58"/>
  <c r="A85" i="58"/>
  <c r="K83" i="58"/>
  <c r="J83" i="58"/>
  <c r="A83" i="58"/>
  <c r="F82" i="58"/>
  <c r="A82" i="58"/>
  <c r="F81" i="58"/>
  <c r="A81" i="58"/>
  <c r="P80" i="58"/>
  <c r="F79" i="58"/>
  <c r="A79" i="58"/>
  <c r="F78" i="58"/>
  <c r="A78" i="58"/>
  <c r="F75" i="58"/>
  <c r="A75" i="58"/>
  <c r="F74" i="58"/>
  <c r="A74" i="58"/>
  <c r="F71" i="58"/>
  <c r="A71" i="58"/>
  <c r="F70" i="58"/>
  <c r="A70" i="58"/>
  <c r="F69" i="58"/>
  <c r="A69" i="58"/>
  <c r="F68" i="58"/>
  <c r="A68" i="58"/>
  <c r="F65" i="58"/>
  <c r="A65" i="58"/>
  <c r="F64" i="58"/>
  <c r="F63" i="58"/>
  <c r="A63" i="58"/>
  <c r="F62" i="58"/>
  <c r="A62" i="58"/>
  <c r="F61" i="58"/>
  <c r="A61" i="58"/>
  <c r="F60" i="58"/>
  <c r="A60" i="58"/>
  <c r="F57" i="58"/>
  <c r="A57" i="58"/>
  <c r="F56" i="58"/>
  <c r="A56" i="58"/>
  <c r="F55" i="58"/>
  <c r="A55" i="58"/>
  <c r="F54" i="58"/>
  <c r="A54" i="58"/>
  <c r="F53" i="58"/>
  <c r="A53" i="58"/>
  <c r="F50" i="58"/>
  <c r="A50" i="58"/>
  <c r="F49" i="58"/>
  <c r="A49" i="58"/>
  <c r="F48" i="58"/>
  <c r="A48" i="58"/>
  <c r="F47" i="58"/>
  <c r="A47" i="58"/>
  <c r="F46" i="58"/>
  <c r="A46" i="58"/>
  <c r="F45" i="58"/>
  <c r="A45" i="58"/>
  <c r="F42" i="58"/>
  <c r="A42" i="58"/>
  <c r="F41" i="58"/>
  <c r="A41" i="58"/>
  <c r="F40" i="58"/>
  <c r="A40" i="58"/>
  <c r="F39" i="58"/>
  <c r="A39" i="58"/>
  <c r="F38" i="58"/>
  <c r="A38" i="58"/>
  <c r="F37" i="58"/>
  <c r="A37" i="58"/>
  <c r="F36" i="58"/>
  <c r="A36" i="58"/>
  <c r="F35" i="58"/>
  <c r="A35" i="58"/>
  <c r="F32" i="58"/>
  <c r="A32" i="58"/>
  <c r="F31" i="58"/>
  <c r="A31" i="58"/>
  <c r="F30" i="58"/>
  <c r="A30" i="58"/>
  <c r="F29" i="58"/>
  <c r="A29" i="58"/>
  <c r="F28" i="58"/>
  <c r="A28" i="58"/>
  <c r="F27" i="58"/>
  <c r="A27" i="58"/>
  <c r="F26" i="58"/>
  <c r="A26" i="58"/>
  <c r="F25" i="58"/>
  <c r="A25" i="58"/>
  <c r="K23" i="58"/>
  <c r="K21" i="58"/>
  <c r="B21" i="58"/>
  <c r="B20" i="58"/>
  <c r="K19" i="58"/>
  <c r="B19" i="58"/>
  <c r="B18" i="58"/>
  <c r="B17" i="58"/>
  <c r="B16" i="58"/>
  <c r="A16" i="58"/>
  <c r="B15" i="58"/>
  <c r="A15" i="58"/>
  <c r="B14" i="58"/>
  <c r="A14" i="58"/>
  <c r="B13" i="58"/>
  <c r="A13" i="58"/>
  <c r="B12" i="58"/>
  <c r="A12" i="58"/>
  <c r="B11" i="58"/>
  <c r="A11" i="58"/>
  <c r="B10" i="58"/>
  <c r="A10" i="58"/>
  <c r="B9" i="58"/>
  <c r="A9" i="58"/>
  <c r="B8" i="58"/>
  <c r="A8" i="58"/>
  <c r="A4" i="58"/>
  <c r="A3" i="58"/>
  <c r="A2" i="58"/>
  <c r="P223" i="52"/>
  <c r="O223" i="52"/>
  <c r="A223" i="52"/>
  <c r="P222" i="52"/>
  <c r="O222" i="52"/>
  <c r="A222" i="52"/>
  <c r="P221" i="52"/>
  <c r="O221" i="52"/>
  <c r="A221" i="52"/>
  <c r="A220" i="52"/>
  <c r="A218" i="52"/>
  <c r="S216" i="52"/>
  <c r="R216" i="52"/>
  <c r="P216" i="52"/>
  <c r="O216" i="52"/>
  <c r="M216" i="52"/>
  <c r="L216" i="52"/>
  <c r="K216" i="52"/>
  <c r="A216" i="52"/>
  <c r="R215" i="52"/>
  <c r="L215" i="52" s="1"/>
  <c r="O215" i="52" s="1"/>
  <c r="P215" i="52" s="1"/>
  <c r="P214" i="52" s="1"/>
  <c r="M215" i="52"/>
  <c r="A215" i="52"/>
  <c r="P213" i="52"/>
  <c r="O213" i="52"/>
  <c r="A213" i="52"/>
  <c r="T212" i="52"/>
  <c r="S212" i="52"/>
  <c r="R212" i="52"/>
  <c r="P212" i="52"/>
  <c r="O212" i="52"/>
  <c r="M212" i="52"/>
  <c r="L212" i="52"/>
  <c r="A212" i="52"/>
  <c r="S211" i="52"/>
  <c r="R211" i="52"/>
  <c r="P211" i="52"/>
  <c r="O211" i="52"/>
  <c r="M211" i="52"/>
  <c r="L211" i="52"/>
  <c r="A211" i="52"/>
  <c r="S210" i="52"/>
  <c r="R210" i="52"/>
  <c r="P210" i="52"/>
  <c r="O210" i="52"/>
  <c r="M210" i="52"/>
  <c r="L210" i="52"/>
  <c r="A210" i="52"/>
  <c r="S209" i="52"/>
  <c r="R209" i="52"/>
  <c r="P209" i="52"/>
  <c r="O209" i="52"/>
  <c r="M209" i="52"/>
  <c r="L209" i="52"/>
  <c r="A209" i="52"/>
  <c r="S208" i="52"/>
  <c r="R208" i="52"/>
  <c r="P208" i="52"/>
  <c r="O208" i="52"/>
  <c r="M208" i="52"/>
  <c r="L208" i="52"/>
  <c r="A208" i="52"/>
  <c r="S207" i="52"/>
  <c r="R207" i="52"/>
  <c r="P207" i="52"/>
  <c r="O207" i="52"/>
  <c r="M207" i="52"/>
  <c r="L207" i="52"/>
  <c r="A207" i="52"/>
  <c r="S206" i="52"/>
  <c r="R206" i="52"/>
  <c r="P206" i="52"/>
  <c r="O206" i="52"/>
  <c r="M206" i="52"/>
  <c r="L206" i="52"/>
  <c r="A206" i="52"/>
  <c r="S205" i="52"/>
  <c r="R205" i="52"/>
  <c r="P205" i="52"/>
  <c r="O205" i="52"/>
  <c r="M205" i="52"/>
  <c r="L205" i="52"/>
  <c r="A205" i="52"/>
  <c r="P204" i="52"/>
  <c r="P203" i="52"/>
  <c r="O203" i="52"/>
  <c r="A203" i="52"/>
  <c r="K202" i="52"/>
  <c r="A202" i="52"/>
  <c r="K201" i="52"/>
  <c r="A201" i="52"/>
  <c r="S199" i="52"/>
  <c r="R199" i="52"/>
  <c r="P199" i="52"/>
  <c r="O199" i="52"/>
  <c r="M199" i="52"/>
  <c r="L199" i="52"/>
  <c r="K199" i="52"/>
  <c r="A199" i="52"/>
  <c r="P198" i="52"/>
  <c r="O198" i="52"/>
  <c r="M198" i="52"/>
  <c r="L198" i="52"/>
  <c r="A198" i="52"/>
  <c r="M197" i="52"/>
  <c r="L197" i="52"/>
  <c r="J197" i="52"/>
  <c r="M196" i="52"/>
  <c r="L196" i="52"/>
  <c r="M195" i="52"/>
  <c r="L195" i="52"/>
  <c r="J195" i="52"/>
  <c r="M194" i="52"/>
  <c r="L194" i="52"/>
  <c r="J194" i="52"/>
  <c r="M193" i="52"/>
  <c r="L193" i="52"/>
  <c r="J193" i="52"/>
  <c r="S192" i="52"/>
  <c r="R192" i="52"/>
  <c r="P192" i="52"/>
  <c r="O192" i="52"/>
  <c r="M192" i="52"/>
  <c r="L192" i="52"/>
  <c r="K192" i="52"/>
  <c r="A192" i="52"/>
  <c r="P191" i="52"/>
  <c r="O191" i="52"/>
  <c r="M191" i="52"/>
  <c r="L191" i="52"/>
  <c r="J191" i="52"/>
  <c r="A191" i="52"/>
  <c r="K190" i="52"/>
  <c r="A190" i="52"/>
  <c r="J187" i="52"/>
  <c r="J186" i="52"/>
  <c r="J185" i="52"/>
  <c r="S184" i="52"/>
  <c r="N82" i="58" s="1"/>
  <c r="H82" i="58" s="1"/>
  <c r="R184" i="52"/>
  <c r="M82" i="58" s="1"/>
  <c r="G82" i="58" s="1"/>
  <c r="K184" i="52"/>
  <c r="A184" i="52"/>
  <c r="J183" i="52"/>
  <c r="J182" i="52"/>
  <c r="J181" i="52"/>
  <c r="K180" i="52"/>
  <c r="A180" i="52"/>
  <c r="S178" i="52"/>
  <c r="M178" i="52" s="1"/>
  <c r="R178" i="52"/>
  <c r="L178" i="52" s="1"/>
  <c r="K178" i="52"/>
  <c r="A178" i="52"/>
  <c r="K177" i="52"/>
  <c r="A177" i="52"/>
  <c r="K176" i="52"/>
  <c r="A176" i="52"/>
  <c r="S173" i="52"/>
  <c r="M173" i="52" s="1"/>
  <c r="R173" i="52"/>
  <c r="M75" i="58" s="1"/>
  <c r="G75" i="58" s="1"/>
  <c r="K173" i="52"/>
  <c r="A173" i="52"/>
  <c r="S172" i="52"/>
  <c r="M172" i="52" s="1"/>
  <c r="R172" i="52"/>
  <c r="M74" i="58" s="1"/>
  <c r="G74" i="58" s="1"/>
  <c r="K172" i="52"/>
  <c r="A172" i="52"/>
  <c r="J169" i="52"/>
  <c r="J168" i="52"/>
  <c r="J167" i="52"/>
  <c r="J166" i="52"/>
  <c r="J165" i="52"/>
  <c r="J164" i="52"/>
  <c r="J163" i="52"/>
  <c r="S162" i="52"/>
  <c r="N71" i="58" s="1"/>
  <c r="H71" i="58" s="1"/>
  <c r="R162" i="52"/>
  <c r="M63" i="56" s="1"/>
  <c r="L162" i="52"/>
  <c r="K162" i="52"/>
  <c r="A162" i="52"/>
  <c r="K161" i="52"/>
  <c r="A161" i="52"/>
  <c r="J160" i="52"/>
  <c r="G160" i="52"/>
  <c r="J159" i="52"/>
  <c r="G159" i="52"/>
  <c r="J157" i="52"/>
  <c r="G157" i="52"/>
  <c r="S155" i="52"/>
  <c r="N68" i="58" s="1"/>
  <c r="H68" i="58" s="1"/>
  <c r="R155" i="52"/>
  <c r="M60" i="56" s="1"/>
  <c r="K155" i="52"/>
  <c r="A155" i="52"/>
  <c r="S152" i="52"/>
  <c r="N65" i="58" s="1"/>
  <c r="H65" i="58" s="1"/>
  <c r="R152" i="52"/>
  <c r="M65" i="58" s="1"/>
  <c r="G65" i="58" s="1"/>
  <c r="A152" i="52"/>
  <c r="K151" i="52"/>
  <c r="A151" i="52"/>
  <c r="S150" i="52"/>
  <c r="N57" i="56" s="1"/>
  <c r="H57" i="56" s="1"/>
  <c r="R150" i="52"/>
  <c r="M57" i="56" s="1"/>
  <c r="G57" i="56" s="1"/>
  <c r="K150" i="52"/>
  <c r="A150" i="52"/>
  <c r="J149" i="52"/>
  <c r="G149" i="52"/>
  <c r="J148" i="52"/>
  <c r="J147" i="52"/>
  <c r="J145" i="52"/>
  <c r="G145" i="52"/>
  <c r="K143" i="52"/>
  <c r="A143" i="52"/>
  <c r="J142" i="52"/>
  <c r="J141" i="52"/>
  <c r="J140" i="52"/>
  <c r="J139" i="52"/>
  <c r="J138" i="52"/>
  <c r="J137" i="52"/>
  <c r="J136" i="52"/>
  <c r="J134" i="52"/>
  <c r="J133" i="52"/>
  <c r="G133" i="52"/>
  <c r="J131" i="52"/>
  <c r="G131" i="52"/>
  <c r="S129" i="52"/>
  <c r="N60" i="58" s="1"/>
  <c r="H60" i="58" s="1"/>
  <c r="R129" i="52"/>
  <c r="M60" i="58" s="1"/>
  <c r="G60" i="58" s="1"/>
  <c r="K129" i="52"/>
  <c r="A129" i="52"/>
  <c r="K126" i="52"/>
  <c r="A126" i="52"/>
  <c r="K125" i="52"/>
  <c r="A125" i="52"/>
  <c r="K124" i="52"/>
  <c r="A124" i="52"/>
  <c r="K123" i="52"/>
  <c r="A123" i="52"/>
  <c r="K122" i="52"/>
  <c r="A122" i="52"/>
  <c r="J120" i="52"/>
  <c r="K119" i="52"/>
  <c r="A119" i="52"/>
  <c r="J118" i="52"/>
  <c r="G118" i="52"/>
  <c r="J117" i="52"/>
  <c r="J116" i="52"/>
  <c r="J115" i="52"/>
  <c r="K114" i="52"/>
  <c r="A114" i="52"/>
  <c r="A113" i="52"/>
  <c r="J112" i="52"/>
  <c r="K111" i="52"/>
  <c r="A111" i="52"/>
  <c r="J110" i="52"/>
  <c r="J109" i="52"/>
  <c r="J108" i="52"/>
  <c r="J107" i="52"/>
  <c r="K106" i="52"/>
  <c r="A106" i="52"/>
  <c r="J105" i="52"/>
  <c r="K104" i="52"/>
  <c r="A104" i="52"/>
  <c r="J103" i="52"/>
  <c r="J102" i="52"/>
  <c r="J101" i="52"/>
  <c r="K100" i="52"/>
  <c r="A100" i="52"/>
  <c r="J99" i="52"/>
  <c r="K98" i="52"/>
  <c r="A98" i="52"/>
  <c r="J97" i="52"/>
  <c r="J96" i="52"/>
  <c r="J95" i="52"/>
  <c r="J94" i="52"/>
  <c r="K93" i="52"/>
  <c r="A93" i="52"/>
  <c r="J92" i="52"/>
  <c r="J91" i="52"/>
  <c r="J90" i="52"/>
  <c r="K89" i="52"/>
  <c r="A89" i="52"/>
  <c r="A86" i="52"/>
  <c r="A85" i="52"/>
  <c r="J84" i="52"/>
  <c r="J83" i="52"/>
  <c r="K82" i="52"/>
  <c r="A82" i="52"/>
  <c r="J81" i="52"/>
  <c r="G81" i="52"/>
  <c r="J80" i="52"/>
  <c r="J79" i="52"/>
  <c r="G79" i="52"/>
  <c r="J78" i="52"/>
  <c r="G78" i="52"/>
  <c r="J77" i="52"/>
  <c r="J75" i="52"/>
  <c r="G75" i="52"/>
  <c r="J74" i="52"/>
  <c r="J73" i="52"/>
  <c r="G73" i="52"/>
  <c r="J72" i="52"/>
  <c r="G72" i="52"/>
  <c r="J71" i="52"/>
  <c r="K69" i="52"/>
  <c r="A69" i="52"/>
  <c r="R68" i="52"/>
  <c r="J68" i="52"/>
  <c r="K67" i="52"/>
  <c r="A67" i="52"/>
  <c r="J66" i="52"/>
  <c r="K65" i="52"/>
  <c r="A65" i="52"/>
  <c r="J64" i="52"/>
  <c r="J63" i="52"/>
  <c r="J62" i="52"/>
  <c r="K61" i="52"/>
  <c r="A61" i="52"/>
  <c r="J60" i="52"/>
  <c r="J59" i="52"/>
  <c r="K58" i="52"/>
  <c r="A58" i="52"/>
  <c r="J57" i="52"/>
  <c r="I57" i="52"/>
  <c r="J56" i="52"/>
  <c r="J55" i="52"/>
  <c r="J54" i="52"/>
  <c r="K53" i="52"/>
  <c r="A53" i="52"/>
  <c r="J52" i="52"/>
  <c r="J51" i="52"/>
  <c r="J50" i="52"/>
  <c r="K49" i="52"/>
  <c r="A49" i="52"/>
  <c r="J48" i="52"/>
  <c r="J47" i="52"/>
  <c r="J46" i="52"/>
  <c r="J45" i="52"/>
  <c r="K44" i="52"/>
  <c r="A44" i="52"/>
  <c r="K42" i="52"/>
  <c r="K41" i="52"/>
  <c r="A41" i="52"/>
  <c r="L40" i="52"/>
  <c r="J40" i="52"/>
  <c r="L39" i="52"/>
  <c r="J39" i="52"/>
  <c r="L38" i="52"/>
  <c r="J38" i="52"/>
  <c r="L37" i="52"/>
  <c r="J37" i="52"/>
  <c r="S36" i="52"/>
  <c r="N30" i="58" s="1"/>
  <c r="R36" i="52"/>
  <c r="M30" i="58" s="1"/>
  <c r="K36" i="52"/>
  <c r="A36" i="52"/>
  <c r="K35" i="52"/>
  <c r="A35" i="52"/>
  <c r="S34" i="52"/>
  <c r="M34" i="52" s="1"/>
  <c r="R34" i="52"/>
  <c r="L34" i="52" s="1"/>
  <c r="K34" i="52"/>
  <c r="K33" i="52"/>
  <c r="A33" i="52"/>
  <c r="J32" i="52"/>
  <c r="J31" i="52"/>
  <c r="J30" i="52"/>
  <c r="K29" i="52"/>
  <c r="A29" i="52"/>
  <c r="J28" i="52"/>
  <c r="J27" i="52"/>
  <c r="J26" i="52"/>
  <c r="J25" i="52"/>
  <c r="K24" i="52"/>
  <c r="A24" i="52"/>
  <c r="P22" i="52"/>
  <c r="P20" i="52"/>
  <c r="B20" i="52"/>
  <c r="A20" i="52"/>
  <c r="P19" i="52"/>
  <c r="B19" i="52"/>
  <c r="A19" i="52"/>
  <c r="B18" i="52"/>
  <c r="A18" i="52"/>
  <c r="B17" i="52"/>
  <c r="B16" i="52"/>
  <c r="A16" i="52"/>
  <c r="B15" i="52"/>
  <c r="A15" i="52"/>
  <c r="B14" i="52"/>
  <c r="A14" i="52"/>
  <c r="B13" i="52"/>
  <c r="A13" i="52"/>
  <c r="B12" i="52"/>
  <c r="A12" i="52"/>
  <c r="B11" i="52"/>
  <c r="A11" i="52"/>
  <c r="B10" i="52"/>
  <c r="A10" i="52"/>
  <c r="B9" i="52"/>
  <c r="A9" i="52"/>
  <c r="B8" i="52"/>
  <c r="A8" i="52"/>
  <c r="A4" i="52"/>
  <c r="A3" i="52"/>
  <c r="A2" i="52"/>
  <c r="N108" i="69"/>
  <c r="H108" i="69" s="1"/>
  <c r="M108" i="69"/>
  <c r="G108" i="69" s="1"/>
  <c r="A108" i="69"/>
  <c r="K107" i="69"/>
  <c r="J107" i="69"/>
  <c r="H107" i="69"/>
  <c r="G107" i="69"/>
  <c r="A107" i="69"/>
  <c r="M106" i="69"/>
  <c r="K106" i="69"/>
  <c r="J106" i="69"/>
  <c r="H106" i="69"/>
  <c r="G106" i="69"/>
  <c r="A106" i="69"/>
  <c r="K105" i="69"/>
  <c r="J105" i="69"/>
  <c r="H105" i="69"/>
  <c r="G105" i="69"/>
  <c r="K104" i="69"/>
  <c r="J104" i="69"/>
  <c r="H104" i="69"/>
  <c r="G104" i="69"/>
  <c r="K103" i="69"/>
  <c r="J103" i="69"/>
  <c r="H103" i="69"/>
  <c r="G103" i="69"/>
  <c r="K102" i="69"/>
  <c r="J102" i="69"/>
  <c r="H102" i="69"/>
  <c r="G102" i="69"/>
  <c r="K101" i="69"/>
  <c r="J101" i="69"/>
  <c r="H101" i="69"/>
  <c r="G101" i="69"/>
  <c r="K100" i="69"/>
  <c r="J100" i="69"/>
  <c r="H100" i="69"/>
  <c r="G100" i="69"/>
  <c r="K99" i="69"/>
  <c r="J99" i="69"/>
  <c r="H99" i="69"/>
  <c r="G99" i="69"/>
  <c r="K98" i="69"/>
  <c r="J98" i="69"/>
  <c r="H98" i="69"/>
  <c r="G98" i="69"/>
  <c r="K97" i="69"/>
  <c r="J97" i="69"/>
  <c r="H97" i="69"/>
  <c r="G97" i="69"/>
  <c r="K96" i="69"/>
  <c r="J96" i="69"/>
  <c r="H96" i="69"/>
  <c r="G96" i="69"/>
  <c r="K95" i="69"/>
  <c r="J95" i="69"/>
  <c r="H95" i="69"/>
  <c r="G95" i="69"/>
  <c r="K94" i="69"/>
  <c r="J94" i="69"/>
  <c r="H94" i="69"/>
  <c r="G94" i="69"/>
  <c r="K93" i="69"/>
  <c r="J93" i="69"/>
  <c r="H93" i="69"/>
  <c r="G93" i="69"/>
  <c r="K92" i="69"/>
  <c r="J92" i="69"/>
  <c r="H92" i="69"/>
  <c r="G92" i="69"/>
  <c r="K91" i="69"/>
  <c r="J91" i="69"/>
  <c r="H91" i="69"/>
  <c r="G91" i="69"/>
  <c r="K90" i="69"/>
  <c r="J90" i="69"/>
  <c r="H90" i="69"/>
  <c r="G90" i="69"/>
  <c r="K89" i="69"/>
  <c r="J89" i="69"/>
  <c r="H89" i="69"/>
  <c r="G89" i="69"/>
  <c r="K88" i="69"/>
  <c r="J88" i="69"/>
  <c r="H88" i="69"/>
  <c r="G88" i="69"/>
  <c r="K87" i="69"/>
  <c r="J87" i="69"/>
  <c r="H87" i="69"/>
  <c r="G87" i="69"/>
  <c r="K86" i="69"/>
  <c r="J86" i="69"/>
  <c r="H86" i="69"/>
  <c r="G86" i="69"/>
  <c r="K84" i="69"/>
  <c r="J84" i="69"/>
  <c r="H84" i="69"/>
  <c r="G84" i="69"/>
  <c r="K83" i="69"/>
  <c r="J83" i="69"/>
  <c r="H83" i="69"/>
  <c r="G83" i="69"/>
  <c r="K82" i="69"/>
  <c r="J82" i="69"/>
  <c r="H82" i="69"/>
  <c r="G82" i="69"/>
  <c r="K81" i="69"/>
  <c r="J81" i="69"/>
  <c r="H81" i="69"/>
  <c r="G81" i="69"/>
  <c r="K80" i="69"/>
  <c r="J80" i="69"/>
  <c r="H80" i="69"/>
  <c r="G80" i="69"/>
  <c r="K77" i="69"/>
  <c r="J77" i="69"/>
  <c r="A77" i="69"/>
  <c r="N76" i="69"/>
  <c r="M76" i="69"/>
  <c r="K76" i="69"/>
  <c r="J76" i="69"/>
  <c r="H76" i="69"/>
  <c r="G76" i="69"/>
  <c r="A76" i="69"/>
  <c r="N75" i="69"/>
  <c r="M75" i="69"/>
  <c r="K75" i="69"/>
  <c r="J75" i="69"/>
  <c r="H75" i="69"/>
  <c r="G75" i="69"/>
  <c r="A75" i="69"/>
  <c r="O74" i="69"/>
  <c r="N74" i="69"/>
  <c r="M74" i="69"/>
  <c r="K74" i="69"/>
  <c r="J74" i="69"/>
  <c r="H74" i="69"/>
  <c r="G74" i="69"/>
  <c r="A74" i="69"/>
  <c r="K73" i="69"/>
  <c r="K72" i="69"/>
  <c r="J72" i="69"/>
  <c r="A72" i="69"/>
  <c r="K71" i="69"/>
  <c r="J71" i="69"/>
  <c r="H71" i="69"/>
  <c r="G71" i="69"/>
  <c r="A71" i="69"/>
  <c r="K70" i="69"/>
  <c r="J70" i="69"/>
  <c r="H70" i="69"/>
  <c r="G70" i="69"/>
  <c r="A70" i="69"/>
  <c r="K69" i="69"/>
  <c r="F68" i="69"/>
  <c r="A68" i="69"/>
  <c r="F67" i="69"/>
  <c r="A67" i="69"/>
  <c r="F64" i="69"/>
  <c r="A64" i="69"/>
  <c r="F63" i="69"/>
  <c r="A63" i="69"/>
  <c r="F62" i="69"/>
  <c r="A62" i="69"/>
  <c r="A59" i="69"/>
  <c r="F58" i="69"/>
  <c r="A58" i="69"/>
  <c r="F57" i="69"/>
  <c r="A57" i="69"/>
  <c r="F56" i="69"/>
  <c r="A56" i="69"/>
  <c r="A53" i="69"/>
  <c r="A52" i="69"/>
  <c r="A51" i="69"/>
  <c r="A50" i="69"/>
  <c r="A49" i="69"/>
  <c r="A46" i="69"/>
  <c r="A45" i="69"/>
  <c r="A44" i="69"/>
  <c r="A43" i="69"/>
  <c r="A42" i="69"/>
  <c r="A41" i="69"/>
  <c r="N39" i="69"/>
  <c r="M39" i="69"/>
  <c r="K39" i="69"/>
  <c r="J39" i="69"/>
  <c r="H39" i="69"/>
  <c r="G39" i="69"/>
  <c r="N38" i="69"/>
  <c r="M38" i="69"/>
  <c r="K38" i="69"/>
  <c r="J38" i="69"/>
  <c r="H38" i="69"/>
  <c r="G38" i="69"/>
  <c r="A38" i="69"/>
  <c r="N37" i="69"/>
  <c r="M37" i="69"/>
  <c r="K37" i="69"/>
  <c r="J37" i="69"/>
  <c r="H37" i="69"/>
  <c r="G37" i="69"/>
  <c r="A37" i="69"/>
  <c r="N36" i="69"/>
  <c r="M36" i="69"/>
  <c r="K36" i="69"/>
  <c r="J36" i="69"/>
  <c r="H36" i="69"/>
  <c r="G36" i="69"/>
  <c r="A36" i="69"/>
  <c r="N35" i="69"/>
  <c r="M35" i="69"/>
  <c r="K35" i="69"/>
  <c r="J35" i="69"/>
  <c r="H35" i="69"/>
  <c r="G35" i="69"/>
  <c r="A35" i="69"/>
  <c r="N34" i="69"/>
  <c r="M34" i="69"/>
  <c r="K34" i="69"/>
  <c r="J34" i="69"/>
  <c r="H34" i="69"/>
  <c r="G34" i="69"/>
  <c r="A34" i="69"/>
  <c r="N33" i="69"/>
  <c r="M33" i="69"/>
  <c r="K33" i="69"/>
  <c r="J33" i="69"/>
  <c r="H33" i="69"/>
  <c r="G33" i="69"/>
  <c r="A33" i="69"/>
  <c r="A32" i="69"/>
  <c r="A31" i="69"/>
  <c r="A29" i="69"/>
  <c r="N28" i="69"/>
  <c r="K28" i="69"/>
  <c r="J28" i="69"/>
  <c r="H28" i="69"/>
  <c r="G28" i="69"/>
  <c r="A28" i="69"/>
  <c r="N27" i="69"/>
  <c r="M27" i="69"/>
  <c r="K27" i="69"/>
  <c r="J27" i="69"/>
  <c r="H27" i="69"/>
  <c r="G27" i="69"/>
  <c r="A27" i="69"/>
  <c r="M26" i="69"/>
  <c r="G26" i="69"/>
  <c r="A26" i="69"/>
  <c r="N25" i="69"/>
  <c r="M25" i="69"/>
  <c r="K25" i="69"/>
  <c r="J25" i="69"/>
  <c r="H25" i="69"/>
  <c r="G25" i="69"/>
  <c r="A25" i="69"/>
  <c r="N24" i="69"/>
  <c r="M24" i="69"/>
  <c r="K24" i="69"/>
  <c r="J24" i="69"/>
  <c r="H24" i="69"/>
  <c r="G24" i="69"/>
  <c r="A24" i="69"/>
  <c r="A23" i="69"/>
  <c r="B18" i="69"/>
  <c r="A18" i="69"/>
  <c r="K17" i="69"/>
  <c r="B17" i="69"/>
  <c r="A17" i="69"/>
  <c r="K16" i="69"/>
  <c r="B16" i="69"/>
  <c r="A16" i="69"/>
  <c r="B15" i="69"/>
  <c r="A15" i="69"/>
  <c r="B14" i="69"/>
  <c r="A14" i="69"/>
  <c r="B13" i="69"/>
  <c r="A13" i="69"/>
  <c r="B12" i="69"/>
  <c r="A12" i="69"/>
  <c r="B11" i="69"/>
  <c r="A11" i="69"/>
  <c r="B10" i="69"/>
  <c r="A10" i="69"/>
  <c r="B9" i="69"/>
  <c r="A9" i="69"/>
  <c r="B8" i="69"/>
  <c r="A8" i="69"/>
  <c r="A4" i="69"/>
  <c r="A3" i="69"/>
  <c r="A2" i="69"/>
  <c r="J88" i="75"/>
  <c r="K88" i="75" s="1"/>
  <c r="A88" i="75"/>
  <c r="K84" i="75"/>
  <c r="A81" i="75"/>
  <c r="A80" i="75"/>
  <c r="A79" i="75"/>
  <c r="J77" i="75"/>
  <c r="K77" i="75" s="1"/>
  <c r="A77" i="75"/>
  <c r="J76" i="75"/>
  <c r="K76" i="75" s="1"/>
  <c r="A76" i="75"/>
  <c r="J75" i="75"/>
  <c r="K75" i="75" s="1"/>
  <c r="A75" i="75"/>
  <c r="F73" i="75"/>
  <c r="A73" i="75"/>
  <c r="A71" i="75"/>
  <c r="J67" i="75"/>
  <c r="K67" i="75" s="1"/>
  <c r="A67" i="75"/>
  <c r="J66" i="75"/>
  <c r="K66" i="75" s="1"/>
  <c r="A66" i="75"/>
  <c r="J65" i="75"/>
  <c r="K65" i="75" s="1"/>
  <c r="A65" i="75"/>
  <c r="F59" i="75"/>
  <c r="A59" i="75"/>
  <c r="F58" i="75"/>
  <c r="A58" i="75"/>
  <c r="F57" i="75"/>
  <c r="A57" i="75"/>
  <c r="F56" i="75"/>
  <c r="A56" i="75"/>
  <c r="F55" i="75"/>
  <c r="K55" i="75" s="1"/>
  <c r="F52" i="75"/>
  <c r="A52" i="75"/>
  <c r="A51" i="75"/>
  <c r="A50" i="75"/>
  <c r="A49" i="75"/>
  <c r="A48" i="75"/>
  <c r="A47" i="75"/>
  <c r="A46" i="75"/>
  <c r="A45" i="75"/>
  <c r="F44" i="75"/>
  <c r="A44" i="75"/>
  <c r="F43" i="75"/>
  <c r="A43" i="75"/>
  <c r="A41" i="75"/>
  <c r="F40" i="75"/>
  <c r="A40" i="75"/>
  <c r="F39" i="75"/>
  <c r="A39" i="75"/>
  <c r="F38" i="75"/>
  <c r="A38" i="75"/>
  <c r="F37" i="75"/>
  <c r="F33" i="75" s="1"/>
  <c r="K33" i="75" s="1"/>
  <c r="A37" i="75"/>
  <c r="F35" i="75"/>
  <c r="A35" i="75"/>
  <c r="A34" i="75"/>
  <c r="A32" i="75"/>
  <c r="F30" i="75"/>
  <c r="F29" i="75"/>
  <c r="F28" i="75"/>
  <c r="F26" i="75"/>
  <c r="K18" i="75"/>
  <c r="B15" i="75"/>
  <c r="B14" i="75"/>
  <c r="B13" i="75"/>
  <c r="B12" i="75"/>
  <c r="B11" i="75"/>
  <c r="B10" i="75"/>
  <c r="B9" i="75"/>
  <c r="B8" i="75"/>
  <c r="A3" i="75" s="1"/>
  <c r="A8" i="75"/>
  <c r="N108" i="70"/>
  <c r="H108" i="70" s="1"/>
  <c r="M108" i="70"/>
  <c r="G108" i="70" s="1"/>
  <c r="A108" i="70"/>
  <c r="K107" i="70"/>
  <c r="J107" i="70"/>
  <c r="H107" i="70"/>
  <c r="G107" i="70"/>
  <c r="A107" i="70"/>
  <c r="M106" i="70"/>
  <c r="K106" i="70"/>
  <c r="J106" i="70"/>
  <c r="H106" i="70"/>
  <c r="G106" i="70"/>
  <c r="A106" i="70"/>
  <c r="K105" i="70"/>
  <c r="J105" i="70"/>
  <c r="H105" i="70"/>
  <c r="G105" i="70"/>
  <c r="K104" i="70"/>
  <c r="J104" i="70"/>
  <c r="H104" i="70"/>
  <c r="G104" i="70"/>
  <c r="K103" i="70"/>
  <c r="J103" i="70"/>
  <c r="H103" i="70"/>
  <c r="G103" i="70"/>
  <c r="K102" i="70"/>
  <c r="J102" i="70"/>
  <c r="H102" i="70"/>
  <c r="G102" i="70"/>
  <c r="K101" i="70"/>
  <c r="J101" i="70"/>
  <c r="H101" i="70"/>
  <c r="G101" i="70"/>
  <c r="K100" i="70"/>
  <c r="J100" i="70"/>
  <c r="H100" i="70"/>
  <c r="G100" i="70"/>
  <c r="K99" i="70"/>
  <c r="J99" i="70"/>
  <c r="H99" i="70"/>
  <c r="G99" i="70"/>
  <c r="K98" i="70"/>
  <c r="J98" i="70"/>
  <c r="H98" i="70"/>
  <c r="G98" i="70"/>
  <c r="K97" i="70"/>
  <c r="J97" i="70"/>
  <c r="H97" i="70"/>
  <c r="G97" i="70"/>
  <c r="K96" i="70"/>
  <c r="J96" i="70"/>
  <c r="H96" i="70"/>
  <c r="G96" i="70"/>
  <c r="K95" i="70"/>
  <c r="J95" i="70"/>
  <c r="H95" i="70"/>
  <c r="G95" i="70"/>
  <c r="K94" i="70"/>
  <c r="J94" i="70"/>
  <c r="H94" i="70"/>
  <c r="G94" i="70"/>
  <c r="K93" i="70"/>
  <c r="J93" i="70"/>
  <c r="H93" i="70"/>
  <c r="G93" i="70"/>
  <c r="K92" i="70"/>
  <c r="J92" i="70"/>
  <c r="H92" i="70"/>
  <c r="G92" i="70"/>
  <c r="K91" i="70"/>
  <c r="J91" i="70"/>
  <c r="H91" i="70"/>
  <c r="G91" i="70"/>
  <c r="K90" i="70"/>
  <c r="J90" i="70"/>
  <c r="H90" i="70"/>
  <c r="G90" i="70"/>
  <c r="K89" i="70"/>
  <c r="J89" i="70"/>
  <c r="H89" i="70"/>
  <c r="G89" i="70"/>
  <c r="K88" i="70"/>
  <c r="J88" i="70"/>
  <c r="H88" i="70"/>
  <c r="G88" i="70"/>
  <c r="K87" i="70"/>
  <c r="J87" i="70"/>
  <c r="H87" i="70"/>
  <c r="G87" i="70"/>
  <c r="K86" i="70"/>
  <c r="J86" i="70"/>
  <c r="H86" i="70"/>
  <c r="G86" i="70"/>
  <c r="K84" i="70"/>
  <c r="J84" i="70"/>
  <c r="H84" i="70"/>
  <c r="G84" i="70"/>
  <c r="K83" i="70"/>
  <c r="J83" i="70"/>
  <c r="H83" i="70"/>
  <c r="G83" i="70"/>
  <c r="K82" i="70"/>
  <c r="J82" i="70"/>
  <c r="H82" i="70"/>
  <c r="G82" i="70"/>
  <c r="K81" i="70"/>
  <c r="J81" i="70"/>
  <c r="H81" i="70"/>
  <c r="G81" i="70"/>
  <c r="K80" i="70"/>
  <c r="J80" i="70"/>
  <c r="H80" i="70"/>
  <c r="G80" i="70"/>
  <c r="K77" i="70"/>
  <c r="J77" i="70"/>
  <c r="A77" i="70"/>
  <c r="N76" i="70"/>
  <c r="M76" i="70"/>
  <c r="K76" i="70"/>
  <c r="J76" i="70"/>
  <c r="H76" i="70"/>
  <c r="G76" i="70"/>
  <c r="A76" i="70"/>
  <c r="N75" i="70"/>
  <c r="M75" i="70"/>
  <c r="K75" i="70"/>
  <c r="J75" i="70"/>
  <c r="H75" i="70"/>
  <c r="G75" i="70"/>
  <c r="A75" i="70"/>
  <c r="O74" i="70"/>
  <c r="N74" i="70"/>
  <c r="M74" i="70"/>
  <c r="K74" i="70"/>
  <c r="J74" i="70"/>
  <c r="H74" i="70"/>
  <c r="G74" i="70"/>
  <c r="A74" i="70"/>
  <c r="K73" i="70"/>
  <c r="K72" i="70"/>
  <c r="J72" i="70"/>
  <c r="A72" i="70"/>
  <c r="K71" i="70"/>
  <c r="J71" i="70"/>
  <c r="H71" i="70"/>
  <c r="G71" i="70"/>
  <c r="A71" i="70"/>
  <c r="K70" i="70"/>
  <c r="J70" i="70"/>
  <c r="H70" i="70"/>
  <c r="G70" i="70"/>
  <c r="A70" i="70"/>
  <c r="K69" i="70"/>
  <c r="F68" i="70"/>
  <c r="A68" i="70"/>
  <c r="F67" i="70"/>
  <c r="A67" i="70"/>
  <c r="F64" i="70"/>
  <c r="A64" i="70"/>
  <c r="F63" i="70"/>
  <c r="A63" i="70"/>
  <c r="F62" i="70"/>
  <c r="A62" i="70"/>
  <c r="A59" i="70"/>
  <c r="F58" i="70"/>
  <c r="A58" i="70"/>
  <c r="F57" i="70"/>
  <c r="A57" i="70"/>
  <c r="F56" i="70"/>
  <c r="A56" i="70"/>
  <c r="A53" i="70"/>
  <c r="A52" i="70"/>
  <c r="A51" i="70"/>
  <c r="A50" i="70"/>
  <c r="A49" i="70"/>
  <c r="A46" i="70"/>
  <c r="A45" i="70"/>
  <c r="A44" i="70"/>
  <c r="A43" i="70"/>
  <c r="A42" i="70"/>
  <c r="A41" i="70"/>
  <c r="N39" i="70"/>
  <c r="M39" i="70"/>
  <c r="K39" i="70"/>
  <c r="J39" i="70"/>
  <c r="H39" i="70"/>
  <c r="G39" i="70"/>
  <c r="N38" i="70"/>
  <c r="M38" i="70"/>
  <c r="K38" i="70"/>
  <c r="J38" i="70"/>
  <c r="H38" i="70"/>
  <c r="G38" i="70"/>
  <c r="A38" i="70"/>
  <c r="N37" i="70"/>
  <c r="M37" i="70"/>
  <c r="K37" i="70"/>
  <c r="J37" i="70"/>
  <c r="H37" i="70"/>
  <c r="G37" i="70"/>
  <c r="A37" i="70"/>
  <c r="N36" i="70"/>
  <c r="M36" i="70"/>
  <c r="K36" i="70"/>
  <c r="J36" i="70"/>
  <c r="H36" i="70"/>
  <c r="G36" i="70"/>
  <c r="A36" i="70"/>
  <c r="N35" i="70"/>
  <c r="M35" i="70"/>
  <c r="K35" i="70"/>
  <c r="J35" i="70"/>
  <c r="H35" i="70"/>
  <c r="G35" i="70"/>
  <c r="A35" i="70"/>
  <c r="N34" i="70"/>
  <c r="M34" i="70"/>
  <c r="K34" i="70"/>
  <c r="J34" i="70"/>
  <c r="H34" i="70"/>
  <c r="G34" i="70"/>
  <c r="A34" i="70"/>
  <c r="N33" i="70"/>
  <c r="M33" i="70"/>
  <c r="K33" i="70"/>
  <c r="J33" i="70"/>
  <c r="H33" i="70"/>
  <c r="G33" i="70"/>
  <c r="A33" i="70"/>
  <c r="A32" i="70"/>
  <c r="A31" i="70"/>
  <c r="A29" i="70"/>
  <c r="N28" i="70"/>
  <c r="K28" i="70"/>
  <c r="J28" i="70"/>
  <c r="H28" i="70"/>
  <c r="G28" i="70"/>
  <c r="A28" i="70"/>
  <c r="N27" i="70"/>
  <c r="M27" i="70"/>
  <c r="K27" i="70"/>
  <c r="J27" i="70"/>
  <c r="H27" i="70"/>
  <c r="G27" i="70"/>
  <c r="A27" i="70"/>
  <c r="M26" i="70"/>
  <c r="G26" i="70"/>
  <c r="A26" i="70"/>
  <c r="N25" i="70"/>
  <c r="M25" i="70"/>
  <c r="K25" i="70"/>
  <c r="J25" i="70"/>
  <c r="H25" i="70"/>
  <c r="G25" i="70"/>
  <c r="A25" i="70"/>
  <c r="N24" i="70"/>
  <c r="M24" i="70"/>
  <c r="K24" i="70"/>
  <c r="J24" i="70"/>
  <c r="H24" i="70"/>
  <c r="G24" i="70"/>
  <c r="A24" i="70"/>
  <c r="A23" i="70"/>
  <c r="B18" i="70"/>
  <c r="A18" i="70"/>
  <c r="K17" i="70"/>
  <c r="B17" i="70"/>
  <c r="A17" i="70"/>
  <c r="K16" i="70"/>
  <c r="B16" i="70"/>
  <c r="A16" i="70"/>
  <c r="B15" i="70"/>
  <c r="A15" i="70"/>
  <c r="B14" i="70"/>
  <c r="A14" i="70"/>
  <c r="B13" i="70"/>
  <c r="A13" i="70"/>
  <c r="B12" i="70"/>
  <c r="A12" i="70"/>
  <c r="B11" i="70"/>
  <c r="A11" i="70"/>
  <c r="B10" i="70"/>
  <c r="A10" i="70"/>
  <c r="B9" i="70"/>
  <c r="A9" i="70"/>
  <c r="B8" i="70"/>
  <c r="A8" i="70"/>
  <c r="A4" i="70"/>
  <c r="A3" i="70"/>
  <c r="A2" i="70"/>
  <c r="P15" i="55"/>
  <c r="O79" i="55"/>
  <c r="P79" i="55" s="1"/>
  <c r="A79" i="55"/>
  <c r="O78" i="55"/>
  <c r="P78" i="55" s="1"/>
  <c r="A78" i="55"/>
  <c r="O77" i="55"/>
  <c r="P77" i="55" s="1"/>
  <c r="K77" i="55"/>
  <c r="A77" i="55"/>
  <c r="A76" i="55"/>
  <c r="K72" i="55"/>
  <c r="A72" i="55"/>
  <c r="K71" i="55"/>
  <c r="A71" i="55"/>
  <c r="K70" i="55"/>
  <c r="A70" i="55"/>
  <c r="K69" i="55"/>
  <c r="A69" i="55"/>
  <c r="K68" i="55"/>
  <c r="A68" i="55"/>
  <c r="J66" i="55"/>
  <c r="K65" i="55" s="1"/>
  <c r="A65" i="55"/>
  <c r="G64" i="55"/>
  <c r="J64" i="55" s="1"/>
  <c r="G63" i="55"/>
  <c r="J63" i="55" s="1"/>
  <c r="A62" i="55"/>
  <c r="J61" i="55"/>
  <c r="K60" i="55" s="1"/>
  <c r="A60" i="55"/>
  <c r="G59" i="55"/>
  <c r="J59" i="55" s="1"/>
  <c r="G58" i="55"/>
  <c r="J58" i="55" s="1"/>
  <c r="A57" i="55"/>
  <c r="J56" i="55"/>
  <c r="K55" i="55" s="1"/>
  <c r="A55" i="55"/>
  <c r="A53" i="55"/>
  <c r="G52" i="55"/>
  <c r="J52" i="55" s="1"/>
  <c r="J51" i="55"/>
  <c r="G51" i="55"/>
  <c r="A50" i="55"/>
  <c r="J49" i="55"/>
  <c r="K48" i="55" s="1"/>
  <c r="A48" i="55"/>
  <c r="J47" i="55"/>
  <c r="K46" i="55" s="1"/>
  <c r="R53" i="52"/>
  <c r="R58" i="52" s="1"/>
  <c r="A46" i="55"/>
  <c r="G45" i="55"/>
  <c r="J45" i="55" s="1"/>
  <c r="G44" i="55"/>
  <c r="J44" i="55" s="1"/>
  <c r="A43" i="55"/>
  <c r="J42" i="55"/>
  <c r="K41" i="55"/>
  <c r="A41" i="55"/>
  <c r="K39" i="55"/>
  <c r="A39" i="55"/>
  <c r="A38" i="55"/>
  <c r="A37" i="55"/>
  <c r="S33" i="52"/>
  <c r="M33" i="52" s="1"/>
  <c r="A36" i="55"/>
  <c r="G35" i="55"/>
  <c r="J35" i="55" s="1"/>
  <c r="G34" i="55"/>
  <c r="J34" i="55" s="1"/>
  <c r="A33" i="55"/>
  <c r="J32" i="55"/>
  <c r="K31" i="55" s="1"/>
  <c r="A31" i="55"/>
  <c r="K29" i="55"/>
  <c r="J29" i="55"/>
  <c r="J28" i="55"/>
  <c r="J27" i="55"/>
  <c r="K27" i="55" s="1"/>
  <c r="J26" i="55"/>
  <c r="K26" i="55" s="1"/>
  <c r="K28" i="55" s="1"/>
  <c r="J24" i="55"/>
  <c r="J23" i="55"/>
  <c r="K22" i="55" s="1"/>
  <c r="B15" i="55"/>
  <c r="A15" i="55"/>
  <c r="B14" i="55"/>
  <c r="A14" i="55"/>
  <c r="B13" i="55"/>
  <c r="A13" i="55"/>
  <c r="B12" i="55"/>
  <c r="B11" i="55"/>
  <c r="A11" i="55"/>
  <c r="B10" i="55"/>
  <c r="A10" i="55"/>
  <c r="B8" i="55"/>
  <c r="A3" i="55" s="1"/>
  <c r="A8" i="55"/>
  <c r="P24" i="74"/>
  <c r="O24" i="74"/>
  <c r="A24" i="74"/>
  <c r="P23" i="74"/>
  <c r="O23" i="74"/>
  <c r="A23" i="74"/>
  <c r="P22" i="74"/>
  <c r="O22" i="74"/>
  <c r="A22" i="74"/>
  <c r="P21" i="74"/>
  <c r="O21" i="74"/>
  <c r="A21" i="74"/>
  <c r="P8" i="74"/>
  <c r="A4" i="55"/>
  <c r="A3" i="74"/>
  <c r="A2" i="55"/>
  <c r="A2" i="75" s="1"/>
  <c r="A2" i="77" s="1"/>
  <c r="P177" i="21"/>
  <c r="O177" i="21"/>
  <c r="A177" i="21"/>
  <c r="P176" i="21"/>
  <c r="O176" i="21"/>
  <c r="A176" i="21"/>
  <c r="P175" i="21"/>
  <c r="O175" i="21"/>
  <c r="A175" i="21"/>
  <c r="P174" i="21"/>
  <c r="O174" i="21"/>
  <c r="A174" i="21"/>
  <c r="S172" i="21"/>
  <c r="R172" i="21"/>
  <c r="A172" i="21"/>
  <c r="P171" i="21"/>
  <c r="O171" i="21"/>
  <c r="M171" i="21"/>
  <c r="L171" i="21"/>
  <c r="A171" i="21"/>
  <c r="P170" i="21"/>
  <c r="P169" i="21"/>
  <c r="O169" i="21"/>
  <c r="A169" i="21"/>
  <c r="S168" i="21"/>
  <c r="R168" i="21"/>
  <c r="P168" i="21"/>
  <c r="O168" i="21"/>
  <c r="M168" i="21"/>
  <c r="L168" i="21"/>
  <c r="A168" i="21"/>
  <c r="S167" i="21"/>
  <c r="R167" i="21"/>
  <c r="P167" i="21"/>
  <c r="O167" i="21"/>
  <c r="M167" i="21"/>
  <c r="L167" i="21"/>
  <c r="A167" i="21"/>
  <c r="S166" i="21"/>
  <c r="R166" i="21"/>
  <c r="P166" i="21"/>
  <c r="O166" i="21"/>
  <c r="M166" i="21"/>
  <c r="L166" i="21"/>
  <c r="A166" i="21"/>
  <c r="S165" i="21"/>
  <c r="R165" i="21"/>
  <c r="P165" i="21"/>
  <c r="O165" i="21"/>
  <c r="M165" i="21"/>
  <c r="L165" i="21"/>
  <c r="A165" i="21"/>
  <c r="S164" i="21"/>
  <c r="R164" i="21"/>
  <c r="P164" i="21"/>
  <c r="O164" i="21"/>
  <c r="M164" i="21"/>
  <c r="L164" i="21"/>
  <c r="A164" i="21"/>
  <c r="S163" i="21"/>
  <c r="R163" i="21"/>
  <c r="P163" i="21"/>
  <c r="O163" i="21"/>
  <c r="M163" i="21"/>
  <c r="L163" i="21"/>
  <c r="A163" i="21"/>
  <c r="P162" i="21"/>
  <c r="P161" i="21"/>
  <c r="O161" i="21"/>
  <c r="A161" i="21"/>
  <c r="S160" i="21"/>
  <c r="S202" i="52" s="1"/>
  <c r="M202" i="52" s="1"/>
  <c r="R160" i="21"/>
  <c r="R202" i="52" s="1"/>
  <c r="L202" i="52" s="1"/>
  <c r="K160" i="21"/>
  <c r="A160" i="21"/>
  <c r="S159" i="21"/>
  <c r="S201" i="52" s="1"/>
  <c r="R159" i="21"/>
  <c r="R201" i="52" s="1"/>
  <c r="K159" i="21"/>
  <c r="A159" i="21"/>
  <c r="P157" i="21"/>
  <c r="O157" i="21"/>
  <c r="A157" i="21"/>
  <c r="P156" i="21"/>
  <c r="O156" i="21"/>
  <c r="M156" i="21"/>
  <c r="L156" i="21"/>
  <c r="K156" i="21"/>
  <c r="A156" i="21"/>
  <c r="K155" i="21"/>
  <c r="A155" i="21"/>
  <c r="S154" i="21"/>
  <c r="S180" i="52" s="1"/>
  <c r="M180" i="52" s="1"/>
  <c r="R154" i="21"/>
  <c r="R180" i="52" s="1"/>
  <c r="L180" i="52" s="1"/>
  <c r="K154" i="21"/>
  <c r="A154" i="21"/>
  <c r="S153" i="21"/>
  <c r="M153" i="21" s="1"/>
  <c r="R153" i="21"/>
  <c r="L153" i="21" s="1"/>
  <c r="K153" i="21"/>
  <c r="A153" i="21"/>
  <c r="S152" i="21"/>
  <c r="S177" i="52" s="1"/>
  <c r="R152" i="21"/>
  <c r="R177" i="52" s="1"/>
  <c r="K152" i="21"/>
  <c r="A152" i="21"/>
  <c r="S151" i="21"/>
  <c r="S176" i="52" s="1"/>
  <c r="M176" i="52" s="1"/>
  <c r="R151" i="21"/>
  <c r="R176" i="52" s="1"/>
  <c r="L176" i="52" s="1"/>
  <c r="K151" i="21"/>
  <c r="A151" i="21"/>
  <c r="S148" i="21"/>
  <c r="R148" i="21"/>
  <c r="M68" i="70" s="1"/>
  <c r="G68" i="70" s="1"/>
  <c r="K148" i="21"/>
  <c r="A148" i="21"/>
  <c r="S147" i="21"/>
  <c r="R147" i="21"/>
  <c r="M67" i="70" s="1"/>
  <c r="G67" i="70" s="1"/>
  <c r="K147" i="21"/>
  <c r="A147" i="21"/>
  <c r="J145" i="21"/>
  <c r="J144" i="21"/>
  <c r="J143" i="21"/>
  <c r="J142" i="21"/>
  <c r="J141" i="21"/>
  <c r="S140" i="21"/>
  <c r="N64" i="70" s="1"/>
  <c r="H64" i="70" s="1"/>
  <c r="R140" i="21"/>
  <c r="L140" i="21" s="1"/>
  <c r="K140" i="21"/>
  <c r="A140" i="21"/>
  <c r="J139" i="21"/>
  <c r="J138" i="21"/>
  <c r="G138" i="21"/>
  <c r="K137" i="21"/>
  <c r="A137" i="21"/>
  <c r="R136" i="21"/>
  <c r="J136" i="21"/>
  <c r="G136" i="21"/>
  <c r="R135" i="21"/>
  <c r="J135" i="21"/>
  <c r="G135" i="21"/>
  <c r="S134" i="21"/>
  <c r="N62" i="70" s="1"/>
  <c r="H62" i="70" s="1"/>
  <c r="K134" i="21"/>
  <c r="A134" i="21"/>
  <c r="S131" i="21"/>
  <c r="M131" i="21" s="1"/>
  <c r="R131" i="21"/>
  <c r="M59" i="70" s="1"/>
  <c r="G59" i="70" s="1"/>
  <c r="A131" i="21"/>
  <c r="K130" i="21"/>
  <c r="A130" i="21"/>
  <c r="S129" i="21"/>
  <c r="N57" i="70" s="1"/>
  <c r="R129" i="21"/>
  <c r="R130" i="21" s="1"/>
  <c r="L130" i="21" s="1"/>
  <c r="K129" i="21"/>
  <c r="A129" i="21"/>
  <c r="R128" i="21"/>
  <c r="J128" i="21"/>
  <c r="G128" i="21"/>
  <c r="R127" i="21"/>
  <c r="J127" i="21"/>
  <c r="S126" i="21"/>
  <c r="S143" i="52" s="1"/>
  <c r="R126" i="21"/>
  <c r="R143" i="52" s="1"/>
  <c r="K126" i="21"/>
  <c r="A126" i="21"/>
  <c r="J125" i="21"/>
  <c r="G125" i="21"/>
  <c r="S124" i="21"/>
  <c r="N56" i="70" s="1"/>
  <c r="H56" i="70" s="1"/>
  <c r="R124" i="21"/>
  <c r="M56" i="70" s="1"/>
  <c r="G56" i="70" s="1"/>
  <c r="K124" i="21"/>
  <c r="A124" i="21"/>
  <c r="K121" i="21"/>
  <c r="A121" i="21"/>
  <c r="A120" i="21"/>
  <c r="K119" i="21"/>
  <c r="A119" i="21"/>
  <c r="K118" i="21"/>
  <c r="A118" i="21"/>
  <c r="S117" i="21"/>
  <c r="S118" i="21" s="1"/>
  <c r="R117" i="21"/>
  <c r="M49" i="69" s="1"/>
  <c r="K117" i="21"/>
  <c r="A117" i="21"/>
  <c r="J115" i="21"/>
  <c r="K114" i="21"/>
  <c r="A114" i="21"/>
  <c r="J112" i="21"/>
  <c r="G112" i="21"/>
  <c r="J111" i="21"/>
  <c r="J110" i="21"/>
  <c r="J109" i="21"/>
  <c r="K108" i="21"/>
  <c r="A108" i="21"/>
  <c r="A107" i="21"/>
  <c r="J106" i="21"/>
  <c r="K105" i="21"/>
  <c r="A105" i="21"/>
  <c r="J104" i="21"/>
  <c r="J103" i="21"/>
  <c r="J102" i="21"/>
  <c r="J101" i="21"/>
  <c r="K100" i="21"/>
  <c r="A100" i="21"/>
  <c r="J99" i="21"/>
  <c r="K98" i="21"/>
  <c r="A98" i="21"/>
  <c r="J97" i="21"/>
  <c r="J96" i="21"/>
  <c r="J95" i="21"/>
  <c r="K94" i="21"/>
  <c r="A94" i="21"/>
  <c r="J93" i="21"/>
  <c r="K92" i="21"/>
  <c r="A92" i="21"/>
  <c r="J91" i="21"/>
  <c r="J90" i="21"/>
  <c r="J89" i="21"/>
  <c r="J88" i="21"/>
  <c r="K87" i="21"/>
  <c r="A87" i="21"/>
  <c r="J86" i="21"/>
  <c r="J85" i="21"/>
  <c r="J84" i="21"/>
  <c r="S83" i="21"/>
  <c r="M83" i="21" s="1"/>
  <c r="R83" i="21"/>
  <c r="K83" i="21"/>
  <c r="A83" i="21"/>
  <c r="R80" i="21"/>
  <c r="L80" i="21"/>
  <c r="A80" i="21"/>
  <c r="R79" i="21"/>
  <c r="L79" i="21"/>
  <c r="A79" i="21"/>
  <c r="J78" i="21"/>
  <c r="R77" i="21"/>
  <c r="L77" i="21"/>
  <c r="K77" i="21"/>
  <c r="A77" i="21"/>
  <c r="J76" i="21"/>
  <c r="G76" i="21"/>
  <c r="J75" i="21"/>
  <c r="J74" i="21"/>
  <c r="J73" i="21"/>
  <c r="R72" i="21"/>
  <c r="L72" i="21"/>
  <c r="K72" i="21"/>
  <c r="A72" i="21"/>
  <c r="J71" i="21"/>
  <c r="S70" i="21"/>
  <c r="M70" i="21" s="1"/>
  <c r="O70" i="21" s="1"/>
  <c r="P70" i="21" s="1"/>
  <c r="R70" i="21"/>
  <c r="L70" i="21"/>
  <c r="K70" i="21"/>
  <c r="A70" i="21"/>
  <c r="J69" i="21"/>
  <c r="S68" i="21"/>
  <c r="R68" i="21"/>
  <c r="P68" i="21"/>
  <c r="O68" i="21"/>
  <c r="M68" i="21"/>
  <c r="L68" i="21"/>
  <c r="K68" i="21"/>
  <c r="A68" i="21"/>
  <c r="J67" i="21"/>
  <c r="J66" i="21"/>
  <c r="J65" i="21"/>
  <c r="J64" i="21"/>
  <c r="S63" i="21"/>
  <c r="R63" i="21"/>
  <c r="P63" i="21"/>
  <c r="O63" i="21"/>
  <c r="M63" i="21"/>
  <c r="L63" i="21"/>
  <c r="K63" i="21"/>
  <c r="A63" i="21"/>
  <c r="J62" i="21"/>
  <c r="S61" i="21"/>
  <c r="R61" i="21"/>
  <c r="P61" i="21"/>
  <c r="O61" i="21"/>
  <c r="M61" i="21"/>
  <c r="L61" i="21"/>
  <c r="K61" i="21"/>
  <c r="A61" i="21"/>
  <c r="J60" i="21"/>
  <c r="J59" i="21"/>
  <c r="J58" i="21"/>
  <c r="P57" i="21"/>
  <c r="O57" i="21"/>
  <c r="M57" i="21"/>
  <c r="L57" i="21"/>
  <c r="K57" i="21"/>
  <c r="A57" i="21"/>
  <c r="J56" i="21"/>
  <c r="J55" i="21"/>
  <c r="J54" i="21"/>
  <c r="J53" i="21"/>
  <c r="K52" i="21"/>
  <c r="A52" i="21"/>
  <c r="J51" i="21"/>
  <c r="J50" i="21"/>
  <c r="J49" i="21"/>
  <c r="S48" i="21"/>
  <c r="M48" i="21" s="1"/>
  <c r="R48" i="21"/>
  <c r="R52" i="21" s="1"/>
  <c r="L52" i="21" s="1"/>
  <c r="K48" i="21"/>
  <c r="A48" i="21"/>
  <c r="S45" i="21"/>
  <c r="S42" i="52" s="1"/>
  <c r="R45" i="21"/>
  <c r="R42" i="52" s="1"/>
  <c r="K45" i="21"/>
  <c r="S44" i="21"/>
  <c r="M44" i="21" s="1"/>
  <c r="R44" i="21"/>
  <c r="K44" i="21"/>
  <c r="A44" i="21"/>
  <c r="L43" i="21"/>
  <c r="J43" i="21"/>
  <c r="L42" i="21"/>
  <c r="J42" i="21"/>
  <c r="L41" i="21"/>
  <c r="J41" i="21"/>
  <c r="L40" i="21"/>
  <c r="J40" i="21"/>
  <c r="L39" i="21"/>
  <c r="J39" i="21"/>
  <c r="L38" i="21"/>
  <c r="J38" i="21"/>
  <c r="L37" i="21"/>
  <c r="J37" i="21"/>
  <c r="L36" i="21"/>
  <c r="J36" i="21"/>
  <c r="P35" i="21"/>
  <c r="O35" i="21"/>
  <c r="M35" i="21"/>
  <c r="L35" i="21"/>
  <c r="K35" i="21"/>
  <c r="A35" i="21"/>
  <c r="S34" i="21"/>
  <c r="M34" i="21" s="1"/>
  <c r="O34" i="21" s="1"/>
  <c r="P34" i="21" s="1"/>
  <c r="L34" i="21"/>
  <c r="K34" i="21"/>
  <c r="A34" i="21"/>
  <c r="P33" i="21"/>
  <c r="O33" i="21"/>
  <c r="M33" i="21"/>
  <c r="L33" i="21"/>
  <c r="K33" i="21"/>
  <c r="A33" i="21"/>
  <c r="P32" i="21"/>
  <c r="O32" i="21"/>
  <c r="M32" i="21"/>
  <c r="K32" i="21"/>
  <c r="S31" i="21"/>
  <c r="M31" i="21"/>
  <c r="J31" i="21"/>
  <c r="S30" i="21"/>
  <c r="M30" i="21"/>
  <c r="J30" i="21"/>
  <c r="S29" i="21"/>
  <c r="M29" i="21"/>
  <c r="J29" i="21"/>
  <c r="S28" i="21"/>
  <c r="M28" i="21"/>
  <c r="J28" i="21"/>
  <c r="P27" i="21"/>
  <c r="O27" i="21"/>
  <c r="M27" i="21"/>
  <c r="L27" i="21"/>
  <c r="K27" i="21"/>
  <c r="A27" i="21"/>
  <c r="J26" i="21"/>
  <c r="J25" i="21"/>
  <c r="J24" i="21"/>
  <c r="S23" i="21"/>
  <c r="M23" i="21" s="1"/>
  <c r="R23" i="21"/>
  <c r="L23" i="21" s="1"/>
  <c r="K23" i="21"/>
  <c r="A23" i="21"/>
  <c r="P21" i="21"/>
  <c r="P19" i="21"/>
  <c r="B19" i="21"/>
  <c r="A19" i="21"/>
  <c r="P18" i="21"/>
  <c r="B18" i="21"/>
  <c r="A18" i="21"/>
  <c r="B17" i="21"/>
  <c r="A17" i="21"/>
  <c r="B16" i="21"/>
  <c r="A16" i="21"/>
  <c r="B15" i="21"/>
  <c r="A15" i="21"/>
  <c r="B14" i="21"/>
  <c r="A14" i="21"/>
  <c r="B13" i="21"/>
  <c r="A13" i="21"/>
  <c r="B12" i="21"/>
  <c r="A12" i="21"/>
  <c r="B11" i="21"/>
  <c r="A11" i="21"/>
  <c r="B10" i="21"/>
  <c r="A10" i="21"/>
  <c r="B9" i="21"/>
  <c r="B8" i="21"/>
  <c r="A8" i="21"/>
  <c r="A4" i="21"/>
  <c r="A3" i="21"/>
  <c r="A2" i="21"/>
  <c r="A441" i="73"/>
  <c r="K431" i="73"/>
  <c r="J431" i="73"/>
  <c r="A431" i="73"/>
  <c r="F430" i="73"/>
  <c r="J430" i="73" s="1"/>
  <c r="A430" i="73"/>
  <c r="A424" i="73"/>
  <c r="A423" i="73"/>
  <c r="A422" i="73"/>
  <c r="J420" i="73"/>
  <c r="J419" i="73"/>
  <c r="J417" i="73"/>
  <c r="J416" i="73"/>
  <c r="J415" i="73"/>
  <c r="J414" i="73"/>
  <c r="A412" i="73"/>
  <c r="A439" i="73"/>
  <c r="A409" i="73"/>
  <c r="G406" i="73"/>
  <c r="G407" i="73" s="1"/>
  <c r="J407" i="73" s="1"/>
  <c r="G402" i="73"/>
  <c r="J402" i="73" s="1"/>
  <c r="G401" i="73"/>
  <c r="J401" i="73" s="1"/>
  <c r="A399" i="73"/>
  <c r="J397" i="73"/>
  <c r="G396" i="73"/>
  <c r="J396" i="73" s="1"/>
  <c r="A395" i="73"/>
  <c r="J393" i="73"/>
  <c r="J392" i="73"/>
  <c r="J391" i="73"/>
  <c r="J390" i="73"/>
  <c r="J389" i="73"/>
  <c r="J388" i="73"/>
  <c r="J387" i="73"/>
  <c r="J386" i="73"/>
  <c r="O385" i="73"/>
  <c r="P385" i="73" s="1"/>
  <c r="A385" i="73"/>
  <c r="J384" i="73"/>
  <c r="K384" i="73" s="1"/>
  <c r="D384" i="73"/>
  <c r="A384" i="73"/>
  <c r="G381" i="73"/>
  <c r="J381" i="73" s="1"/>
  <c r="G380" i="73"/>
  <c r="J380" i="73" s="1"/>
  <c r="A379" i="73"/>
  <c r="O376" i="73"/>
  <c r="P376" i="73" s="1"/>
  <c r="A375" i="73"/>
  <c r="A374" i="73"/>
  <c r="G369" i="73"/>
  <c r="J369" i="73" s="1"/>
  <c r="G368" i="73"/>
  <c r="J368" i="73" s="1"/>
  <c r="G367" i="73"/>
  <c r="J367" i="73" s="1"/>
  <c r="G365" i="73"/>
  <c r="J365" i="73" s="1"/>
  <c r="G363" i="73"/>
  <c r="J363" i="73" s="1"/>
  <c r="G361" i="73"/>
  <c r="J361" i="73" s="1"/>
  <c r="G359" i="73"/>
  <c r="J359" i="73" s="1"/>
  <c r="G357" i="73"/>
  <c r="J357" i="73" s="1"/>
  <c r="G355" i="73"/>
  <c r="J355" i="73" s="1"/>
  <c r="A353" i="73"/>
  <c r="G352" i="73"/>
  <c r="J352" i="73" s="1"/>
  <c r="G350" i="73"/>
  <c r="J350" i="73" s="1"/>
  <c r="A348" i="73"/>
  <c r="A346" i="73"/>
  <c r="K345" i="73"/>
  <c r="A345" i="73"/>
  <c r="A344" i="73"/>
  <c r="J343" i="73"/>
  <c r="G342" i="73"/>
  <c r="J342" i="73" s="1"/>
  <c r="G341" i="73"/>
  <c r="J341" i="73" s="1"/>
  <c r="G340" i="73"/>
  <c r="J340" i="73" s="1"/>
  <c r="G338" i="73"/>
  <c r="J338" i="73" s="1"/>
  <c r="G336" i="73"/>
  <c r="J336" i="73" s="1"/>
  <c r="G334" i="73"/>
  <c r="J334" i="73" s="1"/>
  <c r="G332" i="73"/>
  <c r="J332" i="73" s="1"/>
  <c r="A330" i="73"/>
  <c r="G328" i="73"/>
  <c r="J328" i="73" s="1"/>
  <c r="G326" i="73"/>
  <c r="J326" i="73" s="1"/>
  <c r="A324" i="73"/>
  <c r="A320" i="73"/>
  <c r="A319" i="73"/>
  <c r="A318" i="73"/>
  <c r="A317" i="73"/>
  <c r="A316" i="73"/>
  <c r="J311" i="73"/>
  <c r="J309" i="73"/>
  <c r="J308" i="73"/>
  <c r="J307" i="73"/>
  <c r="J306" i="73"/>
  <c r="A304" i="73"/>
  <c r="J303" i="73"/>
  <c r="A301" i="73"/>
  <c r="J300" i="73"/>
  <c r="J299" i="73"/>
  <c r="J298" i="73"/>
  <c r="J297" i="73"/>
  <c r="J296" i="73"/>
  <c r="J294" i="73"/>
  <c r="J293" i="73"/>
  <c r="J292" i="73"/>
  <c r="J291" i="73"/>
  <c r="J290" i="73"/>
  <c r="A288" i="73"/>
  <c r="G285" i="73"/>
  <c r="J285" i="73" s="1"/>
  <c r="G284" i="73"/>
  <c r="J284" i="73" s="1"/>
  <c r="G282" i="73"/>
  <c r="J282" i="73" s="1"/>
  <c r="G281" i="73"/>
  <c r="J281" i="73" s="1"/>
  <c r="G279" i="73"/>
  <c r="J279" i="73" s="1"/>
  <c r="G278" i="73"/>
  <c r="J278" i="73" s="1"/>
  <c r="G276" i="73"/>
  <c r="J276" i="73" s="1"/>
  <c r="G275" i="73"/>
  <c r="J275" i="73" s="1"/>
  <c r="J272" i="73"/>
  <c r="G271" i="73"/>
  <c r="J271" i="73" s="1"/>
  <c r="G270" i="73"/>
  <c r="J270" i="73" s="1"/>
  <c r="G269" i="73"/>
  <c r="J269" i="73" s="1"/>
  <c r="G268" i="73"/>
  <c r="J268" i="73" s="1"/>
  <c r="G267" i="73"/>
  <c r="J267" i="73" s="1"/>
  <c r="J266" i="73"/>
  <c r="J265" i="73"/>
  <c r="G264" i="73"/>
  <c r="J264" i="73" s="1"/>
  <c r="G263" i="73"/>
  <c r="J263" i="73" s="1"/>
  <c r="G262" i="73"/>
  <c r="J262" i="73" s="1"/>
  <c r="G261" i="73"/>
  <c r="J261" i="73" s="1"/>
  <c r="G260" i="73"/>
  <c r="J260" i="73" s="1"/>
  <c r="J259" i="73"/>
  <c r="J258" i="73"/>
  <c r="G257" i="73"/>
  <c r="J257" i="73" s="1"/>
  <c r="G256" i="73"/>
  <c r="J256" i="73" s="1"/>
  <c r="G255" i="73"/>
  <c r="J255" i="73" s="1"/>
  <c r="G254" i="73"/>
  <c r="J254" i="73" s="1"/>
  <c r="G253" i="73"/>
  <c r="J253" i="73" s="1"/>
  <c r="J252" i="73"/>
  <c r="J251" i="73"/>
  <c r="G250" i="73"/>
  <c r="J250" i="73" s="1"/>
  <c r="G249" i="73"/>
  <c r="J249" i="73" s="1"/>
  <c r="G248" i="73"/>
  <c r="J248" i="73" s="1"/>
  <c r="G247" i="73"/>
  <c r="J247" i="73" s="1"/>
  <c r="G246" i="73"/>
  <c r="J246" i="73" s="1"/>
  <c r="J245" i="73"/>
  <c r="J244" i="73"/>
  <c r="J243" i="73"/>
  <c r="G242" i="73"/>
  <c r="J242" i="73" s="1"/>
  <c r="G241" i="73"/>
  <c r="J241" i="73" s="1"/>
  <c r="G240" i="73"/>
  <c r="J240" i="73" s="1"/>
  <c r="G239" i="73"/>
  <c r="J239" i="73" s="1"/>
  <c r="A236" i="73"/>
  <c r="J233" i="73"/>
  <c r="J232" i="73"/>
  <c r="J230" i="73"/>
  <c r="J229" i="73"/>
  <c r="J228" i="73"/>
  <c r="J227" i="73"/>
  <c r="J226" i="73"/>
  <c r="J225" i="73"/>
  <c r="A223" i="73"/>
  <c r="G222" i="73"/>
  <c r="J222" i="73" s="1"/>
  <c r="G221" i="73"/>
  <c r="J221" i="73" s="1"/>
  <c r="J218" i="73"/>
  <c r="J217" i="73"/>
  <c r="J215" i="73"/>
  <c r="J214" i="73"/>
  <c r="G213" i="73"/>
  <c r="J213" i="73" s="1"/>
  <c r="G212" i="73"/>
  <c r="J212" i="73" s="1"/>
  <c r="G211" i="73"/>
  <c r="J211" i="73" s="1"/>
  <c r="G210" i="73"/>
  <c r="J210" i="73" s="1"/>
  <c r="J209" i="73"/>
  <c r="J208" i="73"/>
  <c r="J207" i="73"/>
  <c r="J206" i="73"/>
  <c r="J205" i="73"/>
  <c r="J204" i="73"/>
  <c r="J203" i="73"/>
  <c r="A201" i="73"/>
  <c r="G197" i="73"/>
  <c r="J197" i="73" s="1"/>
  <c r="G194" i="73"/>
  <c r="J194" i="73" s="1"/>
  <c r="G193" i="73"/>
  <c r="J193" i="73" s="1"/>
  <c r="G192" i="73"/>
  <c r="J192" i="73" s="1"/>
  <c r="G191" i="73"/>
  <c r="J191" i="73" s="1"/>
  <c r="J190" i="73"/>
  <c r="A188" i="73"/>
  <c r="A187" i="73"/>
  <c r="J186" i="73"/>
  <c r="J185" i="73"/>
  <c r="J184" i="73"/>
  <c r="J183" i="73"/>
  <c r="J182" i="73"/>
  <c r="J180" i="73"/>
  <c r="J179" i="73"/>
  <c r="J178" i="73"/>
  <c r="J177" i="73"/>
  <c r="J176" i="73"/>
  <c r="A174" i="73"/>
  <c r="G170" i="73"/>
  <c r="J170" i="73" s="1"/>
  <c r="G169" i="73"/>
  <c r="J169" i="73" s="1"/>
  <c r="G167" i="73"/>
  <c r="J167" i="73" s="1"/>
  <c r="G166" i="73"/>
  <c r="J166" i="73" s="1"/>
  <c r="G164" i="73"/>
  <c r="J164" i="73" s="1"/>
  <c r="G163" i="73"/>
  <c r="J163" i="73" s="1"/>
  <c r="G161" i="73"/>
  <c r="J161" i="73" s="1"/>
  <c r="G160" i="73"/>
  <c r="J160" i="73" s="1"/>
  <c r="J157" i="73"/>
  <c r="G156" i="73"/>
  <c r="J156" i="73" s="1"/>
  <c r="G155" i="73"/>
  <c r="J155" i="73" s="1"/>
  <c r="G154" i="73"/>
  <c r="J154" i="73" s="1"/>
  <c r="G153" i="73"/>
  <c r="J153" i="73" s="1"/>
  <c r="G152" i="73"/>
  <c r="J152" i="73" s="1"/>
  <c r="J151" i="73"/>
  <c r="J150" i="73"/>
  <c r="G149" i="73"/>
  <c r="J149" i="73" s="1"/>
  <c r="G148" i="73"/>
  <c r="J148" i="73" s="1"/>
  <c r="G147" i="73"/>
  <c r="J147" i="73" s="1"/>
  <c r="G146" i="73"/>
  <c r="J146" i="73" s="1"/>
  <c r="G145" i="73"/>
  <c r="J145" i="73" s="1"/>
  <c r="J144" i="73"/>
  <c r="J143" i="73"/>
  <c r="G142" i="73"/>
  <c r="J142" i="73" s="1"/>
  <c r="G141" i="73"/>
  <c r="J141" i="73" s="1"/>
  <c r="G140" i="73"/>
  <c r="J140" i="73" s="1"/>
  <c r="G139" i="73"/>
  <c r="J139" i="73" s="1"/>
  <c r="G138" i="73"/>
  <c r="J138" i="73" s="1"/>
  <c r="J137" i="73"/>
  <c r="J136" i="73"/>
  <c r="G135" i="73"/>
  <c r="J135" i="73" s="1"/>
  <c r="G134" i="73"/>
  <c r="J134" i="73" s="1"/>
  <c r="G133" i="73"/>
  <c r="J133" i="73" s="1"/>
  <c r="G132" i="73"/>
  <c r="J132" i="73" s="1"/>
  <c r="G131" i="73"/>
  <c r="J131" i="73" s="1"/>
  <c r="J130" i="73"/>
  <c r="J129" i="73"/>
  <c r="J128" i="73"/>
  <c r="G127" i="73"/>
  <c r="J127" i="73" s="1"/>
  <c r="G126" i="73"/>
  <c r="J126" i="73" s="1"/>
  <c r="G125" i="73"/>
  <c r="J125" i="73" s="1"/>
  <c r="G124" i="73"/>
  <c r="J124" i="73" s="1"/>
  <c r="A121" i="73"/>
  <c r="J118" i="73"/>
  <c r="J117" i="73"/>
  <c r="J115" i="73"/>
  <c r="J114" i="73"/>
  <c r="J113" i="73"/>
  <c r="J112" i="73"/>
  <c r="J111" i="73"/>
  <c r="J110" i="73"/>
  <c r="C108" i="73"/>
  <c r="C121" i="73" s="1"/>
  <c r="C174" i="73" s="1"/>
  <c r="C187" i="73" s="1"/>
  <c r="B108" i="73"/>
  <c r="A108" i="73"/>
  <c r="J106" i="73"/>
  <c r="G105" i="73"/>
  <c r="J105" i="73" s="1"/>
  <c r="G104" i="73"/>
  <c r="J104" i="73" s="1"/>
  <c r="J101" i="73"/>
  <c r="J98" i="73"/>
  <c r="J97" i="73"/>
  <c r="G96" i="73"/>
  <c r="J96" i="73" s="1"/>
  <c r="G95" i="73"/>
  <c r="J95" i="73" s="1"/>
  <c r="G94" i="73"/>
  <c r="J94" i="73" s="1"/>
  <c r="G93" i="73"/>
  <c r="J93" i="73" s="1"/>
  <c r="J91" i="73"/>
  <c r="J90" i="73"/>
  <c r="J89" i="73"/>
  <c r="J88" i="73"/>
  <c r="J87" i="73"/>
  <c r="J86" i="73"/>
  <c r="A84" i="73"/>
  <c r="A81" i="73"/>
  <c r="K80" i="73"/>
  <c r="K81" i="73" s="1"/>
  <c r="A80" i="73"/>
  <c r="G76" i="73"/>
  <c r="J76" i="73" s="1"/>
  <c r="G75" i="73"/>
  <c r="J75" i="73" s="1"/>
  <c r="J72" i="73"/>
  <c r="J71" i="73"/>
  <c r="G70" i="73"/>
  <c r="J70" i="73" s="1"/>
  <c r="G69" i="73"/>
  <c r="J69" i="73" s="1"/>
  <c r="G68" i="73"/>
  <c r="J68" i="73" s="1"/>
  <c r="G67" i="73"/>
  <c r="J67" i="73" s="1"/>
  <c r="J66" i="73"/>
  <c r="J65" i="73"/>
  <c r="J64" i="73"/>
  <c r="J63" i="73"/>
  <c r="J62" i="73"/>
  <c r="J61" i="73"/>
  <c r="J60" i="73"/>
  <c r="J59" i="73"/>
  <c r="J58" i="73"/>
  <c r="J57" i="73"/>
  <c r="A55" i="73"/>
  <c r="A54" i="73"/>
  <c r="A53" i="73"/>
  <c r="O52" i="73"/>
  <c r="K52" i="73"/>
  <c r="A52" i="73"/>
  <c r="J49" i="73"/>
  <c r="J48" i="73"/>
  <c r="J46" i="73"/>
  <c r="J45" i="73"/>
  <c r="J44" i="73"/>
  <c r="J43" i="73"/>
  <c r="J42" i="73"/>
  <c r="J41" i="73"/>
  <c r="A39" i="73"/>
  <c r="K36" i="73"/>
  <c r="J36" i="73"/>
  <c r="J35" i="73"/>
  <c r="J34" i="73"/>
  <c r="K34" i="73" s="1"/>
  <c r="J25" i="78"/>
  <c r="K25" i="78" s="1"/>
  <c r="K35" i="73"/>
  <c r="B21" i="73"/>
  <c r="A21" i="73"/>
  <c r="B20" i="73"/>
  <c r="A20" i="73"/>
  <c r="B19" i="73"/>
  <c r="A19" i="73"/>
  <c r="B18" i="73"/>
  <c r="A18" i="73"/>
  <c r="B17" i="73"/>
  <c r="A17" i="73"/>
  <c r="B16" i="73"/>
  <c r="A16" i="73"/>
  <c r="B15" i="73"/>
  <c r="A15" i="73"/>
  <c r="B14" i="73"/>
  <c r="A14" i="73"/>
  <c r="B13" i="73"/>
  <c r="A13" i="73"/>
  <c r="B12" i="73"/>
  <c r="B11" i="73"/>
  <c r="A11" i="73"/>
  <c r="B10" i="73"/>
  <c r="A10" i="73"/>
  <c r="A3" i="73"/>
  <c r="A322" i="7"/>
  <c r="A321" i="7"/>
  <c r="A320" i="7"/>
  <c r="A319" i="7"/>
  <c r="O317" i="7"/>
  <c r="P317" i="7" s="1"/>
  <c r="O316" i="7"/>
  <c r="P316" i="7" s="1"/>
  <c r="D274" i="7"/>
  <c r="O273" i="7"/>
  <c r="P273" i="7" s="1"/>
  <c r="D271" i="7"/>
  <c r="D272" i="7" s="1"/>
  <c r="O268" i="7"/>
  <c r="P268" i="7" s="1"/>
  <c r="O241" i="7"/>
  <c r="P241" i="7" s="1"/>
  <c r="A241" i="7"/>
  <c r="J240" i="7"/>
  <c r="K240" i="7" s="1"/>
  <c r="A238" i="7"/>
  <c r="A236" i="7"/>
  <c r="A235" i="7"/>
  <c r="A231" i="7"/>
  <c r="A228" i="7"/>
  <c r="J227" i="7"/>
  <c r="J226" i="7"/>
  <c r="J225" i="7"/>
  <c r="A224" i="7"/>
  <c r="A221" i="7"/>
  <c r="A220" i="7"/>
  <c r="A214" i="7"/>
  <c r="J209" i="7"/>
  <c r="A208" i="7"/>
  <c r="K206" i="7"/>
  <c r="A206" i="7"/>
  <c r="J205" i="7"/>
  <c r="J204" i="7"/>
  <c r="J203" i="7"/>
  <c r="J202" i="7"/>
  <c r="A201" i="7"/>
  <c r="A200" i="7"/>
  <c r="A199" i="7"/>
  <c r="G198" i="7"/>
  <c r="J198" i="7" s="1"/>
  <c r="G197" i="7"/>
  <c r="J197" i="7" s="1"/>
  <c r="J196" i="7"/>
  <c r="J195" i="7"/>
  <c r="J194" i="7"/>
  <c r="J193" i="7"/>
  <c r="A190" i="7"/>
  <c r="H188" i="7"/>
  <c r="G188" i="7"/>
  <c r="F188" i="7"/>
  <c r="A183" i="7"/>
  <c r="A178" i="7"/>
  <c r="A177" i="7"/>
  <c r="A176" i="7"/>
  <c r="A175" i="7"/>
  <c r="A174" i="7"/>
  <c r="J167" i="7"/>
  <c r="J166" i="7"/>
  <c r="A165" i="7"/>
  <c r="G164" i="7"/>
  <c r="J164" i="7" s="1"/>
  <c r="J163" i="7"/>
  <c r="G161" i="7"/>
  <c r="J161" i="7" s="1"/>
  <c r="J160" i="7"/>
  <c r="A158" i="7"/>
  <c r="J157" i="7"/>
  <c r="J156" i="7"/>
  <c r="J155" i="7"/>
  <c r="J154" i="7"/>
  <c r="A152" i="7"/>
  <c r="J147" i="7"/>
  <c r="A146" i="7"/>
  <c r="J145" i="7"/>
  <c r="J144" i="7"/>
  <c r="J143" i="7"/>
  <c r="J141" i="7"/>
  <c r="A139" i="7"/>
  <c r="J137" i="7"/>
  <c r="J135" i="7"/>
  <c r="J134" i="7"/>
  <c r="J133" i="7"/>
  <c r="J132" i="7"/>
  <c r="J131" i="7"/>
  <c r="J130" i="7"/>
  <c r="J129" i="7"/>
  <c r="J128" i="7"/>
  <c r="A127" i="7"/>
  <c r="K123" i="7"/>
  <c r="A123" i="7"/>
  <c r="J120" i="7"/>
  <c r="H119" i="7"/>
  <c r="J118" i="7"/>
  <c r="A117" i="7"/>
  <c r="G116" i="7"/>
  <c r="J116" i="7" s="1"/>
  <c r="J115" i="7"/>
  <c r="G112" i="7"/>
  <c r="J112" i="7" s="1"/>
  <c r="J111" i="7"/>
  <c r="C109" i="7"/>
  <c r="C117" i="7" s="1"/>
  <c r="A109" i="7"/>
  <c r="J107" i="7"/>
  <c r="J105" i="7"/>
  <c r="A103" i="7"/>
  <c r="A98" i="7"/>
  <c r="A90" i="7"/>
  <c r="I89" i="7"/>
  <c r="H89" i="7"/>
  <c r="G89" i="7"/>
  <c r="J88" i="7"/>
  <c r="J87" i="7"/>
  <c r="J86" i="7"/>
  <c r="J84" i="7"/>
  <c r="J83" i="7"/>
  <c r="J82" i="7"/>
  <c r="J80" i="7"/>
  <c r="A78" i="7"/>
  <c r="O74" i="7"/>
  <c r="P74" i="7" s="1"/>
  <c r="A74" i="7"/>
  <c r="A73" i="7"/>
  <c r="J70" i="7"/>
  <c r="J68" i="7"/>
  <c r="J66" i="7"/>
  <c r="J65" i="7"/>
  <c r="J64" i="7"/>
  <c r="J62" i="7"/>
  <c r="A60" i="7"/>
  <c r="A59" i="7"/>
  <c r="A58" i="7"/>
  <c r="O57" i="7"/>
  <c r="K57" i="7"/>
  <c r="A57" i="7"/>
  <c r="J53" i="7"/>
  <c r="J52" i="7"/>
  <c r="J51" i="7"/>
  <c r="J49" i="7"/>
  <c r="J48" i="7"/>
  <c r="A46" i="7"/>
  <c r="J43" i="7"/>
  <c r="K43" i="7" s="1"/>
  <c r="J41" i="7"/>
  <c r="K41" i="7" s="1"/>
  <c r="O37" i="7"/>
  <c r="P37" i="7" s="1"/>
  <c r="O34" i="7"/>
  <c r="P34" i="7" s="1"/>
  <c r="O31" i="7"/>
  <c r="P31" i="7" s="1"/>
  <c r="O29" i="7"/>
  <c r="P29" i="7" s="1"/>
  <c r="O28" i="7"/>
  <c r="P28" i="7" s="1"/>
  <c r="J28" i="7"/>
  <c r="O25" i="7"/>
  <c r="P25" i="7" s="1"/>
  <c r="J25" i="7"/>
  <c r="B21" i="7"/>
  <c r="B20" i="7"/>
  <c r="B19" i="7"/>
  <c r="B18" i="7"/>
  <c r="B17" i="7"/>
  <c r="B16" i="7"/>
  <c r="B15" i="7"/>
  <c r="B14" i="7"/>
  <c r="B13" i="7"/>
  <c r="B12" i="7"/>
  <c r="B11" i="7"/>
  <c r="B10" i="7"/>
  <c r="A3" i="7"/>
  <c r="B21" i="3"/>
  <c r="B20" i="3"/>
  <c r="B19" i="3"/>
  <c r="B8" i="3"/>
  <c r="J17" i="3"/>
  <c r="B16" i="3"/>
  <c r="F15" i="3"/>
  <c r="B15" i="3"/>
  <c r="B14" i="3"/>
  <c r="B13" i="3"/>
  <c r="K353" i="73" l="1"/>
  <c r="K50" i="55"/>
  <c r="K24" i="7"/>
  <c r="J89" i="7"/>
  <c r="K78" i="7" s="1"/>
  <c r="M10" i="87"/>
  <c r="K188" i="73"/>
  <c r="F30" i="62"/>
  <c r="F31" i="62" s="1"/>
  <c r="K32" i="62"/>
  <c r="F28" i="62"/>
  <c r="F29" i="62" s="1"/>
  <c r="K29" i="62" s="1"/>
  <c r="K23" i="62"/>
  <c r="K190" i="7"/>
  <c r="J188" i="7"/>
  <c r="M159" i="21"/>
  <c r="K395" i="73"/>
  <c r="K43" i="55"/>
  <c r="K62" i="55"/>
  <c r="L155" i="52"/>
  <c r="K33" i="55"/>
  <c r="M152" i="52"/>
  <c r="F16" i="62"/>
  <c r="K16" i="62" s="1"/>
  <c r="K21" i="62"/>
  <c r="K24" i="62"/>
  <c r="K35" i="62"/>
  <c r="O38" i="55"/>
  <c r="P38" i="55" s="1"/>
  <c r="M27" i="87"/>
  <c r="M16" i="87"/>
  <c r="O269" i="7"/>
  <c r="P269" i="7" s="1"/>
  <c r="M53" i="87"/>
  <c r="J20" i="62"/>
  <c r="K20" i="62" s="1"/>
  <c r="J30" i="62"/>
  <c r="K30" i="62" s="1"/>
  <c r="J34" i="62"/>
  <c r="K34" i="62" s="1"/>
  <c r="J27" i="62"/>
  <c r="K27" i="62" s="1"/>
  <c r="J31" i="62"/>
  <c r="K31" i="62" s="1"/>
  <c r="J19" i="62"/>
  <c r="J33" i="62"/>
  <c r="K33" i="62" s="1"/>
  <c r="O33" i="55"/>
  <c r="P33" i="55" s="1"/>
  <c r="O249" i="7"/>
  <c r="P249" i="7" s="1"/>
  <c r="O261" i="7"/>
  <c r="P261" i="7" s="1"/>
  <c r="O272" i="7"/>
  <c r="P272" i="7" s="1"/>
  <c r="K57" i="55"/>
  <c r="O36" i="55"/>
  <c r="R35" i="52"/>
  <c r="M28" i="58" s="1"/>
  <c r="M29" i="53" s="1"/>
  <c r="M155" i="52"/>
  <c r="O155" i="52" s="1"/>
  <c r="P155" i="52" s="1"/>
  <c r="P154" i="52" s="1"/>
  <c r="P14" i="52" s="1"/>
  <c r="R33" i="52"/>
  <c r="L33" i="52" s="1"/>
  <c r="J25" i="55"/>
  <c r="K25" i="55" s="1"/>
  <c r="L36" i="52"/>
  <c r="L150" i="52"/>
  <c r="O150" i="52" s="1"/>
  <c r="P150" i="52" s="1"/>
  <c r="S161" i="52"/>
  <c r="N69" i="58" s="1"/>
  <c r="H69" i="58" s="1"/>
  <c r="O76" i="55"/>
  <c r="P76" i="55" s="1"/>
  <c r="P75" i="55" s="1"/>
  <c r="P14" i="55" s="1"/>
  <c r="O34" i="52"/>
  <c r="P34" i="52" s="1"/>
  <c r="M36" i="52"/>
  <c r="M150" i="52"/>
  <c r="O206" i="7"/>
  <c r="P206" i="7" s="1"/>
  <c r="J31" i="78"/>
  <c r="K31" i="78" s="1"/>
  <c r="J35" i="77"/>
  <c r="K35" i="77" s="1"/>
  <c r="K57" i="77"/>
  <c r="J79" i="75"/>
  <c r="K79" i="75" s="1"/>
  <c r="L58" i="52"/>
  <c r="R61" i="52"/>
  <c r="J60" i="58"/>
  <c r="K60" i="58" s="1"/>
  <c r="K59" i="58" s="1"/>
  <c r="J65" i="58"/>
  <c r="K65" i="58" s="1"/>
  <c r="M31" i="53"/>
  <c r="G31" i="53" s="1"/>
  <c r="G30" i="58"/>
  <c r="J57" i="56"/>
  <c r="K57" i="56" s="1"/>
  <c r="N31" i="53"/>
  <c r="H31" i="53" s="1"/>
  <c r="H30" i="58"/>
  <c r="J75" i="58"/>
  <c r="K75" i="58" s="1"/>
  <c r="M54" i="57"/>
  <c r="G54" i="57" s="1"/>
  <c r="G63" i="56"/>
  <c r="O33" i="52"/>
  <c r="P33" i="52" s="1"/>
  <c r="M51" i="57"/>
  <c r="M53" i="61"/>
  <c r="G60" i="56"/>
  <c r="R161" i="52"/>
  <c r="N74" i="58"/>
  <c r="H74" i="58" s="1"/>
  <c r="J74" i="58" s="1"/>
  <c r="K74" i="58" s="1"/>
  <c r="K73" i="58" s="1"/>
  <c r="K15" i="58" s="1"/>
  <c r="N75" i="58"/>
  <c r="H75" i="58" s="1"/>
  <c r="N60" i="56"/>
  <c r="N61" i="56"/>
  <c r="N63" i="56"/>
  <c r="M99" i="58"/>
  <c r="M66" i="56"/>
  <c r="M67" i="56"/>
  <c r="L129" i="52"/>
  <c r="R151" i="52"/>
  <c r="L151" i="52" s="1"/>
  <c r="N27" i="58"/>
  <c r="M37" i="58"/>
  <c r="N66" i="56"/>
  <c r="N67" i="56"/>
  <c r="M129" i="52"/>
  <c r="S151" i="52"/>
  <c r="M151" i="52" s="1"/>
  <c r="M48" i="57"/>
  <c r="M49" i="57"/>
  <c r="G49" i="57" s="1"/>
  <c r="L53" i="52"/>
  <c r="L172" i="52"/>
  <c r="O172" i="52" s="1"/>
  <c r="P172" i="52" s="1"/>
  <c r="P171" i="52" s="1"/>
  <c r="P15" i="52" s="1"/>
  <c r="L173" i="52"/>
  <c r="O173" i="52" s="1"/>
  <c r="P173" i="52" s="1"/>
  <c r="N48" i="57"/>
  <c r="N49" i="57"/>
  <c r="H49" i="57" s="1"/>
  <c r="L152" i="52"/>
  <c r="M162" i="52"/>
  <c r="O162" i="52" s="1"/>
  <c r="P162" i="52" s="1"/>
  <c r="M29" i="58"/>
  <c r="N29" i="58"/>
  <c r="M62" i="58"/>
  <c r="M68" i="58"/>
  <c r="G68" i="58" s="1"/>
  <c r="J68" i="58" s="1"/>
  <c r="K68" i="58" s="1"/>
  <c r="K67" i="58" s="1"/>
  <c r="K14" i="58" s="1"/>
  <c r="M71" i="58"/>
  <c r="G71" i="58" s="1"/>
  <c r="J71" i="58" s="1"/>
  <c r="K71" i="58" s="1"/>
  <c r="N62" i="58"/>
  <c r="G403" i="73"/>
  <c r="J403" i="73" s="1"/>
  <c r="J40" i="7"/>
  <c r="K40" i="7" s="1"/>
  <c r="O180" i="52"/>
  <c r="P180" i="52" s="1"/>
  <c r="P179" i="52" s="1"/>
  <c r="P17" i="52" s="1"/>
  <c r="K103" i="7"/>
  <c r="K176" i="7" s="1"/>
  <c r="O41" i="7"/>
  <c r="P41" i="7" s="1"/>
  <c r="L160" i="21"/>
  <c r="J56" i="70"/>
  <c r="K56" i="70" s="1"/>
  <c r="M160" i="21"/>
  <c r="O24" i="7"/>
  <c r="K152" i="7"/>
  <c r="O263" i="7"/>
  <c r="P263" i="7" s="1"/>
  <c r="O271" i="7"/>
  <c r="P271" i="7" s="1"/>
  <c r="O278" i="7"/>
  <c r="P278" i="7" s="1"/>
  <c r="O282" i="7"/>
  <c r="P282" i="7" s="1"/>
  <c r="O286" i="7"/>
  <c r="P286" i="7" s="1"/>
  <c r="O290" i="7"/>
  <c r="P290" i="7" s="1"/>
  <c r="O314" i="7"/>
  <c r="P314" i="7" s="1"/>
  <c r="O39" i="7"/>
  <c r="O73" i="7"/>
  <c r="P73" i="7" s="1"/>
  <c r="O309" i="7"/>
  <c r="P309" i="7" s="1"/>
  <c r="M45" i="21"/>
  <c r="K175" i="7"/>
  <c r="O174" i="7"/>
  <c r="O251" i="7"/>
  <c r="P251" i="7" s="1"/>
  <c r="O298" i="7"/>
  <c r="P298" i="7" s="1"/>
  <c r="O178" i="7"/>
  <c r="P178" i="7" s="1"/>
  <c r="M184" i="52"/>
  <c r="S190" i="52"/>
  <c r="N81" i="58" s="1"/>
  <c r="H81" i="58" s="1"/>
  <c r="O284" i="7"/>
  <c r="P284" i="7" s="1"/>
  <c r="O292" i="7"/>
  <c r="P292" i="7" s="1"/>
  <c r="O325" i="7"/>
  <c r="P325" i="7" s="1"/>
  <c r="J82" i="58"/>
  <c r="K82" i="58" s="1"/>
  <c r="K165" i="7"/>
  <c r="O228" i="7"/>
  <c r="O294" i="7"/>
  <c r="P294" i="7" s="1"/>
  <c r="S137" i="21"/>
  <c r="N63" i="70" s="1"/>
  <c r="H63" i="70" s="1"/>
  <c r="A240" i="7"/>
  <c r="O275" i="7"/>
  <c r="P275" i="7" s="1"/>
  <c r="O283" i="7"/>
  <c r="P283" i="7" s="1"/>
  <c r="O310" i="7"/>
  <c r="P310" i="7" s="1"/>
  <c r="L117" i="21"/>
  <c r="O46" i="7"/>
  <c r="O183" i="7"/>
  <c r="O257" i="7"/>
  <c r="P257" i="7" s="1"/>
  <c r="O265" i="7"/>
  <c r="P265" i="7" s="1"/>
  <c r="O280" i="7"/>
  <c r="P280" i="7" s="1"/>
  <c r="O178" i="52"/>
  <c r="P178" i="52" s="1"/>
  <c r="O127" i="7"/>
  <c r="K224" i="7"/>
  <c r="K228" i="7" s="1"/>
  <c r="O238" i="7"/>
  <c r="P238" i="7" s="1"/>
  <c r="O250" i="7"/>
  <c r="P250" i="7" s="1"/>
  <c r="O258" i="7"/>
  <c r="P258" i="7" s="1"/>
  <c r="K60" i="7"/>
  <c r="O277" i="7"/>
  <c r="P277" i="7" s="1"/>
  <c r="O285" i="7"/>
  <c r="P285" i="7" s="1"/>
  <c r="O300" i="7"/>
  <c r="P300" i="7" s="1"/>
  <c r="O308" i="7"/>
  <c r="P308" i="7" s="1"/>
  <c r="O312" i="7"/>
  <c r="P312" i="7" s="1"/>
  <c r="O324" i="7"/>
  <c r="P324" i="7" s="1"/>
  <c r="O199" i="7"/>
  <c r="P199" i="7" s="1"/>
  <c r="O247" i="7"/>
  <c r="P247" i="7" s="1"/>
  <c r="M124" i="21"/>
  <c r="J108" i="70"/>
  <c r="K108" i="70" s="1"/>
  <c r="K78" i="70" s="1"/>
  <c r="K18" i="70" s="1"/>
  <c r="J108" i="69"/>
  <c r="K108" i="69" s="1"/>
  <c r="K78" i="69" s="1"/>
  <c r="K18" i="69" s="1"/>
  <c r="O200" i="7"/>
  <c r="P200" i="7" s="1"/>
  <c r="P232" i="7"/>
  <c r="O301" i="7"/>
  <c r="P301" i="7" s="1"/>
  <c r="L48" i="21"/>
  <c r="O48" i="21" s="1"/>
  <c r="P48" i="21" s="1"/>
  <c r="R190" i="52"/>
  <c r="M81" i="58" s="1"/>
  <c r="G81" i="58" s="1"/>
  <c r="O78" i="7"/>
  <c r="O291" i="7"/>
  <c r="P291" i="7" s="1"/>
  <c r="K46" i="7"/>
  <c r="K109" i="7"/>
  <c r="K177" i="7" s="1"/>
  <c r="O208" i="7"/>
  <c r="O255" i="7"/>
  <c r="P255" i="7" s="1"/>
  <c r="O302" i="7"/>
  <c r="P302" i="7" s="1"/>
  <c r="O306" i="7"/>
  <c r="P306" i="7" s="1"/>
  <c r="L124" i="21"/>
  <c r="J48" i="60"/>
  <c r="K48" i="60" s="1"/>
  <c r="J31" i="7"/>
  <c r="O58" i="7"/>
  <c r="O60" i="7"/>
  <c r="K174" i="7"/>
  <c r="K139" i="7"/>
  <c r="O175" i="7"/>
  <c r="O201" i="7"/>
  <c r="O248" i="7"/>
  <c r="P248" i="7" s="1"/>
  <c r="O259" i="7"/>
  <c r="P259" i="7" s="1"/>
  <c r="O266" i="7"/>
  <c r="P266" i="7" s="1"/>
  <c r="O288" i="7"/>
  <c r="P288" i="7" s="1"/>
  <c r="O299" i="7"/>
  <c r="P299" i="7" s="1"/>
  <c r="O23" i="21"/>
  <c r="P23" i="21" s="1"/>
  <c r="J46" i="60"/>
  <c r="K46" i="60" s="1"/>
  <c r="K45" i="60" s="1"/>
  <c r="K13" i="60" s="1"/>
  <c r="O256" i="7"/>
  <c r="P256" i="7" s="1"/>
  <c r="O296" i="7"/>
  <c r="P296" i="7" s="1"/>
  <c r="O307" i="7"/>
  <c r="P307" i="7" s="1"/>
  <c r="M140" i="21"/>
  <c r="O140" i="21" s="1"/>
  <c r="P140" i="21" s="1"/>
  <c r="O40" i="7"/>
  <c r="K146" i="7"/>
  <c r="J67" i="59"/>
  <c r="K67" i="59" s="1"/>
  <c r="K66" i="59" s="1"/>
  <c r="K16" i="59" s="1"/>
  <c r="O30" i="7"/>
  <c r="O59" i="7"/>
  <c r="K127" i="7"/>
  <c r="O253" i="7"/>
  <c r="P253" i="7" s="1"/>
  <c r="O264" i="7"/>
  <c r="P264" i="7" s="1"/>
  <c r="O267" i="7"/>
  <c r="P267" i="7" s="1"/>
  <c r="O293" i="7"/>
  <c r="P293" i="7" s="1"/>
  <c r="O304" i="7"/>
  <c r="P304" i="7" s="1"/>
  <c r="O315" i="7"/>
  <c r="P315" i="7" s="1"/>
  <c r="L184" i="52"/>
  <c r="K201" i="7"/>
  <c r="O176" i="52"/>
  <c r="P176" i="52" s="1"/>
  <c r="P175" i="52" s="1"/>
  <c r="P16" i="52" s="1"/>
  <c r="K183" i="7"/>
  <c r="O177" i="7"/>
  <c r="O176" i="7"/>
  <c r="P231" i="7"/>
  <c r="O235" i="7"/>
  <c r="P235" i="7" s="1"/>
  <c r="R92" i="21"/>
  <c r="O98" i="7"/>
  <c r="S92" i="21"/>
  <c r="K158" i="7"/>
  <c r="O43" i="7"/>
  <c r="P43" i="7" s="1"/>
  <c r="O246" i="7"/>
  <c r="P246" i="7" s="1"/>
  <c r="O262" i="7"/>
  <c r="P262" i="7" s="1"/>
  <c r="O281" i="7"/>
  <c r="P281" i="7" s="1"/>
  <c r="O297" i="7"/>
  <c r="P297" i="7" s="1"/>
  <c r="O313" i="7"/>
  <c r="P313" i="7" s="1"/>
  <c r="N23" i="70"/>
  <c r="H23" i="70" s="1"/>
  <c r="N23" i="69"/>
  <c r="H23" i="69" s="1"/>
  <c r="N67" i="70"/>
  <c r="H67" i="70" s="1"/>
  <c r="J67" i="70" s="1"/>
  <c r="K67" i="70" s="1"/>
  <c r="N67" i="69"/>
  <c r="H67" i="69" s="1"/>
  <c r="M147" i="21"/>
  <c r="M57" i="70"/>
  <c r="L129" i="21"/>
  <c r="M57" i="69"/>
  <c r="O90" i="7"/>
  <c r="J119" i="7"/>
  <c r="K117" i="7" s="1"/>
  <c r="O214" i="7"/>
  <c r="J30" i="75"/>
  <c r="K30" i="75" s="1"/>
  <c r="M31" i="58"/>
  <c r="M27" i="56"/>
  <c r="L42" i="52"/>
  <c r="N58" i="70"/>
  <c r="H57" i="70"/>
  <c r="O221" i="7"/>
  <c r="O240" i="7"/>
  <c r="P240" i="7" s="1"/>
  <c r="O260" i="7"/>
  <c r="P260" i="7" s="1"/>
  <c r="O270" i="7"/>
  <c r="P270" i="7" s="1"/>
  <c r="O279" i="7"/>
  <c r="P279" i="7" s="1"/>
  <c r="O295" i="7"/>
  <c r="P295" i="7" s="1"/>
  <c r="O311" i="7"/>
  <c r="P311" i="7" s="1"/>
  <c r="M29" i="70"/>
  <c r="G29" i="70" s="1"/>
  <c r="M29" i="69"/>
  <c r="G29" i="69" s="1"/>
  <c r="N27" i="56"/>
  <c r="N31" i="58"/>
  <c r="M42" i="52"/>
  <c r="M31" i="70"/>
  <c r="G31" i="70" s="1"/>
  <c r="M31" i="69"/>
  <c r="G31" i="69" s="1"/>
  <c r="S72" i="21"/>
  <c r="M50" i="69"/>
  <c r="G49" i="69"/>
  <c r="R134" i="21"/>
  <c r="O42" i="7"/>
  <c r="O236" i="7"/>
  <c r="P236" i="7" s="1"/>
  <c r="O254" i="7"/>
  <c r="P254" i="7" s="1"/>
  <c r="O276" i="7"/>
  <c r="P276" i="7" s="1"/>
  <c r="O289" i="7"/>
  <c r="P289" i="7" s="1"/>
  <c r="O305" i="7"/>
  <c r="P305" i="7" s="1"/>
  <c r="N29" i="70"/>
  <c r="H29" i="70" s="1"/>
  <c r="N29" i="69"/>
  <c r="H29" i="69" s="1"/>
  <c r="N31" i="70"/>
  <c r="H31" i="70" s="1"/>
  <c r="N31" i="69"/>
  <c r="H31" i="69" s="1"/>
  <c r="M41" i="70"/>
  <c r="M41" i="69"/>
  <c r="L83" i="21"/>
  <c r="O83" i="21" s="1"/>
  <c r="P83" i="21" s="1"/>
  <c r="S119" i="21"/>
  <c r="M118" i="21"/>
  <c r="N68" i="70"/>
  <c r="H68" i="70" s="1"/>
  <c r="J68" i="70" s="1"/>
  <c r="K68" i="70" s="1"/>
  <c r="N68" i="69"/>
  <c r="H68" i="69" s="1"/>
  <c r="M148" i="21"/>
  <c r="N41" i="70"/>
  <c r="N41" i="69"/>
  <c r="S87" i="21"/>
  <c r="M87" i="21" s="1"/>
  <c r="P57" i="7"/>
  <c r="N26" i="70"/>
  <c r="H26" i="70" s="1"/>
  <c r="J26" i="70" s="1"/>
  <c r="K26" i="70" s="1"/>
  <c r="N26" i="69"/>
  <c r="H26" i="69" s="1"/>
  <c r="J26" i="69" s="1"/>
  <c r="K26" i="69" s="1"/>
  <c r="L45" i="21"/>
  <c r="M32" i="70"/>
  <c r="G32" i="70" s="1"/>
  <c r="M32" i="69"/>
  <c r="G32" i="69" s="1"/>
  <c r="R87" i="21"/>
  <c r="L87" i="21" s="1"/>
  <c r="O123" i="7"/>
  <c r="P123" i="7" s="1"/>
  <c r="O220" i="7"/>
  <c r="O224" i="7"/>
  <c r="O252" i="7"/>
  <c r="P252" i="7" s="1"/>
  <c r="O274" i="7"/>
  <c r="P274" i="7" s="1"/>
  <c r="O287" i="7"/>
  <c r="P287" i="7" s="1"/>
  <c r="O303" i="7"/>
  <c r="P303" i="7" s="1"/>
  <c r="M23" i="70"/>
  <c r="G23" i="70" s="1"/>
  <c r="M23" i="69"/>
  <c r="G23" i="69" s="1"/>
  <c r="L44" i="21"/>
  <c r="O44" i="21" s="1"/>
  <c r="P44" i="21" s="1"/>
  <c r="S52" i="21"/>
  <c r="O153" i="21"/>
  <c r="P153" i="21" s="1"/>
  <c r="M49" i="70"/>
  <c r="N49" i="69"/>
  <c r="L177" i="52"/>
  <c r="M79" i="58"/>
  <c r="G79" i="58" s="1"/>
  <c r="R155" i="21"/>
  <c r="L155" i="21" s="1"/>
  <c r="N49" i="70"/>
  <c r="S130" i="21"/>
  <c r="M130" i="21" s="1"/>
  <c r="O130" i="21" s="1"/>
  <c r="P130" i="21" s="1"/>
  <c r="M177" i="52"/>
  <c r="N79" i="58"/>
  <c r="H79" i="58" s="1"/>
  <c r="S155" i="21"/>
  <c r="M155" i="21" s="1"/>
  <c r="M117" i="21"/>
  <c r="L126" i="21"/>
  <c r="M85" i="58"/>
  <c r="G85" i="58" s="1"/>
  <c r="L201" i="52"/>
  <c r="O202" i="52"/>
  <c r="P202" i="52" s="1"/>
  <c r="M59" i="69"/>
  <c r="G59" i="69" s="1"/>
  <c r="J86" i="58"/>
  <c r="K86" i="58" s="1"/>
  <c r="L131" i="21"/>
  <c r="O131" i="21" s="1"/>
  <c r="P131" i="21" s="1"/>
  <c r="L147" i="21"/>
  <c r="L148" i="21"/>
  <c r="N85" i="58"/>
  <c r="H85" i="58" s="1"/>
  <c r="M201" i="52"/>
  <c r="M56" i="69"/>
  <c r="G56" i="69" s="1"/>
  <c r="M64" i="69"/>
  <c r="G64" i="69" s="1"/>
  <c r="L151" i="21"/>
  <c r="L152" i="21"/>
  <c r="L154" i="21"/>
  <c r="M64" i="70"/>
  <c r="G64" i="70" s="1"/>
  <c r="J64" i="70" s="1"/>
  <c r="K64" i="70" s="1"/>
  <c r="N56" i="69"/>
  <c r="H56" i="69" s="1"/>
  <c r="N57" i="69"/>
  <c r="N62" i="69"/>
  <c r="H62" i="69" s="1"/>
  <c r="N64" i="69"/>
  <c r="H64" i="69" s="1"/>
  <c r="M67" i="69"/>
  <c r="G67" i="69" s="1"/>
  <c r="M68" i="69"/>
  <c r="G68" i="69" s="1"/>
  <c r="R118" i="21"/>
  <c r="M129" i="21"/>
  <c r="M134" i="21"/>
  <c r="M151" i="21"/>
  <c r="M152" i="21"/>
  <c r="M154" i="21"/>
  <c r="L159" i="21"/>
  <c r="M78" i="58"/>
  <c r="G78" i="58" s="1"/>
  <c r="N78" i="58"/>
  <c r="H78" i="58" s="1"/>
  <c r="J52" i="60"/>
  <c r="K52" i="60" s="1"/>
  <c r="K51" i="60" s="1"/>
  <c r="K14" i="60" s="1"/>
  <c r="M64" i="54"/>
  <c r="G64" i="54" s="1"/>
  <c r="J47" i="60"/>
  <c r="K47" i="60" s="1"/>
  <c r="N64" i="54"/>
  <c r="H64" i="54" s="1"/>
  <c r="O80" i="73"/>
  <c r="P80" i="73" s="1"/>
  <c r="M6" i="87"/>
  <c r="J54" i="81"/>
  <c r="J36" i="62"/>
  <c r="K36" i="62" s="1"/>
  <c r="J73" i="75"/>
  <c r="K73" i="75" s="1"/>
  <c r="K72" i="75" s="1"/>
  <c r="M56" i="56"/>
  <c r="L143" i="52"/>
  <c r="M61" i="58"/>
  <c r="G61" i="58" s="1"/>
  <c r="O190" i="7"/>
  <c r="M143" i="52"/>
  <c r="N56" i="56"/>
  <c r="N61" i="58"/>
  <c r="H61" i="58" s="1"/>
  <c r="M126" i="21"/>
  <c r="J62" i="78"/>
  <c r="K62" i="78" s="1"/>
  <c r="F33" i="78"/>
  <c r="F34" i="78" s="1"/>
  <c r="O53" i="73"/>
  <c r="O201" i="73"/>
  <c r="O412" i="73"/>
  <c r="O320" i="7"/>
  <c r="P320" i="7" s="1"/>
  <c r="K174" i="73"/>
  <c r="K318" i="73" s="1"/>
  <c r="O409" i="73"/>
  <c r="P409" i="73" s="1"/>
  <c r="O25" i="55"/>
  <c r="O319" i="7"/>
  <c r="P319" i="7" s="1"/>
  <c r="O344" i="73"/>
  <c r="P344" i="73" s="1"/>
  <c r="O422" i="73"/>
  <c r="O321" i="7"/>
  <c r="P321" i="7" s="1"/>
  <c r="O39" i="73"/>
  <c r="O330" i="73"/>
  <c r="O434" i="73"/>
  <c r="P434" i="73" s="1"/>
  <c r="O29" i="73"/>
  <c r="O54" i="73"/>
  <c r="O395" i="73"/>
  <c r="O322" i="7"/>
  <c r="P322" i="7" s="1"/>
  <c r="O81" i="73"/>
  <c r="P81" i="73" s="1"/>
  <c r="K304" i="73"/>
  <c r="K348" i="73"/>
  <c r="K375" i="73" s="1"/>
  <c r="O399" i="73"/>
  <c r="O424" i="73"/>
  <c r="P424" i="73" s="1"/>
  <c r="K379" i="73"/>
  <c r="K422" i="73" s="1"/>
  <c r="K412" i="73" s="1"/>
  <c r="O55" i="73"/>
  <c r="K108" i="73"/>
  <c r="O379" i="73"/>
  <c r="K201" i="73"/>
  <c r="O324" i="73"/>
  <c r="O423" i="73"/>
  <c r="P423" i="73" s="1"/>
  <c r="O441" i="73"/>
  <c r="P441" i="73" s="1"/>
  <c r="P440" i="73" s="1"/>
  <c r="K39" i="73"/>
  <c r="K324" i="73"/>
  <c r="O346" i="73"/>
  <c r="P346" i="73" s="1"/>
  <c r="O384" i="73"/>
  <c r="P384" i="73" s="1"/>
  <c r="K223" i="73"/>
  <c r="K288" i="73"/>
  <c r="K330" i="73"/>
  <c r="P52" i="73"/>
  <c r="O32" i="73"/>
  <c r="O345" i="73"/>
  <c r="P345" i="73" s="1"/>
  <c r="O348" i="73"/>
  <c r="O353" i="73"/>
  <c r="O439" i="73"/>
  <c r="P439" i="73" s="1"/>
  <c r="K236" i="73"/>
  <c r="J27" i="75"/>
  <c r="K27" i="75" s="1"/>
  <c r="O26" i="55"/>
  <c r="P26" i="55" s="1"/>
  <c r="K55" i="73"/>
  <c r="O375" i="73"/>
  <c r="O431" i="73"/>
  <c r="P431" i="73" s="1"/>
  <c r="K121" i="73"/>
  <c r="K84" i="73"/>
  <c r="O430" i="73"/>
  <c r="K430" i="73"/>
  <c r="O33" i="73"/>
  <c r="P33" i="73" s="1"/>
  <c r="G404" i="73"/>
  <c r="J404" i="73" s="1"/>
  <c r="J406" i="73"/>
  <c r="O433" i="73"/>
  <c r="P433" i="73" s="1"/>
  <c r="I57" i="82"/>
  <c r="J57" i="82" s="1"/>
  <c r="I36" i="82"/>
  <c r="J36" i="82" s="1"/>
  <c r="I60" i="82"/>
  <c r="J60" i="82" s="1"/>
  <c r="J94" i="81"/>
  <c r="J114" i="81"/>
  <c r="J138" i="81"/>
  <c r="J200" i="80"/>
  <c r="J128" i="80"/>
  <c r="J112" i="80"/>
  <c r="J154" i="80"/>
  <c r="J224" i="80"/>
  <c r="J177" i="80"/>
  <c r="I63" i="82"/>
  <c r="J63" i="82" s="1"/>
  <c r="I38" i="82"/>
  <c r="J38" i="82" s="1"/>
  <c r="I16" i="82"/>
  <c r="J16" i="82" s="1"/>
  <c r="I55" i="82"/>
  <c r="J55" i="82" s="1"/>
  <c r="I34" i="82"/>
  <c r="J34" i="82" s="1"/>
  <c r="J87" i="80"/>
  <c r="K58" i="77"/>
  <c r="J51" i="77"/>
  <c r="K51" i="77" s="1"/>
  <c r="K50" i="77" s="1"/>
  <c r="K14" i="77" s="1"/>
  <c r="B18" i="3"/>
  <c r="J21" i="77"/>
  <c r="K21" i="77" s="1"/>
  <c r="A57" i="77"/>
  <c r="J52" i="78"/>
  <c r="K52" i="78" s="1"/>
  <c r="J38" i="78"/>
  <c r="K38" i="78" s="1"/>
  <c r="J34" i="78"/>
  <c r="J45" i="78"/>
  <c r="K45" i="78" s="1"/>
  <c r="J24" i="77"/>
  <c r="F23" i="77"/>
  <c r="F24" i="77" s="1"/>
  <c r="J23" i="77"/>
  <c r="J22" i="77"/>
  <c r="K22" i="77" s="1"/>
  <c r="J25" i="77"/>
  <c r="K25" i="77" s="1"/>
  <c r="J42" i="77"/>
  <c r="K42" i="77" s="1"/>
  <c r="J37" i="75"/>
  <c r="K37" i="75" s="1"/>
  <c r="J80" i="75"/>
  <c r="K80" i="75" s="1"/>
  <c r="J81" i="75"/>
  <c r="K81" i="75" s="1"/>
  <c r="B17" i="3"/>
  <c r="B45" i="88" s="1"/>
  <c r="B12" i="88" s="1"/>
  <c r="J82" i="75"/>
  <c r="K82" i="75" s="1"/>
  <c r="K74" i="75"/>
  <c r="J83" i="75"/>
  <c r="K83" i="75" s="1"/>
  <c r="J35" i="75"/>
  <c r="K35" i="75" s="1"/>
  <c r="J26" i="75"/>
  <c r="K26" i="75" s="1"/>
  <c r="K60" i="75"/>
  <c r="J32" i="75"/>
  <c r="K32" i="75" s="1"/>
  <c r="J34" i="75"/>
  <c r="J71" i="75"/>
  <c r="K71" i="75" s="1"/>
  <c r="K70" i="75" s="1"/>
  <c r="K14" i="75" s="1"/>
  <c r="J40" i="78"/>
  <c r="K40" i="78" s="1"/>
  <c r="J54" i="78"/>
  <c r="K54" i="78" s="1"/>
  <c r="J33" i="78"/>
  <c r="J35" i="78"/>
  <c r="K35" i="78" s="1"/>
  <c r="J53" i="78"/>
  <c r="K53" i="78" s="1"/>
  <c r="L62" i="87"/>
  <c r="K62" i="87"/>
  <c r="P18" i="26"/>
  <c r="O14" i="26"/>
  <c r="P14" i="26" s="1"/>
  <c r="O19" i="26"/>
  <c r="P19" i="26" s="1"/>
  <c r="O20" i="26"/>
  <c r="P20" i="26" s="1"/>
  <c r="A4" i="77"/>
  <c r="A4" i="75"/>
  <c r="I53" i="82"/>
  <c r="J53" i="82" s="1"/>
  <c r="I27" i="82"/>
  <c r="J27" i="82" s="1"/>
  <c r="I49" i="82"/>
  <c r="J49" i="82" s="1"/>
  <c r="I25" i="82"/>
  <c r="J25" i="82" s="1"/>
  <c r="I46" i="82"/>
  <c r="J46" i="82" s="1"/>
  <c r="I22" i="82"/>
  <c r="J22" i="82" s="1"/>
  <c r="I31" i="82"/>
  <c r="J31" i="82" s="1"/>
  <c r="I43" i="82"/>
  <c r="J43" i="82" s="1"/>
  <c r="I20" i="82"/>
  <c r="J20" i="82" s="1"/>
  <c r="I66" i="82"/>
  <c r="J66" i="82" s="1"/>
  <c r="I41" i="82"/>
  <c r="J41" i="82" s="1"/>
  <c r="I18" i="82"/>
  <c r="J18" i="82" s="1"/>
  <c r="J54" i="77"/>
  <c r="K54" i="77" s="1"/>
  <c r="K53" i="77" s="1"/>
  <c r="K15" i="77" s="1"/>
  <c r="J46" i="78"/>
  <c r="K46" i="78" s="1"/>
  <c r="J29" i="77"/>
  <c r="K29" i="77" s="1"/>
  <c r="J48" i="77"/>
  <c r="K48" i="77" s="1"/>
  <c r="J58" i="78"/>
  <c r="K58" i="78" s="1"/>
  <c r="K57" i="78" s="1"/>
  <c r="K14" i="78" s="1"/>
  <c r="J32" i="78"/>
  <c r="K32" i="78" s="1"/>
  <c r="J39" i="78"/>
  <c r="K39" i="78" s="1"/>
  <c r="K61" i="78" l="1"/>
  <c r="K15" i="78" s="1"/>
  <c r="P208" i="7"/>
  <c r="P221" i="7"/>
  <c r="G28" i="58"/>
  <c r="O151" i="52"/>
  <c r="P151" i="52" s="1"/>
  <c r="N70" i="58"/>
  <c r="H70" i="58" s="1"/>
  <c r="M161" i="52"/>
  <c r="K36" i="55"/>
  <c r="K37" i="55" s="1"/>
  <c r="K30" i="7"/>
  <c r="J39" i="7" s="1"/>
  <c r="K39" i="7" s="1"/>
  <c r="P39" i="7" s="1"/>
  <c r="K399" i="73"/>
  <c r="F19" i="62"/>
  <c r="K19" i="62" s="1"/>
  <c r="K28" i="62"/>
  <c r="J81" i="58"/>
  <c r="K81" i="58" s="1"/>
  <c r="K80" i="58" s="1"/>
  <c r="K374" i="73"/>
  <c r="F17" i="62"/>
  <c r="K17" i="62" s="1"/>
  <c r="P127" i="7"/>
  <c r="P220" i="7"/>
  <c r="O45" i="21"/>
  <c r="P45" i="21" s="1"/>
  <c r="O159" i="21"/>
  <c r="P159" i="21" s="1"/>
  <c r="P158" i="21" s="1"/>
  <c r="P17" i="21" s="1"/>
  <c r="P190" i="7"/>
  <c r="P90" i="7"/>
  <c r="P201" i="7"/>
  <c r="P375" i="73"/>
  <c r="O129" i="52"/>
  <c r="P129" i="52" s="1"/>
  <c r="P128" i="52" s="1"/>
  <c r="P13" i="52" s="1"/>
  <c r="O152" i="52"/>
  <c r="P152" i="52" s="1"/>
  <c r="L35" i="52"/>
  <c r="J49" i="57"/>
  <c r="K49" i="57" s="1"/>
  <c r="M62" i="87"/>
  <c r="M27" i="58"/>
  <c r="L190" i="52"/>
  <c r="P228" i="7"/>
  <c r="J42" i="7"/>
  <c r="K42" i="7" s="1"/>
  <c r="P42" i="7" s="1"/>
  <c r="P323" i="7"/>
  <c r="P21" i="7" s="1"/>
  <c r="P174" i="7"/>
  <c r="P25" i="55"/>
  <c r="O36" i="52"/>
  <c r="P36" i="52" s="1"/>
  <c r="P32" i="73"/>
  <c r="N63" i="69"/>
  <c r="H63" i="69" s="1"/>
  <c r="P98" i="7"/>
  <c r="P60" i="7"/>
  <c r="O184" i="52"/>
  <c r="P184" i="52" s="1"/>
  <c r="P46" i="7"/>
  <c r="O160" i="21"/>
  <c r="P160" i="21" s="1"/>
  <c r="P22" i="21"/>
  <c r="P9" i="21" s="1"/>
  <c r="P175" i="7"/>
  <c r="J30" i="77"/>
  <c r="K30" i="77" s="1"/>
  <c r="K47" i="77"/>
  <c r="K13" i="77" s="1"/>
  <c r="J28" i="77"/>
  <c r="K28" i="77" s="1"/>
  <c r="P24" i="7"/>
  <c r="F34" i="75"/>
  <c r="K34" i="75" s="1"/>
  <c r="N52" i="57"/>
  <c r="H61" i="56"/>
  <c r="N62" i="56"/>
  <c r="H62" i="56" s="1"/>
  <c r="G48" i="57"/>
  <c r="M56" i="59"/>
  <c r="G56" i="59" s="1"/>
  <c r="G29" i="53"/>
  <c r="M26" i="54"/>
  <c r="G67" i="56"/>
  <c r="M57" i="61"/>
  <c r="G57" i="61" s="1"/>
  <c r="M57" i="57"/>
  <c r="J31" i="53"/>
  <c r="K31" i="53" s="1"/>
  <c r="H67" i="56"/>
  <c r="N57" i="61"/>
  <c r="H57" i="61" s="1"/>
  <c r="N57" i="57"/>
  <c r="M63" i="58"/>
  <c r="G62" i="58"/>
  <c r="H66" i="56"/>
  <c r="N58" i="61"/>
  <c r="H58" i="61" s="1"/>
  <c r="N56" i="57"/>
  <c r="N68" i="56"/>
  <c r="H68" i="56" s="1"/>
  <c r="G99" i="58"/>
  <c r="J99" i="58" s="1"/>
  <c r="K99" i="58" s="1"/>
  <c r="K98" i="58" s="1"/>
  <c r="K20" i="58" s="1"/>
  <c r="M73" i="56"/>
  <c r="G73" i="56" s="1"/>
  <c r="J73" i="56" s="1"/>
  <c r="K73" i="56" s="1"/>
  <c r="K72" i="56" s="1"/>
  <c r="K17" i="56" s="1"/>
  <c r="N30" i="53"/>
  <c r="H29" i="58"/>
  <c r="M38" i="58"/>
  <c r="M40" i="53"/>
  <c r="M31" i="54"/>
  <c r="G37" i="58"/>
  <c r="M28" i="53"/>
  <c r="G27" i="58"/>
  <c r="G53" i="61"/>
  <c r="M54" i="61"/>
  <c r="G54" i="61" s="1"/>
  <c r="N56" i="59"/>
  <c r="H56" i="59" s="1"/>
  <c r="H48" i="57"/>
  <c r="G66" i="56"/>
  <c r="M58" i="61"/>
  <c r="G58" i="61" s="1"/>
  <c r="J58" i="61" s="1"/>
  <c r="K58" i="61" s="1"/>
  <c r="M56" i="57"/>
  <c r="M68" i="56"/>
  <c r="G68" i="56" s="1"/>
  <c r="M61" i="56"/>
  <c r="M69" i="58"/>
  <c r="L161" i="52"/>
  <c r="O161" i="52" s="1"/>
  <c r="P161" i="52" s="1"/>
  <c r="M30" i="53"/>
  <c r="G29" i="58"/>
  <c r="H27" i="58"/>
  <c r="N28" i="53"/>
  <c r="N54" i="57"/>
  <c r="H54" i="57" s="1"/>
  <c r="J54" i="57" s="1"/>
  <c r="K54" i="57" s="1"/>
  <c r="H63" i="56"/>
  <c r="J63" i="56" s="1"/>
  <c r="K63" i="56" s="1"/>
  <c r="M60" i="59"/>
  <c r="G51" i="57"/>
  <c r="N51" i="57"/>
  <c r="N53" i="61"/>
  <c r="H60" i="56"/>
  <c r="J60" i="56" s="1"/>
  <c r="K60" i="56" s="1"/>
  <c r="K59" i="56" s="1"/>
  <c r="K14" i="56" s="1"/>
  <c r="R65" i="52"/>
  <c r="L61" i="52"/>
  <c r="N63" i="58"/>
  <c r="H62" i="58"/>
  <c r="J30" i="58"/>
  <c r="K30" i="58" s="1"/>
  <c r="O223" i="73"/>
  <c r="P223" i="73" s="1"/>
  <c r="P233" i="7"/>
  <c r="P19" i="7" s="1"/>
  <c r="O84" i="73"/>
  <c r="P84" i="73" s="1"/>
  <c r="O108" i="73"/>
  <c r="P108" i="73" s="1"/>
  <c r="P21" i="73"/>
  <c r="P412" i="73"/>
  <c r="P183" i="7"/>
  <c r="O316" i="73"/>
  <c r="P316" i="73" s="1"/>
  <c r="P230" i="7"/>
  <c r="P18" i="7" s="1"/>
  <c r="M137" i="21"/>
  <c r="O117" i="21"/>
  <c r="P117" i="21" s="1"/>
  <c r="P176" i="7"/>
  <c r="J68" i="69"/>
  <c r="K68" i="69" s="1"/>
  <c r="O126" i="21"/>
  <c r="P126" i="21" s="1"/>
  <c r="J23" i="69"/>
  <c r="K23" i="69" s="1"/>
  <c r="O87" i="21"/>
  <c r="P87" i="21" s="1"/>
  <c r="P224" i="7"/>
  <c r="P223" i="7" s="1"/>
  <c r="O139" i="7"/>
  <c r="P139" i="7" s="1"/>
  <c r="K58" i="7"/>
  <c r="P58" i="7" s="1"/>
  <c r="J67" i="69"/>
  <c r="K67" i="69" s="1"/>
  <c r="K66" i="69" s="1"/>
  <c r="K15" i="69" s="1"/>
  <c r="M190" i="52"/>
  <c r="J31" i="69"/>
  <c r="K31" i="69" s="1"/>
  <c r="J23" i="70"/>
  <c r="K23" i="70" s="1"/>
  <c r="O124" i="21"/>
  <c r="P124" i="21" s="1"/>
  <c r="O148" i="21"/>
  <c r="P148" i="21" s="1"/>
  <c r="P78" i="7"/>
  <c r="J31" i="70"/>
  <c r="K31" i="70" s="1"/>
  <c r="P242" i="7"/>
  <c r="J78" i="58"/>
  <c r="K78" i="58" s="1"/>
  <c r="K77" i="58" s="1"/>
  <c r="K16" i="58" s="1"/>
  <c r="O147" i="21"/>
  <c r="P147" i="21" s="1"/>
  <c r="P177" i="7"/>
  <c r="O152" i="21"/>
  <c r="P152" i="21" s="1"/>
  <c r="O155" i="21"/>
  <c r="P155" i="21" s="1"/>
  <c r="P40" i="7"/>
  <c r="J28" i="78"/>
  <c r="K28" i="78" s="1"/>
  <c r="J64" i="54"/>
  <c r="K64" i="54" s="1"/>
  <c r="K63" i="54" s="1"/>
  <c r="K14" i="54" s="1"/>
  <c r="J56" i="69"/>
  <c r="K56" i="69" s="1"/>
  <c r="N50" i="69"/>
  <c r="H49" i="69"/>
  <c r="J49" i="69" s="1"/>
  <c r="K49" i="69" s="1"/>
  <c r="N42" i="69"/>
  <c r="H41" i="69"/>
  <c r="S120" i="21"/>
  <c r="M119" i="21"/>
  <c r="S41" i="52"/>
  <c r="R44" i="52"/>
  <c r="J29" i="70"/>
  <c r="K29" i="70" s="1"/>
  <c r="N58" i="69"/>
  <c r="H57" i="69"/>
  <c r="M50" i="70"/>
  <c r="G49" i="70"/>
  <c r="N42" i="70"/>
  <c r="H41" i="70"/>
  <c r="O146" i="7"/>
  <c r="P146" i="7" s="1"/>
  <c r="O201" i="52"/>
  <c r="P201" i="52" s="1"/>
  <c r="P200" i="52" s="1"/>
  <c r="P18" i="52" s="1"/>
  <c r="M42" i="69"/>
  <c r="G41" i="69"/>
  <c r="N59" i="70"/>
  <c r="H59" i="70" s="1"/>
  <c r="J59" i="70" s="1"/>
  <c r="K59" i="70" s="1"/>
  <c r="H58" i="70"/>
  <c r="M58" i="69"/>
  <c r="G58" i="69" s="1"/>
  <c r="G57" i="69"/>
  <c r="M92" i="21"/>
  <c r="S94" i="21"/>
  <c r="R94" i="21"/>
  <c r="L92" i="21"/>
  <c r="R119" i="21"/>
  <c r="L118" i="21"/>
  <c r="O118" i="21" s="1"/>
  <c r="P118" i="21" s="1"/>
  <c r="J85" i="58"/>
  <c r="K85" i="58" s="1"/>
  <c r="K84" i="58" s="1"/>
  <c r="K18" i="58" s="1"/>
  <c r="H49" i="70"/>
  <c r="N50" i="70"/>
  <c r="K66" i="70"/>
  <c r="K15" i="70" s="1"/>
  <c r="M42" i="70"/>
  <c r="G41" i="70"/>
  <c r="O129" i="21"/>
  <c r="P129" i="21" s="1"/>
  <c r="O154" i="21"/>
  <c r="P154" i="21" s="1"/>
  <c r="R122" i="52"/>
  <c r="R89" i="52"/>
  <c r="R137" i="21"/>
  <c r="M62" i="70"/>
  <c r="G62" i="70" s="1"/>
  <c r="J62" i="70" s="1"/>
  <c r="K62" i="70" s="1"/>
  <c r="L134" i="21"/>
  <c r="O134" i="21" s="1"/>
  <c r="P134" i="21" s="1"/>
  <c r="M62" i="69"/>
  <c r="G62" i="69" s="1"/>
  <c r="J62" i="69" s="1"/>
  <c r="K62" i="69" s="1"/>
  <c r="N32" i="53"/>
  <c r="H32" i="53" s="1"/>
  <c r="H31" i="58"/>
  <c r="M58" i="70"/>
  <c r="G58" i="70" s="1"/>
  <c r="G57" i="70"/>
  <c r="J57" i="70" s="1"/>
  <c r="K57" i="70" s="1"/>
  <c r="S24" i="52"/>
  <c r="J61" i="58"/>
  <c r="K61" i="58" s="1"/>
  <c r="N32" i="70"/>
  <c r="H32" i="70" s="1"/>
  <c r="J32" i="70" s="1"/>
  <c r="K32" i="70" s="1"/>
  <c r="N32" i="69"/>
  <c r="H32" i="69" s="1"/>
  <c r="J32" i="69" s="1"/>
  <c r="K32" i="69" s="1"/>
  <c r="O43" i="55"/>
  <c r="P43" i="55" s="1"/>
  <c r="M52" i="21"/>
  <c r="O52" i="21" s="1"/>
  <c r="P52" i="21" s="1"/>
  <c r="S44" i="52"/>
  <c r="N25" i="60"/>
  <c r="H25" i="60" s="1"/>
  <c r="H27" i="56"/>
  <c r="N23" i="57"/>
  <c r="O42" i="52"/>
  <c r="P42" i="52" s="1"/>
  <c r="O151" i="21"/>
  <c r="P151" i="21" s="1"/>
  <c r="P150" i="21" s="1"/>
  <c r="P16" i="21" s="1"/>
  <c r="S122" i="52"/>
  <c r="J79" i="58"/>
  <c r="K79" i="58" s="1"/>
  <c r="S89" i="52"/>
  <c r="M51" i="69"/>
  <c r="G50" i="69"/>
  <c r="R41" i="52"/>
  <c r="M23" i="57"/>
  <c r="G23" i="57" s="1"/>
  <c r="M25" i="60"/>
  <c r="G25" i="60" s="1"/>
  <c r="G27" i="56"/>
  <c r="O143" i="52"/>
  <c r="P143" i="52" s="1"/>
  <c r="J64" i="69"/>
  <c r="K64" i="69" s="1"/>
  <c r="O177" i="52"/>
  <c r="P177" i="52" s="1"/>
  <c r="R24" i="52"/>
  <c r="O37" i="55"/>
  <c r="P37" i="55" s="1"/>
  <c r="S35" i="52"/>
  <c r="M72" i="21"/>
  <c r="O72" i="21" s="1"/>
  <c r="P72" i="21" s="1"/>
  <c r="S77" i="21"/>
  <c r="J29" i="69"/>
  <c r="K29" i="69" s="1"/>
  <c r="K22" i="69" s="1"/>
  <c r="K9" i="69" s="1"/>
  <c r="M32" i="53"/>
  <c r="G32" i="53" s="1"/>
  <c r="G31" i="58"/>
  <c r="J70" i="82"/>
  <c r="F26" i="3" s="1"/>
  <c r="K53" i="73"/>
  <c r="K54" i="73" s="1"/>
  <c r="P54" i="73" s="1"/>
  <c r="O34" i="73"/>
  <c r="P34" i="73" s="1"/>
  <c r="P55" i="73"/>
  <c r="O36" i="73"/>
  <c r="P36" i="73" s="1"/>
  <c r="J160" i="81"/>
  <c r="F24" i="3" s="1"/>
  <c r="J27" i="78"/>
  <c r="K27" i="78" s="1"/>
  <c r="J26" i="78"/>
  <c r="K26" i="78" s="1"/>
  <c r="K56" i="77"/>
  <c r="K16" i="77" s="1"/>
  <c r="P201" i="73"/>
  <c r="P29" i="73"/>
  <c r="O374" i="73"/>
  <c r="M57" i="59"/>
  <c r="G57" i="59" s="1"/>
  <c r="G56" i="56"/>
  <c r="M50" i="61"/>
  <c r="P330" i="73"/>
  <c r="N57" i="59"/>
  <c r="H57" i="59" s="1"/>
  <c r="H56" i="56"/>
  <c r="N50" i="61"/>
  <c r="K51" i="78"/>
  <c r="K13" i="78" s="1"/>
  <c r="K33" i="78"/>
  <c r="K34" i="78"/>
  <c r="P348" i="73"/>
  <c r="P39" i="73"/>
  <c r="P422" i="73"/>
  <c r="P379" i="73"/>
  <c r="P378" i="73" s="1"/>
  <c r="J28" i="75"/>
  <c r="K28" i="75" s="1"/>
  <c r="P395" i="73"/>
  <c r="P399" i="73"/>
  <c r="O236" i="73"/>
  <c r="P236" i="73" s="1"/>
  <c r="O35" i="73"/>
  <c r="P35" i="73" s="1"/>
  <c r="O317" i="73"/>
  <c r="P317" i="73" s="1"/>
  <c r="P324" i="73"/>
  <c r="P323" i="73" s="1"/>
  <c r="O27" i="55"/>
  <c r="P27" i="55" s="1"/>
  <c r="P353" i="73"/>
  <c r="O28" i="55"/>
  <c r="P28" i="55" s="1"/>
  <c r="J29" i="75"/>
  <c r="K29" i="75" s="1"/>
  <c r="P430" i="73"/>
  <c r="P428" i="73" s="1"/>
  <c r="O29" i="55"/>
  <c r="P29" i="55" s="1"/>
  <c r="K24" i="77"/>
  <c r="K23" i="77"/>
  <c r="K78" i="75"/>
  <c r="K15" i="75" s="1"/>
  <c r="J43" i="75"/>
  <c r="K43" i="75" s="1"/>
  <c r="J44" i="75"/>
  <c r="K44" i="75" s="1"/>
  <c r="J36" i="77"/>
  <c r="K36" i="77" s="1"/>
  <c r="J41" i="78"/>
  <c r="K41" i="78" s="1"/>
  <c r="J31" i="77"/>
  <c r="K31" i="77" s="1"/>
  <c r="J47" i="78"/>
  <c r="K47" i="78" s="1"/>
  <c r="J43" i="77"/>
  <c r="K43" i="77" s="1"/>
  <c r="P394" i="73" l="1"/>
  <c r="P20" i="7"/>
  <c r="P182" i="7"/>
  <c r="P14" i="7" s="1"/>
  <c r="P36" i="55"/>
  <c r="P30" i="7"/>
  <c r="C22" i="3"/>
  <c r="P411" i="73"/>
  <c r="P19" i="73" s="1"/>
  <c r="F18" i="62"/>
  <c r="K18" i="62" s="1"/>
  <c r="K13" i="62" s="1"/>
  <c r="K9" i="62" s="1"/>
  <c r="K8" i="62" s="1"/>
  <c r="F21" i="3" s="1"/>
  <c r="O190" i="52"/>
  <c r="P190" i="52" s="1"/>
  <c r="P214" i="7"/>
  <c r="P207" i="7" s="1"/>
  <c r="K30" i="69"/>
  <c r="K10" i="69" s="1"/>
  <c r="J41" i="69"/>
  <c r="K41" i="69" s="1"/>
  <c r="P17" i="7"/>
  <c r="P18" i="73"/>
  <c r="J67" i="56"/>
  <c r="K67" i="56" s="1"/>
  <c r="P17" i="73"/>
  <c r="P24" i="73"/>
  <c r="P347" i="73"/>
  <c r="P15" i="73" s="1"/>
  <c r="P146" i="21"/>
  <c r="P15" i="21" s="1"/>
  <c r="P219" i="7"/>
  <c r="P16" i="7" s="1"/>
  <c r="K30" i="70"/>
  <c r="K10" i="70" s="1"/>
  <c r="P173" i="7"/>
  <c r="P13" i="7" s="1"/>
  <c r="J29" i="58"/>
  <c r="K29" i="58" s="1"/>
  <c r="J62" i="58"/>
  <c r="K62" i="58" s="1"/>
  <c r="O41" i="55"/>
  <c r="P41" i="55" s="1"/>
  <c r="K30" i="78"/>
  <c r="K10" i="78" s="1"/>
  <c r="K20" i="77"/>
  <c r="K9" i="77" s="1"/>
  <c r="P23" i="7"/>
  <c r="P9" i="7" s="1"/>
  <c r="L65" i="52"/>
  <c r="R67" i="52"/>
  <c r="N25" i="54"/>
  <c r="H28" i="53"/>
  <c r="J68" i="56"/>
  <c r="K68" i="56" s="1"/>
  <c r="J27" i="58"/>
  <c r="K27" i="58" s="1"/>
  <c r="M58" i="57"/>
  <c r="G58" i="57" s="1"/>
  <c r="G56" i="57"/>
  <c r="M25" i="54"/>
  <c r="G28" i="53"/>
  <c r="N64" i="59"/>
  <c r="H64" i="59" s="1"/>
  <c r="H57" i="57"/>
  <c r="M24" i="56"/>
  <c r="G26" i="54"/>
  <c r="N54" i="61"/>
  <c r="H54" i="61" s="1"/>
  <c r="J54" i="61" s="1"/>
  <c r="K54" i="61" s="1"/>
  <c r="H53" i="61"/>
  <c r="J53" i="61" s="1"/>
  <c r="K53" i="61" s="1"/>
  <c r="K52" i="61" s="1"/>
  <c r="K14" i="61" s="1"/>
  <c r="N60" i="59"/>
  <c r="H51" i="57"/>
  <c r="G30" i="53"/>
  <c r="M27" i="54"/>
  <c r="J66" i="56"/>
  <c r="K66" i="56" s="1"/>
  <c r="K65" i="56" s="1"/>
  <c r="K15" i="56" s="1"/>
  <c r="M32" i="56"/>
  <c r="G31" i="54"/>
  <c r="N58" i="57"/>
  <c r="H58" i="57" s="1"/>
  <c r="H56" i="57"/>
  <c r="J56" i="59"/>
  <c r="K56" i="59" s="1"/>
  <c r="K55" i="59" s="1"/>
  <c r="K13" i="59" s="1"/>
  <c r="J51" i="57"/>
  <c r="K51" i="57" s="1"/>
  <c r="K50" i="57" s="1"/>
  <c r="M41" i="53"/>
  <c r="G40" i="53"/>
  <c r="J48" i="57"/>
  <c r="K48" i="57" s="1"/>
  <c r="K47" i="57" s="1"/>
  <c r="K13" i="57" s="1"/>
  <c r="M61" i="59"/>
  <c r="G61" i="59" s="1"/>
  <c r="G60" i="59"/>
  <c r="M32" i="54"/>
  <c r="G32" i="54" s="1"/>
  <c r="G38" i="58"/>
  <c r="M39" i="58"/>
  <c r="N64" i="58"/>
  <c r="H64" i="58" s="1"/>
  <c r="H63" i="58"/>
  <c r="M70" i="58"/>
  <c r="G70" i="58" s="1"/>
  <c r="J70" i="58" s="1"/>
  <c r="K70" i="58" s="1"/>
  <c r="G69" i="58"/>
  <c r="J69" i="58" s="1"/>
  <c r="K69" i="58" s="1"/>
  <c r="G57" i="57"/>
  <c r="M64" i="59"/>
  <c r="G64" i="59" s="1"/>
  <c r="M62" i="56"/>
  <c r="G62" i="56" s="1"/>
  <c r="J62" i="56" s="1"/>
  <c r="K62" i="56" s="1"/>
  <c r="M52" i="57"/>
  <c r="G61" i="56"/>
  <c r="J61" i="56" s="1"/>
  <c r="K61" i="56" s="1"/>
  <c r="N27" i="54"/>
  <c r="H30" i="53"/>
  <c r="M64" i="58"/>
  <c r="G64" i="58" s="1"/>
  <c r="G63" i="58"/>
  <c r="J57" i="61"/>
  <c r="K57" i="61" s="1"/>
  <c r="K56" i="61" s="1"/>
  <c r="K15" i="61" s="1"/>
  <c r="N53" i="57"/>
  <c r="H53" i="57" s="1"/>
  <c r="H52" i="57"/>
  <c r="J39" i="75"/>
  <c r="K39" i="75" s="1"/>
  <c r="P53" i="73"/>
  <c r="J38" i="75"/>
  <c r="K38" i="75" s="1"/>
  <c r="P20" i="73"/>
  <c r="O121" i="73"/>
  <c r="P121" i="73" s="1"/>
  <c r="P374" i="73"/>
  <c r="P373" i="73" s="1"/>
  <c r="K22" i="70"/>
  <c r="K9" i="70" s="1"/>
  <c r="O92" i="21"/>
  <c r="P92" i="21" s="1"/>
  <c r="K59" i="7"/>
  <c r="P59" i="7" s="1"/>
  <c r="P45" i="7" s="1"/>
  <c r="P10" i="7" s="1"/>
  <c r="O103" i="7"/>
  <c r="P103" i="7" s="1"/>
  <c r="P123" i="21"/>
  <c r="P13" i="21" s="1"/>
  <c r="J32" i="53"/>
  <c r="K32" i="53" s="1"/>
  <c r="O152" i="7"/>
  <c r="P152" i="7" s="1"/>
  <c r="J25" i="60"/>
  <c r="K25" i="60" s="1"/>
  <c r="O68" i="55"/>
  <c r="P68" i="55" s="1"/>
  <c r="J57" i="69"/>
  <c r="K57" i="69" s="1"/>
  <c r="J57" i="75"/>
  <c r="K57" i="75" s="1"/>
  <c r="J27" i="56"/>
  <c r="K27" i="56" s="1"/>
  <c r="J58" i="70"/>
  <c r="K58" i="70" s="1"/>
  <c r="K55" i="70" s="1"/>
  <c r="K13" i="70" s="1"/>
  <c r="N53" i="58"/>
  <c r="S123" i="52"/>
  <c r="M123" i="52" s="1"/>
  <c r="M122" i="52"/>
  <c r="M43" i="70"/>
  <c r="G42" i="70"/>
  <c r="R120" i="21"/>
  <c r="L119" i="21"/>
  <c r="O119" i="21" s="1"/>
  <c r="P119" i="21" s="1"/>
  <c r="N32" i="58"/>
  <c r="M41" i="52"/>
  <c r="R124" i="52"/>
  <c r="N45" i="58"/>
  <c r="S93" i="52"/>
  <c r="M89" i="52"/>
  <c r="L122" i="52"/>
  <c r="M53" i="58"/>
  <c r="R123" i="52"/>
  <c r="L123" i="52" s="1"/>
  <c r="L94" i="21"/>
  <c r="R98" i="21"/>
  <c r="N43" i="70"/>
  <c r="H42" i="70"/>
  <c r="S121" i="21"/>
  <c r="M121" i="21" s="1"/>
  <c r="M120" i="21"/>
  <c r="M52" i="69"/>
  <c r="G51" i="69"/>
  <c r="M77" i="21"/>
  <c r="O77" i="21" s="1"/>
  <c r="P77" i="21" s="1"/>
  <c r="S79" i="21"/>
  <c r="N35" i="58"/>
  <c r="S49" i="52"/>
  <c r="M44" i="52"/>
  <c r="N25" i="58"/>
  <c r="S29" i="52"/>
  <c r="M24" i="52"/>
  <c r="M63" i="70"/>
  <c r="G63" i="70" s="1"/>
  <c r="J63" i="70" s="1"/>
  <c r="K63" i="70" s="1"/>
  <c r="K61" i="70" s="1"/>
  <c r="K14" i="70" s="1"/>
  <c r="M63" i="69"/>
  <c r="G63" i="69" s="1"/>
  <c r="J63" i="69" s="1"/>
  <c r="K63" i="69" s="1"/>
  <c r="K61" i="69" s="1"/>
  <c r="K14" i="69" s="1"/>
  <c r="L137" i="21"/>
  <c r="O137" i="21" s="1"/>
  <c r="P137" i="21" s="1"/>
  <c r="P133" i="21" s="1"/>
  <c r="P14" i="21" s="1"/>
  <c r="M94" i="21"/>
  <c r="S98" i="21"/>
  <c r="G42" i="69"/>
  <c r="M43" i="69"/>
  <c r="N28" i="58"/>
  <c r="M35" i="52"/>
  <c r="O35" i="52" s="1"/>
  <c r="P35" i="52" s="1"/>
  <c r="M45" i="58"/>
  <c r="L89" i="52"/>
  <c r="R93" i="52"/>
  <c r="N51" i="70"/>
  <c r="H50" i="70"/>
  <c r="J49" i="70"/>
  <c r="K49" i="70" s="1"/>
  <c r="N43" i="69"/>
  <c r="H42" i="69"/>
  <c r="O55" i="55"/>
  <c r="P55" i="55" s="1"/>
  <c r="M51" i="70"/>
  <c r="G50" i="70"/>
  <c r="M35" i="58"/>
  <c r="R49" i="52"/>
  <c r="L44" i="52"/>
  <c r="O17" i="26"/>
  <c r="P17" i="26" s="1"/>
  <c r="H23" i="57"/>
  <c r="J23" i="57" s="1"/>
  <c r="K23" i="57" s="1"/>
  <c r="M25" i="58"/>
  <c r="R29" i="52"/>
  <c r="L24" i="52"/>
  <c r="J56" i="56"/>
  <c r="K56" i="56" s="1"/>
  <c r="K55" i="56" s="1"/>
  <c r="K13" i="56" s="1"/>
  <c r="J31" i="58"/>
  <c r="K31" i="58" s="1"/>
  <c r="O31" i="55"/>
  <c r="P31" i="55" s="1"/>
  <c r="M32" i="58"/>
  <c r="L41" i="52"/>
  <c r="S124" i="52"/>
  <c r="J41" i="70"/>
  <c r="K41" i="70" s="1"/>
  <c r="N59" i="69"/>
  <c r="H59" i="69" s="1"/>
  <c r="J59" i="69" s="1"/>
  <c r="K59" i="69" s="1"/>
  <c r="H58" i="69"/>
  <c r="J58" i="69" s="1"/>
  <c r="K58" i="69" s="1"/>
  <c r="K55" i="69" s="1"/>
  <c r="K13" i="69" s="1"/>
  <c r="O39" i="55"/>
  <c r="P39" i="55" s="1"/>
  <c r="N51" i="69"/>
  <c r="H50" i="69"/>
  <c r="J50" i="69" s="1"/>
  <c r="K50" i="69" s="1"/>
  <c r="J56" i="75"/>
  <c r="K56" i="75" s="1"/>
  <c r="P14" i="73"/>
  <c r="J19" i="78"/>
  <c r="K19" i="78" s="1"/>
  <c r="J57" i="59"/>
  <c r="K57" i="59" s="1"/>
  <c r="M51" i="61"/>
  <c r="G51" i="61" s="1"/>
  <c r="G50" i="61"/>
  <c r="H50" i="61"/>
  <c r="N51" i="61"/>
  <c r="H51" i="61" s="1"/>
  <c r="O318" i="73"/>
  <c r="P318" i="73" s="1"/>
  <c r="O288" i="73"/>
  <c r="P288" i="73" s="1"/>
  <c r="S53" i="52"/>
  <c r="O46" i="55"/>
  <c r="P46" i="55" s="1"/>
  <c r="K31" i="75"/>
  <c r="K10" i="75" s="1"/>
  <c r="J40" i="75"/>
  <c r="K40" i="75" s="1"/>
  <c r="J58" i="75"/>
  <c r="K58" i="75" s="1"/>
  <c r="J45" i="75"/>
  <c r="K45" i="75" s="1"/>
  <c r="J37" i="77"/>
  <c r="K37" i="77" s="1"/>
  <c r="J48" i="78"/>
  <c r="K48" i="78" s="1"/>
  <c r="J44" i="77"/>
  <c r="K44" i="77" s="1"/>
  <c r="P9" i="73" l="1"/>
  <c r="P15" i="7"/>
  <c r="F25" i="3"/>
  <c r="J63" i="58"/>
  <c r="K63" i="58" s="1"/>
  <c r="P38" i="73"/>
  <c r="P10" i="73" s="1"/>
  <c r="P16" i="73"/>
  <c r="P30" i="55"/>
  <c r="P10" i="55" s="1"/>
  <c r="J56" i="57"/>
  <c r="K56" i="57" s="1"/>
  <c r="K55" i="57" s="1"/>
  <c r="J58" i="57"/>
  <c r="K58" i="57" s="1"/>
  <c r="J30" i="53"/>
  <c r="K30" i="53" s="1"/>
  <c r="J28" i="53"/>
  <c r="K28" i="53" s="1"/>
  <c r="J59" i="75"/>
  <c r="K59" i="75" s="1"/>
  <c r="K54" i="75" s="1"/>
  <c r="K13" i="75" s="1"/>
  <c r="N23" i="56"/>
  <c r="H25" i="54"/>
  <c r="H27" i="54"/>
  <c r="N26" i="56"/>
  <c r="N25" i="56"/>
  <c r="M30" i="61"/>
  <c r="M28" i="57"/>
  <c r="G32" i="56"/>
  <c r="M33" i="56"/>
  <c r="M24" i="61"/>
  <c r="G24" i="61" s="1"/>
  <c r="G24" i="56"/>
  <c r="M53" i="57"/>
  <c r="G53" i="57" s="1"/>
  <c r="J53" i="57" s="1"/>
  <c r="K53" i="57" s="1"/>
  <c r="G52" i="57"/>
  <c r="J52" i="57" s="1"/>
  <c r="K52" i="57" s="1"/>
  <c r="G41" i="53"/>
  <c r="M42" i="53"/>
  <c r="G27" i="54"/>
  <c r="M26" i="56"/>
  <c r="M25" i="56"/>
  <c r="M40" i="58"/>
  <c r="M33" i="54"/>
  <c r="G33" i="54" s="1"/>
  <c r="G39" i="58"/>
  <c r="J64" i="59"/>
  <c r="K64" i="59" s="1"/>
  <c r="K63" i="59" s="1"/>
  <c r="K15" i="59" s="1"/>
  <c r="R85" i="52"/>
  <c r="L67" i="52"/>
  <c r="R69" i="52"/>
  <c r="J64" i="58"/>
  <c r="K64" i="58" s="1"/>
  <c r="J57" i="57"/>
  <c r="K57" i="57" s="1"/>
  <c r="N61" i="59"/>
  <c r="H61" i="59" s="1"/>
  <c r="J61" i="59" s="1"/>
  <c r="K61" i="59" s="1"/>
  <c r="H60" i="59"/>
  <c r="J60" i="59" s="1"/>
  <c r="K60" i="59" s="1"/>
  <c r="K59" i="59" s="1"/>
  <c r="K14" i="59" s="1"/>
  <c r="M23" i="56"/>
  <c r="G25" i="54"/>
  <c r="O41" i="52"/>
  <c r="P41" i="52" s="1"/>
  <c r="O89" i="52"/>
  <c r="P89" i="52" s="1"/>
  <c r="O123" i="52"/>
  <c r="P123" i="52" s="1"/>
  <c r="O117" i="7"/>
  <c r="P117" i="7" s="1"/>
  <c r="O69" i="55"/>
  <c r="P69" i="55" s="1"/>
  <c r="O44" i="52"/>
  <c r="P44" i="52" s="1"/>
  <c r="J50" i="70"/>
  <c r="K50" i="70" s="1"/>
  <c r="J51" i="61"/>
  <c r="K51" i="61" s="1"/>
  <c r="O57" i="55"/>
  <c r="P57" i="55" s="1"/>
  <c r="J50" i="61"/>
  <c r="K50" i="61" s="1"/>
  <c r="O109" i="7"/>
  <c r="P109" i="7" s="1"/>
  <c r="O24" i="52"/>
  <c r="P24" i="52" s="1"/>
  <c r="N52" i="69"/>
  <c r="H51" i="69"/>
  <c r="J51" i="69" s="1"/>
  <c r="K51" i="69" s="1"/>
  <c r="M29" i="54"/>
  <c r="M37" i="53"/>
  <c r="G37" i="53" s="1"/>
  <c r="G35" i="58"/>
  <c r="S80" i="21"/>
  <c r="M80" i="21" s="1"/>
  <c r="O80" i="21" s="1"/>
  <c r="P80" i="21" s="1"/>
  <c r="M79" i="21"/>
  <c r="O79" i="21" s="1"/>
  <c r="P79" i="21" s="1"/>
  <c r="R126" i="52"/>
  <c r="L126" i="52" s="1"/>
  <c r="M33" i="53"/>
  <c r="G32" i="58"/>
  <c r="N29" i="53"/>
  <c r="H28" i="58"/>
  <c r="J28" i="58" s="1"/>
  <c r="K28" i="58" s="1"/>
  <c r="N44" i="70"/>
  <c r="H43" i="70"/>
  <c r="L124" i="52"/>
  <c r="R125" i="52"/>
  <c r="L125" i="52" s="1"/>
  <c r="R121" i="21"/>
  <c r="L121" i="21" s="1"/>
  <c r="O121" i="21" s="1"/>
  <c r="P121" i="21" s="1"/>
  <c r="L120" i="21"/>
  <c r="O120" i="21" s="1"/>
  <c r="P120" i="21" s="1"/>
  <c r="M52" i="70"/>
  <c r="G51" i="70"/>
  <c r="N52" i="70"/>
  <c r="H51" i="70"/>
  <c r="G43" i="69"/>
  <c r="M44" i="69"/>
  <c r="N26" i="58"/>
  <c r="M29" i="52"/>
  <c r="J42" i="70"/>
  <c r="K42" i="70" s="1"/>
  <c r="R98" i="52"/>
  <c r="L93" i="52"/>
  <c r="J42" i="69"/>
  <c r="K42" i="69" s="1"/>
  <c r="N26" i="53"/>
  <c r="H25" i="58"/>
  <c r="M53" i="69"/>
  <c r="G53" i="69" s="1"/>
  <c r="G52" i="69"/>
  <c r="L98" i="21"/>
  <c r="R100" i="21"/>
  <c r="G43" i="70"/>
  <c r="M44" i="70"/>
  <c r="M98" i="21"/>
  <c r="S100" i="21"/>
  <c r="O94" i="21"/>
  <c r="P94" i="21" s="1"/>
  <c r="M93" i="52"/>
  <c r="S98" i="52"/>
  <c r="M47" i="53"/>
  <c r="G45" i="58"/>
  <c r="M46" i="58"/>
  <c r="M37" i="54"/>
  <c r="N36" i="58"/>
  <c r="M49" i="52"/>
  <c r="N47" i="53"/>
  <c r="H45" i="58"/>
  <c r="N46" i="58"/>
  <c r="N37" i="54"/>
  <c r="N33" i="53"/>
  <c r="H32" i="58"/>
  <c r="S126" i="52"/>
  <c r="M126" i="52" s="1"/>
  <c r="M26" i="58"/>
  <c r="L29" i="52"/>
  <c r="N29" i="54"/>
  <c r="N37" i="53"/>
  <c r="H37" i="53" s="1"/>
  <c r="H35" i="58"/>
  <c r="M53" i="53"/>
  <c r="G53" i="58"/>
  <c r="M49" i="54"/>
  <c r="M54" i="58"/>
  <c r="O158" i="7"/>
  <c r="P158" i="7" s="1"/>
  <c r="S125" i="52"/>
  <c r="M125" i="52" s="1"/>
  <c r="M124" i="52"/>
  <c r="M26" i="53"/>
  <c r="G25" i="58"/>
  <c r="M36" i="58"/>
  <c r="L49" i="52"/>
  <c r="H43" i="69"/>
  <c r="N44" i="69"/>
  <c r="O122" i="52"/>
  <c r="P122" i="52" s="1"/>
  <c r="O165" i="7"/>
  <c r="P165" i="7" s="1"/>
  <c r="N49" i="54"/>
  <c r="N54" i="58"/>
  <c r="N53" i="53"/>
  <c r="H53" i="58"/>
  <c r="O174" i="73"/>
  <c r="P174" i="73" s="1"/>
  <c r="J22" i="78"/>
  <c r="K22" i="78" s="1"/>
  <c r="K18" i="78" s="1"/>
  <c r="K9" i="78" s="1"/>
  <c r="K36" i="75"/>
  <c r="K11" i="75" s="1"/>
  <c r="J23" i="75"/>
  <c r="K23" i="75" s="1"/>
  <c r="K19" i="75" s="1"/>
  <c r="K9" i="75" s="1"/>
  <c r="O320" i="73"/>
  <c r="P320" i="73" s="1"/>
  <c r="O319" i="73"/>
  <c r="P319" i="73" s="1"/>
  <c r="S58" i="52"/>
  <c r="M53" i="52"/>
  <c r="O53" i="52" s="1"/>
  <c r="P53" i="52" s="1"/>
  <c r="N37" i="58"/>
  <c r="O301" i="73"/>
  <c r="P301" i="73" s="1"/>
  <c r="O304" i="73"/>
  <c r="P304" i="73" s="1"/>
  <c r="O22" i="55"/>
  <c r="P22" i="55" s="1"/>
  <c r="P19" i="55" s="1"/>
  <c r="P9" i="55" s="1"/>
  <c r="O48" i="55"/>
  <c r="P48" i="55" s="1"/>
  <c r="J32" i="77"/>
  <c r="K32" i="77" s="1"/>
  <c r="J46" i="75"/>
  <c r="K46" i="75" s="1"/>
  <c r="J43" i="78"/>
  <c r="K43" i="78" s="1"/>
  <c r="K37" i="78" s="1"/>
  <c r="K11" i="78" s="1"/>
  <c r="J45" i="77"/>
  <c r="K45" i="77" s="1"/>
  <c r="K41" i="77" s="1"/>
  <c r="K12" i="77" s="1"/>
  <c r="J49" i="78"/>
  <c r="K49" i="78" s="1"/>
  <c r="J38" i="77"/>
  <c r="K38" i="77" s="1"/>
  <c r="J43" i="70" l="1"/>
  <c r="K43" i="70" s="1"/>
  <c r="P200" i="73"/>
  <c r="P12" i="73" s="1"/>
  <c r="P315" i="73"/>
  <c r="P13" i="73" s="1"/>
  <c r="F27" i="3"/>
  <c r="K49" i="61"/>
  <c r="K13" i="61" s="1"/>
  <c r="J25" i="54"/>
  <c r="K25" i="54" s="1"/>
  <c r="O70" i="55"/>
  <c r="P70" i="55" s="1"/>
  <c r="P77" i="7"/>
  <c r="P11" i="7" s="1"/>
  <c r="M23" i="61"/>
  <c r="G23" i="61" s="1"/>
  <c r="M20" i="57"/>
  <c r="G23" i="56"/>
  <c r="G30" i="61"/>
  <c r="M31" i="61"/>
  <c r="H25" i="56"/>
  <c r="N21" i="57"/>
  <c r="H21" i="57" s="1"/>
  <c r="M34" i="54"/>
  <c r="G34" i="54" s="1"/>
  <c r="G40" i="58"/>
  <c r="M41" i="58"/>
  <c r="H26" i="56"/>
  <c r="N25" i="61"/>
  <c r="H25" i="61" s="1"/>
  <c r="N22" i="57"/>
  <c r="M21" i="57"/>
  <c r="G25" i="56"/>
  <c r="L69" i="52"/>
  <c r="R82" i="52"/>
  <c r="L82" i="52" s="1"/>
  <c r="M22" i="57"/>
  <c r="G26" i="56"/>
  <c r="J26" i="56" s="1"/>
  <c r="K26" i="56" s="1"/>
  <c r="M25" i="61"/>
  <c r="G25" i="61" s="1"/>
  <c r="J25" i="61" s="1"/>
  <c r="K25" i="61" s="1"/>
  <c r="J27" i="54"/>
  <c r="K27" i="54" s="1"/>
  <c r="M34" i="56"/>
  <c r="G33" i="56"/>
  <c r="L85" i="52"/>
  <c r="R86" i="52"/>
  <c r="L86" i="52" s="1"/>
  <c r="M43" i="53"/>
  <c r="G42" i="53"/>
  <c r="G28" i="57"/>
  <c r="M33" i="59"/>
  <c r="M29" i="57"/>
  <c r="H23" i="56"/>
  <c r="N23" i="61"/>
  <c r="H23" i="61" s="1"/>
  <c r="N20" i="57"/>
  <c r="J25" i="58"/>
  <c r="K25" i="58" s="1"/>
  <c r="O49" i="52"/>
  <c r="P49" i="52" s="1"/>
  <c r="O29" i="52"/>
  <c r="P29" i="52" s="1"/>
  <c r="P23" i="52" s="1"/>
  <c r="P9" i="52" s="1"/>
  <c r="P8" i="52" s="1"/>
  <c r="O98" i="21"/>
  <c r="P98" i="21" s="1"/>
  <c r="O93" i="52"/>
  <c r="P93" i="52" s="1"/>
  <c r="P47" i="21"/>
  <c r="P10" i="21" s="1"/>
  <c r="P116" i="21"/>
  <c r="P12" i="21" s="1"/>
  <c r="P126" i="7"/>
  <c r="P12" i="7" s="1"/>
  <c r="N49" i="56"/>
  <c r="N50" i="54"/>
  <c r="H49" i="54"/>
  <c r="M24" i="54"/>
  <c r="G26" i="53"/>
  <c r="M54" i="53"/>
  <c r="G53" i="53"/>
  <c r="J43" i="69"/>
  <c r="K43" i="69" s="1"/>
  <c r="O124" i="52"/>
  <c r="P124" i="52" s="1"/>
  <c r="M24" i="57"/>
  <c r="G24" i="57" s="1"/>
  <c r="M26" i="60"/>
  <c r="G26" i="60" s="1"/>
  <c r="G33" i="53"/>
  <c r="J37" i="53"/>
  <c r="K37" i="53" s="1"/>
  <c r="N48" i="53"/>
  <c r="H47" i="53"/>
  <c r="M98" i="52"/>
  <c r="S100" i="52"/>
  <c r="R105" i="21"/>
  <c r="L100" i="21"/>
  <c r="L98" i="52"/>
  <c r="R100" i="52"/>
  <c r="M30" i="56"/>
  <c r="G29" i="54"/>
  <c r="N53" i="70"/>
  <c r="H53" i="70" s="1"/>
  <c r="H52" i="70"/>
  <c r="H44" i="70"/>
  <c r="N45" i="70"/>
  <c r="H44" i="69"/>
  <c r="N45" i="69"/>
  <c r="H29" i="54"/>
  <c r="N30" i="56"/>
  <c r="N30" i="54"/>
  <c r="N38" i="53"/>
  <c r="H38" i="53" s="1"/>
  <c r="H36" i="58"/>
  <c r="J51" i="70"/>
  <c r="K51" i="70" s="1"/>
  <c r="O126" i="52"/>
  <c r="P126" i="52" s="1"/>
  <c r="N53" i="69"/>
  <c r="H53" i="69" s="1"/>
  <c r="J53" i="69" s="1"/>
  <c r="K53" i="69" s="1"/>
  <c r="H52" i="69"/>
  <c r="J52" i="69" s="1"/>
  <c r="K52" i="69" s="1"/>
  <c r="M41" i="56"/>
  <c r="G37" i="54"/>
  <c r="M38" i="54"/>
  <c r="S105" i="21"/>
  <c r="M100" i="21"/>
  <c r="M53" i="70"/>
  <c r="G53" i="70" s="1"/>
  <c r="G52" i="70"/>
  <c r="N26" i="54"/>
  <c r="H29" i="53"/>
  <c r="J29" i="53" s="1"/>
  <c r="K29" i="53" s="1"/>
  <c r="G54" i="58"/>
  <c r="M55" i="58"/>
  <c r="N26" i="60"/>
  <c r="H26" i="60" s="1"/>
  <c r="N24" i="57"/>
  <c r="H24" i="57" s="1"/>
  <c r="H33" i="53"/>
  <c r="G46" i="58"/>
  <c r="M47" i="58"/>
  <c r="H53" i="53"/>
  <c r="N54" i="53"/>
  <c r="N41" i="56"/>
  <c r="H37" i="54"/>
  <c r="N38" i="54"/>
  <c r="J45" i="58"/>
  <c r="K45" i="58" s="1"/>
  <c r="N24" i="54"/>
  <c r="H26" i="53"/>
  <c r="N27" i="53"/>
  <c r="H27" i="53" s="1"/>
  <c r="H26" i="58"/>
  <c r="O60" i="55"/>
  <c r="P60" i="55" s="1"/>
  <c r="M38" i="53"/>
  <c r="G38" i="53" s="1"/>
  <c r="G36" i="58"/>
  <c r="M49" i="56"/>
  <c r="M50" i="54"/>
  <c r="G49" i="54"/>
  <c r="N55" i="58"/>
  <c r="H54" i="58"/>
  <c r="J53" i="58"/>
  <c r="K53" i="58" s="1"/>
  <c r="M27" i="53"/>
  <c r="G27" i="53" s="1"/>
  <c r="G26" i="58"/>
  <c r="H46" i="58"/>
  <c r="N47" i="58"/>
  <c r="M48" i="53"/>
  <c r="G47" i="53"/>
  <c r="G44" i="70"/>
  <c r="M45" i="70"/>
  <c r="G44" i="69"/>
  <c r="M45" i="69"/>
  <c r="O125" i="52"/>
  <c r="P125" i="52" s="1"/>
  <c r="J32" i="58"/>
  <c r="K32" i="58" s="1"/>
  <c r="J35" i="58"/>
  <c r="K35" i="58" s="1"/>
  <c r="O188" i="73"/>
  <c r="P188" i="73" s="1"/>
  <c r="J33" i="77"/>
  <c r="K33" i="77" s="1"/>
  <c r="K27" i="77" s="1"/>
  <c r="K10" i="77" s="1"/>
  <c r="O187" i="73"/>
  <c r="P187" i="73" s="1"/>
  <c r="O53" i="55"/>
  <c r="P53" i="55" s="1"/>
  <c r="O50" i="55"/>
  <c r="P50" i="55" s="1"/>
  <c r="H37" i="58"/>
  <c r="J37" i="58" s="1"/>
  <c r="K37" i="58" s="1"/>
  <c r="N40" i="53"/>
  <c r="N38" i="58"/>
  <c r="M58" i="52"/>
  <c r="O58" i="52" s="1"/>
  <c r="P58" i="52" s="1"/>
  <c r="S61" i="52"/>
  <c r="O22" i="26"/>
  <c r="P22" i="26" s="1"/>
  <c r="O25" i="26"/>
  <c r="P25" i="26" s="1"/>
  <c r="K44" i="78"/>
  <c r="K12" i="78" s="1"/>
  <c r="K8" i="78" s="1"/>
  <c r="J47" i="75"/>
  <c r="K47" i="75" s="1"/>
  <c r="J39" i="77"/>
  <c r="K39" i="77" s="1"/>
  <c r="K34" i="77" s="1"/>
  <c r="K11" i="77" s="1"/>
  <c r="J25" i="56" l="1"/>
  <c r="K25" i="56" s="1"/>
  <c r="F20" i="3"/>
  <c r="P83" i="73"/>
  <c r="P11" i="73" s="1"/>
  <c r="P8" i="7"/>
  <c r="O62" i="55"/>
  <c r="P62" i="55" s="1"/>
  <c r="J26" i="58"/>
  <c r="K26" i="58" s="1"/>
  <c r="K24" i="58" s="1"/>
  <c r="K9" i="58" s="1"/>
  <c r="K8" i="58" s="1"/>
  <c r="G29" i="57"/>
  <c r="M30" i="57"/>
  <c r="G34" i="56"/>
  <c r="M35" i="56"/>
  <c r="G21" i="57"/>
  <c r="J21" i="57" s="1"/>
  <c r="K21" i="57" s="1"/>
  <c r="M26" i="59"/>
  <c r="G33" i="59"/>
  <c r="M34" i="59"/>
  <c r="M30" i="60"/>
  <c r="H22" i="57"/>
  <c r="N27" i="59"/>
  <c r="N28" i="59"/>
  <c r="H28" i="59" s="1"/>
  <c r="G31" i="61"/>
  <c r="M32" i="61"/>
  <c r="J23" i="56"/>
  <c r="K23" i="56" s="1"/>
  <c r="J47" i="53"/>
  <c r="K47" i="53" s="1"/>
  <c r="G43" i="53"/>
  <c r="M44" i="53"/>
  <c r="G44" i="53" s="1"/>
  <c r="M28" i="59"/>
  <c r="G28" i="59" s="1"/>
  <c r="G22" i="57"/>
  <c r="M27" i="59"/>
  <c r="M42" i="58"/>
  <c r="G42" i="58" s="1"/>
  <c r="G41" i="58"/>
  <c r="M25" i="59"/>
  <c r="G20" i="57"/>
  <c r="J49" i="54"/>
  <c r="K49" i="54" s="1"/>
  <c r="N25" i="59"/>
  <c r="H20" i="57"/>
  <c r="J23" i="61"/>
  <c r="K23" i="61" s="1"/>
  <c r="O72" i="55"/>
  <c r="P72" i="55" s="1"/>
  <c r="J36" i="58"/>
  <c r="K36" i="58" s="1"/>
  <c r="J38" i="53"/>
  <c r="K38" i="53" s="1"/>
  <c r="P121" i="52"/>
  <c r="P12" i="52" s="1"/>
  <c r="J44" i="70"/>
  <c r="K44" i="70" s="1"/>
  <c r="K48" i="69"/>
  <c r="K12" i="69" s="1"/>
  <c r="J29" i="54"/>
  <c r="K29" i="54" s="1"/>
  <c r="O71" i="55"/>
  <c r="P71" i="55" s="1"/>
  <c r="P67" i="55" s="1"/>
  <c r="P13" i="55" s="1"/>
  <c r="J53" i="53"/>
  <c r="K53" i="53" s="1"/>
  <c r="J52" i="70"/>
  <c r="K52" i="70" s="1"/>
  <c r="J44" i="69"/>
  <c r="K44" i="69" s="1"/>
  <c r="J27" i="53"/>
  <c r="K27" i="53" s="1"/>
  <c r="J53" i="70"/>
  <c r="K53" i="70" s="1"/>
  <c r="M46" i="69"/>
  <c r="G46" i="69" s="1"/>
  <c r="G45" i="69"/>
  <c r="M51" i="54"/>
  <c r="G50" i="54"/>
  <c r="N21" i="56"/>
  <c r="H24" i="54"/>
  <c r="G38" i="54"/>
  <c r="M39" i="54"/>
  <c r="H45" i="69"/>
  <c r="N46" i="69"/>
  <c r="H46" i="69" s="1"/>
  <c r="J24" i="57"/>
  <c r="K24" i="57" s="1"/>
  <c r="N51" i="54"/>
  <c r="H50" i="54"/>
  <c r="M44" i="61"/>
  <c r="G44" i="61" s="1"/>
  <c r="M50" i="56"/>
  <c r="M42" i="57"/>
  <c r="G49" i="56"/>
  <c r="G47" i="58"/>
  <c r="M48" i="58"/>
  <c r="J37" i="54"/>
  <c r="K37" i="54" s="1"/>
  <c r="N50" i="56"/>
  <c r="N42" i="57"/>
  <c r="H49" i="56"/>
  <c r="N44" i="61"/>
  <c r="H44" i="61" s="1"/>
  <c r="H38" i="54"/>
  <c r="N39" i="54"/>
  <c r="J46" i="58"/>
  <c r="K46" i="58" s="1"/>
  <c r="N24" i="56"/>
  <c r="H26" i="54"/>
  <c r="J26" i="54" s="1"/>
  <c r="K26" i="54" s="1"/>
  <c r="M42" i="56"/>
  <c r="M36" i="61"/>
  <c r="M35" i="57"/>
  <c r="G41" i="56"/>
  <c r="M28" i="61"/>
  <c r="G30" i="56"/>
  <c r="M26" i="57"/>
  <c r="N49" i="53"/>
  <c r="H48" i="53"/>
  <c r="L100" i="52"/>
  <c r="R104" i="52"/>
  <c r="N36" i="61"/>
  <c r="H36" i="61" s="1"/>
  <c r="N35" i="57"/>
  <c r="H41" i="56"/>
  <c r="N42" i="56"/>
  <c r="H45" i="70"/>
  <c r="N46" i="70"/>
  <c r="H46" i="70" s="1"/>
  <c r="O98" i="52"/>
  <c r="P98" i="52" s="1"/>
  <c r="M55" i="53"/>
  <c r="G54" i="53"/>
  <c r="H54" i="53"/>
  <c r="N55" i="53"/>
  <c r="N31" i="54"/>
  <c r="H30" i="54"/>
  <c r="J30" i="54" s="1"/>
  <c r="K30" i="54" s="1"/>
  <c r="N31" i="56"/>
  <c r="H31" i="56" s="1"/>
  <c r="J31" i="56" s="1"/>
  <c r="K31" i="56" s="1"/>
  <c r="O100" i="21"/>
  <c r="P100" i="21" s="1"/>
  <c r="J26" i="53"/>
  <c r="K26" i="53" s="1"/>
  <c r="K25" i="53" s="1"/>
  <c r="K10" i="53" s="1"/>
  <c r="K8" i="53" s="1"/>
  <c r="G45" i="70"/>
  <c r="M46" i="70"/>
  <c r="G46" i="70" s="1"/>
  <c r="M49" i="53"/>
  <c r="G48" i="53"/>
  <c r="N56" i="58"/>
  <c r="H55" i="58"/>
  <c r="G55" i="58"/>
  <c r="M56" i="58"/>
  <c r="N28" i="61"/>
  <c r="N26" i="57"/>
  <c r="H30" i="56"/>
  <c r="R107" i="21"/>
  <c r="L105" i="21"/>
  <c r="J33" i="53"/>
  <c r="K33" i="53" s="1"/>
  <c r="M21" i="56"/>
  <c r="G24" i="54"/>
  <c r="H47" i="58"/>
  <c r="N48" i="58"/>
  <c r="O65" i="55"/>
  <c r="P65" i="55" s="1"/>
  <c r="P54" i="55" s="1"/>
  <c r="P12" i="55" s="1"/>
  <c r="J54" i="58"/>
  <c r="K54" i="58" s="1"/>
  <c r="M105" i="21"/>
  <c r="S107" i="21"/>
  <c r="M100" i="52"/>
  <c r="S104" i="52"/>
  <c r="J26" i="60"/>
  <c r="K26" i="60" s="1"/>
  <c r="P13" i="26"/>
  <c r="P9" i="26" s="1"/>
  <c r="K8" i="77"/>
  <c r="F18" i="3" s="1"/>
  <c r="P40" i="55"/>
  <c r="P11" i="55" s="1"/>
  <c r="H38" i="58"/>
  <c r="J38" i="58" s="1"/>
  <c r="K38" i="58" s="1"/>
  <c r="N39" i="58"/>
  <c r="H40" i="53"/>
  <c r="J40" i="53" s="1"/>
  <c r="K40" i="53" s="1"/>
  <c r="N41" i="53"/>
  <c r="M61" i="52"/>
  <c r="O61" i="52" s="1"/>
  <c r="P61" i="52" s="1"/>
  <c r="S65" i="52"/>
  <c r="J48" i="75"/>
  <c r="K48" i="75" s="1"/>
  <c r="J24" i="54" l="1"/>
  <c r="K24" i="54" s="1"/>
  <c r="P8" i="73"/>
  <c r="L8" i="7"/>
  <c r="G20" i="3"/>
  <c r="J28" i="59"/>
  <c r="K28" i="59" s="1"/>
  <c r="K48" i="70"/>
  <c r="K12" i="70" s="1"/>
  <c r="K22" i="54"/>
  <c r="K9" i="54" s="1"/>
  <c r="K8" i="54" s="1"/>
  <c r="M24" i="60"/>
  <c r="G24" i="60" s="1"/>
  <c r="G27" i="59"/>
  <c r="G32" i="61"/>
  <c r="M33" i="61"/>
  <c r="G26" i="59"/>
  <c r="M23" i="60"/>
  <c r="G23" i="60" s="1"/>
  <c r="J22" i="57"/>
  <c r="K22" i="57" s="1"/>
  <c r="M36" i="56"/>
  <c r="G35" i="56"/>
  <c r="N22" i="60"/>
  <c r="H22" i="60" s="1"/>
  <c r="H25" i="59"/>
  <c r="H27" i="59"/>
  <c r="N24" i="60"/>
  <c r="H24" i="60" s="1"/>
  <c r="J20" i="57"/>
  <c r="K20" i="57" s="1"/>
  <c r="M31" i="60"/>
  <c r="G31" i="60" s="1"/>
  <c r="G30" i="60"/>
  <c r="G30" i="57"/>
  <c r="M31" i="57"/>
  <c r="M22" i="60"/>
  <c r="G22" i="60" s="1"/>
  <c r="G25" i="59"/>
  <c r="G34" i="59"/>
  <c r="M35" i="59"/>
  <c r="J48" i="53"/>
  <c r="K48" i="53" s="1"/>
  <c r="J46" i="70"/>
  <c r="K46" i="70" s="1"/>
  <c r="M56" i="53"/>
  <c r="G56" i="53" s="1"/>
  <c r="G55" i="53"/>
  <c r="J30" i="56"/>
  <c r="K30" i="56" s="1"/>
  <c r="O105" i="21"/>
  <c r="P105" i="21" s="1"/>
  <c r="N57" i="58"/>
  <c r="H57" i="58" s="1"/>
  <c r="H56" i="58"/>
  <c r="M29" i="61"/>
  <c r="G29" i="61" s="1"/>
  <c r="G28" i="61"/>
  <c r="H39" i="54"/>
  <c r="N40" i="54"/>
  <c r="G48" i="58"/>
  <c r="M49" i="58"/>
  <c r="N52" i="54"/>
  <c r="H52" i="54" s="1"/>
  <c r="H51" i="54"/>
  <c r="N21" i="61"/>
  <c r="H21" i="56"/>
  <c r="N18" i="57"/>
  <c r="N22" i="56"/>
  <c r="H22" i="56" s="1"/>
  <c r="R108" i="21"/>
  <c r="L107" i="21"/>
  <c r="L104" i="52"/>
  <c r="R106" i="52"/>
  <c r="J41" i="56"/>
  <c r="K41" i="56" s="1"/>
  <c r="J47" i="58"/>
  <c r="K47" i="58" s="1"/>
  <c r="J50" i="54"/>
  <c r="K50" i="54" s="1"/>
  <c r="M50" i="53"/>
  <c r="G50" i="53" s="1"/>
  <c r="G49" i="53"/>
  <c r="N32" i="54"/>
  <c r="H31" i="54"/>
  <c r="J31" i="54" s="1"/>
  <c r="K31" i="54" s="1"/>
  <c r="N32" i="56"/>
  <c r="O100" i="52"/>
  <c r="P100" i="52" s="1"/>
  <c r="M36" i="57"/>
  <c r="M41" i="59"/>
  <c r="G35" i="57"/>
  <c r="M52" i="54"/>
  <c r="G52" i="54" s="1"/>
  <c r="G51" i="54"/>
  <c r="H48" i="58"/>
  <c r="N49" i="58"/>
  <c r="N27" i="57"/>
  <c r="H27" i="57" s="1"/>
  <c r="N31" i="59"/>
  <c r="H26" i="57"/>
  <c r="H55" i="53"/>
  <c r="N56" i="53"/>
  <c r="H56" i="53" s="1"/>
  <c r="N37" i="61"/>
  <c r="H37" i="61" s="1"/>
  <c r="N43" i="56"/>
  <c r="H42" i="56"/>
  <c r="M37" i="61"/>
  <c r="G36" i="61"/>
  <c r="J36" i="61" s="1"/>
  <c r="K36" i="61" s="1"/>
  <c r="J49" i="56"/>
  <c r="K49" i="56" s="1"/>
  <c r="J45" i="69"/>
  <c r="K45" i="69" s="1"/>
  <c r="S106" i="52"/>
  <c r="M104" i="52"/>
  <c r="N29" i="61"/>
  <c r="H29" i="61" s="1"/>
  <c r="H28" i="61"/>
  <c r="M43" i="56"/>
  <c r="G42" i="56"/>
  <c r="N43" i="57"/>
  <c r="N49" i="59"/>
  <c r="H42" i="57"/>
  <c r="G42" i="57"/>
  <c r="M43" i="57"/>
  <c r="M49" i="59"/>
  <c r="J46" i="69"/>
  <c r="K46" i="69" s="1"/>
  <c r="G56" i="58"/>
  <c r="M57" i="58"/>
  <c r="G57" i="58" s="1"/>
  <c r="J45" i="70"/>
  <c r="K45" i="70" s="1"/>
  <c r="N36" i="57"/>
  <c r="N41" i="59"/>
  <c r="H35" i="57"/>
  <c r="N50" i="53"/>
  <c r="H50" i="53" s="1"/>
  <c r="H49" i="53"/>
  <c r="N51" i="56"/>
  <c r="H50" i="56"/>
  <c r="N45" i="61"/>
  <c r="H45" i="61" s="1"/>
  <c r="M45" i="61"/>
  <c r="G45" i="61" s="1"/>
  <c r="M51" i="56"/>
  <c r="G50" i="56"/>
  <c r="G39" i="54"/>
  <c r="M40" i="54"/>
  <c r="M107" i="21"/>
  <c r="S108" i="21"/>
  <c r="M21" i="61"/>
  <c r="M18" i="57"/>
  <c r="G21" i="56"/>
  <c r="M22" i="56"/>
  <c r="G22" i="56" s="1"/>
  <c r="J55" i="58"/>
  <c r="K55" i="58" s="1"/>
  <c r="J54" i="53"/>
  <c r="K54" i="53" s="1"/>
  <c r="M27" i="57"/>
  <c r="G27" i="57" s="1"/>
  <c r="M31" i="59"/>
  <c r="G26" i="57"/>
  <c r="N24" i="61"/>
  <c r="H24" i="61" s="1"/>
  <c r="J24" i="61" s="1"/>
  <c r="K24" i="61" s="1"/>
  <c r="N26" i="59"/>
  <c r="H24" i="56"/>
  <c r="J24" i="56" s="1"/>
  <c r="K24" i="56" s="1"/>
  <c r="J44" i="61"/>
  <c r="K44" i="61" s="1"/>
  <c r="J38" i="54"/>
  <c r="K38" i="54" s="1"/>
  <c r="P8" i="55"/>
  <c r="H41" i="53"/>
  <c r="J41" i="53" s="1"/>
  <c r="K41" i="53" s="1"/>
  <c r="N42" i="53"/>
  <c r="H39" i="58"/>
  <c r="J39" i="58" s="1"/>
  <c r="K39" i="58" s="1"/>
  <c r="N40" i="58"/>
  <c r="M65" i="52"/>
  <c r="O65" i="52" s="1"/>
  <c r="P65" i="52" s="1"/>
  <c r="S67" i="52"/>
  <c r="J49" i="75"/>
  <c r="K49" i="75" s="1"/>
  <c r="G13" i="3" l="1"/>
  <c r="F13" i="3"/>
  <c r="Q8" i="73"/>
  <c r="F14" i="3"/>
  <c r="G14" i="3"/>
  <c r="J21" i="56"/>
  <c r="K21" i="56" s="1"/>
  <c r="J22" i="60"/>
  <c r="K22" i="60" s="1"/>
  <c r="J39" i="54"/>
  <c r="K39" i="54" s="1"/>
  <c r="J26" i="57"/>
  <c r="K26" i="57" s="1"/>
  <c r="K40" i="70"/>
  <c r="K11" i="70" s="1"/>
  <c r="K8" i="70" s="1"/>
  <c r="G36" i="56"/>
  <c r="M37" i="56"/>
  <c r="G35" i="59"/>
  <c r="M36" i="59"/>
  <c r="J25" i="59"/>
  <c r="K25" i="59" s="1"/>
  <c r="G33" i="61"/>
  <c r="M34" i="61"/>
  <c r="G34" i="61" s="1"/>
  <c r="G31" i="57"/>
  <c r="M32" i="57"/>
  <c r="J27" i="59"/>
  <c r="K27" i="59" s="1"/>
  <c r="J24" i="60"/>
  <c r="K24" i="60" s="1"/>
  <c r="J22" i="56"/>
  <c r="K22" i="56" s="1"/>
  <c r="K20" i="56" s="1"/>
  <c r="K9" i="56" s="1"/>
  <c r="K8" i="56" s="1"/>
  <c r="J57" i="58"/>
  <c r="K57" i="58" s="1"/>
  <c r="K40" i="69"/>
  <c r="K11" i="69" s="1"/>
  <c r="K8" i="69" s="1"/>
  <c r="J29" i="61"/>
  <c r="K29" i="61" s="1"/>
  <c r="J50" i="56"/>
  <c r="K50" i="56" s="1"/>
  <c r="J42" i="57"/>
  <c r="K42" i="57" s="1"/>
  <c r="J51" i="54"/>
  <c r="K51" i="54" s="1"/>
  <c r="J27" i="57"/>
  <c r="K27" i="57" s="1"/>
  <c r="J56" i="58"/>
  <c r="K56" i="58" s="1"/>
  <c r="K52" i="58" s="1"/>
  <c r="K12" i="58" s="1"/>
  <c r="J42" i="56"/>
  <c r="K42" i="56" s="1"/>
  <c r="N52" i="56"/>
  <c r="H51" i="56"/>
  <c r="N46" i="61"/>
  <c r="H46" i="61" s="1"/>
  <c r="H31" i="59"/>
  <c r="N28" i="60"/>
  <c r="H28" i="60" s="1"/>
  <c r="N32" i="59"/>
  <c r="G36" i="57"/>
  <c r="M37" i="57"/>
  <c r="N23" i="59"/>
  <c r="N19" i="57"/>
  <c r="H18" i="57"/>
  <c r="M44" i="56"/>
  <c r="G43" i="56"/>
  <c r="M38" i="61"/>
  <c r="G37" i="61"/>
  <c r="J37" i="61" s="1"/>
  <c r="K37" i="61" s="1"/>
  <c r="J28" i="61"/>
  <c r="K28" i="61" s="1"/>
  <c r="J55" i="53"/>
  <c r="K55" i="53" s="1"/>
  <c r="G49" i="59"/>
  <c r="M40" i="60"/>
  <c r="M50" i="59"/>
  <c r="H49" i="58"/>
  <c r="N50" i="58"/>
  <c r="H50" i="58" s="1"/>
  <c r="N30" i="61"/>
  <c r="H32" i="56"/>
  <c r="J32" i="56" s="1"/>
  <c r="K32" i="56" s="1"/>
  <c r="N33" i="56"/>
  <c r="R111" i="52"/>
  <c r="L106" i="52"/>
  <c r="N22" i="61"/>
  <c r="H22" i="61" s="1"/>
  <c r="H21" i="61"/>
  <c r="J56" i="53"/>
  <c r="K56" i="53" s="1"/>
  <c r="G43" i="57"/>
  <c r="M44" i="57"/>
  <c r="N38" i="61"/>
  <c r="H38" i="61" s="1"/>
  <c r="H43" i="56"/>
  <c r="N44" i="56"/>
  <c r="O104" i="52"/>
  <c r="P104" i="52" s="1"/>
  <c r="N33" i="54"/>
  <c r="H32" i="54"/>
  <c r="J32" i="54" s="1"/>
  <c r="K32" i="54" s="1"/>
  <c r="O107" i="21"/>
  <c r="P107" i="21" s="1"/>
  <c r="G40" i="54"/>
  <c r="M41" i="54"/>
  <c r="H26" i="59"/>
  <c r="J26" i="59" s="1"/>
  <c r="K26" i="59" s="1"/>
  <c r="N23" i="60"/>
  <c r="H23" i="60" s="1"/>
  <c r="J23" i="60" s="1"/>
  <c r="K23" i="60" s="1"/>
  <c r="G18" i="57"/>
  <c r="M19" i="57"/>
  <c r="M23" i="59"/>
  <c r="J45" i="61"/>
  <c r="K45" i="61" s="1"/>
  <c r="N37" i="57"/>
  <c r="H36" i="57"/>
  <c r="S111" i="52"/>
  <c r="M106" i="52"/>
  <c r="J52" i="54"/>
  <c r="K52" i="54" s="1"/>
  <c r="K48" i="54" s="1"/>
  <c r="K12" i="54" s="1"/>
  <c r="J49" i="53"/>
  <c r="K49" i="53" s="1"/>
  <c r="R114" i="21"/>
  <c r="L114" i="21" s="1"/>
  <c r="L108" i="21"/>
  <c r="G49" i="58"/>
  <c r="M50" i="58"/>
  <c r="G50" i="58" s="1"/>
  <c r="M22" i="61"/>
  <c r="G22" i="61" s="1"/>
  <c r="G21" i="61"/>
  <c r="H49" i="59"/>
  <c r="N40" i="60"/>
  <c r="N50" i="59"/>
  <c r="J35" i="57"/>
  <c r="K35" i="57" s="1"/>
  <c r="J50" i="53"/>
  <c r="K50" i="53" s="1"/>
  <c r="J48" i="58"/>
  <c r="K48" i="58" s="1"/>
  <c r="M46" i="61"/>
  <c r="G46" i="61" s="1"/>
  <c r="M52" i="56"/>
  <c r="G51" i="56"/>
  <c r="J51" i="56" s="1"/>
  <c r="K51" i="56" s="1"/>
  <c r="H41" i="59"/>
  <c r="N34" i="60"/>
  <c r="N42" i="59"/>
  <c r="G31" i="59"/>
  <c r="M28" i="60"/>
  <c r="G28" i="60" s="1"/>
  <c r="J28" i="60" s="1"/>
  <c r="K28" i="60" s="1"/>
  <c r="M32" i="59"/>
  <c r="S114" i="21"/>
  <c r="M114" i="21" s="1"/>
  <c r="M108" i="21"/>
  <c r="N44" i="57"/>
  <c r="H43" i="57"/>
  <c r="G41" i="59"/>
  <c r="M34" i="60"/>
  <c r="M42" i="59"/>
  <c r="H40" i="54"/>
  <c r="N41" i="54"/>
  <c r="M67" i="52"/>
  <c r="O67" i="52" s="1"/>
  <c r="P67" i="52" s="1"/>
  <c r="S69" i="52"/>
  <c r="H40" i="58"/>
  <c r="J40" i="58" s="1"/>
  <c r="K40" i="58" s="1"/>
  <c r="N41" i="58"/>
  <c r="H42" i="53"/>
  <c r="J42" i="53" s="1"/>
  <c r="K42" i="53" s="1"/>
  <c r="N43" i="53"/>
  <c r="J50" i="75"/>
  <c r="K50" i="75" s="1"/>
  <c r="J31" i="59" l="1"/>
  <c r="K31" i="59" s="1"/>
  <c r="F16" i="3"/>
  <c r="J46" i="61"/>
  <c r="K46" i="61" s="1"/>
  <c r="G36" i="59"/>
  <c r="M37" i="59"/>
  <c r="K46" i="53"/>
  <c r="K12" i="53" s="1"/>
  <c r="J18" i="57"/>
  <c r="K18" i="57" s="1"/>
  <c r="M38" i="56"/>
  <c r="G38" i="56" s="1"/>
  <c r="G37" i="56"/>
  <c r="O26" i="26"/>
  <c r="P26" i="26" s="1"/>
  <c r="G32" i="57"/>
  <c r="M33" i="57"/>
  <c r="G33" i="57" s="1"/>
  <c r="J49" i="58"/>
  <c r="K49" i="58" s="1"/>
  <c r="J21" i="61"/>
  <c r="K21" i="61" s="1"/>
  <c r="O114" i="21"/>
  <c r="P114" i="21" s="1"/>
  <c r="J41" i="59"/>
  <c r="K41" i="59" s="1"/>
  <c r="J22" i="61"/>
  <c r="K22" i="61" s="1"/>
  <c r="J50" i="58"/>
  <c r="K50" i="58" s="1"/>
  <c r="K52" i="53"/>
  <c r="K13" i="53" s="1"/>
  <c r="G32" i="59"/>
  <c r="M29" i="60"/>
  <c r="G29" i="60" s="1"/>
  <c r="G23" i="59"/>
  <c r="M21" i="60"/>
  <c r="G21" i="60" s="1"/>
  <c r="G44" i="57"/>
  <c r="M45" i="57"/>
  <c r="N28" i="57"/>
  <c r="N34" i="56"/>
  <c r="H33" i="56"/>
  <c r="J33" i="56" s="1"/>
  <c r="K33" i="56" s="1"/>
  <c r="J49" i="59"/>
  <c r="K49" i="59" s="1"/>
  <c r="G34" i="60"/>
  <c r="M35" i="60"/>
  <c r="G19" i="57"/>
  <c r="M24" i="59"/>
  <c r="G24" i="59" s="1"/>
  <c r="J43" i="57"/>
  <c r="K43" i="57" s="1"/>
  <c r="N34" i="54"/>
  <c r="H34" i="54" s="1"/>
  <c r="J34" i="54" s="1"/>
  <c r="K34" i="54" s="1"/>
  <c r="H33" i="54"/>
  <c r="J33" i="54" s="1"/>
  <c r="K33" i="54" s="1"/>
  <c r="N31" i="61"/>
  <c r="H30" i="61"/>
  <c r="J30" i="61" s="1"/>
  <c r="K30" i="61" s="1"/>
  <c r="N24" i="59"/>
  <c r="H24" i="59" s="1"/>
  <c r="H19" i="57"/>
  <c r="M47" i="61"/>
  <c r="G47" i="61" s="1"/>
  <c r="M53" i="56"/>
  <c r="G52" i="56"/>
  <c r="H42" i="59"/>
  <c r="N43" i="59"/>
  <c r="H23" i="59"/>
  <c r="N21" i="60"/>
  <c r="H21" i="60" s="1"/>
  <c r="S113" i="52"/>
  <c r="M111" i="52"/>
  <c r="M38" i="57"/>
  <c r="G37" i="57"/>
  <c r="N47" i="61"/>
  <c r="H47" i="61" s="1"/>
  <c r="N53" i="56"/>
  <c r="H52" i="56"/>
  <c r="M42" i="54"/>
  <c r="G41" i="54"/>
  <c r="N39" i="61"/>
  <c r="H39" i="61" s="1"/>
  <c r="N45" i="56"/>
  <c r="H44" i="56"/>
  <c r="G50" i="59"/>
  <c r="M51" i="59"/>
  <c r="M39" i="61"/>
  <c r="G38" i="61"/>
  <c r="J38" i="61" s="1"/>
  <c r="K38" i="61" s="1"/>
  <c r="J36" i="57"/>
  <c r="K36" i="57" s="1"/>
  <c r="H41" i="54"/>
  <c r="N42" i="54"/>
  <c r="N45" i="57"/>
  <c r="H44" i="57"/>
  <c r="H50" i="59"/>
  <c r="N51" i="59"/>
  <c r="H37" i="57"/>
  <c r="N38" i="57"/>
  <c r="J40" i="54"/>
  <c r="K40" i="54" s="1"/>
  <c r="O106" i="52"/>
  <c r="P106" i="52" s="1"/>
  <c r="G40" i="60"/>
  <c r="M41" i="60"/>
  <c r="J43" i="56"/>
  <c r="K43" i="56" s="1"/>
  <c r="H32" i="59"/>
  <c r="N29" i="60"/>
  <c r="H29" i="60" s="1"/>
  <c r="N35" i="60"/>
  <c r="H34" i="60"/>
  <c r="G42" i="59"/>
  <c r="M43" i="59"/>
  <c r="N41" i="60"/>
  <c r="H40" i="60"/>
  <c r="O108" i="21"/>
  <c r="P108" i="21" s="1"/>
  <c r="R113" i="52"/>
  <c r="L111" i="52"/>
  <c r="O27" i="26"/>
  <c r="P27" i="26" s="1"/>
  <c r="M45" i="56"/>
  <c r="G44" i="56"/>
  <c r="J44" i="56" s="1"/>
  <c r="K44" i="56" s="1"/>
  <c r="H43" i="53"/>
  <c r="J43" i="53" s="1"/>
  <c r="K43" i="53" s="1"/>
  <c r="N44" i="53"/>
  <c r="H44" i="53" s="1"/>
  <c r="J44" i="53" s="1"/>
  <c r="K44" i="53" s="1"/>
  <c r="H41" i="58"/>
  <c r="J41" i="58" s="1"/>
  <c r="K41" i="58" s="1"/>
  <c r="N42" i="58"/>
  <c r="H42" i="58" s="1"/>
  <c r="J42" i="58" s="1"/>
  <c r="K42" i="58" s="1"/>
  <c r="M69" i="52"/>
  <c r="O69" i="52" s="1"/>
  <c r="P69" i="52" s="1"/>
  <c r="S82" i="52"/>
  <c r="J51" i="75"/>
  <c r="K51" i="75" s="1"/>
  <c r="J52" i="75"/>
  <c r="K52" i="75" s="1"/>
  <c r="P24" i="26" l="1"/>
  <c r="P10" i="26" s="1"/>
  <c r="P8" i="26" s="1"/>
  <c r="F19" i="3" s="1"/>
  <c r="K44" i="58"/>
  <c r="K11" i="58" s="1"/>
  <c r="K42" i="75"/>
  <c r="K12" i="75" s="1"/>
  <c r="K8" i="75" s="1"/>
  <c r="J52" i="56"/>
  <c r="K52" i="56" s="1"/>
  <c r="G37" i="59"/>
  <c r="M38" i="59"/>
  <c r="G38" i="59" s="1"/>
  <c r="K28" i="54"/>
  <c r="K10" i="54" s="1"/>
  <c r="P82" i="21"/>
  <c r="P11" i="21" s="1"/>
  <c r="P8" i="21" s="1"/>
  <c r="O111" i="52"/>
  <c r="P111" i="52" s="1"/>
  <c r="K20" i="61"/>
  <c r="K9" i="61" s="1"/>
  <c r="K8" i="61" s="1"/>
  <c r="K34" i="58"/>
  <c r="K10" i="58" s="1"/>
  <c r="J21" i="60"/>
  <c r="K21" i="60" s="1"/>
  <c r="K20" i="60" s="1"/>
  <c r="K9" i="60" s="1"/>
  <c r="K8" i="60" s="1"/>
  <c r="J19" i="57"/>
  <c r="K19" i="57" s="1"/>
  <c r="K17" i="57" s="1"/>
  <c r="K9" i="57" s="1"/>
  <c r="K8" i="57" s="1"/>
  <c r="J23" i="59"/>
  <c r="K23" i="59" s="1"/>
  <c r="N43" i="54"/>
  <c r="H42" i="54"/>
  <c r="N40" i="61"/>
  <c r="H40" i="61" s="1"/>
  <c r="N46" i="56"/>
  <c r="H45" i="56"/>
  <c r="J37" i="57"/>
  <c r="K37" i="57" s="1"/>
  <c r="H43" i="59"/>
  <c r="N44" i="59"/>
  <c r="J44" i="57"/>
  <c r="K44" i="57" s="1"/>
  <c r="G35" i="60"/>
  <c r="M36" i="60"/>
  <c r="R114" i="52"/>
  <c r="L113" i="52"/>
  <c r="N39" i="57"/>
  <c r="H38" i="57"/>
  <c r="J41" i="54"/>
  <c r="K41" i="54" s="1"/>
  <c r="N32" i="61"/>
  <c r="H31" i="61"/>
  <c r="J31" i="61" s="1"/>
  <c r="K31" i="61" s="1"/>
  <c r="J34" i="60"/>
  <c r="K34" i="60" s="1"/>
  <c r="N36" i="60"/>
  <c r="H35" i="60"/>
  <c r="M43" i="54"/>
  <c r="G42" i="54"/>
  <c r="S114" i="52"/>
  <c r="M113" i="52"/>
  <c r="M54" i="56"/>
  <c r="G54" i="56" s="1"/>
  <c r="G53" i="56"/>
  <c r="J29" i="60"/>
  <c r="K29" i="60" s="1"/>
  <c r="G38" i="57"/>
  <c r="M39" i="57"/>
  <c r="M40" i="61"/>
  <c r="G39" i="61"/>
  <c r="J39" i="61" s="1"/>
  <c r="K39" i="61" s="1"/>
  <c r="G51" i="59"/>
  <c r="M52" i="59"/>
  <c r="J47" i="61"/>
  <c r="K47" i="61" s="1"/>
  <c r="K43" i="61" s="1"/>
  <c r="K12" i="61" s="1"/>
  <c r="N29" i="57"/>
  <c r="H29" i="57" s="1"/>
  <c r="J29" i="57" s="1"/>
  <c r="K29" i="57" s="1"/>
  <c r="N35" i="56"/>
  <c r="H34" i="56"/>
  <c r="J34" i="56" s="1"/>
  <c r="K34" i="56" s="1"/>
  <c r="J32" i="59"/>
  <c r="K32" i="59" s="1"/>
  <c r="H51" i="59"/>
  <c r="N52" i="59"/>
  <c r="G41" i="60"/>
  <c r="M42" i="60"/>
  <c r="G42" i="60" s="1"/>
  <c r="J50" i="59"/>
  <c r="K50" i="59" s="1"/>
  <c r="N54" i="56"/>
  <c r="H54" i="56" s="1"/>
  <c r="H53" i="56"/>
  <c r="N33" i="59"/>
  <c r="H28" i="57"/>
  <c r="J28" i="57" s="1"/>
  <c r="K28" i="57" s="1"/>
  <c r="N42" i="60"/>
  <c r="H42" i="60" s="1"/>
  <c r="H41" i="60"/>
  <c r="G43" i="59"/>
  <c r="M44" i="59"/>
  <c r="M46" i="56"/>
  <c r="G45" i="56"/>
  <c r="J42" i="59"/>
  <c r="K42" i="59" s="1"/>
  <c r="J40" i="60"/>
  <c r="K40" i="60" s="1"/>
  <c r="N46" i="57"/>
  <c r="H46" i="57" s="1"/>
  <c r="H45" i="57"/>
  <c r="J24" i="59"/>
  <c r="K24" i="59" s="1"/>
  <c r="G45" i="57"/>
  <c r="M46" i="57"/>
  <c r="G46" i="57" s="1"/>
  <c r="K36" i="53"/>
  <c r="K11" i="53" s="1"/>
  <c r="M82" i="52"/>
  <c r="O82" i="52" s="1"/>
  <c r="P82" i="52" s="1"/>
  <c r="S85" i="52"/>
  <c r="C11" i="3" l="1"/>
  <c r="C10" i="3" s="1"/>
  <c r="C28" i="3" s="1"/>
  <c r="C8" i="85" s="1"/>
  <c r="J42" i="54"/>
  <c r="K42" i="54" s="1"/>
  <c r="F17" i="3"/>
  <c r="G17" i="3"/>
  <c r="K22" i="59"/>
  <c r="K9" i="59" s="1"/>
  <c r="K8" i="59" s="1"/>
  <c r="J45" i="57"/>
  <c r="K45" i="57" s="1"/>
  <c r="J43" i="59"/>
  <c r="K43" i="59" s="1"/>
  <c r="J42" i="60"/>
  <c r="K42" i="60" s="1"/>
  <c r="J38" i="57"/>
  <c r="K38" i="57" s="1"/>
  <c r="O113" i="52"/>
  <c r="P113" i="52" s="1"/>
  <c r="J35" i="60"/>
  <c r="K35" i="60" s="1"/>
  <c r="J45" i="56"/>
  <c r="K45" i="56" s="1"/>
  <c r="J46" i="57"/>
  <c r="K46" i="57" s="1"/>
  <c r="N37" i="60"/>
  <c r="H37" i="60" s="1"/>
  <c r="H36" i="60"/>
  <c r="R119" i="52"/>
  <c r="L119" i="52" s="1"/>
  <c r="L114" i="52"/>
  <c r="M47" i="56"/>
  <c r="G47" i="56" s="1"/>
  <c r="G46" i="56"/>
  <c r="M41" i="61"/>
  <c r="G41" i="61" s="1"/>
  <c r="G40" i="61"/>
  <c r="J40" i="61" s="1"/>
  <c r="K40" i="61" s="1"/>
  <c r="G36" i="60"/>
  <c r="M37" i="60"/>
  <c r="G37" i="60" s="1"/>
  <c r="N41" i="61"/>
  <c r="H41" i="61" s="1"/>
  <c r="N47" i="56"/>
  <c r="H47" i="56" s="1"/>
  <c r="H46" i="56"/>
  <c r="G44" i="59"/>
  <c r="M45" i="59"/>
  <c r="N30" i="57"/>
  <c r="H30" i="57" s="1"/>
  <c r="J30" i="57" s="1"/>
  <c r="K30" i="57" s="1"/>
  <c r="N36" i="56"/>
  <c r="H35" i="56"/>
  <c r="J35" i="56" s="1"/>
  <c r="K35" i="56" s="1"/>
  <c r="G39" i="57"/>
  <c r="M40" i="57"/>
  <c r="G40" i="57" s="1"/>
  <c r="S119" i="52"/>
  <c r="M119" i="52" s="1"/>
  <c r="M114" i="52"/>
  <c r="H33" i="59"/>
  <c r="J33" i="59" s="1"/>
  <c r="K33" i="59" s="1"/>
  <c r="N30" i="60"/>
  <c r="N34" i="59"/>
  <c r="N33" i="61"/>
  <c r="H32" i="61"/>
  <c r="J32" i="61" s="1"/>
  <c r="K32" i="61" s="1"/>
  <c r="M44" i="54"/>
  <c r="G43" i="54"/>
  <c r="N44" i="54"/>
  <c r="H43" i="54"/>
  <c r="J41" i="60"/>
  <c r="K41" i="60" s="1"/>
  <c r="G52" i="59"/>
  <c r="M53" i="59"/>
  <c r="G53" i="59" s="1"/>
  <c r="J53" i="56"/>
  <c r="K53" i="56" s="1"/>
  <c r="K48" i="56" s="1"/>
  <c r="K12" i="56" s="1"/>
  <c r="H44" i="59"/>
  <c r="N45" i="59"/>
  <c r="H52" i="59"/>
  <c r="N53" i="59"/>
  <c r="H53" i="59" s="1"/>
  <c r="J51" i="59"/>
  <c r="K51" i="59" s="1"/>
  <c r="J54" i="56"/>
  <c r="K54" i="56" s="1"/>
  <c r="H39" i="57"/>
  <c r="N40" i="57"/>
  <c r="H40" i="57" s="1"/>
  <c r="S86" i="52"/>
  <c r="M86" i="52" s="1"/>
  <c r="O86" i="52" s="1"/>
  <c r="P86" i="52" s="1"/>
  <c r="M85" i="52"/>
  <c r="O85" i="52" s="1"/>
  <c r="P85" i="52" s="1"/>
  <c r="D11" i="3" l="1"/>
  <c r="K39" i="60"/>
  <c r="K12" i="60" s="1"/>
  <c r="K41" i="57"/>
  <c r="K12" i="57" s="1"/>
  <c r="J36" i="60"/>
  <c r="K36" i="60" s="1"/>
  <c r="J41" i="61"/>
  <c r="K41" i="61" s="1"/>
  <c r="K35" i="61" s="1"/>
  <c r="K11" i="61" s="1"/>
  <c r="H34" i="59"/>
  <c r="J34" i="59" s="1"/>
  <c r="K34" i="59" s="1"/>
  <c r="N35" i="59"/>
  <c r="N45" i="54"/>
  <c r="H44" i="54"/>
  <c r="G45" i="59"/>
  <c r="M46" i="59"/>
  <c r="G46" i="59" s="1"/>
  <c r="J43" i="54"/>
  <c r="K43" i="54" s="1"/>
  <c r="J44" i="59"/>
  <c r="K44" i="59" s="1"/>
  <c r="N31" i="57"/>
  <c r="H31" i="57" s="1"/>
  <c r="J31" i="57" s="1"/>
  <c r="K31" i="57" s="1"/>
  <c r="N37" i="56"/>
  <c r="H36" i="56"/>
  <c r="J36" i="56" s="1"/>
  <c r="K36" i="56" s="1"/>
  <c r="M45" i="54"/>
  <c r="G44" i="54"/>
  <c r="J46" i="56"/>
  <c r="K46" i="56" s="1"/>
  <c r="J40" i="57"/>
  <c r="K40" i="57" s="1"/>
  <c r="J47" i="56"/>
  <c r="K47" i="56" s="1"/>
  <c r="J53" i="59"/>
  <c r="K53" i="59" s="1"/>
  <c r="J39" i="57"/>
  <c r="K39" i="57" s="1"/>
  <c r="K34" i="57" s="1"/>
  <c r="K11" i="57" s="1"/>
  <c r="O114" i="52"/>
  <c r="P114" i="52" s="1"/>
  <c r="H30" i="60"/>
  <c r="J30" i="60" s="1"/>
  <c r="K30" i="60" s="1"/>
  <c r="N31" i="60"/>
  <c r="H31" i="60" s="1"/>
  <c r="J31" i="60" s="1"/>
  <c r="K31" i="60" s="1"/>
  <c r="H45" i="59"/>
  <c r="N46" i="59"/>
  <c r="H46" i="59" s="1"/>
  <c r="J52" i="59"/>
  <c r="K52" i="59" s="1"/>
  <c r="N34" i="61"/>
  <c r="H34" i="61" s="1"/>
  <c r="J34" i="61" s="1"/>
  <c r="K34" i="61" s="1"/>
  <c r="H33" i="61"/>
  <c r="J33" i="61" s="1"/>
  <c r="K33" i="61" s="1"/>
  <c r="J37" i="60"/>
  <c r="K37" i="60" s="1"/>
  <c r="K33" i="60" s="1"/>
  <c r="K11" i="60" s="1"/>
  <c r="O119" i="52"/>
  <c r="P119" i="52" s="1"/>
  <c r="P43" i="52"/>
  <c r="P10" i="52" s="1"/>
  <c r="I10" i="80"/>
  <c r="J10" i="80" s="1"/>
  <c r="J9" i="80" s="1"/>
  <c r="P88" i="52" l="1"/>
  <c r="P11" i="52" s="1"/>
  <c r="J46" i="59"/>
  <c r="K46" i="59" s="1"/>
  <c r="J245" i="80"/>
  <c r="J44" i="54"/>
  <c r="K44" i="54" s="1"/>
  <c r="K48" i="59"/>
  <c r="K12" i="59" s="1"/>
  <c r="J45" i="59"/>
  <c r="K45" i="59" s="1"/>
  <c r="K40" i="59" s="1"/>
  <c r="K11" i="59" s="1"/>
  <c r="K27" i="60"/>
  <c r="K10" i="60" s="1"/>
  <c r="M46" i="54"/>
  <c r="G46" i="54" s="1"/>
  <c r="G45" i="54"/>
  <c r="N46" i="54"/>
  <c r="H46" i="54" s="1"/>
  <c r="H45" i="54"/>
  <c r="N32" i="57"/>
  <c r="H32" i="57" s="1"/>
  <c r="J32" i="57" s="1"/>
  <c r="K32" i="57" s="1"/>
  <c r="N38" i="56"/>
  <c r="H37" i="56"/>
  <c r="J37" i="56" s="1"/>
  <c r="K37" i="56" s="1"/>
  <c r="H35" i="59"/>
  <c r="J35" i="59" s="1"/>
  <c r="K35" i="59" s="1"/>
  <c r="N36" i="59"/>
  <c r="K40" i="56"/>
  <c r="K11" i="56" s="1"/>
  <c r="K27" i="61"/>
  <c r="K10" i="61" s="1"/>
  <c r="F23" i="3" l="1"/>
  <c r="F28" i="3" s="1"/>
  <c r="N33" i="57"/>
  <c r="H33" i="57" s="1"/>
  <c r="J33" i="57" s="1"/>
  <c r="K33" i="57" s="1"/>
  <c r="K25" i="57" s="1"/>
  <c r="K10" i="57" s="1"/>
  <c r="H38" i="56"/>
  <c r="J38" i="56" s="1"/>
  <c r="K38" i="56" s="1"/>
  <c r="K29" i="56" s="1"/>
  <c r="K10" i="56" s="1"/>
  <c r="J45" i="54"/>
  <c r="K45" i="54" s="1"/>
  <c r="H36" i="59"/>
  <c r="J36" i="59" s="1"/>
  <c r="K36" i="59" s="1"/>
  <c r="N37" i="59"/>
  <c r="J46" i="54"/>
  <c r="K46" i="54" s="1"/>
  <c r="K36" i="54" s="1"/>
  <c r="K11" i="54" s="1"/>
  <c r="H37" i="59" l="1"/>
  <c r="J37" i="59" s="1"/>
  <c r="K37" i="59" s="1"/>
  <c r="N38" i="59"/>
  <c r="H38" i="59" s="1"/>
  <c r="J38" i="59" s="1"/>
  <c r="K38" i="59" s="1"/>
  <c r="K30" i="59" l="1"/>
  <c r="K10" i="59" s="1"/>
  <c r="C12" i="85"/>
</calcChain>
</file>

<file path=xl/sharedStrings.xml><?xml version="1.0" encoding="utf-8"?>
<sst xmlns="http://schemas.openxmlformats.org/spreadsheetml/2006/main" count="6243" uniqueCount="1847">
  <si>
    <t>m3</t>
  </si>
  <si>
    <t>kg</t>
  </si>
  <si>
    <t>md</t>
  </si>
  <si>
    <t>m2</t>
  </si>
  <si>
    <t>Cái</t>
  </si>
  <si>
    <t>bộ</t>
  </si>
  <si>
    <t>cái</t>
  </si>
  <si>
    <t>TỔNG HỢP DỰ TOÁN/ BOQ SUMMARY</t>
  </si>
  <si>
    <t>MỤC
ITEM</t>
  </si>
  <si>
    <t>MÔ TẢ
DESCRIPTION</t>
  </si>
  <si>
    <t>I</t>
  </si>
  <si>
    <t>II</t>
  </si>
  <si>
    <t>VII</t>
  </si>
  <si>
    <t>REMARK
GHI CHÚ</t>
  </si>
  <si>
    <t>***</t>
  </si>
  <si>
    <t>III</t>
  </si>
  <si>
    <t>m</t>
  </si>
  <si>
    <t>IV</t>
  </si>
  <si>
    <t>*</t>
  </si>
  <si>
    <t>V</t>
  </si>
  <si>
    <t>VI</t>
  </si>
  <si>
    <t>A</t>
  </si>
  <si>
    <t>Hồng Tín, Hồng Hà, Đại Lộc Phát, HDH
Hong Tin, Hong Ha, Dai Loc Phat, HDH</t>
  </si>
  <si>
    <t xml:space="preserve"> - Cát : Campuchia, Dầu Tiếng, địa phương
- Gạch tuynel địa phương (Bình Mỹ,…)
- Xi măng : Hà Tiên, Fico</t>
  </si>
  <si>
    <t>DỰ ÁN: CÔNG TY TNHH THỰC PHẨM FARINA - CHI NHÁNH BÌNH DƯƠNG
PROJECT: FARINA FOOD COMPANY LIMITED - BINH DUONG BRANCH</t>
  </si>
  <si>
    <t>ĐỊA ĐIỂM: KHU CÔNG NGHIỆP VSIP III, TỈNH BÌNH DƯƠNG
LOCATION: VSIP III INDUSTRIAL PARK, BINH DUONG PROVINCE</t>
  </si>
  <si>
    <t>Ghi chú</t>
  </si>
  <si>
    <t>cọc/pile</t>
  </si>
  <si>
    <t>cây</t>
  </si>
  <si>
    <t>B</t>
  </si>
  <si>
    <t>M</t>
  </si>
  <si>
    <t>C</t>
  </si>
  <si>
    <t>D</t>
  </si>
  <si>
    <t>E</t>
  </si>
  <si>
    <t>F</t>
  </si>
  <si>
    <t>G</t>
  </si>
  <si>
    <t>H</t>
  </si>
  <si>
    <t>J</t>
  </si>
  <si>
    <t>K</t>
  </si>
  <si>
    <t>L</t>
  </si>
  <si>
    <t>N</t>
  </si>
  <si>
    <t>WxH = 20x20mm</t>
  </si>
  <si>
    <t>Jotun</t>
  </si>
  <si>
    <t>Austdoor/ US Door / Mitadoor</t>
  </si>
  <si>
    <t>P</t>
  </si>
  <si>
    <t>mối/ join</t>
  </si>
  <si>
    <t>Bộ</t>
  </si>
  <si>
    <t>CÔNG TÁC CỬA
DOOR WORK</t>
  </si>
  <si>
    <t xml:space="preserve"> - Cát : Campuchia, Dầu Tiếng, địa phương
- Xi măng : Hà Tiên, Fico
- Cat : Cambodia, Dau Tieng, local
- Cement: Ha Tien, Fico</t>
  </si>
  <si>
    <r>
      <t xml:space="preserve">TÊN CÔNG VIỆC VÀ DIỄN GIẢI
</t>
    </r>
    <r>
      <rPr>
        <b/>
        <sz val="9"/>
        <color rgb="FF0070C0"/>
        <rFont val="Arial"/>
        <family val="2"/>
      </rPr>
      <t>DESCRIPTION</t>
    </r>
  </si>
  <si>
    <r>
      <rPr>
        <b/>
        <sz val="9"/>
        <rFont val="Arial"/>
        <family val="2"/>
      </rPr>
      <t>STT</t>
    </r>
    <r>
      <rPr>
        <b/>
        <sz val="9"/>
        <color rgb="FF0070C0"/>
        <rFont val="Arial"/>
        <family val="2"/>
      </rPr>
      <t xml:space="preserve">
NO.</t>
    </r>
  </si>
  <si>
    <r>
      <t xml:space="preserve">ĐẶC TÍNH KỸ THUẬT
</t>
    </r>
    <r>
      <rPr>
        <b/>
        <sz val="9"/>
        <color rgb="FF0070C0"/>
        <rFont val="Arial"/>
        <family val="2"/>
      </rPr>
      <t>STANDARD</t>
    </r>
  </si>
  <si>
    <r>
      <t xml:space="preserve">NHÃN HIỆU &amp; XUẤT XỨ
</t>
    </r>
    <r>
      <rPr>
        <b/>
        <sz val="9"/>
        <color rgb="FF0070C0"/>
        <rFont val="Arial"/>
        <family val="2"/>
      </rPr>
      <t>BRAND NAME &amp; ORIGIN</t>
    </r>
  </si>
  <si>
    <r>
      <t xml:space="preserve">Đvt
</t>
    </r>
    <r>
      <rPr>
        <b/>
        <sz val="9"/>
        <color rgb="FF0070C0"/>
        <rFont val="Arial"/>
        <family val="2"/>
      </rPr>
      <t>Unit</t>
    </r>
  </si>
  <si>
    <r>
      <t xml:space="preserve">KL TỔNG
</t>
    </r>
    <r>
      <rPr>
        <b/>
        <sz val="9"/>
        <color rgb="FF0070C0"/>
        <rFont val="Arial"/>
        <family val="2"/>
      </rPr>
      <t>Q'TY</t>
    </r>
  </si>
  <si>
    <r>
      <t xml:space="preserve">NHÂN CÔNG
</t>
    </r>
    <r>
      <rPr>
        <b/>
        <sz val="9"/>
        <color rgb="FF0070C0"/>
        <rFont val="Arial"/>
        <family val="2"/>
      </rPr>
      <t>RATE LABOUR</t>
    </r>
  </si>
  <si>
    <r>
      <rPr>
        <b/>
        <sz val="9"/>
        <color theme="3"/>
        <rFont val="Arial"/>
        <family val="2"/>
      </rPr>
      <t>VẬT TƯ</t>
    </r>
    <r>
      <rPr>
        <b/>
        <sz val="9"/>
        <color theme="5"/>
        <rFont val="Arial"/>
        <family val="2"/>
      </rPr>
      <t xml:space="preserve">
</t>
    </r>
    <r>
      <rPr>
        <b/>
        <sz val="9"/>
        <color rgb="FF0070C0"/>
        <rFont val="Arial"/>
        <family val="2"/>
      </rPr>
      <t>RATE MATERIALS</t>
    </r>
  </si>
  <si>
    <r>
      <t xml:space="preserve">MMTB
</t>
    </r>
    <r>
      <rPr>
        <b/>
        <sz val="9"/>
        <color rgb="FF0070C0"/>
        <rFont val="Arial"/>
        <family val="2"/>
      </rPr>
      <t>RATE EQUIPMENT</t>
    </r>
  </si>
  <si>
    <r>
      <t xml:space="preserve">Đầm chặt và xử lý đất đáy đà kiềng, bó vỉa
</t>
    </r>
    <r>
      <rPr>
        <i/>
        <sz val="9"/>
        <color rgb="FF0070C0"/>
        <rFont val="Arial"/>
        <family val="2"/>
      </rPr>
      <t>Compacting and treating the soil at the bottom of the dam, bundling the pavement</t>
    </r>
  </si>
  <si>
    <r>
      <t xml:space="preserve">CÔNG TÁC BỔ SUNG TỪ NHÀ THẦU
</t>
    </r>
    <r>
      <rPr>
        <b/>
        <i/>
        <sz val="9"/>
        <color rgb="FF0070C0"/>
        <rFont val="Arial"/>
        <family val="2"/>
      </rPr>
      <t>ADDITIONAL WORK FROM THE CONTRACTOR</t>
    </r>
  </si>
  <si>
    <r>
      <t xml:space="preserve">CÔNG TÁC ĐẤT
</t>
    </r>
    <r>
      <rPr>
        <b/>
        <i/>
        <sz val="9"/>
        <color rgb="FF0070C0"/>
        <rFont val="Arial"/>
        <family val="2"/>
      </rPr>
      <t>EARTHWORK</t>
    </r>
  </si>
  <si>
    <r>
      <t xml:space="preserve">CÔNG TÁC BÊ TÔNG
</t>
    </r>
    <r>
      <rPr>
        <b/>
        <i/>
        <sz val="9"/>
        <color rgb="FF0070C0"/>
        <rFont val="Arial"/>
        <family val="2"/>
      </rPr>
      <t>CONCRETE WORK</t>
    </r>
  </si>
  <si>
    <r>
      <t xml:space="preserve">CÔNG TÁC VÁN KHUÔN
</t>
    </r>
    <r>
      <rPr>
        <b/>
        <i/>
        <sz val="9"/>
        <color rgb="FF0070C0"/>
        <rFont val="Arial"/>
        <family val="2"/>
      </rPr>
      <t>FORMWORK</t>
    </r>
  </si>
  <si>
    <r>
      <t xml:space="preserve">Ván khuôn sàn
</t>
    </r>
    <r>
      <rPr>
        <i/>
        <sz val="9"/>
        <color rgb="FF0070C0"/>
        <rFont val="Arial"/>
        <family val="2"/>
      </rPr>
      <t>Floor Formwork</t>
    </r>
  </si>
  <si>
    <r>
      <t xml:space="preserve">CÔNG TÁC CỐT THÉP
</t>
    </r>
    <r>
      <rPr>
        <b/>
        <i/>
        <sz val="9"/>
        <color rgb="FF0070C0"/>
        <rFont val="Arial"/>
        <family val="2"/>
      </rPr>
      <t>REBAR WORK</t>
    </r>
  </si>
  <si>
    <r>
      <t xml:space="preserve">CÔNG TÁC KHÁC
</t>
    </r>
    <r>
      <rPr>
        <b/>
        <i/>
        <sz val="9"/>
        <color rgb="FF0070C0"/>
        <rFont val="Arial"/>
        <family val="2"/>
      </rPr>
      <t>OTHER WORK</t>
    </r>
  </si>
  <si>
    <r>
      <t xml:space="preserve">Kiến Hoa, Phan Vũ, BT Thủ Đức
</t>
    </r>
    <r>
      <rPr>
        <i/>
        <sz val="9"/>
        <color rgb="FF0070C0"/>
        <rFont val="Arial"/>
        <family val="2"/>
      </rPr>
      <t>Kien Hoa, Phan Vu, BT Thu Duc</t>
    </r>
  </si>
  <si>
    <r>
      <t xml:space="preserve">Lớp đá 0x4
</t>
    </r>
    <r>
      <rPr>
        <i/>
        <sz val="9"/>
        <color rgb="FF0070C0"/>
        <rFont val="Arial"/>
        <family val="2"/>
      </rPr>
      <t>Stone layer 0x4</t>
    </r>
  </si>
  <si>
    <r>
      <t xml:space="preserve">Phú Giáo, Tân Uyên, địa phương
</t>
    </r>
    <r>
      <rPr>
        <i/>
        <sz val="9"/>
        <color rgb="FF0070C0"/>
        <rFont val="Arial"/>
        <family val="2"/>
      </rPr>
      <t>Phu Giao, Tan Uyen, Local</t>
    </r>
  </si>
  <si>
    <r>
      <t xml:space="preserve">Cốt thép móng
</t>
    </r>
    <r>
      <rPr>
        <i/>
        <sz val="9"/>
        <color rgb="FF0070C0"/>
        <rFont val="Arial"/>
        <family val="2"/>
      </rPr>
      <t>Reinforcement for foundations.</t>
    </r>
  </si>
  <si>
    <r>
      <t xml:space="preserve">Cốt thép đà kiềng
</t>
    </r>
    <r>
      <rPr>
        <i/>
        <sz val="9"/>
        <color rgb="FF0070C0"/>
        <rFont val="Arial"/>
        <family val="2"/>
      </rPr>
      <t>Reinforcement tie beam</t>
    </r>
  </si>
  <si>
    <r>
      <t xml:space="preserve">CÔNG TÁC XÂY 
</t>
    </r>
    <r>
      <rPr>
        <b/>
        <i/>
        <sz val="9"/>
        <color rgb="FF0070C0"/>
        <rFont val="Arial"/>
        <family val="2"/>
      </rPr>
      <t>BRICK WALL</t>
    </r>
  </si>
  <si>
    <r>
      <t xml:space="preserve">Tường xây gạch dày 200mm
</t>
    </r>
    <r>
      <rPr>
        <i/>
        <sz val="9"/>
        <color rgb="FF0070C0"/>
        <rFont val="Arial"/>
        <family val="2"/>
      </rPr>
      <t>200mm thick brick wall</t>
    </r>
  </si>
  <si>
    <r>
      <t xml:space="preserve">GCLD bổ trụ  200x200mm, 4D12, D6@150
</t>
    </r>
    <r>
      <rPr>
        <i/>
        <sz val="9"/>
        <color rgb="FF0070C0"/>
        <rFont val="Arial"/>
        <family val="2"/>
      </rPr>
      <t>Fabrication and assembly 200x200mm stiffener, 4D12, D6@150</t>
    </r>
  </si>
  <si>
    <r>
      <t xml:space="preserve">GCLD lanh tô 200x200mm, 4D10, D6@150
</t>
    </r>
    <r>
      <rPr>
        <i/>
        <sz val="9"/>
        <color rgb="FF0070C0"/>
        <rFont val="Arial"/>
        <family val="2"/>
      </rPr>
      <t>Fabrication and assembly 200x200mm lintel, 4D10, D6@150</t>
    </r>
  </si>
  <si>
    <r>
      <t xml:space="preserve">Lanh tô, đà giằng, bổ trụ kt 100x200mm
</t>
    </r>
    <r>
      <rPr>
        <i/>
        <sz val="9"/>
        <color rgb="FF0070C0"/>
        <rFont val="Arial"/>
        <family val="2"/>
      </rPr>
      <t>Lintel, tie beam, column size 100x200mm</t>
    </r>
  </si>
  <si>
    <r>
      <t xml:space="preserve">CÔNG TÁC SƠN
</t>
    </r>
    <r>
      <rPr>
        <b/>
        <i/>
        <sz val="9"/>
        <color rgb="FF0070C0"/>
        <rFont val="Arial"/>
        <family val="2"/>
      </rPr>
      <t>PAINTING WORK</t>
    </r>
  </si>
  <si>
    <r>
      <t xml:space="preserve">Sơn nước cấu kiện bê tông (Cột, dầm, cầu thang)
</t>
    </r>
    <r>
      <rPr>
        <i/>
        <sz val="9"/>
        <color rgb="FF0070C0"/>
        <rFont val="Arial"/>
        <family val="2"/>
      </rPr>
      <t>Paint concrete structures (columns, beams, stairs)</t>
    </r>
  </si>
  <si>
    <r>
      <t xml:space="preserve">Len gạch chân tường
</t>
    </r>
    <r>
      <rPr>
        <i/>
        <sz val="9"/>
        <color rgb="FF0070C0"/>
        <rFont val="Arial"/>
        <family val="2"/>
      </rPr>
      <t>Installing skirting tiles</t>
    </r>
  </si>
  <si>
    <r>
      <t xml:space="preserve">Đen Kim Sa Trung
</t>
    </r>
    <r>
      <rPr>
        <i/>
        <sz val="9"/>
        <color rgb="FF0070C0"/>
        <rFont val="Arial"/>
        <family val="2"/>
      </rPr>
      <t>Black Galaxy Granite</t>
    </r>
  </si>
  <si>
    <r>
      <t xml:space="preserve">Tấm dày 9mm
</t>
    </r>
    <r>
      <rPr>
        <i/>
        <sz val="9"/>
        <color rgb="FF0070C0"/>
        <rFont val="Arial"/>
        <family val="2"/>
      </rPr>
      <t>9mm thick plate</t>
    </r>
  </si>
  <si>
    <r>
      <t xml:space="preserve">khung nhôm và tấm : Vĩnh Tường / USG Boral
</t>
    </r>
    <r>
      <rPr>
        <i/>
        <sz val="9"/>
        <color rgb="FF0070C0"/>
        <rFont val="Arial"/>
        <family val="2"/>
      </rPr>
      <t>Aluminum frame and panels: Vinh Tuong / USG Boral</t>
    </r>
  </si>
  <si>
    <r>
      <t xml:space="preserve">Đào đất hố móng, đường ống, khuôn đường
</t>
    </r>
    <r>
      <rPr>
        <i/>
        <sz val="9"/>
        <color rgb="FF0070C0"/>
        <rFont val="Arial"/>
        <family val="2"/>
      </rPr>
      <t>Excavation of foundation pits, pipes, road molds</t>
    </r>
  </si>
  <si>
    <r>
      <t xml:space="preserve">Đào đất đà kiềng
</t>
    </r>
    <r>
      <rPr>
        <i/>
        <sz val="9"/>
        <color rgb="FF0070C0"/>
        <rFont val="Arial"/>
        <family val="2"/>
      </rPr>
      <t>Digging up the land</t>
    </r>
  </si>
  <si>
    <r>
      <t xml:space="preserve">Đắp đất móng đầm chặt
</t>
    </r>
    <r>
      <rPr>
        <i/>
        <sz val="9"/>
        <color rgb="FF0070C0"/>
        <rFont val="Arial"/>
        <family val="2"/>
      </rPr>
      <t>Compacting the foundation</t>
    </r>
  </si>
  <si>
    <r>
      <t xml:space="preserve">Đầm chặt đất nền, K&gt;=92
</t>
    </r>
    <r>
      <rPr>
        <i/>
        <sz val="9"/>
        <color rgb="FF0070C0"/>
        <rFont val="Arial"/>
        <family val="2"/>
      </rPr>
      <t>Compacting the soil, K&gt;=92</t>
    </r>
  </si>
  <si>
    <r>
      <t xml:space="preserve">Lớp PVC, dày 0.3mm
</t>
    </r>
    <r>
      <rPr>
        <i/>
        <sz val="9"/>
        <color rgb="FF0070C0"/>
        <rFont val="Arial"/>
        <family val="2"/>
      </rPr>
      <t>PVC layer, 0.3mm thick</t>
    </r>
  </si>
  <si>
    <r>
      <t xml:space="preserve">Bê tông lót nền đá 1x2 M150
</t>
    </r>
    <r>
      <rPr>
        <i/>
        <sz val="9"/>
        <color rgb="FF0070C0"/>
        <rFont val="Arial"/>
        <family val="2"/>
      </rPr>
      <t>1x2 M150 stone foundation concrete</t>
    </r>
  </si>
  <si>
    <r>
      <t xml:space="preserve">Bê tông móng đá 1x2 M250
</t>
    </r>
    <r>
      <rPr>
        <i/>
        <sz val="9"/>
        <color rgb="FF0070C0"/>
        <rFont val="Arial"/>
        <family val="2"/>
      </rPr>
      <t>Stone foundation concrete 1x2 M250</t>
    </r>
  </si>
  <si>
    <r>
      <t xml:space="preserve">Bê tông cổ móng đá 1x2 M250
</t>
    </r>
    <r>
      <rPr>
        <i/>
        <sz val="9"/>
        <color rgb="FF0070C0"/>
        <rFont val="Arial"/>
        <family val="2"/>
      </rPr>
      <t>Stone foundation neck concrete 1x2 M250</t>
    </r>
  </si>
  <si>
    <r>
      <t xml:space="preserve">Bê tông đà kiềng đá 1x2 M250
</t>
    </r>
    <r>
      <rPr>
        <i/>
        <sz val="9"/>
        <color rgb="FF0070C0"/>
        <rFont val="Arial"/>
        <family val="2"/>
      </rPr>
      <t>1x2 M250 Stone Concrete</t>
    </r>
  </si>
  <si>
    <r>
      <t xml:space="preserve">Bê tông cột đá 1x2 M250
</t>
    </r>
    <r>
      <rPr>
        <i/>
        <sz val="9"/>
        <color rgb="FF0070C0"/>
        <rFont val="Arial"/>
        <family val="2"/>
      </rPr>
      <t>1x2 M250 Stone Pillar Concrete</t>
    </r>
  </si>
  <si>
    <r>
      <t xml:space="preserve">Bê tông dầm giằng đá 1x2 M250
</t>
    </r>
    <r>
      <rPr>
        <i/>
        <sz val="9"/>
        <color rgb="FF0070C0"/>
        <rFont val="Arial"/>
        <family val="2"/>
      </rPr>
      <t>Concrete stone bracing beam 1x2 M250</t>
    </r>
  </si>
  <si>
    <r>
      <t xml:space="preserve">Bê tông sàn đá 1x2 M250
</t>
    </r>
    <r>
      <rPr>
        <i/>
        <sz val="9"/>
        <color rgb="FF0070C0"/>
        <rFont val="Arial"/>
        <family val="2"/>
      </rPr>
      <t>Concrete stone floor 1x2 M250</t>
    </r>
  </si>
  <si>
    <r>
      <t xml:space="preserve">Ván khuôn lót móng
</t>
    </r>
    <r>
      <rPr>
        <i/>
        <sz val="9"/>
        <color rgb="FF0070C0"/>
        <rFont val="Arial"/>
        <family val="2"/>
      </rPr>
      <t>Foundation Liner Formwork</t>
    </r>
  </si>
  <si>
    <r>
      <t xml:space="preserve">Ván khuôn móng
</t>
    </r>
    <r>
      <rPr>
        <i/>
        <sz val="9"/>
        <color rgb="FF0070C0"/>
        <rFont val="Arial"/>
        <family val="2"/>
      </rPr>
      <t>Foundation Formwork</t>
    </r>
  </si>
  <si>
    <r>
      <t xml:space="preserve">Ván khuôn cổ móng
</t>
    </r>
    <r>
      <rPr>
        <i/>
        <sz val="9"/>
        <color rgb="FF0070C0"/>
        <rFont val="Arial"/>
        <family val="2"/>
      </rPr>
      <t>Foundation Neck Formwork</t>
    </r>
  </si>
  <si>
    <r>
      <t xml:space="preserve">Ván khuôn đà kiềng
</t>
    </r>
    <r>
      <rPr>
        <i/>
        <sz val="9"/>
        <color rgb="FF0070C0"/>
        <rFont val="Arial"/>
        <family val="2"/>
      </rPr>
      <t>Beam Formwork</t>
    </r>
  </si>
  <si>
    <r>
      <t xml:space="preserve">Ván khuôn cột
</t>
    </r>
    <r>
      <rPr>
        <i/>
        <sz val="9"/>
        <color rgb="FF0070C0"/>
        <rFont val="Arial"/>
        <family val="2"/>
      </rPr>
      <t>Column Formwork</t>
    </r>
  </si>
  <si>
    <r>
      <t xml:space="preserve">Ván khuôn dầm, giằng, lanh tô
</t>
    </r>
    <r>
      <rPr>
        <i/>
        <sz val="9"/>
        <color rgb="FF0070C0"/>
        <rFont val="Arial"/>
        <family val="2"/>
      </rPr>
      <t>Beam formwork, bracing, linen bowls</t>
    </r>
  </si>
  <si>
    <r>
      <t xml:space="preserve">Cốt thép móng
</t>
    </r>
    <r>
      <rPr>
        <i/>
        <sz val="9"/>
        <color rgb="FF0070C0"/>
        <rFont val="Arial"/>
        <family val="2"/>
      </rPr>
      <t>Foundation reinforcement</t>
    </r>
  </si>
  <si>
    <r>
      <t xml:space="preserve">Cốt thép đà kiềng
</t>
    </r>
    <r>
      <rPr>
        <i/>
        <sz val="9"/>
        <color rgb="FF0070C0"/>
        <rFont val="Arial"/>
        <family val="2"/>
      </rPr>
      <t>Reinforcement</t>
    </r>
  </si>
  <si>
    <r>
      <t xml:space="preserve">Cốt thép cột
</t>
    </r>
    <r>
      <rPr>
        <i/>
        <sz val="9"/>
        <color rgb="FF0070C0"/>
        <rFont val="Arial"/>
        <family val="2"/>
      </rPr>
      <t>Reinforcement Column</t>
    </r>
  </si>
  <si>
    <r>
      <t xml:space="preserve">Cốt thép sàn
</t>
    </r>
    <r>
      <rPr>
        <i/>
        <sz val="9"/>
        <color rgb="FF0070C0"/>
        <rFont val="Arial"/>
        <family val="2"/>
      </rPr>
      <t>Reinforcement Flooring</t>
    </r>
  </si>
  <si>
    <r>
      <t xml:space="preserve">CÔNG TÁC XÂY 
</t>
    </r>
    <r>
      <rPr>
        <b/>
        <i/>
        <sz val="9"/>
        <color rgb="FF0070C0"/>
        <rFont val="Arial"/>
        <family val="2"/>
      </rPr>
      <t>CONSTRUCTION WORK</t>
    </r>
  </si>
  <si>
    <r>
      <t xml:space="preserve">Vữa mác M75, Gạch xây mác &gt;= M50, Gạch 04 lỗ chèn gạch 02 lỗ
</t>
    </r>
    <r>
      <rPr>
        <i/>
        <sz val="9"/>
        <color rgb="FF0070C0"/>
        <rFont val="Arial"/>
        <family val="2"/>
      </rPr>
      <t>M75 grade mortar, Grade &gt;= M50 masonry, 04 holes in bricks, 02 holes in brick inserts</t>
    </r>
  </si>
  <si>
    <r>
      <t xml:space="preserve">CÔNG TÁC TÔ TRÁT
</t>
    </r>
    <r>
      <rPr>
        <b/>
        <i/>
        <sz val="9"/>
        <color rgb="FF0070C0"/>
        <rFont val="Arial"/>
        <family val="2"/>
      </rPr>
      <t>PLASTERING WORK</t>
    </r>
  </si>
  <si>
    <r>
      <t xml:space="preserve"> - Cát : Campuchia, Dầu Tiếng, địa phương
- Xi măng : Hà Tiên, Fico
</t>
    </r>
    <r>
      <rPr>
        <sz val="9"/>
        <color rgb="FF0070C0"/>
        <rFont val="Arial"/>
        <family val="2"/>
      </rPr>
      <t>- Sand: Cambodia, Dau Tieng, local
- Cement: Ha Tien, Fico</t>
    </r>
  </si>
  <si>
    <r>
      <t xml:space="preserve">Trát tường ngoài, vữa M75 dày 1.5cm
</t>
    </r>
    <r>
      <rPr>
        <i/>
        <sz val="9"/>
        <color rgb="FF0070C0"/>
        <rFont val="Arial"/>
        <family val="2"/>
      </rPr>
      <t>Plastering of exterior walls, M75 mortar 1.5cm thick</t>
    </r>
  </si>
  <si>
    <r>
      <t xml:space="preserve">Trát tường trong, trần, dầm, giằng vữa M75 dày 1.5cm
</t>
    </r>
    <r>
      <rPr>
        <i/>
        <sz val="9"/>
        <color rgb="FF0070C0"/>
        <rFont val="Arial"/>
        <family val="2"/>
      </rPr>
      <t>Plaster of clear walls, ceilings, beams, bracing mortar M75 thickness 1.5cm</t>
    </r>
  </si>
  <si>
    <r>
      <t xml:space="preserve">Trát cấu kiện đặc biệt vữa M75 dày 1.5cm (Cột, dầm, trần, thang…)
</t>
    </r>
    <r>
      <rPr>
        <i/>
        <sz val="9"/>
        <color rgb="FF0070C0"/>
        <rFont val="Arial"/>
        <family val="2"/>
      </rPr>
      <t>Special structural plaster of M75 mortar with a thickness of 1.5cm (Columns, beams, ceilings, ladders...)</t>
    </r>
  </si>
  <si>
    <r>
      <t xml:space="preserve">Trát má cửa, vữa M75 dày 1.5cm
</t>
    </r>
    <r>
      <rPr>
        <i/>
        <sz val="9"/>
        <color rgb="FF0070C0"/>
        <rFont val="Arial"/>
        <family val="2"/>
      </rPr>
      <t>Door plaster, M75 mortar 1.5cm thick</t>
    </r>
  </si>
  <si>
    <r>
      <t xml:space="preserve">Sơn tường ngoài nhà đã bả 1 nước lót + 2 nước phủ
</t>
    </r>
    <r>
      <rPr>
        <i/>
        <sz val="9"/>
        <color rgb="FF0070C0"/>
        <rFont val="Arial"/>
        <family val="2"/>
      </rPr>
      <t>Painting the walls outside the house with 1 primer + 2 coatings</t>
    </r>
  </si>
  <si>
    <r>
      <t xml:space="preserve">CÔNG TÁC CHỐNG THẤM
</t>
    </r>
    <r>
      <rPr>
        <b/>
        <i/>
        <sz val="9"/>
        <color rgb="FF0070C0"/>
        <rFont val="Arial"/>
        <family val="2"/>
      </rPr>
      <t>WATERPROOFING WORK</t>
    </r>
  </si>
  <si>
    <r>
      <t xml:space="preserve">CÔNG TÁC HOÀN THIỆN NỀN SÀN
</t>
    </r>
    <r>
      <rPr>
        <b/>
        <i/>
        <sz val="9"/>
        <color rgb="FF0070C0"/>
        <rFont val="Arial"/>
        <family val="2"/>
      </rPr>
      <t>FINISHING THE FLOOR</t>
    </r>
  </si>
  <si>
    <r>
      <t xml:space="preserve">CÔNG TÁC CỬA
</t>
    </r>
    <r>
      <rPr>
        <b/>
        <i/>
        <sz val="9"/>
        <color rgb="FF0070C0"/>
        <rFont val="Arial"/>
        <family val="2"/>
      </rPr>
      <t>DOOR WORK</t>
    </r>
  </si>
  <si>
    <r>
      <t xml:space="preserve">Lam nhôn dày 1.4mm sơn tĩnh điện màu xám nhạt
Lưới chắn côn trùng inox
</t>
    </r>
    <r>
      <rPr>
        <i/>
        <sz val="9"/>
        <color rgb="FF0070C0"/>
        <rFont val="Arial"/>
        <family val="2"/>
      </rPr>
      <t>1.4mm thick powder coated light grey
Stainless Steel Insect Barrier</t>
    </r>
  </si>
  <si>
    <r>
      <t xml:space="preserve">Nhôm Xingfa Việt Nam
Lưới inox Việt nam
</t>
    </r>
    <r>
      <rPr>
        <i/>
        <sz val="9"/>
        <color rgb="FF0070C0"/>
        <rFont val="Arial"/>
        <family val="2"/>
      </rPr>
      <t>Xingfa Aluminum Vietnam
Stainless Steel Mesh Vietnam</t>
    </r>
  </si>
  <si>
    <r>
      <t xml:space="preserve">Cầu chắn rác sê nô D90
</t>
    </r>
    <r>
      <rPr>
        <i/>
        <sz val="9"/>
        <color rgb="FF0070C0"/>
        <rFont val="Arial"/>
        <family val="2"/>
      </rPr>
      <t>Seno garbage barrier bridge D90</t>
    </r>
  </si>
  <si>
    <r>
      <t xml:space="preserve">Ống thoát nước tràn PVC D34
</t>
    </r>
    <r>
      <rPr>
        <i/>
        <sz val="9"/>
        <color rgb="FF0070C0"/>
        <rFont val="Arial"/>
        <family val="2"/>
      </rPr>
      <t>PVC D34 Overflow Drain Pipe</t>
    </r>
  </si>
  <si>
    <r>
      <t xml:space="preserve">Ống thoát nước PVC D90
</t>
    </r>
    <r>
      <rPr>
        <i/>
        <sz val="9"/>
        <color rgb="FF0070C0"/>
        <rFont val="Arial"/>
        <family val="2"/>
      </rPr>
      <t>PVC Drainage Pipe D90</t>
    </r>
  </si>
  <si>
    <r>
      <t xml:space="preserve">Thép hình góc, mạ kẽm, V50x5
</t>
    </r>
    <r>
      <rPr>
        <i/>
        <sz val="9"/>
        <color rgb="FF0070C0"/>
        <rFont val="Arial"/>
        <family val="2"/>
      </rPr>
      <t>Angle Steel, Galvanized, V50x5</t>
    </r>
  </si>
  <si>
    <r>
      <t xml:space="preserve">Cung cấp và ép cọc ly tâm BTCT D300
</t>
    </r>
    <r>
      <rPr>
        <i/>
        <sz val="9"/>
        <color rgb="FF0070C0"/>
        <rFont val="Arial"/>
        <family val="2"/>
      </rPr>
      <t>Supply and pressing of D300 reinforced concrete centrifugal pile</t>
    </r>
  </si>
  <si>
    <r>
      <t xml:space="preserve">Ép âm cọc D300
</t>
    </r>
    <r>
      <rPr>
        <i/>
        <sz val="9"/>
        <color rgb="FF0070C0"/>
        <rFont val="Arial"/>
        <family val="2"/>
      </rPr>
      <t>D300 Pile Driver</t>
    </r>
  </si>
  <si>
    <r>
      <t xml:space="preserve">Cắt đầu cọc 
</t>
    </r>
    <r>
      <rPr>
        <i/>
        <sz val="9"/>
        <color rgb="FF0070C0"/>
        <rFont val="Arial"/>
        <family val="2"/>
      </rPr>
      <t>Cutting the pile head</t>
    </r>
  </si>
  <si>
    <r>
      <t xml:space="preserve">Thép tấm neo đầu cọc
</t>
    </r>
    <r>
      <rPr>
        <i/>
        <sz val="9"/>
        <color rgb="FF0070C0"/>
        <rFont val="Arial"/>
        <family val="2"/>
      </rPr>
      <t>Pile Head Anchor Steel Plate</t>
    </r>
  </si>
  <si>
    <r>
      <t xml:space="preserve">Vận chuyển đất ra ngoài phạm vi công trình
</t>
    </r>
    <r>
      <rPr>
        <i/>
        <sz val="9"/>
        <color rgb="FF0070C0"/>
        <rFont val="Arial"/>
        <family val="2"/>
      </rPr>
      <t>Transporting land outside the scope of the project</t>
    </r>
  </si>
  <si>
    <r>
      <t xml:space="preserve">Đầm chặt đất nền
</t>
    </r>
    <r>
      <rPr>
        <i/>
        <sz val="9"/>
        <color rgb="FF0070C0"/>
        <rFont val="Arial"/>
        <family val="2"/>
      </rPr>
      <t>Compacting the ground</t>
    </r>
  </si>
  <si>
    <r>
      <t xml:space="preserve">Hồng Tín, Hồng Hà, Đại Lộc Phát, HDH
</t>
    </r>
    <r>
      <rPr>
        <i/>
        <sz val="9"/>
        <color rgb="FF0070C0"/>
        <rFont val="Arial"/>
        <family val="2"/>
      </rPr>
      <t>Hong Tin, Hong Ha, Dai Loc Phat, HDH</t>
    </r>
  </si>
  <si>
    <r>
      <t xml:space="preserve">Bê tông lót móng đá 1x2 M150
</t>
    </r>
    <r>
      <rPr>
        <i/>
        <sz val="9"/>
        <color rgb="FF0070C0"/>
        <rFont val="Arial"/>
        <family val="2"/>
      </rPr>
      <t>Concrete lining stone foundation 1x2 M150</t>
    </r>
  </si>
  <si>
    <r>
      <t xml:space="preserve">Bê tông lót đá đà kiềng 1x2 M150
</t>
    </r>
    <r>
      <rPr>
        <i/>
        <sz val="9"/>
        <color rgb="FF0070C0"/>
        <rFont val="Arial"/>
        <family val="2"/>
      </rPr>
      <t>Concrete lined with stone 1x2 M150</t>
    </r>
  </si>
  <si>
    <r>
      <t xml:space="preserve">Bê tông đầu cọc đá 1x2 M300
</t>
    </r>
    <r>
      <rPr>
        <i/>
        <sz val="9"/>
        <color rgb="FF0070C0"/>
        <rFont val="Arial"/>
        <family val="2"/>
      </rPr>
      <t>Concrete stone pile head 1x2 M300</t>
    </r>
  </si>
  <si>
    <r>
      <t xml:space="preserve">Ván khuôn lót móng, đà kiềng
</t>
    </r>
    <r>
      <rPr>
        <i/>
        <sz val="9"/>
        <color rgb="FF0070C0"/>
        <rFont val="Arial"/>
        <family val="2"/>
      </rPr>
      <t>Formwork for lean concrete foundation, tie beam</t>
    </r>
  </si>
  <si>
    <r>
      <t xml:space="preserve">Cốt thép nền (thép hàn)
</t>
    </r>
    <r>
      <rPr>
        <i/>
        <sz val="9"/>
        <color rgb="FF0070C0"/>
        <rFont val="Arial"/>
        <family val="2"/>
      </rPr>
      <t>Base reinforcement (welded steel)</t>
    </r>
  </si>
  <si>
    <r>
      <t xml:space="preserve">Cốt thép dầm giằng, lanh tô
</t>
    </r>
    <r>
      <rPr>
        <i/>
        <sz val="9"/>
        <color rgb="FF0070C0"/>
        <rFont val="Arial"/>
        <family val="2"/>
      </rPr>
      <t>Bracing beams, lintel</t>
    </r>
  </si>
  <si>
    <r>
      <t xml:space="preserve">Tường xây gạch dày 100mm
</t>
    </r>
    <r>
      <rPr>
        <i/>
        <sz val="9"/>
        <color rgb="FF0070C0"/>
        <rFont val="Arial"/>
        <family val="2"/>
      </rPr>
      <t>100mm thick brick masonry wall</t>
    </r>
  </si>
  <si>
    <r>
      <t xml:space="preserve">Vữa mác M75, Gạch xây mác &gt;= M50, Gạch 04 lỗ chèn gạch 02 lỗ
</t>
    </r>
    <r>
      <rPr>
        <sz val="9"/>
        <color rgb="FF0070C0"/>
        <rFont val="Arial"/>
        <family val="2"/>
      </rPr>
      <t>M75 grade mortar, Grade &gt;= M50 masonry, 04 holes in bricks, 02 holes in brick inserts</t>
    </r>
  </si>
  <si>
    <r>
      <t xml:space="preserve">- Cửa đi sơn tĩnh điện 
- Khung thép dày1.2mm, độ dày khung 110mm 
- Cánh thép dày 0.8mm, độ dày cánh 50mm, Lõi vật liệu chống cháy; Ron cao su xung quanh, Bản lệ Inox
- Ô kính chống cháy 300x600x25mm 
*Phụ kiện / Accessories: Khoá tay gạt; Thanh thoát hiểm; Tay co thuỷ lực; Kính chống cháy; Doorsill / 
</t>
    </r>
    <r>
      <rPr>
        <i/>
        <sz val="9"/>
        <color rgb="FF0070C0"/>
        <rFont val="Arial"/>
        <family val="2"/>
      </rPr>
      <t>- Powder coated doors 
- Steel frame thickness 1.2mm, frame thickness 110mm 
- Steel wing thickness 0.8mm, wing thickness 50mm, Flame retardant material core; Rubber Ron Around, Stainless Steel Rule
- 300x600x25mm flame retardant glass pane 
*Accessories: Lever lock; Emergency exit bar; Hydraulic Shrink Arms; Flame retardant glass; Doorsill /</t>
    </r>
  </si>
  <si>
    <r>
      <t xml:space="preserve">D2 - 1000x2200
Cửa ngăn cháy 01 cánh, EI70
</t>
    </r>
    <r>
      <rPr>
        <i/>
        <sz val="9"/>
        <color rgb="FF0070C0"/>
        <rFont val="Arial"/>
        <family val="2"/>
      </rPr>
      <t>D2 - 1000x2200
01-wing fire door, EI70</t>
    </r>
  </si>
  <si>
    <r>
      <t xml:space="preserve">D3 - 2000x2200
Cửa ngăn cháy 02 cánh, EI70
</t>
    </r>
    <r>
      <rPr>
        <i/>
        <sz val="9"/>
        <color rgb="FF0070C0"/>
        <rFont val="Arial"/>
        <family val="2"/>
      </rPr>
      <t>D3 - 2000x2200
02-wing fire doors, EI70</t>
    </r>
  </si>
  <si>
    <r>
      <t xml:space="preserve">D4 - 1600x2200
Cửa ngăn cháy 02 cánh, EI70
</t>
    </r>
    <r>
      <rPr>
        <i/>
        <sz val="9"/>
        <color rgb="FF0070C0"/>
        <rFont val="Arial"/>
        <family val="2"/>
      </rPr>
      <t>D4 - 1600x2200
02-wing fire doors, EI70</t>
    </r>
  </si>
  <si>
    <r>
      <t xml:space="preserve">DC - 3000x3000mm
CỬA CUỐN
</t>
    </r>
    <r>
      <rPr>
        <i/>
        <sz val="9"/>
        <color rgb="FF0070C0"/>
        <rFont val="Arial"/>
        <family val="2"/>
      </rPr>
      <t>DC - 3000x3000mm
ROLLER DOORS</t>
    </r>
  </si>
  <si>
    <r>
      <t xml:space="preserve">- Lá cửa cuốn sắt sơn tĩnh điện , bản lá 100x1.2mm Sơn tĩnh điện hoàn thiện
- Ray dẫn hướng có ron cao su, sử dụng U50x100x1.2mm
- Trục : Ø168 x 3.96mm
- Motor YH 1000kg + Remote điều khiển
- Cảm biến tự dừng khi gặp vật cản ( KTX )
- Hộp che tole 13 sóng dày 0.45mm khung 25x25x1.2mm, dày
0.6mm ốp 3 mặt gồm khung đỡ
- Gồm bình lưu điện
</t>
    </r>
    <r>
      <rPr>
        <i/>
        <sz val="9"/>
        <color rgb="FF0070C0"/>
        <rFont val="Arial"/>
        <family val="2"/>
      </rPr>
      <t>- Powder Coated Iron Roller Door Leaf , 100x1.2mm Leaf Sheet Powder Coated Finish
- Guide rail with rubber grout, use U50x100x1.2mm
- Shaft : Ø168 x 3.96mm
- YH Motor 1000kg + Remote Control
- Sensor stops automatically when encountering an obstacle ( KTX )
- 13 wave tole cover box 0.45mm thick frame 25x25x1.2mm, thick
0.6mm 3-sided cladding including support frame
- Includes an electric tank</t>
    </r>
  </si>
  <si>
    <r>
      <t xml:space="preserve">L1 :2400x1200mm
Lam gió nhôm + lưới chắn côn trùng
</t>
    </r>
    <r>
      <rPr>
        <i/>
        <sz val="9"/>
        <color rgb="FF0070C0"/>
        <rFont val="Arial"/>
        <family val="2"/>
      </rPr>
      <t>L1:2400x1200mm
Aluminum windmill + insect net</t>
    </r>
  </si>
  <si>
    <r>
      <t xml:space="preserve">Thép hình góc, mạ kẽm, L40x3
</t>
    </r>
    <r>
      <rPr>
        <i/>
        <sz val="9"/>
        <color rgb="FF0070C0"/>
        <rFont val="Arial"/>
        <family val="2"/>
      </rPr>
      <t>Angle Steel, Galvanized, L40x3</t>
    </r>
  </si>
  <si>
    <r>
      <t xml:space="preserve">Nối cọc
</t>
    </r>
    <r>
      <rPr>
        <i/>
        <sz val="9"/>
        <color rgb="FF0070C0"/>
        <rFont val="Arial"/>
        <family val="2"/>
      </rPr>
      <t>Pile connection</t>
    </r>
  </si>
  <si>
    <r>
      <t xml:space="preserve">Vận chuyển đất bên trong phạm vi công trình
</t>
    </r>
    <r>
      <rPr>
        <i/>
        <sz val="9"/>
        <color rgb="FF0070C0"/>
        <rFont val="Arial"/>
        <family val="2"/>
      </rPr>
      <t>Transporting land inside the scope of the project</t>
    </r>
  </si>
  <si>
    <r>
      <t xml:space="preserve">Bê tông cột đá 1x2 M250
</t>
    </r>
    <r>
      <rPr>
        <i/>
        <sz val="9"/>
        <color rgb="FF0070C0"/>
        <rFont val="Arial"/>
        <family val="2"/>
      </rPr>
      <t>1x2 M250 column Concrete</t>
    </r>
  </si>
  <si>
    <r>
      <t xml:space="preserve">Bê tông lanh tô đá 1x2 M250
</t>
    </r>
    <r>
      <rPr>
        <i/>
        <sz val="9"/>
        <color rgb="FF0070C0"/>
        <rFont val="Arial"/>
        <family val="2"/>
      </rPr>
      <t>1x2 Stone Bowl Linen Concrete M250</t>
    </r>
  </si>
  <si>
    <r>
      <t xml:space="preserve">Bê tông bổ trụ đá 1x2 M250
</t>
    </r>
    <r>
      <rPr>
        <i/>
        <sz val="9"/>
        <color rgb="FF0070C0"/>
        <rFont val="Arial"/>
        <family val="2"/>
      </rPr>
      <t>Concrete reinforcement stone pillars 1x2 M250</t>
    </r>
  </si>
  <si>
    <r>
      <t xml:space="preserve">Ván khuôn bê tông lót móng
</t>
    </r>
    <r>
      <rPr>
        <i/>
        <sz val="9"/>
        <color rgb="FF0070C0"/>
        <rFont val="Arial"/>
        <family val="2"/>
      </rPr>
      <t>Formwork for foundation lean concrete</t>
    </r>
  </si>
  <si>
    <r>
      <t xml:space="preserve">Ván khuôn bê tông lót đà kiềng
</t>
    </r>
    <r>
      <rPr>
        <i/>
        <sz val="9"/>
        <color rgb="FF0070C0"/>
        <rFont val="Arial"/>
        <family val="2"/>
      </rPr>
      <t>Formwork for tie beam lean concrete</t>
    </r>
  </si>
  <si>
    <r>
      <t xml:space="preserve">Ván khuôn bê tông móng
</t>
    </r>
    <r>
      <rPr>
        <i/>
        <sz val="9"/>
        <color rgb="FF0070C0"/>
        <rFont val="Arial"/>
        <family val="2"/>
      </rPr>
      <t>Formwork for foundation concrete</t>
    </r>
  </si>
  <si>
    <r>
      <t xml:space="preserve">Ván khuôn bê tông đà kiềng
</t>
    </r>
    <r>
      <rPr>
        <i/>
        <sz val="9"/>
        <color rgb="FF0070C0"/>
        <rFont val="Arial"/>
        <family val="2"/>
      </rPr>
      <t>Formwork for tie beam concrete</t>
    </r>
  </si>
  <si>
    <r>
      <t xml:space="preserve">Ván khuôn bê tông cột
</t>
    </r>
    <r>
      <rPr>
        <i/>
        <sz val="9"/>
        <color rgb="FF0070C0"/>
        <rFont val="Arial"/>
        <family val="2"/>
      </rPr>
      <t>Formwork for column</t>
    </r>
  </si>
  <si>
    <r>
      <t xml:space="preserve">Ván khuôn bê tông bổ trụ
</t>
    </r>
    <r>
      <rPr>
        <i/>
        <sz val="9"/>
        <color rgb="FF0070C0"/>
        <rFont val="Arial"/>
        <family val="2"/>
      </rPr>
      <t>Formwork for stiffener</t>
    </r>
  </si>
  <si>
    <r>
      <t xml:space="preserve">Cốt thép cột
</t>
    </r>
    <r>
      <rPr>
        <i/>
        <sz val="9"/>
        <color rgb="FF0070C0"/>
        <rFont val="Arial"/>
        <family val="2"/>
      </rPr>
      <t>Column reinforcement</t>
    </r>
  </si>
  <si>
    <r>
      <t xml:space="preserve">Cốt thép dầm giằng, lanh tô
</t>
    </r>
    <r>
      <rPr>
        <i/>
        <sz val="9"/>
        <color rgb="FF0070C0"/>
        <rFont val="Arial"/>
        <family val="2"/>
      </rPr>
      <t>Reinforcement for beams, lintels, and bracing beams.</t>
    </r>
  </si>
  <si>
    <r>
      <t xml:space="preserve">Trát tường ngoài, vữa M75 dày 1.5cm
</t>
    </r>
    <r>
      <rPr>
        <i/>
        <sz val="9"/>
        <color rgb="FF0070C0"/>
        <rFont val="Arial"/>
        <family val="2"/>
      </rPr>
      <t>Exterior wall painting, mortar M75, 1.5cm thk</t>
    </r>
  </si>
  <si>
    <r>
      <t xml:space="preserve">Trát tường trong vữa M75 dày 1.5cm
</t>
    </r>
    <r>
      <rPr>
        <i/>
        <sz val="9"/>
        <color rgb="FF0070C0"/>
        <rFont val="Arial"/>
        <family val="2"/>
      </rPr>
      <t>Plastering inside walls with 1.5cm thick M75 mortar</t>
    </r>
  </si>
  <si>
    <r>
      <t xml:space="preserve">Trát má cửa, vữa M75 dày 1.5cm
</t>
    </r>
    <r>
      <rPr>
        <i/>
        <sz val="9"/>
        <color rgb="FF0070C0"/>
        <rFont val="Arial"/>
        <family val="2"/>
      </rPr>
      <t>Door reveal plastering, M75 cement mortar, 15mm thick.</t>
    </r>
  </si>
  <si>
    <r>
      <t xml:space="preserve">Sơn tường ngoài nhà đã bả 1 nước lót + 2 nước phủ
</t>
    </r>
    <r>
      <rPr>
        <i/>
        <sz val="9"/>
        <color rgb="FF0070C0"/>
        <rFont val="Arial"/>
        <family val="2"/>
      </rPr>
      <t>Paint exterior walls after putty application (1 primer coat + 2 finishing coats)</t>
    </r>
  </si>
  <si>
    <r>
      <t xml:space="preserve"> - Cát : Campuchia, Dầu Tiếng, địa phương
- Gạch tuynel địa phương (Bình Mỹ,…)
- Xi măng : Hà Tiên, Fico
</t>
    </r>
    <r>
      <rPr>
        <sz val="9"/>
        <color rgb="FF0070C0"/>
        <rFont val="Arial"/>
        <family val="2"/>
      </rPr>
      <t>- Sand : Cambodia, Dau Tieng, local
- Local Tuynel Tiles (Binh My,...)
- Cement: Ha Tien, Fico</t>
    </r>
  </si>
  <si>
    <r>
      <t xml:space="preserve">Ống thoát nước PVC D90, bao gồm phụ kiện
</t>
    </r>
    <r>
      <rPr>
        <i/>
        <sz val="9"/>
        <color rgb="FF0070C0"/>
        <rFont val="Arial"/>
        <family val="2"/>
      </rPr>
      <t>D90 PVC drainage pipe, including fittings</t>
    </r>
  </si>
  <si>
    <r>
      <t xml:space="preserve">CÔNG TÁC KHÁC
</t>
    </r>
    <r>
      <rPr>
        <b/>
        <i/>
        <sz val="9"/>
        <color rgb="FF0070C0"/>
        <rFont val="Arial"/>
        <family val="2"/>
      </rPr>
      <t>OTHER WORKS</t>
    </r>
  </si>
  <si>
    <r>
      <t xml:space="preserve">Ván khuôn lót đáy bể
</t>
    </r>
    <r>
      <rPr>
        <i/>
        <sz val="9"/>
        <color rgb="FF0070C0"/>
        <rFont val="Arial"/>
        <family val="2"/>
      </rPr>
      <t>Tank bottom lining formwork</t>
    </r>
  </si>
  <si>
    <r>
      <t xml:space="preserve">Ván khuôn lót đà kiềng
</t>
    </r>
    <r>
      <rPr>
        <i/>
        <sz val="9"/>
        <color rgb="FF0070C0"/>
        <rFont val="Arial"/>
        <family val="2"/>
      </rPr>
      <t>Formwork lined with shackles</t>
    </r>
  </si>
  <si>
    <r>
      <t xml:space="preserve">Ván khuôn đáy bể
</t>
    </r>
    <r>
      <rPr>
        <i/>
        <sz val="9"/>
        <color rgb="FF0070C0"/>
        <rFont val="Arial"/>
        <family val="2"/>
      </rPr>
      <t>Tank bottom formwork</t>
    </r>
  </si>
  <si>
    <r>
      <t xml:space="preserve">Ván khuôn thành bể
</t>
    </r>
    <r>
      <rPr>
        <i/>
        <sz val="9"/>
        <color rgb="FF0070C0"/>
        <rFont val="Arial"/>
        <family val="2"/>
      </rPr>
      <t>Tank Formwork</t>
    </r>
  </si>
  <si>
    <r>
      <t xml:space="preserve">Ván khuôn đà kiềng
</t>
    </r>
    <r>
      <rPr>
        <i/>
        <sz val="9"/>
        <color rgb="FF0070C0"/>
        <rFont val="Arial"/>
        <family val="2"/>
      </rPr>
      <t>Formwork Beams</t>
    </r>
  </si>
  <si>
    <r>
      <t xml:space="preserve">Ván khuôn cột bể
</t>
    </r>
    <r>
      <rPr>
        <i/>
        <sz val="9"/>
        <color rgb="FF0070C0"/>
        <rFont val="Arial"/>
        <family val="2"/>
      </rPr>
      <t>Tank column formwork</t>
    </r>
  </si>
  <si>
    <r>
      <t xml:space="preserve">Ván khuôn bổ trụ
</t>
    </r>
    <r>
      <rPr>
        <i/>
        <sz val="9"/>
        <color rgb="FF0070C0"/>
        <rFont val="Arial"/>
        <family val="2"/>
      </rPr>
      <t>Formwork Pillar Supplement</t>
    </r>
  </si>
  <si>
    <r>
      <t xml:space="preserve">Ván khuôn sàn ~ Sê nô
</t>
    </r>
    <r>
      <rPr>
        <i/>
        <sz val="9"/>
        <color rgb="FF0070C0"/>
        <rFont val="Arial"/>
        <family val="2"/>
      </rPr>
      <t>Floor Formwork ~ Seno</t>
    </r>
  </si>
  <si>
    <r>
      <t xml:space="preserve">Ván khuôn nắp bể
</t>
    </r>
    <r>
      <rPr>
        <i/>
        <sz val="9"/>
        <color rgb="FF0070C0"/>
        <rFont val="Arial"/>
        <family val="2"/>
      </rPr>
      <t>Tank lid formwork</t>
    </r>
  </si>
  <si>
    <r>
      <t xml:space="preserve">Cốt thép đà kiềng
</t>
    </r>
    <r>
      <rPr>
        <i/>
        <sz val="9"/>
        <color rgb="FF0070C0"/>
        <rFont val="Arial"/>
        <family val="2"/>
      </rPr>
      <t>Reinforcement Beam</t>
    </r>
  </si>
  <si>
    <r>
      <t xml:space="preserve">Cốt thép cột, thành bể
</t>
    </r>
    <r>
      <rPr>
        <i/>
        <sz val="9"/>
        <color rgb="FF0070C0"/>
        <rFont val="Arial"/>
        <family val="2"/>
      </rPr>
      <t>Reinforced columns, tank walls</t>
    </r>
  </si>
  <si>
    <r>
      <t xml:space="preserve">Cốt thép dầm giằng, lanh tô
</t>
    </r>
    <r>
      <rPr>
        <i/>
        <sz val="9"/>
        <color rgb="FF0070C0"/>
        <rFont val="Arial"/>
        <family val="2"/>
      </rPr>
      <t>Bracing beams, linen</t>
    </r>
  </si>
  <si>
    <r>
      <t xml:space="preserve">Cốt thép đáy bể
</t>
    </r>
    <r>
      <rPr>
        <i/>
        <sz val="9"/>
        <color rgb="FF0070C0"/>
        <rFont val="Arial"/>
        <family val="2"/>
      </rPr>
      <t>Tank bottom reinforcement</t>
    </r>
  </si>
  <si>
    <r>
      <t xml:space="preserve">Cốt thép nắp bể
</t>
    </r>
    <r>
      <rPr>
        <i/>
        <sz val="9"/>
        <color rgb="FF0070C0"/>
        <rFont val="Arial"/>
        <family val="2"/>
      </rPr>
      <t>Reinforced tank cover</t>
    </r>
  </si>
  <si>
    <r>
      <t xml:space="preserve">Đào đất đà kiềng, nền nhà
</t>
    </r>
    <r>
      <rPr>
        <i/>
        <sz val="9"/>
        <color rgb="FF0070C0"/>
        <rFont val="Arial"/>
        <family val="2"/>
      </rPr>
      <t>Digging up the land and the foundation of the house</t>
    </r>
  </si>
  <si>
    <r>
      <t xml:space="preserve">Đầm chặt và xử lý đất đáy đà kiềng và nền K≥0.92
</t>
    </r>
    <r>
      <rPr>
        <i/>
        <sz val="9"/>
        <color rgb="FF0070C0"/>
        <rFont val="Arial"/>
        <family val="2"/>
      </rPr>
      <t>Compaction and treatment of soil at the bottom of Da Kieng and the foundation K≥0.92</t>
    </r>
  </si>
  <si>
    <r>
      <t xml:space="preserve">Lớp PVC, dày 0.03mm
</t>
    </r>
    <r>
      <rPr>
        <i/>
        <sz val="9"/>
        <color rgb="FF0070C0"/>
        <rFont val="Arial"/>
        <family val="2"/>
      </rPr>
      <t>PVC layer, 0.03mm thick</t>
    </r>
  </si>
  <si>
    <r>
      <t xml:space="preserve">Bê tông lót móng đá 1x2 M150 
</t>
    </r>
    <r>
      <rPr>
        <i/>
        <sz val="9"/>
        <color rgb="FF0070C0"/>
        <rFont val="Arial"/>
        <family val="2"/>
      </rPr>
      <t>Concrete lined with stone 1x2 M150</t>
    </r>
  </si>
  <si>
    <r>
      <t xml:space="preserve">Bê tông đà kiềng đá 1x2 M300
</t>
    </r>
    <r>
      <rPr>
        <i/>
        <sz val="9"/>
        <color rgb="FF0070C0"/>
        <rFont val="Arial"/>
        <family val="2"/>
      </rPr>
      <t>1x2 M300 Stone Concrete</t>
    </r>
  </si>
  <si>
    <r>
      <t xml:space="preserve">Bê tông nền đá 1x2 M250
</t>
    </r>
    <r>
      <rPr>
        <i/>
        <sz val="9"/>
        <color rgb="FF0070C0"/>
        <rFont val="Arial"/>
        <family val="2"/>
      </rPr>
      <t>Stone foundation concrete 1x2 M250</t>
    </r>
  </si>
  <si>
    <r>
      <t xml:space="preserve">Phụ gia đông kết R7
</t>
    </r>
    <r>
      <rPr>
        <i/>
        <sz val="9"/>
        <color rgb="FF0070C0"/>
        <rFont val="Arial"/>
        <family val="2"/>
      </rPr>
      <t>R7 Coagulation Additive</t>
    </r>
  </si>
  <si>
    <r>
      <t xml:space="preserve">Ván khuôn nền
</t>
    </r>
    <r>
      <rPr>
        <i/>
        <sz val="9"/>
        <color rgb="FF0070C0"/>
        <rFont val="Arial"/>
        <family val="2"/>
      </rPr>
      <t>Substrate Formwork</t>
    </r>
  </si>
  <si>
    <r>
      <t xml:space="preserve">GCLD bổ trụ  200x200, 4D12, D6@150
</t>
    </r>
    <r>
      <rPr>
        <i/>
        <sz val="9"/>
        <color rgb="FF0070C0"/>
        <rFont val="Arial"/>
        <family val="2"/>
      </rPr>
      <t>GCLD bổ trụ  200x200, 4D12, D6@150</t>
    </r>
  </si>
  <si>
    <r>
      <t xml:space="preserve">GCLD giằng tường  200x200, 4D12, D6@150
</t>
    </r>
    <r>
      <rPr>
        <i/>
        <sz val="9"/>
        <color rgb="FF0070C0"/>
        <rFont val="Arial"/>
        <family val="2"/>
      </rPr>
      <t>GCLD giằng tường  200x200, 4D12, D6@150</t>
    </r>
  </si>
  <si>
    <r>
      <t xml:space="preserve">GCLD lanh tô 200x200, 4D10, D6@150
</t>
    </r>
    <r>
      <rPr>
        <i/>
        <sz val="9"/>
        <color rgb="FF0070C0"/>
        <rFont val="Arial"/>
        <family val="2"/>
      </rPr>
      <t>Linen 200x200, 4D10, D6@150</t>
    </r>
  </si>
  <si>
    <r>
      <t xml:space="preserve">Lanh tô, đà giằng, bổ trụ kt 100x200mm
</t>
    </r>
    <r>
      <rPr>
        <i/>
        <sz val="9"/>
        <color rgb="FF0070C0"/>
        <rFont val="Arial"/>
        <family val="2"/>
      </rPr>
      <t>Linen, bracing, reinforcement kt 100x200mm</t>
    </r>
  </si>
  <si>
    <r>
      <t xml:space="preserve">Trát tường ngoài, vữa M75 dày 2.0cm
</t>
    </r>
    <r>
      <rPr>
        <i/>
        <sz val="9"/>
        <color rgb="FF0070C0"/>
        <rFont val="Arial"/>
        <family val="2"/>
      </rPr>
      <t>Plastering of exterior walls, M75 mortar 2.0cm thick</t>
    </r>
  </si>
  <si>
    <r>
      <t xml:space="preserve">Trát tường trong vữa M75 dày 1.5cm
</t>
    </r>
    <r>
      <rPr>
        <i/>
        <sz val="9"/>
        <color rgb="FF0070C0"/>
        <rFont val="Arial"/>
        <family val="2"/>
      </rPr>
      <t>Wall plaster in M75 mortar 1.5cm thick</t>
    </r>
  </si>
  <si>
    <r>
      <t xml:space="preserve">Trát cấu kiện đặc biệt vữa M75 dày 2.0cm (Cột, dầm, trần, thang…)
</t>
    </r>
    <r>
      <rPr>
        <i/>
        <sz val="9"/>
        <color rgb="FF0070C0"/>
        <rFont val="Arial"/>
        <family val="2"/>
      </rPr>
      <t>Special structural plaster of M75 mortar with a thickness of 2.0cm (Columns, beams, ceilings, ladders...)</t>
    </r>
  </si>
  <si>
    <r>
      <t xml:space="preserve">Láng vữa tạo dốc, vữa M75, dày 40mm bảo vệ chống thấm
</t>
    </r>
    <r>
      <rPr>
        <i/>
        <sz val="9"/>
        <color rgb="FF0070C0"/>
        <rFont val="Arial"/>
        <family val="2"/>
      </rPr>
      <t>Slope grouting, M75 grout, waterproof thickness 40mm</t>
    </r>
  </si>
  <si>
    <r>
      <t xml:space="preserve">Lát gạch nền gạch Granite 300x600 chống trơn, bao gồm vữa láng M75 dày 20mm
</t>
    </r>
    <r>
      <rPr>
        <i/>
        <sz val="9"/>
        <color rgb="FF0070C0"/>
        <rFont val="Arial"/>
        <family val="2"/>
      </rPr>
      <t>Anti Slip 300x600 Granite Tile Floor Tiles, including 20mm thick M75 screed</t>
    </r>
  </si>
  <si>
    <r>
      <t xml:space="preserve">Lát gạch nền Granite 600x600, bóng mờ, bao gồm vữa láng M75 dày 20mm
</t>
    </r>
    <r>
      <rPr>
        <i/>
        <sz val="9"/>
        <color rgb="FF0070C0"/>
        <rFont val="Arial"/>
        <family val="2"/>
      </rPr>
      <t>Granite 600x600 floor tiles, shaded, including 20mm thick M75 screed</t>
    </r>
  </si>
  <si>
    <r>
      <t xml:space="preserve">Ốp gạch tường gạch Granite 300x600
</t>
    </r>
    <r>
      <rPr>
        <i/>
        <sz val="9"/>
        <color rgb="FF0070C0"/>
        <rFont val="Arial"/>
        <family val="2"/>
      </rPr>
      <t>Granite Wall Tiles 300x600</t>
    </r>
  </si>
  <si>
    <r>
      <t xml:space="preserve">Đóng trần thạch cao khung xương nổi chống ẩm 600x600 (bao gồm hệ khung treo)
</t>
    </r>
    <r>
      <rPr>
        <i/>
        <sz val="9"/>
        <color rgb="FF0070C0"/>
        <rFont val="Arial"/>
        <family val="2"/>
      </rPr>
      <t>Installing 600x600mm moisture-resistant exposed-frame gypsum ceilings (including suspension system)</t>
    </r>
  </si>
  <si>
    <r>
      <t xml:space="preserve">Cốt thép móng, đường kính
</t>
    </r>
    <r>
      <rPr>
        <i/>
        <sz val="9"/>
        <color rgb="FF0070C0"/>
        <rFont val="Arial"/>
        <family val="2"/>
      </rPr>
      <t>Foundation reinforcement, diameter</t>
    </r>
  </si>
  <si>
    <r>
      <rPr>
        <b/>
        <sz val="9"/>
        <color rgb="FF800000"/>
        <rFont val="Arial"/>
        <family val="2"/>
      </rPr>
      <t xml:space="preserve">CÔNG TÁC TÔ TRÁT
</t>
    </r>
    <r>
      <rPr>
        <b/>
        <i/>
        <sz val="9"/>
        <color rgb="FF0070C0"/>
        <rFont val="Arial"/>
        <family val="2"/>
      </rPr>
      <t>PLASTERING WORK</t>
    </r>
  </si>
  <si>
    <r>
      <rPr>
        <b/>
        <sz val="9"/>
        <color rgb="FF800000"/>
        <rFont val="Arial"/>
        <family val="2"/>
      </rPr>
      <t xml:space="preserve">CÔNG TÁC BÊ TÔNG
</t>
    </r>
    <r>
      <rPr>
        <b/>
        <i/>
        <sz val="9"/>
        <color rgb="FF0070C0"/>
        <rFont val="Arial"/>
        <family val="2"/>
      </rPr>
      <t>CONCRETE WORK</t>
    </r>
  </si>
  <si>
    <r>
      <t xml:space="preserve">Bê tông lót đá 1x2 M150
</t>
    </r>
    <r>
      <rPr>
        <i/>
        <sz val="9"/>
        <color rgb="FF0070C0"/>
        <rFont val="Arial"/>
        <family val="2"/>
      </rPr>
      <t xml:space="preserve">Stone Lined Concrete 1x2 M150 </t>
    </r>
  </si>
  <si>
    <r>
      <t xml:space="preserve">Bê tông đà kiềng đá 1x2 M250
</t>
    </r>
    <r>
      <rPr>
        <i/>
        <sz val="9"/>
        <color rgb="FF0070C0"/>
        <rFont val="Arial"/>
        <family val="2"/>
      </rPr>
      <t>Stone Concrete 1x2 M250</t>
    </r>
    <r>
      <rPr>
        <sz val="9"/>
        <rFont val="Arial"/>
        <family val="2"/>
      </rPr>
      <t xml:space="preserve"> </t>
    </r>
  </si>
  <si>
    <r>
      <t xml:space="preserve">Bê tông cột đá 1x2 M250
</t>
    </r>
    <r>
      <rPr>
        <i/>
        <sz val="9"/>
        <color rgb="FF0070C0"/>
        <rFont val="Arial"/>
        <family val="2"/>
      </rPr>
      <t>Stone Pillar Concrete 1x2 M250</t>
    </r>
  </si>
  <si>
    <r>
      <t xml:space="preserve">Bê tồng giằng tường đá 1x2 M250
</t>
    </r>
    <r>
      <rPr>
        <i/>
        <sz val="9"/>
        <color rgb="FF0070C0"/>
        <rFont val="Arial"/>
        <family val="2"/>
      </rPr>
      <t>Stone wall bracing concrete 1x2 M250</t>
    </r>
  </si>
  <si>
    <r>
      <t xml:space="preserve">Ván khuôn bê tông lót móng
</t>
    </r>
    <r>
      <rPr>
        <i/>
        <sz val="9"/>
        <color rgb="FF0070C0"/>
        <rFont val="Arial"/>
        <family val="2"/>
      </rPr>
      <t>Foundation-lined concrete formwork</t>
    </r>
  </si>
  <si>
    <r>
      <t xml:space="preserve">Ván khuôn bê tông lót đà kiềng
</t>
    </r>
    <r>
      <rPr>
        <i/>
        <sz val="9"/>
        <color rgb="FF0070C0"/>
        <rFont val="Arial"/>
        <family val="2"/>
      </rPr>
      <t>Concrete formwork lined with shackles</t>
    </r>
  </si>
  <si>
    <r>
      <t xml:space="preserve">Ván khuôn bê tông móng
</t>
    </r>
    <r>
      <rPr>
        <i/>
        <sz val="9"/>
        <color rgb="FF0070C0"/>
        <rFont val="Arial"/>
        <family val="2"/>
      </rPr>
      <t>Foundation concrete formwork</t>
    </r>
  </si>
  <si>
    <r>
      <t xml:space="preserve">Ván khuôn bê tông cột
</t>
    </r>
    <r>
      <rPr>
        <i/>
        <sz val="9"/>
        <color rgb="FF0070C0"/>
        <rFont val="Arial"/>
        <family val="2"/>
      </rPr>
      <t>Columnar concrete formwork</t>
    </r>
  </si>
  <si>
    <r>
      <t xml:space="preserve">Ván khuôn bê tông dầm, giằng, lanh tô
</t>
    </r>
    <r>
      <rPr>
        <i/>
        <sz val="9"/>
        <color rgb="FF0070C0"/>
        <rFont val="Arial"/>
        <family val="2"/>
      </rPr>
      <t>Concrete formwork for beams, braces, linen bowls</t>
    </r>
  </si>
  <si>
    <r>
      <t xml:space="preserve">CÔNG TÁC KẾT CẤU CỘT CỜ
</t>
    </r>
    <r>
      <rPr>
        <b/>
        <i/>
        <sz val="9"/>
        <color rgb="FF0070C0"/>
        <rFont val="Arial"/>
        <family val="2"/>
      </rPr>
      <t>FLAGPOLE STRUCTURE WORK</t>
    </r>
  </si>
  <si>
    <r>
      <t xml:space="preserve">Cung cấp lắp dựng ống cột cờ inox (D60 - D150), bao gồm quả cầu inox, ti sắt cài liên kết
</t>
    </r>
    <r>
      <rPr>
        <i/>
        <sz val="9"/>
        <color rgb="FF0070C0"/>
        <rFont val="Arial"/>
        <family val="2"/>
      </rPr>
      <t>Supply and erection of stainless steel flagpole pipes (D60 - D150), including stainless steel balls, iron fasteners</t>
    </r>
  </si>
  <si>
    <r>
      <t xml:space="preserve">+ Cột cờ được chia làm 3 đốt Ø150x3.4ly (2m2) - Ø90x3.05ly (2m4) - Ø60x2.77ly Sử dụng inox hàn liên kết 
+ Phụ kiện: ròng rọc, tăng đơ, cây kéo cờ và quả cầu inox
+ Bản mã Ø300 dày 8mm hàn liên kết ống 
+ Bắt bulon Ø14 vào ty sắt có sẵn
+ Cờ Tổ Quốc IN KTS – Chất liệu vải phi mờ (600mmx900mm)
Kích Thước cột cờ:  cao 7m
</t>
    </r>
    <r>
      <rPr>
        <i/>
        <sz val="9"/>
        <color rgb="FF0070C0"/>
        <rFont val="Arial"/>
        <family val="2"/>
      </rPr>
      <t xml:space="preserve">+ The flagpole is divided into 3 burners: Ø150x3.4ly (2m2) - Ø90x3.05ly (2m4) - Ø60x2.77ly Using bonded welded stainless steel 
+ Accessories: pulleys, risers, flag pullers and stainless steel balls
+ Code Ø300 thickness 8mm welded pipe link 
+ Catch the Ø14 bulon to the available iron rod
+ Fatherland Flag PRINTED KTS – Non-translucent fabric (600mmx900mm)
Flagpole size: 7m high
</t>
    </r>
  </si>
  <si>
    <r>
      <t xml:space="preserve">Ốp đá Granite màu đen đậm dày 20cm
</t>
    </r>
    <r>
      <rPr>
        <i/>
        <sz val="9"/>
        <color rgb="FF0070C0"/>
        <rFont val="Arial"/>
        <family val="2"/>
      </rPr>
      <t>Dark Black Granite Cladding 20cm Thick</t>
    </r>
  </si>
  <si>
    <r>
      <t xml:space="preserve">Vữa rót chân cột Grout
</t>
    </r>
    <r>
      <rPr>
        <i/>
        <sz val="9"/>
        <color rgb="FF0070C0"/>
        <rFont val="Arial"/>
        <family val="2"/>
      </rPr>
      <t>Grout Column Foot Filling Grout</t>
    </r>
  </si>
  <si>
    <r>
      <t xml:space="preserve">CÔNG TÁC BỔ SUNG TỪ NHÀ THẦU
</t>
    </r>
    <r>
      <rPr>
        <b/>
        <sz val="9"/>
        <color rgb="FF0070C0"/>
        <rFont val="Arial"/>
        <family val="2"/>
      </rPr>
      <t>ADDITIONAL WORK FROM THE CONTRACTOR</t>
    </r>
  </si>
  <si>
    <r>
      <rPr>
        <b/>
        <sz val="9"/>
        <rFont val="Arial"/>
        <family val="2"/>
      </rPr>
      <t>CÔNG TÁC CỐT THÉP</t>
    </r>
    <r>
      <rPr>
        <b/>
        <sz val="9"/>
        <color indexed="16"/>
        <rFont val="Arial"/>
        <family val="2"/>
      </rPr>
      <t xml:space="preserve">
</t>
    </r>
    <r>
      <rPr>
        <b/>
        <i/>
        <sz val="9"/>
        <color rgb="FF0070C0"/>
        <rFont val="Arial"/>
        <family val="2"/>
      </rPr>
      <t>REINFORCEMENT WORKS</t>
    </r>
  </si>
  <si>
    <r>
      <rPr>
        <b/>
        <sz val="9"/>
        <rFont val="Arial"/>
        <family val="2"/>
      </rPr>
      <t xml:space="preserve">CÔNG TÁC XÂY </t>
    </r>
    <r>
      <rPr>
        <b/>
        <sz val="9"/>
        <color indexed="16"/>
        <rFont val="Arial"/>
        <family val="2"/>
      </rPr>
      <t xml:space="preserve">
</t>
    </r>
    <r>
      <rPr>
        <b/>
        <i/>
        <sz val="9"/>
        <color rgb="FF0070C0"/>
        <rFont val="Arial"/>
        <family val="2"/>
      </rPr>
      <t>BRICK WALL</t>
    </r>
  </si>
  <si>
    <r>
      <rPr>
        <b/>
        <sz val="9"/>
        <rFont val="Arial"/>
        <family val="2"/>
      </rPr>
      <t>CÔNG TÁC SƠN</t>
    </r>
    <r>
      <rPr>
        <b/>
        <sz val="9"/>
        <color indexed="16"/>
        <rFont val="Arial"/>
        <family val="2"/>
      </rPr>
      <t xml:space="preserve">
</t>
    </r>
    <r>
      <rPr>
        <b/>
        <i/>
        <sz val="9"/>
        <color rgb="FF0070C0"/>
        <rFont val="Arial"/>
        <family val="2"/>
      </rPr>
      <t>PAINTING WORK</t>
    </r>
  </si>
  <si>
    <r>
      <rPr>
        <b/>
        <sz val="9"/>
        <rFont val="Arial"/>
        <family val="2"/>
      </rPr>
      <t>CÔNG TÁC HOÀN THIỆN NỀN SÀN</t>
    </r>
    <r>
      <rPr>
        <b/>
        <sz val="9"/>
        <color indexed="16"/>
        <rFont val="Arial"/>
        <family val="2"/>
      </rPr>
      <t xml:space="preserve">
</t>
    </r>
    <r>
      <rPr>
        <b/>
        <sz val="9"/>
        <color rgb="FF0070C0"/>
        <rFont val="Arial"/>
        <family val="2"/>
      </rPr>
      <t>FLOOR FINISHING WORK</t>
    </r>
  </si>
  <si>
    <r>
      <t xml:space="preserve">CÔNG TÁC TRẦN VÁCH
</t>
    </r>
    <r>
      <rPr>
        <b/>
        <sz val="9"/>
        <color rgb="FF0070C0"/>
        <rFont val="Arial"/>
        <family val="2"/>
      </rPr>
      <t>CEILING &amp; PARTITION WORKS</t>
    </r>
  </si>
  <si>
    <r>
      <rPr>
        <b/>
        <sz val="9"/>
        <rFont val="Arial"/>
        <family val="2"/>
      </rPr>
      <t>CÔNG TÁC ĐẤT</t>
    </r>
    <r>
      <rPr>
        <b/>
        <sz val="9"/>
        <color indexed="16"/>
        <rFont val="Arial"/>
        <family val="2"/>
      </rPr>
      <t xml:space="preserve">
</t>
    </r>
    <r>
      <rPr>
        <b/>
        <i/>
        <sz val="9"/>
        <color rgb="FF0070C0"/>
        <rFont val="Arial"/>
        <family val="2"/>
      </rPr>
      <t>EARTHWORK</t>
    </r>
  </si>
  <si>
    <r>
      <rPr>
        <b/>
        <sz val="9"/>
        <rFont val="Arial"/>
        <family val="2"/>
      </rPr>
      <t>CÔNG TÁC BÊ TÔNG</t>
    </r>
    <r>
      <rPr>
        <b/>
        <sz val="9"/>
        <color indexed="16"/>
        <rFont val="Arial"/>
        <family val="2"/>
      </rPr>
      <t xml:space="preserve">
</t>
    </r>
    <r>
      <rPr>
        <b/>
        <i/>
        <sz val="9"/>
        <color rgb="FF0070C0"/>
        <rFont val="Arial"/>
        <family val="2"/>
      </rPr>
      <t>CONCRETE WORK</t>
    </r>
  </si>
  <si>
    <r>
      <rPr>
        <b/>
        <sz val="9"/>
        <rFont val="Arial"/>
        <family val="2"/>
      </rPr>
      <t>CÔNG TÁC VÁN KHUÔN</t>
    </r>
    <r>
      <rPr>
        <b/>
        <sz val="9"/>
        <color indexed="16"/>
        <rFont val="Arial"/>
        <family val="2"/>
      </rPr>
      <t xml:space="preserve">
</t>
    </r>
    <r>
      <rPr>
        <b/>
        <i/>
        <sz val="9"/>
        <color rgb="FF0070C0"/>
        <rFont val="Arial"/>
        <family val="2"/>
      </rPr>
      <t>FORMWORK</t>
    </r>
  </si>
  <si>
    <r>
      <rPr>
        <b/>
        <sz val="9"/>
        <rFont val="Arial"/>
        <family val="2"/>
      </rPr>
      <t>CÔNG TÁC CỐT THÉP</t>
    </r>
    <r>
      <rPr>
        <b/>
        <sz val="9"/>
        <color indexed="16"/>
        <rFont val="Arial"/>
        <family val="2"/>
      </rPr>
      <t xml:space="preserve">
</t>
    </r>
    <r>
      <rPr>
        <b/>
        <i/>
        <sz val="9"/>
        <color rgb="FF0070C0"/>
        <rFont val="Arial"/>
        <family val="2"/>
      </rPr>
      <t>REBAR WORK</t>
    </r>
  </si>
  <si>
    <r>
      <rPr>
        <b/>
        <sz val="9"/>
        <rFont val="Arial"/>
        <family val="2"/>
      </rPr>
      <t>CÔNG TÁC TÔ TRÁT</t>
    </r>
    <r>
      <rPr>
        <b/>
        <sz val="9"/>
        <color indexed="16"/>
        <rFont val="Arial"/>
        <family val="2"/>
      </rPr>
      <t xml:space="preserve">
</t>
    </r>
    <r>
      <rPr>
        <b/>
        <i/>
        <sz val="9"/>
        <color rgb="FF0070C0"/>
        <rFont val="Arial"/>
        <family val="2"/>
      </rPr>
      <t>PLASTERING WORK</t>
    </r>
  </si>
  <si>
    <r>
      <rPr>
        <b/>
        <sz val="9"/>
        <rFont val="Arial"/>
        <family val="2"/>
      </rPr>
      <t>CÔNG TÁC CỬA</t>
    </r>
    <r>
      <rPr>
        <b/>
        <sz val="9"/>
        <color indexed="16"/>
        <rFont val="Arial"/>
        <family val="2"/>
      </rPr>
      <t xml:space="preserve">
</t>
    </r>
    <r>
      <rPr>
        <b/>
        <i/>
        <sz val="9"/>
        <color rgb="FF0070C0"/>
        <rFont val="Arial"/>
        <family val="2"/>
      </rPr>
      <t>DOOR WORK</t>
    </r>
  </si>
  <si>
    <r>
      <rPr>
        <b/>
        <sz val="9"/>
        <rFont val="Arial"/>
        <family val="2"/>
      </rPr>
      <t>CÔNG TÁC CỌC</t>
    </r>
    <r>
      <rPr>
        <b/>
        <sz val="9"/>
        <color indexed="16"/>
        <rFont val="Arial"/>
        <family val="2"/>
      </rPr>
      <t xml:space="preserve">
</t>
    </r>
    <r>
      <rPr>
        <b/>
        <i/>
        <sz val="9"/>
        <color rgb="FF0070C0"/>
        <rFont val="Arial"/>
        <family val="2"/>
      </rPr>
      <t>PILE WORK</t>
    </r>
  </si>
  <si>
    <r>
      <rPr>
        <b/>
        <sz val="9"/>
        <rFont val="Arial"/>
        <family val="2"/>
      </rPr>
      <t>CÔNG TÁC BÊ TÔNG</t>
    </r>
    <r>
      <rPr>
        <b/>
        <sz val="9"/>
        <color indexed="16"/>
        <rFont val="Arial"/>
        <family val="2"/>
      </rPr>
      <t xml:space="preserve">
</t>
    </r>
    <r>
      <rPr>
        <b/>
        <sz val="9"/>
        <color rgb="FF0070C0"/>
        <rFont val="Arial"/>
        <family val="2"/>
      </rPr>
      <t>CONCRETE WORK</t>
    </r>
  </si>
  <si>
    <r>
      <rPr>
        <b/>
        <sz val="9"/>
        <rFont val="Arial"/>
        <family val="2"/>
      </rPr>
      <t>CÔNG TÁC VÁN KHUÔN</t>
    </r>
    <r>
      <rPr>
        <b/>
        <sz val="9"/>
        <color indexed="16"/>
        <rFont val="Arial"/>
        <family val="2"/>
      </rPr>
      <t xml:space="preserve">
</t>
    </r>
    <r>
      <rPr>
        <b/>
        <sz val="9"/>
        <color rgb="FF0070C0"/>
        <rFont val="Arial"/>
        <family val="2"/>
      </rPr>
      <t>FORMWORK</t>
    </r>
  </si>
  <si>
    <r>
      <rPr>
        <b/>
        <sz val="9"/>
        <rFont val="Arial"/>
        <family val="2"/>
      </rPr>
      <t>CÔNG TÁC CỬA</t>
    </r>
    <r>
      <rPr>
        <b/>
        <sz val="9"/>
        <color indexed="16"/>
        <rFont val="Arial"/>
        <family val="2"/>
      </rPr>
      <t xml:space="preserve">
</t>
    </r>
    <r>
      <rPr>
        <b/>
        <i/>
        <sz val="9"/>
        <color rgb="FF0070C0"/>
        <rFont val="Arial"/>
        <family val="2"/>
      </rPr>
      <t>DOOR WORKS</t>
    </r>
  </si>
  <si>
    <r>
      <rPr>
        <b/>
        <sz val="9"/>
        <rFont val="Arial"/>
        <family val="2"/>
      </rPr>
      <t>CÔNG TÁC KHÁC</t>
    </r>
    <r>
      <rPr>
        <b/>
        <sz val="9"/>
        <color indexed="16"/>
        <rFont val="Arial"/>
        <family val="2"/>
      </rPr>
      <t xml:space="preserve">
</t>
    </r>
    <r>
      <rPr>
        <b/>
        <i/>
        <sz val="9"/>
        <color rgb="FF0070C0"/>
        <rFont val="Arial"/>
        <family val="2"/>
      </rPr>
      <t>OTHER WORK</t>
    </r>
  </si>
  <si>
    <r>
      <rPr>
        <b/>
        <sz val="9"/>
        <rFont val="Arial"/>
        <family val="2"/>
      </rPr>
      <t>CÔNG TÁC HOÀN THIỆN NỀN SÀN</t>
    </r>
    <r>
      <rPr>
        <b/>
        <sz val="9"/>
        <color indexed="16"/>
        <rFont val="Arial"/>
        <family val="2"/>
      </rPr>
      <t xml:space="preserve">
</t>
    </r>
    <r>
      <rPr>
        <b/>
        <sz val="9"/>
        <color rgb="FF0070C0"/>
        <rFont val="Arial"/>
        <family val="2"/>
      </rPr>
      <t>FINISHING THE FLOOR</t>
    </r>
  </si>
  <si>
    <r>
      <t xml:space="preserve">CÔNG TÁC CỐT THÉP
</t>
    </r>
    <r>
      <rPr>
        <b/>
        <sz val="9"/>
        <color rgb="FF0070C0"/>
        <rFont val="Arial"/>
        <family val="2"/>
      </rPr>
      <t>REBAR WORK</t>
    </r>
  </si>
  <si>
    <r>
      <rPr>
        <b/>
        <sz val="9"/>
        <rFont val="Arial"/>
        <family val="2"/>
      </rPr>
      <t>CÔNG TÁC KẾT CẤU THÉP VÀ MÁI</t>
    </r>
    <r>
      <rPr>
        <b/>
        <sz val="9"/>
        <color indexed="16"/>
        <rFont val="Arial"/>
        <family val="2"/>
      </rPr>
      <t xml:space="preserve">
</t>
    </r>
    <r>
      <rPr>
        <b/>
        <i/>
        <sz val="9"/>
        <color rgb="FF0070C0"/>
        <rFont val="Arial"/>
        <family val="2"/>
      </rPr>
      <t>STEEL STRUCTURE AND ROOF WORK</t>
    </r>
  </si>
  <si>
    <r>
      <rPr>
        <b/>
        <sz val="9"/>
        <rFont val="Arial"/>
        <family val="2"/>
      </rPr>
      <t>CÔNG TÁC THIẾT BỊ HỆ THỐNG XỬ LÝ NƯỚC THẢI</t>
    </r>
    <r>
      <rPr>
        <b/>
        <sz val="9"/>
        <color indexed="16"/>
        <rFont val="Arial"/>
        <family val="2"/>
      </rPr>
      <t xml:space="preserve">
</t>
    </r>
    <r>
      <rPr>
        <b/>
        <i/>
        <sz val="9"/>
        <color rgb="FF0070C0"/>
        <rFont val="Arial"/>
        <family val="2"/>
      </rPr>
      <t>WASTEWATER TREATMENT SYSTEM EQUIPMENT</t>
    </r>
  </si>
  <si>
    <r>
      <rPr>
        <b/>
        <sz val="9"/>
        <rFont val="Arial"/>
        <family val="2"/>
      </rPr>
      <t>CÔNG TÁC ĐẤT</t>
    </r>
    <r>
      <rPr>
        <b/>
        <sz val="9"/>
        <color indexed="16"/>
        <rFont val="Arial"/>
        <family val="2"/>
      </rPr>
      <t xml:space="preserve">
</t>
    </r>
    <r>
      <rPr>
        <b/>
        <i/>
        <sz val="9"/>
        <color rgb="FF0070C0"/>
        <rFont val="Arial"/>
        <family val="2"/>
      </rPr>
      <t>EARTHWORKS</t>
    </r>
  </si>
  <si>
    <r>
      <rPr>
        <b/>
        <sz val="9"/>
        <rFont val="Arial"/>
        <family val="2"/>
      </rPr>
      <t>CÔNG TÁC BÊ TÔNG</t>
    </r>
    <r>
      <rPr>
        <b/>
        <sz val="9"/>
        <color indexed="16"/>
        <rFont val="Arial"/>
        <family val="2"/>
      </rPr>
      <t xml:space="preserve">
</t>
    </r>
    <r>
      <rPr>
        <b/>
        <i/>
        <sz val="9"/>
        <color rgb="FF0070C0"/>
        <rFont val="Arial"/>
        <family val="2"/>
      </rPr>
      <t>CONCRETE WORKS</t>
    </r>
  </si>
  <si>
    <r>
      <rPr>
        <b/>
        <sz val="9"/>
        <rFont val="Arial"/>
        <family val="2"/>
      </rPr>
      <t>CÔNG TÁC VÁN KHUÔN</t>
    </r>
    <r>
      <rPr>
        <b/>
        <sz val="9"/>
        <color indexed="16"/>
        <rFont val="Arial"/>
        <family val="2"/>
      </rPr>
      <t xml:space="preserve">
</t>
    </r>
    <r>
      <rPr>
        <b/>
        <i/>
        <sz val="9"/>
        <color rgb="FF0070C0"/>
        <rFont val="Arial"/>
        <family val="2"/>
      </rPr>
      <t>FORMWORK WORKS</t>
    </r>
  </si>
  <si>
    <r>
      <rPr>
        <b/>
        <sz val="9"/>
        <rFont val="Arial"/>
        <family val="2"/>
      </rPr>
      <t>CÔNG TÁC KHÁC</t>
    </r>
    <r>
      <rPr>
        <b/>
        <sz val="9"/>
        <color indexed="16"/>
        <rFont val="Arial"/>
        <family val="2"/>
      </rPr>
      <t xml:space="preserve">
</t>
    </r>
    <r>
      <rPr>
        <b/>
        <i/>
        <sz val="9"/>
        <color rgb="FF0070C0"/>
        <rFont val="Arial"/>
        <family val="2"/>
      </rPr>
      <t>OTHER WORKS</t>
    </r>
  </si>
  <si>
    <r>
      <rPr>
        <b/>
        <sz val="9"/>
        <rFont val="Arial"/>
        <family val="2"/>
      </rPr>
      <t>CÔNG TÁC BỔ SUNG TỪ NHÀ THẦU</t>
    </r>
    <r>
      <rPr>
        <b/>
        <sz val="9"/>
        <color indexed="16"/>
        <rFont val="Arial"/>
        <family val="2"/>
      </rPr>
      <t xml:space="preserve">
</t>
    </r>
    <r>
      <rPr>
        <b/>
        <i/>
        <sz val="9"/>
        <color rgb="FF0070C0"/>
        <rFont val="Arial"/>
        <family val="2"/>
      </rPr>
      <t>ADDITIONAL WORK FROM CONTRACTOR</t>
    </r>
  </si>
  <si>
    <r>
      <t xml:space="preserve">DANH MỤC VẬT TƯ ĐỀ NGHỊ
</t>
    </r>
    <r>
      <rPr>
        <b/>
        <i/>
        <sz val="16"/>
        <color rgb="FF0070C0"/>
        <rFont val="Times New Roman"/>
        <family val="1"/>
      </rPr>
      <t>PROPOSED MATERIALS LIST</t>
    </r>
  </si>
  <si>
    <r>
      <t xml:space="preserve">STT
</t>
    </r>
    <r>
      <rPr>
        <b/>
        <i/>
        <sz val="12"/>
        <color rgb="FF0070C0"/>
        <rFont val="Times New Roman"/>
        <family val="1"/>
      </rPr>
      <t>No.</t>
    </r>
  </si>
  <si>
    <r>
      <t xml:space="preserve">Danh mục vật tư
</t>
    </r>
    <r>
      <rPr>
        <b/>
        <i/>
        <sz val="12"/>
        <color rgb="FF0070C0"/>
        <rFont val="Times New Roman"/>
        <family val="1"/>
      </rPr>
      <t>List Material</t>
    </r>
  </si>
  <si>
    <r>
      <t xml:space="preserve">Đặc điểm kỹ thuật đề xuất
</t>
    </r>
    <r>
      <rPr>
        <b/>
        <i/>
        <sz val="12"/>
        <color rgb="FF0070C0"/>
        <rFont val="Times New Roman"/>
        <family val="1"/>
      </rPr>
      <t>Specification</t>
    </r>
  </si>
  <si>
    <r>
      <t xml:space="preserve">Nhà cung cấp, Xuất xứ
</t>
    </r>
    <r>
      <rPr>
        <b/>
        <i/>
        <sz val="12"/>
        <color rgb="FF0070C0"/>
        <rFont val="Times New Roman"/>
        <family val="1"/>
      </rPr>
      <t>Supplier</t>
    </r>
  </si>
  <si>
    <r>
      <t xml:space="preserve">Ghi chú
</t>
    </r>
    <r>
      <rPr>
        <b/>
        <i/>
        <sz val="12"/>
        <color rgb="FF0070C0"/>
        <rFont val="Times New Roman"/>
        <family val="1"/>
      </rPr>
      <t>Remark</t>
    </r>
  </si>
  <si>
    <r>
      <t xml:space="preserve">PHẦN XÂY DỰNG
</t>
    </r>
    <r>
      <rPr>
        <b/>
        <i/>
        <sz val="12"/>
        <color rgb="FF0070C0"/>
        <rFont val="Times New Roman"/>
        <family val="1"/>
      </rPr>
      <t>CIVIL ITEMS</t>
    </r>
  </si>
  <si>
    <r>
      <t xml:space="preserve">Công tác kết cấu
</t>
    </r>
    <r>
      <rPr>
        <b/>
        <i/>
        <sz val="12"/>
        <color rgb="FF0070C0"/>
        <rFont val="Times New Roman"/>
        <family val="1"/>
      </rPr>
      <t>Structural Works</t>
    </r>
  </si>
  <si>
    <r>
      <t xml:space="preserve">Cọc Bê tông ly tâm
</t>
    </r>
    <r>
      <rPr>
        <i/>
        <sz val="12"/>
        <color rgb="FF0070C0"/>
        <rFont val="Times New Roman"/>
        <family val="1"/>
      </rPr>
      <t>Prestressed spun concrete pile</t>
    </r>
  </si>
  <si>
    <r>
      <t xml:space="preserve">Cọc BTCT DƯL theo TCVN 7888:2014
- D300 loại A
- Mac betong: 80 MPa
- Pmax: 120 T
Thông số cơ bản như sau:
- Bề dày thành cọc : 60mm
- Thép bích dày 10mm, rộng 60mm
- Măng xông dày 1,5mm, rộng 60mm
- Thép chủ: 6 ϕ 7.1
- Thép đai: ϕ 3.0 (a50x600mm; a100)
- Mũi cọc: ốp vuông 5mm, táp mũi 10mm, cao 60mm.
</t>
    </r>
    <r>
      <rPr>
        <i/>
        <sz val="12"/>
        <color rgb="FF0070C0"/>
        <rFont val="Times New Roman"/>
        <family val="1"/>
      </rPr>
      <t>Prestressed Concrete Spun Piles according to TCVN 7888:2014
- D300 Type A
- Concrete grade: 80 MPa
- Pmax: 120 T
Basic specifications as follows:
- Pile wall thickness: 60 mm
- Flange plate: 10 mm thick, 60 mm wide
- Socket: 1.5 mm thick, 60 mm wide
- Main reinforcement: 6 ϕ 7.1
- Spiral reinforcement: ϕ 3.0 (a50x600 mm; a100)
- Pile tip: square cover 5 mm thick, tip plate 10 mm thick, height 60 mm.</t>
    </r>
  </si>
  <si>
    <r>
      <t xml:space="preserve">Kiến Hoa, Phan Vũ, BT Thủ Đức
</t>
    </r>
    <r>
      <rPr>
        <i/>
        <sz val="12"/>
        <color rgb="FF0070C0"/>
        <rFont val="Times New Roman"/>
        <family val="1"/>
      </rPr>
      <t>Kien Hoa, Phan Vu, Thu Duc</t>
    </r>
  </si>
  <si>
    <r>
      <t xml:space="preserve">
Cọc Bê tông ly tâm
</t>
    </r>
    <r>
      <rPr>
        <i/>
        <sz val="12"/>
        <color rgb="FF0070C0"/>
        <rFont val="Times New Roman"/>
        <family val="1"/>
      </rPr>
      <t>Prestressed spun concrete pile</t>
    </r>
  </si>
  <si>
    <r>
      <t xml:space="preserve">Cọc BTCT DƯL theo TCVN 7888:2014
</t>
    </r>
    <r>
      <rPr>
        <b/>
        <sz val="12"/>
        <rFont val="Times New Roman"/>
        <family val="1"/>
      </rPr>
      <t>- D400 loại A</t>
    </r>
    <r>
      <rPr>
        <sz val="12"/>
        <rFont val="Times New Roman"/>
        <family val="1"/>
      </rPr>
      <t xml:space="preserve">
- Mac betong: 80 MPa
- Pmax: 200 T
Thông số cơ bản như sau:
- Bề dày thành cọc : 60mm
- Thép bích dày 10mm, rộng 60mm
- Măng xông dày 1,5mm, rộng 60mm
- Thép chủ: 6 ϕ 7.1
- Thép đai: ϕ 3.0 (a50x600mm ; a100)
- Mũi cọc: ốp vuông 5mm, táp mũi 10mm, cao 60mm.
</t>
    </r>
    <r>
      <rPr>
        <i/>
        <sz val="12"/>
        <color rgb="FF0070C0"/>
        <rFont val="Times New Roman"/>
        <family val="1"/>
      </rPr>
      <t>Prestressed Concrete Spun Piles according to TCVN 7888:2014
- D400 Type A
- Concrete grade: 80 MPa
- Pmax: 120 T
Basic specifications as follows:
- Pile wall thickness: 60 mm
- Flange plate: 10 mm thick, 60 mm wide
- Socket: 1.5 mm thick, 60 mm wide
- Main reinforcement: 6 ϕ 7.1
- Spiral reinforcement: ϕ 3.0 (a50x600 mm; a100)
- Pile tip: square cover 5 mm thick, tip plate 10 mm thick, height 60 mm.</t>
    </r>
  </si>
  <si>
    <r>
      <t xml:space="preserve">Bê tông
</t>
    </r>
    <r>
      <rPr>
        <i/>
        <sz val="12"/>
        <color rgb="FF0070C0"/>
        <rFont val="Times New Roman"/>
        <family val="1"/>
      </rPr>
      <t>Concrete</t>
    </r>
  </si>
  <si>
    <r>
      <t xml:space="preserve">- Bê tông lót có thể dùng bê tông thương phẩm hoặc trộn tay tại công trường theo mác thiết kế của nhà cung cấp xi măng
- Mác BT: 100 - 450
- Phụ gia chống thấm theo yêu cầu của Hồ sơ thiết kế
</t>
    </r>
    <r>
      <rPr>
        <i/>
        <sz val="12"/>
        <color rgb="FF0070C0"/>
        <rFont val="Times New Roman"/>
        <family val="1"/>
      </rPr>
      <t>- Lean concrete M150 - Concrete lining can be used commercially or hand-mixed at the construction site according to the design label of the cement supplier
- Concrete grade: 100 - 450
- Waterproofing additives as required by Design Dossiers</t>
    </r>
  </si>
  <si>
    <r>
      <t xml:space="preserve">Hồng Tín, Hồng Hà, Đại Lộc Phát, HDH
</t>
    </r>
    <r>
      <rPr>
        <i/>
        <sz val="12"/>
        <color rgb="FF0070C0"/>
        <rFont val="Times New Roman"/>
        <family val="1"/>
      </rPr>
      <t>Hong Tin, Hong Ha, Dai Loc Phat, HDH</t>
    </r>
  </si>
  <si>
    <r>
      <t xml:space="preserve">Thép xây dựng (Thép cuộn)
</t>
    </r>
    <r>
      <rPr>
        <i/>
        <sz val="12"/>
        <color rgb="FF0070C0"/>
        <rFont val="Times New Roman"/>
        <family val="1"/>
      </rPr>
      <t>Construction steel (coil steel)</t>
    </r>
  </si>
  <si>
    <r>
      <t xml:space="preserve">- TCVN 1651 -1 : 2018
- ϕ6mm, ϕ8mm, ϕ10mm
- Chứng nhận xuất xưởng, xuất xứ
- Kết quả thí nghiệm theo TCVN hiện hành
</t>
    </r>
    <r>
      <rPr>
        <i/>
        <sz val="12"/>
        <color rgb="FF0070C0"/>
        <rFont val="Times New Roman"/>
        <family val="1"/>
      </rPr>
      <t>- Viet Nam Standard 1651 -1 : 2018
- ϕ6mm, ϕ8mm, ϕ10mm
- Certificate of origin
- Experimental results according to the current TCVN</t>
    </r>
  </si>
  <si>
    <r>
      <t xml:space="preserve">Hoà Phát, Pomina, Tungho
</t>
    </r>
    <r>
      <rPr>
        <i/>
        <sz val="12"/>
        <color rgb="FF0070C0"/>
        <rFont val="Times New Roman"/>
        <family val="1"/>
      </rPr>
      <t>Hoa Phat, Pomina, Tungho</t>
    </r>
  </si>
  <si>
    <r>
      <t xml:space="preserve">Thép xây dựng (Thép thanh vằn)
</t>
    </r>
    <r>
      <rPr>
        <i/>
        <sz val="12"/>
        <color rgb="FF0070C0"/>
        <rFont val="Times New Roman"/>
        <family val="1"/>
      </rPr>
      <t>Construction steel (deformed bar)</t>
    </r>
  </si>
  <si>
    <r>
      <t xml:space="preserve">- TCVN 1651-2:2018 
- JIS G 3112:2020
- ASTM A615/A615M-20
- ASTM A706/A706M-16
- CSA G30,18-09
- ϕ10 - ϕ43
</t>
    </r>
    <r>
      <rPr>
        <i/>
        <sz val="12"/>
        <color rgb="FF0070C0"/>
        <rFont val="Times New Roman"/>
        <family val="1"/>
      </rPr>
      <t>- Viet Nam Standard 1651-2:2018 
- JIS G 3112:2020
- ASTM A615/A615M-20
- ASTM A706/A706M-16
- CSA G30,18-09
- ϕ10 - ϕ43</t>
    </r>
  </si>
  <si>
    <r>
      <t xml:space="preserve">Đá 0x4, 4x6
</t>
    </r>
    <r>
      <rPr>
        <i/>
        <sz val="12"/>
        <color rgb="FF0070C0"/>
        <rFont val="Times New Roman"/>
        <family val="1"/>
      </rPr>
      <t>0x4, 4x6 stone</t>
    </r>
  </si>
  <si>
    <r>
      <t xml:space="preserve">Đá xanh
</t>
    </r>
    <r>
      <rPr>
        <i/>
        <sz val="12"/>
        <color rgb="FF0070C0"/>
        <rFont val="Times New Roman"/>
        <family val="1"/>
      </rPr>
      <t>Green stone</t>
    </r>
  </si>
  <si>
    <r>
      <t xml:space="preserve">Phú Giáo, Tân Cang, địa phương
</t>
    </r>
    <r>
      <rPr>
        <i/>
        <sz val="12"/>
        <color rgb="FF0070C0"/>
        <rFont val="Times New Roman"/>
        <family val="1"/>
      </rPr>
      <t>Phu Giao, Tan Cang, Local</t>
    </r>
  </si>
  <si>
    <r>
      <t xml:space="preserve">Cát xây tô
</t>
    </r>
    <r>
      <rPr>
        <i/>
        <sz val="12"/>
        <color rgb="FF0070C0"/>
        <rFont val="Times New Roman"/>
        <family val="1"/>
      </rPr>
      <t>Sand</t>
    </r>
  </si>
  <si>
    <r>
      <t xml:space="preserve">TCXD 127:1985
</t>
    </r>
    <r>
      <rPr>
        <i/>
        <sz val="12"/>
        <color rgb="FF0070C0"/>
        <rFont val="Times New Roman"/>
        <family val="1"/>
      </rPr>
      <t>Construction Standard 127:1985</t>
    </r>
  </si>
  <si>
    <r>
      <t xml:space="preserve">Campuchia, Dầu Tiếng, địa phương
</t>
    </r>
    <r>
      <rPr>
        <i/>
        <sz val="12"/>
        <color rgb="FF0070C0"/>
        <rFont val="Times New Roman"/>
        <family val="1"/>
      </rPr>
      <t>Campuchia, Dau Tieng, Local</t>
    </r>
  </si>
  <si>
    <r>
      <t xml:space="preserve">Đất san lấp
</t>
    </r>
    <r>
      <rPr>
        <i/>
        <sz val="12"/>
        <color rgb="FF0070C0"/>
        <rFont val="Times New Roman"/>
        <family val="1"/>
      </rPr>
      <t>Soil</t>
    </r>
  </si>
  <si>
    <r>
      <t xml:space="preserve">Địa phương
</t>
    </r>
    <r>
      <rPr>
        <i/>
        <sz val="12"/>
        <color rgb="FF0070C0"/>
        <rFont val="Times New Roman"/>
        <family val="1"/>
      </rPr>
      <t>Local</t>
    </r>
  </si>
  <si>
    <r>
      <t xml:space="preserve">Xi măng
</t>
    </r>
    <r>
      <rPr>
        <i/>
        <sz val="12"/>
        <color rgb="FF0070C0"/>
        <rFont val="Times New Roman"/>
        <family val="1"/>
      </rPr>
      <t>Cement</t>
    </r>
  </si>
  <si>
    <r>
      <t xml:space="preserve">PC40, PC30
Chứng nhận xuất xưởng, xuất xứ
</t>
    </r>
    <r>
      <rPr>
        <i/>
        <sz val="12"/>
        <color rgb="FF0070C0"/>
        <rFont val="Times New Roman"/>
        <family val="1"/>
      </rPr>
      <t>PC40, PC30
Certificate of origin</t>
    </r>
  </si>
  <si>
    <r>
      <t xml:space="preserve">Fico, Hà tiên
</t>
    </r>
    <r>
      <rPr>
        <i/>
        <sz val="12"/>
        <color rgb="FF0070C0"/>
        <rFont val="Times New Roman"/>
        <family val="1"/>
      </rPr>
      <t>Fico, Ha tien</t>
    </r>
  </si>
  <si>
    <r>
      <t xml:space="preserve">Chống mối
</t>
    </r>
    <r>
      <rPr>
        <i/>
        <sz val="12"/>
        <color rgb="FF0070C0"/>
        <rFont val="Times New Roman"/>
        <family val="1"/>
      </rPr>
      <t>Termite prevention</t>
    </r>
  </si>
  <si>
    <r>
      <t xml:space="preserve">Dung dịch hóa chất Wazary 10SC nồng độ 0,5%
</t>
    </r>
    <r>
      <rPr>
        <i/>
        <sz val="12"/>
        <color rgb="FF0070C0"/>
        <rFont val="Times New Roman"/>
        <family val="1"/>
      </rPr>
      <t>Wazary 10SC chemical solution 0.5% concentration</t>
    </r>
  </si>
  <si>
    <r>
      <t xml:space="preserve">Nhật Bản
</t>
    </r>
    <r>
      <rPr>
        <i/>
        <sz val="12"/>
        <color rgb="FF0070C0"/>
        <rFont val="Times New Roman"/>
        <family val="1"/>
      </rPr>
      <t>Japan</t>
    </r>
  </si>
  <si>
    <r>
      <rPr>
        <sz val="12"/>
        <color theme="1"/>
        <rFont val="Times New Roman"/>
        <family val="1"/>
      </rPr>
      <t>Hào chống mối xung quanh công trình</t>
    </r>
    <r>
      <rPr>
        <sz val="12"/>
        <color rgb="FF0070C0"/>
        <rFont val="Times New Roman"/>
        <family val="1"/>
      </rPr>
      <t xml:space="preserve">
</t>
    </r>
    <r>
      <rPr>
        <i/>
        <sz val="12"/>
        <color rgb="FF0070C0"/>
        <rFont val="Times New Roman"/>
        <family val="1"/>
      </rPr>
      <t>Anti-termite trench around the construction</t>
    </r>
  </si>
  <si>
    <r>
      <rPr>
        <sz val="12"/>
        <color theme="1"/>
        <rFont val="Times New Roman"/>
        <family val="1"/>
      </rPr>
      <t>Termite-Pro bao quanh công trình bơm thuốc xử lý Wazary 10SC (0,5%), định mức 8 lít/md</t>
    </r>
    <r>
      <rPr>
        <sz val="12"/>
        <color rgb="FF0070C0"/>
        <rFont val="Times New Roman"/>
        <family val="1"/>
      </rPr>
      <t xml:space="preserve">
</t>
    </r>
    <r>
      <rPr>
        <i/>
        <sz val="12"/>
        <color rgb="FF0070C0"/>
        <rFont val="Times New Roman"/>
        <family val="1"/>
      </rPr>
      <t>Termite-Pro surrounds the structure with Wazary 10SC (0.5%) treatment, at a rate of 8 liters/m</t>
    </r>
  </si>
  <si>
    <r>
      <rPr>
        <sz val="12"/>
        <color theme="1"/>
        <rFont val="Times New Roman"/>
        <family val="1"/>
      </rPr>
      <t>Nhật Bản</t>
    </r>
    <r>
      <rPr>
        <sz val="12"/>
        <color rgb="FF0070C0"/>
        <rFont val="Times New Roman"/>
        <family val="1"/>
      </rPr>
      <t xml:space="preserve">
</t>
    </r>
    <r>
      <rPr>
        <i/>
        <sz val="12"/>
        <color rgb="FF0070C0"/>
        <rFont val="Times New Roman"/>
        <family val="1"/>
      </rPr>
      <t>Japan</t>
    </r>
  </si>
  <si>
    <r>
      <t xml:space="preserve">Cách nhiệt sàn (khu vực kho lạnh)
</t>
    </r>
    <r>
      <rPr>
        <i/>
        <sz val="12"/>
        <color rgb="FF0070C0"/>
        <rFont val="Times New Roman"/>
        <family val="1"/>
      </rPr>
      <t>Slab insulation (cold store area)</t>
    </r>
  </si>
  <si>
    <r>
      <t xml:space="preserve">Tấm cách nhiệt nền ECO Extruded Polystyren (ECO XPS) dày 100mm (XPS100), tỷ trọng 36±2 kg/m3 độ chịu tải 20 tấn/ m2. Kèm 2 lớp cách ẩm
</t>
    </r>
    <r>
      <rPr>
        <i/>
        <sz val="12"/>
        <color rgb="FF0070C0"/>
        <rFont val="Times New Roman"/>
        <family val="1"/>
      </rPr>
      <t>ECO Extruded Polystyrene (ECO XPS) base insulation board, 100mm thick (XPS100), density 36±2 kg/m3, load capacity 20 tons/m2. Comes with 2 layers of moisture insulation</t>
    </r>
  </si>
  <si>
    <r>
      <t xml:space="preserve">Khải Hoàn, Net Insulation
</t>
    </r>
    <r>
      <rPr>
        <i/>
        <sz val="12"/>
        <color rgb="FF0070C0"/>
        <rFont val="Times New Roman"/>
        <family val="1"/>
      </rPr>
      <t>Khai Hoan, Net Insulation</t>
    </r>
  </si>
  <si>
    <r>
      <t xml:space="preserve">Công tác kết cấu thép
</t>
    </r>
    <r>
      <rPr>
        <b/>
        <i/>
        <sz val="12"/>
        <color rgb="FF0070C0"/>
        <rFont val="Times New Roman"/>
        <family val="1"/>
      </rPr>
      <t>Steel Structure Works</t>
    </r>
  </si>
  <si>
    <r>
      <rPr>
        <sz val="12"/>
        <rFont val="Times New Roman"/>
        <family val="1"/>
      </rPr>
      <t>Gia công sản xuất kết cấu thép tổ hợp: Cột, kèo chính</t>
    </r>
    <r>
      <rPr>
        <sz val="12"/>
        <color rgb="FF0070C0"/>
        <rFont val="Times New Roman"/>
        <family val="1"/>
      </rPr>
      <t xml:space="preserve">
</t>
    </r>
    <r>
      <rPr>
        <i/>
        <sz val="12"/>
        <color rgb="FF0070C0"/>
        <rFont val="Times New Roman"/>
        <family val="1"/>
      </rPr>
      <t>Manufacturing of composite steel structures: Columns, main trusses</t>
    </r>
  </si>
  <si>
    <r>
      <rPr>
        <sz val="12"/>
        <rFont val="Times New Roman"/>
        <family val="1"/>
      </rPr>
      <t xml:space="preserve">Thép tấm Q345B/ A572
Fy = 34.5 (kN/cm2) - Dung sai độ dày thép tấm ±0.3mm
</t>
    </r>
    <r>
      <rPr>
        <i/>
        <sz val="12"/>
        <color rgb="FF0070C0"/>
        <rFont val="Times New Roman"/>
        <family val="1"/>
      </rPr>
      <t>Steel plate Q345B/ A572
Fy = 34.5 (kN/cm2) - Steel plate thickness tolerance ±0.3mm</t>
    </r>
  </si>
  <si>
    <r>
      <rPr>
        <sz val="12"/>
        <rFont val="Times New Roman"/>
        <family val="1"/>
      </rPr>
      <t>Trung Quốc</t>
    </r>
    <r>
      <rPr>
        <sz val="12"/>
        <color rgb="FF0070C0"/>
        <rFont val="Times New Roman"/>
        <family val="1"/>
      </rPr>
      <t xml:space="preserve">
</t>
    </r>
    <r>
      <rPr>
        <i/>
        <sz val="12"/>
        <color rgb="FF0070C0"/>
        <rFont val="Times New Roman"/>
        <family val="1"/>
      </rPr>
      <t>China</t>
    </r>
  </si>
  <si>
    <r>
      <rPr>
        <sz val="12"/>
        <rFont val="Times New Roman"/>
        <family val="1"/>
      </rPr>
      <t>Gia công sản xuất Thép hình cán nóng</t>
    </r>
    <r>
      <rPr>
        <sz val="12"/>
        <color rgb="FF0070C0"/>
        <rFont val="Times New Roman"/>
        <family val="1"/>
      </rPr>
      <t xml:space="preserve">
</t>
    </r>
    <r>
      <rPr>
        <i/>
        <sz val="12"/>
        <color rgb="FF0070C0"/>
        <rFont val="Times New Roman"/>
        <family val="1"/>
      </rPr>
      <t>Hot rolled steel fabrication</t>
    </r>
  </si>
  <si>
    <r>
      <rPr>
        <sz val="12"/>
        <rFont val="Times New Roman"/>
        <family val="1"/>
      </rPr>
      <t xml:space="preserve">Thép hình SS400/ A36
Fy = 24.5 (kN/cm2) - Dung sai độ dày ±5%)
</t>
    </r>
    <r>
      <rPr>
        <i/>
        <sz val="12"/>
        <color rgb="FF0070C0"/>
        <rFont val="Times New Roman"/>
        <family val="1"/>
      </rPr>
      <t>SS400/ A36 steel section
Fy = 24.5 (kN/cm2) - Thickness tolerance ±5%)</t>
    </r>
  </si>
  <si>
    <r>
      <rPr>
        <sz val="12"/>
        <rFont val="Times New Roman"/>
        <family val="1"/>
      </rPr>
      <t>Xà gồ</t>
    </r>
    <r>
      <rPr>
        <sz val="12"/>
        <color rgb="FF0070C0"/>
        <rFont val="Times New Roman"/>
        <family val="1"/>
      </rPr>
      <t xml:space="preserve">
Purlin</t>
    </r>
  </si>
  <si>
    <r>
      <rPr>
        <sz val="12"/>
        <rFont val="Times New Roman"/>
        <family val="1"/>
      </rPr>
      <t xml:space="preserve">Z275, G450
VN - Dung sai độ dày ±5%
</t>
    </r>
    <r>
      <rPr>
        <i/>
        <sz val="12"/>
        <color rgb="FF0070C0"/>
        <rFont val="Times New Roman"/>
        <family val="1"/>
      </rPr>
      <t>Z275, G450
VN - Thickness tolerance ±5%</t>
    </r>
  </si>
  <si>
    <r>
      <rPr>
        <sz val="12"/>
        <rFont val="Times New Roman"/>
        <family val="1"/>
      </rPr>
      <t>Phương Nam, Hoa Sen, SMC</t>
    </r>
    <r>
      <rPr>
        <sz val="12"/>
        <color rgb="FF0070C0"/>
        <rFont val="Times New Roman"/>
        <family val="1"/>
      </rPr>
      <t xml:space="preserve">
</t>
    </r>
    <r>
      <rPr>
        <i/>
        <sz val="12"/>
        <color rgb="FF0070C0"/>
        <rFont val="Times New Roman"/>
        <family val="1"/>
      </rPr>
      <t>Phuong Nam, Hoa Sen, SMC</t>
    </r>
  </si>
  <si>
    <r>
      <rPr>
        <sz val="12"/>
        <rFont val="Times New Roman"/>
        <family val="1"/>
      </rPr>
      <t>Cáp Giằng D16</t>
    </r>
    <r>
      <rPr>
        <sz val="12"/>
        <color rgb="FF0070C0"/>
        <rFont val="Times New Roman"/>
        <family val="1"/>
      </rPr>
      <t xml:space="preserve">
</t>
    </r>
    <r>
      <rPr>
        <i/>
        <sz val="12"/>
        <color rgb="FF0070C0"/>
        <rFont val="Times New Roman"/>
        <family val="1"/>
      </rPr>
      <t>D16 Stay Cable</t>
    </r>
  </si>
  <si>
    <r>
      <rPr>
        <sz val="12"/>
        <rFont val="Times New Roman"/>
        <family val="1"/>
      </rPr>
      <t>Việt Nam</t>
    </r>
    <r>
      <rPr>
        <sz val="12"/>
        <color rgb="FF0070C0"/>
        <rFont val="Times New Roman"/>
        <family val="1"/>
      </rPr>
      <t xml:space="preserve">
</t>
    </r>
    <r>
      <rPr>
        <i/>
        <sz val="12"/>
        <color rgb="FF0070C0"/>
        <rFont val="Times New Roman"/>
        <family val="1"/>
      </rPr>
      <t>Vietnam</t>
    </r>
  </si>
  <si>
    <r>
      <rPr>
        <sz val="12"/>
        <rFont val="Times New Roman"/>
        <family val="1"/>
      </rPr>
      <t>Vật liệu phụ (bulong neo, bulong liên kết..)</t>
    </r>
    <r>
      <rPr>
        <sz val="12"/>
        <color rgb="FF0070C0"/>
        <rFont val="Times New Roman"/>
        <family val="1"/>
      </rPr>
      <t xml:space="preserve">
</t>
    </r>
    <r>
      <rPr>
        <i/>
        <sz val="12"/>
        <color rgb="FF0070C0"/>
        <rFont val="Times New Roman"/>
        <family val="1"/>
      </rPr>
      <t>Auxiliary materials (anchor bolts, connecting bolts...)</t>
    </r>
  </si>
  <si>
    <r>
      <rPr>
        <sz val="12"/>
        <rFont val="Times New Roman"/>
        <family val="1"/>
      </rPr>
      <t xml:space="preserve">"- Bulong neo :bulong đen, Grade 5.6 (Fy&gt;=23.5 KN/cm2 ; Fu &gt;=37.2 KN/cm2)
- bulong neo: bulong mạ xi, Grade 8.8 (Fu&gt;=83 KN/cm2) G8.8 - Din933, Mạ kẽm nhúng nóng
</t>
    </r>
    <r>
      <rPr>
        <sz val="12"/>
        <color rgb="FF0070C0"/>
        <rFont val="Times New Roman"/>
        <family val="1"/>
      </rPr>
      <t>'- Anchor bolt: black bolt, Grade 5.6 (Fy&gt;=23.5 KN/cm2 ; Fu&gt;=37.2 KN/cm2)
- Anchor bolt: galvanized bolt, Grade 8.8 (Fu&gt;=83 KN/cm2) G8.8 - Din933, Hot dip galvanized</t>
    </r>
  </si>
  <si>
    <r>
      <rPr>
        <sz val="12"/>
        <rFont val="Times New Roman"/>
        <family val="1"/>
      </rPr>
      <t>Sơn kết cấu thép</t>
    </r>
    <r>
      <rPr>
        <sz val="12"/>
        <color rgb="FF0070C0"/>
        <rFont val="Times New Roman"/>
        <family val="1"/>
      </rPr>
      <t xml:space="preserve">
</t>
    </r>
    <r>
      <rPr>
        <i/>
        <sz val="12"/>
        <color rgb="FF0070C0"/>
        <rFont val="Times New Roman"/>
        <family val="1"/>
      </rPr>
      <t>Steel structure paint</t>
    </r>
  </si>
  <si>
    <r>
      <rPr>
        <sz val="12"/>
        <rFont val="Times New Roman"/>
        <family val="1"/>
      </rPr>
      <t xml:space="preserve">Phun bi SA 2.0
Lớp sơn lót dày 38micro
Sơn Epoxy 1 lớp sơn lót và 1 lớp sơn phủ, tổng chiều dày 120 micron
</t>
    </r>
    <r>
      <rPr>
        <i/>
        <sz val="12"/>
        <color rgb="FF0070C0"/>
        <rFont val="Times New Roman"/>
        <family val="1"/>
      </rPr>
      <t>Shot blasting SA 2.0
Primer coat thickness 38 micron
Epoxy paint 1 coat of primer and 1 coat of topcoat, total thickness 120 micron</t>
    </r>
  </si>
  <si>
    <r>
      <rPr>
        <sz val="12"/>
        <rFont val="Times New Roman"/>
        <family val="1"/>
      </rPr>
      <t>Ty giằng xà gồ</t>
    </r>
    <r>
      <rPr>
        <sz val="12"/>
        <color rgb="FF0070C0"/>
        <rFont val="Times New Roman"/>
        <family val="1"/>
      </rPr>
      <t xml:space="preserve">
</t>
    </r>
    <r>
      <rPr>
        <i/>
        <sz val="12"/>
        <color rgb="FF0070C0"/>
        <rFont val="Times New Roman"/>
        <family val="1"/>
      </rPr>
      <t>Purlin tie rod</t>
    </r>
  </si>
  <si>
    <r>
      <t xml:space="preserve">Việt Nam
</t>
    </r>
    <r>
      <rPr>
        <i/>
        <sz val="12"/>
        <color rgb="FF0070C0"/>
        <rFont val="Times New Roman"/>
        <family val="1"/>
      </rPr>
      <t>Vietnam</t>
    </r>
  </si>
  <si>
    <r>
      <rPr>
        <sz val="12"/>
        <rFont val="Times New Roman"/>
        <family val="1"/>
      </rPr>
      <t>Thang sắt lồng lên thăm mái</t>
    </r>
    <r>
      <rPr>
        <sz val="12"/>
        <color rgb="FF0070C0"/>
        <rFont val="Times New Roman"/>
        <family val="1"/>
      </rPr>
      <t xml:space="preserve">
</t>
    </r>
    <r>
      <rPr>
        <i/>
        <sz val="12"/>
        <color rgb="FF0070C0"/>
        <rFont val="Times New Roman"/>
        <family val="1"/>
      </rPr>
      <t>Cat ladder to visit the roof</t>
    </r>
  </si>
  <si>
    <r>
      <rPr>
        <sz val="12"/>
        <rFont val="Times New Roman"/>
        <family val="1"/>
      </rPr>
      <t xml:space="preserve">Thanh đứng dùng 200C20
Song ngang
Bao gồm 01 chiếu nghỉ 2100x1550mm + Lan can bảo vệ
</t>
    </r>
    <r>
      <rPr>
        <i/>
        <sz val="12"/>
        <color rgb="FF0070C0"/>
        <rFont val="Times New Roman"/>
        <family val="1"/>
      </rPr>
      <t>Vertical bar using 200C20
Horizontal bar
Including 01 landing 2100x1550mm + Guardrail</t>
    </r>
  </si>
  <si>
    <r>
      <rPr>
        <sz val="12"/>
        <rFont val="Times New Roman"/>
        <family val="1"/>
      </rPr>
      <t>Tôn mái và các phụ kiện cần thiết</t>
    </r>
    <r>
      <rPr>
        <sz val="12"/>
        <color rgb="FF0070C0"/>
        <rFont val="Times New Roman"/>
        <family val="1"/>
      </rPr>
      <t xml:space="preserve">
</t>
    </r>
    <r>
      <rPr>
        <i/>
        <sz val="12"/>
        <color rgb="FF0070C0"/>
        <rFont val="Times New Roman"/>
        <family val="1"/>
      </rPr>
      <t>Roofing sheets and necessary accessories</t>
    </r>
  </si>
  <si>
    <r>
      <rPr>
        <sz val="12"/>
        <rFont val="Times New Roman"/>
        <family val="1"/>
      </rPr>
      <t>Tôn mái Kliplock, dày 0.45mm; 05 sóng bắn vít khổ 1000mm, gồm đai kliplok</t>
    </r>
    <r>
      <rPr>
        <sz val="12"/>
        <color rgb="FF0070C0"/>
        <rFont val="Times New Roman"/>
        <family val="1"/>
      </rPr>
      <t xml:space="preserve">
</t>
    </r>
    <r>
      <rPr>
        <i/>
        <sz val="12"/>
        <color rgb="FF0070C0"/>
        <rFont val="Times New Roman"/>
        <family val="1"/>
      </rPr>
      <t>Kliplock roofing sheet, 0.45mm thick; 05 screw-in waves, 1000mm wide, including kliplok belt</t>
    </r>
  </si>
  <si>
    <r>
      <rPr>
        <sz val="12"/>
        <rFont val="Times New Roman"/>
        <family val="1"/>
      </rPr>
      <t>Đông Á, Phương Nam, Bluescope</t>
    </r>
    <r>
      <rPr>
        <sz val="12"/>
        <color rgb="FF0070C0"/>
        <rFont val="Times New Roman"/>
        <family val="1"/>
      </rPr>
      <t xml:space="preserve">
</t>
    </r>
    <r>
      <rPr>
        <i/>
        <sz val="12"/>
        <color rgb="FF0070C0"/>
        <rFont val="Times New Roman"/>
        <family val="1"/>
      </rPr>
      <t>Dong A, Phuong Nam, Bluescope</t>
    </r>
  </si>
  <si>
    <r>
      <rPr>
        <sz val="12"/>
        <rFont val="Times New Roman"/>
        <family val="1"/>
      </rPr>
      <t>Cách nhiệt mái</t>
    </r>
    <r>
      <rPr>
        <sz val="12"/>
        <color rgb="FF0070C0"/>
        <rFont val="Times New Roman"/>
        <family val="1"/>
      </rPr>
      <t xml:space="preserve">
</t>
    </r>
    <r>
      <rPr>
        <i/>
        <sz val="12"/>
        <color rgb="FF0070C0"/>
        <rFont val="Times New Roman"/>
        <family val="1"/>
      </rPr>
      <t>Roof insulation</t>
    </r>
  </si>
  <si>
    <r>
      <rPr>
        <sz val="12"/>
        <rFont val="Times New Roman"/>
        <family val="1"/>
      </rPr>
      <t>Rockwool dày 50mm tỷ trọng 40kg/m3 một mặt giấy bạc, lưới ô 10 x 10</t>
    </r>
    <r>
      <rPr>
        <sz val="12"/>
        <color rgb="FF0070C0"/>
        <rFont val="Times New Roman"/>
        <family val="1"/>
      </rPr>
      <t xml:space="preserve">
</t>
    </r>
    <r>
      <rPr>
        <i/>
        <sz val="12"/>
        <color rgb="FF0070C0"/>
        <rFont val="Times New Roman"/>
        <family val="1"/>
      </rPr>
      <t>Rockwool 40mm thickness, density 35kg/m3, one face aluminium foil, wire mesh 10x10</t>
    </r>
  </si>
  <si>
    <r>
      <rPr>
        <sz val="12"/>
        <rFont val="Times New Roman"/>
        <family val="1"/>
      </rPr>
      <t>Rockwool Khải Hoàn</t>
    </r>
    <r>
      <rPr>
        <sz val="12"/>
        <color rgb="FF0070C0"/>
        <rFont val="Times New Roman"/>
        <family val="1"/>
      </rPr>
      <t xml:space="preserve">
</t>
    </r>
    <r>
      <rPr>
        <i/>
        <sz val="12"/>
        <color rgb="FF0070C0"/>
        <rFont val="Times New Roman"/>
        <family val="1"/>
      </rPr>
      <t>Rockwool Khai Hoan</t>
    </r>
  </si>
  <si>
    <r>
      <rPr>
        <sz val="12"/>
        <rFont val="Times New Roman"/>
        <family val="1"/>
      </rPr>
      <t>Tôn nóc gió, loại 09 sóng dày 0.45mm</t>
    </r>
    <r>
      <rPr>
        <sz val="12"/>
        <color rgb="FF0070C0"/>
        <rFont val="Times New Roman"/>
        <family val="1"/>
      </rPr>
      <t xml:space="preserve">
Roofing sheet, type 09 waves, 0.45mm thick</t>
    </r>
  </si>
  <si>
    <r>
      <rPr>
        <sz val="12"/>
        <rFont val="Times New Roman"/>
        <family val="1"/>
      </rPr>
      <t>Diềm chỉ tôn các loại: viền mái, úp nóc, chân tôn, diềm góc (tôn dày 0.45mm)</t>
    </r>
    <r>
      <rPr>
        <sz val="12"/>
        <color rgb="FF0070C0"/>
        <rFont val="Times New Roman"/>
        <family val="1"/>
      </rPr>
      <t xml:space="preserve">
Corrugated iron trim: roof edges, ridge caps, corrugated iron feet, corner trim (corrugated iron 0.45mm thick)</t>
    </r>
  </si>
  <si>
    <r>
      <rPr>
        <sz val="12"/>
        <rFont val="Times New Roman"/>
        <family val="1"/>
      </rPr>
      <t>Máng xối inox dày 1mm, khổ 1000mm</t>
    </r>
    <r>
      <rPr>
        <sz val="12"/>
        <color rgb="FF0070C0"/>
        <rFont val="Times New Roman"/>
        <family val="1"/>
      </rPr>
      <t xml:space="preserve">
Stainless steel gutter 1mm thick, 1000mm wide</t>
    </r>
  </si>
  <si>
    <r>
      <rPr>
        <sz val="12"/>
        <rFont val="Times New Roman"/>
        <family val="1"/>
      </rPr>
      <t>Lưới côn trùng cho nóc gió</t>
    </r>
    <r>
      <rPr>
        <sz val="12"/>
        <color rgb="FF0070C0"/>
        <rFont val="Times New Roman"/>
        <family val="1"/>
      </rPr>
      <t xml:space="preserve">
Insect net for awning</t>
    </r>
  </si>
  <si>
    <r>
      <rPr>
        <sz val="12"/>
        <rFont val="Times New Roman"/>
        <family val="1"/>
      </rPr>
      <t xml:space="preserve">Ống xối uPVC D168x3.5mm và phụ kiện </t>
    </r>
    <r>
      <rPr>
        <sz val="12"/>
        <color rgb="FF0070C0"/>
        <rFont val="Times New Roman"/>
        <family val="1"/>
      </rPr>
      <t xml:space="preserve">
uPVC gutter D168x3.5mm and accessories</t>
    </r>
  </si>
  <si>
    <r>
      <t xml:space="preserve">Công tác hoàn thiện
</t>
    </r>
    <r>
      <rPr>
        <b/>
        <i/>
        <sz val="12"/>
        <color rgb="FF0070C0"/>
        <rFont val="Times New Roman"/>
        <family val="1"/>
      </rPr>
      <t>Finishing Works</t>
    </r>
  </si>
  <si>
    <r>
      <t xml:space="preserve">Gạch xây
</t>
    </r>
    <r>
      <rPr>
        <i/>
        <sz val="12"/>
        <color rgb="FF0070C0"/>
        <rFont val="Times New Roman"/>
        <family val="1"/>
      </rPr>
      <t>Masonry bricks</t>
    </r>
  </si>
  <si>
    <r>
      <t xml:space="preserve">Kích thước 8x8x18cm, 4x8x18cm, Mác =50
</t>
    </r>
    <r>
      <rPr>
        <i/>
        <sz val="12"/>
        <color rgb="FF0070C0"/>
        <rFont val="Times New Roman"/>
        <family val="1"/>
      </rPr>
      <t>Size 8x8x18cm, 4x8x18cm, Mac =50</t>
    </r>
  </si>
  <si>
    <r>
      <t xml:space="preserve">Tuynel Bình Dương
</t>
    </r>
    <r>
      <rPr>
        <i/>
        <sz val="12"/>
        <color rgb="FF0070C0"/>
        <rFont val="Times New Roman"/>
        <family val="1"/>
      </rPr>
      <t>Binh Duong Tuynel</t>
    </r>
  </si>
  <si>
    <r>
      <t xml:space="preserve">Gạch không nung
</t>
    </r>
    <r>
      <rPr>
        <i/>
        <sz val="12"/>
        <color rgb="FF0070C0"/>
        <rFont val="Times New Roman"/>
        <family val="1"/>
      </rPr>
      <t>Non-fired bricks</t>
    </r>
  </si>
  <si>
    <r>
      <t xml:space="preserve">Trung Hiếu/ Sako
</t>
    </r>
    <r>
      <rPr>
        <i/>
        <sz val="12"/>
        <color rgb="FF0070C0"/>
        <rFont val="Times New Roman"/>
        <family val="1"/>
      </rPr>
      <t>Trung Hieu/ Sako</t>
    </r>
  </si>
  <si>
    <r>
      <t xml:space="preserve">Sơn nước, bột bả
</t>
    </r>
    <r>
      <rPr>
        <i/>
        <sz val="12"/>
        <color rgb="FF0070C0"/>
        <rFont val="Times New Roman"/>
        <family val="1"/>
      </rPr>
      <t>Water-based paint, putty powder</t>
    </r>
  </si>
  <si>
    <r>
      <t xml:space="preserve">Nippon, Toa, Dulux
</t>
    </r>
    <r>
      <rPr>
        <i/>
        <sz val="12"/>
        <color rgb="FF0070C0"/>
        <rFont val="Times New Roman"/>
        <family val="1"/>
      </rPr>
      <t>Nippon, Toa, Dulux</t>
    </r>
  </si>
  <si>
    <r>
      <t xml:space="preserve">Gạch ốp, lát nền
</t>
    </r>
    <r>
      <rPr>
        <i/>
        <sz val="12"/>
        <color rgb="FF0070C0"/>
        <rFont val="Times New Roman"/>
        <family val="1"/>
      </rPr>
      <t>Floor tiles</t>
    </r>
  </si>
  <si>
    <r>
      <t xml:space="preserve">Gạch Granite
Chứng nhận xuất xưởng, xuất xứ
Kết quả thí nghiệm theo TCVN hiện hành
</t>
    </r>
    <r>
      <rPr>
        <i/>
        <sz val="12"/>
        <color rgb="FF0070C0"/>
        <rFont val="Times New Roman"/>
        <family val="1"/>
      </rPr>
      <t>Granite Tiles
Certificate of origin
Experimental results according to the current TCVN</t>
    </r>
  </si>
  <si>
    <r>
      <rPr>
        <sz val="12"/>
        <rFont val="Times New Roman"/>
        <family val="1"/>
      </rPr>
      <t>Viglacera, Vincenra</t>
    </r>
    <r>
      <rPr>
        <sz val="12"/>
        <color theme="1"/>
        <rFont val="Times New Roman"/>
        <family val="1"/>
      </rPr>
      <t xml:space="preserve">
</t>
    </r>
    <r>
      <rPr>
        <i/>
        <sz val="12"/>
        <color rgb="FF0070C0"/>
        <rFont val="Times New Roman"/>
        <family val="1"/>
      </rPr>
      <t>Viglacera, Vincenra</t>
    </r>
  </si>
  <si>
    <r>
      <t xml:space="preserve">Trần thạch cao
</t>
    </r>
    <r>
      <rPr>
        <i/>
        <sz val="12"/>
        <color rgb="FF0070C0"/>
        <rFont val="Times New Roman"/>
        <family val="1"/>
      </rPr>
      <t>Gypsum ceiling</t>
    </r>
  </si>
  <si>
    <r>
      <t xml:space="preserve">Dày 9mm, trần thạch cao khung nổi chống ẩm cho khu WC
</t>
    </r>
    <r>
      <rPr>
        <i/>
        <sz val="12"/>
        <color rgb="FF0070C0"/>
        <rFont val="Times New Roman"/>
        <family val="1"/>
      </rPr>
      <t>9mm thick, suspended moisture-proof gypsum board ceiling for toilet area</t>
    </r>
  </si>
  <si>
    <r>
      <t xml:space="preserve">Vĩnh Tường, USG Boral
</t>
    </r>
    <r>
      <rPr>
        <i/>
        <sz val="12"/>
        <color rgb="FF0070C0"/>
        <rFont val="Times New Roman"/>
        <family val="1"/>
      </rPr>
      <t>Vinh Tuong, USG Boảl</t>
    </r>
  </si>
  <si>
    <r>
      <t xml:space="preserve">Dày 9mm, trần thạch cao khung nổi cho hành lang và phòng phụ
</t>
    </r>
    <r>
      <rPr>
        <i/>
        <sz val="12"/>
        <color rgb="FF0070C0"/>
        <rFont val="Times New Roman"/>
        <family val="1"/>
      </rPr>
      <t>9mm thick, suspended gypsum board ceiling for conridor and auxiliary room</t>
    </r>
  </si>
  <si>
    <r>
      <t xml:space="preserve">Dày 9mm, trần thạch cao chìm cho các phòng chính
</t>
    </r>
    <r>
      <rPr>
        <i/>
        <sz val="12"/>
        <color rgb="FF0070C0"/>
        <rFont val="Times New Roman"/>
        <family val="1"/>
      </rPr>
      <t>9mm thick, concealed gypsum board ceiling for main room</t>
    </r>
  </si>
  <si>
    <r>
      <t xml:space="preserve">Hoàn thiện sàn Liquid
</t>
    </r>
    <r>
      <rPr>
        <i/>
        <sz val="12"/>
        <color rgb="FF0070C0"/>
        <rFont val="Times New Roman"/>
        <family val="1"/>
      </rPr>
      <t>Liquid floor finishing</t>
    </r>
  </si>
  <si>
    <r>
      <rPr>
        <b/>
        <sz val="12"/>
        <rFont val="Times New Roman"/>
        <family val="1"/>
      </rPr>
      <t>Tỉ trọng 1 lít /5m ²</t>
    </r>
    <r>
      <rPr>
        <sz val="12"/>
        <rFont val="Times New Roman"/>
        <family val="1"/>
      </rPr>
      <t xml:space="preserve">
+ Thi công mài xử lý loại bỏ tạp chất, bụi bẩn làm sạch bề mặt sàn bê tông bằng các đầu đá: 50, 150, 300. Có gắn máy hút bụi để hạn chế việc phát tán bụi ra khu vực xung quanh.
+ Vệ sinh hút bụi sạch toàn sàn.
+ Phun hóa chất tăng cứng bề mặt sàn
+ Thi công đánh đá số #500, #800 để giúp tăng thêm độ bóng cho sàn.
+ Đánh pad hoàn thiện sàn
+ Độ bóng góc 60 từ 20GU ~ 40GU
</t>
    </r>
    <r>
      <rPr>
        <i/>
        <sz val="12"/>
        <color rgb="FF0070C0"/>
        <rFont val="Times New Roman"/>
        <family val="1"/>
      </rPr>
      <t>Density 1 litre /5m²</t>
    </r>
    <r>
      <rPr>
        <sz val="12"/>
        <rFont val="Times New Roman"/>
        <family val="1"/>
      </rPr>
      <t xml:space="preserve">
</t>
    </r>
    <r>
      <rPr>
        <i/>
        <sz val="12"/>
        <color rgb="FF0070C0"/>
        <rFont val="Times New Roman"/>
        <family val="1"/>
      </rPr>
      <t>+ Grinding and treatment to remove impurities, dirt and clean the surface of the concrete floor with stone heads: 50, 150, 300. A vacuum cleaner is installed to limit the spread of dust to the surrounding area.
+ Clean vacuum the whole floor.
+ Chemical spraying to harden the surface
+ Construction of stone No. #500, #800 to help increase the gloss of the floor.
+ Brush pad finishing floor
+ 60-degree gloss from 20GU ~ 40GU</t>
    </r>
  </si>
  <si>
    <r>
      <rPr>
        <sz val="12"/>
        <rFont val="Times New Roman"/>
        <family val="1"/>
      </rPr>
      <t>US Crete, Ashford formula</t>
    </r>
    <r>
      <rPr>
        <sz val="12"/>
        <color rgb="FF0070C0"/>
        <rFont val="Times New Roman"/>
        <family val="1"/>
      </rPr>
      <t xml:space="preserve">
</t>
    </r>
    <r>
      <rPr>
        <i/>
        <sz val="12"/>
        <color rgb="FF0070C0"/>
        <rFont val="Times New Roman"/>
        <family val="1"/>
      </rPr>
      <t>US Crete, Ashford formula</t>
    </r>
  </si>
  <si>
    <r>
      <t xml:space="preserve">Hoàn thiện sàn PU
</t>
    </r>
    <r>
      <rPr>
        <i/>
        <sz val="12"/>
        <color rgb="FF0070C0"/>
        <rFont val="Times New Roman"/>
        <family val="1"/>
      </rPr>
      <t>PU floor finishing</t>
    </r>
  </si>
  <si>
    <r>
      <t xml:space="preserve">Lớp sơn PU dày 3mm
+ 1 lớp sơn US Crete MF dày 1mm (1.9kg/m2/lớp)
+ 1 lớp sơn US Crete MF dày 2mm (1.9kg/m2/lớp)
Lớp sơn PU dày 6mm khu vực chống trơn
+ 1 lớp sơn US Crete MF dày 2mm (2.2kg/m2/lớp)
+ 1 lớp sơn US Crete MF dày 4mm (2.2kg/m2/lớp)
Chống trơn trượt khô &gt; 40 ( Đánh giá theo tiêu chí HSE )
3mm thick PU paint layer
</t>
    </r>
    <r>
      <rPr>
        <i/>
        <sz val="12"/>
        <color rgb="FF0070C0"/>
        <rFont val="Times New Roman"/>
        <family val="1"/>
      </rPr>
      <t>+ 1 layer of 1mm thick US Crete MF paint (1.9kg/m2/layer)
+ 1 layer of 2mm thick US Crete MF paint (1.9kg/m2/layer)
6mm thick PU paint layer in anti-slip area
+ 1 layer of 2mm thick US Crete MF paint (2.2kg/m2/layer)
+ 1 layer of 4mm thick US Crete MF paint (2.2kg/m2/layer)
Dry anti-slip &gt; 40 (Evaluated according to HSE criteria)</t>
    </r>
  </si>
  <si>
    <r>
      <t xml:space="preserve">US Crete
</t>
    </r>
    <r>
      <rPr>
        <i/>
        <sz val="12"/>
        <color rgb="FF0070C0"/>
        <rFont val="Times New Roman"/>
        <family val="1"/>
      </rPr>
      <t>US Crete</t>
    </r>
  </si>
  <si>
    <r>
      <t xml:space="preserve">Hoàn thiện sàn Epoxy
</t>
    </r>
    <r>
      <rPr>
        <i/>
        <sz val="12"/>
        <color rgb="FF0070C0"/>
        <rFont val="Times New Roman"/>
        <family val="1"/>
      </rPr>
      <t>Epoxy floor finishing</t>
    </r>
  </si>
  <si>
    <r>
      <t xml:space="preserve">Lớp sơn Epoxy dày 2mm
+ 1 lớp sơn lót US Primier (0.16kg/m2/lớp)
+ 1 lớp sơn bã tràn US Crete 200SL
+ 1 lớp sơn hoàn thiện US Crete 200SL (1.3kg/m2/mm)
2mm thick Epoxy paint layer
</t>
    </r>
    <r>
      <rPr>
        <i/>
        <sz val="12"/>
        <color rgb="FF0070C0"/>
        <rFont val="Times New Roman"/>
        <family val="1"/>
      </rPr>
      <t>+ 1 coat of US Primier primer (0.16kg/m2/coat)
+ 1 coat of US Crete 200SL overflow paint
+ 1 coat of US Crete 200SL finishing paint (1.3kg/m2/mm)</t>
    </r>
  </si>
  <si>
    <r>
      <rPr>
        <sz val="12"/>
        <color theme="1"/>
        <rFont val="Times New Roman"/>
        <family val="1"/>
      </rPr>
      <t>Hoàn thiện tường sơn Epoxy</t>
    </r>
    <r>
      <rPr>
        <sz val="12"/>
        <color rgb="FF0070C0"/>
        <rFont val="Times New Roman"/>
        <family val="1"/>
      </rPr>
      <t xml:space="preserve">
</t>
    </r>
    <r>
      <rPr>
        <i/>
        <sz val="12"/>
        <color rgb="FF0070C0"/>
        <rFont val="Times New Roman"/>
        <family val="1"/>
      </rPr>
      <t>Epoxy wall finishing</t>
    </r>
  </si>
  <si>
    <r>
      <rPr>
        <sz val="12"/>
        <color theme="1"/>
        <rFont val="Times New Roman"/>
        <family val="1"/>
      </rPr>
      <t xml:space="preserve">+ Vệ sinh bề mặt tường: Dùng dao sủi/máy mài cầm tay loại bỏ lớp sơn cũ, tạp chất bám dính trên bề mặt tường, trần sau đó sử dụng giấy nhám để tạo độ nhám cho tường.
+ Thi công 01 lớp bột trét để trám vá lấy lại bề mặt bằng phẳng cho tường bằng bột trét KOVA
+ Thi công 01 lớp lót chuyên dụng cho tường bằng sơn
+ Thi công lăn phủ 02 lớp sơn Epoxy hoàn thiện bằng sơn 
</t>
    </r>
    <r>
      <rPr>
        <i/>
        <sz val="12"/>
        <color rgb="FF0070C0"/>
        <rFont val="Times New Roman"/>
        <family val="1"/>
      </rPr>
      <t>+ Clean the wall surface: Use a scraper/handheld grinder to remove old paint and impurities on the wall and ceiling surface, then use sandpaper to roughen the wall.
+ Apply 1 layer of putty to patch and restore a flat surface to the wall with KOVA putty
+ Apply 1 layer of specialized primer for the wall with paint
+ Apply 2 layers of Epoxy paint to finish with paint "</t>
    </r>
  </si>
  <si>
    <r>
      <rPr>
        <sz val="12"/>
        <color theme="1"/>
        <rFont val="Times New Roman"/>
        <family val="1"/>
      </rPr>
      <t>US Crete</t>
    </r>
    <r>
      <rPr>
        <sz val="12"/>
        <color rgb="FF0070C0"/>
        <rFont val="Times New Roman"/>
        <family val="1"/>
      </rPr>
      <t xml:space="preserve">
</t>
    </r>
    <r>
      <rPr>
        <i/>
        <sz val="12"/>
        <color rgb="FF0070C0"/>
        <rFont val="Times New Roman"/>
        <family val="1"/>
      </rPr>
      <t>US Crete</t>
    </r>
  </si>
  <si>
    <r>
      <t xml:space="preserve">Vách panel
</t>
    </r>
    <r>
      <rPr>
        <i/>
        <sz val="12"/>
        <color rgb="FF0070C0"/>
        <rFont val="Times New Roman"/>
        <family val="1"/>
      </rPr>
      <t>Panel walls</t>
    </r>
  </si>
  <si>
    <r>
      <t xml:space="preserve">Cách nhiệt PIR - Polyisocyanurate, tỷ trọng 40-42 kg/m3 ASTM D1622-14, độ dẫn nhiệt 0.018-0.022 W/m.K. Đạt tiêu chuẩn EN14509:2013, đạt chứng nhận CE making. Hai mặt tole AZ100 dày 0.45mm
</t>
    </r>
    <r>
      <rPr>
        <i/>
        <sz val="12"/>
        <color rgb="FF0070C0"/>
        <rFont val="Times New Roman"/>
        <family val="1"/>
      </rPr>
      <t>Foam PIR – Polyisocyanurate, density 40-42 kg/m3 ASTM D1622-14. EN 14509:2013 standards and CE making. Two AZ100 sheet metal sides are 0.45mm thick.</t>
    </r>
  </si>
  <si>
    <r>
      <t xml:space="preserve">Greenpan, Phương Nam
</t>
    </r>
    <r>
      <rPr>
        <i/>
        <sz val="12"/>
        <color rgb="FF0070C0"/>
        <rFont val="Times New Roman"/>
        <family val="1"/>
      </rPr>
      <t>Greenpan, Phuong Nam</t>
    </r>
  </si>
  <si>
    <r>
      <t xml:space="preserve">Trần panel
</t>
    </r>
    <r>
      <rPr>
        <i/>
        <sz val="12"/>
        <color rgb="FF0070C0"/>
        <rFont val="Times New Roman"/>
        <family val="1"/>
      </rPr>
      <t>Panel ceiling</t>
    </r>
  </si>
  <si>
    <r>
      <t xml:space="preserve">Keo chèn khe panel
</t>
    </r>
    <r>
      <rPr>
        <i/>
        <sz val="12"/>
        <color rgb="FF0070C0"/>
        <rFont val="Times New Roman"/>
        <family val="1"/>
      </rPr>
      <t>Slot sealant panel</t>
    </r>
  </si>
  <si>
    <r>
      <t xml:space="preserve">Apolo, Solarsil
</t>
    </r>
    <r>
      <rPr>
        <i/>
        <sz val="12"/>
        <color rgb="FF0070C0"/>
        <rFont val="Times New Roman"/>
        <family val="1"/>
      </rPr>
      <t>Apolo, Solarsil</t>
    </r>
  </si>
  <si>
    <r>
      <t xml:space="preserve">Vách ngăn Compact + phụ kiện Inox 304
</t>
    </r>
    <r>
      <rPr>
        <i/>
        <sz val="12"/>
        <color rgb="FF0070C0"/>
        <rFont val="Times New Roman"/>
        <family val="1"/>
      </rPr>
      <t>Compact partition + Inox 304 Accessories</t>
    </r>
  </si>
  <si>
    <r>
      <t xml:space="preserve">HPL dày 15mm
</t>
    </r>
    <r>
      <rPr>
        <i/>
        <sz val="12"/>
        <color rgb="FF0070C0"/>
        <rFont val="Times New Roman"/>
        <family val="1"/>
      </rPr>
      <t xml:space="preserve">15mm thick HPL </t>
    </r>
  </si>
  <si>
    <r>
      <t xml:space="preserve">Trung Quốc
</t>
    </r>
    <r>
      <rPr>
        <i/>
        <sz val="12"/>
        <color rgb="FF0070C0"/>
        <rFont val="Times New Roman"/>
        <family val="1"/>
      </rPr>
      <t>China</t>
    </r>
  </si>
  <si>
    <r>
      <t xml:space="preserve">Chống thấm cho bể nước
</t>
    </r>
    <r>
      <rPr>
        <i/>
        <sz val="12"/>
        <color rgb="FF0070C0"/>
        <rFont val="Times New Roman"/>
        <family val="1"/>
      </rPr>
      <t>Waterproofing for water tank</t>
    </r>
  </si>
  <si>
    <r>
      <t xml:space="preserve">Màng chống thấm gốc xi măng 2 thành phần (Sika 107/ Sikatop 540 Seal)
</t>
    </r>
    <r>
      <rPr>
        <i/>
        <sz val="12"/>
        <color rgb="FF0070C0"/>
        <rFont val="Times New Roman"/>
        <family val="1"/>
      </rPr>
      <t>2-component cement-based waterproof membrane (Sika 107/ Sikatop 540 Seal)</t>
    </r>
  </si>
  <si>
    <r>
      <t xml:space="preserve">Sika
</t>
    </r>
    <r>
      <rPr>
        <i/>
        <sz val="12"/>
        <color rgb="FF0070C0"/>
        <rFont val="Times New Roman"/>
        <family val="1"/>
      </rPr>
      <t>Sika</t>
    </r>
  </si>
  <si>
    <r>
      <t xml:space="preserve">Chống thấm cho bể nước (tường ngoài)
</t>
    </r>
    <r>
      <rPr>
        <i/>
        <sz val="12"/>
        <color rgb="FF0070C0"/>
        <rFont val="Times New Roman"/>
        <family val="1"/>
      </rPr>
      <t>Waterproofing for water tank (outside wall)</t>
    </r>
  </si>
  <si>
    <r>
      <t xml:space="preserve">Màng chống thấm gốc xi măng 2 thành phần (Sikaproof Membrane/ Màng bitum SikaShield W159ED)
</t>
    </r>
    <r>
      <rPr>
        <i/>
        <sz val="12"/>
        <color rgb="FF0070C0"/>
        <rFont val="Times New Roman"/>
        <family val="1"/>
      </rPr>
      <t>2-component cement-based waterproof membrane (Sikaproof Membrane/ Màng bitum SikaShield W159ED)</t>
    </r>
    <r>
      <rPr>
        <sz val="12"/>
        <rFont val="Times New Roman"/>
        <family val="1"/>
      </rPr>
      <t xml:space="preserve">
</t>
    </r>
  </si>
  <si>
    <r>
      <t xml:space="preserve">Chống thấm cho bể xử lý nước thải
</t>
    </r>
    <r>
      <rPr>
        <i/>
        <sz val="12"/>
        <color rgb="FF0070C0"/>
        <rFont val="Times New Roman"/>
        <family val="1"/>
      </rPr>
      <t>Waterproofing for septic tank</t>
    </r>
  </si>
  <si>
    <r>
      <t xml:space="preserve">Màng chống thấm gốc xi măng 2 thành phần (Sikagard 180)
</t>
    </r>
    <r>
      <rPr>
        <i/>
        <sz val="12"/>
        <color rgb="FF0070C0"/>
        <rFont val="Times New Roman"/>
        <family val="1"/>
      </rPr>
      <t>2-component cement-based waterproof membrane (Sikagard 180)</t>
    </r>
  </si>
  <si>
    <r>
      <t xml:space="preserve">Chống thấm cho bể xử lý nước thải (tường ngoài)
</t>
    </r>
    <r>
      <rPr>
        <i/>
        <sz val="12"/>
        <color rgb="FF0070C0"/>
        <rFont val="Times New Roman"/>
        <family val="1"/>
      </rPr>
      <t>Waterproofing for septic tank (outside wall)</t>
    </r>
  </si>
  <si>
    <r>
      <t xml:space="preserve">Chống thấm nhà vệ sinh
</t>
    </r>
    <r>
      <rPr>
        <i/>
        <sz val="12"/>
        <color rgb="FF0070C0"/>
        <rFont val="Times New Roman"/>
        <family val="1"/>
      </rPr>
      <t>Waterproofing for Toilet</t>
    </r>
  </si>
  <si>
    <r>
      <t xml:space="preserve">Chống thấm mái
</t>
    </r>
    <r>
      <rPr>
        <i/>
        <sz val="12"/>
        <color rgb="FF0070C0"/>
        <rFont val="Times New Roman"/>
        <family val="1"/>
      </rPr>
      <t>Waterproofing for roof</t>
    </r>
  </si>
  <si>
    <r>
      <t xml:space="preserve">Màng chống thấm gốc xi măng 2 thành phần gốc polyme (Sikalastic HLM 5000R)
</t>
    </r>
    <r>
      <rPr>
        <i/>
        <sz val="12"/>
        <color rgb="FF0070C0"/>
        <rFont val="Times New Roman"/>
        <family val="1"/>
      </rPr>
      <t>2-component polymer-based cementitious waterproofing membrane (Sikalastic HLM 5000R)</t>
    </r>
  </si>
  <si>
    <r>
      <t xml:space="preserve">Mạch ngừng thi công tại vách bể, sàn bể
</t>
    </r>
    <r>
      <rPr>
        <i/>
        <sz val="12"/>
        <color rgb="FF0070C0"/>
        <rFont val="Times New Roman"/>
        <family val="1"/>
      </rPr>
      <t>Construction stop joint at the tank wall, tank floor</t>
    </r>
  </si>
  <si>
    <r>
      <t xml:space="preserve">W250 / W200
</t>
    </r>
    <r>
      <rPr>
        <i/>
        <sz val="12"/>
        <color rgb="FF0070C0"/>
        <rFont val="Times New Roman"/>
        <family val="1"/>
      </rPr>
      <t>W250 / W200</t>
    </r>
  </si>
  <si>
    <r>
      <t xml:space="preserve">Sika waterbar/ Vinkems water stop
</t>
    </r>
    <r>
      <rPr>
        <i/>
        <sz val="12"/>
        <color rgb="FF0070C0"/>
        <rFont val="Times New Roman"/>
        <family val="1"/>
      </rPr>
      <t>Sika waterbar/ Vinkems water stop</t>
    </r>
  </si>
  <si>
    <r>
      <t xml:space="preserve">Chất trám khe giãn nỡ khi thi công
</t>
    </r>
    <r>
      <rPr>
        <i/>
        <sz val="12"/>
        <color rgb="FF0070C0"/>
        <rFont val="Times New Roman"/>
        <family val="1"/>
      </rPr>
      <t>Expansion sealant during construction</t>
    </r>
  </si>
  <si>
    <r>
      <t xml:space="preserve">Sika Flex
</t>
    </r>
    <r>
      <rPr>
        <i/>
        <sz val="12"/>
        <color rgb="FF0070C0"/>
        <rFont val="Times New Roman"/>
        <family val="1"/>
      </rPr>
      <t>Sika Flex</t>
    </r>
  </si>
  <si>
    <r>
      <t xml:space="preserve">Đá Granite cầu thang, lavabo, ngạch cửa
</t>
    </r>
    <r>
      <rPr>
        <i/>
        <sz val="12"/>
        <color rgb="FF0070C0"/>
        <rFont val="Times New Roman"/>
        <family val="1"/>
      </rPr>
      <t>Granite stairs, lavabo, doorway</t>
    </r>
  </si>
  <si>
    <r>
      <t xml:space="preserve">Đen Kim Sa Trung/ Đen Campuchia
</t>
    </r>
    <r>
      <rPr>
        <i/>
        <sz val="12"/>
        <color rgb="FF0070C0"/>
        <rFont val="Times New Roman"/>
        <family val="1"/>
      </rPr>
      <t>Black Galaxy Granite/ Cambodia Black</t>
    </r>
  </si>
  <si>
    <r>
      <t xml:space="preserve">Công tác cửa
</t>
    </r>
    <r>
      <rPr>
        <b/>
        <i/>
        <sz val="12"/>
        <color rgb="FF0070C0"/>
        <rFont val="Times New Roman"/>
        <family val="1"/>
      </rPr>
      <t>Door Works</t>
    </r>
  </si>
  <si>
    <r>
      <t xml:space="preserve">Cửa đi khung nhôm kính
</t>
    </r>
    <r>
      <rPr>
        <i/>
        <sz val="12"/>
        <color rgb="FF0070C0"/>
        <rFont val="Times New Roman"/>
        <family val="1"/>
      </rPr>
      <t>Aluminum frame glass doors</t>
    </r>
  </si>
  <si>
    <r>
      <t xml:space="preserve">- Sơn tĩnh điện, kính cường lực dày 8mm, phụ kiện đi kèm
- Khung nhôm dày 1.4mm
</t>
    </r>
    <r>
      <rPr>
        <i/>
        <sz val="12"/>
        <color rgb="FF0070C0"/>
        <rFont val="Times New Roman"/>
        <family val="1"/>
      </rPr>
      <t>- Powder coating, 8mm tempered glass, accessories included
- 1.4 mm thick aluminum fram</t>
    </r>
    <r>
      <rPr>
        <sz val="12"/>
        <rFont val="Times New Roman"/>
        <family val="1"/>
      </rPr>
      <t>e</t>
    </r>
  </si>
  <si>
    <r>
      <t xml:space="preserve">Cửa sổ, vách khung nhôm kính
</t>
    </r>
    <r>
      <rPr>
        <i/>
        <sz val="12"/>
        <color rgb="FF0070C0"/>
        <rFont val="Times New Roman"/>
        <family val="1"/>
      </rPr>
      <t>Aluminum frame glass windows and walls</t>
    </r>
  </si>
  <si>
    <r>
      <t xml:space="preserve">- Sơn tĩnh điện, kính cường lực dày 8mm, phụ kiện đi kèm
- Khung nhôm dày 1.4mm
</t>
    </r>
    <r>
      <rPr>
        <i/>
        <sz val="12"/>
        <color rgb="FF0070C0"/>
        <rFont val="Times New Roman"/>
        <family val="1"/>
      </rPr>
      <t>- Powder coating, 8mm tempered glass, accessories included
- 1.4 mm thick aluminum frame</t>
    </r>
  </si>
  <si>
    <r>
      <t xml:space="preserve">Cửa thép
</t>
    </r>
    <r>
      <rPr>
        <i/>
        <sz val="12"/>
        <color rgb="FF0070C0"/>
        <rFont val="Times New Roman"/>
        <family val="1"/>
      </rPr>
      <t>Steel doors</t>
    </r>
  </si>
  <si>
    <r>
      <t xml:space="preserve">- Cửa thép 1 và 2 cánh mở
- Khung bao thép 50x110x1.2mm
- Cánh cửa dày 45mm, thép 2 mặt dày 0.8mm
- Kính cường lực dày 8mm phủ laminate
- Sơn tĩnh điện hoàn thiện
</t>
    </r>
    <r>
      <rPr>
        <i/>
        <sz val="12"/>
        <color rgb="FF0070C0"/>
        <rFont val="Times New Roman"/>
        <family val="1"/>
      </rPr>
      <t>- Steel single &amp; double leaf casement door
- Steel frame 50x110x1.2mm
- Door is 45mm thick, double-sided steel is 0.8mm thick
- 8mm thick tempered glass covered with laminate
- Powder coated finish</t>
    </r>
  </si>
  <si>
    <r>
      <t xml:space="preserve">Cửa thép thoát hiểm
</t>
    </r>
    <r>
      <rPr>
        <i/>
        <sz val="12"/>
        <color rgb="FF0070C0"/>
        <rFont val="Times New Roman"/>
        <family val="1"/>
      </rPr>
      <t>Steel emergency exit doors</t>
    </r>
  </si>
  <si>
    <r>
      <t xml:space="preserve">- Khung bao thép 50x110x1.2mm
- Cánh cửa dày 45mm, thép 2 mặt dày 0.8mm
- Sơn tĩnh điện hoàn thiện
</t>
    </r>
    <r>
      <rPr>
        <i/>
        <sz val="12"/>
        <color rgb="FF0070C0"/>
        <rFont val="Times New Roman"/>
        <family val="1"/>
      </rPr>
      <t>- Steel frame 50x110x1.2mm
- Door is 48mm thick, double-sided steel is 0.8mm thick
- Powder coated finish</t>
    </r>
  </si>
  <si>
    <r>
      <t xml:space="preserve">Cửa thép chống cháy
</t>
    </r>
    <r>
      <rPr>
        <i/>
        <sz val="12"/>
        <color rgb="FF0070C0"/>
        <rFont val="Times New Roman"/>
        <family val="1"/>
      </rPr>
      <t>Steel fireproof doors</t>
    </r>
  </si>
  <si>
    <r>
      <t xml:space="preserve">- Cửa đi sơn tĩnh điện
- Khung thép dày1.2mm, độ dày khung 110mm
- Cánh thép dày 0.75mm, 2 mặt tấm, độ dày cánh 50mm, Lõi vật liệu chống cháy rockwool; Ron cao su xung quanh, Bản lệ Inox
- Phụ kiện: Khoá tay gạt; Thanh thoát hiểm; Tay co thuỷ lực; Kính chống cháy; Doorsill
</t>
    </r>
    <r>
      <rPr>
        <i/>
        <sz val="12"/>
        <color rgb="FF0070C0"/>
        <rFont val="Times New Roman"/>
        <family val="1"/>
      </rPr>
      <t>- Powder coated doors 
- Steel frame thickness 1.2mm, frame thickness 110mm
- 0.75mm thick steel wing, 2 panels, 50mm wing thickness
- Fireproof material core; Ron Rubber Around, Stainless Steel Hinge
- Accessories: Lever arm lock;Escape bar; Hydraulic arms; Fireproof glass; Doorsill</t>
    </r>
  </si>
  <si>
    <r>
      <t xml:space="preserve">Cửa thép trượt ngang 
</t>
    </r>
    <r>
      <rPr>
        <i/>
        <sz val="12"/>
        <color rgb="FF0070C0"/>
        <rFont val="Times New Roman"/>
        <family val="1"/>
      </rPr>
      <t>Sliding steel doors</t>
    </r>
  </si>
  <si>
    <r>
      <t xml:space="preserve">Cách nhiệt lõi PU/PIR 40±2 kg/m3, hai mặt bọc tole dày 0.45mm
</t>
    </r>
    <r>
      <rPr>
        <i/>
        <sz val="12"/>
        <color rgb="FF0070C0"/>
        <rFont val="Times New Roman"/>
        <family val="1"/>
      </rPr>
      <t>PU/PIR core insulation 40±2 kg/m3, both sides covered with 0.45mm thick corrugated iron</t>
    </r>
  </si>
  <si>
    <r>
      <t xml:space="preserve">Cửa cuốn
</t>
    </r>
    <r>
      <rPr>
        <i/>
        <sz val="12"/>
        <color rgb="FF0070C0"/>
        <rFont val="Times New Roman"/>
        <family val="1"/>
      </rPr>
      <t>Shutter door</t>
    </r>
  </si>
  <si>
    <r>
      <t xml:space="preserve">- Cửa lá nhôm dày 0.8mm-1.2mm tuỳ kích thước cửa, sơn tĩnh điện.
- Màu chỉ định. Thép mạ kẽm, sơn tĩnh điện 
- Bảng điều khiển cửa Nút nhấn
- Nguồn điện 400V-3P, 50Hz
</t>
    </r>
    <r>
      <rPr>
        <i/>
        <sz val="12"/>
        <color rgb="FF0070C0"/>
        <rFont val="Times New Roman"/>
        <family val="1"/>
      </rPr>
      <t>- 0.8mm -1.2mm thick aluminum leaf door, powder coated.
- Specified color. Galvanized steel, powder coated
- Door control panel Push button
- Power source 400V-3P, 50Hz</t>
    </r>
  </si>
  <si>
    <r>
      <t xml:space="preserve">Mitadoor, US Door, Ausdoor
</t>
    </r>
    <r>
      <rPr>
        <i/>
        <sz val="12"/>
        <color rgb="FF0070C0"/>
        <rFont val="Times New Roman"/>
        <family val="1"/>
      </rPr>
      <t>Mitadoor, US Door, Ausdoor</t>
    </r>
  </si>
  <si>
    <r>
      <t xml:space="preserve">Cửa cuốn nhanh
</t>
    </r>
    <r>
      <rPr>
        <i/>
        <sz val="12"/>
        <color rgb="FF0070C0"/>
        <rFont val="Times New Roman"/>
        <family val="1"/>
      </rPr>
      <t>High-speed shutter door</t>
    </r>
  </si>
  <si>
    <r>
      <t xml:space="preserve">Màn PVC, chống bám bụi, nước, tốc độ 0.8-2m/s
</t>
    </r>
    <r>
      <rPr>
        <i/>
        <sz val="12"/>
        <color rgb="FF0070C0"/>
        <rFont val="Times New Roman"/>
        <family val="1"/>
      </rPr>
      <t>PVC curtain, dustproof, waterproof, speed 0.8-2m/s</t>
    </r>
  </si>
  <si>
    <r>
      <t xml:space="preserve">Việt Nam, Đài loan
</t>
    </r>
    <r>
      <rPr>
        <i/>
        <sz val="12"/>
        <color rgb="FF0070C0"/>
        <rFont val="Times New Roman"/>
        <family val="1"/>
      </rPr>
      <t>Vietnam, Taiwan</t>
    </r>
  </si>
  <si>
    <r>
      <t xml:space="preserve">Công tác khác
</t>
    </r>
    <r>
      <rPr>
        <b/>
        <i/>
        <sz val="12"/>
        <color rgb="FF0070C0"/>
        <rFont val="Times New Roman"/>
        <family val="1"/>
      </rPr>
      <t>Other Works</t>
    </r>
  </si>
  <si>
    <r>
      <t xml:space="preserve">Inox
</t>
    </r>
    <r>
      <rPr>
        <i/>
        <sz val="12"/>
        <color rgb="FF0070C0"/>
        <rFont val="Times New Roman"/>
        <family val="1"/>
      </rPr>
      <t>Inox</t>
    </r>
  </si>
  <si>
    <r>
      <t xml:space="preserve">Inox 304
</t>
    </r>
    <r>
      <rPr>
        <i/>
        <sz val="12"/>
        <color rgb="FF0070C0"/>
        <rFont val="Times New Roman"/>
        <family val="1"/>
      </rPr>
      <t>Inox 304</t>
    </r>
  </si>
  <si>
    <r>
      <t xml:space="preserve">Việt Nam hoặc tương đương
</t>
    </r>
    <r>
      <rPr>
        <i/>
        <sz val="12"/>
        <color rgb="FF0070C0"/>
        <rFont val="Times New Roman"/>
        <family val="1"/>
      </rPr>
      <t>Viet nam or equivalent</t>
    </r>
  </si>
  <si>
    <r>
      <t xml:space="preserve">Sàn nâng
</t>
    </r>
    <r>
      <rPr>
        <i/>
        <sz val="12"/>
        <color rgb="FF0070C0"/>
        <rFont val="Times New Roman"/>
        <family val="1"/>
      </rPr>
      <t>Dock leveler</t>
    </r>
  </si>
  <si>
    <r>
      <t xml:space="preserve">Tải trọng 8 tấn
</t>
    </r>
    <r>
      <rPr>
        <i/>
        <sz val="12"/>
        <color rgb="FF0070C0"/>
        <rFont val="Times New Roman"/>
        <family val="1"/>
      </rPr>
      <t>Load capacity of 8 tons</t>
    </r>
  </si>
  <si>
    <r>
      <t xml:space="preserve">US Solution, Thịnh Thành Phát
</t>
    </r>
    <r>
      <rPr>
        <i/>
        <sz val="12"/>
        <color rgb="FF0070C0"/>
        <rFont val="Times New Roman"/>
        <family val="1"/>
      </rPr>
      <t>US Solution, Thinh Thanh Phat</t>
    </r>
  </si>
  <si>
    <r>
      <t xml:space="preserve">Thang máy
</t>
    </r>
    <r>
      <rPr>
        <i/>
        <sz val="12"/>
        <color rgb="FF0070C0"/>
        <rFont val="Times New Roman"/>
        <family val="1"/>
      </rPr>
      <t>Lift</t>
    </r>
  </si>
  <si>
    <r>
      <t xml:space="preserve">Thang hàng: 3000 kg, không phòng máy
Thang chở người: 600kg, có phòng máy
Tời rác: 500kg
</t>
    </r>
    <r>
      <rPr>
        <i/>
        <sz val="12"/>
        <color rgb="FF0070C0"/>
        <rFont val="Times New Roman"/>
        <family val="1"/>
      </rPr>
      <t>Freight elevator: 3000 kg, machine room-less
Passenger elevator: 600 kg, with machine room
Waste hoist: 500 kg</t>
    </r>
  </si>
  <si>
    <r>
      <t xml:space="preserve">Fuji (Thái Lan)
</t>
    </r>
    <r>
      <rPr>
        <i/>
        <sz val="12"/>
        <color rgb="FF0070C0"/>
        <rFont val="Times New Roman"/>
        <family val="1"/>
      </rPr>
      <t>Fuji (Thailand)</t>
    </r>
  </si>
  <si>
    <r>
      <t xml:space="preserve">Trạm cân
</t>
    </r>
    <r>
      <rPr>
        <i/>
        <sz val="12"/>
        <color rgb="FF0070C0"/>
        <rFont val="Times New Roman"/>
        <family val="1"/>
      </rPr>
      <t>Weighbridges</t>
    </r>
  </si>
  <si>
    <r>
      <t xml:space="preserve">Tải trọng 80 tấn, dung sai &lt;10kg.
</t>
    </r>
    <r>
      <rPr>
        <i/>
        <sz val="12"/>
        <color rgb="FF0070C0"/>
        <rFont val="Times New Roman"/>
        <family val="1"/>
      </rPr>
      <t>Load capacity of 80 tons, tolerance &lt;10 kg</t>
    </r>
  </si>
  <si>
    <r>
      <t xml:space="preserve">Tân Quốc Hưng
</t>
    </r>
    <r>
      <rPr>
        <i/>
        <sz val="12"/>
        <color rgb="FF0070C0"/>
        <rFont val="Times New Roman"/>
        <family val="1"/>
      </rPr>
      <t>Tan Quoc Hung</t>
    </r>
  </si>
  <si>
    <r>
      <t xml:space="preserve">Cổng xếp co giãn
</t>
    </r>
    <r>
      <rPr>
        <i/>
        <sz val="12"/>
        <color rgb="FF0070C0"/>
        <rFont val="Times New Roman"/>
        <family val="1"/>
      </rPr>
      <t>Expandable sliding gate</t>
    </r>
  </si>
  <si>
    <r>
      <t xml:space="preserve">Cổng xếp hợp kim nhôm cao 1.6m, bao gồm đầu máy chạy không ray.
</t>
    </r>
    <r>
      <rPr>
        <i/>
        <sz val="12"/>
        <color rgb="FF0070C0"/>
        <rFont val="Times New Roman"/>
        <family val="1"/>
      </rPr>
      <t>Aluminum alloy folding gate 1.6m height, include Railless locomotive system</t>
    </r>
    <r>
      <rPr>
        <sz val="12"/>
        <rFont val="Times New Roman"/>
        <family val="1"/>
      </rPr>
      <t>.</t>
    </r>
  </si>
  <si>
    <r>
      <t xml:space="preserve">Hồng Môn / DTC
</t>
    </r>
    <r>
      <rPr>
        <i/>
        <sz val="12"/>
        <color rgb="FF0070C0"/>
        <rFont val="Times New Roman"/>
        <family val="1"/>
      </rPr>
      <t>Hong Mon / DTC</t>
    </r>
  </si>
  <si>
    <r>
      <t>Trùm túi khí</t>
    </r>
    <r>
      <rPr>
        <sz val="12"/>
        <color rgb="FF0070C0"/>
        <rFont val="Times New Roman"/>
        <family val="1"/>
      </rPr>
      <t xml:space="preserve">
</t>
    </r>
    <r>
      <rPr>
        <i/>
        <sz val="12"/>
        <color rgb="FF0070C0"/>
        <rFont val="Times New Roman"/>
        <family val="1"/>
      </rPr>
      <t>Dock shelter</t>
    </r>
  </si>
  <si>
    <r>
      <t>US Solution, Thịnh Thành Phát, Nguyên Phát</t>
    </r>
    <r>
      <rPr>
        <sz val="12"/>
        <color rgb="FF0070C0"/>
        <rFont val="Times New Roman"/>
        <family val="1"/>
      </rPr>
      <t xml:space="preserve">
</t>
    </r>
    <r>
      <rPr>
        <i/>
        <sz val="12"/>
        <color rgb="FF0070C0"/>
        <rFont val="Times New Roman"/>
        <family val="1"/>
      </rPr>
      <t>US Solution, Thinh Thanh Phat, Nguyen Phat</t>
    </r>
  </si>
  <si>
    <r>
      <t xml:space="preserve">Buồng tắm khí cho 6 người
</t>
    </r>
    <r>
      <rPr>
        <i/>
        <sz val="12"/>
        <color rgb="FF0070C0"/>
        <rFont val="Times New Roman"/>
        <family val="1"/>
      </rPr>
      <t>Air shower for 6 people</t>
    </r>
  </si>
  <si>
    <r>
      <t xml:space="preserve">Thời Đại Mới, Nguyên Phát
</t>
    </r>
    <r>
      <rPr>
        <i/>
        <sz val="12"/>
        <color rgb="FF0070C0"/>
        <rFont val="Times New Roman"/>
        <family val="1"/>
      </rPr>
      <t>Thoi Dai Moi, Nguyen Phat</t>
    </r>
  </si>
  <si>
    <r>
      <rPr>
        <sz val="12"/>
        <rFont val="Times New Roman"/>
        <family val="1"/>
      </rPr>
      <t>Buồng tắm khí cho 2 người</t>
    </r>
    <r>
      <rPr>
        <sz val="12"/>
        <color rgb="FF0070C0"/>
        <rFont val="Times New Roman"/>
        <family val="1"/>
      </rPr>
      <t xml:space="preserve">
</t>
    </r>
    <r>
      <rPr>
        <i/>
        <sz val="12"/>
        <color rgb="FF0070C0"/>
        <rFont val="Times New Roman"/>
        <family val="1"/>
      </rPr>
      <t>Air shower for 2 people</t>
    </r>
  </si>
  <si>
    <r>
      <rPr>
        <sz val="12"/>
        <rFont val="Times New Roman"/>
        <family val="1"/>
      </rPr>
      <t>Hộp chuyển hàng phòng sạch</t>
    </r>
    <r>
      <rPr>
        <sz val="12"/>
        <color rgb="FF0070C0"/>
        <rFont val="Times New Roman"/>
        <family val="1"/>
      </rPr>
      <t xml:space="preserve">
</t>
    </r>
    <r>
      <rPr>
        <i/>
        <sz val="12"/>
        <color rgb="FF0070C0"/>
        <rFont val="Times New Roman"/>
        <family val="1"/>
      </rPr>
      <t>Passbox for clean room</t>
    </r>
  </si>
  <si>
    <t>TỔNG CỘNG ( Chưa bao gồm thuế VAT  )
TOTAL (Excluding VAT)</t>
  </si>
  <si>
    <t>**</t>
  </si>
  <si>
    <t>PHẦN THÂN + HOÀN THIỆN
STRUCTURES &amp; FINISHING WORKS</t>
  </si>
  <si>
    <r>
      <t xml:space="preserve">ĐƠN GIÁ </t>
    </r>
    <r>
      <rPr>
        <b/>
        <sz val="9"/>
        <color rgb="FF0070C0"/>
        <rFont val="Arial"/>
        <family val="2"/>
      </rPr>
      <t>/ RATE</t>
    </r>
  </si>
  <si>
    <r>
      <t xml:space="preserve">TỔNG CỘNG (VNĐ)
</t>
    </r>
    <r>
      <rPr>
        <b/>
        <sz val="9"/>
        <color rgb="FF0070C0"/>
        <rFont val="Arial"/>
        <family val="2"/>
      </rPr>
      <t>TOTAL COST(VND)</t>
    </r>
  </si>
  <si>
    <r>
      <t xml:space="preserve">ĐƠN GIÁ TỔNG
</t>
    </r>
    <r>
      <rPr>
        <b/>
        <sz val="9"/>
        <color rgb="FF0070C0"/>
        <rFont val="Arial"/>
        <family val="2"/>
      </rPr>
      <t xml:space="preserve">TOTAL PRICE </t>
    </r>
  </si>
  <si>
    <r>
      <t xml:space="preserve">THÀNH TIỀN
</t>
    </r>
    <r>
      <rPr>
        <b/>
        <sz val="9"/>
        <color rgb="FF0070C0"/>
        <rFont val="Arial"/>
        <family val="2"/>
      </rPr>
      <t>AMOUNT TOTAL</t>
    </r>
  </si>
  <si>
    <r>
      <t xml:space="preserve">BẢNG DỰ TOÁN BÁO GIÁ CÔNG TRÌNH </t>
    </r>
    <r>
      <rPr>
        <b/>
        <u/>
        <sz val="14"/>
        <color rgb="FF0070C0"/>
        <rFont val="Arial"/>
        <family val="2"/>
      </rPr>
      <t>/ ESTIMATE TABLE</t>
    </r>
  </si>
  <si>
    <t>NHÃN HIỆU &amp; XUẤT XỨ
BRAND NAME &amp; ORIGIN</t>
  </si>
  <si>
    <t>Xingfa Việt Nam</t>
  </si>
  <si>
    <r>
      <t xml:space="preserve">Bản mã
</t>
    </r>
    <r>
      <rPr>
        <i/>
        <sz val="9"/>
        <color rgb="FF0070C0"/>
        <rFont val="Arial"/>
        <family val="2"/>
      </rPr>
      <t>Code</t>
    </r>
  </si>
  <si>
    <r>
      <t xml:space="preserve">Cung cấp lắp đặt bu lông neo Ø14,L≥560mm
</t>
    </r>
    <r>
      <rPr>
        <i/>
        <sz val="9"/>
        <color rgb="FF0070C0"/>
        <rFont val="Arial"/>
        <family val="2"/>
      </rPr>
      <t>Anchor bolt installation supply Ø14,L≥560mm</t>
    </r>
  </si>
  <si>
    <r>
      <t xml:space="preserve">Thép tấm mũ INOX D300x3.4mm vạt góc
</t>
    </r>
    <r>
      <rPr>
        <i/>
        <sz val="9"/>
        <color rgb="FF0070C0"/>
        <rFont val="Arial"/>
        <family val="2"/>
      </rPr>
      <t>Steel Plate Cap INOX D300x3.4mm Corner Flap</t>
    </r>
  </si>
  <si>
    <t>M3</t>
  </si>
  <si>
    <t>Sơn ngoại thất cao cấp</t>
  </si>
  <si>
    <t>Dulux</t>
  </si>
  <si>
    <t>Sơn lau chùi hiệu quả</t>
  </si>
  <si>
    <r>
      <t>Vữa mác M75, Gạch xây mác &gt;= M50, Gạch 04 lỗ chèn gạch 02 lỗ</t>
    </r>
    <r>
      <rPr>
        <sz val="9"/>
        <color rgb="FF00B050"/>
        <rFont val="Arial"/>
        <family val="2"/>
      </rPr>
      <t xml:space="preserve"> (gồm công tác khoan râu liên kết với cột vách bê tông)</t>
    </r>
    <r>
      <rPr>
        <sz val="9"/>
        <rFont val="Arial"/>
        <family val="2"/>
      </rPr>
      <t xml:space="preserve">
</t>
    </r>
    <r>
      <rPr>
        <i/>
        <sz val="9"/>
        <color rgb="FF0070C0"/>
        <rFont val="Arial"/>
        <family val="2"/>
      </rPr>
      <t>Mortar grade M75, Brick grade &gt;= M50, 04-hole bricks, 02-hole brick inserts</t>
    </r>
  </si>
  <si>
    <r>
      <t xml:space="preserve">Sơn dầm, trần, cột, tường trong nhà 1 nước lót + 2 nước phủ
</t>
    </r>
    <r>
      <rPr>
        <i/>
        <sz val="9"/>
        <color rgb="FF0070C0"/>
        <rFont val="Arial"/>
        <family val="2"/>
      </rPr>
      <t>Paint beams, ceilings, columns, and walls in the house with 1 primer + 2 coatings</t>
    </r>
  </si>
  <si>
    <r>
      <t xml:space="preserve">Sơn tường ngoài nhà  1 nước lót + 2 nước phủ
</t>
    </r>
    <r>
      <rPr>
        <i/>
        <sz val="9"/>
        <color rgb="FF0070C0"/>
        <rFont val="Arial"/>
        <family val="2"/>
      </rPr>
      <t>Painting the walls outside the house with 1 primer + 2 coatings</t>
    </r>
  </si>
  <si>
    <r>
      <t xml:space="preserve">Nhôm Xingfa Việt Nam
</t>
    </r>
    <r>
      <rPr>
        <i/>
        <sz val="9"/>
        <color rgb="FF0070C0"/>
        <rFont val="Arial"/>
        <family val="2"/>
      </rPr>
      <t>Xingfa Aluminum Vietnam</t>
    </r>
  </si>
  <si>
    <r>
      <t xml:space="preserve">Sơn dầm, trần, cột, tường trong nhà  1 nước lót + 2 nước phủ
</t>
    </r>
    <r>
      <rPr>
        <i/>
        <sz val="9"/>
        <color rgb="FF0070C0"/>
        <rFont val="Arial"/>
        <family val="2"/>
      </rPr>
      <t>Paint beams, ceilings, columns, and walls in the house with 1 primer + 2 coatings</t>
    </r>
  </si>
  <si>
    <r>
      <t xml:space="preserve">L1 :2400x1200mm
Lam gió nhôm </t>
    </r>
    <r>
      <rPr>
        <i/>
        <sz val="9"/>
        <color rgb="FF0070C0"/>
        <rFont val="Arial"/>
        <family val="2"/>
      </rPr>
      <t xml:space="preserve">L1:2400x1200mm
Aluminum windmill </t>
    </r>
  </si>
  <si>
    <r>
      <t xml:space="preserve">Lam nhôn dày 1.4mm sơn tĩnh điện màu xám nhạt
</t>
    </r>
    <r>
      <rPr>
        <i/>
        <sz val="9"/>
        <color rgb="FF0070C0"/>
        <rFont val="Arial"/>
        <family val="2"/>
      </rPr>
      <t>1.4mm thick powder coated light grey</t>
    </r>
  </si>
  <si>
    <r>
      <t xml:space="preserve">L2 :2400x600mm
Lam gió nhôm 
</t>
    </r>
    <r>
      <rPr>
        <i/>
        <sz val="9"/>
        <color rgb="FF0070C0"/>
        <rFont val="Arial"/>
        <family val="2"/>
      </rPr>
      <t xml:space="preserve">L2:2400x600mm
Aluminum windmill </t>
    </r>
  </si>
  <si>
    <t>Độ sụt 10±2cm</t>
  </si>
  <si>
    <t>Cốp pha phủ phim  mới 100%, sử dụng luôn chuyển trong công trình không quá 2 lần</t>
  </si>
  <si>
    <r>
      <t xml:space="preserve">Sơn tường trong nhà  1 nước lót + 2 nước phủ
</t>
    </r>
    <r>
      <rPr>
        <i/>
        <sz val="9"/>
        <color rgb="FF0070C0"/>
        <rFont val="Arial"/>
        <family val="2"/>
      </rPr>
      <t>Paint interior walls after putty application (1 primer coat + 2 finishing coats)</t>
    </r>
  </si>
  <si>
    <r>
      <t xml:space="preserve">Sơn tường ngoài nhà  1 nước lót + 2 nước phủ
</t>
    </r>
    <r>
      <rPr>
        <i/>
        <sz val="9"/>
        <color rgb="FF0070C0"/>
        <rFont val="Arial"/>
        <family val="2"/>
      </rPr>
      <t>Paint exterior walls after putty application (1 primer coat + 2 finishing coats)</t>
    </r>
  </si>
  <si>
    <r>
      <t xml:space="preserve">Sơn dầm, trần, cột 1 nước lót + 2 nước phủ
</t>
    </r>
    <r>
      <rPr>
        <i/>
        <sz val="9"/>
        <color rgb="FF0070C0"/>
        <rFont val="Arial"/>
        <family val="2"/>
      </rPr>
      <t>Paint interior walls after putty application (1 primer coat + 2 finishing coats)</t>
    </r>
  </si>
  <si>
    <r>
      <t xml:space="preserve">Sơn tường ngoài nhà 1 nước lót + 2 nước phủ
</t>
    </r>
    <r>
      <rPr>
        <i/>
        <sz val="9"/>
        <color rgb="FF0070C0"/>
        <rFont val="Arial"/>
        <family val="2"/>
      </rPr>
      <t>Painting the walls outside the house with 1 primer + 2 coatings</t>
    </r>
  </si>
  <si>
    <r>
      <t xml:space="preserve">Sơn cấu kiện 1 nước lót + 2 nước phủ
</t>
    </r>
    <r>
      <rPr>
        <i/>
        <sz val="9"/>
        <color rgb="FF0070C0"/>
        <rFont val="Arial"/>
        <family val="2"/>
      </rPr>
      <t>Paint the components with 1 primer + 2 coatings</t>
    </r>
  </si>
  <si>
    <t>Xingfa nhập khẩu</t>
  </si>
  <si>
    <r>
      <t xml:space="preserve">Cốt thép móng
</t>
    </r>
    <r>
      <rPr>
        <i/>
        <sz val="9"/>
        <color rgb="FF0070C0"/>
        <rFont val="Arial"/>
        <family val="2"/>
      </rPr>
      <t>Reinforcement foundation</t>
    </r>
  </si>
  <si>
    <r>
      <t xml:space="preserve">Cốt thép cột
</t>
    </r>
    <r>
      <rPr>
        <i/>
        <sz val="9"/>
        <color rgb="FF0070C0"/>
        <rFont val="Arial"/>
        <family val="2"/>
      </rPr>
      <t>Reinforced Columns</t>
    </r>
  </si>
  <si>
    <r>
      <t xml:space="preserve">Tường xây gạch block dày 100mm, không trát
</t>
    </r>
    <r>
      <rPr>
        <i/>
        <sz val="9"/>
        <color rgb="FF0070C0"/>
        <rFont val="Arial"/>
        <family val="2"/>
      </rPr>
      <t>100mm thick brick by block wall with dim is 90x190x390</t>
    </r>
    <r>
      <rPr>
        <sz val="9"/>
        <color rgb="FF0070C0"/>
        <rFont val="Arial"/>
        <family val="2"/>
      </rPr>
      <t xml:space="preserve"> mm, non plastering face wall</t>
    </r>
  </si>
  <si>
    <r>
      <t xml:space="preserve">Hoà Phát,  Pomina
</t>
    </r>
    <r>
      <rPr>
        <sz val="9"/>
        <color rgb="FF0070C0"/>
        <rFont val="Arial"/>
        <family val="2"/>
      </rPr>
      <t>Hoa Phat,  Pomina</t>
    </r>
  </si>
  <si>
    <r>
      <t xml:space="preserve">Hoà Phát,  Pomina
</t>
    </r>
    <r>
      <rPr>
        <sz val="9"/>
        <color rgb="FF0070C0"/>
        <rFont val="Arial"/>
        <family val="2"/>
      </rPr>
      <t>Hoa Phat, Pomina</t>
    </r>
  </si>
  <si>
    <r>
      <t xml:space="preserve">Hoà Phát, Pomina
</t>
    </r>
    <r>
      <rPr>
        <sz val="9"/>
        <color rgb="FF0070C0"/>
        <rFont val="Arial"/>
        <family val="2"/>
      </rPr>
      <t>Hoa Phat,Pomina</t>
    </r>
  </si>
  <si>
    <r>
      <t xml:space="preserve">Hoà Phát, Pomina
</t>
    </r>
    <r>
      <rPr>
        <sz val="9"/>
        <color rgb="FF0070C0"/>
        <rFont val="Arial"/>
        <family val="2"/>
      </rPr>
      <t>Hoa Phat, Pomina</t>
    </r>
  </si>
  <si>
    <t xml:space="preserve">Hoà Phát Pomina
</t>
  </si>
  <si>
    <t>compact tấm dày 12mm</t>
  </si>
  <si>
    <t>Profit</t>
  </si>
  <si>
    <r>
      <t xml:space="preserve">Đặc điểm kỹ thuật đề xuất nhà thầu
</t>
    </r>
    <r>
      <rPr>
        <b/>
        <i/>
        <sz val="12"/>
        <color rgb="FF0070C0"/>
        <rFont val="Times New Roman"/>
        <family val="1"/>
      </rPr>
      <t>Specification</t>
    </r>
  </si>
  <si>
    <r>
      <t xml:space="preserve">Mitadoor, 
</t>
    </r>
    <r>
      <rPr>
        <i/>
        <sz val="12"/>
        <color rgb="FF0070C0"/>
        <rFont val="Times New Roman"/>
        <family val="1"/>
      </rPr>
      <t xml:space="preserve">Mitadoor, </t>
    </r>
  </si>
  <si>
    <t>Xingfa nhập khẩu,Việt Nam</t>
  </si>
  <si>
    <r>
      <t xml:space="preserve">- Cửa lá nhôm dày 0.8mm-1.1mm tuỳ kích thước cửa, sơn tĩnh điện.
- Màu chỉ định. Thép mạ kẽm, sơn tĩnh điện 
- Bảng điều khiển cửa Nút nhấn
- Nguồn điện 400V-3P, 50Hz
</t>
    </r>
    <r>
      <rPr>
        <i/>
        <sz val="12"/>
        <color rgb="FF0070C0"/>
        <rFont val="Times New Roman"/>
        <family val="1"/>
      </rPr>
      <t>- 0.8mm -1.2mm thick aluminum leaf door, powder coated.
- Specified color. Galvanized steel, powder coated
- Door control panel Push button
- Power source 400V-3P, 50Hz</t>
    </r>
  </si>
  <si>
    <t>(REV.00, NGÀY 21/03/2025)</t>
  </si>
  <si>
    <t>Việt Nam hoặc tương đương
Viet nam or equivalent</t>
  </si>
  <si>
    <t>TCVN</t>
  </si>
  <si>
    <t>Sumo 150Eq Antifading
Tôn phẳng dày 0.45mm BMT/ Flat steel sheet, 0.45mm thick, BMT profile
Xuất xứ: Bluescope/ Origin: Bluescope</t>
  </si>
  <si>
    <t>Inox dày 1mm, khổ 1000mm/ Stainless steel sheet, 1mm thick, 1000mm width
Xuất xứ: Việt Nam/tương đương/ Origin: Vietnam or equ</t>
  </si>
  <si>
    <t>- Khung thép V mạ kẽm/ Galvanized V-steel frame
- Lưới inox khổ 1,41x1,41mm sợi D=0,25mm/ Stainless steel mesh, 1.41x1.41mm mesh size, D=0.25mm wire diameter
Xuất xứ: Việt Nam/tương đương/ Origin: Vietnam or equ</t>
  </si>
  <si>
    <t>Binh Minh, Tiền Phong</t>
  </si>
  <si>
    <t>Cách nhiệt P2 dày 4mm/ P2 insulation, 4mm thick
(Bao gồm phụ kiện Băng keo và thép lá/ Including accessories: adhesive tape and galvanized steel sheet)
Xuất xứ: Cát Tường/tương đương/ Origin: Cat Tuong/equ</t>
  </si>
  <si>
    <t>Sumo 150Eq Antifading_G550
Tôn Kliplock, dày 0.45mm BMT khổ 980mm/ Kliplock profile roofing sheet, 0.45mmBMT thick, 980mm width
Xuất xứ: Bluescope/ Origin: Bluescope</t>
  </si>
  <si>
    <t>Xoa nền bê tông bằng máy
Make slab surface smooth by machine</t>
  </si>
  <si>
    <t>SL</t>
  </si>
  <si>
    <t>DÀI</t>
  </si>
  <si>
    <t>RỘNG</t>
  </si>
  <si>
    <t>CAO</t>
  </si>
  <si>
    <t>M1</t>
  </si>
  <si>
    <t>M2</t>
  </si>
  <si>
    <t>KL</t>
  </si>
  <si>
    <t>DK1</t>
  </si>
  <si>
    <t>DK2</t>
  </si>
  <si>
    <t>DK3</t>
  </si>
  <si>
    <t>C1</t>
  </si>
  <si>
    <t>C2</t>
  </si>
  <si>
    <t>Tầng 1</t>
  </si>
  <si>
    <t>Đáy</t>
  </si>
  <si>
    <t>Trừ cửa</t>
  </si>
  <si>
    <t>Tầng 2</t>
  </si>
  <si>
    <t>Tầng mái</t>
  </si>
  <si>
    <r>
      <t xml:space="preserve">Cung cấp lắp đặt lan can kính
</t>
    </r>
    <r>
      <rPr>
        <i/>
        <sz val="9"/>
        <color rgb="FF0070C0"/>
        <rFont val="Arial"/>
        <family val="2"/>
      </rPr>
      <t>Supply and installation of glass railings</t>
    </r>
  </si>
  <si>
    <t>Bulong neo M24, L=600 mm</t>
  </si>
  <si>
    <t>Bulong neo M20, L=450 mm</t>
  </si>
  <si>
    <t>Máng xối biên nhà xưởng</t>
  </si>
  <si>
    <t>Ống xối nhà xưởng đến chân cột thép</t>
  </si>
  <si>
    <t xml:space="preserve">Diềm </t>
  </si>
  <si>
    <t>Vận chuyển</t>
  </si>
  <si>
    <t>DM1</t>
  </si>
  <si>
    <t>DM2</t>
  </si>
  <si>
    <t>Dầm Biên</t>
  </si>
  <si>
    <t>Sàn mái</t>
  </si>
  <si>
    <t>Tường Bao</t>
  </si>
  <si>
    <t>Tường toilet</t>
  </si>
  <si>
    <t>Tường mái</t>
  </si>
  <si>
    <t xml:space="preserve">Quét chống thấm Pu có lưới sợi thủy tinh
</t>
  </si>
  <si>
    <r>
      <t xml:space="preserve">Nhôm Xingfa Việt Nam
Phụ kiện Kinlong
</t>
    </r>
    <r>
      <rPr>
        <i/>
        <sz val="9"/>
        <color rgb="FF0070C0"/>
        <rFont val="Arial"/>
        <family val="2"/>
      </rPr>
      <t xml:space="preserve">Xingfa Aluminum Vietnam
</t>
    </r>
  </si>
  <si>
    <t>D1 - 900x2600</t>
  </si>
  <si>
    <t>D2 - 700x2600</t>
  </si>
  <si>
    <t>S1- 2400x1600</t>
  </si>
  <si>
    <t>S2- 3300x1600</t>
  </si>
  <si>
    <t>S3 - 600x600</t>
  </si>
  <si>
    <t>VÁch kính ngăn phòng tắm</t>
  </si>
  <si>
    <t>Sản xuất khung thép từ thép tấm tổ hợp</t>
  </si>
  <si>
    <t>Sản xuất khung thép từ thép hình</t>
  </si>
  <si>
    <t>Phun bi, làm sạch cấu kiện khung thép</t>
  </si>
  <si>
    <t>Bulong liên kết M 20</t>
  </si>
  <si>
    <t>Lắp đặt kết cấu thép</t>
  </si>
  <si>
    <t>Cầu thang thép thoát hiểm 1 vế (W900)</t>
  </si>
  <si>
    <t>Lancan cầu thang thoát hiểm 1 vế (W900)</t>
  </si>
  <si>
    <t>Cầu thang thép thoát hiểm 2 vế (W1200)</t>
  </si>
  <si>
    <t>Lancan cầu thang thoát hiểm 2 vế (W1200)</t>
  </si>
  <si>
    <t>Thép tấm tổ hợp Q345/Q355 Fy=345 (MPa)
SS400 hoặc A36, Fy=245 (MPa)
Bậc thang checker plate 4mm
Sơn dầu hoàn thiện</t>
  </si>
  <si>
    <t>SS400- ASTM A500 Grade A, ASTM A53 Grade A, BSEN 10255-2004,Fy&gt;=195(MPa) 
Sơn dầu hoàn thiện</t>
  </si>
  <si>
    <t>Đóng trần thạch cao khung xương chìm
Installing concealed-frame gypsum ceilings</t>
  </si>
  <si>
    <t>M2A</t>
  </si>
  <si>
    <r>
      <t xml:space="preserve">Bê tông đà kiềng đá 1x2 M250
</t>
    </r>
    <r>
      <rPr>
        <i/>
        <sz val="9"/>
        <color rgb="FF0070C0"/>
        <rFont val="Arial"/>
        <family val="2"/>
      </rPr>
      <t>1x2 M300 Stone Concrete</t>
    </r>
  </si>
  <si>
    <t>Sàn Tầng 2</t>
  </si>
  <si>
    <t>DS1</t>
  </si>
  <si>
    <t>DS2</t>
  </si>
  <si>
    <t>DS3</t>
  </si>
  <si>
    <t>DS4</t>
  </si>
  <si>
    <t>Sàn Tầng Mái</t>
  </si>
  <si>
    <t>DM3</t>
  </si>
  <si>
    <t>DM4</t>
  </si>
  <si>
    <t>Gờ chắn nước</t>
  </si>
  <si>
    <t>Sàn tầng 2</t>
  </si>
  <si>
    <r>
      <t xml:space="preserve">Đào đất hố móng,
</t>
    </r>
    <r>
      <rPr>
        <i/>
        <sz val="9"/>
        <color rgb="FF0070C0"/>
        <rFont val="Arial"/>
        <family val="2"/>
      </rPr>
      <t xml:space="preserve">Excavation of foundation pits, </t>
    </r>
  </si>
  <si>
    <r>
      <t xml:space="preserve">Dày 200 đầm chặt K=0,92
</t>
    </r>
    <r>
      <rPr>
        <i/>
        <sz val="9"/>
        <color rgb="FF0070C0"/>
        <rFont val="Arial"/>
        <family val="2"/>
      </rPr>
      <t>Thickness 200 compacted K=0.95</t>
    </r>
  </si>
  <si>
    <t>Tường bao</t>
  </si>
  <si>
    <t>Tường trong nhà</t>
  </si>
  <si>
    <t>Tường phòng kho bép, P. Lao công</t>
  </si>
  <si>
    <t>Tường Toilet</t>
  </si>
  <si>
    <t>WC</t>
  </si>
  <si>
    <r>
      <t xml:space="preserve">Lát gạch nền Granite 600x600, , bao gồm vữa láng M75 dày 20mm
</t>
    </r>
    <r>
      <rPr>
        <i/>
        <sz val="9"/>
        <color rgb="FF0070C0"/>
        <rFont val="Arial"/>
        <family val="2"/>
      </rPr>
      <t>Granite 600x600 floor tiles, , including 20mm thick M75 screed</t>
    </r>
  </si>
  <si>
    <r>
      <t xml:space="preserve">Lát gạch nền gạch Granite 600x600 chống trơn, bao gồm vữa láng M75 dày 20mm
</t>
    </r>
    <r>
      <rPr>
        <i/>
        <sz val="9"/>
        <color rgb="FF0070C0"/>
        <rFont val="Arial"/>
        <family val="2"/>
      </rPr>
      <t>Anti Slip 600x600 Granite Tile Floor Tiles, including 20mm thick M75 screed</t>
    </r>
  </si>
  <si>
    <t>P. Lao Vụ</t>
  </si>
  <si>
    <t>Nhà ăn+ Bếp</t>
  </si>
  <si>
    <t>Kho bếp</t>
  </si>
  <si>
    <t>Phòng,1-5</t>
  </si>
  <si>
    <t>Hành lang</t>
  </si>
  <si>
    <r>
      <t xml:space="preserve">Cung cấp lắp đặt Cầu thang thép thoát hiểm 1 vế
</t>
    </r>
    <r>
      <rPr>
        <i/>
        <sz val="9"/>
        <color rgb="FF0070C0"/>
        <rFont val="Arial"/>
        <family val="2"/>
      </rPr>
      <t>Supply and installation of steel Stair</t>
    </r>
  </si>
  <si>
    <t>D1 - 1400x2200</t>
  </si>
  <si>
    <t>D2 - 900x2200</t>
  </si>
  <si>
    <t>D3 - 900x2200</t>
  </si>
  <si>
    <t>D4 - 700x2200</t>
  </si>
  <si>
    <r>
      <t>Cửa nhựa ABS Hàn Quốc</t>
    </r>
    <r>
      <rPr>
        <i/>
        <sz val="9"/>
        <color rgb="FF0070C0"/>
        <rFont val="Arial"/>
        <family val="2"/>
      </rPr>
      <t xml:space="preserve">
</t>
    </r>
  </si>
  <si>
    <t>S1- 2400x1200</t>
  </si>
  <si>
    <t>S2- 2400x1600</t>
  </si>
  <si>
    <t>S3 - 700x1600</t>
  </si>
  <si>
    <t xml:space="preserve">Khung thép + Tole lợp mái + Diềm </t>
  </si>
  <si>
    <t xml:space="preserve">Quét chống thấm Sika cho toilet
</t>
  </si>
  <si>
    <r>
      <t xml:space="preserve">Đắp đất nền 
</t>
    </r>
    <r>
      <rPr>
        <i/>
        <sz val="9"/>
        <color rgb="FF0070C0"/>
        <rFont val="Arial"/>
        <family val="2"/>
      </rPr>
      <t>Backfilling for  floor</t>
    </r>
  </si>
  <si>
    <r>
      <rPr>
        <b/>
        <sz val="9"/>
        <rFont val="Arial"/>
        <family val="2"/>
      </rPr>
      <t>TRẠM ĐIỆN /</t>
    </r>
    <r>
      <rPr>
        <b/>
        <sz val="9"/>
        <color indexed="16"/>
        <rFont val="Arial"/>
        <family val="2"/>
      </rPr>
      <t xml:space="preserve"> </t>
    </r>
    <r>
      <rPr>
        <b/>
        <i/>
        <sz val="9"/>
        <color rgb="FF0070C0"/>
        <rFont val="Arial"/>
        <family val="2"/>
      </rPr>
      <t>POWER STATION</t>
    </r>
  </si>
  <si>
    <r>
      <t xml:space="preserve">Đất san lấp, đầm chặt K92
</t>
    </r>
    <r>
      <rPr>
        <i/>
        <sz val="9"/>
        <color rgb="FF0070C0"/>
        <rFont val="Arial"/>
        <family val="2"/>
      </rPr>
      <t>Land leveling and compacting K92</t>
    </r>
  </si>
  <si>
    <r>
      <t xml:space="preserve">Lớp đá cấp phối 0x4, đầm chặt K92
</t>
    </r>
    <r>
      <rPr>
        <i/>
        <sz val="9"/>
        <color rgb="FF0070C0"/>
        <rFont val="Arial"/>
        <family val="2"/>
      </rPr>
      <t>Mixed-grade rock layer 0x4, compacting K92</t>
    </r>
  </si>
  <si>
    <r>
      <t xml:space="preserve">Lớp PE, dày 0.03mm,
</t>
    </r>
    <r>
      <rPr>
        <sz val="9"/>
        <color rgb="FF0070C0"/>
        <rFont val="Arial"/>
        <family val="2"/>
      </rPr>
      <t>PE layer</t>
    </r>
    <r>
      <rPr>
        <i/>
        <sz val="9"/>
        <color rgb="FF0070C0"/>
        <rFont val="Arial"/>
        <family val="2"/>
      </rPr>
      <t xml:space="preserve">, 0.03mm thick, </t>
    </r>
  </si>
  <si>
    <r>
      <t xml:space="preserve">Bê tông cổ móng đá 1x2 M250
</t>
    </r>
    <r>
      <rPr>
        <i/>
        <sz val="9"/>
        <color rgb="FF0070C0"/>
        <rFont val="Arial"/>
        <family val="2"/>
      </rPr>
      <t>Stone stump column concrete 1x2 M250</t>
    </r>
  </si>
  <si>
    <r>
      <t xml:space="preserve">Bê tông đà kiềng đá 1x2 M250
</t>
    </r>
    <r>
      <rPr>
        <i/>
        <sz val="9"/>
        <color rgb="FF0070C0"/>
        <rFont val="Arial"/>
        <family val="2"/>
      </rPr>
      <t>1x2 M250 stone tie beam Concrete</t>
    </r>
  </si>
  <si>
    <r>
      <t xml:space="preserve">Bê tông nền đá 1x2 M250
</t>
    </r>
    <r>
      <rPr>
        <i/>
        <sz val="9"/>
        <color rgb="FF0070C0"/>
        <rFont val="Arial"/>
        <family val="2"/>
      </rPr>
      <t>Stone floor concrete 1x2 M250</t>
    </r>
  </si>
  <si>
    <r>
      <t xml:space="preserve">Bê tông cột đá 1x2 M250
</t>
    </r>
    <r>
      <rPr>
        <i/>
        <sz val="9"/>
        <color rgb="FF0070C0"/>
        <rFont val="Arial"/>
        <family val="2"/>
      </rPr>
      <t>1x2 M300 stone column concrete</t>
    </r>
  </si>
  <si>
    <r>
      <t xml:space="preserve">Cửa đi 2 cánh khung lưới B40 2000x2000 
</t>
    </r>
    <r>
      <rPr>
        <sz val="9"/>
        <color theme="3" tint="0.499984740745262"/>
        <rFont val="Arial"/>
        <family val="2"/>
      </rPr>
      <t>Double-leaf gate with B40 wire mesh frame, 2000x2000</t>
    </r>
  </si>
  <si>
    <r>
      <t xml:space="preserve">Hàng rào lưới B40 bao quanh
</t>
    </r>
    <r>
      <rPr>
        <i/>
        <sz val="9"/>
        <color rgb="FF0070C0"/>
        <rFont val="Arial"/>
        <family val="2"/>
      </rPr>
      <t>Perimeter fence made of B40 wire mesh</t>
    </r>
  </si>
  <si>
    <r>
      <t xml:space="preserve">Khung bao lưới B40, 1000x2000mm
</t>
    </r>
    <r>
      <rPr>
        <i/>
        <sz val="9"/>
        <color rgb="FF0070C0"/>
        <rFont val="Arial"/>
        <family val="2"/>
      </rPr>
      <t>Frame with B40 wire mesh, size 1000x2000mm</t>
    </r>
  </si>
  <si>
    <r>
      <t xml:space="preserve">BỂ NƯỚC PCCC - PHÒNG BƠM
</t>
    </r>
    <r>
      <rPr>
        <b/>
        <i/>
        <sz val="9"/>
        <color rgb="FF0070C0"/>
        <rFont val="Arial"/>
        <family val="2"/>
      </rPr>
      <t>GARAGE - UNDERGROUND WATER TANK - PUMP ROOM</t>
    </r>
  </si>
  <si>
    <r>
      <t xml:space="preserve">Đào đất bể nước
</t>
    </r>
    <r>
      <rPr>
        <i/>
        <sz val="9"/>
        <color rgb="FF0070C0"/>
        <rFont val="Arial"/>
        <family val="2"/>
      </rPr>
      <t>Excavation of water tank</t>
    </r>
  </si>
  <si>
    <r>
      <t xml:space="preserve">Đắp đất BỂ đầm chặt
</t>
    </r>
    <r>
      <rPr>
        <i/>
        <sz val="9"/>
        <color rgb="FF0070C0"/>
        <rFont val="Arial"/>
        <family val="2"/>
      </rPr>
      <t>Compacting the water tank</t>
    </r>
  </si>
  <si>
    <r>
      <t xml:space="preserve">Bê tông lót đá đáy bể 1x2 M100
</t>
    </r>
    <r>
      <rPr>
        <i/>
        <sz val="9"/>
        <color rgb="FF0070C0"/>
        <rFont val="Arial"/>
        <family val="2"/>
      </rPr>
      <t>Concrete lining stone bottom tank 1x2 M100</t>
    </r>
  </si>
  <si>
    <r>
      <t xml:space="preserve">Bê tông đáy bể đá 1x2, M250, phụ gia chống thấm B8
</t>
    </r>
    <r>
      <rPr>
        <i/>
        <sz val="9"/>
        <color rgb="FF0070C0"/>
        <rFont val="Arial"/>
        <family val="2"/>
      </rPr>
      <t>1x2 rock tank bottom concrete, M250, B8 waterproofing additive</t>
    </r>
  </si>
  <si>
    <r>
      <t xml:space="preserve">Bê tông thành bể đá 1x2, M250, phụ gia chống thấm B8
</t>
    </r>
    <r>
      <rPr>
        <i/>
        <sz val="9"/>
        <color rgb="FF0070C0"/>
        <rFont val="Arial"/>
        <family val="2"/>
      </rPr>
      <t>Concrete into stone tank 1x2, M250, waterproofing additive B8</t>
    </r>
  </si>
  <si>
    <r>
      <t xml:space="preserve">Bê tông nắp bể đá 1x2, M250, phụ gia chống thấm
</t>
    </r>
    <r>
      <rPr>
        <i/>
        <sz val="9"/>
        <color rgb="FF0070C0"/>
        <rFont val="Arial"/>
        <family val="2"/>
      </rPr>
      <t>1x2 Stone Tank Cover Concrete, M250, Waterproofing Additive</t>
    </r>
  </si>
  <si>
    <r>
      <t xml:space="preserve">Bê tông dầm bể đá 1x2, M250, phụ gia chống thấm
</t>
    </r>
    <r>
      <rPr>
        <i/>
        <sz val="9"/>
        <color rgb="FF0070C0"/>
        <rFont val="Arial"/>
        <family val="2"/>
      </rPr>
      <t>1x2 Stone Tank Beam Concrete, M250,</t>
    </r>
    <r>
      <rPr>
        <sz val="9"/>
        <rFont val="Arial"/>
        <family val="2"/>
      </rPr>
      <t xml:space="preserve"> </t>
    </r>
    <r>
      <rPr>
        <i/>
        <sz val="9"/>
        <color rgb="FF0070C0"/>
        <rFont val="Arial"/>
        <family val="2"/>
      </rPr>
      <t>Waterproofing Additive</t>
    </r>
  </si>
  <si>
    <r>
      <t xml:space="preserve">Ván khuôn đà nắp bể
</t>
    </r>
    <r>
      <rPr>
        <i/>
        <sz val="9"/>
        <color rgb="FF0070C0"/>
        <rFont val="Arial"/>
        <family val="2"/>
      </rPr>
      <t>Formwork Beams</t>
    </r>
  </si>
  <si>
    <r>
      <t xml:space="preserve">Lăn tạo nhám mặt nắp bể
</t>
    </r>
    <r>
      <rPr>
        <i/>
        <sz val="9"/>
        <color rgb="FF0070C0"/>
        <rFont val="Arial"/>
        <family val="2"/>
      </rPr>
      <t>Roll to roughen the surface</t>
    </r>
  </si>
  <si>
    <r>
      <t xml:space="preserve">Quét chống thấm sika 2 lớp cho thành bể và đáy bể 
</t>
    </r>
    <r>
      <rPr>
        <i/>
        <sz val="9"/>
        <color rgb="FF0070C0"/>
        <rFont val="Arial"/>
        <family val="2"/>
      </rPr>
      <t>Apply 2 layers of waterproofing with Sika.</t>
    </r>
  </si>
  <si>
    <r>
      <t xml:space="preserve">sika top seal 107, 2 lớp (định mức 1.5kg/m2/lớp)
</t>
    </r>
    <r>
      <rPr>
        <sz val="9"/>
        <color rgb="FF0070C0"/>
        <rFont val="Arial"/>
        <family val="2"/>
      </rPr>
      <t>Sweep top seal 107, 2 layers (rated 1.5kg/m2/layer)</t>
    </r>
  </si>
  <si>
    <r>
      <t xml:space="preserve">Ống thoát nước PVC D60
</t>
    </r>
    <r>
      <rPr>
        <i/>
        <sz val="9"/>
        <color rgb="FF0070C0"/>
        <rFont val="Arial"/>
        <family val="2"/>
      </rPr>
      <t>PVC Drainage Pipe D60</t>
    </r>
  </si>
  <si>
    <r>
      <t xml:space="preserve">Cung cấp lắp đặt nắp thăm 1200x1200
</t>
    </r>
    <r>
      <rPr>
        <i/>
        <sz val="9"/>
        <color rgb="FF0070C0"/>
        <rFont val="Arial"/>
        <family val="2"/>
      </rPr>
      <t>Visiting Cover Installation Supply 1200x1200</t>
    </r>
  </si>
  <si>
    <r>
      <t xml:space="preserve">Cung cấp lắp đặt thang thăm bể
</t>
    </r>
    <r>
      <rPr>
        <sz val="9"/>
        <color rgb="FF0070C0"/>
        <rFont val="Arial"/>
        <family val="2"/>
      </rPr>
      <t>Install the inspection ladder for the water tank.</t>
    </r>
  </si>
  <si>
    <t>Thang leo lên bể bằng inox
SUS304 D21x1.4a300</t>
  </si>
  <si>
    <r>
      <t xml:space="preserve">Bê tông ram dốc 1x2 M250
</t>
    </r>
    <r>
      <rPr>
        <i/>
        <sz val="9"/>
        <color rgb="FF0070C0"/>
        <rFont val="Arial"/>
        <family val="2"/>
      </rPr>
      <t>Concrete Ramps 1x2 M250</t>
    </r>
  </si>
  <si>
    <r>
      <t xml:space="preserve">Ván khuôn bê tông NỀN
</t>
    </r>
    <r>
      <rPr>
        <i/>
        <sz val="9"/>
        <color rgb="FF0070C0"/>
        <rFont val="Arial"/>
        <family val="2"/>
      </rPr>
      <t>Formwork for floors</t>
    </r>
  </si>
  <si>
    <r>
      <t xml:space="preserve">Cốt thép sàn (thép lưới hàn)
</t>
    </r>
    <r>
      <rPr>
        <i/>
        <sz val="9"/>
        <color rgb="FF0070C0"/>
        <rFont val="Arial"/>
        <family val="2"/>
      </rPr>
      <t>Reinforcement for slabs(welded mesh)</t>
    </r>
  </si>
  <si>
    <r>
      <t xml:space="preserve">Cốt thép Ram dốc (thép lưới hàn)
</t>
    </r>
    <r>
      <rPr>
        <i/>
        <sz val="9"/>
        <color rgb="FF0070C0"/>
        <rFont val="Arial"/>
        <family val="2"/>
      </rPr>
      <t>Reinforcement for Ramps(welded mesh)</t>
    </r>
  </si>
  <si>
    <r>
      <t xml:space="preserve">Sơn nước cho tường bên trong ( hai lớp hoàn thiện)
</t>
    </r>
    <r>
      <rPr>
        <i/>
        <sz val="9"/>
        <color rgb="FF0070C0"/>
        <rFont val="Arial"/>
        <family val="2"/>
      </rPr>
      <t>Painting interior walls with 2 finishing coats</t>
    </r>
  </si>
  <si>
    <t>Sơn Nanpao gốc dầu</t>
  </si>
  <si>
    <r>
      <t xml:space="preserve">Lăn tạo nhám, sơn kẻ vạch chia ô đậu xe
</t>
    </r>
    <r>
      <rPr>
        <i/>
        <sz val="9"/>
        <color rgb="FF0070C0"/>
        <rFont val="Arial"/>
        <family val="2"/>
      </rPr>
      <t>Roll to create a textured surface and paint line markings to delineate parking bays</t>
    </r>
  </si>
  <si>
    <r>
      <t xml:space="preserve">Xoa nền, cắt ron chống trượt D20
</t>
    </r>
    <r>
      <rPr>
        <i/>
        <sz val="9"/>
        <color rgb="FF0070C0"/>
        <rFont val="Arial"/>
        <family val="2"/>
      </rPr>
      <t>Trowel the floor surface and cut D20 anti-slip joints</t>
    </r>
  </si>
  <si>
    <r>
      <t xml:space="preserve">D1 - 2000x2400
</t>
    </r>
    <r>
      <rPr>
        <i/>
        <sz val="9"/>
        <color rgb="FF0070C0"/>
        <rFont val="Arial"/>
        <family val="2"/>
      </rPr>
      <t>D1 - 2000x2400</t>
    </r>
  </si>
  <si>
    <r>
      <t xml:space="preserve">Lam gió L1 - 2000x600,
</t>
    </r>
    <r>
      <rPr>
        <i/>
        <sz val="9"/>
        <color rgb="FF0070C0"/>
        <rFont val="Arial"/>
        <family val="2"/>
      </rPr>
      <t>L1 - 2000x600, including insect net</t>
    </r>
  </si>
  <si>
    <r>
      <t xml:space="preserve">Cửa sổ S1 1200x1400, 
</t>
    </r>
    <r>
      <rPr>
        <sz val="9"/>
        <color rgb="FF0070C0"/>
        <rFont val="Arial"/>
        <family val="2"/>
      </rPr>
      <t>S1- 1200x1400 ,Windows</t>
    </r>
  </si>
  <si>
    <r>
      <rPr>
        <b/>
        <sz val="9"/>
        <rFont val="Arial"/>
        <family val="2"/>
      </rPr>
      <t xml:space="preserve">BỂ XỬ LÝ NƯỚC THẢI+ NHÀ ĐIỀU HÀNH XLNT AND CONTROL BUILDING/ </t>
    </r>
    <r>
      <rPr>
        <b/>
        <sz val="9"/>
        <color indexed="16"/>
        <rFont val="Arial"/>
        <family val="2"/>
      </rPr>
      <t xml:space="preserve">
</t>
    </r>
    <r>
      <rPr>
        <b/>
        <i/>
        <sz val="9"/>
        <color rgb="FF0070C0"/>
        <rFont val="Arial"/>
        <family val="2"/>
      </rPr>
      <t>WASTEWATER TREATMENT TANK</t>
    </r>
  </si>
  <si>
    <r>
      <t xml:space="preserve">Ván khuôn dầm giằng đá 1x2 M250
</t>
    </r>
    <r>
      <rPr>
        <i/>
        <sz val="9"/>
        <color rgb="FF0070C0"/>
        <rFont val="Arial"/>
        <family val="2"/>
      </rPr>
      <t>Formwork for bracing beam 1x2 M250</t>
    </r>
  </si>
  <si>
    <r>
      <t xml:space="preserve">Cốt thép nền 
</t>
    </r>
    <r>
      <rPr>
        <i/>
        <sz val="9"/>
        <color rgb="FF0070C0"/>
        <rFont val="Arial"/>
        <family val="2"/>
      </rPr>
      <t xml:space="preserve">Reinforcement for floors </t>
    </r>
  </si>
  <si>
    <r>
      <t>Tường xây gạch dày 100mm
1</t>
    </r>
    <r>
      <rPr>
        <i/>
        <sz val="9"/>
        <color rgb="FF0070C0"/>
        <rFont val="Arial"/>
        <family val="2"/>
      </rPr>
      <t>00mm thick brick wall</t>
    </r>
  </si>
  <si>
    <r>
      <t xml:space="preserve">Vữa mác M75, Gạch xây mác &gt;= M50, Gạch 04 lỗ 
</t>
    </r>
    <r>
      <rPr>
        <i/>
        <sz val="9"/>
        <color rgb="FF0070C0"/>
        <rFont val="Arial"/>
        <family val="2"/>
      </rPr>
      <t>M75 grade mortar, Grade &gt;= M50 masonry, 04 holes in bricks</t>
    </r>
  </si>
  <si>
    <r>
      <t xml:space="preserve">GCLD đà giằng 100x200, 2D10, D6@150
</t>
    </r>
    <r>
      <rPr>
        <i/>
        <sz val="9"/>
        <color rgb="FF0070C0"/>
        <rFont val="Arial"/>
        <family val="2"/>
      </rPr>
      <t>Fabrication and assembly 100x200mm lintel,bracing beam 2D10, D6@150</t>
    </r>
  </si>
  <si>
    <r>
      <t xml:space="preserve">Cửa đi lưới B40 1000x2100
</t>
    </r>
    <r>
      <rPr>
        <sz val="9"/>
        <color rgb="FF0070C0"/>
        <rFont val="Arial"/>
        <family val="2"/>
      </rPr>
      <t>B40 mesh door</t>
    </r>
  </si>
  <si>
    <r>
      <t xml:space="preserve">Tường bao bằng lưới B40
</t>
    </r>
    <r>
      <rPr>
        <sz val="9"/>
        <color rgb="FF0070C0"/>
        <rFont val="Arial"/>
        <family val="2"/>
      </rPr>
      <t>Perimeter wall and B40 mesh door with purlin frame</t>
    </r>
  </si>
  <si>
    <r>
      <t>Tường xây gạch dày 200mm
2</t>
    </r>
    <r>
      <rPr>
        <i/>
        <sz val="9"/>
        <color rgb="FF0070C0"/>
        <rFont val="Arial"/>
        <family val="2"/>
      </rPr>
      <t>00mm thick brick wall</t>
    </r>
  </si>
  <si>
    <r>
      <t xml:space="preserve">Vữa mác M75, Gạch xây mác &gt;= M50, Gạch 04 lỗ , chèn gạch 2 lỗ
</t>
    </r>
    <r>
      <rPr>
        <i/>
        <sz val="9"/>
        <color rgb="FF0070C0"/>
        <rFont val="Arial"/>
        <family val="2"/>
      </rPr>
      <t>M75 grade mortar, Grade &gt;= M50 masonry, 04 holes in bricks, 2 holes inserts</t>
    </r>
  </si>
  <si>
    <r>
      <t xml:space="preserve">Lớp PE, dày 0.3mm
</t>
    </r>
    <r>
      <rPr>
        <i/>
        <sz val="9"/>
        <color rgb="FF0070C0"/>
        <rFont val="Arial"/>
        <family val="2"/>
      </rPr>
      <t>PE layer, 0.3mm thick</t>
    </r>
  </si>
  <si>
    <r>
      <t xml:space="preserve">Bê tông nền đá 1x2 M250
</t>
    </r>
    <r>
      <rPr>
        <i/>
        <sz val="9"/>
        <color rgb="FF0070C0"/>
        <rFont val="Arial"/>
        <family val="2"/>
      </rPr>
      <t xml:space="preserve"> concrete Ground slab 1x2 M250</t>
    </r>
  </si>
  <si>
    <r>
      <t xml:space="preserve">Bê tông dầm sàn đá 1x2 M250
</t>
    </r>
    <r>
      <rPr>
        <i/>
        <sz val="9"/>
        <color rgb="FF0070C0"/>
        <rFont val="Arial"/>
        <family val="2"/>
      </rPr>
      <t>Concrete floors,stone 1x2 M250</t>
    </r>
  </si>
  <si>
    <r>
      <t xml:space="preserve">Ván khuôn dầm sàn
</t>
    </r>
    <r>
      <rPr>
        <i/>
        <sz val="9"/>
        <color rgb="FF0070C0"/>
        <rFont val="Arial"/>
        <family val="2"/>
      </rPr>
      <t>Floor Formwork</t>
    </r>
  </si>
  <si>
    <r>
      <t xml:space="preserve">Cốt thép dầm sàn, đường kính &lt;=18
</t>
    </r>
    <r>
      <rPr>
        <i/>
        <sz val="9"/>
        <color rgb="FF0070C0"/>
        <rFont val="Arial"/>
        <family val="2"/>
      </rPr>
      <t>Reinforcement beams and floors, diameter &lt;=18</t>
    </r>
  </si>
  <si>
    <r>
      <t xml:space="preserve">GCLD lanh tô 200x200+lam chắn nước rộng, 4D10, D6@150 
</t>
    </r>
    <r>
      <rPr>
        <i/>
        <sz val="9"/>
        <color rgb="FF0070C0"/>
        <rFont val="Arial"/>
        <family val="2"/>
      </rPr>
      <t xml:space="preserve">Linen 200x200, 4D10, D6@150 + wide water barrier </t>
    </r>
  </si>
  <si>
    <r>
      <t xml:space="preserve">Quét chống thấm sika top seal 109, 2 lớp (định mức 1.5kg/m2/lớp)
</t>
    </r>
    <r>
      <rPr>
        <i/>
        <sz val="9"/>
        <color rgb="FF0070C0"/>
        <rFont val="Arial"/>
        <family val="2"/>
      </rPr>
      <t>Sweep top seal 109, 2 layers (rated 1.5kg/m2/layer)</t>
    </r>
  </si>
  <si>
    <r>
      <t>Lát gạch nền gạch Ceramic nhám 600x600 chống trơn, bao gồm vữa láng M75 dày 20mm
I</t>
    </r>
    <r>
      <rPr>
        <i/>
        <sz val="9"/>
        <color rgb="FF0070C0"/>
        <rFont val="Arial"/>
        <family val="2"/>
      </rPr>
      <t>nstallation of 600x600 non-slip ceramic floor tiles, including 20mm thick M75 screed</t>
    </r>
  </si>
  <si>
    <r>
      <t xml:space="preserve">Chống thấm PU có lưới sợi thủy tinh dày 1.2mm
</t>
    </r>
    <r>
      <rPr>
        <i/>
        <sz val="9"/>
        <color rgb="FF0070C0"/>
        <rFont val="Arial"/>
        <family val="2"/>
      </rPr>
      <t>PU waterproofing with 1.2mm thick fiberglass mesh</t>
    </r>
  </si>
  <si>
    <r>
      <t xml:space="preserve">Ốp gạch tường gạch Ceramic 300x600
</t>
    </r>
    <r>
      <rPr>
        <i/>
        <sz val="9"/>
        <color rgb="FF0070C0"/>
        <rFont val="Arial"/>
        <family val="2"/>
      </rPr>
      <t>Ceramic Wall Tiles 300x600</t>
    </r>
  </si>
  <si>
    <t>L1 - 2400x600</t>
  </si>
  <si>
    <t>S1 - 2600x2400</t>
  </si>
  <si>
    <t>S2 - 600x1800</t>
  </si>
  <si>
    <r>
      <t xml:space="preserve">Bê tông tấm đan đá 1x2 M250
</t>
    </r>
    <r>
      <rPr>
        <i/>
        <sz val="9"/>
        <color rgb="FF0070C0"/>
        <rFont val="Arial"/>
        <family val="2"/>
      </rPr>
      <t>concrete cover slab 1x2 M250</t>
    </r>
  </si>
  <si>
    <r>
      <t xml:space="preserve">Ván khuôn tấm đan đá
</t>
    </r>
    <r>
      <rPr>
        <i/>
        <sz val="9"/>
        <color rgb="FF0070C0"/>
        <rFont val="Arial"/>
        <family val="2"/>
      </rPr>
      <t>Formwork cover slab</t>
    </r>
  </si>
  <si>
    <r>
      <t xml:space="preserve">CÔNG TÁC CHỐNG THẤM + ốp lát
</t>
    </r>
    <r>
      <rPr>
        <b/>
        <i/>
        <sz val="9"/>
        <color rgb="FF0070C0"/>
        <rFont val="Arial"/>
        <family val="2"/>
      </rPr>
      <t>WATERPROOFING WORK+ TILLING WORK</t>
    </r>
  </si>
  <si>
    <r>
      <t xml:space="preserve">Ốp ĐÁ Granite cho bảng hiệu
</t>
    </r>
    <r>
      <rPr>
        <i/>
        <sz val="9"/>
        <color rgb="FF0070C0"/>
        <rFont val="Arial"/>
        <family val="2"/>
      </rPr>
      <t>Granite stone cladding for signboard</t>
    </r>
  </si>
  <si>
    <r>
      <t xml:space="preserve">Chữ logo bảng hiệu
</t>
    </r>
    <r>
      <rPr>
        <i/>
        <sz val="9"/>
        <color rgb="FF0070C0"/>
        <rFont val="Arial"/>
        <family val="2"/>
      </rPr>
      <t>Logo text on the signboard</t>
    </r>
  </si>
  <si>
    <r>
      <t xml:space="preserve">Ván khuôn bê tông đà kiềng
</t>
    </r>
    <r>
      <rPr>
        <i/>
        <sz val="9"/>
        <color rgb="FF0070C0"/>
        <rFont val="Arial"/>
        <family val="2"/>
      </rPr>
      <t>Foundation groundbeam formwork</t>
    </r>
  </si>
  <si>
    <r>
      <t xml:space="preserve">Khung hàng rào loại 1 dùng sắt hộp cao 1.05m / </t>
    </r>
    <r>
      <rPr>
        <i/>
        <sz val="9"/>
        <color rgb="FF0070C0"/>
        <rFont val="Arial"/>
        <family val="2"/>
      </rPr>
      <t>Type 1 fence frame made of box steel, 1.05 meters high</t>
    </r>
  </si>
  <si>
    <r>
      <t xml:space="preserve">- Cây giằng ngang : Thép hộp 2 cây  40x80x2mm ,sơn dầu
- Cây đứng : thép hộp 20x40x1.4mm @140, sơn dầu
</t>
    </r>
    <r>
      <rPr>
        <sz val="9"/>
        <color rgb="FF0070C0"/>
        <rFont val="Arial"/>
        <family val="2"/>
      </rPr>
      <t>- Horizontal bracing bars: 2 pieces of 40×80×2mm box-section steel, finished with oil paint
- Vertical bars: 20×40×1.4mm box-section steel at 140mm spacing, finished with oil paint</t>
    </r>
  </si>
  <si>
    <r>
      <t xml:space="preserve">Hàng rào loại 2 dùng khung lưới kẽm gai cao 0,6m / </t>
    </r>
    <r>
      <rPr>
        <i/>
        <sz val="9"/>
        <color rgb="FF0070C0"/>
        <rFont val="Arial"/>
        <family val="2"/>
      </rPr>
      <t>Type 2 fencing constructed with a barbed wire mesh frame, 0.6 meters in height</t>
    </r>
  </si>
  <si>
    <r>
      <t xml:space="preserve">Lưới kẽm gai dùng trụ thép V63x63x6, a1500
</t>
    </r>
    <r>
      <rPr>
        <sz val="9"/>
        <color rgb="FF0070C0"/>
        <rFont val="Arial"/>
        <family val="2"/>
      </rPr>
      <t>Barbed wire mesh installed with V63×63×6mm steel posts at 1500mm intervals.</t>
    </r>
  </si>
  <si>
    <r>
      <t xml:space="preserve">Thép D6, D8 : CB240T
Thép Đường kính D&gt;=10 : CB500V
</t>
    </r>
    <r>
      <rPr>
        <i/>
        <sz val="9"/>
        <color rgb="FFFF0000"/>
        <rFont val="Arial"/>
        <family val="2"/>
      </rPr>
      <t>Steel D6, D8: CB240T
Steel Diameter D&gt;=10: CB500V</t>
    </r>
  </si>
  <si>
    <r>
      <t xml:space="preserve">NHÀ BẢO VỆ &amp; PHÒNG Y TẾ
</t>
    </r>
    <r>
      <rPr>
        <b/>
        <i/>
        <sz val="9"/>
        <color rgb="FF0070C0"/>
        <rFont val="Arial"/>
        <family val="2"/>
      </rPr>
      <t xml:space="preserve"> GUARD HOUSE &amp; MEDICAL ROOM</t>
    </r>
  </si>
  <si>
    <r>
      <t xml:space="preserve">NHÀ ĂN
</t>
    </r>
    <r>
      <rPr>
        <b/>
        <i/>
        <sz val="9"/>
        <color rgb="FF0070C0"/>
        <rFont val="Arial"/>
        <family val="2"/>
      </rPr>
      <t xml:space="preserve"> CANTEEN</t>
    </r>
  </si>
  <si>
    <r>
      <t xml:space="preserve">WC,Bảo Trì, Chứa Rác
</t>
    </r>
    <r>
      <rPr>
        <b/>
        <i/>
        <sz val="9"/>
        <color rgb="FF0070C0"/>
        <rFont val="Arial"/>
        <family val="2"/>
      </rPr>
      <t xml:space="preserve"> TOILET, MAINTENANCE, GARBAGE STORAGE</t>
    </r>
  </si>
  <si>
    <r>
      <rPr>
        <b/>
        <sz val="9"/>
        <rFont val="Arial"/>
        <family val="2"/>
      </rPr>
      <t>TRẠM GAS/ 
GAS</t>
    </r>
    <r>
      <rPr>
        <b/>
        <i/>
        <sz val="9"/>
        <color rgb="FF0070C0"/>
        <rFont val="Arial"/>
        <family val="2"/>
      </rPr>
      <t xml:space="preserve"> STATION</t>
    </r>
  </si>
  <si>
    <r>
      <t xml:space="preserve">BẢNG HIỆU+ CỔNG
</t>
    </r>
    <r>
      <rPr>
        <b/>
        <i/>
        <sz val="9"/>
        <color rgb="FF0070C0"/>
        <rFont val="Arial"/>
        <family val="2"/>
      </rPr>
      <t xml:space="preserve"> SIGNBOARD + GATE</t>
    </r>
  </si>
  <si>
    <r>
      <t xml:space="preserve">CỘT CỜ
</t>
    </r>
    <r>
      <rPr>
        <b/>
        <i/>
        <sz val="9"/>
        <color rgb="FF0070C0"/>
        <rFont val="Arial"/>
        <family val="2"/>
      </rPr>
      <t xml:space="preserve"> FLAGSTAFF</t>
    </r>
  </si>
  <si>
    <t>CÔNG TÁC KẾT CẤU THÉP 
STEEL STRUCTURE AND  WORK</t>
  </si>
  <si>
    <t xml:space="preserve">KẾT CẤU THÉP  </t>
  </si>
  <si>
    <t xml:space="preserve">XÀ GỒ MÁI VÀ VÁCH </t>
  </si>
  <si>
    <t>Cung cấp xà gồ mạ kẽm mái và Canopy</t>
  </si>
  <si>
    <t>CUNG CẤP VÀ LẮP ĐẶT PHỤ KIỆN KHUNG KÈO</t>
  </si>
  <si>
    <t>Bulong liên kết M 12</t>
  </si>
  <si>
    <t>Thanh giằng xà gồ (D12)</t>
  </si>
  <si>
    <t>Thanh giằng (Cáp D14)</t>
  </si>
  <si>
    <t>VẬN CHUYỂN &amp; LẮP ĐẶT</t>
  </si>
  <si>
    <t>CUNG CẤP VÀ LẮP ĐẶT PHẦN BAO CHE</t>
  </si>
  <si>
    <t xml:space="preserve">Tôn mái lớp trên </t>
  </si>
  <si>
    <t>Tôn mặt dựng</t>
  </si>
  <si>
    <t xml:space="preserve">Tấm trãi sàn </t>
  </si>
  <si>
    <t xml:space="preserve">Tole bao xung quanh sàn Deck </t>
  </si>
  <si>
    <t>Đinh chống cắt M16</t>
  </si>
  <si>
    <t>CUNG CẤP VÀ LẮP ĐẶT PHẦN HOÀN THIỆN</t>
  </si>
  <si>
    <t>Cầu chắn rác inox</t>
  </si>
  <si>
    <r>
      <t xml:space="preserve">Thép D6, D8 : CB240T
Thép Đường kính D&gt;=10 : CB500V
</t>
    </r>
    <r>
      <rPr>
        <i/>
        <sz val="9"/>
        <color rgb="FF0070C0"/>
        <rFont val="Arial"/>
        <family val="2"/>
      </rPr>
      <t>Steel D6, D8: CB240T
Steel Diameter D&gt;=10: CB500V</t>
    </r>
  </si>
  <si>
    <r>
      <t xml:space="preserve">Hoà Phát, Pomina
</t>
    </r>
    <r>
      <rPr>
        <sz val="9"/>
        <color rgb="FF0070C0"/>
        <rFont val="Arial"/>
        <family val="2"/>
      </rPr>
      <t>Hoa Phat, , Pomina</t>
    </r>
  </si>
  <si>
    <r>
      <t xml:space="preserve">Cốt thép cột, 
</t>
    </r>
    <r>
      <rPr>
        <i/>
        <sz val="9"/>
        <color rgb="FF0070C0"/>
        <rFont val="Arial"/>
        <family val="2"/>
      </rPr>
      <t xml:space="preserve">Reinforced Columns, </t>
    </r>
  </si>
  <si>
    <r>
      <t xml:space="preserve">Cốt thép đà kiềng,
</t>
    </r>
    <r>
      <rPr>
        <i/>
        <sz val="9"/>
        <color rgb="FF0070C0"/>
        <rFont val="Arial"/>
        <family val="2"/>
      </rPr>
      <t>Reinforcement</t>
    </r>
  </si>
  <si>
    <r>
      <t xml:space="preserve">Cốt thép dầm giằng, lanh tô, 
</t>
    </r>
    <r>
      <rPr>
        <i/>
        <sz val="9"/>
        <color rgb="FF0070C0"/>
        <rFont val="Arial"/>
        <family val="2"/>
      </rPr>
      <t xml:space="preserve">Bracing beams, linen, </t>
    </r>
  </si>
  <si>
    <r>
      <t xml:space="preserve">Cốt thép sàn, 
</t>
    </r>
    <r>
      <rPr>
        <i/>
        <sz val="9"/>
        <color rgb="FF0070C0"/>
        <rFont val="Arial"/>
        <family val="2"/>
      </rPr>
      <t xml:space="preserve">Reinforced floor, </t>
    </r>
  </si>
  <si>
    <r>
      <t xml:space="preserve">Cốt thép móng, 
</t>
    </r>
    <r>
      <rPr>
        <i/>
        <sz val="9"/>
        <color rgb="FF0070C0"/>
        <rFont val="Arial"/>
        <family val="2"/>
      </rPr>
      <t xml:space="preserve">Reinforcement foundation, </t>
    </r>
  </si>
  <si>
    <r>
      <t xml:space="preserve">Cốt thép đà kiềng, 
</t>
    </r>
    <r>
      <rPr>
        <i/>
        <sz val="9"/>
        <color rgb="FF0070C0"/>
        <rFont val="Arial"/>
        <family val="2"/>
      </rPr>
      <t xml:space="preserve">Reinforcement, </t>
    </r>
  </si>
  <si>
    <r>
      <t xml:space="preserve">Cung cấp lắp đặt vách ngăn compact tấm dày 12mm, vách ngăn bồn tiểu
</t>
    </r>
    <r>
      <rPr>
        <i/>
        <sz val="9"/>
        <color rgb="FF0070C0"/>
        <rFont val="Arial"/>
        <family val="2"/>
      </rPr>
      <t>Supplying and installing 12mm thick compact, urinal partitions with doors</t>
    </r>
  </si>
  <si>
    <t>Cửa Sắt D1 - 900x2200</t>
  </si>
  <si>
    <t>Cửa Sắt D2 - 1400x2400</t>
  </si>
  <si>
    <t>Cửa Nhôm D3 - 900x2200</t>
  </si>
  <si>
    <t>Cửa sắt D4 - 1200x2200</t>
  </si>
  <si>
    <t xml:space="preserve">Cửa cuốn  D5 - 4000x5000
</t>
  </si>
  <si>
    <r>
      <t xml:space="preserve">Bê tông cột bể đá 1x2, M250, phụ gia chống thấm
</t>
    </r>
    <r>
      <rPr>
        <i/>
        <sz val="9"/>
        <color rgb="FF0070C0"/>
        <rFont val="Arial"/>
        <family val="2"/>
      </rPr>
      <t>1x2 stone tank column concrete, M250, waterproofing additive</t>
    </r>
  </si>
  <si>
    <t>Vận chuyển đất ra ngoài phạm vi công trình
Transporting land outside the scope of the project</t>
  </si>
  <si>
    <r>
      <t xml:space="preserve">Lắp đặt cổng xếp tự đồng bằng Inox
</t>
    </r>
    <r>
      <rPr>
        <i/>
        <sz val="9"/>
        <color rgb="FF0070C0"/>
        <rFont val="Arial"/>
        <family val="2"/>
      </rPr>
      <t>Installation of Stainless Steel Plain Self-Stacking Gate</t>
    </r>
  </si>
  <si>
    <r>
      <t xml:space="preserve">- Thân cổng cao 1.6m làm bằng inox
SUS 304 - Mẫu F818
- Trụ chính: hộp 51x50x0.7mm
- Thanh chéo: hộp 43x35x0.6mm
</t>
    </r>
    <r>
      <rPr>
        <i/>
        <sz val="9"/>
        <color rgb="FF0070C0"/>
        <rFont val="Arial"/>
        <family val="2"/>
      </rPr>
      <t>- 1.6m high gate body made of stainless steel
SUS 304 - Model F818
- Main post: box 51x50x0.7mm
- Cross bar: box 43x35x0.6mm</t>
    </r>
  </si>
  <si>
    <r>
      <t xml:space="preserve">Lắp đặt mô tơ cửa xếp tự động
</t>
    </r>
    <r>
      <rPr>
        <i/>
        <sz val="9"/>
        <color rgb="FF0070C0"/>
        <rFont val="Arial"/>
        <family val="2"/>
      </rPr>
      <t>Installation of automatic folding door motor</t>
    </r>
  </si>
  <si>
    <r>
      <t xml:space="preserve">Ray V50x50x5 cổng trượt, gồm ray chạy cửa rod D26
</t>
    </r>
    <r>
      <rPr>
        <i/>
        <sz val="9"/>
        <color rgb="FF0070C0"/>
        <rFont val="Arial"/>
        <family val="2"/>
      </rPr>
      <t>V50x50x5 sliding gate rail, including D26 rod door rail</t>
    </r>
  </si>
  <si>
    <t xml:space="preserve">THÀNH TIỀN TRƯỚC THUẾ
AMOUNT BEFORE VAT
(VND) </t>
  </si>
  <si>
    <r>
      <t xml:space="preserve">Bulong cho cột
</t>
    </r>
    <r>
      <rPr>
        <i/>
        <sz val="9"/>
        <color rgb="FF0070C0"/>
        <rFont val="Arial"/>
        <family val="2"/>
      </rPr>
      <t>Bulong</t>
    </r>
  </si>
  <si>
    <r>
      <t xml:space="preserve">Cốt thép cột, đường kính 
</t>
    </r>
    <r>
      <rPr>
        <i/>
        <sz val="9"/>
        <color rgb="FF0070C0"/>
        <rFont val="Arial"/>
        <family val="2"/>
      </rPr>
      <t>Reinforced Columns, Diameter</t>
    </r>
  </si>
  <si>
    <r>
      <t xml:space="preserve">Cốt thép nền
</t>
    </r>
    <r>
      <rPr>
        <i/>
        <sz val="9"/>
        <color rgb="FF0070C0"/>
        <rFont val="Arial"/>
        <family val="2"/>
      </rPr>
      <t>Reinforced slab</t>
    </r>
  </si>
  <si>
    <r>
      <t xml:space="preserve">Cốt thép móng, đường kính
</t>
    </r>
    <r>
      <rPr>
        <i/>
        <sz val="9"/>
        <color rgb="FF0070C0"/>
        <rFont val="Arial"/>
        <family val="2"/>
      </rPr>
      <t xml:space="preserve">Reinforcement foundation, </t>
    </r>
  </si>
  <si>
    <t xml:space="preserve"> ĐƠN GIÁ (VNĐ) /  RATE </t>
  </si>
  <si>
    <t>Lô</t>
  </si>
  <si>
    <t xml:space="preserve"> </t>
  </si>
  <si>
    <t>VN</t>
  </si>
  <si>
    <t>Kg</t>
  </si>
  <si>
    <t>NOTED/ GHI CHÚ</t>
  </si>
  <si>
    <t xml:space="preserve">Không bao gồm </t>
  </si>
  <si>
    <t xml:space="preserve">                                                                                   Vo Tri Nguyen</t>
  </si>
  <si>
    <t xml:space="preserve">                                            </t>
  </si>
  <si>
    <t xml:space="preserve">                                                             General Director</t>
  </si>
  <si>
    <t xml:space="preserve">                                       </t>
  </si>
  <si>
    <t xml:space="preserve">                                      General Director</t>
  </si>
  <si>
    <r>
      <t xml:space="preserve">HÀNG RÀO 
</t>
    </r>
    <r>
      <rPr>
        <b/>
        <i/>
        <sz val="9"/>
        <color rgb="FF0070C0"/>
        <rFont val="Arial"/>
        <family val="2"/>
      </rPr>
      <t xml:space="preserve">FENCE </t>
    </r>
  </si>
  <si>
    <r>
      <rPr>
        <b/>
        <sz val="9"/>
        <rFont val="Arial"/>
        <family val="2"/>
      </rPr>
      <t>TRẠM BƠM</t>
    </r>
    <r>
      <rPr>
        <b/>
        <sz val="9"/>
        <color indexed="16"/>
        <rFont val="Arial"/>
        <family val="2"/>
      </rPr>
      <t xml:space="preserve">
</t>
    </r>
    <r>
      <rPr>
        <b/>
        <i/>
        <sz val="9"/>
        <color rgb="FF0070C0"/>
        <rFont val="Arial"/>
        <family val="2"/>
      </rPr>
      <t>PUMP STATION</t>
    </r>
  </si>
  <si>
    <r>
      <rPr>
        <b/>
        <sz val="9"/>
        <rFont val="Arial"/>
        <family val="2"/>
      </rPr>
      <t xml:space="preserve"> MÁY PHÁT</t>
    </r>
    <r>
      <rPr>
        <b/>
        <sz val="9"/>
        <color indexed="16"/>
        <rFont val="Arial"/>
        <family val="2"/>
      </rPr>
      <t xml:space="preserve">
</t>
    </r>
    <r>
      <rPr>
        <b/>
        <i/>
        <sz val="9"/>
        <color rgb="FF0070C0"/>
        <rFont val="Arial"/>
        <family val="2"/>
      </rPr>
      <t>GENERATOR</t>
    </r>
  </si>
  <si>
    <t>Bể thép xử lý nước thải</t>
  </si>
  <si>
    <t>set</t>
  </si>
  <si>
    <t>tim</t>
  </si>
  <si>
    <t>SS400</t>
  </si>
  <si>
    <t>Nhà xưởng 01</t>
  </si>
  <si>
    <t>Nhà xưởng 02</t>
  </si>
  <si>
    <t>Nhà Xưởng 01</t>
  </si>
  <si>
    <t>Cổ cột nhà xưởng 01</t>
  </si>
  <si>
    <t>Cổ cột nhà xưởng 02</t>
  </si>
  <si>
    <t>Ram dốc</t>
  </si>
  <si>
    <t>Nền nhà xưởng 01</t>
  </si>
  <si>
    <t>Nền nhà xưởng 02</t>
  </si>
  <si>
    <t>Sàn decking</t>
  </si>
  <si>
    <t>Nhà xưởng 2</t>
  </si>
  <si>
    <t>Trục bao</t>
  </si>
  <si>
    <t>Trục X1-3,7/X1-E; X1-I</t>
  </si>
  <si>
    <t>Trục X1-8/X1-A;X1-E</t>
  </si>
  <si>
    <t>TRục X1-7;X1-10</t>
  </si>
  <si>
    <t>Trục X1-E</t>
  </si>
  <si>
    <t>Trục X1-E'</t>
  </si>
  <si>
    <t>Thang máy</t>
  </si>
  <si>
    <t>P.Máy nén khí</t>
  </si>
  <si>
    <t>Quét 2 lớp</t>
  </si>
  <si>
    <t>Nhà Văn Phòng 01</t>
  </si>
  <si>
    <t>Mv1</t>
  </si>
  <si>
    <t>Mv2</t>
  </si>
  <si>
    <t>Mv3</t>
  </si>
  <si>
    <t>Mv4</t>
  </si>
  <si>
    <t>Mv5</t>
  </si>
  <si>
    <t>Mv6</t>
  </si>
  <si>
    <t>Sàn Tầng 1</t>
  </si>
  <si>
    <t>D200x400</t>
  </si>
  <si>
    <t>D300x500</t>
  </si>
  <si>
    <t>D300x400</t>
  </si>
  <si>
    <t>D200x500</t>
  </si>
  <si>
    <t>D300x300</t>
  </si>
  <si>
    <t>D400x600</t>
  </si>
  <si>
    <t>D200x300</t>
  </si>
  <si>
    <t>Sàn Tầng 3</t>
  </si>
  <si>
    <t>Sàn Tầng 4</t>
  </si>
  <si>
    <t>C3</t>
  </si>
  <si>
    <t>C4</t>
  </si>
  <si>
    <t>C5</t>
  </si>
  <si>
    <t>Nhà Văn Phòng 02</t>
  </si>
  <si>
    <t>Tường ngăn</t>
  </si>
  <si>
    <t>Tầng 3</t>
  </si>
  <si>
    <t>Tầng 4</t>
  </si>
  <si>
    <t>Nhà Xưởng 02</t>
  </si>
  <si>
    <t>Cửa thép chống cháy 1 cánh ( exit )</t>
  </si>
  <si>
    <t>Cửa thép 2 cánh</t>
  </si>
  <si>
    <t>Cửa thép 1 cánh</t>
  </si>
  <si>
    <t>Mv2.1</t>
  </si>
  <si>
    <t>Mv2.2</t>
  </si>
  <si>
    <t>Nhà Văn Phòng 1</t>
  </si>
  <si>
    <t>Nhà Văn Phòng 2</t>
  </si>
  <si>
    <t>CÔNG TÁC ĐẤT
EARTHWORK</t>
  </si>
  <si>
    <t>CÔNG TÁC BÊ TÔNG
CONCRETE WORK</t>
  </si>
  <si>
    <t>CÔNG TÁC VÁN KHUÔN
FORMWORK</t>
  </si>
  <si>
    <t>CÔNG TÁC CỐT THÉP
REBAR WORK</t>
  </si>
  <si>
    <t>CÔNG TÁC XÂY 
BRICK WALL</t>
  </si>
  <si>
    <t>CÔNG TÁC TÔ TRÁT
PLASTERING WORK</t>
  </si>
  <si>
    <t>CÔNG TÁC SƠN
PAINTING WORK</t>
  </si>
  <si>
    <t>CÔNG TÁC CHỐNG THẤM
WATERPROOFING WORK</t>
  </si>
  <si>
    <t>CÔNG TÁC TRẦN VÁCH
CEILING &amp; PARTITION WORKS</t>
  </si>
  <si>
    <t>CÔNG TÁC CỌC
PILE WORK</t>
  </si>
  <si>
    <t>CÔNG TÁC CỬA
DOOR WORKS</t>
  </si>
  <si>
    <t>CÔNG TÁC KHÁC
OTHER WORK</t>
  </si>
  <si>
    <t>Đắp đất móng đầm chặt
Compacting the foundation</t>
  </si>
  <si>
    <t>20x35</t>
  </si>
  <si>
    <t>30x45</t>
  </si>
  <si>
    <t>Bê tông hố Pit, Dock, Mương, cầu thang, ram dốc
Pit, dock,trench, ramp  concrete</t>
  </si>
  <si>
    <t>DỰ ÁN: NHÀ MÁY SẢN XUẤT BAO BÌ</t>
  </si>
  <si>
    <t>ĐỊA ĐIỂM:  KCN HỰUTHẠNH , XÃ HỰU THẠNH, HUYỆN ĐỨC HÒA,TỈNH LONG AN</t>
  </si>
  <si>
    <t>Nhà xe</t>
  </si>
  <si>
    <t>Bể PCCC</t>
  </si>
  <si>
    <t xml:space="preserve">Tập kết giàn ép tới công trình </t>
  </si>
  <si>
    <t>lot</t>
  </si>
  <si>
    <t xml:space="preserve">Trắc đạt định vị cọc </t>
  </si>
  <si>
    <t xml:space="preserve">Bê tông lót nền xưởng </t>
  </si>
  <si>
    <t xml:space="preserve">cửa sổ </t>
  </si>
  <si>
    <t xml:space="preserve">Trừ cửa </t>
  </si>
  <si>
    <t xml:space="preserve">Nippon </t>
  </si>
  <si>
    <t xml:space="preserve">Vách EPS 75mm hai mặt tole </t>
  </si>
  <si>
    <t xml:space="preserve">sàn nền trệt </t>
  </si>
  <si>
    <t>Tầng 2, 1</t>
  </si>
  <si>
    <t>Tầng 2,1</t>
  </si>
  <si>
    <t>Bulong neo</t>
  </si>
  <si>
    <t>Bulong liên kết</t>
  </si>
  <si>
    <t>Tôn mái</t>
  </si>
  <si>
    <t>Cách nhiệt mái</t>
  </si>
  <si>
    <t/>
  </si>
  <si>
    <t>HỆ THỐNG CHỮA CHÁY 
FIRE PROTECTION SYSTEM</t>
  </si>
  <si>
    <t>Vật tư</t>
  </si>
  <si>
    <t>Nhân công</t>
  </si>
  <si>
    <t>Ống kẽm</t>
  </si>
  <si>
    <t>D168 x 3.96mm</t>
  </si>
  <si>
    <t>Hòa Phát/ Việt Đức</t>
  </si>
  <si>
    <t>D140 x 3.96mm</t>
  </si>
  <si>
    <t>D114 x 3.2mm</t>
  </si>
  <si>
    <t>D90 x 3.2mm</t>
  </si>
  <si>
    <t>D76 x 2.9mm</t>
  </si>
  <si>
    <t>D42 x 2.6mm</t>
  </si>
  <si>
    <t>D34 x 2.3mm</t>
  </si>
  <si>
    <t>Tủ dụng cụ phá dỡ</t>
  </si>
  <si>
    <t>Họng chờ xe chữa cháy 2 cửa D65</t>
  </si>
  <si>
    <t>D114x65</t>
  </si>
  <si>
    <t xml:space="preserve">Tomoken </t>
  </si>
  <si>
    <t xml:space="preserve">Họng chữa cháy 3 cửa </t>
  </si>
  <si>
    <t>Van khóa bướm tín hiệu</t>
  </si>
  <si>
    <t>D114</t>
  </si>
  <si>
    <t>Malaysia</t>
  </si>
  <si>
    <t>D90</t>
  </si>
  <si>
    <t>Van khóa</t>
  </si>
  <si>
    <t>D140</t>
  </si>
  <si>
    <t>Korea /VN</t>
  </si>
  <si>
    <t xml:space="preserve">D60 </t>
  </si>
  <si>
    <t>Van xả khí</t>
  </si>
  <si>
    <t>D34</t>
  </si>
  <si>
    <t>Đồng hồ áp lực</t>
  </si>
  <si>
    <t>Korea</t>
  </si>
  <si>
    <t>Tủ chữa cháy</t>
  </si>
  <si>
    <t>Vòi chữa cháy</t>
  </si>
  <si>
    <t>D65x20m</t>
  </si>
  <si>
    <t>Lăng phun</t>
  </si>
  <si>
    <t>D19mm</t>
  </si>
  <si>
    <t xml:space="preserve"> 600*400*200</t>
  </si>
  <si>
    <t xml:space="preserve">Van góc </t>
  </si>
  <si>
    <t>D65</t>
  </si>
  <si>
    <t>Đầu phun sprinkler</t>
  </si>
  <si>
    <t>68 độ, k=8.0</t>
  </si>
  <si>
    <t>Taiwan</t>
  </si>
  <si>
    <t>Ty, cùm treo ống</t>
  </si>
  <si>
    <t>Phụ kiện đường ống</t>
  </si>
  <si>
    <t>Dây điện nguồn thiết bị ngoại vi</t>
  </si>
  <si>
    <t>Imatek /tđ</t>
  </si>
  <si>
    <t>Bình chữa cháy co2 - 5kg</t>
  </si>
  <si>
    <t>5kg</t>
  </si>
  <si>
    <t>Bình chữa cháy bột abc - 8kg</t>
  </si>
  <si>
    <t>8kg</t>
  </si>
  <si>
    <t>Kệ bình chữa cháy</t>
  </si>
  <si>
    <t>Nội quy + tiêu lệnh</t>
  </si>
  <si>
    <t>Ống PVC D20</t>
  </si>
  <si>
    <t>D20</t>
  </si>
  <si>
    <t>Que hàn</t>
  </si>
  <si>
    <t>Sơn đỏ</t>
  </si>
  <si>
    <t>Vật tư phụ</t>
  </si>
  <si>
    <t>CỤM BƠM PCCC</t>
  </si>
  <si>
    <t>Tủ điện</t>
  </si>
  <si>
    <t>Van 1 chiều</t>
  </si>
  <si>
    <t>Lupe</t>
  </si>
  <si>
    <t>Chống rung</t>
  </si>
  <si>
    <t>Y lọc</t>
  </si>
  <si>
    <t>Công tắc áp lực</t>
  </si>
  <si>
    <t>Van an toàn</t>
  </si>
  <si>
    <t>Van báo động</t>
  </si>
  <si>
    <t>Bình tích áp</t>
  </si>
  <si>
    <t>Bảng trạm bơm</t>
  </si>
  <si>
    <t>HỆ THỐNG BÁO CHÁY TỰ ĐỘNG</t>
  </si>
  <si>
    <t>Trung tâm báo cháy 25 kênh</t>
  </si>
  <si>
    <t>24V</t>
  </si>
  <si>
    <t>Fomosa - Taiwan</t>
  </si>
  <si>
    <t>Đầu dò nhiệt</t>
  </si>
  <si>
    <t xml:space="preserve">Đầu dò khói </t>
  </si>
  <si>
    <t>Đầu dò khói beam kiếng</t>
  </si>
  <si>
    <t>Tổ hợp ( Chuông, đèn, khần báo cháy )</t>
  </si>
  <si>
    <t>Taiwan - VN</t>
  </si>
  <si>
    <t>Đèn hiển thị khu vực</t>
  </si>
  <si>
    <t>2x1.0mm2</t>
  </si>
  <si>
    <t>2x1.5mm2</t>
  </si>
  <si>
    <t>Ống luồn dây</t>
  </si>
  <si>
    <t>D16</t>
  </si>
  <si>
    <t xml:space="preserve">Ống luồn dây </t>
  </si>
  <si>
    <t xml:space="preserve">Vật tư phụ </t>
  </si>
  <si>
    <t>HỆ THỐNG ĐÈN EXIT, CHIẾU SÁNG SỰ CỐ</t>
  </si>
  <si>
    <t>Đèn chiếu sáng sự cố</t>
  </si>
  <si>
    <t>Kentom - VN</t>
  </si>
  <si>
    <t>Đèn chiếu Exit</t>
  </si>
  <si>
    <t>Sơ đồ thoát nạn</t>
  </si>
  <si>
    <t>Dây điện nguồn</t>
  </si>
  <si>
    <t xml:space="preserve"> 2x1.5mm2</t>
  </si>
  <si>
    <t>Ổ cắm</t>
  </si>
  <si>
    <t>HỆ THỐNG HÚT KHÓI</t>
  </si>
  <si>
    <t>Động cơ chịu nhiệt
300 độ C trong 2h</t>
  </si>
  <si>
    <t>System Fan - VN</t>
  </si>
  <si>
    <t>Tủ điện chính</t>
  </si>
  <si>
    <t>Tủ điện cưỡng bức</t>
  </si>
  <si>
    <t>Dây điện chống cháy FR</t>
  </si>
  <si>
    <t>3*10</t>
  </si>
  <si>
    <t>2*1.0</t>
  </si>
  <si>
    <t xml:space="preserve">Phụ kiện </t>
  </si>
  <si>
    <t>HỆ THỐNG CHỐNG SÉT</t>
  </si>
  <si>
    <t>Kim thu sét Liva</t>
  </si>
  <si>
    <t>RP= 95m</t>
  </si>
  <si>
    <t>TNK</t>
  </si>
  <si>
    <t xml:space="preserve">Trụ kim thu sét </t>
  </si>
  <si>
    <t>L=5m</t>
  </si>
  <si>
    <t>Cáp đồng trần 50mm2 dẫn sét</t>
  </si>
  <si>
    <t xml:space="preserve">50mm2 </t>
  </si>
  <si>
    <t>Mét</t>
  </si>
  <si>
    <t>Cáp neo trụ 6mm2 và xiết cáp tăng đơ</t>
  </si>
  <si>
    <t xml:space="preserve">Ống PVC </t>
  </si>
  <si>
    <t>D32</t>
  </si>
  <si>
    <t>Cọc tiếp địa</t>
  </si>
  <si>
    <t xml:space="preserve"> Ø16x2400mm</t>
  </si>
  <si>
    <t>Óc xiết cáp</t>
  </si>
  <si>
    <t>Hàn hóa nhiệt</t>
  </si>
  <si>
    <t>Mối</t>
  </si>
  <si>
    <t>Hộp kiểm tra điện trở</t>
  </si>
  <si>
    <t>Chi phí đo điện trở và cấp giấy</t>
  </si>
  <si>
    <t>Giấy</t>
  </si>
  <si>
    <t>CHI PHÍ KHÁC</t>
  </si>
  <si>
    <t>1</t>
  </si>
  <si>
    <t>Chi phí thiết kế và thẩm duyệt hệ thống pccc</t>
  </si>
  <si>
    <t>lô</t>
  </si>
  <si>
    <t>Chi phí nghiệm thu pccc</t>
  </si>
  <si>
    <t>Sika topseal</t>
  </si>
  <si>
    <t xml:space="preserve">Sơn nước </t>
  </si>
  <si>
    <t xml:space="preserve">Sơn dầu </t>
  </si>
  <si>
    <t>Nippon</t>
  </si>
  <si>
    <t>SẢN XUẤT</t>
  </si>
  <si>
    <t>Cung cấp &amp; gia công cấu kiện thép</t>
  </si>
  <si>
    <t>Thép tấm</t>
  </si>
  <si>
    <t>Thép hình cán nóng</t>
  </si>
  <si>
    <t>Thép hộp</t>
  </si>
  <si>
    <t>Phun bi và làm sạch cấu kiện</t>
  </si>
  <si>
    <t>Sơn cấu kiện</t>
  </si>
  <si>
    <t>XÀ GỒ</t>
  </si>
  <si>
    <t>Xà gồ mạ kẽm</t>
  </si>
  <si>
    <t>Thép V mạ kẽm</t>
  </si>
  <si>
    <t>PHỤ KIỆN KHUNG KÈO</t>
  </si>
  <si>
    <t>Hệ giằng</t>
  </si>
  <si>
    <t>VẬN CHUYỂN VÀ LẮP DỰNG</t>
  </si>
  <si>
    <t>Lắp Dựng</t>
  </si>
  <si>
    <t>KIẾN TRÚC</t>
  </si>
  <si>
    <t>PHẦN BAO CHE</t>
  </si>
  <si>
    <t>Tôn vách + nóc gió + canopy</t>
  </si>
  <si>
    <t>Tôn sàn (bao gồm phụ kiện)</t>
  </si>
  <si>
    <t>PHẦN HOÀN THIỆN</t>
  </si>
  <si>
    <t>Máng xối biên</t>
  </si>
  <si>
    <t xml:space="preserve">Ống xối biên </t>
  </si>
  <si>
    <t>Cầu chắn rác biên</t>
  </si>
  <si>
    <t>Diềm đầu hồi</t>
  </si>
  <si>
    <t>Diềm úp nóc</t>
  </si>
  <si>
    <t>Diềm vách</t>
  </si>
  <si>
    <t>Diềm nóc gió và mái đón</t>
  </si>
  <si>
    <t>Foam chắn nước mái</t>
  </si>
  <si>
    <t>Foam chắn nước vách</t>
  </si>
  <si>
    <t>PHỤ KIỆN NHÀ XƯỞNG</t>
  </si>
  <si>
    <t>Thang leo mái</t>
  </si>
  <si>
    <t>BIỆN PHÁP AN TOÀN THI CÔNG</t>
  </si>
  <si>
    <t>Lưới chống rơi</t>
  </si>
  <si>
    <t>Q355B/A572-Gr 50/tương đương
Xuất xứ: Trung Quốc/tương đương</t>
  </si>
  <si>
    <t>SS400/tương đương
Xuất xứ: Việt Nam/Trung Quốc/tương đương</t>
  </si>
  <si>
    <t>SAE1006/SPHC/SPHT/tương đương
Xuất xứ: Việt Nam/Trung Quốc/tương đương</t>
  </si>
  <si>
    <t>Sa2.0</t>
  </si>
  <si>
    <t>Sơn Lót: Alkyd 1 lớp 40mcr
Sơn Phủ: Alkyd 2 lớp 40mcr
Xuất xứ: Benzo/tương đương</t>
  </si>
  <si>
    <t>Z80-G450
Sai số độ dày xà gồ ±0.08mm hoặc theo nhà sản xuất
Xuất xứ: Phương Nam/tương đương</t>
  </si>
  <si>
    <t>- Ty xà gồ: Mạ kẽm điện phân Ø12, Gr4.6
Xuất xứ: Trung Quốc/Việt Nam/tương đương
- Giằng cáp: Mạ kẽm điện phân Ø12 + 2 Hillside
Mạ kẽm điện phân Ø16 + 2 Hillside
- Giằng rod: Mạ kẽm điện phân Ø16 + Hillside, Gr4.6
Xuất xứ: Trung Quốc/Việt Nam/tương đương</t>
  </si>
  <si>
    <t>Mạ kẽm điện phân đầu ren Gr5.6 - Fu = 50 (KN/cm2) TCVN 1916-1995
Xuất xứ: Trung Quốc/Việt Nam/tương đương</t>
  </si>
  <si>
    <t>Bulong liên kết: mạ kẽm điện phân Gr 8.8, DIN933
Bulong xà gồ: mạ kẽm điện phân Gr 4.6, DIN933
Xuất xứ: Trung Quốc/Việt Nam/tương đương</t>
  </si>
  <si>
    <t>Khung kèo thép, xà gồ</t>
  </si>
  <si>
    <t xml:space="preserve">Khung kèo thép, xà gồ </t>
  </si>
  <si>
    <t>Mạ màu AZ150 - G550 dày 0.45mm APT (màu thông dụng), cán 9 sóng vuông khổ 1000mm
Xuất xứ: Phương Nam/tương đương</t>
  </si>
  <si>
    <t>Túi khí SA FR dày 4mm, 2 mặt nhôm
(Bao gồm phụ kiện la kẽm, băng keo)
Xuất xứ: Cát Tường/tương đương</t>
  </si>
  <si>
    <t>Dày 0.95mm, H50W1000, mạ kẽm Z80-G350
Xuất xứ: Hoa Sen/ Nam Kim</t>
  </si>
  <si>
    <t>Inox 304, dày 1.15mm, K=1.2m
Xuất xứ: Việt Nam/tương đương</t>
  </si>
  <si>
    <t>uPVC
Xuất xứ: Bình Minh/Tiền Phong/Hoa Sen/tương đương</t>
  </si>
  <si>
    <t>Inox 304 D140
Xuất xứ: Việt Nam/tương đương</t>
  </si>
  <si>
    <t>Mạ màu AZ150 - G550 dày 0.5mm APT (màu thông dụng)
Xuất xứ: Phương Nam/tương đương</t>
  </si>
  <si>
    <t>Foam chắn nước xốp
Xuất xứ: Việt Nam/tương đương</t>
  </si>
  <si>
    <t>Khung thép: SAE1006/ SPHC/ SPHT/tương đương
Hoàn thiện: Sa2.0 mạ kẽm nhúng nóng (không sơn)</t>
  </si>
  <si>
    <t>Lợp tôn mái</t>
  </si>
  <si>
    <t>gói</t>
  </si>
  <si>
    <t>Nhà xưởng 1</t>
  </si>
  <si>
    <t>Phương Nam</t>
  </si>
  <si>
    <t>Xi măng Hà Tiên, Holcim</t>
  </si>
  <si>
    <t xml:space="preserve">Cửa thép 2 cánh </t>
  </si>
  <si>
    <t>BẢNG DỰ TOÁN BÁO GIÁ CÔNG TRÌNH / ESTIMATE TABLE</t>
  </si>
  <si>
    <t>STT
NO.</t>
  </si>
  <si>
    <t>TÊN CÔNG VIỆC VÀ DIỄN GIẢI
DESCRIPTION</t>
  </si>
  <si>
    <t>ĐẶC TÍNH KỸ THUẬT
STANDARD</t>
  </si>
  <si>
    <t>Đvt
Unit</t>
  </si>
  <si>
    <t>KL TỔNG
Q'TY</t>
  </si>
  <si>
    <t>ĐƠN GIÁ / RATE</t>
  </si>
  <si>
    <t>TỔNG CỘNG (VNĐ)
TOTAL COST(VND)</t>
  </si>
  <si>
    <t>VẬT TƯ
RATE MATERIALS</t>
  </si>
  <si>
    <t>NHÂN CÔNG
RATE LABOUR</t>
  </si>
  <si>
    <t>MMTB
RATE EQUIPMENT</t>
  </si>
  <si>
    <t xml:space="preserve">ĐƠN GIÁ TỔNG
TOTAL PRICE </t>
  </si>
  <si>
    <t>THÀNH TIỀN
AMOUNT TOTAL</t>
  </si>
  <si>
    <r>
      <t xml:space="preserve">Kiến Hoa, Phan Vũ, BT Thủ Đức, Việt Thái An
</t>
    </r>
    <r>
      <rPr>
        <i/>
        <sz val="9"/>
        <color theme="1"/>
        <rFont val="Times New Roman"/>
        <family val="1"/>
      </rPr>
      <t>Kien Hoa, Phan Vu, BT Thu Duc, VTA</t>
    </r>
  </si>
  <si>
    <r>
      <t xml:space="preserve">Cung cấp và thi công cọc đại trà, PHC-A D300
</t>
    </r>
    <r>
      <rPr>
        <i/>
        <sz val="9"/>
        <color theme="1"/>
        <rFont val="Times New Roman"/>
        <family val="1"/>
      </rPr>
      <t>Supply and construction of mass piles, PHC-A D300</t>
    </r>
  </si>
  <si>
    <r>
      <t xml:space="preserve">Máy phát điện thi công cọc
</t>
    </r>
    <r>
      <rPr>
        <i/>
        <sz val="9"/>
        <color theme="1"/>
        <rFont val="Times New Roman"/>
        <family val="1"/>
      </rPr>
      <t>Pile construction generator</t>
    </r>
  </si>
  <si>
    <r>
      <t xml:space="preserve">Cắt đầu cọc
</t>
    </r>
    <r>
      <rPr>
        <i/>
        <sz val="9"/>
        <color theme="1"/>
        <rFont val="Times New Roman"/>
        <family val="1"/>
      </rPr>
      <t>Cutting pile heads</t>
    </r>
  </si>
  <si>
    <r>
      <t xml:space="preserve">SXLD bản mã đầu cọc
</t>
    </r>
    <r>
      <rPr>
        <i/>
        <sz val="9"/>
        <color theme="1"/>
        <rFont val="Times New Roman"/>
        <family val="1"/>
      </rPr>
      <t>Anchor plate for pile heads</t>
    </r>
  </si>
  <si>
    <r>
      <t xml:space="preserve">Tấm dày 5mm, thép SS400
</t>
    </r>
    <r>
      <rPr>
        <i/>
        <sz val="9"/>
        <color theme="1"/>
        <rFont val="Times New Roman"/>
        <family val="1"/>
      </rPr>
      <t>5mm thick plate, SS400 steel</t>
    </r>
  </si>
  <si>
    <r>
      <t xml:space="preserve">Cốt thép đầu cọc
</t>
    </r>
    <r>
      <rPr>
        <i/>
        <sz val="9"/>
        <color theme="1"/>
        <rFont val="Times New Roman"/>
        <family val="1"/>
      </rPr>
      <t>Anchor steel for pile heads</t>
    </r>
  </si>
  <si>
    <r>
      <t xml:space="preserve">6D14, L=1500mm; D6a150
</t>
    </r>
    <r>
      <rPr>
        <i/>
        <sz val="9"/>
        <color theme="1"/>
        <rFont val="Times New Roman"/>
        <family val="1"/>
      </rPr>
      <t>6D14, L=1500mm; D6a150</t>
    </r>
  </si>
  <si>
    <r>
      <t xml:space="preserve">Bê tông đầu cọc
</t>
    </r>
    <r>
      <rPr>
        <i/>
        <sz val="9"/>
        <color theme="1"/>
        <rFont val="Times New Roman"/>
        <family val="1"/>
      </rPr>
      <t>Pile head concrete</t>
    </r>
  </si>
  <si>
    <r>
      <t xml:space="preserve">Độ sụt 10±2cm, Mác M300
</t>
    </r>
    <r>
      <rPr>
        <i/>
        <sz val="9"/>
        <color theme="1"/>
        <rFont val="Times New Roman"/>
        <family val="1"/>
      </rPr>
      <t>Slump 10±2cm, Grade M300</t>
    </r>
  </si>
  <si>
    <t>CÔNG TÁC ĐẤT
EARTHWORKS</t>
  </si>
  <si>
    <t>CÔNG TÁC BÊ TÔNG
CONCRETE WORKS</t>
  </si>
  <si>
    <t>Hồng Tín, Hồng Hà, Đại Lộc Phát
Hong Tin, Hong Ha, Dai Loc Phat</t>
  </si>
  <si>
    <t>CÔNG TÁC VÁN KHUÔN
FORMWORK WORKS</t>
  </si>
  <si>
    <t>Hoà Phát,  Pomina
Hoa Phat,  Pomina</t>
  </si>
  <si>
    <r>
      <t xml:space="preserve">CÔNG TÁC SƠN
</t>
    </r>
    <r>
      <rPr>
        <b/>
        <i/>
        <sz val="9"/>
        <color theme="1"/>
        <rFont val="Times New Roman"/>
        <family val="1"/>
      </rPr>
      <t>PAINTING WORK</t>
    </r>
  </si>
  <si>
    <t>CÔNG TÁC HOÀN THIỆN NỀN SÀN
FLOOR FINISHING WORK</t>
  </si>
  <si>
    <t>CÔNG TÁC ỐP LÁT 
TILING WORK</t>
  </si>
  <si>
    <t>Cửa nhôm kính
Aluminum glass door</t>
  </si>
  <si>
    <t>CÔNG TÁC KẾT CẤU THÉP VÀ MÁI
STEEL STRUCTURE AND ROOF WORK</t>
  </si>
  <si>
    <t>CÔNG TÁC HOÀN THIỆN KHÁC
OTHER WORKS</t>
  </si>
  <si>
    <t>CÔNG TÁC CHỐNG THẤM
WATERPROFING WORKS</t>
  </si>
  <si>
    <t xml:space="preserve">CẦU THANG </t>
  </si>
  <si>
    <t xml:space="preserve"> -</t>
  </si>
  <si>
    <t xml:space="preserve"> Cát : Campuchia, Dầu Tiếng, địa phương
- Xi măng : Hà Tiên, Fico
- Sand: Cambodia, Dau Tieng, local
- Cement: Ha Tien, Fico</t>
  </si>
  <si>
    <t>Độ sụt 10±2cm, Mác M250 R7
Slump 10±2cm, Grade M250 R7</t>
  </si>
  <si>
    <t xml:space="preserve">m2 </t>
  </si>
  <si>
    <t>Hoà Phát, Pomina
Hoa Phat,Pomina</t>
  </si>
  <si>
    <t>CÔNG TÁC HOÀN THIỆN NỀN SÀN
FINISHING THE FLOOR</t>
  </si>
  <si>
    <t>BẢNG TỔNG HỢP CHI PHÍ</t>
  </si>
  <si>
    <t>Dự án:</t>
  </si>
  <si>
    <t>NHÀ MÁY BMA
 BMA FACTORY</t>
  </si>
  <si>
    <t xml:space="preserve">HẠNG MỤC : HỆ THỐNG ĐIỆN </t>
  </si>
  <si>
    <t>Chủ đầu tư:</t>
  </si>
  <si>
    <t>a</t>
  </si>
  <si>
    <t>Thibidi / HBA /MBT</t>
  </si>
  <si>
    <t>Bộ / Set</t>
  </si>
  <si>
    <t>Việt Nam</t>
  </si>
  <si>
    <t>Cáp 24kV Cu/XLPE/PVC/DSTA/PVC-24kV - 3Cx95mm2</t>
  </si>
  <si>
    <t>LS, cadivi</t>
  </si>
  <si>
    <t>CV 50mm2</t>
  </si>
  <si>
    <t>cadivi , Thinhphat</t>
  </si>
  <si>
    <t>3x95 mm² ngoài trời</t>
  </si>
  <si>
    <t>ấn độ</t>
  </si>
  <si>
    <t>3x95mm2 Elbow</t>
  </si>
  <si>
    <t>Raychem-TQ</t>
  </si>
  <si>
    <t>Xà FCO 800 (Composite)</t>
  </si>
  <si>
    <t>Ngọc Phát
Sài Gòn</t>
  </si>
  <si>
    <t>DTR</t>
  </si>
  <si>
    <t>Emic</t>
  </si>
  <si>
    <t>Việt nam</t>
  </si>
  <si>
    <t>Cái / Pcs</t>
  </si>
  <si>
    <t>HDPE D160/125</t>
  </si>
  <si>
    <t>Santo, ospen</t>
  </si>
  <si>
    <t>Ống HDPE trơn Ø140 dày 6,7mm lên trụ trung thế</t>
  </si>
  <si>
    <t>Ba An,Bình Minh</t>
  </si>
  <si>
    <t>địa phương</t>
  </si>
  <si>
    <t>m³</t>
  </si>
  <si>
    <t>Hệ / Lot</t>
  </si>
  <si>
    <t>b</t>
  </si>
  <si>
    <t>Cadivi</t>
  </si>
  <si>
    <t>India</t>
  </si>
  <si>
    <t>c</t>
  </si>
  <si>
    <t>d</t>
  </si>
  <si>
    <t>D65/50</t>
  </si>
  <si>
    <t>Sino / Sam Phú / Ospen</t>
  </si>
  <si>
    <t>D195/150</t>
  </si>
  <si>
    <t>e</t>
  </si>
  <si>
    <t>f</t>
  </si>
  <si>
    <t>Duhal / Rạng Đông</t>
  </si>
  <si>
    <t>Sino</t>
  </si>
  <si>
    <t xml:space="preserve">Cadivi </t>
  </si>
  <si>
    <t>Sino/Sam Phú</t>
  </si>
  <si>
    <t>g</t>
  </si>
  <si>
    <t>Vật tư theo Spec chi tiết</t>
  </si>
  <si>
    <t>Greeline/VietPower/AuViet</t>
  </si>
  <si>
    <t>Tủ</t>
  </si>
  <si>
    <t>Thiết bị đóng cắt LS hoặc Mitsubishi</t>
  </si>
  <si>
    <t>h</t>
  </si>
  <si>
    <t>Dây điện   CXV 3x4x1C 240mm²+Nx2x1C 300mm²</t>
  </si>
  <si>
    <t>Cadivi/Thinhphat</t>
  </si>
  <si>
    <t>Dây điện   CXV 3x7x1C 300mm² +N-CXV 4x1C 300mm² +E-CV 2x1C 300mm²</t>
  </si>
  <si>
    <t>Dây điện CXV 3x1C 120mm² +N-CXV 1C 70mm² +E-CV 1C 70mm²</t>
  </si>
  <si>
    <t>Dây điện CXV (3C 35mm²+N-CXV 16mm²)+E-CV 16mm²</t>
  </si>
  <si>
    <t>Cáp điện CXV (4C 6mm²)+E-CV 1C 6mm²</t>
  </si>
  <si>
    <t>i</t>
  </si>
  <si>
    <t>W200xH100xT1.5mm</t>
  </si>
  <si>
    <t>W100xH100xT1.5mm</t>
  </si>
  <si>
    <t>j</t>
  </si>
  <si>
    <t>Panasonic</t>
  </si>
  <si>
    <t>Sino/Vanlock</t>
  </si>
  <si>
    <t>k</t>
  </si>
  <si>
    <t>l</t>
  </si>
  <si>
    <t>n</t>
  </si>
  <si>
    <t>o</t>
  </si>
  <si>
    <t>p</t>
  </si>
  <si>
    <t>cadivi , thinhphat</t>
  </si>
  <si>
    <t>Dây điện   CXV 3x2x1C 300mm²+Nx1C 300mm²</t>
  </si>
  <si>
    <t>Dây điện   CXV 3x4x1C 300mm² +N-CXV 2x1C 300mm² +E-CV 1C 300mm²</t>
  </si>
  <si>
    <t>Dây điện CXV (3C 50mm²+N-CXV 25mm²)+E-CV 25mm²</t>
  </si>
  <si>
    <t>Dây điện CXV (3C 25mm²+N-CXV 16mm²)+E-CV 16mm²</t>
  </si>
  <si>
    <t xml:space="preserve">Bích Hạnh / Nam Tiến  / Đạt Vĩnh Tiến </t>
  </si>
  <si>
    <t>HẠNG MỤC : HỆ THỐNG HVAC</t>
  </si>
  <si>
    <t>I.1</t>
  </si>
  <si>
    <t>I.1.1</t>
  </si>
  <si>
    <t>systemfan/Kruger /Tđ</t>
  </si>
  <si>
    <t>I.1.2</t>
  </si>
  <si>
    <t>Haliang/Luvata/Superlon</t>
  </si>
  <si>
    <t>Trung Quốc / Ấn Độ</t>
  </si>
  <si>
    <t>Bình Minh/Superlon</t>
  </si>
  <si>
    <t>I.1.3</t>
  </si>
  <si>
    <t>Cadivi / Tđ</t>
  </si>
  <si>
    <t>I.2.2</t>
  </si>
  <si>
    <t>Cái
Pcs</t>
  </si>
  <si>
    <t>TỔNG (CHƯA GỒM VAT)</t>
  </si>
  <si>
    <t>THIẾT KẾ &amp; XIN PHÉP XÂY DỰNG, TỔNG THẦU THI CÔNG 
DESIGN &amp; CONSTRUCTION PERMIT APPLICATION, GENERAL CONTRACTOR FOR CONSTRUCTION</t>
  </si>
  <si>
    <r>
      <t xml:space="preserve">Công trình :
</t>
    </r>
    <r>
      <rPr>
        <b/>
        <i/>
        <u/>
        <sz val="14"/>
        <color rgb="FF0000FF"/>
        <rFont val="Arial"/>
        <family val="2"/>
      </rPr>
      <t>Project:</t>
    </r>
  </si>
  <si>
    <r>
      <t xml:space="preserve">Địa chỉ:
</t>
    </r>
    <r>
      <rPr>
        <b/>
        <i/>
        <u/>
        <sz val="12"/>
        <color rgb="FF0000FF"/>
        <rFont val="Arial"/>
        <family val="2"/>
      </rPr>
      <t>Address:</t>
    </r>
  </si>
  <si>
    <r>
      <t xml:space="preserve">KCN HỰU THẠNH, XÃ HỰU THẠNH, HUYỆN ĐỨC HÒA, TỈNH LONG AN, VIỆT NAM
</t>
    </r>
    <r>
      <rPr>
        <b/>
        <i/>
        <sz val="12"/>
        <color rgb="FF0000FF"/>
        <rFont val="Arial"/>
        <family val="2"/>
      </rPr>
      <t>HUU THANH INDUSTRIAL PARK, HUU THANH COMMUNE, DUC HOA DISTRICT, LONG AN PROVINCE, VIETNAM</t>
    </r>
  </si>
  <si>
    <r>
      <rPr>
        <b/>
        <u/>
        <sz val="12"/>
        <color indexed="56"/>
        <rFont val="Arial"/>
        <family val="2"/>
      </rPr>
      <t>Gói thầu:</t>
    </r>
    <r>
      <rPr>
        <b/>
        <sz val="12"/>
        <color indexed="56"/>
        <rFont val="Arial"/>
        <family val="2"/>
      </rPr>
      <t xml:space="preserve"> 
</t>
    </r>
    <r>
      <rPr>
        <b/>
        <i/>
        <u/>
        <sz val="12"/>
        <color rgb="FF0000FF"/>
        <rFont val="Arial"/>
        <family val="2"/>
      </rPr>
      <t>Tender Package:</t>
    </r>
  </si>
  <si>
    <r>
      <t xml:space="preserve">THIẾT KẾ &amp; XIN PHÉP XÂY DỰNG, TỔNG THẦU THI CÔNG 
 </t>
    </r>
    <r>
      <rPr>
        <b/>
        <i/>
        <sz val="12"/>
        <color rgb="FF0000FF"/>
        <rFont val="Arial"/>
        <family val="2"/>
      </rPr>
      <t>DESIGN &amp; CONSTRUCTION PERMIT APPLICATION, GENERAL CONTRACTOR FOR CONSTRUCTION</t>
    </r>
  </si>
  <si>
    <r>
      <rPr>
        <b/>
        <u/>
        <sz val="12"/>
        <color indexed="56"/>
        <rFont val="Arial"/>
        <family val="2"/>
      </rPr>
      <t xml:space="preserve">Nhà Thầu Chính :
</t>
    </r>
    <r>
      <rPr>
        <b/>
        <i/>
        <u/>
        <sz val="12"/>
        <color rgb="FF0000FF"/>
        <rFont val="Arial"/>
        <family val="2"/>
      </rPr>
      <t>Main Contractor:</t>
    </r>
    <r>
      <rPr>
        <b/>
        <sz val="12"/>
        <color indexed="56"/>
        <rFont val="Arial"/>
        <family val="2"/>
      </rPr>
      <t xml:space="preserve"> </t>
    </r>
  </si>
  <si>
    <r>
      <t xml:space="preserve">CÔNG TY CỔ PHẦN TƯ VÂN ĐẦU TƯ XÂY DỰNG MỚI (NICON)
</t>
    </r>
    <r>
      <rPr>
        <b/>
        <i/>
        <sz val="12"/>
        <color rgb="FF0000FF"/>
        <rFont val="Arial"/>
        <family val="2"/>
      </rPr>
      <t xml:space="preserve">NEW INVESTMENT CONSTRUCTION CONSULTANT JOINT STOCK COMPANY </t>
    </r>
  </si>
  <si>
    <t>BẢNG  DỰ TOÁN CHI PHÍ
COST ESTIMATE</t>
  </si>
  <si>
    <t>Scope</t>
  </si>
  <si>
    <t>NICON</t>
  </si>
  <si>
    <t>A.</t>
  </si>
  <si>
    <t>Công tác khảo sát địa chất
Geological survey work</t>
  </si>
  <si>
    <t>Xác định khả năng chịu tải của nền đất, tính toán móng công trình
6 – 8 hố khoan (mỗi hố 30m sâu)</t>
  </si>
  <si>
    <t>x</t>
  </si>
  <si>
    <t>Lot</t>
  </si>
  <si>
    <t>B.</t>
  </si>
  <si>
    <t>Free</t>
  </si>
  <si>
    <t>C.</t>
  </si>
  <si>
    <t>Xin phép ở xã Hựu Thạnh</t>
  </si>
  <si>
    <t>free</t>
  </si>
  <si>
    <t>TỔNG CỘNG GIÁ TRỊ :
TOTAL VALUE:</t>
  </si>
  <si>
    <t>BMA</t>
  </si>
  <si>
    <t xml:space="preserve">TỔNG HỢP DỰ TOÁN THI CÔNG </t>
  </si>
  <si>
    <t xml:space="preserve">Tổng giá trị phần Thi công </t>
  </si>
  <si>
    <t xml:space="preserve">Tổng giá trị thiết kế và xin phép </t>
  </si>
  <si>
    <t>Đơn vị thiết kế cung cấp hồ sơ năng lực:
Design unit provides capacity profile:</t>
  </si>
  <si>
    <r>
      <t xml:space="preserve">Công trình :
</t>
    </r>
    <r>
      <rPr>
        <b/>
        <i/>
        <u/>
        <sz val="11"/>
        <color theme="1"/>
        <rFont val="Times New Roman"/>
        <family val="1"/>
      </rPr>
      <t>Project:</t>
    </r>
  </si>
  <si>
    <r>
      <t xml:space="preserve">Địa chỉ:
</t>
    </r>
    <r>
      <rPr>
        <b/>
        <i/>
        <u/>
        <sz val="11"/>
        <color theme="1"/>
        <rFont val="Times New Roman"/>
        <family val="1"/>
      </rPr>
      <t>Address:</t>
    </r>
  </si>
  <si>
    <r>
      <t xml:space="preserve">Gói thầu: 
</t>
    </r>
    <r>
      <rPr>
        <b/>
        <i/>
        <u/>
        <sz val="11"/>
        <color theme="1"/>
        <rFont val="Times New Roman"/>
        <family val="1"/>
      </rPr>
      <t>Tender Package:</t>
    </r>
  </si>
  <si>
    <r>
      <t xml:space="preserve">Nhà thầu Chính: 
</t>
    </r>
    <r>
      <rPr>
        <b/>
        <i/>
        <u/>
        <sz val="11"/>
        <color theme="1"/>
        <rFont val="Times New Roman"/>
        <family val="1"/>
      </rPr>
      <t>Main Contractor:</t>
    </r>
  </si>
  <si>
    <r>
      <t xml:space="preserve">CÔNG TÁC DỮ LIỆU PHỤC VỤ THIẾT KẾ VÀ XIN PHÉP
</t>
    </r>
    <r>
      <rPr>
        <b/>
        <i/>
        <sz val="11"/>
        <color theme="1"/>
        <rFont val="Times New Roman"/>
        <family val="1"/>
      </rPr>
      <t>DESIGN DATA SERVER AND ASK FOR PERMISSION</t>
    </r>
  </si>
  <si>
    <r>
      <t xml:space="preserve">Công tác khảo sát, đo cao độ hiện trạng
</t>
    </r>
    <r>
      <rPr>
        <b/>
        <i/>
        <sz val="11"/>
        <color theme="1"/>
        <rFont val="Times New Roman"/>
        <family val="1"/>
      </rPr>
      <t>Survey and measurement of current elevation</t>
    </r>
  </si>
  <si>
    <r>
      <t xml:space="preserve">Khoan, thí nghiệm, lập báo cáo 
</t>
    </r>
    <r>
      <rPr>
        <i/>
        <sz val="11"/>
        <color theme="1"/>
        <rFont val="Times New Roman"/>
        <family val="1"/>
      </rPr>
      <t>Drilling, testing, report</t>
    </r>
  </si>
  <si>
    <r>
      <t xml:space="preserve">CÔNG TÁC THIẾT KẾ ( PHỤC VỤ XIN PHÉP XÂY DỰNG)
</t>
    </r>
    <r>
      <rPr>
        <b/>
        <i/>
        <sz val="11"/>
        <color theme="1"/>
        <rFont val="Times New Roman"/>
        <family val="1"/>
      </rPr>
      <t>DESIGN WORK (FOR CONSTRUCTION PERMIT APPLICATION</t>
    </r>
  </si>
  <si>
    <r>
      <t xml:space="preserve">LẬP  BẢN VẼ THIẾT KẾ 
</t>
    </r>
    <r>
      <rPr>
        <b/>
        <i/>
        <sz val="11"/>
        <color theme="1"/>
        <rFont val="Times New Roman"/>
        <family val="1"/>
      </rPr>
      <t>DESIGN DRAWING</t>
    </r>
  </si>
  <si>
    <r>
      <t xml:space="preserve">Thiết Kế Kiến trúc ( Bản vẽ + thuyết minh)
</t>
    </r>
    <r>
      <rPr>
        <i/>
        <sz val="11"/>
        <color theme="1"/>
        <rFont val="Times New Roman"/>
        <family val="1"/>
      </rPr>
      <t>Architectural Design ( drawing + explanation document</t>
    </r>
    <r>
      <rPr>
        <sz val="11"/>
        <color theme="1"/>
        <rFont val="Times New Roman"/>
        <family val="1"/>
      </rPr>
      <t>)</t>
    </r>
  </si>
  <si>
    <r>
      <t xml:space="preserve">Thiết kế Kết cấu ( Bản vẽ + thuyết minh)
</t>
    </r>
    <r>
      <rPr>
        <i/>
        <sz val="11"/>
        <color theme="1"/>
        <rFont val="Times New Roman"/>
        <family val="1"/>
      </rPr>
      <t>Structural Design ( drawing + explanation document)</t>
    </r>
  </si>
  <si>
    <r>
      <t xml:space="preserve">Thiết kế Hạ tầng kỹ thuật 
</t>
    </r>
    <r>
      <rPr>
        <i/>
        <sz val="11"/>
        <color theme="1"/>
        <rFont val="Times New Roman"/>
        <family val="1"/>
      </rPr>
      <t>Infrastructure Design ( drawing + explanation document)</t>
    </r>
  </si>
  <si>
    <r>
      <t xml:space="preserve">Thiết kế MEP ( Bản vẽ + thuyết minh)
</t>
    </r>
    <r>
      <rPr>
        <i/>
        <sz val="11"/>
        <color theme="1"/>
        <rFont val="Times New Roman"/>
        <family val="1"/>
      </rPr>
      <t>MEP Design ( drawing + explanation document)</t>
    </r>
  </si>
  <si>
    <r>
      <t xml:space="preserve">Thiết kế PCCC  ( drawing + explanation document)
</t>
    </r>
    <r>
      <rPr>
        <i/>
        <sz val="11"/>
        <color theme="1"/>
        <rFont val="Times New Roman"/>
        <family val="1"/>
      </rPr>
      <t>Fire Protection Design ( drawing + explanation document)</t>
    </r>
  </si>
  <si>
    <r>
      <t xml:space="preserve"> Chứng chỉ năng lực hoạt động xây dựng cho chức năng thiết kế
</t>
    </r>
    <r>
      <rPr>
        <i/>
        <sz val="11"/>
        <color theme="1"/>
        <rFont val="Times New Roman"/>
        <family val="1"/>
      </rPr>
      <t>Certificate of construction operation capacity for design function</t>
    </r>
  </si>
  <si>
    <r>
      <t xml:space="preserve">Chính chỉ hành nghề cá nhân tham gia thiết kế kiến trúc, kết cấu, cấp thoát nước, cơ điện, hạ tầng kỹ thuật
</t>
    </r>
    <r>
      <rPr>
        <i/>
        <sz val="11"/>
        <color theme="1"/>
        <rFont val="Times New Roman"/>
        <family val="1"/>
      </rPr>
      <t>Personal practice certificate participating in architectural, structural, water supply and drainage, mechanical and electrical design, technical infrastructure</t>
    </r>
  </si>
  <si>
    <r>
      <t xml:space="preserve">Chứng chỉ năng lực có chức năng thiết kế PCCC
</t>
    </r>
    <r>
      <rPr>
        <i/>
        <sz val="11"/>
        <color theme="1"/>
        <rFont val="Times New Roman"/>
        <family val="1"/>
      </rPr>
      <t>Certificate of capacity with fire protection design function</t>
    </r>
  </si>
  <si>
    <r>
      <t xml:space="preserve">CÔNG TÁC XIN PHÉP XÂY DỰNG
</t>
    </r>
    <r>
      <rPr>
        <b/>
        <i/>
        <sz val="11"/>
        <color theme="1"/>
        <rFont val="Times New Roman"/>
        <family val="1"/>
      </rPr>
      <t>CONSTRUCTION PERMIT WORK</t>
    </r>
  </si>
  <si>
    <r>
      <t xml:space="preserve">Xin phép quy hoạch 1/500 (Quy hoạch chi tiết rút gọn)
</t>
    </r>
    <r>
      <rPr>
        <i/>
        <sz val="11"/>
        <color theme="1"/>
        <rFont val="Times New Roman"/>
        <family val="1"/>
      </rPr>
      <t>Request for planning permission 1/500 (Shorten detailed planning)</t>
    </r>
  </si>
  <si>
    <r>
      <t xml:space="preserve">Xin phép thi công công tác tạm (khảo sát, ép cọc thử…)
</t>
    </r>
    <r>
      <rPr>
        <i/>
        <sz val="11"/>
        <color theme="1"/>
        <rFont val="Times New Roman"/>
        <family val="1"/>
      </rPr>
      <t>Apply permission for temporary construction work (survey, test pile driving...)</t>
    </r>
  </si>
  <si>
    <r>
      <t xml:space="preserve">Thỏa thuận đấu nối hạ tầng
</t>
    </r>
    <r>
      <rPr>
        <i/>
        <sz val="11"/>
        <color theme="1"/>
        <rFont val="Times New Roman"/>
        <family val="1"/>
      </rPr>
      <t>Infrastructure connection agreement</t>
    </r>
  </si>
  <si>
    <r>
      <t xml:space="preserve">Xin phép môi trường
</t>
    </r>
    <r>
      <rPr>
        <i/>
        <sz val="11"/>
        <color theme="1"/>
        <rFont val="Times New Roman"/>
        <family val="1"/>
      </rPr>
      <t>Apply for environmental permit</t>
    </r>
  </si>
  <si>
    <r>
      <t xml:space="preserve">Xin Phép PCCC
</t>
    </r>
    <r>
      <rPr>
        <i/>
        <sz val="11"/>
        <color theme="1"/>
        <rFont val="Times New Roman"/>
        <family val="1"/>
      </rPr>
      <t>Apply for fire protection permit</t>
    </r>
  </si>
  <si>
    <r>
      <t xml:space="preserve">Lập báo cáo thẩm tra thiết kế (phục vụ xin phép xây dựng)
</t>
    </r>
    <r>
      <rPr>
        <i/>
        <sz val="11"/>
        <color theme="1"/>
        <rFont val="Times New Roman"/>
        <family val="1"/>
      </rPr>
      <t>Prepare design review report (for construction permit application)</t>
    </r>
  </si>
  <si>
    <r>
      <t xml:space="preserve">Thẩm định báo cáo nghiên cứu khả thi đầu tư xây dựng
</t>
    </r>
    <r>
      <rPr>
        <i/>
        <sz val="11"/>
        <color theme="1"/>
        <rFont val="Times New Roman"/>
        <family val="1"/>
      </rPr>
      <t>Appraise investment feasibility study report</t>
    </r>
  </si>
  <si>
    <r>
      <t xml:space="preserve">Lập hồ sơ thẩm định thiết kế xây dựng triển khai sau thiết kế cơ sở ( Thiết kế kỹ thuật)
</t>
    </r>
    <r>
      <rPr>
        <i/>
        <sz val="11"/>
        <color theme="1"/>
        <rFont val="Times New Roman"/>
        <family val="1"/>
      </rPr>
      <t>Prepare construction design review file to be implemented after basic design ( technical design)</t>
    </r>
  </si>
  <si>
    <r>
      <t xml:space="preserve">Xin phép xây dựng
</t>
    </r>
    <r>
      <rPr>
        <i/>
        <sz val="11"/>
        <color theme="1"/>
        <rFont val="Times New Roman"/>
        <family val="1"/>
      </rPr>
      <t>Apply for construction permit</t>
    </r>
  </si>
  <si>
    <r>
      <t xml:space="preserve">Chi phí in hồ sơ và Scan tài liệu
</t>
    </r>
    <r>
      <rPr>
        <i/>
        <sz val="11"/>
        <color theme="1"/>
        <rFont val="Times New Roman"/>
        <family val="1"/>
      </rPr>
      <t>Cost of printing file and scanning documents</t>
    </r>
  </si>
  <si>
    <t xml:space="preserve">Lớp vải địa kỹ thuật cho nền 
</t>
  </si>
  <si>
    <t>Bê tông nhựa 2 lớp hạt thô và mịn dày 90mm, tưới  nhũ tương lớp 1 1kg/m2, tưới nhũ tương lớp 2 0.5kg/m2</t>
  </si>
  <si>
    <t xml:space="preserve">Đường nhựa </t>
  </si>
  <si>
    <t xml:space="preserve">Đường bt kết nối kcn </t>
  </si>
  <si>
    <t>Hạng mục / Item        : Common temporary works/Công tác chung, tạm thời</t>
  </si>
  <si>
    <t>STT/ No</t>
  </si>
  <si>
    <t>Diễn Giải / Description</t>
  </si>
  <si>
    <t>Đơn vị/ Unit</t>
  </si>
  <si>
    <t>Khối lượng/ Qty</t>
  </si>
  <si>
    <t>Đơn Giá / Unit Price (VND)</t>
  </si>
  <si>
    <t>Thành Tiền / Amount (VND)</t>
  </si>
  <si>
    <t>Common temporary works/Công tác chung, tạm thời</t>
  </si>
  <si>
    <t>Preparation work for working area, road/Công tác chuẩn bị đường tạm</t>
  </si>
  <si>
    <t>L/s</t>
  </si>
  <si>
    <t>Temporary fence, gate door &amp; sign for project/Hàng rào, cổng, bảng hiệu tạm</t>
  </si>
  <si>
    <t>Temporary site office/Văn phòng tạm</t>
  </si>
  <si>
    <t>Toilet for worker/Toilet tạm</t>
  </si>
  <si>
    <t>Security/An ninh</t>
  </si>
  <si>
    <t>Arranging &amp; Cleaning/Vệ sinh</t>
  </si>
  <si>
    <t>Site records/ Camera công trình</t>
  </si>
  <si>
    <t>Transportation for common temporary work/Vận chuyển công tác tạm</t>
  </si>
  <si>
    <t>Insurances/Bảo hiểm</t>
  </si>
  <si>
    <t xml:space="preserve">Safety and environmental protection works/ Công tác an toàn và bảo vệ môi trường  </t>
  </si>
  <si>
    <t xml:space="preserve">Fee of test Lab marterial, equipment/ Phí thí nghiệm vật liệu, thiết bị </t>
  </si>
  <si>
    <t xml:space="preserve">Fee shopdrawing, as built drawing/ Phí shopdrawing và bản vẽ hoàn công </t>
  </si>
  <si>
    <t>Tổng cộng/ Total (I)</t>
  </si>
  <si>
    <t>Giai đoạn 2/ Stage 2</t>
  </si>
  <si>
    <t>Phần xây dựng/ Construction</t>
  </si>
  <si>
    <t>Nhà xưởng/ Factory</t>
  </si>
  <si>
    <t>Giao thông/ Road</t>
  </si>
  <si>
    <t xml:space="preserve">Hệ thống thoát nước mưa và bể tự hoại/ Storm drainage system and septic tank </t>
  </si>
  <si>
    <t>Tổng cộng/ Total (III)</t>
  </si>
  <si>
    <t>Phần MEP</t>
  </si>
  <si>
    <t>Hệ thống PCCC/ Fire fighting system</t>
  </si>
  <si>
    <t>Hệ thống báo cháy/ Alarm fire fighting system</t>
  </si>
  <si>
    <t xml:space="preserve">Hệ thống ĐHKK/ AC System </t>
  </si>
  <si>
    <t>Tổng cộng/ Total (IV)</t>
  </si>
  <si>
    <t>Tổng cộng giai đoạn 2/ Total stage 2 (III)+(IV)</t>
  </si>
  <si>
    <t>Total before VAT</t>
  </si>
  <si>
    <t>VAT (10%)</t>
  </si>
  <si>
    <t>Total after VAT</t>
  </si>
  <si>
    <t xml:space="preserve">CÔNG TÁC TẠM PHỤC VỤ THI CÔNG </t>
  </si>
  <si>
    <t>STT</t>
  </si>
  <si>
    <t>Tên thiết bị - Vật tư</t>
  </si>
  <si>
    <t>Vị trí lắp đặt</t>
  </si>
  <si>
    <t>Xuất xứ</t>
  </si>
  <si>
    <t>Đơn vị Tính</t>
  </si>
  <si>
    <t>Tổng số lượng</t>
  </si>
  <si>
    <t>Đơn giá</t>
  </si>
  <si>
    <t>Tổng đơn giá</t>
  </si>
  <si>
    <t>Tổng cộng</t>
  </si>
  <si>
    <t>Tổng thể</t>
  </si>
  <si>
    <t>Xưởng 1</t>
  </si>
  <si>
    <t>Xưởng 2</t>
  </si>
  <si>
    <t xml:space="preserve"> PHẦN NƯỚC CẤP </t>
  </si>
  <si>
    <t>Ống PPR DN 90 x 8.2.mm (10 bar)</t>
  </si>
  <si>
    <t>Bình Minh</t>
  </si>
  <si>
    <t>Ống PPR DN 50 x 4.6mm (10 bar)</t>
  </si>
  <si>
    <t>Ống PPR DN 32 x 2.9mm (10 bar)</t>
  </si>
  <si>
    <t>Ống PPR DN 25 x 2.3mm (10 bar)</t>
  </si>
  <si>
    <t>Ống PPR DN 20 x 1.9mm (10 bar)</t>
  </si>
  <si>
    <t>Vật tư lắp đặt ống: co, tê, nối, keo dán…</t>
  </si>
  <si>
    <t>Phụ kiện lắp đặt ống
(cùm treo ống, khăn lau, giấy nhám…)</t>
  </si>
  <si>
    <t>Nhân công đào và lắp đất</t>
  </si>
  <si>
    <t xml:space="preserve">PHẦN THOÁT NƯỚC </t>
  </si>
  <si>
    <t>THIẾT BỊ VỆ SINH</t>
  </si>
  <si>
    <t>Chậu rửa Inox 2 ngăn + Bộ xả</t>
  </si>
  <si>
    <t>Vòi chậu Inox nóng lạnh</t>
  </si>
  <si>
    <t>Lavabo treo tường</t>
  </si>
  <si>
    <t>Vòi chậu nước lạnh Lavabo</t>
  </si>
  <si>
    <t>Cổ thoát vòi nước kèm ống thải chữ P</t>
  </si>
  <si>
    <t>Bàn cầu hai khối, nắp đóng êm</t>
  </si>
  <si>
    <t>Lô giấy vệ sinh</t>
  </si>
  <si>
    <t>Bồn tiểu nam treo tường</t>
  </si>
  <si>
    <t>Bộ xả tiểu  (loại cảm ứng)</t>
  </si>
  <si>
    <t xml:space="preserve">Dây xịt nước </t>
  </si>
  <si>
    <t>Dây mềm cấp lavabo + xí + bồn tiểu + Bồn Inox</t>
  </si>
  <si>
    <t>Tê cấp cho bồn cầu và vòi xịt</t>
  </si>
  <si>
    <t>Phụ kiện lắp đặt ống
(khăn lau, giấy nhám…)</t>
  </si>
  <si>
    <t xml:space="preserve"> PHẦN THOÁT NƯỚC MƯA </t>
  </si>
  <si>
    <t>Keo dán ống</t>
  </si>
  <si>
    <t>Cầu chắn rác D114</t>
  </si>
  <si>
    <t xml:space="preserve"> PHẦN MÁY BƠM NƯỚC</t>
  </si>
  <si>
    <t>Bồn nước Inox 2000 lít</t>
  </si>
  <si>
    <t>Sơn Hà, Đại Thành</t>
  </si>
  <si>
    <t>Máy bơm nước cấp</t>
  </si>
  <si>
    <t>Pentax, Ebara</t>
  </si>
  <si>
    <t>Máy bơm nước tăng áp</t>
  </si>
  <si>
    <t>Tủ điện điều khiển bơm nước cấp</t>
  </si>
  <si>
    <t>Tủ điện điều khiển bơm nước tăng áp</t>
  </si>
  <si>
    <t>Cộng:</t>
  </si>
  <si>
    <t xml:space="preserve">Bể tự hoại bằng BTCT 3m3 </t>
  </si>
  <si>
    <t>Bể tự hoại bằng BTCT 15m3</t>
  </si>
  <si>
    <t>Bể tự hoại bằng BTCT 8m3</t>
  </si>
  <si>
    <t xml:space="preserve">cái </t>
  </si>
  <si>
    <t>Hoà Phát, Pomina
Hoa Phat, Pomina</t>
  </si>
  <si>
    <t>sika top seal 107, 2 lớp (định mức 1.5kg/m2/lớp)
Sweep top seal 107, 2 layers (rated 1.5kg/m2/layer)</t>
  </si>
  <si>
    <t>Cung cấp lắp đặt thang thăm bể
Install the inspection ladder for the water tank.</t>
  </si>
  <si>
    <t>Cung cấp lắp đặt băng cản nước mạch ngừng
Supply and installation of waterstop at construction joints.</t>
  </si>
  <si>
    <t>Hoà Phát, Pomina
Hoa Phat, , Pomina</t>
  </si>
  <si>
    <r>
      <t xml:space="preserve">CÔNG TÁC ĐẤT
</t>
    </r>
    <r>
      <rPr>
        <b/>
        <i/>
        <sz val="9"/>
        <color theme="1"/>
        <rFont val="Times New Roman"/>
        <family val="1"/>
      </rPr>
      <t>EARTHWORK</t>
    </r>
  </si>
  <si>
    <r>
      <t xml:space="preserve">Vận chuyển đất ra ngoài phạm vi công trình
</t>
    </r>
    <r>
      <rPr>
        <i/>
        <sz val="9"/>
        <color theme="1"/>
        <rFont val="Times New Roman"/>
        <family val="1"/>
      </rPr>
      <t>Transporting land outside the scope of the project</t>
    </r>
  </si>
  <si>
    <r>
      <t xml:space="preserve">CÔNG TÁC BÊ TÔNG
</t>
    </r>
    <r>
      <rPr>
        <b/>
        <i/>
        <sz val="9"/>
        <color theme="1"/>
        <rFont val="Times New Roman"/>
        <family val="1"/>
      </rPr>
      <t>CONCRETE WORK</t>
    </r>
  </si>
  <si>
    <r>
      <t xml:space="preserve">CÔNG TÁC VÁN KHUÔN
</t>
    </r>
    <r>
      <rPr>
        <b/>
        <i/>
        <sz val="9"/>
        <color theme="1"/>
        <rFont val="Times New Roman"/>
        <family val="1"/>
      </rPr>
      <t>FORMWORK</t>
    </r>
  </si>
  <si>
    <r>
      <t xml:space="preserve">Ván khuôn cột
</t>
    </r>
    <r>
      <rPr>
        <i/>
        <sz val="9"/>
        <color theme="1"/>
        <rFont val="Times New Roman"/>
        <family val="1"/>
      </rPr>
      <t>Column Formwork</t>
    </r>
  </si>
  <si>
    <r>
      <t xml:space="preserve">CÔNG TÁC CỐT THÉP
</t>
    </r>
    <r>
      <rPr>
        <b/>
        <i/>
        <sz val="9"/>
        <color theme="1"/>
        <rFont val="Times New Roman"/>
        <family val="1"/>
      </rPr>
      <t>REBAR WORK</t>
    </r>
  </si>
  <si>
    <r>
      <t xml:space="preserve">Thép D6, D8 : CB240T
Thép Đường kính D&gt;=10 : CB400V
</t>
    </r>
    <r>
      <rPr>
        <i/>
        <sz val="9"/>
        <color theme="1"/>
        <rFont val="Times New Roman"/>
        <family val="1"/>
      </rPr>
      <t>Steel D6, D8: CB240T
Steel Diameter D&gt;=10: CB400V</t>
    </r>
  </si>
  <si>
    <t xml:space="preserve">HẠNG MỤC SAN LẤP NÂNG NỀN </t>
  </si>
  <si>
    <t xml:space="preserve">Cát Campuchia </t>
  </si>
  <si>
    <t xml:space="preserve">m3 </t>
  </si>
  <si>
    <r>
      <t xml:space="preserve">BẢNG DỰ TOÁN BÁO GIÁ CÔNG TRÌNH </t>
    </r>
    <r>
      <rPr>
        <b/>
        <u/>
        <sz val="14"/>
        <color rgb="FF0070C0"/>
        <rFont val="Times New Roman"/>
        <family val="1"/>
      </rPr>
      <t>/ ESTIMATE TABLE</t>
    </r>
  </si>
  <si>
    <t xml:space="preserve">HỆ THỐNG ĐIỆN 
</t>
  </si>
  <si>
    <t xml:space="preserve">    HẠNG MỤC ĐIỆN XƯỞNG 1
</t>
  </si>
  <si>
    <t xml:space="preserve">    HẠNG MỤC CẤP THOÁT NƯỚC 
  </t>
  </si>
  <si>
    <t xml:space="preserve">    HẠNG MỤC PCCC 
  </t>
  </si>
  <si>
    <t>Cửa sổ lùa 4 cánh, khung nhôm XINGFA Việt Nam hệ 55 màu xám dày 1,4mm, phụ kiện Kinlong, kiếng trắng 8mm cường lực</t>
  </si>
  <si>
    <t>D1</t>
  </si>
  <si>
    <t>D2</t>
  </si>
  <si>
    <t>S1</t>
  </si>
  <si>
    <t>S2</t>
  </si>
  <si>
    <t>S3</t>
  </si>
  <si>
    <t>MD</t>
  </si>
  <si>
    <t xml:space="preserve">md </t>
  </si>
  <si>
    <t xml:space="preserve">Cung cấp và lắp đặt gạch trồng cỏ 8 lỗ </t>
  </si>
  <si>
    <t>A2 cát tường</t>
  </si>
  <si>
    <t>CĐT cung cấp</t>
  </si>
  <si>
    <t>Xinfa quảng đông, phụ kiện Kinglong loại 1</t>
  </si>
  <si>
    <t>Lấy đất đắp nền nhà xưởng, ko chuyển đi</t>
  </si>
  <si>
    <t>Inax</t>
  </si>
  <si>
    <t>Inox 304, dày 1.15mm, K=1.15mm -&gt; 1.2mm
Xuất xứ: Việt Nam/tương đương</t>
  </si>
  <si>
    <t>Cung cấp lắp đặt Lan can cầu thang kính trắng 12mm cường lực, tay vịn gỗ gõ đỏ hình oval 60x80mm (không trụ đề ba)</t>
  </si>
  <si>
    <t>Vách cố định, khung nhôm mặt dựng  XINGFA nhập khẩu hệ 65 màu xám dày 2,5mm, kiếng Solar xanh biển 10mm cường lực</t>
  </si>
  <si>
    <t xml:space="preserve">*/ Nan cửa: Khe thoáng ellip, màu vàng kem. Móc dày 1.23mm, vai, chân
chịu lực dày 1.23 - 1.4mm +/-6%.
*/ Ray hộp 2 lớp U76 sơn tĩnh điện.
*/ Trục thép mạ kẽm Ф 114 dày 2.4ly. kích thước 4mx3m </t>
  </si>
  <si>
    <t>ĐỘNG CƠ CỬA CUỐN M800KG (220V - 50Hz): gồm 01 động cơ, 01 hộp
điều khiển, 01 dây bấm công tắt âm tường, 02 remote điều khiển. MB 36 (Khởi
động từ)
BÌNH LƯU ĐIỆN TU5 DÀNH CHO CỬA CUỐN – Thời gian lưu 24 - 60h
(TU8), ≤ 800Kg, 2x12Ah</t>
  </si>
  <si>
    <t>Panel EPS 75mm
- Hai mặt tôn SUNCO dày 0.40mm AZ50 màu trắng sữa.
- EPS chống cháy lan tỉ trọng 10kg/m3.
- Khổ hữu dụng 1130mm. Ngàm Zlock.
- Hai mặt cán sóng, dán màng PE chống trầy.
Phụ kiện nhôm hệ phòng sạch
- U, V bo cạnh phòng sạch
Nhân công lắp đặt:
Nhân công lắp đặt hoàn thiện
Vật tư phụ đinh vít + silicon
Trang thiết bị máy móc thi công</t>
  </si>
  <si>
    <t>Panel PIR trần dày 50mm
- Hai mặt tôn SUNCO dày 0.45mm AZ50 màu trắng sữa.
- Lõi PIR tỉ trọng 40kg/m3.
- Khổ hữu dụng 1100mm. Ngàm Zlock.
- Hai mặt phẳng, dán màng PE chống trầy.
Phụ kiện nhôm hệ trần
- T 60*80*1.6 treo trần
- Dây cáp bọc nhựa M8, tăng đơ M10, ốc xiếc cáp M8.
Nhân công lắp đặt:
Nhân công lắp đặt hoàn thiện
Vật tư phụ đinh vít + silicon
Trang thiết bị máy móc thi công</t>
  </si>
  <si>
    <t>BỂ NƯỚC 560M3</t>
  </si>
  <si>
    <t>Không vận chuyển ra ngoài</t>
  </si>
  <si>
    <t xml:space="preserve">Biện pháp cừ thép chống vách 2 lớp cừ 
Steel sheet pile shoring method </t>
  </si>
  <si>
    <t>MOTOR ĐẦU KÉO BISHENG
Động cơ thông minh chạy bằng ray dẫn hướng
chuyên dụng
Motor đơn AC 220v/50Hz
Công xuất 420W
2 remotes điều khiển từ xa
1 điều khiển để bàn
Bệ chuyển động nhập khẩu
Hiệu BS công nghệ Đài Loan</t>
  </si>
  <si>
    <t>Cổng xếp inox 304 (3 cái)
Kích thước cổng:
Cao 1m6
Thanh chính: 55*51*0.52
Thanh phụ: 46*32*0.48
Chiều rộng phủ bì bánh xe 630mm
Khoảng cách lọt sáng 350mm
Inox 304 có phản quang
Ray dẫn hướng sắc đặc vuông 20x20</t>
  </si>
  <si>
    <t>Hoàn thiện nhà trạm điện bên ngoài: nền bê tông, rào lưới B40</t>
  </si>
  <si>
    <t xml:space="preserve">Khung hàng rào Lưới thép cao1650mm dài 3100mm
</t>
  </si>
  <si>
    <t xml:space="preserve">BẢNG HIỆU +CỔNG 1,2,3+  2 NHÀ TRẠM ĐIỆN 
</t>
  </si>
  <si>
    <t>Theo quy định bề ngang xưởng lớn hơn 40m nên phải có hệ thống quạt hút khói</t>
  </si>
  <si>
    <t>Máy lạnh Casper Inverter 2.5 HP GC-24IS35</t>
  </si>
  <si>
    <t xml:space="preserve">Casper </t>
  </si>
  <si>
    <t>Máy lạnh Casper Inverter 2 HP GC-18IS33</t>
  </si>
  <si>
    <t>Máy lạnh Casper Inverter 1 HP QC-09IU36A</t>
  </si>
  <si>
    <t>đợt trước</t>
  </si>
  <si>
    <t>Máy bơm điện bù áp
- Động cơ điện: 5.5Kw</t>
  </si>
  <si>
    <t>FR 2x1.0mm2</t>
  </si>
  <si>
    <t>Bộ kết nối trung tâm cảnh sát pccc (chưa bao gồm cước thuê bao )</t>
  </si>
  <si>
    <t xml:space="preserve">Dây điện </t>
  </si>
  <si>
    <t>Dây điện</t>
  </si>
  <si>
    <t>Nhân công lắp đặt + vận hành</t>
  </si>
  <si>
    <t>Singapo</t>
  </si>
  <si>
    <t>Quạt hút khói gắn tường 44.000m3/h, 150Pa
động cơ chịu nhiệt 300/2h
Điện áp: 3P/380v/50HZ
Công Suất 11(kW)</t>
  </si>
  <si>
    <t>Quạt bù khí gắn tuờng 44.800m3/h,150Pa 
động cơ chịu nhiệt 300/2h
Điện áp: 3P/380v/50HZ
Công Suất 11(kW)</t>
  </si>
  <si>
    <t xml:space="preserve">Đã bao gồm </t>
  </si>
  <si>
    <t>Ghi chú:</t>
  </si>
  <si>
    <t>5. Hạng mục nâng nền cát sẽ được tính theo khối lượng thực tế sau khi xác định chiều cao nâng nền</t>
  </si>
  <si>
    <t>Cửa đi mở 2 cánh, khung nhôm XINGFA nhập khẩu hệ 55 màu xám dày 2mm, phụ kiện Kinlong, kiếng trắng 10mm cường lực</t>
  </si>
  <si>
    <t>Cửa đi mở 1 cánh, khung nhôm XINGFA nhập khẩu hệ 55 màu xám dày 2mm, phụ kiện Kinlong, kiếng trắng 10mm cường lực</t>
  </si>
  <si>
    <t>Cửa sổ lùa 2 cánh, khung nhôm XINGFA nhập khẩu hệ 55 màu xám dày 1,4mm, phụ kiện Kinlong, kiếng trắng 8mm cường lực</t>
  </si>
  <si>
    <t>Cửa sổ lùa 4 cánh, khung nhôm XINGFA nhập khẩu hệ 55 màu xám dày 1,4mm, phụ kiện Kinlong, kiếng trắng 8mm cường lực</t>
  </si>
  <si>
    <t>Máy bơm Diesel
+ Đầu bơm : Đầu bơm Ebara 
Công suất : 160kW
+ Động cơ : Kofo- Trung Quốc
Công suất : 185kw
+ Đầy đủ phụ kiện: Bồn dầu, bình ắc qui, hệ thống làm mát và bảng điều khiển.</t>
  </si>
  <si>
    <t>Máy bơm điện 
+ Đầu bơm : Đầu bơm Ebara 
Động cơ điện : Elektrim
Công suất : 160kW
+Bơm, động cơ rời trục, ráp tại Việt Nam và căn chỉnh trên bệ thép hình.</t>
  </si>
  <si>
    <t>Ebara - Indonesia - Weifang/Trung Quốc</t>
  </si>
  <si>
    <t>Đầu bơm: Ebara - Indonesia
 -Động cơ : Elektrim - Singapore</t>
  </si>
  <si>
    <t>Elektrim/Ebara</t>
  </si>
  <si>
    <r>
      <t xml:space="preserve">STT
</t>
    </r>
    <r>
      <rPr>
        <b/>
        <i/>
        <sz val="10"/>
        <color theme="1"/>
        <rFont val="Times New Roman"/>
        <family val="1"/>
      </rPr>
      <t>NO.</t>
    </r>
  </si>
  <si>
    <r>
      <t xml:space="preserve">TÊN CÔNG VIỆC VÀ DIỄN GIẢI
</t>
    </r>
    <r>
      <rPr>
        <b/>
        <i/>
        <sz val="10"/>
        <color theme="1"/>
        <rFont val="Times New Roman"/>
        <family val="1"/>
      </rPr>
      <t>DESCRIPTION</t>
    </r>
  </si>
  <si>
    <r>
      <t xml:space="preserve">ĐẶC TÍNH KỸ THUẬT
</t>
    </r>
    <r>
      <rPr>
        <b/>
        <i/>
        <sz val="10"/>
        <color theme="1"/>
        <rFont val="Times New Roman"/>
        <family val="1"/>
      </rPr>
      <t>TECHNICAL SPECIFICATIONS</t>
    </r>
  </si>
  <si>
    <r>
      <t xml:space="preserve">NHÃN HIỆU 
</t>
    </r>
    <r>
      <rPr>
        <b/>
        <i/>
        <sz val="10"/>
        <color theme="1"/>
        <rFont val="Times New Roman"/>
        <family val="1"/>
      </rPr>
      <t>BRAND NAME</t>
    </r>
  </si>
  <si>
    <r>
      <t xml:space="preserve">ĐVT
</t>
    </r>
    <r>
      <rPr>
        <b/>
        <i/>
        <sz val="10"/>
        <color theme="1"/>
        <rFont val="Times New Roman"/>
        <family val="1"/>
      </rPr>
      <t>UNIT</t>
    </r>
  </si>
  <si>
    <t>KHỐI LƯỢNG 
Q'TY</t>
  </si>
  <si>
    <r>
      <t xml:space="preserve">THÀNH TIỀN (VNĐ)
</t>
    </r>
    <r>
      <rPr>
        <b/>
        <i/>
        <sz val="10"/>
        <color theme="1"/>
        <rFont val="Times New Roman"/>
        <family val="1"/>
      </rPr>
      <t xml:space="preserve">AMOUNT </t>
    </r>
  </si>
  <si>
    <r>
      <t xml:space="preserve">GHI CHÚ
</t>
    </r>
    <r>
      <rPr>
        <b/>
        <i/>
        <sz val="10"/>
        <color theme="1"/>
        <rFont val="Times New Roman"/>
        <family val="1"/>
      </rPr>
      <t>REMARK</t>
    </r>
  </si>
  <si>
    <r>
      <t xml:space="preserve">VẬT TƯ 
</t>
    </r>
    <r>
      <rPr>
        <b/>
        <i/>
        <sz val="10"/>
        <color theme="1"/>
        <rFont val="Times New Roman"/>
        <family val="1"/>
      </rPr>
      <t>MATERIAL</t>
    </r>
  </si>
  <si>
    <r>
      <t xml:space="preserve">NHÂN CÔNG 
</t>
    </r>
    <r>
      <rPr>
        <b/>
        <i/>
        <sz val="10"/>
        <color theme="1"/>
        <rFont val="Times New Roman"/>
        <family val="1"/>
      </rPr>
      <t>LABOR</t>
    </r>
  </si>
  <si>
    <r>
      <t xml:space="preserve">TỔNG CỘNG 
</t>
    </r>
    <r>
      <rPr>
        <b/>
        <i/>
        <sz val="10"/>
        <color theme="1"/>
        <rFont val="Times New Roman"/>
        <family val="1"/>
      </rPr>
      <t>TOTAL</t>
    </r>
  </si>
  <si>
    <t>Cáp điện 
Power Cable</t>
  </si>
  <si>
    <t xml:space="preserve">Tiếp địa cho trạm biến áp 1
Earthing for transformer 1 </t>
  </si>
  <si>
    <t>Chiếu sáng ngoài nhà xưởng 1
Outdoor lighting factory 1</t>
  </si>
  <si>
    <t>Tủ điện MSB-1
Main Distribution Switchboard MSB-1</t>
  </si>
  <si>
    <t xml:space="preserve">Cấp nguồn từ MBA-1 đến tủ LV-1
Power supply MBA-1 to MSB-1 </t>
  </si>
  <si>
    <t xml:space="preserve">Cấp nguồn từ tủ LV-1 đến tủ MSB-1
Power supply from LV-1 to MSB-1 </t>
  </si>
  <si>
    <t>Cấp nguồn từ MSB-1 đến tủ DB-OFF1.1
Power supply MSB-1 to DB-OFF1.1</t>
  </si>
  <si>
    <t>Cấp nguồn từ DB-OFF1.1 đến tủ DB-OFF1.2
Power supply DB-OFF1.1 to DB-OFF1.2</t>
  </si>
  <si>
    <t>Cấp nguồn từ DB-OFF1.1 đến tủ DB-OFF1.3
Power supply DB-OFF1.1 to DB-OFF1.3</t>
  </si>
  <si>
    <t>Cấp nguồn từ DB-OFF1.1 đến tủ DB-OFF1.4
Power supply DB-OFF1.1 to DB-OFF1.4</t>
  </si>
  <si>
    <t>Cấp nguồn từ MSB-1 đến tủ DB-WS
Power supply MSB-1 to DB-WS</t>
  </si>
  <si>
    <t>Cấp nguồn từ MSB-1 đến tủ DB-GH1
Power supply MSB-1 to DB-GH1</t>
  </si>
  <si>
    <t>Hệ thống thang máng cáp
Trunking System</t>
  </si>
  <si>
    <t>Khu vực nhà xưởng  tầng 1
Factory area 1st floor</t>
  </si>
  <si>
    <t>Khu vực nhà xưởng  tầng 2
Factory area 2nd floor</t>
  </si>
  <si>
    <t>Khu vực văn phòng  tầng 1
Office area 1st floor</t>
  </si>
  <si>
    <t>Khu vực văn phòng  tầng 2
Office area 2nd floor</t>
  </si>
  <si>
    <t>Khu vực văn phòng  tầng 3
Office area 3rd floor</t>
  </si>
  <si>
    <t>Khu vực văn phòng  tầng 4
Office area 4th floor</t>
  </si>
  <si>
    <t>Khu vực phụ trợ
Utility</t>
  </si>
  <si>
    <t xml:space="preserve">Tiếp địa cho trạm biến áp 2
Earthing for transformer 2 </t>
  </si>
  <si>
    <t>Tiếp địa cho ELV văn phòng 2
Earthing for ELV Office 2</t>
  </si>
  <si>
    <t>Hệ thống ống luồn dây ngoài nhà 
Outdoor conduit pipe</t>
  </si>
  <si>
    <t>Chiếu sáng ngoài nhà xưởng 2
Outdoor lighting factory 2</t>
  </si>
  <si>
    <t>Tủ điện MSB-2
Main Distribution Switchboard MSB-2</t>
  </si>
  <si>
    <t>Cấp nguồn từ MBA-2 đến tủ LV-2
Power supply MBA-2 to MSB-2</t>
  </si>
  <si>
    <t>Cấp nguồn từ tủ LV-2 đến tủ MSB-2
Power supply from LV-2 to MSB-2</t>
  </si>
  <si>
    <t>Cấp nguồn từ MSB-2 đến tủ DB-OFF2.1
Power supply MSB-2 to DB-OFF2.1</t>
  </si>
  <si>
    <t>Cấp nguồn từ DB-OFF2.1 đến tủ DB-OFF2.2
Power supply DB-OFF2.1 to DB-WS DB-OFF2.2</t>
  </si>
  <si>
    <t>Cấp nguồn từ DB-OFF2.1 đến tủ DB-OFF2.3
Power supply DB-OFF2.1 to DB-WS DB-OFF2.2</t>
  </si>
  <si>
    <t>Cấp nguồn từ MSB-2 đến tủ DB-GH2
Power supply MSB-2 to DB-GH2</t>
  </si>
  <si>
    <r>
      <t xml:space="preserve">STT
</t>
    </r>
    <r>
      <rPr>
        <b/>
        <i/>
        <sz val="10"/>
        <color theme="1"/>
        <rFont val="Arial"/>
        <family val="2"/>
      </rPr>
      <t>NO.</t>
    </r>
  </si>
  <si>
    <r>
      <t xml:space="preserve">TÊN CÔNG VIỆC VÀ DIỄN GIẢI
</t>
    </r>
    <r>
      <rPr>
        <b/>
        <i/>
        <sz val="10"/>
        <color theme="1"/>
        <rFont val="Arial"/>
        <family val="2"/>
      </rPr>
      <t>DESCRIPTION</t>
    </r>
  </si>
  <si>
    <r>
      <t xml:space="preserve">ĐẶC TÍNH KỸ THUẬT
</t>
    </r>
    <r>
      <rPr>
        <b/>
        <i/>
        <sz val="10"/>
        <color theme="1"/>
        <rFont val="Arial"/>
        <family val="2"/>
      </rPr>
      <t>TECHNICAL SPECIFICATIONS</t>
    </r>
  </si>
  <si>
    <r>
      <t xml:space="preserve">NHÃN HIỆU 
</t>
    </r>
    <r>
      <rPr>
        <b/>
        <i/>
        <sz val="10"/>
        <color theme="1"/>
        <rFont val="Arial"/>
        <family val="2"/>
      </rPr>
      <t>BRAND NAME</t>
    </r>
  </si>
  <si>
    <r>
      <t xml:space="preserve">ĐVT
</t>
    </r>
    <r>
      <rPr>
        <b/>
        <i/>
        <sz val="10"/>
        <color theme="1"/>
        <rFont val="Arial"/>
        <family val="2"/>
      </rPr>
      <t>UNIT</t>
    </r>
  </si>
  <si>
    <r>
      <t xml:space="preserve">THÀNH TIỀN (VNĐ)
</t>
    </r>
    <r>
      <rPr>
        <b/>
        <i/>
        <sz val="10"/>
        <color theme="1"/>
        <rFont val="Arial"/>
        <family val="2"/>
      </rPr>
      <t xml:space="preserve">AMOUNT </t>
    </r>
  </si>
  <si>
    <r>
      <t xml:space="preserve">GHI CHÚ
</t>
    </r>
    <r>
      <rPr>
        <b/>
        <i/>
        <sz val="10"/>
        <color theme="1"/>
        <rFont val="Arial"/>
        <family val="2"/>
      </rPr>
      <t>REMARK</t>
    </r>
  </si>
  <si>
    <r>
      <t xml:space="preserve">VẬT TƯ 
</t>
    </r>
    <r>
      <rPr>
        <b/>
        <i/>
        <sz val="10"/>
        <color theme="1"/>
        <rFont val="Arial"/>
        <family val="2"/>
      </rPr>
      <t>MATERIAL</t>
    </r>
  </si>
  <si>
    <r>
      <t xml:space="preserve">NHÂN CÔNG 
</t>
    </r>
    <r>
      <rPr>
        <b/>
        <i/>
        <sz val="10"/>
        <color theme="1"/>
        <rFont val="Arial"/>
        <family val="2"/>
      </rPr>
      <t>LABOR</t>
    </r>
  </si>
  <si>
    <r>
      <t xml:space="preserve">TỔNG CỘNG 
</t>
    </r>
    <r>
      <rPr>
        <b/>
        <i/>
        <sz val="10"/>
        <color theme="1"/>
        <rFont val="Arial"/>
        <family val="2"/>
      </rPr>
      <t>TOTAL</t>
    </r>
  </si>
  <si>
    <t>AIR CONDITION SYSTEM
HỆ THỐNG ĐIỀU HÒA KHÔNG KHÍ</t>
  </si>
  <si>
    <t>Máy lạnh- Hệ thống máy lạnh 2 cục
Air conditionner- Split type</t>
  </si>
  <si>
    <t>QUẠT
FAN</t>
  </si>
  <si>
    <t>Quạt hút gió thải, 2900m3/h@300Pa
Inline exhaust fan, 2900m3/h@300Pa</t>
  </si>
  <si>
    <t>Quạt cấp gió, 600m3/h@200Pa
Inline fresh fan, 600m3/h@200Pa</t>
  </si>
  <si>
    <t>Quạt hút gió thải,gắn trần, 145m3/h
exhaust fan, ceiling type, 145m3/h</t>
  </si>
  <si>
    <t>Quạt hút gió thải,gắn trần, 175m3/h
exhaust fan, ceiling type, 175m3/h</t>
  </si>
  <si>
    <t>Quạt hút gió thải,gắntường, 252m3/h
exhaust fan, Wall mounted type, 252m3/h</t>
  </si>
  <si>
    <t>Quạt hút gió thải,gắntường, 330m3/h
exhaust fan, Wall mounted type, 330m3/h</t>
  </si>
  <si>
    <t>Quạt hút gió thải,gắntường, 1000m3/h
exhaust fan, Wall mounted type, 1000m3/h</t>
  </si>
  <si>
    <t>Cửa gió ngoài trời 400x200
Wheather louver 400x200</t>
  </si>
  <si>
    <t>Ống gió mềm D150
Flex duct D150</t>
  </si>
  <si>
    <t>Ống gió mềm D200
Flex duct D200</t>
  </si>
  <si>
    <t>Ống pvc D150
pvc D150</t>
  </si>
  <si>
    <r>
      <rPr>
        <u/>
        <sz val="12"/>
        <rFont val="Times New Roman"/>
        <family val="1"/>
      </rPr>
      <t>Hạng mục:</t>
    </r>
    <r>
      <rPr>
        <sz val="12"/>
        <rFont val="Times New Roman"/>
        <family val="1"/>
      </rPr>
      <t xml:space="preserve"> </t>
    </r>
    <r>
      <rPr>
        <b/>
        <sz val="12"/>
        <rFont val="Times New Roman"/>
        <family val="1"/>
      </rPr>
      <t>Cấp thoát nước</t>
    </r>
  </si>
  <si>
    <r>
      <t>M</t>
    </r>
    <r>
      <rPr>
        <vertAlign val="superscript"/>
        <sz val="12"/>
        <color theme="1"/>
        <rFont val="Times New Roman"/>
        <family val="1"/>
      </rPr>
      <t>3</t>
    </r>
  </si>
  <si>
    <r>
      <t xml:space="preserve">Ống uPVC </t>
    </r>
    <r>
      <rPr>
        <sz val="12"/>
        <color theme="1"/>
        <rFont val="Symbol"/>
        <family val="1"/>
        <charset val="2"/>
      </rPr>
      <t>Æ</t>
    </r>
    <r>
      <rPr>
        <sz val="12"/>
        <color theme="1"/>
        <rFont val="Times New Roman"/>
        <family val="1"/>
      </rPr>
      <t xml:space="preserve"> 220, PN6</t>
    </r>
  </si>
  <si>
    <r>
      <t xml:space="preserve">Ống uPVC </t>
    </r>
    <r>
      <rPr>
        <sz val="12"/>
        <color theme="1"/>
        <rFont val="Symbol"/>
        <family val="1"/>
        <charset val="2"/>
      </rPr>
      <t>Æ</t>
    </r>
    <r>
      <rPr>
        <sz val="12"/>
        <color theme="1"/>
        <rFont val="Times New Roman"/>
        <family val="1"/>
      </rPr>
      <t xml:space="preserve"> 168, PN6</t>
    </r>
  </si>
  <si>
    <r>
      <t xml:space="preserve">Ống uPVC </t>
    </r>
    <r>
      <rPr>
        <sz val="12"/>
        <color theme="1"/>
        <rFont val="Symbol"/>
        <family val="1"/>
        <charset val="2"/>
      </rPr>
      <t>Æ</t>
    </r>
    <r>
      <rPr>
        <sz val="12"/>
        <color theme="1"/>
        <rFont val="Times New Roman"/>
        <family val="1"/>
      </rPr>
      <t xml:space="preserve"> 114, PN6</t>
    </r>
  </si>
  <si>
    <r>
      <t xml:space="preserve">Ống uPVC </t>
    </r>
    <r>
      <rPr>
        <sz val="12"/>
        <color theme="1"/>
        <rFont val="Symbol"/>
        <family val="1"/>
        <charset val="2"/>
      </rPr>
      <t>Æ</t>
    </r>
    <r>
      <rPr>
        <sz val="12"/>
        <color theme="1"/>
        <rFont val="Times New Roman"/>
        <family val="1"/>
      </rPr>
      <t xml:space="preserve"> 90, PN6</t>
    </r>
  </si>
  <si>
    <r>
      <t xml:space="preserve">Ống uPVC </t>
    </r>
    <r>
      <rPr>
        <sz val="12"/>
        <color theme="1"/>
        <rFont val="Symbol"/>
        <family val="1"/>
        <charset val="2"/>
      </rPr>
      <t>Æ</t>
    </r>
    <r>
      <rPr>
        <sz val="12"/>
        <color theme="1"/>
        <rFont val="Times New Roman"/>
        <family val="1"/>
      </rPr>
      <t xml:space="preserve"> 60, PN6</t>
    </r>
  </si>
  <si>
    <r>
      <t xml:space="preserve">Ống uPVC </t>
    </r>
    <r>
      <rPr>
        <sz val="12"/>
        <color theme="1"/>
        <rFont val="Symbol"/>
        <family val="1"/>
        <charset val="2"/>
      </rPr>
      <t>Æ</t>
    </r>
    <r>
      <rPr>
        <sz val="12"/>
        <color theme="1"/>
        <rFont val="Times New Roman"/>
        <family val="1"/>
      </rPr>
      <t xml:space="preserve"> 34, PN12</t>
    </r>
  </si>
  <si>
    <r>
      <t xml:space="preserve">Phểu thu sàn tự chống hôi </t>
    </r>
    <r>
      <rPr>
        <sz val="12"/>
        <color theme="1"/>
        <rFont val="Symbol"/>
        <family val="1"/>
        <charset val="2"/>
      </rPr>
      <t>Æ60</t>
    </r>
    <r>
      <rPr>
        <sz val="12"/>
        <color theme="1"/>
        <rFont val="Times New Roman"/>
        <family val="1"/>
      </rPr>
      <t xml:space="preserve"> 150 x 150</t>
    </r>
  </si>
  <si>
    <r>
      <t xml:space="preserve">Ống uPVC </t>
    </r>
    <r>
      <rPr>
        <sz val="12"/>
        <color theme="1"/>
        <rFont val="Symbol"/>
        <family val="1"/>
        <charset val="2"/>
      </rPr>
      <t>Æ</t>
    </r>
    <r>
      <rPr>
        <sz val="12"/>
        <color theme="1"/>
        <rFont val="Times New Roman"/>
        <family val="1"/>
      </rPr>
      <t xml:space="preserve"> 140, PN6</t>
    </r>
  </si>
  <si>
    <t xml:space="preserve">Dự án / Project           : Nhà máy BMA </t>
  </si>
  <si>
    <r>
      <t xml:space="preserve">Cung cấp và thi công cọc thử, PHC-A D300
</t>
    </r>
    <r>
      <rPr>
        <i/>
        <sz val="12"/>
        <color theme="1"/>
        <rFont val="Times New Roman"/>
        <family val="1"/>
      </rPr>
      <t>Supply and construction of test piles, PHC-A D300</t>
    </r>
  </si>
  <si>
    <r>
      <t xml:space="preserve">Kiến Hoa, Phan Vũ, BT Thủ Đức, Việt Thái An
</t>
    </r>
    <r>
      <rPr>
        <i/>
        <sz val="12"/>
        <color theme="1"/>
        <rFont val="Times New Roman"/>
        <family val="1"/>
      </rPr>
      <t>Kien Hoa, Phan Vu, BT Thu Duc, VTA</t>
    </r>
  </si>
  <si>
    <r>
      <t xml:space="preserve">Cung cấp và thi công cọc đại trà, PHC-A D300
</t>
    </r>
    <r>
      <rPr>
        <i/>
        <sz val="12"/>
        <color theme="1"/>
        <rFont val="Times New Roman"/>
        <family val="1"/>
      </rPr>
      <t>Supply and construction of mass piles, PHC-A D300</t>
    </r>
  </si>
  <si>
    <r>
      <t xml:space="preserve">Máy phát điện thi công cọc
</t>
    </r>
    <r>
      <rPr>
        <i/>
        <sz val="12"/>
        <color theme="1"/>
        <rFont val="Times New Roman"/>
        <family val="1"/>
      </rPr>
      <t>Pile construction generator</t>
    </r>
  </si>
  <si>
    <r>
      <t xml:space="preserve">Cắt đầu cọc
</t>
    </r>
    <r>
      <rPr>
        <i/>
        <sz val="12"/>
        <color theme="1"/>
        <rFont val="Times New Roman"/>
        <family val="1"/>
      </rPr>
      <t>Cutting pile heads</t>
    </r>
  </si>
  <si>
    <r>
      <t xml:space="preserve">SXLD bản mã đầu cọc
</t>
    </r>
    <r>
      <rPr>
        <i/>
        <sz val="12"/>
        <color theme="1"/>
        <rFont val="Times New Roman"/>
        <family val="1"/>
      </rPr>
      <t>Anchor plate for pile heads</t>
    </r>
  </si>
  <si>
    <r>
      <t xml:space="preserve">Tấm dày 5mm, thép SS400
</t>
    </r>
    <r>
      <rPr>
        <i/>
        <sz val="12"/>
        <color theme="1"/>
        <rFont val="Times New Roman"/>
        <family val="1"/>
      </rPr>
      <t>5mm thick plate, SS400 steel</t>
    </r>
  </si>
  <si>
    <r>
      <t xml:space="preserve">Cốt thép đầu cọc
</t>
    </r>
    <r>
      <rPr>
        <i/>
        <sz val="12"/>
        <color theme="1"/>
        <rFont val="Times New Roman"/>
        <family val="1"/>
      </rPr>
      <t>Anchor steel for pile heads</t>
    </r>
  </si>
  <si>
    <r>
      <t xml:space="preserve">6D14, L=1500mm; D6a150
</t>
    </r>
    <r>
      <rPr>
        <i/>
        <sz val="12"/>
        <color theme="1"/>
        <rFont val="Times New Roman"/>
        <family val="1"/>
      </rPr>
      <t>6D14, L=1500mm; D6a150</t>
    </r>
  </si>
  <si>
    <r>
      <t xml:space="preserve">Bê tông đầu cọc
</t>
    </r>
    <r>
      <rPr>
        <i/>
        <sz val="12"/>
        <color theme="1"/>
        <rFont val="Times New Roman"/>
        <family val="1"/>
      </rPr>
      <t>Pile head concrete</t>
    </r>
  </si>
  <si>
    <r>
      <t xml:space="preserve">Độ sụt 10±2cm, Mác M300
</t>
    </r>
    <r>
      <rPr>
        <i/>
        <sz val="12"/>
        <color theme="1"/>
        <rFont val="Times New Roman"/>
        <family val="1"/>
      </rPr>
      <t>Slump 10±2cm, Grade M300</t>
    </r>
  </si>
  <si>
    <r>
      <t xml:space="preserve">Đào đất móng, đà kiềng
</t>
    </r>
    <r>
      <rPr>
        <i/>
        <sz val="12"/>
        <color theme="1"/>
        <rFont val="Times New Roman"/>
        <family val="1"/>
      </rPr>
      <t>Excavation of foundation, tie beam</t>
    </r>
  </si>
  <si>
    <r>
      <t xml:space="preserve">Đắp đất nền nhà xưởng 
</t>
    </r>
    <r>
      <rPr>
        <i/>
        <sz val="12"/>
        <color theme="1"/>
        <rFont val="Times New Roman"/>
        <family val="1"/>
      </rPr>
      <t>Backfilling for warehouse floor</t>
    </r>
  </si>
  <si>
    <r>
      <t xml:space="preserve">Lấp đất &amp; đầm chặt
</t>
    </r>
    <r>
      <rPr>
        <i/>
        <sz val="12"/>
        <color theme="1"/>
        <rFont val="Times New Roman"/>
        <family val="1"/>
      </rPr>
      <t>Backfilling foundation and compacting</t>
    </r>
  </si>
  <si>
    <r>
      <t xml:space="preserve">Vận chuyển đất trong phạm vi công trình
</t>
    </r>
    <r>
      <rPr>
        <i/>
        <sz val="12"/>
        <color theme="1"/>
        <rFont val="Times New Roman"/>
        <family val="1"/>
      </rPr>
      <t>Transporting excavated soil within the construction site</t>
    </r>
  </si>
  <si>
    <r>
      <t xml:space="preserve">Sửa và Đầm chặt đáy hố móng &amp; đà kiềng
</t>
    </r>
    <r>
      <rPr>
        <i/>
        <sz val="12"/>
        <color theme="1"/>
        <rFont val="Times New Roman"/>
        <family val="1"/>
      </rPr>
      <t>Compacting and treating the bottom soil of foudation and tie beams</t>
    </r>
  </si>
  <si>
    <r>
      <t xml:space="preserve">Lu lèn nền đất 
</t>
    </r>
    <r>
      <rPr>
        <i/>
        <sz val="12"/>
        <color theme="1"/>
        <rFont val="Times New Roman"/>
        <family val="1"/>
      </rPr>
      <t>Compacting natural ground</t>
    </r>
  </si>
  <si>
    <r>
      <t xml:space="preserve">Tấm PVC 
</t>
    </r>
    <r>
      <rPr>
        <i/>
        <sz val="12"/>
        <color theme="1"/>
        <rFont val="Times New Roman"/>
        <family val="1"/>
      </rPr>
      <t>PVC layer</t>
    </r>
  </si>
  <si>
    <r>
      <t xml:space="preserve">01 Lớp PVC dày 0.03mm
</t>
    </r>
    <r>
      <rPr>
        <i/>
        <sz val="12"/>
        <color theme="1"/>
        <rFont val="Times New Roman"/>
        <family val="1"/>
      </rPr>
      <t>01 PVC layers 0.03mm thick</t>
    </r>
  </si>
  <si>
    <r>
      <t xml:space="preserve">Bê tông lót, M150
</t>
    </r>
    <r>
      <rPr>
        <i/>
        <sz val="12"/>
        <color theme="1"/>
        <rFont val="Times New Roman"/>
        <family val="1"/>
      </rPr>
      <t>Lean concrete, M150</t>
    </r>
  </si>
  <si>
    <r>
      <t xml:space="preserve">Độ sụt 10±2cm, Mác M150
</t>
    </r>
    <r>
      <rPr>
        <i/>
        <sz val="12"/>
        <color theme="1"/>
        <rFont val="Times New Roman"/>
        <family val="1"/>
      </rPr>
      <t>Slump 10±2cm, Grade M150</t>
    </r>
  </si>
  <si>
    <r>
      <t xml:space="preserve">Bê tông Móng, M250
</t>
    </r>
    <r>
      <rPr>
        <i/>
        <sz val="12"/>
        <color theme="1"/>
        <rFont val="Times New Roman"/>
        <family val="1"/>
      </rPr>
      <t>Foundation concrete, M250</t>
    </r>
  </si>
  <si>
    <r>
      <t xml:space="preserve">Độ sụt 10±2cm, Mác M250
</t>
    </r>
    <r>
      <rPr>
        <i/>
        <sz val="12"/>
        <color theme="1"/>
        <rFont val="Times New Roman"/>
        <family val="1"/>
      </rPr>
      <t>Slump 10±2cm, Grade M250</t>
    </r>
  </si>
  <si>
    <r>
      <t xml:space="preserve">Bê tông Đà kiềng, Dầm
</t>
    </r>
    <r>
      <rPr>
        <i/>
        <sz val="12"/>
        <color theme="1"/>
        <rFont val="Times New Roman"/>
        <family val="1"/>
      </rPr>
      <t>Ground beam concrete</t>
    </r>
  </si>
  <si>
    <r>
      <t xml:space="preserve">Bê tông Cổ cột và Cột
</t>
    </r>
    <r>
      <rPr>
        <i/>
        <sz val="12"/>
        <color theme="1"/>
        <rFont val="Times New Roman"/>
        <family val="1"/>
      </rPr>
      <t>Stump and column concrete</t>
    </r>
  </si>
  <si>
    <r>
      <t xml:space="preserve">Bê tông hố Pit, Dock, Mương, cầu thang, ram dốc
</t>
    </r>
    <r>
      <rPr>
        <i/>
        <sz val="12"/>
        <color theme="1"/>
        <rFont val="Times New Roman"/>
        <family val="1"/>
      </rPr>
      <t>Pit, dock,trench, ramp  concrete</t>
    </r>
  </si>
  <si>
    <r>
      <t xml:space="preserve">Bê tông Sàn dày 200mm cho nền xưởng, sàn decking dày 120mm
</t>
    </r>
    <r>
      <rPr>
        <i/>
        <sz val="12"/>
        <color theme="1"/>
        <rFont val="Times New Roman"/>
        <family val="1"/>
      </rPr>
      <t>Ground floor concrete</t>
    </r>
  </si>
  <si>
    <r>
      <t xml:space="preserve">Khe thi công chèn mút xốp, sikaflex hoàn thiện bề mặt
 +Thép D16 tròn trơn @500, L=600mm
 +Ống nhựa D21@600, L=300mm, quét bitum 1 đầu
</t>
    </r>
    <r>
      <rPr>
        <i/>
        <sz val="12"/>
        <color theme="1"/>
        <rFont val="Times New Roman"/>
        <family val="1"/>
      </rPr>
      <t>Construction joints are filled with foam, sikaflex for surface finishing
+ Round smooth steel D16 @500, L=600mm
+</t>
    </r>
  </si>
  <si>
    <r>
      <t xml:space="preserve">Ván khuôn bê tông lót
</t>
    </r>
    <r>
      <rPr>
        <i/>
        <sz val="12"/>
        <color theme="1"/>
        <rFont val="Times New Roman"/>
        <family val="1"/>
      </rPr>
      <t>Formwork for lean concrete</t>
    </r>
  </si>
  <si>
    <r>
      <t xml:space="preserve">Ván khuôn móng
</t>
    </r>
    <r>
      <rPr>
        <i/>
        <sz val="12"/>
        <color theme="1"/>
        <rFont val="Times New Roman"/>
        <family val="1"/>
      </rPr>
      <t>Formwork for foundation concrete</t>
    </r>
  </si>
  <si>
    <r>
      <t xml:space="preserve">Ván khuôn đà kiềng, dầm
</t>
    </r>
    <r>
      <rPr>
        <i/>
        <sz val="12"/>
        <color theme="1"/>
        <rFont val="Times New Roman"/>
        <family val="1"/>
      </rPr>
      <t>Formwork for tie beam concrete</t>
    </r>
  </si>
  <si>
    <r>
      <t xml:space="preserve">Ván khuôn Cổ cột + Cột
</t>
    </r>
    <r>
      <rPr>
        <i/>
        <sz val="12"/>
        <color theme="1"/>
        <rFont val="Times New Roman"/>
        <family val="1"/>
      </rPr>
      <t>Formwork for stump column + column</t>
    </r>
  </si>
  <si>
    <r>
      <t xml:space="preserve">Ván khuôn hố pit
</t>
    </r>
    <r>
      <rPr>
        <i/>
        <sz val="12"/>
        <color theme="1"/>
        <rFont val="Times New Roman"/>
        <family val="1"/>
      </rPr>
      <t>Formwork for elevator pits and dock pits</t>
    </r>
  </si>
  <si>
    <r>
      <t xml:space="preserve">Ván khuôn nền, sàn 
</t>
    </r>
    <r>
      <rPr>
        <i/>
        <sz val="12"/>
        <color theme="1"/>
        <rFont val="Times New Roman"/>
        <family val="1"/>
      </rPr>
      <t>Formwork for flooring</t>
    </r>
  </si>
  <si>
    <r>
      <t xml:space="preserve">CÔNG TÁC CỐT THÉP
</t>
    </r>
    <r>
      <rPr>
        <b/>
        <i/>
        <sz val="12"/>
        <color theme="1"/>
        <rFont val="Times New Roman"/>
        <family val="1"/>
      </rPr>
      <t>REINFORCEMENT WORKS</t>
    </r>
  </si>
  <si>
    <r>
      <t xml:space="preserve">Thép D6, D8 : CB240T
Thép Đường kính D&gt;=10 : CB500V
</t>
    </r>
    <r>
      <rPr>
        <i/>
        <sz val="12"/>
        <color theme="1"/>
        <rFont val="Times New Roman"/>
        <family val="1"/>
      </rPr>
      <t>Steel D6, D8: CB240T
Steel Diameter D&gt;=10: CB500V</t>
    </r>
  </si>
  <si>
    <r>
      <t xml:space="preserve">Cốt thép móng
</t>
    </r>
    <r>
      <rPr>
        <i/>
        <sz val="12"/>
        <color theme="1"/>
        <rFont val="Times New Roman"/>
        <family val="1"/>
      </rPr>
      <t>Reinforcement for foundations.</t>
    </r>
  </si>
  <si>
    <r>
      <t xml:space="preserve">Cốt thép đà kiềng, dầm
</t>
    </r>
    <r>
      <rPr>
        <i/>
        <sz val="12"/>
        <color theme="1"/>
        <rFont val="Times New Roman"/>
        <family val="1"/>
      </rPr>
      <t>Reinforcement tie beam</t>
    </r>
  </si>
  <si>
    <r>
      <t xml:space="preserve">Cốt thép Cổ cột + Cột
</t>
    </r>
    <r>
      <rPr>
        <i/>
        <sz val="12"/>
        <color theme="1"/>
        <rFont val="Times New Roman"/>
        <family val="1"/>
      </rPr>
      <t>Reinforcement stump column + column</t>
    </r>
  </si>
  <si>
    <r>
      <t xml:space="preserve">Cốt thép hố pit
</t>
    </r>
    <r>
      <rPr>
        <i/>
        <sz val="12"/>
        <color theme="1"/>
        <rFont val="Times New Roman"/>
        <family val="1"/>
      </rPr>
      <t>Reinforcement for elevator pits and dock pits</t>
    </r>
  </si>
  <si>
    <r>
      <t xml:space="preserve">Lưới thép hàn 
</t>
    </r>
    <r>
      <rPr>
        <i/>
        <sz val="12"/>
        <color theme="1"/>
        <rFont val="Times New Roman"/>
        <family val="1"/>
      </rPr>
      <t>Reinforcement for flooring</t>
    </r>
  </si>
  <si>
    <r>
      <t xml:space="preserve">CÔNG TÁC XÂY 
</t>
    </r>
    <r>
      <rPr>
        <b/>
        <i/>
        <sz val="12"/>
        <color theme="1"/>
        <rFont val="Times New Roman"/>
        <family val="1"/>
      </rPr>
      <t>BRICK WALL</t>
    </r>
  </si>
  <si>
    <r>
      <t xml:space="preserve"> - Cát : Campuchia, Dầu Tiếng, địa phương
- Gạch tuynel địa phương (Bình Mỹ,…)
- Xi măng : Hà Tiên, Fico
</t>
    </r>
    <r>
      <rPr>
        <i/>
        <sz val="12"/>
        <color theme="1"/>
        <rFont val="Times New Roman"/>
        <family val="1"/>
      </rPr>
      <t>- Sand: Cambodia, Dau Tieng, local
- Local tunnel bricks (Binh My, ...)
- Cement: Ha Tien, Fico</t>
    </r>
  </si>
  <si>
    <r>
      <t>Tường xây gạch dày 200mm
2</t>
    </r>
    <r>
      <rPr>
        <i/>
        <sz val="12"/>
        <color theme="1"/>
        <rFont val="Times New Roman"/>
        <family val="1"/>
      </rPr>
      <t>00mm thick brick wall</t>
    </r>
  </si>
  <si>
    <r>
      <t xml:space="preserve">Tường xây gạch dày 100mm
</t>
    </r>
    <r>
      <rPr>
        <i/>
        <sz val="12"/>
        <color theme="1"/>
        <rFont val="Times New Roman"/>
        <family val="1"/>
      </rPr>
      <t>100mm thick brick wall</t>
    </r>
  </si>
  <si>
    <r>
      <t xml:space="preserve">Xây gạch thẻ bậc thang, tam cấp
</t>
    </r>
    <r>
      <rPr>
        <i/>
        <sz val="12"/>
        <color theme="1"/>
        <rFont val="Times New Roman"/>
        <family val="1"/>
      </rPr>
      <t>Build brick Staircase and stairs</t>
    </r>
  </si>
  <si>
    <r>
      <t xml:space="preserve">Vữa mác M75, Gạch xây mác &gt;= M50, Gạch 02 lỗ
</t>
    </r>
    <r>
      <rPr>
        <i/>
        <sz val="12"/>
        <color theme="1"/>
        <rFont val="Times New Roman"/>
        <family val="1"/>
      </rPr>
      <t>Mortar grade M75, Brick grade &gt;= M50, 02-hole brick</t>
    </r>
  </si>
  <si>
    <r>
      <t xml:space="preserve">GCLD bổ trụ  200x200mm, 4D12, D6@150
</t>
    </r>
    <r>
      <rPr>
        <i/>
        <sz val="12"/>
        <color theme="1"/>
        <rFont val="Times New Roman"/>
        <family val="1"/>
      </rPr>
      <t>Fabrication and assembly 200x200mm stiffener, 4D12, D6@150</t>
    </r>
  </si>
  <si>
    <r>
      <t xml:space="preserve">GCLD giằng tường  200x200mm, 4D12, D6@150
</t>
    </r>
    <r>
      <rPr>
        <i/>
        <sz val="12"/>
        <color theme="1"/>
        <rFont val="Times New Roman"/>
        <family val="1"/>
      </rPr>
      <t>Fabrication and assembly 200x200mm wall brace , 4D12, D6@150</t>
    </r>
  </si>
  <si>
    <r>
      <t xml:space="preserve">Vữa chống co ngót chân cột thép
</t>
    </r>
    <r>
      <rPr>
        <i/>
        <sz val="12"/>
        <color theme="1"/>
        <rFont val="Times New Roman"/>
        <family val="1"/>
      </rPr>
      <t>Grouting</t>
    </r>
  </si>
  <si>
    <r>
      <t xml:space="preserve">CÔNG TÁC TÔ TRÁT
</t>
    </r>
    <r>
      <rPr>
        <b/>
        <i/>
        <sz val="12"/>
        <color theme="1"/>
        <rFont val="Times New Roman"/>
        <family val="1"/>
      </rPr>
      <t>PLASTERING WORKS</t>
    </r>
  </si>
  <si>
    <r>
      <t xml:space="preserve">Tô tường bên ngoài nhà
</t>
    </r>
    <r>
      <rPr>
        <i/>
        <sz val="12"/>
        <color theme="1"/>
        <rFont val="Times New Roman"/>
        <family val="1"/>
      </rPr>
      <t>Exterior wall painting</t>
    </r>
  </si>
  <si>
    <r>
      <t>dày 15mm. Vữa mác M75 (bao gồm công tác đóng lưới vị trí tiếp giáp với cột, dầm, bê tông…)
15</t>
    </r>
    <r>
      <rPr>
        <i/>
        <sz val="12"/>
        <color theme="1"/>
        <rFont val="Times New Roman"/>
        <family val="1"/>
      </rPr>
      <t>mm thick. Mortar grade M75</t>
    </r>
  </si>
  <si>
    <r>
      <t xml:space="preserve">Tô tường bên trong
</t>
    </r>
    <r>
      <rPr>
        <i/>
        <sz val="12"/>
        <color theme="1"/>
        <rFont val="Times New Roman"/>
        <family val="1"/>
      </rPr>
      <t>Interior wall painting</t>
    </r>
  </si>
  <si>
    <r>
      <t>dày 15mm. Vữa mác M75  (bao gồm công tác đóng lưới vị trí tiếp giáp với cột, dầm, bê tông…)
15mm</t>
    </r>
    <r>
      <rPr>
        <i/>
        <sz val="12"/>
        <color theme="1"/>
        <rFont val="Times New Roman"/>
        <family val="1"/>
      </rPr>
      <t>thick. Mortar grade M75</t>
    </r>
  </si>
  <si>
    <r>
      <t xml:space="preserve">CÔNG TÁC SƠN
</t>
    </r>
    <r>
      <rPr>
        <b/>
        <i/>
        <sz val="12"/>
        <color theme="1"/>
        <rFont val="Times New Roman"/>
        <family val="1"/>
      </rPr>
      <t>PAINTING WORK</t>
    </r>
  </si>
  <si>
    <r>
      <t xml:space="preserve">Sơn nước cho tường bên ngoài (1 lớp lót, hai lớp hoàn thiện)
</t>
    </r>
    <r>
      <rPr>
        <i/>
        <sz val="12"/>
        <color theme="1"/>
        <rFont val="Times New Roman"/>
        <family val="1"/>
      </rPr>
      <t>Painting exterior walls with 1 primer coat + 2 finishing coats</t>
    </r>
  </si>
  <si>
    <r>
      <t xml:space="preserve">Xoa phẳng nền, sàn bê tông bằng máy xoa công nghiệp
</t>
    </r>
    <r>
      <rPr>
        <i/>
        <sz val="12"/>
        <color theme="1"/>
        <rFont val="Times New Roman"/>
        <family val="1"/>
      </rPr>
      <t>Power troweling concrete floors using industrial machines</t>
    </r>
  </si>
  <si>
    <r>
      <t xml:space="preserve">Hoàn thiện liquid haderner (Đánh bóng nền hoàn thiện)
</t>
    </r>
    <r>
      <rPr>
        <i/>
        <sz val="12"/>
        <color theme="1"/>
        <rFont val="Times New Roman"/>
        <family val="1"/>
      </rPr>
      <t>Liquid haderner</t>
    </r>
  </si>
  <si>
    <r>
      <t xml:space="preserve">Cửa Thép và Cửa thép chống cháy
</t>
    </r>
    <r>
      <rPr>
        <b/>
        <i/>
        <u/>
        <sz val="12"/>
        <color theme="1"/>
        <rFont val="Times New Roman"/>
        <family val="1"/>
      </rPr>
      <t>Steel Doors and Fireproof Steel Doors</t>
    </r>
  </si>
  <si>
    <r>
      <t xml:space="preserve">Việt Nam
</t>
    </r>
    <r>
      <rPr>
        <i/>
        <sz val="12"/>
        <color theme="1"/>
        <rFont val="Times New Roman"/>
        <family val="1"/>
      </rPr>
      <t>Vietnam</t>
    </r>
  </si>
  <si>
    <r>
      <t xml:space="preserve">Cửa cuốn lá thép
</t>
    </r>
    <r>
      <rPr>
        <b/>
        <i/>
        <u/>
        <sz val="12"/>
        <color theme="1"/>
        <rFont val="Times New Roman"/>
        <family val="1"/>
      </rPr>
      <t>Steel rolling door</t>
    </r>
  </si>
  <si>
    <r>
      <t xml:space="preserve">BỘ logo Chữ nổi trên Vách
</t>
    </r>
    <r>
      <rPr>
        <i/>
        <sz val="12"/>
        <color theme="1"/>
        <rFont val="Times New Roman"/>
        <family val="1"/>
      </rPr>
      <t>Wall Lettering Logo Set</t>
    </r>
  </si>
  <si>
    <r>
      <t xml:space="preserve">Nắp grating mạ kẽm bề rộng 400mm, cao 50mm
</t>
    </r>
    <r>
      <rPr>
        <i/>
        <sz val="12"/>
        <color theme="1"/>
        <rFont val="Times New Roman"/>
        <family val="1"/>
      </rPr>
      <t xml:space="preserve"> Grating Cover</t>
    </r>
  </si>
  <si>
    <r>
      <t xml:space="preserve">Thí nghiệm Cọc thử
</t>
    </r>
    <r>
      <rPr>
        <i/>
        <sz val="12"/>
        <color theme="1"/>
        <rFont val="Times New Roman"/>
        <family val="1"/>
      </rPr>
      <t>Test Pile Experiment</t>
    </r>
  </si>
  <si>
    <r>
      <t xml:space="preserve">Đắp đất nền g tận dụng đất nền hiện hữu ko mua mới 
</t>
    </r>
    <r>
      <rPr>
        <i/>
        <sz val="12"/>
        <color theme="1"/>
        <rFont val="Times New Roman"/>
        <family val="1"/>
      </rPr>
      <t xml:space="preserve">Backfilling for warehouse floor, reuse existing soil </t>
    </r>
  </si>
  <si>
    <r>
      <t xml:space="preserve">Lu lèn nền đất K=0,92
</t>
    </r>
    <r>
      <rPr>
        <i/>
        <sz val="12"/>
        <color theme="1"/>
        <rFont val="Times New Roman"/>
        <family val="1"/>
      </rPr>
      <t>Compacting natural ground</t>
    </r>
  </si>
  <si>
    <r>
      <t xml:space="preserve">Bê tông Sàn R7
</t>
    </r>
    <r>
      <rPr>
        <i/>
        <sz val="12"/>
        <color theme="1"/>
        <rFont val="Times New Roman"/>
        <family val="1"/>
      </rPr>
      <t>Ground floor concrete</t>
    </r>
  </si>
  <si>
    <r>
      <t xml:space="preserve">Cốt thép nền, sàn
</t>
    </r>
    <r>
      <rPr>
        <i/>
        <sz val="12"/>
        <color theme="1"/>
        <rFont val="Times New Roman"/>
        <family val="1"/>
      </rPr>
      <t>Reinforcement for flooring</t>
    </r>
  </si>
  <si>
    <r>
      <t xml:space="preserve">Cốt thép cầu thang
</t>
    </r>
    <r>
      <rPr>
        <i/>
        <sz val="12"/>
        <color theme="1"/>
        <rFont val="Times New Roman"/>
        <family val="1"/>
      </rPr>
      <t>Reinforcement for Stair</t>
    </r>
  </si>
  <si>
    <r>
      <t xml:space="preserve">Tường xây gạch dày 200mm
</t>
    </r>
    <r>
      <rPr>
        <i/>
        <sz val="12"/>
        <color theme="1"/>
        <rFont val="Times New Roman"/>
        <family val="1"/>
      </rPr>
      <t>100mm thick brick wall</t>
    </r>
  </si>
  <si>
    <r>
      <t xml:space="preserve">Vữa mác M75, Gạch xây mác &gt;= M50, Gạch 04 lỗ chèn gạch 02 lỗ (gồm công tác khoan râu liên kết với cột vách bê tông)
</t>
    </r>
    <r>
      <rPr>
        <i/>
        <sz val="12"/>
        <color theme="1"/>
        <rFont val="Times New Roman"/>
        <family val="1"/>
      </rPr>
      <t>Mortar grade M75, Brick grade &gt;= M50, 04-hole bricks, 02-hole brick inserts</t>
    </r>
  </si>
  <si>
    <r>
      <t xml:space="preserve"> - Cát : Campuchia, Dầu Tiếng, địa phương
- Xi măng : Hà Tiên, Fico
</t>
    </r>
    <r>
      <rPr>
        <i/>
        <sz val="12"/>
        <color theme="1"/>
        <rFont val="Times New Roman"/>
        <family val="1"/>
      </rPr>
      <t>- Sand: Cambodia, Dau Tieng, local
- Cement: Ha Tien, Fico</t>
    </r>
  </si>
  <si>
    <r>
      <t xml:space="preserve">dày 15mm. Vữa mác M75  (bao gồm công tác đóng lưới vị trí tiếp giáp với cột, dầm, bê tông…)
</t>
    </r>
    <r>
      <rPr>
        <i/>
        <sz val="12"/>
        <color theme="1"/>
        <rFont val="Times New Roman"/>
        <family val="1"/>
      </rPr>
      <t>20mm thick. Mortar grade M75</t>
    </r>
  </si>
  <si>
    <r>
      <t xml:space="preserve">Chống thấm nhà vệ sinh
</t>
    </r>
    <r>
      <rPr>
        <i/>
        <sz val="12"/>
        <color theme="1"/>
        <rFont val="Times New Roman"/>
        <family val="1"/>
      </rPr>
      <t>Waterproofing the toilet</t>
    </r>
  </si>
  <si>
    <r>
      <t xml:space="preserve">Chống thấm sân thượng, mái bê tông
</t>
    </r>
    <r>
      <rPr>
        <i/>
        <sz val="12"/>
        <color theme="1"/>
        <rFont val="Times New Roman"/>
        <family val="1"/>
      </rPr>
      <t>Waterproofing terraces and concrete roofs</t>
    </r>
  </si>
  <si>
    <r>
      <t xml:space="preserve">Ốp, lát gạch tường nền Granite 300x600, WC
</t>
    </r>
    <r>
      <rPr>
        <i/>
        <sz val="12"/>
        <color theme="1"/>
        <rFont val="Times New Roman"/>
        <family val="1"/>
      </rPr>
      <t>Granite wall tiles 300x600, WC</t>
    </r>
  </si>
  <si>
    <r>
      <t xml:space="preserve">Lát gạch nền Granite 600x600 
</t>
    </r>
    <r>
      <rPr>
        <i/>
        <sz val="12"/>
        <color theme="1"/>
        <rFont val="Times New Roman"/>
        <family val="1"/>
      </rPr>
      <t xml:space="preserve">Laying  300x600 Granite floor tiles </t>
    </r>
  </si>
  <si>
    <r>
      <t xml:space="preserve">Lát đá Granite cầu thang, tam cấp, đá đen Huế Kim sa trung
</t>
    </r>
    <r>
      <rPr>
        <i/>
        <sz val="12"/>
        <color theme="1"/>
        <rFont val="Times New Roman"/>
        <family val="1"/>
      </rPr>
      <t>Granite stairs and steps</t>
    </r>
  </si>
  <si>
    <r>
      <t xml:space="preserve">Đóng trần thạch cao khung xương chìm 
</t>
    </r>
    <r>
      <rPr>
        <i/>
        <sz val="12"/>
        <color theme="1"/>
        <rFont val="Times New Roman"/>
        <family val="1"/>
      </rPr>
      <t>Installing frame  exposed- gypsum ceilings</t>
    </r>
  </si>
  <si>
    <r>
      <t xml:space="preserve">Tấm dày 9mm
</t>
    </r>
    <r>
      <rPr>
        <i/>
        <sz val="12"/>
        <color theme="1"/>
        <rFont val="Times New Roman"/>
        <family val="1"/>
      </rPr>
      <t>9mm thick plate</t>
    </r>
  </si>
  <si>
    <r>
      <t xml:space="preserve">khung nhôm và tấm : Vĩnh Tường / USG Boral
</t>
    </r>
    <r>
      <rPr>
        <i/>
        <sz val="12"/>
        <color theme="1"/>
        <rFont val="Times New Roman"/>
        <family val="1"/>
      </rPr>
      <t>Aluminum frame and panels: Vinh Tuong / USG Boral</t>
    </r>
  </si>
  <si>
    <r>
      <t xml:space="preserve">Đóng trần thạch cao khung xương nổi chống ẩm 600x600
</t>
    </r>
    <r>
      <rPr>
        <i/>
        <sz val="12"/>
        <color theme="1"/>
        <rFont val="Times New Roman"/>
        <family val="1"/>
      </rPr>
      <t>Installing 600x600mm moisture-resistant exposed-frame gypsum ceilings</t>
    </r>
  </si>
  <si>
    <r>
      <t xml:space="preserve">Cung cấp lắp đặt bệ lavabo (bao gồm hệ khung đỡ inox, mặt đá Granite)
</t>
    </r>
    <r>
      <rPr>
        <i/>
        <sz val="12"/>
        <color theme="1"/>
        <rFont val="Times New Roman"/>
        <family val="1"/>
      </rPr>
      <t>Supply and installation of lavabo pedestal (including stainless steel support frame, granite surface)</t>
    </r>
  </si>
  <si>
    <r>
      <t xml:space="preserve">Cung cấp lắp đặt vách ngăn compact tấm dày 12mm bao gồm cửa vách ngăn bồn tiểu
</t>
    </r>
    <r>
      <rPr>
        <i/>
        <sz val="12"/>
        <color theme="1"/>
        <rFont val="Times New Roman"/>
        <family val="1"/>
      </rPr>
      <t>Supply and installation of 15mm thick compact partition panels including urinal partition doors</t>
    </r>
  </si>
  <si>
    <r>
      <t xml:space="preserve">CÔNG TÁC ĐẤT
</t>
    </r>
    <r>
      <rPr>
        <b/>
        <i/>
        <sz val="12"/>
        <color theme="1"/>
        <rFont val="Times New Roman"/>
        <family val="1"/>
      </rPr>
      <t>EARTHWORK</t>
    </r>
  </si>
  <si>
    <r>
      <t xml:space="preserve">Đào đất hố móng, đường ống, khuôn đường
</t>
    </r>
    <r>
      <rPr>
        <i/>
        <sz val="12"/>
        <color theme="1"/>
        <rFont val="Times New Roman"/>
        <family val="1"/>
      </rPr>
      <t>Excavation of foundation pits, pipes, road molds</t>
    </r>
  </si>
  <si>
    <r>
      <t xml:space="preserve">Đào đất đà kiềng, nền nhà
</t>
    </r>
    <r>
      <rPr>
        <i/>
        <sz val="12"/>
        <color theme="1"/>
        <rFont val="Times New Roman"/>
        <family val="1"/>
      </rPr>
      <t>Digging up the land and the foundation of the house</t>
    </r>
  </si>
  <si>
    <r>
      <t xml:space="preserve">Đắp đất móng đầm chặt
</t>
    </r>
    <r>
      <rPr>
        <i/>
        <sz val="12"/>
        <color theme="1"/>
        <rFont val="Times New Roman"/>
        <family val="1"/>
      </rPr>
      <t>Compacting the foundation</t>
    </r>
  </si>
  <si>
    <r>
      <t xml:space="preserve">Vận chuyển đất ra ngoài phạm vi công trình
</t>
    </r>
    <r>
      <rPr>
        <i/>
        <sz val="12"/>
        <color theme="1"/>
        <rFont val="Times New Roman"/>
        <family val="1"/>
      </rPr>
      <t>Transporting land outside the scope of the project</t>
    </r>
  </si>
  <si>
    <r>
      <t xml:space="preserve">Đầm chặt đất nền, K&gt;=92
</t>
    </r>
    <r>
      <rPr>
        <i/>
        <sz val="12"/>
        <color theme="1"/>
        <rFont val="Times New Roman"/>
        <family val="1"/>
      </rPr>
      <t>Compacting the soil, K&gt;=92</t>
    </r>
  </si>
  <si>
    <r>
      <t xml:space="preserve">Đầm chặt và xử lý đất đáy đà kiềng, bó vỉa
</t>
    </r>
    <r>
      <rPr>
        <i/>
        <sz val="12"/>
        <color theme="1"/>
        <rFont val="Times New Roman"/>
        <family val="1"/>
      </rPr>
      <t>Compacting and treating the soil at the bottom of the dam, bundling the pavement</t>
    </r>
  </si>
  <si>
    <r>
      <t xml:space="preserve">CÔNG TÁC BÊ TÔNG
</t>
    </r>
    <r>
      <rPr>
        <b/>
        <i/>
        <sz val="12"/>
        <color theme="1"/>
        <rFont val="Times New Roman"/>
        <family val="1"/>
      </rPr>
      <t>CONCRETE WORK</t>
    </r>
  </si>
  <si>
    <r>
      <t xml:space="preserve">Bê tông lót móng đá 1x2 M150 
</t>
    </r>
    <r>
      <rPr>
        <i/>
        <sz val="12"/>
        <color theme="1"/>
        <rFont val="Times New Roman"/>
        <family val="1"/>
      </rPr>
      <t>Concrete lined with stone 1x2 M150</t>
    </r>
  </si>
  <si>
    <r>
      <t xml:space="preserve">Bê tông lót đá đà kiềng 1x2 M150
</t>
    </r>
    <r>
      <rPr>
        <i/>
        <sz val="12"/>
        <color theme="1"/>
        <rFont val="Times New Roman"/>
        <family val="1"/>
      </rPr>
      <t>Concrete lined with stone 1x2 M150</t>
    </r>
  </si>
  <si>
    <r>
      <t xml:space="preserve">Bê tông móng đá 1x2 M250
</t>
    </r>
    <r>
      <rPr>
        <i/>
        <sz val="12"/>
        <color theme="1"/>
        <rFont val="Times New Roman"/>
        <family val="1"/>
      </rPr>
      <t>Stone foundation concrete 1x2 M250</t>
    </r>
  </si>
  <si>
    <r>
      <t xml:space="preserve">Bê tông đà kiềng đá 1x2 M250
</t>
    </r>
    <r>
      <rPr>
        <i/>
        <sz val="12"/>
        <color theme="1"/>
        <rFont val="Times New Roman"/>
        <family val="1"/>
      </rPr>
      <t>1x2 M300 Stone Concrete</t>
    </r>
  </si>
  <si>
    <r>
      <t xml:space="preserve">Bê tông cột đá 1x2 M250
</t>
    </r>
    <r>
      <rPr>
        <i/>
        <sz val="12"/>
        <color theme="1"/>
        <rFont val="Times New Roman"/>
        <family val="1"/>
      </rPr>
      <t>1x2 M250 Stone Pillar Concrete</t>
    </r>
  </si>
  <si>
    <r>
      <t xml:space="preserve">Bê tông dầm giằng đá 1x2 M250
</t>
    </r>
    <r>
      <rPr>
        <i/>
        <sz val="12"/>
        <color theme="1"/>
        <rFont val="Times New Roman"/>
        <family val="1"/>
      </rPr>
      <t>Concrete stone bracing beam 1x2 M250</t>
    </r>
  </si>
  <si>
    <r>
      <t xml:space="preserve">CÔNG TÁC VÁN KHUÔN
</t>
    </r>
    <r>
      <rPr>
        <b/>
        <i/>
        <sz val="12"/>
        <color theme="1"/>
        <rFont val="Times New Roman"/>
        <family val="1"/>
      </rPr>
      <t>FORMWORK</t>
    </r>
  </si>
  <si>
    <r>
      <t xml:space="preserve">Ván khuôn lót móng
</t>
    </r>
    <r>
      <rPr>
        <i/>
        <sz val="12"/>
        <color theme="1"/>
        <rFont val="Times New Roman"/>
        <family val="1"/>
      </rPr>
      <t>Foundation Liner Formwork</t>
    </r>
  </si>
  <si>
    <r>
      <t xml:space="preserve">Ván khuôn lót đà kiềng
</t>
    </r>
    <r>
      <rPr>
        <i/>
        <sz val="12"/>
        <color theme="1"/>
        <rFont val="Times New Roman"/>
        <family val="1"/>
      </rPr>
      <t>Formwork lined with shackles</t>
    </r>
  </si>
  <si>
    <r>
      <t xml:space="preserve">Ván khuôn móng
</t>
    </r>
    <r>
      <rPr>
        <i/>
        <sz val="12"/>
        <color theme="1"/>
        <rFont val="Times New Roman"/>
        <family val="1"/>
      </rPr>
      <t>Foundation Formwork</t>
    </r>
  </si>
  <si>
    <r>
      <t xml:space="preserve">Ván khuôn đà kiềng
</t>
    </r>
    <r>
      <rPr>
        <i/>
        <sz val="12"/>
        <color theme="1"/>
        <rFont val="Times New Roman"/>
        <family val="1"/>
      </rPr>
      <t>Formwork Beams</t>
    </r>
  </si>
  <si>
    <r>
      <t xml:space="preserve">Ván khuôn cột
</t>
    </r>
    <r>
      <rPr>
        <i/>
        <sz val="12"/>
        <color theme="1"/>
        <rFont val="Times New Roman"/>
        <family val="1"/>
      </rPr>
      <t>Column Formwork</t>
    </r>
  </si>
  <si>
    <r>
      <t xml:space="preserve">CÔNG TÁC CỐT THÉP
</t>
    </r>
    <r>
      <rPr>
        <b/>
        <i/>
        <sz val="12"/>
        <color theme="1"/>
        <rFont val="Times New Roman"/>
        <family val="1"/>
      </rPr>
      <t>REBAR WORK</t>
    </r>
  </si>
  <si>
    <r>
      <t xml:space="preserve">Thép D6, D8 : CB240T
Thép Đường kính D&gt;=10 : CB400V
</t>
    </r>
    <r>
      <rPr>
        <i/>
        <sz val="12"/>
        <color theme="1"/>
        <rFont val="Times New Roman"/>
        <family val="1"/>
      </rPr>
      <t>Steel D6, D8: CB240T
Steel Diameter D&gt;=10: CB400V</t>
    </r>
  </si>
  <si>
    <r>
      <t xml:space="preserve">Cốt thép móng, đường kính
</t>
    </r>
    <r>
      <rPr>
        <i/>
        <sz val="12"/>
        <color theme="1"/>
        <rFont val="Times New Roman"/>
        <family val="1"/>
      </rPr>
      <t>Foundation reinforcement, diameter</t>
    </r>
  </si>
  <si>
    <r>
      <t xml:space="preserve">Cốt thép cột
</t>
    </r>
    <r>
      <rPr>
        <i/>
        <sz val="12"/>
        <color theme="1"/>
        <rFont val="Times New Roman"/>
        <family val="1"/>
      </rPr>
      <t>Reinforcement Column</t>
    </r>
  </si>
  <si>
    <r>
      <t xml:space="preserve">Cốt thép đà kiềng
</t>
    </r>
    <r>
      <rPr>
        <i/>
        <sz val="12"/>
        <color theme="1"/>
        <rFont val="Times New Roman"/>
        <family val="1"/>
      </rPr>
      <t>Reinforcement</t>
    </r>
  </si>
  <si>
    <r>
      <t xml:space="preserve">Cốt thép dầm giằng, lanh tô
</t>
    </r>
    <r>
      <rPr>
        <i/>
        <sz val="12"/>
        <color theme="1"/>
        <rFont val="Times New Roman"/>
        <family val="1"/>
      </rPr>
      <t>Bracing beams, linen</t>
    </r>
  </si>
  <si>
    <r>
      <t xml:space="preserve">Tường xây gạch dày 200mm
</t>
    </r>
    <r>
      <rPr>
        <i/>
        <sz val="12"/>
        <color theme="1"/>
        <rFont val="Times New Roman"/>
        <family val="1"/>
      </rPr>
      <t>200mm thick brick wall</t>
    </r>
  </si>
  <si>
    <r>
      <t xml:space="preserve">Vữa mác M75, Gạch xây mác &gt;= M50, Gạch 04 lỗ chèn gạch 02 lỗ
</t>
    </r>
    <r>
      <rPr>
        <i/>
        <sz val="12"/>
        <color theme="1"/>
        <rFont val="Times New Roman"/>
        <family val="1"/>
      </rPr>
      <t>M75 grade mortar, Grade &gt;= M50 masonry, 04 holes in bricks, 02 holes in brick inserts</t>
    </r>
  </si>
  <si>
    <r>
      <t xml:space="preserve">CÔNG TÁC TÔ TRÁT
</t>
    </r>
    <r>
      <rPr>
        <b/>
        <i/>
        <sz val="12"/>
        <color theme="1"/>
        <rFont val="Times New Roman"/>
        <family val="1"/>
      </rPr>
      <t>PLASTERING WORK</t>
    </r>
  </si>
  <si>
    <r>
      <t xml:space="preserve">Trát tường ngoài, vữa M75 dày 2.0cm
</t>
    </r>
    <r>
      <rPr>
        <i/>
        <sz val="12"/>
        <color theme="1"/>
        <rFont val="Times New Roman"/>
        <family val="1"/>
      </rPr>
      <t>Plastering of exterior walls, M75 mortar 2.0cm thick</t>
    </r>
  </si>
  <si>
    <r>
      <t xml:space="preserve">CÔNG TÁC CHỐNG THẤM + ốp lát
</t>
    </r>
    <r>
      <rPr>
        <b/>
        <i/>
        <sz val="12"/>
        <color theme="1"/>
        <rFont val="Times New Roman"/>
        <family val="1"/>
      </rPr>
      <t>WATERPROOFING WORK+ TILLING WORK</t>
    </r>
  </si>
  <si>
    <r>
      <t xml:space="preserve">Ốp ĐÁ Granite cho bảng hiệu 6 X1,5 M
</t>
    </r>
    <r>
      <rPr>
        <i/>
        <sz val="12"/>
        <color theme="1"/>
        <rFont val="Times New Roman"/>
        <family val="1"/>
      </rPr>
      <t>Granite stone cladding for signboard 6 X 1.5M</t>
    </r>
  </si>
  <si>
    <r>
      <t xml:space="preserve">CÔNG TÁC KHÁC
</t>
    </r>
    <r>
      <rPr>
        <b/>
        <i/>
        <sz val="12"/>
        <color theme="1"/>
        <rFont val="Times New Roman"/>
        <family val="1"/>
      </rPr>
      <t>OTHER WORK</t>
    </r>
  </si>
  <si>
    <r>
      <t xml:space="preserve">Chữ logo bảng hiệu
</t>
    </r>
    <r>
      <rPr>
        <i/>
        <sz val="12"/>
        <color theme="1"/>
        <rFont val="Times New Roman"/>
        <family val="1"/>
      </rPr>
      <t>Logo text on the signboard</t>
    </r>
  </si>
  <si>
    <r>
      <t xml:space="preserve">Cung cấp và thi công cọc thử, PHC-A D300 M600
</t>
    </r>
    <r>
      <rPr>
        <i/>
        <sz val="12"/>
        <color theme="1"/>
        <rFont val="Times New Roman"/>
        <family val="1"/>
      </rPr>
      <t>Supply and construction of test piles, PHC-A D300</t>
    </r>
  </si>
  <si>
    <r>
      <t xml:space="preserve">Cọc PHC A , D300, L=20m, Pmax =140 tấn, Pmin=110 tấn
</t>
    </r>
    <r>
      <rPr>
        <i/>
        <sz val="12"/>
        <color theme="1"/>
        <rFont val="Times New Roman"/>
        <family val="1"/>
      </rPr>
      <t>PHC A pile, D300, L=20m, Pmax =140 tons, Pmin=110 tons</t>
    </r>
  </si>
  <si>
    <r>
      <t xml:space="preserve">Cung cấp và thi công cọc đại trà, PHC-A D300 M600
</t>
    </r>
    <r>
      <rPr>
        <i/>
        <sz val="12"/>
        <color theme="1"/>
        <rFont val="Times New Roman"/>
        <family val="1"/>
      </rPr>
      <t>Supply and construction of mass piles, PHC-A D300</t>
    </r>
  </si>
  <si>
    <r>
      <t xml:space="preserve">Ép âm cọc
</t>
    </r>
    <r>
      <rPr>
        <i/>
        <sz val="12"/>
        <color theme="1"/>
        <rFont val="Times New Roman"/>
        <family val="1"/>
      </rPr>
      <t>Embedded pressing</t>
    </r>
  </si>
  <si>
    <r>
      <t xml:space="preserve">Hồng Tín, Hồng Hà, Đại Lộc Phát, HDH
</t>
    </r>
    <r>
      <rPr>
        <i/>
        <sz val="12"/>
        <color theme="1"/>
        <rFont val="Times New Roman"/>
        <family val="1"/>
      </rPr>
      <t>Hong Tin, Hong Ha, Dai Loc Phat, HDH</t>
    </r>
  </si>
  <si>
    <r>
      <t xml:space="preserve">Bê tông lót đá 1x2 M150
</t>
    </r>
    <r>
      <rPr>
        <i/>
        <sz val="12"/>
        <color theme="1"/>
        <rFont val="Times New Roman"/>
        <family val="1"/>
      </rPr>
      <t xml:space="preserve">Stone Lined Concrete 1x2 M150 </t>
    </r>
  </si>
  <si>
    <r>
      <t xml:space="preserve">Bê tông đà kiềng đá 1x2 M250
</t>
    </r>
    <r>
      <rPr>
        <i/>
        <sz val="12"/>
        <color theme="1"/>
        <rFont val="Times New Roman"/>
        <family val="1"/>
      </rPr>
      <t>Stone Concrete 1x2 M250</t>
    </r>
    <r>
      <rPr>
        <sz val="12"/>
        <color theme="1"/>
        <rFont val="Times New Roman"/>
        <family val="1"/>
      </rPr>
      <t xml:space="preserve"> </t>
    </r>
  </si>
  <si>
    <r>
      <t xml:space="preserve">Bê tông cột đá 1x2 M250
</t>
    </r>
    <r>
      <rPr>
        <i/>
        <sz val="12"/>
        <color theme="1"/>
        <rFont val="Times New Roman"/>
        <family val="1"/>
      </rPr>
      <t>Stone Pillar Concrete 1x2 M250</t>
    </r>
  </si>
  <si>
    <r>
      <t xml:space="preserve">Ván khuôn bê tông lót móng
</t>
    </r>
    <r>
      <rPr>
        <i/>
        <sz val="12"/>
        <color theme="1"/>
        <rFont val="Times New Roman"/>
        <family val="1"/>
      </rPr>
      <t>Foundation-lined concrete formwork</t>
    </r>
  </si>
  <si>
    <r>
      <t xml:space="preserve">Ván khuôn bê tông lót đà kiềng
</t>
    </r>
    <r>
      <rPr>
        <i/>
        <sz val="12"/>
        <color theme="1"/>
        <rFont val="Times New Roman"/>
        <family val="1"/>
      </rPr>
      <t>Concrete formwork lined with shackles</t>
    </r>
  </si>
  <si>
    <r>
      <t xml:space="preserve">Ván khuôn bê tông móng
</t>
    </r>
    <r>
      <rPr>
        <i/>
        <sz val="12"/>
        <color theme="1"/>
        <rFont val="Times New Roman"/>
        <family val="1"/>
      </rPr>
      <t>Foundation concrete formwork</t>
    </r>
  </si>
  <si>
    <r>
      <t xml:space="preserve">Ván khuôn bê tông đà kiềng
</t>
    </r>
    <r>
      <rPr>
        <i/>
        <sz val="12"/>
        <color theme="1"/>
        <rFont val="Times New Roman"/>
        <family val="1"/>
      </rPr>
      <t>Foundation groundbeam formwork</t>
    </r>
  </si>
  <si>
    <r>
      <t xml:space="preserve">Ván khuôn bê tông cột
</t>
    </r>
    <r>
      <rPr>
        <i/>
        <sz val="12"/>
        <color theme="1"/>
        <rFont val="Times New Roman"/>
        <family val="1"/>
      </rPr>
      <t>Columnar concrete formwork</t>
    </r>
  </si>
  <si>
    <r>
      <t xml:space="preserve">Cốt thép móng
</t>
    </r>
    <r>
      <rPr>
        <i/>
        <sz val="12"/>
        <color theme="1"/>
        <rFont val="Times New Roman"/>
        <family val="1"/>
      </rPr>
      <t>Reinforcement foundation</t>
    </r>
  </si>
  <si>
    <r>
      <t xml:space="preserve">Cốt thép cột
</t>
    </r>
    <r>
      <rPr>
        <i/>
        <sz val="12"/>
        <color theme="1"/>
        <rFont val="Times New Roman"/>
        <family val="1"/>
      </rPr>
      <t>Reinforced Columns</t>
    </r>
  </si>
  <si>
    <r>
      <t xml:space="preserve">Sơn cấu kiện 1 nước lót + 2 nước phủ
</t>
    </r>
    <r>
      <rPr>
        <i/>
        <sz val="12"/>
        <color theme="1"/>
        <rFont val="Times New Roman"/>
        <family val="1"/>
      </rPr>
      <t>Paint the components with 1 primer + 2 coatings</t>
    </r>
  </si>
  <si>
    <r>
      <t xml:space="preserve">ĐƯỜNG NỘI BỘ 
</t>
    </r>
    <r>
      <rPr>
        <b/>
        <i/>
        <sz val="12"/>
        <color theme="1"/>
        <rFont val="Times New Roman"/>
        <family val="1"/>
      </rPr>
      <t>HEAVY LOAD INTERNAL ROAD</t>
    </r>
  </si>
  <si>
    <r>
      <t xml:space="preserve">Lu lèn đất nền, K=92
</t>
    </r>
    <r>
      <rPr>
        <i/>
        <sz val="12"/>
        <color theme="1"/>
        <rFont val="Times New Roman"/>
        <family val="1"/>
      </rPr>
      <t>Soil compaction, K=92</t>
    </r>
  </si>
  <si>
    <r>
      <t xml:space="preserve">Lớp đá cấp phối 0x4 dày 400mm , đầm chặt
</t>
    </r>
    <r>
      <rPr>
        <i/>
        <sz val="12"/>
        <color theme="1"/>
        <rFont val="Times New Roman"/>
        <family val="1"/>
      </rPr>
      <t>Blended rock grade 0x4,</t>
    </r>
  </si>
  <si>
    <r>
      <t xml:space="preserve">Cốt thép nền (lưới thép hàn)
</t>
    </r>
    <r>
      <rPr>
        <i/>
        <sz val="12"/>
        <color theme="1"/>
        <rFont val="Times New Roman"/>
        <family val="1"/>
      </rPr>
      <t>Base reinforcement (welded wire mesh)</t>
    </r>
  </si>
  <si>
    <r>
      <t xml:space="preserve">Lớp PVC dày 0.3mm
</t>
    </r>
    <r>
      <rPr>
        <i/>
        <sz val="12"/>
        <color theme="1"/>
        <rFont val="Times New Roman"/>
        <family val="1"/>
      </rPr>
      <t>0.3mm thick PVC layer</t>
    </r>
  </si>
  <si>
    <r>
      <t xml:space="preserve">Bê tông nền đường đá 1x2 M250
</t>
    </r>
    <r>
      <rPr>
        <i/>
        <sz val="12"/>
        <color theme="1"/>
        <rFont val="Times New Roman"/>
        <family val="1"/>
      </rPr>
      <t>Stone pavement concrete 1x2 M250</t>
    </r>
  </si>
  <si>
    <r>
      <t xml:space="preserve">Bê tông bó vỉa đá 1x2, M250
</t>
    </r>
    <r>
      <rPr>
        <i/>
        <sz val="12"/>
        <color theme="1"/>
        <rFont val="Times New Roman"/>
        <family val="1"/>
      </rPr>
      <t>1x2 Stone Pavement Bundle Concrete, M250</t>
    </r>
  </si>
  <si>
    <r>
      <t xml:space="preserve">Ván khuôn bó vỉa
</t>
    </r>
    <r>
      <rPr>
        <i/>
        <sz val="12"/>
        <color theme="1"/>
        <rFont val="Times New Roman"/>
        <family val="1"/>
      </rPr>
      <t>Pavement binding formwork</t>
    </r>
  </si>
  <si>
    <r>
      <t xml:space="preserve">Cốt thép nền (thép cây), đường kính &lt;10
</t>
    </r>
    <r>
      <rPr>
        <i/>
        <sz val="12"/>
        <color theme="1"/>
        <rFont val="Times New Roman"/>
        <family val="1"/>
      </rPr>
      <t>Base reinforcement (rebar), diameter &lt;10</t>
    </r>
  </si>
  <si>
    <t xml:space="preserve">BÓ VỈA
</t>
  </si>
  <si>
    <r>
      <t xml:space="preserve">Ép âm cọc
</t>
    </r>
    <r>
      <rPr>
        <i/>
        <sz val="9"/>
        <color theme="1"/>
        <rFont val="Times New Roman"/>
        <family val="1"/>
      </rPr>
      <t>Embedded pressing</t>
    </r>
  </si>
  <si>
    <r>
      <t xml:space="preserve">Đào đất bể nước
</t>
    </r>
    <r>
      <rPr>
        <i/>
        <sz val="9"/>
        <color theme="1"/>
        <rFont val="Times New Roman"/>
        <family val="1"/>
      </rPr>
      <t>Excavation of water tank</t>
    </r>
  </si>
  <si>
    <r>
      <t xml:space="preserve">Đắp đất BỂ đầm chặt
</t>
    </r>
    <r>
      <rPr>
        <i/>
        <sz val="9"/>
        <color theme="1"/>
        <rFont val="Times New Roman"/>
        <family val="1"/>
      </rPr>
      <t>Compacting the water tank</t>
    </r>
  </si>
  <si>
    <r>
      <t xml:space="preserve">Đầm chặt đất nền
</t>
    </r>
    <r>
      <rPr>
        <i/>
        <sz val="9"/>
        <color theme="1"/>
        <rFont val="Times New Roman"/>
        <family val="1"/>
      </rPr>
      <t>Compacting the ground</t>
    </r>
  </si>
  <si>
    <r>
      <t xml:space="preserve">Bê tông lót đá đáy bể 1x2 M150
</t>
    </r>
    <r>
      <rPr>
        <i/>
        <sz val="9"/>
        <color theme="1"/>
        <rFont val="Times New Roman"/>
        <family val="1"/>
      </rPr>
      <t>Concrete lining stone bottom tank 1x2 M100</t>
    </r>
  </si>
  <si>
    <r>
      <t xml:space="preserve">Bê tông đáy bể đá 1x2, M250, phụ gia chống thấm B8
</t>
    </r>
    <r>
      <rPr>
        <i/>
        <sz val="9"/>
        <color theme="1"/>
        <rFont val="Times New Roman"/>
        <family val="1"/>
      </rPr>
      <t>1x2 rock tank bottom concrete, M250, B8 waterproofing additive</t>
    </r>
  </si>
  <si>
    <r>
      <t xml:space="preserve">Bê tông thành bể đá 1x2, M250, phụ gia chống thấm B8
</t>
    </r>
    <r>
      <rPr>
        <i/>
        <sz val="9"/>
        <color theme="1"/>
        <rFont val="Times New Roman"/>
        <family val="1"/>
      </rPr>
      <t>Concrete into stone tank 1x2, M250, waterproofing additive B8</t>
    </r>
  </si>
  <si>
    <r>
      <t xml:space="preserve">Bê tông nắp bể đá 1x2, M300, phụ gia chống thấm
</t>
    </r>
    <r>
      <rPr>
        <i/>
        <sz val="9"/>
        <color theme="1"/>
        <rFont val="Times New Roman"/>
        <family val="1"/>
      </rPr>
      <t>1x2 Stone Tank Cover Concrete, M250, Waterproofing Additive</t>
    </r>
  </si>
  <si>
    <r>
      <t xml:space="preserve">Ván khuôn lót đáy bể
</t>
    </r>
    <r>
      <rPr>
        <i/>
        <sz val="9"/>
        <color theme="1"/>
        <rFont val="Times New Roman"/>
        <family val="1"/>
      </rPr>
      <t>Tank bottom lining formwork</t>
    </r>
  </si>
  <si>
    <r>
      <t xml:space="preserve">Ván khuôn đáy bể
</t>
    </r>
    <r>
      <rPr>
        <i/>
        <sz val="9"/>
        <color theme="1"/>
        <rFont val="Times New Roman"/>
        <family val="1"/>
      </rPr>
      <t>Tank bottom formwork</t>
    </r>
  </si>
  <si>
    <r>
      <t xml:space="preserve">Ván khuôn thành bể
</t>
    </r>
    <r>
      <rPr>
        <i/>
        <sz val="9"/>
        <color theme="1"/>
        <rFont val="Times New Roman"/>
        <family val="1"/>
      </rPr>
      <t>Tank Formwork</t>
    </r>
  </si>
  <si>
    <r>
      <t xml:space="preserve">Ván khuôn đà nắp bể
</t>
    </r>
    <r>
      <rPr>
        <i/>
        <sz val="9"/>
        <color theme="1"/>
        <rFont val="Times New Roman"/>
        <family val="1"/>
      </rPr>
      <t>Formwork Beams</t>
    </r>
  </si>
  <si>
    <r>
      <t xml:space="preserve">Ván khuôn cột bể
</t>
    </r>
    <r>
      <rPr>
        <i/>
        <sz val="9"/>
        <color theme="1"/>
        <rFont val="Times New Roman"/>
        <family val="1"/>
      </rPr>
      <t>Tank column formwork</t>
    </r>
  </si>
  <si>
    <r>
      <t xml:space="preserve">Ván khuôn bổ trụ
</t>
    </r>
    <r>
      <rPr>
        <i/>
        <sz val="9"/>
        <color theme="1"/>
        <rFont val="Times New Roman"/>
        <family val="1"/>
      </rPr>
      <t>Formwork Pillar Supplement</t>
    </r>
  </si>
  <si>
    <r>
      <t xml:space="preserve">Ván khuôn dầm, giằng, lanh tô
</t>
    </r>
    <r>
      <rPr>
        <i/>
        <sz val="9"/>
        <color theme="1"/>
        <rFont val="Times New Roman"/>
        <family val="1"/>
      </rPr>
      <t>Beam formwork, bracing, linen bowls</t>
    </r>
  </si>
  <si>
    <r>
      <t xml:space="preserve">Ván khuôn sàn ~ Sê nô
</t>
    </r>
    <r>
      <rPr>
        <i/>
        <sz val="9"/>
        <color theme="1"/>
        <rFont val="Times New Roman"/>
        <family val="1"/>
      </rPr>
      <t>Floor Formwork ~ Seno</t>
    </r>
  </si>
  <si>
    <r>
      <t xml:space="preserve">Ván khuôn nắp bể
</t>
    </r>
    <r>
      <rPr>
        <i/>
        <sz val="9"/>
        <color theme="1"/>
        <rFont val="Times New Roman"/>
        <family val="1"/>
      </rPr>
      <t>Tank lid formwork</t>
    </r>
  </si>
  <si>
    <r>
      <t xml:space="preserve">Cốt thép móng
</t>
    </r>
    <r>
      <rPr>
        <i/>
        <sz val="9"/>
        <color theme="1"/>
        <rFont val="Times New Roman"/>
        <family val="1"/>
      </rPr>
      <t>Reinforcement Foundation</t>
    </r>
  </si>
  <si>
    <r>
      <t xml:space="preserve">Cốt thép đà kiềng
</t>
    </r>
    <r>
      <rPr>
        <i/>
        <sz val="9"/>
        <color theme="1"/>
        <rFont val="Times New Roman"/>
        <family val="1"/>
      </rPr>
      <t>Reinforcement Beam</t>
    </r>
  </si>
  <si>
    <r>
      <t xml:space="preserve">Cốt thép cột, thành bể
</t>
    </r>
    <r>
      <rPr>
        <i/>
        <sz val="9"/>
        <color theme="1"/>
        <rFont val="Times New Roman"/>
        <family val="1"/>
      </rPr>
      <t>Reinforced columns, tank walls</t>
    </r>
  </si>
  <si>
    <r>
      <t xml:space="preserve">Cốt thép đáy bể
</t>
    </r>
    <r>
      <rPr>
        <i/>
        <sz val="9"/>
        <color theme="1"/>
        <rFont val="Times New Roman"/>
        <family val="1"/>
      </rPr>
      <t>Tank bottom reinforcement</t>
    </r>
  </si>
  <si>
    <r>
      <t xml:space="preserve">Cốt thép nắp bể
</t>
    </r>
    <r>
      <rPr>
        <i/>
        <sz val="9"/>
        <color theme="1"/>
        <rFont val="Times New Roman"/>
        <family val="1"/>
      </rPr>
      <t>Reinforced tank cover</t>
    </r>
  </si>
  <si>
    <r>
      <t xml:space="preserve">Sơn dầm, trần, cột, tường trong nhà 1 nước lót + 2 nước phủ
</t>
    </r>
    <r>
      <rPr>
        <i/>
        <sz val="9"/>
        <color theme="1"/>
        <rFont val="Times New Roman"/>
        <family val="1"/>
      </rPr>
      <t>Paint beams, ceilings, columns, and walls in the house with 1 primer + 2 coatings</t>
    </r>
  </si>
  <si>
    <r>
      <t xml:space="preserve">Sơn tường ngoài nhà 1 nước lót + 2 nước phủ
</t>
    </r>
    <r>
      <rPr>
        <i/>
        <sz val="9"/>
        <color theme="1"/>
        <rFont val="Times New Roman"/>
        <family val="1"/>
      </rPr>
      <t>Painting the walls outside the house with 1 primer + 2 coatings</t>
    </r>
  </si>
  <si>
    <r>
      <t xml:space="preserve">Sơn nước cấu kiện bê tông (Cột, dầm, cầu thang)
</t>
    </r>
    <r>
      <rPr>
        <i/>
        <sz val="9"/>
        <color theme="1"/>
        <rFont val="Times New Roman"/>
        <family val="1"/>
      </rPr>
      <t>Paint concrete structures (columns, beams, stairs)</t>
    </r>
  </si>
  <si>
    <r>
      <t xml:space="preserve">CÔNG TÁC CHỐNG THẤM
</t>
    </r>
    <r>
      <rPr>
        <b/>
        <i/>
        <sz val="9"/>
        <color theme="1"/>
        <rFont val="Times New Roman"/>
        <family val="1"/>
      </rPr>
      <t>WATERPROOFING WORK</t>
    </r>
  </si>
  <si>
    <r>
      <t xml:space="preserve">Quét chống thấm sika 2 lớp cho thành bể và đáy bể 
</t>
    </r>
    <r>
      <rPr>
        <i/>
        <sz val="9"/>
        <color theme="1"/>
        <rFont val="Times New Roman"/>
        <family val="1"/>
      </rPr>
      <t>Apply 2 layers of waterproofing with Sika.</t>
    </r>
  </si>
  <si>
    <r>
      <t xml:space="preserve">CÔNG TÁC HOÀN THIỆN NỀN SÀN
</t>
    </r>
    <r>
      <rPr>
        <b/>
        <i/>
        <sz val="9"/>
        <color theme="1"/>
        <rFont val="Times New Roman"/>
        <family val="1"/>
      </rPr>
      <t>FINISHING THE FLOOR</t>
    </r>
  </si>
  <si>
    <r>
      <t xml:space="preserve">Op gạch nền và tường cho bể nước, gạch 300x600
</t>
    </r>
    <r>
      <rPr>
        <i/>
        <sz val="9"/>
        <color theme="1"/>
        <rFont val="Times New Roman"/>
        <family val="1"/>
      </rPr>
      <t>Tilng work</t>
    </r>
  </si>
  <si>
    <r>
      <t xml:space="preserve">CÔNG TÁC CỬA
</t>
    </r>
    <r>
      <rPr>
        <b/>
        <i/>
        <sz val="9"/>
        <color theme="1"/>
        <rFont val="Times New Roman"/>
        <family val="1"/>
      </rPr>
      <t>DOOR WORK</t>
    </r>
  </si>
  <si>
    <r>
      <t xml:space="preserve">D3 - 2000x2200
Cửa ngăn cháy 02 cánh, EI70
</t>
    </r>
    <r>
      <rPr>
        <i/>
        <sz val="9"/>
        <color theme="1"/>
        <rFont val="Times New Roman"/>
        <family val="1"/>
      </rPr>
      <t>D3 - 2000x2200
02-wing fire doors, EI70</t>
    </r>
  </si>
  <si>
    <r>
      <t xml:space="preserve">- Cửa đi sơn tĩnh điện 
- Khung thép dày1.2mm, độ dày khung 110mm 
- Cánh thép dày 0.8mm, độ dày cánh 50mm, Lõi vật liệu chống cháy; Ron cao su xung quanh, Bản lệ Inox
- Ô kính chống cháy 300x600x25mm 
*Phụ kiện / Accessories: Khoá tay gạt; Thanh thoát hiểm; Tay co thuỷ lực; Kính chống cháy; Doorsill / 
</t>
    </r>
    <r>
      <rPr>
        <i/>
        <sz val="9"/>
        <color theme="1"/>
        <rFont val="Times New Roman"/>
        <family val="1"/>
      </rPr>
      <t>- Powder coated doors 
- Steel frame thickness 1.2mm, frame thickness 110mm 
- Steel wing thickness 0.8mm, wing thickness 50mm, Flame retardant material core; Rubber Ron Around, Stainless Steel Rule
- 300x600x25mm flame retardant glass pane 
*Accessories: Lever lock; Emergency exit bar; Hydraulic Shrink Arms; Flame retardant glass; Doorsill /</t>
    </r>
  </si>
  <si>
    <r>
      <t xml:space="preserve">L1 :2400x1200mm
Lam gió nhôm + lưới chắn côn trùng
</t>
    </r>
    <r>
      <rPr>
        <i/>
        <sz val="9"/>
        <color theme="1"/>
        <rFont val="Times New Roman"/>
        <family val="1"/>
      </rPr>
      <t>L1:2400x1200mm
Aluminum windmill + insect net</t>
    </r>
  </si>
  <si>
    <r>
      <t xml:space="preserve">Lam nhôn dày 1.4mm sơn tĩnh điện màu xám nhạt
Lưới chắn côn trùng inox
</t>
    </r>
    <r>
      <rPr>
        <i/>
        <sz val="9"/>
        <color theme="1"/>
        <rFont val="Times New Roman"/>
        <family val="1"/>
      </rPr>
      <t>1.4mm thick powder coated light grey
Stainless Steel Insect Barrier</t>
    </r>
  </si>
  <si>
    <r>
      <t xml:space="preserve">Nhôm Xingfa Việt Nam
Lưới inox Việt nam
</t>
    </r>
    <r>
      <rPr>
        <i/>
        <sz val="9"/>
        <color theme="1"/>
        <rFont val="Times New Roman"/>
        <family val="1"/>
      </rPr>
      <t>Xingfa Aluminum Vietnam
Stainless Steel Mesh Vietnam</t>
    </r>
  </si>
  <si>
    <r>
      <t xml:space="preserve">CÔNG TÁC KHÁC
</t>
    </r>
    <r>
      <rPr>
        <b/>
        <i/>
        <sz val="9"/>
        <color theme="1"/>
        <rFont val="Times New Roman"/>
        <family val="1"/>
      </rPr>
      <t>OTHER WORKS</t>
    </r>
  </si>
  <si>
    <r>
      <t xml:space="preserve">Ống thoát nước PVC D60
</t>
    </r>
    <r>
      <rPr>
        <i/>
        <sz val="9"/>
        <color theme="1"/>
        <rFont val="Times New Roman"/>
        <family val="1"/>
      </rPr>
      <t>PVC Drainage Pipe D60</t>
    </r>
  </si>
  <si>
    <r>
      <t xml:space="preserve">Cung cấp lắp đặt nắp thăm 600x600
</t>
    </r>
    <r>
      <rPr>
        <i/>
        <sz val="9"/>
        <color theme="1"/>
        <rFont val="Times New Roman"/>
        <family val="1"/>
      </rPr>
      <t>Visiting Cover Installation Supply 600x600</t>
    </r>
  </si>
  <si>
    <r>
      <t xml:space="preserve">Đào đất đà kiềng
</t>
    </r>
    <r>
      <rPr>
        <i/>
        <sz val="12"/>
        <color theme="1"/>
        <rFont val="Times New Roman"/>
        <family val="1"/>
      </rPr>
      <t>Digging up the land</t>
    </r>
  </si>
  <si>
    <r>
      <t xml:space="preserve">Vận chuyển đất bên trong phạm vi công trình
</t>
    </r>
    <r>
      <rPr>
        <i/>
        <sz val="12"/>
        <color theme="1"/>
        <rFont val="Times New Roman"/>
        <family val="1"/>
      </rPr>
      <t>Transporting land inside the scope of the project</t>
    </r>
  </si>
  <si>
    <r>
      <t xml:space="preserve">Lớp PVC, dày 0.3mm
</t>
    </r>
    <r>
      <rPr>
        <i/>
        <sz val="12"/>
        <color theme="1"/>
        <rFont val="Times New Roman"/>
        <family val="1"/>
      </rPr>
      <t>PVC layer, 0.3mm thick</t>
    </r>
  </si>
  <si>
    <r>
      <t xml:space="preserve">Bê tông lót móng đá 1x2 M150
</t>
    </r>
    <r>
      <rPr>
        <i/>
        <sz val="12"/>
        <color theme="1"/>
        <rFont val="Times New Roman"/>
        <family val="1"/>
      </rPr>
      <t>Concrete lining stone foundation 1x2 M150</t>
    </r>
  </si>
  <si>
    <r>
      <t xml:space="preserve">Kiến Hoa, Phan Vũ, BT Thủ Đức
</t>
    </r>
    <r>
      <rPr>
        <i/>
        <sz val="12"/>
        <color theme="1"/>
        <rFont val="Times New Roman"/>
        <family val="1"/>
      </rPr>
      <t>Kien Hoa, Phan Vu, BT Thu Duc</t>
    </r>
  </si>
  <si>
    <r>
      <t xml:space="preserve">Bê tông cổ móng đá 1x2 M250
</t>
    </r>
    <r>
      <rPr>
        <i/>
        <sz val="12"/>
        <color theme="1"/>
        <rFont val="Times New Roman"/>
        <family val="1"/>
      </rPr>
      <t>Stone foundation neck concrete 1x2 M250</t>
    </r>
  </si>
  <si>
    <r>
      <t xml:space="preserve">Bê tông đà kiềng đá 1x2 M250
</t>
    </r>
    <r>
      <rPr>
        <i/>
        <sz val="12"/>
        <color theme="1"/>
        <rFont val="Times New Roman"/>
        <family val="1"/>
      </rPr>
      <t>1x2 M250 Stone Concrete</t>
    </r>
  </si>
  <si>
    <r>
      <t xml:space="preserve">Bê tông nền đá 1x2 M250
</t>
    </r>
    <r>
      <rPr>
        <i/>
        <sz val="12"/>
        <color theme="1"/>
        <rFont val="Times New Roman"/>
        <family val="1"/>
      </rPr>
      <t>Stone foundation concrete 1x2 M250</t>
    </r>
  </si>
  <si>
    <r>
      <t xml:space="preserve">Ván khuôn bê tông lót móng
</t>
    </r>
    <r>
      <rPr>
        <i/>
        <sz val="12"/>
        <color theme="1"/>
        <rFont val="Times New Roman"/>
        <family val="1"/>
      </rPr>
      <t>Formwork for foundation lean concrete</t>
    </r>
  </si>
  <si>
    <r>
      <t xml:space="preserve">Ván khuôn bê tông lót đà kiềng
</t>
    </r>
    <r>
      <rPr>
        <i/>
        <sz val="12"/>
        <color theme="1"/>
        <rFont val="Times New Roman"/>
        <family val="1"/>
      </rPr>
      <t>Formwork for tie beam lean concrete</t>
    </r>
  </si>
  <si>
    <r>
      <t xml:space="preserve">Ván khuôn bê tông móng
</t>
    </r>
    <r>
      <rPr>
        <i/>
        <sz val="12"/>
        <color theme="1"/>
        <rFont val="Times New Roman"/>
        <family val="1"/>
      </rPr>
      <t>Formwork for foundation concrete</t>
    </r>
  </si>
  <si>
    <r>
      <t xml:space="preserve">Ván khuôn bê tông đà kiềng
</t>
    </r>
    <r>
      <rPr>
        <i/>
        <sz val="12"/>
        <color theme="1"/>
        <rFont val="Times New Roman"/>
        <family val="1"/>
      </rPr>
      <t>Formwork for tie beam concrete</t>
    </r>
  </si>
  <si>
    <r>
      <t xml:space="preserve">Ván khuôn bê tông cột
</t>
    </r>
    <r>
      <rPr>
        <i/>
        <sz val="12"/>
        <color theme="1"/>
        <rFont val="Times New Roman"/>
        <family val="1"/>
      </rPr>
      <t>Formwork for column</t>
    </r>
  </si>
  <si>
    <r>
      <t xml:space="preserve">Thép D6, D8 : CB240T
Thép Đường kính D&gt;=10 : CB400V
</t>
    </r>
    <r>
      <rPr>
        <i/>
        <sz val="12"/>
        <color theme="1"/>
        <rFont val="Times New Roman"/>
        <family val="1"/>
      </rPr>
      <t>Steel D6, D8: CB240T
Steel Diameter D&gt;=10: CB500V</t>
    </r>
  </si>
  <si>
    <r>
      <t xml:space="preserve">Cốt thép đà kiềng
</t>
    </r>
    <r>
      <rPr>
        <i/>
        <sz val="12"/>
        <color theme="1"/>
        <rFont val="Times New Roman"/>
        <family val="1"/>
      </rPr>
      <t>Reinforcement tie beam</t>
    </r>
  </si>
  <si>
    <r>
      <t xml:space="preserve">Cốt thép cột
</t>
    </r>
    <r>
      <rPr>
        <i/>
        <sz val="12"/>
        <color theme="1"/>
        <rFont val="Times New Roman"/>
        <family val="1"/>
      </rPr>
      <t>Column reinforcement</t>
    </r>
  </si>
  <si>
    <r>
      <t xml:space="preserve">Cốt thép sàn (thép lưới hàn)
</t>
    </r>
    <r>
      <rPr>
        <i/>
        <sz val="12"/>
        <color theme="1"/>
        <rFont val="Times New Roman"/>
        <family val="1"/>
      </rPr>
      <t>Reinforcement for slabs(welded mesh)</t>
    </r>
  </si>
  <si>
    <r>
      <t xml:space="preserve">Cốt thép Ram dốc (thép lưới hàn)
</t>
    </r>
    <r>
      <rPr>
        <i/>
        <sz val="12"/>
        <color theme="1"/>
        <rFont val="Times New Roman"/>
        <family val="1"/>
      </rPr>
      <t>Reinforcement for Ramps(welded mesh)</t>
    </r>
  </si>
  <si>
    <r>
      <t xml:space="preserve">Lăn tạo nhám, sơn kẻ vạch chia ô đậu xe
</t>
    </r>
    <r>
      <rPr>
        <i/>
        <sz val="12"/>
        <color theme="1"/>
        <rFont val="Times New Roman"/>
        <family val="1"/>
      </rPr>
      <t>Roll to create a textured surface and paint line markings to delineate parking bays</t>
    </r>
  </si>
  <si>
    <r>
      <t xml:space="preserve">Xoa nền, cắt ron chống trượt D20
</t>
    </r>
    <r>
      <rPr>
        <i/>
        <sz val="12"/>
        <color theme="1"/>
        <rFont val="Times New Roman"/>
        <family val="1"/>
      </rPr>
      <t>Trowel the floor surface and cut D20 anti-slip joints</t>
    </r>
  </si>
  <si>
    <r>
      <t xml:space="preserve">Đào đất 
</t>
    </r>
    <r>
      <rPr>
        <i/>
        <sz val="12"/>
        <color theme="1"/>
        <rFont val="Times New Roman"/>
        <family val="1"/>
      </rPr>
      <t>Digging the soil</t>
    </r>
  </si>
  <si>
    <r>
      <t xml:space="preserve">Đắp cát &amp; đầm chặt
</t>
    </r>
    <r>
      <rPr>
        <i/>
        <sz val="12"/>
        <color theme="1"/>
        <rFont val="Times New Roman"/>
        <family val="1"/>
      </rPr>
      <t>Sanding &amp; compacting</t>
    </r>
  </si>
  <si>
    <r>
      <t xml:space="preserve">Đầm chặt đáy hố ga, gối cống, cống và cừ tràm
</t>
    </r>
    <r>
      <rPr>
        <i/>
        <sz val="12"/>
        <color theme="1"/>
        <rFont val="Times New Roman"/>
        <family val="1"/>
      </rPr>
      <t>Compaction the bottom of manholes, sewer pillows, culverts</t>
    </r>
  </si>
  <si>
    <r>
      <t xml:space="preserve">Gia công, lắp đặt Hố ga
gồm kết cấu đỡ họng thu nước
</t>
    </r>
    <r>
      <rPr>
        <i/>
        <sz val="12"/>
        <color theme="1"/>
        <rFont val="Times New Roman"/>
        <family val="1"/>
      </rPr>
      <t>Processing and installation of manholes
including a structure to support the throat to collect water</t>
    </r>
  </si>
  <si>
    <r>
      <t xml:space="preserve">Cống rung ép D400 h10
</t>
    </r>
    <r>
      <rPr>
        <i/>
        <sz val="12"/>
        <color theme="1"/>
        <rFont val="Times New Roman"/>
        <family val="1"/>
      </rPr>
      <t>Vibratory drain D400 h10</t>
    </r>
  </si>
  <si>
    <r>
      <t xml:space="preserve">Cống rung ép D400 h30
</t>
    </r>
    <r>
      <rPr>
        <i/>
        <sz val="12"/>
        <color theme="1"/>
        <rFont val="Times New Roman"/>
        <family val="1"/>
      </rPr>
      <t>Vibratory drain D400 h30</t>
    </r>
  </si>
  <si>
    <r>
      <t xml:space="preserve">Cống rung ép D500 h10
</t>
    </r>
    <r>
      <rPr>
        <i/>
        <sz val="12"/>
        <color theme="1"/>
        <rFont val="Times New Roman"/>
        <family val="1"/>
      </rPr>
      <t>Vibratory drain D500 h10</t>
    </r>
  </si>
  <si>
    <r>
      <t xml:space="preserve">Cống rung ép D500 h30
</t>
    </r>
    <r>
      <rPr>
        <i/>
        <sz val="12"/>
        <color theme="1"/>
        <rFont val="Times New Roman"/>
        <family val="1"/>
      </rPr>
      <t>Vibratory drain D500 h30</t>
    </r>
  </si>
  <si>
    <r>
      <t xml:space="preserve">Cống rung ép D600 h10
</t>
    </r>
    <r>
      <rPr>
        <i/>
        <sz val="12"/>
        <color theme="1"/>
        <rFont val="Times New Roman"/>
        <family val="1"/>
      </rPr>
      <t>Vibrating drain D600 h10</t>
    </r>
  </si>
  <si>
    <r>
      <t xml:space="preserve">Cống rung ép D600 h30
</t>
    </r>
    <r>
      <rPr>
        <i/>
        <sz val="12"/>
        <color theme="1"/>
        <rFont val="Times New Roman"/>
        <family val="1"/>
      </rPr>
      <t>Vibrating drain D600 h30</t>
    </r>
  </si>
  <si>
    <r>
      <t xml:space="preserve">Cống rung ép D800 h30
</t>
    </r>
    <r>
      <rPr>
        <i/>
        <sz val="12"/>
        <color theme="1"/>
        <rFont val="Times New Roman"/>
        <family val="1"/>
      </rPr>
      <t>Vibrating drain D800 h30</t>
    </r>
  </si>
  <si>
    <r>
      <t xml:space="preserve">Gối cống D400
</t>
    </r>
    <r>
      <rPr>
        <i/>
        <sz val="12"/>
        <color theme="1"/>
        <rFont val="Times New Roman"/>
        <family val="1"/>
      </rPr>
      <t>D400 Drain Pillow</t>
    </r>
  </si>
  <si>
    <r>
      <t xml:space="preserve">Gioăng cao su D400
</t>
    </r>
    <r>
      <rPr>
        <i/>
        <sz val="12"/>
        <color theme="1"/>
        <rFont val="Times New Roman"/>
        <family val="1"/>
      </rPr>
      <t>D400 Rubber Gasket</t>
    </r>
  </si>
  <si>
    <r>
      <t xml:space="preserve">Gối cống D500
</t>
    </r>
    <r>
      <rPr>
        <i/>
        <sz val="12"/>
        <color theme="1"/>
        <rFont val="Times New Roman"/>
        <family val="1"/>
      </rPr>
      <t>D500 Drain Pillow</t>
    </r>
  </si>
  <si>
    <r>
      <t xml:space="preserve">Gioăng cao su D500
</t>
    </r>
    <r>
      <rPr>
        <i/>
        <sz val="12"/>
        <color theme="1"/>
        <rFont val="Times New Roman"/>
        <family val="1"/>
      </rPr>
      <t>D500 Rubber Gasket</t>
    </r>
  </si>
  <si>
    <r>
      <t xml:space="preserve">Gối cống D800
</t>
    </r>
    <r>
      <rPr>
        <i/>
        <sz val="12"/>
        <color theme="1"/>
        <rFont val="Times New Roman"/>
        <family val="1"/>
      </rPr>
      <t>D800 Drain Pillow</t>
    </r>
  </si>
  <si>
    <r>
      <t xml:space="preserve">Gioăng cao su D800
</t>
    </r>
    <r>
      <rPr>
        <i/>
        <sz val="12"/>
        <color theme="1"/>
        <rFont val="Times New Roman"/>
        <family val="1"/>
      </rPr>
      <t>D800 Rubber Gasket</t>
    </r>
  </si>
  <si>
    <r>
      <t xml:space="preserve">Gối cống D600
</t>
    </r>
    <r>
      <rPr>
        <i/>
        <sz val="12"/>
        <color theme="1"/>
        <rFont val="Times New Roman"/>
        <family val="1"/>
      </rPr>
      <t>D600 Drain Pillow</t>
    </r>
  </si>
  <si>
    <r>
      <t xml:space="preserve">Gioăng cao su D600
</t>
    </r>
    <r>
      <rPr>
        <i/>
        <sz val="12"/>
        <color theme="1"/>
        <rFont val="Times New Roman"/>
        <family val="1"/>
      </rPr>
      <t>D600 Rubber Gasket</t>
    </r>
  </si>
  <si>
    <r>
      <t xml:space="preserve">Đấu nối nước mưa vào hệ thống KCN
</t>
    </r>
    <r>
      <rPr>
        <i/>
        <sz val="12"/>
        <color theme="1"/>
        <rFont val="Times New Roman"/>
        <family val="1"/>
      </rPr>
      <t>Connecting rainwater to the industrial park system</t>
    </r>
  </si>
  <si>
    <r>
      <t xml:space="preserve">TỔNG CỘNG ( Chưa bao gồm thuế VAT  )
</t>
    </r>
    <r>
      <rPr>
        <b/>
        <i/>
        <sz val="12"/>
        <color rgb="FF00B0F0"/>
        <rFont val="Times New Roman"/>
        <family val="1"/>
      </rPr>
      <t>TOTAL (Excluding VAT)</t>
    </r>
  </si>
  <si>
    <r>
      <t xml:space="preserve">STT
</t>
    </r>
    <r>
      <rPr>
        <b/>
        <i/>
        <sz val="12"/>
        <color theme="1"/>
        <rFont val="Times New Roman"/>
        <family val="1"/>
      </rPr>
      <t>NO.</t>
    </r>
  </si>
  <si>
    <r>
      <t xml:space="preserve">TÊN CÔNG VIỆC VÀ DIỄN GIẢI
</t>
    </r>
    <r>
      <rPr>
        <b/>
        <i/>
        <sz val="12"/>
        <color theme="1"/>
        <rFont val="Times New Roman"/>
        <family val="1"/>
      </rPr>
      <t>DESCRIPTION</t>
    </r>
  </si>
  <si>
    <r>
      <t xml:space="preserve">ĐẶC TÍNH KỸ THUẬT
</t>
    </r>
    <r>
      <rPr>
        <b/>
        <i/>
        <sz val="12"/>
        <color theme="1"/>
        <rFont val="Times New Roman"/>
        <family val="1"/>
      </rPr>
      <t>TECHNICAL SPECIFICATIONS</t>
    </r>
  </si>
  <si>
    <r>
      <t xml:space="preserve">NHÃN HIỆU 
</t>
    </r>
    <r>
      <rPr>
        <b/>
        <i/>
        <sz val="12"/>
        <color theme="1"/>
        <rFont val="Times New Roman"/>
        <family val="1"/>
      </rPr>
      <t>BRAND NAME</t>
    </r>
  </si>
  <si>
    <r>
      <t xml:space="preserve">ĐVT
</t>
    </r>
    <r>
      <rPr>
        <b/>
        <i/>
        <sz val="12"/>
        <color theme="1"/>
        <rFont val="Times New Roman"/>
        <family val="1"/>
      </rPr>
      <t>UNIT</t>
    </r>
  </si>
  <si>
    <r>
      <t xml:space="preserve">THÀNH TIỀN (VNĐ)
</t>
    </r>
    <r>
      <rPr>
        <b/>
        <i/>
        <sz val="12"/>
        <color theme="1"/>
        <rFont val="Times New Roman"/>
        <family val="1"/>
      </rPr>
      <t xml:space="preserve">AMOUNT </t>
    </r>
  </si>
  <si>
    <r>
      <t xml:space="preserve">GHI CHÚ
</t>
    </r>
    <r>
      <rPr>
        <b/>
        <i/>
        <sz val="12"/>
        <color theme="1"/>
        <rFont val="Times New Roman"/>
        <family val="1"/>
      </rPr>
      <t>REMARK</t>
    </r>
  </si>
  <si>
    <r>
      <t xml:space="preserve">VẬT TƯ 
</t>
    </r>
    <r>
      <rPr>
        <b/>
        <i/>
        <sz val="12"/>
        <color theme="1"/>
        <rFont val="Times New Roman"/>
        <family val="1"/>
      </rPr>
      <t>MATERIAL</t>
    </r>
  </si>
  <si>
    <r>
      <t xml:space="preserve">NHÂN CÔNG 
</t>
    </r>
    <r>
      <rPr>
        <b/>
        <i/>
        <sz val="12"/>
        <color theme="1"/>
        <rFont val="Times New Roman"/>
        <family val="1"/>
      </rPr>
      <t>LABOR</t>
    </r>
  </si>
  <si>
    <r>
      <t xml:space="preserve">TỔNG CỘNG 
</t>
    </r>
    <r>
      <rPr>
        <b/>
        <i/>
        <sz val="12"/>
        <color theme="1"/>
        <rFont val="Times New Roman"/>
        <family val="1"/>
      </rPr>
      <t>TOTAL</t>
    </r>
  </si>
  <si>
    <r>
      <t xml:space="preserve">HỆ THỐNG TRUNG THẾ 
</t>
    </r>
    <r>
      <rPr>
        <b/>
        <i/>
        <sz val="12"/>
        <color theme="1"/>
        <rFont val="Times New Roman"/>
        <family val="1"/>
      </rPr>
      <t>MEDIUM VOLTAGE SYSTEM</t>
    </r>
  </si>
  <si>
    <r>
      <t xml:space="preserve">Máy biến áp 3P-1000kVA
</t>
    </r>
    <r>
      <rPr>
        <i/>
        <sz val="12"/>
        <color theme="1"/>
        <rFont val="Times New Roman"/>
        <family val="1"/>
      </rPr>
      <t>3P-1000kVA Transformer</t>
    </r>
  </si>
  <si>
    <r>
      <t xml:space="preserve">Tiếp địa thiết bị
</t>
    </r>
    <r>
      <rPr>
        <i/>
        <sz val="12"/>
        <color theme="1"/>
        <rFont val="Times New Roman"/>
        <family val="1"/>
      </rPr>
      <t>Device Grounding</t>
    </r>
  </si>
  <si>
    <r>
      <t xml:space="preserve">Tiếp địa trạm biến áp
</t>
    </r>
    <r>
      <rPr>
        <i/>
        <sz val="12"/>
        <color theme="1"/>
        <rFont val="Times New Roman"/>
        <family val="1"/>
      </rPr>
      <t>Substation Grounding</t>
    </r>
  </si>
  <si>
    <r>
      <t xml:space="preserve">Đầu cáp ngầm 24kV 
</t>
    </r>
    <r>
      <rPr>
        <i/>
        <sz val="12"/>
        <color theme="1"/>
        <rFont val="Times New Roman"/>
        <family val="1"/>
      </rPr>
      <t xml:space="preserve">24kV Underground Cable End </t>
    </r>
  </si>
  <si>
    <r>
      <t xml:space="preserve">Đầu cáp trung thế
</t>
    </r>
    <r>
      <rPr>
        <i/>
        <sz val="12"/>
        <color theme="1"/>
        <rFont val="Times New Roman"/>
        <family val="1"/>
      </rPr>
      <t xml:space="preserve">Medium Voltage Cable End </t>
    </r>
  </si>
  <si>
    <r>
      <t xml:space="preserve">Nền trạm + hàng rào trạm
</t>
    </r>
    <r>
      <rPr>
        <i/>
        <sz val="12"/>
        <color theme="1"/>
        <rFont val="Times New Roman"/>
        <family val="1"/>
      </rPr>
      <t>Station platform + station fence</t>
    </r>
  </si>
  <si>
    <r>
      <t xml:space="preserve">Chống sét
</t>
    </r>
    <r>
      <rPr>
        <i/>
        <sz val="12"/>
        <color theme="1"/>
        <rFont val="Times New Roman"/>
        <family val="1"/>
      </rPr>
      <t>Lightining Aresster 18KV -10kA</t>
    </r>
  </si>
  <si>
    <r>
      <t xml:space="preserve">Biến áp
</t>
    </r>
    <r>
      <rPr>
        <i/>
        <sz val="12"/>
        <color theme="1"/>
        <rFont val="Times New Roman"/>
        <family val="1"/>
      </rPr>
      <t>PT 12.7KV -220V</t>
    </r>
  </si>
  <si>
    <r>
      <t xml:space="preserve">Biến dòng
</t>
    </r>
    <r>
      <rPr>
        <i/>
        <sz val="12"/>
        <color theme="1"/>
        <rFont val="Times New Roman"/>
        <family val="1"/>
      </rPr>
      <t>CT</t>
    </r>
  </si>
  <si>
    <r>
      <t xml:space="preserve">Đồng hồ 3 giá
</t>
    </r>
    <r>
      <rPr>
        <i/>
        <sz val="12"/>
        <color theme="1"/>
        <rFont val="Times New Roman"/>
        <family val="1"/>
      </rPr>
      <t>Meter</t>
    </r>
  </si>
  <si>
    <r>
      <t xml:space="preserve">Cầu chì tự rơi 
</t>
    </r>
    <r>
      <rPr>
        <i/>
        <sz val="12"/>
        <color theme="1"/>
        <rFont val="Times New Roman"/>
        <family val="1"/>
      </rPr>
      <t>FCO 27KV -100A</t>
    </r>
  </si>
  <si>
    <r>
      <t xml:space="preserve">Đào, lấp đất
</t>
    </r>
    <r>
      <rPr>
        <i/>
        <sz val="12"/>
        <color theme="1"/>
        <rFont val="Times New Roman"/>
        <family val="1"/>
      </rPr>
      <t>Excavation and backfill</t>
    </r>
  </si>
  <si>
    <r>
      <t xml:space="preserve">Tấm đan 
</t>
    </r>
    <r>
      <rPr>
        <i/>
        <sz val="12"/>
        <color theme="1"/>
        <rFont val="Times New Roman"/>
        <family val="1"/>
      </rPr>
      <t>Dale 70x300x1000</t>
    </r>
  </si>
  <si>
    <r>
      <t xml:space="preserve">Băng cảnh báo cáp ngầm
</t>
    </r>
    <r>
      <rPr>
        <i/>
        <sz val="12"/>
        <color theme="1"/>
        <rFont val="Times New Roman"/>
        <family val="1"/>
      </rPr>
      <t>Underground Cable Warning Tape</t>
    </r>
  </si>
  <si>
    <r>
      <t xml:space="preserve">Ống nhựa xoắn HDPE 
</t>
    </r>
    <r>
      <rPr>
        <i/>
        <sz val="12"/>
        <color theme="1"/>
        <rFont val="Times New Roman"/>
        <family val="1"/>
      </rPr>
      <t xml:space="preserve">HDPE pipe </t>
    </r>
  </si>
  <si>
    <r>
      <t xml:space="preserve">Ống nhựa HDPE 
</t>
    </r>
    <r>
      <rPr>
        <i/>
        <sz val="12"/>
        <color theme="1"/>
        <rFont val="Times New Roman"/>
        <family val="1"/>
      </rPr>
      <t xml:space="preserve">HDPE pipe </t>
    </r>
  </si>
  <si>
    <r>
      <t xml:space="preserve">Code trụ bắt ống PVC
</t>
    </r>
    <r>
      <rPr>
        <i/>
        <sz val="12"/>
        <color theme="1"/>
        <rFont val="Times New Roman"/>
        <family val="1"/>
      </rPr>
      <t>Code Pillar Catching PVC Pipe</t>
    </r>
  </si>
  <si>
    <r>
      <t xml:space="preserve">Cọc chỉ hướng
</t>
    </r>
    <r>
      <rPr>
        <i/>
        <sz val="12"/>
        <color theme="1"/>
        <rFont val="Times New Roman"/>
        <family val="1"/>
      </rPr>
      <t>Directional Pile</t>
    </r>
  </si>
  <si>
    <r>
      <t xml:space="preserve">Cát lắp
</t>
    </r>
    <r>
      <rPr>
        <i/>
        <sz val="12"/>
        <color theme="1"/>
        <rFont val="Times New Roman"/>
        <family val="1"/>
      </rPr>
      <t>Installation sand</t>
    </r>
  </si>
  <si>
    <r>
      <t xml:space="preserve">Phụ kiện đường dây trung thế báo gồm: kẹp quai, hotline
</t>
    </r>
    <r>
      <rPr>
        <i/>
        <sz val="12"/>
        <color theme="1"/>
        <rFont val="Times New Roman"/>
        <family val="1"/>
      </rPr>
      <t>Medium-voltage line accessories include: strap clips, hotlines</t>
    </r>
  </si>
  <si>
    <r>
      <t xml:space="preserve">Chi phí hồ sơ , nghiệm thu xin phép đấu nối v.v…
</t>
    </r>
    <r>
      <rPr>
        <b/>
        <i/>
        <sz val="12"/>
        <color theme="1"/>
        <rFont val="Times New Roman"/>
        <family val="1"/>
      </rPr>
      <t>Fees for documents, request for permission to connect, etc</t>
    </r>
  </si>
  <si>
    <r>
      <t xml:space="preserve">Hộp kiểm tra điện trở 210x160x100 
</t>
    </r>
    <r>
      <rPr>
        <i/>
        <sz val="12"/>
        <color theme="1"/>
        <rFont val="Times New Roman"/>
        <family val="1"/>
      </rPr>
      <t xml:space="preserve">Earthing testbox 210x160x100 </t>
    </r>
  </si>
  <si>
    <r>
      <t xml:space="preserve">Cáp đồng trần 50mm2
</t>
    </r>
    <r>
      <rPr>
        <i/>
        <sz val="12"/>
        <color theme="1"/>
        <rFont val="Times New Roman"/>
        <family val="1"/>
      </rPr>
      <t>Bare Coper cable 50mm2</t>
    </r>
  </si>
  <si>
    <r>
      <t xml:space="preserve">Cọc tiếp địa D16-L=2.4m
</t>
    </r>
    <r>
      <rPr>
        <i/>
        <sz val="12"/>
        <color theme="1"/>
        <rFont val="Times New Roman"/>
        <family val="1"/>
      </rPr>
      <t>Earth rod D16-L=2.4m</t>
    </r>
  </si>
  <si>
    <r>
      <t xml:space="preserve">Hàn hóa nhiệt 
</t>
    </r>
    <r>
      <rPr>
        <i/>
        <sz val="12"/>
        <color theme="1"/>
        <rFont val="Times New Roman"/>
        <family val="1"/>
      </rPr>
      <t>Cadweld</t>
    </r>
  </si>
  <si>
    <r>
      <t xml:space="preserve">Giấy kiểm định đo điện trở đất
</t>
    </r>
    <r>
      <rPr>
        <i/>
        <sz val="12"/>
        <color theme="1"/>
        <rFont val="Times New Roman"/>
        <family val="1"/>
      </rPr>
      <t>Test and report</t>
    </r>
  </si>
  <si>
    <r>
      <t xml:space="preserve">Phụ kiện và vật tư phụ 
</t>
    </r>
    <r>
      <rPr>
        <i/>
        <sz val="12"/>
        <color theme="1"/>
        <rFont val="Times New Roman"/>
        <family val="1"/>
      </rPr>
      <t xml:space="preserve">Accessory &amp; Sub-material </t>
    </r>
  </si>
  <si>
    <r>
      <t xml:space="preserve">Đèn pha,bóng LED 100W,130lm/W,4000°K,IP65,gắn vách
</t>
    </r>
    <r>
      <rPr>
        <i/>
        <sz val="12"/>
        <color theme="1"/>
        <rFont val="Times New Roman"/>
        <family val="1"/>
      </rPr>
      <t>Floodlight luminare. LED lamp 100W,130lm/W,4000°K,IP65,wall mounted</t>
    </r>
  </si>
  <si>
    <r>
      <t xml:space="preserve">Ðèn đường,bóng LED 100W,130lm/W,4000°K,gắn tường,cần đèn 2m
</t>
    </r>
    <r>
      <rPr>
        <i/>
        <sz val="12"/>
        <color theme="1"/>
        <rFont val="Times New Roman"/>
        <family val="1"/>
      </rPr>
      <t>Streetlight luminare. LED lamp 100W,130lm/W,4000°K,wall mounted with arm 2m</t>
    </r>
  </si>
  <si>
    <r>
      <t xml:space="preserve">Hộp nhựa 100x100mm
</t>
    </r>
    <r>
      <rPr>
        <i/>
        <sz val="12"/>
        <color theme="1"/>
        <rFont val="Times New Roman"/>
        <family val="1"/>
      </rPr>
      <t xml:space="preserve">100x100mm plastic junction box </t>
    </r>
  </si>
  <si>
    <r>
      <t xml:space="preserve">Cáp điện CV 4Cx2.5 mm2
</t>
    </r>
    <r>
      <rPr>
        <i/>
        <sz val="12"/>
        <color theme="1"/>
        <rFont val="Times New Roman"/>
        <family val="1"/>
      </rPr>
      <t>CV cable 4Cx2.5mm²</t>
    </r>
  </si>
  <si>
    <r>
      <t xml:space="preserve">Cáp điện CV 1Cx2.5 mm2
</t>
    </r>
    <r>
      <rPr>
        <i/>
        <sz val="12"/>
        <color theme="1"/>
        <rFont val="Times New Roman"/>
        <family val="1"/>
      </rPr>
      <t>CV cable 1Cx2.5mm²</t>
    </r>
  </si>
  <si>
    <r>
      <t xml:space="preserve">Ống điện PVC D20
</t>
    </r>
    <r>
      <rPr>
        <i/>
        <sz val="12"/>
        <color theme="1"/>
        <rFont val="Times New Roman"/>
        <family val="1"/>
      </rPr>
      <t>PVC conduit D20</t>
    </r>
  </si>
  <si>
    <r>
      <t xml:space="preserve">Ống ruột gà mềm PVC D20
</t>
    </r>
    <r>
      <rPr>
        <i/>
        <sz val="12"/>
        <color theme="1"/>
        <rFont val="Times New Roman"/>
        <family val="1"/>
      </rPr>
      <t>Flexible PVC conduit D20</t>
    </r>
  </si>
  <si>
    <r>
      <t xml:space="preserve">Vật tư phụ ống nhựa PVC
</t>
    </r>
    <r>
      <rPr>
        <i/>
        <sz val="12"/>
        <color theme="1"/>
        <rFont val="Times New Roman"/>
        <family val="1"/>
      </rPr>
      <t>PVC conduit accessories</t>
    </r>
  </si>
  <si>
    <r>
      <t xml:space="preserve">Support treo đèn 
</t>
    </r>
    <r>
      <rPr>
        <i/>
        <sz val="12"/>
        <color theme="1"/>
        <rFont val="Times New Roman"/>
        <family val="1"/>
      </rPr>
      <t>Light fixture supports</t>
    </r>
  </si>
  <si>
    <r>
      <t xml:space="preserve">Vật tư phụ thi công, đấu nối 
</t>
    </r>
    <r>
      <rPr>
        <i/>
        <sz val="12"/>
        <color theme="1"/>
        <rFont val="Times New Roman"/>
        <family val="1"/>
      </rPr>
      <t>Installation accessories</t>
    </r>
  </si>
  <si>
    <r>
      <t xml:space="preserve">HỆ THỐNG TỦ ĐIỆN 
</t>
    </r>
    <r>
      <rPr>
        <b/>
        <i/>
        <sz val="12"/>
        <color theme="1"/>
        <rFont val="Times New Roman"/>
        <family val="1"/>
      </rPr>
      <t>DISTRIBUTION PANEL</t>
    </r>
  </si>
  <si>
    <r>
      <t xml:space="preserve">Tủ điện LV-1
</t>
    </r>
    <r>
      <rPr>
        <i/>
        <sz val="12"/>
        <color theme="1"/>
        <rFont val="Times New Roman"/>
        <family val="1"/>
      </rPr>
      <t>Main Distribution Switchboard LV-1</t>
    </r>
  </si>
  <si>
    <r>
      <t xml:space="preserve">Tủ điện DB-OFF1.1
</t>
    </r>
    <r>
      <rPr>
        <i/>
        <sz val="12"/>
        <color theme="1"/>
        <rFont val="Times New Roman"/>
        <family val="1"/>
      </rPr>
      <t>Distribution Board DB-OFF1.1</t>
    </r>
  </si>
  <si>
    <r>
      <t xml:space="preserve">Tủ điện DB-OFF1.2
</t>
    </r>
    <r>
      <rPr>
        <i/>
        <sz val="12"/>
        <color theme="1"/>
        <rFont val="Times New Roman"/>
        <family val="1"/>
      </rPr>
      <t>Distribution Board DB-OFF1.2</t>
    </r>
    <r>
      <rPr>
        <sz val="11"/>
        <color theme="1"/>
        <rFont val="Arial"/>
        <family val="2"/>
        <charset val="163"/>
      </rPr>
      <t/>
    </r>
  </si>
  <si>
    <r>
      <t xml:space="preserve">Tủ điện DB-OFF1.3
</t>
    </r>
    <r>
      <rPr>
        <i/>
        <sz val="12"/>
        <color theme="1"/>
        <rFont val="Times New Roman"/>
        <family val="1"/>
      </rPr>
      <t>Distribution Board DB-OFF1.3</t>
    </r>
    <r>
      <rPr>
        <sz val="11"/>
        <color theme="1"/>
        <rFont val="Arial"/>
        <family val="2"/>
        <charset val="163"/>
      </rPr>
      <t/>
    </r>
  </si>
  <si>
    <r>
      <t xml:space="preserve">Tủ điện DB-OFF1.4
</t>
    </r>
    <r>
      <rPr>
        <i/>
        <sz val="12"/>
        <color theme="1"/>
        <rFont val="Times New Roman"/>
        <family val="1"/>
      </rPr>
      <t>Distribution Board DB-OFF1.4</t>
    </r>
  </si>
  <si>
    <r>
      <t xml:space="preserve">Tủ điện DB-WS
</t>
    </r>
    <r>
      <rPr>
        <i/>
        <sz val="12"/>
        <color theme="1"/>
        <rFont val="Times New Roman"/>
        <family val="1"/>
      </rPr>
      <t>Distribution Board DB-WS</t>
    </r>
  </si>
  <si>
    <r>
      <t xml:space="preserve">Tủ điện DB-GH1
</t>
    </r>
    <r>
      <rPr>
        <i/>
        <sz val="12"/>
        <color theme="1"/>
        <rFont val="Times New Roman"/>
        <family val="1"/>
      </rPr>
      <t>Distribution Board DB-GH1</t>
    </r>
  </si>
  <si>
    <r>
      <t xml:space="preserve">HỆ THỐNG CÁP ĐIỆN
</t>
    </r>
    <r>
      <rPr>
        <b/>
        <i/>
        <sz val="12"/>
        <color theme="1"/>
        <rFont val="Times New Roman"/>
        <family val="1"/>
      </rPr>
      <t>LV CABLE/</t>
    </r>
  </si>
  <si>
    <r>
      <t xml:space="preserve">Thang cáp sơn tĩnh điện 200x100
</t>
    </r>
    <r>
      <rPr>
        <i/>
        <sz val="12"/>
        <color theme="1"/>
        <rFont val="Times New Roman"/>
        <family val="1"/>
      </rPr>
      <t>Cable ladder 200x100</t>
    </r>
  </si>
  <si>
    <r>
      <t xml:space="preserve">Máng cáp sơn tĩnh điện 100x100
</t>
    </r>
    <r>
      <rPr>
        <i/>
        <sz val="12"/>
        <color theme="1"/>
        <rFont val="Times New Roman"/>
        <family val="1"/>
      </rPr>
      <t>Trunking  100x100</t>
    </r>
  </si>
  <si>
    <r>
      <t xml:space="preserve">Máng cáp sơn tĩnh điện 100x100, cho cáp ELV
</t>
    </r>
    <r>
      <rPr>
        <i/>
        <sz val="12"/>
        <color theme="1"/>
        <rFont val="Times New Roman"/>
        <family val="1"/>
      </rPr>
      <t>Trunking  100x100 for ELV cables</t>
    </r>
  </si>
  <si>
    <r>
      <t xml:space="preserve">Phụ kiện thang, máng cáp (bát nối máng, bulong mạ kẽm, dây điện tiếp địa 2.5mm2 kết nối máng…)
</t>
    </r>
    <r>
      <rPr>
        <i/>
        <sz val="12"/>
        <color theme="1"/>
        <rFont val="Times New Roman"/>
        <family val="1"/>
      </rPr>
      <t>Cable ladder and tray accessories (tray connectors, galvanized bolts, grounding wire 2.5mm² for tray connection, etc.)</t>
    </r>
  </si>
  <si>
    <r>
      <t xml:space="preserve">Support, ty treo mạ kẽm, V thép sơn , tán, bulong…. </t>
    </r>
    <r>
      <rPr>
        <i/>
        <sz val="12"/>
        <color theme="1"/>
        <rFont val="Times New Roman"/>
        <family val="1"/>
      </rPr>
      <t>(Support, Galvanized support rods, galvanized hanging rods, painted steel V-brackets, nuts, bolts, etc.)</t>
    </r>
  </si>
  <si>
    <r>
      <t xml:space="preserve">Vật tư phụ thi công, đấu nối 
</t>
    </r>
    <r>
      <rPr>
        <i/>
        <sz val="12"/>
        <color theme="1"/>
        <rFont val="Times New Roman"/>
        <family val="1"/>
      </rPr>
      <t>Installation accessories for connection</t>
    </r>
  </si>
  <si>
    <r>
      <t xml:space="preserve">HỆ CHIẾU SÁNG 
</t>
    </r>
    <r>
      <rPr>
        <b/>
        <i/>
        <sz val="12"/>
        <color theme="1"/>
        <rFont val="Times New Roman"/>
        <family val="1"/>
      </rPr>
      <t>LIGHTING</t>
    </r>
  </si>
  <si>
    <r>
      <t xml:space="preserve">Đèn Led tuýp đơn gắn nổi L=1.2M, 1x18W
</t>
    </r>
    <r>
      <rPr>
        <i/>
        <sz val="12"/>
        <color theme="1"/>
        <rFont val="Times New Roman"/>
        <family val="1"/>
      </rPr>
      <t>Surface mounted single LED tube light 
L=1.2M, 1x18W</t>
    </r>
  </si>
  <si>
    <r>
      <t xml:space="preserve">Đèn Led tuýp đôi gắn nổi L=1.2M, 2x18W
</t>
    </r>
    <r>
      <rPr>
        <i/>
        <sz val="12"/>
        <color theme="1"/>
        <rFont val="Times New Roman"/>
        <family val="1"/>
      </rPr>
      <t>Surface mounted double LED tube light 
L=1.2M, 2x18W</t>
    </r>
  </si>
  <si>
    <r>
      <t xml:space="preserve">Đèn Chống thấm gắn nổi L=1.2M, 2x18W, IP65
</t>
    </r>
    <r>
      <rPr>
        <i/>
        <sz val="12"/>
        <color theme="1"/>
        <rFont val="Times New Roman"/>
        <family val="1"/>
      </rPr>
      <t>Surface mounted waterproof light L=1.2M, 2x18W, IP65</t>
    </r>
  </si>
  <si>
    <r>
      <t xml:space="preserve">Đèn Led Panel lắp âm trần 40W (600X600)
</t>
    </r>
    <r>
      <rPr>
        <i/>
        <sz val="12"/>
        <color theme="1"/>
        <rFont val="Times New Roman"/>
        <family val="1"/>
      </rPr>
      <t>40W Recessed LED Panel Light (600X600)</t>
    </r>
  </si>
  <si>
    <r>
      <t xml:space="preserve">Công tắc đôi 1 chiều 10A (bao gồm đế, mặt nạ)
</t>
    </r>
    <r>
      <rPr>
        <i/>
        <sz val="12"/>
        <color theme="1"/>
        <rFont val="Times New Roman"/>
        <family val="1"/>
      </rPr>
      <t>10A double one-way switch 
(including base and faceplate)</t>
    </r>
  </si>
  <si>
    <r>
      <t xml:space="preserve">Công tắc ba 1 chiều 10A (bao gồm đế, mặt nạ)
</t>
    </r>
    <r>
      <rPr>
        <i/>
        <sz val="12"/>
        <color theme="1"/>
        <rFont val="Times New Roman"/>
        <family val="1"/>
      </rPr>
      <t>10A triple one-way switch 
(including base and faceplate)</t>
    </r>
  </si>
  <si>
    <r>
      <t xml:space="preserve">Công tắc bốn 1 chiều 10A (bao gồm đế, mặt nạ)
</t>
    </r>
    <r>
      <rPr>
        <i/>
        <sz val="12"/>
        <color theme="1"/>
        <rFont val="Times New Roman"/>
        <family val="1"/>
      </rPr>
      <t>10A fourfold one-way switch 
(including base and faceplate)</t>
    </r>
  </si>
  <si>
    <r>
      <t xml:space="preserve">Công tắc đơn 1 chiều 10A (bao gồm đế, mặt nạ), có mặt che chống thấm
</t>
    </r>
    <r>
      <rPr>
        <i/>
        <sz val="12"/>
        <color theme="1"/>
        <rFont val="Times New Roman"/>
        <family val="1"/>
      </rPr>
      <t xml:space="preserve">10A single one-way switch 
(including base and faceplate), with cover waterproof  </t>
    </r>
  </si>
  <si>
    <r>
      <t xml:space="preserve">Công tắc đôi 1 chiều 10A (bao gồm đế, mặt nạ), có mặt che chống thấm
</t>
    </r>
    <r>
      <rPr>
        <i/>
        <sz val="12"/>
        <color theme="1"/>
        <rFont val="Times New Roman"/>
        <family val="1"/>
      </rPr>
      <t xml:space="preserve">10A double one-way switch 
(including base and faceplate), with cover waterproof  </t>
    </r>
  </si>
  <si>
    <r>
      <t xml:space="preserve">Cáp điện  CV 2x1C 2.5mm² +E-CV 1C 2.5mm²
</t>
    </r>
    <r>
      <rPr>
        <i/>
        <sz val="12"/>
        <color theme="1"/>
        <rFont val="Times New Roman"/>
        <family val="1"/>
      </rPr>
      <t>Cable CV 2x1C 2.5mm² +E-CV 1C 2.5mm²</t>
    </r>
  </si>
  <si>
    <r>
      <t xml:space="preserve">Cáp điện  CV 2x1C 1.5mm² +E-CV 1C 1.5mm²
</t>
    </r>
    <r>
      <rPr>
        <i/>
        <sz val="12"/>
        <color theme="1"/>
        <rFont val="Times New Roman"/>
        <family val="1"/>
      </rPr>
      <t>Cable CV 2x1C 1.5mm² +E-CV 1C 1.5mm²</t>
    </r>
  </si>
  <si>
    <r>
      <t xml:space="preserve">Ổ CẮM
</t>
    </r>
    <r>
      <rPr>
        <b/>
        <i/>
        <sz val="12"/>
        <color theme="1"/>
        <rFont val="Times New Roman"/>
        <family val="1"/>
      </rPr>
      <t>SOCKET</t>
    </r>
  </si>
  <si>
    <r>
      <t xml:space="preserve">Ổ cắm đôi 3 chấu 16A/220V (gắn âm)
</t>
    </r>
    <r>
      <rPr>
        <i/>
        <sz val="12"/>
        <color theme="1"/>
        <rFont val="Times New Roman"/>
        <family val="1"/>
      </rPr>
      <t>16A/220V double 3-pin socket (flush-mounted)</t>
    </r>
  </si>
  <si>
    <r>
      <t>Ổ cắm sạc xe nâng 1P+N+PE 32A
32</t>
    </r>
    <r>
      <rPr>
        <i/>
        <sz val="12"/>
        <color theme="1"/>
        <rFont val="Times New Roman"/>
        <family val="1"/>
      </rPr>
      <t>A forklift charging socket (1P+N+PE)</t>
    </r>
  </si>
  <si>
    <r>
      <t>Ổ cắm sạc xe nâng 3P+N+PE 32A
32</t>
    </r>
    <r>
      <rPr>
        <i/>
        <sz val="12"/>
        <color theme="1"/>
        <rFont val="Times New Roman"/>
        <family val="1"/>
      </rPr>
      <t>A forklift charging socket (3P+N+PE)</t>
    </r>
  </si>
  <si>
    <r>
      <t xml:space="preserve">Đèn Led High Bay 150W
</t>
    </r>
    <r>
      <rPr>
        <i/>
        <sz val="12"/>
        <color theme="1"/>
        <rFont val="Times New Roman"/>
        <family val="1"/>
      </rPr>
      <t>150W High Bay Led Light</t>
    </r>
  </si>
  <si>
    <r>
      <t xml:space="preserve">Đèn Led Low Bay 50W
</t>
    </r>
    <r>
      <rPr>
        <i/>
        <sz val="12"/>
        <color theme="1"/>
        <rFont val="Times New Roman"/>
        <family val="1"/>
      </rPr>
      <t>50W Low Bay Led Light</t>
    </r>
  </si>
  <si>
    <r>
      <t>Đèn led downlight âm trần 9W
9</t>
    </r>
    <r>
      <rPr>
        <i/>
        <sz val="12"/>
        <color theme="1"/>
        <rFont val="Times New Roman"/>
        <family val="1"/>
      </rPr>
      <t>W recessed LED downlight</t>
    </r>
  </si>
  <si>
    <r>
      <t>Đèn led downlight âm trần 12W
12</t>
    </r>
    <r>
      <rPr>
        <i/>
        <sz val="12"/>
        <color theme="1"/>
        <rFont val="Times New Roman"/>
        <family val="1"/>
      </rPr>
      <t>W recessed LED downlight</t>
    </r>
  </si>
  <si>
    <r>
      <t>Đèn Led Ốp Trần Chống Bụi 18W
(tích hợp cảm biến chuyển dộng)
18</t>
    </r>
    <r>
      <rPr>
        <i/>
        <sz val="12"/>
        <color theme="1"/>
        <rFont val="Times New Roman"/>
        <family val="1"/>
      </rPr>
      <t xml:space="preserve">W Dustproof LED Ceiling Light </t>
    </r>
  </si>
  <si>
    <r>
      <t xml:space="preserve">Đèn Led Panel lắp âm trần 40W (300X1200)
</t>
    </r>
    <r>
      <rPr>
        <i/>
        <sz val="12"/>
        <color theme="1"/>
        <rFont val="Times New Roman"/>
        <family val="1"/>
      </rPr>
      <t>40W Recessed LED Panel Light (300X1200)</t>
    </r>
  </si>
  <si>
    <r>
      <t xml:space="preserve">Công tắc đơn 1 chiều 10A (bao gồm đế, mặt nạ)
</t>
    </r>
    <r>
      <rPr>
        <i/>
        <sz val="12"/>
        <color theme="1"/>
        <rFont val="Times New Roman"/>
        <family val="1"/>
      </rPr>
      <t>10A single one-way switch 
(including base and faceplate)</t>
    </r>
  </si>
  <si>
    <r>
      <t xml:space="preserve">Công tắc đơn 2 chiều 10A  (bao gồm đế, mặt nạ)
</t>
    </r>
    <r>
      <rPr>
        <i/>
        <sz val="12"/>
        <color theme="1"/>
        <rFont val="Times New Roman"/>
        <family val="1"/>
      </rPr>
      <t>10A single two-way switch 
(including base and faceplate)</t>
    </r>
  </si>
  <si>
    <r>
      <t xml:space="preserve">Công tắc đôi 2 chiều 10A (bao gồm đế, mặt nạ)
</t>
    </r>
    <r>
      <rPr>
        <i/>
        <sz val="12"/>
        <color theme="1"/>
        <rFont val="Times New Roman"/>
        <family val="1"/>
      </rPr>
      <t>10A double two-way switch
(including base and faceplate)</t>
    </r>
  </si>
  <si>
    <r>
      <t xml:space="preserve">Đèn Led tuýp đơn gắn nổi L=0.6M, 1x9W
</t>
    </r>
    <r>
      <rPr>
        <i/>
        <sz val="12"/>
        <color theme="1"/>
        <rFont val="Times New Roman"/>
        <family val="1"/>
      </rPr>
      <t>Surface mounted single LED tube light 
L=0.6M, 1x9W</t>
    </r>
  </si>
  <si>
    <r>
      <t>Đèn Led Pha Gắn Tường 30W
3</t>
    </r>
    <r>
      <rPr>
        <i/>
        <sz val="12"/>
        <color theme="1"/>
        <rFont val="Times New Roman"/>
        <family val="1"/>
      </rPr>
      <t>0W LED floodlight for wall mounting</t>
    </r>
  </si>
  <si>
    <r>
      <t xml:space="preserve">Đèn Chống thấm gắn nổi L=1.2M, 1x18W, IP65
</t>
    </r>
    <r>
      <rPr>
        <i/>
        <sz val="12"/>
        <color theme="1"/>
        <rFont val="Times New Roman"/>
        <family val="1"/>
      </rPr>
      <t>Surface mounted waterproof light L=1.2M, 1x18W, IP65</t>
    </r>
  </si>
  <si>
    <r>
      <t xml:space="preserve">TỔNG CỘNG ( Chưa bao gồm thuế VAT  )
</t>
    </r>
    <r>
      <rPr>
        <b/>
        <i/>
        <sz val="12"/>
        <color theme="1"/>
        <rFont val="Times New Roman"/>
        <family val="1"/>
      </rPr>
      <t>TOTAL (Excluding VAT)</t>
    </r>
  </si>
  <si>
    <r>
      <t xml:space="preserve">Máy biến áp 3P-630kVA
</t>
    </r>
    <r>
      <rPr>
        <i/>
        <sz val="12"/>
        <color theme="1"/>
        <rFont val="Times New Roman"/>
        <family val="1"/>
      </rPr>
      <t>3P-630kVA Transformer</t>
    </r>
  </si>
  <si>
    <r>
      <t xml:space="preserve">Hố ga 800x800 
</t>
    </r>
    <r>
      <rPr>
        <i/>
        <sz val="12"/>
        <color theme="1"/>
        <rFont val="Times New Roman"/>
        <family val="1"/>
      </rPr>
      <t>Manhole 800x800</t>
    </r>
  </si>
  <si>
    <r>
      <t xml:space="preserve">Tủ điện LV-2
</t>
    </r>
    <r>
      <rPr>
        <i/>
        <sz val="12"/>
        <color theme="1"/>
        <rFont val="Times New Roman"/>
        <family val="1"/>
      </rPr>
      <t>Main Distribution Switchboard LV-2</t>
    </r>
  </si>
  <si>
    <r>
      <t xml:space="preserve">Tủ điện DB-OFF2.1
</t>
    </r>
    <r>
      <rPr>
        <i/>
        <sz val="12"/>
        <color theme="1"/>
        <rFont val="Times New Roman"/>
        <family val="1"/>
      </rPr>
      <t>Distribution Board DB-OFF2.1</t>
    </r>
  </si>
  <si>
    <r>
      <t xml:space="preserve">Tủ điện DB-OFF2.2
</t>
    </r>
    <r>
      <rPr>
        <i/>
        <sz val="12"/>
        <color theme="1"/>
        <rFont val="Times New Roman"/>
        <family val="1"/>
      </rPr>
      <t>Distribution Board DB-OFF2.2</t>
    </r>
  </si>
  <si>
    <r>
      <t xml:space="preserve">Tủ điện DB-OFF2.3
</t>
    </r>
    <r>
      <rPr>
        <i/>
        <sz val="12"/>
        <color theme="1"/>
        <rFont val="Times New Roman"/>
        <family val="1"/>
      </rPr>
      <t>Distribution Board DB-OFF2.3</t>
    </r>
  </si>
  <si>
    <r>
      <t xml:space="preserve">Tủ điện DB-GH2
</t>
    </r>
    <r>
      <rPr>
        <i/>
        <sz val="12"/>
        <color theme="1"/>
        <rFont val="Times New Roman"/>
        <family val="1"/>
      </rPr>
      <t>Distribution Board DB-GH2</t>
    </r>
  </si>
  <si>
    <t>Chi tiết trang sau</t>
  </si>
  <si>
    <t>Nâng nền toàn bộ bằng cát lấp lên cao 400mm, ban ủi nền cát, khối lượng sẽ tính thực tế hiện trường, đơn giá đã bao gồm hệ số đầm nén nền cát</t>
  </si>
  <si>
    <r>
      <t xml:space="preserve">HẠNG MỤC ĐIỀU HÒA KHÔNG KHÍ VÀ THÔNG GIÓ
</t>
    </r>
    <r>
      <rPr>
        <b/>
        <i/>
        <sz val="12"/>
        <color theme="1"/>
        <rFont val="Times New Roman"/>
        <family val="1"/>
      </rPr>
      <t>ACMV SYSTEM</t>
    </r>
  </si>
  <si>
    <r>
      <t xml:space="preserve">OFFICE 1 
</t>
    </r>
    <r>
      <rPr>
        <b/>
        <i/>
        <sz val="12"/>
        <color theme="1"/>
        <rFont val="Times New Roman"/>
        <family val="1"/>
      </rPr>
      <t>VĂN PHÒNG 1</t>
    </r>
  </si>
  <si>
    <r>
      <rPr>
        <b/>
        <sz val="12"/>
        <color theme="1"/>
        <rFont val="Times New Roman"/>
        <family val="1"/>
      </rPr>
      <t>THIẾT BỊ</t>
    </r>
    <r>
      <rPr>
        <b/>
        <i/>
        <sz val="12"/>
        <color theme="1"/>
        <rFont val="Times New Roman"/>
        <family val="1"/>
      </rPr>
      <t xml:space="preserve">
EQUIPMENT</t>
    </r>
  </si>
  <si>
    <r>
      <t xml:space="preserve">Cái
</t>
    </r>
    <r>
      <rPr>
        <i/>
        <sz val="12"/>
        <color theme="1"/>
        <rFont val="Times New Roman"/>
        <family val="1"/>
      </rPr>
      <t>Pcs</t>
    </r>
  </si>
  <si>
    <r>
      <t xml:space="preserve">Phụ kiện, vật tư phụ cho thiết bị
</t>
    </r>
    <r>
      <rPr>
        <b/>
        <i/>
        <sz val="12"/>
        <color theme="1"/>
        <rFont val="Times New Roman"/>
        <family val="1"/>
      </rPr>
      <t>Accessories for equipment</t>
    </r>
  </si>
  <si>
    <r>
      <t xml:space="preserve">Giá đỡ dàn lạnh
</t>
    </r>
    <r>
      <rPr>
        <i/>
        <sz val="12"/>
        <color theme="1"/>
        <rFont val="Times New Roman"/>
        <family val="1"/>
      </rPr>
      <t>Support for indoor unit</t>
    </r>
  </si>
  <si>
    <r>
      <t xml:space="preserve">Giá đỡ dàn nóng
</t>
    </r>
    <r>
      <rPr>
        <i/>
        <sz val="12"/>
        <color theme="1"/>
        <rFont val="Times New Roman"/>
        <family val="1"/>
      </rPr>
      <t>Support for outdoor unit</t>
    </r>
  </si>
  <si>
    <r>
      <t xml:space="preserve">Giá đỡ cho quạt
</t>
    </r>
    <r>
      <rPr>
        <i/>
        <sz val="12"/>
        <color theme="1"/>
        <rFont val="Times New Roman"/>
        <family val="1"/>
      </rPr>
      <t>Support for fan</t>
    </r>
  </si>
  <si>
    <r>
      <t xml:space="preserve">Khớp nối mền cho quạt
</t>
    </r>
    <r>
      <rPr>
        <i/>
        <sz val="12"/>
        <color theme="1"/>
        <rFont val="Times New Roman"/>
        <family val="1"/>
      </rPr>
      <t>Canvas / flex connection for fan</t>
    </r>
  </si>
  <si>
    <r>
      <t xml:space="preserve">Phụ kiện ốc vít, bulong…
</t>
    </r>
    <r>
      <rPr>
        <i/>
        <sz val="12"/>
        <color theme="1"/>
        <rFont val="Times New Roman"/>
        <family val="1"/>
      </rPr>
      <t>Accessories for equipment ( bolts, nuts….)</t>
    </r>
  </si>
  <si>
    <r>
      <t xml:space="preserve">Lô
</t>
    </r>
    <r>
      <rPr>
        <i/>
        <sz val="12"/>
        <color theme="1"/>
        <rFont val="Times New Roman"/>
        <family val="1"/>
      </rPr>
      <t>Lot</t>
    </r>
  </si>
  <si>
    <r>
      <rPr>
        <b/>
        <sz val="12"/>
        <color theme="1"/>
        <rFont val="Times New Roman"/>
        <family val="1"/>
      </rPr>
      <t>VẬT TƯ</t>
    </r>
    <r>
      <rPr>
        <b/>
        <i/>
        <sz val="12"/>
        <color theme="1"/>
        <rFont val="Times New Roman"/>
        <family val="1"/>
      </rPr>
      <t xml:space="preserve">
MATERIAL</t>
    </r>
  </si>
  <si>
    <r>
      <t xml:space="preserve">Ống đồng kèm cách nhiệt (gas)
</t>
    </r>
    <r>
      <rPr>
        <b/>
        <i/>
        <sz val="12"/>
        <color theme="1"/>
        <rFont val="Times New Roman"/>
        <family val="1"/>
      </rPr>
      <t>Coper pipe c/w insulation</t>
    </r>
  </si>
  <si>
    <r>
      <t xml:space="preserve">Ống đồng Ø6.35x0.80 kèm cách nhiệt dầy 19mm
</t>
    </r>
    <r>
      <rPr>
        <i/>
        <sz val="12"/>
        <color theme="1"/>
        <rFont val="Times New Roman"/>
        <family val="1"/>
      </rPr>
      <t>Copper pipe Ø6.35x0.80 C/w 19mm insulation</t>
    </r>
  </si>
  <si>
    <r>
      <t xml:space="preserve">Mét
</t>
    </r>
    <r>
      <rPr>
        <i/>
        <sz val="12"/>
        <color theme="1"/>
        <rFont val="Times New Roman"/>
        <family val="1"/>
      </rPr>
      <t>m</t>
    </r>
  </si>
  <si>
    <r>
      <t xml:space="preserve">Ống đồng Ø9.52x0.80 kèm cách nhiệt dầy 19mm
</t>
    </r>
    <r>
      <rPr>
        <i/>
        <sz val="12"/>
        <color theme="1"/>
        <rFont val="Times New Roman"/>
        <family val="1"/>
      </rPr>
      <t>Copper pipe Ø9.52x0.80 C/w 19mm insulation</t>
    </r>
  </si>
  <si>
    <r>
      <t xml:space="preserve">Ống đồng Ø12.70x0.80 kèm cách nhiệt dầy 19mm
</t>
    </r>
    <r>
      <rPr>
        <i/>
        <sz val="12"/>
        <color theme="1"/>
        <rFont val="Times New Roman"/>
        <family val="1"/>
      </rPr>
      <t>Copper pipe Ø12.70x0.80 C/w 19mm insulation</t>
    </r>
  </si>
  <si>
    <r>
      <t xml:space="preserve">Ống đồng Ø15.9x0.80 kèm cách nhiệt dầy 19mm
</t>
    </r>
    <r>
      <rPr>
        <i/>
        <sz val="12"/>
        <color theme="1"/>
        <rFont val="Times New Roman"/>
        <family val="1"/>
      </rPr>
      <t>Copper pipe Ø15.9x0.80 C/w 19mm insulation</t>
    </r>
  </si>
  <si>
    <r>
      <t xml:space="preserve">Phụ kiện cho đường ống gas bao gồm cách nhiệt dầy 19mm
</t>
    </r>
    <r>
      <rPr>
        <i/>
        <sz val="12"/>
        <color theme="1"/>
        <rFont val="Times New Roman"/>
        <family val="1"/>
      </rPr>
      <t>Pipe fittings (coupling, elbow) C/w 19mm insulation</t>
    </r>
  </si>
  <si>
    <r>
      <t xml:space="preserve">Cắt đục tường trám trét và đóng lưới
</t>
    </r>
    <r>
      <rPr>
        <i/>
        <sz val="12"/>
        <color theme="1"/>
        <rFont val="Times New Roman"/>
        <family val="1"/>
      </rPr>
      <t>Openning, sleeve, and make good the wall</t>
    </r>
  </si>
  <si>
    <r>
      <t>N</t>
    </r>
    <r>
      <rPr>
        <vertAlign val="subscript"/>
        <sz val="12"/>
        <color theme="1"/>
        <rFont val="Times New Roman"/>
        <family val="1"/>
      </rPr>
      <t>2</t>
    </r>
    <r>
      <rPr>
        <sz val="12"/>
        <color theme="1"/>
        <rFont val="Times New Roman"/>
        <family val="1"/>
      </rPr>
      <t>, xi quấn</t>
    </r>
    <r>
      <rPr>
        <i/>
        <sz val="12"/>
        <color theme="1"/>
        <rFont val="Times New Roman"/>
        <family val="1"/>
      </rPr>
      <t xml:space="preserve">
N</t>
    </r>
    <r>
      <rPr>
        <i/>
        <vertAlign val="subscript"/>
        <sz val="12"/>
        <color theme="1"/>
        <rFont val="Times New Roman"/>
        <family val="1"/>
      </rPr>
      <t>2</t>
    </r>
    <r>
      <rPr>
        <i/>
        <sz val="12"/>
        <color theme="1"/>
        <rFont val="Times New Roman"/>
        <family val="1"/>
      </rPr>
      <t>, Simily</t>
    </r>
  </si>
  <si>
    <r>
      <t xml:space="preserve">Gas lạnh
</t>
    </r>
    <r>
      <rPr>
        <i/>
        <sz val="12"/>
        <color theme="1"/>
        <rFont val="Times New Roman"/>
        <family val="1"/>
      </rPr>
      <t xml:space="preserve">Refrigerant </t>
    </r>
  </si>
  <si>
    <r>
      <t xml:space="preserve">Ống nước ngưng uPVC kèm cách nhiệt
</t>
    </r>
    <r>
      <rPr>
        <b/>
        <i/>
        <sz val="12"/>
        <color theme="1"/>
        <rFont val="Times New Roman"/>
        <family val="1"/>
      </rPr>
      <t>Condensate pipe c/w insulation</t>
    </r>
  </si>
  <si>
    <r>
      <t xml:space="preserve">Ống uPVC DN25 bao gồm cách nhiệt dầy 13mm
</t>
    </r>
    <r>
      <rPr>
        <i/>
        <sz val="12"/>
        <color theme="1"/>
        <rFont val="Times New Roman"/>
        <family val="1"/>
      </rPr>
      <t>Condensate pipe uPVC DN25 c/w insulation 13mm</t>
    </r>
  </si>
  <si>
    <r>
      <t xml:space="preserve">Ống uPVC DN40 bao gồm cách nhiệt dầy 13mm
</t>
    </r>
    <r>
      <rPr>
        <i/>
        <sz val="12"/>
        <color theme="1"/>
        <rFont val="Times New Roman"/>
        <family val="1"/>
      </rPr>
      <t>Condensate pipe uPVC DN40 c/w insulation 13mm</t>
    </r>
  </si>
  <si>
    <r>
      <t xml:space="preserve">Phụ kiện ống uPVC bao gồm cách nhiệt dầy 13mm
</t>
    </r>
    <r>
      <rPr>
        <i/>
        <sz val="12"/>
        <color theme="1"/>
        <rFont val="Times New Roman"/>
        <family val="1"/>
      </rPr>
      <t>Fitting condensate pipe uPVC c/w insulation 13mm</t>
    </r>
  </si>
  <si>
    <r>
      <t xml:space="preserve">Phụ kiện, vật tư phụ
</t>
    </r>
    <r>
      <rPr>
        <b/>
        <i/>
        <sz val="12"/>
        <color theme="1"/>
        <rFont val="Times New Roman"/>
        <family val="1"/>
      </rPr>
      <t>Accessories</t>
    </r>
  </si>
  <si>
    <r>
      <t xml:space="preserve">Phụ kiện (thép U, V, Ty treo, bulong, đai ốc, cùm)
</t>
    </r>
    <r>
      <rPr>
        <i/>
        <sz val="12"/>
        <color theme="1"/>
        <rFont val="Times New Roman"/>
        <family val="1"/>
      </rPr>
      <t>Accessories (Steel U / V, rods, bolts, nuts….)</t>
    </r>
  </si>
  <si>
    <r>
      <t xml:space="preserve">Silicons, ron ống gió….
</t>
    </r>
    <r>
      <rPr>
        <i/>
        <sz val="12"/>
        <color theme="1"/>
        <rFont val="Times New Roman"/>
        <family val="1"/>
      </rPr>
      <t>Silicon, gasket for duct…</t>
    </r>
  </si>
  <si>
    <r>
      <rPr>
        <b/>
        <sz val="12"/>
        <color theme="1"/>
        <rFont val="Times New Roman"/>
        <family val="1"/>
      </rPr>
      <t>CẤP NGUỒN CHO HỆ THỐNG ĐIỀU HÒA KHÔNG KHÍ</t>
    </r>
    <r>
      <rPr>
        <b/>
        <i/>
        <sz val="12"/>
        <color theme="1"/>
        <rFont val="Times New Roman"/>
        <family val="1"/>
      </rPr>
      <t xml:space="preserve">
POWER SUPPLY FOR AIR CONDITIONER SYSTEM</t>
    </r>
  </si>
  <si>
    <r>
      <rPr>
        <sz val="12"/>
        <color theme="1"/>
        <rFont val="Times New Roman"/>
        <family val="1"/>
      </rPr>
      <t>dây điều khiển giàn nóng tới giàn lạnh 3x1C2.5mm2</t>
    </r>
    <r>
      <rPr>
        <i/>
        <sz val="12"/>
        <color theme="1"/>
        <rFont val="Times New Roman"/>
        <family val="1"/>
      </rPr>
      <t xml:space="preserve">
Cable control outdoor to indoor 3xC2.5mm2</t>
    </r>
  </si>
  <si>
    <r>
      <rPr>
        <sz val="12"/>
        <color theme="1"/>
        <rFont val="Times New Roman"/>
        <family val="1"/>
      </rPr>
      <t>Ống luồn dây điện uPVC D20</t>
    </r>
    <r>
      <rPr>
        <i/>
        <sz val="12"/>
        <color theme="1"/>
        <rFont val="Times New Roman"/>
        <family val="1"/>
      </rPr>
      <t xml:space="preserve">
Conduit uPVC D20</t>
    </r>
  </si>
  <si>
    <r>
      <t xml:space="preserve">Miêng gió, cửa gió ngoài trời,…
</t>
    </r>
    <r>
      <rPr>
        <b/>
        <i/>
        <sz val="12"/>
        <color theme="1"/>
        <rFont val="Times New Roman"/>
        <family val="1"/>
      </rPr>
      <t>Air Terminals (Diffuser, grille, louver,…)</t>
    </r>
  </si>
  <si>
    <r>
      <t>Miệng gió sọt trứng (1 lớp) 250x250+OBD</t>
    </r>
    <r>
      <rPr>
        <i/>
        <sz val="12"/>
        <color theme="1"/>
        <rFont val="Times New Roman"/>
        <family val="1"/>
      </rPr>
      <t xml:space="preserve">
EGG grille 250x250+OBD</t>
    </r>
  </si>
  <si>
    <r>
      <t>Miệng gió sọt trứng (1 lớp) 500x500+OBD</t>
    </r>
    <r>
      <rPr>
        <i/>
        <sz val="12"/>
        <color theme="1"/>
        <rFont val="Times New Roman"/>
        <family val="1"/>
      </rPr>
      <t xml:space="preserve">
EGG grille 500x500+OBD</t>
    </r>
  </si>
  <si>
    <r>
      <t>Miệng gió 4 hướng thổi 600x600+OBD</t>
    </r>
    <r>
      <rPr>
        <i/>
        <sz val="12"/>
        <color theme="1"/>
        <rFont val="Times New Roman"/>
        <family val="1"/>
      </rPr>
      <t xml:space="preserve">
4 way 600x600+OBD</t>
    </r>
  </si>
  <si>
    <r>
      <t>chụp che mưa D150</t>
    </r>
    <r>
      <rPr>
        <i/>
        <sz val="12"/>
        <color theme="1"/>
        <rFont val="Times New Roman"/>
        <family val="1"/>
      </rPr>
      <t xml:space="preserve">
Vent cap D150</t>
    </r>
  </si>
  <si>
    <r>
      <t>Chụp che mưa + Lưới chắn công trùng  SUS304 cho quạt gắn tường 300x300
Wheather proof cover + mesh SUS304 for fan discharge</t>
    </r>
    <r>
      <rPr>
        <sz val="12"/>
        <color theme="1"/>
        <rFont val="Times New Roman"/>
        <family val="1"/>
      </rPr>
      <t xml:space="preserve"> 300x300</t>
    </r>
  </si>
  <si>
    <r>
      <t>Chụp che mưa + Lưới chắn công trùng  SUS304 cho quạt gắn tường 300x400
Wheather proof cover + mesh SUS304 for fan discharge</t>
    </r>
    <r>
      <rPr>
        <sz val="12"/>
        <color theme="1"/>
        <rFont val="Times New Roman"/>
        <family val="1"/>
      </rPr>
      <t xml:space="preserve"> 300x400</t>
    </r>
  </si>
  <si>
    <r>
      <t xml:space="preserve">Ống gió và phụ kiện ống gió
</t>
    </r>
    <r>
      <rPr>
        <b/>
        <i/>
        <sz val="12"/>
        <color theme="1"/>
        <rFont val="Times New Roman"/>
        <family val="1"/>
      </rPr>
      <t>Ductwork and fitting ductworks</t>
    </r>
  </si>
  <si>
    <r>
      <t>Tole ống gió dầy 0.58mm</t>
    </r>
    <r>
      <rPr>
        <i/>
        <sz val="12"/>
        <color theme="1"/>
        <rFont val="Times New Roman"/>
        <family val="1"/>
      </rPr>
      <t xml:space="preserve">
Metal sheet 0.58mm</t>
    </r>
  </si>
  <si>
    <r>
      <t>m</t>
    </r>
    <r>
      <rPr>
        <vertAlign val="superscript"/>
        <sz val="12"/>
        <color theme="1"/>
        <rFont val="Times New Roman"/>
        <family val="1"/>
      </rPr>
      <t>2</t>
    </r>
    <r>
      <rPr>
        <sz val="12"/>
        <color theme="1"/>
        <rFont val="Times New Roman"/>
        <family val="1"/>
      </rPr>
      <t xml:space="preserve">
</t>
    </r>
    <r>
      <rPr>
        <i/>
        <sz val="12"/>
        <color theme="1"/>
        <rFont val="Times New Roman"/>
        <family val="1"/>
      </rPr>
      <t>sqm</t>
    </r>
  </si>
  <si>
    <r>
      <t xml:space="preserve">OFFICE 2 
</t>
    </r>
    <r>
      <rPr>
        <b/>
        <i/>
        <sz val="12"/>
        <color theme="1"/>
        <rFont val="Times New Roman"/>
        <family val="1"/>
      </rPr>
      <t>VĂN PHÒNG 2</t>
    </r>
  </si>
  <si>
    <t>ĐỊA ĐIỂM:  KCN HỰU THẠNH , XÃ HỰU THẠNH, HUYỆN ĐỨC HÒA,TỈNH LONG AN</t>
  </si>
  <si>
    <t xml:space="preserve">                                       General Director</t>
  </si>
  <si>
    <t>CÔNG TY CỔ PHẦN TƯ VẤN ĐẦU TƯ XÂY DỰNG MỚI (NICON)</t>
  </si>
  <si>
    <t xml:space="preserve">                                                 CÔNG TY TNHH BẢO MINH ÂN VIỆT NAM  </t>
  </si>
  <si>
    <t>Đơn Giá 
Price (VND)</t>
  </si>
  <si>
    <t xml:space="preserve">                                             CÔNG TY TNHH BẢO MINH ÂN VIỆT NAM </t>
  </si>
  <si>
    <t xml:space="preserve">Nền nhà xưởng 01 dày 200mm </t>
  </si>
  <si>
    <t xml:space="preserve">Nền nhà xưởng 02 dày 150mm </t>
  </si>
  <si>
    <t>Giarm chiều dày bê tông xưởng 2 150mm</t>
  </si>
  <si>
    <t>Sàn decking dày 120mm</t>
  </si>
  <si>
    <t>Nền xưởng 1, 2 lớp D8@200</t>
  </si>
  <si>
    <t>Nền xưởng 2 1 lớp D8@200</t>
  </si>
  <si>
    <t>Nền sàn decking 1 lớp D8@200</t>
  </si>
  <si>
    <t>Văn phòng 2: 1 trệt 1 lầu (Tổng 400m2)</t>
  </si>
  <si>
    <t>Sơn gai tường ngoài  nhà văn phòng Xưởng 1</t>
  </si>
  <si>
    <r>
      <t xml:space="preserve">Sơn nước cho tường, trần bên trong sơn trực tiếp vào tường tô(1 lớp lót, hai lớp hoàn thiện)
</t>
    </r>
    <r>
      <rPr>
        <i/>
        <sz val="12"/>
        <color theme="1"/>
        <rFont val="Times New Roman"/>
        <family val="1"/>
      </rPr>
      <t>Painting interior walls with 1 primer coat + 2 finishing coats</t>
    </r>
  </si>
  <si>
    <t>Cung cấp và lắp đặt hệ khung thép nhà nhà xe 1 tầng, lợp mái tole</t>
  </si>
  <si>
    <t>Nhà xe 1 tầng</t>
  </si>
  <si>
    <t>Thi công xây tô  hoàn thiện nhà bơm</t>
  </si>
  <si>
    <r>
      <rPr>
        <b/>
        <sz val="12"/>
        <color theme="1"/>
        <rFont val="Times New Roman"/>
        <family val="1"/>
      </rPr>
      <t xml:space="preserve">PP hoàn thiện:
Quy cách lưới:
</t>
    </r>
    <r>
      <rPr>
        <sz val="12"/>
        <color theme="1"/>
        <rFont val="Times New Roman"/>
        <family val="1"/>
      </rPr>
      <t xml:space="preserve">KT (cao x dài):
Nhúng kẽm nóng
TT−UNI Ø6@200x50
1650x3100 (Tim cột 3200)
PP hoàn thiện:mạ kẽm nhúng nóng
Quy cách trụ:Ø60x2.0xH1700
Q/c bản mã: 150x150x8.0
</t>
    </r>
    <r>
      <rPr>
        <b/>
        <sz val="12"/>
        <color theme="1"/>
        <rFont val="Times New Roman"/>
        <family val="1"/>
      </rPr>
      <t>Trụ tròn bản mã gắn nắp chụp:</t>
    </r>
    <r>
      <rPr>
        <sz val="12"/>
        <color theme="1"/>
        <rFont val="Times New Roman"/>
        <family val="1"/>
      </rPr>
      <t xml:space="preserve">
Qui cách trụ: Ø60x2.0xH1700
Qui cách bản mã: 150x150x8.0</t>
    </r>
  </si>
  <si>
    <t>Mạ màu AZ150 - G550 dày 0.5mm APT (màu thông dụng), sóng Kliplock khổ 980mm
Xuất xứ: Phương Nam/tương đương</t>
  </si>
  <si>
    <t xml:space="preserve">CĐT cung câp máy lạnh </t>
  </si>
  <si>
    <t>D60 x 2.6mm</t>
  </si>
  <si>
    <t xml:space="preserve">Q = 140l/S, H = 68m </t>
  </si>
  <si>
    <t xml:space="preserve">Q = 2.8L/S, H = 78m; </t>
  </si>
  <si>
    <t>Cáp điện nguồn máy bơm</t>
  </si>
  <si>
    <t>D60</t>
  </si>
  <si>
    <t>200L</t>
  </si>
  <si>
    <t>Turkey</t>
  </si>
  <si>
    <t>Quạt hút mái hướng trục
+ Lưu lượng: 38.000 m3/h
+ Áp suất: 150 Pa
+ Điện áp: 3P/380v/50HZ
Công Suất 2.2(kW)</t>
  </si>
  <si>
    <t>Dây điện chống cháy từ tủ điện đến quạt</t>
  </si>
  <si>
    <t>Ống luồn dây D20</t>
  </si>
  <si>
    <t xml:space="preserve">    HẠNG MỤC ĐIỆN XƯỞNG 2 
</t>
  </si>
  <si>
    <t>1. Không bao gồm thang máy nâng hàng 5t</t>
  </si>
  <si>
    <t xml:space="preserve">2. Không bao gồm Máy phát điện </t>
  </si>
  <si>
    <t>4. Không bao gồm Hệ thống điện nhẹ: camera, internet, điện thoại</t>
  </si>
  <si>
    <t xml:space="preserve">6. Hạng mục cọc sẽ tính theo khối lượng thực tế </t>
  </si>
  <si>
    <t>Cọc chính móng</t>
  </si>
  <si>
    <t xml:space="preserve">Cọc nền </t>
  </si>
  <si>
    <t>Cọc móng chính dự kiến ép 30md, cọc cho nền dự kiến ép 25md</t>
  </si>
  <si>
    <r>
      <t xml:space="preserve">Cung cấp và thi công, kiểm tra cọc thử, PHC-A D300
</t>
    </r>
    <r>
      <rPr>
        <i/>
        <sz val="12"/>
        <color theme="1"/>
        <rFont val="Times New Roman"/>
        <family val="1"/>
      </rPr>
      <t>Supply and construction of test piles, PHC-A D300</t>
    </r>
  </si>
  <si>
    <r>
      <t xml:space="preserve">Cọc PHC A , D300, L=33m, Pmax =120 tấn
</t>
    </r>
    <r>
      <rPr>
        <i/>
        <sz val="12"/>
        <color theme="1"/>
        <rFont val="Times New Roman"/>
        <family val="1"/>
      </rPr>
      <t>PHC A pile, D300, L=33m, Pmax =120 tons</t>
    </r>
  </si>
  <si>
    <t>Test cọc D300, thử tĩnh tải</t>
  </si>
  <si>
    <t>Dự kiến Cọc Vp1 dài 28m, cọc vp2 dài 25</t>
  </si>
  <si>
    <t xml:space="preserve">7. Không bao gồm hạng mục nhôm kính, cửa cuốn, vách trần panel </t>
  </si>
  <si>
    <t>Dự kiến ép cọc 27md</t>
  </si>
  <si>
    <r>
      <t xml:space="preserve">Cọc PHC A , D300, L=27m, Pmax =120 tấn
</t>
    </r>
    <r>
      <rPr>
        <i/>
        <sz val="9"/>
        <color theme="1"/>
        <rFont val="Times New Roman"/>
        <family val="1"/>
      </rPr>
      <t xml:space="preserve">PHC A pile, D300, L=27m, Pmax =120 tons, </t>
    </r>
  </si>
  <si>
    <t>Cọc PHC A , D300, L=27m, Pmax =120 tấn
PHC A pile, D300, L=27m, Pmax =120 tons</t>
  </si>
  <si>
    <r>
      <t xml:space="preserve">Cọc PHC A , D300, Pmax =120 tấn
</t>
    </r>
    <r>
      <rPr>
        <i/>
        <sz val="12"/>
        <color theme="1"/>
        <rFont val="Times New Roman"/>
        <family val="1"/>
      </rPr>
      <t>PHC A pile, D300,  Pmax =120 tons</t>
    </r>
  </si>
  <si>
    <t>8. Không bao gồm tủ MSB xưởng 2, cáp điện hạ thế, thang máng cáp xưởng 2</t>
  </si>
  <si>
    <t>3. Không bao gồm Hệ thống máy lạnh cho nhà văn phòng 2, thiết bị máy lạnh văn phòng 1</t>
  </si>
  <si>
    <t>Cọc PHC A , D300, Pmax =120 tấn
PHC A pile, D300, Pmax =120 tons</t>
  </si>
  <si>
    <t>9. Tải trọng nền xưởng 2 là 1T/m2</t>
  </si>
  <si>
    <t>CỌC BTCT DUL D300</t>
  </si>
  <si>
    <t xml:space="preserve">NHÀ XƯỞNG 1 &amp; NHÀ XƯỞNG 2 </t>
  </si>
  <si>
    <t>NHÀ VĂN PHÒNG 1 &amp; 2</t>
  </si>
  <si>
    <t xml:space="preserve">NHÀ XE 1 TẦNG </t>
  </si>
  <si>
    <r>
      <t xml:space="preserve">Cọc PHC A , D300, L=27m, Pmax =120 tấn
</t>
    </r>
    <r>
      <rPr>
        <i/>
        <sz val="12"/>
        <color theme="1"/>
        <rFont val="Times New Roman"/>
        <family val="1"/>
      </rPr>
      <t xml:space="preserve">PHC A pile, D300, L=27m, Pmax =120 tons, </t>
    </r>
  </si>
  <si>
    <t>HÀNG RÀO</t>
  </si>
  <si>
    <t xml:space="preserve">HÀNG RÀO </t>
  </si>
  <si>
    <r>
      <t xml:space="preserve">Cọc PHC A , D300, L=20m, Pmax =140 tấn, Pmin=110 tấn
</t>
    </r>
    <r>
      <rPr>
        <i/>
        <sz val="12"/>
        <color theme="1"/>
        <rFont val="Times New Roman"/>
        <family val="1"/>
      </rPr>
      <t>PHC A pile, D300, L=20m, Pmax =120 tons</t>
    </r>
  </si>
  <si>
    <t>CÔNG TÁC XỬ LÝ ĐẦU CỌC
PILING WORKS</t>
  </si>
  <si>
    <t>CÔNG TÁC  XỬ LÝ ĐẦU CỌC
PILING WORKS</t>
  </si>
  <si>
    <t>Quyết toán theo khối lượng thực tế</t>
  </si>
  <si>
    <t xml:space="preserve">lot </t>
  </si>
  <si>
    <t>HẠNG MỤC THEO HÌNH THỨC KHỐI LƯỢNG THỰC TẾ</t>
  </si>
  <si>
    <t>HẠNG MỤC THEO HÌNH THỨC TRỌN GÓI</t>
  </si>
  <si>
    <t>HẠNG MỤC NHÀ XƯỞNG 1 &amp; 2</t>
  </si>
  <si>
    <t>HẠNG MỤC NHÀ VĂN PHÒNG 1&amp;2</t>
  </si>
  <si>
    <t xml:space="preserve">HẠNG MỤC NHÀ BẢO VỆ 01 &amp;02
</t>
  </si>
  <si>
    <t xml:space="preserve">HẠNG MỤC NHÀ XE 1 TẦNG 
</t>
  </si>
  <si>
    <t xml:space="preserve">HẠNG MỤC BỂ NƯỚC PCCC, NHÀ BƠM
</t>
  </si>
  <si>
    <t xml:space="preserve">HẠNG MỤC HẠ TẦNG GIAO THÔNG
</t>
  </si>
  <si>
    <t xml:space="preserve">HẠNG MỤC HÀNG RÀO 
</t>
  </si>
  <si>
    <t xml:space="preserve">HẠNG MỤC THOÁT NƯỚC MƯA TỔNG THỂ
</t>
  </si>
  <si>
    <t>THI CÔNG XÂY DỰNG</t>
  </si>
  <si>
    <t>HỆ THỐNG MEP</t>
  </si>
  <si>
    <t xml:space="preserve">    HẠNG MỤC MÁY LẠNH 
     </t>
  </si>
  <si>
    <t>Sơn dầu cho tường bao cho bên trong nhà  Xưởng 1 
Painting Oil</t>
  </si>
  <si>
    <r>
      <rPr>
        <sz val="9"/>
        <color theme="3"/>
        <rFont val="Arial"/>
        <family val="2"/>
      </rPr>
      <t>VẬT TƯ</t>
    </r>
    <r>
      <rPr>
        <sz val="9"/>
        <color theme="5"/>
        <rFont val="Arial"/>
        <family val="2"/>
      </rPr>
      <t xml:space="preserve">
</t>
    </r>
    <r>
      <rPr>
        <sz val="9"/>
        <color rgb="FF0070C0"/>
        <rFont val="Arial"/>
        <family val="2"/>
      </rPr>
      <t>RATE MATERIALS</t>
    </r>
  </si>
  <si>
    <r>
      <t xml:space="preserve">NHÂN CÔNG
</t>
    </r>
    <r>
      <rPr>
        <sz val="9"/>
        <color rgb="FF0070C0"/>
        <rFont val="Arial"/>
        <family val="2"/>
      </rPr>
      <t>RATE LABOUR</t>
    </r>
  </si>
  <si>
    <t>CHỦ ĐẦU TƯ : CÔNG 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</si>
</sst>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6">
    <numFmt numFmtId="42" formatCode="_(&quot;$&quot;* #,##0_);_(&quot;$&quot;* \(#,##0\);_(&quot;$&quot;* &quot;-&quot;_);_(@_)"/>
    <numFmt numFmtId="41" formatCode="_(* #,##0_);_(* \(#,##0\);_(* &quot;-&quot;_);_(@_)"/>
    <numFmt numFmtId="43" formatCode="_(* #,##0.00_);_(* \(#,##0.00\);_(* &quot;-&quot;??_);_(@_)"/>
    <numFmt numFmtId="164" formatCode="_-* #,##0_-;\-* #,##0_-;_-* &quot;-&quot;_-;_-@_-"/>
    <numFmt numFmtId="165" formatCode="_-* #,##0.00_-;\-* #,##0.00_-;_-* &quot;-&quot;??_-;_-@_-"/>
    <numFmt numFmtId="166" formatCode="_(* #,##0_);_(* \(#,##0\);_(* &quot;-&quot;??_);_(@_)"/>
    <numFmt numFmtId="167" formatCode="_-* #,##0_-;\-* #,##0_-;_-* &quot;-&quot;??_-;_-@_-"/>
    <numFmt numFmtId="168" formatCode="#,##0.0"/>
    <numFmt numFmtId="169" formatCode="#,##0.000"/>
    <numFmt numFmtId="170" formatCode="[$-409]d\-mmm\-yy;@"/>
    <numFmt numFmtId="171" formatCode="General\ &quot;m2&quot;"/>
    <numFmt numFmtId="172" formatCode="_(* #,##0.00_);[Red]_(* \(#,##0.00\);_(* &quot;-&quot;??_);_(@_)"/>
    <numFmt numFmtId="173" formatCode="_-* #,##0.00\ _₫_-;\-* #,##0.00\ _₫_-;_-* &quot;-&quot;??\ _₫_-;_-@_-"/>
    <numFmt numFmtId="174" formatCode="_(* #,##0.0_);_(* \(#,##0.0\);_(* &quot;-&quot;??.0_);_(@_)"/>
    <numFmt numFmtId="175" formatCode="_(* #,##0.000_);[Red]_(* \(#,##0.000\);_(* &quot;-&quot;??_);_(@_)"/>
    <numFmt numFmtId="176" formatCode="_ * #,##0_ ;_ * \-#,##0_ ;_ * &quot;-&quot;??_ ;_ @_ "/>
    <numFmt numFmtId="177" formatCode="0.0"/>
    <numFmt numFmtId="178" formatCode="_-* #,##0.00\ _₫_-;\-* #,##0.00\ _₫_-;_-* &quot;-&quot;??\ _₫_-;_-@"/>
    <numFmt numFmtId="179" formatCode="_(* #,##0_);[Red]_(* \(#,##0\);_(* &quot;-&quot;??_);_(@_)"/>
    <numFmt numFmtId="180" formatCode="_-* #,##0.000_-;\-* #,##0.000_-;_-* &quot;-&quot;??_-;_-@_-"/>
    <numFmt numFmtId="181" formatCode="_-* #,##0.00_-;\-* #,##0.00_-;_-* &quot;-&quot;??_-;_-@"/>
    <numFmt numFmtId="182" formatCode="_(* #,##0.0_);_(* \(#,##0.0\);_(* &quot;-&quot;??_);_(@_)"/>
    <numFmt numFmtId="183" formatCode="&quot; &quot;#,##0.00&quot; &quot;;&quot; (&quot;#,##0.00&quot;)&quot;;&quot; -&quot;00&quot; &quot;;&quot; &quot;@&quot; &quot;"/>
    <numFmt numFmtId="184" formatCode="&quot; &quot;#,##0&quot; &quot;;&quot; (&quot;#,##0&quot;)&quot;;&quot; -&quot;00&quot; &quot;;&quot; &quot;@&quot; &quot;"/>
    <numFmt numFmtId="185" formatCode="&quot; &quot;#,##0&quot; &quot;;&quot; (&quot;#,##0&quot;)&quot;;&quot;  &quot;00&quot; &quot;;&quot; &quot;@&quot; &quot;"/>
    <numFmt numFmtId="186" formatCode="&quot; &quot;#,##0.0&quot; &quot;;&quot; (&quot;#,##0.0&quot;)&quot;;&quot; -&quot;00&quot; &quot;;&quot; &quot;@&quot; &quot;"/>
    <numFmt numFmtId="187" formatCode="&quot; &quot;#,##0.000&quot; &quot;;&quot; (&quot;#,##0.000&quot;)&quot;;&quot; -&quot;00.00&quot; &quot;;&quot; &quot;@&quot; &quot;"/>
    <numFmt numFmtId="188" formatCode="_(* #,##0_);_(* \(#,##0\);_(* &quot; &quot;??_);_(@_)"/>
    <numFmt numFmtId="189" formatCode="\(&quot;V01&quot;\ \-\ dd\ /\ mm\ /\ yyyy\)"/>
    <numFmt numFmtId="190" formatCode="&quot;TP.HCM&quot;\ \,\ dd\ /\ mm\ /\ yyyy"/>
    <numFmt numFmtId="191" formatCode="_ * #,##0_ ;_ * \-#,##0_ ;_ * &quot;-&quot;_ ;_ @_ "/>
    <numFmt numFmtId="192" formatCode="_(* #,##0.0_);_(* \(#,##0.0\);_(* &quot;-&quot;?_);_(@_)"/>
    <numFmt numFmtId="193" formatCode="0.000%"/>
    <numFmt numFmtId="194" formatCode="_(* #,##0_);_(* \(#,##0\);_(* \-??_);_(@_)"/>
    <numFmt numFmtId="195" formatCode="_-* #,##0.0_-;\-* #,##0.0_-;_-* &quot;-&quot;??_-;_-@_-"/>
    <numFmt numFmtId="196" formatCode="_-* #,##0.000000_-;\-* #,##0.000000_-;_-* &quot;-&quot;??_-;_-@_-"/>
  </numFmts>
  <fonts count="202">
    <font>
      <sz val="11"/>
      <color theme="1"/>
      <name val="Arial"/>
      <family val="2"/>
      <charset val="163"/>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rial"/>
      <family val="2"/>
      <charset val="163"/>
    </font>
    <font>
      <sz val="11"/>
      <name val="VNtimes new roman"/>
      <family val="2"/>
    </font>
    <font>
      <b/>
      <sz val="9"/>
      <color indexed="8"/>
      <name val="Arial"/>
      <family val="2"/>
    </font>
    <font>
      <sz val="9"/>
      <color theme="1"/>
      <name val="Arial"/>
      <family val="2"/>
    </font>
    <font>
      <sz val="9"/>
      <color theme="1"/>
      <name val="Arial"/>
      <family val="2"/>
      <charset val="163"/>
    </font>
    <font>
      <sz val="9"/>
      <color rgb="FFC00000"/>
      <name val="Arial"/>
      <family val="2"/>
    </font>
    <font>
      <sz val="9"/>
      <color rgb="FF0000FF"/>
      <name val="Arial"/>
      <family val="2"/>
    </font>
    <font>
      <sz val="11"/>
      <color theme="1"/>
      <name val="Aptos Narrow"/>
      <family val="2"/>
      <scheme val="minor"/>
    </font>
    <font>
      <sz val="12"/>
      <name val="바탕체"/>
      <family val="1"/>
      <charset val="129"/>
    </font>
    <font>
      <b/>
      <sz val="9"/>
      <name val="Times New Roman"/>
      <family val="1"/>
    </font>
    <font>
      <b/>
      <sz val="12"/>
      <name val="Times New Roman"/>
      <family val="1"/>
    </font>
    <font>
      <sz val="11"/>
      <name val="돋움"/>
      <family val="3"/>
      <charset val="129"/>
    </font>
    <font>
      <sz val="11"/>
      <color indexed="8"/>
      <name val="맑은 고딕"/>
      <family val="3"/>
      <charset val="129"/>
    </font>
    <font>
      <sz val="10"/>
      <color rgb="FF000000"/>
      <name val="Arial"/>
      <family val="2"/>
    </font>
    <font>
      <b/>
      <sz val="16"/>
      <color rgb="FF000000"/>
      <name val="Arial"/>
      <family val="2"/>
    </font>
    <font>
      <b/>
      <sz val="9"/>
      <name val="Arial"/>
      <family val="2"/>
    </font>
    <font>
      <sz val="9"/>
      <name val="Arial"/>
      <family val="2"/>
    </font>
    <font>
      <b/>
      <sz val="9"/>
      <color rgb="FF0000FF"/>
      <name val="Arial"/>
      <family val="2"/>
    </font>
    <font>
      <sz val="9"/>
      <color rgb="FFFF0000"/>
      <name val="Arial"/>
      <family val="2"/>
    </font>
    <font>
      <b/>
      <u/>
      <sz val="14"/>
      <color indexed="8"/>
      <name val="Arial"/>
      <family val="2"/>
    </font>
    <font>
      <sz val="10"/>
      <color theme="1"/>
      <name val="Aptos Display"/>
      <family val="2"/>
      <scheme val="major"/>
    </font>
    <font>
      <b/>
      <sz val="11"/>
      <name val="Arial"/>
      <family val="2"/>
    </font>
    <font>
      <b/>
      <u/>
      <sz val="11"/>
      <color indexed="8"/>
      <name val="Arial"/>
      <family val="2"/>
    </font>
    <font>
      <sz val="12"/>
      <name val="VNI-Times"/>
    </font>
    <font>
      <sz val="10"/>
      <name val="Arial"/>
      <family val="2"/>
    </font>
    <font>
      <sz val="9"/>
      <color indexed="8"/>
      <name val="Arial"/>
      <family val="2"/>
    </font>
    <font>
      <sz val="11"/>
      <color indexed="17"/>
      <name val="Calibri"/>
      <family val="2"/>
    </font>
    <font>
      <sz val="10"/>
      <name val="VNI-Aptima"/>
    </font>
    <font>
      <sz val="12"/>
      <name val=".VnTime"/>
      <family val="2"/>
    </font>
    <font>
      <b/>
      <u/>
      <sz val="14"/>
      <color indexed="12"/>
      <name val="Arial"/>
      <family val="2"/>
    </font>
    <font>
      <b/>
      <u/>
      <sz val="14"/>
      <color rgb="FF0000FF"/>
      <name val="Arial"/>
      <family val="2"/>
    </font>
    <font>
      <sz val="10"/>
      <color indexed="8"/>
      <name val="Arial"/>
      <family val="2"/>
    </font>
    <font>
      <b/>
      <sz val="10"/>
      <color indexed="8"/>
      <name val="Arial"/>
      <family val="2"/>
    </font>
    <font>
      <sz val="10"/>
      <color rgb="FF0000FF"/>
      <name val="Arial"/>
      <family val="2"/>
    </font>
    <font>
      <b/>
      <sz val="11"/>
      <color indexed="12"/>
      <name val="Arial"/>
      <family val="2"/>
    </font>
    <font>
      <b/>
      <sz val="11"/>
      <color indexed="8"/>
      <name val="Arial"/>
      <family val="2"/>
    </font>
    <font>
      <b/>
      <sz val="11"/>
      <color rgb="FF0000FF"/>
      <name val="Arial"/>
      <family val="2"/>
    </font>
    <font>
      <sz val="11"/>
      <name val="Arial"/>
      <family val="2"/>
    </font>
    <font>
      <sz val="11"/>
      <color indexed="8"/>
      <name val="Arial"/>
      <family val="2"/>
    </font>
    <font>
      <sz val="11"/>
      <color rgb="FF0000FF"/>
      <name val="Arial"/>
      <family val="2"/>
    </font>
    <font>
      <sz val="8.25"/>
      <name val="Microsoft Sans Serif"/>
      <family val="2"/>
    </font>
    <font>
      <b/>
      <sz val="9"/>
      <color indexed="16"/>
      <name val="Arial"/>
      <family val="2"/>
    </font>
    <font>
      <sz val="9"/>
      <color indexed="16"/>
      <name val="Arial"/>
      <family val="2"/>
    </font>
    <font>
      <sz val="12"/>
      <color theme="1"/>
      <name val="Times New Roman"/>
      <family val="1"/>
    </font>
    <font>
      <sz val="11"/>
      <color theme="1"/>
      <name val="Calibri"/>
      <family val="2"/>
    </font>
    <font>
      <sz val="12"/>
      <name val="Times New Roman"/>
      <family val="1"/>
    </font>
    <font>
      <sz val="12"/>
      <color rgb="FF0070C0"/>
      <name val="Times New Roman"/>
      <family val="1"/>
    </font>
    <font>
      <sz val="11"/>
      <color theme="1"/>
      <name val="Arial"/>
      <family val="2"/>
    </font>
    <font>
      <sz val="8"/>
      <name val="Arial"/>
      <family val="2"/>
      <charset val="163"/>
    </font>
    <font>
      <b/>
      <sz val="9"/>
      <color rgb="FF0070C0"/>
      <name val="Arial"/>
      <family val="2"/>
    </font>
    <font>
      <sz val="9"/>
      <color rgb="FF0070C0"/>
      <name val="Arial"/>
      <family val="2"/>
    </font>
    <font>
      <b/>
      <sz val="9"/>
      <color theme="3"/>
      <name val="Arial"/>
      <family val="2"/>
    </font>
    <font>
      <b/>
      <sz val="9"/>
      <color theme="5"/>
      <name val="Arial"/>
      <family val="2"/>
    </font>
    <font>
      <i/>
      <sz val="9"/>
      <color rgb="FF0070C0"/>
      <name val="Arial"/>
      <family val="2"/>
    </font>
    <font>
      <b/>
      <i/>
      <sz val="9"/>
      <color rgb="FF0070C0"/>
      <name val="Arial"/>
      <family val="2"/>
    </font>
    <font>
      <b/>
      <sz val="9"/>
      <color rgb="FF800000"/>
      <name val="Arial"/>
      <family val="2"/>
    </font>
    <font>
      <b/>
      <sz val="16"/>
      <name val="Times New Roman"/>
      <family val="1"/>
    </font>
    <font>
      <b/>
      <i/>
      <sz val="16"/>
      <color rgb="FF0070C0"/>
      <name val="Times New Roman"/>
      <family val="1"/>
    </font>
    <font>
      <b/>
      <sz val="14"/>
      <name val="Times New Roman"/>
      <family val="1"/>
    </font>
    <font>
      <b/>
      <i/>
      <sz val="12"/>
      <color rgb="FF0070C0"/>
      <name val="Times New Roman"/>
      <family val="1"/>
    </font>
    <font>
      <i/>
      <sz val="12"/>
      <color rgb="FF0070C0"/>
      <name val="Times New Roman"/>
      <family val="1"/>
    </font>
    <font>
      <sz val="11"/>
      <color theme="1"/>
      <name val="Aptos Narrow"/>
      <family val="2"/>
      <charset val="163"/>
      <scheme val="minor"/>
    </font>
    <font>
      <b/>
      <sz val="12"/>
      <color theme="1"/>
      <name val="Arial"/>
      <family val="2"/>
    </font>
    <font>
      <b/>
      <u/>
      <sz val="14"/>
      <color rgb="FF0070C0"/>
      <name val="Arial"/>
      <family val="2"/>
    </font>
    <font>
      <b/>
      <u/>
      <sz val="14"/>
      <name val="Arial"/>
      <family val="2"/>
    </font>
    <font>
      <sz val="11"/>
      <color rgb="FF000000"/>
      <name val="Arial"/>
      <family val="2"/>
    </font>
    <font>
      <b/>
      <sz val="11"/>
      <color rgb="FF000000"/>
      <name val="Arial"/>
      <family val="2"/>
    </font>
    <font>
      <sz val="10"/>
      <name val="VNI-Times"/>
    </font>
    <font>
      <strike/>
      <sz val="11"/>
      <color rgb="FFFF0000"/>
      <name val="Arial"/>
      <family val="2"/>
    </font>
    <font>
      <strike/>
      <sz val="11"/>
      <name val="Arial"/>
      <family val="2"/>
    </font>
    <font>
      <sz val="16"/>
      <color theme="1"/>
      <name val="Arial"/>
      <family val="2"/>
    </font>
    <font>
      <i/>
      <sz val="9"/>
      <color rgb="FFFF0000"/>
      <name val="Arial"/>
      <family val="2"/>
    </font>
    <font>
      <sz val="9"/>
      <color rgb="FF00B050"/>
      <name val="Arial"/>
      <family val="2"/>
    </font>
    <font>
      <sz val="9"/>
      <color theme="6"/>
      <name val="Arial"/>
      <family val="2"/>
    </font>
    <font>
      <sz val="12"/>
      <color theme="9"/>
      <name val="Times New Roman"/>
      <family val="1"/>
    </font>
    <font>
      <sz val="10"/>
      <color rgb="FF002060"/>
      <name val="Tahoma"/>
      <family val="2"/>
    </font>
    <font>
      <b/>
      <sz val="10"/>
      <color rgb="FF002060"/>
      <name val="Tahoma"/>
      <family val="2"/>
    </font>
    <font>
      <sz val="9"/>
      <color theme="3" tint="0.499984740745262"/>
      <name val="Arial"/>
      <family val="2"/>
    </font>
    <font>
      <b/>
      <sz val="9"/>
      <color rgb="FF002060"/>
      <name val="Tahoma"/>
      <family val="2"/>
    </font>
    <font>
      <sz val="9"/>
      <color rgb="FF002060"/>
      <name val="Tahoma"/>
      <family val="2"/>
    </font>
    <font>
      <b/>
      <u/>
      <sz val="11"/>
      <name val="Arial"/>
      <family val="2"/>
    </font>
    <font>
      <b/>
      <sz val="11"/>
      <color theme="1"/>
      <name val="Cambria"/>
      <family val="1"/>
    </font>
    <font>
      <sz val="11"/>
      <color theme="1"/>
      <name val="Cambria"/>
      <family val="1"/>
    </font>
    <font>
      <sz val="11"/>
      <color rgb="FFFF0000"/>
      <name val="Cambria"/>
      <family val="1"/>
    </font>
    <font>
      <sz val="11"/>
      <color theme="0"/>
      <name val="Cambria"/>
      <family val="1"/>
    </font>
    <font>
      <sz val="11"/>
      <color theme="1"/>
      <name val="Times New Roman"/>
      <family val="1"/>
    </font>
    <font>
      <sz val="9"/>
      <color theme="1"/>
      <name val="Times New Roman"/>
      <family val="1"/>
    </font>
    <font>
      <b/>
      <sz val="9"/>
      <color theme="1"/>
      <name val="Times New Roman"/>
      <family val="1"/>
    </font>
    <font>
      <b/>
      <u/>
      <sz val="14"/>
      <color theme="1"/>
      <name val="Times New Roman"/>
      <family val="1"/>
    </font>
    <font>
      <sz val="10"/>
      <color theme="1"/>
      <name val="Times New Roman"/>
      <family val="1"/>
    </font>
    <font>
      <b/>
      <sz val="10"/>
      <color theme="1"/>
      <name val="Times New Roman"/>
      <family val="1"/>
    </font>
    <font>
      <b/>
      <u/>
      <sz val="11"/>
      <color theme="1"/>
      <name val="Times New Roman"/>
      <family val="1"/>
    </font>
    <font>
      <b/>
      <sz val="11"/>
      <color theme="1"/>
      <name val="Times New Roman"/>
      <family val="1"/>
    </font>
    <font>
      <i/>
      <sz val="9"/>
      <color theme="1"/>
      <name val="Times New Roman"/>
      <family val="1"/>
    </font>
    <font>
      <b/>
      <i/>
      <sz val="9"/>
      <color theme="1"/>
      <name val="Times New Roman"/>
      <family val="1"/>
    </font>
    <font>
      <sz val="10"/>
      <color theme="1"/>
      <name val="Arial"/>
      <family val="2"/>
    </font>
    <font>
      <b/>
      <sz val="10"/>
      <color theme="1"/>
      <name val="Arial"/>
      <family val="2"/>
    </font>
    <font>
      <b/>
      <u/>
      <sz val="15"/>
      <name val="Times New Roman"/>
      <family val="1"/>
    </font>
    <font>
      <b/>
      <u/>
      <sz val="14"/>
      <name val="Times New Roman"/>
      <family val="1"/>
    </font>
    <font>
      <sz val="10"/>
      <color rgb="FF0000FF"/>
      <name val="Times New Roman"/>
      <family val="1"/>
    </font>
    <font>
      <sz val="10"/>
      <color rgb="FFFF0000"/>
      <name val="Times New Roman"/>
      <family val="1"/>
    </font>
    <font>
      <sz val="11"/>
      <color rgb="FF0000FF"/>
      <name val="Times New Roman"/>
      <family val="1"/>
    </font>
    <font>
      <sz val="10"/>
      <name val="Times New Roman"/>
      <family val="1"/>
    </font>
    <font>
      <sz val="11"/>
      <name val="Times New Roman"/>
      <family val="1"/>
    </font>
    <font>
      <b/>
      <u/>
      <sz val="12"/>
      <name val="Times New Roman"/>
      <family val="1"/>
    </font>
    <font>
      <b/>
      <u/>
      <sz val="11"/>
      <name val="Times New Roman"/>
      <family val="1"/>
    </font>
    <font>
      <b/>
      <sz val="11"/>
      <name val="Times New Roman"/>
      <family val="1"/>
    </font>
    <font>
      <b/>
      <sz val="10"/>
      <color indexed="8"/>
      <name val="Times New Roman"/>
      <family val="1"/>
    </font>
    <font>
      <i/>
      <sz val="11"/>
      <name val="Times New Roman"/>
      <family val="1"/>
    </font>
    <font>
      <b/>
      <i/>
      <sz val="11"/>
      <name val="Times New Roman"/>
      <family val="1"/>
    </font>
    <font>
      <b/>
      <i/>
      <sz val="11"/>
      <color theme="1"/>
      <name val="Times New Roman"/>
      <family val="1"/>
    </font>
    <font>
      <sz val="11"/>
      <color rgb="FF000000"/>
      <name val="Times New Roman"/>
      <family val="1"/>
    </font>
    <font>
      <sz val="11"/>
      <color indexed="8"/>
      <name val="Times New Roman"/>
      <family val="1"/>
    </font>
    <font>
      <b/>
      <sz val="11"/>
      <color rgb="FF000000"/>
      <name val="Times New Roman"/>
      <family val="1"/>
    </font>
    <font>
      <i/>
      <sz val="11"/>
      <color theme="1"/>
      <name val="Times New Roman"/>
      <family val="1"/>
    </font>
    <font>
      <b/>
      <sz val="11"/>
      <color rgb="FF0000FF"/>
      <name val="Times New Roman"/>
      <family val="1"/>
    </font>
    <font>
      <sz val="11"/>
      <color rgb="FF000000"/>
      <name val="Calibri"/>
      <family val="2"/>
    </font>
    <font>
      <b/>
      <sz val="12"/>
      <name val="Arial"/>
      <family val="2"/>
    </font>
    <font>
      <sz val="12"/>
      <name val="Arial"/>
      <family val="2"/>
    </font>
    <font>
      <sz val="11"/>
      <name val="VNI-Times"/>
    </font>
    <font>
      <sz val="14"/>
      <color theme="3"/>
      <name val="Arial"/>
      <family val="2"/>
    </font>
    <font>
      <sz val="11"/>
      <color theme="3"/>
      <name val="Arial"/>
      <family val="2"/>
    </font>
    <font>
      <b/>
      <sz val="12"/>
      <color theme="3"/>
      <name val="Arial"/>
      <family val="2"/>
    </font>
    <font>
      <sz val="12"/>
      <color theme="3"/>
      <name val="Arial"/>
      <family val="2"/>
    </font>
    <font>
      <sz val="10"/>
      <color theme="3"/>
      <name val="Arial"/>
      <family val="2"/>
    </font>
    <font>
      <i/>
      <u/>
      <sz val="10"/>
      <color theme="3"/>
      <name val="Arial"/>
      <family val="2"/>
    </font>
    <font>
      <i/>
      <sz val="10"/>
      <color theme="3"/>
      <name val="Arial"/>
      <family val="2"/>
    </font>
    <font>
      <b/>
      <sz val="18"/>
      <color indexed="9"/>
      <name val="Arial"/>
      <family val="2"/>
    </font>
    <font>
      <b/>
      <sz val="20"/>
      <color indexed="9"/>
      <name val="Arial"/>
      <family val="2"/>
    </font>
    <font>
      <b/>
      <sz val="16"/>
      <color theme="3"/>
      <name val="Arial"/>
      <family val="2"/>
    </font>
    <font>
      <b/>
      <sz val="14"/>
      <color theme="3"/>
      <name val="Arial"/>
      <family val="2"/>
    </font>
    <font>
      <b/>
      <u/>
      <sz val="14"/>
      <color theme="3"/>
      <name val="Arial"/>
      <family val="2"/>
    </font>
    <font>
      <b/>
      <i/>
      <u/>
      <sz val="14"/>
      <color rgb="FF0000FF"/>
      <name val="Arial"/>
      <family val="2"/>
    </font>
    <font>
      <b/>
      <u/>
      <sz val="12"/>
      <color theme="3"/>
      <name val="Arial"/>
      <family val="2"/>
    </font>
    <font>
      <b/>
      <i/>
      <u/>
      <sz val="12"/>
      <color rgb="FF0000FF"/>
      <name val="Arial"/>
      <family val="2"/>
    </font>
    <font>
      <b/>
      <i/>
      <sz val="12"/>
      <color rgb="FF0000FF"/>
      <name val="Arial"/>
      <family val="2"/>
    </font>
    <font>
      <b/>
      <sz val="12"/>
      <color indexed="56"/>
      <name val="Arial"/>
      <family val="2"/>
    </font>
    <font>
      <b/>
      <u/>
      <sz val="12"/>
      <color indexed="56"/>
      <name val="Arial"/>
      <family val="2"/>
    </font>
    <font>
      <b/>
      <i/>
      <u/>
      <sz val="11"/>
      <color theme="1"/>
      <name val="Times New Roman"/>
      <family val="1"/>
    </font>
    <font>
      <b/>
      <sz val="18"/>
      <color theme="1"/>
      <name val="Times New Roman"/>
      <family val="1"/>
    </font>
    <font>
      <b/>
      <sz val="12"/>
      <color theme="1"/>
      <name val="Times New Roman"/>
      <family val="1"/>
    </font>
    <font>
      <b/>
      <u val="singleAccounting"/>
      <sz val="12"/>
      <color theme="1"/>
      <name val="Times New Roman"/>
      <family val="1"/>
    </font>
    <font>
      <b/>
      <sz val="11"/>
      <color indexed="23"/>
      <name val="Arial"/>
      <family val="2"/>
    </font>
    <font>
      <sz val="12"/>
      <color indexed="8"/>
      <name val="Arial"/>
      <family val="2"/>
    </font>
    <font>
      <b/>
      <sz val="12"/>
      <name val="Arial"/>
      <family val="2"/>
      <charset val="163"/>
    </font>
    <font>
      <sz val="9"/>
      <name val="Times New Roman"/>
      <family val="1"/>
    </font>
    <font>
      <sz val="10"/>
      <name val="VNI-Aptima"/>
      <family val="2"/>
    </font>
    <font>
      <sz val="16"/>
      <color theme="1"/>
      <name val="Times New Roman"/>
      <family val="1"/>
    </font>
    <font>
      <b/>
      <sz val="16"/>
      <color rgb="FF000000"/>
      <name val="Times New Roman"/>
      <family val="1"/>
    </font>
    <font>
      <b/>
      <sz val="11"/>
      <color rgb="FFC00000"/>
      <name val="Times New Roman"/>
      <family val="1"/>
    </font>
    <font>
      <sz val="11"/>
      <color rgb="FFFF0000"/>
      <name val="Times New Roman"/>
      <family val="1"/>
    </font>
    <font>
      <sz val="11"/>
      <color theme="0"/>
      <name val="Times New Roman"/>
      <family val="1"/>
    </font>
    <font>
      <strike/>
      <sz val="11"/>
      <name val="Times New Roman"/>
      <family val="1"/>
    </font>
    <font>
      <b/>
      <u/>
      <sz val="14"/>
      <color indexed="8"/>
      <name val="Times New Roman"/>
      <family val="1"/>
    </font>
    <font>
      <b/>
      <u/>
      <sz val="14"/>
      <color rgb="FF0070C0"/>
      <name val="Times New Roman"/>
      <family val="1"/>
    </font>
    <font>
      <b/>
      <u/>
      <sz val="14"/>
      <color indexed="12"/>
      <name val="Times New Roman"/>
      <family val="1"/>
    </font>
    <font>
      <b/>
      <u/>
      <sz val="14"/>
      <color rgb="FF0000FF"/>
      <name val="Times New Roman"/>
      <family val="1"/>
    </font>
    <font>
      <sz val="10"/>
      <color indexed="8"/>
      <name val="Times New Roman"/>
      <family val="1"/>
    </font>
    <font>
      <b/>
      <u/>
      <sz val="11"/>
      <color indexed="8"/>
      <name val="Times New Roman"/>
      <family val="1"/>
    </font>
    <font>
      <b/>
      <sz val="11"/>
      <color indexed="12"/>
      <name val="Times New Roman"/>
      <family val="1"/>
    </font>
    <font>
      <b/>
      <sz val="11"/>
      <color indexed="8"/>
      <name val="Times New Roman"/>
      <family val="1"/>
    </font>
    <font>
      <b/>
      <sz val="9"/>
      <color indexed="8"/>
      <name val="Times New Roman"/>
      <family val="1"/>
    </font>
    <font>
      <sz val="9"/>
      <color indexed="8"/>
      <name val="Times New Roman"/>
      <family val="1"/>
    </font>
    <font>
      <b/>
      <sz val="9"/>
      <color rgb="FF0000FF"/>
      <name val="Times New Roman"/>
      <family val="1"/>
    </font>
    <font>
      <b/>
      <sz val="9"/>
      <color indexed="16"/>
      <name val="Times New Roman"/>
      <family val="1"/>
    </font>
    <font>
      <sz val="12"/>
      <color rgb="FF000000"/>
      <name val="Times New Roman"/>
      <family val="1"/>
    </font>
    <font>
      <b/>
      <sz val="12"/>
      <color rgb="FF000000"/>
      <name val="Times New Roman"/>
      <family val="1"/>
    </font>
    <font>
      <b/>
      <sz val="12"/>
      <color rgb="FFC00000"/>
      <name val="Times New Roman"/>
      <family val="1"/>
    </font>
    <font>
      <b/>
      <u/>
      <sz val="12"/>
      <color theme="1"/>
      <name val="Times New Roman"/>
      <family val="1"/>
    </font>
    <font>
      <b/>
      <u/>
      <sz val="15"/>
      <color theme="1"/>
      <name val="Times New Roman"/>
      <family val="1"/>
    </font>
    <font>
      <b/>
      <i/>
      <sz val="10"/>
      <color theme="1"/>
      <name val="Times New Roman"/>
      <family val="1"/>
    </font>
    <font>
      <b/>
      <i/>
      <sz val="10"/>
      <color theme="1"/>
      <name val="Arial"/>
      <family val="2"/>
    </font>
    <font>
      <sz val="12"/>
      <color theme="1"/>
      <name val="Arial"/>
      <family val="2"/>
    </font>
    <font>
      <b/>
      <i/>
      <sz val="12"/>
      <color theme="1"/>
      <name val="Arial"/>
      <family val="2"/>
    </font>
    <font>
      <i/>
      <sz val="12"/>
      <color theme="1"/>
      <name val="Arial"/>
      <family val="2"/>
    </font>
    <font>
      <u/>
      <sz val="12"/>
      <name val="Times New Roman"/>
      <family val="1"/>
    </font>
    <font>
      <vertAlign val="superscript"/>
      <sz val="12"/>
      <color theme="1"/>
      <name val="Times New Roman"/>
      <family val="1"/>
    </font>
    <font>
      <sz val="12"/>
      <color theme="1"/>
      <name val="Symbol"/>
      <family val="1"/>
      <charset val="2"/>
    </font>
    <font>
      <i/>
      <sz val="12"/>
      <color theme="1"/>
      <name val="Times New Roman"/>
      <family val="1"/>
    </font>
    <font>
      <sz val="12"/>
      <color rgb="FFFF0000"/>
      <name val="Times New Roman"/>
      <family val="1"/>
    </font>
    <font>
      <b/>
      <i/>
      <sz val="12"/>
      <color theme="1"/>
      <name val="Times New Roman"/>
      <family val="1"/>
    </font>
    <font>
      <b/>
      <i/>
      <u/>
      <sz val="12"/>
      <color theme="1"/>
      <name val="Times New Roman"/>
      <family val="1"/>
    </font>
    <font>
      <i/>
      <sz val="12"/>
      <name val="Times New Roman"/>
      <family val="1"/>
    </font>
    <font>
      <b/>
      <i/>
      <sz val="12"/>
      <color rgb="FF00B0F0"/>
      <name val="Times New Roman"/>
      <family val="1"/>
    </font>
    <font>
      <vertAlign val="subscript"/>
      <sz val="12"/>
      <color theme="1"/>
      <name val="Times New Roman"/>
      <family val="1"/>
    </font>
    <font>
      <i/>
      <vertAlign val="subscript"/>
      <sz val="12"/>
      <color theme="1"/>
      <name val="Times New Roman"/>
      <family val="1"/>
    </font>
    <font>
      <sz val="12"/>
      <color indexed="8"/>
      <name val="Times New Roman"/>
      <family val="1"/>
    </font>
    <font>
      <u/>
      <sz val="14"/>
      <color indexed="8"/>
      <name val="Arial"/>
      <family val="2"/>
    </font>
    <font>
      <u/>
      <sz val="14"/>
      <color indexed="12"/>
      <name val="Arial"/>
      <family val="2"/>
    </font>
    <font>
      <u/>
      <sz val="14"/>
      <color rgb="FF0000FF"/>
      <name val="Arial"/>
      <family val="2"/>
    </font>
    <font>
      <u/>
      <sz val="11"/>
      <color indexed="8"/>
      <name val="Arial"/>
      <family val="2"/>
    </font>
    <font>
      <sz val="11"/>
      <color indexed="12"/>
      <name val="Arial"/>
      <family val="2"/>
    </font>
    <font>
      <sz val="9"/>
      <color theme="3"/>
      <name val="Arial"/>
      <family val="2"/>
    </font>
    <font>
      <sz val="9"/>
      <color theme="5"/>
      <name val="Arial"/>
      <family val="2"/>
    </font>
    <font>
      <sz val="12"/>
      <color indexed="16"/>
      <name val="Arial"/>
      <family val="2"/>
    </font>
    <font>
      <sz val="12"/>
      <color rgb="FF0000FF"/>
      <name val="Arial"/>
      <family val="2"/>
    </font>
    <font>
      <b/>
      <sz val="11"/>
      <color theme="1"/>
      <name val="Arial"/>
      <family val="2"/>
    </font>
  </fonts>
  <fills count="1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indexed="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505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indexed="49"/>
        <bgColor indexed="64"/>
      </patternFill>
    </fill>
    <fill>
      <patternFill patternType="solid">
        <fgColor rgb="FFCCFFFF"/>
        <bgColor indexed="64"/>
      </patternFill>
    </fill>
  </fills>
  <borders count="9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auto="1"/>
      </left>
      <right style="thin">
        <color auto="1"/>
      </right>
      <top/>
      <bottom/>
      <diagonal/>
    </border>
    <border>
      <left style="thin">
        <color auto="1"/>
      </left>
      <right style="thin">
        <color auto="1"/>
      </right>
      <top style="hair">
        <color auto="1"/>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diagonal/>
    </border>
    <border>
      <left style="thin">
        <color rgb="FF000000"/>
      </left>
      <right style="thin">
        <color rgb="FF000000"/>
      </right>
      <top/>
      <bottom style="hair">
        <color rgb="FF000000"/>
      </bottom>
      <diagonal/>
    </border>
    <border>
      <left style="thin">
        <color auto="1"/>
      </left>
      <right style="medium">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rgb="FF000000"/>
      </left>
      <right style="thin">
        <color rgb="FF000000"/>
      </right>
      <top style="thin">
        <color indexed="64"/>
      </top>
      <bottom style="thin">
        <color indexed="64"/>
      </bottom>
      <diagonal/>
    </border>
    <border>
      <left style="thin">
        <color auto="1"/>
      </left>
      <right style="thin">
        <color auto="1"/>
      </right>
      <top style="hair">
        <color auto="1"/>
      </top>
      <bottom style="thin">
        <color auto="1"/>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double">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double">
        <color rgb="FF000000"/>
      </right>
      <top style="thin">
        <color indexed="64"/>
      </top>
      <bottom style="thin">
        <color rgb="FF000000"/>
      </bottom>
      <diagonal/>
    </border>
    <border>
      <left style="double">
        <color rgb="FF000000"/>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thin">
        <color indexed="64"/>
      </top>
      <bottom style="hair">
        <color rgb="FF000000"/>
      </bottom>
      <diagonal/>
    </border>
    <border>
      <left style="thin">
        <color rgb="FF000000"/>
      </left>
      <right style="double">
        <color rgb="FF000000"/>
      </right>
      <top style="thin">
        <color rgb="FF000000"/>
      </top>
      <bottom style="hair">
        <color rgb="FF000000"/>
      </bottom>
      <diagonal/>
    </border>
    <border>
      <left style="double">
        <color rgb="FF000000"/>
      </left>
      <right style="thin">
        <color rgb="FF000000"/>
      </right>
      <top/>
      <bottom style="hair">
        <color rgb="FF000000"/>
      </bottom>
      <diagonal/>
    </border>
    <border>
      <left style="thin">
        <color rgb="FF000000"/>
      </left>
      <right style="double">
        <color rgb="FF000000"/>
      </right>
      <top/>
      <bottom style="hair">
        <color rgb="FF000000"/>
      </bottom>
      <diagonal/>
    </border>
    <border>
      <left style="double">
        <color rgb="FF000000"/>
      </left>
      <right style="thin">
        <color rgb="FF000000"/>
      </right>
      <top style="hair">
        <color rgb="FF000000"/>
      </top>
      <bottom style="hair">
        <color rgb="FF000000"/>
      </bottom>
      <diagonal/>
    </border>
    <border>
      <left style="thin">
        <color rgb="FF000000"/>
      </left>
      <right style="double">
        <color rgb="FF000000"/>
      </right>
      <top style="hair">
        <color rgb="FF000000"/>
      </top>
      <bottom style="hair">
        <color rgb="FF000000"/>
      </bottom>
      <diagonal/>
    </border>
    <border>
      <left/>
      <right/>
      <top style="hair">
        <color rgb="FF000000"/>
      </top>
      <bottom style="hair">
        <color rgb="FF000000"/>
      </bottom>
      <diagonal/>
    </border>
    <border>
      <left style="thin">
        <color indexed="64"/>
      </left>
      <right style="thin">
        <color indexed="64"/>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right style="thin">
        <color rgb="FF000000"/>
      </right>
      <top style="hair">
        <color rgb="FF000000"/>
      </top>
      <bottom style="hair">
        <color rgb="FF000000"/>
      </bottom>
      <diagonal/>
    </border>
    <border>
      <left style="thin">
        <color indexed="64"/>
      </left>
      <right style="thin">
        <color rgb="FF000000"/>
      </right>
      <top style="hair">
        <color rgb="FF000000"/>
      </top>
      <bottom style="thin">
        <color indexed="64"/>
      </bottom>
      <diagonal/>
    </border>
    <border>
      <left style="thin">
        <color rgb="FF000000"/>
      </left>
      <right style="thin">
        <color indexed="64"/>
      </right>
      <top style="thin">
        <color rgb="FF000000"/>
      </top>
      <bottom style="hair">
        <color rgb="FF000000"/>
      </bottom>
      <diagonal/>
    </border>
    <border>
      <left/>
      <right style="thin">
        <color rgb="FF000000"/>
      </right>
      <top/>
      <bottom style="hair">
        <color rgb="FF000000"/>
      </bottom>
      <diagonal/>
    </border>
    <border>
      <left style="double">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double">
        <color rgb="FF000000"/>
      </right>
      <top style="thin">
        <color rgb="FF000000"/>
      </top>
      <bottom style="thin">
        <color indexed="64"/>
      </bottom>
      <diagonal/>
    </border>
    <border>
      <left style="double">
        <color rgb="FF000000"/>
      </left>
      <right style="thin">
        <color indexed="64"/>
      </right>
      <top/>
      <bottom style="double">
        <color rgb="FF000000"/>
      </bottom>
      <diagonal/>
    </border>
    <border>
      <left style="thin">
        <color indexed="64"/>
      </left>
      <right style="thin">
        <color indexed="64"/>
      </right>
      <top/>
      <bottom style="double">
        <color rgb="FF000000"/>
      </bottom>
      <diagonal/>
    </border>
    <border>
      <left style="thin">
        <color indexed="64"/>
      </left>
      <right style="double">
        <color rgb="FF000000"/>
      </right>
      <top/>
      <bottom style="double">
        <color rgb="FF000000"/>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bottom style="thin">
        <color theme="3"/>
      </bottom>
      <diagonal/>
    </border>
    <border>
      <left style="thin">
        <color theme="3"/>
      </left>
      <right/>
      <top style="thin">
        <color theme="3"/>
      </top>
      <bottom style="thin">
        <color theme="3"/>
      </bottom>
      <diagonal/>
    </border>
    <border>
      <left/>
      <right/>
      <top style="thin">
        <color theme="3"/>
      </top>
      <bottom style="thin">
        <color theme="3"/>
      </bottom>
      <diagonal/>
    </border>
    <border>
      <left/>
      <right style="thin">
        <color theme="3"/>
      </right>
      <top style="thin">
        <color theme="3"/>
      </top>
      <bottom style="thin">
        <color theme="3"/>
      </bottom>
      <diagonal/>
    </border>
    <border>
      <left style="thin">
        <color theme="3"/>
      </left>
      <right style="thin">
        <color theme="3"/>
      </right>
      <top style="thin">
        <color theme="3"/>
      </top>
      <bottom style="thin">
        <color theme="3"/>
      </bottom>
      <diagonal/>
    </border>
    <border>
      <left style="thin">
        <color theme="3"/>
      </left>
      <right/>
      <top style="thin">
        <color theme="3"/>
      </top>
      <bottom/>
      <diagonal/>
    </border>
    <border>
      <left/>
      <right style="thin">
        <color theme="3"/>
      </right>
      <top style="thin">
        <color theme="3"/>
      </top>
      <bottom/>
      <diagonal/>
    </border>
    <border>
      <left style="thin">
        <color theme="3"/>
      </left>
      <right style="thin">
        <color theme="3"/>
      </right>
      <top style="hair">
        <color theme="3"/>
      </top>
      <bottom style="hair">
        <color auto="1"/>
      </bottom>
      <diagonal/>
    </border>
    <border>
      <left style="thin">
        <color theme="3"/>
      </left>
      <right style="thin">
        <color theme="3"/>
      </right>
      <top style="hair">
        <color theme="3"/>
      </top>
      <bottom style="hair">
        <color theme="3"/>
      </bottom>
      <diagonal/>
    </border>
    <border>
      <left style="thin">
        <color theme="3"/>
      </left>
      <right style="thin">
        <color theme="3"/>
      </right>
      <top style="hair">
        <color auto="1"/>
      </top>
      <bottom style="hair">
        <color auto="1"/>
      </bottom>
      <diagonal/>
    </border>
    <border>
      <left style="thin">
        <color theme="3"/>
      </left>
      <right style="thin">
        <color theme="3"/>
      </right>
      <top/>
      <bottom style="hair">
        <color theme="3"/>
      </bottom>
      <diagonal/>
    </border>
    <border>
      <left style="thin">
        <color theme="3"/>
      </left>
      <right style="thin">
        <color theme="3"/>
      </right>
      <top style="hair">
        <color auto="1"/>
      </top>
      <bottom style="hair">
        <color theme="3"/>
      </bottom>
      <diagonal/>
    </border>
    <border>
      <left style="thin">
        <color theme="3"/>
      </left>
      <right style="thin">
        <color theme="3"/>
      </right>
      <top/>
      <bottom style="hair">
        <color auto="1"/>
      </bottom>
      <diagonal/>
    </border>
    <border>
      <left style="thin">
        <color theme="3"/>
      </left>
      <right style="thin">
        <color indexed="64"/>
      </right>
      <top/>
      <bottom style="hair">
        <color indexed="64"/>
      </bottom>
      <diagonal/>
    </border>
    <border>
      <left style="thin">
        <color theme="3"/>
      </left>
      <right style="thin">
        <color theme="3"/>
      </right>
      <top style="hair">
        <color theme="3"/>
      </top>
      <bottom/>
      <diagonal/>
    </border>
    <border>
      <left style="thin">
        <color theme="3"/>
      </left>
      <right style="thin">
        <color theme="3"/>
      </right>
      <top/>
      <bottom/>
      <diagonal/>
    </border>
    <border>
      <left style="thin">
        <color indexed="64"/>
      </left>
      <right style="thin">
        <color theme="3"/>
      </right>
      <top/>
      <bottom style="hair">
        <color indexed="64"/>
      </bottom>
      <diagonal/>
    </border>
    <border>
      <left style="thin">
        <color theme="3"/>
      </left>
      <right style="thin">
        <color indexed="64"/>
      </right>
      <top style="hair">
        <color theme="3"/>
      </top>
      <bottom/>
      <diagonal/>
    </border>
    <border>
      <left style="thin">
        <color indexed="64"/>
      </left>
      <right style="thin">
        <color indexed="64"/>
      </right>
      <top style="hair">
        <color theme="3"/>
      </top>
      <bottom/>
      <diagonal/>
    </border>
    <border>
      <left style="thin">
        <color theme="3"/>
      </left>
      <right style="thin">
        <color indexed="64"/>
      </right>
      <top/>
      <bottom/>
      <diagonal/>
    </border>
    <border>
      <left style="thin">
        <color theme="3"/>
      </left>
      <right style="thin">
        <color indexed="64"/>
      </right>
      <top/>
      <bottom style="hair">
        <color theme="3"/>
      </bottom>
      <diagonal/>
    </border>
    <border>
      <left style="thin">
        <color theme="3"/>
      </left>
      <right style="thin">
        <color theme="3"/>
      </right>
      <top style="thin">
        <color theme="3"/>
      </top>
      <bottom/>
      <diagonal/>
    </border>
    <border>
      <left style="thin">
        <color indexed="8"/>
      </left>
      <right style="thin">
        <color indexed="8"/>
      </right>
      <top style="hair">
        <color indexed="8"/>
      </top>
      <bottom style="hair">
        <color indexed="8"/>
      </bottom>
      <diagonal/>
    </border>
    <border>
      <left style="thin">
        <color rgb="FF000000"/>
      </left>
      <right style="double">
        <color rgb="FF000000"/>
      </right>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s>
  <cellStyleXfs count="74">
    <xf numFmtId="0" fontId="0" fillId="0" borderId="0"/>
    <xf numFmtId="165" fontId="5" fillId="0" borderId="0" applyFont="0" applyFill="0" applyBorder="0" applyAlignment="0" applyProtection="0"/>
    <xf numFmtId="0" fontId="6" fillId="0" borderId="0"/>
    <xf numFmtId="43" fontId="8" fillId="0" borderId="0" applyFont="0" applyFill="0" applyBorder="0" applyAlignment="0" applyProtection="0"/>
    <xf numFmtId="0" fontId="9" fillId="0" borderId="0"/>
    <xf numFmtId="0" fontId="8" fillId="0" borderId="0"/>
    <xf numFmtId="165" fontId="9" fillId="0" borderId="0" applyFont="0" applyFill="0" applyBorder="0" applyAlignment="0" applyProtection="0"/>
    <xf numFmtId="0" fontId="12" fillId="0" borderId="0"/>
    <xf numFmtId="0" fontId="13" fillId="0" borderId="0">
      <alignment vertical="center"/>
    </xf>
    <xf numFmtId="0" fontId="16" fillId="0" borderId="0">
      <alignment vertical="center"/>
    </xf>
    <xf numFmtId="0" fontId="17" fillId="0" borderId="0">
      <alignment vertical="center"/>
    </xf>
    <xf numFmtId="0" fontId="18" fillId="0" borderId="0"/>
    <xf numFmtId="43" fontId="18" fillId="0" borderId="0" applyFont="0" applyFill="0" applyBorder="0" applyAlignment="0" applyProtection="0"/>
    <xf numFmtId="9" fontId="9" fillId="0" borderId="0" applyFont="0" applyFill="0" applyBorder="0" applyAlignment="0" applyProtection="0"/>
    <xf numFmtId="0" fontId="25" fillId="0" borderId="0"/>
    <xf numFmtId="43" fontId="25" fillId="0" borderId="0" applyFont="0" applyFill="0" applyBorder="0" applyAlignment="0" applyProtection="0"/>
    <xf numFmtId="0" fontId="28" fillId="0" borderId="0"/>
    <xf numFmtId="9" fontId="25"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31" fillId="4" borderId="0" applyNumberFormat="0" applyBorder="0" applyAlignment="0" applyProtection="0"/>
    <xf numFmtId="43" fontId="32" fillId="0" borderId="0" applyFont="0" applyFill="0" applyBorder="0" applyAlignment="0" applyProtection="0"/>
    <xf numFmtId="170" fontId="12" fillId="0" borderId="0"/>
    <xf numFmtId="43" fontId="28" fillId="0" borderId="0" applyFont="0" applyFill="0" applyBorder="0" applyAlignment="0" applyProtection="0"/>
    <xf numFmtId="0" fontId="33" fillId="0" borderId="0"/>
    <xf numFmtId="4" fontId="29" fillId="0" borderId="0">
      <alignment vertical="center"/>
    </xf>
    <xf numFmtId="164" fontId="8" fillId="0" borderId="0" applyFont="0" applyFill="0" applyBorder="0" applyAlignment="0" applyProtection="0"/>
    <xf numFmtId="0" fontId="29" fillId="0" borderId="0"/>
    <xf numFmtId="0" fontId="45" fillId="0" borderId="0">
      <protection locked="0"/>
    </xf>
    <xf numFmtId="0" fontId="36" fillId="0" borderId="0"/>
    <xf numFmtId="0" fontId="12" fillId="0" borderId="0"/>
    <xf numFmtId="43" fontId="49" fillId="0" borderId="0" applyFont="0" applyFill="0" applyBorder="0" applyAlignment="0" applyProtection="0"/>
    <xf numFmtId="43" fontId="12" fillId="0" borderId="0" applyFont="0" applyFill="0" applyBorder="0" applyAlignment="0" applyProtection="0"/>
    <xf numFmtId="173" fontId="49" fillId="0" borderId="0" applyFont="0" applyFill="0" applyBorder="0" applyAlignment="0" applyProtection="0"/>
    <xf numFmtId="165" fontId="9" fillId="0" borderId="0" applyFont="0" applyFill="0" applyBorder="0" applyAlignment="0" applyProtection="0"/>
    <xf numFmtId="165" fontId="66" fillId="0" borderId="0" applyFont="0" applyFill="0" applyBorder="0" applyAlignment="0" applyProtection="0"/>
    <xf numFmtId="43" fontId="12" fillId="0" borderId="0" applyFont="0" applyFill="0" applyBorder="0" applyAlignment="0" applyProtection="0"/>
    <xf numFmtId="0" fontId="29" fillId="0" borderId="0"/>
    <xf numFmtId="43" fontId="29" fillId="0" borderId="0" applyFont="0" applyFill="0" applyBorder="0" applyAlignment="0" applyProtection="0"/>
    <xf numFmtId="43" fontId="29" fillId="0" borderId="0" applyFont="0" applyFill="0" applyBorder="0" applyAlignment="0" applyProtection="0"/>
    <xf numFmtId="0" fontId="12" fillId="0" borderId="0"/>
    <xf numFmtId="169" fontId="29" fillId="0" borderId="0" applyFont="0" applyFill="0" applyBorder="0" applyAlignment="0" applyProtection="0"/>
    <xf numFmtId="43" fontId="29" fillId="0" borderId="0" applyFont="0" applyFill="0" applyBorder="0" applyAlignment="0" applyProtection="0"/>
    <xf numFmtId="42" fontId="72"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9" fontId="5" fillId="0" borderId="0" applyFont="0" applyFill="0" applyBorder="0" applyAlignment="0" applyProtection="0"/>
    <xf numFmtId="0" fontId="4" fillId="0" borderId="0"/>
    <xf numFmtId="43" fontId="4"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121" fillId="0" borderId="0"/>
    <xf numFmtId="183" fontId="121" fillId="0" borderId="0" applyFont="0" applyFill="0" applyBorder="0" applyAlignment="0" applyProtection="0"/>
    <xf numFmtId="0" fontId="124" fillId="0" borderId="0"/>
    <xf numFmtId="0" fontId="1" fillId="0" borderId="0"/>
    <xf numFmtId="0" fontId="29" fillId="0" borderId="0"/>
    <xf numFmtId="165" fontId="29" fillId="0" borderId="0" applyFont="0" applyFill="0" applyBorder="0" applyAlignment="0" applyProtection="0"/>
    <xf numFmtId="0" fontId="29" fillId="0" borderId="0"/>
    <xf numFmtId="9" fontId="29" fillId="0" borderId="0" applyFont="0" applyFill="0" applyBorder="0" applyAlignment="0" applyProtection="0"/>
    <xf numFmtId="0" fontId="29" fillId="0" borderId="0"/>
    <xf numFmtId="0" fontId="151" fillId="0" borderId="0"/>
  </cellStyleXfs>
  <cellXfs count="1208">
    <xf numFmtId="0" fontId="0" fillId="0" borderId="0" xfId="0"/>
    <xf numFmtId="0" fontId="24" fillId="0" borderId="0" xfId="2" applyFont="1" applyAlignment="1" applyProtection="1">
      <alignment horizontal="left" vertical="center"/>
      <protection locked="0"/>
    </xf>
    <xf numFmtId="0" fontId="27" fillId="0" borderId="0" xfId="2" applyFont="1" applyAlignment="1" applyProtection="1">
      <alignment horizontal="left" vertical="center"/>
      <protection locked="0"/>
    </xf>
    <xf numFmtId="0" fontId="24" fillId="0" borderId="0" xfId="2" applyFont="1" applyAlignment="1">
      <alignment horizontal="left" vertical="center" wrapText="1"/>
    </xf>
    <xf numFmtId="0" fontId="34" fillId="0" borderId="0" xfId="2" applyFont="1" applyAlignment="1">
      <alignment horizontal="center" vertical="center" wrapText="1"/>
    </xf>
    <xf numFmtId="165" fontId="35" fillId="0" borderId="0" xfId="6" applyFont="1" applyAlignment="1">
      <alignment horizontal="centerContinuous" vertical="center" wrapText="1"/>
    </xf>
    <xf numFmtId="167" fontId="36" fillId="0" borderId="0" xfId="6" applyNumberFormat="1" applyFont="1" applyAlignment="1">
      <alignment vertical="center"/>
    </xf>
    <xf numFmtId="167" fontId="37" fillId="0" borderId="0" xfId="6" applyNumberFormat="1" applyFont="1" applyAlignment="1">
      <alignment vertical="center"/>
    </xf>
    <xf numFmtId="167" fontId="38" fillId="0" borderId="0" xfId="6" applyNumberFormat="1" applyFont="1" applyAlignment="1">
      <alignment vertical="center"/>
    </xf>
    <xf numFmtId="165" fontId="36" fillId="0" borderId="0" xfId="6" applyFont="1" applyAlignment="1">
      <alignment vertical="center" wrapText="1"/>
    </xf>
    <xf numFmtId="0" fontId="40" fillId="0" borderId="0" xfId="27" applyFont="1" applyAlignment="1" applyProtection="1">
      <alignment horizontal="left" vertical="center" wrapText="1"/>
      <protection locked="0"/>
    </xf>
    <xf numFmtId="0" fontId="39" fillId="0" borderId="0" xfId="27" applyFont="1" applyAlignment="1" applyProtection="1">
      <alignment horizontal="center" vertical="center" wrapText="1"/>
      <protection locked="0"/>
    </xf>
    <xf numFmtId="165" fontId="41" fillId="0" borderId="0" xfId="6" applyFont="1" applyAlignment="1" applyProtection="1">
      <alignment horizontal="centerContinuous" vertical="center"/>
      <protection locked="0"/>
    </xf>
    <xf numFmtId="167" fontId="43" fillId="0" borderId="0" xfId="6" applyNumberFormat="1" applyFont="1" applyAlignment="1">
      <alignment vertical="center"/>
    </xf>
    <xf numFmtId="167" fontId="40" fillId="0" borderId="0" xfId="6" applyNumberFormat="1" applyFont="1" applyAlignment="1">
      <alignment vertical="center"/>
    </xf>
    <xf numFmtId="167" fontId="44" fillId="0" borderId="0" xfId="6" applyNumberFormat="1" applyFont="1" applyAlignment="1">
      <alignment vertical="center"/>
    </xf>
    <xf numFmtId="165" fontId="43" fillId="0" borderId="0" xfId="6" applyFont="1" applyAlignment="1">
      <alignment vertical="center" wrapText="1"/>
    </xf>
    <xf numFmtId="0" fontId="40" fillId="0" borderId="0" xfId="27" applyFont="1" applyAlignment="1" applyProtection="1">
      <alignment horizontal="center" vertical="center" wrapText="1"/>
      <protection locked="0"/>
    </xf>
    <xf numFmtId="0" fontId="27" fillId="0" borderId="14" xfId="2" applyFont="1" applyBorder="1" applyAlignment="1" applyProtection="1">
      <alignment horizontal="center" vertical="center"/>
      <protection locked="0"/>
    </xf>
    <xf numFmtId="0" fontId="40" fillId="0" borderId="0" xfId="6" applyNumberFormat="1" applyFont="1" applyAlignment="1" applyProtection="1">
      <alignment horizontal="left" vertical="center"/>
      <protection locked="0"/>
    </xf>
    <xf numFmtId="0" fontId="30" fillId="0" borderId="2" xfId="28" applyFont="1" applyBorder="1" applyAlignment="1" applyProtection="1">
      <alignment horizontal="center" vertical="center" wrapText="1"/>
    </xf>
    <xf numFmtId="0" fontId="46" fillId="0" borderId="2" xfId="4" applyFont="1" applyBorder="1" applyAlignment="1">
      <alignment horizontal="left" vertical="center" wrapText="1"/>
    </xf>
    <xf numFmtId="0" fontId="30" fillId="0" borderId="2" xfId="29" applyFont="1" applyBorder="1" applyAlignment="1">
      <alignment horizontal="left" vertical="center" wrapText="1"/>
    </xf>
    <xf numFmtId="0" fontId="30" fillId="0" borderId="2" xfId="29" applyFont="1" applyBorder="1" applyAlignment="1">
      <alignment horizontal="center" vertical="center" wrapText="1"/>
    </xf>
    <xf numFmtId="165" fontId="30" fillId="0" borderId="2" xfId="6" applyFont="1" applyBorder="1" applyAlignment="1">
      <alignment vertical="center" wrapText="1"/>
    </xf>
    <xf numFmtId="167" fontId="21" fillId="0" borderId="2" xfId="6" applyNumberFormat="1" applyFont="1" applyBorder="1" applyAlignment="1">
      <alignment vertical="center" wrapText="1"/>
    </xf>
    <xf numFmtId="167" fontId="30" fillId="0" borderId="2" xfId="6" applyNumberFormat="1" applyFont="1" applyBorder="1" applyAlignment="1">
      <alignment vertical="center" wrapText="1"/>
    </xf>
    <xf numFmtId="167" fontId="7" fillId="0" borderId="2" xfId="6" applyNumberFormat="1" applyFont="1" applyBorder="1" applyAlignment="1">
      <alignment vertical="center" wrapText="1"/>
    </xf>
    <xf numFmtId="167" fontId="22" fillId="0" borderId="2" xfId="6" applyNumberFormat="1" applyFont="1" applyFill="1" applyBorder="1" applyAlignment="1">
      <alignment vertical="center" wrapText="1"/>
    </xf>
    <xf numFmtId="0" fontId="30" fillId="0" borderId="2" xfId="29" applyFont="1" applyBorder="1" applyAlignment="1">
      <alignment vertical="center" wrapText="1"/>
    </xf>
    <xf numFmtId="0" fontId="21" fillId="0" borderId="2" xfId="28" applyFont="1" applyBorder="1" applyAlignment="1" applyProtection="1">
      <alignment horizontal="center" vertical="center" wrapText="1"/>
    </xf>
    <xf numFmtId="49" fontId="21" fillId="0" borderId="2" xfId="4" applyNumberFormat="1" applyFont="1" applyBorder="1" applyAlignment="1">
      <alignment horizontal="left" vertical="center" wrapText="1"/>
    </xf>
    <xf numFmtId="0" fontId="21" fillId="0" borderId="2" xfId="29" applyFont="1" applyBorder="1" applyAlignment="1">
      <alignment vertical="center" wrapText="1"/>
    </xf>
    <xf numFmtId="0" fontId="10" fillId="0" borderId="2" xfId="29" applyFont="1" applyBorder="1" applyAlignment="1">
      <alignment vertical="center" wrapText="1"/>
    </xf>
    <xf numFmtId="172" fontId="30" fillId="0" borderId="2" xfId="29" applyNumberFormat="1" applyFont="1" applyBorder="1" applyAlignment="1">
      <alignment vertical="center" wrapText="1"/>
    </xf>
    <xf numFmtId="167" fontId="20" fillId="0" borderId="2" xfId="6" applyNumberFormat="1" applyFont="1" applyBorder="1" applyAlignment="1">
      <alignment vertical="center" wrapText="1"/>
    </xf>
    <xf numFmtId="0" fontId="30" fillId="0" borderId="2" xfId="29" quotePrefix="1" applyFont="1" applyBorder="1" applyAlignment="1">
      <alignment horizontal="left" vertical="center" wrapText="1"/>
    </xf>
    <xf numFmtId="0" fontId="21" fillId="0" borderId="2" xfId="29" applyFont="1" applyBorder="1" applyAlignment="1">
      <alignment horizontal="left" vertical="center" wrapText="1"/>
    </xf>
    <xf numFmtId="167" fontId="21" fillId="0" borderId="2" xfId="6" applyNumberFormat="1" applyFont="1" applyFill="1" applyBorder="1" applyAlignment="1">
      <alignment vertical="center" wrapText="1"/>
    </xf>
    <xf numFmtId="0" fontId="10" fillId="0" borderId="2" xfId="29" quotePrefix="1" applyFont="1" applyBorder="1" applyAlignment="1">
      <alignment horizontal="left" vertical="center" wrapText="1"/>
    </xf>
    <xf numFmtId="2" fontId="15" fillId="2" borderId="1" xfId="30" applyNumberFormat="1" applyFont="1" applyFill="1" applyBorder="1" applyAlignment="1">
      <alignment horizontal="center" vertical="center"/>
    </xf>
    <xf numFmtId="49" fontId="15" fillId="2" borderId="17" xfId="31" applyNumberFormat="1" applyFont="1" applyFill="1" applyBorder="1" applyAlignment="1">
      <alignment horizontal="left" vertical="center" wrapText="1"/>
    </xf>
    <xf numFmtId="49" fontId="15" fillId="2" borderId="1" xfId="32" applyNumberFormat="1" applyFont="1" applyFill="1" applyBorder="1" applyAlignment="1">
      <alignment horizontal="left" vertical="center" wrapText="1"/>
    </xf>
    <xf numFmtId="49" fontId="15" fillId="2" borderId="1" xfId="32" applyNumberFormat="1" applyFont="1" applyFill="1" applyBorder="1" applyAlignment="1">
      <alignment horizontal="center" vertical="center" wrapText="1"/>
    </xf>
    <xf numFmtId="49" fontId="15" fillId="2" borderId="1" xfId="33" applyNumberFormat="1" applyFont="1" applyFill="1" applyBorder="1" applyAlignment="1">
      <alignment horizontal="center" vertical="center" wrapText="1"/>
    </xf>
    <xf numFmtId="1" fontId="50" fillId="3" borderId="2" xfId="1" applyNumberFormat="1" applyFont="1" applyFill="1" applyBorder="1" applyAlignment="1">
      <alignment horizontal="center" vertical="center"/>
    </xf>
    <xf numFmtId="49" fontId="50" fillId="3" borderId="11" xfId="31" applyNumberFormat="1" applyFont="1" applyFill="1" applyBorder="1" applyAlignment="1">
      <alignment horizontal="left" vertical="center" wrapText="1"/>
    </xf>
    <xf numFmtId="49" fontId="51" fillId="3" borderId="2" xfId="32" applyNumberFormat="1" applyFont="1" applyFill="1" applyBorder="1" applyAlignment="1">
      <alignment horizontal="left" vertical="center" wrapText="1"/>
    </xf>
    <xf numFmtId="49" fontId="50" fillId="3" borderId="2" xfId="32" applyNumberFormat="1" applyFont="1" applyFill="1" applyBorder="1" applyAlignment="1">
      <alignment horizontal="center" vertical="center" wrapText="1"/>
    </xf>
    <xf numFmtId="49" fontId="50" fillId="3" borderId="2" xfId="33" applyNumberFormat="1" applyFont="1" applyFill="1" applyBorder="1" applyAlignment="1">
      <alignment horizontal="center" vertical="center" wrapText="1"/>
    </xf>
    <xf numFmtId="49" fontId="50" fillId="3" borderId="2" xfId="32" quotePrefix="1" applyNumberFormat="1" applyFont="1" applyFill="1" applyBorder="1" applyAlignment="1">
      <alignment horizontal="left" vertical="center" wrapText="1"/>
    </xf>
    <xf numFmtId="49" fontId="50" fillId="3" borderId="2" xfId="32" applyNumberFormat="1" applyFont="1" applyFill="1" applyBorder="1" applyAlignment="1">
      <alignment horizontal="left" vertical="center" wrapText="1"/>
    </xf>
    <xf numFmtId="49" fontId="51" fillId="3" borderId="11" xfId="31" applyNumberFormat="1" applyFont="1" applyFill="1" applyBorder="1" applyAlignment="1">
      <alignment horizontal="left" vertical="center" wrapText="1"/>
    </xf>
    <xf numFmtId="49" fontId="50" fillId="3" borderId="18" xfId="31" applyNumberFormat="1" applyFont="1" applyFill="1" applyBorder="1" applyAlignment="1">
      <alignment horizontal="left" vertical="center" wrapText="1"/>
    </xf>
    <xf numFmtId="49" fontId="50" fillId="3" borderId="5" xfId="32" quotePrefix="1" applyNumberFormat="1" applyFont="1" applyFill="1" applyBorder="1" applyAlignment="1">
      <alignment horizontal="left" vertical="center" wrapText="1"/>
    </xf>
    <xf numFmtId="49" fontId="50" fillId="3" borderId="5" xfId="32" applyNumberFormat="1" applyFont="1" applyFill="1" applyBorder="1" applyAlignment="1">
      <alignment horizontal="center" vertical="center" wrapText="1"/>
    </xf>
    <xf numFmtId="49" fontId="50" fillId="3" borderId="5" xfId="33" applyNumberFormat="1" applyFont="1" applyFill="1" applyBorder="1" applyAlignment="1">
      <alignment horizontal="center" vertical="center" wrapText="1"/>
    </xf>
    <xf numFmtId="2" fontId="50" fillId="3" borderId="2" xfId="30" applyNumberFormat="1" applyFont="1" applyFill="1" applyBorder="1" applyAlignment="1">
      <alignment horizontal="center" vertical="center"/>
    </xf>
    <xf numFmtId="49" fontId="48" fillId="3" borderId="2" xfId="32" applyNumberFormat="1" applyFont="1" applyFill="1" applyBorder="1" applyAlignment="1">
      <alignment horizontal="center" vertical="center" wrapText="1"/>
    </xf>
    <xf numFmtId="1" fontId="50" fillId="0" borderId="2" xfId="1" applyNumberFormat="1" applyFont="1" applyFill="1" applyBorder="1" applyAlignment="1">
      <alignment horizontal="center" vertical="center"/>
    </xf>
    <xf numFmtId="49" fontId="50" fillId="0" borderId="11" xfId="31" applyNumberFormat="1" applyFont="1" applyFill="1" applyBorder="1" applyAlignment="1">
      <alignment horizontal="left" vertical="center" wrapText="1"/>
    </xf>
    <xf numFmtId="49" fontId="50" fillId="0" borderId="2" xfId="32" quotePrefix="1" applyNumberFormat="1" applyFont="1" applyFill="1" applyBorder="1" applyAlignment="1">
      <alignment horizontal="left" vertical="center" wrapText="1"/>
    </xf>
    <xf numFmtId="49" fontId="51" fillId="0" borderId="2" xfId="32" applyNumberFormat="1" applyFont="1" applyFill="1" applyBorder="1" applyAlignment="1">
      <alignment horizontal="center" vertical="center" wrapText="1"/>
    </xf>
    <xf numFmtId="49" fontId="50" fillId="0" borderId="2" xfId="33" applyNumberFormat="1" applyFont="1" applyFill="1" applyBorder="1" applyAlignment="1">
      <alignment horizontal="center" vertical="center" wrapText="1"/>
    </xf>
    <xf numFmtId="49" fontId="50" fillId="0" borderId="2" xfId="32" applyNumberFormat="1" applyFont="1" applyFill="1" applyBorder="1" applyAlignment="1">
      <alignment horizontal="left" vertical="center" wrapText="1"/>
    </xf>
    <xf numFmtId="0" fontId="0" fillId="9" borderId="0" xfId="0" applyFill="1"/>
    <xf numFmtId="165" fontId="40" fillId="0" borderId="0" xfId="6" quotePrefix="1" applyFont="1" applyAlignment="1" applyProtection="1">
      <alignment horizontal="left" vertical="center"/>
      <protection locked="0"/>
    </xf>
    <xf numFmtId="0" fontId="34" fillId="0" borderId="0" xfId="2" applyFont="1" applyAlignment="1">
      <alignment vertical="center" wrapText="1"/>
    </xf>
    <xf numFmtId="0" fontId="39" fillId="0" borderId="0" xfId="27" applyFont="1" applyAlignment="1" applyProtection="1">
      <alignment vertical="center" wrapText="1"/>
      <protection locked="0"/>
    </xf>
    <xf numFmtId="0" fontId="40" fillId="0" borderId="0" xfId="27" applyFont="1" applyAlignment="1" applyProtection="1">
      <alignment vertical="center" wrapText="1"/>
      <protection locked="0"/>
    </xf>
    <xf numFmtId="0" fontId="21" fillId="0" borderId="2" xfId="4" applyFont="1" applyBorder="1" applyAlignment="1">
      <alignment horizontal="left" vertical="center" wrapText="1"/>
    </xf>
    <xf numFmtId="0" fontId="21" fillId="0" borderId="2" xfId="29" quotePrefix="1" applyFont="1" applyBorder="1" applyAlignment="1">
      <alignment vertical="center" wrapText="1"/>
    </xf>
    <xf numFmtId="0" fontId="42" fillId="9" borderId="0" xfId="0" applyFont="1" applyFill="1"/>
    <xf numFmtId="0" fontId="52" fillId="0" borderId="0" xfId="0" applyFont="1"/>
    <xf numFmtId="165" fontId="11" fillId="0" borderId="2" xfId="6" applyFont="1" applyBorder="1" applyAlignment="1">
      <alignment vertical="center" wrapText="1"/>
    </xf>
    <xf numFmtId="172" fontId="11" fillId="0" borderId="2" xfId="29" applyNumberFormat="1" applyFont="1" applyBorder="1" applyAlignment="1">
      <alignment vertical="center" wrapText="1"/>
    </xf>
    <xf numFmtId="0" fontId="47" fillId="0" borderId="2" xfId="4" applyFont="1" applyBorder="1" applyAlignment="1">
      <alignment horizontal="left" vertical="center" wrapText="1"/>
    </xf>
    <xf numFmtId="167" fontId="11" fillId="0" borderId="2" xfId="6" applyNumberFormat="1" applyFont="1" applyFill="1" applyBorder="1" applyAlignment="1">
      <alignment vertical="center" wrapText="1"/>
    </xf>
    <xf numFmtId="0" fontId="0" fillId="0" borderId="0" xfId="0" applyAlignment="1">
      <alignment vertical="center"/>
    </xf>
    <xf numFmtId="0" fontId="52" fillId="0" borderId="0" xfId="0" applyFont="1" applyAlignment="1">
      <alignment vertical="center"/>
    </xf>
    <xf numFmtId="0" fontId="0" fillId="9" borderId="0" xfId="0" applyFill="1" applyAlignment="1">
      <alignment vertical="center"/>
    </xf>
    <xf numFmtId="0" fontId="44" fillId="9" borderId="0" xfId="0" applyFont="1" applyFill="1" applyAlignment="1">
      <alignment vertical="center"/>
    </xf>
    <xf numFmtId="0" fontId="30" fillId="6" borderId="2" xfId="29" applyFont="1" applyFill="1" applyBorder="1" applyAlignment="1">
      <alignment horizontal="center" vertical="center" wrapText="1"/>
    </xf>
    <xf numFmtId="167" fontId="30" fillId="6" borderId="2" xfId="6" applyNumberFormat="1" applyFont="1" applyFill="1" applyBorder="1" applyAlignment="1">
      <alignment vertical="center" wrapText="1"/>
    </xf>
    <xf numFmtId="167" fontId="7" fillId="6" borderId="2" xfId="6" applyNumberFormat="1" applyFont="1" applyFill="1" applyBorder="1" applyAlignment="1">
      <alignment vertical="center" wrapText="1"/>
    </xf>
    <xf numFmtId="0" fontId="30" fillId="6" borderId="2" xfId="29" applyFont="1" applyFill="1" applyBorder="1" applyAlignment="1">
      <alignment vertical="center" wrapText="1"/>
    </xf>
    <xf numFmtId="0" fontId="7" fillId="6" borderId="2" xfId="28" applyFont="1" applyFill="1" applyBorder="1" applyAlignment="1" applyProtection="1">
      <alignment horizontal="center" vertical="center" wrapText="1"/>
    </xf>
    <xf numFmtId="0" fontId="46" fillId="6" borderId="2" xfId="4" applyFont="1" applyFill="1" applyBorder="1" applyAlignment="1">
      <alignment horizontal="left" vertical="center" wrapText="1"/>
    </xf>
    <xf numFmtId="0" fontId="7" fillId="0" borderId="1" xfId="2" applyFont="1" applyBorder="1" applyAlignment="1">
      <alignment horizontal="center" vertical="center" wrapText="1"/>
    </xf>
    <xf numFmtId="0" fontId="20" fillId="6" borderId="2" xfId="4" applyFont="1" applyFill="1" applyBorder="1" applyAlignment="1">
      <alignment horizontal="left" vertical="center" wrapText="1"/>
    </xf>
    <xf numFmtId="0" fontId="21" fillId="3" borderId="2" xfId="4" applyFont="1" applyFill="1" applyBorder="1" applyAlignment="1">
      <alignment horizontal="left" vertical="center" wrapText="1"/>
    </xf>
    <xf numFmtId="0" fontId="21" fillId="3" borderId="2" xfId="29" applyFont="1" applyFill="1" applyBorder="1" applyAlignment="1">
      <alignment vertical="center" wrapText="1"/>
    </xf>
    <xf numFmtId="0" fontId="55" fillId="0" borderId="2" xfId="29" applyFont="1" applyBorder="1" applyAlignment="1">
      <alignment vertical="center" wrapText="1"/>
    </xf>
    <xf numFmtId="0" fontId="30" fillId="7" borderId="2" xfId="28" applyFont="1" applyFill="1" applyBorder="1" applyAlignment="1" applyProtection="1">
      <alignment horizontal="center" vertical="center" wrapText="1"/>
    </xf>
    <xf numFmtId="0" fontId="46" fillId="7" borderId="2" xfId="4" applyFont="1" applyFill="1" applyBorder="1" applyAlignment="1">
      <alignment horizontal="left" vertical="center" wrapText="1"/>
    </xf>
    <xf numFmtId="171" fontId="11" fillId="7" borderId="2" xfId="29" applyNumberFormat="1" applyFont="1" applyFill="1" applyBorder="1" applyAlignment="1">
      <alignment horizontal="left" vertical="center" wrapText="1"/>
    </xf>
    <xf numFmtId="0" fontId="11" fillId="7" borderId="2" xfId="29" applyFont="1" applyFill="1" applyBorder="1" applyAlignment="1">
      <alignment horizontal="left" vertical="center" wrapText="1"/>
    </xf>
    <xf numFmtId="0" fontId="30" fillId="7" borderId="2" xfId="29" applyFont="1" applyFill="1" applyBorder="1" applyAlignment="1">
      <alignment horizontal="center" vertical="center" wrapText="1"/>
    </xf>
    <xf numFmtId="165" fontId="30" fillId="7" borderId="2" xfId="6" applyFont="1" applyFill="1" applyBorder="1" applyAlignment="1">
      <alignment vertical="center" wrapText="1"/>
    </xf>
    <xf numFmtId="167" fontId="30" fillId="7" borderId="2" xfId="6" applyNumberFormat="1" applyFont="1" applyFill="1" applyBorder="1" applyAlignment="1">
      <alignment vertical="center" wrapText="1"/>
    </xf>
    <xf numFmtId="167" fontId="7" fillId="7" borderId="2" xfId="6" applyNumberFormat="1" applyFont="1" applyFill="1" applyBorder="1" applyAlignment="1">
      <alignment vertical="center" wrapText="1"/>
    </xf>
    <xf numFmtId="167" fontId="22" fillId="7" borderId="2" xfId="6" applyNumberFormat="1" applyFont="1" applyFill="1" applyBorder="1" applyAlignment="1">
      <alignment vertical="center" wrapText="1"/>
    </xf>
    <xf numFmtId="0" fontId="30" fillId="7" borderId="2" xfId="29" applyFont="1" applyFill="1" applyBorder="1" applyAlignment="1">
      <alignment vertical="center" wrapText="1"/>
    </xf>
    <xf numFmtId="0" fontId="20" fillId="7" borderId="2" xfId="4" applyFont="1" applyFill="1" applyBorder="1" applyAlignment="1">
      <alignment horizontal="left" vertical="center" wrapText="1"/>
    </xf>
    <xf numFmtId="0" fontId="42" fillId="0" borderId="0" xfId="0" applyFont="1"/>
    <xf numFmtId="0" fontId="21" fillId="0" borderId="2" xfId="29" applyFont="1" applyBorder="1" applyAlignment="1">
      <alignment horizontal="center" vertical="center" wrapText="1"/>
    </xf>
    <xf numFmtId="165" fontId="21" fillId="0" borderId="2" xfId="6" applyFont="1" applyBorder="1" applyAlignment="1">
      <alignment vertical="center" wrapText="1"/>
    </xf>
    <xf numFmtId="2" fontId="50" fillId="3" borderId="0" xfId="30" applyNumberFormat="1" applyFont="1" applyFill="1" applyAlignment="1">
      <alignment horizontal="center" vertical="center"/>
    </xf>
    <xf numFmtId="49" fontId="50" fillId="3" borderId="0" xfId="31" applyNumberFormat="1" applyFont="1" applyFill="1" applyAlignment="1">
      <alignment horizontal="left" vertical="center" wrapText="1"/>
    </xf>
    <xf numFmtId="49" fontId="15" fillId="3" borderId="0" xfId="32" applyNumberFormat="1" applyFont="1" applyFill="1" applyBorder="1" applyAlignment="1">
      <alignment horizontal="left" vertical="center" wrapText="1"/>
    </xf>
    <xf numFmtId="49" fontId="15" fillId="3" borderId="0" xfId="32" applyNumberFormat="1" applyFont="1" applyFill="1" applyBorder="1" applyAlignment="1">
      <alignment horizontal="center" vertical="center" wrapText="1"/>
    </xf>
    <xf numFmtId="49" fontId="50" fillId="3" borderId="0" xfId="30" applyNumberFormat="1" applyFont="1" applyFill="1" applyAlignment="1">
      <alignment horizontal="center" vertical="center" wrapText="1"/>
    </xf>
    <xf numFmtId="2" fontId="15" fillId="5" borderId="2" xfId="30" applyNumberFormat="1" applyFont="1" applyFill="1" applyBorder="1" applyAlignment="1">
      <alignment horizontal="center" vertical="center"/>
    </xf>
    <xf numFmtId="49" fontId="15" fillId="5" borderId="10" xfId="31" applyNumberFormat="1" applyFont="1" applyFill="1" applyBorder="1" applyAlignment="1">
      <alignment horizontal="left" vertical="center" wrapText="1"/>
    </xf>
    <xf numFmtId="49" fontId="15" fillId="5" borderId="2" xfId="32" applyNumberFormat="1" applyFont="1" applyFill="1" applyBorder="1" applyAlignment="1">
      <alignment horizontal="left" vertical="center" wrapText="1"/>
    </xf>
    <xf numFmtId="49" fontId="15" fillId="5" borderId="2" xfId="32" applyNumberFormat="1" applyFont="1" applyFill="1" applyBorder="1" applyAlignment="1">
      <alignment horizontal="center" vertical="center" wrapText="1"/>
    </xf>
    <xf numFmtId="49" fontId="15" fillId="5" borderId="2" xfId="33" applyNumberFormat="1" applyFont="1" applyFill="1" applyBorder="1" applyAlignment="1">
      <alignment horizontal="center" vertical="center" wrapText="1"/>
    </xf>
    <xf numFmtId="49" fontId="51" fillId="3" borderId="18" xfId="31" applyNumberFormat="1" applyFont="1" applyFill="1" applyBorder="1" applyAlignment="1">
      <alignment horizontal="left" vertical="center" wrapText="1"/>
    </xf>
    <xf numFmtId="49" fontId="51" fillId="3" borderId="5" xfId="32" applyNumberFormat="1" applyFont="1" applyFill="1" applyBorder="1" applyAlignment="1">
      <alignment horizontal="left" vertical="center" wrapText="1"/>
    </xf>
    <xf numFmtId="49" fontId="51" fillId="3" borderId="2" xfId="32" applyNumberFormat="1" applyFont="1" applyFill="1" applyBorder="1" applyAlignment="1">
      <alignment horizontal="center" vertical="center" wrapText="1"/>
    </xf>
    <xf numFmtId="49" fontId="15" fillId="5" borderId="11" xfId="31" applyNumberFormat="1" applyFont="1" applyFill="1" applyBorder="1" applyAlignment="1">
      <alignment horizontal="left" vertical="center" wrapText="1"/>
    </xf>
    <xf numFmtId="49" fontId="51" fillId="3" borderId="11" xfId="31" applyNumberFormat="1" applyFont="1" applyFill="1" applyBorder="1" applyAlignment="1">
      <alignment vertical="center" wrapText="1"/>
    </xf>
    <xf numFmtId="49" fontId="50" fillId="5" borderId="2" xfId="32" applyNumberFormat="1" applyFont="1" applyFill="1" applyBorder="1" applyAlignment="1">
      <alignment horizontal="left" vertical="center" wrapText="1"/>
    </xf>
    <xf numFmtId="49" fontId="50" fillId="5" borderId="2" xfId="32" applyNumberFormat="1" applyFont="1" applyFill="1" applyBorder="1" applyAlignment="1">
      <alignment horizontal="center" vertical="center" wrapText="1"/>
    </xf>
    <xf numFmtId="49" fontId="50" fillId="5" borderId="2" xfId="33" applyNumberFormat="1" applyFont="1" applyFill="1" applyBorder="1" applyAlignment="1">
      <alignment horizontal="center" vertical="center" wrapText="1"/>
    </xf>
    <xf numFmtId="49" fontId="51" fillId="0" borderId="2" xfId="32" quotePrefix="1" applyNumberFormat="1" applyFont="1" applyFill="1" applyBorder="1" applyAlignment="1">
      <alignment horizontal="left" vertical="center" wrapText="1"/>
    </xf>
    <xf numFmtId="2" fontId="67" fillId="0" borderId="0" xfId="35" applyNumberFormat="1" applyFont="1" applyBorder="1" applyAlignment="1">
      <alignment horizontal="left" vertical="center"/>
    </xf>
    <xf numFmtId="0" fontId="21" fillId="7" borderId="2" xfId="29" applyFont="1" applyFill="1" applyBorder="1" applyAlignment="1">
      <alignment horizontal="left" vertical="center" wrapText="1"/>
    </xf>
    <xf numFmtId="165" fontId="21" fillId="0" borderId="2" xfId="6" applyFont="1" applyFill="1" applyBorder="1" applyAlignment="1">
      <alignment vertical="center" wrapText="1"/>
    </xf>
    <xf numFmtId="167" fontId="20" fillId="0" borderId="2" xfId="6" applyNumberFormat="1" applyFont="1" applyFill="1" applyBorder="1" applyAlignment="1">
      <alignment vertical="center" wrapText="1"/>
    </xf>
    <xf numFmtId="167" fontId="20" fillId="0" borderId="12" xfId="6" applyNumberFormat="1" applyFont="1" applyFill="1" applyBorder="1" applyAlignment="1">
      <alignment horizontal="centerContinuous" vertical="center" wrapText="1"/>
    </xf>
    <xf numFmtId="167" fontId="20" fillId="0" borderId="1" xfId="6" applyNumberFormat="1" applyFont="1" applyFill="1" applyBorder="1" applyAlignment="1">
      <alignment horizontal="centerContinuous" vertical="center" wrapText="1"/>
    </xf>
    <xf numFmtId="0" fontId="69" fillId="0" borderId="0" xfId="2" applyFont="1" applyAlignment="1">
      <alignment horizontal="left" vertical="center" wrapText="1"/>
    </xf>
    <xf numFmtId="0" fontId="26" fillId="0" borderId="0" xfId="27" applyFont="1" applyAlignment="1" applyProtection="1">
      <alignment horizontal="left" vertical="center" wrapText="1"/>
      <protection locked="0"/>
    </xf>
    <xf numFmtId="0" fontId="26" fillId="0" borderId="0" xfId="6" applyNumberFormat="1" applyFont="1" applyAlignment="1" applyProtection="1">
      <alignment horizontal="left" vertical="center"/>
      <protection locked="0"/>
    </xf>
    <xf numFmtId="0" fontId="21" fillId="6" borderId="2" xfId="29" applyFont="1" applyFill="1" applyBorder="1" applyAlignment="1">
      <alignment vertical="center" wrapText="1"/>
    </xf>
    <xf numFmtId="0" fontId="21" fillId="0" borderId="2" xfId="29" quotePrefix="1" applyFont="1" applyBorder="1" applyAlignment="1">
      <alignment horizontal="left" vertical="center" wrapText="1"/>
    </xf>
    <xf numFmtId="167" fontId="52" fillId="0" borderId="0" xfId="1" applyNumberFormat="1" applyFont="1"/>
    <xf numFmtId="0" fontId="71" fillId="0" borderId="0" xfId="11" applyFont="1" applyAlignment="1">
      <alignment horizontal="center" vertical="center"/>
    </xf>
    <xf numFmtId="0" fontId="70" fillId="0" borderId="0" xfId="11" applyFont="1" applyAlignment="1">
      <alignment horizontal="center" vertical="center"/>
    </xf>
    <xf numFmtId="167" fontId="73" fillId="0" borderId="0" xfId="1" applyNumberFormat="1" applyFont="1" applyAlignment="1">
      <alignment vertical="center"/>
    </xf>
    <xf numFmtId="166" fontId="26" fillId="0" borderId="0" xfId="3" applyNumberFormat="1" applyFont="1" applyAlignment="1">
      <alignment horizontal="center" vertical="center"/>
    </xf>
    <xf numFmtId="167" fontId="74" fillId="0" borderId="0" xfId="1" applyNumberFormat="1" applyFont="1" applyAlignment="1">
      <alignment vertical="center"/>
    </xf>
    <xf numFmtId="167" fontId="75" fillId="0" borderId="0" xfId="1" applyNumberFormat="1" applyFont="1"/>
    <xf numFmtId="0" fontId="23" fillId="6" borderId="2" xfId="29" applyFont="1" applyFill="1" applyBorder="1" applyAlignment="1">
      <alignment vertical="center" wrapText="1"/>
    </xf>
    <xf numFmtId="165" fontId="0" fillId="0" borderId="0" xfId="1" applyFont="1"/>
    <xf numFmtId="0" fontId="30" fillId="10" borderId="2" xfId="29" applyFont="1" applyFill="1" applyBorder="1" applyAlignment="1">
      <alignment horizontal="center" vertical="center" wrapText="1"/>
    </xf>
    <xf numFmtId="172" fontId="30" fillId="10" borderId="2" xfId="29" applyNumberFormat="1" applyFont="1" applyFill="1" applyBorder="1" applyAlignment="1">
      <alignment vertical="center" wrapText="1"/>
    </xf>
    <xf numFmtId="167" fontId="21" fillId="10" borderId="2" xfId="6" applyNumberFormat="1" applyFont="1" applyFill="1" applyBorder="1" applyAlignment="1">
      <alignment vertical="center" wrapText="1"/>
    </xf>
    <xf numFmtId="0" fontId="77" fillId="0" borderId="2" xfId="29" applyFont="1" applyBorder="1" applyAlignment="1">
      <alignment vertical="center" wrapText="1"/>
    </xf>
    <xf numFmtId="0" fontId="77" fillId="0" borderId="2" xfId="29" applyFont="1" applyBorder="1" applyAlignment="1">
      <alignment horizontal="center" vertical="center" wrapText="1"/>
    </xf>
    <xf numFmtId="172" fontId="30" fillId="3" borderId="2" xfId="29" applyNumberFormat="1" applyFont="1" applyFill="1" applyBorder="1" applyAlignment="1">
      <alignment vertical="center" wrapText="1"/>
    </xf>
    <xf numFmtId="0" fontId="78" fillId="0" borderId="2" xfId="29" applyFont="1" applyBorder="1" applyAlignment="1">
      <alignment vertical="center" wrapText="1"/>
    </xf>
    <xf numFmtId="0" fontId="30" fillId="3" borderId="2" xfId="29" applyFont="1" applyFill="1" applyBorder="1" applyAlignment="1">
      <alignment vertical="center" wrapText="1"/>
    </xf>
    <xf numFmtId="49" fontId="79" fillId="0" borderId="2" xfId="32" applyNumberFormat="1" applyFont="1" applyFill="1" applyBorder="1" applyAlignment="1">
      <alignment horizontal="center" vertical="center" wrapText="1"/>
    </xf>
    <xf numFmtId="0" fontId="30" fillId="3" borderId="2" xfId="29" applyFont="1" applyFill="1" applyBorder="1" applyAlignment="1">
      <alignment horizontal="center" vertical="center" wrapText="1"/>
    </xf>
    <xf numFmtId="167" fontId="21" fillId="3" borderId="2" xfId="6" applyNumberFormat="1" applyFont="1" applyFill="1" applyBorder="1" applyAlignment="1">
      <alignment vertical="center" wrapText="1"/>
    </xf>
    <xf numFmtId="167" fontId="20" fillId="3" borderId="2" xfId="6" applyNumberFormat="1" applyFont="1" applyFill="1" applyBorder="1" applyAlignment="1">
      <alignment vertical="center" wrapText="1"/>
    </xf>
    <xf numFmtId="167" fontId="22" fillId="3" borderId="2" xfId="6" applyNumberFormat="1" applyFont="1" applyFill="1" applyBorder="1" applyAlignment="1">
      <alignment vertical="center" wrapText="1"/>
    </xf>
    <xf numFmtId="0" fontId="0" fillId="3" borderId="0" xfId="0" applyFill="1"/>
    <xf numFmtId="0" fontId="21" fillId="10" borderId="2" xfId="4" applyFont="1" applyFill="1" applyBorder="1" applyAlignment="1">
      <alignment horizontal="left" vertical="center" wrapText="1"/>
    </xf>
    <xf numFmtId="0" fontId="21" fillId="10" borderId="2" xfId="29" applyFont="1" applyFill="1" applyBorder="1" applyAlignment="1">
      <alignment vertical="center" wrapText="1"/>
    </xf>
    <xf numFmtId="167" fontId="20" fillId="10" borderId="2" xfId="6" applyNumberFormat="1" applyFont="1" applyFill="1" applyBorder="1" applyAlignment="1">
      <alignment vertical="center" wrapText="1"/>
    </xf>
    <xf numFmtId="167" fontId="22" fillId="10" borderId="2" xfId="6" applyNumberFormat="1" applyFont="1" applyFill="1" applyBorder="1" applyAlignment="1">
      <alignment vertical="center" wrapText="1"/>
    </xf>
    <xf numFmtId="0" fontId="21" fillId="10" borderId="2" xfId="28" applyFont="1" applyFill="1" applyBorder="1" applyAlignment="1" applyProtection="1">
      <alignment horizontal="center" vertical="center" wrapText="1"/>
    </xf>
    <xf numFmtId="0" fontId="10" fillId="10" borderId="2" xfId="29" applyFont="1" applyFill="1" applyBorder="1" applyAlignment="1">
      <alignment vertical="center" wrapText="1"/>
    </xf>
    <xf numFmtId="167" fontId="0" fillId="0" borderId="0" xfId="1" applyNumberFormat="1" applyFont="1"/>
    <xf numFmtId="167" fontId="7" fillId="0" borderId="1" xfId="1" applyNumberFormat="1" applyFont="1" applyBorder="1" applyAlignment="1">
      <alignment horizontal="center" vertical="center" wrapText="1"/>
    </xf>
    <xf numFmtId="167" fontId="21" fillId="0" borderId="2" xfId="1" applyNumberFormat="1" applyFont="1" applyBorder="1" applyAlignment="1">
      <alignment vertical="center" wrapText="1"/>
    </xf>
    <xf numFmtId="167" fontId="21" fillId="3" borderId="2" xfId="1" applyNumberFormat="1" applyFont="1" applyFill="1" applyBorder="1" applyAlignment="1">
      <alignment vertical="center" wrapText="1"/>
    </xf>
    <xf numFmtId="49" fontId="61" fillId="3" borderId="12" xfId="30" applyNumberFormat="1" applyFont="1" applyFill="1" applyBorder="1" applyAlignment="1">
      <alignment horizontal="center" vertical="center" wrapText="1"/>
    </xf>
    <xf numFmtId="49" fontId="61" fillId="3" borderId="4" xfId="30" applyNumberFormat="1" applyFont="1" applyFill="1" applyBorder="1" applyAlignment="1">
      <alignment horizontal="center" vertical="center" wrapText="1"/>
    </xf>
    <xf numFmtId="49" fontId="63" fillId="3" borderId="4" xfId="30" applyNumberFormat="1" applyFont="1" applyFill="1" applyBorder="1" applyAlignment="1">
      <alignment horizontal="center" vertical="center" wrapText="1"/>
    </xf>
    <xf numFmtId="49" fontId="63" fillId="3" borderId="13" xfId="30" applyNumberFormat="1" applyFont="1" applyFill="1" applyBorder="1" applyAlignment="1">
      <alignment horizontal="center" vertical="center" wrapText="1"/>
    </xf>
    <xf numFmtId="0" fontId="10" fillId="3" borderId="2" xfId="29" applyFont="1" applyFill="1" applyBorder="1" applyAlignment="1">
      <alignment vertical="center" wrapText="1"/>
    </xf>
    <xf numFmtId="167" fontId="52" fillId="0" borderId="0" xfId="0" applyNumberFormat="1" applyFont="1"/>
    <xf numFmtId="49" fontId="7" fillId="0" borderId="1" xfId="2" applyNumberFormat="1" applyFont="1" applyBorder="1" applyAlignment="1">
      <alignment horizontal="center" vertical="center" wrapText="1"/>
    </xf>
    <xf numFmtId="2" fontId="52" fillId="0" borderId="0" xfId="54" applyNumberFormat="1" applyFont="1"/>
    <xf numFmtId="0" fontId="23" fillId="0" borderId="2" xfId="4" applyFont="1" applyBorder="1" applyAlignment="1">
      <alignment horizontal="left" vertical="center" wrapText="1"/>
    </xf>
    <xf numFmtId="173" fontId="30" fillId="0" borderId="2" xfId="29" applyNumberFormat="1" applyFont="1" applyBorder="1" applyAlignment="1">
      <alignment horizontal="center" vertical="center" wrapText="1"/>
    </xf>
    <xf numFmtId="175" fontId="30" fillId="0" borderId="2" xfId="29" applyNumberFormat="1" applyFont="1" applyBorder="1" applyAlignment="1">
      <alignment vertical="center" wrapText="1"/>
    </xf>
    <xf numFmtId="165" fontId="0" fillId="0" borderId="0" xfId="0" applyNumberFormat="1"/>
    <xf numFmtId="0" fontId="7" fillId="3" borderId="2" xfId="28" applyFont="1" applyFill="1" applyBorder="1" applyAlignment="1" applyProtection="1">
      <alignment horizontal="center" vertical="center" wrapText="1"/>
    </xf>
    <xf numFmtId="167" fontId="30" fillId="3" borderId="2" xfId="6" applyNumberFormat="1" applyFont="1" applyFill="1" applyBorder="1" applyAlignment="1">
      <alignment vertical="center" wrapText="1"/>
    </xf>
    <xf numFmtId="167" fontId="7" fillId="3" borderId="2" xfId="6" applyNumberFormat="1" applyFont="1" applyFill="1" applyBorder="1" applyAlignment="1">
      <alignment vertical="center" wrapText="1"/>
    </xf>
    <xf numFmtId="0" fontId="84" fillId="3" borderId="2" xfId="55" applyFont="1" applyFill="1" applyBorder="1" applyAlignment="1">
      <alignment vertical="center" wrapText="1"/>
    </xf>
    <xf numFmtId="43" fontId="80" fillId="3" borderId="2" xfId="56" applyFont="1" applyFill="1" applyBorder="1" applyAlignment="1">
      <alignment horizontal="center" vertical="center"/>
    </xf>
    <xf numFmtId="43" fontId="81" fillId="3" borderId="2" xfId="56" applyFont="1" applyFill="1" applyBorder="1" applyAlignment="1">
      <alignment horizontal="center" vertical="center"/>
    </xf>
    <xf numFmtId="0" fontId="84" fillId="3" borderId="2" xfId="55" applyFont="1" applyFill="1" applyBorder="1" applyAlignment="1">
      <alignment horizontal="left" vertical="center" wrapText="1"/>
    </xf>
    <xf numFmtId="0" fontId="83" fillId="3" borderId="2" xfId="55" applyFont="1" applyFill="1" applyBorder="1" applyAlignment="1">
      <alignment vertical="center" wrapText="1"/>
    </xf>
    <xf numFmtId="166" fontId="80" fillId="0" borderId="2" xfId="56" applyNumberFormat="1" applyFont="1" applyFill="1" applyBorder="1" applyAlignment="1" applyProtection="1">
      <alignment horizontal="center" vertical="center"/>
      <protection locked="0"/>
    </xf>
    <xf numFmtId="166" fontId="80" fillId="3" borderId="2" xfId="56" applyNumberFormat="1" applyFont="1" applyFill="1" applyBorder="1" applyAlignment="1" applyProtection="1">
      <alignment horizontal="center" vertical="center"/>
      <protection locked="0"/>
    </xf>
    <xf numFmtId="176" fontId="80" fillId="0" borderId="2" xfId="56" applyNumberFormat="1" applyFont="1" applyFill="1" applyBorder="1" applyAlignment="1" applyProtection="1">
      <alignment horizontal="center" vertical="center"/>
      <protection locked="0"/>
    </xf>
    <xf numFmtId="167" fontId="0" fillId="6" borderId="0" xfId="1" applyNumberFormat="1" applyFont="1" applyFill="1"/>
    <xf numFmtId="0" fontId="0" fillId="6" borderId="0" xfId="0" applyFill="1"/>
    <xf numFmtId="0" fontId="85" fillId="0" borderId="14" xfId="2" applyFont="1" applyBorder="1" applyAlignment="1" applyProtection="1">
      <alignment horizontal="center" vertical="center"/>
      <protection locked="0"/>
    </xf>
    <xf numFmtId="49" fontId="26" fillId="0" borderId="0" xfId="27" applyNumberFormat="1" applyFont="1" applyAlignment="1" applyProtection="1">
      <alignment vertical="center" wrapText="1"/>
      <protection locked="0"/>
    </xf>
    <xf numFmtId="0" fontId="26" fillId="0" borderId="0" xfId="27" applyFont="1" applyAlignment="1" applyProtection="1">
      <alignment horizontal="center" vertical="center" wrapText="1"/>
      <protection locked="0"/>
    </xf>
    <xf numFmtId="3" fontId="26" fillId="0" borderId="5" xfId="2" applyNumberFormat="1" applyFont="1" applyBorder="1" applyAlignment="1">
      <alignment horizontal="center" vertical="center" wrapText="1"/>
    </xf>
    <xf numFmtId="49" fontId="26" fillId="0" borderId="5" xfId="2" applyNumberFormat="1" applyFont="1" applyBorder="1" applyAlignment="1">
      <alignment horizontal="center" vertical="center" wrapText="1"/>
    </xf>
    <xf numFmtId="169" fontId="26" fillId="0" borderId="5" xfId="2" applyNumberFormat="1" applyFont="1" applyBorder="1" applyAlignment="1">
      <alignment horizontal="center" vertical="center" wrapText="1"/>
    </xf>
    <xf numFmtId="165" fontId="35" fillId="0" borderId="0" xfId="1" applyFont="1" applyAlignment="1">
      <alignment horizontal="centerContinuous" vertical="center" wrapText="1"/>
    </xf>
    <xf numFmtId="165" fontId="41" fillId="0" borderId="0" xfId="1" applyFont="1" applyAlignment="1" applyProtection="1">
      <alignment horizontal="centerContinuous" vertical="center"/>
      <protection locked="0"/>
    </xf>
    <xf numFmtId="165" fontId="30" fillId="7" borderId="2" xfId="1" applyFont="1" applyFill="1" applyBorder="1" applyAlignment="1">
      <alignment vertical="center" wrapText="1"/>
    </xf>
    <xf numFmtId="165" fontId="30" fillId="0" borderId="2" xfId="1" applyFont="1" applyBorder="1" applyAlignment="1">
      <alignment vertical="center" wrapText="1"/>
    </xf>
    <xf numFmtId="165" fontId="30" fillId="6" borderId="2" xfId="1" applyFont="1" applyFill="1" applyBorder="1" applyAlignment="1">
      <alignment vertical="center" wrapText="1"/>
    </xf>
    <xf numFmtId="165" fontId="30" fillId="3" borderId="2" xfId="1" applyFont="1" applyFill="1" applyBorder="1" applyAlignment="1">
      <alignment vertical="center" wrapText="1"/>
    </xf>
    <xf numFmtId="165" fontId="0" fillId="9" borderId="0" xfId="1" applyFont="1" applyFill="1"/>
    <xf numFmtId="167" fontId="80" fillId="3" borderId="2" xfId="1" applyNumberFormat="1" applyFont="1" applyFill="1" applyBorder="1" applyAlignment="1" applyProtection="1">
      <alignment horizontal="center" vertical="center"/>
      <protection locked="0"/>
    </xf>
    <xf numFmtId="167" fontId="30" fillId="6" borderId="2" xfId="1" applyNumberFormat="1" applyFont="1" applyFill="1" applyBorder="1" applyAlignment="1">
      <alignment vertical="center" wrapText="1"/>
    </xf>
    <xf numFmtId="167" fontId="0" fillId="0" borderId="0" xfId="1" applyNumberFormat="1" applyFont="1" applyAlignment="1">
      <alignment vertical="center"/>
    </xf>
    <xf numFmtId="167" fontId="52" fillId="0" borderId="0" xfId="1" applyNumberFormat="1" applyFont="1" applyAlignment="1">
      <alignment vertical="center"/>
    </xf>
    <xf numFmtId="0" fontId="87" fillId="0" borderId="0" xfId="0" applyFont="1" applyAlignment="1">
      <alignment vertical="center"/>
    </xf>
    <xf numFmtId="178" fontId="86" fillId="0" borderId="0" xfId="0" applyNumberFormat="1" applyFont="1" applyAlignment="1">
      <alignment vertical="center"/>
    </xf>
    <xf numFmtId="178" fontId="87" fillId="0" borderId="0" xfId="0" applyNumberFormat="1" applyFont="1" applyAlignment="1">
      <alignment horizontal="center" vertical="center"/>
    </xf>
    <xf numFmtId="178" fontId="87" fillId="3" borderId="0" xfId="0" applyNumberFormat="1" applyFont="1" applyFill="1" applyAlignment="1">
      <alignment horizontal="center" vertical="center"/>
    </xf>
    <xf numFmtId="0" fontId="88" fillId="0" borderId="0" xfId="0" applyFont="1" applyAlignment="1">
      <alignment horizontal="center" vertical="center"/>
    </xf>
    <xf numFmtId="0" fontId="89" fillId="0" borderId="0" xfId="0" applyFont="1" applyAlignment="1">
      <alignment vertical="center"/>
    </xf>
    <xf numFmtId="41" fontId="87" fillId="0" borderId="0" xfId="0" applyNumberFormat="1" applyFont="1" applyAlignment="1">
      <alignment vertical="center"/>
    </xf>
    <xf numFmtId="41" fontId="86" fillId="0" borderId="0" xfId="0" applyNumberFormat="1" applyFont="1" applyAlignment="1">
      <alignment vertical="center"/>
    </xf>
    <xf numFmtId="0" fontId="86" fillId="0" borderId="0" xfId="0" applyFont="1" applyAlignment="1">
      <alignment horizontal="right" vertical="center"/>
    </xf>
    <xf numFmtId="0" fontId="87" fillId="0" borderId="0" xfId="0" applyFont="1" applyAlignment="1">
      <alignment horizontal="right" vertical="center"/>
    </xf>
    <xf numFmtId="0" fontId="87" fillId="3" borderId="0" xfId="0" applyFont="1" applyFill="1" applyAlignment="1">
      <alignment horizontal="right" vertical="center"/>
    </xf>
    <xf numFmtId="167" fontId="22" fillId="0" borderId="0" xfId="6" applyNumberFormat="1" applyFont="1" applyFill="1" applyBorder="1" applyAlignment="1">
      <alignment vertical="center" wrapText="1"/>
    </xf>
    <xf numFmtId="0" fontId="21" fillId="0" borderId="0" xfId="29" applyFont="1" applyAlignment="1">
      <alignment vertical="center" wrapText="1"/>
    </xf>
    <xf numFmtId="165" fontId="0" fillId="3" borderId="0" xfId="1" applyFont="1" applyFill="1"/>
    <xf numFmtId="43" fontId="26" fillId="0" borderId="0" xfId="57" applyFont="1" applyAlignment="1" applyProtection="1">
      <alignment horizontal="center" vertical="center"/>
      <protection locked="0"/>
    </xf>
    <xf numFmtId="167" fontId="42" fillId="0" borderId="0" xfId="57" applyNumberFormat="1" applyFont="1" applyAlignment="1">
      <alignment vertical="center"/>
    </xf>
    <xf numFmtId="43" fontId="42" fillId="0" borderId="0" xfId="57" applyFont="1" applyAlignment="1">
      <alignment vertical="center" wrapText="1"/>
    </xf>
    <xf numFmtId="0" fontId="42" fillId="0" borderId="0" xfId="58" applyFont="1" applyAlignment="1">
      <alignment vertical="center"/>
    </xf>
    <xf numFmtId="49" fontId="26" fillId="0" borderId="5" xfId="58" applyNumberFormat="1" applyFont="1" applyBorder="1" applyAlignment="1">
      <alignment horizontal="left" vertical="center" wrapText="1"/>
    </xf>
    <xf numFmtId="166" fontId="26" fillId="0" borderId="5" xfId="57" applyNumberFormat="1" applyFont="1" applyFill="1" applyBorder="1" applyAlignment="1">
      <alignment horizontal="center" vertical="center" wrapText="1"/>
    </xf>
    <xf numFmtId="167" fontId="26" fillId="0" borderId="5" xfId="57" applyNumberFormat="1" applyFont="1" applyFill="1" applyBorder="1" applyAlignment="1">
      <alignment vertical="center" wrapText="1"/>
    </xf>
    <xf numFmtId="0" fontId="42" fillId="0" borderId="0" xfId="58" applyFont="1"/>
    <xf numFmtId="43" fontId="42" fillId="0" borderId="0" xfId="58" applyNumberFormat="1" applyFont="1" applyAlignment="1">
      <alignment vertical="center"/>
    </xf>
    <xf numFmtId="167" fontId="90" fillId="0" borderId="0" xfId="1" applyNumberFormat="1" applyFont="1"/>
    <xf numFmtId="0" fontId="90" fillId="0" borderId="0" xfId="0" applyFont="1"/>
    <xf numFmtId="167" fontId="90" fillId="0" borderId="0" xfId="0" applyNumberFormat="1" applyFont="1"/>
    <xf numFmtId="43" fontId="90" fillId="0" borderId="0" xfId="0" applyNumberFormat="1" applyFont="1"/>
    <xf numFmtId="0" fontId="91" fillId="0" borderId="2" xfId="28" applyFont="1" applyFill="1" applyBorder="1" applyAlignment="1" applyProtection="1">
      <alignment horizontal="center" vertical="center" wrapText="1"/>
    </xf>
    <xf numFmtId="0" fontId="90" fillId="0" borderId="0" xfId="0" applyFont="1" applyFill="1"/>
    <xf numFmtId="0" fontId="91" fillId="0" borderId="2" xfId="4" applyFont="1" applyFill="1" applyBorder="1" applyAlignment="1">
      <alignment horizontal="left" vertical="center" wrapText="1"/>
    </xf>
    <xf numFmtId="0" fontId="90" fillId="9" borderId="0" xfId="0" applyFont="1" applyFill="1"/>
    <xf numFmtId="0" fontId="93" fillId="0" borderId="0" xfId="2" applyFont="1" applyAlignment="1" applyProtection="1">
      <alignment horizontal="left" vertical="center"/>
      <protection locked="0"/>
    </xf>
    <xf numFmtId="0" fontId="93" fillId="0" borderId="0" xfId="2" applyFont="1" applyAlignment="1">
      <alignment vertical="center" wrapText="1"/>
    </xf>
    <xf numFmtId="0" fontId="93" fillId="0" borderId="0" xfId="2" applyFont="1" applyAlignment="1">
      <alignment horizontal="left" vertical="center" wrapText="1"/>
    </xf>
    <xf numFmtId="0" fontId="93" fillId="0" borderId="0" xfId="2" applyFont="1" applyAlignment="1">
      <alignment horizontal="center" vertical="center" wrapText="1"/>
    </xf>
    <xf numFmtId="165" fontId="93" fillId="0" borderId="0" xfId="6" applyFont="1" applyFill="1" applyAlignment="1">
      <alignment horizontal="centerContinuous" vertical="center" wrapText="1"/>
    </xf>
    <xf numFmtId="167" fontId="94" fillId="0" borderId="0" xfId="6" applyNumberFormat="1" applyFont="1" applyAlignment="1">
      <alignment vertical="center"/>
    </xf>
    <xf numFmtId="167" fontId="95" fillId="0" borderId="0" xfId="6" applyNumberFormat="1" applyFont="1" applyAlignment="1">
      <alignment vertical="center"/>
    </xf>
    <xf numFmtId="165" fontId="94" fillId="0" borderId="0" xfId="6" applyFont="1" applyAlignment="1">
      <alignment vertical="center" wrapText="1"/>
    </xf>
    <xf numFmtId="0" fontId="96" fillId="0" borderId="0" xfId="2" applyFont="1" applyAlignment="1" applyProtection="1">
      <alignment horizontal="left" vertical="center"/>
      <protection locked="0"/>
    </xf>
    <xf numFmtId="0" fontId="97" fillId="0" borderId="0" xfId="27" applyFont="1" applyAlignment="1" applyProtection="1">
      <alignment vertical="center" wrapText="1"/>
      <protection locked="0"/>
    </xf>
    <xf numFmtId="0" fontId="97" fillId="0" borderId="0" xfId="27" applyFont="1" applyAlignment="1" applyProtection="1">
      <alignment horizontal="left" vertical="center" wrapText="1"/>
      <protection locked="0"/>
    </xf>
    <xf numFmtId="0" fontId="97" fillId="0" borderId="0" xfId="27" applyFont="1" applyAlignment="1" applyProtection="1">
      <alignment horizontal="center" vertical="center" wrapText="1"/>
      <protection locked="0"/>
    </xf>
    <xf numFmtId="165" fontId="97" fillId="0" borderId="0" xfId="6" applyFont="1" applyFill="1" applyAlignment="1" applyProtection="1">
      <alignment horizontal="centerContinuous" vertical="center"/>
      <protection locked="0"/>
    </xf>
    <xf numFmtId="167" fontId="90" fillId="0" borderId="0" xfId="6" applyNumberFormat="1" applyFont="1" applyAlignment="1">
      <alignment vertical="center"/>
    </xf>
    <xf numFmtId="167" fontId="97" fillId="0" borderId="0" xfId="6" applyNumberFormat="1" applyFont="1" applyAlignment="1">
      <alignment vertical="center"/>
    </xf>
    <xf numFmtId="167" fontId="90" fillId="0" borderId="0" xfId="6" applyNumberFormat="1" applyFont="1" applyFill="1" applyAlignment="1">
      <alignment vertical="center"/>
    </xf>
    <xf numFmtId="165" fontId="90" fillId="0" borderId="0" xfId="6" applyFont="1" applyFill="1" applyAlignment="1">
      <alignment vertical="center" wrapText="1"/>
    </xf>
    <xf numFmtId="0" fontId="96" fillId="0" borderId="14" xfId="2" applyFont="1" applyBorder="1" applyAlignment="1" applyProtection="1">
      <alignment horizontal="center" vertical="center"/>
      <protection locked="0"/>
    </xf>
    <xf numFmtId="165" fontId="97" fillId="0" borderId="0" xfId="6" quotePrefix="1" applyFont="1" applyAlignment="1" applyProtection="1">
      <alignment horizontal="left" vertical="center"/>
      <protection locked="0"/>
    </xf>
    <xf numFmtId="0" fontId="97" fillId="0" borderId="0" xfId="6" applyNumberFormat="1" applyFont="1" applyAlignment="1" applyProtection="1">
      <alignment horizontal="left" vertical="center"/>
      <protection locked="0"/>
    </xf>
    <xf numFmtId="165" fontId="90" fillId="0" borderId="0" xfId="6" applyFont="1" applyAlignment="1">
      <alignment vertical="center" wrapText="1"/>
    </xf>
    <xf numFmtId="49" fontId="92" fillId="0" borderId="1" xfId="2" applyNumberFormat="1" applyFont="1" applyBorder="1" applyAlignment="1">
      <alignment horizontal="center" vertical="center" wrapText="1"/>
    </xf>
    <xf numFmtId="167" fontId="92" fillId="0" borderId="12" xfId="6" applyNumberFormat="1" applyFont="1" applyFill="1" applyBorder="1" applyAlignment="1">
      <alignment horizontal="centerContinuous" vertical="center" wrapText="1"/>
    </xf>
    <xf numFmtId="167" fontId="92" fillId="0" borderId="1" xfId="6" applyNumberFormat="1" applyFont="1" applyFill="1" applyBorder="1" applyAlignment="1">
      <alignment horizontal="centerContinuous" vertical="center" wrapText="1"/>
    </xf>
    <xf numFmtId="0" fontId="92" fillId="0" borderId="1" xfId="2" applyFont="1" applyBorder="1" applyAlignment="1">
      <alignment horizontal="center" vertical="center" wrapText="1"/>
    </xf>
    <xf numFmtId="0" fontId="91" fillId="7" borderId="2" xfId="28" applyFont="1" applyFill="1" applyBorder="1" applyAlignment="1" applyProtection="1">
      <alignment horizontal="center" vertical="center" wrapText="1"/>
    </xf>
    <xf numFmtId="0" fontId="92" fillId="7" borderId="2" xfId="4" applyFont="1" applyFill="1" applyBorder="1" applyAlignment="1">
      <alignment horizontal="left" vertical="center" wrapText="1"/>
    </xf>
    <xf numFmtId="171" fontId="91" fillId="7" borderId="2" xfId="29" applyNumberFormat="1" applyFont="1" applyFill="1" applyBorder="1" applyAlignment="1">
      <alignment horizontal="left" vertical="center" wrapText="1"/>
    </xf>
    <xf numFmtId="0" fontId="91" fillId="7" borderId="2" xfId="29" applyFont="1" applyFill="1" applyBorder="1" applyAlignment="1">
      <alignment horizontal="left" vertical="center" wrapText="1"/>
    </xf>
    <xf numFmtId="0" fontId="91" fillId="7" borderId="2" xfId="29" applyFont="1" applyFill="1" applyBorder="1" applyAlignment="1">
      <alignment horizontal="center" vertical="center" wrapText="1"/>
    </xf>
    <xf numFmtId="165" fontId="91" fillId="7" borderId="2" xfId="6" applyFont="1" applyFill="1" applyBorder="1" applyAlignment="1">
      <alignment vertical="center" wrapText="1"/>
    </xf>
    <xf numFmtId="167" fontId="91" fillId="7" borderId="2" xfId="6" applyNumberFormat="1" applyFont="1" applyFill="1" applyBorder="1" applyAlignment="1">
      <alignment vertical="center" wrapText="1"/>
    </xf>
    <xf numFmtId="167" fontId="92" fillId="7" borderId="2" xfId="6" applyNumberFormat="1" applyFont="1" applyFill="1" applyBorder="1" applyAlignment="1">
      <alignment vertical="center" wrapText="1"/>
    </xf>
    <xf numFmtId="0" fontId="91" fillId="7" borderId="2" xfId="29" applyFont="1" applyFill="1" applyBorder="1" applyAlignment="1">
      <alignment vertical="center" wrapText="1"/>
    </xf>
    <xf numFmtId="0" fontId="91" fillId="3" borderId="2" xfId="28" applyFont="1" applyFill="1" applyBorder="1" applyAlignment="1" applyProtection="1">
      <alignment horizontal="center" vertical="center" wrapText="1"/>
    </xf>
    <xf numFmtId="0" fontId="91" fillId="3" borderId="2" xfId="4" applyFont="1" applyFill="1" applyBorder="1" applyAlignment="1">
      <alignment horizontal="left" vertical="center" wrapText="1"/>
    </xf>
    <xf numFmtId="171" fontId="91" fillId="3" borderId="2" xfId="29" applyNumberFormat="1" applyFont="1" applyFill="1" applyBorder="1" applyAlignment="1">
      <alignment horizontal="left" vertical="center" wrapText="1"/>
    </xf>
    <xf numFmtId="0" fontId="91" fillId="3" borderId="2" xfId="29" applyFont="1" applyFill="1" applyBorder="1" applyAlignment="1">
      <alignment horizontal="left" vertical="center" wrapText="1"/>
    </xf>
    <xf numFmtId="0" fontId="91" fillId="3" borderId="2" xfId="29" applyFont="1" applyFill="1" applyBorder="1" applyAlignment="1">
      <alignment horizontal="center" vertical="center" wrapText="1"/>
    </xf>
    <xf numFmtId="165" fontId="91" fillId="3" borderId="2" xfId="6" applyFont="1" applyFill="1" applyBorder="1" applyAlignment="1">
      <alignment vertical="center" wrapText="1"/>
    </xf>
    <xf numFmtId="167" fontId="91" fillId="3" borderId="2" xfId="6" applyNumberFormat="1" applyFont="1" applyFill="1" applyBorder="1" applyAlignment="1">
      <alignment vertical="center" wrapText="1"/>
    </xf>
    <xf numFmtId="167" fontId="92" fillId="3" borderId="2" xfId="6" applyNumberFormat="1" applyFont="1" applyFill="1" applyBorder="1" applyAlignment="1">
      <alignment vertical="center" wrapText="1"/>
    </xf>
    <xf numFmtId="0" fontId="91" fillId="3" borderId="2" xfId="29" applyFont="1" applyFill="1" applyBorder="1" applyAlignment="1">
      <alignment vertical="center" wrapText="1"/>
    </xf>
    <xf numFmtId="0" fontId="91" fillId="0" borderId="2" xfId="28" applyFont="1" applyBorder="1" applyAlignment="1" applyProtection="1">
      <alignment horizontal="center" vertical="center" wrapText="1"/>
    </xf>
    <xf numFmtId="0" fontId="91" fillId="0" borderId="2" xfId="4" applyFont="1" applyBorder="1" applyAlignment="1">
      <alignment horizontal="left" vertical="center" wrapText="1"/>
    </xf>
    <xf numFmtId="0" fontId="91" fillId="0" borderId="2" xfId="29" applyFont="1" applyBorder="1" applyAlignment="1">
      <alignment horizontal="left" vertical="center" wrapText="1"/>
    </xf>
    <xf numFmtId="0" fontId="91" fillId="0" borderId="2" xfId="29" applyFont="1" applyBorder="1" applyAlignment="1">
      <alignment horizontal="center" vertical="center" wrapText="1"/>
    </xf>
    <xf numFmtId="165" fontId="91" fillId="0" borderId="2" xfId="6" applyFont="1" applyFill="1" applyBorder="1" applyAlignment="1">
      <alignment vertical="center" wrapText="1"/>
    </xf>
    <xf numFmtId="167" fontId="91" fillId="0" borderId="2" xfId="6" applyNumberFormat="1" applyFont="1" applyBorder="1" applyAlignment="1">
      <alignment vertical="center" wrapText="1"/>
    </xf>
    <xf numFmtId="167" fontId="92" fillId="0" borderId="2" xfId="6" applyNumberFormat="1" applyFont="1" applyBorder="1" applyAlignment="1">
      <alignment vertical="center" wrapText="1"/>
    </xf>
    <xf numFmtId="167" fontId="91" fillId="0" borderId="2" xfId="6" applyNumberFormat="1" applyFont="1" applyFill="1" applyBorder="1" applyAlignment="1">
      <alignment vertical="center" wrapText="1"/>
    </xf>
    <xf numFmtId="0" fontId="91" fillId="0" borderId="2" xfId="29" applyFont="1" applyBorder="1" applyAlignment="1">
      <alignment vertical="center" wrapText="1"/>
    </xf>
    <xf numFmtId="0" fontId="92" fillId="0" borderId="2" xfId="4" applyFont="1" applyBorder="1" applyAlignment="1">
      <alignment horizontal="left" vertical="center" wrapText="1"/>
    </xf>
    <xf numFmtId="167" fontId="92" fillId="0" borderId="2" xfId="6" applyNumberFormat="1" applyFont="1" applyFill="1" applyBorder="1" applyAlignment="1">
      <alignment vertical="center" wrapText="1"/>
    </xf>
    <xf numFmtId="165" fontId="91" fillId="0" borderId="2" xfId="6" applyFont="1" applyBorder="1" applyAlignment="1">
      <alignment vertical="center" wrapText="1"/>
    </xf>
    <xf numFmtId="0" fontId="92" fillId="6" borderId="2" xfId="28" applyFont="1" applyFill="1" applyBorder="1" applyAlignment="1" applyProtection="1">
      <alignment horizontal="center" vertical="center" wrapText="1"/>
    </xf>
    <xf numFmtId="0" fontId="92" fillId="6" borderId="2" xfId="4" applyFont="1" applyFill="1" applyBorder="1" applyAlignment="1">
      <alignment horizontal="left" vertical="center" wrapText="1"/>
    </xf>
    <xf numFmtId="0" fontId="91" fillId="6" borderId="2" xfId="29" applyFont="1" applyFill="1" applyBorder="1" applyAlignment="1">
      <alignment vertical="center" wrapText="1"/>
    </xf>
    <xf numFmtId="0" fontId="91" fillId="6" borderId="2" xfId="29" applyFont="1" applyFill="1" applyBorder="1" applyAlignment="1">
      <alignment horizontal="center" vertical="center" wrapText="1"/>
    </xf>
    <xf numFmtId="167" fontId="91" fillId="6" borderId="2" xfId="6" applyNumberFormat="1" applyFont="1" applyFill="1" applyBorder="1" applyAlignment="1">
      <alignment vertical="center" wrapText="1"/>
    </xf>
    <xf numFmtId="167" fontId="92" fillId="6" borderId="2" xfId="6" applyNumberFormat="1" applyFont="1" applyFill="1" applyBorder="1" applyAlignment="1">
      <alignment vertical="center" wrapText="1"/>
    </xf>
    <xf numFmtId="172" fontId="91" fillId="0" borderId="2" xfId="29" applyNumberFormat="1" applyFont="1" applyBorder="1" applyAlignment="1">
      <alignment vertical="center" wrapText="1"/>
    </xf>
    <xf numFmtId="43" fontId="91" fillId="0" borderId="2" xfId="29" applyNumberFormat="1" applyFont="1" applyBorder="1" applyAlignment="1">
      <alignment vertical="center" wrapText="1"/>
    </xf>
    <xf numFmtId="0" fontId="91" fillId="0" borderId="2" xfId="29" quotePrefix="1" applyFont="1" applyBorder="1" applyAlignment="1">
      <alignment horizontal="left" vertical="center" wrapText="1"/>
    </xf>
    <xf numFmtId="49" fontId="91" fillId="0" borderId="2" xfId="4" applyNumberFormat="1" applyFont="1" applyBorder="1" applyAlignment="1">
      <alignment horizontal="left" vertical="center" wrapText="1"/>
    </xf>
    <xf numFmtId="0" fontId="91" fillId="0" borderId="2" xfId="29" applyFont="1" applyFill="1" applyBorder="1" applyAlignment="1">
      <alignment vertical="center" wrapText="1"/>
    </xf>
    <xf numFmtId="0" fontId="91" fillId="0" borderId="2" xfId="29" applyFont="1" applyFill="1" applyBorder="1" applyAlignment="1">
      <alignment horizontal="center" vertical="center" wrapText="1"/>
    </xf>
    <xf numFmtId="173" fontId="91" fillId="0" borderId="2" xfId="29" applyNumberFormat="1" applyFont="1" applyBorder="1" applyAlignment="1">
      <alignment horizontal="center" vertical="center" wrapText="1"/>
    </xf>
    <xf numFmtId="0" fontId="91" fillId="0" borderId="2" xfId="29" applyFont="1" applyFill="1" applyBorder="1" applyAlignment="1">
      <alignment horizontal="left" vertical="center" wrapText="1"/>
    </xf>
    <xf numFmtId="0" fontId="52" fillId="0" borderId="0" xfId="0" applyFont="1" applyFill="1"/>
    <xf numFmtId="0" fontId="92" fillId="0" borderId="1" xfId="2" applyFont="1" applyBorder="1" applyAlignment="1">
      <alignment horizontal="center" vertical="center" wrapText="1"/>
    </xf>
    <xf numFmtId="2" fontId="102" fillId="0" borderId="0" xfId="2" applyNumberFormat="1" applyFont="1" applyAlignment="1" applyProtection="1">
      <alignment vertical="center"/>
      <protection locked="0"/>
    </xf>
    <xf numFmtId="49" fontId="103" fillId="0" borderId="0" xfId="2" applyNumberFormat="1" applyFont="1" applyAlignment="1">
      <alignment vertical="center" wrapText="1"/>
    </xf>
    <xf numFmtId="49" fontId="103" fillId="0" borderId="0" xfId="2" applyNumberFormat="1" applyFont="1" applyAlignment="1">
      <alignment horizontal="center" vertical="center" wrapText="1"/>
    </xf>
    <xf numFmtId="0" fontId="103" fillId="0" borderId="0" xfId="2" applyFont="1" applyAlignment="1">
      <alignment horizontal="center" vertical="center" wrapText="1"/>
    </xf>
    <xf numFmtId="0" fontId="108" fillId="0" borderId="0" xfId="30" applyFont="1" applyAlignment="1">
      <alignment vertical="center"/>
    </xf>
    <xf numFmtId="2" fontId="109" fillId="0" borderId="0" xfId="2" applyNumberFormat="1" applyFont="1" applyAlignment="1" applyProtection="1">
      <alignment vertical="center"/>
      <protection locked="0"/>
    </xf>
    <xf numFmtId="0" fontId="109" fillId="0" borderId="0" xfId="2" applyFont="1" applyAlignment="1" applyProtection="1">
      <alignment vertical="center"/>
      <protection locked="0"/>
    </xf>
    <xf numFmtId="2" fontId="110" fillId="0" borderId="0" xfId="2" applyNumberFormat="1" applyFont="1" applyAlignment="1" applyProtection="1">
      <alignment horizontal="center" vertical="center"/>
      <protection locked="0"/>
    </xf>
    <xf numFmtId="49" fontId="111" fillId="0" borderId="0" xfId="27" applyNumberFormat="1" applyFont="1" applyAlignment="1" applyProtection="1">
      <alignment vertical="center" wrapText="1"/>
      <protection locked="0"/>
    </xf>
    <xf numFmtId="49" fontId="111" fillId="0" borderId="0" xfId="27" applyNumberFormat="1" applyFont="1" applyAlignment="1" applyProtection="1">
      <alignment horizontal="center" vertical="center" wrapText="1"/>
      <protection locked="0"/>
    </xf>
    <xf numFmtId="0" fontId="111" fillId="0" borderId="0" xfId="27" applyFont="1" applyAlignment="1" applyProtection="1">
      <alignment horizontal="center" vertical="center" wrapText="1"/>
      <protection locked="0"/>
    </xf>
    <xf numFmtId="167" fontId="108" fillId="0" borderId="0" xfId="32" applyNumberFormat="1" applyFont="1" applyFill="1" applyAlignment="1">
      <alignment vertical="center"/>
    </xf>
    <xf numFmtId="0" fontId="107" fillId="0" borderId="0" xfId="30" applyFont="1" applyAlignment="1">
      <alignment vertical="center"/>
    </xf>
    <xf numFmtId="0" fontId="111" fillId="11" borderId="0" xfId="30" applyFont="1" applyFill="1" applyAlignment="1">
      <alignment vertical="center"/>
    </xf>
    <xf numFmtId="0" fontId="113" fillId="0" borderId="0" xfId="30" applyFont="1" applyAlignment="1">
      <alignment vertical="center"/>
    </xf>
    <xf numFmtId="0" fontId="114" fillId="0" borderId="0" xfId="30" applyFont="1" applyAlignment="1">
      <alignment vertical="center"/>
    </xf>
    <xf numFmtId="0" fontId="114" fillId="11" borderId="0" xfId="30" applyFont="1" applyFill="1" applyAlignment="1">
      <alignment vertical="center"/>
    </xf>
    <xf numFmtId="0" fontId="120" fillId="0" borderId="0" xfId="30" applyFont="1" applyAlignment="1">
      <alignment vertical="center"/>
    </xf>
    <xf numFmtId="0" fontId="108" fillId="0" borderId="0" xfId="30" applyFont="1" applyAlignment="1">
      <alignment horizontal="center" vertical="center"/>
    </xf>
    <xf numFmtId="0" fontId="106" fillId="0" borderId="0" xfId="30" applyFont="1" applyAlignment="1">
      <alignment vertical="center"/>
    </xf>
    <xf numFmtId="43" fontId="103" fillId="0" borderId="0" xfId="32" applyFont="1" applyAlignment="1">
      <alignment horizontal="centerContinuous" vertical="center" wrapText="1"/>
    </xf>
    <xf numFmtId="166" fontId="104" fillId="0" borderId="0" xfId="32" applyNumberFormat="1" applyFont="1" applyAlignment="1">
      <alignment vertical="center"/>
    </xf>
    <xf numFmtId="166" fontId="105" fillId="0" borderId="0" xfId="32" applyNumberFormat="1" applyFont="1" applyAlignment="1">
      <alignment vertical="center"/>
    </xf>
    <xf numFmtId="167" fontId="104" fillId="0" borderId="0" xfId="32" applyNumberFormat="1" applyFont="1" applyAlignment="1">
      <alignment vertical="center"/>
    </xf>
    <xf numFmtId="167" fontId="106" fillId="0" borderId="0" xfId="32" applyNumberFormat="1" applyFont="1" applyAlignment="1">
      <alignment vertical="center"/>
    </xf>
    <xf numFmtId="43" fontId="111" fillId="0" borderId="0" xfId="32" applyFont="1" applyAlignment="1" applyProtection="1">
      <alignment horizontal="centerContinuous" vertical="center"/>
      <protection locked="0"/>
    </xf>
    <xf numFmtId="167" fontId="108" fillId="0" borderId="0" xfId="32" applyNumberFormat="1" applyFont="1" applyAlignment="1">
      <alignment vertical="center"/>
    </xf>
    <xf numFmtId="43" fontId="108" fillId="0" borderId="0" xfId="32" applyFont="1" applyAlignment="1">
      <alignment horizontal="center" vertical="center" wrapText="1"/>
    </xf>
    <xf numFmtId="0" fontId="114" fillId="2" borderId="0" xfId="30" applyFont="1" applyFill="1" applyAlignment="1">
      <alignment vertical="center"/>
    </xf>
    <xf numFmtId="0" fontId="113" fillId="2" borderId="0" xfId="30" applyFont="1" applyFill="1" applyAlignment="1">
      <alignment vertical="center"/>
    </xf>
    <xf numFmtId="0" fontId="125" fillId="3" borderId="54" xfId="66" applyFont="1" applyFill="1" applyBorder="1" applyAlignment="1">
      <alignment horizontal="center" vertical="center"/>
    </xf>
    <xf numFmtId="0" fontId="126" fillId="3" borderId="55" xfId="66" applyFont="1" applyFill="1" applyBorder="1" applyAlignment="1">
      <alignment vertical="center"/>
    </xf>
    <xf numFmtId="0" fontId="25" fillId="0" borderId="0" xfId="14"/>
    <xf numFmtId="0" fontId="125" fillId="3" borderId="57" xfId="66" applyFont="1" applyFill="1" applyBorder="1" applyAlignment="1">
      <alignment horizontal="center" vertical="center"/>
    </xf>
    <xf numFmtId="0" fontId="126" fillId="3" borderId="0" xfId="66" applyFont="1" applyFill="1" applyAlignment="1">
      <alignment vertical="center"/>
    </xf>
    <xf numFmtId="0" fontId="127" fillId="3" borderId="0" xfId="66" applyFont="1" applyFill="1" applyAlignment="1">
      <alignment horizontal="center" vertical="center"/>
    </xf>
    <xf numFmtId="0" fontId="128" fillId="3" borderId="0" xfId="66" applyFont="1" applyFill="1" applyAlignment="1">
      <alignment horizontal="center" vertical="center"/>
    </xf>
    <xf numFmtId="0" fontId="127" fillId="3" borderId="58" xfId="66" applyFont="1" applyFill="1" applyBorder="1" applyAlignment="1">
      <alignment horizontal="center" vertical="center"/>
    </xf>
    <xf numFmtId="0" fontId="29" fillId="0" borderId="0" xfId="67" applyFont="1"/>
    <xf numFmtId="0" fontId="129" fillId="3" borderId="57" xfId="66" applyFont="1" applyFill="1" applyBorder="1" applyAlignment="1">
      <alignment vertical="center"/>
    </xf>
    <xf numFmtId="0" fontId="129" fillId="3" borderId="0" xfId="66" applyFont="1" applyFill="1" applyAlignment="1">
      <alignment vertical="center"/>
    </xf>
    <xf numFmtId="0" fontId="130" fillId="3" borderId="0" xfId="66" applyFont="1" applyFill="1" applyAlignment="1">
      <alignment horizontal="center" vertical="center"/>
    </xf>
    <xf numFmtId="0" fontId="130" fillId="3" borderId="58" xfId="66" applyFont="1" applyFill="1" applyBorder="1" applyAlignment="1">
      <alignment horizontal="center" vertical="center"/>
    </xf>
    <xf numFmtId="0" fontId="131" fillId="3" borderId="57" xfId="66" applyFont="1" applyFill="1" applyBorder="1" applyAlignment="1">
      <alignment vertical="center"/>
    </xf>
    <xf numFmtId="0" fontId="131" fillId="3" borderId="0" xfId="66" applyFont="1" applyFill="1" applyAlignment="1">
      <alignment vertical="center"/>
    </xf>
    <xf numFmtId="0" fontId="131" fillId="3" borderId="58" xfId="66" applyFont="1" applyFill="1" applyBorder="1" applyAlignment="1">
      <alignment vertical="center"/>
    </xf>
    <xf numFmtId="0" fontId="129" fillId="3" borderId="57" xfId="66" applyFont="1" applyFill="1" applyBorder="1" applyAlignment="1">
      <alignment horizontal="center" vertical="center"/>
    </xf>
    <xf numFmtId="0" fontId="129" fillId="3" borderId="58" xfId="66" applyFont="1" applyFill="1" applyBorder="1" applyAlignment="1">
      <alignment vertical="center"/>
    </xf>
    <xf numFmtId="0" fontId="126" fillId="3" borderId="58" xfId="66" applyFont="1" applyFill="1" applyBorder="1" applyAlignment="1">
      <alignment vertical="center"/>
    </xf>
    <xf numFmtId="0" fontId="134" fillId="3" borderId="57" xfId="66" applyFont="1" applyFill="1" applyBorder="1" applyAlignment="1">
      <alignment horizontal="center" vertical="center"/>
    </xf>
    <xf numFmtId="0" fontId="134" fillId="3" borderId="0" xfId="66" applyFont="1" applyFill="1" applyAlignment="1">
      <alignment horizontal="center" vertical="center"/>
    </xf>
    <xf numFmtId="0" fontId="134" fillId="3" borderId="58" xfId="66" applyFont="1" applyFill="1" applyBorder="1" applyAlignment="1">
      <alignment horizontal="center" vertical="center"/>
    </xf>
    <xf numFmtId="0" fontId="127" fillId="3" borderId="57" xfId="66" applyFont="1" applyFill="1" applyBorder="1" applyAlignment="1">
      <alignment vertical="center"/>
    </xf>
    <xf numFmtId="0" fontId="123" fillId="3" borderId="0" xfId="66" applyFont="1" applyFill="1" applyAlignment="1">
      <alignment vertical="center"/>
    </xf>
    <xf numFmtId="0" fontId="127" fillId="3" borderId="0" xfId="66" applyFont="1" applyFill="1" applyAlignment="1">
      <alignment vertical="center"/>
    </xf>
    <xf numFmtId="0" fontId="127" fillId="3" borderId="58" xfId="66" applyFont="1" applyFill="1" applyBorder="1" applyAlignment="1">
      <alignment vertical="center"/>
    </xf>
    <xf numFmtId="0" fontId="135" fillId="3" borderId="57" xfId="66" applyFont="1" applyFill="1" applyBorder="1" applyAlignment="1">
      <alignment vertical="center"/>
    </xf>
    <xf numFmtId="0" fontId="136" fillId="3" borderId="0" xfId="67" applyFont="1" applyFill="1" applyAlignment="1">
      <alignment vertical="center" wrapText="1"/>
    </xf>
    <xf numFmtId="0" fontId="135" fillId="3" borderId="0" xfId="66" applyFont="1" applyFill="1" applyAlignment="1">
      <alignment horizontal="left" vertical="center"/>
    </xf>
    <xf numFmtId="0" fontId="138" fillId="3" borderId="0" xfId="67" applyFont="1" applyFill="1" applyAlignment="1">
      <alignment vertical="center" wrapText="1"/>
    </xf>
    <xf numFmtId="0" fontId="127" fillId="3" borderId="0" xfId="66" applyFont="1" applyFill="1" applyAlignment="1">
      <alignment horizontal="left" vertical="center"/>
    </xf>
    <xf numFmtId="0" fontId="135" fillId="3" borderId="57" xfId="66" applyFont="1" applyFill="1" applyBorder="1" applyAlignment="1">
      <alignment horizontal="center" vertical="center"/>
    </xf>
    <xf numFmtId="0" fontId="141" fillId="3" borderId="0" xfId="67" applyFont="1" applyFill="1" applyAlignment="1">
      <alignment vertical="center" wrapText="1"/>
    </xf>
    <xf numFmtId="0" fontId="135" fillId="3" borderId="0" xfId="66" applyFont="1" applyFill="1" applyAlignment="1">
      <alignment horizontal="center" vertical="center"/>
    </xf>
    <xf numFmtId="0" fontId="135" fillId="3" borderId="58" xfId="66" applyFont="1" applyFill="1" applyBorder="1" applyAlignment="1">
      <alignment horizontal="center" vertical="center"/>
    </xf>
    <xf numFmtId="0" fontId="126" fillId="3" borderId="59" xfId="66" applyFont="1" applyFill="1" applyBorder="1" applyAlignment="1">
      <alignment vertical="center"/>
    </xf>
    <xf numFmtId="0" fontId="126" fillId="3" borderId="60" xfId="66" applyFont="1" applyFill="1" applyBorder="1" applyAlignment="1">
      <alignment vertical="center"/>
    </xf>
    <xf numFmtId="0" fontId="126" fillId="3" borderId="61" xfId="66" applyFont="1" applyFill="1" applyBorder="1" applyAlignment="1">
      <alignment vertical="center"/>
    </xf>
    <xf numFmtId="0" fontId="1" fillId="0" borderId="0" xfId="67"/>
    <xf numFmtId="0" fontId="96" fillId="3" borderId="0" xfId="68" applyFont="1" applyFill="1" applyAlignment="1">
      <alignment horizontal="left" vertical="center" wrapText="1"/>
    </xf>
    <xf numFmtId="0" fontId="90" fillId="0" borderId="0" xfId="68" applyFont="1" applyAlignment="1">
      <alignment vertical="center"/>
    </xf>
    <xf numFmtId="0" fontId="97" fillId="3" borderId="0" xfId="68" applyFont="1" applyFill="1" applyAlignment="1">
      <alignment vertical="center"/>
    </xf>
    <xf numFmtId="0" fontId="90" fillId="3" borderId="0" xfId="68" applyFont="1" applyFill="1" applyAlignment="1">
      <alignment vertical="center"/>
    </xf>
    <xf numFmtId="0" fontId="48" fillId="3" borderId="0" xfId="68" applyFont="1" applyFill="1" applyAlignment="1">
      <alignment vertical="center"/>
    </xf>
    <xf numFmtId="0" fontId="97" fillId="3" borderId="66" xfId="68" applyFont="1" applyFill="1" applyBorder="1" applyAlignment="1">
      <alignment horizontal="center" vertical="center" wrapText="1"/>
    </xf>
    <xf numFmtId="0" fontId="97" fillId="12" borderId="69" xfId="68" applyFont="1" applyFill="1" applyBorder="1" applyAlignment="1">
      <alignment horizontal="center" vertical="center" wrapText="1"/>
    </xf>
    <xf numFmtId="0" fontId="97" fillId="12" borderId="70" xfId="68" applyFont="1" applyFill="1" applyBorder="1" applyAlignment="1">
      <alignment horizontal="left" vertical="center" wrapText="1" indent="1"/>
    </xf>
    <xf numFmtId="0" fontId="97" fillId="12" borderId="70" xfId="68" applyFont="1" applyFill="1" applyBorder="1" applyAlignment="1">
      <alignment horizontal="center" vertical="center" wrapText="1"/>
    </xf>
    <xf numFmtId="0" fontId="97" fillId="12" borderId="70" xfId="68" applyFont="1" applyFill="1" applyBorder="1" applyAlignment="1">
      <alignment horizontal="center" vertical="center"/>
    </xf>
    <xf numFmtId="165" fontId="97" fillId="12" borderId="70" xfId="69" applyFont="1" applyFill="1" applyBorder="1" applyAlignment="1">
      <alignment vertical="center"/>
    </xf>
    <xf numFmtId="37" fontId="96" fillId="12" borderId="70" xfId="68" applyNumberFormat="1" applyFont="1" applyFill="1" applyBorder="1" applyAlignment="1">
      <alignment vertical="center"/>
    </xf>
    <xf numFmtId="37" fontId="97" fillId="12" borderId="70" xfId="68" applyNumberFormat="1" applyFont="1" applyFill="1" applyBorder="1" applyAlignment="1">
      <alignment horizontal="center" vertical="center" wrapText="1"/>
    </xf>
    <xf numFmtId="0" fontId="48" fillId="0" borderId="0" xfId="68" applyFont="1" applyAlignment="1">
      <alignment vertical="center" wrapText="1"/>
    </xf>
    <xf numFmtId="0" fontId="97" fillId="0" borderId="71" xfId="68" applyFont="1" applyBorder="1" applyAlignment="1">
      <alignment horizontal="center" vertical="center" wrapText="1"/>
    </xf>
    <xf numFmtId="0" fontId="97" fillId="0" borderId="70" xfId="68" applyFont="1" applyBorder="1" applyAlignment="1">
      <alignment horizontal="left" vertical="center" wrapText="1" indent="1"/>
    </xf>
    <xf numFmtId="0" fontId="97" fillId="0" borderId="70" xfId="68" applyFont="1" applyBorder="1" applyAlignment="1">
      <alignment horizontal="center" vertical="center" wrapText="1"/>
    </xf>
    <xf numFmtId="0" fontId="97" fillId="0" borderId="70" xfId="68" applyFont="1" applyBorder="1" applyAlignment="1">
      <alignment horizontal="center" vertical="center"/>
    </xf>
    <xf numFmtId="191" fontId="97" fillId="0" borderId="70" xfId="69" applyNumberFormat="1" applyFont="1" applyFill="1" applyBorder="1" applyAlignment="1">
      <alignment vertical="center"/>
    </xf>
    <xf numFmtId="191" fontId="96" fillId="0" borderId="70" xfId="68" applyNumberFormat="1" applyFont="1" applyBorder="1" applyAlignment="1">
      <alignment vertical="center"/>
    </xf>
    <xf numFmtId="37" fontId="90" fillId="0" borderId="72" xfId="68" applyNumberFormat="1" applyFont="1" applyBorder="1" applyAlignment="1">
      <alignment horizontal="center" vertical="center" wrapText="1"/>
    </xf>
    <xf numFmtId="0" fontId="97" fillId="0" borderId="70" xfId="68" applyFont="1" applyBorder="1" applyAlignment="1">
      <alignment vertical="center"/>
    </xf>
    <xf numFmtId="37" fontId="119" fillId="0" borderId="72" xfId="68" applyNumberFormat="1" applyFont="1" applyBorder="1" applyAlignment="1">
      <alignment horizontal="left" vertical="center" wrapText="1"/>
    </xf>
    <xf numFmtId="0" fontId="119" fillId="0" borderId="73" xfId="68" applyFont="1" applyBorder="1" applyAlignment="1">
      <alignment horizontal="center" vertical="center" wrapText="1"/>
    </xf>
    <xf numFmtId="0" fontId="90" fillId="0" borderId="70" xfId="68" applyFont="1" applyBorder="1" applyAlignment="1">
      <alignment horizontal="left" vertical="center" wrapText="1" indent="3"/>
    </xf>
    <xf numFmtId="0" fontId="90" fillId="0" borderId="70" xfId="68" applyFont="1" applyBorder="1" applyAlignment="1">
      <alignment horizontal="center" vertical="center"/>
    </xf>
    <xf numFmtId="0" fontId="90" fillId="0" borderId="70" xfId="68" applyFont="1" applyBorder="1" applyAlignment="1">
      <alignment vertical="center"/>
    </xf>
    <xf numFmtId="191" fontId="90" fillId="3" borderId="3" xfId="69" applyNumberFormat="1" applyFont="1" applyFill="1" applyBorder="1" applyAlignment="1">
      <alignment vertical="center"/>
    </xf>
    <xf numFmtId="0" fontId="97" fillId="12" borderId="74" xfId="68" applyFont="1" applyFill="1" applyBorder="1" applyAlignment="1">
      <alignment horizontal="center" vertical="center" wrapText="1"/>
    </xf>
    <xf numFmtId="0" fontId="97" fillId="12" borderId="72" xfId="68" applyFont="1" applyFill="1" applyBorder="1" applyAlignment="1">
      <alignment horizontal="left" vertical="center" wrapText="1" indent="1"/>
    </xf>
    <xf numFmtId="0" fontId="97" fillId="12" borderId="72" xfId="68" applyFont="1" applyFill="1" applyBorder="1" applyAlignment="1">
      <alignment horizontal="center" vertical="center" wrapText="1"/>
    </xf>
    <xf numFmtId="0" fontId="97" fillId="12" borderId="72" xfId="68" applyFont="1" applyFill="1" applyBorder="1" applyAlignment="1">
      <alignment horizontal="center" vertical="center"/>
    </xf>
    <xf numFmtId="165" fontId="97" fillId="12" borderId="72" xfId="69" applyFont="1" applyFill="1" applyBorder="1" applyAlignment="1">
      <alignment vertical="center"/>
    </xf>
    <xf numFmtId="191" fontId="96" fillId="12" borderId="72" xfId="68" applyNumberFormat="1" applyFont="1" applyFill="1" applyBorder="1" applyAlignment="1">
      <alignment vertical="center"/>
    </xf>
    <xf numFmtId="37" fontId="97" fillId="12" borderId="72" xfId="68" applyNumberFormat="1" applyFont="1" applyFill="1" applyBorder="1" applyAlignment="1">
      <alignment horizontal="center" vertical="center" wrapText="1"/>
    </xf>
    <xf numFmtId="37" fontId="97" fillId="0" borderId="70" xfId="68" applyNumberFormat="1" applyFont="1" applyBorder="1" applyAlignment="1">
      <alignment horizontal="center" vertical="center" wrapText="1"/>
    </xf>
    <xf numFmtId="0" fontId="90" fillId="3" borderId="75" xfId="14" applyFont="1" applyFill="1" applyBorder="1" applyAlignment="1">
      <alignment horizontal="center" vertical="center"/>
    </xf>
    <xf numFmtId="3" fontId="90" fillId="3" borderId="3" xfId="70" applyNumberFormat="1" applyFont="1" applyFill="1" applyBorder="1" applyAlignment="1">
      <alignment horizontal="left" vertical="center" wrapText="1" indent="2"/>
    </xf>
    <xf numFmtId="0" fontId="48" fillId="3" borderId="0" xfId="68" applyFont="1" applyFill="1" applyAlignment="1">
      <alignment vertical="center" wrapText="1"/>
    </xf>
    <xf numFmtId="0" fontId="90" fillId="3" borderId="2" xfId="14" applyFont="1" applyFill="1" applyBorder="1" applyAlignment="1">
      <alignment horizontal="left" vertical="center" wrapText="1" indent="2"/>
    </xf>
    <xf numFmtId="0" fontId="90" fillId="0" borderId="75" xfId="14" applyFont="1" applyBorder="1" applyAlignment="1">
      <alignment horizontal="center" vertical="center"/>
    </xf>
    <xf numFmtId="0" fontId="143" fillId="3" borderId="2" xfId="14" applyFont="1" applyFill="1" applyBorder="1" applyAlignment="1">
      <alignment vertical="center" wrapText="1"/>
    </xf>
    <xf numFmtId="191" fontId="90" fillId="0" borderId="3" xfId="70" applyNumberFormat="1" applyFont="1" applyBorder="1" applyAlignment="1">
      <alignment vertical="center" wrapText="1"/>
    </xf>
    <xf numFmtId="166" fontId="119" fillId="3" borderId="78" xfId="69" applyNumberFormat="1" applyFont="1" applyFill="1" applyBorder="1" applyAlignment="1">
      <alignment horizontal="center" vertical="center" wrapText="1"/>
    </xf>
    <xf numFmtId="3" fontId="90" fillId="0" borderId="3" xfId="70" applyNumberFormat="1" applyFont="1" applyBorder="1" applyAlignment="1">
      <alignment vertical="center" wrapText="1"/>
    </xf>
    <xf numFmtId="191" fontId="90" fillId="0" borderId="3" xfId="70" applyNumberFormat="1" applyFont="1" applyBorder="1" applyAlignment="1">
      <alignment horizontal="center" vertical="center" wrapText="1"/>
    </xf>
    <xf numFmtId="191" fontId="90" fillId="0" borderId="70" xfId="68" applyNumberFormat="1" applyFont="1" applyBorder="1" applyAlignment="1">
      <alignment vertical="center"/>
    </xf>
    <xf numFmtId="0" fontId="90" fillId="3" borderId="2" xfId="14" applyFont="1" applyFill="1" applyBorder="1" applyAlignment="1">
      <alignment vertical="center" wrapText="1"/>
    </xf>
    <xf numFmtId="191" fontId="96" fillId="12" borderId="70" xfId="68" applyNumberFormat="1" applyFont="1" applyFill="1" applyBorder="1" applyAlignment="1">
      <alignment vertical="center"/>
    </xf>
    <xf numFmtId="37" fontId="90" fillId="0" borderId="72" xfId="68" applyNumberFormat="1" applyFont="1" applyBorder="1" applyAlignment="1">
      <alignment horizontal="left" vertical="center" wrapText="1"/>
    </xf>
    <xf numFmtId="0" fontId="119" fillId="0" borderId="75" xfId="14" applyFont="1" applyBorder="1" applyAlignment="1">
      <alignment horizontal="center" vertical="center"/>
    </xf>
    <xf numFmtId="0" fontId="90" fillId="0" borderId="2" xfId="14" applyFont="1" applyBorder="1" applyAlignment="1">
      <alignment vertical="center" wrapText="1"/>
    </xf>
    <xf numFmtId="192" fontId="48" fillId="0" borderId="0" xfId="68" applyNumberFormat="1" applyFont="1" applyAlignment="1">
      <alignment vertical="center" wrapText="1"/>
    </xf>
    <xf numFmtId="0" fontId="48" fillId="14" borderId="83" xfId="68" applyFont="1" applyFill="1" applyBorder="1" applyAlignment="1">
      <alignment horizontal="center" vertical="center" wrapText="1"/>
    </xf>
    <xf numFmtId="0" fontId="145" fillId="14" borderId="83" xfId="68" applyFont="1" applyFill="1" applyBorder="1" applyAlignment="1">
      <alignment vertical="center" wrapText="1"/>
    </xf>
    <xf numFmtId="0" fontId="145" fillId="14" borderId="83" xfId="68" applyFont="1" applyFill="1" applyBorder="1" applyAlignment="1">
      <alignment horizontal="center" vertical="center" wrapText="1"/>
    </xf>
    <xf numFmtId="165" fontId="48" fillId="14" borderId="83" xfId="69" applyFont="1" applyFill="1" applyBorder="1" applyAlignment="1">
      <alignment vertical="center"/>
    </xf>
    <xf numFmtId="167" fontId="146" fillId="14" borderId="83" xfId="69" applyNumberFormat="1" applyFont="1" applyFill="1" applyBorder="1" applyAlignment="1">
      <alignment vertical="center"/>
    </xf>
    <xf numFmtId="193" fontId="90" fillId="14" borderId="83" xfId="71" applyNumberFormat="1" applyFont="1" applyFill="1" applyBorder="1" applyAlignment="1">
      <alignment horizontal="center" vertical="center"/>
    </xf>
    <xf numFmtId="0" fontId="48" fillId="0" borderId="0" xfId="68" applyFont="1" applyAlignment="1">
      <alignment horizontal="center" vertical="center"/>
    </xf>
    <xf numFmtId="0" fontId="48" fillId="0" borderId="0" xfId="68" applyFont="1" applyAlignment="1">
      <alignment vertical="center"/>
    </xf>
    <xf numFmtId="0" fontId="145" fillId="0" borderId="0" xfId="68" applyFont="1" applyAlignment="1">
      <alignment horizontal="center" vertical="center"/>
    </xf>
    <xf numFmtId="165" fontId="48" fillId="0" borderId="0" xfId="69" applyFont="1" applyAlignment="1">
      <alignment vertical="center"/>
    </xf>
    <xf numFmtId="167" fontId="48" fillId="0" borderId="0" xfId="69" applyNumberFormat="1" applyFont="1" applyAlignment="1">
      <alignment vertical="center"/>
    </xf>
    <xf numFmtId="0" fontId="0" fillId="0" borderId="0" xfId="0" applyAlignment="1">
      <alignment horizontal="right" wrapText="1"/>
    </xf>
    <xf numFmtId="0" fontId="0" fillId="0" borderId="0" xfId="0" applyAlignment="1">
      <alignment wrapText="1"/>
    </xf>
    <xf numFmtId="0" fontId="123" fillId="0" borderId="3" xfId="0" applyFont="1" applyBorder="1"/>
    <xf numFmtId="0" fontId="123" fillId="0" borderId="3" xfId="0" applyFont="1" applyBorder="1" applyAlignment="1">
      <alignment horizontal="center" vertical="center"/>
    </xf>
    <xf numFmtId="166" fontId="123" fillId="0" borderId="3" xfId="38" applyNumberFormat="1" applyFont="1" applyBorder="1"/>
    <xf numFmtId="0" fontId="123" fillId="0" borderId="2" xfId="0" applyFont="1" applyBorder="1"/>
    <xf numFmtId="0" fontId="123" fillId="0" borderId="2" xfId="0" applyFont="1" applyBorder="1" applyAlignment="1">
      <alignment horizontal="center" vertical="center"/>
    </xf>
    <xf numFmtId="166" fontId="123" fillId="0" borderId="2" xfId="38" applyNumberFormat="1" applyFont="1" applyBorder="1"/>
    <xf numFmtId="0" fontId="123" fillId="0" borderId="5" xfId="0" applyFont="1" applyBorder="1"/>
    <xf numFmtId="0" fontId="123" fillId="0" borderId="5" xfId="0" applyFont="1" applyBorder="1" applyAlignment="1">
      <alignment horizontal="center" vertical="center"/>
    </xf>
    <xf numFmtId="166" fontId="123" fillId="0" borderId="5" xfId="38" applyNumberFormat="1" applyFont="1" applyBorder="1"/>
    <xf numFmtId="0" fontId="123" fillId="0" borderId="0" xfId="0" applyFont="1"/>
    <xf numFmtId="0" fontId="148" fillId="0" borderId="84" xfId="0" applyFont="1" applyBorder="1" applyAlignment="1">
      <alignment horizontal="center" vertical="center" wrapText="1"/>
    </xf>
    <xf numFmtId="194" fontId="148" fillId="0" borderId="84" xfId="0" applyNumberFormat="1" applyFont="1" applyBorder="1" applyAlignment="1">
      <alignment horizontal="left" vertical="center" wrapText="1"/>
    </xf>
    <xf numFmtId="0" fontId="122" fillId="0" borderId="0" xfId="0" applyFont="1" applyAlignment="1">
      <alignment horizontal="center" vertical="center"/>
    </xf>
    <xf numFmtId="0" fontId="149" fillId="0" borderId="0" xfId="0" applyFont="1"/>
    <xf numFmtId="0" fontId="122" fillId="3" borderId="0" xfId="0" applyFont="1" applyFill="1"/>
    <xf numFmtId="0" fontId="0" fillId="3" borderId="0" xfId="0" applyFill="1" applyAlignment="1">
      <alignment wrapText="1"/>
    </xf>
    <xf numFmtId="3" fontId="147" fillId="3" borderId="0" xfId="0" applyNumberFormat="1" applyFont="1" applyFill="1" applyAlignment="1">
      <alignment horizontal="left" vertical="top" wrapText="1"/>
    </xf>
    <xf numFmtId="0" fontId="0" fillId="3" borderId="0" xfId="0" applyFill="1" applyAlignment="1">
      <alignment horizontal="right" wrapText="1"/>
    </xf>
    <xf numFmtId="0" fontId="122" fillId="3" borderId="1" xfId="0" applyFont="1" applyFill="1" applyBorder="1" applyAlignment="1">
      <alignment horizontal="center" vertical="center" wrapText="1"/>
    </xf>
    <xf numFmtId="0" fontId="122" fillId="3" borderId="1" xfId="0" applyFont="1" applyFill="1" applyBorder="1"/>
    <xf numFmtId="166" fontId="122" fillId="3" borderId="1" xfId="38" applyNumberFormat="1" applyFont="1" applyFill="1" applyBorder="1"/>
    <xf numFmtId="2" fontId="145" fillId="0" borderId="0" xfId="35" applyNumberFormat="1" applyFont="1" applyBorder="1" applyAlignment="1">
      <alignment horizontal="left" vertical="center"/>
    </xf>
    <xf numFmtId="0" fontId="152" fillId="0" borderId="0" xfId="0" applyFont="1"/>
    <xf numFmtId="167" fontId="152" fillId="0" borderId="0" xfId="1" applyNumberFormat="1" applyFont="1"/>
    <xf numFmtId="0" fontId="118" fillId="0" borderId="0" xfId="11" applyFont="1" applyAlignment="1">
      <alignment horizontal="center" vertical="center"/>
    </xf>
    <xf numFmtId="178" fontId="97" fillId="0" borderId="0" xfId="0" applyNumberFormat="1" applyFont="1" applyAlignment="1">
      <alignment vertical="center"/>
    </xf>
    <xf numFmtId="178" fontId="90" fillId="0" borderId="0" xfId="0" applyNumberFormat="1" applyFont="1" applyAlignment="1">
      <alignment horizontal="center" vertical="center"/>
    </xf>
    <xf numFmtId="178" fontId="90" fillId="3" borderId="0" xfId="0" applyNumberFormat="1" applyFont="1" applyFill="1" applyAlignment="1">
      <alignment horizontal="center" vertical="center"/>
    </xf>
    <xf numFmtId="0" fontId="155" fillId="0" borderId="0" xfId="0" applyFont="1" applyAlignment="1">
      <alignment horizontal="center" vertical="center"/>
    </xf>
    <xf numFmtId="0" fontId="156" fillId="0" borderId="0" xfId="0" applyFont="1" applyAlignment="1">
      <alignment vertical="center"/>
    </xf>
    <xf numFmtId="0" fontId="90" fillId="0" borderId="0" xfId="0" applyFont="1" applyAlignment="1">
      <alignment vertical="center"/>
    </xf>
    <xf numFmtId="0" fontId="97" fillId="0" borderId="0" xfId="0" applyFont="1" applyAlignment="1">
      <alignment vertical="center"/>
    </xf>
    <xf numFmtId="41" fontId="97" fillId="0" borderId="0" xfId="0" applyNumberFormat="1" applyFont="1" applyAlignment="1">
      <alignment vertical="center"/>
    </xf>
    <xf numFmtId="0" fontId="97" fillId="0" borderId="0" xfId="0" applyFont="1" applyAlignment="1">
      <alignment horizontal="right" vertical="center"/>
    </xf>
    <xf numFmtId="0" fontId="90" fillId="0" borderId="0" xfId="0" applyFont="1" applyAlignment="1">
      <alignment horizontal="right" vertical="center"/>
    </xf>
    <xf numFmtId="0" fontId="90" fillId="3" borderId="0" xfId="0" applyFont="1" applyFill="1" applyAlignment="1">
      <alignment horizontal="right" vertical="center"/>
    </xf>
    <xf numFmtId="41" fontId="90" fillId="0" borderId="0" xfId="0" applyNumberFormat="1" applyFont="1" applyAlignment="1">
      <alignment vertical="center"/>
    </xf>
    <xf numFmtId="0" fontId="116" fillId="0" borderId="0" xfId="11" applyFont="1" applyAlignment="1">
      <alignment horizontal="center" vertical="center"/>
    </xf>
    <xf numFmtId="0" fontId="116" fillId="0" borderId="0" xfId="11" applyFont="1" applyAlignment="1">
      <alignment horizontal="left" vertical="center" wrapText="1" indent="1"/>
    </xf>
    <xf numFmtId="166" fontId="111" fillId="0" borderId="0" xfId="3" applyNumberFormat="1" applyFont="1" applyAlignment="1">
      <alignment horizontal="center" vertical="center"/>
    </xf>
    <xf numFmtId="167" fontId="157" fillId="0" borderId="0" xfId="1" applyNumberFormat="1" applyFont="1" applyAlignment="1">
      <alignment vertical="center"/>
    </xf>
    <xf numFmtId="2" fontId="90" fillId="0" borderId="0" xfId="54" applyNumberFormat="1" applyFont="1"/>
    <xf numFmtId="165" fontId="93" fillId="0" borderId="0" xfId="6" applyFont="1" applyAlignment="1">
      <alignment horizontal="centerContinuous" vertical="center" wrapText="1"/>
    </xf>
    <xf numFmtId="165" fontId="97" fillId="0" borderId="0" xfId="6" applyFont="1" applyAlignment="1" applyProtection="1">
      <alignment horizontal="centerContinuous" vertical="center"/>
      <protection locked="0"/>
    </xf>
    <xf numFmtId="0" fontId="158" fillId="0" borderId="0" xfId="2" applyFont="1" applyAlignment="1" applyProtection="1">
      <alignment horizontal="left" vertical="center"/>
      <protection locked="0"/>
    </xf>
    <xf numFmtId="0" fontId="160" fillId="0" borderId="0" xfId="2" applyFont="1" applyAlignment="1">
      <alignment vertical="center" wrapText="1"/>
    </xf>
    <xf numFmtId="0" fontId="158" fillId="0" borderId="0" xfId="2" applyFont="1" applyAlignment="1">
      <alignment horizontal="left" vertical="center" wrapText="1"/>
    </xf>
    <xf numFmtId="0" fontId="160" fillId="0" borderId="0" xfId="2" applyFont="1" applyAlignment="1">
      <alignment horizontal="center" vertical="center" wrapText="1"/>
    </xf>
    <xf numFmtId="165" fontId="161" fillId="0" borderId="0" xfId="6" applyFont="1" applyAlignment="1">
      <alignment horizontal="centerContinuous" vertical="center" wrapText="1"/>
    </xf>
    <xf numFmtId="167" fontId="162" fillId="0" borderId="0" xfId="6" applyNumberFormat="1" applyFont="1" applyAlignment="1">
      <alignment vertical="center"/>
    </xf>
    <xf numFmtId="167" fontId="112" fillId="0" borderId="0" xfId="6" applyNumberFormat="1" applyFont="1" applyAlignment="1">
      <alignment vertical="center"/>
    </xf>
    <xf numFmtId="167" fontId="104" fillId="0" borderId="0" xfId="6" applyNumberFormat="1" applyFont="1" applyAlignment="1">
      <alignment vertical="center"/>
    </xf>
    <xf numFmtId="165" fontId="162" fillId="0" borderId="0" xfId="6" applyFont="1" applyAlignment="1">
      <alignment vertical="center" wrapText="1"/>
    </xf>
    <xf numFmtId="0" fontId="163" fillId="0" borderId="0" xfId="2" applyFont="1" applyAlignment="1" applyProtection="1">
      <alignment horizontal="left" vertical="center"/>
      <protection locked="0"/>
    </xf>
    <xf numFmtId="0" fontId="164" fillId="0" borderId="0" xfId="27" applyFont="1" applyAlignment="1" applyProtection="1">
      <alignment vertical="center" wrapText="1"/>
      <protection locked="0"/>
    </xf>
    <xf numFmtId="0" fontId="165" fillId="0" borderId="0" xfId="27" applyFont="1" applyAlignment="1" applyProtection="1">
      <alignment horizontal="left" vertical="center" wrapText="1"/>
      <protection locked="0"/>
    </xf>
    <xf numFmtId="0" fontId="164" fillId="0" borderId="0" xfId="27" applyFont="1" applyAlignment="1" applyProtection="1">
      <alignment horizontal="center" vertical="center" wrapText="1"/>
      <protection locked="0"/>
    </xf>
    <xf numFmtId="165" fontId="120" fillId="0" borderId="0" xfId="6" applyFont="1" applyAlignment="1" applyProtection="1">
      <alignment horizontal="centerContinuous" vertical="center"/>
      <protection locked="0"/>
    </xf>
    <xf numFmtId="167" fontId="117" fillId="0" borderId="0" xfId="6" applyNumberFormat="1" applyFont="1" applyAlignment="1">
      <alignment vertical="center"/>
    </xf>
    <xf numFmtId="167" fontId="165" fillId="0" borderId="0" xfId="6" applyNumberFormat="1" applyFont="1" applyAlignment="1">
      <alignment vertical="center"/>
    </xf>
    <xf numFmtId="167" fontId="106" fillId="0" borderId="0" xfId="6" applyNumberFormat="1" applyFont="1" applyAlignment="1">
      <alignment vertical="center"/>
    </xf>
    <xf numFmtId="165" fontId="117" fillId="0" borderId="0" xfId="6" applyFont="1" applyAlignment="1">
      <alignment vertical="center" wrapText="1"/>
    </xf>
    <xf numFmtId="0" fontId="165" fillId="0" borderId="0" xfId="27" applyFont="1" applyAlignment="1" applyProtection="1">
      <alignment vertical="center" wrapText="1"/>
      <protection locked="0"/>
    </xf>
    <xf numFmtId="0" fontId="165" fillId="0" borderId="0" xfId="27" applyFont="1" applyAlignment="1" applyProtection="1">
      <alignment horizontal="center" vertical="center" wrapText="1"/>
      <protection locked="0"/>
    </xf>
    <xf numFmtId="0" fontId="163" fillId="0" borderId="14" xfId="2" applyFont="1" applyBorder="1" applyAlignment="1" applyProtection="1">
      <alignment horizontal="center" vertical="center"/>
      <protection locked="0"/>
    </xf>
    <xf numFmtId="165" fontId="165" fillId="0" borderId="0" xfId="6" quotePrefix="1" applyFont="1" applyAlignment="1" applyProtection="1">
      <alignment horizontal="left" vertical="center"/>
      <protection locked="0"/>
    </xf>
    <xf numFmtId="0" fontId="165" fillId="0" borderId="0" xfId="6" applyNumberFormat="1" applyFont="1" applyAlignment="1" applyProtection="1">
      <alignment horizontal="left" vertical="center"/>
      <protection locked="0"/>
    </xf>
    <xf numFmtId="0" fontId="167" fillId="0" borderId="2" xfId="28" applyFont="1" applyBorder="1" applyAlignment="1" applyProtection="1">
      <alignment horizontal="center" vertical="center" wrapText="1"/>
    </xf>
    <xf numFmtId="0" fontId="150" fillId="0" borderId="2" xfId="4" applyFont="1" applyBorder="1" applyAlignment="1">
      <alignment horizontal="left" vertical="center" wrapText="1"/>
    </xf>
    <xf numFmtId="0" fontId="167" fillId="0" borderId="2" xfId="29" applyFont="1" applyBorder="1" applyAlignment="1">
      <alignment horizontal="left" vertical="center" wrapText="1"/>
    </xf>
    <xf numFmtId="0" fontId="167" fillId="0" borderId="2" xfId="29" applyFont="1" applyBorder="1" applyAlignment="1">
      <alignment horizontal="center" vertical="center" wrapText="1"/>
    </xf>
    <xf numFmtId="165" fontId="167" fillId="0" borderId="2" xfId="6" applyFont="1" applyBorder="1" applyAlignment="1">
      <alignment vertical="center" wrapText="1"/>
    </xf>
    <xf numFmtId="167" fontId="167" fillId="0" borderId="2" xfId="6" applyNumberFormat="1" applyFont="1" applyBorder="1" applyAlignment="1">
      <alignment vertical="center" wrapText="1"/>
    </xf>
    <xf numFmtId="167" fontId="166" fillId="0" borderId="2" xfId="6" applyNumberFormat="1" applyFont="1" applyBorder="1" applyAlignment="1">
      <alignment vertical="center" wrapText="1"/>
    </xf>
    <xf numFmtId="167" fontId="150" fillId="0" borderId="2" xfId="6" applyNumberFormat="1" applyFont="1" applyFill="1" applyBorder="1" applyAlignment="1">
      <alignment vertical="center" wrapText="1"/>
    </xf>
    <xf numFmtId="0" fontId="167" fillId="0" borderId="2" xfId="29" applyFont="1" applyBorder="1" applyAlignment="1">
      <alignment vertical="center" wrapText="1"/>
    </xf>
    <xf numFmtId="0" fontId="169" fillId="0" borderId="2" xfId="4" applyFont="1" applyBorder="1" applyAlignment="1">
      <alignment horizontal="left" vertical="center" wrapText="1"/>
    </xf>
    <xf numFmtId="167" fontId="168" fillId="0" borderId="2" xfId="6" applyNumberFormat="1" applyFont="1" applyFill="1" applyBorder="1" applyAlignment="1">
      <alignment vertical="center" wrapText="1"/>
    </xf>
    <xf numFmtId="0" fontId="150" fillId="0" borderId="2" xfId="28" applyFont="1" applyBorder="1" applyAlignment="1" applyProtection="1">
      <alignment horizontal="center" vertical="center" wrapText="1"/>
    </xf>
    <xf numFmtId="0" fontId="150" fillId="0" borderId="2" xfId="29" applyFont="1" applyBorder="1" applyAlignment="1">
      <alignment vertical="center" wrapText="1"/>
    </xf>
    <xf numFmtId="172" fontId="167" fillId="0" borderId="2" xfId="29" applyNumberFormat="1" applyFont="1" applyBorder="1" applyAlignment="1">
      <alignment vertical="center" wrapText="1"/>
    </xf>
    <xf numFmtId="167" fontId="150" fillId="0" borderId="2" xfId="6" applyNumberFormat="1" applyFont="1" applyBorder="1" applyAlignment="1">
      <alignment vertical="center" wrapText="1"/>
    </xf>
    <xf numFmtId="167" fontId="14" fillId="0" borderId="2" xfId="6" applyNumberFormat="1" applyFont="1" applyBorder="1" applyAlignment="1">
      <alignment vertical="center" wrapText="1"/>
    </xf>
    <xf numFmtId="0" fontId="75" fillId="0" borderId="0" xfId="0" applyFont="1" applyAlignment="1">
      <alignment vertical="center"/>
    </xf>
    <xf numFmtId="0" fontId="70" fillId="0" borderId="0" xfId="11" applyFont="1" applyAlignment="1">
      <alignment horizontal="left" vertical="center" wrapText="1"/>
    </xf>
    <xf numFmtId="0" fontId="97" fillId="0" borderId="0" xfId="0" applyFont="1" applyAlignment="1">
      <alignment vertical="center"/>
    </xf>
    <xf numFmtId="0" fontId="92" fillId="0" borderId="1" xfId="2" applyFont="1" applyBorder="1" applyAlignment="1">
      <alignment horizontal="center" vertical="center" wrapText="1"/>
    </xf>
    <xf numFmtId="49" fontId="92" fillId="0" borderId="1" xfId="2" applyNumberFormat="1" applyFont="1" applyBorder="1" applyAlignment="1">
      <alignment horizontal="center" vertical="center" wrapText="1"/>
    </xf>
    <xf numFmtId="167" fontId="50" fillId="0" borderId="9" xfId="1" applyNumberFormat="1" applyFont="1" applyBorder="1" applyAlignment="1">
      <alignment horizontal="right" vertical="center" wrapText="1" indent="4"/>
    </xf>
    <xf numFmtId="2" fontId="15" fillId="0" borderId="6" xfId="11" applyNumberFormat="1" applyFont="1" applyBorder="1" applyAlignment="1">
      <alignment horizontal="center" vertical="center" wrapText="1"/>
    </xf>
    <xf numFmtId="0" fontId="15" fillId="0" borderId="7" xfId="11" applyFont="1" applyBorder="1" applyAlignment="1">
      <alignment horizontal="center" vertical="center" wrapText="1"/>
    </xf>
    <xf numFmtId="167" fontId="15" fillId="0" borderId="7" xfId="1" applyNumberFormat="1" applyFont="1" applyFill="1" applyBorder="1" applyAlignment="1">
      <alignment horizontal="center" vertical="center" wrapText="1"/>
    </xf>
    <xf numFmtId="167" fontId="15" fillId="7" borderId="9" xfId="1" applyNumberFormat="1" applyFont="1" applyFill="1" applyBorder="1" applyAlignment="1">
      <alignment horizontal="right" vertical="center" wrapText="1" indent="4"/>
    </xf>
    <xf numFmtId="3" fontId="170" fillId="3" borderId="8" xfId="11" applyNumberFormat="1" applyFont="1" applyFill="1" applyBorder="1" applyAlignment="1">
      <alignment horizontal="center" vertical="center" wrapText="1"/>
    </xf>
    <xf numFmtId="0" fontId="170" fillId="3" borderId="19" xfId="11" applyFont="1" applyFill="1" applyBorder="1" applyAlignment="1">
      <alignment horizontal="left" vertical="center" wrapText="1"/>
    </xf>
    <xf numFmtId="167" fontId="50" fillId="3" borderId="9" xfId="1" applyNumberFormat="1" applyFont="1" applyFill="1" applyBorder="1" applyAlignment="1">
      <alignment horizontal="right" vertical="center" wrapText="1" indent="4"/>
    </xf>
    <xf numFmtId="4" fontId="170" fillId="0" borderId="9" xfId="11" applyNumberFormat="1" applyFont="1" applyBorder="1" applyAlignment="1">
      <alignment horizontal="left" vertical="center" wrapText="1"/>
    </xf>
    <xf numFmtId="9" fontId="50" fillId="0" borderId="9" xfId="54" applyFont="1" applyBorder="1" applyAlignment="1">
      <alignment horizontal="right" vertical="center" wrapText="1" indent="4"/>
    </xf>
    <xf numFmtId="4" fontId="170" fillId="0" borderId="19" xfId="11" applyNumberFormat="1" applyFont="1" applyBorder="1" applyAlignment="1">
      <alignment horizontal="left" vertical="center" wrapText="1"/>
    </xf>
    <xf numFmtId="165" fontId="50" fillId="0" borderId="9" xfId="1" applyFont="1" applyBorder="1" applyAlignment="1">
      <alignment horizontal="right" vertical="center" wrapText="1" indent="4"/>
    </xf>
    <xf numFmtId="0" fontId="170" fillId="0" borderId="8" xfId="11" applyFont="1" applyBorder="1" applyAlignment="1">
      <alignment horizontal="center" vertical="center" wrapText="1"/>
    </xf>
    <xf numFmtId="49" fontId="50" fillId="0" borderId="3" xfId="35" applyNumberFormat="1" applyFont="1" applyFill="1" applyBorder="1" applyAlignment="1">
      <alignment horizontal="left" vertical="center" wrapText="1"/>
    </xf>
    <xf numFmtId="0" fontId="172" fillId="7" borderId="8" xfId="11" applyFont="1" applyFill="1" applyBorder="1" applyAlignment="1">
      <alignment horizontal="center" vertical="center" wrapText="1"/>
    </xf>
    <xf numFmtId="0" fontId="172" fillId="7" borderId="9" xfId="11" applyFont="1" applyFill="1" applyBorder="1" applyAlignment="1">
      <alignment horizontal="left" vertical="center" wrapText="1"/>
    </xf>
    <xf numFmtId="167" fontId="172" fillId="7" borderId="9" xfId="1" applyNumberFormat="1" applyFont="1" applyFill="1" applyBorder="1" applyAlignment="1">
      <alignment horizontal="right" vertical="center" wrapText="1" indent="4"/>
    </xf>
    <xf numFmtId="0" fontId="172" fillId="0" borderId="0" xfId="11" applyFont="1" applyFill="1" applyBorder="1" applyAlignment="1">
      <alignment horizontal="center" vertical="center" wrapText="1"/>
    </xf>
    <xf numFmtId="0" fontId="172" fillId="0" borderId="0" xfId="11" applyFont="1" applyFill="1" applyBorder="1" applyAlignment="1">
      <alignment horizontal="left" vertical="center" wrapText="1"/>
    </xf>
    <xf numFmtId="167" fontId="172" fillId="0" borderId="0" xfId="1" applyNumberFormat="1" applyFont="1" applyFill="1" applyBorder="1" applyAlignment="1">
      <alignment horizontal="right" vertical="center" wrapText="1" indent="4"/>
    </xf>
    <xf numFmtId="167" fontId="50" fillId="0" borderId="0" xfId="1" applyNumberFormat="1" applyFont="1" applyFill="1" applyBorder="1" applyAlignment="1">
      <alignment horizontal="right" vertical="center" wrapText="1" indent="4"/>
    </xf>
    <xf numFmtId="0" fontId="173" fillId="0" borderId="0" xfId="11" applyFont="1" applyFill="1" applyBorder="1" applyAlignment="1">
      <alignment horizontal="left" vertical="center" wrapText="1"/>
    </xf>
    <xf numFmtId="0" fontId="145" fillId="0" borderId="0" xfId="0" applyFont="1" applyAlignment="1">
      <alignment vertical="center"/>
    </xf>
    <xf numFmtId="0" fontId="48" fillId="0" borderId="0" xfId="0" applyFont="1" applyAlignment="1">
      <alignment vertical="center"/>
    </xf>
    <xf numFmtId="41" fontId="48" fillId="0" borderId="0" xfId="0" applyNumberFormat="1" applyFont="1" applyAlignment="1">
      <alignment vertical="center"/>
    </xf>
    <xf numFmtId="43" fontId="48" fillId="0" borderId="0" xfId="0" applyNumberFormat="1" applyFont="1" applyAlignment="1">
      <alignment vertical="center"/>
    </xf>
    <xf numFmtId="0" fontId="170" fillId="0" borderId="24" xfId="11" applyFont="1" applyBorder="1" applyAlignment="1">
      <alignment horizontal="center" vertical="center" wrapText="1"/>
    </xf>
    <xf numFmtId="0" fontId="171" fillId="0" borderId="26" xfId="11" applyFont="1" applyBorder="1" applyAlignment="1">
      <alignment horizontal="left" vertical="center" wrapText="1"/>
    </xf>
    <xf numFmtId="167" fontId="50" fillId="0" borderId="26" xfId="1" applyNumberFormat="1" applyFont="1" applyBorder="1" applyAlignment="1">
      <alignment horizontal="right" vertical="center" wrapText="1" indent="4"/>
    </xf>
    <xf numFmtId="167" fontId="50" fillId="0" borderId="25" xfId="1" applyNumberFormat="1" applyFont="1" applyBorder="1" applyAlignment="1">
      <alignment horizontal="right" vertical="center" wrapText="1" indent="4"/>
    </xf>
    <xf numFmtId="2" fontId="174" fillId="0" borderId="0" xfId="2" applyNumberFormat="1" applyFont="1" applyFill="1" applyAlignment="1" applyProtection="1">
      <alignment vertical="center"/>
      <protection locked="0"/>
    </xf>
    <xf numFmtId="49" fontId="93" fillId="0" borderId="0" xfId="2" applyNumberFormat="1" applyFont="1" applyFill="1" applyAlignment="1">
      <alignment vertical="center" wrapText="1"/>
    </xf>
    <xf numFmtId="49" fontId="93" fillId="0" borderId="0" xfId="2" applyNumberFormat="1" applyFont="1" applyFill="1" applyAlignment="1">
      <alignment horizontal="center" vertical="center" wrapText="1"/>
    </xf>
    <xf numFmtId="0" fontId="93" fillId="0" borderId="0" xfId="2" applyFont="1" applyFill="1" applyAlignment="1">
      <alignment horizontal="center" vertical="center" wrapText="1"/>
    </xf>
    <xf numFmtId="43" fontId="93" fillId="0" borderId="0" xfId="32" applyFont="1" applyFill="1" applyAlignment="1">
      <alignment horizontal="centerContinuous" vertical="center" wrapText="1"/>
    </xf>
    <xf numFmtId="166" fontId="94" fillId="0" borderId="0" xfId="32" applyNumberFormat="1" applyFont="1" applyFill="1" applyAlignment="1">
      <alignment vertical="center"/>
    </xf>
    <xf numFmtId="167" fontId="94" fillId="0" borderId="0" xfId="32" applyNumberFormat="1" applyFont="1" applyFill="1" applyAlignment="1">
      <alignment vertical="center"/>
    </xf>
    <xf numFmtId="167" fontId="90" fillId="0" borderId="0" xfId="32" applyNumberFormat="1" applyFont="1" applyFill="1" applyAlignment="1">
      <alignment vertical="center"/>
    </xf>
    <xf numFmtId="43" fontId="94" fillId="0" borderId="0" xfId="32" applyFont="1" applyFill="1" applyAlignment="1">
      <alignment horizontal="center" vertical="center" wrapText="1"/>
    </xf>
    <xf numFmtId="0" fontId="90" fillId="0" borderId="0" xfId="30" applyFont="1" applyFill="1" applyAlignment="1">
      <alignment vertical="center"/>
    </xf>
    <xf numFmtId="2" fontId="173" fillId="0" borderId="0" xfId="2" applyNumberFormat="1" applyFont="1" applyFill="1" applyAlignment="1" applyProtection="1">
      <alignment vertical="center"/>
      <protection locked="0"/>
    </xf>
    <xf numFmtId="0" fontId="173" fillId="0" borderId="0" xfId="2" applyFont="1" applyFill="1" applyAlignment="1" applyProtection="1">
      <alignment vertical="center"/>
      <protection locked="0"/>
    </xf>
    <xf numFmtId="2" fontId="96" fillId="0" borderId="0" xfId="2" applyNumberFormat="1" applyFont="1" applyFill="1" applyAlignment="1" applyProtection="1">
      <alignment horizontal="center" vertical="center"/>
      <protection locked="0"/>
    </xf>
    <xf numFmtId="49" fontId="97" fillId="0" borderId="0" xfId="27" applyNumberFormat="1" applyFont="1" applyFill="1" applyAlignment="1" applyProtection="1">
      <alignment vertical="center" wrapText="1"/>
      <protection locked="0"/>
    </xf>
    <xf numFmtId="49" fontId="97" fillId="0" borderId="0" xfId="27" applyNumberFormat="1" applyFont="1" applyFill="1" applyAlignment="1" applyProtection="1">
      <alignment horizontal="center" vertical="center" wrapText="1"/>
      <protection locked="0"/>
    </xf>
    <xf numFmtId="0" fontId="97" fillId="0" borderId="0" xfId="27" applyFont="1" applyFill="1" applyAlignment="1" applyProtection="1">
      <alignment horizontal="center" vertical="center" wrapText="1"/>
      <protection locked="0"/>
    </xf>
    <xf numFmtId="43" fontId="97" fillId="0" borderId="0" xfId="32" applyFont="1" applyFill="1" applyAlignment="1" applyProtection="1">
      <alignment horizontal="centerContinuous" vertical="center"/>
      <protection locked="0"/>
    </xf>
    <xf numFmtId="43" fontId="90" fillId="0" borderId="0" xfId="32" applyFont="1" applyFill="1" applyAlignment="1">
      <alignment horizontal="center" vertical="center" wrapText="1"/>
    </xf>
    <xf numFmtId="49" fontId="95" fillId="0" borderId="21" xfId="36" applyNumberFormat="1" applyFont="1" applyFill="1" applyBorder="1" applyAlignment="1">
      <alignment horizontal="centerContinuous" vertical="center"/>
    </xf>
    <xf numFmtId="166" fontId="94" fillId="0" borderId="21" xfId="36" applyNumberFormat="1" applyFont="1" applyFill="1" applyBorder="1" applyAlignment="1">
      <alignment horizontal="centerContinuous" vertical="center"/>
    </xf>
    <xf numFmtId="0" fontId="94" fillId="0" borderId="0" xfId="30" applyFont="1" applyFill="1" applyAlignment="1">
      <alignment vertical="center"/>
    </xf>
    <xf numFmtId="49" fontId="95" fillId="0" borderId="2" xfId="36" applyNumberFormat="1" applyFont="1" applyFill="1" applyBorder="1" applyAlignment="1">
      <alignment horizontal="center" vertical="center" wrapText="1"/>
    </xf>
    <xf numFmtId="0" fontId="97" fillId="0" borderId="0" xfId="30" applyFont="1" applyFill="1" applyAlignment="1">
      <alignment vertical="center"/>
    </xf>
    <xf numFmtId="0" fontId="119" fillId="0" borderId="0" xfId="30" applyFont="1" applyFill="1" applyAlignment="1">
      <alignment vertical="center"/>
    </xf>
    <xf numFmtId="0" fontId="115" fillId="0" borderId="0" xfId="30" applyFont="1" applyFill="1" applyAlignment="1">
      <alignment vertical="center"/>
    </xf>
    <xf numFmtId="0" fontId="90" fillId="0" borderId="0" xfId="30" applyFont="1" applyFill="1" applyAlignment="1">
      <alignment horizontal="center" vertical="center"/>
    </xf>
    <xf numFmtId="0" fontId="177" fillId="0" borderId="0" xfId="64" applyFont="1" applyFill="1" applyAlignment="1">
      <alignment horizontal="center" vertical="center"/>
    </xf>
    <xf numFmtId="0" fontId="67" fillId="0" borderId="0" xfId="64" applyFont="1" applyFill="1" applyAlignment="1">
      <alignment vertical="center"/>
    </xf>
    <xf numFmtId="0" fontId="177" fillId="0" borderId="0" xfId="64" applyFont="1" applyFill="1" applyAlignment="1">
      <alignment vertical="center" wrapText="1"/>
    </xf>
    <xf numFmtId="0" fontId="178" fillId="0" borderId="0" xfId="64" applyFont="1" applyFill="1" applyAlignment="1">
      <alignment vertical="center" wrapText="1"/>
    </xf>
    <xf numFmtId="0" fontId="179" fillId="0" borderId="0" xfId="64" applyFont="1" applyFill="1" applyAlignment="1">
      <alignment vertical="center" wrapText="1"/>
    </xf>
    <xf numFmtId="0" fontId="52" fillId="0" borderId="0" xfId="64" applyFont="1" applyFill="1"/>
    <xf numFmtId="166" fontId="52" fillId="0" borderId="0" xfId="64" applyNumberFormat="1" applyFont="1" applyFill="1"/>
    <xf numFmtId="166" fontId="50" fillId="0" borderId="0" xfId="38" applyNumberFormat="1" applyFont="1" applyAlignment="1">
      <alignment vertical="center"/>
    </xf>
    <xf numFmtId="0" fontId="50" fillId="0" borderId="0" xfId="0" applyFont="1" applyAlignment="1">
      <alignment vertical="center"/>
    </xf>
    <xf numFmtId="0" fontId="48" fillId="0" borderId="0" xfId="0" applyFont="1" applyFill="1" applyAlignment="1">
      <alignment vertical="center"/>
    </xf>
    <xf numFmtId="0" fontId="145" fillId="0" borderId="0" xfId="0" applyFont="1" applyFill="1" applyAlignment="1">
      <alignment vertical="center"/>
    </xf>
    <xf numFmtId="0" fontId="48" fillId="0" borderId="0" xfId="0" applyFont="1" applyFill="1" applyAlignment="1" applyProtection="1">
      <alignment vertical="center"/>
      <protection locked="0"/>
    </xf>
    <xf numFmtId="0" fontId="48" fillId="0" borderId="0" xfId="0" applyFont="1" applyFill="1" applyAlignment="1">
      <alignment vertical="center" wrapText="1"/>
    </xf>
    <xf numFmtId="0" fontId="50" fillId="0" borderId="0" xfId="0" applyFont="1" applyAlignment="1">
      <alignment horizontal="center" vertical="center"/>
    </xf>
    <xf numFmtId="0" fontId="145" fillId="0" borderId="2" xfId="0" applyFont="1" applyFill="1" applyBorder="1" applyAlignment="1" applyProtection="1">
      <alignment horizontal="center" vertical="center"/>
      <protection locked="0"/>
    </xf>
    <xf numFmtId="166" fontId="145" fillId="0" borderId="2" xfId="38" applyNumberFormat="1" applyFont="1" applyFill="1" applyBorder="1" applyAlignment="1" applyProtection="1">
      <alignment horizontal="center" vertical="center"/>
      <protection locked="0"/>
    </xf>
    <xf numFmtId="0" fontId="145" fillId="0" borderId="2" xfId="0" applyFont="1" applyFill="1" applyBorder="1" applyAlignment="1">
      <alignment horizontal="center" vertical="center"/>
    </xf>
    <xf numFmtId="0" fontId="145" fillId="0" borderId="2" xfId="0" applyFont="1" applyFill="1" applyBorder="1" applyAlignment="1">
      <alignment vertical="center"/>
    </xf>
    <xf numFmtId="166" fontId="145" fillId="0" borderId="2" xfId="38" applyNumberFormat="1" applyFont="1" applyFill="1" applyBorder="1" applyAlignment="1">
      <alignment vertical="center"/>
    </xf>
    <xf numFmtId="0" fontId="48" fillId="0" borderId="2" xfId="0" applyFont="1" applyFill="1" applyBorder="1" applyAlignment="1">
      <alignment horizontal="center" vertical="center"/>
    </xf>
    <xf numFmtId="0" fontId="48" fillId="0" borderId="2" xfId="72" applyFont="1" applyFill="1" applyBorder="1" applyAlignment="1" applyProtection="1">
      <alignment horizontal="left" vertical="center"/>
      <protection locked="0"/>
    </xf>
    <xf numFmtId="166" fontId="48" fillId="0" borderId="2" xfId="38" applyNumberFormat="1" applyFont="1" applyFill="1" applyBorder="1" applyAlignment="1">
      <alignment vertical="center"/>
    </xf>
    <xf numFmtId="0" fontId="48" fillId="0" borderId="2" xfId="72" applyFont="1" applyFill="1" applyBorder="1" applyAlignment="1" applyProtection="1">
      <alignment horizontal="center" vertical="center"/>
      <protection locked="0"/>
    </xf>
    <xf numFmtId="0" fontId="48" fillId="0" borderId="2" xfId="72" applyFont="1" applyFill="1" applyBorder="1" applyAlignment="1" applyProtection="1">
      <alignment horizontal="left" vertical="center" wrapText="1"/>
      <protection locked="0"/>
    </xf>
    <xf numFmtId="0" fontId="48" fillId="0" borderId="2" xfId="72" applyFont="1" applyFill="1" applyBorder="1" applyAlignment="1" applyProtection="1">
      <alignment horizontal="center" vertical="center" wrapText="1"/>
      <protection locked="0"/>
    </xf>
    <xf numFmtId="0" fontId="48" fillId="0" borderId="2" xfId="0" applyFont="1" applyFill="1" applyBorder="1" applyAlignment="1">
      <alignment horizontal="center" vertical="center" wrapText="1"/>
    </xf>
    <xf numFmtId="192" fontId="48" fillId="0" borderId="2" xfId="0" applyNumberFormat="1" applyFont="1" applyFill="1" applyBorder="1" applyAlignment="1" applyProtection="1">
      <alignment horizontal="center" vertical="center"/>
      <protection locked="0"/>
    </xf>
    <xf numFmtId="0" fontId="48" fillId="0" borderId="2" xfId="0" applyFont="1" applyFill="1" applyBorder="1" applyAlignment="1" applyProtection="1">
      <alignment vertical="center"/>
      <protection locked="0"/>
    </xf>
    <xf numFmtId="0" fontId="48" fillId="0" borderId="2" xfId="0" applyFont="1" applyFill="1" applyBorder="1" applyAlignment="1" applyProtection="1">
      <alignment horizontal="center" vertical="center"/>
      <protection locked="0"/>
    </xf>
    <xf numFmtId="166" fontId="48" fillId="0" borderId="2" xfId="38" applyNumberFormat="1" applyFont="1" applyFill="1" applyBorder="1" applyAlignment="1" applyProtection="1">
      <alignment vertical="center"/>
      <protection locked="0"/>
    </xf>
    <xf numFmtId="0" fontId="48" fillId="0" borderId="2" xfId="73" applyFont="1" applyFill="1" applyBorder="1" applyAlignment="1" applyProtection="1">
      <alignment horizontal="center" vertical="center"/>
      <protection locked="0"/>
    </xf>
    <xf numFmtId="166" fontId="145" fillId="0" borderId="23" xfId="38" applyNumberFormat="1" applyFont="1" applyFill="1" applyBorder="1" applyAlignment="1" applyProtection="1">
      <alignment vertical="center"/>
    </xf>
    <xf numFmtId="49" fontId="101" fillId="0" borderId="21" xfId="57" applyNumberFormat="1" applyFont="1" applyFill="1" applyBorder="1" applyAlignment="1">
      <alignment horizontal="centerContinuous" vertical="center"/>
    </xf>
    <xf numFmtId="166" fontId="100" fillId="0" borderId="21" xfId="57" applyNumberFormat="1" applyFont="1" applyFill="1" applyBorder="1" applyAlignment="1">
      <alignment horizontal="centerContinuous" vertical="center"/>
    </xf>
    <xf numFmtId="49" fontId="101" fillId="0" borderId="2" xfId="57" applyNumberFormat="1" applyFont="1" applyFill="1" applyBorder="1" applyAlignment="1">
      <alignment horizontal="center" vertical="center" wrapText="1"/>
    </xf>
    <xf numFmtId="0" fontId="90" fillId="0" borderId="70" xfId="68" applyFont="1" applyBorder="1" applyAlignment="1">
      <alignment horizontal="left" vertical="center" wrapText="1" indent="1"/>
    </xf>
    <xf numFmtId="0" fontId="92" fillId="0" borderId="1" xfId="2" applyFont="1" applyFill="1" applyBorder="1" applyAlignment="1">
      <alignment horizontal="center" vertical="center" wrapText="1"/>
    </xf>
    <xf numFmtId="0" fontId="48" fillId="0" borderId="2" xfId="28" applyFont="1" applyFill="1" applyBorder="1" applyAlignment="1" applyProtection="1">
      <alignment horizontal="center" vertical="center" wrapText="1"/>
    </xf>
    <xf numFmtId="0" fontId="145" fillId="0" borderId="2" xfId="4" applyFont="1" applyFill="1" applyBorder="1" applyAlignment="1">
      <alignment horizontal="left" vertical="center" wrapText="1"/>
    </xf>
    <xf numFmtId="171" fontId="48" fillId="0" borderId="2" xfId="29" applyNumberFormat="1" applyFont="1" applyFill="1" applyBorder="1" applyAlignment="1">
      <alignment horizontal="left" vertical="center" wrapText="1"/>
    </xf>
    <xf numFmtId="0" fontId="48" fillId="0" borderId="2" xfId="29" applyFont="1" applyFill="1" applyBorder="1" applyAlignment="1">
      <alignment horizontal="left" vertical="center" wrapText="1"/>
    </xf>
    <xf numFmtId="0" fontId="48" fillId="0" borderId="2" xfId="29" applyFont="1" applyFill="1" applyBorder="1" applyAlignment="1">
      <alignment horizontal="center" vertical="center" wrapText="1"/>
    </xf>
    <xf numFmtId="165" fontId="48" fillId="0" borderId="2" xfId="6" applyFont="1" applyFill="1" applyBorder="1" applyAlignment="1">
      <alignment vertical="center" wrapText="1"/>
    </xf>
    <xf numFmtId="167" fontId="48" fillId="0" borderId="2" xfId="6" applyNumberFormat="1" applyFont="1" applyFill="1" applyBorder="1" applyAlignment="1">
      <alignment vertical="center" wrapText="1"/>
    </xf>
    <xf numFmtId="167" fontId="145" fillId="0" borderId="2" xfId="6" applyNumberFormat="1" applyFont="1" applyFill="1" applyBorder="1" applyAlignment="1">
      <alignment vertical="center" wrapText="1"/>
    </xf>
    <xf numFmtId="0" fontId="48" fillId="0" borderId="2" xfId="29" applyFont="1" applyFill="1" applyBorder="1" applyAlignment="1">
      <alignment vertical="center" wrapText="1"/>
    </xf>
    <xf numFmtId="0" fontId="48" fillId="0" borderId="2" xfId="4" applyFont="1" applyFill="1" applyBorder="1" applyAlignment="1">
      <alignment horizontal="left" vertical="center" wrapText="1"/>
    </xf>
    <xf numFmtId="0" fontId="173" fillId="0" borderId="0" xfId="2" applyFont="1" applyAlignment="1" applyProtection="1">
      <alignment horizontal="left" vertical="center"/>
      <protection locked="0"/>
    </xf>
    <xf numFmtId="0" fontId="173" fillId="0" borderId="0" xfId="2" applyFont="1" applyAlignment="1">
      <alignment vertical="center" wrapText="1"/>
    </xf>
    <xf numFmtId="0" fontId="173" fillId="0" borderId="0" xfId="2" applyFont="1" applyAlignment="1">
      <alignment horizontal="left" vertical="center" wrapText="1"/>
    </xf>
    <xf numFmtId="0" fontId="173" fillId="0" borderId="0" xfId="2" applyFont="1" applyAlignment="1">
      <alignment horizontal="center" vertical="center" wrapText="1"/>
    </xf>
    <xf numFmtId="165" fontId="173" fillId="0" borderId="0" xfId="6" applyFont="1" applyFill="1" applyAlignment="1">
      <alignment horizontal="centerContinuous" vertical="center" wrapText="1"/>
    </xf>
    <xf numFmtId="167" fontId="48" fillId="0" borderId="0" xfId="6" applyNumberFormat="1" applyFont="1" applyAlignment="1">
      <alignment vertical="center"/>
    </xf>
    <xf numFmtId="167" fontId="145" fillId="0" borderId="0" xfId="6" applyNumberFormat="1" applyFont="1" applyAlignment="1">
      <alignment vertical="center"/>
    </xf>
    <xf numFmtId="165" fontId="48" fillId="0" borderId="0" xfId="6" applyFont="1" applyAlignment="1">
      <alignment vertical="center" wrapText="1"/>
    </xf>
    <xf numFmtId="167" fontId="48" fillId="0" borderId="0" xfId="1" applyNumberFormat="1" applyFont="1"/>
    <xf numFmtId="0" fontId="48" fillId="0" borderId="0" xfId="0" applyFont="1"/>
    <xf numFmtId="0" fontId="145" fillId="0" borderId="0" xfId="27" applyFont="1" applyAlignment="1" applyProtection="1">
      <alignment vertical="center" wrapText="1"/>
      <protection locked="0"/>
    </xf>
    <xf numFmtId="0" fontId="145" fillId="0" borderId="0" xfId="27" applyFont="1" applyAlignment="1" applyProtection="1">
      <alignment horizontal="left" vertical="center" wrapText="1"/>
      <protection locked="0"/>
    </xf>
    <xf numFmtId="0" fontId="145" fillId="0" borderId="0" xfId="27" applyFont="1" applyAlignment="1" applyProtection="1">
      <alignment horizontal="center" vertical="center" wrapText="1"/>
      <protection locked="0"/>
    </xf>
    <xf numFmtId="165" fontId="145" fillId="0" borderId="0" xfId="6" applyFont="1" applyFill="1" applyAlignment="1" applyProtection="1">
      <alignment horizontal="centerContinuous" vertical="center"/>
      <protection locked="0"/>
    </xf>
    <xf numFmtId="167" fontId="48" fillId="0" borderId="0" xfId="6" applyNumberFormat="1" applyFont="1" applyFill="1" applyAlignment="1">
      <alignment vertical="center"/>
    </xf>
    <xf numFmtId="165" fontId="48" fillId="0" borderId="0" xfId="6" applyFont="1" applyFill="1" applyAlignment="1">
      <alignment vertical="center" wrapText="1"/>
    </xf>
    <xf numFmtId="167" fontId="145" fillId="0" borderId="0" xfId="1" applyNumberFormat="1" applyFont="1" applyAlignment="1" applyProtection="1">
      <alignment horizontal="center" vertical="center" wrapText="1"/>
      <protection locked="0"/>
    </xf>
    <xf numFmtId="165" fontId="145" fillId="0" borderId="0" xfId="1" applyFont="1" applyFill="1" applyAlignment="1" applyProtection="1">
      <alignment horizontal="centerContinuous" vertical="center"/>
      <protection locked="0"/>
    </xf>
    <xf numFmtId="0" fontId="173" fillId="0" borderId="14" xfId="2" applyFont="1" applyBorder="1" applyAlignment="1" applyProtection="1">
      <alignment horizontal="center" vertical="center"/>
      <protection locked="0"/>
    </xf>
    <xf numFmtId="165" fontId="145" fillId="0" borderId="0" xfId="6" quotePrefix="1" applyFont="1" applyAlignment="1" applyProtection="1">
      <alignment horizontal="left" vertical="center"/>
      <protection locked="0"/>
    </xf>
    <xf numFmtId="0" fontId="145" fillId="0" borderId="0" xfId="6" applyNumberFormat="1" applyFont="1" applyAlignment="1" applyProtection="1">
      <alignment horizontal="left" vertical="center"/>
      <protection locked="0"/>
    </xf>
    <xf numFmtId="49" fontId="145" fillId="0" borderId="1" xfId="2" applyNumberFormat="1" applyFont="1" applyBorder="1" applyAlignment="1">
      <alignment horizontal="center" vertical="center" wrapText="1"/>
    </xf>
    <xf numFmtId="167" fontId="145" fillId="0" borderId="12" xfId="6" applyNumberFormat="1" applyFont="1" applyFill="1" applyBorder="1" applyAlignment="1">
      <alignment horizontal="centerContinuous" vertical="center" wrapText="1"/>
    </xf>
    <xf numFmtId="167" fontId="145" fillId="0" borderId="1" xfId="6" applyNumberFormat="1" applyFont="1" applyFill="1" applyBorder="1" applyAlignment="1">
      <alignment horizontal="centerContinuous" vertical="center" wrapText="1"/>
    </xf>
    <xf numFmtId="0" fontId="145" fillId="0" borderId="1" xfId="2" applyFont="1" applyBorder="1" applyAlignment="1">
      <alignment horizontal="center" vertical="center" wrapText="1"/>
    </xf>
    <xf numFmtId="0" fontId="48" fillId="7" borderId="2" xfId="28" applyFont="1" applyFill="1" applyBorder="1" applyAlignment="1" applyProtection="1">
      <alignment horizontal="center" vertical="center" wrapText="1"/>
    </xf>
    <xf numFmtId="0" fontId="145" fillId="7" borderId="2" xfId="4" applyFont="1" applyFill="1" applyBorder="1" applyAlignment="1">
      <alignment horizontal="left" vertical="center" wrapText="1"/>
    </xf>
    <xf numFmtId="171" fontId="48" fillId="7" borderId="2" xfId="29" applyNumberFormat="1" applyFont="1" applyFill="1" applyBorder="1" applyAlignment="1">
      <alignment horizontal="left" vertical="center" wrapText="1"/>
    </xf>
    <xf numFmtId="0" fontId="48" fillId="7" borderId="2" xfId="29" applyFont="1" applyFill="1" applyBorder="1" applyAlignment="1">
      <alignment horizontal="left" vertical="center" wrapText="1"/>
    </xf>
    <xf numFmtId="0" fontId="48" fillId="7" borderId="2" xfId="29" applyFont="1" applyFill="1" applyBorder="1" applyAlignment="1">
      <alignment horizontal="center" vertical="center" wrapText="1"/>
    </xf>
    <xf numFmtId="165" fontId="48" fillId="7" borderId="2" xfId="6" applyFont="1" applyFill="1" applyBorder="1" applyAlignment="1">
      <alignment vertical="center" wrapText="1"/>
    </xf>
    <xf numFmtId="167" fontId="145" fillId="7" borderId="2" xfId="6" applyNumberFormat="1" applyFont="1" applyFill="1" applyBorder="1" applyAlignment="1">
      <alignment vertical="center" wrapText="1"/>
    </xf>
    <xf numFmtId="0" fontId="48" fillId="7" borderId="2" xfId="29" applyFont="1" applyFill="1" applyBorder="1" applyAlignment="1">
      <alignment vertical="center" wrapText="1"/>
    </xf>
    <xf numFmtId="0" fontId="48" fillId="3" borderId="2" xfId="28" applyFont="1" applyFill="1" applyBorder="1" applyAlignment="1" applyProtection="1">
      <alignment horizontal="center" vertical="center" wrapText="1"/>
    </xf>
    <xf numFmtId="0" fontId="48" fillId="3" borderId="2" xfId="4" applyFont="1" applyFill="1" applyBorder="1" applyAlignment="1">
      <alignment horizontal="left" vertical="center" wrapText="1"/>
    </xf>
    <xf numFmtId="171" fontId="48" fillId="3" borderId="2" xfId="29" applyNumberFormat="1" applyFont="1" applyFill="1" applyBorder="1" applyAlignment="1">
      <alignment horizontal="left" vertical="center" wrapText="1"/>
    </xf>
    <xf numFmtId="167" fontId="48" fillId="3" borderId="2" xfId="29" applyNumberFormat="1" applyFont="1" applyFill="1" applyBorder="1" applyAlignment="1">
      <alignment horizontal="left" vertical="center" wrapText="1"/>
    </xf>
    <xf numFmtId="0" fontId="48" fillId="3" borderId="2" xfId="29" applyFont="1" applyFill="1" applyBorder="1" applyAlignment="1">
      <alignment horizontal="center" vertical="center" wrapText="1"/>
    </xf>
    <xf numFmtId="165" fontId="48" fillId="3" borderId="2" xfId="6" applyFont="1" applyFill="1" applyBorder="1" applyAlignment="1">
      <alignment vertical="center" wrapText="1"/>
    </xf>
    <xf numFmtId="167" fontId="48" fillId="3" borderId="2" xfId="6" applyNumberFormat="1" applyFont="1" applyFill="1" applyBorder="1" applyAlignment="1">
      <alignment vertical="center" wrapText="1"/>
    </xf>
    <xf numFmtId="0" fontId="48" fillId="3" borderId="2" xfId="29" applyFont="1" applyFill="1" applyBorder="1" applyAlignment="1">
      <alignment vertical="center" wrapText="1"/>
    </xf>
    <xf numFmtId="0" fontId="48" fillId="0" borderId="2" xfId="28" applyFont="1" applyBorder="1" applyAlignment="1" applyProtection="1">
      <alignment horizontal="center" vertical="center" wrapText="1"/>
    </xf>
    <xf numFmtId="0" fontId="48" fillId="0" borderId="2" xfId="4" applyFont="1" applyBorder="1" applyAlignment="1">
      <alignment horizontal="left" vertical="center" wrapText="1"/>
    </xf>
    <xf numFmtId="0" fontId="48" fillId="0" borderId="2" xfId="29" applyFont="1" applyBorder="1" applyAlignment="1">
      <alignment horizontal="left" vertical="center" wrapText="1"/>
    </xf>
    <xf numFmtId="0" fontId="48" fillId="0" borderId="2" xfId="29" applyFont="1" applyBorder="1" applyAlignment="1">
      <alignment horizontal="center" vertical="center" wrapText="1"/>
    </xf>
    <xf numFmtId="0" fontId="48" fillId="0" borderId="2" xfId="29" applyFont="1" applyBorder="1" applyAlignment="1">
      <alignment vertical="center" wrapText="1"/>
    </xf>
    <xf numFmtId="0" fontId="48" fillId="0" borderId="0" xfId="0" applyFont="1" applyFill="1"/>
    <xf numFmtId="0" fontId="145" fillId="6" borderId="2" xfId="28" applyFont="1" applyFill="1" applyBorder="1" applyAlignment="1" applyProtection="1">
      <alignment horizontal="center" vertical="center" wrapText="1"/>
    </xf>
    <xf numFmtId="0" fontId="145" fillId="6" borderId="2" xfId="4" applyFont="1" applyFill="1" applyBorder="1" applyAlignment="1">
      <alignment horizontal="left" vertical="center" wrapText="1"/>
    </xf>
    <xf numFmtId="0" fontId="48" fillId="6" borderId="2" xfId="29" applyFont="1" applyFill="1" applyBorder="1" applyAlignment="1">
      <alignment vertical="center" wrapText="1"/>
    </xf>
    <xf numFmtId="0" fontId="48" fillId="6" borderId="2" xfId="29" applyFont="1" applyFill="1" applyBorder="1" applyAlignment="1">
      <alignment horizontal="center" vertical="center" wrapText="1"/>
    </xf>
    <xf numFmtId="167" fontId="48" fillId="6" borderId="2" xfId="6" applyNumberFormat="1" applyFont="1" applyFill="1" applyBorder="1" applyAlignment="1">
      <alignment vertical="center" wrapText="1"/>
    </xf>
    <xf numFmtId="167" fontId="145" fillId="6" borderId="2" xfId="6" applyNumberFormat="1" applyFont="1" applyFill="1" applyBorder="1" applyAlignment="1">
      <alignment vertical="center" wrapText="1"/>
    </xf>
    <xf numFmtId="172" fontId="48" fillId="0" borderId="2" xfId="29" applyNumberFormat="1" applyFont="1" applyBorder="1" applyAlignment="1">
      <alignment vertical="center" wrapText="1"/>
    </xf>
    <xf numFmtId="167" fontId="48" fillId="0" borderId="2" xfId="6" applyNumberFormat="1" applyFont="1" applyBorder="1" applyAlignment="1">
      <alignment vertical="center" wrapText="1"/>
    </xf>
    <xf numFmtId="167" fontId="145" fillId="0" borderId="2" xfId="6" applyNumberFormat="1" applyFont="1" applyBorder="1" applyAlignment="1">
      <alignment vertical="center" wrapText="1"/>
    </xf>
    <xf numFmtId="1" fontId="48" fillId="0" borderId="2" xfId="29" applyNumberFormat="1" applyFont="1" applyBorder="1" applyAlignment="1">
      <alignment horizontal="center" vertical="center" wrapText="1"/>
    </xf>
    <xf numFmtId="179" fontId="48" fillId="0" borderId="2" xfId="29" applyNumberFormat="1" applyFont="1" applyBorder="1" applyAlignment="1">
      <alignment vertical="center" wrapText="1"/>
    </xf>
    <xf numFmtId="0" fontId="48" fillId="0" borderId="2" xfId="4" applyFont="1" applyBorder="1" applyAlignment="1">
      <alignment horizontal="right" vertical="center" wrapText="1"/>
    </xf>
    <xf numFmtId="43" fontId="48" fillId="0" borderId="2" xfId="29" applyNumberFormat="1" applyFont="1" applyBorder="1" applyAlignment="1">
      <alignment vertical="center" wrapText="1"/>
    </xf>
    <xf numFmtId="165" fontId="48" fillId="0" borderId="2" xfId="1" applyFont="1" applyBorder="1" applyAlignment="1">
      <alignment horizontal="center" vertical="center" wrapText="1"/>
    </xf>
    <xf numFmtId="167" fontId="184" fillId="0" borderId="2" xfId="6" applyNumberFormat="1" applyFont="1" applyFill="1" applyBorder="1" applyAlignment="1">
      <alignment vertical="center" wrapText="1"/>
    </xf>
    <xf numFmtId="0" fontId="184" fillId="0" borderId="2" xfId="29" applyFont="1" applyFill="1" applyBorder="1" applyAlignment="1">
      <alignment vertical="center" wrapText="1"/>
    </xf>
    <xf numFmtId="167" fontId="48" fillId="0" borderId="2" xfId="1" applyNumberFormat="1" applyFont="1" applyBorder="1" applyAlignment="1">
      <alignment horizontal="center" vertical="center" wrapText="1"/>
    </xf>
    <xf numFmtId="172" fontId="48" fillId="0" borderId="2" xfId="29" applyNumberFormat="1" applyFont="1" applyBorder="1" applyAlignment="1">
      <alignment horizontal="center" vertical="center" wrapText="1"/>
    </xf>
    <xf numFmtId="180" fontId="48" fillId="0" borderId="2" xfId="1" applyNumberFormat="1" applyFont="1" applyBorder="1" applyAlignment="1">
      <alignment horizontal="center" vertical="center" wrapText="1"/>
    </xf>
    <xf numFmtId="43" fontId="48" fillId="0" borderId="2" xfId="29" applyNumberFormat="1" applyFont="1" applyBorder="1" applyAlignment="1">
      <alignment horizontal="center" vertical="center" wrapText="1"/>
    </xf>
    <xf numFmtId="172" fontId="48" fillId="0" borderId="2" xfId="29" applyNumberFormat="1" applyFont="1" applyFill="1" applyBorder="1" applyAlignment="1">
      <alignment vertical="center" wrapText="1"/>
    </xf>
    <xf numFmtId="0" fontId="48" fillId="0" borderId="2" xfId="29" quotePrefix="1" applyFont="1" applyBorder="1" applyAlignment="1">
      <alignment horizontal="left" vertical="center" wrapText="1"/>
    </xf>
    <xf numFmtId="167" fontId="48" fillId="0" borderId="0" xfId="1" applyNumberFormat="1" applyFont="1" applyAlignment="1">
      <alignment vertical="center"/>
    </xf>
    <xf numFmtId="0" fontId="48" fillId="2" borderId="2" xfId="29" applyFont="1" applyFill="1" applyBorder="1" applyAlignment="1">
      <alignment horizontal="center" vertical="center" wrapText="1"/>
    </xf>
    <xf numFmtId="167" fontId="48" fillId="0" borderId="0" xfId="0" applyNumberFormat="1" applyFont="1"/>
    <xf numFmtId="43" fontId="48" fillId="0" borderId="0" xfId="0" applyNumberFormat="1" applyFont="1"/>
    <xf numFmtId="172" fontId="48" fillId="3" borderId="2" xfId="29" applyNumberFormat="1" applyFont="1" applyFill="1" applyBorder="1" applyAlignment="1">
      <alignment vertical="center" wrapText="1"/>
    </xf>
    <xf numFmtId="167" fontId="145" fillId="3" borderId="2" xfId="6" applyNumberFormat="1" applyFont="1" applyFill="1" applyBorder="1" applyAlignment="1">
      <alignment vertical="center" wrapText="1"/>
    </xf>
    <xf numFmtId="0" fontId="48" fillId="0" borderId="2" xfId="29" quotePrefix="1" applyFont="1" applyBorder="1" applyAlignment="1">
      <alignment vertical="center" wrapText="1"/>
    </xf>
    <xf numFmtId="0" fontId="145" fillId="0" borderId="2" xfId="28" applyFont="1" applyBorder="1" applyAlignment="1" applyProtection="1">
      <alignment horizontal="center" vertical="center" wrapText="1"/>
    </xf>
    <xf numFmtId="0" fontId="173" fillId="0" borderId="2" xfId="4" applyFont="1" applyBorder="1" applyAlignment="1">
      <alignment horizontal="left" vertical="center" wrapText="1"/>
    </xf>
    <xf numFmtId="49" fontId="48" fillId="0" borderId="2" xfId="4" applyNumberFormat="1" applyFont="1" applyBorder="1" applyAlignment="1">
      <alignment horizontal="left" vertical="center" wrapText="1"/>
    </xf>
    <xf numFmtId="0" fontId="173" fillId="0" borderId="2" xfId="4" applyFont="1" applyFill="1" applyBorder="1" applyAlignment="1">
      <alignment horizontal="left" vertical="center" wrapText="1"/>
    </xf>
    <xf numFmtId="165" fontId="48" fillId="0" borderId="2" xfId="1" applyFont="1" applyFill="1" applyBorder="1" applyAlignment="1">
      <alignment vertical="center" wrapText="1"/>
    </xf>
    <xf numFmtId="0" fontId="145" fillId="0" borderId="2" xfId="55" applyFont="1" applyBorder="1" applyAlignment="1">
      <alignment vertical="center" wrapText="1"/>
    </xf>
    <xf numFmtId="43" fontId="48" fillId="0" borderId="2" xfId="56" applyFont="1" applyFill="1" applyBorder="1" applyAlignment="1">
      <alignment horizontal="center" vertical="center"/>
    </xf>
    <xf numFmtId="166" fontId="48" fillId="0" borderId="2" xfId="56" applyNumberFormat="1" applyFont="1" applyFill="1" applyBorder="1" applyAlignment="1" applyProtection="1">
      <alignment vertical="center"/>
      <protection locked="0"/>
    </xf>
    <xf numFmtId="0" fontId="48" fillId="0" borderId="2" xfId="55" applyFont="1" applyBorder="1" applyAlignment="1">
      <alignment vertical="center" wrapText="1"/>
    </xf>
    <xf numFmtId="0" fontId="48" fillId="0" borderId="20" xfId="55" applyFont="1" applyBorder="1" applyAlignment="1">
      <alignment horizontal="left" vertical="center" wrapText="1"/>
    </xf>
    <xf numFmtId="174" fontId="48" fillId="0" borderId="2" xfId="56" applyNumberFormat="1" applyFont="1" applyFill="1" applyBorder="1" applyAlignment="1" applyProtection="1">
      <alignment vertical="center"/>
      <protection locked="0"/>
    </xf>
    <xf numFmtId="0" fontId="48" fillId="9" borderId="0" xfId="0" applyFont="1" applyFill="1"/>
    <xf numFmtId="167" fontId="48" fillId="7" borderId="2" xfId="6" applyNumberFormat="1" applyFont="1" applyFill="1" applyBorder="1" applyAlignment="1">
      <alignment vertical="center" wrapText="1"/>
    </xf>
    <xf numFmtId="0" fontId="48" fillId="3" borderId="2" xfId="29" applyFont="1" applyFill="1" applyBorder="1" applyAlignment="1">
      <alignment horizontal="left" vertical="center" wrapText="1"/>
    </xf>
    <xf numFmtId="0" fontId="184" fillId="0" borderId="2" xfId="29" applyFont="1" applyFill="1" applyBorder="1" applyAlignment="1">
      <alignment horizontal="left" vertical="center" wrapText="1"/>
    </xf>
    <xf numFmtId="0" fontId="145" fillId="0" borderId="2" xfId="4" applyFont="1" applyBorder="1" applyAlignment="1">
      <alignment horizontal="left" vertical="center" wrapText="1"/>
    </xf>
    <xf numFmtId="173" fontId="48" fillId="0" borderId="2" xfId="29" applyNumberFormat="1" applyFont="1" applyBorder="1" applyAlignment="1">
      <alignment horizontal="center" vertical="center" wrapText="1"/>
    </xf>
    <xf numFmtId="177" fontId="48" fillId="0" borderId="2" xfId="29" applyNumberFormat="1" applyFont="1" applyBorder="1" applyAlignment="1">
      <alignment horizontal="center" vertical="center" wrapText="1"/>
    </xf>
    <xf numFmtId="0" fontId="48" fillId="3" borderId="2" xfId="4" applyFont="1" applyFill="1" applyBorder="1" applyAlignment="1">
      <alignment horizontal="right" vertical="center" wrapText="1"/>
    </xf>
    <xf numFmtId="167" fontId="146" fillId="0" borderId="2" xfId="6" applyNumberFormat="1" applyFont="1" applyFill="1" applyBorder="1" applyAlignment="1">
      <alignment vertical="center" wrapText="1"/>
    </xf>
    <xf numFmtId="165" fontId="48" fillId="0" borderId="2" xfId="6" applyFont="1" applyBorder="1" applyAlignment="1">
      <alignment vertical="center" wrapText="1"/>
    </xf>
    <xf numFmtId="0" fontId="48" fillId="0" borderId="2" xfId="29" quotePrefix="1" applyFont="1" applyFill="1" applyBorder="1" applyAlignment="1">
      <alignment vertical="center" wrapText="1"/>
    </xf>
    <xf numFmtId="165" fontId="48" fillId="0" borderId="2" xfId="1" applyFont="1" applyBorder="1" applyAlignment="1">
      <alignment vertical="center" wrapText="1"/>
    </xf>
    <xf numFmtId="0" fontId="90" fillId="3" borderId="0" xfId="0" applyFont="1" applyFill="1"/>
    <xf numFmtId="171" fontId="92" fillId="7" borderId="2" xfId="29" applyNumberFormat="1" applyFont="1" applyFill="1" applyBorder="1" applyAlignment="1">
      <alignment horizontal="left" vertical="center" wrapText="1"/>
    </xf>
    <xf numFmtId="43" fontId="91" fillId="0" borderId="2" xfId="29" applyNumberFormat="1" applyFont="1" applyBorder="1" applyAlignment="1">
      <alignment horizontal="left" vertical="center" wrapText="1"/>
    </xf>
    <xf numFmtId="0" fontId="91" fillId="10" borderId="2" xfId="28" applyFont="1" applyFill="1" applyBorder="1" applyAlignment="1" applyProtection="1">
      <alignment horizontal="center" vertical="center" wrapText="1"/>
    </xf>
    <xf numFmtId="0" fontId="91" fillId="10" borderId="2" xfId="4" applyFont="1" applyFill="1" applyBorder="1" applyAlignment="1">
      <alignment horizontal="left" vertical="center" wrapText="1"/>
    </xf>
    <xf numFmtId="0" fontId="91" fillId="10" borderId="2" xfId="29" applyFont="1" applyFill="1" applyBorder="1" applyAlignment="1">
      <alignment vertical="center" wrapText="1"/>
    </xf>
    <xf numFmtId="0" fontId="91" fillId="10" borderId="2" xfId="29" applyFont="1" applyFill="1" applyBorder="1" applyAlignment="1">
      <alignment horizontal="center" vertical="center" wrapText="1"/>
    </xf>
    <xf numFmtId="172" fontId="91" fillId="10" borderId="2" xfId="29" applyNumberFormat="1" applyFont="1" applyFill="1" applyBorder="1" applyAlignment="1">
      <alignment vertical="center" wrapText="1"/>
    </xf>
    <xf numFmtId="167" fontId="91" fillId="10" borderId="2" xfId="6" applyNumberFormat="1" applyFont="1" applyFill="1" applyBorder="1" applyAlignment="1">
      <alignment vertical="center" wrapText="1"/>
    </xf>
    <xf numFmtId="167" fontId="92" fillId="10" borderId="2" xfId="6" applyNumberFormat="1" applyFont="1" applyFill="1" applyBorder="1" applyAlignment="1">
      <alignment vertical="center" wrapText="1"/>
    </xf>
    <xf numFmtId="165" fontId="173" fillId="0" borderId="0" xfId="1" applyFont="1" applyAlignment="1">
      <alignment horizontal="centerContinuous" vertical="center" wrapText="1"/>
    </xf>
    <xf numFmtId="165" fontId="145" fillId="0" borderId="0" xfId="1" applyFont="1" applyAlignment="1" applyProtection="1">
      <alignment horizontal="centerContinuous" vertical="center"/>
      <protection locked="0"/>
    </xf>
    <xf numFmtId="165" fontId="48" fillId="7" borderId="2" xfId="1" applyFont="1" applyFill="1" applyBorder="1" applyAlignment="1">
      <alignment vertical="center" wrapText="1"/>
    </xf>
    <xf numFmtId="165" fontId="48" fillId="0" borderId="0" xfId="1" applyFont="1"/>
    <xf numFmtId="165" fontId="48" fillId="6" borderId="2" xfId="1" applyFont="1" applyFill="1" applyBorder="1" applyAlignment="1">
      <alignment vertical="center" wrapText="1"/>
    </xf>
    <xf numFmtId="12" fontId="48" fillId="0" borderId="2" xfId="1" applyNumberFormat="1" applyFont="1" applyFill="1" applyBorder="1" applyAlignment="1">
      <alignment vertical="center" wrapText="1"/>
    </xf>
    <xf numFmtId="167" fontId="145" fillId="6" borderId="2" xfId="29" applyNumberFormat="1" applyFont="1" applyFill="1" applyBorder="1" applyAlignment="1">
      <alignment vertical="center" wrapText="1"/>
    </xf>
    <xf numFmtId="0" fontId="145" fillId="0" borderId="2" xfId="28" applyFont="1" applyFill="1" applyBorder="1" applyAlignment="1" applyProtection="1">
      <alignment horizontal="center" vertical="center" wrapText="1"/>
    </xf>
    <xf numFmtId="165" fontId="173" fillId="0" borderId="0" xfId="6" applyFont="1" applyAlignment="1">
      <alignment horizontal="centerContinuous" vertical="center" wrapText="1"/>
    </xf>
    <xf numFmtId="165" fontId="145" fillId="0" borderId="0" xfId="6" applyFont="1" applyAlignment="1" applyProtection="1">
      <alignment horizontal="centerContinuous" vertical="center"/>
      <protection locked="0"/>
    </xf>
    <xf numFmtId="173" fontId="48" fillId="0" borderId="2" xfId="29" applyNumberFormat="1" applyFont="1" applyBorder="1" applyAlignment="1">
      <alignment horizontal="left" vertical="center" wrapText="1"/>
    </xf>
    <xf numFmtId="0" fontId="15" fillId="6" borderId="1" xfId="28" applyFont="1" applyFill="1" applyBorder="1" applyAlignment="1" applyProtection="1">
      <alignment horizontal="center" vertical="center" wrapText="1"/>
    </xf>
    <xf numFmtId="49" fontId="15" fillId="6" borderId="1" xfId="58" applyNumberFormat="1" applyFont="1" applyFill="1" applyBorder="1" applyAlignment="1">
      <alignment horizontal="left" vertical="center" wrapText="1"/>
    </xf>
    <xf numFmtId="0" fontId="15" fillId="6" borderId="1" xfId="29" applyFont="1" applyFill="1" applyBorder="1" applyAlignment="1">
      <alignment horizontal="center" vertical="center" wrapText="1"/>
    </xf>
    <xf numFmtId="43" fontId="15" fillId="6" borderId="1" xfId="57" applyFont="1" applyFill="1" applyBorder="1" applyAlignment="1">
      <alignment vertical="center" wrapText="1"/>
    </xf>
    <xf numFmtId="167" fontId="15" fillId="6" borderId="1" xfId="57" applyNumberFormat="1" applyFont="1" applyFill="1" applyBorder="1" applyAlignment="1">
      <alignment vertical="center" wrapText="1"/>
    </xf>
    <xf numFmtId="0" fontId="50" fillId="0" borderId="3" xfId="57" applyNumberFormat="1" applyFont="1" applyFill="1" applyBorder="1" applyAlignment="1">
      <alignment horizontal="center" vertical="center" wrapText="1"/>
    </xf>
    <xf numFmtId="0" fontId="50" fillId="3" borderId="3" xfId="37" applyFont="1" applyFill="1" applyBorder="1" applyAlignment="1">
      <alignment vertical="center" wrapText="1"/>
    </xf>
    <xf numFmtId="0" fontId="50" fillId="0" borderId="2" xfId="58" applyFont="1" applyBorder="1" applyAlignment="1" applyProtection="1">
      <alignment horizontal="center" vertical="center" wrapText="1"/>
      <protection locked="0"/>
    </xf>
    <xf numFmtId="0" fontId="50" fillId="3" borderId="3" xfId="37" applyFont="1" applyFill="1" applyBorder="1" applyAlignment="1">
      <alignment horizontal="center" vertical="center" wrapText="1"/>
    </xf>
    <xf numFmtId="167" fontId="50" fillId="0" borderId="3" xfId="57" applyNumberFormat="1" applyFont="1" applyFill="1" applyBorder="1" applyAlignment="1">
      <alignment vertical="center" wrapText="1"/>
    </xf>
    <xf numFmtId="167" fontId="50" fillId="3" borderId="2" xfId="59" applyNumberFormat="1" applyFont="1" applyFill="1" applyBorder="1" applyAlignment="1">
      <alignment vertical="center" wrapText="1"/>
    </xf>
    <xf numFmtId="167" fontId="50" fillId="0" borderId="2" xfId="59" applyNumberFormat="1" applyFont="1" applyFill="1" applyBorder="1" applyAlignment="1">
      <alignment vertical="center" wrapText="1"/>
    </xf>
    <xf numFmtId="0" fontId="50" fillId="6" borderId="1" xfId="29" applyFont="1" applyFill="1" applyBorder="1" applyAlignment="1">
      <alignment horizontal="center" vertical="center" wrapText="1"/>
    </xf>
    <xf numFmtId="0" fontId="50" fillId="0" borderId="2" xfId="58" applyFont="1" applyBorder="1" applyAlignment="1">
      <alignment horizontal="center" vertical="center"/>
    </xf>
    <xf numFmtId="0" fontId="50" fillId="0" borderId="5" xfId="58" applyFont="1" applyBorder="1" applyAlignment="1" applyProtection="1">
      <alignment vertical="center" wrapText="1"/>
      <protection locked="0"/>
    </xf>
    <xf numFmtId="0" fontId="187" fillId="0" borderId="5" xfId="58" applyFont="1" applyBorder="1" applyAlignment="1" applyProtection="1">
      <alignment vertical="center" wrapText="1"/>
      <protection locked="0"/>
    </xf>
    <xf numFmtId="0" fontId="50" fillId="0" borderId="5" xfId="58" applyFont="1" applyBorder="1" applyAlignment="1" applyProtection="1">
      <alignment horizontal="center" vertical="center" wrapText="1"/>
      <protection locked="0"/>
    </xf>
    <xf numFmtId="0" fontId="50" fillId="3" borderId="2" xfId="37" applyFont="1" applyFill="1" applyBorder="1" applyAlignment="1">
      <alignment horizontal="center" vertical="center" wrapText="1"/>
    </xf>
    <xf numFmtId="167" fontId="50" fillId="0" borderId="5" xfId="57" applyNumberFormat="1" applyFont="1" applyFill="1" applyBorder="1" applyAlignment="1">
      <alignment vertical="center" wrapText="1"/>
    </xf>
    <xf numFmtId="0" fontId="15" fillId="0" borderId="1" xfId="28" applyFont="1" applyBorder="1" applyAlignment="1" applyProtection="1">
      <alignment horizontal="center" vertical="center" wrapText="1"/>
    </xf>
    <xf numFmtId="49" fontId="15" fillId="0" borderId="1" xfId="58" applyNumberFormat="1" applyFont="1" applyBorder="1" applyAlignment="1">
      <alignment horizontal="center" vertical="center" wrapText="1"/>
    </xf>
    <xf numFmtId="49" fontId="15" fillId="0" borderId="1" xfId="58" applyNumberFormat="1" applyFont="1" applyBorder="1" applyAlignment="1">
      <alignment horizontal="left" vertical="center" wrapText="1"/>
    </xf>
    <xf numFmtId="0" fontId="15" fillId="0" borderId="1" xfId="29" applyFont="1" applyBorder="1" applyAlignment="1">
      <alignment horizontal="center" vertical="center" wrapText="1"/>
    </xf>
    <xf numFmtId="43" fontId="15" fillId="0" borderId="1" xfId="57" applyFont="1" applyFill="1" applyBorder="1" applyAlignment="1">
      <alignment vertical="center" wrapText="1"/>
    </xf>
    <xf numFmtId="167" fontId="15" fillId="0" borderId="1" xfId="57" applyNumberFormat="1" applyFont="1" applyFill="1" applyBorder="1" applyAlignment="1">
      <alignment vertical="center" wrapText="1"/>
    </xf>
    <xf numFmtId="43" fontId="15" fillId="0" borderId="23" xfId="29" applyNumberFormat="1" applyFont="1" applyBorder="1" applyAlignment="1">
      <alignment horizontal="center" vertical="center" wrapText="1"/>
    </xf>
    <xf numFmtId="49" fontId="145" fillId="0" borderId="21" xfId="36" applyNumberFormat="1" applyFont="1" applyFill="1" applyBorder="1" applyAlignment="1">
      <alignment horizontal="centerContinuous" vertical="center"/>
    </xf>
    <xf numFmtId="166" fontId="48" fillId="0" borderId="21" xfId="36" applyNumberFormat="1" applyFont="1" applyFill="1" applyBorder="1" applyAlignment="1">
      <alignment horizontal="centerContinuous" vertical="center"/>
    </xf>
    <xf numFmtId="49" fontId="145" fillId="0" borderId="2" xfId="36" applyNumberFormat="1" applyFont="1" applyFill="1" applyBorder="1" applyAlignment="1">
      <alignment horizontal="center" vertical="center" wrapText="1"/>
    </xf>
    <xf numFmtId="0" fontId="145" fillId="0" borderId="5" xfId="28" applyFont="1" applyFill="1" applyBorder="1" applyAlignment="1" applyProtection="1">
      <alignment horizontal="center" vertical="center" wrapText="1"/>
    </xf>
    <xf numFmtId="49" fontId="145" fillId="0" borderId="5" xfId="30" applyNumberFormat="1" applyFont="1" applyFill="1" applyBorder="1" applyAlignment="1">
      <alignment horizontal="left" vertical="center" wrapText="1"/>
    </xf>
    <xf numFmtId="49" fontId="145" fillId="0" borderId="5" xfId="30" applyNumberFormat="1" applyFont="1" applyFill="1" applyBorder="1" applyAlignment="1">
      <alignment horizontal="center" vertical="center" wrapText="1"/>
    </xf>
    <xf numFmtId="0" fontId="145" fillId="0" borderId="5" xfId="29" applyFont="1" applyFill="1" applyBorder="1" applyAlignment="1">
      <alignment horizontal="center" vertical="center" wrapText="1"/>
    </xf>
    <xf numFmtId="43" fontId="145" fillId="0" borderId="5" xfId="32" applyFont="1" applyFill="1" applyBorder="1" applyAlignment="1">
      <alignment vertical="center" wrapText="1"/>
    </xf>
    <xf numFmtId="167" fontId="48" fillId="0" borderId="5" xfId="32" applyNumberFormat="1" applyFont="1" applyFill="1" applyBorder="1" applyAlignment="1">
      <alignment vertical="center" wrapText="1"/>
    </xf>
    <xf numFmtId="0" fontId="48" fillId="0" borderId="5" xfId="29" applyFont="1" applyFill="1" applyBorder="1" applyAlignment="1">
      <alignment horizontal="center" vertical="center" wrapText="1"/>
    </xf>
    <xf numFmtId="0" fontId="145" fillId="0" borderId="1" xfId="28" applyFont="1" applyFill="1" applyBorder="1" applyAlignment="1" applyProtection="1">
      <alignment horizontal="center" vertical="center" wrapText="1"/>
    </xf>
    <xf numFmtId="49" fontId="145" fillId="0" borderId="1" xfId="30" applyNumberFormat="1" applyFont="1" applyFill="1" applyBorder="1" applyAlignment="1">
      <alignment horizontal="left" vertical="center" wrapText="1"/>
    </xf>
    <xf numFmtId="49" fontId="145" fillId="0" borderId="1" xfId="30" applyNumberFormat="1" applyFont="1" applyFill="1" applyBorder="1" applyAlignment="1">
      <alignment horizontal="center" vertical="center" wrapText="1"/>
    </xf>
    <xf numFmtId="0" fontId="145" fillId="0" borderId="1" xfId="29" applyFont="1" applyFill="1" applyBorder="1" applyAlignment="1">
      <alignment horizontal="center" vertical="center" wrapText="1"/>
    </xf>
    <xf numFmtId="43" fontId="145" fillId="0" borderId="1" xfId="32" applyFont="1" applyFill="1" applyBorder="1" applyAlignment="1">
      <alignment vertical="center" wrapText="1"/>
    </xf>
    <xf numFmtId="167" fontId="145" fillId="0" borderId="1" xfId="32" applyNumberFormat="1" applyFont="1" applyFill="1" applyBorder="1" applyAlignment="1">
      <alignment vertical="center" wrapText="1"/>
    </xf>
    <xf numFmtId="167" fontId="145" fillId="0" borderId="1" xfId="29" applyNumberFormat="1" applyFont="1" applyFill="1" applyBorder="1" applyAlignment="1">
      <alignment horizontal="center" vertical="center" wrapText="1"/>
    </xf>
    <xf numFmtId="0" fontId="48" fillId="0" borderId="2" xfId="36" applyNumberFormat="1" applyFont="1" applyFill="1" applyBorder="1" applyAlignment="1">
      <alignment horizontal="center" vertical="center" wrapText="1"/>
    </xf>
    <xf numFmtId="49" fontId="48" fillId="0" borderId="2" xfId="30" applyNumberFormat="1" applyFont="1" applyFill="1" applyBorder="1" applyAlignment="1">
      <alignment horizontal="left" vertical="center" wrapText="1"/>
    </xf>
    <xf numFmtId="49" fontId="48" fillId="0" borderId="2" xfId="30" applyNumberFormat="1" applyFont="1" applyFill="1" applyBorder="1" applyAlignment="1">
      <alignment horizontal="center" vertical="center" wrapText="1"/>
    </xf>
    <xf numFmtId="0" fontId="48" fillId="0" borderId="2" xfId="37" applyFont="1" applyFill="1" applyBorder="1" applyAlignment="1">
      <alignment horizontal="center" vertical="center" wrapText="1"/>
    </xf>
    <xf numFmtId="43" fontId="48" fillId="0" borderId="2" xfId="32" applyFont="1" applyFill="1" applyBorder="1" applyAlignment="1">
      <alignment vertical="center" wrapText="1"/>
    </xf>
    <xf numFmtId="167" fontId="177" fillId="0" borderId="2" xfId="44" applyNumberFormat="1" applyFont="1" applyFill="1" applyBorder="1" applyAlignment="1">
      <alignment vertical="center" wrapText="1"/>
    </xf>
    <xf numFmtId="167" fontId="48" fillId="0" borderId="2" xfId="32" applyNumberFormat="1" applyFont="1" applyFill="1" applyBorder="1" applyAlignment="1">
      <alignment vertical="center" wrapText="1"/>
    </xf>
    <xf numFmtId="0" fontId="183" fillId="0" borderId="2" xfId="29" applyFont="1" applyFill="1" applyBorder="1" applyAlignment="1">
      <alignment horizontal="center" vertical="center" wrapText="1"/>
    </xf>
    <xf numFmtId="181" fontId="48" fillId="0" borderId="2" xfId="30" applyNumberFormat="1" applyFont="1" applyFill="1" applyBorder="1" applyAlignment="1">
      <alignment vertical="center" wrapText="1"/>
    </xf>
    <xf numFmtId="49" fontId="48" fillId="0" borderId="9" xfId="30" applyNumberFormat="1" applyFont="1" applyFill="1" applyBorder="1" applyAlignment="1">
      <alignment horizontal="left" vertical="center" wrapText="1"/>
    </xf>
    <xf numFmtId="49" fontId="48" fillId="0" borderId="19" xfId="30" applyNumberFormat="1" applyFont="1" applyFill="1" applyBorder="1" applyAlignment="1">
      <alignment horizontal="left" vertical="center" wrapText="1"/>
    </xf>
    <xf numFmtId="49" fontId="145" fillId="0" borderId="2" xfId="30" applyNumberFormat="1" applyFont="1" applyFill="1" applyBorder="1" applyAlignment="1">
      <alignment horizontal="left" vertical="center" wrapText="1"/>
    </xf>
    <xf numFmtId="0" fontId="185" fillId="0" borderId="2" xfId="29" applyFont="1" applyFill="1" applyBorder="1" applyAlignment="1">
      <alignment horizontal="center" vertical="center" wrapText="1"/>
    </xf>
    <xf numFmtId="0" fontId="48" fillId="0" borderId="27" xfId="30" applyFont="1" applyFill="1" applyBorder="1" applyAlignment="1">
      <alignment horizontal="center" vertical="center" wrapText="1"/>
    </xf>
    <xf numFmtId="49" fontId="185" fillId="0" borderId="22" xfId="30" applyNumberFormat="1" applyFont="1" applyFill="1" applyBorder="1" applyAlignment="1">
      <alignment horizontal="left" vertical="center" wrapText="1"/>
    </xf>
    <xf numFmtId="0" fontId="48" fillId="0" borderId="22" xfId="30" applyFont="1" applyFill="1" applyBorder="1" applyAlignment="1">
      <alignment horizontal="center" vertical="center" wrapText="1"/>
    </xf>
    <xf numFmtId="181" fontId="48" fillId="0" borderId="22" xfId="30" applyNumberFormat="1" applyFont="1" applyFill="1" applyBorder="1" applyAlignment="1">
      <alignment vertical="center" wrapText="1"/>
    </xf>
    <xf numFmtId="167" fontId="48" fillId="0" borderId="1" xfId="32" applyNumberFormat="1" applyFont="1" applyFill="1" applyBorder="1" applyAlignment="1">
      <alignment vertical="center" wrapText="1"/>
    </xf>
    <xf numFmtId="0" fontId="185" fillId="0" borderId="1" xfId="29" applyFont="1" applyFill="1" applyBorder="1" applyAlignment="1">
      <alignment horizontal="center" vertical="center" wrapText="1"/>
    </xf>
    <xf numFmtId="0" fontId="48" fillId="0" borderId="9" xfId="30" applyFont="1" applyFill="1" applyBorder="1" applyAlignment="1">
      <alignment horizontal="center" vertical="center" wrapText="1"/>
    </xf>
    <xf numFmtId="182" fontId="48" fillId="0" borderId="2" xfId="32" applyNumberFormat="1" applyFont="1" applyFill="1" applyBorder="1" applyAlignment="1">
      <alignment vertical="center" wrapText="1"/>
    </xf>
    <xf numFmtId="0" fontId="48" fillId="0" borderId="2" xfId="30" applyFont="1" applyFill="1" applyBorder="1" applyAlignment="1" applyProtection="1">
      <alignment vertical="center" wrapText="1"/>
      <protection locked="0"/>
    </xf>
    <xf numFmtId="0" fontId="145" fillId="0" borderId="27" xfId="30" applyFont="1" applyFill="1" applyBorder="1" applyAlignment="1">
      <alignment horizontal="center" vertical="center" wrapText="1"/>
    </xf>
    <xf numFmtId="0" fontId="48" fillId="0" borderId="28" xfId="30" applyFont="1" applyFill="1" applyBorder="1" applyAlignment="1">
      <alignment horizontal="center" vertical="center" wrapText="1"/>
    </xf>
    <xf numFmtId="49" fontId="185" fillId="0" borderId="9" xfId="30" applyNumberFormat="1" applyFont="1" applyFill="1" applyBorder="1" applyAlignment="1">
      <alignment horizontal="left" vertical="center" wrapText="1"/>
    </xf>
    <xf numFmtId="181" fontId="48" fillId="0" borderId="9" xfId="30" applyNumberFormat="1" applyFont="1" applyFill="1" applyBorder="1" applyAlignment="1">
      <alignment vertical="center" wrapText="1"/>
    </xf>
    <xf numFmtId="0" fontId="48" fillId="0" borderId="29" xfId="30" applyFont="1" applyFill="1" applyBorder="1" applyAlignment="1">
      <alignment horizontal="center" vertical="center" wrapText="1"/>
    </xf>
    <xf numFmtId="0" fontId="48" fillId="0" borderId="1" xfId="36" applyNumberFormat="1" applyFont="1" applyFill="1" applyBorder="1" applyAlignment="1">
      <alignment horizontal="center" vertical="center" wrapText="1"/>
    </xf>
    <xf numFmtId="0" fontId="48" fillId="0" borderId="3" xfId="36" applyNumberFormat="1" applyFont="1" applyFill="1" applyBorder="1" applyAlignment="1">
      <alignment horizontal="center" vertical="center" wrapText="1"/>
    </xf>
    <xf numFmtId="0" fontId="48" fillId="0" borderId="19" xfId="30" applyFont="1" applyFill="1" applyBorder="1" applyAlignment="1">
      <alignment horizontal="center" vertical="center" wrapText="1"/>
    </xf>
    <xf numFmtId="182" fontId="48" fillId="0" borderId="3" xfId="32" applyNumberFormat="1" applyFont="1" applyFill="1" applyBorder="1" applyAlignment="1">
      <alignment vertical="center" wrapText="1"/>
    </xf>
    <xf numFmtId="0" fontId="185" fillId="0" borderId="3" xfId="29" applyFont="1" applyFill="1" applyBorder="1" applyAlignment="1">
      <alignment horizontal="center" vertical="center" wrapText="1"/>
    </xf>
    <xf numFmtId="0" fontId="97" fillId="0" borderId="0" xfId="0" applyFont="1" applyBorder="1" applyAlignment="1">
      <alignment vertical="center"/>
    </xf>
    <xf numFmtId="0" fontId="116" fillId="0" borderId="86" xfId="11" applyFont="1" applyBorder="1" applyAlignment="1">
      <alignment horizontal="center" vertical="center" wrapText="1"/>
    </xf>
    <xf numFmtId="4" fontId="116" fillId="0" borderId="87" xfId="11" applyNumberFormat="1" applyFont="1" applyBorder="1" applyAlignment="1">
      <alignment horizontal="left" vertical="center" wrapText="1" indent="1"/>
    </xf>
    <xf numFmtId="167" fontId="108" fillId="0" borderId="87" xfId="1" applyNumberFormat="1" applyFont="1" applyBorder="1" applyAlignment="1">
      <alignment horizontal="right" vertical="center" wrapText="1" indent="4"/>
    </xf>
    <xf numFmtId="167" fontId="108" fillId="0" borderId="88" xfId="1" applyNumberFormat="1" applyFont="1" applyBorder="1" applyAlignment="1">
      <alignment horizontal="right" vertical="center" wrapText="1" indent="4"/>
    </xf>
    <xf numFmtId="4" fontId="170" fillId="0" borderId="87" xfId="11" applyNumberFormat="1" applyFont="1" applyBorder="1" applyAlignment="1">
      <alignment horizontal="left" vertical="center" wrapText="1" indent="1"/>
    </xf>
    <xf numFmtId="167" fontId="50" fillId="0" borderId="87" xfId="1" applyNumberFormat="1" applyFont="1" applyBorder="1" applyAlignment="1">
      <alignment horizontal="right" vertical="center" wrapText="1" indent="4"/>
    </xf>
    <xf numFmtId="49" fontId="108" fillId="0" borderId="87" xfId="35" applyNumberFormat="1" applyFont="1" applyFill="1" applyBorder="1" applyAlignment="1">
      <alignment horizontal="left" vertical="center" wrapText="1"/>
    </xf>
    <xf numFmtId="0" fontId="154" fillId="7" borderId="89" xfId="11" applyFont="1" applyFill="1" applyBorder="1" applyAlignment="1">
      <alignment horizontal="center" vertical="center" wrapText="1"/>
    </xf>
    <xf numFmtId="0" fontId="154" fillId="7" borderId="90" xfId="11" applyFont="1" applyFill="1" applyBorder="1" applyAlignment="1">
      <alignment horizontal="left" vertical="center" wrapText="1" indent="1"/>
    </xf>
    <xf numFmtId="167" fontId="154" fillId="7" borderId="90" xfId="1" applyNumberFormat="1" applyFont="1" applyFill="1" applyBorder="1" applyAlignment="1">
      <alignment horizontal="left" vertical="center" wrapText="1" indent="1"/>
    </xf>
    <xf numFmtId="0" fontId="154" fillId="7" borderId="91" xfId="11" applyFont="1" applyFill="1" applyBorder="1" applyAlignment="1">
      <alignment horizontal="left" vertical="center" wrapText="1" indent="1"/>
    </xf>
    <xf numFmtId="0" fontId="116" fillId="0" borderId="92" xfId="11" applyFont="1" applyBorder="1" applyAlignment="1">
      <alignment horizontal="center" vertical="center" wrapText="1"/>
    </xf>
    <xf numFmtId="4" fontId="116" fillId="0" borderId="93" xfId="11" applyNumberFormat="1" applyFont="1" applyBorder="1" applyAlignment="1">
      <alignment horizontal="left" vertical="center" wrapText="1" indent="1"/>
    </xf>
    <xf numFmtId="167" fontId="108" fillId="0" borderId="93" xfId="1" applyNumberFormat="1" applyFont="1" applyBorder="1" applyAlignment="1">
      <alignment horizontal="right" vertical="center" wrapText="1" indent="4"/>
    </xf>
    <xf numFmtId="167" fontId="108" fillId="0" borderId="94" xfId="1" applyNumberFormat="1" applyFont="1" applyBorder="1" applyAlignment="1">
      <alignment horizontal="right" vertical="center" wrapText="1" indent="4"/>
    </xf>
    <xf numFmtId="2" fontId="111" fillId="0" borderId="95" xfId="11" applyNumberFormat="1" applyFont="1" applyBorder="1" applyAlignment="1">
      <alignment horizontal="center" vertical="center" wrapText="1"/>
    </xf>
    <xf numFmtId="0" fontId="111" fillId="0" borderId="96" xfId="11" applyFont="1" applyBorder="1" applyAlignment="1">
      <alignment horizontal="center" vertical="center" wrapText="1"/>
    </xf>
    <xf numFmtId="167" fontId="111" fillId="0" borderId="96" xfId="1" applyNumberFormat="1" applyFont="1" applyFill="1" applyBorder="1" applyAlignment="1">
      <alignment horizontal="center" vertical="center" wrapText="1"/>
    </xf>
    <xf numFmtId="167" fontId="111" fillId="0" borderId="97" xfId="1" applyNumberFormat="1" applyFont="1" applyFill="1" applyBorder="1" applyAlignment="1">
      <alignment horizontal="center" vertical="center" wrapText="1"/>
    </xf>
    <xf numFmtId="0" fontId="145" fillId="0" borderId="30" xfId="64" applyFont="1" applyFill="1" applyBorder="1" applyAlignment="1">
      <alignment horizontal="center" vertical="center"/>
    </xf>
    <xf numFmtId="0" fontId="145" fillId="0" borderId="31" xfId="64" applyFont="1" applyFill="1" applyBorder="1" applyAlignment="1">
      <alignment horizontal="left" vertical="center" wrapText="1"/>
    </xf>
    <xf numFmtId="0" fontId="145" fillId="0" borderId="31" xfId="64" applyFont="1" applyFill="1" applyBorder="1" applyAlignment="1">
      <alignment horizontal="center" vertical="center"/>
    </xf>
    <xf numFmtId="184" fontId="145" fillId="0" borderId="31" xfId="65" applyNumberFormat="1" applyFont="1" applyFill="1" applyBorder="1" applyAlignment="1">
      <alignment horizontal="center" vertical="center"/>
    </xf>
    <xf numFmtId="185" fontId="145" fillId="0" borderId="32" xfId="64" applyNumberFormat="1" applyFont="1" applyFill="1" applyBorder="1" applyAlignment="1">
      <alignment horizontal="center" vertical="center"/>
    </xf>
    <xf numFmtId="0" fontId="145" fillId="0" borderId="33" xfId="64" applyFont="1" applyFill="1" applyBorder="1" applyAlignment="1">
      <alignment horizontal="center" vertical="center" wrapText="1"/>
    </xf>
    <xf numFmtId="0" fontId="145" fillId="0" borderId="34" xfId="64" applyFont="1" applyFill="1" applyBorder="1" applyAlignment="1">
      <alignment horizontal="left" vertical="center" wrapText="1"/>
    </xf>
    <xf numFmtId="0" fontId="145" fillId="0" borderId="34" xfId="64" applyFont="1" applyFill="1" applyBorder="1" applyAlignment="1">
      <alignment horizontal="center" vertical="center" wrapText="1"/>
    </xf>
    <xf numFmtId="183" fontId="145" fillId="0" borderId="34" xfId="65" applyFont="1" applyFill="1" applyBorder="1" applyAlignment="1">
      <alignment horizontal="center" vertical="center" wrapText="1"/>
    </xf>
    <xf numFmtId="166" fontId="145" fillId="0" borderId="34" xfId="65" applyNumberFormat="1" applyFont="1" applyFill="1" applyBorder="1" applyAlignment="1">
      <alignment vertical="center" wrapText="1"/>
    </xf>
    <xf numFmtId="166" fontId="145" fillId="0" borderId="19" xfId="65" applyNumberFormat="1" applyFont="1" applyFill="1" applyBorder="1" applyAlignment="1">
      <alignment vertical="center" wrapText="1"/>
    </xf>
    <xf numFmtId="166" fontId="145" fillId="0" borderId="35" xfId="65" applyNumberFormat="1" applyFont="1" applyFill="1" applyBorder="1" applyAlignment="1">
      <alignment vertical="center" wrapText="1"/>
    </xf>
    <xf numFmtId="10" fontId="145" fillId="0" borderId="36" xfId="13" applyNumberFormat="1" applyFont="1" applyFill="1" applyBorder="1" applyAlignment="1">
      <alignment horizontal="center" vertical="center" wrapText="1"/>
    </xf>
    <xf numFmtId="0" fontId="145" fillId="0" borderId="37" xfId="64" applyFont="1" applyFill="1" applyBorder="1" applyAlignment="1">
      <alignment horizontal="center" vertical="center" wrapText="1"/>
    </xf>
    <xf numFmtId="0" fontId="145" fillId="0" borderId="19" xfId="64" applyFont="1" applyFill="1" applyBorder="1" applyAlignment="1">
      <alignment horizontal="left" vertical="center" wrapText="1"/>
    </xf>
    <xf numFmtId="0" fontId="145" fillId="0" borderId="19" xfId="64" applyFont="1" applyFill="1" applyBorder="1" applyAlignment="1">
      <alignment horizontal="center" vertical="center" wrapText="1"/>
    </xf>
    <xf numFmtId="183" fontId="145" fillId="0" borderId="19" xfId="65" applyFont="1" applyFill="1" applyBorder="1" applyAlignment="1">
      <alignment horizontal="center" vertical="center" wrapText="1"/>
    </xf>
    <xf numFmtId="10" fontId="145" fillId="0" borderId="38" xfId="13" applyNumberFormat="1" applyFont="1" applyFill="1" applyBorder="1" applyAlignment="1">
      <alignment horizontal="center" vertical="center" wrapText="1"/>
    </xf>
    <xf numFmtId="0" fontId="145" fillId="0" borderId="39" xfId="64" applyFont="1" applyFill="1" applyBorder="1" applyAlignment="1">
      <alignment horizontal="center" vertical="center" wrapText="1"/>
    </xf>
    <xf numFmtId="0" fontId="185" fillId="0" borderId="9" xfId="64" applyFont="1" applyFill="1" applyBorder="1" applyAlignment="1">
      <alignment horizontal="left" vertical="center" wrapText="1"/>
    </xf>
    <xf numFmtId="0" fontId="185" fillId="0" borderId="9" xfId="64" applyFont="1" applyFill="1" applyBorder="1" applyAlignment="1">
      <alignment horizontal="center" vertical="center" wrapText="1"/>
    </xf>
    <xf numFmtId="183" fontId="185" fillId="0" borderId="9" xfId="65" applyFont="1" applyFill="1" applyBorder="1" applyAlignment="1">
      <alignment horizontal="center" vertical="center" wrapText="1"/>
    </xf>
    <xf numFmtId="186" fontId="185" fillId="0" borderId="9" xfId="65" applyNumberFormat="1" applyFont="1" applyFill="1" applyBorder="1" applyAlignment="1">
      <alignment horizontal="center" vertical="center" wrapText="1"/>
    </xf>
    <xf numFmtId="166" fontId="185" fillId="0" borderId="9" xfId="65" applyNumberFormat="1" applyFont="1" applyFill="1" applyBorder="1" applyAlignment="1">
      <alignment vertical="center" wrapText="1"/>
    </xf>
    <xf numFmtId="166" fontId="183" fillId="0" borderId="9" xfId="65" applyNumberFormat="1" applyFont="1" applyFill="1" applyBorder="1" applyAlignment="1">
      <alignment vertical="center" wrapText="1"/>
    </xf>
    <xf numFmtId="187" fontId="185" fillId="0" borderId="40" xfId="65" applyNumberFormat="1" applyFont="1" applyFill="1" applyBorder="1" applyAlignment="1">
      <alignment vertical="center" wrapText="1"/>
    </xf>
    <xf numFmtId="0" fontId="145" fillId="0" borderId="9" xfId="64" applyFont="1" applyFill="1" applyBorder="1" applyAlignment="1">
      <alignment horizontal="left" vertical="center" wrapText="1"/>
    </xf>
    <xf numFmtId="0" fontId="48" fillId="0" borderId="9" xfId="64" applyFont="1" applyFill="1" applyBorder="1" applyAlignment="1">
      <alignment horizontal="center" vertical="center" wrapText="1"/>
    </xf>
    <xf numFmtId="183" fontId="48" fillId="0" borderId="9" xfId="65" applyFont="1" applyFill="1" applyBorder="1" applyAlignment="1">
      <alignment horizontal="center" vertical="center" wrapText="1"/>
    </xf>
    <xf numFmtId="186" fontId="48" fillId="0" borderId="9" xfId="65" applyNumberFormat="1" applyFont="1" applyFill="1" applyBorder="1" applyAlignment="1">
      <alignment horizontal="center" vertical="center" wrapText="1"/>
    </xf>
    <xf numFmtId="166" fontId="48" fillId="0" borderId="9" xfId="65" applyNumberFormat="1" applyFont="1" applyFill="1" applyBorder="1" applyAlignment="1">
      <alignment vertical="center" wrapText="1"/>
    </xf>
    <xf numFmtId="187" fontId="48" fillId="0" borderId="40" xfId="65" applyNumberFormat="1" applyFont="1" applyFill="1" applyBorder="1" applyAlignment="1">
      <alignment vertical="center" wrapText="1"/>
    </xf>
    <xf numFmtId="0" fontId="48" fillId="0" borderId="9" xfId="64" applyFont="1" applyFill="1" applyBorder="1" applyAlignment="1">
      <alignment horizontal="left" vertical="center" wrapText="1"/>
    </xf>
    <xf numFmtId="0" fontId="48" fillId="0" borderId="9" xfId="65" applyNumberFormat="1" applyFont="1" applyFill="1" applyBorder="1" applyAlignment="1">
      <alignment horizontal="center" vertical="center" wrapText="1"/>
    </xf>
    <xf numFmtId="0" fontId="48" fillId="0" borderId="0" xfId="64" applyFont="1" applyFill="1" applyAlignment="1">
      <alignment vertical="center" wrapText="1"/>
    </xf>
    <xf numFmtId="0" fontId="183" fillId="0" borderId="39" xfId="64" applyFont="1" applyFill="1" applyBorder="1" applyAlignment="1">
      <alignment horizontal="center" vertical="center" wrapText="1"/>
    </xf>
    <xf numFmtId="0" fontId="48" fillId="0" borderId="41" xfId="64" applyFont="1" applyFill="1" applyBorder="1" applyAlignment="1">
      <alignment horizontal="left" vertical="center" wrapText="1"/>
    </xf>
    <xf numFmtId="0" fontId="48" fillId="0" borderId="42" xfId="64" applyFont="1" applyFill="1" applyBorder="1" applyAlignment="1">
      <alignment horizontal="left" vertical="center" wrapText="1"/>
    </xf>
    <xf numFmtId="0" fontId="183" fillId="0" borderId="0" xfId="64" applyFont="1" applyFill="1" applyAlignment="1">
      <alignment vertical="center" wrapText="1"/>
    </xf>
    <xf numFmtId="183" fontId="145" fillId="0" borderId="9" xfId="65" applyFont="1" applyFill="1" applyBorder="1" applyAlignment="1">
      <alignment horizontal="center" vertical="center" wrapText="1"/>
    </xf>
    <xf numFmtId="0" fontId="183" fillId="0" borderId="9" xfId="64" applyFont="1" applyFill="1" applyBorder="1" applyAlignment="1">
      <alignment horizontal="left" vertical="center" wrapText="1"/>
    </xf>
    <xf numFmtId="0" fontId="183" fillId="0" borderId="42" xfId="64" applyFont="1" applyFill="1" applyBorder="1" applyAlignment="1">
      <alignment horizontal="left" vertical="center" wrapText="1"/>
    </xf>
    <xf numFmtId="0" fontId="145" fillId="0" borderId="43" xfId="64" applyFont="1" applyFill="1" applyBorder="1" applyAlignment="1">
      <alignment horizontal="left" vertical="center" wrapText="1"/>
    </xf>
    <xf numFmtId="0" fontId="48" fillId="0" borderId="44" xfId="64" applyFont="1" applyFill="1" applyBorder="1" applyAlignment="1">
      <alignment horizontal="center" vertical="center" wrapText="1"/>
    </xf>
    <xf numFmtId="0" fontId="48" fillId="0" borderId="43" xfId="64" applyFont="1" applyFill="1" applyBorder="1" applyAlignment="1">
      <alignment horizontal="left" vertical="center" wrapText="1"/>
    </xf>
    <xf numFmtId="0" fontId="48" fillId="0" borderId="19" xfId="64" applyFont="1" applyFill="1" applyBorder="1" applyAlignment="1">
      <alignment horizontal="left" vertical="center" wrapText="1"/>
    </xf>
    <xf numFmtId="0" fontId="48" fillId="0" borderId="19" xfId="64" applyFont="1" applyFill="1" applyBorder="1" applyAlignment="1">
      <alignment horizontal="center" vertical="center" wrapText="1"/>
    </xf>
    <xf numFmtId="0" fontId="48" fillId="0" borderId="19" xfId="65" applyNumberFormat="1" applyFont="1" applyFill="1" applyBorder="1" applyAlignment="1">
      <alignment horizontal="center" vertical="center" wrapText="1"/>
    </xf>
    <xf numFmtId="166" fontId="48" fillId="0" borderId="43" xfId="65" applyNumberFormat="1" applyFont="1" applyFill="1" applyBorder="1" applyAlignment="1">
      <alignment vertical="center" wrapText="1"/>
    </xf>
    <xf numFmtId="166" fontId="48" fillId="0" borderId="45" xfId="65" applyNumberFormat="1" applyFont="1" applyFill="1" applyBorder="1" applyAlignment="1">
      <alignment vertical="center" wrapText="1"/>
    </xf>
    <xf numFmtId="166" fontId="48" fillId="0" borderId="19" xfId="65" applyNumberFormat="1" applyFont="1" applyFill="1" applyBorder="1" applyAlignment="1">
      <alignment vertical="center" wrapText="1"/>
    </xf>
    <xf numFmtId="187" fontId="48" fillId="0" borderId="38" xfId="65" applyNumberFormat="1" applyFont="1" applyFill="1" applyBorder="1" applyAlignment="1">
      <alignment vertical="center" wrapText="1"/>
    </xf>
    <xf numFmtId="166" fontId="145" fillId="0" borderId="46" xfId="65" applyNumberFormat="1" applyFont="1" applyFill="1" applyBorder="1" applyAlignment="1">
      <alignment vertical="center" wrapText="1"/>
    </xf>
    <xf numFmtId="166" fontId="145" fillId="0" borderId="47" xfId="65" applyNumberFormat="1" applyFont="1" applyFill="1" applyBorder="1" applyAlignment="1">
      <alignment vertical="center" wrapText="1"/>
    </xf>
    <xf numFmtId="0" fontId="145" fillId="0" borderId="48" xfId="64" applyFont="1" applyFill="1" applyBorder="1" applyAlignment="1">
      <alignment horizontal="center" vertical="center" wrapText="1"/>
    </xf>
    <xf numFmtId="0" fontId="145" fillId="0" borderId="49" xfId="64" applyFont="1" applyFill="1" applyBorder="1" applyAlignment="1">
      <alignment horizontal="left" vertical="center" wrapText="1"/>
    </xf>
    <xf numFmtId="0" fontId="145" fillId="0" borderId="49" xfId="64" applyFont="1" applyFill="1" applyBorder="1" applyAlignment="1">
      <alignment horizontal="center" vertical="center" wrapText="1"/>
    </xf>
    <xf numFmtId="183" fontId="145" fillId="0" borderId="49" xfId="65" applyFont="1" applyFill="1" applyBorder="1" applyAlignment="1">
      <alignment horizontal="center" vertical="center" wrapText="1"/>
    </xf>
    <xf numFmtId="166" fontId="145" fillId="0" borderId="49" xfId="65" applyNumberFormat="1" applyFont="1" applyFill="1" applyBorder="1" applyAlignment="1">
      <alignment vertical="center" wrapText="1"/>
    </xf>
    <xf numFmtId="188" fontId="145" fillId="0" borderId="50" xfId="65" applyNumberFormat="1" applyFont="1" applyFill="1" applyBorder="1" applyAlignment="1">
      <alignment horizontal="center" vertical="center" wrapText="1"/>
    </xf>
    <xf numFmtId="0" fontId="145" fillId="0" borderId="51" xfId="64" applyFont="1" applyFill="1" applyBorder="1" applyAlignment="1">
      <alignment horizontal="center" vertical="center" wrapText="1"/>
    </xf>
    <xf numFmtId="0" fontId="145" fillId="0" borderId="52" xfId="64" applyFont="1" applyFill="1" applyBorder="1" applyAlignment="1">
      <alignment horizontal="left" vertical="center" wrapText="1"/>
    </xf>
    <xf numFmtId="0" fontId="145" fillId="0" borderId="52" xfId="64" applyFont="1" applyFill="1" applyBorder="1" applyAlignment="1">
      <alignment horizontal="center" vertical="center" wrapText="1"/>
    </xf>
    <xf numFmtId="183" fontId="145" fillId="0" borderId="52" xfId="65" applyFont="1" applyFill="1" applyBorder="1" applyAlignment="1">
      <alignment horizontal="center" vertical="center" wrapText="1"/>
    </xf>
    <xf numFmtId="166" fontId="145" fillId="0" borderId="52" xfId="65" applyNumberFormat="1" applyFont="1" applyFill="1" applyBorder="1" applyAlignment="1">
      <alignment vertical="center" wrapText="1"/>
    </xf>
    <xf numFmtId="165" fontId="145" fillId="0" borderId="53" xfId="1" applyFont="1" applyFill="1" applyBorder="1" applyAlignment="1">
      <alignment horizontal="center" vertical="center" wrapText="1"/>
    </xf>
    <xf numFmtId="0" fontId="183" fillId="0" borderId="0" xfId="11" applyFont="1" applyFill="1" applyBorder="1" applyAlignment="1">
      <alignment horizontal="left" vertical="center" wrapText="1"/>
    </xf>
    <xf numFmtId="0" fontId="145" fillId="0" borderId="0" xfId="0" applyFont="1" applyBorder="1" applyAlignment="1">
      <alignment vertical="center"/>
    </xf>
    <xf numFmtId="167" fontId="187" fillId="3" borderId="9" xfId="1" applyNumberFormat="1" applyFont="1" applyFill="1" applyBorder="1" applyAlignment="1">
      <alignment horizontal="left" vertical="center" wrapText="1"/>
    </xf>
    <xf numFmtId="167" fontId="187" fillId="0" borderId="9" xfId="1" applyNumberFormat="1" applyFont="1" applyBorder="1" applyAlignment="1">
      <alignment horizontal="left" vertical="center" wrapText="1"/>
    </xf>
    <xf numFmtId="167" fontId="172" fillId="7" borderId="9" xfId="1" applyNumberFormat="1" applyFont="1" applyFill="1" applyBorder="1" applyAlignment="1">
      <alignment horizontal="left" vertical="center" wrapText="1"/>
    </xf>
    <xf numFmtId="167" fontId="97" fillId="12" borderId="70" xfId="1" applyNumberFormat="1" applyFont="1" applyFill="1" applyBorder="1" applyAlignment="1">
      <alignment horizontal="right" vertical="center"/>
    </xf>
    <xf numFmtId="167" fontId="97" fillId="0" borderId="70" xfId="1" applyNumberFormat="1" applyFont="1" applyFill="1" applyBorder="1" applyAlignment="1">
      <alignment horizontal="right" vertical="center"/>
    </xf>
    <xf numFmtId="167" fontId="97" fillId="0" borderId="70" xfId="1" applyNumberFormat="1" applyFont="1" applyBorder="1" applyAlignment="1">
      <alignment horizontal="center" vertical="center"/>
    </xf>
    <xf numFmtId="167" fontId="90" fillId="0" borderId="70" xfId="1" applyNumberFormat="1" applyFont="1" applyBorder="1" applyAlignment="1">
      <alignment horizontal="center" vertical="center"/>
    </xf>
    <xf numFmtId="167" fontId="97" fillId="12" borderId="72" xfId="1" applyNumberFormat="1" applyFont="1" applyFill="1" applyBorder="1" applyAlignment="1">
      <alignment horizontal="right" vertical="center"/>
    </xf>
    <xf numFmtId="167" fontId="90" fillId="3" borderId="3" xfId="1" applyNumberFormat="1" applyFont="1" applyFill="1" applyBorder="1" applyAlignment="1">
      <alignment vertical="center"/>
    </xf>
    <xf numFmtId="167" fontId="90" fillId="0" borderId="3" xfId="1" applyNumberFormat="1" applyFont="1" applyBorder="1" applyAlignment="1">
      <alignment horizontal="center" vertical="center" wrapText="1"/>
    </xf>
    <xf numFmtId="167" fontId="90" fillId="0" borderId="3" xfId="1" applyNumberFormat="1" applyFont="1" applyFill="1" applyBorder="1" applyAlignment="1">
      <alignment vertical="center"/>
    </xf>
    <xf numFmtId="167" fontId="90" fillId="3" borderId="70" xfId="1" applyNumberFormat="1" applyFont="1" applyFill="1" applyBorder="1" applyAlignment="1">
      <alignment horizontal="center" vertical="center"/>
    </xf>
    <xf numFmtId="167" fontId="48" fillId="14" borderId="83" xfId="1" applyNumberFormat="1" applyFont="1" applyFill="1" applyBorder="1" applyAlignment="1">
      <alignment vertical="center"/>
    </xf>
    <xf numFmtId="43" fontId="52" fillId="0" borderId="0" xfId="0" applyNumberFormat="1" applyFont="1"/>
    <xf numFmtId="0" fontId="48" fillId="2" borderId="2" xfId="29" applyFont="1" applyFill="1" applyBorder="1" applyAlignment="1">
      <alignment vertical="center" wrapText="1"/>
    </xf>
    <xf numFmtId="165" fontId="145" fillId="7" borderId="2" xfId="6" applyFont="1" applyFill="1" applyBorder="1" applyAlignment="1">
      <alignment vertical="center" wrapText="1"/>
    </xf>
    <xf numFmtId="0" fontId="48" fillId="2" borderId="2" xfId="4" applyFont="1" applyFill="1" applyBorder="1" applyAlignment="1">
      <alignment horizontal="left" vertical="center" wrapText="1"/>
    </xf>
    <xf numFmtId="195" fontId="48" fillId="0" borderId="2" xfId="1" applyNumberFormat="1" applyFont="1" applyBorder="1" applyAlignment="1">
      <alignment horizontal="center" vertical="center" wrapText="1"/>
    </xf>
    <xf numFmtId="0" fontId="48" fillId="2" borderId="2" xfId="4" applyFont="1" applyFill="1" applyBorder="1" applyAlignment="1">
      <alignment horizontal="right" vertical="center" wrapText="1"/>
    </xf>
    <xf numFmtId="0" fontId="48" fillId="2" borderId="5" xfId="29" quotePrefix="1" applyFont="1" applyFill="1" applyBorder="1" applyAlignment="1">
      <alignment horizontal="center" vertical="center" wrapText="1"/>
    </xf>
    <xf numFmtId="195" fontId="173" fillId="0" borderId="0" xfId="1" applyNumberFormat="1" applyFont="1" applyAlignment="1">
      <alignment horizontal="center" vertical="center" wrapText="1"/>
    </xf>
    <xf numFmtId="195" fontId="145" fillId="0" borderId="0" xfId="1" applyNumberFormat="1" applyFont="1" applyAlignment="1" applyProtection="1">
      <alignment horizontal="center" vertical="center" wrapText="1"/>
      <protection locked="0"/>
    </xf>
    <xf numFmtId="195" fontId="145" fillId="0" borderId="1" xfId="1" applyNumberFormat="1" applyFont="1" applyBorder="1" applyAlignment="1">
      <alignment horizontal="center" vertical="center" wrapText="1"/>
    </xf>
    <xf numFmtId="195" fontId="48" fillId="7" borderId="2" xfId="1" applyNumberFormat="1" applyFont="1" applyFill="1" applyBorder="1" applyAlignment="1">
      <alignment horizontal="center" vertical="center" wrapText="1"/>
    </xf>
    <xf numFmtId="195" fontId="48" fillId="3" borderId="2" xfId="1" applyNumberFormat="1" applyFont="1" applyFill="1" applyBorder="1" applyAlignment="1">
      <alignment horizontal="center" vertical="center" wrapText="1"/>
    </xf>
    <xf numFmtId="195" fontId="48" fillId="0" borderId="2" xfId="1" applyNumberFormat="1" applyFont="1" applyFill="1" applyBorder="1" applyAlignment="1">
      <alignment horizontal="center" vertical="center" wrapText="1"/>
    </xf>
    <xf numFmtId="195" fontId="48" fillId="6" borderId="2" xfId="1" applyNumberFormat="1" applyFont="1" applyFill="1" applyBorder="1" applyAlignment="1">
      <alignment horizontal="center" vertical="center" wrapText="1"/>
    </xf>
    <xf numFmtId="195" fontId="48" fillId="2" borderId="2" xfId="1" applyNumberFormat="1" applyFont="1" applyFill="1" applyBorder="1" applyAlignment="1">
      <alignment horizontal="center" vertical="center" wrapText="1"/>
    </xf>
    <xf numFmtId="195" fontId="48" fillId="9" borderId="0" xfId="1" applyNumberFormat="1" applyFont="1" applyFill="1"/>
    <xf numFmtId="195" fontId="48" fillId="0" borderId="0" xfId="1" applyNumberFormat="1" applyFont="1"/>
    <xf numFmtId="195" fontId="48" fillId="0" borderId="2" xfId="1" applyNumberFormat="1" applyFont="1" applyFill="1" applyBorder="1" applyAlignment="1">
      <alignment vertical="center" wrapText="1"/>
    </xf>
    <xf numFmtId="167" fontId="145" fillId="7" borderId="2" xfId="1" applyNumberFormat="1" applyFont="1" applyFill="1" applyBorder="1" applyAlignment="1">
      <alignment horizontal="left" vertical="center" wrapText="1"/>
    </xf>
    <xf numFmtId="0" fontId="145" fillId="2" borderId="2" xfId="29" applyFont="1" applyFill="1" applyBorder="1" applyAlignment="1">
      <alignment vertical="center" wrapText="1"/>
    </xf>
    <xf numFmtId="43" fontId="48" fillId="7" borderId="2" xfId="29" applyNumberFormat="1" applyFont="1" applyFill="1" applyBorder="1" applyAlignment="1">
      <alignment vertical="center" wrapText="1"/>
    </xf>
    <xf numFmtId="0" fontId="91" fillId="2" borderId="2" xfId="29" applyFont="1" applyFill="1" applyBorder="1" applyAlignment="1">
      <alignment vertical="center" wrapText="1"/>
    </xf>
    <xf numFmtId="43" fontId="48" fillId="0" borderId="2" xfId="29" applyNumberFormat="1" applyFont="1" applyFill="1" applyBorder="1" applyAlignment="1">
      <alignment vertical="center" wrapText="1"/>
    </xf>
    <xf numFmtId="0" fontId="48" fillId="0" borderId="2" xfId="72" applyFont="1" applyFill="1" applyBorder="1" applyAlignment="1" applyProtection="1">
      <alignment vertical="center" wrapText="1"/>
      <protection locked="0"/>
    </xf>
    <xf numFmtId="0" fontId="48" fillId="0" borderId="2" xfId="0" applyFont="1" applyFill="1" applyBorder="1" applyAlignment="1">
      <alignment horizontal="left" vertical="center" wrapText="1"/>
    </xf>
    <xf numFmtId="0" fontId="185" fillId="2" borderId="1" xfId="29" applyFont="1" applyFill="1" applyBorder="1" applyAlignment="1">
      <alignment horizontal="center" vertical="center" wrapText="1"/>
    </xf>
    <xf numFmtId="0" fontId="145" fillId="2" borderId="1" xfId="29" applyFont="1" applyFill="1" applyBorder="1" applyAlignment="1">
      <alignment horizontal="center" vertical="center" wrapText="1"/>
    </xf>
    <xf numFmtId="0" fontId="50" fillId="0" borderId="3" xfId="37" applyFont="1" applyBorder="1" applyAlignment="1">
      <alignment vertical="center" wrapText="1"/>
    </xf>
    <xf numFmtId="0" fontId="50" fillId="0" borderId="3" xfId="37" applyFont="1" applyBorder="1" applyAlignment="1">
      <alignment horizontal="center" vertical="center" wrapText="1"/>
    </xf>
    <xf numFmtId="0" fontId="184" fillId="0" borderId="3" xfId="37" applyFont="1" applyBorder="1" applyAlignment="1">
      <alignment horizontal="center" vertical="center" wrapText="1"/>
    </xf>
    <xf numFmtId="0" fontId="48" fillId="0" borderId="3" xfId="29" applyFont="1" applyBorder="1" applyAlignment="1">
      <alignment horizontal="center" vertical="center" wrapText="1"/>
    </xf>
    <xf numFmtId="0" fontId="7" fillId="0" borderId="1" xfId="2" applyFont="1" applyBorder="1" applyAlignment="1">
      <alignment horizontal="center" vertical="center" wrapText="1"/>
    </xf>
    <xf numFmtId="49" fontId="7" fillId="0" borderId="1" xfId="2" applyNumberFormat="1" applyFont="1" applyBorder="1" applyAlignment="1">
      <alignment horizontal="center" vertical="center" wrapText="1"/>
    </xf>
    <xf numFmtId="196" fontId="48" fillId="6" borderId="2" xfId="1" applyNumberFormat="1" applyFont="1" applyFill="1" applyBorder="1" applyAlignment="1">
      <alignment horizontal="center" vertical="center" wrapText="1"/>
    </xf>
    <xf numFmtId="0" fontId="50" fillId="3" borderId="3" xfId="37" applyFont="1" applyFill="1" applyBorder="1" applyAlignment="1">
      <alignment horizontal="left" vertical="center" wrapText="1"/>
    </xf>
    <xf numFmtId="43" fontId="48" fillId="0" borderId="2" xfId="29" applyNumberFormat="1" applyFont="1" applyBorder="1" applyAlignment="1">
      <alignment horizontal="left" vertical="center" wrapText="1"/>
    </xf>
    <xf numFmtId="0" fontId="145" fillId="10" borderId="2" xfId="4" applyFont="1" applyFill="1" applyBorder="1" applyAlignment="1">
      <alignment horizontal="left" vertical="center" wrapText="1"/>
    </xf>
    <xf numFmtId="167" fontId="145" fillId="10" borderId="2" xfId="6" applyNumberFormat="1" applyFont="1" applyFill="1" applyBorder="1" applyAlignment="1">
      <alignment vertical="center" wrapText="1"/>
    </xf>
    <xf numFmtId="0" fontId="148" fillId="0" borderId="2" xfId="28" applyFont="1" applyBorder="1" applyAlignment="1" applyProtection="1">
      <alignment horizontal="center" vertical="center" wrapText="1"/>
    </xf>
    <xf numFmtId="0" fontId="148" fillId="0" borderId="2" xfId="29" applyFont="1" applyBorder="1" applyAlignment="1">
      <alignment horizontal="left" vertical="center" wrapText="1"/>
    </xf>
    <xf numFmtId="0" fontId="148" fillId="0" borderId="2" xfId="29" applyFont="1" applyBorder="1" applyAlignment="1">
      <alignment horizontal="center" vertical="center" wrapText="1"/>
    </xf>
    <xf numFmtId="165" fontId="148" fillId="0" borderId="2" xfId="6" applyFont="1" applyBorder="1" applyAlignment="1">
      <alignment vertical="center" wrapText="1"/>
    </xf>
    <xf numFmtId="167" fontId="148" fillId="0" borderId="2" xfId="6" applyNumberFormat="1" applyFont="1" applyBorder="1" applyAlignment="1">
      <alignment vertical="center" wrapText="1"/>
    </xf>
    <xf numFmtId="0" fontId="148" fillId="0" borderId="2" xfId="29" applyFont="1" applyBorder="1" applyAlignment="1">
      <alignment vertical="center" wrapText="1"/>
    </xf>
    <xf numFmtId="167" fontId="48" fillId="0" borderId="2" xfId="29" applyNumberFormat="1" applyFont="1" applyFill="1" applyBorder="1" applyAlignment="1">
      <alignment vertical="center" wrapText="1"/>
    </xf>
    <xf numFmtId="167" fontId="48" fillId="3" borderId="2" xfId="29" applyNumberFormat="1" applyFont="1" applyFill="1" applyBorder="1" applyAlignment="1">
      <alignment vertical="center" wrapText="1"/>
    </xf>
    <xf numFmtId="165" fontId="48" fillId="3" borderId="2" xfId="1" applyFont="1" applyFill="1" applyBorder="1" applyAlignment="1">
      <alignment vertical="center" wrapText="1"/>
    </xf>
    <xf numFmtId="167" fontId="48" fillId="3" borderId="2" xfId="1" applyNumberFormat="1" applyFont="1" applyFill="1" applyBorder="1" applyAlignment="1">
      <alignment vertical="center" wrapText="1"/>
    </xf>
    <xf numFmtId="2" fontId="75" fillId="0" borderId="0" xfId="54" applyNumberFormat="1" applyFont="1"/>
    <xf numFmtId="0" fontId="167" fillId="10" borderId="2" xfId="28" applyFont="1" applyFill="1" applyBorder="1" applyAlignment="1" applyProtection="1">
      <alignment horizontal="center" vertical="center" wrapText="1"/>
    </xf>
    <xf numFmtId="0" fontId="167" fillId="10" borderId="2" xfId="29" applyFont="1" applyFill="1" applyBorder="1" applyAlignment="1">
      <alignment horizontal="left" vertical="center" wrapText="1"/>
    </xf>
    <xf numFmtId="0" fontId="167" fillId="10" borderId="2" xfId="29" applyFont="1" applyFill="1" applyBorder="1" applyAlignment="1">
      <alignment horizontal="center" vertical="center" wrapText="1"/>
    </xf>
    <xf numFmtId="165" fontId="167" fillId="10" borderId="2" xfId="6" applyFont="1" applyFill="1" applyBorder="1" applyAlignment="1">
      <alignment vertical="center" wrapText="1"/>
    </xf>
    <xf numFmtId="167" fontId="167" fillId="10" borderId="2" xfId="6" applyNumberFormat="1" applyFont="1" applyFill="1" applyBorder="1" applyAlignment="1">
      <alignment vertical="center" wrapText="1"/>
    </xf>
    <xf numFmtId="0" fontId="167" fillId="10" borderId="2" xfId="29" applyFont="1" applyFill="1" applyBorder="1" applyAlignment="1">
      <alignment vertical="center" wrapText="1"/>
    </xf>
    <xf numFmtId="0" fontId="15" fillId="10" borderId="2" xfId="4" applyFont="1" applyFill="1" applyBorder="1" applyAlignment="1">
      <alignment horizontal="left" vertical="center" wrapText="1"/>
    </xf>
    <xf numFmtId="167" fontId="15" fillId="10" borderId="2" xfId="4" applyNumberFormat="1" applyFont="1" applyFill="1" applyBorder="1" applyAlignment="1">
      <alignment horizontal="left" vertical="center" wrapText="1"/>
    </xf>
    <xf numFmtId="0" fontId="191" fillId="0" borderId="2" xfId="28" applyFont="1" applyBorder="1" applyAlignment="1" applyProtection="1">
      <alignment horizontal="center" vertical="center" wrapText="1"/>
    </xf>
    <xf numFmtId="0" fontId="50" fillId="0" borderId="2" xfId="4" applyFont="1" applyBorder="1" applyAlignment="1">
      <alignment horizontal="left" vertical="center" wrapText="1"/>
    </xf>
    <xf numFmtId="0" fontId="191" fillId="0" borderId="2" xfId="29" applyFont="1" applyBorder="1" applyAlignment="1">
      <alignment horizontal="left" vertical="center" wrapText="1"/>
    </xf>
    <xf numFmtId="0" fontId="191" fillId="0" borderId="2" xfId="29" applyFont="1" applyBorder="1" applyAlignment="1">
      <alignment horizontal="center" vertical="center" wrapText="1"/>
    </xf>
    <xf numFmtId="165" fontId="191" fillId="0" borderId="2" xfId="6" applyFont="1" applyBorder="1" applyAlignment="1">
      <alignment vertical="center" wrapText="1"/>
    </xf>
    <xf numFmtId="167" fontId="191" fillId="0" borderId="2" xfId="6" applyNumberFormat="1" applyFont="1" applyBorder="1" applyAlignment="1">
      <alignment vertical="center" wrapText="1"/>
    </xf>
    <xf numFmtId="0" fontId="191" fillId="0" borderId="2" xfId="29" applyFont="1" applyBorder="1" applyAlignment="1">
      <alignment vertical="center" wrapText="1"/>
    </xf>
    <xf numFmtId="165" fontId="15" fillId="10" borderId="2" xfId="4" applyNumberFormat="1" applyFont="1" applyFill="1" applyBorder="1" applyAlignment="1">
      <alignment horizontal="left" vertical="center" wrapText="1"/>
    </xf>
    <xf numFmtId="167" fontId="50" fillId="0" borderId="2" xfId="6" applyNumberFormat="1" applyFont="1" applyFill="1" applyBorder="1" applyAlignment="1">
      <alignment vertical="center" wrapText="1"/>
    </xf>
    <xf numFmtId="167" fontId="15" fillId="7" borderId="9" xfId="1" applyNumberFormat="1" applyFont="1" applyFill="1" applyBorder="1" applyAlignment="1">
      <alignment vertical="center" wrapText="1"/>
    </xf>
    <xf numFmtId="168" fontId="171" fillId="0" borderId="8" xfId="11" applyNumberFormat="1" applyFont="1" applyFill="1" applyBorder="1" applyAlignment="1">
      <alignment horizontal="center" vertical="center" wrapText="1"/>
    </xf>
    <xf numFmtId="0" fontId="171" fillId="0" borderId="9" xfId="11" applyFont="1" applyFill="1" applyBorder="1" applyAlignment="1">
      <alignment horizontal="left" vertical="center" wrapText="1"/>
    </xf>
    <xf numFmtId="167" fontId="15" fillId="0" borderId="9" xfId="1" applyNumberFormat="1" applyFont="1" applyFill="1" applyBorder="1" applyAlignment="1">
      <alignment horizontal="right" vertical="center" wrapText="1" indent="4"/>
    </xf>
    <xf numFmtId="167" fontId="50" fillId="0" borderId="9" xfId="1" applyNumberFormat="1" applyFont="1" applyFill="1" applyBorder="1" applyAlignment="1">
      <alignment horizontal="right" vertical="center" wrapText="1" indent="4"/>
    </xf>
    <xf numFmtId="167" fontId="15" fillId="0" borderId="9" xfId="1" applyNumberFormat="1" applyFont="1" applyFill="1" applyBorder="1" applyAlignment="1">
      <alignment horizontal="left" vertical="center" wrapText="1"/>
    </xf>
    <xf numFmtId="4" fontId="170" fillId="0" borderId="9" xfId="11" applyNumberFormat="1" applyFont="1" applyBorder="1" applyAlignment="1">
      <alignment horizontal="left" wrapText="1"/>
    </xf>
    <xf numFmtId="0" fontId="193" fillId="0" borderId="0" xfId="2" applyFont="1" applyAlignment="1">
      <alignment vertical="center" wrapText="1"/>
    </xf>
    <xf numFmtId="0" fontId="192" fillId="0" borderId="0" xfId="2" applyFont="1" applyAlignment="1">
      <alignment horizontal="left" vertical="center" wrapText="1"/>
    </xf>
    <xf numFmtId="0" fontId="193" fillId="0" borderId="0" xfId="2" applyFont="1" applyAlignment="1">
      <alignment horizontal="center" vertical="center" wrapText="1"/>
    </xf>
    <xf numFmtId="165" fontId="194" fillId="0" borderId="0" xfId="6" applyFont="1" applyAlignment="1">
      <alignment horizontal="centerContinuous" vertical="center" wrapText="1"/>
    </xf>
    <xf numFmtId="167" fontId="5" fillId="0" borderId="0" xfId="1" applyNumberFormat="1" applyFont="1"/>
    <xf numFmtId="0" fontId="0" fillId="0" borderId="0" xfId="0" applyFont="1"/>
    <xf numFmtId="0" fontId="195" fillId="0" borderId="0" xfId="2" applyFont="1" applyAlignment="1" applyProtection="1">
      <alignment horizontal="left" vertical="center"/>
      <protection locked="0"/>
    </xf>
    <xf numFmtId="0" fontId="196" fillId="0" borderId="0" xfId="27" applyFont="1" applyAlignment="1" applyProtection="1">
      <alignment vertical="center" wrapText="1"/>
      <protection locked="0"/>
    </xf>
    <xf numFmtId="0" fontId="43" fillId="0" borderId="0" xfId="27" applyFont="1" applyAlignment="1" applyProtection="1">
      <alignment horizontal="left" vertical="center" wrapText="1"/>
      <protection locked="0"/>
    </xf>
    <xf numFmtId="0" fontId="196" fillId="0" borderId="0" xfId="27" applyFont="1" applyAlignment="1" applyProtection="1">
      <alignment horizontal="center" vertical="center" wrapText="1"/>
      <protection locked="0"/>
    </xf>
    <xf numFmtId="165" fontId="44" fillId="0" borderId="0" xfId="6" applyFont="1" applyAlignment="1" applyProtection="1">
      <alignment horizontal="centerContinuous" vertical="center"/>
      <protection locked="0"/>
    </xf>
    <xf numFmtId="0" fontId="43" fillId="0" borderId="0" xfId="27" applyFont="1" applyAlignment="1" applyProtection="1">
      <alignment vertical="center" wrapText="1"/>
      <protection locked="0"/>
    </xf>
    <xf numFmtId="0" fontId="43" fillId="0" borderId="0" xfId="27" applyFont="1" applyAlignment="1" applyProtection="1">
      <alignment horizontal="center" vertical="center" wrapText="1"/>
      <protection locked="0"/>
    </xf>
    <xf numFmtId="0" fontId="195" fillId="0" borderId="14" xfId="2" applyFont="1" applyBorder="1" applyAlignment="1" applyProtection="1">
      <alignment horizontal="center" vertical="center"/>
      <protection locked="0"/>
    </xf>
    <xf numFmtId="165" fontId="43" fillId="0" borderId="0" xfId="6" quotePrefix="1" applyFont="1" applyAlignment="1" applyProtection="1">
      <alignment horizontal="left" vertical="center"/>
      <protection locked="0"/>
    </xf>
    <xf numFmtId="0" fontId="43" fillId="0" borderId="0" xfId="6" applyNumberFormat="1" applyFont="1" applyAlignment="1" applyProtection="1">
      <alignment horizontal="left" vertical="center"/>
      <protection locked="0"/>
    </xf>
    <xf numFmtId="167" fontId="30" fillId="0" borderId="1" xfId="1" applyNumberFormat="1" applyFont="1" applyBorder="1" applyAlignment="1">
      <alignment horizontal="center" vertical="center" wrapText="1"/>
    </xf>
    <xf numFmtId="0" fontId="150" fillId="10" borderId="2" xfId="4" applyFont="1" applyFill="1" applyBorder="1" applyAlignment="1">
      <alignment horizontal="left" vertical="center" wrapText="1"/>
    </xf>
    <xf numFmtId="167" fontId="150" fillId="10" borderId="2" xfId="6" applyNumberFormat="1" applyFont="1" applyFill="1" applyBorder="1" applyAlignment="1">
      <alignment vertical="center" wrapText="1"/>
    </xf>
    <xf numFmtId="167" fontId="48" fillId="0" borderId="2" xfId="1" applyNumberFormat="1" applyFont="1" applyFill="1" applyBorder="1" applyAlignment="1">
      <alignment vertical="center" wrapText="1"/>
    </xf>
    <xf numFmtId="0" fontId="0" fillId="3" borderId="0" xfId="0" applyFont="1" applyFill="1"/>
    <xf numFmtId="0" fontId="199" fillId="0" borderId="2" xfId="4" applyFont="1" applyBorder="1" applyAlignment="1">
      <alignment horizontal="left" vertical="center" wrapText="1"/>
    </xf>
    <xf numFmtId="167" fontId="200" fillId="0" borderId="2" xfId="6" applyNumberFormat="1" applyFont="1" applyFill="1" applyBorder="1" applyAlignment="1">
      <alignment vertical="center" wrapText="1"/>
    </xf>
    <xf numFmtId="167" fontId="11" fillId="10" borderId="2" xfId="6" applyNumberFormat="1" applyFont="1" applyFill="1" applyBorder="1" applyAlignment="1">
      <alignment vertical="center" wrapText="1"/>
    </xf>
    <xf numFmtId="0" fontId="0" fillId="9" borderId="0" xfId="0" applyFont="1" applyFill="1"/>
    <xf numFmtId="171" fontId="145" fillId="7" borderId="2" xfId="29" applyNumberFormat="1" applyFont="1" applyFill="1" applyBorder="1" applyAlignment="1">
      <alignment horizontal="left" vertical="center" wrapText="1"/>
    </xf>
    <xf numFmtId="0" fontId="145" fillId="7" borderId="2" xfId="29" applyFont="1" applyFill="1" applyBorder="1" applyAlignment="1">
      <alignment horizontal="left" vertical="center" wrapText="1"/>
    </xf>
    <xf numFmtId="0" fontId="145" fillId="7" borderId="2" xfId="29" applyFont="1" applyFill="1" applyBorder="1" applyAlignment="1">
      <alignment horizontal="center" vertical="center" wrapText="1"/>
    </xf>
    <xf numFmtId="195" fontId="145" fillId="7" borderId="2" xfId="1" applyNumberFormat="1" applyFont="1" applyFill="1" applyBorder="1" applyAlignment="1">
      <alignment horizontal="center" vertical="center" wrapText="1"/>
    </xf>
    <xf numFmtId="0" fontId="145" fillId="0" borderId="0" xfId="0" applyFont="1"/>
    <xf numFmtId="0" fontId="145" fillId="10" borderId="2" xfId="28" applyFont="1" applyFill="1" applyBorder="1" applyAlignment="1" applyProtection="1">
      <alignment horizontal="center" vertical="center" wrapText="1"/>
    </xf>
    <xf numFmtId="0" fontId="145" fillId="10" borderId="2" xfId="29" applyFont="1" applyFill="1" applyBorder="1" applyAlignment="1">
      <alignment horizontal="left" vertical="center" wrapText="1"/>
    </xf>
    <xf numFmtId="0" fontId="145" fillId="10" borderId="2" xfId="29" applyFont="1" applyFill="1" applyBorder="1" applyAlignment="1">
      <alignment horizontal="center" vertical="center" wrapText="1"/>
    </xf>
    <xf numFmtId="195" fontId="145" fillId="10" borderId="2" xfId="1" applyNumberFormat="1" applyFont="1" applyFill="1" applyBorder="1" applyAlignment="1">
      <alignment horizontal="center" vertical="center" wrapText="1"/>
    </xf>
    <xf numFmtId="195" fontId="145" fillId="10" borderId="2" xfId="1" applyNumberFormat="1" applyFont="1" applyFill="1" applyBorder="1" applyAlignment="1">
      <alignment vertical="center" wrapText="1"/>
    </xf>
    <xf numFmtId="0" fontId="145" fillId="10" borderId="2" xfId="29" applyFont="1" applyFill="1" applyBorder="1" applyAlignment="1">
      <alignment vertical="center" wrapText="1"/>
    </xf>
    <xf numFmtId="167" fontId="201" fillId="0" borderId="0" xfId="1" applyNumberFormat="1" applyFont="1"/>
    <xf numFmtId="0" fontId="201" fillId="0" borderId="0" xfId="0" applyFont="1"/>
    <xf numFmtId="167" fontId="90" fillId="0" borderId="0" xfId="0" applyNumberFormat="1" applyFont="1" applyFill="1"/>
    <xf numFmtId="0" fontId="127" fillId="3" borderId="0" xfId="66" applyFont="1" applyFill="1" applyAlignment="1">
      <alignment horizontal="left" vertical="center" wrapText="1"/>
    </xf>
    <xf numFmtId="0" fontId="127" fillId="3" borderId="0" xfId="66" applyFont="1" applyFill="1" applyAlignment="1">
      <alignment horizontal="left" vertical="center"/>
    </xf>
    <xf numFmtId="0" fontId="127" fillId="3" borderId="58" xfId="66" applyFont="1" applyFill="1" applyBorder="1" applyAlignment="1">
      <alignment horizontal="left" vertical="center"/>
    </xf>
    <xf numFmtId="190" fontId="127" fillId="3" borderId="57" xfId="66" applyNumberFormat="1" applyFont="1" applyFill="1" applyBorder="1" applyAlignment="1">
      <alignment horizontal="center" vertical="center"/>
    </xf>
    <xf numFmtId="190" fontId="127" fillId="3" borderId="0" xfId="66" applyNumberFormat="1" applyFont="1" applyFill="1" applyAlignment="1">
      <alignment horizontal="center" vertical="center"/>
    </xf>
    <xf numFmtId="190" fontId="127" fillId="3" borderId="58" xfId="66" applyNumberFormat="1" applyFont="1" applyFill="1" applyBorder="1" applyAlignment="1">
      <alignment horizontal="center" vertical="center"/>
    </xf>
    <xf numFmtId="0" fontId="127" fillId="3" borderId="55" xfId="66" applyFont="1" applyFill="1" applyBorder="1" applyAlignment="1">
      <alignment horizontal="center" vertical="center"/>
    </xf>
    <xf numFmtId="0" fontId="127" fillId="3" borderId="56" xfId="66" applyFont="1" applyFill="1" applyBorder="1" applyAlignment="1">
      <alignment horizontal="center" vertical="center"/>
    </xf>
    <xf numFmtId="0" fontId="132" fillId="13" borderId="57" xfId="66" applyFont="1" applyFill="1" applyBorder="1" applyAlignment="1">
      <alignment horizontal="center" vertical="center" wrapText="1"/>
    </xf>
    <xf numFmtId="0" fontId="133" fillId="13" borderId="0" xfId="66" applyFont="1" applyFill="1" applyAlignment="1">
      <alignment horizontal="center" vertical="center" wrapText="1"/>
    </xf>
    <xf numFmtId="0" fontId="133" fillId="13" borderId="58" xfId="66" applyFont="1" applyFill="1" applyBorder="1" applyAlignment="1">
      <alignment horizontal="center" vertical="center" wrapText="1"/>
    </xf>
    <xf numFmtId="189" fontId="127" fillId="3" borderId="57" xfId="66" applyNumberFormat="1" applyFont="1" applyFill="1" applyBorder="1" applyAlignment="1">
      <alignment horizontal="center" vertical="center"/>
    </xf>
    <xf numFmtId="189" fontId="127" fillId="3" borderId="0" xfId="66" applyNumberFormat="1" applyFont="1" applyFill="1" applyAlignment="1">
      <alignment horizontal="center" vertical="center"/>
    </xf>
    <xf numFmtId="189" fontId="127" fillId="3" borderId="58" xfId="66" applyNumberFormat="1" applyFont="1" applyFill="1" applyBorder="1" applyAlignment="1">
      <alignment horizontal="center" vertical="center"/>
    </xf>
    <xf numFmtId="0" fontId="135" fillId="3" borderId="0" xfId="66" applyFont="1" applyFill="1" applyAlignment="1">
      <alignment horizontal="left" vertical="center" wrapText="1"/>
    </xf>
    <xf numFmtId="0" fontId="135" fillId="3" borderId="58" xfId="66" applyFont="1" applyFill="1" applyBorder="1" applyAlignment="1">
      <alignment horizontal="left" vertical="center" wrapText="1"/>
    </xf>
    <xf numFmtId="0" fontId="153" fillId="0" borderId="0" xfId="11" applyFont="1" applyAlignment="1">
      <alignment horizontal="center" vertical="center"/>
    </xf>
    <xf numFmtId="0" fontId="97" fillId="0" borderId="0" xfId="0" applyFont="1" applyAlignment="1">
      <alignment horizontal="center" vertical="center" wrapText="1"/>
    </xf>
    <xf numFmtId="0" fontId="97" fillId="0" borderId="0" xfId="0" applyFont="1" applyAlignment="1">
      <alignment horizontal="center" vertical="center"/>
    </xf>
    <xf numFmtId="0" fontId="97" fillId="0" borderId="0" xfId="0" applyFont="1" applyAlignment="1">
      <alignment vertical="center"/>
    </xf>
    <xf numFmtId="0" fontId="19" fillId="0" borderId="0" xfId="11" applyFont="1" applyAlignment="1">
      <alignment horizontal="center" vertical="center"/>
    </xf>
    <xf numFmtId="0" fontId="145" fillId="0" borderId="0" xfId="0" applyFont="1" applyAlignment="1">
      <alignment horizontal="center" vertical="center" wrapText="1"/>
    </xf>
    <xf numFmtId="0" fontId="145" fillId="0" borderId="0" xfId="0" applyFont="1" applyAlignment="1">
      <alignment horizontal="center" vertical="center"/>
    </xf>
    <xf numFmtId="0" fontId="145" fillId="0" borderId="0" xfId="0" applyFont="1" applyAlignment="1">
      <alignment horizontal="left" vertical="center"/>
    </xf>
    <xf numFmtId="0" fontId="144" fillId="3" borderId="63" xfId="68" applyFont="1" applyFill="1" applyBorder="1" applyAlignment="1">
      <alignment horizontal="center" vertical="center" wrapText="1"/>
    </xf>
    <xf numFmtId="0" fontId="144" fillId="3" borderId="64" xfId="68" applyFont="1" applyFill="1" applyBorder="1" applyAlignment="1">
      <alignment horizontal="center" vertical="center"/>
    </xf>
    <xf numFmtId="0" fontId="144" fillId="3" borderId="65" xfId="68" applyFont="1" applyFill="1" applyBorder="1" applyAlignment="1">
      <alignment horizontal="center" vertical="center"/>
    </xf>
    <xf numFmtId="0" fontId="97" fillId="3" borderId="0" xfId="66" applyFont="1" applyFill="1" applyAlignment="1">
      <alignment horizontal="left" vertical="center" wrapText="1"/>
    </xf>
    <xf numFmtId="0" fontId="97" fillId="3" borderId="62" xfId="66" applyFont="1" applyFill="1" applyBorder="1" applyAlignment="1">
      <alignment horizontal="left" vertical="center" wrapText="1"/>
    </xf>
    <xf numFmtId="0" fontId="97" fillId="3" borderId="66" xfId="68" applyFont="1" applyFill="1" applyBorder="1" applyAlignment="1">
      <alignment horizontal="center" vertical="center" wrapText="1"/>
    </xf>
    <xf numFmtId="0" fontId="97" fillId="3" borderId="66" xfId="68" applyFont="1" applyFill="1" applyBorder="1" applyAlignment="1">
      <alignment horizontal="center" vertical="center"/>
    </xf>
    <xf numFmtId="0" fontId="97" fillId="3" borderId="67" xfId="68" applyFont="1" applyFill="1" applyBorder="1" applyAlignment="1">
      <alignment horizontal="center" vertical="center" wrapText="1"/>
    </xf>
    <xf numFmtId="0" fontId="97" fillId="3" borderId="68" xfId="68" applyFont="1" applyFill="1" applyBorder="1" applyAlignment="1">
      <alignment horizontal="center" vertical="center" wrapText="1"/>
    </xf>
    <xf numFmtId="0" fontId="97" fillId="3" borderId="66" xfId="68" applyFont="1" applyFill="1" applyBorder="1" applyAlignment="1">
      <alignment vertical="center" wrapText="1"/>
    </xf>
    <xf numFmtId="0" fontId="97" fillId="3" borderId="66" xfId="68" applyFont="1" applyFill="1" applyBorder="1" applyAlignment="1">
      <alignment vertical="center"/>
    </xf>
    <xf numFmtId="0" fontId="90" fillId="0" borderId="76" xfId="68" applyFont="1" applyBorder="1" applyAlignment="1">
      <alignment horizontal="center" vertical="center"/>
    </xf>
    <xf numFmtId="0" fontId="90" fillId="0" borderId="77" xfId="68" applyFont="1" applyBorder="1" applyAlignment="1">
      <alignment horizontal="center" vertical="center"/>
    </xf>
    <xf numFmtId="0" fontId="90" fillId="0" borderId="72" xfId="68" applyFont="1" applyBorder="1" applyAlignment="1">
      <alignment horizontal="center" vertical="center"/>
    </xf>
    <xf numFmtId="167" fontId="90" fillId="0" borderId="76" xfId="1" applyNumberFormat="1" applyFont="1" applyBorder="1" applyAlignment="1">
      <alignment horizontal="center" vertical="center"/>
    </xf>
    <xf numFmtId="167" fontId="90" fillId="0" borderId="77" xfId="1" applyNumberFormat="1" applyFont="1" applyBorder="1" applyAlignment="1">
      <alignment horizontal="center" vertical="center"/>
    </xf>
    <xf numFmtId="167" fontId="90" fillId="0" borderId="74" xfId="1" applyNumberFormat="1" applyFont="1" applyBorder="1" applyAlignment="1">
      <alignment horizontal="center" vertical="center"/>
    </xf>
    <xf numFmtId="191" fontId="90" fillId="0" borderId="76" xfId="68" applyNumberFormat="1" applyFont="1" applyBorder="1" applyAlignment="1">
      <alignment horizontal="center" vertical="center"/>
    </xf>
    <xf numFmtId="191" fontId="90" fillId="0" borderId="77" xfId="68" applyNumberFormat="1" applyFont="1" applyBorder="1" applyAlignment="1">
      <alignment horizontal="center" vertical="center"/>
    </xf>
    <xf numFmtId="191" fontId="90" fillId="0" borderId="72" xfId="68" applyNumberFormat="1" applyFont="1" applyBorder="1" applyAlignment="1">
      <alignment horizontal="center" vertical="center"/>
    </xf>
    <xf numFmtId="37" fontId="119" fillId="0" borderId="76" xfId="68" applyNumberFormat="1" applyFont="1" applyBorder="1" applyAlignment="1">
      <alignment horizontal="center" vertical="center" wrapText="1"/>
    </xf>
    <xf numFmtId="37" fontId="119" fillId="0" borderId="77" xfId="68" applyNumberFormat="1" applyFont="1" applyBorder="1" applyAlignment="1">
      <alignment horizontal="center" vertical="center" wrapText="1"/>
    </xf>
    <xf numFmtId="37" fontId="119" fillId="0" borderId="72" xfId="68" applyNumberFormat="1" applyFont="1" applyBorder="1" applyAlignment="1">
      <alignment horizontal="center" vertical="center" wrapText="1"/>
    </xf>
    <xf numFmtId="167" fontId="97" fillId="3" borderId="66" xfId="1" applyNumberFormat="1" applyFont="1" applyFill="1" applyBorder="1" applyAlignment="1">
      <alignment horizontal="center" vertical="center" wrapText="1"/>
    </xf>
    <xf numFmtId="167" fontId="97" fillId="3" borderId="66" xfId="1" applyNumberFormat="1" applyFont="1" applyFill="1" applyBorder="1" applyAlignment="1">
      <alignment horizontal="center" vertical="center"/>
    </xf>
    <xf numFmtId="0" fontId="90" fillId="0" borderId="79" xfId="68" applyFont="1" applyBorder="1" applyAlignment="1">
      <alignment horizontal="center" vertical="center"/>
    </xf>
    <xf numFmtId="0" fontId="90" fillId="0" borderId="81" xfId="68" applyFont="1" applyBorder="1" applyAlignment="1">
      <alignment horizontal="center" vertical="center"/>
    </xf>
    <xf numFmtId="0" fontId="90" fillId="0" borderId="82" xfId="68" applyFont="1" applyBorder="1" applyAlignment="1">
      <alignment horizontal="center" vertical="center"/>
    </xf>
    <xf numFmtId="191" fontId="90" fillId="0" borderId="80" xfId="70" applyNumberFormat="1" applyFont="1" applyBorder="1" applyAlignment="1">
      <alignment horizontal="center" vertical="center" wrapText="1"/>
    </xf>
    <xf numFmtId="191" fontId="90" fillId="0" borderId="4" xfId="70" applyNumberFormat="1" applyFont="1" applyBorder="1" applyAlignment="1">
      <alignment horizontal="center" vertical="center" wrapText="1"/>
    </xf>
    <xf numFmtId="191" fontId="90" fillId="0" borderId="3" xfId="70" applyNumberFormat="1" applyFont="1" applyBorder="1" applyAlignment="1">
      <alignment horizontal="center" vertical="center" wrapText="1"/>
    </xf>
    <xf numFmtId="167" fontId="90" fillId="3" borderId="80" xfId="1" applyNumberFormat="1" applyFont="1" applyFill="1" applyBorder="1" applyAlignment="1">
      <alignment horizontal="center" vertical="center"/>
    </xf>
    <xf numFmtId="167" fontId="90" fillId="3" borderId="4" xfId="1" applyNumberFormat="1" applyFont="1" applyFill="1" applyBorder="1" applyAlignment="1">
      <alignment horizontal="center" vertical="center"/>
    </xf>
    <xf numFmtId="167" fontId="90" fillId="3" borderId="3" xfId="1" applyNumberFormat="1" applyFont="1" applyFill="1" applyBorder="1" applyAlignment="1">
      <alignment horizontal="center" vertical="center"/>
    </xf>
    <xf numFmtId="191" fontId="90" fillId="3" borderId="80" xfId="69" applyNumberFormat="1" applyFont="1" applyFill="1" applyBorder="1" applyAlignment="1">
      <alignment horizontal="center" vertical="center"/>
    </xf>
    <xf numFmtId="191" fontId="90" fillId="3" borderId="4" xfId="69" applyNumberFormat="1" applyFont="1" applyFill="1" applyBorder="1" applyAlignment="1">
      <alignment horizontal="center" vertical="center"/>
    </xf>
    <xf numFmtId="191" fontId="90" fillId="3" borderId="3" xfId="69" applyNumberFormat="1" applyFont="1" applyFill="1" applyBorder="1" applyAlignment="1">
      <alignment horizontal="center" vertical="center"/>
    </xf>
    <xf numFmtId="191" fontId="90" fillId="0" borderId="5" xfId="70" applyNumberFormat="1" applyFont="1" applyBorder="1" applyAlignment="1">
      <alignment horizontal="center" vertical="center" wrapText="1"/>
    </xf>
    <xf numFmtId="167" fontId="90" fillId="3" borderId="5" xfId="1" applyNumberFormat="1" applyFont="1" applyFill="1" applyBorder="1" applyAlignment="1">
      <alignment horizontal="center" vertical="center"/>
    </xf>
    <xf numFmtId="191" fontId="90" fillId="3" borderId="5" xfId="69" applyNumberFormat="1" applyFont="1" applyFill="1" applyBorder="1" applyAlignment="1">
      <alignment horizontal="center" vertical="center"/>
    </xf>
    <xf numFmtId="0" fontId="123" fillId="0" borderId="2" xfId="0" applyFont="1" applyBorder="1" applyAlignment="1">
      <alignment wrapText="1"/>
    </xf>
    <xf numFmtId="0" fontId="122" fillId="3" borderId="1" xfId="0" applyFont="1" applyFill="1" applyBorder="1" applyAlignment="1">
      <alignment horizontal="center" vertical="center" wrapText="1"/>
    </xf>
    <xf numFmtId="0" fontId="123" fillId="0" borderId="3" xfId="0" applyFont="1" applyBorder="1" applyAlignment="1">
      <alignment wrapText="1"/>
    </xf>
    <xf numFmtId="0" fontId="123" fillId="0" borderId="0" xfId="0" applyFont="1"/>
    <xf numFmtId="0" fontId="122" fillId="0" borderId="0" xfId="0" applyFont="1" applyAlignment="1">
      <alignment horizontal="center" vertical="center"/>
    </xf>
    <xf numFmtId="0" fontId="123" fillId="0" borderId="5" xfId="0" applyFont="1" applyBorder="1" applyAlignment="1">
      <alignment wrapText="1"/>
    </xf>
    <xf numFmtId="169" fontId="92" fillId="0" borderId="1" xfId="2" applyNumberFormat="1" applyFont="1" applyFill="1" applyBorder="1" applyAlignment="1">
      <alignment horizontal="center" vertical="center" wrapText="1"/>
    </xf>
    <xf numFmtId="3" fontId="92" fillId="0" borderId="1" xfId="2" applyNumberFormat="1" applyFont="1" applyFill="1" applyBorder="1" applyAlignment="1">
      <alignment horizontal="center" vertical="center" wrapText="1"/>
    </xf>
    <xf numFmtId="0" fontId="92" fillId="0" borderId="1" xfId="2" applyFont="1" applyFill="1" applyBorder="1" applyAlignment="1">
      <alignment horizontal="center" vertical="center" wrapText="1"/>
    </xf>
    <xf numFmtId="49" fontId="92" fillId="0" borderId="1" xfId="2" applyNumberFormat="1" applyFont="1" applyFill="1" applyBorder="1" applyAlignment="1">
      <alignment horizontal="center" vertical="center" wrapText="1"/>
    </xf>
    <xf numFmtId="0" fontId="92" fillId="0" borderId="12" xfId="2" applyFont="1" applyFill="1" applyBorder="1" applyAlignment="1">
      <alignment horizontal="center" vertical="center" wrapText="1"/>
    </xf>
    <xf numFmtId="0" fontId="92" fillId="0" borderId="13" xfId="2" applyFont="1" applyFill="1" applyBorder="1" applyAlignment="1">
      <alignment horizontal="center" vertical="center" wrapText="1"/>
    </xf>
    <xf numFmtId="169" fontId="7" fillId="0" borderId="1" xfId="2" applyNumberFormat="1" applyFont="1" applyBorder="1" applyAlignment="1">
      <alignment horizontal="center" vertical="center" wrapText="1"/>
    </xf>
    <xf numFmtId="0" fontId="48" fillId="0" borderId="5" xfId="29" applyFont="1" applyFill="1" applyBorder="1" applyAlignment="1">
      <alignment horizontal="center" vertical="center" wrapText="1"/>
    </xf>
    <xf numFmtId="0" fontId="48" fillId="0" borderId="4" xfId="29" applyFont="1" applyFill="1" applyBorder="1" applyAlignment="1">
      <alignment horizontal="center" vertical="center" wrapText="1"/>
    </xf>
    <xf numFmtId="0" fontId="48" fillId="0" borderId="3" xfId="29" applyFont="1" applyFill="1" applyBorder="1" applyAlignment="1">
      <alignment horizontal="center" vertical="center" wrapText="1"/>
    </xf>
    <xf numFmtId="3" fontId="7" fillId="0" borderId="1" xfId="2" applyNumberFormat="1" applyFont="1" applyBorder="1" applyAlignment="1">
      <alignment horizontal="center" vertical="center" wrapText="1"/>
    </xf>
    <xf numFmtId="0" fontId="7" fillId="0" borderId="1" xfId="2" applyFont="1" applyBorder="1" applyAlignment="1">
      <alignment horizontal="center" vertical="center" wrapText="1"/>
    </xf>
    <xf numFmtId="49" fontId="7" fillId="0" borderId="1" xfId="2" applyNumberFormat="1" applyFont="1" applyBorder="1" applyAlignment="1">
      <alignment horizontal="center" vertical="center" wrapText="1"/>
    </xf>
    <xf numFmtId="0" fontId="7" fillId="0" borderId="12" xfId="2" applyFont="1" applyBorder="1" applyAlignment="1">
      <alignment horizontal="center" vertical="center" wrapText="1"/>
    </xf>
    <xf numFmtId="0" fontId="7" fillId="0" borderId="13" xfId="2" applyFont="1" applyBorder="1" applyAlignment="1">
      <alignment horizontal="center" vertical="center" wrapText="1"/>
    </xf>
    <xf numFmtId="43" fontId="48" fillId="2" borderId="5" xfId="29" applyNumberFormat="1" applyFont="1" applyFill="1" applyBorder="1" applyAlignment="1">
      <alignment horizontal="center" vertical="center" wrapText="1"/>
    </xf>
    <xf numFmtId="43" fontId="48" fillId="2" borderId="3" xfId="29" applyNumberFormat="1" applyFont="1" applyFill="1" applyBorder="1" applyAlignment="1">
      <alignment horizontal="center" vertical="center" wrapText="1"/>
    </xf>
    <xf numFmtId="169" fontId="145" fillId="0" borderId="1" xfId="2" applyNumberFormat="1" applyFont="1" applyBorder="1" applyAlignment="1">
      <alignment horizontal="center" vertical="center" wrapText="1"/>
    </xf>
    <xf numFmtId="3" fontId="145" fillId="0" borderId="1" xfId="2" applyNumberFormat="1" applyFont="1" applyBorder="1" applyAlignment="1">
      <alignment horizontal="center" vertical="center" wrapText="1"/>
    </xf>
    <xf numFmtId="0" fontId="145" fillId="0" borderId="1" xfId="2" applyFont="1" applyBorder="1" applyAlignment="1">
      <alignment horizontal="center" vertical="center" wrapText="1"/>
    </xf>
    <xf numFmtId="49" fontId="145" fillId="0" borderId="1" xfId="2" applyNumberFormat="1" applyFont="1" applyBorder="1" applyAlignment="1">
      <alignment horizontal="center" vertical="center" wrapText="1"/>
    </xf>
    <xf numFmtId="0" fontId="145" fillId="0" borderId="12" xfId="2" applyFont="1" applyBorder="1" applyAlignment="1">
      <alignment horizontal="center" vertical="center" wrapText="1"/>
    </xf>
    <xf numFmtId="0" fontId="145" fillId="0" borderId="13" xfId="2" applyFont="1" applyBorder="1" applyAlignment="1">
      <alignment horizontal="center" vertical="center" wrapText="1"/>
    </xf>
    <xf numFmtId="0" fontId="48" fillId="2" borderId="5" xfId="29" applyFont="1" applyFill="1" applyBorder="1" applyAlignment="1">
      <alignment horizontal="center" vertical="center" wrapText="1"/>
    </xf>
    <xf numFmtId="0" fontId="48" fillId="2" borderId="4" xfId="29" applyFont="1" applyFill="1" applyBorder="1" applyAlignment="1">
      <alignment horizontal="center" vertical="center" wrapText="1"/>
    </xf>
    <xf numFmtId="0" fontId="48" fillId="2" borderId="3" xfId="29" applyFont="1" applyFill="1" applyBorder="1" applyAlignment="1">
      <alignment horizontal="center" vertical="center" wrapText="1"/>
    </xf>
    <xf numFmtId="169" fontId="92" fillId="0" borderId="1" xfId="2" applyNumberFormat="1" applyFont="1" applyBorder="1" applyAlignment="1">
      <alignment horizontal="center" vertical="center" wrapText="1"/>
    </xf>
    <xf numFmtId="3" fontId="92" fillId="0" borderId="1" xfId="2" applyNumberFormat="1" applyFont="1" applyBorder="1" applyAlignment="1">
      <alignment horizontal="center" vertical="center" wrapText="1"/>
    </xf>
    <xf numFmtId="0" fontId="92" fillId="0" borderId="1" xfId="2" applyFont="1" applyBorder="1" applyAlignment="1">
      <alignment horizontal="center" vertical="center" wrapText="1"/>
    </xf>
    <xf numFmtId="49" fontId="92" fillId="0" borderId="1" xfId="2" applyNumberFormat="1" applyFont="1" applyBorder="1" applyAlignment="1">
      <alignment horizontal="center" vertical="center" wrapText="1"/>
    </xf>
    <xf numFmtId="0" fontId="92" fillId="0" borderId="12" xfId="2" applyFont="1" applyBorder="1" applyAlignment="1">
      <alignment horizontal="center" vertical="center" wrapText="1"/>
    </xf>
    <xf numFmtId="0" fontId="92" fillId="0" borderId="13" xfId="2" applyFont="1" applyBorder="1" applyAlignment="1">
      <alignment horizontal="center" vertical="center" wrapText="1"/>
    </xf>
    <xf numFmtId="165" fontId="145" fillId="0" borderId="1" xfId="1" applyFont="1" applyBorder="1" applyAlignment="1">
      <alignment horizontal="center" vertical="center" wrapText="1"/>
    </xf>
    <xf numFmtId="0" fontId="20" fillId="0" borderId="12" xfId="2" applyFont="1" applyBorder="1" applyAlignment="1">
      <alignment horizontal="center" vertical="center" wrapText="1"/>
    </xf>
    <xf numFmtId="0" fontId="20" fillId="0" borderId="13" xfId="2" applyFont="1" applyBorder="1" applyAlignment="1">
      <alignment horizontal="center" vertical="center" wrapText="1"/>
    </xf>
    <xf numFmtId="165" fontId="7" fillId="0" borderId="1" xfId="1" applyFont="1" applyBorder="1" applyAlignment="1">
      <alignment horizontal="center" vertical="center" wrapText="1"/>
    </xf>
    <xf numFmtId="49" fontId="101" fillId="0" borderId="21" xfId="2" applyNumberFormat="1" applyFont="1" applyBorder="1" applyAlignment="1">
      <alignment horizontal="center" vertical="center" wrapText="1"/>
    </xf>
    <xf numFmtId="49" fontId="101" fillId="0" borderId="2" xfId="2" applyNumberFormat="1" applyFont="1" applyBorder="1" applyAlignment="1">
      <alignment horizontal="center" vertical="center" wrapText="1"/>
    </xf>
    <xf numFmtId="49" fontId="101" fillId="0" borderId="21" xfId="57" applyNumberFormat="1" applyFont="1" applyFill="1" applyBorder="1" applyAlignment="1">
      <alignment horizontal="center" vertical="center" wrapText="1"/>
    </xf>
    <xf numFmtId="49" fontId="101" fillId="0" borderId="2" xfId="57" applyNumberFormat="1" applyFont="1" applyFill="1" applyBorder="1" applyAlignment="1">
      <alignment horizontal="center" vertical="center"/>
    </xf>
    <xf numFmtId="169" fontId="101" fillId="0" borderId="21" xfId="2" applyNumberFormat="1" applyFont="1" applyBorder="1" applyAlignment="1">
      <alignment horizontal="center" vertical="center" wrapText="1"/>
    </xf>
    <xf numFmtId="169" fontId="101" fillId="0" borderId="2" xfId="2" applyNumberFormat="1" applyFont="1" applyBorder="1" applyAlignment="1">
      <alignment horizontal="center" vertical="center" wrapText="1"/>
    </xf>
    <xf numFmtId="3" fontId="101" fillId="0" borderId="21" xfId="2" applyNumberFormat="1" applyFont="1" applyBorder="1" applyAlignment="1">
      <alignment horizontal="center" vertical="center" wrapText="1"/>
    </xf>
    <xf numFmtId="3" fontId="101" fillId="0" borderId="2" xfId="2" applyNumberFormat="1" applyFont="1" applyBorder="1" applyAlignment="1">
      <alignment horizontal="center" vertical="center" wrapText="1"/>
    </xf>
    <xf numFmtId="49" fontId="145" fillId="0" borderId="21" xfId="36" applyNumberFormat="1" applyFont="1" applyFill="1" applyBorder="1" applyAlignment="1">
      <alignment horizontal="center" vertical="center" wrapText="1"/>
    </xf>
    <xf numFmtId="49" fontId="145" fillId="0" borderId="2" xfId="36" applyNumberFormat="1" applyFont="1" applyFill="1" applyBorder="1" applyAlignment="1">
      <alignment horizontal="center" vertical="center"/>
    </xf>
    <xf numFmtId="169" fontId="145" fillId="0" borderId="21" xfId="2" applyNumberFormat="1" applyFont="1" applyFill="1" applyBorder="1" applyAlignment="1">
      <alignment horizontal="center" vertical="center" wrapText="1"/>
    </xf>
    <xf numFmtId="169" fontId="145" fillId="0" borderId="2" xfId="2" applyNumberFormat="1" applyFont="1" applyFill="1" applyBorder="1" applyAlignment="1">
      <alignment horizontal="center" vertical="center" wrapText="1"/>
    </xf>
    <xf numFmtId="3" fontId="145" fillId="0" borderId="21" xfId="2" applyNumberFormat="1" applyFont="1" applyFill="1" applyBorder="1" applyAlignment="1">
      <alignment horizontal="center" vertical="center" wrapText="1"/>
    </xf>
    <xf numFmtId="3" fontId="145" fillId="0" borderId="2" xfId="2" applyNumberFormat="1" applyFont="1" applyFill="1" applyBorder="1" applyAlignment="1">
      <alignment horizontal="center" vertical="center" wrapText="1"/>
    </xf>
    <xf numFmtId="49" fontId="145" fillId="0" borderId="21" xfId="2" applyNumberFormat="1" applyFont="1" applyFill="1" applyBorder="1" applyAlignment="1">
      <alignment horizontal="center" vertical="center" wrapText="1"/>
    </xf>
    <xf numFmtId="49" fontId="145" fillId="0" borderId="2" xfId="2" applyNumberFormat="1" applyFont="1" applyFill="1" applyBorder="1" applyAlignment="1">
      <alignment horizontal="center" vertical="center" wrapText="1"/>
    </xf>
    <xf numFmtId="187" fontId="48" fillId="2" borderId="85" xfId="65" applyNumberFormat="1" applyFont="1" applyFill="1" applyBorder="1" applyAlignment="1">
      <alignment horizontal="center" vertical="center" wrapText="1"/>
    </xf>
    <xf numFmtId="187" fontId="48" fillId="2" borderId="38" xfId="65" applyNumberFormat="1" applyFont="1" applyFill="1" applyBorder="1" applyAlignment="1">
      <alignment horizontal="center" vertical="center" wrapText="1"/>
    </xf>
    <xf numFmtId="49" fontId="95" fillId="0" borderId="21" xfId="36" applyNumberFormat="1" applyFont="1" applyFill="1" applyBorder="1" applyAlignment="1">
      <alignment horizontal="center" vertical="center" wrapText="1"/>
    </xf>
    <xf numFmtId="49" fontId="95" fillId="0" borderId="2" xfId="36" applyNumberFormat="1" applyFont="1" applyFill="1" applyBorder="1" applyAlignment="1">
      <alignment horizontal="center" vertical="center"/>
    </xf>
    <xf numFmtId="169" fontId="95" fillId="0" borderId="21" xfId="2" applyNumberFormat="1" applyFont="1" applyFill="1" applyBorder="1" applyAlignment="1">
      <alignment horizontal="center" vertical="center" wrapText="1"/>
    </xf>
    <xf numFmtId="169" fontId="95" fillId="0" borderId="2" xfId="2" applyNumberFormat="1" applyFont="1" applyFill="1" applyBorder="1" applyAlignment="1">
      <alignment horizontal="center" vertical="center" wrapText="1"/>
    </xf>
    <xf numFmtId="3" fontId="95" fillId="0" borderId="21" xfId="2" applyNumberFormat="1" applyFont="1" applyFill="1" applyBorder="1" applyAlignment="1">
      <alignment horizontal="center" vertical="center" wrapText="1"/>
    </xf>
    <xf numFmtId="3" fontId="95" fillId="0" borderId="2" xfId="2" applyNumberFormat="1" applyFont="1" applyFill="1" applyBorder="1" applyAlignment="1">
      <alignment horizontal="center" vertical="center" wrapText="1"/>
    </xf>
    <xf numFmtId="49" fontId="95" fillId="0" borderId="21" xfId="2" applyNumberFormat="1" applyFont="1" applyFill="1" applyBorder="1" applyAlignment="1">
      <alignment horizontal="center" vertical="center" wrapText="1"/>
    </xf>
    <xf numFmtId="49" fontId="95" fillId="0" borderId="2" xfId="2" applyNumberFormat="1" applyFont="1" applyFill="1" applyBorder="1" applyAlignment="1">
      <alignment horizontal="center" vertical="center" wrapText="1"/>
    </xf>
    <xf numFmtId="0" fontId="50" fillId="0" borderId="0" xfId="0" applyFont="1" applyAlignment="1" applyProtection="1">
      <alignment horizontal="left" vertical="center"/>
      <protection locked="0"/>
    </xf>
    <xf numFmtId="0" fontId="15" fillId="0" borderId="0" xfId="0" applyFont="1" applyAlignment="1" applyProtection="1">
      <alignment horizontal="center" vertical="center"/>
      <protection locked="0"/>
    </xf>
    <xf numFmtId="166" fontId="145" fillId="0" borderId="21" xfId="38" applyNumberFormat="1" applyFont="1" applyFill="1" applyBorder="1" applyAlignment="1" applyProtection="1">
      <alignment horizontal="center" vertical="center" wrapText="1"/>
      <protection locked="0"/>
    </xf>
    <xf numFmtId="166" fontId="48" fillId="0" borderId="21" xfId="38" applyNumberFormat="1" applyFont="1" applyFill="1" applyBorder="1" applyAlignment="1">
      <alignment horizontal="center" vertical="center" wrapText="1"/>
    </xf>
    <xf numFmtId="166" fontId="145" fillId="0" borderId="21" xfId="38" applyNumberFormat="1" applyFont="1" applyFill="1" applyBorder="1" applyAlignment="1" applyProtection="1">
      <alignment horizontal="center" vertical="center"/>
      <protection locked="0"/>
    </xf>
    <xf numFmtId="166" fontId="145" fillId="0" borderId="2" xfId="38" applyNumberFormat="1" applyFont="1" applyFill="1" applyBorder="1" applyAlignment="1" applyProtection="1">
      <alignment horizontal="center" vertical="center"/>
      <protection locked="0"/>
    </xf>
    <xf numFmtId="0" fontId="145" fillId="0" borderId="23" xfId="27" applyFont="1" applyFill="1" applyBorder="1" applyAlignment="1" applyProtection="1">
      <alignment horizontal="center" vertical="center" wrapText="1"/>
      <protection locked="0"/>
    </xf>
    <xf numFmtId="0" fontId="145" fillId="0" borderId="21" xfId="0" applyFont="1" applyFill="1" applyBorder="1" applyAlignment="1" applyProtection="1">
      <alignment horizontal="center" vertical="center"/>
      <protection locked="0"/>
    </xf>
    <xf numFmtId="0" fontId="145" fillId="0" borderId="2" xfId="0" applyFont="1" applyFill="1" applyBorder="1" applyAlignment="1" applyProtection="1">
      <alignment horizontal="center" vertical="center"/>
      <protection locked="0"/>
    </xf>
    <xf numFmtId="0" fontId="145" fillId="0" borderId="21" xfId="0" applyFont="1" applyFill="1" applyBorder="1" applyAlignment="1" applyProtection="1">
      <alignment horizontal="center" vertical="center" wrapText="1"/>
      <protection locked="0"/>
    </xf>
    <xf numFmtId="0" fontId="145" fillId="0" borderId="2" xfId="0" applyFont="1" applyFill="1" applyBorder="1" applyAlignment="1" applyProtection="1">
      <alignment horizontal="center" vertical="center" wrapText="1"/>
      <protection locked="0"/>
    </xf>
    <xf numFmtId="1" fontId="50" fillId="3" borderId="5" xfId="1" applyNumberFormat="1" applyFont="1" applyFill="1" applyBorder="1" applyAlignment="1">
      <alignment horizontal="center" vertical="center"/>
    </xf>
    <xf numFmtId="1" fontId="50" fillId="3" borderId="4" xfId="1" applyNumberFormat="1" applyFont="1" applyFill="1" applyBorder="1" applyAlignment="1">
      <alignment horizontal="center" vertical="center"/>
    </xf>
    <xf numFmtId="1" fontId="50" fillId="3" borderId="3" xfId="1" applyNumberFormat="1" applyFont="1" applyFill="1" applyBorder="1" applyAlignment="1">
      <alignment horizontal="center" vertical="center"/>
    </xf>
    <xf numFmtId="49" fontId="50" fillId="3" borderId="5" xfId="31" applyNumberFormat="1" applyFont="1" applyFill="1" applyBorder="1" applyAlignment="1">
      <alignment horizontal="left" vertical="center" wrapText="1"/>
    </xf>
    <xf numFmtId="49" fontId="50" fillId="3" borderId="4" xfId="31" applyNumberFormat="1" applyFont="1" applyFill="1" applyBorder="1" applyAlignment="1">
      <alignment horizontal="left" vertical="center" wrapText="1"/>
    </xf>
    <xf numFmtId="49" fontId="50" fillId="3" borderId="3" xfId="31" applyNumberFormat="1" applyFont="1" applyFill="1" applyBorder="1" applyAlignment="1">
      <alignment horizontal="left" vertical="center" wrapText="1"/>
    </xf>
    <xf numFmtId="49" fontId="61" fillId="3" borderId="12" xfId="30" applyNumberFormat="1" applyFont="1" applyFill="1" applyBorder="1" applyAlignment="1">
      <alignment horizontal="center" vertical="center" wrapText="1"/>
    </xf>
    <xf numFmtId="49" fontId="61" fillId="3" borderId="4" xfId="30" applyNumberFormat="1" applyFont="1" applyFill="1" applyBorder="1" applyAlignment="1">
      <alignment horizontal="center" vertical="center" wrapText="1"/>
    </xf>
    <xf numFmtId="49" fontId="63" fillId="3" borderId="1" xfId="30" applyNumberFormat="1" applyFont="1" applyFill="1" applyBorder="1" applyAlignment="1">
      <alignment horizontal="center" vertical="center" wrapText="1"/>
    </xf>
    <xf numFmtId="49" fontId="63" fillId="3" borderId="4" xfId="30" applyNumberFormat="1" applyFont="1" applyFill="1" applyBorder="1" applyAlignment="1">
      <alignment horizontal="center" vertical="center" wrapText="1"/>
    </xf>
    <xf numFmtId="49" fontId="63" fillId="3" borderId="13" xfId="30" applyNumberFormat="1" applyFont="1" applyFill="1" applyBorder="1" applyAlignment="1">
      <alignment horizontal="center" vertical="center" wrapText="1"/>
    </xf>
    <xf numFmtId="2" fontId="15" fillId="8" borderId="12" xfId="30" applyNumberFormat="1" applyFont="1" applyFill="1" applyBorder="1" applyAlignment="1">
      <alignment horizontal="center" vertical="center" wrapText="1"/>
    </xf>
    <xf numFmtId="2" fontId="15" fillId="8" borderId="13" xfId="30" applyNumberFormat="1" applyFont="1" applyFill="1" applyBorder="1" applyAlignment="1">
      <alignment horizontal="center" vertical="center" wrapText="1"/>
    </xf>
    <xf numFmtId="49" fontId="15" fillId="8" borderId="15" xfId="31" applyNumberFormat="1" applyFont="1" applyFill="1" applyBorder="1" applyAlignment="1">
      <alignment horizontal="center" vertical="center" wrapText="1"/>
    </xf>
    <xf numFmtId="49" fontId="15" fillId="8" borderId="16" xfId="31" applyNumberFormat="1" applyFont="1" applyFill="1" applyBorder="1" applyAlignment="1">
      <alignment horizontal="center" vertical="center" wrapText="1"/>
    </xf>
    <xf numFmtId="49" fontId="15" fillId="8" borderId="1" xfId="32" applyNumberFormat="1" applyFont="1" applyFill="1" applyBorder="1" applyAlignment="1">
      <alignment horizontal="center" vertical="center" wrapText="1"/>
    </xf>
    <xf numFmtId="49" fontId="15" fillId="8" borderId="1" xfId="30" applyNumberFormat="1" applyFont="1" applyFill="1" applyBorder="1" applyAlignment="1">
      <alignment horizontal="center" vertical="center" wrapText="1"/>
    </xf>
  </cellXfs>
  <cellStyles count="74">
    <cellStyle name="Comma" xfId="1" builtinId="3"/>
    <cellStyle name="Comma [0] 2" xfId="26"/>
    <cellStyle name="Comma 10 10 2 2" xfId="38"/>
    <cellStyle name="Comma 128" xfId="36"/>
    <cellStyle name="Comma 128 2" xfId="51"/>
    <cellStyle name="Comma 128 3" xfId="47"/>
    <cellStyle name="Comma 128 4" xfId="46"/>
    <cellStyle name="Comma 128 5" xfId="57"/>
    <cellStyle name="Comma 128 6" xfId="62"/>
    <cellStyle name="Comma 14 13" xfId="39"/>
    <cellStyle name="Comma 14 14" xfId="41"/>
    <cellStyle name="Comma 2" xfId="65"/>
    <cellStyle name="Comma 2 2" xfId="6"/>
    <cellStyle name="Comma 2 2 2" xfId="34"/>
    <cellStyle name="Comma 2 2 3" xfId="31"/>
    <cellStyle name="Comma 2 2 4" xfId="42"/>
    <cellStyle name="Comma 2 3 2" xfId="33"/>
    <cellStyle name="Comma 2 4" xfId="3"/>
    <cellStyle name="Comma 2 83" xfId="56"/>
    <cellStyle name="Comma 3" xfId="32"/>
    <cellStyle name="Comma 3 2" xfId="21"/>
    <cellStyle name="Comma 3 3" xfId="53"/>
    <cellStyle name="Comma 3 4" xfId="49"/>
    <cellStyle name="Comma 3 5" xfId="44"/>
    <cellStyle name="Comma 3 5 2" xfId="63"/>
    <cellStyle name="Comma 3 6" xfId="59"/>
    <cellStyle name="Comma 3 7" xfId="60"/>
    <cellStyle name="Comma 30" xfId="35"/>
    <cellStyle name="Comma 4" xfId="69"/>
    <cellStyle name="Comma 4 3" xfId="23"/>
    <cellStyle name="Comma 6 4" xfId="12"/>
    <cellStyle name="Comma 8" xfId="15"/>
    <cellStyle name="Good 3" xfId="20"/>
    <cellStyle name="Normal" xfId="0" builtinId="0"/>
    <cellStyle name="Normal 10" xfId="68"/>
    <cellStyle name="Normal 101" xfId="30"/>
    <cellStyle name="Normal 101 2" xfId="52"/>
    <cellStyle name="Normal 101 3" xfId="48"/>
    <cellStyle name="Normal 101 4" xfId="45"/>
    <cellStyle name="Normal 101 5" xfId="58"/>
    <cellStyle name="Normal 101 6" xfId="61"/>
    <cellStyle name="Normal 120" xfId="55"/>
    <cellStyle name="Normal 15 3" xfId="37"/>
    <cellStyle name="Normal 174" xfId="28"/>
    <cellStyle name="Normal 2" xfId="64"/>
    <cellStyle name="Normal 2 2" xfId="4"/>
    <cellStyle name="Normal 2 3" xfId="5"/>
    <cellStyle name="Normal 3" xfId="14"/>
    <cellStyle name="Normal 3 2" xfId="70"/>
    <cellStyle name="Normal 3 4" xfId="16"/>
    <cellStyle name="Normal 34" xfId="40"/>
    <cellStyle name="Normal 34 2" xfId="50"/>
    <cellStyle name="Normal 4" xfId="24"/>
    <cellStyle name="Normal 4 2 2" xfId="27"/>
    <cellStyle name="Normal 4 3" xfId="25"/>
    <cellStyle name="Normal 4 3 2" xfId="22"/>
    <cellStyle name="Normal 5 2 2" xfId="7"/>
    <cellStyle name="Normal 5 3" xfId="11"/>
    <cellStyle name="Normal 9" xfId="67"/>
    <cellStyle name="Normal_BUHMWOO RENOVATION22-4 2" xfId="29"/>
    <cellStyle name="Normal_E-Main Factory_HCM-94-0000-M&amp;E For YUWA(Hazama)V" xfId="72"/>
    <cellStyle name="Normal_HNI-91-0115 Santomas Factory Project_HNI-91-0201 Daiwa Factory Revised" xfId="73"/>
    <cellStyle name="Normal_MauDuToanthang9_2008_Gia24 2" xfId="2"/>
    <cellStyle name="Normal_thdt" xfId="66"/>
    <cellStyle name="Percent" xfId="54" builtinId="5"/>
    <cellStyle name="Percent 2" xfId="13"/>
    <cellStyle name="Percent 2 2" xfId="71"/>
    <cellStyle name="Percent 2 2 2" xfId="19"/>
    <cellStyle name="Percent 2 3" xfId="18"/>
    <cellStyle name="Percent 5" xfId="17"/>
    <cellStyle name="Style 1 5" xfId="43"/>
    <cellStyle name="표준 3" xfId="9"/>
    <cellStyle name="표준 3 2 3" xfId="10"/>
    <cellStyle name="표준 3 4" xfId="8"/>
  </cellStyles>
  <dxfs count="0"/>
  <tableStyles count="0" defaultTableStyle="TableStyleMedium2" defaultPivotStyle="PivotStyleLight16"/>
  <colors>
    <mruColors>
      <color rgb="FF0000FF"/>
      <color rgb="FFFF5050"/>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sharedStrings" Target="sharedStrings.xml"/><Relationship Id="rId48"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20" Type="http://schemas.openxmlformats.org/officeDocument/2006/relationships/worksheet" Target="worksheets/sheet20.xml"/><Relationship Id="rId4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7231;&#36554;&#26842;&#21450;&#27893;&#28006;&#31449;%20NXM&amp;TRAM%20BO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32317;&#34920;TONG%20HOP%20"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0&#29926;&#26031;&#32592;&#25918;&#32622;&#21312;%20KHU%20DAT%20BON%20GAS%20"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AppData/Roaming/Microsoft/Excel/BMA%20-%20ME%20(version%201).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V%20STORE/Documents/Zalo%20Received%20Files/NICON%20-%20IN%20TO&#192;N%20PH&#193;T%20_DESIGN%20&amp;%20PERMIT-25061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Work\AKF\250527_BOQ_AKFOODS%20tr&#432;&#417;ng%20gu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機車棚及泵浦站 NXM&amp;TRAM BOM"/>
    </sheetNames>
    <definedNames>
      <definedName name="___h14"/>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TONG HOP "/>
    </sheetNames>
    <definedNames>
      <definedName name="___________________Goi8"/>
    </defined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瓦斯罐放置區 KHU DAT BON GAS "/>
    </sheetNames>
    <definedNames>
      <definedName name="_____Lan1"/>
      <definedName name="___THT11"/>
    </defined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7. ELC"/>
      <sheetName val="Cover"/>
      <sheetName val="1. Summary"/>
      <sheetName val="2. Design &amp; Permit"/>
      <sheetName val="Điện. FAC1"/>
      <sheetName val="EL.FAC2"/>
      <sheetName val="HVAC "/>
    </sheetNames>
    <sheetDataSet>
      <sheetData sheetId="0" refreshError="1"/>
      <sheetData sheetId="1">
        <row r="16">
          <cell r="D16" t="str">
            <v>NHÀ MÁY BMA
 BMA FACTORY</v>
          </cell>
        </row>
        <row r="17">
          <cell r="D17" t="str">
            <v>KCN HỰU THẠNH, XÃ HỰU THẠNH, HUYỆN ĐỨC HÒA, TỈNH LONG AN, VIỆT NAM
HUU THANH INDUSTRIAL PARK, HUU THANH COMMUNE, DUC HOA DISTRICT, LONG AN PROVINCE, VIETNAM</v>
          </cell>
        </row>
        <row r="18">
          <cell r="D18" t="str">
            <v>THIẾT KẾ &amp; XIN PHÉP XÂY DỰNG, TỔNG THẦU THI CÔNG 
 DESIGN &amp; CONSTRUCTION PERMIT APPLICATION, GENERAL CONTRACTOR FOR CONSTRUCTION</v>
          </cell>
        </row>
      </sheetData>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1. Summary"/>
      <sheetName val="2. BOQ"/>
      <sheetName val="List of doc"/>
      <sheetName val="Diện tích sàn xd"/>
      <sheetName val="GPT cache"/>
    </sheetNames>
    <sheetDataSet>
      <sheetData sheetId="0" refreshError="1">
        <row r="19">
          <cell r="D19" t="str">
            <v xml:space="preserve">CÔNG TY CỔ PHẦN TƯ VÂN ĐẦU TƯ XÂY DỰNG MỚI (NICON)
NEW INVESTMENT CONSTRUCTION CONSULTANT JOINT STOCK COMPANY </v>
          </cell>
        </row>
      </sheetData>
      <sheetData sheetId="1" refreshError="1">
        <row r="7">
          <cell r="A7" t="str">
            <v>STT
No.</v>
          </cell>
          <cell r="B7" t="str">
            <v>Diễn Giải
Interpretation</v>
          </cell>
          <cell r="C7" t="str">
            <v>Đơn Vị
Unit</v>
          </cell>
          <cell r="D7" t="str">
            <v>Khối Lượng
Quantity</v>
          </cell>
          <cell r="F7" t="str">
            <v>Thành tiền 
Total amount (VND)</v>
          </cell>
          <cell r="G7" t="str">
            <v>Ghi chú
Notes</v>
          </cell>
        </row>
        <row r="8">
          <cell r="A8">
            <v>0</v>
          </cell>
          <cell r="B8">
            <v>0</v>
          </cell>
          <cell r="C8">
            <v>0</v>
          </cell>
          <cell r="D8">
            <v>0</v>
          </cell>
          <cell r="F8"/>
          <cell r="G8"/>
        </row>
      </sheetData>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1+2_NVP_Xuong"/>
      <sheetName val="12_TRAM DIEN"/>
      <sheetName val="10_BỂ PCCC-"/>
      <sheetName val="NHÀ XE , TRẠM BƠM, MÁY PHÁT"/>
      <sheetName val="8_BE_XLNT+NHA DIEU HANH"/>
      <sheetName val="9_TRAM GAS"/>
      <sheetName val="NHA WC,BAO TRI, CHUA RAC 3 NGAN"/>
      <sheetName val="BẢNG HIỆU+ CỔNG"/>
      <sheetName val="13_COT_CO"/>
      <sheetName val="12_HANGRAO"/>
      <sheetName val="14_HTH_BETACHDAU"/>
      <sheetName val="16_TNM_TNT"/>
      <sheetName val="DANH MUC VAT TU"/>
      <sheetName val="NHÀ XE , TRẠM BƠM, MÁY PHÁT (2)"/>
      <sheetName val="8_BE_XLNT+NHA DIEU HANH (2)"/>
    </sheetNames>
    <sheetDataSet>
      <sheetData sheetId="0">
        <row r="10">
          <cell r="K10" t="str">
            <v>AN KHANG FOODS JSC</v>
          </cell>
        </row>
        <row r="19">
          <cell r="K19" t="str">
            <v>AN KHANG FOODS JSC</v>
          </cell>
        </row>
      </sheetData>
      <sheetData sheetId="1" refreshError="1"/>
      <sheetData sheetId="2" refreshError="1"/>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TheVien Nguyen" id="{88A9EF5B-E550-4511-9CED-2846EC7AB011}" userId="ec756c16c318535e" providerId="Windows Live"/>
</personList>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274" dT="2025-02-27T08:07:44.86" personId="{88A9EF5B-E550-4511-9CED-2846EC7AB011}" id="{DB00D006-C766-4EAD-9DD1-DE797E75BEAC}">
    <text>Mr.Hưng = 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0"/>
  <sheetViews>
    <sheetView view="pageBreakPreview" zoomScale="85" zoomScaleNormal="85" zoomScaleSheetLayoutView="85" workbookViewId="0">
      <selection activeCell="D18" sqref="D18:P18"/>
    </sheetView>
  </sheetViews>
  <sheetFormatPr defaultColWidth="8.75" defaultRowHeight="12.75"/>
  <cols>
    <col min="1" max="1" width="8.75" style="346"/>
    <col min="2" max="2" width="18.75" style="346" customWidth="1"/>
    <col min="3" max="16384" width="8.75" style="346"/>
  </cols>
  <sheetData>
    <row r="1" spans="1:16" ht="18.75" thickTop="1">
      <c r="A1" s="344"/>
      <c r="B1" s="345"/>
      <c r="C1" s="345"/>
      <c r="D1" s="345"/>
      <c r="E1" s="345"/>
      <c r="F1" s="345"/>
      <c r="G1" s="345"/>
      <c r="H1" s="345"/>
      <c r="I1" s="345"/>
      <c r="J1" s="345"/>
      <c r="K1" s="1054"/>
      <c r="L1" s="1054"/>
      <c r="M1" s="1054"/>
      <c r="N1" s="1054"/>
      <c r="O1" s="1054"/>
      <c r="P1" s="1055"/>
    </row>
    <row r="2" spans="1:16" ht="18">
      <c r="A2" s="347"/>
      <c r="B2" s="348"/>
      <c r="C2" s="348"/>
      <c r="D2" s="348"/>
      <c r="E2" s="348"/>
      <c r="F2" s="348"/>
      <c r="G2" s="348"/>
      <c r="H2" s="348"/>
      <c r="I2" s="348"/>
      <c r="J2" s="348"/>
      <c r="K2" s="349"/>
      <c r="L2" s="350"/>
      <c r="M2" s="349"/>
      <c r="N2" s="349"/>
      <c r="O2" s="349"/>
      <c r="P2" s="351"/>
    </row>
    <row r="3" spans="1:16" ht="18">
      <c r="A3" s="347"/>
      <c r="B3" s="348"/>
      <c r="C3" s="352"/>
      <c r="D3" s="348"/>
      <c r="E3" s="348"/>
      <c r="F3" s="348"/>
      <c r="G3" s="348"/>
      <c r="H3" s="348"/>
      <c r="I3" s="348"/>
      <c r="J3" s="348"/>
      <c r="K3" s="349"/>
      <c r="L3" s="350"/>
      <c r="M3" s="349"/>
      <c r="N3" s="349"/>
      <c r="O3" s="349"/>
      <c r="P3" s="351"/>
    </row>
    <row r="4" spans="1:16" ht="18">
      <c r="A4" s="347"/>
      <c r="B4" s="348"/>
      <c r="C4" s="348"/>
      <c r="D4" s="348"/>
      <c r="E4" s="348"/>
      <c r="F4" s="348"/>
      <c r="G4" s="348"/>
      <c r="H4" s="348"/>
      <c r="I4" s="348"/>
      <c r="J4" s="348"/>
      <c r="K4" s="348"/>
      <c r="L4" s="348"/>
      <c r="M4" s="348"/>
      <c r="N4" s="348"/>
      <c r="O4" s="348"/>
      <c r="P4" s="351"/>
    </row>
    <row r="5" spans="1:16">
      <c r="A5" s="353"/>
      <c r="B5" s="354"/>
      <c r="C5" s="354"/>
      <c r="D5" s="354"/>
      <c r="E5" s="354"/>
      <c r="F5" s="354"/>
      <c r="G5" s="354"/>
      <c r="H5" s="354"/>
      <c r="I5" s="354"/>
      <c r="J5" s="354"/>
      <c r="K5" s="355"/>
      <c r="L5" s="355"/>
      <c r="M5" s="355"/>
      <c r="N5" s="355"/>
      <c r="O5" s="355"/>
      <c r="P5" s="356"/>
    </row>
    <row r="6" spans="1:16">
      <c r="A6" s="353"/>
      <c r="B6" s="354"/>
      <c r="C6" s="354"/>
      <c r="D6" s="354"/>
      <c r="E6" s="354"/>
      <c r="F6" s="354"/>
      <c r="G6" s="354"/>
      <c r="H6" s="354"/>
      <c r="I6" s="354"/>
      <c r="J6" s="354"/>
      <c r="K6" s="355"/>
      <c r="L6" s="355"/>
      <c r="M6" s="355"/>
      <c r="N6" s="355"/>
      <c r="O6" s="355"/>
      <c r="P6" s="356"/>
    </row>
    <row r="7" spans="1:16">
      <c r="A7" s="353"/>
      <c r="B7" s="354"/>
      <c r="C7" s="354"/>
      <c r="D7" s="354"/>
      <c r="E7" s="354"/>
      <c r="F7" s="354"/>
      <c r="G7" s="354"/>
      <c r="H7" s="354"/>
      <c r="I7" s="354"/>
      <c r="J7" s="354"/>
      <c r="K7" s="355"/>
      <c r="L7" s="355"/>
      <c r="M7" s="355"/>
      <c r="N7" s="355"/>
      <c r="O7" s="355"/>
      <c r="P7" s="356"/>
    </row>
    <row r="8" spans="1:16">
      <c r="A8" s="357"/>
      <c r="B8" s="354"/>
      <c r="C8" s="358"/>
      <c r="D8" s="358"/>
      <c r="E8" s="358"/>
      <c r="F8" s="358"/>
      <c r="G8" s="358"/>
      <c r="H8" s="358"/>
      <c r="I8" s="358"/>
      <c r="J8" s="358"/>
      <c r="K8" s="358"/>
      <c r="L8" s="358"/>
      <c r="M8" s="358"/>
      <c r="N8" s="358"/>
      <c r="O8" s="358"/>
      <c r="P8" s="359"/>
    </row>
    <row r="9" spans="1:16">
      <c r="A9" s="360"/>
      <c r="B9" s="354"/>
      <c r="C9" s="354"/>
      <c r="D9" s="354"/>
      <c r="E9" s="354"/>
      <c r="F9" s="354"/>
      <c r="G9" s="354"/>
      <c r="H9" s="354"/>
      <c r="I9" s="354"/>
      <c r="J9" s="354"/>
      <c r="K9" s="354"/>
      <c r="L9" s="354"/>
      <c r="M9" s="354"/>
      <c r="N9" s="354"/>
      <c r="O9" s="354"/>
      <c r="P9" s="361"/>
    </row>
    <row r="10" spans="1:16" ht="18">
      <c r="A10" s="347"/>
      <c r="B10" s="348"/>
      <c r="C10" s="348"/>
      <c r="D10" s="348"/>
      <c r="E10" s="348"/>
      <c r="F10" s="348"/>
      <c r="G10" s="348"/>
      <c r="H10" s="348"/>
      <c r="I10" s="348"/>
      <c r="J10" s="348"/>
      <c r="K10" s="348"/>
      <c r="L10" s="348"/>
      <c r="M10" s="348"/>
      <c r="N10" s="348"/>
      <c r="O10" s="348"/>
      <c r="P10" s="362"/>
    </row>
    <row r="11" spans="1:16" ht="44.45" customHeight="1">
      <c r="A11" s="1056" t="s">
        <v>1094</v>
      </c>
      <c r="B11" s="1057"/>
      <c r="C11" s="1057"/>
      <c r="D11" s="1057"/>
      <c r="E11" s="1057"/>
      <c r="F11" s="1057"/>
      <c r="G11" s="1057"/>
      <c r="H11" s="1057"/>
      <c r="I11" s="1057"/>
      <c r="J11" s="1057"/>
      <c r="K11" s="1057"/>
      <c r="L11" s="1057"/>
      <c r="M11" s="1057"/>
      <c r="N11" s="1057"/>
      <c r="O11" s="1057"/>
      <c r="P11" s="1058"/>
    </row>
    <row r="12" spans="1:16" ht="15.75">
      <c r="A12" s="1059"/>
      <c r="B12" s="1060"/>
      <c r="C12" s="1060"/>
      <c r="D12" s="1060"/>
      <c r="E12" s="1060"/>
      <c r="F12" s="1060"/>
      <c r="G12" s="1060"/>
      <c r="H12" s="1060"/>
      <c r="I12" s="1060"/>
      <c r="J12" s="1060"/>
      <c r="K12" s="1060"/>
      <c r="L12" s="1060"/>
      <c r="M12" s="1060"/>
      <c r="N12" s="1060"/>
      <c r="O12" s="1060"/>
      <c r="P12" s="1061"/>
    </row>
    <row r="13" spans="1:16" ht="20.25">
      <c r="A13" s="363"/>
      <c r="B13" s="364"/>
      <c r="C13" s="364"/>
      <c r="D13" s="364"/>
      <c r="E13" s="364"/>
      <c r="F13" s="364"/>
      <c r="G13" s="364"/>
      <c r="H13" s="364"/>
      <c r="I13" s="364"/>
      <c r="J13" s="364"/>
      <c r="K13" s="364"/>
      <c r="L13" s="364"/>
      <c r="M13" s="364"/>
      <c r="N13" s="364"/>
      <c r="O13" s="364"/>
      <c r="P13" s="365"/>
    </row>
    <row r="14" spans="1:16" ht="15.75">
      <c r="A14" s="366"/>
      <c r="B14" s="367"/>
      <c r="C14" s="367"/>
      <c r="D14" s="367"/>
      <c r="E14" s="367"/>
      <c r="F14" s="367"/>
      <c r="G14" s="367"/>
      <c r="H14" s="367"/>
      <c r="I14" s="367"/>
      <c r="J14" s="367"/>
      <c r="K14" s="367"/>
      <c r="L14" s="368"/>
      <c r="M14" s="368"/>
      <c r="N14" s="368"/>
      <c r="O14" s="368"/>
      <c r="P14" s="369"/>
    </row>
    <row r="15" spans="1:16" ht="15.75">
      <c r="A15" s="366"/>
      <c r="B15" s="367"/>
      <c r="C15" s="367"/>
      <c r="D15" s="367"/>
      <c r="E15" s="367"/>
      <c r="F15" s="367"/>
      <c r="G15" s="367"/>
      <c r="H15" s="367"/>
      <c r="I15" s="367"/>
      <c r="J15" s="367"/>
      <c r="K15" s="367"/>
      <c r="L15" s="368"/>
      <c r="M15" s="368"/>
      <c r="N15" s="368"/>
      <c r="O15" s="368"/>
      <c r="P15" s="369"/>
    </row>
    <row r="16" spans="1:16" ht="36.75">
      <c r="A16" s="370"/>
      <c r="B16" s="371" t="s">
        <v>1095</v>
      </c>
      <c r="C16" s="372"/>
      <c r="D16" s="1062"/>
      <c r="E16" s="1062"/>
      <c r="F16" s="1062"/>
      <c r="G16" s="1062"/>
      <c r="H16" s="1062"/>
      <c r="I16" s="1062"/>
      <c r="J16" s="1062"/>
      <c r="K16" s="1062"/>
      <c r="L16" s="1062"/>
      <c r="M16" s="1062"/>
      <c r="N16" s="1062"/>
      <c r="O16" s="1062"/>
      <c r="P16" s="1063"/>
    </row>
    <row r="17" spans="1:16" ht="30.75">
      <c r="A17" s="370"/>
      <c r="B17" s="373" t="s">
        <v>1096</v>
      </c>
      <c r="C17" s="374"/>
      <c r="D17" s="1048" t="s">
        <v>1097</v>
      </c>
      <c r="E17" s="1049"/>
      <c r="F17" s="1049"/>
      <c r="G17" s="1049"/>
      <c r="H17" s="1049"/>
      <c r="I17" s="1049"/>
      <c r="J17" s="1049"/>
      <c r="K17" s="1049"/>
      <c r="L17" s="1049"/>
      <c r="M17" s="1049"/>
      <c r="N17" s="1049"/>
      <c r="O17" s="1049"/>
      <c r="P17" s="1050"/>
    </row>
    <row r="18" spans="1:16" ht="30.75">
      <c r="A18" s="375"/>
      <c r="B18" s="376" t="s">
        <v>1098</v>
      </c>
      <c r="C18" s="374"/>
      <c r="D18" s="1048" t="s">
        <v>1099</v>
      </c>
      <c r="E18" s="1049"/>
      <c r="F18" s="1049"/>
      <c r="G18" s="1049"/>
      <c r="H18" s="1049"/>
      <c r="I18" s="1049"/>
      <c r="J18" s="1049"/>
      <c r="K18" s="1049"/>
      <c r="L18" s="1049"/>
      <c r="M18" s="1049"/>
      <c r="N18" s="1049"/>
      <c r="O18" s="1049"/>
      <c r="P18" s="1050"/>
    </row>
    <row r="19" spans="1:16" ht="30.75">
      <c r="A19" s="375"/>
      <c r="B19" s="376" t="s">
        <v>1100</v>
      </c>
      <c r="C19" s="374"/>
      <c r="D19" s="1048" t="s">
        <v>1101</v>
      </c>
      <c r="E19" s="1049"/>
      <c r="F19" s="1049"/>
      <c r="G19" s="1049"/>
      <c r="H19" s="1049"/>
      <c r="I19" s="1049"/>
      <c r="J19" s="1049"/>
      <c r="K19" s="1049"/>
      <c r="L19" s="1049"/>
      <c r="M19" s="1049"/>
      <c r="N19" s="1049"/>
      <c r="O19" s="1049"/>
      <c r="P19" s="1050"/>
    </row>
    <row r="20" spans="1:16" ht="18">
      <c r="A20" s="375"/>
      <c r="B20" s="376"/>
      <c r="C20" s="377"/>
      <c r="D20" s="1048"/>
      <c r="E20" s="1049"/>
      <c r="F20" s="1049"/>
      <c r="G20" s="1049"/>
      <c r="H20" s="1049"/>
      <c r="I20" s="1049"/>
      <c r="J20" s="1049"/>
      <c r="K20" s="1049"/>
      <c r="L20" s="1049"/>
      <c r="M20" s="1049"/>
      <c r="N20" s="1049"/>
      <c r="O20" s="1049"/>
      <c r="P20" s="1050"/>
    </row>
    <row r="21" spans="1:16" ht="18">
      <c r="A21" s="375"/>
      <c r="B21" s="377"/>
      <c r="C21" s="377"/>
      <c r="D21" s="377"/>
      <c r="E21" s="377"/>
      <c r="F21" s="377"/>
      <c r="G21" s="377"/>
      <c r="H21" s="377"/>
      <c r="I21" s="377"/>
      <c r="J21" s="377"/>
      <c r="K21" s="377"/>
      <c r="L21" s="377"/>
      <c r="M21" s="377"/>
      <c r="N21" s="377"/>
      <c r="O21" s="377"/>
      <c r="P21" s="378"/>
    </row>
    <row r="22" spans="1:16" ht="18">
      <c r="A22" s="375"/>
      <c r="B22" s="377"/>
      <c r="C22" s="377"/>
      <c r="D22" s="377"/>
      <c r="E22" s="377"/>
      <c r="F22" s="377"/>
      <c r="G22" s="377"/>
      <c r="H22" s="377"/>
      <c r="I22" s="377"/>
      <c r="J22" s="377"/>
      <c r="K22" s="377"/>
      <c r="L22" s="377"/>
      <c r="M22" s="377"/>
      <c r="N22" s="377"/>
      <c r="O22" s="377"/>
      <c r="P22" s="378"/>
    </row>
    <row r="23" spans="1:16" ht="18">
      <c r="A23" s="375"/>
      <c r="B23" s="377"/>
      <c r="C23" s="377"/>
      <c r="D23" s="377"/>
      <c r="E23" s="377"/>
      <c r="F23" s="377"/>
      <c r="G23" s="377"/>
      <c r="H23" s="377"/>
      <c r="I23" s="377"/>
      <c r="J23" s="377"/>
      <c r="K23" s="377"/>
      <c r="L23" s="377"/>
      <c r="M23" s="377"/>
      <c r="N23" s="377"/>
      <c r="O23" s="377"/>
      <c r="P23" s="378"/>
    </row>
    <row r="24" spans="1:16" ht="18">
      <c r="A24" s="375"/>
      <c r="B24" s="377"/>
      <c r="C24" s="377"/>
      <c r="D24" s="377"/>
      <c r="E24" s="377"/>
      <c r="F24" s="377"/>
      <c r="G24" s="377"/>
      <c r="H24" s="377"/>
      <c r="I24" s="377"/>
      <c r="J24" s="377"/>
      <c r="K24" s="377"/>
      <c r="L24" s="377"/>
      <c r="M24" s="377"/>
      <c r="N24" s="377"/>
      <c r="O24" s="377"/>
      <c r="P24" s="378"/>
    </row>
    <row r="25" spans="1:16" ht="18">
      <c r="A25" s="375"/>
      <c r="B25" s="377"/>
      <c r="C25" s="377"/>
      <c r="D25" s="377"/>
      <c r="E25" s="377"/>
      <c r="F25" s="377"/>
      <c r="G25" s="377"/>
      <c r="H25" s="377"/>
      <c r="I25" s="377"/>
      <c r="J25" s="377"/>
      <c r="K25" s="377"/>
      <c r="L25" s="377"/>
      <c r="M25" s="377"/>
      <c r="N25" s="377"/>
      <c r="O25" s="377"/>
      <c r="P25" s="378"/>
    </row>
    <row r="26" spans="1:16" ht="18">
      <c r="A26" s="375"/>
      <c r="B26" s="377"/>
      <c r="C26" s="377"/>
      <c r="D26" s="377"/>
      <c r="E26" s="377"/>
      <c r="F26" s="377"/>
      <c r="G26" s="377"/>
      <c r="H26" s="377"/>
      <c r="I26" s="377"/>
      <c r="J26" s="377"/>
      <c r="K26" s="377"/>
      <c r="L26" s="377"/>
      <c r="M26" s="377"/>
      <c r="N26" s="377"/>
      <c r="O26" s="377"/>
      <c r="P26" s="378"/>
    </row>
    <row r="27" spans="1:16" ht="18">
      <c r="A27" s="375"/>
      <c r="B27" s="348"/>
      <c r="C27" s="348"/>
      <c r="D27" s="348"/>
      <c r="E27" s="348"/>
      <c r="F27" s="348"/>
      <c r="G27" s="348"/>
      <c r="H27" s="348"/>
      <c r="I27" s="348"/>
      <c r="J27" s="348"/>
      <c r="K27" s="348"/>
      <c r="L27" s="348"/>
      <c r="M27" s="348"/>
      <c r="N27" s="348"/>
      <c r="O27" s="348"/>
      <c r="P27" s="362"/>
    </row>
    <row r="28" spans="1:16" ht="15.75">
      <c r="A28" s="1051">
        <v>45839</v>
      </c>
      <c r="B28" s="1052"/>
      <c r="C28" s="1052"/>
      <c r="D28" s="1052"/>
      <c r="E28" s="1052"/>
      <c r="F28" s="1052"/>
      <c r="G28" s="1052"/>
      <c r="H28" s="1052"/>
      <c r="I28" s="1052"/>
      <c r="J28" s="1052"/>
      <c r="K28" s="1052"/>
      <c r="L28" s="1052"/>
      <c r="M28" s="1052"/>
      <c r="N28" s="1052"/>
      <c r="O28" s="1052"/>
      <c r="P28" s="1053"/>
    </row>
    <row r="29" spans="1:16" ht="15" thickBot="1">
      <c r="A29" s="379"/>
      <c r="B29" s="380"/>
      <c r="C29" s="380"/>
      <c r="D29" s="380"/>
      <c r="E29" s="380"/>
      <c r="F29" s="380"/>
      <c r="G29" s="380"/>
      <c r="H29" s="380"/>
      <c r="I29" s="380"/>
      <c r="J29" s="380"/>
      <c r="K29" s="380"/>
      <c r="L29" s="380"/>
      <c r="M29" s="380"/>
      <c r="N29" s="380"/>
      <c r="O29" s="380"/>
      <c r="P29" s="381"/>
    </row>
    <row r="30" spans="1:16" ht="15" thickTop="1">
      <c r="A30" s="382"/>
      <c r="B30" s="382"/>
      <c r="C30" s="382"/>
      <c r="D30" s="382"/>
      <c r="E30" s="382"/>
      <c r="F30" s="382"/>
      <c r="G30" s="382"/>
      <c r="H30" s="382"/>
      <c r="I30" s="382"/>
      <c r="J30" s="382"/>
      <c r="K30" s="382"/>
      <c r="L30" s="382"/>
      <c r="M30" s="382"/>
      <c r="N30" s="382"/>
      <c r="O30" s="382"/>
      <c r="P30" s="382"/>
    </row>
  </sheetData>
  <mergeCells count="9">
    <mergeCell ref="D19:P19"/>
    <mergeCell ref="D20:P20"/>
    <mergeCell ref="A28:P28"/>
    <mergeCell ref="K1:P1"/>
    <mergeCell ref="A11:P11"/>
    <mergeCell ref="A12:P12"/>
    <mergeCell ref="D16:P16"/>
    <mergeCell ref="D17:P17"/>
    <mergeCell ref="D18:P18"/>
  </mergeCells>
  <pageMargins left="0.7" right="0.7" top="0.75" bottom="0.75" header="0.3" footer="0.3"/>
  <pageSetup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6"/>
  <sheetViews>
    <sheetView tabSelected="1" view="pageBreakPreview" zoomScale="80" zoomScaleNormal="100" zoomScaleSheetLayoutView="80" workbookViewId="0">
      <selection activeCell="D9" sqref="D9"/>
    </sheetView>
  </sheetViews>
  <sheetFormatPr defaultColWidth="8.75" defaultRowHeight="15"/>
  <cols>
    <col min="1" max="1" width="8.25" style="236" customWidth="1"/>
    <col min="2" max="2" width="59.125" style="236" customWidth="1"/>
    <col min="3" max="3" width="32.25" style="235" customWidth="1"/>
    <col min="4" max="4" width="23.375" style="235" customWidth="1"/>
    <col min="5" max="5" width="8.75" style="236"/>
    <col min="6" max="6" width="19.25" style="236" customWidth="1"/>
    <col min="7" max="16384" width="8.75" style="236"/>
  </cols>
  <sheetData>
    <row r="1" spans="1:29" ht="20.25">
      <c r="A1" s="470" t="s">
        <v>760</v>
      </c>
      <c r="B1" s="471"/>
      <c r="C1" s="472"/>
      <c r="D1" s="472"/>
    </row>
    <row r="2" spans="1:29" ht="20.25">
      <c r="A2" s="470" t="s">
        <v>761</v>
      </c>
      <c r="B2" s="471"/>
      <c r="C2" s="472"/>
      <c r="D2" s="472"/>
    </row>
    <row r="3" spans="1:29" ht="20.25">
      <c r="A3" s="470" t="s">
        <v>1846</v>
      </c>
      <c r="B3" s="471"/>
      <c r="C3" s="472"/>
      <c r="D3" s="472"/>
    </row>
    <row r="4" spans="1:29" ht="20.25">
      <c r="A4" s="1064" t="s">
        <v>7</v>
      </c>
      <c r="B4" s="1064"/>
      <c r="C4" s="1064"/>
      <c r="D4" s="1064"/>
    </row>
    <row r="5" spans="1:29" ht="6" customHeight="1" thickBot="1">
      <c r="A5" s="473"/>
      <c r="B5" s="473"/>
      <c r="C5" s="473"/>
      <c r="D5" s="473"/>
    </row>
    <row r="6" spans="1:29" ht="43.5" thickBot="1">
      <c r="A6" s="851" t="s">
        <v>8</v>
      </c>
      <c r="B6" s="852" t="s">
        <v>9</v>
      </c>
      <c r="C6" s="853" t="s">
        <v>669</v>
      </c>
      <c r="D6" s="854" t="s">
        <v>679</v>
      </c>
    </row>
    <row r="7" spans="1:29" ht="34.9" customHeight="1">
      <c r="A7" s="847"/>
      <c r="B7" s="848"/>
      <c r="C7" s="849"/>
      <c r="D7" s="850"/>
    </row>
    <row r="8" spans="1:29" ht="37.15" customHeight="1">
      <c r="A8" s="836">
        <v>1</v>
      </c>
      <c r="B8" s="840" t="s">
        <v>1118</v>
      </c>
      <c r="C8" s="841">
        <f>'Summary '!C28</f>
        <v>0</v>
      </c>
      <c r="D8" s="839" t="s">
        <v>1720</v>
      </c>
    </row>
    <row r="9" spans="1:29" ht="33.6" customHeight="1">
      <c r="A9" s="836">
        <v>2</v>
      </c>
      <c r="B9" s="840" t="s">
        <v>1119</v>
      </c>
      <c r="C9" s="841">
        <f>'Design and permit'!H35</f>
        <v>0</v>
      </c>
      <c r="D9" s="839" t="s">
        <v>1720</v>
      </c>
    </row>
    <row r="10" spans="1:29" ht="31.15" customHeight="1">
      <c r="A10" s="836"/>
      <c r="B10" s="837"/>
      <c r="C10" s="838"/>
      <c r="D10" s="839"/>
      <c r="F10" s="237"/>
    </row>
    <row r="11" spans="1:29" ht="33.6" customHeight="1">
      <c r="A11" s="836"/>
      <c r="B11" s="842"/>
      <c r="C11" s="838"/>
      <c r="D11" s="839"/>
    </row>
    <row r="12" spans="1:29" ht="29.25" thickBot="1">
      <c r="A12" s="843"/>
      <c r="B12" s="844" t="s">
        <v>408</v>
      </c>
      <c r="C12" s="845">
        <f>SUM(C8:C11)</f>
        <v>0</v>
      </c>
      <c r="D12" s="846"/>
    </row>
    <row r="13" spans="1:29" ht="41.25" customHeight="1">
      <c r="A13" s="835" t="s">
        <v>1770</v>
      </c>
      <c r="B13" s="835"/>
      <c r="C13" s="1065" t="s">
        <v>1767</v>
      </c>
      <c r="D13" s="1066"/>
      <c r="E13" s="474" t="s">
        <v>682</v>
      </c>
      <c r="F13" s="474"/>
      <c r="G13" s="474"/>
      <c r="H13" s="474"/>
      <c r="I13" s="475"/>
      <c r="J13" s="476"/>
      <c r="K13" s="477"/>
      <c r="L13" s="478"/>
      <c r="M13" s="478"/>
      <c r="N13" s="478"/>
      <c r="O13" s="478"/>
      <c r="P13" s="479"/>
      <c r="Q13" s="479"/>
      <c r="R13" s="479"/>
      <c r="S13" s="479"/>
      <c r="T13" s="479"/>
      <c r="U13" s="479"/>
      <c r="V13" s="479"/>
      <c r="W13" s="479"/>
      <c r="X13" s="479"/>
      <c r="Y13" s="479"/>
      <c r="Z13" s="479"/>
      <c r="AA13" s="479"/>
      <c r="AB13" s="479"/>
      <c r="AC13" s="479"/>
    </row>
    <row r="14" spans="1:29" ht="20.25" customHeight="1">
      <c r="A14" s="480" t="s">
        <v>683</v>
      </c>
      <c r="B14" s="480"/>
      <c r="C14" s="1067" t="s">
        <v>1766</v>
      </c>
      <c r="D14" s="1067"/>
      <c r="E14" s="481"/>
      <c r="F14" s="481" t="s">
        <v>684</v>
      </c>
      <c r="G14" s="481"/>
      <c r="H14" s="482"/>
      <c r="I14" s="483"/>
      <c r="J14" s="484"/>
      <c r="K14" s="477"/>
      <c r="L14" s="478"/>
      <c r="M14" s="478"/>
      <c r="N14" s="478"/>
      <c r="O14" s="478"/>
      <c r="P14" s="479"/>
      <c r="Q14" s="479"/>
      <c r="R14" s="479"/>
      <c r="S14" s="479"/>
      <c r="T14" s="479"/>
      <c r="U14" s="479"/>
      <c r="V14" s="479"/>
      <c r="W14" s="479"/>
      <c r="X14" s="479"/>
      <c r="Y14" s="479"/>
      <c r="Z14" s="479"/>
      <c r="AA14" s="479"/>
      <c r="AB14" s="479"/>
      <c r="AC14" s="479"/>
    </row>
    <row r="15" spans="1:29" ht="20.25" customHeight="1">
      <c r="A15" s="534"/>
      <c r="B15" s="534"/>
      <c r="C15" s="534"/>
      <c r="D15" s="534"/>
      <c r="E15" s="481"/>
      <c r="F15" s="481"/>
      <c r="G15" s="481"/>
      <c r="H15" s="482"/>
      <c r="I15" s="483"/>
      <c r="J15" s="484"/>
      <c r="K15" s="477"/>
      <c r="L15" s="478"/>
      <c r="M15" s="478"/>
      <c r="N15" s="478"/>
      <c r="O15" s="478"/>
      <c r="P15" s="479"/>
      <c r="Q15" s="479"/>
      <c r="R15" s="479"/>
      <c r="S15" s="479"/>
      <c r="T15" s="479"/>
      <c r="U15" s="479"/>
      <c r="V15" s="479"/>
      <c r="W15" s="479"/>
      <c r="X15" s="479"/>
      <c r="Y15" s="479"/>
      <c r="Z15" s="479"/>
      <c r="AA15" s="479"/>
      <c r="AB15" s="479"/>
      <c r="AC15" s="479"/>
    </row>
    <row r="16" spans="1:29" ht="23.25" customHeight="1">
      <c r="A16" s="479"/>
      <c r="B16" s="479"/>
      <c r="C16" s="479"/>
      <c r="D16" s="485"/>
      <c r="E16" s="485"/>
      <c r="F16" s="485"/>
      <c r="G16" s="485"/>
      <c r="H16" s="483"/>
      <c r="I16" s="483"/>
      <c r="J16" s="484"/>
      <c r="K16" s="477"/>
      <c r="L16" s="478"/>
      <c r="M16" s="478"/>
      <c r="N16" s="478"/>
      <c r="O16" s="478"/>
      <c r="P16" s="479"/>
      <c r="Q16" s="479"/>
      <c r="R16" s="479"/>
      <c r="S16" s="479"/>
      <c r="T16" s="479"/>
      <c r="U16" s="479"/>
      <c r="V16" s="479"/>
      <c r="W16" s="479"/>
      <c r="X16" s="479"/>
      <c r="Y16" s="479"/>
      <c r="Z16" s="479"/>
      <c r="AA16" s="479"/>
      <c r="AB16" s="479"/>
      <c r="AC16" s="479"/>
    </row>
    <row r="17" spans="1:29" ht="67.5" customHeight="1">
      <c r="A17" s="479"/>
      <c r="B17" s="479"/>
      <c r="C17" s="1066"/>
      <c r="D17" s="1066"/>
      <c r="E17" s="485"/>
      <c r="F17" s="485"/>
      <c r="G17" s="485"/>
      <c r="H17" s="483"/>
      <c r="I17" s="483"/>
      <c r="J17" s="484"/>
      <c r="K17" s="477"/>
      <c r="L17" s="478"/>
      <c r="M17" s="478"/>
      <c r="N17" s="478"/>
      <c r="O17" s="478"/>
      <c r="P17" s="479"/>
      <c r="Q17" s="479"/>
      <c r="R17" s="479"/>
      <c r="S17" s="479"/>
      <c r="T17" s="479"/>
      <c r="U17" s="479"/>
      <c r="V17" s="479"/>
      <c r="W17" s="479"/>
      <c r="X17" s="479"/>
      <c r="Y17" s="479"/>
      <c r="Z17" s="479"/>
      <c r="AA17" s="479"/>
      <c r="AB17" s="479"/>
      <c r="AC17" s="479"/>
    </row>
    <row r="18" spans="1:29">
      <c r="A18" s="486"/>
      <c r="B18" s="487"/>
      <c r="C18" s="488"/>
      <c r="D18" s="488"/>
    </row>
    <row r="19" spans="1:29">
      <c r="A19" s="486"/>
      <c r="B19" s="487"/>
      <c r="C19" s="488"/>
      <c r="D19" s="488"/>
    </row>
    <row r="20" spans="1:29">
      <c r="A20" s="486"/>
      <c r="B20" s="487"/>
      <c r="C20" s="489"/>
      <c r="D20" s="489"/>
    </row>
    <row r="21" spans="1:29" ht="19.899999999999999" customHeight="1"/>
    <row r="22" spans="1:29" ht="19.899999999999999" customHeight="1"/>
    <row r="23" spans="1:29" ht="19.899999999999999" customHeight="1"/>
    <row r="24" spans="1:29" ht="19.899999999999999" customHeight="1">
      <c r="C24" s="490"/>
    </row>
    <row r="25" spans="1:29" ht="19.899999999999999" customHeight="1"/>
    <row r="26" spans="1:29" ht="19.899999999999999" customHeight="1"/>
    <row r="27" spans="1:29" ht="19.899999999999999" customHeight="1"/>
    <row r="28" spans="1:29" ht="8.4499999999999993" customHeight="1"/>
    <row r="29" spans="1:29" ht="19.899999999999999" customHeight="1"/>
    <row r="30" spans="1:29" ht="19.899999999999999" customHeight="1"/>
    <row r="31" spans="1:29" ht="19.899999999999999" customHeight="1"/>
    <row r="32" spans="1:29" ht="19.899999999999999" customHeight="1"/>
    <row r="33" ht="19.899999999999999" customHeight="1"/>
    <row r="34" ht="19.899999999999999" customHeight="1"/>
    <row r="35" ht="7.9" customHeight="1"/>
    <row r="36" ht="19.899999999999999" customHeight="1"/>
    <row r="37" ht="6" customHeight="1"/>
    <row r="38" ht="10.9" customHeight="1"/>
    <row r="39" ht="19.899999999999999" customHeight="1"/>
    <row r="40" ht="19.899999999999999" customHeight="1"/>
    <row r="41" ht="19.899999999999999" customHeight="1"/>
    <row r="42" ht="19.899999999999999" customHeight="1"/>
    <row r="43" ht="19.899999999999999" customHeight="1"/>
    <row r="44" ht="19.899999999999999" customHeight="1"/>
    <row r="45" ht="19.899999999999999" customHeight="1"/>
    <row r="46" ht="19.899999999999999" customHeight="1"/>
    <row r="47" ht="19.899999999999999" customHeight="1"/>
    <row r="48" ht="8.4499999999999993" customHeight="1"/>
    <row r="50" ht="19.899999999999999" customHeight="1"/>
    <row r="51" ht="19.899999999999999" customHeight="1"/>
    <row r="52" ht="19.899999999999999" customHeight="1"/>
    <row r="53" ht="19.899999999999999" customHeight="1"/>
    <row r="54" ht="19.899999999999999" customHeight="1"/>
    <row r="55" ht="19.899999999999999" customHeight="1"/>
    <row r="56" ht="19.899999999999999" customHeight="1"/>
  </sheetData>
  <mergeCells count="4">
    <mergeCell ref="A4:D4"/>
    <mergeCell ref="C13:D13"/>
    <mergeCell ref="C14:D14"/>
    <mergeCell ref="C17:D17"/>
  </mergeCells>
  <pageMargins left="0.7" right="0.7" top="0.75" bottom="0.75" header="0.3" footer="0.3"/>
  <pageSetup scale="9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7" tint="-0.249977111117893"/>
    <outlinePr summaryBelow="0"/>
  </sheetPr>
  <dimension ref="A1:AG86"/>
  <sheetViews>
    <sheetView view="pageBreakPreview" zoomScale="60" zoomScaleNormal="90" workbookViewId="0">
      <pane ySplit="6" topLeftCell="A7" activePane="bottomLeft" state="frozen"/>
      <selection activeCell="D32" sqref="D32"/>
      <selection pane="bottomLeft" activeCell="C18" sqref="C18"/>
    </sheetView>
  </sheetViews>
  <sheetFormatPr defaultColWidth="8.75" defaultRowHeight="14.25"/>
  <cols>
    <col min="1" max="1" width="9.625" style="73" customWidth="1"/>
    <col min="2" max="2" width="78.125" style="79" customWidth="1"/>
    <col min="3" max="3" width="30.875" style="137" customWidth="1"/>
    <col min="4" max="6" width="25.75" style="137" hidden="1" customWidth="1"/>
    <col min="7" max="7" width="18.125" style="137" hidden="1" customWidth="1"/>
    <col min="8" max="8" width="23.375" style="137" customWidth="1"/>
    <col min="9" max="9" width="8.75" style="73"/>
    <col min="10" max="10" width="19.25" style="73" customWidth="1"/>
    <col min="11" max="16384" width="8.75" style="73"/>
  </cols>
  <sheetData>
    <row r="1" spans="1:10" ht="20.25">
      <c r="A1" s="126" t="s">
        <v>760</v>
      </c>
      <c r="B1" s="532"/>
      <c r="C1" s="143"/>
      <c r="D1" s="143"/>
      <c r="E1" s="143"/>
      <c r="F1" s="143"/>
      <c r="G1" s="143"/>
      <c r="H1" s="143"/>
    </row>
    <row r="2" spans="1:10" ht="20.25">
      <c r="A2" s="126" t="s">
        <v>1765</v>
      </c>
      <c r="B2" s="532"/>
      <c r="C2" s="143"/>
      <c r="D2" s="143"/>
      <c r="E2" s="143"/>
      <c r="F2" s="984"/>
      <c r="G2" s="143"/>
      <c r="H2" s="143"/>
    </row>
    <row r="3" spans="1:10" ht="20.25">
      <c r="A3" s="126" t="str">
        <f>'Total '!A3</f>
        <v>CHỦ ĐẦU TƯ : CÔNG TY …</v>
      </c>
      <c r="B3" s="532"/>
      <c r="C3" s="143"/>
      <c r="D3" s="143"/>
      <c r="E3" s="143"/>
      <c r="F3" s="143"/>
      <c r="G3" s="143"/>
      <c r="H3" s="143"/>
    </row>
    <row r="4" spans="1:10" ht="20.25">
      <c r="A4" s="1068" t="s">
        <v>1117</v>
      </c>
      <c r="B4" s="1068"/>
      <c r="C4" s="1068"/>
      <c r="D4" s="1068"/>
      <c r="E4" s="1068"/>
      <c r="F4" s="1068"/>
      <c r="G4" s="1068"/>
      <c r="H4" s="1068"/>
    </row>
    <row r="5" spans="1:10" ht="6" customHeight="1" thickBot="1">
      <c r="A5" s="138"/>
      <c r="B5" s="138"/>
      <c r="C5" s="138"/>
      <c r="D5" s="138"/>
      <c r="E5" s="138"/>
      <c r="F5" s="138"/>
      <c r="G5" s="138"/>
      <c r="H5" s="138"/>
    </row>
    <row r="6" spans="1:10" ht="48" thickBot="1">
      <c r="A6" s="538" t="s">
        <v>8</v>
      </c>
      <c r="B6" s="539" t="s">
        <v>9</v>
      </c>
      <c r="C6" s="540" t="s">
        <v>669</v>
      </c>
      <c r="D6" s="540"/>
      <c r="E6" s="540" t="s">
        <v>1298</v>
      </c>
      <c r="F6" s="540"/>
      <c r="G6" s="540"/>
      <c r="H6" s="540" t="s">
        <v>679</v>
      </c>
    </row>
    <row r="7" spans="1:10" ht="47.45" customHeight="1">
      <c r="A7" s="541" t="s">
        <v>21</v>
      </c>
      <c r="B7" s="1002" t="s">
        <v>1830</v>
      </c>
      <c r="C7" s="541">
        <f>SUM(C8:C9)</f>
        <v>0</v>
      </c>
      <c r="D7" s="541"/>
      <c r="E7" s="541"/>
      <c r="F7" s="541"/>
      <c r="G7" s="541"/>
      <c r="H7" s="541"/>
    </row>
    <row r="8" spans="1:10" ht="36.6" customHeight="1">
      <c r="A8" s="542">
        <v>1</v>
      </c>
      <c r="B8" s="545" t="str">
        <f>'1. San lấp'!B8</f>
        <v xml:space="preserve">HẠNG MỤC SAN LẤP NÂNG NỀN </v>
      </c>
      <c r="C8" s="537"/>
      <c r="D8" s="537"/>
      <c r="E8" s="537"/>
      <c r="F8" s="544">
        <f t="shared" ref="F8" si="0">C8-E8</f>
        <v>0</v>
      </c>
      <c r="G8" s="546"/>
      <c r="H8" s="923" t="s">
        <v>1720</v>
      </c>
    </row>
    <row r="9" spans="1:10" ht="36.6" customHeight="1">
      <c r="A9" s="542">
        <v>2</v>
      </c>
      <c r="B9" s="547" t="str">
        <f>'Cọc BTCT D300'!B8</f>
        <v>CỌC BTCT DUL D300</v>
      </c>
      <c r="C9" s="537"/>
      <c r="D9" s="537"/>
      <c r="E9" s="537"/>
      <c r="F9" s="544"/>
      <c r="G9" s="546"/>
      <c r="H9" s="923" t="str">
        <f>H8</f>
        <v>Chi tiết trang sau</v>
      </c>
    </row>
    <row r="10" spans="1:10" ht="47.45" customHeight="1">
      <c r="A10" s="541" t="s">
        <v>29</v>
      </c>
      <c r="B10" s="1002" t="s">
        <v>1831</v>
      </c>
      <c r="C10" s="541">
        <f>C11+C22</f>
        <v>0</v>
      </c>
      <c r="D10" s="541"/>
      <c r="E10" s="541"/>
      <c r="F10" s="541"/>
      <c r="G10" s="541"/>
      <c r="H10" s="541"/>
    </row>
    <row r="11" spans="1:10" s="312" customFormat="1" ht="40.9" customHeight="1">
      <c r="A11" s="1003" t="s">
        <v>10</v>
      </c>
      <c r="B11" s="1004" t="s">
        <v>1840</v>
      </c>
      <c r="C11" s="1005">
        <f>SUBTOTAL(9,C12:C21)</f>
        <v>0</v>
      </c>
      <c r="D11" s="1005">
        <f>C11/14897</f>
        <v>0</v>
      </c>
      <c r="E11" s="1005">
        <f>SUM(E12:E21)</f>
        <v>68737491151.233536</v>
      </c>
      <c r="F11" s="1005"/>
      <c r="G11" s="1005"/>
      <c r="H11" s="1005"/>
    </row>
    <row r="12" spans="1:10" ht="33.6" customHeight="1">
      <c r="A12" s="542">
        <v>1</v>
      </c>
      <c r="B12" s="543" t="s">
        <v>1190</v>
      </c>
      <c r="C12" s="544"/>
      <c r="D12" s="544"/>
      <c r="E12" s="544">
        <v>544065570</v>
      </c>
      <c r="F12" s="544">
        <f>C12-E12</f>
        <v>-544065570</v>
      </c>
      <c r="G12" s="544"/>
      <c r="H12" s="923" t="s">
        <v>1720</v>
      </c>
    </row>
    <row r="13" spans="1:10" ht="36.6" customHeight="1">
      <c r="A13" s="542">
        <v>2</v>
      </c>
      <c r="B13" s="547" t="str">
        <f>'01 Nhà Xưởng 01+02'!B8</f>
        <v>HẠNG MỤC NHÀ XƯỞNG 1 &amp; 2</v>
      </c>
      <c r="C13" s="537"/>
      <c r="D13" s="537">
        <v>12363</v>
      </c>
      <c r="E13" s="537">
        <v>48282910234.366203</v>
      </c>
      <c r="F13" s="544">
        <f>C13-E13</f>
        <v>-48282910234.366203</v>
      </c>
      <c r="G13" s="537">
        <f>C13/D13</f>
        <v>0</v>
      </c>
      <c r="H13" s="923" t="s">
        <v>1720</v>
      </c>
    </row>
    <row r="14" spans="1:10" ht="35.450000000000003" customHeight="1">
      <c r="A14" s="542">
        <v>3</v>
      </c>
      <c r="B14" s="545" t="str">
        <f>' 02 Văn Phòng 01+02'!B8</f>
        <v>HẠNG MỤC NHÀ VĂN PHÒNG 1&amp;2</v>
      </c>
      <c r="C14" s="537"/>
      <c r="D14" s="537">
        <f>1196+400</f>
        <v>1596</v>
      </c>
      <c r="E14" s="537">
        <v>11395222945.781111</v>
      </c>
      <c r="F14" s="544">
        <f t="shared" ref="F14:F27" si="1">C14-E14</f>
        <v>-11395222945.781111</v>
      </c>
      <c r="G14" s="537">
        <f>C14/D14</f>
        <v>0</v>
      </c>
      <c r="H14" s="923" t="s">
        <v>1720</v>
      </c>
    </row>
    <row r="15" spans="1:10" ht="31.5">
      <c r="A15" s="542">
        <v>4</v>
      </c>
      <c r="B15" s="1008" t="str">
        <f>'03 NHÀ BẢO VỆ 01 &amp;02'!B8</f>
        <v xml:space="preserve">HẠNG MỤC NHÀ BẢO VỆ 01 &amp;02
</v>
      </c>
      <c r="C15" s="537"/>
      <c r="D15" s="537"/>
      <c r="E15" s="537">
        <v>198000000</v>
      </c>
      <c r="F15" s="544">
        <f t="shared" si="1"/>
        <v>-198000000</v>
      </c>
      <c r="G15" s="537"/>
      <c r="H15" s="923" t="s">
        <v>1720</v>
      </c>
    </row>
    <row r="16" spans="1:10" ht="33.6" customHeight="1">
      <c r="A16" s="542">
        <v>5</v>
      </c>
      <c r="B16" s="545" t="str">
        <f>'04 NHÀ XE'!B18</f>
        <v xml:space="preserve">HẠNG MỤC NHÀ XE 1 TẦNG 
</v>
      </c>
      <c r="C16" s="537"/>
      <c r="D16" s="537"/>
      <c r="E16" s="537">
        <v>918442451.16000009</v>
      </c>
      <c r="F16" s="544">
        <f t="shared" si="1"/>
        <v>-918442451.16000009</v>
      </c>
      <c r="G16" s="537"/>
      <c r="H16" s="923" t="s">
        <v>1720</v>
      </c>
      <c r="J16" s="175"/>
    </row>
    <row r="17" spans="1:10" ht="36.6" customHeight="1">
      <c r="A17" s="542">
        <v>6</v>
      </c>
      <c r="B17" s="545" t="str">
        <f>'05 BỂ PCCC &amp; NHÀ BƠM'!B8</f>
        <v xml:space="preserve">HẠNG MỤC BỂ NƯỚC PCCC, NHÀ BƠM
</v>
      </c>
      <c r="C17" s="537"/>
      <c r="D17" s="537">
        <v>560</v>
      </c>
      <c r="E17" s="537">
        <v>1976411494.05778</v>
      </c>
      <c r="F17" s="544">
        <f t="shared" si="1"/>
        <v>-1976411494.05778</v>
      </c>
      <c r="G17" s="537">
        <f t="shared" ref="G17" si="2">C17/D17</f>
        <v>0</v>
      </c>
      <c r="H17" s="923" t="s">
        <v>1720</v>
      </c>
      <c r="J17" s="175">
        <f>J15-J16</f>
        <v>0</v>
      </c>
    </row>
    <row r="18" spans="1:10" ht="33" customHeight="1">
      <c r="A18" s="542">
        <v>7</v>
      </c>
      <c r="B18" s="545" t="str">
        <f>'07 BẢNG HIỆU+ CỔNG '!B8</f>
        <v xml:space="preserve">BẢNG HIỆU +CỔNG 1,2,3+  2 NHÀ TRẠM ĐIỆN 
</v>
      </c>
      <c r="C18" s="537"/>
      <c r="D18" s="537"/>
      <c r="E18" s="537">
        <v>690843540.01600003</v>
      </c>
      <c r="F18" s="544">
        <f t="shared" si="1"/>
        <v>-690843540.01600003</v>
      </c>
      <c r="G18" s="537"/>
      <c r="H18" s="923" t="s">
        <v>1720</v>
      </c>
    </row>
    <row r="19" spans="1:10" ht="32.450000000000003" customHeight="1">
      <c r="A19" s="542">
        <v>8</v>
      </c>
      <c r="B19" s="545" t="str">
        <f>'08 GIAOTHONG'!B12</f>
        <v xml:space="preserve">HẠNG MỤC HẠ TẦNG GIAO THÔNG
</v>
      </c>
      <c r="C19" s="537"/>
      <c r="D19" s="537"/>
      <c r="E19" s="537">
        <v>2649811464.8444443</v>
      </c>
      <c r="F19" s="544">
        <f t="shared" si="1"/>
        <v>-2649811464.8444443</v>
      </c>
      <c r="G19" s="537"/>
      <c r="H19" s="923" t="s">
        <v>1720</v>
      </c>
    </row>
    <row r="20" spans="1:10" ht="34.15" customHeight="1">
      <c r="A20" s="542">
        <v>9</v>
      </c>
      <c r="B20" s="545" t="str">
        <f>'09 Hàng Rào '!B17</f>
        <v xml:space="preserve">HẠNG MỤC HÀNG RÀO 
</v>
      </c>
      <c r="C20" s="537"/>
      <c r="D20" s="537">
        <v>482</v>
      </c>
      <c r="E20" s="537">
        <v>1271854966.2079999</v>
      </c>
      <c r="F20" s="544">
        <f t="shared" si="1"/>
        <v>-1271854966.2079999</v>
      </c>
      <c r="G20" s="537">
        <f>C20/D20</f>
        <v>0</v>
      </c>
      <c r="H20" s="923" t="s">
        <v>1720</v>
      </c>
    </row>
    <row r="21" spans="1:10" ht="42" customHeight="1">
      <c r="A21" s="542">
        <v>10</v>
      </c>
      <c r="B21" s="545" t="str">
        <f>'10 THOÁT NƯỚC MƯA'!B13</f>
        <v xml:space="preserve">HẠNG MỤC THOÁT NƯỚC MƯA TỔNG THỂ
</v>
      </c>
      <c r="C21" s="537"/>
      <c r="D21" s="537"/>
      <c r="E21" s="537">
        <v>809928484.79999995</v>
      </c>
      <c r="F21" s="544">
        <f t="shared" si="1"/>
        <v>-809928484.79999995</v>
      </c>
      <c r="G21" s="537"/>
      <c r="H21" s="923" t="s">
        <v>1720</v>
      </c>
    </row>
    <row r="22" spans="1:10" s="312" customFormat="1" ht="33" customHeight="1">
      <c r="A22" s="1003" t="s">
        <v>29</v>
      </c>
      <c r="B22" s="1004" t="s">
        <v>1841</v>
      </c>
      <c r="C22" s="1005">
        <f>SUBTOTAL(9,C23:C27)</f>
        <v>0</v>
      </c>
      <c r="D22" s="1005"/>
      <c r="E22" s="1005">
        <f>SUM(E23:E27)</f>
        <v>19151633703.935852</v>
      </c>
      <c r="F22" s="1006"/>
      <c r="G22" s="1005"/>
      <c r="H22" s="1007"/>
    </row>
    <row r="23" spans="1:10" ht="40.15" customHeight="1">
      <c r="A23" s="549">
        <v>1</v>
      </c>
      <c r="B23" s="550" t="s">
        <v>1261</v>
      </c>
      <c r="C23" s="537"/>
      <c r="D23" s="537"/>
      <c r="E23" s="537">
        <v>4435257706.1541786</v>
      </c>
      <c r="F23" s="544">
        <f t="shared" si="1"/>
        <v>-4435257706.1541786</v>
      </c>
      <c r="G23" s="537"/>
      <c r="H23" s="924" t="str">
        <f>H21</f>
        <v>Chi tiết trang sau</v>
      </c>
    </row>
    <row r="24" spans="1:10" ht="46.9" customHeight="1">
      <c r="A24" s="549">
        <v>2</v>
      </c>
      <c r="B24" s="550" t="s">
        <v>1797</v>
      </c>
      <c r="C24" s="537"/>
      <c r="D24" s="537"/>
      <c r="E24" s="537">
        <v>3382904961.1104755</v>
      </c>
      <c r="F24" s="544">
        <f t="shared" si="1"/>
        <v>-3382904961.1104755</v>
      </c>
      <c r="G24" s="537">
        <f>1630*1.7</f>
        <v>2771</v>
      </c>
      <c r="H24" s="924" t="str">
        <f>H23</f>
        <v>Chi tiết trang sau</v>
      </c>
    </row>
    <row r="25" spans="1:10" ht="36" customHeight="1">
      <c r="A25" s="549">
        <v>3</v>
      </c>
      <c r="B25" s="550" t="s">
        <v>1262</v>
      </c>
      <c r="C25" s="537"/>
      <c r="D25" s="537"/>
      <c r="E25" s="537">
        <v>1727074232.6712</v>
      </c>
      <c r="F25" s="544">
        <f t="shared" si="1"/>
        <v>-1727074232.6712</v>
      </c>
      <c r="G25" s="537">
        <f>7818-3900</f>
        <v>3918</v>
      </c>
      <c r="H25" s="924" t="str">
        <f t="shared" ref="H25:H27" si="3">H23</f>
        <v>Chi tiết trang sau</v>
      </c>
    </row>
    <row r="26" spans="1:10" ht="51" customHeight="1">
      <c r="A26" s="549">
        <v>4</v>
      </c>
      <c r="B26" s="550" t="s">
        <v>1842</v>
      </c>
      <c r="C26" s="537"/>
      <c r="D26" s="537"/>
      <c r="E26" s="537">
        <v>1337622144</v>
      </c>
      <c r="F26" s="544">
        <f t="shared" si="1"/>
        <v>-1337622144</v>
      </c>
      <c r="G26" s="548">
        <f>G25/14052</f>
        <v>0.27882152006831767</v>
      </c>
      <c r="H26" s="924" t="str">
        <f t="shared" si="3"/>
        <v>Chi tiết trang sau</v>
      </c>
    </row>
    <row r="27" spans="1:10" ht="50.45" customHeight="1">
      <c r="A27" s="549">
        <v>5</v>
      </c>
      <c r="B27" s="550" t="s">
        <v>1263</v>
      </c>
      <c r="C27" s="537"/>
      <c r="D27" s="537"/>
      <c r="E27" s="537">
        <v>8268774660</v>
      </c>
      <c r="F27" s="544">
        <f t="shared" si="1"/>
        <v>-8268774660</v>
      </c>
      <c r="G27" s="537"/>
      <c r="H27" s="924" t="str">
        <f t="shared" si="3"/>
        <v>Chi tiết trang sau</v>
      </c>
    </row>
    <row r="28" spans="1:10" ht="36.6" customHeight="1">
      <c r="A28" s="551"/>
      <c r="B28" s="552" t="s">
        <v>408</v>
      </c>
      <c r="C28" s="553">
        <f>C10+C7</f>
        <v>0</v>
      </c>
      <c r="D28" s="553"/>
      <c r="E28" s="553">
        <f>E22+E11</f>
        <v>87889124855.169388</v>
      </c>
      <c r="F28" s="544">
        <f>SUM(F13:F27)</f>
        <v>-87345059285.169403</v>
      </c>
      <c r="G28" s="553"/>
      <c r="H28" s="925"/>
    </row>
    <row r="29" spans="1:10" s="312" customFormat="1" ht="15.75">
      <c r="A29" s="554"/>
      <c r="B29" s="555"/>
      <c r="C29" s="556"/>
      <c r="D29" s="556"/>
      <c r="E29" s="556"/>
      <c r="F29" s="557"/>
      <c r="G29" s="556"/>
      <c r="H29" s="556"/>
    </row>
    <row r="30" spans="1:10" s="312" customFormat="1" ht="15.75">
      <c r="A30" s="554"/>
      <c r="B30" s="558" t="s">
        <v>1309</v>
      </c>
      <c r="C30" s="556"/>
      <c r="D30" s="556"/>
      <c r="E30" s="556"/>
      <c r="F30" s="557"/>
      <c r="G30" s="556"/>
      <c r="H30" s="556"/>
    </row>
    <row r="31" spans="1:10" s="312" customFormat="1" ht="15.75">
      <c r="A31" s="554"/>
      <c r="B31" s="921" t="s">
        <v>1798</v>
      </c>
      <c r="C31" s="556"/>
      <c r="D31" s="556"/>
      <c r="E31" s="556"/>
      <c r="F31" s="557"/>
      <c r="G31" s="556"/>
      <c r="H31" s="556"/>
    </row>
    <row r="32" spans="1:10" s="312" customFormat="1" ht="15.75">
      <c r="A32" s="554"/>
      <c r="B32" s="921" t="s">
        <v>1799</v>
      </c>
      <c r="C32" s="556"/>
      <c r="D32" s="556"/>
      <c r="E32" s="556"/>
      <c r="F32" s="557"/>
      <c r="G32" s="556"/>
      <c r="H32" s="556"/>
    </row>
    <row r="33" spans="1:33" s="312" customFormat="1" ht="15.75">
      <c r="A33" s="554"/>
      <c r="B33" s="921" t="s">
        <v>1815</v>
      </c>
      <c r="C33" s="556"/>
      <c r="D33" s="556"/>
      <c r="E33" s="556"/>
      <c r="F33" s="557"/>
      <c r="G33" s="556"/>
      <c r="H33" s="556"/>
    </row>
    <row r="34" spans="1:33" s="312" customFormat="1" ht="15.75">
      <c r="A34" s="554"/>
      <c r="B34" s="921" t="s">
        <v>1800</v>
      </c>
      <c r="C34" s="556"/>
      <c r="D34" s="556"/>
      <c r="E34" s="556"/>
      <c r="F34" s="557"/>
      <c r="G34" s="556"/>
      <c r="H34" s="556"/>
    </row>
    <row r="35" spans="1:33" s="312" customFormat="1" ht="31.5">
      <c r="A35" s="554"/>
      <c r="B35" s="921" t="s">
        <v>1310</v>
      </c>
      <c r="C35" s="556"/>
      <c r="D35" s="556"/>
      <c r="E35" s="556"/>
      <c r="F35" s="557"/>
      <c r="G35" s="556"/>
      <c r="H35" s="556"/>
    </row>
    <row r="36" spans="1:33" s="312" customFormat="1" ht="15.75">
      <c r="A36" s="554"/>
      <c r="B36" s="921" t="s">
        <v>1801</v>
      </c>
      <c r="C36" s="556" t="s">
        <v>676</v>
      </c>
      <c r="D36" s="556"/>
      <c r="E36" s="556"/>
      <c r="F36" s="557"/>
      <c r="G36" s="556"/>
      <c r="H36" s="556"/>
    </row>
    <row r="37" spans="1:33" s="312" customFormat="1" ht="15.75">
      <c r="A37" s="554"/>
      <c r="B37" s="921" t="s">
        <v>1809</v>
      </c>
      <c r="C37" s="556"/>
      <c r="D37" s="556"/>
      <c r="E37" s="556"/>
      <c r="F37" s="557"/>
      <c r="G37" s="556"/>
      <c r="H37" s="556"/>
    </row>
    <row r="38" spans="1:33" s="312" customFormat="1" ht="15.75">
      <c r="A38" s="554"/>
      <c r="B38" s="921" t="s">
        <v>1814</v>
      </c>
      <c r="C38" s="556"/>
      <c r="D38" s="556"/>
      <c r="E38" s="556"/>
      <c r="F38" s="557"/>
      <c r="G38" s="556"/>
      <c r="H38" s="556"/>
    </row>
    <row r="39" spans="1:33" s="312" customFormat="1" ht="15.75">
      <c r="A39" s="554"/>
      <c r="B39" s="921" t="s">
        <v>1817</v>
      </c>
      <c r="C39" s="556"/>
      <c r="D39" s="556"/>
      <c r="E39" s="556"/>
      <c r="F39" s="557"/>
      <c r="G39" s="556"/>
      <c r="H39" s="556"/>
    </row>
    <row r="40" spans="1:33" s="312" customFormat="1" ht="15.75">
      <c r="A40" s="554"/>
      <c r="B40" s="921"/>
      <c r="C40" s="556"/>
      <c r="D40" s="556"/>
      <c r="E40" s="556"/>
      <c r="F40" s="557"/>
      <c r="G40" s="556"/>
      <c r="H40" s="556"/>
    </row>
    <row r="41" spans="1:33" customFormat="1" ht="41.25" customHeight="1">
      <c r="A41" s="922" t="s">
        <v>1768</v>
      </c>
      <c r="B41" s="922"/>
      <c r="C41" s="1069" t="s">
        <v>1767</v>
      </c>
      <c r="D41" s="1069"/>
      <c r="E41" s="1069"/>
      <c r="F41" s="1069"/>
      <c r="G41" s="1069"/>
      <c r="H41" s="1070"/>
      <c r="I41" s="213" t="s">
        <v>682</v>
      </c>
      <c r="J41" s="213"/>
      <c r="K41" s="213"/>
      <c r="L41" s="213"/>
      <c r="M41" s="214"/>
      <c r="N41" s="215"/>
      <c r="O41" s="216"/>
      <c r="P41" s="217"/>
      <c r="Q41" s="217"/>
      <c r="R41" s="217"/>
      <c r="S41" s="217"/>
      <c r="T41" s="212"/>
      <c r="U41" s="212"/>
      <c r="V41" s="212"/>
      <c r="W41" s="212"/>
      <c r="X41" s="212"/>
      <c r="Y41" s="212"/>
      <c r="Z41" s="212"/>
      <c r="AA41" s="212"/>
      <c r="AB41" s="212"/>
      <c r="AC41" s="212"/>
      <c r="AD41" s="212"/>
      <c r="AE41" s="212"/>
      <c r="AF41" s="212"/>
      <c r="AG41" s="212"/>
    </row>
    <row r="42" spans="1:33" customFormat="1" ht="20.25" customHeight="1">
      <c r="A42" s="559" t="s">
        <v>683</v>
      </c>
      <c r="B42" s="559"/>
      <c r="C42" s="1071" t="s">
        <v>685</v>
      </c>
      <c r="D42" s="1071"/>
      <c r="E42" s="1071"/>
      <c r="F42" s="1071"/>
      <c r="G42" s="1071"/>
      <c r="H42" s="1071"/>
      <c r="I42" s="219"/>
      <c r="J42" s="219" t="s">
        <v>684</v>
      </c>
      <c r="K42" s="219"/>
      <c r="L42" s="220"/>
      <c r="M42" s="221"/>
      <c r="N42" s="222"/>
      <c r="O42" s="216"/>
      <c r="P42" s="217"/>
      <c r="Q42" s="217"/>
      <c r="R42" s="217"/>
      <c r="S42" s="217"/>
      <c r="T42" s="212"/>
      <c r="U42" s="212"/>
      <c r="V42" s="212"/>
      <c r="W42" s="212"/>
      <c r="X42" s="212"/>
      <c r="Y42" s="212"/>
      <c r="Z42" s="212"/>
      <c r="AA42" s="212"/>
      <c r="AB42" s="212"/>
      <c r="AC42" s="212"/>
      <c r="AD42" s="212"/>
      <c r="AE42" s="212"/>
      <c r="AF42" s="212"/>
      <c r="AG42" s="212"/>
    </row>
    <row r="43" spans="1:33" customFormat="1" ht="23.25" customHeight="1">
      <c r="A43" s="560"/>
      <c r="B43" s="560"/>
      <c r="C43" s="560"/>
      <c r="D43" s="560"/>
      <c r="E43" s="560"/>
      <c r="F43" s="560"/>
      <c r="G43" s="560"/>
      <c r="H43" s="561"/>
      <c r="I43" s="218"/>
      <c r="J43" s="218"/>
      <c r="K43" s="218"/>
      <c r="L43" s="221"/>
      <c r="M43" s="221"/>
      <c r="N43" s="222"/>
      <c r="O43" s="216"/>
      <c r="P43" s="217"/>
      <c r="Q43" s="217"/>
      <c r="R43" s="217"/>
      <c r="S43" s="217"/>
      <c r="T43" s="212"/>
      <c r="U43" s="212"/>
      <c r="V43" s="212"/>
      <c r="W43" s="212"/>
      <c r="X43" s="212"/>
      <c r="Y43" s="212"/>
      <c r="Z43" s="212"/>
      <c r="AA43" s="212"/>
      <c r="AB43" s="212"/>
      <c r="AC43" s="212"/>
      <c r="AD43" s="212"/>
      <c r="AE43" s="212"/>
      <c r="AF43" s="212"/>
      <c r="AG43" s="212"/>
    </row>
    <row r="44" spans="1:33" customFormat="1" ht="67.5" customHeight="1">
      <c r="A44" s="560"/>
      <c r="B44" s="560"/>
      <c r="C44" s="560"/>
      <c r="D44" s="562"/>
      <c r="E44" s="560"/>
      <c r="F44" s="560"/>
      <c r="G44" s="560"/>
      <c r="H44" s="561"/>
      <c r="I44" s="218"/>
      <c r="J44" s="218"/>
      <c r="K44" s="218"/>
      <c r="L44" s="221"/>
      <c r="M44" s="221"/>
      <c r="N44" s="222"/>
      <c r="O44" s="216"/>
      <c r="P44" s="217"/>
      <c r="Q44" s="217"/>
      <c r="R44" s="217"/>
      <c r="S44" s="217"/>
      <c r="T44" s="212"/>
      <c r="U44" s="212"/>
      <c r="V44" s="212"/>
      <c r="W44" s="212"/>
      <c r="X44" s="212"/>
      <c r="Y44" s="212"/>
      <c r="Z44" s="212"/>
      <c r="AA44" s="212"/>
      <c r="AB44" s="212"/>
      <c r="AC44" s="212"/>
      <c r="AD44" s="212"/>
      <c r="AE44" s="212"/>
      <c r="AF44" s="212"/>
      <c r="AG44" s="212"/>
    </row>
    <row r="45" spans="1:33" customFormat="1" ht="27" customHeight="1">
      <c r="A45" s="560"/>
      <c r="B45" s="560"/>
      <c r="C45" s="559"/>
      <c r="D45" s="560"/>
      <c r="E45" s="560"/>
      <c r="F45" s="560"/>
      <c r="G45" s="560"/>
      <c r="H45" s="561"/>
      <c r="I45" s="218"/>
      <c r="J45" s="218" t="s">
        <v>681</v>
      </c>
      <c r="K45" s="218"/>
      <c r="L45" s="221"/>
      <c r="M45" s="221"/>
      <c r="N45" s="222"/>
      <c r="O45" s="216"/>
      <c r="P45" s="217"/>
      <c r="Q45" s="217"/>
      <c r="R45" s="217"/>
      <c r="S45" s="217"/>
      <c r="T45" s="212"/>
      <c r="U45" s="212"/>
      <c r="V45" s="212"/>
      <c r="W45" s="212"/>
      <c r="X45" s="212"/>
      <c r="Y45" s="212"/>
      <c r="Z45" s="212"/>
      <c r="AA45" s="212"/>
      <c r="AB45" s="212"/>
      <c r="AC45" s="212"/>
      <c r="AD45" s="212"/>
      <c r="AE45" s="212"/>
      <c r="AF45" s="212"/>
      <c r="AG45" s="212"/>
    </row>
    <row r="46" spans="1:33" ht="19.149999999999999" customHeight="1" thickBot="1">
      <c r="A46" s="563"/>
      <c r="B46" s="564"/>
      <c r="C46" s="565"/>
      <c r="D46" s="565"/>
      <c r="E46" s="565"/>
      <c r="F46" s="565"/>
      <c r="G46" s="565"/>
      <c r="H46" s="566"/>
    </row>
    <row r="47" spans="1:33">
      <c r="A47" s="139"/>
      <c r="B47" s="533"/>
      <c r="C47" s="140"/>
      <c r="D47" s="140"/>
      <c r="E47" s="140"/>
      <c r="F47" s="140"/>
      <c r="G47" s="140"/>
      <c r="H47" s="140"/>
    </row>
    <row r="48" spans="1:33" ht="15">
      <c r="A48" s="139"/>
      <c r="B48" s="533"/>
      <c r="C48" s="141"/>
      <c r="D48" s="141"/>
      <c r="E48" s="141"/>
      <c r="F48" s="141"/>
      <c r="G48" s="141"/>
      <c r="H48" s="141"/>
    </row>
    <row r="49" spans="1:8" ht="15">
      <c r="A49" s="139"/>
      <c r="B49" s="533"/>
      <c r="C49" s="141"/>
      <c r="D49" s="141"/>
      <c r="E49" s="141"/>
      <c r="F49" s="141"/>
      <c r="G49" s="141"/>
      <c r="H49" s="141"/>
    </row>
    <row r="50" spans="1:8">
      <c r="A50" s="139"/>
      <c r="B50" s="533"/>
      <c r="C50" s="142"/>
      <c r="D50" s="142"/>
      <c r="E50" s="142"/>
      <c r="F50" s="142"/>
      <c r="G50" s="142"/>
      <c r="H50" s="142"/>
    </row>
    <row r="51" spans="1:8" ht="19.899999999999999" customHeight="1"/>
    <row r="52" spans="1:8" ht="19.899999999999999" customHeight="1"/>
    <row r="53" spans="1:8" ht="19.899999999999999" customHeight="1"/>
    <row r="54" spans="1:8" ht="19.899999999999999" customHeight="1">
      <c r="C54" s="177"/>
      <c r="D54" s="177"/>
      <c r="E54" s="177"/>
      <c r="F54" s="177"/>
      <c r="G54" s="177"/>
    </row>
    <row r="55" spans="1:8" ht="19.899999999999999" customHeight="1"/>
    <row r="56" spans="1:8" ht="19.899999999999999" customHeight="1"/>
    <row r="57" spans="1:8" ht="19.899999999999999" customHeight="1"/>
    <row r="58" spans="1:8" ht="8.4499999999999993" customHeight="1"/>
    <row r="59" spans="1:8" ht="19.899999999999999" customHeight="1"/>
    <row r="60" spans="1:8" ht="19.899999999999999" customHeight="1"/>
    <row r="61" spans="1:8" ht="19.899999999999999" customHeight="1"/>
    <row r="62" spans="1:8" ht="19.899999999999999" customHeight="1"/>
    <row r="63" spans="1:8" ht="19.899999999999999" customHeight="1"/>
    <row r="64" spans="1:8" ht="19.899999999999999" customHeight="1"/>
    <row r="65" ht="7.9" customHeight="1"/>
    <row r="66" ht="19.899999999999999" customHeight="1"/>
    <row r="67" ht="6" customHeight="1"/>
    <row r="68" ht="10.9" customHeight="1"/>
    <row r="69" ht="19.899999999999999" customHeight="1"/>
    <row r="70" ht="19.899999999999999" customHeight="1"/>
    <row r="71" ht="19.899999999999999" customHeight="1"/>
    <row r="72" ht="19.899999999999999" customHeight="1"/>
    <row r="73" ht="19.899999999999999" customHeight="1"/>
    <row r="74" ht="19.899999999999999" customHeight="1"/>
    <row r="75" ht="19.899999999999999" customHeight="1"/>
    <row r="76" ht="19.899999999999999" customHeight="1"/>
    <row r="77" ht="19.899999999999999" customHeight="1"/>
    <row r="78" ht="8.4499999999999993" customHeight="1"/>
    <row r="80" ht="19.899999999999999" customHeight="1"/>
    <row r="81" ht="19.899999999999999" customHeight="1"/>
    <row r="82" ht="19.899999999999999" customHeight="1"/>
    <row r="83" ht="19.899999999999999" customHeight="1"/>
    <row r="84" ht="19.899999999999999" customHeight="1"/>
    <row r="85" ht="19.899999999999999" customHeight="1"/>
    <row r="86" ht="19.899999999999999" customHeight="1"/>
  </sheetData>
  <mergeCells count="3">
    <mergeCell ref="A4:H4"/>
    <mergeCell ref="C41:H41"/>
    <mergeCell ref="C42:H42"/>
  </mergeCells>
  <phoneticPr fontId="53" type="noConversion"/>
  <printOptions horizontalCentered="1"/>
  <pageMargins left="0.7" right="0.7" top="0.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5"/>
  <sheetViews>
    <sheetView view="pageBreakPreview" zoomScale="70" zoomScaleNormal="70" zoomScaleSheetLayoutView="70" workbookViewId="0">
      <selection activeCell="G15" sqref="G15:G19"/>
    </sheetView>
  </sheetViews>
  <sheetFormatPr defaultColWidth="8.375" defaultRowHeight="15.75"/>
  <cols>
    <col min="1" max="1" width="18.125" style="442" customWidth="1"/>
    <col min="2" max="2" width="87.125" style="443" customWidth="1"/>
    <col min="3" max="4" width="9.875" style="444" customWidth="1"/>
    <col min="5" max="5" width="12.25" style="445" customWidth="1"/>
    <col min="6" max="6" width="12.75" style="445" bestFit="1" customWidth="1"/>
    <col min="7" max="7" width="17.25" style="709" customWidth="1"/>
    <col min="8" max="8" width="23.75" style="446" customWidth="1"/>
    <col min="9" max="9" width="38.25" style="443" customWidth="1"/>
    <col min="10" max="10" width="16.75" style="443" bestFit="1" customWidth="1"/>
    <col min="11" max="11" width="10.75" style="443" bestFit="1" customWidth="1"/>
    <col min="12" max="16384" width="8.375" style="443"/>
  </cols>
  <sheetData>
    <row r="1" spans="1:13" s="384" customFormat="1" ht="29.25">
      <c r="A1" s="383" t="s">
        <v>1121</v>
      </c>
      <c r="B1" s="1075"/>
      <c r="C1" s="1075"/>
      <c r="D1" s="1075"/>
      <c r="E1" s="1075"/>
      <c r="F1" s="1075"/>
      <c r="G1" s="1075"/>
      <c r="H1" s="1075"/>
      <c r="I1" s="1075"/>
    </row>
    <row r="2" spans="1:13" s="384" customFormat="1" ht="29.25">
      <c r="A2" s="383" t="s">
        <v>1122</v>
      </c>
      <c r="B2" s="1075" t="str">
        <f>[4]Cover!D17</f>
        <v>KCN HỰU THẠNH, XÃ HỰU THẠNH, HUYỆN ĐỨC HÒA, TỈNH LONG AN, VIỆT NAM
HUU THANH INDUSTRIAL PARK, HUU THANH COMMUNE, DUC HOA DISTRICT, LONG AN PROVINCE, VIETNAM</v>
      </c>
      <c r="C2" s="1075"/>
      <c r="D2" s="1075"/>
      <c r="E2" s="1075"/>
      <c r="F2" s="1075"/>
      <c r="G2" s="1075"/>
      <c r="H2" s="1075"/>
      <c r="I2" s="1075"/>
    </row>
    <row r="3" spans="1:13" s="384" customFormat="1" ht="29.25">
      <c r="A3" s="383" t="s">
        <v>1123</v>
      </c>
      <c r="B3" s="1075" t="str">
        <f>[4]Cover!D18</f>
        <v>THIẾT KẾ &amp; XIN PHÉP XÂY DỰNG, TỔNG THẦU THI CÔNG 
 DESIGN &amp; CONSTRUCTION PERMIT APPLICATION, GENERAL CONTRACTOR FOR CONSTRUCTION</v>
      </c>
      <c r="C3" s="1075"/>
      <c r="D3" s="1075"/>
      <c r="E3" s="1075"/>
      <c r="F3" s="1075"/>
      <c r="G3" s="1075"/>
      <c r="H3" s="1075"/>
      <c r="I3" s="1075"/>
    </row>
    <row r="4" spans="1:13" s="384" customFormat="1" ht="29.25">
      <c r="A4" s="383" t="s">
        <v>1124</v>
      </c>
      <c r="B4" s="1075" t="str">
        <f>[5]Cover!D19</f>
        <v xml:space="preserve">CÔNG TY CỔ PHẦN TƯ VÂN ĐẦU TƯ XÂY DỰNG MỚI (NICON)
NEW INVESTMENT CONSTRUCTION CONSULTANT JOINT STOCK COMPANY </v>
      </c>
      <c r="C4" s="1075"/>
      <c r="D4" s="1075"/>
      <c r="E4" s="1075"/>
      <c r="F4" s="1075"/>
      <c r="G4" s="1075"/>
      <c r="H4" s="1075"/>
      <c r="I4" s="1075"/>
    </row>
    <row r="5" spans="1:13" s="384" customFormat="1" ht="21.75" customHeight="1">
      <c r="A5" s="383"/>
      <c r="B5" s="1076"/>
      <c r="C5" s="1076"/>
      <c r="D5" s="1076"/>
      <c r="E5" s="1076"/>
      <c r="F5" s="1076"/>
      <c r="G5" s="1076"/>
      <c r="H5" s="1076"/>
      <c r="I5" s="1076"/>
    </row>
    <row r="6" spans="1:13" s="386" customFormat="1" ht="22.5">
      <c r="A6" s="1072" t="s">
        <v>1102</v>
      </c>
      <c r="B6" s="1073"/>
      <c r="C6" s="1073"/>
      <c r="D6" s="1073"/>
      <c r="E6" s="1073"/>
      <c r="F6" s="1073"/>
      <c r="G6" s="1073"/>
      <c r="H6" s="1073"/>
      <c r="I6" s="1074"/>
      <c r="J6" s="385"/>
      <c r="K6" s="385"/>
      <c r="L6" s="385"/>
      <c r="M6" s="385"/>
    </row>
    <row r="7" spans="1:13" s="387" customFormat="1">
      <c r="A7" s="1077" t="str">
        <f>+'[5]1. Summary'!A7:A8</f>
        <v>STT
No.</v>
      </c>
      <c r="B7" s="1077" t="str">
        <f>+'[5]1. Summary'!B7:B8</f>
        <v>Diễn Giải
Interpretation</v>
      </c>
      <c r="C7" s="1079" t="s">
        <v>1103</v>
      </c>
      <c r="D7" s="1080"/>
      <c r="E7" s="1077" t="str">
        <f>+'[5]1. Summary'!C7:C8</f>
        <v>Đơn Vị
Unit</v>
      </c>
      <c r="F7" s="1081" t="str">
        <f>+'[5]1. Summary'!D7:D8</f>
        <v>Khối Lượng
Quantity</v>
      </c>
      <c r="G7" s="1095" t="s">
        <v>1769</v>
      </c>
      <c r="H7" s="1077" t="str">
        <f>+'[5]1. Summary'!F7:F8</f>
        <v>Thành tiền 
Total amount (VND)</v>
      </c>
      <c r="I7" s="1077" t="str">
        <f>+'[5]1. Summary'!G7:G8</f>
        <v>Ghi chú
Notes</v>
      </c>
    </row>
    <row r="8" spans="1:13" s="387" customFormat="1">
      <c r="A8" s="1078"/>
      <c r="B8" s="1077"/>
      <c r="C8" s="388" t="s">
        <v>1104</v>
      </c>
      <c r="D8" s="388" t="s">
        <v>1116</v>
      </c>
      <c r="E8" s="1078"/>
      <c r="F8" s="1082"/>
      <c r="G8" s="1096"/>
      <c r="H8" s="1078"/>
      <c r="I8" s="1078"/>
    </row>
    <row r="9" spans="1:13" s="396" customFormat="1" ht="29.25">
      <c r="A9" s="389" t="s">
        <v>1105</v>
      </c>
      <c r="B9" s="390" t="s">
        <v>1125</v>
      </c>
      <c r="C9" s="391"/>
      <c r="D9" s="391"/>
      <c r="E9" s="392"/>
      <c r="F9" s="393"/>
      <c r="G9" s="926"/>
      <c r="H9" s="394">
        <f>SUBTOTAL(9,H10:H12)</f>
        <v>0</v>
      </c>
      <c r="I9" s="395"/>
    </row>
    <row r="10" spans="1:13" s="396" customFormat="1" ht="29.25">
      <c r="A10" s="397">
        <v>1</v>
      </c>
      <c r="B10" s="398" t="s">
        <v>1126</v>
      </c>
      <c r="C10" s="399"/>
      <c r="D10" s="399"/>
      <c r="E10" s="400"/>
      <c r="F10" s="401"/>
      <c r="G10" s="927"/>
      <c r="H10" s="402"/>
      <c r="I10" s="403"/>
    </row>
    <row r="11" spans="1:13" s="396" customFormat="1" ht="45">
      <c r="A11" s="397">
        <f>A10+1</f>
        <v>2</v>
      </c>
      <c r="B11" s="628" t="s">
        <v>1106</v>
      </c>
      <c r="C11" s="399"/>
      <c r="D11" s="399"/>
      <c r="E11" s="400"/>
      <c r="F11" s="404"/>
      <c r="G11" s="928"/>
      <c r="H11" s="402">
        <f>SUBTOTAL(9,H12:H12)</f>
        <v>0</v>
      </c>
      <c r="I11" s="405" t="s">
        <v>1107</v>
      </c>
    </row>
    <row r="12" spans="1:13" s="396" customFormat="1" ht="30">
      <c r="A12" s="406">
        <v>2.1</v>
      </c>
      <c r="B12" s="407" t="s">
        <v>1127</v>
      </c>
      <c r="C12" s="399" t="s">
        <v>1108</v>
      </c>
      <c r="D12" s="399"/>
      <c r="E12" s="408" t="s">
        <v>1109</v>
      </c>
      <c r="F12" s="409">
        <v>1</v>
      </c>
      <c r="G12" s="929"/>
      <c r="H12" s="410">
        <f>G12*F12</f>
        <v>0</v>
      </c>
      <c r="I12" s="403"/>
    </row>
    <row r="13" spans="1:13" s="396" customFormat="1" ht="29.25">
      <c r="A13" s="411" t="s">
        <v>1110</v>
      </c>
      <c r="B13" s="412" t="s">
        <v>1128</v>
      </c>
      <c r="C13" s="413"/>
      <c r="D13" s="413"/>
      <c r="E13" s="414"/>
      <c r="F13" s="415"/>
      <c r="G13" s="930"/>
      <c r="H13" s="416">
        <f>SUBTOTAL(9,H14:H23)</f>
        <v>0</v>
      </c>
      <c r="I13" s="417"/>
    </row>
    <row r="14" spans="1:13" s="396" customFormat="1" ht="29.25">
      <c r="A14" s="399">
        <v>1</v>
      </c>
      <c r="B14" s="398" t="s">
        <v>1129</v>
      </c>
      <c r="C14" s="399"/>
      <c r="D14" s="399"/>
      <c r="E14" s="400"/>
      <c r="F14" s="401"/>
      <c r="G14" s="927"/>
      <c r="H14" s="402">
        <f>SUBTOTAL(9,H15:H20)</f>
        <v>0</v>
      </c>
      <c r="I14" s="418"/>
    </row>
    <row r="15" spans="1:13" s="421" customFormat="1" ht="30">
      <c r="A15" s="419">
        <f>+A14+0.1</f>
        <v>1.1000000000000001</v>
      </c>
      <c r="B15" s="420" t="s">
        <v>1130</v>
      </c>
      <c r="C15" s="399" t="s">
        <v>1108</v>
      </c>
      <c r="D15" s="399"/>
      <c r="E15" s="1083" t="s">
        <v>1109</v>
      </c>
      <c r="F15" s="1083">
        <v>1</v>
      </c>
      <c r="G15" s="1086"/>
      <c r="H15" s="1089">
        <f>G15*F15</f>
        <v>0</v>
      </c>
      <c r="I15" s="1092"/>
    </row>
    <row r="16" spans="1:13" s="421" customFormat="1" ht="30">
      <c r="A16" s="419">
        <f>+A15+0.1</f>
        <v>1.2000000000000002</v>
      </c>
      <c r="B16" s="422" t="s">
        <v>1131</v>
      </c>
      <c r="C16" s="399" t="s">
        <v>1108</v>
      </c>
      <c r="D16" s="399"/>
      <c r="E16" s="1084"/>
      <c r="F16" s="1084"/>
      <c r="G16" s="1087"/>
      <c r="H16" s="1090"/>
      <c r="I16" s="1093"/>
    </row>
    <row r="17" spans="1:10" s="421" customFormat="1" ht="30">
      <c r="A17" s="419">
        <f>+A16+0.1</f>
        <v>1.3000000000000003</v>
      </c>
      <c r="B17" s="422" t="s">
        <v>1132</v>
      </c>
      <c r="C17" s="399" t="s">
        <v>1108</v>
      </c>
      <c r="D17" s="399"/>
      <c r="E17" s="1084"/>
      <c r="F17" s="1084"/>
      <c r="G17" s="1087"/>
      <c r="H17" s="1090"/>
      <c r="I17" s="1093"/>
    </row>
    <row r="18" spans="1:10" s="421" customFormat="1" ht="30">
      <c r="A18" s="419">
        <f>+A17+0.1</f>
        <v>1.4000000000000004</v>
      </c>
      <c r="B18" s="422" t="s">
        <v>1133</v>
      </c>
      <c r="C18" s="399" t="s">
        <v>1108</v>
      </c>
      <c r="D18" s="399"/>
      <c r="E18" s="1084"/>
      <c r="F18" s="1084"/>
      <c r="G18" s="1087"/>
      <c r="H18" s="1090"/>
      <c r="I18" s="1093"/>
    </row>
    <row r="19" spans="1:10" s="396" customFormat="1" ht="30">
      <c r="A19" s="419">
        <f>+A18+0.1</f>
        <v>1.5000000000000004</v>
      </c>
      <c r="B19" s="422" t="s">
        <v>1134</v>
      </c>
      <c r="C19" s="399" t="s">
        <v>1108</v>
      </c>
      <c r="D19" s="399"/>
      <c r="E19" s="1085"/>
      <c r="F19" s="1085"/>
      <c r="G19" s="1088"/>
      <c r="H19" s="1091"/>
      <c r="I19" s="1094"/>
    </row>
    <row r="20" spans="1:10" s="396" customFormat="1" ht="30">
      <c r="A20" s="423"/>
      <c r="B20" s="424" t="s">
        <v>1120</v>
      </c>
      <c r="C20" s="399"/>
      <c r="D20" s="399"/>
      <c r="E20" s="408"/>
      <c r="F20" s="425"/>
      <c r="G20" s="931"/>
      <c r="H20" s="410"/>
      <c r="I20" s="426"/>
    </row>
    <row r="21" spans="1:10" s="396" customFormat="1" ht="30">
      <c r="A21" s="423">
        <v>1</v>
      </c>
      <c r="B21" s="427" t="s">
        <v>1135</v>
      </c>
      <c r="C21" s="399" t="s">
        <v>1108</v>
      </c>
      <c r="D21" s="399"/>
      <c r="E21" s="408" t="s">
        <v>1109</v>
      </c>
      <c r="F21" s="409">
        <v>1</v>
      </c>
      <c r="G21" s="932"/>
      <c r="H21" s="429">
        <f>G21*F21</f>
        <v>0</v>
      </c>
      <c r="I21" s="428" t="s">
        <v>1111</v>
      </c>
    </row>
    <row r="22" spans="1:10" s="396" customFormat="1" ht="45">
      <c r="A22" s="423">
        <v>2</v>
      </c>
      <c r="B22" s="430" t="s">
        <v>1136</v>
      </c>
      <c r="C22" s="399" t="s">
        <v>1108</v>
      </c>
      <c r="D22" s="399"/>
      <c r="E22" s="408" t="s">
        <v>1109</v>
      </c>
      <c r="F22" s="409">
        <v>1</v>
      </c>
      <c r="G22" s="932"/>
      <c r="H22" s="429">
        <f>G22*F22</f>
        <v>0</v>
      </c>
      <c r="I22" s="428" t="s">
        <v>1111</v>
      </c>
    </row>
    <row r="23" spans="1:10" s="396" customFormat="1" ht="30">
      <c r="A23" s="423">
        <v>3</v>
      </c>
      <c r="B23" s="430" t="s">
        <v>1137</v>
      </c>
      <c r="C23" s="399" t="s">
        <v>1108</v>
      </c>
      <c r="D23" s="399"/>
      <c r="E23" s="408" t="s">
        <v>1109</v>
      </c>
      <c r="F23" s="409">
        <v>1</v>
      </c>
      <c r="G23" s="932"/>
      <c r="H23" s="429">
        <f>G23*F23</f>
        <v>0</v>
      </c>
      <c r="I23" s="428" t="s">
        <v>1111</v>
      </c>
    </row>
    <row r="24" spans="1:10" s="396" customFormat="1" ht="54" customHeight="1">
      <c r="A24" s="389" t="s">
        <v>1112</v>
      </c>
      <c r="B24" s="390" t="s">
        <v>1138</v>
      </c>
      <c r="C24" s="391"/>
      <c r="D24" s="391"/>
      <c r="E24" s="414"/>
      <c r="F24" s="393"/>
      <c r="G24" s="926"/>
      <c r="H24" s="431">
        <f>SUBTOTAL(9,H25:H34)</f>
        <v>0</v>
      </c>
      <c r="I24" s="395"/>
    </row>
    <row r="25" spans="1:10" s="396" customFormat="1" ht="30">
      <c r="A25" s="423">
        <v>1</v>
      </c>
      <c r="B25" s="430" t="s">
        <v>1139</v>
      </c>
      <c r="C25" s="399" t="s">
        <v>1108</v>
      </c>
      <c r="D25" s="399"/>
      <c r="E25" s="1097" t="s">
        <v>1109</v>
      </c>
      <c r="F25" s="1100">
        <v>1</v>
      </c>
      <c r="G25" s="1103"/>
      <c r="H25" s="1106">
        <f t="shared" ref="H25:H30" si="0">F25*G25</f>
        <v>0</v>
      </c>
      <c r="I25" s="432"/>
    </row>
    <row r="26" spans="1:10" s="396" customFormat="1" ht="30">
      <c r="A26" s="433">
        <v>2</v>
      </c>
      <c r="B26" s="430" t="s">
        <v>1140</v>
      </c>
      <c r="C26" s="399" t="s">
        <v>1108</v>
      </c>
      <c r="D26" s="399"/>
      <c r="E26" s="1098"/>
      <c r="F26" s="1101"/>
      <c r="G26" s="1104"/>
      <c r="H26" s="1107"/>
      <c r="I26" s="403"/>
    </row>
    <row r="27" spans="1:10" s="396" customFormat="1" ht="30">
      <c r="A27" s="433">
        <f t="shared" ref="A27:A34" si="1">+A26+1</f>
        <v>3</v>
      </c>
      <c r="B27" s="430" t="s">
        <v>1141</v>
      </c>
      <c r="C27" s="399" t="s">
        <v>1108</v>
      </c>
      <c r="D27" s="399"/>
      <c r="E27" s="1099"/>
      <c r="F27" s="1102"/>
      <c r="G27" s="1105"/>
      <c r="H27" s="1108"/>
      <c r="I27" s="403"/>
    </row>
    <row r="28" spans="1:10" s="396" customFormat="1" ht="30">
      <c r="A28" s="433">
        <f t="shared" si="1"/>
        <v>4</v>
      </c>
      <c r="B28" s="434" t="s">
        <v>1142</v>
      </c>
      <c r="C28" s="399" t="s">
        <v>1108</v>
      </c>
      <c r="D28" s="399"/>
      <c r="E28" s="408" t="s">
        <v>1109</v>
      </c>
      <c r="F28" s="425">
        <v>1</v>
      </c>
      <c r="G28" s="933"/>
      <c r="H28" s="410">
        <f>F28*G28</f>
        <v>0</v>
      </c>
      <c r="I28" s="403" t="s">
        <v>1113</v>
      </c>
      <c r="J28" s="435"/>
    </row>
    <row r="29" spans="1:10" s="396" customFormat="1" ht="30">
      <c r="A29" s="433">
        <f t="shared" si="1"/>
        <v>5</v>
      </c>
      <c r="B29" s="430" t="s">
        <v>1143</v>
      </c>
      <c r="C29" s="399" t="s">
        <v>1108</v>
      </c>
      <c r="D29" s="399"/>
      <c r="E29" s="408" t="s">
        <v>1109</v>
      </c>
      <c r="F29" s="425">
        <v>1</v>
      </c>
      <c r="G29" s="931"/>
      <c r="H29" s="410">
        <f t="shared" si="0"/>
        <v>0</v>
      </c>
      <c r="I29" s="426"/>
    </row>
    <row r="30" spans="1:10" s="396" customFormat="1" ht="30">
      <c r="A30" s="433">
        <f t="shared" si="1"/>
        <v>6</v>
      </c>
      <c r="B30" s="430" t="s">
        <v>1144</v>
      </c>
      <c r="C30" s="399" t="s">
        <v>1108</v>
      </c>
      <c r="D30" s="399"/>
      <c r="E30" s="408" t="s">
        <v>1109</v>
      </c>
      <c r="F30" s="1109">
        <v>1</v>
      </c>
      <c r="G30" s="1110"/>
      <c r="H30" s="1111">
        <f t="shared" si="0"/>
        <v>0</v>
      </c>
      <c r="I30" s="426"/>
    </row>
    <row r="31" spans="1:10" s="396" customFormat="1" ht="30">
      <c r="A31" s="433">
        <f t="shared" si="1"/>
        <v>7</v>
      </c>
      <c r="B31" s="430" t="s">
        <v>1145</v>
      </c>
      <c r="C31" s="399" t="s">
        <v>1108</v>
      </c>
      <c r="D31" s="399"/>
      <c r="E31" s="408" t="s">
        <v>1109</v>
      </c>
      <c r="F31" s="1101"/>
      <c r="G31" s="1104"/>
      <c r="H31" s="1107"/>
      <c r="I31" s="426"/>
    </row>
    <row r="32" spans="1:10" s="396" customFormat="1" ht="30">
      <c r="A32" s="433">
        <f t="shared" si="1"/>
        <v>8</v>
      </c>
      <c r="B32" s="430" t="s">
        <v>1146</v>
      </c>
      <c r="C32" s="399" t="s">
        <v>1108</v>
      </c>
      <c r="D32" s="399"/>
      <c r="E32" s="408" t="s">
        <v>1109</v>
      </c>
      <c r="F32" s="1101"/>
      <c r="G32" s="1104"/>
      <c r="H32" s="1107"/>
      <c r="I32" s="426"/>
    </row>
    <row r="33" spans="1:9" s="396" customFormat="1" ht="30">
      <c r="A33" s="433">
        <f t="shared" si="1"/>
        <v>9</v>
      </c>
      <c r="B33" s="430" t="s">
        <v>1147</v>
      </c>
      <c r="C33" s="399" t="s">
        <v>1108</v>
      </c>
      <c r="D33" s="399"/>
      <c r="E33" s="408" t="s">
        <v>1109</v>
      </c>
      <c r="F33" s="1102"/>
      <c r="G33" s="1105"/>
      <c r="H33" s="1108"/>
      <c r="I33" s="426"/>
    </row>
    <row r="34" spans="1:9" s="396" customFormat="1" ht="30">
      <c r="A34" s="433">
        <f t="shared" si="1"/>
        <v>10</v>
      </c>
      <c r="B34" s="430" t="s">
        <v>1148</v>
      </c>
      <c r="C34" s="399" t="s">
        <v>1108</v>
      </c>
      <c r="D34" s="399"/>
      <c r="E34" s="408" t="s">
        <v>1109</v>
      </c>
      <c r="F34" s="425">
        <v>1</v>
      </c>
      <c r="G34" s="934" t="s">
        <v>1114</v>
      </c>
      <c r="H34" s="410">
        <v>0</v>
      </c>
      <c r="I34" s="426"/>
    </row>
    <row r="35" spans="1:9" s="396" customFormat="1" ht="31.5">
      <c r="A35" s="436"/>
      <c r="B35" s="437" t="s">
        <v>1115</v>
      </c>
      <c r="C35" s="438"/>
      <c r="D35" s="438"/>
      <c r="E35" s="439"/>
      <c r="F35" s="439"/>
      <c r="G35" s="935"/>
      <c r="H35" s="440">
        <f>SUBTOTAL(9,H9:H34)</f>
        <v>0</v>
      </c>
      <c r="I35" s="441"/>
    </row>
  </sheetData>
  <mergeCells count="26">
    <mergeCell ref="E25:E27"/>
    <mergeCell ref="F25:F27"/>
    <mergeCell ref="G25:G27"/>
    <mergeCell ref="H25:H27"/>
    <mergeCell ref="F30:F33"/>
    <mergeCell ref="G30:G33"/>
    <mergeCell ref="H30:H33"/>
    <mergeCell ref="H7:H8"/>
    <mergeCell ref="I7:I8"/>
    <mergeCell ref="E15:E19"/>
    <mergeCell ref="F15:F19"/>
    <mergeCell ref="G15:G19"/>
    <mergeCell ref="H15:H19"/>
    <mergeCell ref="I15:I19"/>
    <mergeCell ref="G7:G8"/>
    <mergeCell ref="A7:A8"/>
    <mergeCell ref="B7:B8"/>
    <mergeCell ref="C7:D7"/>
    <mergeCell ref="E7:E8"/>
    <mergeCell ref="F7:F8"/>
    <mergeCell ref="A6:I6"/>
    <mergeCell ref="B1:I1"/>
    <mergeCell ref="B2:I2"/>
    <mergeCell ref="B3:I3"/>
    <mergeCell ref="B4:I4"/>
    <mergeCell ref="B5:I5"/>
  </mergeCells>
  <pageMargins left="0.7" right="0.7" top="0.75" bottom="0.75" header="0.3" footer="0.3"/>
  <pageSetup scale="49" orientation="landscape" r:id="rId1"/>
  <colBreaks count="1" manualBreakCount="1">
    <brk id="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5"/>
  <sheetViews>
    <sheetView view="pageBreakPreview" zoomScale="60" zoomScaleNormal="85" workbookViewId="0">
      <selection activeCell="G18" sqref="G18"/>
    </sheetView>
  </sheetViews>
  <sheetFormatPr defaultRowHeight="14.25"/>
  <cols>
    <col min="1" max="1" width="9.25" customWidth="1"/>
    <col min="2" max="2" width="2.75" customWidth="1"/>
    <col min="3" max="3" width="63.75" customWidth="1"/>
    <col min="4" max="4" width="0" hidden="1" customWidth="1"/>
    <col min="5" max="5" width="9.625" customWidth="1"/>
    <col min="6" max="6" width="9.25" customWidth="1"/>
    <col min="7" max="7" width="18.125" customWidth="1"/>
    <col min="8" max="8" width="19.25" customWidth="1"/>
    <col min="247" max="247" width="9.25" customWidth="1"/>
    <col min="248" max="248" width="2.75" customWidth="1"/>
    <col min="249" max="249" width="63.75" customWidth="1"/>
    <col min="250" max="250" width="0" hidden="1" customWidth="1"/>
    <col min="251" max="251" width="9.625" customWidth="1"/>
    <col min="252" max="252" width="9.25" customWidth="1"/>
    <col min="253" max="253" width="18.125" customWidth="1"/>
    <col min="254" max="256" width="19.25" customWidth="1"/>
    <col min="257" max="257" width="22.5" customWidth="1"/>
    <col min="258" max="259" width="19.25" customWidth="1"/>
    <col min="260" max="260" width="20.625" customWidth="1"/>
    <col min="261" max="261" width="10.75" customWidth="1"/>
    <col min="262" max="262" width="18.25" customWidth="1"/>
    <col min="263" max="263" width="11.25" customWidth="1"/>
    <col min="503" max="503" width="9.25" customWidth="1"/>
    <col min="504" max="504" width="2.75" customWidth="1"/>
    <col min="505" max="505" width="63.75" customWidth="1"/>
    <col min="506" max="506" width="0" hidden="1" customWidth="1"/>
    <col min="507" max="507" width="9.625" customWidth="1"/>
    <col min="508" max="508" width="9.25" customWidth="1"/>
    <col min="509" max="509" width="18.125" customWidth="1"/>
    <col min="510" max="512" width="19.25" customWidth="1"/>
    <col min="513" max="513" width="22.5" customWidth="1"/>
    <col min="514" max="515" width="19.25" customWidth="1"/>
    <col min="516" max="516" width="20.625" customWidth="1"/>
    <col min="517" max="517" width="10.75" customWidth="1"/>
    <col min="518" max="518" width="18.25" customWidth="1"/>
    <col min="519" max="519" width="11.25" customWidth="1"/>
    <col min="759" max="759" width="9.25" customWidth="1"/>
    <col min="760" max="760" width="2.75" customWidth="1"/>
    <col min="761" max="761" width="63.75" customWidth="1"/>
    <col min="762" max="762" width="0" hidden="1" customWidth="1"/>
    <col min="763" max="763" width="9.625" customWidth="1"/>
    <col min="764" max="764" width="9.25" customWidth="1"/>
    <col min="765" max="765" width="18.125" customWidth="1"/>
    <col min="766" max="768" width="19.25" customWidth="1"/>
    <col min="769" max="769" width="22.5" customWidth="1"/>
    <col min="770" max="771" width="19.25" customWidth="1"/>
    <col min="772" max="772" width="20.625" customWidth="1"/>
    <col min="773" max="773" width="10.75" customWidth="1"/>
    <col min="774" max="774" width="18.25" customWidth="1"/>
    <col min="775" max="775" width="11.25" customWidth="1"/>
    <col min="1015" max="1015" width="9.25" customWidth="1"/>
    <col min="1016" max="1016" width="2.75" customWidth="1"/>
    <col min="1017" max="1017" width="63.75" customWidth="1"/>
    <col min="1018" max="1018" width="0" hidden="1" customWidth="1"/>
    <col min="1019" max="1019" width="9.625" customWidth="1"/>
    <col min="1020" max="1020" width="9.25" customWidth="1"/>
    <col min="1021" max="1021" width="18.125" customWidth="1"/>
    <col min="1022" max="1024" width="19.25" customWidth="1"/>
    <col min="1025" max="1025" width="22.5" customWidth="1"/>
    <col min="1026" max="1027" width="19.25" customWidth="1"/>
    <col min="1028" max="1028" width="20.625" customWidth="1"/>
    <col min="1029" max="1029" width="10.75" customWidth="1"/>
    <col min="1030" max="1030" width="18.25" customWidth="1"/>
    <col min="1031" max="1031" width="11.25" customWidth="1"/>
    <col min="1271" max="1271" width="9.25" customWidth="1"/>
    <col min="1272" max="1272" width="2.75" customWidth="1"/>
    <col min="1273" max="1273" width="63.75" customWidth="1"/>
    <col min="1274" max="1274" width="0" hidden="1" customWidth="1"/>
    <col min="1275" max="1275" width="9.625" customWidth="1"/>
    <col min="1276" max="1276" width="9.25" customWidth="1"/>
    <col min="1277" max="1277" width="18.125" customWidth="1"/>
    <col min="1278" max="1280" width="19.25" customWidth="1"/>
    <col min="1281" max="1281" width="22.5" customWidth="1"/>
    <col min="1282" max="1283" width="19.25" customWidth="1"/>
    <col min="1284" max="1284" width="20.625" customWidth="1"/>
    <col min="1285" max="1285" width="10.75" customWidth="1"/>
    <col min="1286" max="1286" width="18.25" customWidth="1"/>
    <col min="1287" max="1287" width="11.25" customWidth="1"/>
    <col min="1527" max="1527" width="9.25" customWidth="1"/>
    <col min="1528" max="1528" width="2.75" customWidth="1"/>
    <col min="1529" max="1529" width="63.75" customWidth="1"/>
    <col min="1530" max="1530" width="0" hidden="1" customWidth="1"/>
    <col min="1531" max="1531" width="9.625" customWidth="1"/>
    <col min="1532" max="1532" width="9.25" customWidth="1"/>
    <col min="1533" max="1533" width="18.125" customWidth="1"/>
    <col min="1534" max="1536" width="19.25" customWidth="1"/>
    <col min="1537" max="1537" width="22.5" customWidth="1"/>
    <col min="1538" max="1539" width="19.25" customWidth="1"/>
    <col min="1540" max="1540" width="20.625" customWidth="1"/>
    <col min="1541" max="1541" width="10.75" customWidth="1"/>
    <col min="1542" max="1542" width="18.25" customWidth="1"/>
    <col min="1543" max="1543" width="11.25" customWidth="1"/>
    <col min="1783" max="1783" width="9.25" customWidth="1"/>
    <col min="1784" max="1784" width="2.75" customWidth="1"/>
    <col min="1785" max="1785" width="63.75" customWidth="1"/>
    <col min="1786" max="1786" width="0" hidden="1" customWidth="1"/>
    <col min="1787" max="1787" width="9.625" customWidth="1"/>
    <col min="1788" max="1788" width="9.25" customWidth="1"/>
    <col min="1789" max="1789" width="18.125" customWidth="1"/>
    <col min="1790" max="1792" width="19.25" customWidth="1"/>
    <col min="1793" max="1793" width="22.5" customWidth="1"/>
    <col min="1794" max="1795" width="19.25" customWidth="1"/>
    <col min="1796" max="1796" width="20.625" customWidth="1"/>
    <col min="1797" max="1797" width="10.75" customWidth="1"/>
    <col min="1798" max="1798" width="18.25" customWidth="1"/>
    <col min="1799" max="1799" width="11.25" customWidth="1"/>
    <col min="2039" max="2039" width="9.25" customWidth="1"/>
    <col min="2040" max="2040" width="2.75" customWidth="1"/>
    <col min="2041" max="2041" width="63.75" customWidth="1"/>
    <col min="2042" max="2042" width="0" hidden="1" customWidth="1"/>
    <col min="2043" max="2043" width="9.625" customWidth="1"/>
    <col min="2044" max="2044" width="9.25" customWidth="1"/>
    <col min="2045" max="2045" width="18.125" customWidth="1"/>
    <col min="2046" max="2048" width="19.25" customWidth="1"/>
    <col min="2049" max="2049" width="22.5" customWidth="1"/>
    <col min="2050" max="2051" width="19.25" customWidth="1"/>
    <col min="2052" max="2052" width="20.625" customWidth="1"/>
    <col min="2053" max="2053" width="10.75" customWidth="1"/>
    <col min="2054" max="2054" width="18.25" customWidth="1"/>
    <col min="2055" max="2055" width="11.25" customWidth="1"/>
    <col min="2295" max="2295" width="9.25" customWidth="1"/>
    <col min="2296" max="2296" width="2.75" customWidth="1"/>
    <col min="2297" max="2297" width="63.75" customWidth="1"/>
    <col min="2298" max="2298" width="0" hidden="1" customWidth="1"/>
    <col min="2299" max="2299" width="9.625" customWidth="1"/>
    <col min="2300" max="2300" width="9.25" customWidth="1"/>
    <col min="2301" max="2301" width="18.125" customWidth="1"/>
    <col min="2302" max="2304" width="19.25" customWidth="1"/>
    <col min="2305" max="2305" width="22.5" customWidth="1"/>
    <col min="2306" max="2307" width="19.25" customWidth="1"/>
    <col min="2308" max="2308" width="20.625" customWidth="1"/>
    <col min="2309" max="2309" width="10.75" customWidth="1"/>
    <col min="2310" max="2310" width="18.25" customWidth="1"/>
    <col min="2311" max="2311" width="11.25" customWidth="1"/>
    <col min="2551" max="2551" width="9.25" customWidth="1"/>
    <col min="2552" max="2552" width="2.75" customWidth="1"/>
    <col min="2553" max="2553" width="63.75" customWidth="1"/>
    <col min="2554" max="2554" width="0" hidden="1" customWidth="1"/>
    <col min="2555" max="2555" width="9.625" customWidth="1"/>
    <col min="2556" max="2556" width="9.25" customWidth="1"/>
    <col min="2557" max="2557" width="18.125" customWidth="1"/>
    <col min="2558" max="2560" width="19.25" customWidth="1"/>
    <col min="2561" max="2561" width="22.5" customWidth="1"/>
    <col min="2562" max="2563" width="19.25" customWidth="1"/>
    <col min="2564" max="2564" width="20.625" customWidth="1"/>
    <col min="2565" max="2565" width="10.75" customWidth="1"/>
    <col min="2566" max="2566" width="18.25" customWidth="1"/>
    <col min="2567" max="2567" width="11.25" customWidth="1"/>
    <col min="2807" max="2807" width="9.25" customWidth="1"/>
    <col min="2808" max="2808" width="2.75" customWidth="1"/>
    <col min="2809" max="2809" width="63.75" customWidth="1"/>
    <col min="2810" max="2810" width="0" hidden="1" customWidth="1"/>
    <col min="2811" max="2811" width="9.625" customWidth="1"/>
    <col min="2812" max="2812" width="9.25" customWidth="1"/>
    <col min="2813" max="2813" width="18.125" customWidth="1"/>
    <col min="2814" max="2816" width="19.25" customWidth="1"/>
    <col min="2817" max="2817" width="22.5" customWidth="1"/>
    <col min="2818" max="2819" width="19.25" customWidth="1"/>
    <col min="2820" max="2820" width="20.625" customWidth="1"/>
    <col min="2821" max="2821" width="10.75" customWidth="1"/>
    <col min="2822" max="2822" width="18.25" customWidth="1"/>
    <col min="2823" max="2823" width="11.25" customWidth="1"/>
    <col min="3063" max="3063" width="9.25" customWidth="1"/>
    <col min="3064" max="3064" width="2.75" customWidth="1"/>
    <col min="3065" max="3065" width="63.75" customWidth="1"/>
    <col min="3066" max="3066" width="0" hidden="1" customWidth="1"/>
    <col min="3067" max="3067" width="9.625" customWidth="1"/>
    <col min="3068" max="3068" width="9.25" customWidth="1"/>
    <col min="3069" max="3069" width="18.125" customWidth="1"/>
    <col min="3070" max="3072" width="19.25" customWidth="1"/>
    <col min="3073" max="3073" width="22.5" customWidth="1"/>
    <col min="3074" max="3075" width="19.25" customWidth="1"/>
    <col min="3076" max="3076" width="20.625" customWidth="1"/>
    <col min="3077" max="3077" width="10.75" customWidth="1"/>
    <col min="3078" max="3078" width="18.25" customWidth="1"/>
    <col min="3079" max="3079" width="11.25" customWidth="1"/>
    <col min="3319" max="3319" width="9.25" customWidth="1"/>
    <col min="3320" max="3320" width="2.75" customWidth="1"/>
    <col min="3321" max="3321" width="63.75" customWidth="1"/>
    <col min="3322" max="3322" width="0" hidden="1" customWidth="1"/>
    <col min="3323" max="3323" width="9.625" customWidth="1"/>
    <col min="3324" max="3324" width="9.25" customWidth="1"/>
    <col min="3325" max="3325" width="18.125" customWidth="1"/>
    <col min="3326" max="3328" width="19.25" customWidth="1"/>
    <col min="3329" max="3329" width="22.5" customWidth="1"/>
    <col min="3330" max="3331" width="19.25" customWidth="1"/>
    <col min="3332" max="3332" width="20.625" customWidth="1"/>
    <col min="3333" max="3333" width="10.75" customWidth="1"/>
    <col min="3334" max="3334" width="18.25" customWidth="1"/>
    <col min="3335" max="3335" width="11.25" customWidth="1"/>
    <col min="3575" max="3575" width="9.25" customWidth="1"/>
    <col min="3576" max="3576" width="2.75" customWidth="1"/>
    <col min="3577" max="3577" width="63.75" customWidth="1"/>
    <col min="3578" max="3578" width="0" hidden="1" customWidth="1"/>
    <col min="3579" max="3579" width="9.625" customWidth="1"/>
    <col min="3580" max="3580" width="9.25" customWidth="1"/>
    <col min="3581" max="3581" width="18.125" customWidth="1"/>
    <col min="3582" max="3584" width="19.25" customWidth="1"/>
    <col min="3585" max="3585" width="22.5" customWidth="1"/>
    <col min="3586" max="3587" width="19.25" customWidth="1"/>
    <col min="3588" max="3588" width="20.625" customWidth="1"/>
    <col min="3589" max="3589" width="10.75" customWidth="1"/>
    <col min="3590" max="3590" width="18.25" customWidth="1"/>
    <col min="3591" max="3591" width="11.25" customWidth="1"/>
    <col min="3831" max="3831" width="9.25" customWidth="1"/>
    <col min="3832" max="3832" width="2.75" customWidth="1"/>
    <col min="3833" max="3833" width="63.75" customWidth="1"/>
    <col min="3834" max="3834" width="0" hidden="1" customWidth="1"/>
    <col min="3835" max="3835" width="9.625" customWidth="1"/>
    <col min="3836" max="3836" width="9.25" customWidth="1"/>
    <col min="3837" max="3837" width="18.125" customWidth="1"/>
    <col min="3838" max="3840" width="19.25" customWidth="1"/>
    <col min="3841" max="3841" width="22.5" customWidth="1"/>
    <col min="3842" max="3843" width="19.25" customWidth="1"/>
    <col min="3844" max="3844" width="20.625" customWidth="1"/>
    <col min="3845" max="3845" width="10.75" customWidth="1"/>
    <col min="3846" max="3846" width="18.25" customWidth="1"/>
    <col min="3847" max="3847" width="11.25" customWidth="1"/>
    <col min="4087" max="4087" width="9.25" customWidth="1"/>
    <col min="4088" max="4088" width="2.75" customWidth="1"/>
    <col min="4089" max="4089" width="63.75" customWidth="1"/>
    <col min="4090" max="4090" width="0" hidden="1" customWidth="1"/>
    <col min="4091" max="4091" width="9.625" customWidth="1"/>
    <col min="4092" max="4092" width="9.25" customWidth="1"/>
    <col min="4093" max="4093" width="18.125" customWidth="1"/>
    <col min="4094" max="4096" width="19.25" customWidth="1"/>
    <col min="4097" max="4097" width="22.5" customWidth="1"/>
    <col min="4098" max="4099" width="19.25" customWidth="1"/>
    <col min="4100" max="4100" width="20.625" customWidth="1"/>
    <col min="4101" max="4101" width="10.75" customWidth="1"/>
    <col min="4102" max="4102" width="18.25" customWidth="1"/>
    <col min="4103" max="4103" width="11.25" customWidth="1"/>
    <col min="4343" max="4343" width="9.25" customWidth="1"/>
    <col min="4344" max="4344" width="2.75" customWidth="1"/>
    <col min="4345" max="4345" width="63.75" customWidth="1"/>
    <col min="4346" max="4346" width="0" hidden="1" customWidth="1"/>
    <col min="4347" max="4347" width="9.625" customWidth="1"/>
    <col min="4348" max="4348" width="9.25" customWidth="1"/>
    <col min="4349" max="4349" width="18.125" customWidth="1"/>
    <col min="4350" max="4352" width="19.25" customWidth="1"/>
    <col min="4353" max="4353" width="22.5" customWidth="1"/>
    <col min="4354" max="4355" width="19.25" customWidth="1"/>
    <col min="4356" max="4356" width="20.625" customWidth="1"/>
    <col min="4357" max="4357" width="10.75" customWidth="1"/>
    <col min="4358" max="4358" width="18.25" customWidth="1"/>
    <col min="4359" max="4359" width="11.25" customWidth="1"/>
    <col min="4599" max="4599" width="9.25" customWidth="1"/>
    <col min="4600" max="4600" width="2.75" customWidth="1"/>
    <col min="4601" max="4601" width="63.75" customWidth="1"/>
    <col min="4602" max="4602" width="0" hidden="1" customWidth="1"/>
    <col min="4603" max="4603" width="9.625" customWidth="1"/>
    <col min="4604" max="4604" width="9.25" customWidth="1"/>
    <col min="4605" max="4605" width="18.125" customWidth="1"/>
    <col min="4606" max="4608" width="19.25" customWidth="1"/>
    <col min="4609" max="4609" width="22.5" customWidth="1"/>
    <col min="4610" max="4611" width="19.25" customWidth="1"/>
    <col min="4612" max="4612" width="20.625" customWidth="1"/>
    <col min="4613" max="4613" width="10.75" customWidth="1"/>
    <col min="4614" max="4614" width="18.25" customWidth="1"/>
    <col min="4615" max="4615" width="11.25" customWidth="1"/>
    <col min="4855" max="4855" width="9.25" customWidth="1"/>
    <col min="4856" max="4856" width="2.75" customWidth="1"/>
    <col min="4857" max="4857" width="63.75" customWidth="1"/>
    <col min="4858" max="4858" width="0" hidden="1" customWidth="1"/>
    <col min="4859" max="4859" width="9.625" customWidth="1"/>
    <col min="4860" max="4860" width="9.25" customWidth="1"/>
    <col min="4861" max="4861" width="18.125" customWidth="1"/>
    <col min="4862" max="4864" width="19.25" customWidth="1"/>
    <col min="4865" max="4865" width="22.5" customWidth="1"/>
    <col min="4866" max="4867" width="19.25" customWidth="1"/>
    <col min="4868" max="4868" width="20.625" customWidth="1"/>
    <col min="4869" max="4869" width="10.75" customWidth="1"/>
    <col min="4870" max="4870" width="18.25" customWidth="1"/>
    <col min="4871" max="4871" width="11.25" customWidth="1"/>
    <col min="5111" max="5111" width="9.25" customWidth="1"/>
    <col min="5112" max="5112" width="2.75" customWidth="1"/>
    <col min="5113" max="5113" width="63.75" customWidth="1"/>
    <col min="5114" max="5114" width="0" hidden="1" customWidth="1"/>
    <col min="5115" max="5115" width="9.625" customWidth="1"/>
    <col min="5116" max="5116" width="9.25" customWidth="1"/>
    <col min="5117" max="5117" width="18.125" customWidth="1"/>
    <col min="5118" max="5120" width="19.25" customWidth="1"/>
    <col min="5121" max="5121" width="22.5" customWidth="1"/>
    <col min="5122" max="5123" width="19.25" customWidth="1"/>
    <col min="5124" max="5124" width="20.625" customWidth="1"/>
    <col min="5125" max="5125" width="10.75" customWidth="1"/>
    <col min="5126" max="5126" width="18.25" customWidth="1"/>
    <col min="5127" max="5127" width="11.25" customWidth="1"/>
    <col min="5367" max="5367" width="9.25" customWidth="1"/>
    <col min="5368" max="5368" width="2.75" customWidth="1"/>
    <col min="5369" max="5369" width="63.75" customWidth="1"/>
    <col min="5370" max="5370" width="0" hidden="1" customWidth="1"/>
    <col min="5371" max="5371" width="9.625" customWidth="1"/>
    <col min="5372" max="5372" width="9.25" customWidth="1"/>
    <col min="5373" max="5373" width="18.125" customWidth="1"/>
    <col min="5374" max="5376" width="19.25" customWidth="1"/>
    <col min="5377" max="5377" width="22.5" customWidth="1"/>
    <col min="5378" max="5379" width="19.25" customWidth="1"/>
    <col min="5380" max="5380" width="20.625" customWidth="1"/>
    <col min="5381" max="5381" width="10.75" customWidth="1"/>
    <col min="5382" max="5382" width="18.25" customWidth="1"/>
    <col min="5383" max="5383" width="11.25" customWidth="1"/>
    <col min="5623" max="5623" width="9.25" customWidth="1"/>
    <col min="5624" max="5624" width="2.75" customWidth="1"/>
    <col min="5625" max="5625" width="63.75" customWidth="1"/>
    <col min="5626" max="5626" width="0" hidden="1" customWidth="1"/>
    <col min="5627" max="5627" width="9.625" customWidth="1"/>
    <col min="5628" max="5628" width="9.25" customWidth="1"/>
    <col min="5629" max="5629" width="18.125" customWidth="1"/>
    <col min="5630" max="5632" width="19.25" customWidth="1"/>
    <col min="5633" max="5633" width="22.5" customWidth="1"/>
    <col min="5634" max="5635" width="19.25" customWidth="1"/>
    <col min="5636" max="5636" width="20.625" customWidth="1"/>
    <col min="5637" max="5637" width="10.75" customWidth="1"/>
    <col min="5638" max="5638" width="18.25" customWidth="1"/>
    <col min="5639" max="5639" width="11.25" customWidth="1"/>
    <col min="5879" max="5879" width="9.25" customWidth="1"/>
    <col min="5880" max="5880" width="2.75" customWidth="1"/>
    <col min="5881" max="5881" width="63.75" customWidth="1"/>
    <col min="5882" max="5882" width="0" hidden="1" customWidth="1"/>
    <col min="5883" max="5883" width="9.625" customWidth="1"/>
    <col min="5884" max="5884" width="9.25" customWidth="1"/>
    <col min="5885" max="5885" width="18.125" customWidth="1"/>
    <col min="5886" max="5888" width="19.25" customWidth="1"/>
    <col min="5889" max="5889" width="22.5" customWidth="1"/>
    <col min="5890" max="5891" width="19.25" customWidth="1"/>
    <col min="5892" max="5892" width="20.625" customWidth="1"/>
    <col min="5893" max="5893" width="10.75" customWidth="1"/>
    <col min="5894" max="5894" width="18.25" customWidth="1"/>
    <col min="5895" max="5895" width="11.25" customWidth="1"/>
    <col min="6135" max="6135" width="9.25" customWidth="1"/>
    <col min="6136" max="6136" width="2.75" customWidth="1"/>
    <col min="6137" max="6137" width="63.75" customWidth="1"/>
    <col min="6138" max="6138" width="0" hidden="1" customWidth="1"/>
    <col min="6139" max="6139" width="9.625" customWidth="1"/>
    <col min="6140" max="6140" width="9.25" customWidth="1"/>
    <col min="6141" max="6141" width="18.125" customWidth="1"/>
    <col min="6142" max="6144" width="19.25" customWidth="1"/>
    <col min="6145" max="6145" width="22.5" customWidth="1"/>
    <col min="6146" max="6147" width="19.25" customWidth="1"/>
    <col min="6148" max="6148" width="20.625" customWidth="1"/>
    <col min="6149" max="6149" width="10.75" customWidth="1"/>
    <col min="6150" max="6150" width="18.25" customWidth="1"/>
    <col min="6151" max="6151" width="11.25" customWidth="1"/>
    <col min="6391" max="6391" width="9.25" customWidth="1"/>
    <col min="6392" max="6392" width="2.75" customWidth="1"/>
    <col min="6393" max="6393" width="63.75" customWidth="1"/>
    <col min="6394" max="6394" width="0" hidden="1" customWidth="1"/>
    <col min="6395" max="6395" width="9.625" customWidth="1"/>
    <col min="6396" max="6396" width="9.25" customWidth="1"/>
    <col min="6397" max="6397" width="18.125" customWidth="1"/>
    <col min="6398" max="6400" width="19.25" customWidth="1"/>
    <col min="6401" max="6401" width="22.5" customWidth="1"/>
    <col min="6402" max="6403" width="19.25" customWidth="1"/>
    <col min="6404" max="6404" width="20.625" customWidth="1"/>
    <col min="6405" max="6405" width="10.75" customWidth="1"/>
    <col min="6406" max="6406" width="18.25" customWidth="1"/>
    <col min="6407" max="6407" width="11.25" customWidth="1"/>
    <col min="6647" max="6647" width="9.25" customWidth="1"/>
    <col min="6648" max="6648" width="2.75" customWidth="1"/>
    <col min="6649" max="6649" width="63.75" customWidth="1"/>
    <col min="6650" max="6650" width="0" hidden="1" customWidth="1"/>
    <col min="6651" max="6651" width="9.625" customWidth="1"/>
    <col min="6652" max="6652" width="9.25" customWidth="1"/>
    <col min="6653" max="6653" width="18.125" customWidth="1"/>
    <col min="6654" max="6656" width="19.25" customWidth="1"/>
    <col min="6657" max="6657" width="22.5" customWidth="1"/>
    <col min="6658" max="6659" width="19.25" customWidth="1"/>
    <col min="6660" max="6660" width="20.625" customWidth="1"/>
    <col min="6661" max="6661" width="10.75" customWidth="1"/>
    <col min="6662" max="6662" width="18.25" customWidth="1"/>
    <col min="6663" max="6663" width="11.25" customWidth="1"/>
    <col min="6903" max="6903" width="9.25" customWidth="1"/>
    <col min="6904" max="6904" width="2.75" customWidth="1"/>
    <col min="6905" max="6905" width="63.75" customWidth="1"/>
    <col min="6906" max="6906" width="0" hidden="1" customWidth="1"/>
    <col min="6907" max="6907" width="9.625" customWidth="1"/>
    <col min="6908" max="6908" width="9.25" customWidth="1"/>
    <col min="6909" max="6909" width="18.125" customWidth="1"/>
    <col min="6910" max="6912" width="19.25" customWidth="1"/>
    <col min="6913" max="6913" width="22.5" customWidth="1"/>
    <col min="6914" max="6915" width="19.25" customWidth="1"/>
    <col min="6916" max="6916" width="20.625" customWidth="1"/>
    <col min="6917" max="6917" width="10.75" customWidth="1"/>
    <col min="6918" max="6918" width="18.25" customWidth="1"/>
    <col min="6919" max="6919" width="11.25" customWidth="1"/>
    <col min="7159" max="7159" width="9.25" customWidth="1"/>
    <col min="7160" max="7160" width="2.75" customWidth="1"/>
    <col min="7161" max="7161" width="63.75" customWidth="1"/>
    <col min="7162" max="7162" width="0" hidden="1" customWidth="1"/>
    <col min="7163" max="7163" width="9.625" customWidth="1"/>
    <col min="7164" max="7164" width="9.25" customWidth="1"/>
    <col min="7165" max="7165" width="18.125" customWidth="1"/>
    <col min="7166" max="7168" width="19.25" customWidth="1"/>
    <col min="7169" max="7169" width="22.5" customWidth="1"/>
    <col min="7170" max="7171" width="19.25" customWidth="1"/>
    <col min="7172" max="7172" width="20.625" customWidth="1"/>
    <col min="7173" max="7173" width="10.75" customWidth="1"/>
    <col min="7174" max="7174" width="18.25" customWidth="1"/>
    <col min="7175" max="7175" width="11.25" customWidth="1"/>
    <col min="7415" max="7415" width="9.25" customWidth="1"/>
    <col min="7416" max="7416" width="2.75" customWidth="1"/>
    <col min="7417" max="7417" width="63.75" customWidth="1"/>
    <col min="7418" max="7418" width="0" hidden="1" customWidth="1"/>
    <col min="7419" max="7419" width="9.625" customWidth="1"/>
    <col min="7420" max="7420" width="9.25" customWidth="1"/>
    <col min="7421" max="7421" width="18.125" customWidth="1"/>
    <col min="7422" max="7424" width="19.25" customWidth="1"/>
    <col min="7425" max="7425" width="22.5" customWidth="1"/>
    <col min="7426" max="7427" width="19.25" customWidth="1"/>
    <col min="7428" max="7428" width="20.625" customWidth="1"/>
    <col min="7429" max="7429" width="10.75" customWidth="1"/>
    <col min="7430" max="7430" width="18.25" customWidth="1"/>
    <col min="7431" max="7431" width="11.25" customWidth="1"/>
    <col min="7671" max="7671" width="9.25" customWidth="1"/>
    <col min="7672" max="7672" width="2.75" customWidth="1"/>
    <col min="7673" max="7673" width="63.75" customWidth="1"/>
    <col min="7674" max="7674" width="0" hidden="1" customWidth="1"/>
    <col min="7675" max="7675" width="9.625" customWidth="1"/>
    <col min="7676" max="7676" width="9.25" customWidth="1"/>
    <col min="7677" max="7677" width="18.125" customWidth="1"/>
    <col min="7678" max="7680" width="19.25" customWidth="1"/>
    <col min="7681" max="7681" width="22.5" customWidth="1"/>
    <col min="7682" max="7683" width="19.25" customWidth="1"/>
    <col min="7684" max="7684" width="20.625" customWidth="1"/>
    <col min="7685" max="7685" width="10.75" customWidth="1"/>
    <col min="7686" max="7686" width="18.25" customWidth="1"/>
    <col min="7687" max="7687" width="11.25" customWidth="1"/>
    <col min="7927" max="7927" width="9.25" customWidth="1"/>
    <col min="7928" max="7928" width="2.75" customWidth="1"/>
    <col min="7929" max="7929" width="63.75" customWidth="1"/>
    <col min="7930" max="7930" width="0" hidden="1" customWidth="1"/>
    <col min="7931" max="7931" width="9.625" customWidth="1"/>
    <col min="7932" max="7932" width="9.25" customWidth="1"/>
    <col min="7933" max="7933" width="18.125" customWidth="1"/>
    <col min="7934" max="7936" width="19.25" customWidth="1"/>
    <col min="7937" max="7937" width="22.5" customWidth="1"/>
    <col min="7938" max="7939" width="19.25" customWidth="1"/>
    <col min="7940" max="7940" width="20.625" customWidth="1"/>
    <col min="7941" max="7941" width="10.75" customWidth="1"/>
    <col min="7942" max="7942" width="18.25" customWidth="1"/>
    <col min="7943" max="7943" width="11.25" customWidth="1"/>
    <col min="8183" max="8183" width="9.25" customWidth="1"/>
    <col min="8184" max="8184" width="2.75" customWidth="1"/>
    <col min="8185" max="8185" width="63.75" customWidth="1"/>
    <col min="8186" max="8186" width="0" hidden="1" customWidth="1"/>
    <col min="8187" max="8187" width="9.625" customWidth="1"/>
    <col min="8188" max="8188" width="9.25" customWidth="1"/>
    <col min="8189" max="8189" width="18.125" customWidth="1"/>
    <col min="8190" max="8192" width="19.25" customWidth="1"/>
    <col min="8193" max="8193" width="22.5" customWidth="1"/>
    <col min="8194" max="8195" width="19.25" customWidth="1"/>
    <col min="8196" max="8196" width="20.625" customWidth="1"/>
    <col min="8197" max="8197" width="10.75" customWidth="1"/>
    <col min="8198" max="8198" width="18.25" customWidth="1"/>
    <col min="8199" max="8199" width="11.25" customWidth="1"/>
    <col min="8439" max="8439" width="9.25" customWidth="1"/>
    <col min="8440" max="8440" width="2.75" customWidth="1"/>
    <col min="8441" max="8441" width="63.75" customWidth="1"/>
    <col min="8442" max="8442" width="0" hidden="1" customWidth="1"/>
    <col min="8443" max="8443" width="9.625" customWidth="1"/>
    <col min="8444" max="8444" width="9.25" customWidth="1"/>
    <col min="8445" max="8445" width="18.125" customWidth="1"/>
    <col min="8446" max="8448" width="19.25" customWidth="1"/>
    <col min="8449" max="8449" width="22.5" customWidth="1"/>
    <col min="8450" max="8451" width="19.25" customWidth="1"/>
    <col min="8452" max="8452" width="20.625" customWidth="1"/>
    <col min="8453" max="8453" width="10.75" customWidth="1"/>
    <col min="8454" max="8454" width="18.25" customWidth="1"/>
    <col min="8455" max="8455" width="11.25" customWidth="1"/>
    <col min="8695" max="8695" width="9.25" customWidth="1"/>
    <col min="8696" max="8696" width="2.75" customWidth="1"/>
    <col min="8697" max="8697" width="63.75" customWidth="1"/>
    <col min="8698" max="8698" width="0" hidden="1" customWidth="1"/>
    <col min="8699" max="8699" width="9.625" customWidth="1"/>
    <col min="8700" max="8700" width="9.25" customWidth="1"/>
    <col min="8701" max="8701" width="18.125" customWidth="1"/>
    <col min="8702" max="8704" width="19.25" customWidth="1"/>
    <col min="8705" max="8705" width="22.5" customWidth="1"/>
    <col min="8706" max="8707" width="19.25" customWidth="1"/>
    <col min="8708" max="8708" width="20.625" customWidth="1"/>
    <col min="8709" max="8709" width="10.75" customWidth="1"/>
    <col min="8710" max="8710" width="18.25" customWidth="1"/>
    <col min="8711" max="8711" width="11.25" customWidth="1"/>
    <col min="8951" max="8951" width="9.25" customWidth="1"/>
    <col min="8952" max="8952" width="2.75" customWidth="1"/>
    <col min="8953" max="8953" width="63.75" customWidth="1"/>
    <col min="8954" max="8954" width="0" hidden="1" customWidth="1"/>
    <col min="8955" max="8955" width="9.625" customWidth="1"/>
    <col min="8956" max="8956" width="9.25" customWidth="1"/>
    <col min="8957" max="8957" width="18.125" customWidth="1"/>
    <col min="8958" max="8960" width="19.25" customWidth="1"/>
    <col min="8961" max="8961" width="22.5" customWidth="1"/>
    <col min="8962" max="8963" width="19.25" customWidth="1"/>
    <col min="8964" max="8964" width="20.625" customWidth="1"/>
    <col min="8965" max="8965" width="10.75" customWidth="1"/>
    <col min="8966" max="8966" width="18.25" customWidth="1"/>
    <col min="8967" max="8967" width="11.25" customWidth="1"/>
    <col min="9207" max="9207" width="9.25" customWidth="1"/>
    <col min="9208" max="9208" width="2.75" customWidth="1"/>
    <col min="9209" max="9209" width="63.75" customWidth="1"/>
    <col min="9210" max="9210" width="0" hidden="1" customWidth="1"/>
    <col min="9211" max="9211" width="9.625" customWidth="1"/>
    <col min="9212" max="9212" width="9.25" customWidth="1"/>
    <col min="9213" max="9213" width="18.125" customWidth="1"/>
    <col min="9214" max="9216" width="19.25" customWidth="1"/>
    <col min="9217" max="9217" width="22.5" customWidth="1"/>
    <col min="9218" max="9219" width="19.25" customWidth="1"/>
    <col min="9220" max="9220" width="20.625" customWidth="1"/>
    <col min="9221" max="9221" width="10.75" customWidth="1"/>
    <col min="9222" max="9222" width="18.25" customWidth="1"/>
    <col min="9223" max="9223" width="11.25" customWidth="1"/>
    <col min="9463" max="9463" width="9.25" customWidth="1"/>
    <col min="9464" max="9464" width="2.75" customWidth="1"/>
    <col min="9465" max="9465" width="63.75" customWidth="1"/>
    <col min="9466" max="9466" width="0" hidden="1" customWidth="1"/>
    <col min="9467" max="9467" width="9.625" customWidth="1"/>
    <col min="9468" max="9468" width="9.25" customWidth="1"/>
    <col min="9469" max="9469" width="18.125" customWidth="1"/>
    <col min="9470" max="9472" width="19.25" customWidth="1"/>
    <col min="9473" max="9473" width="22.5" customWidth="1"/>
    <col min="9474" max="9475" width="19.25" customWidth="1"/>
    <col min="9476" max="9476" width="20.625" customWidth="1"/>
    <col min="9477" max="9477" width="10.75" customWidth="1"/>
    <col min="9478" max="9478" width="18.25" customWidth="1"/>
    <col min="9479" max="9479" width="11.25" customWidth="1"/>
    <col min="9719" max="9719" width="9.25" customWidth="1"/>
    <col min="9720" max="9720" width="2.75" customWidth="1"/>
    <col min="9721" max="9721" width="63.75" customWidth="1"/>
    <col min="9722" max="9722" width="0" hidden="1" customWidth="1"/>
    <col min="9723" max="9723" width="9.625" customWidth="1"/>
    <col min="9724" max="9724" width="9.25" customWidth="1"/>
    <col min="9725" max="9725" width="18.125" customWidth="1"/>
    <col min="9726" max="9728" width="19.25" customWidth="1"/>
    <col min="9729" max="9729" width="22.5" customWidth="1"/>
    <col min="9730" max="9731" width="19.25" customWidth="1"/>
    <col min="9732" max="9732" width="20.625" customWidth="1"/>
    <col min="9733" max="9733" width="10.75" customWidth="1"/>
    <col min="9734" max="9734" width="18.25" customWidth="1"/>
    <col min="9735" max="9735" width="11.25" customWidth="1"/>
    <col min="9975" max="9975" width="9.25" customWidth="1"/>
    <col min="9976" max="9976" width="2.75" customWidth="1"/>
    <col min="9977" max="9977" width="63.75" customWidth="1"/>
    <col min="9978" max="9978" width="0" hidden="1" customWidth="1"/>
    <col min="9979" max="9979" width="9.625" customWidth="1"/>
    <col min="9980" max="9980" width="9.25" customWidth="1"/>
    <col min="9981" max="9981" width="18.125" customWidth="1"/>
    <col min="9982" max="9984" width="19.25" customWidth="1"/>
    <col min="9985" max="9985" width="22.5" customWidth="1"/>
    <col min="9986" max="9987" width="19.25" customWidth="1"/>
    <col min="9988" max="9988" width="20.625" customWidth="1"/>
    <col min="9989" max="9989" width="10.75" customWidth="1"/>
    <col min="9990" max="9990" width="18.25" customWidth="1"/>
    <col min="9991" max="9991" width="11.25" customWidth="1"/>
    <col min="10231" max="10231" width="9.25" customWidth="1"/>
    <col min="10232" max="10232" width="2.75" customWidth="1"/>
    <col min="10233" max="10233" width="63.75" customWidth="1"/>
    <col min="10234" max="10234" width="0" hidden="1" customWidth="1"/>
    <col min="10235" max="10235" width="9.625" customWidth="1"/>
    <col min="10236" max="10236" width="9.25" customWidth="1"/>
    <col min="10237" max="10237" width="18.125" customWidth="1"/>
    <col min="10238" max="10240" width="19.25" customWidth="1"/>
    <col min="10241" max="10241" width="22.5" customWidth="1"/>
    <col min="10242" max="10243" width="19.25" customWidth="1"/>
    <col min="10244" max="10244" width="20.625" customWidth="1"/>
    <col min="10245" max="10245" width="10.75" customWidth="1"/>
    <col min="10246" max="10246" width="18.25" customWidth="1"/>
    <col min="10247" max="10247" width="11.25" customWidth="1"/>
    <col min="10487" max="10487" width="9.25" customWidth="1"/>
    <col min="10488" max="10488" width="2.75" customWidth="1"/>
    <col min="10489" max="10489" width="63.75" customWidth="1"/>
    <col min="10490" max="10490" width="0" hidden="1" customWidth="1"/>
    <col min="10491" max="10491" width="9.625" customWidth="1"/>
    <col min="10492" max="10492" width="9.25" customWidth="1"/>
    <col min="10493" max="10493" width="18.125" customWidth="1"/>
    <col min="10494" max="10496" width="19.25" customWidth="1"/>
    <col min="10497" max="10497" width="22.5" customWidth="1"/>
    <col min="10498" max="10499" width="19.25" customWidth="1"/>
    <col min="10500" max="10500" width="20.625" customWidth="1"/>
    <col min="10501" max="10501" width="10.75" customWidth="1"/>
    <col min="10502" max="10502" width="18.25" customWidth="1"/>
    <col min="10503" max="10503" width="11.25" customWidth="1"/>
    <col min="10743" max="10743" width="9.25" customWidth="1"/>
    <col min="10744" max="10744" width="2.75" customWidth="1"/>
    <col min="10745" max="10745" width="63.75" customWidth="1"/>
    <col min="10746" max="10746" width="0" hidden="1" customWidth="1"/>
    <col min="10747" max="10747" width="9.625" customWidth="1"/>
    <col min="10748" max="10748" width="9.25" customWidth="1"/>
    <col min="10749" max="10749" width="18.125" customWidth="1"/>
    <col min="10750" max="10752" width="19.25" customWidth="1"/>
    <col min="10753" max="10753" width="22.5" customWidth="1"/>
    <col min="10754" max="10755" width="19.25" customWidth="1"/>
    <col min="10756" max="10756" width="20.625" customWidth="1"/>
    <col min="10757" max="10757" width="10.75" customWidth="1"/>
    <col min="10758" max="10758" width="18.25" customWidth="1"/>
    <col min="10759" max="10759" width="11.25" customWidth="1"/>
    <col min="10999" max="10999" width="9.25" customWidth="1"/>
    <col min="11000" max="11000" width="2.75" customWidth="1"/>
    <col min="11001" max="11001" width="63.75" customWidth="1"/>
    <col min="11002" max="11002" width="0" hidden="1" customWidth="1"/>
    <col min="11003" max="11003" width="9.625" customWidth="1"/>
    <col min="11004" max="11004" width="9.25" customWidth="1"/>
    <col min="11005" max="11005" width="18.125" customWidth="1"/>
    <col min="11006" max="11008" width="19.25" customWidth="1"/>
    <col min="11009" max="11009" width="22.5" customWidth="1"/>
    <col min="11010" max="11011" width="19.25" customWidth="1"/>
    <col min="11012" max="11012" width="20.625" customWidth="1"/>
    <col min="11013" max="11013" width="10.75" customWidth="1"/>
    <col min="11014" max="11014" width="18.25" customWidth="1"/>
    <col min="11015" max="11015" width="11.25" customWidth="1"/>
    <col min="11255" max="11255" width="9.25" customWidth="1"/>
    <col min="11256" max="11256" width="2.75" customWidth="1"/>
    <col min="11257" max="11257" width="63.75" customWidth="1"/>
    <col min="11258" max="11258" width="0" hidden="1" customWidth="1"/>
    <col min="11259" max="11259" width="9.625" customWidth="1"/>
    <col min="11260" max="11260" width="9.25" customWidth="1"/>
    <col min="11261" max="11261" width="18.125" customWidth="1"/>
    <col min="11262" max="11264" width="19.25" customWidth="1"/>
    <col min="11265" max="11265" width="22.5" customWidth="1"/>
    <col min="11266" max="11267" width="19.25" customWidth="1"/>
    <col min="11268" max="11268" width="20.625" customWidth="1"/>
    <col min="11269" max="11269" width="10.75" customWidth="1"/>
    <col min="11270" max="11270" width="18.25" customWidth="1"/>
    <col min="11271" max="11271" width="11.25" customWidth="1"/>
    <col min="11511" max="11511" width="9.25" customWidth="1"/>
    <col min="11512" max="11512" width="2.75" customWidth="1"/>
    <col min="11513" max="11513" width="63.75" customWidth="1"/>
    <col min="11514" max="11514" width="0" hidden="1" customWidth="1"/>
    <col min="11515" max="11515" width="9.625" customWidth="1"/>
    <col min="11516" max="11516" width="9.25" customWidth="1"/>
    <col min="11517" max="11517" width="18.125" customWidth="1"/>
    <col min="11518" max="11520" width="19.25" customWidth="1"/>
    <col min="11521" max="11521" width="22.5" customWidth="1"/>
    <col min="11522" max="11523" width="19.25" customWidth="1"/>
    <col min="11524" max="11524" width="20.625" customWidth="1"/>
    <col min="11525" max="11525" width="10.75" customWidth="1"/>
    <col min="11526" max="11526" width="18.25" customWidth="1"/>
    <col min="11527" max="11527" width="11.25" customWidth="1"/>
    <col min="11767" max="11767" width="9.25" customWidth="1"/>
    <col min="11768" max="11768" width="2.75" customWidth="1"/>
    <col min="11769" max="11769" width="63.75" customWidth="1"/>
    <col min="11770" max="11770" width="0" hidden="1" customWidth="1"/>
    <col min="11771" max="11771" width="9.625" customWidth="1"/>
    <col min="11772" max="11772" width="9.25" customWidth="1"/>
    <col min="11773" max="11773" width="18.125" customWidth="1"/>
    <col min="11774" max="11776" width="19.25" customWidth="1"/>
    <col min="11777" max="11777" width="22.5" customWidth="1"/>
    <col min="11778" max="11779" width="19.25" customWidth="1"/>
    <col min="11780" max="11780" width="20.625" customWidth="1"/>
    <col min="11781" max="11781" width="10.75" customWidth="1"/>
    <col min="11782" max="11782" width="18.25" customWidth="1"/>
    <col min="11783" max="11783" width="11.25" customWidth="1"/>
    <col min="12023" max="12023" width="9.25" customWidth="1"/>
    <col min="12024" max="12024" width="2.75" customWidth="1"/>
    <col min="12025" max="12025" width="63.75" customWidth="1"/>
    <col min="12026" max="12026" width="0" hidden="1" customWidth="1"/>
    <col min="12027" max="12027" width="9.625" customWidth="1"/>
    <col min="12028" max="12028" width="9.25" customWidth="1"/>
    <col min="12029" max="12029" width="18.125" customWidth="1"/>
    <col min="12030" max="12032" width="19.25" customWidth="1"/>
    <col min="12033" max="12033" width="22.5" customWidth="1"/>
    <col min="12034" max="12035" width="19.25" customWidth="1"/>
    <col min="12036" max="12036" width="20.625" customWidth="1"/>
    <col min="12037" max="12037" width="10.75" customWidth="1"/>
    <col min="12038" max="12038" width="18.25" customWidth="1"/>
    <col min="12039" max="12039" width="11.25" customWidth="1"/>
    <col min="12279" max="12279" width="9.25" customWidth="1"/>
    <col min="12280" max="12280" width="2.75" customWidth="1"/>
    <col min="12281" max="12281" width="63.75" customWidth="1"/>
    <col min="12282" max="12282" width="0" hidden="1" customWidth="1"/>
    <col min="12283" max="12283" width="9.625" customWidth="1"/>
    <col min="12284" max="12284" width="9.25" customWidth="1"/>
    <col min="12285" max="12285" width="18.125" customWidth="1"/>
    <col min="12286" max="12288" width="19.25" customWidth="1"/>
    <col min="12289" max="12289" width="22.5" customWidth="1"/>
    <col min="12290" max="12291" width="19.25" customWidth="1"/>
    <col min="12292" max="12292" width="20.625" customWidth="1"/>
    <col min="12293" max="12293" width="10.75" customWidth="1"/>
    <col min="12294" max="12294" width="18.25" customWidth="1"/>
    <col min="12295" max="12295" width="11.25" customWidth="1"/>
    <col min="12535" max="12535" width="9.25" customWidth="1"/>
    <col min="12536" max="12536" width="2.75" customWidth="1"/>
    <col min="12537" max="12537" width="63.75" customWidth="1"/>
    <col min="12538" max="12538" width="0" hidden="1" customWidth="1"/>
    <col min="12539" max="12539" width="9.625" customWidth="1"/>
    <col min="12540" max="12540" width="9.25" customWidth="1"/>
    <col min="12541" max="12541" width="18.125" customWidth="1"/>
    <col min="12542" max="12544" width="19.25" customWidth="1"/>
    <col min="12545" max="12545" width="22.5" customWidth="1"/>
    <col min="12546" max="12547" width="19.25" customWidth="1"/>
    <col min="12548" max="12548" width="20.625" customWidth="1"/>
    <col min="12549" max="12549" width="10.75" customWidth="1"/>
    <col min="12550" max="12550" width="18.25" customWidth="1"/>
    <col min="12551" max="12551" width="11.25" customWidth="1"/>
    <col min="12791" max="12791" width="9.25" customWidth="1"/>
    <col min="12792" max="12792" width="2.75" customWidth="1"/>
    <col min="12793" max="12793" width="63.75" customWidth="1"/>
    <col min="12794" max="12794" width="0" hidden="1" customWidth="1"/>
    <col min="12795" max="12795" width="9.625" customWidth="1"/>
    <col min="12796" max="12796" width="9.25" customWidth="1"/>
    <col min="12797" max="12797" width="18.125" customWidth="1"/>
    <col min="12798" max="12800" width="19.25" customWidth="1"/>
    <col min="12801" max="12801" width="22.5" customWidth="1"/>
    <col min="12802" max="12803" width="19.25" customWidth="1"/>
    <col min="12804" max="12804" width="20.625" customWidth="1"/>
    <col min="12805" max="12805" width="10.75" customWidth="1"/>
    <col min="12806" max="12806" width="18.25" customWidth="1"/>
    <col min="12807" max="12807" width="11.25" customWidth="1"/>
    <col min="13047" max="13047" width="9.25" customWidth="1"/>
    <col min="13048" max="13048" width="2.75" customWidth="1"/>
    <col min="13049" max="13049" width="63.75" customWidth="1"/>
    <col min="13050" max="13050" width="0" hidden="1" customWidth="1"/>
    <col min="13051" max="13051" width="9.625" customWidth="1"/>
    <col min="13052" max="13052" width="9.25" customWidth="1"/>
    <col min="13053" max="13053" width="18.125" customWidth="1"/>
    <col min="13054" max="13056" width="19.25" customWidth="1"/>
    <col min="13057" max="13057" width="22.5" customWidth="1"/>
    <col min="13058" max="13059" width="19.25" customWidth="1"/>
    <col min="13060" max="13060" width="20.625" customWidth="1"/>
    <col min="13061" max="13061" width="10.75" customWidth="1"/>
    <col min="13062" max="13062" width="18.25" customWidth="1"/>
    <col min="13063" max="13063" width="11.25" customWidth="1"/>
    <col min="13303" max="13303" width="9.25" customWidth="1"/>
    <col min="13304" max="13304" width="2.75" customWidth="1"/>
    <col min="13305" max="13305" width="63.75" customWidth="1"/>
    <col min="13306" max="13306" width="0" hidden="1" customWidth="1"/>
    <col min="13307" max="13307" width="9.625" customWidth="1"/>
    <col min="13308" max="13308" width="9.25" customWidth="1"/>
    <col min="13309" max="13309" width="18.125" customWidth="1"/>
    <col min="13310" max="13312" width="19.25" customWidth="1"/>
    <col min="13313" max="13313" width="22.5" customWidth="1"/>
    <col min="13314" max="13315" width="19.25" customWidth="1"/>
    <col min="13316" max="13316" width="20.625" customWidth="1"/>
    <col min="13317" max="13317" width="10.75" customWidth="1"/>
    <col min="13318" max="13318" width="18.25" customWidth="1"/>
    <col min="13319" max="13319" width="11.25" customWidth="1"/>
    <col min="13559" max="13559" width="9.25" customWidth="1"/>
    <col min="13560" max="13560" width="2.75" customWidth="1"/>
    <col min="13561" max="13561" width="63.75" customWidth="1"/>
    <col min="13562" max="13562" width="0" hidden="1" customWidth="1"/>
    <col min="13563" max="13563" width="9.625" customWidth="1"/>
    <col min="13564" max="13564" width="9.25" customWidth="1"/>
    <col min="13565" max="13565" width="18.125" customWidth="1"/>
    <col min="13566" max="13568" width="19.25" customWidth="1"/>
    <col min="13569" max="13569" width="22.5" customWidth="1"/>
    <col min="13570" max="13571" width="19.25" customWidth="1"/>
    <col min="13572" max="13572" width="20.625" customWidth="1"/>
    <col min="13573" max="13573" width="10.75" customWidth="1"/>
    <col min="13574" max="13574" width="18.25" customWidth="1"/>
    <col min="13575" max="13575" width="11.25" customWidth="1"/>
    <col min="13815" max="13815" width="9.25" customWidth="1"/>
    <col min="13816" max="13816" width="2.75" customWidth="1"/>
    <col min="13817" max="13817" width="63.75" customWidth="1"/>
    <col min="13818" max="13818" width="0" hidden="1" customWidth="1"/>
    <col min="13819" max="13819" width="9.625" customWidth="1"/>
    <col min="13820" max="13820" width="9.25" customWidth="1"/>
    <col min="13821" max="13821" width="18.125" customWidth="1"/>
    <col min="13822" max="13824" width="19.25" customWidth="1"/>
    <col min="13825" max="13825" width="22.5" customWidth="1"/>
    <col min="13826" max="13827" width="19.25" customWidth="1"/>
    <col min="13828" max="13828" width="20.625" customWidth="1"/>
    <col min="13829" max="13829" width="10.75" customWidth="1"/>
    <col min="13830" max="13830" width="18.25" customWidth="1"/>
    <col min="13831" max="13831" width="11.25" customWidth="1"/>
    <col min="14071" max="14071" width="9.25" customWidth="1"/>
    <col min="14072" max="14072" width="2.75" customWidth="1"/>
    <col min="14073" max="14073" width="63.75" customWidth="1"/>
    <col min="14074" max="14074" width="0" hidden="1" customWidth="1"/>
    <col min="14075" max="14075" width="9.625" customWidth="1"/>
    <col min="14076" max="14076" width="9.25" customWidth="1"/>
    <col min="14077" max="14077" width="18.125" customWidth="1"/>
    <col min="14078" max="14080" width="19.25" customWidth="1"/>
    <col min="14081" max="14081" width="22.5" customWidth="1"/>
    <col min="14082" max="14083" width="19.25" customWidth="1"/>
    <col min="14084" max="14084" width="20.625" customWidth="1"/>
    <col min="14085" max="14085" width="10.75" customWidth="1"/>
    <col min="14086" max="14086" width="18.25" customWidth="1"/>
    <col min="14087" max="14087" width="11.25" customWidth="1"/>
    <col min="14327" max="14327" width="9.25" customWidth="1"/>
    <col min="14328" max="14328" width="2.75" customWidth="1"/>
    <col min="14329" max="14329" width="63.75" customWidth="1"/>
    <col min="14330" max="14330" width="0" hidden="1" customWidth="1"/>
    <col min="14331" max="14331" width="9.625" customWidth="1"/>
    <col min="14332" max="14332" width="9.25" customWidth="1"/>
    <col min="14333" max="14333" width="18.125" customWidth="1"/>
    <col min="14334" max="14336" width="19.25" customWidth="1"/>
    <col min="14337" max="14337" width="22.5" customWidth="1"/>
    <col min="14338" max="14339" width="19.25" customWidth="1"/>
    <col min="14340" max="14340" width="20.625" customWidth="1"/>
    <col min="14341" max="14341" width="10.75" customWidth="1"/>
    <col min="14342" max="14342" width="18.25" customWidth="1"/>
    <col min="14343" max="14343" width="11.25" customWidth="1"/>
    <col min="14583" max="14583" width="9.25" customWidth="1"/>
    <col min="14584" max="14584" width="2.75" customWidth="1"/>
    <col min="14585" max="14585" width="63.75" customWidth="1"/>
    <col min="14586" max="14586" width="0" hidden="1" customWidth="1"/>
    <col min="14587" max="14587" width="9.625" customWidth="1"/>
    <col min="14588" max="14588" width="9.25" customWidth="1"/>
    <col min="14589" max="14589" width="18.125" customWidth="1"/>
    <col min="14590" max="14592" width="19.25" customWidth="1"/>
    <col min="14593" max="14593" width="22.5" customWidth="1"/>
    <col min="14594" max="14595" width="19.25" customWidth="1"/>
    <col min="14596" max="14596" width="20.625" customWidth="1"/>
    <col min="14597" max="14597" width="10.75" customWidth="1"/>
    <col min="14598" max="14598" width="18.25" customWidth="1"/>
    <col min="14599" max="14599" width="11.25" customWidth="1"/>
    <col min="14839" max="14839" width="9.25" customWidth="1"/>
    <col min="14840" max="14840" width="2.75" customWidth="1"/>
    <col min="14841" max="14841" width="63.75" customWidth="1"/>
    <col min="14842" max="14842" width="0" hidden="1" customWidth="1"/>
    <col min="14843" max="14843" width="9.625" customWidth="1"/>
    <col min="14844" max="14844" width="9.25" customWidth="1"/>
    <col min="14845" max="14845" width="18.125" customWidth="1"/>
    <col min="14846" max="14848" width="19.25" customWidth="1"/>
    <col min="14849" max="14849" width="22.5" customWidth="1"/>
    <col min="14850" max="14851" width="19.25" customWidth="1"/>
    <col min="14852" max="14852" width="20.625" customWidth="1"/>
    <col min="14853" max="14853" width="10.75" customWidth="1"/>
    <col min="14854" max="14854" width="18.25" customWidth="1"/>
    <col min="14855" max="14855" width="11.25" customWidth="1"/>
    <col min="15095" max="15095" width="9.25" customWidth="1"/>
    <col min="15096" max="15096" width="2.75" customWidth="1"/>
    <col min="15097" max="15097" width="63.75" customWidth="1"/>
    <col min="15098" max="15098" width="0" hidden="1" customWidth="1"/>
    <col min="15099" max="15099" width="9.625" customWidth="1"/>
    <col min="15100" max="15100" width="9.25" customWidth="1"/>
    <col min="15101" max="15101" width="18.125" customWidth="1"/>
    <col min="15102" max="15104" width="19.25" customWidth="1"/>
    <col min="15105" max="15105" width="22.5" customWidth="1"/>
    <col min="15106" max="15107" width="19.25" customWidth="1"/>
    <col min="15108" max="15108" width="20.625" customWidth="1"/>
    <col min="15109" max="15109" width="10.75" customWidth="1"/>
    <col min="15110" max="15110" width="18.25" customWidth="1"/>
    <col min="15111" max="15111" width="11.25" customWidth="1"/>
    <col min="15351" max="15351" width="9.25" customWidth="1"/>
    <col min="15352" max="15352" width="2.75" customWidth="1"/>
    <col min="15353" max="15353" width="63.75" customWidth="1"/>
    <col min="15354" max="15354" width="0" hidden="1" customWidth="1"/>
    <col min="15355" max="15355" width="9.625" customWidth="1"/>
    <col min="15356" max="15356" width="9.25" customWidth="1"/>
    <col min="15357" max="15357" width="18.125" customWidth="1"/>
    <col min="15358" max="15360" width="19.25" customWidth="1"/>
    <col min="15361" max="15361" width="22.5" customWidth="1"/>
    <col min="15362" max="15363" width="19.25" customWidth="1"/>
    <col min="15364" max="15364" width="20.625" customWidth="1"/>
    <col min="15365" max="15365" width="10.75" customWidth="1"/>
    <col min="15366" max="15366" width="18.25" customWidth="1"/>
    <col min="15367" max="15367" width="11.25" customWidth="1"/>
    <col min="15607" max="15607" width="9.25" customWidth="1"/>
    <col min="15608" max="15608" width="2.75" customWidth="1"/>
    <col min="15609" max="15609" width="63.75" customWidth="1"/>
    <col min="15610" max="15610" width="0" hidden="1" customWidth="1"/>
    <col min="15611" max="15611" width="9.625" customWidth="1"/>
    <col min="15612" max="15612" width="9.25" customWidth="1"/>
    <col min="15613" max="15613" width="18.125" customWidth="1"/>
    <col min="15614" max="15616" width="19.25" customWidth="1"/>
    <col min="15617" max="15617" width="22.5" customWidth="1"/>
    <col min="15618" max="15619" width="19.25" customWidth="1"/>
    <col min="15620" max="15620" width="20.625" customWidth="1"/>
    <col min="15621" max="15621" width="10.75" customWidth="1"/>
    <col min="15622" max="15622" width="18.25" customWidth="1"/>
    <col min="15623" max="15623" width="11.25" customWidth="1"/>
    <col min="15863" max="15863" width="9.25" customWidth="1"/>
    <col min="15864" max="15864" width="2.75" customWidth="1"/>
    <col min="15865" max="15865" width="63.75" customWidth="1"/>
    <col min="15866" max="15866" width="0" hidden="1" customWidth="1"/>
    <col min="15867" max="15867" width="9.625" customWidth="1"/>
    <col min="15868" max="15868" width="9.25" customWidth="1"/>
    <col min="15869" max="15869" width="18.125" customWidth="1"/>
    <col min="15870" max="15872" width="19.25" customWidth="1"/>
    <col min="15873" max="15873" width="22.5" customWidth="1"/>
    <col min="15874" max="15875" width="19.25" customWidth="1"/>
    <col min="15876" max="15876" width="20.625" customWidth="1"/>
    <col min="15877" max="15877" width="10.75" customWidth="1"/>
    <col min="15878" max="15878" width="18.25" customWidth="1"/>
    <col min="15879" max="15879" width="11.25" customWidth="1"/>
    <col min="16119" max="16119" width="9.25" customWidth="1"/>
    <col min="16120" max="16120" width="2.75" customWidth="1"/>
    <col min="16121" max="16121" width="63.75" customWidth="1"/>
    <col min="16122" max="16122" width="0" hidden="1" customWidth="1"/>
    <col min="16123" max="16123" width="9.625" customWidth="1"/>
    <col min="16124" max="16124" width="9.25" customWidth="1"/>
    <col min="16125" max="16125" width="18.125" customWidth="1"/>
    <col min="16126" max="16128" width="19.25" customWidth="1"/>
    <col min="16129" max="16129" width="22.5" customWidth="1"/>
    <col min="16130" max="16131" width="19.25" customWidth="1"/>
    <col min="16132" max="16132" width="20.625" customWidth="1"/>
    <col min="16133" max="16133" width="10.75" customWidth="1"/>
    <col min="16134" max="16134" width="18.25" customWidth="1"/>
    <col min="16135" max="16135" width="11.25" customWidth="1"/>
  </cols>
  <sheetData>
    <row r="1" spans="1:15" s="159" customFormat="1" ht="15.75">
      <c r="A1" s="463" t="s">
        <v>1396</v>
      </c>
      <c r="I1" s="464"/>
      <c r="J1" s="464"/>
      <c r="K1" s="464"/>
      <c r="L1" s="464"/>
      <c r="M1" s="464"/>
    </row>
    <row r="2" spans="1:15" s="159" customFormat="1" ht="15.75">
      <c r="A2" s="463" t="s">
        <v>1153</v>
      </c>
      <c r="I2" s="464"/>
      <c r="J2" s="464"/>
      <c r="K2" s="464"/>
      <c r="L2" s="464"/>
      <c r="M2" s="464"/>
    </row>
    <row r="3" spans="1:15" s="159" customFormat="1" ht="7.5" customHeight="1">
      <c r="A3" s="465"/>
      <c r="B3" s="465"/>
      <c r="C3" s="465"/>
      <c r="D3" s="465"/>
      <c r="E3" s="465"/>
      <c r="F3" s="465"/>
      <c r="G3" s="465"/>
      <c r="H3" s="465"/>
      <c r="I3" s="466"/>
      <c r="J3" s="464"/>
      <c r="K3" s="464"/>
      <c r="L3" s="464"/>
      <c r="M3" s="464"/>
      <c r="N3" s="464"/>
      <c r="O3" s="464"/>
    </row>
    <row r="4" spans="1:15" ht="14.25" customHeight="1">
      <c r="I4" s="447"/>
      <c r="J4" s="448"/>
      <c r="K4" s="448"/>
      <c r="L4" s="448"/>
      <c r="M4" s="448"/>
      <c r="N4" s="448"/>
      <c r="O4" s="448"/>
    </row>
    <row r="5" spans="1:15" ht="52.5" customHeight="1">
      <c r="A5" s="467" t="s">
        <v>1154</v>
      </c>
      <c r="B5" s="1113" t="s">
        <v>1155</v>
      </c>
      <c r="C5" s="1113"/>
      <c r="D5" s="467"/>
      <c r="E5" s="467" t="s">
        <v>1156</v>
      </c>
      <c r="F5" s="467" t="s">
        <v>1157</v>
      </c>
      <c r="G5" s="467" t="s">
        <v>1158</v>
      </c>
      <c r="H5" s="467" t="s">
        <v>1159</v>
      </c>
      <c r="I5" s="447"/>
      <c r="J5" s="448"/>
      <c r="K5" s="448"/>
      <c r="L5" s="448"/>
      <c r="M5" s="448"/>
      <c r="N5" s="448"/>
      <c r="O5" s="448"/>
    </row>
    <row r="6" spans="1:15" ht="33.75" customHeight="1">
      <c r="A6" s="468" t="s">
        <v>21</v>
      </c>
      <c r="B6" s="468" t="s">
        <v>1160</v>
      </c>
      <c r="C6" s="468"/>
      <c r="D6" s="468"/>
      <c r="E6" s="468"/>
      <c r="F6" s="468"/>
      <c r="G6" s="468"/>
      <c r="H6" s="468"/>
      <c r="I6" s="447"/>
      <c r="J6" s="448"/>
      <c r="K6" s="448"/>
      <c r="L6" s="448"/>
      <c r="M6" s="448"/>
      <c r="N6" s="448"/>
      <c r="O6" s="448"/>
    </row>
    <row r="7" spans="1:15" ht="30" customHeight="1">
      <c r="A7" s="449">
        <v>1</v>
      </c>
      <c r="B7" s="1114" t="s">
        <v>1161</v>
      </c>
      <c r="C7" s="1114"/>
      <c r="D7" s="449"/>
      <c r="E7" s="450" t="s">
        <v>1162</v>
      </c>
      <c r="F7" s="449">
        <v>1</v>
      </c>
      <c r="G7" s="451"/>
      <c r="H7" s="451">
        <f>G7*F7</f>
        <v>0</v>
      </c>
      <c r="I7" s="447"/>
      <c r="J7" s="448"/>
      <c r="K7" s="448"/>
      <c r="L7" s="448"/>
      <c r="M7" s="448"/>
      <c r="N7" s="448"/>
      <c r="O7" s="448"/>
    </row>
    <row r="8" spans="1:15" ht="34.5" customHeight="1">
      <c r="A8" s="452">
        <v>2</v>
      </c>
      <c r="B8" s="1112" t="s">
        <v>1163</v>
      </c>
      <c r="C8" s="1112"/>
      <c r="D8" s="452"/>
      <c r="E8" s="453" t="s">
        <v>1162</v>
      </c>
      <c r="F8" s="452">
        <v>1</v>
      </c>
      <c r="G8" s="454"/>
      <c r="H8" s="454">
        <f t="shared" ref="H8:H18" si="0">G8*F8</f>
        <v>0</v>
      </c>
      <c r="I8" s="447"/>
      <c r="J8" s="448"/>
      <c r="K8" s="448"/>
      <c r="L8" s="448"/>
      <c r="M8" s="448"/>
      <c r="N8" s="448"/>
      <c r="O8" s="448"/>
    </row>
    <row r="9" spans="1:15" ht="22.5" customHeight="1">
      <c r="A9" s="452">
        <v>3</v>
      </c>
      <c r="B9" s="1112" t="s">
        <v>1164</v>
      </c>
      <c r="C9" s="1112"/>
      <c r="D9" s="452"/>
      <c r="E9" s="453" t="s">
        <v>1162</v>
      </c>
      <c r="F9" s="452">
        <v>1</v>
      </c>
      <c r="G9" s="454"/>
      <c r="H9" s="454">
        <f t="shared" si="0"/>
        <v>0</v>
      </c>
      <c r="I9" s="447"/>
      <c r="J9" s="448"/>
      <c r="K9" s="448"/>
      <c r="L9" s="448"/>
      <c r="M9" s="448"/>
      <c r="N9" s="448"/>
      <c r="O9" s="448"/>
    </row>
    <row r="10" spans="1:15" ht="15">
      <c r="A10" s="452">
        <v>5</v>
      </c>
      <c r="B10" s="1112" t="s">
        <v>1165</v>
      </c>
      <c r="C10" s="1112"/>
      <c r="D10" s="452"/>
      <c r="E10" s="453" t="s">
        <v>1162</v>
      </c>
      <c r="F10" s="452">
        <v>1</v>
      </c>
      <c r="G10" s="454"/>
      <c r="H10" s="454">
        <f t="shared" si="0"/>
        <v>0</v>
      </c>
      <c r="I10" s="447"/>
      <c r="J10" s="448"/>
      <c r="K10" s="448"/>
      <c r="L10" s="448"/>
      <c r="M10" s="448"/>
      <c r="N10" s="448"/>
      <c r="O10" s="448"/>
    </row>
    <row r="11" spans="1:15" ht="15">
      <c r="A11" s="452">
        <v>6</v>
      </c>
      <c r="B11" s="1112" t="s">
        <v>1166</v>
      </c>
      <c r="C11" s="1112"/>
      <c r="D11" s="452"/>
      <c r="E11" s="453" t="s">
        <v>1162</v>
      </c>
      <c r="F11" s="452">
        <v>1</v>
      </c>
      <c r="G11" s="454"/>
      <c r="H11" s="454">
        <f t="shared" si="0"/>
        <v>0</v>
      </c>
      <c r="I11" s="447"/>
      <c r="J11" s="448"/>
      <c r="K11" s="448"/>
      <c r="L11" s="448"/>
      <c r="M11" s="448"/>
      <c r="N11" s="448"/>
      <c r="O11" s="448"/>
    </row>
    <row r="12" spans="1:15" ht="15">
      <c r="A12" s="452">
        <v>7</v>
      </c>
      <c r="B12" s="1112" t="s">
        <v>1167</v>
      </c>
      <c r="C12" s="1112"/>
      <c r="D12" s="452"/>
      <c r="E12" s="453" t="s">
        <v>1162</v>
      </c>
      <c r="F12" s="452">
        <v>1</v>
      </c>
      <c r="G12" s="454"/>
      <c r="H12" s="454">
        <f t="shared" si="0"/>
        <v>0</v>
      </c>
      <c r="I12" s="447"/>
      <c r="J12" s="448"/>
      <c r="K12" s="448"/>
      <c r="L12" s="448"/>
      <c r="M12" s="448"/>
      <c r="N12" s="448"/>
      <c r="O12" s="448"/>
    </row>
    <row r="13" spans="1:15" ht="15">
      <c r="A13" s="452">
        <v>8</v>
      </c>
      <c r="B13" s="1112" t="s">
        <v>1168</v>
      </c>
      <c r="C13" s="1112"/>
      <c r="D13" s="452"/>
      <c r="E13" s="453" t="s">
        <v>1162</v>
      </c>
      <c r="F13" s="452">
        <v>1</v>
      </c>
      <c r="G13" s="454"/>
      <c r="H13" s="454">
        <f t="shared" si="0"/>
        <v>0</v>
      </c>
      <c r="I13" s="447"/>
      <c r="J13" s="448"/>
      <c r="K13" s="448"/>
      <c r="L13" s="448"/>
      <c r="M13" s="448"/>
      <c r="N13" s="448"/>
      <c r="O13" s="448"/>
    </row>
    <row r="14" spans="1:15" ht="22.5" customHeight="1">
      <c r="A14" s="452">
        <v>10</v>
      </c>
      <c r="B14" s="1112" t="s">
        <v>1169</v>
      </c>
      <c r="C14" s="1112"/>
      <c r="D14" s="452"/>
      <c r="E14" s="453" t="s">
        <v>1162</v>
      </c>
      <c r="F14" s="452">
        <v>1</v>
      </c>
      <c r="G14" s="454"/>
      <c r="H14" s="454">
        <f t="shared" si="0"/>
        <v>0</v>
      </c>
      <c r="I14" s="447"/>
      <c r="J14" s="448"/>
      <c r="K14" s="448"/>
      <c r="L14" s="448"/>
      <c r="M14" s="448"/>
      <c r="N14" s="448"/>
      <c r="O14" s="448"/>
    </row>
    <row r="15" spans="1:15" ht="39" customHeight="1">
      <c r="A15" s="452">
        <v>12</v>
      </c>
      <c r="B15" s="1112" t="s">
        <v>1170</v>
      </c>
      <c r="C15" s="1112"/>
      <c r="D15" s="452"/>
      <c r="E15" s="453" t="s">
        <v>1162</v>
      </c>
      <c r="F15" s="452">
        <v>1</v>
      </c>
      <c r="G15" s="454"/>
      <c r="H15" s="454">
        <f t="shared" si="0"/>
        <v>0</v>
      </c>
      <c r="I15" s="447"/>
      <c r="J15" s="448"/>
      <c r="K15" s="448"/>
      <c r="L15" s="448"/>
      <c r="M15" s="448"/>
      <c r="N15" s="448"/>
      <c r="O15" s="448"/>
    </row>
    <row r="16" spans="1:15" ht="42" customHeight="1">
      <c r="A16" s="452">
        <v>13</v>
      </c>
      <c r="B16" s="1112" t="s">
        <v>1171</v>
      </c>
      <c r="C16" s="1112"/>
      <c r="D16" s="452"/>
      <c r="E16" s="453" t="s">
        <v>1162</v>
      </c>
      <c r="F16" s="452">
        <v>1</v>
      </c>
      <c r="G16" s="454"/>
      <c r="H16" s="454">
        <f t="shared" si="0"/>
        <v>0</v>
      </c>
      <c r="I16" s="447"/>
      <c r="J16" s="448"/>
      <c r="K16" s="448"/>
      <c r="L16" s="448"/>
      <c r="M16" s="448"/>
      <c r="N16" s="448"/>
      <c r="O16" s="448"/>
    </row>
    <row r="17" spans="1:15" ht="24.75" customHeight="1">
      <c r="A17" s="452">
        <v>15</v>
      </c>
      <c r="B17" s="1112" t="s">
        <v>1172</v>
      </c>
      <c r="C17" s="1112"/>
      <c r="D17" s="452"/>
      <c r="E17" s="453" t="s">
        <v>1162</v>
      </c>
      <c r="F17" s="452">
        <v>1</v>
      </c>
      <c r="G17" s="454"/>
      <c r="H17" s="454">
        <f t="shared" si="0"/>
        <v>0</v>
      </c>
      <c r="I17" s="447"/>
      <c r="J17" s="448"/>
      <c r="K17" s="448"/>
      <c r="L17" s="448"/>
      <c r="M17" s="448"/>
      <c r="N17" s="448"/>
      <c r="O17" s="448"/>
    </row>
    <row r="18" spans="1:15" ht="34.5" customHeight="1">
      <c r="A18" s="455">
        <v>16</v>
      </c>
      <c r="B18" s="1117" t="s">
        <v>1173</v>
      </c>
      <c r="C18" s="1117"/>
      <c r="D18" s="455"/>
      <c r="E18" s="456" t="s">
        <v>1162</v>
      </c>
      <c r="F18" s="455">
        <v>1</v>
      </c>
      <c r="G18" s="457"/>
      <c r="H18" s="457">
        <f t="shared" si="0"/>
        <v>0</v>
      </c>
      <c r="I18" s="447"/>
      <c r="J18" s="448"/>
      <c r="K18" s="448"/>
      <c r="L18" s="448"/>
      <c r="M18" s="448"/>
      <c r="N18" s="448"/>
      <c r="O18" s="448"/>
    </row>
    <row r="19" spans="1:15" ht="34.5" customHeight="1">
      <c r="A19" s="468"/>
      <c r="B19" s="468" t="s">
        <v>1174</v>
      </c>
      <c r="C19" s="468"/>
      <c r="D19" s="468"/>
      <c r="E19" s="468"/>
      <c r="F19" s="468"/>
      <c r="G19" s="469"/>
      <c r="H19" s="469">
        <f>SUM(H7:H18)</f>
        <v>0</v>
      </c>
      <c r="I19" s="447"/>
      <c r="J19" s="448"/>
      <c r="K19" s="448"/>
      <c r="L19" s="448"/>
      <c r="M19" s="448"/>
      <c r="N19" s="448"/>
      <c r="O19" s="448"/>
    </row>
    <row r="20" spans="1:15" ht="15" hidden="1">
      <c r="A20" s="458"/>
      <c r="B20" s="458"/>
      <c r="C20" s="458"/>
      <c r="D20" s="458"/>
      <c r="E20" s="458"/>
      <c r="F20" s="458"/>
      <c r="G20" s="458"/>
      <c r="H20" s="458"/>
      <c r="I20" s="447"/>
      <c r="J20" s="448"/>
      <c r="K20" s="448"/>
      <c r="L20" s="448"/>
      <c r="M20" s="448"/>
      <c r="N20" s="448"/>
      <c r="O20" s="448"/>
    </row>
    <row r="21" spans="1:15" ht="15" hidden="1">
      <c r="A21" s="458"/>
      <c r="B21" s="458"/>
      <c r="C21" s="458"/>
      <c r="D21" s="458"/>
      <c r="E21" s="459"/>
      <c r="F21" s="458"/>
      <c r="G21" s="458"/>
      <c r="H21" s="458"/>
      <c r="I21" s="447"/>
      <c r="J21" s="448"/>
      <c r="K21" s="448"/>
      <c r="L21" s="448"/>
      <c r="M21" s="448"/>
      <c r="N21" s="448"/>
      <c r="O21" s="448"/>
    </row>
    <row r="22" spans="1:15" ht="15" hidden="1">
      <c r="A22" s="459"/>
      <c r="B22" s="458"/>
      <c r="C22" s="458"/>
      <c r="D22" s="458"/>
      <c r="E22" s="459"/>
      <c r="F22" s="458"/>
      <c r="G22" s="458"/>
      <c r="H22" s="460"/>
      <c r="I22" s="447"/>
      <c r="J22" s="448"/>
      <c r="K22" s="448"/>
      <c r="L22" s="448"/>
      <c r="M22" s="448"/>
      <c r="N22" s="448"/>
      <c r="O22" s="448"/>
    </row>
    <row r="23" spans="1:15" ht="15" hidden="1">
      <c r="A23" s="458" t="s">
        <v>29</v>
      </c>
      <c r="B23" s="458" t="s">
        <v>1175</v>
      </c>
      <c r="C23" s="458"/>
      <c r="D23" s="458"/>
      <c r="E23" s="458"/>
      <c r="F23" s="458"/>
      <c r="G23" s="458"/>
      <c r="H23" s="458"/>
      <c r="I23" s="447"/>
      <c r="J23" s="448"/>
      <c r="K23" s="448"/>
      <c r="L23" s="448"/>
      <c r="M23" s="448"/>
      <c r="N23" s="448"/>
      <c r="O23" s="448"/>
    </row>
    <row r="24" spans="1:15" ht="15" hidden="1">
      <c r="A24" s="458" t="s">
        <v>15</v>
      </c>
      <c r="B24" s="458" t="s">
        <v>1176</v>
      </c>
      <c r="C24" s="458"/>
      <c r="D24" s="458"/>
      <c r="E24" s="458"/>
      <c r="F24" s="458"/>
      <c r="G24" s="458"/>
      <c r="H24" s="458"/>
      <c r="I24" s="447"/>
      <c r="J24" s="448"/>
      <c r="K24" s="448"/>
      <c r="L24" s="448"/>
      <c r="M24" s="448"/>
      <c r="N24" s="448"/>
      <c r="O24" s="448"/>
    </row>
    <row r="25" spans="1:15" ht="15" hidden="1">
      <c r="A25" s="459">
        <v>1</v>
      </c>
      <c r="B25" s="458" t="s">
        <v>1177</v>
      </c>
      <c r="C25" s="458"/>
      <c r="D25" s="458"/>
      <c r="E25" s="459" t="s">
        <v>690</v>
      </c>
      <c r="F25" s="458">
        <v>1</v>
      </c>
      <c r="G25" s="458" t="e">
        <f>#REF!</f>
        <v>#REF!</v>
      </c>
      <c r="H25" s="460" t="e">
        <f>G25*F25</f>
        <v>#REF!</v>
      </c>
      <c r="I25" s="447"/>
      <c r="J25" s="448"/>
      <c r="K25" s="448"/>
      <c r="L25" s="448"/>
      <c r="M25" s="448"/>
      <c r="N25" s="448"/>
      <c r="O25" s="448"/>
    </row>
    <row r="26" spans="1:15" ht="15" hidden="1">
      <c r="A26" s="458">
        <v>2</v>
      </c>
      <c r="B26" s="458" t="s">
        <v>1178</v>
      </c>
      <c r="C26" s="458"/>
      <c r="D26" s="458"/>
      <c r="E26" s="459" t="s">
        <v>1162</v>
      </c>
      <c r="F26" s="458">
        <v>1</v>
      </c>
      <c r="G26" s="458" t="e">
        <f>#REF!</f>
        <v>#REF!</v>
      </c>
      <c r="H26" s="458" t="e">
        <f>G26*F26</f>
        <v>#REF!</v>
      </c>
      <c r="I26" s="447"/>
      <c r="J26" s="448"/>
      <c r="K26" s="448"/>
      <c r="L26" s="448"/>
      <c r="M26" s="448"/>
      <c r="N26" s="448"/>
      <c r="O26" s="448"/>
    </row>
    <row r="27" spans="1:15" ht="29.25" hidden="1" customHeight="1">
      <c r="A27" s="459">
        <v>3</v>
      </c>
      <c r="B27" s="1115" t="s">
        <v>1179</v>
      </c>
      <c r="C27" s="1115"/>
      <c r="D27" s="458"/>
      <c r="E27" s="459" t="s">
        <v>1162</v>
      </c>
      <c r="F27" s="458">
        <v>1</v>
      </c>
      <c r="G27" s="458" t="e">
        <f>#REF!</f>
        <v>#REF!</v>
      </c>
      <c r="H27" s="460" t="e">
        <f>G27*F27</f>
        <v>#REF!</v>
      </c>
      <c r="I27" s="447"/>
      <c r="J27" s="448"/>
      <c r="K27" s="448"/>
      <c r="L27" s="448"/>
      <c r="M27" s="448"/>
      <c r="N27" s="448"/>
      <c r="O27" s="448"/>
    </row>
    <row r="28" spans="1:15" ht="15" hidden="1">
      <c r="A28" s="458"/>
      <c r="B28" s="458" t="s">
        <v>1180</v>
      </c>
      <c r="C28" s="458"/>
      <c r="D28" s="458"/>
      <c r="E28" s="459"/>
      <c r="F28" s="458"/>
      <c r="G28" s="458"/>
      <c r="H28" s="458" t="e">
        <f>SUM(H25:H27)</f>
        <v>#REF!</v>
      </c>
      <c r="I28" s="447"/>
      <c r="J28" s="448"/>
      <c r="K28" s="448"/>
      <c r="L28" s="448"/>
      <c r="M28" s="448"/>
      <c r="N28" s="448"/>
      <c r="O28" s="448"/>
    </row>
    <row r="29" spans="1:15" ht="15" hidden="1">
      <c r="A29" s="458" t="s">
        <v>17</v>
      </c>
      <c r="B29" s="458" t="s">
        <v>1181</v>
      </c>
      <c r="C29" s="458"/>
      <c r="D29" s="458"/>
      <c r="E29" s="458"/>
      <c r="F29" s="458"/>
      <c r="G29" s="458"/>
      <c r="H29" s="458"/>
      <c r="I29" s="447"/>
      <c r="J29" s="448"/>
      <c r="K29" s="448"/>
      <c r="L29" s="448"/>
      <c r="M29" s="448"/>
      <c r="N29" s="448"/>
      <c r="O29" s="448"/>
    </row>
    <row r="30" spans="1:15" ht="14.25" hidden="1" customHeight="1">
      <c r="A30" s="459">
        <v>1</v>
      </c>
      <c r="B30" s="1115" t="e">
        <f>#REF!</f>
        <v>#REF!</v>
      </c>
      <c r="C30" s="1115"/>
      <c r="D30" s="458"/>
      <c r="E30" s="459" t="str">
        <f>E26</f>
        <v>L/s</v>
      </c>
      <c r="F30" s="458">
        <v>1</v>
      </c>
      <c r="G30" s="458" t="e">
        <f>#REF!</f>
        <v>#REF!</v>
      </c>
      <c r="H30" s="460" t="e">
        <f t="shared" ref="H30:H35" si="1">_11B_19</f>
        <v>#REF!</v>
      </c>
      <c r="I30" s="447"/>
      <c r="J30" s="448"/>
      <c r="K30" s="448"/>
      <c r="L30" s="448"/>
      <c r="M30" s="448"/>
      <c r="N30" s="448"/>
      <c r="O30" s="448"/>
    </row>
    <row r="31" spans="1:15" ht="14.25" hidden="1" customHeight="1">
      <c r="A31" s="459">
        <f>A30+1</f>
        <v>2</v>
      </c>
      <c r="B31" s="1115" t="e">
        <f>#REF!</f>
        <v>#REF!</v>
      </c>
      <c r="C31" s="1115"/>
      <c r="D31" s="458"/>
      <c r="E31" s="459" t="str">
        <f>E27</f>
        <v>L/s</v>
      </c>
      <c r="F31" s="458">
        <v>1</v>
      </c>
      <c r="G31" s="458" t="e">
        <f>#REF!</f>
        <v>#REF!</v>
      </c>
      <c r="H31" s="460" t="e">
        <f t="shared" si="1"/>
        <v>#REF!</v>
      </c>
      <c r="I31" s="447"/>
      <c r="J31" s="448"/>
      <c r="K31" s="448"/>
      <c r="L31" s="448"/>
      <c r="M31" s="448"/>
      <c r="N31" s="448"/>
      <c r="O31" s="448"/>
    </row>
    <row r="32" spans="1:15" ht="14.25" hidden="1" customHeight="1">
      <c r="A32" s="459">
        <f>A31+1</f>
        <v>3</v>
      </c>
      <c r="B32" s="1115" t="e">
        <f>#REF!</f>
        <v>#REF!</v>
      </c>
      <c r="C32" s="1115"/>
      <c r="D32" s="458"/>
      <c r="E32" s="459" t="str">
        <f>E31</f>
        <v>L/s</v>
      </c>
      <c r="F32" s="458">
        <v>1</v>
      </c>
      <c r="G32" s="458" t="e">
        <f>#REF!</f>
        <v>#REF!</v>
      </c>
      <c r="H32" s="460" t="e">
        <f t="shared" si="1"/>
        <v>#REF!</v>
      </c>
      <c r="I32" s="447"/>
      <c r="J32" s="448"/>
      <c r="K32" s="448"/>
      <c r="L32" s="448"/>
      <c r="M32" s="448"/>
      <c r="N32" s="448"/>
      <c r="O32" s="448"/>
    </row>
    <row r="33" spans="1:15" ht="15" hidden="1">
      <c r="A33" s="459">
        <f>A32+1</f>
        <v>4</v>
      </c>
      <c r="B33" s="458" t="s">
        <v>1182</v>
      </c>
      <c r="C33" s="458"/>
      <c r="D33" s="458"/>
      <c r="E33" s="459" t="s">
        <v>1162</v>
      </c>
      <c r="F33" s="458">
        <v>1</v>
      </c>
      <c r="G33" s="458" t="e">
        <f>#REF!</f>
        <v>#REF!</v>
      </c>
      <c r="H33" s="460" t="e">
        <f t="shared" si="1"/>
        <v>#REF!</v>
      </c>
      <c r="I33" s="447"/>
      <c r="J33" s="448"/>
      <c r="K33" s="448"/>
      <c r="L33" s="448"/>
      <c r="M33" s="448"/>
      <c r="N33" s="448"/>
      <c r="O33" s="448"/>
    </row>
    <row r="34" spans="1:15" ht="15" hidden="1">
      <c r="A34" s="459">
        <f>A33+1</f>
        <v>5</v>
      </c>
      <c r="B34" s="458" t="s">
        <v>1183</v>
      </c>
      <c r="C34" s="458"/>
      <c r="D34" s="458"/>
      <c r="E34" s="459" t="s">
        <v>1162</v>
      </c>
      <c r="F34" s="458">
        <v>1</v>
      </c>
      <c r="G34" s="458" t="e">
        <f>#REF!</f>
        <v>#REF!</v>
      </c>
      <c r="H34" s="460" t="e">
        <f t="shared" si="1"/>
        <v>#REF!</v>
      </c>
      <c r="I34" s="447"/>
      <c r="J34" s="448"/>
      <c r="K34" s="448"/>
      <c r="L34" s="448"/>
      <c r="M34" s="448"/>
      <c r="N34" s="448"/>
      <c r="O34" s="448"/>
    </row>
    <row r="35" spans="1:15" ht="14.25" hidden="1" customHeight="1">
      <c r="A35" s="459">
        <f>A34+1</f>
        <v>6</v>
      </c>
      <c r="B35" s="1115" t="s">
        <v>1184</v>
      </c>
      <c r="C35" s="1115"/>
      <c r="D35" s="458"/>
      <c r="E35" s="459" t="str">
        <f>E32</f>
        <v>L/s</v>
      </c>
      <c r="F35" s="458">
        <v>1</v>
      </c>
      <c r="G35" s="458" t="e">
        <f>#REF!</f>
        <v>#REF!</v>
      </c>
      <c r="H35" s="460" t="e">
        <f t="shared" si="1"/>
        <v>#REF!</v>
      </c>
      <c r="I35" s="447"/>
      <c r="J35" s="448"/>
      <c r="K35" s="448"/>
      <c r="L35" s="448"/>
      <c r="M35" s="448"/>
      <c r="N35" s="448"/>
      <c r="O35" s="448"/>
    </row>
    <row r="36" spans="1:15" ht="15" hidden="1">
      <c r="A36" s="458"/>
      <c r="B36" s="458" t="s">
        <v>1185</v>
      </c>
      <c r="C36" s="458"/>
      <c r="D36" s="458"/>
      <c r="E36" s="459"/>
      <c r="F36" s="458"/>
      <c r="G36" s="458"/>
      <c r="H36" s="458" t="e">
        <f>SUM(H30:H35)</f>
        <v>#REF!</v>
      </c>
      <c r="I36" s="447"/>
      <c r="J36" s="448"/>
      <c r="K36" s="448"/>
      <c r="L36" s="448"/>
      <c r="M36" s="448"/>
      <c r="N36" s="448"/>
      <c r="O36" s="448"/>
    </row>
    <row r="37" spans="1:15" ht="15" hidden="1">
      <c r="A37" s="458"/>
      <c r="B37" s="458" t="s">
        <v>1186</v>
      </c>
      <c r="C37" s="458"/>
      <c r="D37" s="458"/>
      <c r="E37" s="459"/>
      <c r="F37" s="458"/>
      <c r="G37" s="458"/>
      <c r="H37" s="458" t="e">
        <f>H28+H36</f>
        <v>#REF!</v>
      </c>
      <c r="I37" s="447"/>
      <c r="J37" s="448"/>
      <c r="K37" s="448"/>
      <c r="L37" s="448"/>
      <c r="M37" s="448"/>
      <c r="N37" s="448"/>
      <c r="O37" s="448"/>
    </row>
    <row r="38" spans="1:15" ht="15" hidden="1">
      <c r="A38" s="458"/>
      <c r="B38" s="458"/>
      <c r="C38" s="458" t="s">
        <v>1187</v>
      </c>
      <c r="D38" s="458"/>
      <c r="E38" s="458"/>
      <c r="F38" s="458"/>
      <c r="G38" s="458"/>
      <c r="H38" s="458" t="e">
        <f>#REF!+H37</f>
        <v>#REF!</v>
      </c>
      <c r="I38" s="447"/>
      <c r="J38" s="448"/>
      <c r="K38" s="448"/>
      <c r="L38" s="448"/>
      <c r="M38" s="448"/>
      <c r="N38" s="448"/>
      <c r="O38" s="448"/>
    </row>
    <row r="39" spans="1:15" ht="15" hidden="1">
      <c r="A39" s="458"/>
      <c r="B39" s="458"/>
      <c r="C39" s="458" t="s">
        <v>1188</v>
      </c>
      <c r="D39" s="458"/>
      <c r="E39" s="458"/>
      <c r="F39" s="458"/>
      <c r="G39" s="458"/>
      <c r="H39" s="458" t="e">
        <f>H38*0.1</f>
        <v>#REF!</v>
      </c>
      <c r="I39" s="447"/>
      <c r="J39" s="448"/>
      <c r="K39" s="448"/>
      <c r="L39" s="448"/>
      <c r="M39" s="448"/>
      <c r="N39" s="448"/>
      <c r="O39" s="448"/>
    </row>
    <row r="40" spans="1:15" ht="15" hidden="1">
      <c r="A40" s="458"/>
      <c r="B40" s="458"/>
      <c r="C40" s="458" t="s">
        <v>1189</v>
      </c>
      <c r="D40" s="458"/>
      <c r="E40" s="458"/>
      <c r="F40" s="458"/>
      <c r="G40" s="458"/>
      <c r="H40" s="458" t="e">
        <f>SUM(H38:H39)</f>
        <v>#REF!</v>
      </c>
      <c r="I40" s="447"/>
      <c r="J40" s="448"/>
      <c r="K40" s="448"/>
      <c r="L40" s="448"/>
      <c r="M40" s="448"/>
      <c r="N40" s="448"/>
      <c r="O40" s="448"/>
    </row>
    <row r="41" spans="1:15" ht="15">
      <c r="A41" s="458"/>
      <c r="B41" s="458"/>
      <c r="C41" s="458"/>
      <c r="D41" s="458"/>
      <c r="E41" s="458"/>
      <c r="F41" s="458"/>
      <c r="G41" s="458"/>
      <c r="H41" s="458"/>
      <c r="I41" s="447"/>
      <c r="J41" s="448"/>
      <c r="K41" s="448"/>
      <c r="L41" s="448"/>
      <c r="M41" s="448"/>
      <c r="N41" s="448"/>
      <c r="O41" s="448"/>
    </row>
    <row r="42" spans="1:15" ht="15.75" customHeight="1">
      <c r="A42" s="458"/>
      <c r="B42" s="458"/>
      <c r="C42" s="461"/>
      <c r="D42" s="458"/>
      <c r="E42" s="458"/>
      <c r="F42" s="458"/>
      <c r="G42" s="1116"/>
      <c r="H42" s="1116"/>
      <c r="I42" s="447"/>
      <c r="J42" s="448"/>
      <c r="K42" s="448"/>
      <c r="L42" s="448"/>
      <c r="M42" s="448"/>
      <c r="N42" s="448"/>
      <c r="O42" s="448"/>
    </row>
    <row r="43" spans="1:15" ht="15.75">
      <c r="A43" s="458"/>
      <c r="B43" s="458"/>
      <c r="C43" s="462"/>
      <c r="D43" s="458"/>
      <c r="E43" s="458"/>
      <c r="F43" s="458"/>
      <c r="G43" s="461"/>
      <c r="H43" s="461"/>
      <c r="I43" s="447"/>
      <c r="J43" s="448"/>
      <c r="K43" s="448"/>
      <c r="L43" s="448"/>
      <c r="M43" s="448"/>
      <c r="N43" s="448"/>
      <c r="O43" s="448"/>
    </row>
    <row r="44" spans="1:15" ht="15.75">
      <c r="A44" s="458"/>
      <c r="B44" s="458"/>
      <c r="C44" s="458"/>
      <c r="D44" s="458"/>
      <c r="E44" s="458"/>
      <c r="F44" s="458"/>
      <c r="G44" s="461"/>
      <c r="H44" s="461"/>
      <c r="I44" s="447"/>
      <c r="J44" s="448"/>
      <c r="K44" s="448"/>
      <c r="L44" s="448"/>
      <c r="M44" s="448"/>
      <c r="N44" s="448"/>
      <c r="O44" s="448"/>
    </row>
    <row r="45" spans="1:15" ht="15.75">
      <c r="A45" s="458"/>
      <c r="B45" s="458"/>
      <c r="C45" s="458"/>
      <c r="D45" s="458"/>
      <c r="E45" s="458"/>
      <c r="F45" s="458"/>
      <c r="G45" s="461"/>
      <c r="H45" s="461"/>
      <c r="I45" s="447"/>
      <c r="J45" s="448"/>
      <c r="K45" s="448"/>
      <c r="L45" s="448"/>
      <c r="M45" s="448"/>
      <c r="N45" s="448"/>
      <c r="O45" s="448"/>
    </row>
    <row r="46" spans="1:15" ht="15.75">
      <c r="A46" s="458"/>
      <c r="B46" s="458"/>
      <c r="C46" s="458"/>
      <c r="D46" s="458"/>
      <c r="E46" s="458"/>
      <c r="F46" s="458"/>
      <c r="G46" s="461"/>
      <c r="H46" s="461"/>
      <c r="I46" s="447"/>
      <c r="J46" s="448"/>
      <c r="K46" s="448"/>
      <c r="L46" s="448"/>
      <c r="M46" s="448"/>
      <c r="N46" s="448"/>
      <c r="O46" s="448"/>
    </row>
    <row r="47" spans="1:15" ht="15.75">
      <c r="A47" s="458"/>
      <c r="B47" s="458"/>
      <c r="C47" s="458"/>
      <c r="D47" s="458"/>
      <c r="E47" s="458"/>
      <c r="F47" s="458"/>
      <c r="G47" s="461"/>
      <c r="H47" s="461"/>
      <c r="I47" s="447"/>
      <c r="J47" s="448"/>
      <c r="K47" s="448"/>
      <c r="L47" s="448"/>
      <c r="M47" s="448"/>
      <c r="N47" s="448"/>
      <c r="O47" s="448"/>
    </row>
    <row r="48" spans="1:15" ht="15.75">
      <c r="A48" s="458"/>
      <c r="B48" s="458"/>
      <c r="C48" s="458"/>
      <c r="D48" s="458"/>
      <c r="E48" s="458"/>
      <c r="F48" s="458"/>
      <c r="G48" s="461"/>
      <c r="H48" s="461"/>
      <c r="I48" s="447"/>
      <c r="J48" s="448"/>
      <c r="K48" s="448"/>
      <c r="L48" s="448"/>
      <c r="M48" s="448"/>
      <c r="N48" s="448"/>
      <c r="O48" s="448"/>
    </row>
    <row r="49" spans="1:15" ht="15.75">
      <c r="A49" s="458"/>
      <c r="B49" s="458"/>
      <c r="C49" s="462"/>
      <c r="D49" s="458"/>
      <c r="E49" s="458"/>
      <c r="F49" s="458"/>
      <c r="G49" s="461"/>
      <c r="H49" s="461"/>
      <c r="I49" s="447"/>
      <c r="J49" s="448"/>
      <c r="K49" s="448"/>
      <c r="L49" s="448"/>
      <c r="M49" s="448"/>
      <c r="N49" s="448"/>
      <c r="O49" s="448"/>
    </row>
    <row r="50" spans="1:15" ht="14.25" customHeight="1">
      <c r="I50" s="447"/>
      <c r="J50" s="448"/>
      <c r="K50" s="448"/>
      <c r="L50" s="448"/>
      <c r="M50" s="448"/>
      <c r="N50" s="448"/>
      <c r="O50" s="448"/>
    </row>
    <row r="51" spans="1:15" ht="14.25" customHeight="1">
      <c r="I51" s="447"/>
      <c r="J51" s="448"/>
      <c r="K51" s="448"/>
      <c r="L51" s="448"/>
      <c r="M51" s="448"/>
      <c r="N51" s="448"/>
      <c r="O51" s="448"/>
    </row>
    <row r="52" spans="1:15" ht="14.25" customHeight="1">
      <c r="I52" s="447"/>
      <c r="J52" s="448"/>
      <c r="K52" s="448"/>
      <c r="L52" s="448"/>
      <c r="M52" s="448"/>
      <c r="N52" s="448"/>
      <c r="O52" s="448"/>
    </row>
    <row r="53" spans="1:15" ht="14.25" customHeight="1">
      <c r="I53" s="447"/>
      <c r="J53" s="448"/>
      <c r="K53" s="448"/>
      <c r="L53" s="448"/>
      <c r="M53" s="448"/>
      <c r="N53" s="448"/>
      <c r="O53" s="448"/>
    </row>
    <row r="54" spans="1:15">
      <c r="I54" s="447"/>
      <c r="J54" s="448"/>
      <c r="K54" s="448"/>
      <c r="L54" s="448"/>
      <c r="M54" s="448"/>
      <c r="N54" s="448"/>
      <c r="O54" s="448"/>
    </row>
    <row r="55" spans="1:15" ht="15" customHeight="1">
      <c r="I55" s="447"/>
      <c r="J55" s="448"/>
      <c r="K55" s="448"/>
      <c r="L55" s="448"/>
      <c r="M55" s="448"/>
      <c r="N55" s="448"/>
      <c r="O55" s="448"/>
    </row>
  </sheetData>
  <mergeCells count="19">
    <mergeCell ref="B32:C32"/>
    <mergeCell ref="B35:C35"/>
    <mergeCell ref="G42:H42"/>
    <mergeCell ref="B16:C16"/>
    <mergeCell ref="B17:C17"/>
    <mergeCell ref="B18:C18"/>
    <mergeCell ref="B27:C27"/>
    <mergeCell ref="B30:C30"/>
    <mergeCell ref="B31:C31"/>
    <mergeCell ref="B15:C15"/>
    <mergeCell ref="B5:C5"/>
    <mergeCell ref="B7:C7"/>
    <mergeCell ref="B8:C8"/>
    <mergeCell ref="B9:C9"/>
    <mergeCell ref="B10:C10"/>
    <mergeCell ref="B11:C11"/>
    <mergeCell ref="B12:C12"/>
    <mergeCell ref="B13:C13"/>
    <mergeCell ref="B14:C14"/>
  </mergeCells>
  <pageMargins left="0.7" right="0.7" top="0.75" bottom="0.75" header="0.3" footer="0.3"/>
  <pageSetup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M19"/>
  <sheetViews>
    <sheetView view="pageBreakPreview" zoomScale="70" zoomScaleNormal="100" zoomScaleSheetLayoutView="70" workbookViewId="0">
      <pane ySplit="7" topLeftCell="A8" activePane="bottomLeft" state="frozen"/>
      <selection activeCell="D32" sqref="D32"/>
      <selection pane="bottomLeft" activeCell="H10" sqref="H10"/>
    </sheetView>
  </sheetViews>
  <sheetFormatPr defaultColWidth="8.75" defaultRowHeight="15"/>
  <cols>
    <col min="1" max="1" width="10.75" style="236" customWidth="1"/>
    <col min="2" max="2" width="52.25" style="236" customWidth="1"/>
    <col min="3" max="3" width="20.5" style="236" customWidth="1"/>
    <col min="4" max="4" width="21.5" style="236" customWidth="1"/>
    <col min="5" max="5" width="5.375" style="236" customWidth="1"/>
    <col min="6" max="6" width="10.875" style="236" customWidth="1"/>
    <col min="7" max="7" width="14.75" style="236" customWidth="1"/>
    <col min="8" max="8" width="10.875" style="236" customWidth="1"/>
    <col min="9" max="9" width="10.875" style="236" hidden="1" customWidth="1"/>
    <col min="10" max="10" width="9.875" style="236" bestFit="1" customWidth="1"/>
    <col min="11" max="11" width="13.125" style="236" bestFit="1" customWidth="1"/>
    <col min="12" max="12" width="8.75" style="236"/>
    <col min="13" max="13" width="12" style="235" customWidth="1"/>
    <col min="14" max="16384" width="8.75" style="236"/>
  </cols>
  <sheetData>
    <row r="1" spans="1:12" ht="18.75">
      <c r="A1" s="493" t="s">
        <v>1259</v>
      </c>
      <c r="B1" s="494"/>
      <c r="C1" s="495"/>
      <c r="D1" s="495"/>
      <c r="E1" s="496"/>
      <c r="F1" s="497"/>
      <c r="G1" s="498"/>
      <c r="H1" s="498"/>
      <c r="I1" s="498"/>
      <c r="J1" s="499"/>
      <c r="K1" s="500"/>
      <c r="L1" s="501"/>
    </row>
    <row r="2" spans="1:12">
      <c r="A2" s="502"/>
      <c r="B2" s="503"/>
      <c r="C2" s="504"/>
      <c r="D2" s="504"/>
      <c r="E2" s="505"/>
      <c r="F2" s="506"/>
      <c r="G2" s="507"/>
      <c r="H2" s="507"/>
      <c r="I2" s="507"/>
      <c r="J2" s="508"/>
      <c r="K2" s="509"/>
      <c r="L2" s="510"/>
    </row>
    <row r="3" spans="1:12">
      <c r="A3" s="502" t="str">
        <f>"HẠNG MỤC / ITEM : "&amp;B8</f>
        <v xml:space="preserve">HẠNG MỤC / ITEM : HẠNG MỤC SAN LẤP NÂNG NỀN </v>
      </c>
      <c r="B3" s="511"/>
      <c r="C3" s="504"/>
      <c r="D3" s="504"/>
      <c r="E3" s="512"/>
      <c r="F3" s="506"/>
      <c r="G3" s="507"/>
      <c r="H3" s="507"/>
      <c r="I3" s="507"/>
      <c r="J3" s="508"/>
      <c r="K3" s="509"/>
      <c r="L3" s="510"/>
    </row>
    <row r="4" spans="1:12">
      <c r="A4" s="502"/>
      <c r="B4" s="511"/>
      <c r="C4" s="504"/>
      <c r="D4" s="504"/>
      <c r="E4" s="512"/>
      <c r="G4" s="507"/>
      <c r="H4" s="507"/>
      <c r="I4" s="507"/>
      <c r="J4" s="508"/>
      <c r="K4" s="509"/>
      <c r="L4" s="510"/>
    </row>
    <row r="5" spans="1:12">
      <c r="A5" s="513"/>
      <c r="B5" s="511"/>
      <c r="C5" s="514"/>
      <c r="D5" s="515"/>
      <c r="E5" s="512"/>
      <c r="G5" s="507"/>
      <c r="H5" s="507"/>
      <c r="I5" s="507"/>
      <c r="J5" s="508"/>
      <c r="K5" s="509"/>
      <c r="L5" s="510"/>
    </row>
    <row r="6" spans="1:12" ht="47.45" customHeight="1">
      <c r="A6" s="1119" t="s">
        <v>967</v>
      </c>
      <c r="B6" s="1120" t="s">
        <v>968</v>
      </c>
      <c r="C6" s="1121" t="s">
        <v>969</v>
      </c>
      <c r="D6" s="1122" t="s">
        <v>416</v>
      </c>
      <c r="E6" s="1121" t="s">
        <v>970</v>
      </c>
      <c r="F6" s="1121" t="s">
        <v>971</v>
      </c>
      <c r="G6" s="265" t="s">
        <v>972</v>
      </c>
      <c r="H6" s="265"/>
      <c r="I6" s="265"/>
      <c r="J6" s="266" t="s">
        <v>973</v>
      </c>
      <c r="K6" s="266"/>
      <c r="L6" s="1118" t="s">
        <v>13</v>
      </c>
    </row>
    <row r="7" spans="1:12" ht="59.45" customHeight="1">
      <c r="A7" s="1119"/>
      <c r="B7" s="1120"/>
      <c r="C7" s="1121"/>
      <c r="D7" s="1123"/>
      <c r="E7" s="1121"/>
      <c r="F7" s="1121"/>
      <c r="G7" s="629" t="s">
        <v>974</v>
      </c>
      <c r="H7" s="629" t="s">
        <v>975</v>
      </c>
      <c r="I7" s="629" t="s">
        <v>976</v>
      </c>
      <c r="J7" s="629" t="s">
        <v>977</v>
      </c>
      <c r="K7" s="629" t="s">
        <v>978</v>
      </c>
      <c r="L7" s="1118"/>
    </row>
    <row r="8" spans="1:12" ht="33" customHeight="1">
      <c r="A8" s="630"/>
      <c r="B8" s="631" t="s">
        <v>1256</v>
      </c>
      <c r="C8" s="632"/>
      <c r="D8" s="633"/>
      <c r="E8" s="634"/>
      <c r="F8" s="635"/>
      <c r="G8" s="636"/>
      <c r="H8" s="636"/>
      <c r="I8" s="636"/>
      <c r="J8" s="637"/>
      <c r="K8" s="637">
        <f>K9</f>
        <v>0</v>
      </c>
      <c r="L8" s="638"/>
    </row>
    <row r="9" spans="1:12" ht="54.6" customHeight="1">
      <c r="A9" s="630">
        <v>1</v>
      </c>
      <c r="B9" s="639" t="s">
        <v>1721</v>
      </c>
      <c r="C9" s="633" t="s">
        <v>1257</v>
      </c>
      <c r="D9" s="633"/>
      <c r="E9" s="634" t="s">
        <v>1258</v>
      </c>
      <c r="F9" s="635"/>
      <c r="G9" s="636"/>
      <c r="H9" s="636"/>
      <c r="I9" s="636"/>
      <c r="J9" s="637">
        <f>H9+G9</f>
        <v>0</v>
      </c>
      <c r="K9" s="636">
        <f>J9*F9</f>
        <v>0</v>
      </c>
      <c r="L9" s="638"/>
    </row>
    <row r="10" spans="1:12" ht="30.6" customHeight="1">
      <c r="A10" s="630"/>
      <c r="B10" s="639"/>
      <c r="C10" s="633"/>
      <c r="D10" s="633"/>
      <c r="E10" s="634"/>
      <c r="F10" s="635"/>
      <c r="G10" s="636"/>
      <c r="H10" s="636"/>
      <c r="I10" s="636"/>
      <c r="J10" s="637"/>
      <c r="K10" s="636"/>
      <c r="L10" s="638"/>
    </row>
    <row r="11" spans="1:12" ht="15.75">
      <c r="A11" s="630"/>
      <c r="B11" s="639"/>
      <c r="C11" s="633"/>
      <c r="D11" s="633"/>
      <c r="E11" s="634"/>
      <c r="F11" s="635"/>
      <c r="G11" s="636"/>
      <c r="H11" s="636"/>
      <c r="I11" s="636"/>
      <c r="J11" s="637"/>
      <c r="K11" s="636"/>
      <c r="L11" s="638"/>
    </row>
    <row r="12" spans="1:12">
      <c r="A12" s="239"/>
      <c r="B12" s="241"/>
      <c r="C12" s="311"/>
      <c r="D12" s="311"/>
      <c r="E12" s="309"/>
      <c r="F12" s="290"/>
      <c r="G12" s="293"/>
      <c r="H12" s="293"/>
      <c r="I12" s="293"/>
      <c r="J12" s="296"/>
      <c r="K12" s="293"/>
      <c r="L12" s="308"/>
    </row>
    <row r="13" spans="1:12">
      <c r="A13" s="239"/>
      <c r="B13" s="241"/>
      <c r="C13" s="311"/>
      <c r="D13" s="311"/>
      <c r="E13" s="309"/>
      <c r="F13" s="290"/>
      <c r="G13" s="293"/>
      <c r="H13" s="293"/>
      <c r="I13" s="293"/>
      <c r="J13" s="296"/>
      <c r="K13" s="293"/>
      <c r="L13" s="308"/>
    </row>
    <row r="14" spans="1:12">
      <c r="A14" s="239"/>
      <c r="B14" s="241"/>
      <c r="C14" s="311"/>
      <c r="D14" s="311"/>
      <c r="E14" s="309"/>
      <c r="F14" s="290"/>
      <c r="G14" s="293"/>
      <c r="H14" s="293"/>
      <c r="I14" s="293"/>
      <c r="J14" s="296"/>
      <c r="K14" s="293"/>
      <c r="L14" s="308"/>
    </row>
    <row r="15" spans="1:12">
      <c r="A15" s="516"/>
      <c r="B15" s="517"/>
      <c r="C15" s="518"/>
      <c r="D15" s="518"/>
      <c r="E15" s="519"/>
      <c r="F15" s="520"/>
      <c r="G15" s="521"/>
      <c r="H15" s="521"/>
      <c r="I15" s="521"/>
      <c r="J15" s="522"/>
      <c r="K15" s="523"/>
      <c r="L15" s="524"/>
    </row>
    <row r="16" spans="1:12">
      <c r="A16" s="516"/>
      <c r="B16" s="525"/>
      <c r="C16" s="518"/>
      <c r="D16" s="518"/>
      <c r="E16" s="519"/>
      <c r="F16" s="520"/>
      <c r="G16" s="521"/>
      <c r="H16" s="521"/>
      <c r="I16" s="521"/>
      <c r="J16" s="522"/>
      <c r="K16" s="526"/>
      <c r="L16" s="524"/>
    </row>
    <row r="17" spans="1:12">
      <c r="A17" s="527" t="str">
        <f>IF(ISBLANK(E17),"",COUNTA($E$17:E17))</f>
        <v/>
      </c>
      <c r="B17" s="517"/>
      <c r="C17" s="528"/>
      <c r="D17" s="528"/>
      <c r="E17" s="519"/>
      <c r="F17" s="529"/>
      <c r="G17" s="530">
        <v>0</v>
      </c>
      <c r="H17" s="530">
        <v>0</v>
      </c>
      <c r="I17" s="530"/>
      <c r="J17" s="531">
        <f>+G17+H17</f>
        <v>0</v>
      </c>
      <c r="K17" s="526">
        <f>J17*$F17</f>
        <v>0</v>
      </c>
      <c r="L17" s="528"/>
    </row>
    <row r="18" spans="1:12">
      <c r="A18" s="527" t="str">
        <f>IF(ISBLANK(E18),"",COUNTA($E$17:E18))</f>
        <v/>
      </c>
      <c r="B18" s="517"/>
      <c r="C18" s="528"/>
      <c r="D18" s="528"/>
      <c r="E18" s="519"/>
      <c r="F18" s="529"/>
      <c r="G18" s="530">
        <v>0</v>
      </c>
      <c r="H18" s="530">
        <v>0</v>
      </c>
      <c r="I18" s="530"/>
      <c r="J18" s="531">
        <f>+G18+H18</f>
        <v>0</v>
      </c>
      <c r="K18" s="526">
        <f>J18*$F18</f>
        <v>0</v>
      </c>
      <c r="L18" s="528"/>
    </row>
    <row r="19" spans="1:12">
      <c r="A19" s="242"/>
      <c r="B19" s="242"/>
      <c r="C19" s="242"/>
      <c r="D19" s="242"/>
      <c r="E19" s="242"/>
      <c r="F19" s="242"/>
      <c r="G19" s="242"/>
      <c r="H19" s="242"/>
      <c r="I19" s="242"/>
      <c r="J19" s="242"/>
      <c r="K19" s="242"/>
      <c r="L19" s="242"/>
    </row>
  </sheetData>
  <autoFilter ref="A6:L19"/>
  <mergeCells count="7">
    <mergeCell ref="L6:L7"/>
    <mergeCell ref="A6:A7"/>
    <mergeCell ref="B6:B7"/>
    <mergeCell ref="C6:C7"/>
    <mergeCell ref="D6:D7"/>
    <mergeCell ref="E6:E7"/>
    <mergeCell ref="F6:F7"/>
  </mergeCells>
  <printOptions horizontalCentered="1"/>
  <pageMargins left="0.5" right="0.5" top="0.5" bottom="0.5" header="0.3" footer="0.3"/>
  <pageSetup scale="5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T69"/>
  <sheetViews>
    <sheetView view="pageBreakPreview" zoomScale="80" zoomScaleNormal="100" zoomScaleSheetLayoutView="80" workbookViewId="0">
      <pane ySplit="7" topLeftCell="A52" activePane="bottomLeft" state="frozen"/>
      <selection activeCell="D32" sqref="D32"/>
      <selection pane="bottomLeft" activeCell="M57" sqref="M57"/>
    </sheetView>
  </sheetViews>
  <sheetFormatPr defaultColWidth="8.75" defaultRowHeight="14.25" outlineLevelRow="1" outlineLevelCol="1"/>
  <cols>
    <col min="1" max="1" width="10.5" style="1014" customWidth="1"/>
    <col min="2" max="2" width="48.625" style="1014" customWidth="1"/>
    <col min="3" max="4" width="28.25" style="1014" customWidth="1"/>
    <col min="5" max="5" width="5.375" style="1014" customWidth="1"/>
    <col min="6" max="6" width="6.625" style="1014" hidden="1" customWidth="1" outlineLevel="1"/>
    <col min="7" max="7" width="7.25" style="1014" hidden="1" customWidth="1" outlineLevel="1"/>
    <col min="8" max="8" width="6.75" style="1014" hidden="1" customWidth="1" outlineLevel="1"/>
    <col min="9" max="9" width="6.25" style="1014" hidden="1" customWidth="1" outlineLevel="1"/>
    <col min="10" max="10" width="12" style="1014" hidden="1" customWidth="1" outlineLevel="1"/>
    <col min="11" max="11" width="13.25" style="1014" customWidth="1" collapsed="1"/>
    <col min="12" max="12" width="13.375" style="1014" customWidth="1"/>
    <col min="13" max="13" width="14.25" style="1014" customWidth="1"/>
    <col min="14" max="14" width="10.875" style="1014" hidden="1" customWidth="1"/>
    <col min="15" max="15" width="14.25" style="1014" customWidth="1"/>
    <col min="16" max="16" width="16.25" style="1014" customWidth="1"/>
    <col min="17" max="17" width="24.75" style="1014" customWidth="1"/>
    <col min="18" max="18" width="12.75" style="1013" bestFit="1" customWidth="1"/>
    <col min="19" max="19" width="11.25" style="1013" bestFit="1" customWidth="1"/>
    <col min="20" max="20" width="12.75" style="1013" bestFit="1" customWidth="1"/>
    <col min="21" max="16384" width="8.75" style="1014"/>
  </cols>
  <sheetData>
    <row r="1" spans="1:19" ht="37.15" customHeight="1">
      <c r="A1" s="1" t="s">
        <v>415</v>
      </c>
      <c r="B1" s="1009"/>
      <c r="C1" s="1010"/>
      <c r="D1" s="1010"/>
      <c r="E1" s="1011"/>
      <c r="F1" s="1011"/>
      <c r="G1" s="1011"/>
      <c r="H1" s="1011"/>
      <c r="I1" s="1011"/>
      <c r="J1" s="1011"/>
      <c r="K1" s="1012"/>
      <c r="L1" s="6"/>
      <c r="M1" s="6"/>
      <c r="N1" s="6"/>
      <c r="O1" s="6"/>
      <c r="P1" s="8"/>
      <c r="Q1" s="9"/>
    </row>
    <row r="2" spans="1:19">
      <c r="A2" s="1015"/>
      <c r="B2" s="1016"/>
      <c r="C2" s="1017"/>
      <c r="D2" s="1017"/>
      <c r="E2" s="1018"/>
      <c r="F2" s="1018"/>
      <c r="G2" s="1018"/>
      <c r="H2" s="1018"/>
      <c r="I2" s="1018"/>
      <c r="J2" s="1018"/>
      <c r="K2" s="1019"/>
      <c r="L2" s="13"/>
      <c r="M2" s="13"/>
      <c r="N2" s="13"/>
      <c r="O2" s="13"/>
      <c r="P2" s="15"/>
      <c r="Q2" s="16"/>
    </row>
    <row r="3" spans="1:19">
      <c r="A3" s="1015"/>
      <c r="B3" s="1020"/>
      <c r="C3" s="1017"/>
      <c r="D3" s="1017"/>
      <c r="E3" s="1021"/>
      <c r="F3" s="1021"/>
      <c r="G3" s="1021"/>
      <c r="H3" s="1021"/>
      <c r="I3" s="1021"/>
      <c r="J3" s="1021"/>
      <c r="K3" s="1019"/>
      <c r="L3" s="13"/>
      <c r="M3" s="13"/>
      <c r="N3" s="13"/>
      <c r="O3" s="13"/>
      <c r="P3" s="15"/>
      <c r="Q3" s="16"/>
    </row>
    <row r="4" spans="1:19">
      <c r="A4" s="1015"/>
      <c r="B4" s="1020"/>
      <c r="C4" s="1017"/>
      <c r="D4" s="1017"/>
      <c r="E4" s="1021"/>
      <c r="F4" s="1021"/>
      <c r="G4" s="1021"/>
      <c r="H4" s="1021"/>
      <c r="I4" s="1021"/>
      <c r="J4" s="1021"/>
      <c r="K4" s="1019"/>
      <c r="L4" s="13"/>
      <c r="M4" s="13"/>
      <c r="N4" s="13"/>
      <c r="O4" s="13"/>
      <c r="P4" s="15"/>
      <c r="Q4" s="16"/>
    </row>
    <row r="5" spans="1:19">
      <c r="A5" s="1022"/>
      <c r="B5" s="1020"/>
      <c r="C5" s="1023"/>
      <c r="D5" s="1024"/>
      <c r="E5" s="1021"/>
      <c r="F5" s="1021"/>
      <c r="G5" s="1021"/>
      <c r="H5" s="1021"/>
      <c r="I5" s="1021"/>
      <c r="J5" s="1021"/>
      <c r="K5" s="1019"/>
      <c r="L5" s="13"/>
      <c r="M5" s="13"/>
      <c r="N5" s="13"/>
      <c r="O5" s="13"/>
      <c r="P5" s="15"/>
      <c r="Q5" s="16"/>
    </row>
    <row r="6" spans="1:19" ht="24" customHeight="1">
      <c r="A6" s="1128" t="s">
        <v>50</v>
      </c>
      <c r="B6" s="1129" t="s">
        <v>49</v>
      </c>
      <c r="C6" s="1130" t="s">
        <v>51</v>
      </c>
      <c r="D6" s="1131" t="s">
        <v>52</v>
      </c>
      <c r="E6" s="1130" t="s">
        <v>53</v>
      </c>
      <c r="F6" s="968" t="s">
        <v>465</v>
      </c>
      <c r="G6" s="968" t="s">
        <v>466</v>
      </c>
      <c r="H6" s="968" t="s">
        <v>467</v>
      </c>
      <c r="I6" s="968" t="s">
        <v>468</v>
      </c>
      <c r="J6" s="968" t="s">
        <v>471</v>
      </c>
      <c r="K6" s="1130" t="s">
        <v>54</v>
      </c>
      <c r="L6" s="130" t="s">
        <v>411</v>
      </c>
      <c r="M6" s="130"/>
      <c r="N6" s="130"/>
      <c r="O6" s="131" t="s">
        <v>412</v>
      </c>
      <c r="P6" s="131"/>
      <c r="Q6" s="1124" t="s">
        <v>13</v>
      </c>
    </row>
    <row r="7" spans="1:19" ht="36">
      <c r="A7" s="1128"/>
      <c r="B7" s="1129"/>
      <c r="C7" s="1130"/>
      <c r="D7" s="1132"/>
      <c r="E7" s="1130"/>
      <c r="F7" s="968"/>
      <c r="G7" s="968"/>
      <c r="H7" s="968"/>
      <c r="I7" s="968"/>
      <c r="J7" s="968"/>
      <c r="K7" s="1130"/>
      <c r="L7" s="967" t="s">
        <v>56</v>
      </c>
      <c r="M7" s="967" t="s">
        <v>55</v>
      </c>
      <c r="N7" s="967" t="s">
        <v>57</v>
      </c>
      <c r="O7" s="967" t="s">
        <v>413</v>
      </c>
      <c r="P7" s="967" t="s">
        <v>414</v>
      </c>
      <c r="Q7" s="1124"/>
      <c r="R7" s="1025" t="s">
        <v>1844</v>
      </c>
      <c r="S7" s="1025" t="s">
        <v>1845</v>
      </c>
    </row>
    <row r="8" spans="1:19" s="649" customFormat="1" ht="35.450000000000003" customHeight="1">
      <c r="A8" s="665"/>
      <c r="B8" s="666" t="s">
        <v>1818</v>
      </c>
      <c r="C8" s="1034"/>
      <c r="D8" s="1035"/>
      <c r="E8" s="1036"/>
      <c r="F8" s="1037"/>
      <c r="G8" s="1036"/>
      <c r="H8" s="1036"/>
      <c r="I8" s="1036"/>
      <c r="J8" s="1036"/>
      <c r="K8" s="938"/>
      <c r="L8" s="954"/>
      <c r="M8" s="1034"/>
      <c r="N8" s="1034"/>
      <c r="O8" s="1034"/>
      <c r="P8" s="671">
        <f>SUBTOTAL(9,P9:P14)</f>
        <v>0</v>
      </c>
      <c r="Q8" s="672" t="s">
        <v>1828</v>
      </c>
    </row>
    <row r="9" spans="1:19" s="649" customFormat="1" ht="15.75">
      <c r="A9" s="673">
        <v>1</v>
      </c>
      <c r="B9" s="674" t="s">
        <v>1819</v>
      </c>
      <c r="C9" s="675"/>
      <c r="D9" s="676"/>
      <c r="E9" s="677"/>
      <c r="F9" s="947"/>
      <c r="G9" s="677"/>
      <c r="H9" s="677"/>
      <c r="I9" s="677"/>
      <c r="J9" s="677"/>
      <c r="K9" s="679"/>
      <c r="L9" s="953"/>
      <c r="M9" s="636"/>
      <c r="N9" s="636"/>
      <c r="O9" s="636"/>
      <c r="P9" s="679">
        <f>P15</f>
        <v>0</v>
      </c>
      <c r="Q9" s="680"/>
    </row>
    <row r="10" spans="1:19" s="649" customFormat="1" ht="15.75">
      <c r="A10" s="681">
        <v>2</v>
      </c>
      <c r="B10" s="682" t="s">
        <v>1820</v>
      </c>
      <c r="C10" s="683" t="s">
        <v>676</v>
      </c>
      <c r="D10" s="683"/>
      <c r="E10" s="684"/>
      <c r="F10" s="940"/>
      <c r="G10" s="684"/>
      <c r="H10" s="684"/>
      <c r="I10" s="684"/>
      <c r="J10" s="684"/>
      <c r="K10" s="636"/>
      <c r="L10" s="953"/>
      <c r="M10" s="636"/>
      <c r="N10" s="636"/>
      <c r="O10" s="636"/>
      <c r="P10" s="636">
        <f>P33</f>
        <v>0</v>
      </c>
      <c r="Q10" s="685"/>
    </row>
    <row r="11" spans="1:19" s="649" customFormat="1" ht="15.75">
      <c r="A11" s="681">
        <v>3</v>
      </c>
      <c r="B11" s="682" t="str">
        <f>B39</f>
        <v xml:space="preserve">NHÀ XE 1 TẦNG </v>
      </c>
      <c r="C11" s="683"/>
      <c r="D11" s="683"/>
      <c r="E11" s="684"/>
      <c r="F11" s="940"/>
      <c r="G11" s="684"/>
      <c r="H11" s="684"/>
      <c r="I11" s="684"/>
      <c r="J11" s="684"/>
      <c r="K11" s="636"/>
      <c r="L11" s="953"/>
      <c r="M11" s="636"/>
      <c r="N11" s="636"/>
      <c r="O11" s="636"/>
      <c r="P11" s="636">
        <f>P39</f>
        <v>0</v>
      </c>
      <c r="Q11" s="685"/>
    </row>
    <row r="12" spans="1:19" s="649" customFormat="1" ht="54" customHeight="1">
      <c r="A12" s="681">
        <v>4</v>
      </c>
      <c r="B12" s="682" t="str">
        <f>B45</f>
        <v xml:space="preserve">HẠNG MỤC BỂ NƯỚC PCCC, NHÀ BƠM
</v>
      </c>
      <c r="C12" s="683"/>
      <c r="D12" s="683"/>
      <c r="E12" s="684"/>
      <c r="F12" s="940"/>
      <c r="G12" s="684"/>
      <c r="H12" s="684"/>
      <c r="I12" s="684"/>
      <c r="J12" s="684"/>
      <c r="K12" s="636"/>
      <c r="L12" s="953"/>
      <c r="M12" s="636"/>
      <c r="N12" s="636"/>
      <c r="O12" s="636"/>
      <c r="P12" s="636">
        <f>P45</f>
        <v>0</v>
      </c>
      <c r="Q12" s="685"/>
    </row>
    <row r="13" spans="1:19" s="649" customFormat="1" ht="15.75">
      <c r="A13" s="681">
        <v>5</v>
      </c>
      <c r="B13" s="682" t="s">
        <v>1823</v>
      </c>
      <c r="C13" s="683"/>
      <c r="D13" s="683"/>
      <c r="E13" s="684"/>
      <c r="F13" s="940"/>
      <c r="G13" s="684"/>
      <c r="H13" s="684"/>
      <c r="I13" s="684"/>
      <c r="J13" s="684"/>
      <c r="K13" s="636"/>
      <c r="L13" s="953"/>
      <c r="M13" s="636"/>
      <c r="N13" s="636"/>
      <c r="O13" s="636"/>
      <c r="P13" s="636">
        <f>P51</f>
        <v>0</v>
      </c>
      <c r="Q13" s="685"/>
    </row>
    <row r="14" spans="1:19" s="649" customFormat="1" ht="15.75">
      <c r="A14" s="681"/>
      <c r="B14" s="682"/>
      <c r="C14" s="683"/>
      <c r="D14" s="683"/>
      <c r="E14" s="684"/>
      <c r="F14" s="940"/>
      <c r="G14" s="684"/>
      <c r="H14" s="684"/>
      <c r="I14" s="684"/>
      <c r="J14" s="684"/>
      <c r="K14" s="636"/>
      <c r="L14" s="953"/>
      <c r="M14" s="636"/>
      <c r="N14" s="636"/>
      <c r="O14" s="636"/>
      <c r="P14" s="636">
        <f>P148</f>
        <v>0</v>
      </c>
      <c r="Q14" s="685"/>
    </row>
    <row r="15" spans="1:19" s="1038" customFormat="1" ht="39" customHeight="1">
      <c r="A15" s="1039"/>
      <c r="B15" s="972" t="str">
        <f>B9</f>
        <v xml:space="preserve">NHÀ XƯỞNG 1 &amp; NHÀ XƯỞNG 2 </v>
      </c>
      <c r="C15" s="1040"/>
      <c r="D15" s="1040"/>
      <c r="E15" s="1041"/>
      <c r="F15" s="1042"/>
      <c r="G15" s="1041"/>
      <c r="H15" s="1041"/>
      <c r="I15" s="1041"/>
      <c r="J15" s="1041"/>
      <c r="K15" s="973"/>
      <c r="L15" s="1043"/>
      <c r="M15" s="973"/>
      <c r="N15" s="973"/>
      <c r="O15" s="973"/>
      <c r="P15" s="973">
        <f>SUM(P16:P32)</f>
        <v>0</v>
      </c>
      <c r="Q15" s="1044"/>
    </row>
    <row r="16" spans="1:19" s="649" customFormat="1" ht="96" customHeight="1">
      <c r="A16" s="681">
        <v>1</v>
      </c>
      <c r="B16" s="682" t="s">
        <v>1805</v>
      </c>
      <c r="C16" s="685" t="s">
        <v>1806</v>
      </c>
      <c r="D16" s="685" t="s">
        <v>1398</v>
      </c>
      <c r="E16" s="684" t="s">
        <v>691</v>
      </c>
      <c r="F16" s="940"/>
      <c r="G16" s="684"/>
      <c r="H16" s="684"/>
      <c r="I16" s="684"/>
      <c r="J16" s="684"/>
      <c r="K16" s="693">
        <f>SUM(J17:J20)</f>
        <v>132</v>
      </c>
      <c r="L16" s="694"/>
      <c r="M16" s="694"/>
      <c r="N16" s="694"/>
      <c r="O16" s="694">
        <f t="shared" ref="O16:O32" si="0">+L16+M16+N16</f>
        <v>0</v>
      </c>
      <c r="P16" s="636">
        <f>O16*$K16</f>
        <v>0</v>
      </c>
      <c r="Q16" s="685"/>
    </row>
    <row r="17" spans="1:17" s="649" customFormat="1" ht="15.75" hidden="1" outlineLevel="1">
      <c r="A17" s="681"/>
      <c r="B17" s="682" t="s">
        <v>693</v>
      </c>
      <c r="C17" s="685"/>
      <c r="D17" s="685"/>
      <c r="E17" s="684"/>
      <c r="F17" s="940">
        <v>2</v>
      </c>
      <c r="G17" s="684">
        <v>33</v>
      </c>
      <c r="H17" s="684"/>
      <c r="I17" s="684"/>
      <c r="J17" s="684">
        <f>F17*G17</f>
        <v>66</v>
      </c>
      <c r="K17" s="693"/>
      <c r="L17" s="694"/>
      <c r="M17" s="694"/>
      <c r="N17" s="694"/>
      <c r="O17" s="694">
        <f t="shared" si="0"/>
        <v>0</v>
      </c>
      <c r="P17" s="636">
        <f t="shared" ref="P17:P32" si="1">O17*$K17</f>
        <v>0</v>
      </c>
      <c r="Q17" s="685"/>
    </row>
    <row r="18" spans="1:17" s="649" customFormat="1" ht="15.75" hidden="1" outlineLevel="1">
      <c r="A18" s="681"/>
      <c r="B18" s="682"/>
      <c r="C18" s="685"/>
      <c r="D18" s="685"/>
      <c r="E18" s="684"/>
      <c r="F18" s="940"/>
      <c r="G18" s="684"/>
      <c r="H18" s="684"/>
      <c r="I18" s="684"/>
      <c r="J18" s="684"/>
      <c r="K18" s="693"/>
      <c r="L18" s="694"/>
      <c r="M18" s="694"/>
      <c r="N18" s="694"/>
      <c r="O18" s="694"/>
      <c r="P18" s="636"/>
      <c r="Q18" s="685"/>
    </row>
    <row r="19" spans="1:17" s="649" customFormat="1" ht="15.75" hidden="1" outlineLevel="1">
      <c r="A19" s="681"/>
      <c r="B19" s="682"/>
      <c r="C19" s="685"/>
      <c r="D19" s="685"/>
      <c r="E19" s="684"/>
      <c r="F19" s="940"/>
      <c r="G19" s="684"/>
      <c r="H19" s="684"/>
      <c r="I19" s="684"/>
      <c r="J19" s="684"/>
      <c r="K19" s="693"/>
      <c r="L19" s="694"/>
      <c r="M19" s="694"/>
      <c r="N19" s="694"/>
      <c r="O19" s="694"/>
      <c r="P19" s="636"/>
      <c r="Q19" s="685"/>
    </row>
    <row r="20" spans="1:17" s="649" customFormat="1" ht="15.75" hidden="1" outlineLevel="1">
      <c r="A20" s="681"/>
      <c r="B20" s="682" t="s">
        <v>702</v>
      </c>
      <c r="C20" s="685"/>
      <c r="D20" s="685"/>
      <c r="E20" s="684"/>
      <c r="F20" s="940">
        <v>2</v>
      </c>
      <c r="G20" s="684">
        <v>33</v>
      </c>
      <c r="H20" s="684"/>
      <c r="I20" s="684"/>
      <c r="J20" s="684">
        <f>F20*G20</f>
        <v>66</v>
      </c>
      <c r="K20" s="693"/>
      <c r="L20" s="694"/>
      <c r="M20" s="694"/>
      <c r="N20" s="694"/>
      <c r="O20" s="694">
        <f t="shared" si="0"/>
        <v>0</v>
      </c>
      <c r="P20" s="636">
        <f t="shared" si="1"/>
        <v>0</v>
      </c>
      <c r="Q20" s="685"/>
    </row>
    <row r="21" spans="1:17" s="649" customFormat="1" ht="37.15" customHeight="1" collapsed="1">
      <c r="A21" s="681">
        <v>3</v>
      </c>
      <c r="B21" s="682" t="s">
        <v>764</v>
      </c>
      <c r="C21" s="685"/>
      <c r="D21" s="685"/>
      <c r="E21" s="684" t="s">
        <v>765</v>
      </c>
      <c r="F21" s="940"/>
      <c r="G21" s="684"/>
      <c r="H21" s="684"/>
      <c r="I21" s="684"/>
      <c r="J21" s="684"/>
      <c r="K21" s="693">
        <v>2</v>
      </c>
      <c r="L21" s="694"/>
      <c r="M21" s="694"/>
      <c r="N21" s="694"/>
      <c r="O21" s="694">
        <f t="shared" si="0"/>
        <v>0</v>
      </c>
      <c r="P21" s="636">
        <f t="shared" si="1"/>
        <v>0</v>
      </c>
      <c r="Q21" s="685"/>
    </row>
    <row r="22" spans="1:17" s="649" customFormat="1" ht="67.150000000000006" customHeight="1">
      <c r="A22" s="681">
        <v>4</v>
      </c>
      <c r="B22" s="682" t="s">
        <v>1399</v>
      </c>
      <c r="C22" s="638" t="s">
        <v>1816</v>
      </c>
      <c r="D22" s="685" t="s">
        <v>1398</v>
      </c>
      <c r="E22" s="684" t="s">
        <v>2</v>
      </c>
      <c r="F22" s="940"/>
      <c r="G22" s="684"/>
      <c r="H22" s="684"/>
      <c r="I22" s="684"/>
      <c r="J22" s="684"/>
      <c r="K22" s="693">
        <f>SUM(J23:J28)</f>
        <v>18595</v>
      </c>
      <c r="L22" s="636"/>
      <c r="M22" s="636"/>
      <c r="N22" s="694"/>
      <c r="O22" s="694">
        <f t="shared" si="0"/>
        <v>0</v>
      </c>
      <c r="P22" s="636">
        <f t="shared" si="1"/>
        <v>0</v>
      </c>
      <c r="Q22" s="1125" t="s">
        <v>1804</v>
      </c>
    </row>
    <row r="23" spans="1:17" s="649" customFormat="1" ht="22.15" hidden="1" customHeight="1" outlineLevel="1">
      <c r="A23" s="681"/>
      <c r="B23" s="682" t="s">
        <v>694</v>
      </c>
      <c r="C23" s="685"/>
      <c r="D23" s="685"/>
      <c r="E23" s="684"/>
      <c r="F23" s="950">
        <v>309</v>
      </c>
      <c r="G23" s="710"/>
      <c r="H23" s="684"/>
      <c r="I23" s="684"/>
      <c r="J23" s="684">
        <f>F23*G23</f>
        <v>0</v>
      </c>
      <c r="K23" s="693"/>
      <c r="L23" s="694"/>
      <c r="M23" s="694"/>
      <c r="N23" s="694"/>
      <c r="O23" s="694">
        <f t="shared" si="0"/>
        <v>0</v>
      </c>
      <c r="P23" s="636">
        <f t="shared" si="1"/>
        <v>0</v>
      </c>
      <c r="Q23" s="1126"/>
    </row>
    <row r="24" spans="1:17" s="649" customFormat="1" ht="22.15" hidden="1" customHeight="1" outlineLevel="1">
      <c r="A24" s="681"/>
      <c r="B24" s="698" t="s">
        <v>1802</v>
      </c>
      <c r="C24" s="685"/>
      <c r="D24" s="685"/>
      <c r="E24" s="684"/>
      <c r="F24" s="950">
        <v>106</v>
      </c>
      <c r="G24" s="710">
        <v>30</v>
      </c>
      <c r="H24" s="684"/>
      <c r="I24" s="684"/>
      <c r="J24" s="684">
        <f>PRODUCT(F24:H24)</f>
        <v>3180</v>
      </c>
      <c r="K24" s="693"/>
      <c r="L24" s="694"/>
      <c r="M24" s="694"/>
      <c r="N24" s="694"/>
      <c r="O24" s="694"/>
      <c r="P24" s="636"/>
      <c r="Q24" s="1126"/>
    </row>
    <row r="25" spans="1:17" s="649" customFormat="1" ht="22.15" hidden="1" customHeight="1" outlineLevel="1">
      <c r="A25" s="681"/>
      <c r="B25" s="698" t="s">
        <v>1803</v>
      </c>
      <c r="C25" s="685"/>
      <c r="D25" s="685"/>
      <c r="E25" s="684"/>
      <c r="F25" s="950">
        <f>F23-F24</f>
        <v>203</v>
      </c>
      <c r="G25" s="710">
        <v>25</v>
      </c>
      <c r="H25" s="684"/>
      <c r="I25" s="684"/>
      <c r="J25" s="684">
        <f>PRODUCT(F25:H25)</f>
        <v>5075</v>
      </c>
      <c r="K25" s="693"/>
      <c r="L25" s="694"/>
      <c r="M25" s="694"/>
      <c r="N25" s="694"/>
      <c r="O25" s="694"/>
      <c r="P25" s="636"/>
      <c r="Q25" s="1126"/>
    </row>
    <row r="26" spans="1:17" s="649" customFormat="1" ht="15.75" hidden="1" outlineLevel="1">
      <c r="A26" s="681"/>
      <c r="B26" s="682" t="s">
        <v>693</v>
      </c>
      <c r="C26" s="685"/>
      <c r="D26" s="685"/>
      <c r="E26" s="684"/>
      <c r="F26" s="950">
        <v>396</v>
      </c>
      <c r="G26" s="710"/>
      <c r="H26" s="684"/>
      <c r="I26" s="684"/>
      <c r="J26" s="684"/>
      <c r="K26" s="693"/>
      <c r="L26" s="694"/>
      <c r="M26" s="694"/>
      <c r="N26" s="694"/>
      <c r="O26" s="694">
        <f t="shared" si="0"/>
        <v>0</v>
      </c>
      <c r="P26" s="636">
        <f t="shared" si="1"/>
        <v>0</v>
      </c>
      <c r="Q26" s="1127"/>
    </row>
    <row r="27" spans="1:17" s="649" customFormat="1" ht="15.75" hidden="1" outlineLevel="1">
      <c r="A27" s="681"/>
      <c r="B27" s="698" t="s">
        <v>1802</v>
      </c>
      <c r="C27" s="685"/>
      <c r="D27" s="685"/>
      <c r="E27" s="684"/>
      <c r="F27" s="950">
        <v>88</v>
      </c>
      <c r="G27" s="710">
        <v>30</v>
      </c>
      <c r="H27" s="684"/>
      <c r="I27" s="684"/>
      <c r="J27" s="684">
        <f t="shared" ref="J27:J28" si="2">PRODUCT(F27:H27)</f>
        <v>2640</v>
      </c>
      <c r="K27" s="693"/>
      <c r="L27" s="694"/>
      <c r="M27" s="694"/>
      <c r="N27" s="694"/>
      <c r="O27" s="694"/>
      <c r="P27" s="636"/>
      <c r="Q27" s="966"/>
    </row>
    <row r="28" spans="1:17" s="649" customFormat="1" ht="15.75" hidden="1" outlineLevel="1">
      <c r="A28" s="681"/>
      <c r="B28" s="698" t="s">
        <v>1803</v>
      </c>
      <c r="C28" s="685"/>
      <c r="D28" s="685"/>
      <c r="E28" s="684"/>
      <c r="F28" s="950">
        <f>F26-F27</f>
        <v>308</v>
      </c>
      <c r="G28" s="710">
        <v>25</v>
      </c>
      <c r="H28" s="684"/>
      <c r="I28" s="684"/>
      <c r="J28" s="684">
        <f t="shared" si="2"/>
        <v>7700</v>
      </c>
      <c r="K28" s="693"/>
      <c r="L28" s="694"/>
      <c r="M28" s="694"/>
      <c r="N28" s="694"/>
      <c r="O28" s="694"/>
      <c r="P28" s="636"/>
      <c r="Q28" s="966"/>
    </row>
    <row r="29" spans="1:17" s="649" customFormat="1" ht="15.75" collapsed="1">
      <c r="A29" s="681">
        <v>6</v>
      </c>
      <c r="B29" s="682" t="s">
        <v>766</v>
      </c>
      <c r="C29" s="685"/>
      <c r="D29" s="685"/>
      <c r="E29" s="684" t="s">
        <v>765</v>
      </c>
      <c r="F29" s="940"/>
      <c r="G29" s="684"/>
      <c r="H29" s="684"/>
      <c r="I29" s="684"/>
      <c r="J29" s="684">
        <v>1</v>
      </c>
      <c r="K29" s="693">
        <v>1</v>
      </c>
      <c r="L29" s="694"/>
      <c r="M29" s="694"/>
      <c r="N29" s="694"/>
      <c r="O29" s="694">
        <f t="shared" si="0"/>
        <v>0</v>
      </c>
      <c r="P29" s="636">
        <f t="shared" si="1"/>
        <v>0</v>
      </c>
      <c r="Q29" s="685"/>
    </row>
    <row r="30" spans="1:17" s="649" customFormat="1" ht="15.75">
      <c r="A30" s="681">
        <v>7</v>
      </c>
      <c r="B30" s="682" t="s">
        <v>1807</v>
      </c>
      <c r="C30" s="685"/>
      <c r="D30" s="685"/>
      <c r="E30" s="684" t="s">
        <v>691</v>
      </c>
      <c r="F30" s="940"/>
      <c r="G30" s="684"/>
      <c r="H30" s="684"/>
      <c r="I30" s="684"/>
      <c r="J30" s="684">
        <v>4</v>
      </c>
      <c r="K30" s="693">
        <v>4</v>
      </c>
      <c r="L30" s="694"/>
      <c r="M30" s="694"/>
      <c r="N30" s="694"/>
      <c r="O30" s="694">
        <f t="shared" si="0"/>
        <v>0</v>
      </c>
      <c r="P30" s="636">
        <f t="shared" si="1"/>
        <v>0</v>
      </c>
      <c r="Q30" s="685"/>
    </row>
    <row r="31" spans="1:17" s="649" customFormat="1" ht="31.5">
      <c r="A31" s="681">
        <v>8</v>
      </c>
      <c r="B31" s="682" t="s">
        <v>1400</v>
      </c>
      <c r="C31" s="685"/>
      <c r="D31" s="685"/>
      <c r="E31" s="684" t="s">
        <v>2</v>
      </c>
      <c r="F31" s="940"/>
      <c r="G31" s="684"/>
      <c r="H31" s="684"/>
      <c r="I31" s="684"/>
      <c r="J31" s="704">
        <f>K22</f>
        <v>18595</v>
      </c>
      <c r="K31" s="693">
        <f t="shared" ref="K31:K32" si="3">J31</f>
        <v>18595</v>
      </c>
      <c r="L31" s="694"/>
      <c r="M31" s="694"/>
      <c r="N31" s="694"/>
      <c r="O31" s="694">
        <f t="shared" si="0"/>
        <v>0</v>
      </c>
      <c r="P31" s="636">
        <f t="shared" si="1"/>
        <v>0</v>
      </c>
      <c r="Q31" s="685"/>
    </row>
    <row r="32" spans="1:17" s="649" customFormat="1" ht="31.5">
      <c r="A32" s="681">
        <v>9</v>
      </c>
      <c r="B32" s="682" t="s">
        <v>1401</v>
      </c>
      <c r="C32" s="685"/>
      <c r="D32" s="685"/>
      <c r="E32" s="684" t="s">
        <v>6</v>
      </c>
      <c r="F32" s="940"/>
      <c r="G32" s="684"/>
      <c r="H32" s="684"/>
      <c r="I32" s="684"/>
      <c r="J32" s="684">
        <f>F23+F26</f>
        <v>705</v>
      </c>
      <c r="K32" s="693">
        <f t="shared" si="3"/>
        <v>705</v>
      </c>
      <c r="L32" s="694"/>
      <c r="M32" s="694"/>
      <c r="N32" s="694"/>
      <c r="O32" s="694">
        <f t="shared" si="0"/>
        <v>0</v>
      </c>
      <c r="P32" s="636">
        <f t="shared" si="1"/>
        <v>0</v>
      </c>
      <c r="Q32" s="685"/>
    </row>
    <row r="33" spans="1:20" s="73" customFormat="1" ht="25.15" customHeight="1">
      <c r="A33" s="985"/>
      <c r="B33" s="1026" t="str">
        <f>B10</f>
        <v>NHÀ VĂN PHÒNG 1 &amp; 2</v>
      </c>
      <c r="C33" s="986"/>
      <c r="D33" s="986"/>
      <c r="E33" s="987"/>
      <c r="F33" s="987"/>
      <c r="G33" s="987"/>
      <c r="H33" s="987"/>
      <c r="I33" s="987"/>
      <c r="J33" s="987"/>
      <c r="K33" s="988"/>
      <c r="L33" s="989"/>
      <c r="M33" s="989"/>
      <c r="N33" s="989"/>
      <c r="O33" s="989"/>
      <c r="P33" s="1027">
        <f>SUM(P34:P38)</f>
        <v>0</v>
      </c>
      <c r="Q33" s="990"/>
      <c r="R33" s="137"/>
      <c r="S33" s="137"/>
      <c r="T33" s="137"/>
    </row>
    <row r="34" spans="1:20" s="236" customFormat="1" ht="66" customHeight="1">
      <c r="A34" s="681">
        <v>1</v>
      </c>
      <c r="B34" s="682" t="s">
        <v>1399</v>
      </c>
      <c r="C34" s="685" t="s">
        <v>1813</v>
      </c>
      <c r="D34" s="685" t="s">
        <v>1398</v>
      </c>
      <c r="E34" s="684" t="s">
        <v>2</v>
      </c>
      <c r="F34" s="684"/>
      <c r="G34" s="710"/>
      <c r="H34" s="684"/>
      <c r="I34" s="684"/>
      <c r="J34" s="684"/>
      <c r="K34" s="693">
        <f>J35+J36</f>
        <v>2695</v>
      </c>
      <c r="L34" s="694"/>
      <c r="M34" s="694"/>
      <c r="N34" s="694"/>
      <c r="O34" s="694">
        <f>+L34+M34+N34</f>
        <v>0</v>
      </c>
      <c r="P34" s="636">
        <f>O34*$K34</f>
        <v>0</v>
      </c>
      <c r="Q34" s="638" t="s">
        <v>1808</v>
      </c>
    </row>
    <row r="35" spans="1:20" s="236" customFormat="1" ht="15.75" hidden="1" outlineLevel="1">
      <c r="A35" s="681"/>
      <c r="B35" s="682" t="s">
        <v>712</v>
      </c>
      <c r="C35" s="685"/>
      <c r="D35" s="685"/>
      <c r="E35" s="684"/>
      <c r="F35" s="684">
        <v>65</v>
      </c>
      <c r="G35" s="710">
        <v>28</v>
      </c>
      <c r="H35" s="684"/>
      <c r="I35" s="684"/>
      <c r="J35" s="684">
        <f>F35*G35</f>
        <v>1820</v>
      </c>
      <c r="K35" s="693"/>
      <c r="L35" s="694"/>
      <c r="M35" s="694"/>
      <c r="N35" s="694"/>
      <c r="O35" s="694"/>
      <c r="P35" s="636"/>
      <c r="Q35" s="685"/>
    </row>
    <row r="36" spans="1:20" s="236" customFormat="1" ht="15.75" hidden="1" outlineLevel="1">
      <c r="A36" s="681"/>
      <c r="B36" s="682" t="s">
        <v>732</v>
      </c>
      <c r="C36" s="685"/>
      <c r="D36" s="685"/>
      <c r="E36" s="684"/>
      <c r="F36" s="684">
        <v>35</v>
      </c>
      <c r="G36" s="710">
        <v>25</v>
      </c>
      <c r="H36" s="684"/>
      <c r="I36" s="684"/>
      <c r="J36" s="684">
        <f>F36*G36</f>
        <v>875</v>
      </c>
      <c r="K36" s="693"/>
      <c r="L36" s="694"/>
      <c r="M36" s="694"/>
      <c r="N36" s="694"/>
      <c r="O36" s="694"/>
      <c r="P36" s="636"/>
      <c r="Q36" s="685"/>
    </row>
    <row r="37" spans="1:20" s="236" customFormat="1" ht="31.5" collapsed="1">
      <c r="A37" s="681">
        <v>2</v>
      </c>
      <c r="B37" s="682" t="s">
        <v>1400</v>
      </c>
      <c r="C37" s="685"/>
      <c r="D37" s="685"/>
      <c r="E37" s="684" t="s">
        <v>2</v>
      </c>
      <c r="F37" s="684"/>
      <c r="G37" s="684"/>
      <c r="H37" s="684"/>
      <c r="I37" s="684"/>
      <c r="J37" s="684">
        <f>J35+J36</f>
        <v>2695</v>
      </c>
      <c r="K37" s="693">
        <f>J37</f>
        <v>2695</v>
      </c>
      <c r="L37" s="694"/>
      <c r="M37" s="694"/>
      <c r="N37" s="694"/>
      <c r="O37" s="694">
        <f t="shared" ref="O37:O38" si="4">+L37+M37+N37</f>
        <v>0</v>
      </c>
      <c r="P37" s="636">
        <f t="shared" ref="P37:P38" si="5">O37*$K37</f>
        <v>0</v>
      </c>
      <c r="Q37" s="685"/>
    </row>
    <row r="38" spans="1:20" s="236" customFormat="1" ht="31.5">
      <c r="A38" s="681">
        <v>3</v>
      </c>
      <c r="B38" s="682" t="s">
        <v>1401</v>
      </c>
      <c r="C38" s="685"/>
      <c r="D38" s="685"/>
      <c r="E38" s="684" t="s">
        <v>6</v>
      </c>
      <c r="F38" s="684"/>
      <c r="G38" s="684"/>
      <c r="H38" s="684"/>
      <c r="I38" s="684"/>
      <c r="J38" s="684">
        <f>F35+F36</f>
        <v>100</v>
      </c>
      <c r="K38" s="693">
        <f>J38</f>
        <v>100</v>
      </c>
      <c r="L38" s="694"/>
      <c r="M38" s="694"/>
      <c r="N38" s="694"/>
      <c r="O38" s="694">
        <f t="shared" si="4"/>
        <v>0</v>
      </c>
      <c r="P38" s="636">
        <f t="shared" si="5"/>
        <v>0</v>
      </c>
      <c r="Q38" s="685"/>
    </row>
    <row r="39" spans="1:20" s="1046" customFormat="1" ht="37.9" customHeight="1">
      <c r="A39" s="991"/>
      <c r="B39" s="991" t="s">
        <v>1821</v>
      </c>
      <c r="C39" s="991"/>
      <c r="D39" s="991"/>
      <c r="E39" s="991"/>
      <c r="F39" s="991"/>
      <c r="G39" s="991"/>
      <c r="H39" s="991"/>
      <c r="I39" s="991"/>
      <c r="J39" s="991"/>
      <c r="K39" s="991"/>
      <c r="L39" s="991"/>
      <c r="M39" s="991"/>
      <c r="N39" s="991"/>
      <c r="O39" s="991"/>
      <c r="P39" s="992">
        <f>SUM(P40:P43)</f>
        <v>0</v>
      </c>
      <c r="Q39" s="991"/>
      <c r="R39" s="1045"/>
      <c r="S39" s="1045"/>
      <c r="T39" s="1045"/>
    </row>
    <row r="40" spans="1:20" s="649" customFormat="1" ht="66" customHeight="1">
      <c r="A40" s="681">
        <v>1</v>
      </c>
      <c r="B40" s="682" t="s">
        <v>1399</v>
      </c>
      <c r="C40" s="685" t="s">
        <v>1812</v>
      </c>
      <c r="D40" s="685" t="s">
        <v>1398</v>
      </c>
      <c r="E40" s="684" t="s">
        <v>2</v>
      </c>
      <c r="F40" s="684"/>
      <c r="G40" s="684"/>
      <c r="H40" s="684"/>
      <c r="I40" s="684"/>
      <c r="J40" s="684"/>
      <c r="K40" s="693">
        <f>J41</f>
        <v>351</v>
      </c>
      <c r="L40" s="694"/>
      <c r="M40" s="694"/>
      <c r="N40" s="694"/>
      <c r="O40" s="694">
        <f>+L40+M40+N40</f>
        <v>0</v>
      </c>
      <c r="P40" s="636">
        <f>O40*$K40</f>
        <v>0</v>
      </c>
      <c r="Q40" s="638" t="s">
        <v>1810</v>
      </c>
    </row>
    <row r="41" spans="1:20" s="649" customFormat="1" ht="15.75">
      <c r="A41" s="681"/>
      <c r="B41" s="682" t="s">
        <v>762</v>
      </c>
      <c r="C41" s="685"/>
      <c r="D41" s="685"/>
      <c r="E41" s="684"/>
      <c r="F41" s="684">
        <v>13</v>
      </c>
      <c r="G41" s="684">
        <v>27</v>
      </c>
      <c r="H41" s="684"/>
      <c r="I41" s="684"/>
      <c r="J41" s="684">
        <f>F41*G41</f>
        <v>351</v>
      </c>
      <c r="K41" s="693"/>
      <c r="L41" s="694"/>
      <c r="M41" s="694"/>
      <c r="N41" s="694"/>
      <c r="O41" s="694"/>
      <c r="P41" s="636"/>
      <c r="Q41" s="685"/>
    </row>
    <row r="42" spans="1:20" s="649" customFormat="1" ht="31.5">
      <c r="A42" s="681">
        <v>2</v>
      </c>
      <c r="B42" s="682" t="s">
        <v>1400</v>
      </c>
      <c r="C42" s="685"/>
      <c r="D42" s="685"/>
      <c r="E42" s="684" t="s">
        <v>2</v>
      </c>
      <c r="F42" s="684"/>
      <c r="G42" s="684"/>
      <c r="H42" s="684"/>
      <c r="I42" s="684"/>
      <c r="J42" s="684">
        <f>J41</f>
        <v>351</v>
      </c>
      <c r="K42" s="693">
        <f>J42</f>
        <v>351</v>
      </c>
      <c r="L42" s="694"/>
      <c r="M42" s="694"/>
      <c r="N42" s="694"/>
      <c r="O42" s="694">
        <f t="shared" ref="O42:O50" si="6">+L42+M42+N42</f>
        <v>0</v>
      </c>
      <c r="P42" s="636">
        <f t="shared" ref="P42" si="7">O42*$K42</f>
        <v>0</v>
      </c>
      <c r="Q42" s="685"/>
    </row>
    <row r="43" spans="1:20" s="649" customFormat="1" ht="31.5">
      <c r="A43" s="681">
        <v>3</v>
      </c>
      <c r="B43" s="682" t="s">
        <v>1401</v>
      </c>
      <c r="C43" s="685"/>
      <c r="D43" s="685"/>
      <c r="E43" s="684" t="s">
        <v>6</v>
      </c>
      <c r="F43" s="684"/>
      <c r="G43" s="684"/>
      <c r="H43" s="684"/>
      <c r="I43" s="684"/>
      <c r="J43" s="684">
        <f>14</f>
        <v>14</v>
      </c>
      <c r="K43" s="693">
        <f>J43</f>
        <v>14</v>
      </c>
      <c r="L43" s="694"/>
      <c r="M43" s="694"/>
      <c r="N43" s="694"/>
      <c r="O43" s="694">
        <f t="shared" si="6"/>
        <v>0</v>
      </c>
      <c r="P43" s="636">
        <f>O43*$K43</f>
        <v>0</v>
      </c>
      <c r="Q43" s="685"/>
    </row>
    <row r="44" spans="1:20" s="73" customFormat="1" ht="15.75">
      <c r="A44" s="993"/>
      <c r="B44" s="994"/>
      <c r="C44" s="995"/>
      <c r="D44" s="995"/>
      <c r="E44" s="996"/>
      <c r="F44" s="996"/>
      <c r="G44" s="996"/>
      <c r="H44" s="996"/>
      <c r="I44" s="996"/>
      <c r="J44" s="996"/>
      <c r="K44" s="997"/>
      <c r="L44" s="998"/>
      <c r="M44" s="998"/>
      <c r="N44" s="998"/>
      <c r="O44" s="694">
        <f t="shared" si="6"/>
        <v>0</v>
      </c>
      <c r="P44" s="636">
        <f t="shared" ref="P44:P50" si="8">O44*$K44</f>
        <v>0</v>
      </c>
      <c r="Q44" s="999"/>
      <c r="R44" s="137"/>
      <c r="S44" s="137"/>
      <c r="T44" s="137"/>
    </row>
    <row r="45" spans="1:20" s="1046" customFormat="1" ht="36" customHeight="1">
      <c r="A45" s="991"/>
      <c r="B45" s="991" t="str">
        <f>'Summary '!B17</f>
        <v xml:space="preserve">HẠNG MỤC BỂ NƯỚC PCCC, NHÀ BƠM
</v>
      </c>
      <c r="C45" s="991"/>
      <c r="D45" s="991"/>
      <c r="E45" s="991"/>
      <c r="F45" s="991"/>
      <c r="G45" s="991"/>
      <c r="H45" s="991"/>
      <c r="I45" s="991"/>
      <c r="J45" s="991"/>
      <c r="K45" s="991"/>
      <c r="L45" s="991"/>
      <c r="M45" s="991"/>
      <c r="N45" s="991"/>
      <c r="O45" s="991">
        <f t="shared" si="6"/>
        <v>0</v>
      </c>
      <c r="P45" s="992">
        <f>SUM(P47:P50)</f>
        <v>0</v>
      </c>
      <c r="Q45" s="991"/>
      <c r="R45" s="1045"/>
      <c r="S45" s="1045"/>
      <c r="T45" s="1045"/>
    </row>
    <row r="46" spans="1:20" s="739" customFormat="1" ht="15.75">
      <c r="A46" s="681"/>
      <c r="B46" s="682"/>
      <c r="C46" s="685"/>
      <c r="D46" s="685"/>
      <c r="E46" s="684"/>
      <c r="F46" s="678"/>
      <c r="G46" s="679"/>
      <c r="H46" s="679"/>
      <c r="I46" s="679"/>
      <c r="J46" s="679"/>
      <c r="K46" s="679"/>
      <c r="L46" s="680"/>
      <c r="M46" s="679"/>
      <c r="N46" s="679"/>
      <c r="O46" s="694">
        <f t="shared" si="6"/>
        <v>0</v>
      </c>
      <c r="P46" s="636">
        <f t="shared" si="8"/>
        <v>0</v>
      </c>
      <c r="Q46" s="679"/>
    </row>
    <row r="47" spans="1:20" s="739" customFormat="1" ht="63">
      <c r="A47" s="681">
        <v>1</v>
      </c>
      <c r="B47" s="682" t="s">
        <v>1399</v>
      </c>
      <c r="C47" s="685" t="s">
        <v>1822</v>
      </c>
      <c r="D47" s="685" t="s">
        <v>1398</v>
      </c>
      <c r="E47" s="684" t="s">
        <v>2</v>
      </c>
      <c r="F47" s="678"/>
      <c r="G47" s="694"/>
      <c r="H47" s="694"/>
      <c r="I47" s="694"/>
      <c r="J47" s="694"/>
      <c r="K47" s="636">
        <f>19*27</f>
        <v>513</v>
      </c>
      <c r="L47" s="980"/>
      <c r="M47" s="679"/>
      <c r="N47" s="679"/>
      <c r="O47" s="694">
        <f t="shared" si="6"/>
        <v>0</v>
      </c>
      <c r="P47" s="636">
        <f t="shared" si="8"/>
        <v>0</v>
      </c>
      <c r="Q47" s="679" t="str">
        <f>Q40</f>
        <v>Dự kiến ép cọc 27md</v>
      </c>
    </row>
    <row r="48" spans="1:20" s="739" customFormat="1" ht="15.75">
      <c r="A48" s="681"/>
      <c r="B48" s="682" t="s">
        <v>763</v>
      </c>
      <c r="C48" s="685"/>
      <c r="D48" s="685"/>
      <c r="E48" s="684"/>
      <c r="F48" s="678"/>
      <c r="G48" s="679"/>
      <c r="H48" s="679"/>
      <c r="I48" s="679"/>
      <c r="J48" s="679"/>
      <c r="K48" s="679"/>
      <c r="L48" s="680"/>
      <c r="M48" s="679"/>
      <c r="N48" s="679"/>
      <c r="O48" s="694">
        <f t="shared" si="6"/>
        <v>0</v>
      </c>
      <c r="P48" s="636">
        <f t="shared" si="8"/>
        <v>0</v>
      </c>
      <c r="Q48" s="679"/>
    </row>
    <row r="49" spans="1:20" s="739" customFormat="1" ht="31.5">
      <c r="A49" s="681">
        <v>2</v>
      </c>
      <c r="B49" s="682" t="s">
        <v>1400</v>
      </c>
      <c r="C49" s="685"/>
      <c r="D49" s="685"/>
      <c r="E49" s="684" t="s">
        <v>2</v>
      </c>
      <c r="F49" s="678"/>
      <c r="G49" s="694"/>
      <c r="H49" s="694"/>
      <c r="I49" s="694"/>
      <c r="J49" s="694"/>
      <c r="K49" s="636">
        <f>K47</f>
        <v>513</v>
      </c>
      <c r="L49" s="981"/>
      <c r="M49" s="679"/>
      <c r="N49" s="679"/>
      <c r="O49" s="694">
        <f t="shared" si="6"/>
        <v>0</v>
      </c>
      <c r="P49" s="636">
        <f t="shared" si="8"/>
        <v>0</v>
      </c>
      <c r="Q49" s="679"/>
    </row>
    <row r="50" spans="1:20" s="739" customFormat="1" ht="31.5">
      <c r="A50" s="681">
        <v>3</v>
      </c>
      <c r="B50" s="682" t="s">
        <v>1401</v>
      </c>
      <c r="C50" s="685"/>
      <c r="D50" s="685"/>
      <c r="E50" s="684" t="s">
        <v>6</v>
      </c>
      <c r="F50" s="678"/>
      <c r="G50" s="694"/>
      <c r="H50" s="694"/>
      <c r="I50" s="694"/>
      <c r="J50" s="694"/>
      <c r="K50" s="636">
        <v>19</v>
      </c>
      <c r="L50" s="680"/>
      <c r="M50" s="679"/>
      <c r="N50" s="679"/>
      <c r="O50" s="694">
        <f t="shared" si="6"/>
        <v>0</v>
      </c>
      <c r="P50" s="636">
        <f t="shared" si="8"/>
        <v>0</v>
      </c>
      <c r="Q50" s="679"/>
    </row>
    <row r="51" spans="1:20" s="1046" customFormat="1" ht="32.450000000000003" customHeight="1">
      <c r="A51" s="991"/>
      <c r="B51" s="991" t="s">
        <v>1824</v>
      </c>
      <c r="C51" s="991"/>
      <c r="D51" s="991"/>
      <c r="E51" s="991"/>
      <c r="F51" s="991"/>
      <c r="G51" s="991"/>
      <c r="H51" s="991"/>
      <c r="I51" s="991"/>
      <c r="J51" s="991"/>
      <c r="K51" s="991"/>
      <c r="L51" s="991"/>
      <c r="M51" s="991"/>
      <c r="N51" s="991"/>
      <c r="O51" s="991"/>
      <c r="P51" s="1000">
        <f>SUM(P52:P62)</f>
        <v>0</v>
      </c>
      <c r="Q51" s="991"/>
      <c r="R51" s="1045"/>
      <c r="S51" s="1045"/>
      <c r="T51" s="1045"/>
    </row>
    <row r="52" spans="1:20" s="1029" customFormat="1" ht="63">
      <c r="A52" s="681">
        <v>1</v>
      </c>
      <c r="B52" s="682" t="s">
        <v>1516</v>
      </c>
      <c r="C52" s="685" t="s">
        <v>1825</v>
      </c>
      <c r="D52" s="685" t="s">
        <v>1398</v>
      </c>
      <c r="E52" s="684" t="s">
        <v>2</v>
      </c>
      <c r="F52" s="678"/>
      <c r="G52" s="694"/>
      <c r="H52" s="694"/>
      <c r="I52" s="694"/>
      <c r="J52" s="694"/>
      <c r="K52" s="1028">
        <v>20</v>
      </c>
      <c r="L52" s="983"/>
      <c r="M52" s="983"/>
      <c r="N52" s="983"/>
      <c r="O52" s="983">
        <f>M52+L52</f>
        <v>0</v>
      </c>
      <c r="P52" s="982">
        <f>O52*K52</f>
        <v>0</v>
      </c>
      <c r="Q52" s="680"/>
    </row>
    <row r="53" spans="1:20" s="1029" customFormat="1" ht="31.5">
      <c r="A53" s="681">
        <v>2</v>
      </c>
      <c r="B53" s="682" t="s">
        <v>1461</v>
      </c>
      <c r="C53" s="685"/>
      <c r="D53" s="685"/>
      <c r="E53" s="684" t="s">
        <v>691</v>
      </c>
      <c r="F53" s="678"/>
      <c r="G53" s="679"/>
      <c r="H53" s="679"/>
      <c r="I53" s="679"/>
      <c r="J53" s="694"/>
      <c r="K53" s="983">
        <v>2</v>
      </c>
      <c r="L53" s="983"/>
      <c r="M53" s="983"/>
      <c r="N53" s="983"/>
      <c r="O53" s="983">
        <f t="shared" ref="O53:O57" si="9">M53+L53</f>
        <v>0</v>
      </c>
      <c r="P53" s="982">
        <f t="shared" ref="P53:P57" si="10">O53*K53</f>
        <v>0</v>
      </c>
      <c r="Q53" s="680"/>
    </row>
    <row r="54" spans="1:20" s="1029" customFormat="1" ht="63">
      <c r="A54" s="681">
        <v>3</v>
      </c>
      <c r="B54" s="682" t="s">
        <v>1518</v>
      </c>
      <c r="C54" s="685" t="str">
        <f>C52</f>
        <v>Cọc PHC A , D300, L=20m, Pmax =140 tấn, Pmin=110 tấn
PHC A pile, D300, L=20m, Pmax =120 tons</v>
      </c>
      <c r="D54" s="685" t="s">
        <v>1398</v>
      </c>
      <c r="E54" s="684" t="s">
        <v>2</v>
      </c>
      <c r="F54" s="678"/>
      <c r="G54" s="694"/>
      <c r="H54" s="694"/>
      <c r="I54" s="694"/>
      <c r="J54" s="694"/>
      <c r="K54" s="1028">
        <f>69*20</f>
        <v>1380</v>
      </c>
      <c r="L54" s="983"/>
      <c r="M54" s="983"/>
      <c r="N54" s="983"/>
      <c r="O54" s="983">
        <f t="shared" si="9"/>
        <v>0</v>
      </c>
      <c r="P54" s="982">
        <f t="shared" si="10"/>
        <v>0</v>
      </c>
      <c r="Q54" s="680"/>
    </row>
    <row r="55" spans="1:20" s="1029" customFormat="1" ht="15.75">
      <c r="A55" s="681">
        <v>4</v>
      </c>
      <c r="B55" s="682" t="str">
        <f>B29</f>
        <v xml:space="preserve">Trắc đạt định vị cọc </v>
      </c>
      <c r="C55" s="685"/>
      <c r="D55" s="685"/>
      <c r="E55" s="684" t="s">
        <v>1829</v>
      </c>
      <c r="F55" s="678"/>
      <c r="G55" s="679"/>
      <c r="H55" s="679"/>
      <c r="I55" s="679"/>
      <c r="J55" s="694"/>
      <c r="K55" s="983">
        <v>1</v>
      </c>
      <c r="L55" s="983"/>
      <c r="M55" s="983"/>
      <c r="N55" s="983"/>
      <c r="O55" s="983">
        <f t="shared" si="9"/>
        <v>0</v>
      </c>
      <c r="P55" s="982">
        <f t="shared" si="10"/>
        <v>0</v>
      </c>
      <c r="Q55" s="680"/>
    </row>
    <row r="56" spans="1:20" s="1029" customFormat="1" ht="31.5">
      <c r="A56" s="681">
        <v>5</v>
      </c>
      <c r="B56" s="682" t="s">
        <v>1400</v>
      </c>
      <c r="C56" s="685"/>
      <c r="D56" s="685"/>
      <c r="E56" s="684" t="s">
        <v>2</v>
      </c>
      <c r="F56" s="678"/>
      <c r="G56" s="694"/>
      <c r="H56" s="694"/>
      <c r="I56" s="694"/>
      <c r="J56" s="694"/>
      <c r="K56" s="1028">
        <f>K54</f>
        <v>1380</v>
      </c>
      <c r="L56" s="983"/>
      <c r="M56" s="983"/>
      <c r="N56" s="983"/>
      <c r="O56" s="983">
        <f t="shared" si="9"/>
        <v>0</v>
      </c>
      <c r="P56" s="982">
        <f t="shared" si="10"/>
        <v>0</v>
      </c>
      <c r="Q56" s="680"/>
    </row>
    <row r="57" spans="1:20" s="1029" customFormat="1" ht="31.5">
      <c r="A57" s="681">
        <v>6</v>
      </c>
      <c r="B57" s="682" t="s">
        <v>1401</v>
      </c>
      <c r="C57" s="685"/>
      <c r="D57" s="685"/>
      <c r="E57" s="684" t="s">
        <v>6</v>
      </c>
      <c r="F57" s="678"/>
      <c r="G57" s="694"/>
      <c r="H57" s="694"/>
      <c r="I57" s="694"/>
      <c r="J57" s="694"/>
      <c r="K57" s="1028">
        <v>69</v>
      </c>
      <c r="L57" s="983"/>
      <c r="M57" s="983"/>
      <c r="N57" s="983"/>
      <c r="O57" s="983">
        <f t="shared" si="9"/>
        <v>0</v>
      </c>
      <c r="P57" s="982">
        <f t="shared" si="10"/>
        <v>0</v>
      </c>
      <c r="Q57" s="680"/>
    </row>
    <row r="58" spans="1:20" s="73" customFormat="1" ht="15.75">
      <c r="A58" s="993"/>
      <c r="B58" s="994"/>
      <c r="C58" s="995"/>
      <c r="D58" s="995"/>
      <c r="E58" s="996"/>
      <c r="F58" s="996"/>
      <c r="G58" s="996"/>
      <c r="H58" s="996"/>
      <c r="I58" s="996"/>
      <c r="J58" s="996"/>
      <c r="K58" s="997"/>
      <c r="L58" s="998"/>
      <c r="M58" s="998"/>
      <c r="N58" s="998"/>
      <c r="O58" s="998"/>
      <c r="P58" s="1001"/>
      <c r="Q58" s="999"/>
      <c r="R58" s="137"/>
      <c r="S58" s="137"/>
      <c r="T58" s="137"/>
    </row>
    <row r="59" spans="1:20" s="73" customFormat="1" ht="15.75">
      <c r="A59" s="993"/>
      <c r="B59" s="994"/>
      <c r="C59" s="995"/>
      <c r="D59" s="995"/>
      <c r="E59" s="996"/>
      <c r="F59" s="996"/>
      <c r="G59" s="996"/>
      <c r="H59" s="996"/>
      <c r="I59" s="996"/>
      <c r="J59" s="996"/>
      <c r="K59" s="997"/>
      <c r="L59" s="998"/>
      <c r="M59" s="998"/>
      <c r="N59" s="998"/>
      <c r="O59" s="998"/>
      <c r="P59" s="1001"/>
      <c r="Q59" s="999"/>
      <c r="R59" s="137"/>
      <c r="S59" s="137"/>
      <c r="T59" s="137"/>
    </row>
    <row r="60" spans="1:20" s="73" customFormat="1" ht="15.75">
      <c r="A60" s="993"/>
      <c r="B60" s="994"/>
      <c r="C60" s="995"/>
      <c r="D60" s="995"/>
      <c r="E60" s="996"/>
      <c r="F60" s="996"/>
      <c r="G60" s="996"/>
      <c r="H60" s="996"/>
      <c r="I60" s="996"/>
      <c r="J60" s="996"/>
      <c r="K60" s="997"/>
      <c r="L60" s="998"/>
      <c r="M60" s="998"/>
      <c r="N60" s="998"/>
      <c r="O60" s="998"/>
      <c r="P60" s="1001"/>
      <c r="Q60" s="999"/>
      <c r="R60" s="137"/>
      <c r="S60" s="137"/>
      <c r="T60" s="137"/>
    </row>
    <row r="61" spans="1:20" s="73" customFormat="1" ht="15.75">
      <c r="A61" s="993"/>
      <c r="B61" s="994"/>
      <c r="C61" s="995"/>
      <c r="D61" s="995"/>
      <c r="E61" s="996"/>
      <c r="F61" s="996"/>
      <c r="G61" s="996"/>
      <c r="H61" s="996"/>
      <c r="I61" s="996"/>
      <c r="J61" s="996"/>
      <c r="K61" s="997"/>
      <c r="L61" s="998"/>
      <c r="M61" s="998"/>
      <c r="N61" s="998"/>
      <c r="O61" s="998"/>
      <c r="P61" s="1001"/>
      <c r="Q61" s="999"/>
      <c r="R61" s="137"/>
      <c r="S61" s="137"/>
      <c r="T61" s="137"/>
    </row>
    <row r="62" spans="1:20" s="73" customFormat="1" ht="15.75">
      <c r="A62" s="993"/>
      <c r="B62" s="994"/>
      <c r="C62" s="995"/>
      <c r="D62" s="995"/>
      <c r="E62" s="996"/>
      <c r="F62" s="996"/>
      <c r="G62" s="996"/>
      <c r="H62" s="996"/>
      <c r="I62" s="996"/>
      <c r="J62" s="996"/>
      <c r="K62" s="997"/>
      <c r="L62" s="998"/>
      <c r="M62" s="998"/>
      <c r="N62" s="998"/>
      <c r="O62" s="998"/>
      <c r="P62" s="1001"/>
      <c r="Q62" s="999"/>
      <c r="R62" s="137"/>
      <c r="S62" s="137"/>
      <c r="T62" s="137"/>
    </row>
    <row r="63" spans="1:20" ht="15">
      <c r="A63" s="974"/>
      <c r="B63" s="1030"/>
      <c r="C63" s="975"/>
      <c r="D63" s="975"/>
      <c r="E63" s="976"/>
      <c r="F63" s="976"/>
      <c r="G63" s="976"/>
      <c r="H63" s="976"/>
      <c r="I63" s="976"/>
      <c r="J63" s="976"/>
      <c r="K63" s="977"/>
      <c r="L63" s="978"/>
      <c r="M63" s="978"/>
      <c r="N63" s="978"/>
      <c r="O63" s="978"/>
      <c r="P63" s="1031"/>
      <c r="Q63" s="979"/>
    </row>
    <row r="64" spans="1:20">
      <c r="A64" s="164"/>
      <c r="B64" s="160"/>
      <c r="C64" s="161"/>
      <c r="D64" s="161"/>
      <c r="E64" s="146"/>
      <c r="F64" s="146"/>
      <c r="G64" s="146"/>
      <c r="H64" s="146"/>
      <c r="I64" s="146"/>
      <c r="J64" s="146"/>
      <c r="K64" s="147"/>
      <c r="L64" s="148"/>
      <c r="M64" s="148"/>
      <c r="N64" s="148"/>
      <c r="O64" s="148"/>
      <c r="P64" s="1032"/>
      <c r="Q64" s="161"/>
    </row>
    <row r="65" spans="1:17">
      <c r="A65" s="30" t="str">
        <f>IF(ISBLANK(E65),"",MAX(#REF!)+1)</f>
        <v/>
      </c>
      <c r="B65" s="70"/>
      <c r="C65" s="32"/>
      <c r="D65" s="32"/>
      <c r="E65" s="23"/>
      <c r="F65" s="23"/>
      <c r="G65" s="23"/>
      <c r="H65" s="23"/>
      <c r="I65" s="23"/>
      <c r="J65" s="23"/>
      <c r="K65" s="34"/>
      <c r="L65" s="25"/>
      <c r="M65" s="25"/>
      <c r="N65" s="25"/>
      <c r="O65" s="25">
        <f>+L65+M65</f>
        <v>0</v>
      </c>
      <c r="P65" s="77">
        <f>O65*$K65</f>
        <v>0</v>
      </c>
      <c r="Q65" s="32"/>
    </row>
    <row r="66" spans="1:17">
      <c r="A66" s="30" t="str">
        <f>IF(ISBLANK(E66),"",MAX($A$64:A65)+1)</f>
        <v/>
      </c>
      <c r="B66" s="70"/>
      <c r="C66" s="32"/>
      <c r="D66" s="32"/>
      <c r="E66" s="23"/>
      <c r="F66" s="23"/>
      <c r="G66" s="23"/>
      <c r="H66" s="23"/>
      <c r="I66" s="23"/>
      <c r="J66" s="23"/>
      <c r="K66" s="34"/>
      <c r="L66" s="25"/>
      <c r="M66" s="25"/>
      <c r="N66" s="25"/>
      <c r="O66" s="25">
        <f>+L66+M66+N66</f>
        <v>0</v>
      </c>
      <c r="P66" s="77">
        <f>O66*$K66</f>
        <v>0</v>
      </c>
      <c r="Q66" s="32"/>
    </row>
    <row r="67" spans="1:17">
      <c r="A67" s="30" t="str">
        <f>IF(ISBLANK(E67),"",MAX($A$64:A66)+1)</f>
        <v/>
      </c>
      <c r="B67" s="70"/>
      <c r="C67" s="32"/>
      <c r="D67" s="32"/>
      <c r="E67" s="23"/>
      <c r="F67" s="23"/>
      <c r="G67" s="23"/>
      <c r="H67" s="23"/>
      <c r="I67" s="23"/>
      <c r="J67" s="23"/>
      <c r="K67" s="34"/>
      <c r="L67" s="25"/>
      <c r="M67" s="25"/>
      <c r="N67" s="25"/>
      <c r="O67" s="25">
        <f>+L67+M67+N67</f>
        <v>0</v>
      </c>
      <c r="P67" s="77">
        <f>O67*$K67</f>
        <v>0</v>
      </c>
      <c r="Q67" s="32"/>
    </row>
    <row r="68" spans="1:17" s="1013" customFormat="1">
      <c r="A68" s="30" t="str">
        <f>IF(ISBLANK(E68),"",MAX($A$64:A67)+1)</f>
        <v/>
      </c>
      <c r="B68" s="70"/>
      <c r="C68" s="32"/>
      <c r="D68" s="32"/>
      <c r="E68" s="23"/>
      <c r="F68" s="23"/>
      <c r="G68" s="23"/>
      <c r="H68" s="23"/>
      <c r="I68" s="23"/>
      <c r="J68" s="23"/>
      <c r="K68" s="34"/>
      <c r="L68" s="25"/>
      <c r="M68" s="25"/>
      <c r="N68" s="25"/>
      <c r="O68" s="25">
        <f>+L68+M68+N68</f>
        <v>0</v>
      </c>
      <c r="P68" s="77">
        <f>O68*$K68</f>
        <v>0</v>
      </c>
      <c r="Q68" s="32"/>
    </row>
    <row r="69" spans="1:17" s="1013" customFormat="1">
      <c r="A69" s="1033"/>
      <c r="B69" s="1033"/>
      <c r="C69" s="1033"/>
      <c r="D69" s="1033"/>
      <c r="E69" s="1033"/>
      <c r="F69" s="1033"/>
      <c r="G69" s="1033"/>
      <c r="H69" s="1033"/>
      <c r="I69" s="1033"/>
      <c r="J69" s="1033"/>
      <c r="K69" s="1033"/>
      <c r="L69" s="1033"/>
      <c r="M69" s="1033"/>
      <c r="N69" s="1033"/>
      <c r="O69" s="1033"/>
      <c r="P69" s="1033"/>
      <c r="Q69" s="1033"/>
    </row>
  </sheetData>
  <autoFilter ref="A6:Q69"/>
  <mergeCells count="8">
    <mergeCell ref="Q6:Q7"/>
    <mergeCell ref="Q22:Q26"/>
    <mergeCell ref="A6:A7"/>
    <mergeCell ref="B6:B7"/>
    <mergeCell ref="C6:C7"/>
    <mergeCell ref="D6:D7"/>
    <mergeCell ref="E6:E7"/>
    <mergeCell ref="K6:K7"/>
  </mergeCells>
  <printOptions horizontalCentered="1"/>
  <pageMargins left="0.5" right="0.5" top="0.5" bottom="0.5" header="0.3" footer="0.3"/>
  <pageSetup scale="5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9" tint="-0.249977111117893"/>
  </sheetPr>
  <dimension ref="A1:T328"/>
  <sheetViews>
    <sheetView view="pageBreakPreview" zoomScale="60" zoomScaleNormal="60" workbookViewId="0">
      <pane ySplit="7" topLeftCell="A8" activePane="bottomLeft" state="frozen"/>
      <selection activeCell="D32" sqref="D32"/>
      <selection pane="bottomLeft" activeCell="M21" sqref="M21"/>
    </sheetView>
  </sheetViews>
  <sheetFormatPr defaultColWidth="8.75" defaultRowHeight="15.75" outlineLevelRow="1" outlineLevelCol="1"/>
  <cols>
    <col min="1" max="1" width="9.375" style="649" customWidth="1"/>
    <col min="2" max="2" width="57.875" style="649" customWidth="1"/>
    <col min="3" max="3" width="36.25" style="649" customWidth="1"/>
    <col min="4" max="4" width="22.25" style="649" customWidth="1"/>
    <col min="5" max="5" width="12.25" style="649" customWidth="1"/>
    <col min="6" max="6" width="12.25" style="952" hidden="1" customWidth="1" outlineLevel="1"/>
    <col min="7" max="7" width="22" style="649" hidden="1" customWidth="1" outlineLevel="1"/>
    <col min="8" max="8" width="12.25" style="649" hidden="1" customWidth="1" outlineLevel="1"/>
    <col min="9" max="9" width="14.875" style="649" hidden="1" customWidth="1" outlineLevel="1"/>
    <col min="10" max="10" width="12.25" style="649" hidden="1" customWidth="1" outlineLevel="1"/>
    <col min="11" max="11" width="17.375" style="649" bestFit="1" customWidth="1" collapsed="1"/>
    <col min="12" max="12" width="18.625" style="649" customWidth="1"/>
    <col min="13" max="13" width="13.5" style="649" bestFit="1" customWidth="1"/>
    <col min="14" max="14" width="14.25" style="649" hidden="1" customWidth="1"/>
    <col min="15" max="15" width="14" style="649" bestFit="1" customWidth="1"/>
    <col min="16" max="16" width="16.25" style="649" bestFit="1" customWidth="1"/>
    <col min="17" max="17" width="17.375" style="649" customWidth="1"/>
    <col min="18" max="18" width="17.75" style="649" customWidth="1"/>
    <col min="19" max="19" width="21.5" style="649" customWidth="1"/>
    <col min="20" max="20" width="10.75" style="649" bestFit="1" customWidth="1"/>
    <col min="21" max="16384" width="8.75" style="649"/>
  </cols>
  <sheetData>
    <row r="1" spans="1:18" ht="42" customHeight="1">
      <c r="A1" s="640" t="s">
        <v>966</v>
      </c>
      <c r="B1" s="641"/>
      <c r="C1" s="642"/>
      <c r="D1" s="642"/>
      <c r="E1" s="643"/>
      <c r="F1" s="943"/>
      <c r="G1" s="643"/>
      <c r="H1" s="643"/>
      <c r="I1" s="643"/>
      <c r="J1" s="643"/>
      <c r="K1" s="644"/>
      <c r="L1" s="645"/>
      <c r="M1" s="645"/>
      <c r="N1" s="645"/>
      <c r="O1" s="646"/>
      <c r="P1" s="645"/>
      <c r="Q1" s="647"/>
    </row>
    <row r="2" spans="1:18">
      <c r="A2" s="640"/>
      <c r="B2" s="650"/>
      <c r="C2" s="651"/>
      <c r="D2" s="651"/>
      <c r="E2" s="652"/>
      <c r="F2" s="944"/>
      <c r="G2" s="652"/>
      <c r="H2" s="652"/>
      <c r="I2" s="652"/>
      <c r="J2" s="652"/>
      <c r="K2" s="653"/>
      <c r="L2" s="645"/>
      <c r="M2" s="645"/>
      <c r="N2" s="645"/>
      <c r="O2" s="646"/>
      <c r="P2" s="654"/>
      <c r="Q2" s="655"/>
    </row>
    <row r="3" spans="1:18" ht="21.6" customHeight="1">
      <c r="A3" s="640" t="str">
        <f>"HẠNG MỤC / ITEM : "&amp;B8</f>
        <v>HẠNG MỤC / ITEM : HẠNG MỤC NHÀ XƯỞNG 1 &amp; 2</v>
      </c>
      <c r="B3" s="650"/>
      <c r="C3" s="651"/>
      <c r="D3" s="651"/>
      <c r="E3" s="652"/>
      <c r="F3" s="944"/>
      <c r="G3" s="656"/>
      <c r="H3" s="652"/>
      <c r="I3" s="652"/>
      <c r="J3" s="652"/>
      <c r="K3" s="657"/>
      <c r="L3" s="645"/>
      <c r="M3" s="645"/>
      <c r="N3" s="645"/>
      <c r="O3" s="646"/>
      <c r="P3" s="654"/>
      <c r="Q3" s="655"/>
    </row>
    <row r="4" spans="1:18">
      <c r="A4" s="640"/>
      <c r="B4" s="650"/>
      <c r="C4" s="651"/>
      <c r="D4" s="651"/>
      <c r="E4" s="652"/>
      <c r="F4" s="944"/>
      <c r="G4" s="652"/>
      <c r="H4" s="652"/>
      <c r="I4" s="652"/>
      <c r="J4" s="652"/>
      <c r="L4" s="645"/>
      <c r="M4" s="645"/>
      <c r="N4" s="645"/>
      <c r="O4" s="646"/>
      <c r="P4" s="654"/>
      <c r="Q4" s="655"/>
    </row>
    <row r="5" spans="1:18">
      <c r="A5" s="658"/>
      <c r="B5" s="650"/>
      <c r="C5" s="659"/>
      <c r="D5" s="660"/>
      <c r="E5" s="652"/>
      <c r="F5" s="944"/>
      <c r="G5" s="652"/>
      <c r="H5" s="652"/>
      <c r="I5" s="652"/>
      <c r="J5" s="652"/>
      <c r="L5" s="645"/>
      <c r="M5" s="645"/>
      <c r="N5" s="645"/>
      <c r="O5" s="646"/>
      <c r="P5" s="645"/>
      <c r="Q5" s="647"/>
    </row>
    <row r="6" spans="1:18" ht="49.9" customHeight="1">
      <c r="A6" s="1136" t="s">
        <v>967</v>
      </c>
      <c r="B6" s="1137" t="s">
        <v>968</v>
      </c>
      <c r="C6" s="1138" t="s">
        <v>969</v>
      </c>
      <c r="D6" s="1139" t="s">
        <v>416</v>
      </c>
      <c r="E6" s="1138" t="s">
        <v>970</v>
      </c>
      <c r="F6" s="945" t="s">
        <v>465</v>
      </c>
      <c r="G6" s="661" t="s">
        <v>466</v>
      </c>
      <c r="H6" s="661" t="s">
        <v>467</v>
      </c>
      <c r="I6" s="661" t="s">
        <v>468</v>
      </c>
      <c r="J6" s="661" t="s">
        <v>471</v>
      </c>
      <c r="K6" s="1138" t="s">
        <v>971</v>
      </c>
      <c r="L6" s="662" t="s">
        <v>972</v>
      </c>
      <c r="M6" s="662"/>
      <c r="N6" s="662"/>
      <c r="O6" s="663" t="s">
        <v>973</v>
      </c>
      <c r="P6" s="663"/>
      <c r="Q6" s="1135" t="s">
        <v>13</v>
      </c>
    </row>
    <row r="7" spans="1:18" ht="63">
      <c r="A7" s="1136"/>
      <c r="B7" s="1137"/>
      <c r="C7" s="1138"/>
      <c r="D7" s="1140"/>
      <c r="E7" s="1138"/>
      <c r="F7" s="945"/>
      <c r="G7" s="661"/>
      <c r="H7" s="661"/>
      <c r="I7" s="661"/>
      <c r="J7" s="661"/>
      <c r="K7" s="1138"/>
      <c r="L7" s="664" t="s">
        <v>974</v>
      </c>
      <c r="M7" s="664" t="s">
        <v>975</v>
      </c>
      <c r="N7" s="664" t="s">
        <v>976</v>
      </c>
      <c r="O7" s="664" t="s">
        <v>977</v>
      </c>
      <c r="P7" s="664" t="s">
        <v>978</v>
      </c>
      <c r="Q7" s="1135"/>
    </row>
    <row r="8" spans="1:18" ht="35.450000000000003" customHeight="1">
      <c r="A8" s="665"/>
      <c r="B8" s="666" t="s">
        <v>1832</v>
      </c>
      <c r="C8" s="667"/>
      <c r="D8" s="668"/>
      <c r="E8" s="669"/>
      <c r="F8" s="946"/>
      <c r="G8" s="669"/>
      <c r="H8" s="669"/>
      <c r="I8" s="669"/>
      <c r="J8" s="669"/>
      <c r="K8" s="938">
        <f>SUM(K9:K22)</f>
        <v>47237773744.852325</v>
      </c>
      <c r="L8" s="954">
        <f>P8-K8</f>
        <v>-47237773744.852325</v>
      </c>
      <c r="M8" s="667"/>
      <c r="N8" s="667"/>
      <c r="O8" s="667"/>
      <c r="P8" s="671">
        <f>SUBTOTAL(9,P9:P21)</f>
        <v>0</v>
      </c>
      <c r="Q8" s="672"/>
    </row>
    <row r="9" spans="1:18" ht="31.5">
      <c r="A9" s="673">
        <v>1</v>
      </c>
      <c r="B9" s="674" t="str">
        <f>B23</f>
        <v>CÔNG TÁC XỬ LÝ ĐẦU CỌC
PILING WORKS</v>
      </c>
      <c r="C9" s="675"/>
      <c r="D9" s="676"/>
      <c r="E9" s="677"/>
      <c r="F9" s="947"/>
      <c r="G9" s="677"/>
      <c r="H9" s="677"/>
      <c r="I9" s="677"/>
      <c r="J9" s="677"/>
      <c r="K9" s="679">
        <v>8687352210.90625</v>
      </c>
      <c r="L9" s="953"/>
      <c r="M9" s="636"/>
      <c r="N9" s="636"/>
      <c r="O9" s="637"/>
      <c r="P9" s="679">
        <f>P23</f>
        <v>0</v>
      </c>
      <c r="Q9" s="680"/>
    </row>
    <row r="10" spans="1:18" ht="31.5">
      <c r="A10" s="681">
        <v>2</v>
      </c>
      <c r="B10" s="682" t="str">
        <f>B45</f>
        <v>CÔNG TÁC ĐẤT
EARTHWORKS</v>
      </c>
      <c r="C10" s="683" t="s">
        <v>676</v>
      </c>
      <c r="D10" s="683"/>
      <c r="E10" s="684"/>
      <c r="F10" s="940"/>
      <c r="G10" s="684"/>
      <c r="H10" s="684"/>
      <c r="I10" s="684"/>
      <c r="J10" s="684"/>
      <c r="K10" s="636">
        <v>386783037.33000004</v>
      </c>
      <c r="L10" s="953"/>
      <c r="M10" s="636"/>
      <c r="N10" s="636"/>
      <c r="O10" s="637"/>
      <c r="P10" s="636">
        <f>P45</f>
        <v>0</v>
      </c>
      <c r="Q10" s="685"/>
    </row>
    <row r="11" spans="1:18" ht="31.5">
      <c r="A11" s="681">
        <v>3</v>
      </c>
      <c r="B11" s="682" t="str">
        <f>B77</f>
        <v>CÔNG TÁC BÊ TÔNG
CONCRETE WORKS</v>
      </c>
      <c r="C11" s="683"/>
      <c r="D11" s="683"/>
      <c r="E11" s="684"/>
      <c r="F11" s="940"/>
      <c r="G11" s="684"/>
      <c r="H11" s="684"/>
      <c r="I11" s="684"/>
      <c r="J11" s="684"/>
      <c r="K11" s="636">
        <v>5486682641.0666676</v>
      </c>
      <c r="L11" s="953"/>
      <c r="M11" s="636"/>
      <c r="N11" s="636"/>
      <c r="O11" s="637"/>
      <c r="P11" s="636">
        <f>P77</f>
        <v>0</v>
      </c>
      <c r="Q11" s="685"/>
    </row>
    <row r="12" spans="1:18" ht="31.5">
      <c r="A12" s="681">
        <v>4</v>
      </c>
      <c r="B12" s="682" t="str">
        <f>B126</f>
        <v>CÔNG TÁC VÁN KHUÔN
FORMWORK WORKS</v>
      </c>
      <c r="C12" s="683"/>
      <c r="D12" s="683"/>
      <c r="E12" s="684"/>
      <c r="F12" s="940"/>
      <c r="G12" s="684"/>
      <c r="H12" s="684"/>
      <c r="I12" s="684"/>
      <c r="J12" s="684"/>
      <c r="K12" s="636">
        <v>675827296</v>
      </c>
      <c r="L12" s="953"/>
      <c r="M12" s="636"/>
      <c r="N12" s="636"/>
      <c r="O12" s="637"/>
      <c r="P12" s="636">
        <f>P126</f>
        <v>0</v>
      </c>
      <c r="Q12" s="685"/>
    </row>
    <row r="13" spans="1:18" ht="31.5">
      <c r="A13" s="681">
        <v>5</v>
      </c>
      <c r="B13" s="682" t="str">
        <f>B173</f>
        <v>CÔNG TÁC CỐT THÉP
REINFORCEMENT WORKS</v>
      </c>
      <c r="C13" s="683"/>
      <c r="D13" s="683"/>
      <c r="E13" s="684"/>
      <c r="F13" s="940"/>
      <c r="G13" s="684"/>
      <c r="H13" s="684"/>
      <c r="I13" s="684"/>
      <c r="J13" s="684"/>
      <c r="K13" s="636">
        <v>3214714335.915</v>
      </c>
      <c r="L13" s="953"/>
      <c r="M13" s="636"/>
      <c r="N13" s="636"/>
      <c r="O13" s="637"/>
      <c r="P13" s="636">
        <f>P173</f>
        <v>0</v>
      </c>
      <c r="Q13" s="685"/>
    </row>
    <row r="14" spans="1:18" ht="31.5">
      <c r="A14" s="681">
        <v>6</v>
      </c>
      <c r="B14" s="682" t="str">
        <f>B182</f>
        <v>CÔNG TÁC XÂY 
BRICK WALL</v>
      </c>
      <c r="C14" s="683"/>
      <c r="D14" s="683"/>
      <c r="E14" s="684"/>
      <c r="F14" s="940"/>
      <c r="G14" s="684"/>
      <c r="H14" s="684"/>
      <c r="I14" s="684"/>
      <c r="J14" s="684"/>
      <c r="K14" s="636">
        <v>1512672769.25</v>
      </c>
      <c r="L14" s="953"/>
      <c r="M14" s="636"/>
      <c r="N14" s="636"/>
      <c r="O14" s="637"/>
      <c r="P14" s="636">
        <f>P182</f>
        <v>0</v>
      </c>
      <c r="Q14" s="685"/>
      <c r="R14" s="649">
        <f>2.5+3.2+1.7+0.8+1.7+0.8</f>
        <v>10.700000000000001</v>
      </c>
    </row>
    <row r="15" spans="1:18" ht="31.5">
      <c r="A15" s="681">
        <v>7</v>
      </c>
      <c r="B15" s="682" t="str">
        <f>B207</f>
        <v>CÔNG TÁC TÔ TRÁT
PLASTERING WORKS</v>
      </c>
      <c r="C15" s="683"/>
      <c r="D15" s="683"/>
      <c r="E15" s="684"/>
      <c r="F15" s="940"/>
      <c r="G15" s="684"/>
      <c r="H15" s="684"/>
      <c r="I15" s="684"/>
      <c r="J15" s="684"/>
      <c r="K15" s="636">
        <v>670270440</v>
      </c>
      <c r="L15" s="953"/>
      <c r="M15" s="636"/>
      <c r="N15" s="636"/>
      <c r="O15" s="637"/>
      <c r="P15" s="636">
        <f>P207</f>
        <v>0</v>
      </c>
      <c r="Q15" s="685"/>
    </row>
    <row r="16" spans="1:18" ht="31.5">
      <c r="A16" s="681">
        <v>8</v>
      </c>
      <c r="B16" s="682" t="str">
        <f>B219</f>
        <v>CÔNG TÁC SƠN
PAINTING WORK</v>
      </c>
      <c r="C16" s="683"/>
      <c r="D16" s="683"/>
      <c r="E16" s="684"/>
      <c r="F16" s="940"/>
      <c r="G16" s="684"/>
      <c r="H16" s="684"/>
      <c r="I16" s="684"/>
      <c r="J16" s="684"/>
      <c r="K16" s="636">
        <v>507212120.79999995</v>
      </c>
      <c r="L16" s="953"/>
      <c r="M16" s="636"/>
      <c r="N16" s="636"/>
      <c r="O16" s="637"/>
      <c r="P16" s="636">
        <f>P219</f>
        <v>0</v>
      </c>
      <c r="Q16" s="685"/>
    </row>
    <row r="17" spans="1:17" ht="31.5">
      <c r="A17" s="681">
        <v>9</v>
      </c>
      <c r="B17" s="682" t="str">
        <f>B223</f>
        <v>CÔNG TÁC HOÀN THIỆN NỀN SÀN
FLOOR FINISHING WORK</v>
      </c>
      <c r="C17" s="683"/>
      <c r="D17" s="683"/>
      <c r="E17" s="684"/>
      <c r="F17" s="940"/>
      <c r="G17" s="684"/>
      <c r="H17" s="684"/>
      <c r="I17" s="684"/>
      <c r="J17" s="684"/>
      <c r="K17" s="636">
        <v>992452188</v>
      </c>
      <c r="L17" s="953"/>
      <c r="M17" s="636"/>
      <c r="N17" s="636"/>
      <c r="O17" s="637"/>
      <c r="P17" s="636">
        <f>P223</f>
        <v>0</v>
      </c>
      <c r="Q17" s="685"/>
    </row>
    <row r="18" spans="1:17" ht="31.5">
      <c r="A18" s="681">
        <v>10</v>
      </c>
      <c r="B18" s="682" t="str">
        <f>B230</f>
        <v>CÔNG TÁC TRẦN VÁCH
CEILING &amp; PARTITION WORKS</v>
      </c>
      <c r="C18" s="683"/>
      <c r="D18" s="683"/>
      <c r="E18" s="684"/>
      <c r="F18" s="940"/>
      <c r="G18" s="684"/>
      <c r="H18" s="684"/>
      <c r="I18" s="684"/>
      <c r="J18" s="684"/>
      <c r="K18" s="636">
        <v>3253569200</v>
      </c>
      <c r="L18" s="953"/>
      <c r="M18" s="636"/>
      <c r="N18" s="636"/>
      <c r="O18" s="637"/>
      <c r="P18" s="636">
        <f>P230</f>
        <v>0</v>
      </c>
      <c r="Q18" s="685"/>
    </row>
    <row r="19" spans="1:17" ht="31.5">
      <c r="A19" s="681">
        <v>11</v>
      </c>
      <c r="B19" s="682" t="str">
        <f>B233</f>
        <v>CÔNG TÁC CỬA
DOOR WORKS</v>
      </c>
      <c r="C19" s="683"/>
      <c r="D19" s="683"/>
      <c r="E19" s="684"/>
      <c r="F19" s="940"/>
      <c r="G19" s="684"/>
      <c r="H19" s="684"/>
      <c r="I19" s="684"/>
      <c r="J19" s="684"/>
      <c r="K19" s="636">
        <v>1031692320.0000001</v>
      </c>
      <c r="L19" s="953"/>
      <c r="M19" s="636"/>
      <c r="N19" s="636"/>
      <c r="O19" s="637"/>
      <c r="P19" s="636">
        <f>P233</f>
        <v>0</v>
      </c>
      <c r="Q19" s="685"/>
    </row>
    <row r="20" spans="1:17" ht="31.5">
      <c r="A20" s="681">
        <v>13</v>
      </c>
      <c r="B20" s="682" t="str">
        <f>B242</f>
        <v>CÔNG TÁC KẾT CẤU THÉP VÀ MÁI
STEEL STRUCTURE AND ROOF WORK</v>
      </c>
      <c r="C20" s="633"/>
      <c r="D20" s="683"/>
      <c r="E20" s="684"/>
      <c r="F20" s="940"/>
      <c r="G20" s="684"/>
      <c r="H20" s="684"/>
      <c r="I20" s="684"/>
      <c r="J20" s="684"/>
      <c r="K20" s="636">
        <v>20653497485.584412</v>
      </c>
      <c r="L20" s="953"/>
      <c r="M20" s="636"/>
      <c r="N20" s="636"/>
      <c r="O20" s="637"/>
      <c r="P20" s="636">
        <f>P242</f>
        <v>0</v>
      </c>
      <c r="Q20" s="685"/>
    </row>
    <row r="21" spans="1:17" ht="31.5">
      <c r="A21" s="681">
        <v>14</v>
      </c>
      <c r="B21" s="682" t="str">
        <f>B323</f>
        <v>CÔNG TÁC HOÀN THIỆN KHÁC
OTHER WORKS</v>
      </c>
      <c r="C21" s="683"/>
      <c r="D21" s="683"/>
      <c r="E21" s="684"/>
      <c r="F21" s="940"/>
      <c r="G21" s="684"/>
      <c r="H21" s="684"/>
      <c r="I21" s="684"/>
      <c r="J21" s="684"/>
      <c r="K21" s="636">
        <v>165047700</v>
      </c>
      <c r="L21" s="953"/>
      <c r="M21" s="636"/>
      <c r="N21" s="636"/>
      <c r="O21" s="637"/>
      <c r="P21" s="636">
        <f>P323</f>
        <v>0</v>
      </c>
      <c r="Q21" s="685"/>
    </row>
    <row r="22" spans="1:17" s="686" customFormat="1" ht="40.9" customHeight="1">
      <c r="A22" s="630"/>
      <c r="B22" s="631"/>
      <c r="C22" s="632"/>
      <c r="D22" s="633"/>
      <c r="E22" s="634"/>
      <c r="F22" s="948"/>
      <c r="G22" s="634"/>
      <c r="H22" s="634"/>
      <c r="I22" s="634"/>
      <c r="J22" s="634"/>
      <c r="K22" s="636"/>
      <c r="L22" s="636"/>
      <c r="M22" s="636"/>
      <c r="N22" s="636"/>
      <c r="O22" s="637"/>
      <c r="P22" s="637"/>
      <c r="Q22" s="638"/>
    </row>
    <row r="23" spans="1:17" ht="31.5">
      <c r="A23" s="687">
        <v>1</v>
      </c>
      <c r="B23" s="688" t="s">
        <v>1826</v>
      </c>
      <c r="C23" s="689"/>
      <c r="D23" s="689"/>
      <c r="E23" s="690"/>
      <c r="F23" s="949"/>
      <c r="G23" s="690"/>
      <c r="H23" s="690"/>
      <c r="I23" s="969"/>
      <c r="J23" s="690"/>
      <c r="K23" s="689"/>
      <c r="L23" s="691"/>
      <c r="M23" s="691"/>
      <c r="N23" s="691"/>
      <c r="O23" s="692"/>
      <c r="P23" s="692">
        <f>SUBTOTAL(9,P24:P43)</f>
        <v>0</v>
      </c>
      <c r="Q23" s="689"/>
    </row>
    <row r="24" spans="1:17" ht="96" customHeight="1">
      <c r="A24" s="681">
        <v>1</v>
      </c>
      <c r="B24" s="682" t="s">
        <v>1805</v>
      </c>
      <c r="C24" s="685" t="s">
        <v>1806</v>
      </c>
      <c r="D24" s="685" t="s">
        <v>1398</v>
      </c>
      <c r="E24" s="684" t="s">
        <v>691</v>
      </c>
      <c r="F24" s="940"/>
      <c r="G24" s="684"/>
      <c r="H24" s="684"/>
      <c r="I24" s="684"/>
      <c r="J24" s="684"/>
      <c r="K24" s="693">
        <f>SUM(J25:J28)</f>
        <v>132</v>
      </c>
      <c r="L24" s="694"/>
      <c r="M24" s="694"/>
      <c r="N24" s="694"/>
      <c r="O24" s="695">
        <f t="shared" ref="O24:O38" si="0">+L24+M24+N24</f>
        <v>0</v>
      </c>
      <c r="P24" s="637">
        <f>O24*$K24</f>
        <v>0</v>
      </c>
      <c r="Q24" s="685"/>
    </row>
    <row r="25" spans="1:17" outlineLevel="1">
      <c r="A25" s="681"/>
      <c r="B25" s="682" t="s">
        <v>693</v>
      </c>
      <c r="C25" s="685"/>
      <c r="D25" s="685"/>
      <c r="E25" s="684"/>
      <c r="F25" s="940">
        <v>2</v>
      </c>
      <c r="G25" s="684">
        <v>33</v>
      </c>
      <c r="H25" s="684"/>
      <c r="I25" s="684"/>
      <c r="J25" s="684">
        <f>F25*G25</f>
        <v>66</v>
      </c>
      <c r="K25" s="693"/>
      <c r="L25" s="694"/>
      <c r="M25" s="694"/>
      <c r="N25" s="694"/>
      <c r="O25" s="695">
        <f t="shared" si="0"/>
        <v>0</v>
      </c>
      <c r="P25" s="637">
        <f t="shared" ref="P25:P43" si="1">O25*$K25</f>
        <v>0</v>
      </c>
      <c r="Q25" s="685"/>
    </row>
    <row r="26" spans="1:17" outlineLevel="1">
      <c r="A26" s="681"/>
      <c r="B26" s="682"/>
      <c r="C26" s="685"/>
      <c r="D26" s="685"/>
      <c r="E26" s="684"/>
      <c r="F26" s="940"/>
      <c r="G26" s="684"/>
      <c r="H26" s="684"/>
      <c r="I26" s="684"/>
      <c r="J26" s="684"/>
      <c r="K26" s="693"/>
      <c r="L26" s="694"/>
      <c r="M26" s="694"/>
      <c r="N26" s="694"/>
      <c r="O26" s="695"/>
      <c r="P26" s="637"/>
      <c r="Q26" s="685"/>
    </row>
    <row r="27" spans="1:17" outlineLevel="1">
      <c r="A27" s="681"/>
      <c r="B27" s="682"/>
      <c r="C27" s="685"/>
      <c r="D27" s="685"/>
      <c r="E27" s="684"/>
      <c r="F27" s="940"/>
      <c r="G27" s="684"/>
      <c r="H27" s="684"/>
      <c r="I27" s="684"/>
      <c r="J27" s="684"/>
      <c r="K27" s="693"/>
      <c r="L27" s="694"/>
      <c r="M27" s="694"/>
      <c r="N27" s="694"/>
      <c r="O27" s="695"/>
      <c r="P27" s="637"/>
      <c r="Q27" s="685"/>
    </row>
    <row r="28" spans="1:17" outlineLevel="1">
      <c r="A28" s="681"/>
      <c r="B28" s="682" t="s">
        <v>702</v>
      </c>
      <c r="C28" s="685"/>
      <c r="D28" s="685"/>
      <c r="E28" s="684"/>
      <c r="F28" s="940">
        <v>2</v>
      </c>
      <c r="G28" s="684">
        <v>33</v>
      </c>
      <c r="H28" s="684"/>
      <c r="I28" s="684"/>
      <c r="J28" s="684">
        <f>F28*G28</f>
        <v>66</v>
      </c>
      <c r="K28" s="693"/>
      <c r="L28" s="694"/>
      <c r="M28" s="694"/>
      <c r="N28" s="694"/>
      <c r="O28" s="695">
        <f t="shared" si="0"/>
        <v>0</v>
      </c>
      <c r="P28" s="637">
        <f t="shared" si="1"/>
        <v>0</v>
      </c>
      <c r="Q28" s="685"/>
    </row>
    <row r="29" spans="1:17" ht="23.25" customHeight="1">
      <c r="A29" s="681">
        <v>3</v>
      </c>
      <c r="B29" s="682" t="s">
        <v>764</v>
      </c>
      <c r="C29" s="685"/>
      <c r="D29" s="685"/>
      <c r="E29" s="684" t="s">
        <v>765</v>
      </c>
      <c r="F29" s="940"/>
      <c r="G29" s="684"/>
      <c r="H29" s="684"/>
      <c r="I29" s="684"/>
      <c r="J29" s="684"/>
      <c r="K29" s="693">
        <v>2</v>
      </c>
      <c r="L29" s="694"/>
      <c r="M29" s="694"/>
      <c r="N29" s="694"/>
      <c r="O29" s="695">
        <f t="shared" si="0"/>
        <v>0</v>
      </c>
      <c r="P29" s="637">
        <f t="shared" si="1"/>
        <v>0</v>
      </c>
      <c r="Q29" s="685"/>
    </row>
    <row r="30" spans="1:17" s="686" customFormat="1" ht="67.150000000000006" customHeight="1">
      <c r="A30" s="630">
        <v>4</v>
      </c>
      <c r="B30" s="639" t="s">
        <v>1399</v>
      </c>
      <c r="C30" s="638" t="s">
        <v>1816</v>
      </c>
      <c r="D30" s="638" t="s">
        <v>1398</v>
      </c>
      <c r="E30" s="634" t="s">
        <v>2</v>
      </c>
      <c r="F30" s="948"/>
      <c r="G30" s="634"/>
      <c r="H30" s="634"/>
      <c r="I30" s="634"/>
      <c r="J30" s="634"/>
      <c r="K30" s="707">
        <f>SUM(J31:J36)</f>
        <v>18595</v>
      </c>
      <c r="L30" s="636"/>
      <c r="M30" s="636"/>
      <c r="N30" s="636"/>
      <c r="O30" s="637">
        <f t="shared" si="0"/>
        <v>0</v>
      </c>
      <c r="P30" s="637">
        <f t="shared" si="1"/>
        <v>0</v>
      </c>
      <c r="Q30" s="1125"/>
    </row>
    <row r="31" spans="1:17" ht="22.15" customHeight="1" outlineLevel="1">
      <c r="A31" s="681"/>
      <c r="B31" s="682" t="s">
        <v>694</v>
      </c>
      <c r="C31" s="685"/>
      <c r="D31" s="685"/>
      <c r="E31" s="684"/>
      <c r="F31" s="950">
        <v>309</v>
      </c>
      <c r="G31" s="710"/>
      <c r="H31" s="684"/>
      <c r="I31" s="684"/>
      <c r="J31" s="684">
        <f>F31*G31</f>
        <v>0</v>
      </c>
      <c r="K31" s="693"/>
      <c r="L31" s="694"/>
      <c r="M31" s="694"/>
      <c r="N31" s="694"/>
      <c r="O31" s="695">
        <f t="shared" si="0"/>
        <v>0</v>
      </c>
      <c r="P31" s="637">
        <f t="shared" si="1"/>
        <v>0</v>
      </c>
      <c r="Q31" s="1126"/>
    </row>
    <row r="32" spans="1:17" ht="22.15" customHeight="1" outlineLevel="1">
      <c r="A32" s="681"/>
      <c r="B32" s="698" t="s">
        <v>1802</v>
      </c>
      <c r="C32" s="685"/>
      <c r="D32" s="685"/>
      <c r="E32" s="684"/>
      <c r="F32" s="950">
        <v>106</v>
      </c>
      <c r="G32" s="710">
        <v>30</v>
      </c>
      <c r="H32" s="684"/>
      <c r="I32" s="684"/>
      <c r="J32" s="684">
        <f>PRODUCT(F32:H32)</f>
        <v>3180</v>
      </c>
      <c r="K32" s="693"/>
      <c r="L32" s="694"/>
      <c r="M32" s="694"/>
      <c r="N32" s="694"/>
      <c r="O32" s="695"/>
      <c r="P32" s="637"/>
      <c r="Q32" s="1126"/>
    </row>
    <row r="33" spans="1:17" ht="22.15" customHeight="1" outlineLevel="1">
      <c r="A33" s="681"/>
      <c r="B33" s="698" t="s">
        <v>1803</v>
      </c>
      <c r="C33" s="685"/>
      <c r="D33" s="685"/>
      <c r="E33" s="684"/>
      <c r="F33" s="950">
        <f>F31-F32</f>
        <v>203</v>
      </c>
      <c r="G33" s="710">
        <v>25</v>
      </c>
      <c r="H33" s="684"/>
      <c r="I33" s="684"/>
      <c r="J33" s="684">
        <f>PRODUCT(F33:H33)</f>
        <v>5075</v>
      </c>
      <c r="K33" s="693"/>
      <c r="L33" s="694"/>
      <c r="M33" s="694"/>
      <c r="N33" s="694"/>
      <c r="O33" s="695"/>
      <c r="P33" s="637"/>
      <c r="Q33" s="1126"/>
    </row>
    <row r="34" spans="1:17" outlineLevel="1">
      <c r="A34" s="681"/>
      <c r="B34" s="682" t="s">
        <v>693</v>
      </c>
      <c r="C34" s="685"/>
      <c r="D34" s="685"/>
      <c r="E34" s="684"/>
      <c r="F34" s="950">
        <v>396</v>
      </c>
      <c r="G34" s="710"/>
      <c r="H34" s="684"/>
      <c r="I34" s="684"/>
      <c r="J34" s="684"/>
      <c r="K34" s="693"/>
      <c r="L34" s="694"/>
      <c r="M34" s="694"/>
      <c r="N34" s="694"/>
      <c r="O34" s="695">
        <f t="shared" si="0"/>
        <v>0</v>
      </c>
      <c r="P34" s="637">
        <f t="shared" si="1"/>
        <v>0</v>
      </c>
      <c r="Q34" s="1127"/>
    </row>
    <row r="35" spans="1:17" outlineLevel="1">
      <c r="A35" s="681"/>
      <c r="B35" s="698" t="s">
        <v>1802</v>
      </c>
      <c r="C35" s="685"/>
      <c r="D35" s="685"/>
      <c r="E35" s="684"/>
      <c r="F35" s="950">
        <v>88</v>
      </c>
      <c r="G35" s="710">
        <v>30</v>
      </c>
      <c r="H35" s="684"/>
      <c r="I35" s="684"/>
      <c r="J35" s="684">
        <f t="shared" ref="J35:J36" si="2">PRODUCT(F35:H35)</f>
        <v>2640</v>
      </c>
      <c r="K35" s="693"/>
      <c r="L35" s="694"/>
      <c r="M35" s="694"/>
      <c r="N35" s="694"/>
      <c r="O35" s="695"/>
      <c r="P35" s="637"/>
      <c r="Q35" s="966"/>
    </row>
    <row r="36" spans="1:17" outlineLevel="1">
      <c r="A36" s="681"/>
      <c r="B36" s="698" t="s">
        <v>1803</v>
      </c>
      <c r="C36" s="685"/>
      <c r="D36" s="685"/>
      <c r="E36" s="684"/>
      <c r="F36" s="950">
        <f>F34-F35</f>
        <v>308</v>
      </c>
      <c r="G36" s="710">
        <v>25</v>
      </c>
      <c r="H36" s="684"/>
      <c r="I36" s="684"/>
      <c r="J36" s="684">
        <f t="shared" si="2"/>
        <v>7700</v>
      </c>
      <c r="K36" s="693"/>
      <c r="L36" s="694"/>
      <c r="M36" s="694"/>
      <c r="N36" s="694"/>
      <c r="O36" s="695"/>
      <c r="P36" s="637"/>
      <c r="Q36" s="966"/>
    </row>
    <row r="37" spans="1:17">
      <c r="A37" s="681">
        <v>6</v>
      </c>
      <c r="B37" s="682" t="s">
        <v>766</v>
      </c>
      <c r="C37" s="685"/>
      <c r="D37" s="685"/>
      <c r="E37" s="684" t="s">
        <v>765</v>
      </c>
      <c r="F37" s="940"/>
      <c r="G37" s="684"/>
      <c r="H37" s="684"/>
      <c r="I37" s="684"/>
      <c r="J37" s="684">
        <v>1</v>
      </c>
      <c r="K37" s="693">
        <v>1</v>
      </c>
      <c r="L37" s="694"/>
      <c r="M37" s="694"/>
      <c r="N37" s="694"/>
      <c r="O37" s="695">
        <f t="shared" si="0"/>
        <v>0</v>
      </c>
      <c r="P37" s="637">
        <f t="shared" si="1"/>
        <v>0</v>
      </c>
      <c r="Q37" s="685"/>
    </row>
    <row r="38" spans="1:17">
      <c r="A38" s="681">
        <v>7</v>
      </c>
      <c r="B38" s="682" t="s">
        <v>1807</v>
      </c>
      <c r="C38" s="685"/>
      <c r="D38" s="685"/>
      <c r="E38" s="684" t="s">
        <v>691</v>
      </c>
      <c r="F38" s="940"/>
      <c r="G38" s="684"/>
      <c r="H38" s="684"/>
      <c r="I38" s="684"/>
      <c r="J38" s="684">
        <v>4</v>
      </c>
      <c r="K38" s="693">
        <v>4</v>
      </c>
      <c r="L38" s="694"/>
      <c r="M38" s="694"/>
      <c r="N38" s="694"/>
      <c r="O38" s="695">
        <f t="shared" si="0"/>
        <v>0</v>
      </c>
      <c r="P38" s="637">
        <f t="shared" si="1"/>
        <v>0</v>
      </c>
      <c r="Q38" s="685"/>
    </row>
    <row r="39" spans="1:17" ht="31.5">
      <c r="A39" s="681">
        <v>8</v>
      </c>
      <c r="B39" s="682" t="s">
        <v>1400</v>
      </c>
      <c r="C39" s="685"/>
      <c r="D39" s="685"/>
      <c r="E39" s="684" t="s">
        <v>2</v>
      </c>
      <c r="F39" s="940"/>
      <c r="G39" s="684"/>
      <c r="H39" s="684"/>
      <c r="I39" s="684"/>
      <c r="J39" s="704">
        <f>K30</f>
        <v>18595</v>
      </c>
      <c r="K39" s="693">
        <f t="shared" ref="K39:K43" si="3">J39</f>
        <v>18595</v>
      </c>
      <c r="L39" s="694"/>
      <c r="M39" s="694"/>
      <c r="N39" s="694"/>
      <c r="O39" s="695">
        <f t="shared" ref="O39:O43" si="4">+L39+M39+N39</f>
        <v>0</v>
      </c>
      <c r="P39" s="637">
        <f t="shared" si="1"/>
        <v>0</v>
      </c>
      <c r="Q39" s="685"/>
    </row>
    <row r="40" spans="1:17" ht="31.5">
      <c r="A40" s="681">
        <v>9</v>
      </c>
      <c r="B40" s="682" t="s">
        <v>1401</v>
      </c>
      <c r="C40" s="685"/>
      <c r="D40" s="685"/>
      <c r="E40" s="684" t="s">
        <v>6</v>
      </c>
      <c r="F40" s="940"/>
      <c r="G40" s="684"/>
      <c r="H40" s="684"/>
      <c r="I40" s="684"/>
      <c r="J40" s="684">
        <f>F31+F34</f>
        <v>705</v>
      </c>
      <c r="K40" s="693">
        <f t="shared" si="3"/>
        <v>705</v>
      </c>
      <c r="L40" s="694"/>
      <c r="M40" s="694"/>
      <c r="N40" s="694"/>
      <c r="O40" s="695">
        <f t="shared" si="4"/>
        <v>0</v>
      </c>
      <c r="P40" s="637">
        <f t="shared" si="1"/>
        <v>0</v>
      </c>
      <c r="Q40" s="685"/>
    </row>
    <row r="41" spans="1:17" ht="31.5">
      <c r="A41" s="681">
        <v>10</v>
      </c>
      <c r="B41" s="682" t="s">
        <v>1402</v>
      </c>
      <c r="C41" s="685" t="s">
        <v>1403</v>
      </c>
      <c r="D41" s="685" t="s">
        <v>692</v>
      </c>
      <c r="E41" s="684" t="s">
        <v>678</v>
      </c>
      <c r="F41" s="940"/>
      <c r="G41" s="684"/>
      <c r="H41" s="684"/>
      <c r="I41" s="684"/>
      <c r="J41" s="696">
        <f>0.25*0.25*0.002*7850*739</f>
        <v>725.14375000000007</v>
      </c>
      <c r="K41" s="697">
        <f t="shared" si="3"/>
        <v>725.14375000000007</v>
      </c>
      <c r="L41" s="694"/>
      <c r="M41" s="694"/>
      <c r="N41" s="694"/>
      <c r="O41" s="695">
        <f t="shared" si="4"/>
        <v>0</v>
      </c>
      <c r="P41" s="637">
        <f t="shared" si="1"/>
        <v>0</v>
      </c>
      <c r="Q41" s="685"/>
    </row>
    <row r="42" spans="1:17" ht="31.5">
      <c r="A42" s="681">
        <v>11</v>
      </c>
      <c r="B42" s="674" t="s">
        <v>1404</v>
      </c>
      <c r="C42" s="680" t="s">
        <v>1405</v>
      </c>
      <c r="D42" s="685"/>
      <c r="E42" s="684" t="s">
        <v>678</v>
      </c>
      <c r="F42" s="940"/>
      <c r="G42" s="684"/>
      <c r="H42" s="684"/>
      <c r="I42" s="684"/>
      <c r="J42" s="684">
        <f>J40*11</f>
        <v>7755</v>
      </c>
      <c r="K42" s="697">
        <f t="shared" si="3"/>
        <v>7755</v>
      </c>
      <c r="L42" s="694"/>
      <c r="M42" s="694"/>
      <c r="N42" s="694"/>
      <c r="O42" s="695">
        <f t="shared" si="4"/>
        <v>0</v>
      </c>
      <c r="P42" s="637">
        <f t="shared" si="1"/>
        <v>0</v>
      </c>
      <c r="Q42" s="685"/>
    </row>
    <row r="43" spans="1:17" ht="31.5">
      <c r="A43" s="681">
        <v>12</v>
      </c>
      <c r="B43" s="674" t="s">
        <v>1406</v>
      </c>
      <c r="C43" s="680" t="s">
        <v>1407</v>
      </c>
      <c r="D43" s="685"/>
      <c r="E43" s="684" t="s">
        <v>0</v>
      </c>
      <c r="F43" s="940"/>
      <c r="G43" s="684"/>
      <c r="H43" s="684"/>
      <c r="I43" s="684"/>
      <c r="J43" s="684">
        <f>0.2*0.2*1*739</f>
        <v>29.560000000000006</v>
      </c>
      <c r="K43" s="697">
        <f t="shared" si="3"/>
        <v>29.560000000000006</v>
      </c>
      <c r="L43" s="694"/>
      <c r="M43" s="694"/>
      <c r="N43" s="694"/>
      <c r="O43" s="695">
        <f t="shared" si="4"/>
        <v>0</v>
      </c>
      <c r="P43" s="637">
        <f t="shared" si="1"/>
        <v>0</v>
      </c>
      <c r="Q43" s="685"/>
    </row>
    <row r="44" spans="1:17">
      <c r="A44" s="681"/>
      <c r="B44" s="682"/>
      <c r="C44" s="685"/>
      <c r="D44" s="685"/>
      <c r="E44" s="684"/>
      <c r="F44" s="940"/>
      <c r="G44" s="684"/>
      <c r="H44" s="684"/>
      <c r="I44" s="684"/>
      <c r="J44" s="684"/>
      <c r="K44" s="693"/>
      <c r="L44" s="694"/>
      <c r="M44" s="694"/>
      <c r="N44" s="694"/>
      <c r="O44" s="695"/>
      <c r="P44" s="637"/>
      <c r="Q44" s="685"/>
    </row>
    <row r="45" spans="1:17" ht="31.5">
      <c r="A45" s="687">
        <v>2</v>
      </c>
      <c r="B45" s="688" t="s">
        <v>989</v>
      </c>
      <c r="C45" s="689"/>
      <c r="D45" s="689"/>
      <c r="E45" s="690"/>
      <c r="F45" s="949"/>
      <c r="G45" s="690"/>
      <c r="H45" s="690"/>
      <c r="I45" s="690"/>
      <c r="J45" s="690"/>
      <c r="K45" s="689"/>
      <c r="L45" s="691"/>
      <c r="M45" s="691"/>
      <c r="N45" s="691"/>
      <c r="O45" s="692"/>
      <c r="P45" s="692">
        <f>SUBTOTAL(9,P46:P76)</f>
        <v>0</v>
      </c>
      <c r="Q45" s="689"/>
    </row>
    <row r="46" spans="1:17" ht="31.5">
      <c r="A46" s="681">
        <f>IF(ISBLANK(E46),"",COUNTA($E$22:E46))</f>
        <v>11</v>
      </c>
      <c r="B46" s="682" t="s">
        <v>1408</v>
      </c>
      <c r="C46" s="685"/>
      <c r="D46" s="685"/>
      <c r="E46" s="684" t="s">
        <v>0</v>
      </c>
      <c r="F46" s="940"/>
      <c r="G46" s="684"/>
      <c r="H46" s="684"/>
      <c r="I46" s="684"/>
      <c r="J46" s="684"/>
      <c r="K46" s="693">
        <f>SUM(J47:J53)</f>
        <v>1152.104</v>
      </c>
      <c r="L46" s="694"/>
      <c r="M46" s="694"/>
      <c r="N46" s="694"/>
      <c r="O46" s="695">
        <f>+L46+M46+N46</f>
        <v>0</v>
      </c>
      <c r="P46" s="637">
        <f>O46*$K46</f>
        <v>0</v>
      </c>
      <c r="Q46" s="685"/>
    </row>
    <row r="47" spans="1:17" outlineLevel="1">
      <c r="A47" s="681"/>
      <c r="B47" s="682" t="s">
        <v>694</v>
      </c>
      <c r="C47" s="685"/>
      <c r="D47" s="685"/>
      <c r="E47" s="684"/>
      <c r="F47" s="940"/>
      <c r="G47" s="684"/>
      <c r="H47" s="684"/>
      <c r="I47" s="684"/>
      <c r="J47" s="684"/>
      <c r="K47" s="693"/>
      <c r="L47" s="694"/>
      <c r="M47" s="694"/>
      <c r="N47" s="694"/>
      <c r="O47" s="695"/>
      <c r="P47" s="637"/>
      <c r="Q47" s="685"/>
    </row>
    <row r="48" spans="1:17" outlineLevel="1">
      <c r="A48" s="681"/>
      <c r="B48" s="698" t="s">
        <v>469</v>
      </c>
      <c r="C48" s="685"/>
      <c r="D48" s="685"/>
      <c r="E48" s="684"/>
      <c r="F48" s="940">
        <v>309</v>
      </c>
      <c r="G48" s="684">
        <v>0.8</v>
      </c>
      <c r="H48" s="684">
        <v>0.8</v>
      </c>
      <c r="I48" s="684">
        <v>0.8</v>
      </c>
      <c r="J48" s="684">
        <f>F48*(G48+0.6)*(H48+0.6)*I48</f>
        <v>484.51199999999994</v>
      </c>
      <c r="K48" s="693"/>
      <c r="L48" s="694"/>
      <c r="M48" s="694"/>
      <c r="N48" s="694"/>
      <c r="O48" s="695"/>
      <c r="P48" s="637"/>
      <c r="Q48" s="685"/>
    </row>
    <row r="49" spans="1:17" outlineLevel="1">
      <c r="A49" s="681"/>
      <c r="B49" s="698" t="s">
        <v>469</v>
      </c>
      <c r="C49" s="685"/>
      <c r="D49" s="685"/>
      <c r="E49" s="684"/>
      <c r="F49" s="940"/>
      <c r="G49" s="684">
        <v>0.8</v>
      </c>
      <c r="H49" s="684">
        <v>0.8</v>
      </c>
      <c r="I49" s="684">
        <v>2</v>
      </c>
      <c r="J49" s="684">
        <f>F49*(G49+0.6)*(H49+0.6)*I49</f>
        <v>0</v>
      </c>
      <c r="K49" s="693"/>
      <c r="L49" s="694"/>
      <c r="M49" s="694"/>
      <c r="N49" s="694"/>
      <c r="O49" s="695"/>
      <c r="P49" s="637"/>
      <c r="Q49" s="685"/>
    </row>
    <row r="50" spans="1:17" outlineLevel="1">
      <c r="A50" s="681"/>
      <c r="B50" s="682" t="s">
        <v>693</v>
      </c>
      <c r="C50" s="685"/>
      <c r="D50" s="685"/>
      <c r="E50" s="684"/>
      <c r="F50" s="940"/>
      <c r="G50" s="684"/>
      <c r="H50" s="684"/>
      <c r="I50" s="684"/>
      <c r="J50" s="684"/>
      <c r="K50" s="693"/>
      <c r="L50" s="694"/>
      <c r="M50" s="694"/>
      <c r="N50" s="694"/>
      <c r="O50" s="695"/>
      <c r="P50" s="637"/>
      <c r="Q50" s="685"/>
    </row>
    <row r="51" spans="1:17" outlineLevel="1">
      <c r="A51" s="681"/>
      <c r="B51" s="698" t="s">
        <v>469</v>
      </c>
      <c r="C51" s="685"/>
      <c r="D51" s="685"/>
      <c r="E51" s="684"/>
      <c r="F51" s="940">
        <f>316-F52-F53</f>
        <v>263</v>
      </c>
      <c r="G51" s="684">
        <v>0.8</v>
      </c>
      <c r="H51" s="684">
        <v>0.8</v>
      </c>
      <c r="I51" s="684">
        <v>0.8</v>
      </c>
      <c r="J51" s="684">
        <f>F51*(G51+0.6)*(H51+0.6)*I51</f>
        <v>412.38399999999996</v>
      </c>
      <c r="K51" s="693"/>
      <c r="L51" s="694"/>
      <c r="M51" s="694"/>
      <c r="N51" s="694"/>
      <c r="O51" s="695"/>
      <c r="P51" s="637"/>
      <c r="Q51" s="685"/>
    </row>
    <row r="52" spans="1:17" outlineLevel="1">
      <c r="A52" s="681"/>
      <c r="B52" s="698" t="s">
        <v>470</v>
      </c>
      <c r="C52" s="685"/>
      <c r="D52" s="685"/>
      <c r="E52" s="684"/>
      <c r="F52" s="940">
        <v>17</v>
      </c>
      <c r="G52" s="684">
        <v>1.7</v>
      </c>
      <c r="H52" s="684">
        <v>0.8</v>
      </c>
      <c r="I52" s="684">
        <v>2</v>
      </c>
      <c r="J52" s="684">
        <f>F52*(G52+0.6)*(H52+0.6)*I52</f>
        <v>109.47999999999998</v>
      </c>
      <c r="K52" s="693"/>
      <c r="L52" s="694"/>
      <c r="M52" s="694"/>
      <c r="N52" s="694"/>
      <c r="O52" s="695"/>
      <c r="P52" s="637"/>
      <c r="Q52" s="685"/>
    </row>
    <row r="53" spans="1:17" outlineLevel="1">
      <c r="A53" s="681"/>
      <c r="B53" s="698" t="s">
        <v>421</v>
      </c>
      <c r="C53" s="685"/>
      <c r="D53" s="685"/>
      <c r="E53" s="684"/>
      <c r="F53" s="940">
        <v>36</v>
      </c>
      <c r="G53" s="684">
        <v>1.7</v>
      </c>
      <c r="H53" s="684">
        <v>1.6</v>
      </c>
      <c r="I53" s="684">
        <v>0.8</v>
      </c>
      <c r="J53" s="684">
        <f>F53*(G53+0.6)*(H53+0.6)*I53</f>
        <v>145.72800000000001</v>
      </c>
      <c r="K53" s="693"/>
      <c r="L53" s="694"/>
      <c r="M53" s="694"/>
      <c r="N53" s="694"/>
      <c r="O53" s="695"/>
      <c r="P53" s="637"/>
      <c r="Q53" s="685"/>
    </row>
    <row r="54" spans="1:17" outlineLevel="1">
      <c r="A54" s="681"/>
      <c r="B54" s="698"/>
      <c r="C54" s="685"/>
      <c r="D54" s="685"/>
      <c r="E54" s="684"/>
      <c r="F54" s="940"/>
      <c r="G54" s="684"/>
      <c r="H54" s="684"/>
      <c r="I54" s="684"/>
      <c r="J54" s="684"/>
      <c r="K54" s="693"/>
      <c r="L54" s="694"/>
      <c r="M54" s="694"/>
      <c r="N54" s="694"/>
      <c r="O54" s="695"/>
      <c r="P54" s="637"/>
      <c r="Q54" s="685"/>
    </row>
    <row r="55" spans="1:17" outlineLevel="1">
      <c r="A55" s="681"/>
      <c r="B55" s="698"/>
      <c r="C55" s="685"/>
      <c r="D55" s="685"/>
      <c r="E55" s="684"/>
      <c r="F55" s="940"/>
      <c r="G55" s="684"/>
      <c r="H55" s="684"/>
      <c r="I55" s="684"/>
      <c r="J55" s="684"/>
      <c r="K55" s="693"/>
      <c r="L55" s="694"/>
      <c r="M55" s="694"/>
      <c r="N55" s="694"/>
      <c r="O55" s="695"/>
      <c r="P55" s="637"/>
      <c r="Q55" s="685"/>
    </row>
    <row r="56" spans="1:17" outlineLevel="1">
      <c r="A56" s="681"/>
      <c r="B56" s="698"/>
      <c r="C56" s="685"/>
      <c r="D56" s="685"/>
      <c r="E56" s="684"/>
      <c r="F56" s="940"/>
      <c r="G56" s="684"/>
      <c r="H56" s="684"/>
      <c r="I56" s="684"/>
      <c r="J56" s="684"/>
      <c r="K56" s="693"/>
      <c r="L56" s="694"/>
      <c r="M56" s="694"/>
      <c r="N56" s="694"/>
      <c r="O56" s="695"/>
      <c r="P56" s="637"/>
      <c r="Q56" s="685"/>
    </row>
    <row r="57" spans="1:17" ht="31.5">
      <c r="A57" s="681">
        <f>IF(ISBLANK(E57),"",COUNTA($E$22:E57))</f>
        <v>12</v>
      </c>
      <c r="B57" s="682" t="s">
        <v>1409</v>
      </c>
      <c r="C57" s="685"/>
      <c r="D57" s="685"/>
      <c r="E57" s="684" t="s">
        <v>0</v>
      </c>
      <c r="F57" s="940"/>
      <c r="G57" s="684"/>
      <c r="H57" s="684"/>
      <c r="I57" s="684"/>
      <c r="J57" s="684"/>
      <c r="K57" s="693">
        <f>(K73*0.25)</f>
        <v>2425.75</v>
      </c>
      <c r="L57" s="694"/>
      <c r="M57" s="694"/>
      <c r="N57" s="694"/>
      <c r="O57" s="695">
        <f>+L57+M57+N57</f>
        <v>0</v>
      </c>
      <c r="P57" s="637">
        <f>O57*$K57</f>
        <v>0</v>
      </c>
      <c r="Q57" s="685"/>
    </row>
    <row r="58" spans="1:17" ht="31.5">
      <c r="A58" s="681">
        <f>IF(ISBLANK(E58),"",COUNTA($E$22:E58))</f>
        <v>13</v>
      </c>
      <c r="B58" s="682" t="s">
        <v>1410</v>
      </c>
      <c r="C58" s="685"/>
      <c r="D58" s="685"/>
      <c r="E58" s="684" t="s">
        <v>0</v>
      </c>
      <c r="F58" s="940"/>
      <c r="G58" s="684"/>
      <c r="H58" s="684"/>
      <c r="I58" s="684"/>
      <c r="J58" s="684"/>
      <c r="K58" s="693">
        <f>K46-K78-K90-K103</f>
        <v>229.68899999999996</v>
      </c>
      <c r="L58" s="694"/>
      <c r="M58" s="694"/>
      <c r="N58" s="694"/>
      <c r="O58" s="695">
        <f>+L58+M58+N58</f>
        <v>0</v>
      </c>
      <c r="P58" s="637">
        <f>O58*$K58</f>
        <v>0</v>
      </c>
      <c r="Q58" s="685"/>
    </row>
    <row r="59" spans="1:17" ht="31.5">
      <c r="A59" s="681">
        <f>IF(ISBLANK(E59),"",COUNTA($E$22:E59))</f>
        <v>14</v>
      </c>
      <c r="B59" s="682" t="s">
        <v>1411</v>
      </c>
      <c r="C59" s="685"/>
      <c r="D59" s="685"/>
      <c r="E59" s="684" t="s">
        <v>0</v>
      </c>
      <c r="F59" s="940"/>
      <c r="G59" s="684"/>
      <c r="H59" s="684"/>
      <c r="I59" s="684"/>
      <c r="J59" s="684"/>
      <c r="K59" s="693">
        <f>K46-K58</f>
        <v>922.41500000000008</v>
      </c>
      <c r="L59" s="694"/>
      <c r="M59" s="694"/>
      <c r="N59" s="694"/>
      <c r="O59" s="695">
        <f>+L59+M59+N59</f>
        <v>0</v>
      </c>
      <c r="P59" s="637">
        <f>O59*$K59</f>
        <v>0</v>
      </c>
      <c r="Q59" s="685"/>
    </row>
    <row r="60" spans="1:17" ht="47.25">
      <c r="A60" s="681">
        <f>IF(ISBLANK(E60),"",COUNTA($E$22:E60))</f>
        <v>15</v>
      </c>
      <c r="B60" s="682" t="s">
        <v>1412</v>
      </c>
      <c r="C60" s="685"/>
      <c r="D60" s="699"/>
      <c r="E60" s="684" t="s">
        <v>3</v>
      </c>
      <c r="F60" s="940"/>
      <c r="G60" s="684"/>
      <c r="H60" s="684"/>
      <c r="I60" s="684"/>
      <c r="J60" s="684"/>
      <c r="K60" s="693">
        <f>SUM(J61:J70)</f>
        <v>992.38</v>
      </c>
      <c r="L60" s="694"/>
      <c r="M60" s="694"/>
      <c r="N60" s="694"/>
      <c r="O60" s="695">
        <f>+L60+M60+N60</f>
        <v>0</v>
      </c>
      <c r="P60" s="637">
        <f>O60*$K60</f>
        <v>0</v>
      </c>
      <c r="Q60" s="685"/>
    </row>
    <row r="61" spans="1:17" outlineLevel="1">
      <c r="A61" s="681"/>
      <c r="B61" s="682" t="s">
        <v>694</v>
      </c>
      <c r="C61" s="685"/>
      <c r="D61" s="685"/>
      <c r="E61" s="684"/>
      <c r="F61" s="940"/>
      <c r="G61" s="684"/>
      <c r="H61" s="684"/>
      <c r="I61" s="684"/>
      <c r="J61" s="684"/>
      <c r="K61" s="693"/>
      <c r="L61" s="694"/>
      <c r="M61" s="694"/>
      <c r="N61" s="694"/>
      <c r="O61" s="695"/>
      <c r="P61" s="637"/>
      <c r="Q61" s="685"/>
    </row>
    <row r="62" spans="1:17" outlineLevel="1">
      <c r="A62" s="681"/>
      <c r="B62" s="698" t="s">
        <v>469</v>
      </c>
      <c r="C62" s="685"/>
      <c r="D62" s="685"/>
      <c r="E62" s="684"/>
      <c r="F62" s="940">
        <f>F48</f>
        <v>309</v>
      </c>
      <c r="G62" s="684">
        <v>0.8</v>
      </c>
      <c r="H62" s="684">
        <v>0.8</v>
      </c>
      <c r="I62" s="684"/>
      <c r="J62" s="684">
        <f>F62*(G62+0.2)*(H62+0.2)</f>
        <v>309</v>
      </c>
      <c r="K62" s="693"/>
      <c r="L62" s="694"/>
      <c r="M62" s="694"/>
      <c r="N62" s="694"/>
      <c r="O62" s="695"/>
      <c r="P62" s="637"/>
      <c r="Q62" s="685"/>
    </row>
    <row r="63" spans="1:17" outlineLevel="1">
      <c r="A63" s="681"/>
      <c r="B63" s="682" t="s">
        <v>693</v>
      </c>
      <c r="C63" s="685"/>
      <c r="D63" s="685"/>
      <c r="E63" s="684"/>
      <c r="F63" s="940"/>
      <c r="G63" s="684"/>
      <c r="H63" s="684"/>
      <c r="I63" s="684"/>
      <c r="J63" s="684"/>
      <c r="K63" s="693"/>
      <c r="L63" s="694"/>
      <c r="M63" s="694"/>
      <c r="N63" s="694"/>
      <c r="O63" s="695"/>
      <c r="P63" s="637"/>
      <c r="Q63" s="685"/>
    </row>
    <row r="64" spans="1:17" outlineLevel="1">
      <c r="A64" s="681"/>
      <c r="B64" s="698" t="s">
        <v>469</v>
      </c>
      <c r="C64" s="685"/>
      <c r="D64" s="685"/>
      <c r="E64" s="684"/>
      <c r="F64" s="940">
        <f>F51</f>
        <v>263</v>
      </c>
      <c r="G64" s="684">
        <v>0.8</v>
      </c>
      <c r="H64" s="684">
        <v>0.8</v>
      </c>
      <c r="I64" s="684"/>
      <c r="J64" s="684">
        <f>F64*(G64+0.2)*(H64+0.2)</f>
        <v>263</v>
      </c>
      <c r="K64" s="693"/>
      <c r="L64" s="694"/>
      <c r="M64" s="694"/>
      <c r="N64" s="694"/>
      <c r="O64" s="695"/>
      <c r="P64" s="637"/>
      <c r="Q64" s="685"/>
    </row>
    <row r="65" spans="1:17" outlineLevel="1">
      <c r="A65" s="681"/>
      <c r="B65" s="698" t="s">
        <v>470</v>
      </c>
      <c r="C65" s="685"/>
      <c r="D65" s="685"/>
      <c r="E65" s="684"/>
      <c r="F65" s="940">
        <v>17</v>
      </c>
      <c r="G65" s="684">
        <v>1.7</v>
      </c>
      <c r="H65" s="684">
        <v>0.8</v>
      </c>
      <c r="I65" s="684"/>
      <c r="J65" s="684">
        <f>F65*(G65+0.2)*(H65+0.2)</f>
        <v>32.299999999999997</v>
      </c>
      <c r="K65" s="693"/>
      <c r="L65" s="694"/>
      <c r="M65" s="694"/>
      <c r="N65" s="694"/>
      <c r="O65" s="695"/>
      <c r="P65" s="637"/>
      <c r="Q65" s="685"/>
    </row>
    <row r="66" spans="1:17" outlineLevel="1">
      <c r="A66" s="681"/>
      <c r="B66" s="698" t="s">
        <v>421</v>
      </c>
      <c r="C66" s="685"/>
      <c r="D66" s="685"/>
      <c r="E66" s="684"/>
      <c r="F66" s="940">
        <v>36</v>
      </c>
      <c r="G66" s="684">
        <v>1.7</v>
      </c>
      <c r="H66" s="684">
        <v>1.6</v>
      </c>
      <c r="I66" s="684"/>
      <c r="J66" s="684">
        <f>F66*(G66+0.2)*(H66+0.2)</f>
        <v>123.11999999999999</v>
      </c>
      <c r="K66" s="693"/>
      <c r="L66" s="694"/>
      <c r="M66" s="694"/>
      <c r="N66" s="694"/>
      <c r="O66" s="695"/>
      <c r="P66" s="637"/>
      <c r="Q66" s="685"/>
    </row>
    <row r="67" spans="1:17" outlineLevel="1">
      <c r="A67" s="681"/>
      <c r="B67" s="682" t="s">
        <v>695</v>
      </c>
      <c r="C67" s="685"/>
      <c r="D67" s="685"/>
      <c r="E67" s="684"/>
      <c r="F67" s="940"/>
      <c r="G67" s="684"/>
      <c r="H67" s="684"/>
      <c r="I67" s="684"/>
      <c r="J67" s="684"/>
      <c r="K67" s="693"/>
      <c r="L67" s="694"/>
      <c r="M67" s="694"/>
      <c r="N67" s="694"/>
      <c r="O67" s="695"/>
      <c r="P67" s="637"/>
      <c r="Q67" s="685"/>
    </row>
    <row r="68" spans="1:17" outlineLevel="1">
      <c r="A68" s="681"/>
      <c r="B68" s="682" t="s">
        <v>472</v>
      </c>
      <c r="C68" s="685"/>
      <c r="D68" s="685"/>
      <c r="E68" s="684"/>
      <c r="F68" s="940">
        <v>1</v>
      </c>
      <c r="G68" s="684">
        <v>380</v>
      </c>
      <c r="H68" s="684">
        <v>0.2</v>
      </c>
      <c r="I68" s="684"/>
      <c r="J68" s="684">
        <f>F68*(G68+0.2)*(H68+0.2)</f>
        <v>152.08000000000001</v>
      </c>
      <c r="K68" s="693"/>
      <c r="L68" s="694"/>
      <c r="M68" s="694"/>
      <c r="N68" s="694"/>
      <c r="O68" s="695"/>
      <c r="P68" s="637"/>
      <c r="Q68" s="685"/>
    </row>
    <row r="69" spans="1:17" outlineLevel="1">
      <c r="A69" s="681"/>
      <c r="B69" s="682" t="s">
        <v>736</v>
      </c>
      <c r="C69" s="685"/>
      <c r="D69" s="685"/>
      <c r="E69" s="684"/>
      <c r="F69" s="940"/>
      <c r="G69" s="684"/>
      <c r="H69" s="684"/>
      <c r="I69" s="684"/>
      <c r="J69" s="684"/>
      <c r="K69" s="693"/>
      <c r="L69" s="694"/>
      <c r="M69" s="694"/>
      <c r="N69" s="694"/>
      <c r="O69" s="695"/>
      <c r="P69" s="637"/>
      <c r="Q69" s="685"/>
    </row>
    <row r="70" spans="1:17" outlineLevel="1">
      <c r="A70" s="681"/>
      <c r="B70" s="682" t="s">
        <v>473</v>
      </c>
      <c r="C70" s="685"/>
      <c r="D70" s="685"/>
      <c r="E70" s="684"/>
      <c r="F70" s="940">
        <v>1</v>
      </c>
      <c r="G70" s="684">
        <v>282</v>
      </c>
      <c r="H70" s="684">
        <v>0.2</v>
      </c>
      <c r="I70" s="684"/>
      <c r="J70" s="684">
        <f>F70*(G70+0.2)*(H70+0.2)</f>
        <v>112.88</v>
      </c>
      <c r="K70" s="693"/>
      <c r="L70" s="694"/>
      <c r="M70" s="694"/>
      <c r="N70" s="694"/>
      <c r="O70" s="695"/>
      <c r="P70" s="637"/>
      <c r="Q70" s="685"/>
    </row>
    <row r="71" spans="1:17" outlineLevel="1">
      <c r="A71" s="681"/>
      <c r="B71" s="698"/>
      <c r="C71" s="685"/>
      <c r="D71" s="685"/>
      <c r="E71" s="684"/>
      <c r="F71" s="940"/>
      <c r="G71" s="684"/>
      <c r="H71" s="684"/>
      <c r="I71" s="684"/>
      <c r="J71" s="684"/>
      <c r="K71" s="693"/>
      <c r="L71" s="694"/>
      <c r="M71" s="694"/>
      <c r="N71" s="694"/>
      <c r="O71" s="695"/>
      <c r="P71" s="637"/>
      <c r="Q71" s="685"/>
    </row>
    <row r="72" spans="1:17" outlineLevel="1">
      <c r="A72" s="681"/>
      <c r="B72" s="698"/>
      <c r="C72" s="685"/>
      <c r="D72" s="685"/>
      <c r="E72" s="684"/>
      <c r="F72" s="940"/>
      <c r="G72" s="684"/>
      <c r="H72" s="684"/>
      <c r="I72" s="684"/>
      <c r="J72" s="684"/>
      <c r="K72" s="693"/>
      <c r="L72" s="694"/>
      <c r="M72" s="694"/>
      <c r="N72" s="694"/>
      <c r="O72" s="695"/>
      <c r="P72" s="637"/>
      <c r="Q72" s="685"/>
    </row>
    <row r="73" spans="1:17" ht="33" customHeight="1">
      <c r="A73" s="681">
        <f>IF(ISBLANK(E73),"",COUNTA($E$22:E73))</f>
        <v>16</v>
      </c>
      <c r="B73" s="682" t="s">
        <v>1413</v>
      </c>
      <c r="C73" s="685"/>
      <c r="D73" s="699"/>
      <c r="E73" s="684" t="s">
        <v>3</v>
      </c>
      <c r="F73" s="940"/>
      <c r="G73" s="684"/>
      <c r="H73" s="684"/>
      <c r="I73" s="684"/>
      <c r="J73" s="684"/>
      <c r="K73" s="693">
        <f>4973+4730</f>
        <v>9703</v>
      </c>
      <c r="L73" s="694"/>
      <c r="M73" s="694"/>
      <c r="N73" s="694"/>
      <c r="O73" s="695">
        <f>+L73+M73+N73</f>
        <v>0</v>
      </c>
      <c r="P73" s="637">
        <f>O73*$K73</f>
        <v>0</v>
      </c>
      <c r="Q73" s="685"/>
    </row>
    <row r="74" spans="1:17" ht="34.9" customHeight="1">
      <c r="A74" s="681">
        <f>IF(ISBLANK(E74),"",COUNTA($E$22:E74))</f>
        <v>17</v>
      </c>
      <c r="B74" s="682" t="s">
        <v>1414</v>
      </c>
      <c r="C74" s="685" t="s">
        <v>1415</v>
      </c>
      <c r="D74" s="685"/>
      <c r="E74" s="684" t="s">
        <v>3</v>
      </c>
      <c r="F74" s="940"/>
      <c r="G74" s="684"/>
      <c r="H74" s="684"/>
      <c r="I74" s="700"/>
      <c r="J74" s="684"/>
      <c r="K74" s="693">
        <v>9678</v>
      </c>
      <c r="L74" s="701"/>
      <c r="M74" s="694"/>
      <c r="N74" s="694"/>
      <c r="O74" s="695">
        <f>+L74+M74+N74</f>
        <v>0</v>
      </c>
      <c r="P74" s="637">
        <f>O74*$K74</f>
        <v>0</v>
      </c>
      <c r="Q74" s="702" t="s">
        <v>1274</v>
      </c>
    </row>
    <row r="75" spans="1:17" ht="40.9" customHeight="1">
      <c r="A75" s="681"/>
      <c r="B75" s="682"/>
      <c r="C75" s="685"/>
      <c r="D75" s="685"/>
      <c r="E75" s="684"/>
      <c r="F75" s="940"/>
      <c r="G75" s="684"/>
      <c r="H75" s="703"/>
      <c r="I75" s="684"/>
      <c r="J75" s="684"/>
      <c r="K75" s="693"/>
      <c r="L75" s="694"/>
      <c r="M75" s="694"/>
      <c r="N75" s="694"/>
      <c r="O75" s="695"/>
      <c r="P75" s="637"/>
      <c r="Q75" s="685"/>
    </row>
    <row r="76" spans="1:17">
      <c r="A76" s="681"/>
      <c r="B76" s="682"/>
      <c r="C76" s="685"/>
      <c r="D76" s="685"/>
      <c r="E76" s="684"/>
      <c r="F76" s="940"/>
      <c r="G76" s="684"/>
      <c r="H76" s="684"/>
      <c r="I76" s="684"/>
      <c r="J76" s="684"/>
      <c r="K76" s="693"/>
      <c r="L76" s="694"/>
      <c r="M76" s="694"/>
      <c r="N76" s="694"/>
      <c r="O76" s="695"/>
      <c r="P76" s="637"/>
      <c r="Q76" s="685"/>
    </row>
    <row r="77" spans="1:17" ht="63">
      <c r="A77" s="687">
        <v>3</v>
      </c>
      <c r="B77" s="688" t="s">
        <v>990</v>
      </c>
      <c r="C77" s="689"/>
      <c r="D77" s="689" t="s">
        <v>991</v>
      </c>
      <c r="E77" s="690"/>
      <c r="F77" s="949"/>
      <c r="G77" s="690"/>
      <c r="H77" s="690"/>
      <c r="I77" s="690"/>
      <c r="J77" s="690"/>
      <c r="K77" s="689"/>
      <c r="L77" s="691"/>
      <c r="M77" s="691"/>
      <c r="N77" s="691"/>
      <c r="O77" s="692"/>
      <c r="P77" s="692">
        <f>SUBTOTAL(9,P78:P125)</f>
        <v>0</v>
      </c>
      <c r="Q77" s="689"/>
    </row>
    <row r="78" spans="1:17" ht="31.5">
      <c r="A78" s="681">
        <f>IF(ISBLANK(E78),"",COUNTA($E$22:E78))</f>
        <v>18</v>
      </c>
      <c r="B78" s="682" t="s">
        <v>1416</v>
      </c>
      <c r="C78" s="685" t="s">
        <v>1417</v>
      </c>
      <c r="D78" s="685"/>
      <c r="E78" s="684" t="s">
        <v>0</v>
      </c>
      <c r="F78" s="940"/>
      <c r="G78" s="684"/>
      <c r="H78" s="684"/>
      <c r="I78" s="684"/>
      <c r="J78" s="684"/>
      <c r="K78" s="693">
        <f>SUM(J79:J89)</f>
        <v>511.83900000000006</v>
      </c>
      <c r="L78" s="694"/>
      <c r="M78" s="694"/>
      <c r="N78" s="694"/>
      <c r="O78" s="695">
        <f>+L78+M78+N78</f>
        <v>0</v>
      </c>
      <c r="P78" s="637">
        <f>O78*$K78</f>
        <v>0</v>
      </c>
      <c r="Q78" s="685"/>
    </row>
    <row r="79" spans="1:17" outlineLevel="1">
      <c r="A79" s="681"/>
      <c r="B79" s="682" t="s">
        <v>694</v>
      </c>
      <c r="C79" s="685"/>
      <c r="D79" s="685"/>
      <c r="E79" s="684"/>
      <c r="F79" s="940"/>
      <c r="G79" s="684"/>
      <c r="H79" s="684"/>
      <c r="I79" s="684"/>
      <c r="J79" s="684"/>
      <c r="K79" s="693"/>
      <c r="L79" s="694"/>
      <c r="M79" s="694"/>
      <c r="N79" s="694"/>
      <c r="O79" s="695"/>
      <c r="P79" s="637"/>
      <c r="Q79" s="685"/>
    </row>
    <row r="80" spans="1:17" outlineLevel="1">
      <c r="A80" s="681"/>
      <c r="B80" s="698" t="s">
        <v>469</v>
      </c>
      <c r="C80" s="685"/>
      <c r="D80" s="685"/>
      <c r="E80" s="684"/>
      <c r="F80" s="940">
        <f>F62</f>
        <v>309</v>
      </c>
      <c r="G80" s="684">
        <v>0.8</v>
      </c>
      <c r="H80" s="684">
        <v>0.8</v>
      </c>
      <c r="I80" s="684">
        <v>0.05</v>
      </c>
      <c r="J80" s="684">
        <f t="shared" ref="J80:J88" si="5">F80*(G80+0.2)*(H80+0.2)*I80</f>
        <v>15.450000000000001</v>
      </c>
      <c r="K80" s="693"/>
      <c r="L80" s="694"/>
      <c r="M80" s="694"/>
      <c r="N80" s="694"/>
      <c r="O80" s="695"/>
      <c r="P80" s="637"/>
      <c r="Q80" s="685"/>
    </row>
    <row r="81" spans="1:17" outlineLevel="1">
      <c r="A81" s="681"/>
      <c r="B81" s="682" t="s">
        <v>693</v>
      </c>
      <c r="C81" s="685"/>
      <c r="D81" s="685"/>
      <c r="E81" s="684"/>
      <c r="F81" s="940"/>
      <c r="G81" s="684"/>
      <c r="H81" s="684"/>
      <c r="I81" s="684"/>
      <c r="J81" s="684"/>
      <c r="K81" s="693"/>
      <c r="L81" s="694"/>
      <c r="M81" s="694"/>
      <c r="N81" s="694"/>
      <c r="O81" s="695"/>
      <c r="P81" s="637"/>
      <c r="Q81" s="685"/>
    </row>
    <row r="82" spans="1:17" outlineLevel="1">
      <c r="A82" s="681"/>
      <c r="B82" s="698" t="s">
        <v>469</v>
      </c>
      <c r="C82" s="685"/>
      <c r="D82" s="685"/>
      <c r="E82" s="684"/>
      <c r="F82" s="940">
        <f>F64</f>
        <v>263</v>
      </c>
      <c r="G82" s="684">
        <v>0.8</v>
      </c>
      <c r="H82" s="684">
        <v>0.8</v>
      </c>
      <c r="I82" s="684">
        <v>0.05</v>
      </c>
      <c r="J82" s="684">
        <f t="shared" si="5"/>
        <v>13.15</v>
      </c>
      <c r="K82" s="693"/>
      <c r="L82" s="694"/>
      <c r="M82" s="694"/>
      <c r="N82" s="694"/>
      <c r="O82" s="695"/>
      <c r="P82" s="637"/>
      <c r="Q82" s="685"/>
    </row>
    <row r="83" spans="1:17" outlineLevel="1">
      <c r="A83" s="681"/>
      <c r="B83" s="698" t="s">
        <v>470</v>
      </c>
      <c r="C83" s="685"/>
      <c r="D83" s="685"/>
      <c r="E83" s="684"/>
      <c r="F83" s="940">
        <f>F65</f>
        <v>17</v>
      </c>
      <c r="G83" s="684">
        <v>1.7</v>
      </c>
      <c r="H83" s="684">
        <v>0.8</v>
      </c>
      <c r="I83" s="684">
        <v>0.05</v>
      </c>
      <c r="J83" s="684">
        <f t="shared" si="5"/>
        <v>1.615</v>
      </c>
      <c r="K83" s="693"/>
      <c r="L83" s="694"/>
      <c r="M83" s="694"/>
      <c r="N83" s="694"/>
      <c r="O83" s="695"/>
      <c r="P83" s="637"/>
      <c r="Q83" s="685"/>
    </row>
    <row r="84" spans="1:17" outlineLevel="1">
      <c r="A84" s="681"/>
      <c r="B84" s="698" t="s">
        <v>421</v>
      </c>
      <c r="C84" s="685"/>
      <c r="D84" s="685"/>
      <c r="E84" s="684"/>
      <c r="F84" s="940">
        <f>F66</f>
        <v>36</v>
      </c>
      <c r="G84" s="684">
        <v>1.7</v>
      </c>
      <c r="H84" s="684">
        <v>1.6</v>
      </c>
      <c r="I84" s="684">
        <v>0.05</v>
      </c>
      <c r="J84" s="684">
        <f t="shared" si="5"/>
        <v>6.1559999999999997</v>
      </c>
      <c r="K84" s="693"/>
      <c r="L84" s="694"/>
      <c r="M84" s="694"/>
      <c r="N84" s="694"/>
      <c r="O84" s="695"/>
      <c r="P84" s="637"/>
      <c r="Q84" s="685"/>
    </row>
    <row r="85" spans="1:17" outlineLevel="1">
      <c r="A85" s="681"/>
      <c r="B85" s="682" t="s">
        <v>695</v>
      </c>
      <c r="C85" s="685"/>
      <c r="D85" s="685"/>
      <c r="E85" s="684"/>
      <c r="F85" s="940"/>
      <c r="G85" s="684"/>
      <c r="H85" s="684"/>
      <c r="I85" s="684"/>
      <c r="J85" s="684"/>
      <c r="K85" s="693"/>
      <c r="L85" s="694"/>
      <c r="M85" s="694"/>
      <c r="N85" s="694"/>
      <c r="O85" s="695"/>
      <c r="P85" s="637"/>
      <c r="Q85" s="685"/>
    </row>
    <row r="86" spans="1:17" outlineLevel="1">
      <c r="A86" s="681"/>
      <c r="B86" s="682" t="s">
        <v>472</v>
      </c>
      <c r="C86" s="685"/>
      <c r="D86" s="685"/>
      <c r="E86" s="684"/>
      <c r="F86" s="940">
        <v>1</v>
      </c>
      <c r="G86" s="684">
        <v>274</v>
      </c>
      <c r="H86" s="684">
        <v>0.2</v>
      </c>
      <c r="I86" s="684">
        <v>0.05</v>
      </c>
      <c r="J86" s="684">
        <f t="shared" si="5"/>
        <v>5.4840000000000009</v>
      </c>
      <c r="K86" s="693"/>
      <c r="L86" s="694"/>
      <c r="M86" s="694"/>
      <c r="N86" s="694"/>
      <c r="O86" s="695"/>
      <c r="P86" s="637"/>
      <c r="Q86" s="685"/>
    </row>
    <row r="87" spans="1:17" outlineLevel="1">
      <c r="A87" s="681"/>
      <c r="B87" s="682" t="s">
        <v>695</v>
      </c>
      <c r="C87" s="685"/>
      <c r="D87" s="685"/>
      <c r="E87" s="684"/>
      <c r="F87" s="940"/>
      <c r="G87" s="684"/>
      <c r="H87" s="684"/>
      <c r="I87" s="684"/>
      <c r="J87" s="684">
        <f t="shared" si="5"/>
        <v>0</v>
      </c>
      <c r="K87" s="693"/>
      <c r="L87" s="694"/>
      <c r="M87" s="694"/>
      <c r="N87" s="694"/>
      <c r="O87" s="695"/>
      <c r="P87" s="637"/>
      <c r="Q87" s="685"/>
    </row>
    <row r="88" spans="1:17" outlineLevel="1">
      <c r="A88" s="681"/>
      <c r="B88" s="682" t="s">
        <v>472</v>
      </c>
      <c r="C88" s="685"/>
      <c r="D88" s="685"/>
      <c r="E88" s="684"/>
      <c r="F88" s="940">
        <v>1</v>
      </c>
      <c r="G88" s="684">
        <v>304</v>
      </c>
      <c r="H88" s="684">
        <v>0.2</v>
      </c>
      <c r="I88" s="684">
        <v>0.05</v>
      </c>
      <c r="J88" s="684">
        <f t="shared" si="5"/>
        <v>6.0840000000000005</v>
      </c>
      <c r="K88" s="693"/>
      <c r="L88" s="694"/>
      <c r="M88" s="694"/>
      <c r="N88" s="694"/>
      <c r="O88" s="695"/>
      <c r="P88" s="637"/>
      <c r="Q88" s="685"/>
    </row>
    <row r="89" spans="1:17" outlineLevel="1">
      <c r="A89" s="681"/>
      <c r="B89" s="682" t="s">
        <v>767</v>
      </c>
      <c r="C89" s="685"/>
      <c r="D89" s="685"/>
      <c r="E89" s="684"/>
      <c r="F89" s="940"/>
      <c r="G89" s="704">
        <f>K74</f>
        <v>9678</v>
      </c>
      <c r="H89" s="705">
        <f>-(F80+F82+F83+F84)*0.8*0.8</f>
        <v>-400</v>
      </c>
      <c r="I89" s="684">
        <f>I88</f>
        <v>0.05</v>
      </c>
      <c r="J89" s="706">
        <f>(G89+H89)*I89</f>
        <v>463.90000000000003</v>
      </c>
      <c r="K89" s="693"/>
      <c r="L89" s="694"/>
      <c r="M89" s="694"/>
      <c r="N89" s="694"/>
      <c r="O89" s="695"/>
      <c r="P89" s="637"/>
      <c r="Q89" s="685"/>
    </row>
    <row r="90" spans="1:17" ht="31.5">
      <c r="A90" s="681">
        <f>IF(ISBLANK(E90),"",COUNTA($E$22:E90))</f>
        <v>19</v>
      </c>
      <c r="B90" s="682" t="s">
        <v>1418</v>
      </c>
      <c r="C90" s="685" t="s">
        <v>1419</v>
      </c>
      <c r="D90" s="685"/>
      <c r="E90" s="684" t="s">
        <v>0</v>
      </c>
      <c r="F90" s="940"/>
      <c r="G90" s="684"/>
      <c r="H90" s="684"/>
      <c r="I90" s="684"/>
      <c r="J90" s="684"/>
      <c r="K90" s="693">
        <f>SUM(J92:J96)</f>
        <v>389.69600000000003</v>
      </c>
      <c r="L90" s="694"/>
      <c r="M90" s="694"/>
      <c r="N90" s="694"/>
      <c r="O90" s="695">
        <f>+L90+M90+N90</f>
        <v>0</v>
      </c>
      <c r="P90" s="637">
        <f>O90*$K90</f>
        <v>0</v>
      </c>
      <c r="Q90" s="685"/>
    </row>
    <row r="91" spans="1:17" outlineLevel="1">
      <c r="A91" s="681"/>
      <c r="B91" s="682" t="s">
        <v>694</v>
      </c>
      <c r="C91" s="685"/>
      <c r="D91" s="685"/>
      <c r="E91" s="684"/>
      <c r="F91" s="940"/>
      <c r="G91" s="684"/>
      <c r="H91" s="684"/>
      <c r="I91" s="684"/>
      <c r="J91" s="684"/>
      <c r="K91" s="693"/>
      <c r="L91" s="694"/>
      <c r="M91" s="694"/>
      <c r="N91" s="694"/>
      <c r="O91" s="695"/>
      <c r="P91" s="637"/>
      <c r="Q91" s="685"/>
    </row>
    <row r="92" spans="1:17" outlineLevel="1">
      <c r="A92" s="681"/>
      <c r="B92" s="698" t="s">
        <v>469</v>
      </c>
      <c r="C92" s="685"/>
      <c r="D92" s="685"/>
      <c r="E92" s="684"/>
      <c r="F92" s="940">
        <f>F62</f>
        <v>309</v>
      </c>
      <c r="G92" s="684">
        <v>0.8</v>
      </c>
      <c r="H92" s="684">
        <v>0.8</v>
      </c>
      <c r="I92" s="684">
        <v>0.8</v>
      </c>
      <c r="J92" s="684">
        <f>PRODUCT(F92:I92)</f>
        <v>158.20800000000003</v>
      </c>
      <c r="K92" s="693"/>
      <c r="L92" s="694"/>
      <c r="M92" s="694"/>
      <c r="N92" s="694"/>
      <c r="O92" s="695"/>
      <c r="P92" s="637"/>
      <c r="Q92" s="685"/>
    </row>
    <row r="93" spans="1:17" outlineLevel="1">
      <c r="A93" s="681"/>
      <c r="B93" s="682" t="s">
        <v>693</v>
      </c>
      <c r="C93" s="685"/>
      <c r="D93" s="685"/>
      <c r="E93" s="684"/>
      <c r="F93" s="940"/>
      <c r="G93" s="684"/>
      <c r="H93" s="684"/>
      <c r="I93" s="684"/>
      <c r="J93" s="684">
        <f t="shared" ref="J93:J102" si="6">PRODUCT(F93:I93)</f>
        <v>0</v>
      </c>
      <c r="K93" s="693"/>
      <c r="L93" s="694"/>
      <c r="M93" s="694"/>
      <c r="N93" s="694"/>
      <c r="O93" s="695"/>
      <c r="P93" s="637"/>
      <c r="Q93" s="685"/>
    </row>
    <row r="94" spans="1:17" outlineLevel="1">
      <c r="A94" s="681"/>
      <c r="B94" s="698" t="s">
        <v>469</v>
      </c>
      <c r="C94" s="685"/>
      <c r="D94" s="685"/>
      <c r="E94" s="684"/>
      <c r="F94" s="940">
        <f>F64</f>
        <v>263</v>
      </c>
      <c r="G94" s="684">
        <v>0.8</v>
      </c>
      <c r="H94" s="684">
        <v>0.8</v>
      </c>
      <c r="I94" s="684">
        <v>0.8</v>
      </c>
      <c r="J94" s="684">
        <f t="shared" si="6"/>
        <v>134.65600000000003</v>
      </c>
      <c r="K94" s="693"/>
      <c r="L94" s="694"/>
      <c r="M94" s="694"/>
      <c r="N94" s="694"/>
      <c r="O94" s="695"/>
      <c r="P94" s="637"/>
      <c r="Q94" s="685"/>
    </row>
    <row r="95" spans="1:17" outlineLevel="1">
      <c r="A95" s="681"/>
      <c r="B95" s="698" t="s">
        <v>470</v>
      </c>
      <c r="C95" s="685"/>
      <c r="D95" s="685"/>
      <c r="E95" s="684"/>
      <c r="F95" s="940">
        <f>F65</f>
        <v>17</v>
      </c>
      <c r="G95" s="684">
        <v>1.7</v>
      </c>
      <c r="H95" s="684">
        <v>0.8</v>
      </c>
      <c r="I95" s="684">
        <v>0.8</v>
      </c>
      <c r="J95" s="684">
        <f t="shared" si="6"/>
        <v>18.496000000000002</v>
      </c>
      <c r="K95" s="693"/>
      <c r="L95" s="694"/>
      <c r="M95" s="694"/>
      <c r="N95" s="694"/>
      <c r="O95" s="695"/>
      <c r="P95" s="637"/>
      <c r="Q95" s="685"/>
    </row>
    <row r="96" spans="1:17" outlineLevel="1">
      <c r="A96" s="681"/>
      <c r="B96" s="698" t="s">
        <v>421</v>
      </c>
      <c r="C96" s="685"/>
      <c r="D96" s="685"/>
      <c r="E96" s="684"/>
      <c r="F96" s="940">
        <f>F66</f>
        <v>36</v>
      </c>
      <c r="G96" s="684">
        <v>1.7</v>
      </c>
      <c r="H96" s="684">
        <v>1.6</v>
      </c>
      <c r="I96" s="684">
        <v>0.8</v>
      </c>
      <c r="J96" s="684">
        <f t="shared" si="6"/>
        <v>78.336000000000013</v>
      </c>
      <c r="K96" s="693"/>
      <c r="L96" s="694"/>
      <c r="M96" s="694"/>
      <c r="N96" s="694"/>
      <c r="O96" s="695"/>
      <c r="P96" s="637"/>
      <c r="Q96" s="685"/>
    </row>
    <row r="97" spans="1:17" outlineLevel="1">
      <c r="A97" s="681"/>
      <c r="B97" s="682"/>
      <c r="C97" s="685"/>
      <c r="D97" s="685"/>
      <c r="E97" s="684"/>
      <c r="F97" s="940"/>
      <c r="G97" s="684"/>
      <c r="H97" s="684"/>
      <c r="I97" s="684"/>
      <c r="J97" s="684">
        <f t="shared" si="6"/>
        <v>0</v>
      </c>
      <c r="K97" s="693"/>
      <c r="L97" s="694"/>
      <c r="M97" s="694"/>
      <c r="N97" s="694"/>
      <c r="O97" s="695"/>
      <c r="P97" s="637"/>
      <c r="Q97" s="685"/>
    </row>
    <row r="98" spans="1:17" ht="31.5">
      <c r="A98" s="681">
        <f>IF(ISBLANK(E98),"",COUNTA($E$22:E98))</f>
        <v>20</v>
      </c>
      <c r="B98" s="682" t="s">
        <v>1420</v>
      </c>
      <c r="C98" s="685" t="s">
        <v>1419</v>
      </c>
      <c r="D98" s="685"/>
      <c r="E98" s="684" t="s">
        <v>0</v>
      </c>
      <c r="F98" s="940"/>
      <c r="G98" s="684"/>
      <c r="H98" s="684"/>
      <c r="I98" s="684"/>
      <c r="J98" s="684">
        <f t="shared" si="6"/>
        <v>0</v>
      </c>
      <c r="K98" s="693">
        <f>SUM(J100:J102)*1.05</f>
        <v>55.608000000000011</v>
      </c>
      <c r="L98" s="694"/>
      <c r="M98" s="694"/>
      <c r="N98" s="694"/>
      <c r="O98" s="695">
        <f>+L98+M98+N98</f>
        <v>0</v>
      </c>
      <c r="P98" s="637">
        <f>O98*$K98</f>
        <v>0</v>
      </c>
      <c r="Q98" s="685"/>
    </row>
    <row r="99" spans="1:17" outlineLevel="1">
      <c r="A99" s="681"/>
      <c r="B99" s="682" t="s">
        <v>695</v>
      </c>
      <c r="C99" s="685"/>
      <c r="D99" s="685"/>
      <c r="E99" s="684"/>
      <c r="F99" s="940"/>
      <c r="G99" s="684"/>
      <c r="H99" s="684"/>
      <c r="I99" s="684"/>
      <c r="J99" s="684">
        <f t="shared" si="6"/>
        <v>0</v>
      </c>
      <c r="K99" s="693"/>
      <c r="L99" s="694"/>
      <c r="M99" s="694"/>
      <c r="N99" s="694"/>
      <c r="O99" s="695"/>
      <c r="P99" s="637"/>
      <c r="Q99" s="685"/>
    </row>
    <row r="100" spans="1:17" outlineLevel="1">
      <c r="A100" s="681"/>
      <c r="B100" s="682" t="s">
        <v>472</v>
      </c>
      <c r="C100" s="685"/>
      <c r="D100" s="685"/>
      <c r="E100" s="684"/>
      <c r="F100" s="940">
        <v>1</v>
      </c>
      <c r="G100" s="684">
        <f>G68</f>
        <v>380</v>
      </c>
      <c r="H100" s="684">
        <v>0.2</v>
      </c>
      <c r="I100" s="684">
        <v>0.4</v>
      </c>
      <c r="J100" s="684">
        <f t="shared" si="6"/>
        <v>30.400000000000002</v>
      </c>
      <c r="K100" s="693"/>
      <c r="L100" s="694"/>
      <c r="M100" s="694"/>
      <c r="N100" s="694"/>
      <c r="O100" s="695"/>
      <c r="P100" s="637"/>
      <c r="Q100" s="685"/>
    </row>
    <row r="101" spans="1:17" outlineLevel="1">
      <c r="A101" s="681"/>
      <c r="B101" s="682" t="s">
        <v>736</v>
      </c>
      <c r="C101" s="685"/>
      <c r="D101" s="685"/>
      <c r="E101" s="684"/>
      <c r="F101" s="940"/>
      <c r="G101" s="684"/>
      <c r="H101" s="684"/>
      <c r="I101" s="684"/>
      <c r="J101" s="684">
        <f t="shared" si="6"/>
        <v>0</v>
      </c>
      <c r="K101" s="693"/>
      <c r="L101" s="694"/>
      <c r="M101" s="694"/>
      <c r="N101" s="694"/>
      <c r="O101" s="695"/>
      <c r="P101" s="637"/>
      <c r="Q101" s="685"/>
    </row>
    <row r="102" spans="1:17" outlineLevel="1">
      <c r="A102" s="681"/>
      <c r="B102" s="682" t="s">
        <v>473</v>
      </c>
      <c r="C102" s="685"/>
      <c r="D102" s="685"/>
      <c r="E102" s="684"/>
      <c r="F102" s="940">
        <v>1</v>
      </c>
      <c r="G102" s="684">
        <f>G70</f>
        <v>282</v>
      </c>
      <c r="H102" s="684">
        <v>0.2</v>
      </c>
      <c r="I102" s="684">
        <v>0.4</v>
      </c>
      <c r="J102" s="684">
        <f t="shared" si="6"/>
        <v>22.560000000000002</v>
      </c>
      <c r="K102" s="693"/>
      <c r="L102" s="694"/>
      <c r="M102" s="694"/>
      <c r="N102" s="694"/>
      <c r="O102" s="695"/>
      <c r="P102" s="637"/>
      <c r="Q102" s="685"/>
    </row>
    <row r="103" spans="1:17" ht="31.5">
      <c r="A103" s="681">
        <f>IF(ISBLANK(E103),"",COUNTA($E$22:E103))</f>
        <v>21</v>
      </c>
      <c r="B103" s="682" t="s">
        <v>1421</v>
      </c>
      <c r="C103" s="685" t="s">
        <v>1419</v>
      </c>
      <c r="D103" s="685"/>
      <c r="E103" s="684" t="s">
        <v>0</v>
      </c>
      <c r="F103" s="940"/>
      <c r="G103" s="684"/>
      <c r="H103" s="684"/>
      <c r="I103" s="684"/>
      <c r="J103" s="684"/>
      <c r="K103" s="693">
        <f>SUM(J105:J107)</f>
        <v>20.879999999999995</v>
      </c>
      <c r="L103" s="694"/>
      <c r="M103" s="694"/>
      <c r="N103" s="694"/>
      <c r="O103" s="695">
        <f>+L103+M103+N103</f>
        <v>0</v>
      </c>
      <c r="P103" s="637">
        <f>O103*$K103</f>
        <v>0</v>
      </c>
      <c r="Q103" s="685"/>
    </row>
    <row r="104" spans="1:17" outlineLevel="1">
      <c r="A104" s="681"/>
      <c r="B104" s="682" t="s">
        <v>696</v>
      </c>
      <c r="C104" s="685"/>
      <c r="D104" s="685"/>
      <c r="E104" s="684"/>
      <c r="F104" s="940"/>
      <c r="G104" s="684"/>
      <c r="H104" s="684"/>
      <c r="I104" s="684"/>
      <c r="J104" s="684"/>
      <c r="K104" s="693"/>
      <c r="L104" s="694"/>
      <c r="M104" s="694"/>
      <c r="N104" s="694"/>
      <c r="O104" s="695"/>
      <c r="P104" s="637"/>
      <c r="Q104" s="685"/>
    </row>
    <row r="105" spans="1:17" outlineLevel="1">
      <c r="A105" s="681"/>
      <c r="B105" s="682" t="s">
        <v>475</v>
      </c>
      <c r="C105" s="685"/>
      <c r="D105" s="685"/>
      <c r="E105" s="684"/>
      <c r="F105" s="940">
        <v>24</v>
      </c>
      <c r="G105" s="684">
        <v>0.3</v>
      </c>
      <c r="H105" s="684">
        <v>0.6</v>
      </c>
      <c r="I105" s="684">
        <v>2</v>
      </c>
      <c r="J105" s="684">
        <f>F105*G105*H105*I105</f>
        <v>8.6399999999999988</v>
      </c>
      <c r="K105" s="693"/>
      <c r="L105" s="694"/>
      <c r="M105" s="694"/>
      <c r="N105" s="694"/>
      <c r="O105" s="695"/>
      <c r="P105" s="637"/>
      <c r="Q105" s="685"/>
    </row>
    <row r="106" spans="1:17" outlineLevel="1">
      <c r="A106" s="681"/>
      <c r="B106" s="682" t="s">
        <v>697</v>
      </c>
      <c r="C106" s="685"/>
      <c r="D106" s="685"/>
      <c r="E106" s="684"/>
      <c r="F106" s="940"/>
      <c r="G106" s="684"/>
      <c r="H106" s="684"/>
      <c r="I106" s="684"/>
      <c r="J106" s="684"/>
      <c r="K106" s="693"/>
      <c r="L106" s="694"/>
      <c r="M106" s="694"/>
      <c r="N106" s="694"/>
      <c r="O106" s="695"/>
      <c r="P106" s="637"/>
      <c r="Q106" s="685"/>
    </row>
    <row r="107" spans="1:17" outlineLevel="1">
      <c r="A107" s="681"/>
      <c r="B107" s="682" t="s">
        <v>475</v>
      </c>
      <c r="C107" s="685"/>
      <c r="D107" s="685"/>
      <c r="E107" s="684"/>
      <c r="F107" s="940">
        <v>34</v>
      </c>
      <c r="G107" s="684">
        <v>0.3</v>
      </c>
      <c r="H107" s="684">
        <v>0.6</v>
      </c>
      <c r="I107" s="684">
        <v>2</v>
      </c>
      <c r="J107" s="684">
        <f>F107*G107*H107*I107</f>
        <v>12.239999999999998</v>
      </c>
      <c r="K107" s="693"/>
      <c r="L107" s="694"/>
      <c r="M107" s="694"/>
      <c r="N107" s="694"/>
      <c r="O107" s="695"/>
      <c r="P107" s="637"/>
      <c r="Q107" s="685"/>
    </row>
    <row r="108" spans="1:17">
      <c r="A108" s="681"/>
      <c r="B108" s="682"/>
      <c r="C108" s="685"/>
      <c r="D108" s="685"/>
      <c r="E108" s="684"/>
      <c r="F108" s="940"/>
      <c r="G108" s="684"/>
      <c r="H108" s="684"/>
      <c r="I108" s="684"/>
      <c r="J108" s="684"/>
      <c r="K108" s="693"/>
      <c r="L108" s="694"/>
      <c r="M108" s="694"/>
      <c r="N108" s="694"/>
      <c r="O108" s="695"/>
      <c r="P108" s="637"/>
      <c r="Q108" s="685"/>
    </row>
    <row r="109" spans="1:17" ht="31.5">
      <c r="A109" s="681">
        <f>IF(ISBLANK(E109),"",COUNTA($E$22:E109))</f>
        <v>22</v>
      </c>
      <c r="B109" s="682" t="s">
        <v>1422</v>
      </c>
      <c r="C109" s="685" t="str">
        <f>C103</f>
        <v>Độ sụt 10±2cm, Mác M250
Slump 10±2cm, Grade M250</v>
      </c>
      <c r="D109" s="685"/>
      <c r="E109" s="684" t="s">
        <v>0</v>
      </c>
      <c r="F109" s="940"/>
      <c r="G109" s="684"/>
      <c r="H109" s="684"/>
      <c r="I109" s="684"/>
      <c r="J109" s="684"/>
      <c r="K109" s="693">
        <f>SUM(J111:J116)</f>
        <v>52.040999999999997</v>
      </c>
      <c r="L109" s="694"/>
      <c r="M109" s="694"/>
      <c r="N109" s="694"/>
      <c r="O109" s="695">
        <f>+L109+M109+N109</f>
        <v>0</v>
      </c>
      <c r="P109" s="637">
        <f>O109*$K109</f>
        <v>0</v>
      </c>
      <c r="Q109" s="685"/>
    </row>
    <row r="110" spans="1:17" outlineLevel="1">
      <c r="A110" s="681"/>
      <c r="B110" s="682" t="s">
        <v>693</v>
      </c>
      <c r="C110" s="685"/>
      <c r="D110" s="685"/>
      <c r="E110" s="684"/>
      <c r="F110" s="940"/>
      <c r="G110" s="684"/>
      <c r="H110" s="684"/>
      <c r="I110" s="684"/>
      <c r="J110" s="684"/>
      <c r="K110" s="693"/>
      <c r="L110" s="694"/>
      <c r="M110" s="694"/>
      <c r="N110" s="694"/>
      <c r="O110" s="695"/>
      <c r="P110" s="637"/>
      <c r="Q110" s="685"/>
    </row>
    <row r="111" spans="1:17" outlineLevel="1">
      <c r="A111" s="681"/>
      <c r="B111" s="682" t="s">
        <v>698</v>
      </c>
      <c r="C111" s="685"/>
      <c r="D111" s="685"/>
      <c r="E111" s="684"/>
      <c r="F111" s="940">
        <v>5</v>
      </c>
      <c r="G111" s="684">
        <v>5</v>
      </c>
      <c r="H111" s="684">
        <v>1.8</v>
      </c>
      <c r="I111" s="684">
        <v>0.2</v>
      </c>
      <c r="J111" s="684">
        <f>F111*G111*H111*I111</f>
        <v>9</v>
      </c>
      <c r="K111" s="693"/>
      <c r="L111" s="694"/>
      <c r="M111" s="694"/>
      <c r="N111" s="694"/>
      <c r="O111" s="695"/>
      <c r="P111" s="637"/>
      <c r="Q111" s="685"/>
    </row>
    <row r="112" spans="1:17" outlineLevel="1">
      <c r="A112" s="681"/>
      <c r="B112" s="682" t="s">
        <v>478</v>
      </c>
      <c r="C112" s="685"/>
      <c r="D112" s="685"/>
      <c r="E112" s="684"/>
      <c r="F112" s="940">
        <v>5</v>
      </c>
      <c r="G112" s="684">
        <f>G111+H111*2</f>
        <v>8.6</v>
      </c>
      <c r="H112" s="684">
        <v>0.2</v>
      </c>
      <c r="I112" s="684">
        <v>0.3</v>
      </c>
      <c r="J112" s="684">
        <f>F112*G112*H112*I112</f>
        <v>2.5799999999999996</v>
      </c>
      <c r="K112" s="693"/>
      <c r="L112" s="694"/>
      <c r="M112" s="694"/>
      <c r="N112" s="694"/>
      <c r="O112" s="695"/>
      <c r="P112" s="637"/>
      <c r="Q112" s="685"/>
    </row>
    <row r="113" spans="1:17" outlineLevel="1">
      <c r="A113" s="681"/>
      <c r="B113" s="682" t="s">
        <v>694</v>
      </c>
      <c r="C113" s="685"/>
      <c r="D113" s="685"/>
      <c r="E113" s="684"/>
      <c r="F113" s="940"/>
      <c r="G113" s="684"/>
      <c r="H113" s="684"/>
      <c r="I113" s="684"/>
      <c r="J113" s="684"/>
      <c r="K113" s="693"/>
      <c r="L113" s="694"/>
      <c r="M113" s="694"/>
      <c r="N113" s="694"/>
      <c r="O113" s="695"/>
      <c r="P113" s="637"/>
      <c r="Q113" s="685"/>
    </row>
    <row r="114" spans="1:17" outlineLevel="1">
      <c r="A114" s="681"/>
      <c r="B114" s="682" t="s">
        <v>698</v>
      </c>
      <c r="C114" s="685"/>
      <c r="D114" s="685"/>
      <c r="E114" s="684"/>
      <c r="F114" s="940"/>
      <c r="G114" s="684"/>
      <c r="H114" s="684"/>
      <c r="I114" s="684"/>
      <c r="J114" s="684"/>
      <c r="K114" s="693"/>
      <c r="L114" s="694"/>
      <c r="M114" s="694"/>
      <c r="N114" s="694"/>
      <c r="O114" s="695"/>
      <c r="P114" s="637"/>
      <c r="Q114" s="685"/>
    </row>
    <row r="115" spans="1:17" outlineLevel="1">
      <c r="A115" s="681"/>
      <c r="B115" s="682" t="s">
        <v>478</v>
      </c>
      <c r="C115" s="685"/>
      <c r="D115" s="685"/>
      <c r="E115" s="684"/>
      <c r="F115" s="940">
        <v>1</v>
      </c>
      <c r="G115" s="684">
        <v>29.9</v>
      </c>
      <c r="H115" s="684">
        <v>4.2</v>
      </c>
      <c r="I115" s="684">
        <v>0.2</v>
      </c>
      <c r="J115" s="684">
        <f>F115*G115*H115*I115</f>
        <v>25.116</v>
      </c>
      <c r="K115" s="693"/>
      <c r="L115" s="694"/>
      <c r="M115" s="694"/>
      <c r="N115" s="694"/>
      <c r="O115" s="695"/>
      <c r="P115" s="637"/>
      <c r="Q115" s="685"/>
    </row>
    <row r="116" spans="1:17" outlineLevel="1">
      <c r="A116" s="681"/>
      <c r="B116" s="682"/>
      <c r="C116" s="685"/>
      <c r="D116" s="685"/>
      <c r="E116" s="684"/>
      <c r="F116" s="940">
        <v>1</v>
      </c>
      <c r="G116" s="684">
        <f>(G115+H115)*2</f>
        <v>68.2</v>
      </c>
      <c r="H116" s="684">
        <v>0.15</v>
      </c>
      <c r="I116" s="684">
        <v>1.5</v>
      </c>
      <c r="J116" s="684">
        <f>F116*G116*H116*I116</f>
        <v>15.345000000000001</v>
      </c>
      <c r="K116" s="693"/>
      <c r="L116" s="694"/>
      <c r="M116" s="694"/>
      <c r="N116" s="694"/>
      <c r="O116" s="695"/>
      <c r="P116" s="637"/>
      <c r="Q116" s="685"/>
    </row>
    <row r="117" spans="1:17" ht="47.25">
      <c r="A117" s="681">
        <f>IF(ISBLANK(E117),"",COUNTA($E$22:E117))</f>
        <v>23</v>
      </c>
      <c r="B117" s="682" t="s">
        <v>1423</v>
      </c>
      <c r="C117" s="685" t="str">
        <f>C109</f>
        <v>Độ sụt 10±2cm, Mác M250
Slump 10±2cm, Grade M250</v>
      </c>
      <c r="D117" s="685"/>
      <c r="E117" s="684" t="s">
        <v>0</v>
      </c>
      <c r="F117" s="940"/>
      <c r="G117" s="684"/>
      <c r="H117" s="684"/>
      <c r="I117" s="684"/>
      <c r="J117" s="684"/>
      <c r="K117" s="693">
        <f>SUM(J118:J120)*1.05</f>
        <v>2164.7849999999999</v>
      </c>
      <c r="L117" s="694"/>
      <c r="M117" s="694"/>
      <c r="N117" s="694"/>
      <c r="O117" s="695">
        <f>+L117+M117+N117</f>
        <v>0</v>
      </c>
      <c r="P117" s="637">
        <f>O117*$K117</f>
        <v>0</v>
      </c>
      <c r="Q117" s="937" t="s">
        <v>1773</v>
      </c>
    </row>
    <row r="118" spans="1:17" outlineLevel="1">
      <c r="A118" s="681"/>
      <c r="B118" s="682" t="s">
        <v>1771</v>
      </c>
      <c r="C118" s="685"/>
      <c r="D118" s="685"/>
      <c r="E118" s="684"/>
      <c r="F118" s="940">
        <v>1</v>
      </c>
      <c r="G118" s="684">
        <f>4973+192</f>
        <v>5165</v>
      </c>
      <c r="H118" s="684"/>
      <c r="I118" s="684">
        <v>0.2</v>
      </c>
      <c r="J118" s="684">
        <f>I118*G118</f>
        <v>1033</v>
      </c>
      <c r="K118" s="693"/>
      <c r="L118" s="694"/>
      <c r="M118" s="694"/>
      <c r="N118" s="694"/>
      <c r="O118" s="695"/>
      <c r="P118" s="637"/>
      <c r="Q118" s="685"/>
    </row>
    <row r="119" spans="1:17" outlineLevel="1">
      <c r="A119" s="681"/>
      <c r="B119" s="682" t="s">
        <v>1774</v>
      </c>
      <c r="C119" s="685"/>
      <c r="D119" s="685"/>
      <c r="E119" s="684"/>
      <c r="F119" s="940">
        <v>1</v>
      </c>
      <c r="G119" s="684">
        <v>76</v>
      </c>
      <c r="H119" s="684">
        <f>17.5+17.5</f>
        <v>35</v>
      </c>
      <c r="I119" s="684">
        <v>0.12</v>
      </c>
      <c r="J119" s="684">
        <f>G119*H119*I119</f>
        <v>319.2</v>
      </c>
      <c r="K119" s="693"/>
      <c r="L119" s="694"/>
      <c r="M119" s="694"/>
      <c r="N119" s="694"/>
      <c r="O119" s="695"/>
      <c r="P119" s="637"/>
      <c r="Q119" s="685"/>
    </row>
    <row r="120" spans="1:17" outlineLevel="1">
      <c r="A120" s="681"/>
      <c r="B120" s="939" t="s">
        <v>1772</v>
      </c>
      <c r="C120" s="685"/>
      <c r="D120" s="685"/>
      <c r="E120" s="684"/>
      <c r="F120" s="940">
        <v>1</v>
      </c>
      <c r="G120" s="684">
        <v>4730</v>
      </c>
      <c r="H120" s="684"/>
      <c r="I120" s="684">
        <v>0.15</v>
      </c>
      <c r="J120" s="684">
        <f>G120*I120</f>
        <v>709.5</v>
      </c>
      <c r="K120" s="693"/>
      <c r="L120" s="694"/>
      <c r="M120" s="694"/>
      <c r="N120" s="694"/>
      <c r="O120" s="695"/>
      <c r="P120" s="637"/>
      <c r="Q120" s="685"/>
    </row>
    <row r="121" spans="1:17" outlineLevel="1">
      <c r="A121" s="681"/>
      <c r="B121" s="682"/>
      <c r="C121" s="685"/>
      <c r="D121" s="685"/>
      <c r="E121" s="684"/>
      <c r="F121" s="940"/>
      <c r="G121" s="684"/>
      <c r="H121" s="684"/>
      <c r="I121" s="684"/>
      <c r="J121" s="684"/>
      <c r="K121" s="693"/>
      <c r="L121" s="694"/>
      <c r="M121" s="694"/>
      <c r="N121" s="694"/>
      <c r="O121" s="695"/>
      <c r="P121" s="637"/>
      <c r="Q121" s="685"/>
    </row>
    <row r="122" spans="1:17" outlineLevel="1">
      <c r="A122" s="681"/>
      <c r="B122" s="682"/>
      <c r="C122" s="685"/>
      <c r="D122" s="685"/>
      <c r="E122" s="684"/>
      <c r="F122" s="940"/>
      <c r="G122" s="684"/>
      <c r="H122" s="684"/>
      <c r="I122" s="684"/>
      <c r="J122" s="684"/>
      <c r="K122" s="693"/>
      <c r="L122" s="694"/>
      <c r="M122" s="694"/>
      <c r="N122" s="694"/>
      <c r="O122" s="695"/>
      <c r="P122" s="637"/>
      <c r="Q122" s="685"/>
    </row>
    <row r="123" spans="1:17" ht="110.25">
      <c r="A123" s="681">
        <f>IF(ISBLANK(E123),"",COUNTA($E$22:E123))</f>
        <v>24</v>
      </c>
      <c r="B123" s="682" t="s">
        <v>1424</v>
      </c>
      <c r="C123" s="685" t="s">
        <v>41</v>
      </c>
      <c r="D123" s="685"/>
      <c r="E123" s="684" t="s">
        <v>2</v>
      </c>
      <c r="F123" s="940"/>
      <c r="G123" s="684"/>
      <c r="H123" s="684"/>
      <c r="I123" s="684"/>
      <c r="J123" s="684"/>
      <c r="K123" s="693">
        <f>82*2+70*2+67*2+70*2</f>
        <v>578</v>
      </c>
      <c r="L123" s="694"/>
      <c r="M123" s="694"/>
      <c r="N123" s="694"/>
      <c r="O123" s="695">
        <f>+L123+M123+N123</f>
        <v>0</v>
      </c>
      <c r="P123" s="637">
        <f>O123*$K123</f>
        <v>0</v>
      </c>
      <c r="Q123" s="685"/>
    </row>
    <row r="124" spans="1:17">
      <c r="A124" s="681"/>
      <c r="B124" s="682"/>
      <c r="C124" s="685"/>
      <c r="D124" s="685"/>
      <c r="E124" s="684"/>
      <c r="F124" s="940"/>
      <c r="G124" s="684"/>
      <c r="H124" s="684"/>
      <c r="I124" s="684"/>
      <c r="J124" s="684"/>
      <c r="K124" s="693"/>
      <c r="L124" s="694"/>
      <c r="M124" s="694"/>
      <c r="N124" s="694"/>
      <c r="O124" s="695"/>
      <c r="P124" s="637"/>
      <c r="Q124" s="685"/>
    </row>
    <row r="125" spans="1:17">
      <c r="A125" s="681"/>
      <c r="B125" s="682"/>
      <c r="C125" s="685"/>
      <c r="D125" s="685"/>
      <c r="E125" s="684"/>
      <c r="F125" s="940"/>
      <c r="G125" s="684"/>
      <c r="H125" s="684"/>
      <c r="I125" s="684"/>
      <c r="J125" s="684"/>
      <c r="K125" s="693"/>
      <c r="L125" s="694"/>
      <c r="M125" s="694"/>
      <c r="N125" s="694"/>
      <c r="O125" s="695"/>
      <c r="P125" s="637"/>
      <c r="Q125" s="685"/>
    </row>
    <row r="126" spans="1:17" ht="31.5">
      <c r="A126" s="687">
        <v>4</v>
      </c>
      <c r="B126" s="688" t="s">
        <v>992</v>
      </c>
      <c r="C126" s="689"/>
      <c r="D126" s="689"/>
      <c r="E126" s="690"/>
      <c r="F126" s="949"/>
      <c r="G126" s="690"/>
      <c r="H126" s="690"/>
      <c r="I126" s="690"/>
      <c r="J126" s="690"/>
      <c r="K126" s="689"/>
      <c r="L126" s="691"/>
      <c r="M126" s="691"/>
      <c r="N126" s="691"/>
      <c r="O126" s="692"/>
      <c r="P126" s="692">
        <f>SUBTOTAL(9,P127:P168)</f>
        <v>0</v>
      </c>
      <c r="Q126" s="689"/>
    </row>
    <row r="127" spans="1:17" ht="31.5">
      <c r="A127" s="681">
        <f>IF(ISBLANK(E127),"",COUNTA($E$22:E127))</f>
        <v>25</v>
      </c>
      <c r="B127" s="682" t="s">
        <v>1425</v>
      </c>
      <c r="C127" s="685"/>
      <c r="D127" s="685"/>
      <c r="E127" s="684" t="s">
        <v>3</v>
      </c>
      <c r="F127" s="940"/>
      <c r="G127" s="684"/>
      <c r="H127" s="684"/>
      <c r="I127" s="684"/>
      <c r="J127" s="684"/>
      <c r="K127" s="693">
        <f>SUM(J128:J137)</f>
        <v>165.49</v>
      </c>
      <c r="L127" s="694"/>
      <c r="M127" s="694"/>
      <c r="N127" s="694"/>
      <c r="O127" s="695">
        <f>+L127+M127+N127</f>
        <v>0</v>
      </c>
      <c r="P127" s="637">
        <f>O127*$K127</f>
        <v>0</v>
      </c>
      <c r="Q127" s="685"/>
    </row>
    <row r="128" spans="1:17" outlineLevel="1">
      <c r="A128" s="681"/>
      <c r="B128" s="682" t="s">
        <v>694</v>
      </c>
      <c r="C128" s="685"/>
      <c r="D128" s="685"/>
      <c r="E128" s="684"/>
      <c r="F128" s="940"/>
      <c r="G128" s="684"/>
      <c r="H128" s="684"/>
      <c r="I128" s="684"/>
      <c r="J128" s="684">
        <f>F128*(G128+H128)*2*I128</f>
        <v>0</v>
      </c>
      <c r="K128" s="693"/>
      <c r="L128" s="694"/>
      <c r="M128" s="694"/>
      <c r="N128" s="694"/>
      <c r="O128" s="695"/>
      <c r="P128" s="637"/>
      <c r="Q128" s="685"/>
    </row>
    <row r="129" spans="1:17" outlineLevel="1">
      <c r="A129" s="681"/>
      <c r="B129" s="698" t="s">
        <v>469</v>
      </c>
      <c r="C129" s="685"/>
      <c r="D129" s="685"/>
      <c r="E129" s="684"/>
      <c r="F129" s="940">
        <f>F92</f>
        <v>309</v>
      </c>
      <c r="G129" s="684">
        <v>0.8</v>
      </c>
      <c r="H129" s="684">
        <v>0.8</v>
      </c>
      <c r="I129" s="684">
        <v>0.05</v>
      </c>
      <c r="J129" s="684">
        <f t="shared" ref="J129:J145" si="7">F129*(G129+H129)*2*I129</f>
        <v>49.440000000000005</v>
      </c>
      <c r="K129" s="693"/>
      <c r="L129" s="694"/>
      <c r="M129" s="694"/>
      <c r="N129" s="694"/>
      <c r="O129" s="695"/>
      <c r="P129" s="637"/>
      <c r="Q129" s="685"/>
    </row>
    <row r="130" spans="1:17" outlineLevel="1">
      <c r="A130" s="681"/>
      <c r="B130" s="682" t="s">
        <v>693</v>
      </c>
      <c r="C130" s="685"/>
      <c r="D130" s="685"/>
      <c r="E130" s="684"/>
      <c r="F130" s="940"/>
      <c r="G130" s="684"/>
      <c r="H130" s="684"/>
      <c r="I130" s="684"/>
      <c r="J130" s="684">
        <f t="shared" si="7"/>
        <v>0</v>
      </c>
      <c r="K130" s="693"/>
      <c r="L130" s="694"/>
      <c r="M130" s="694"/>
      <c r="N130" s="694"/>
      <c r="O130" s="695"/>
      <c r="P130" s="637"/>
      <c r="Q130" s="685"/>
    </row>
    <row r="131" spans="1:17" outlineLevel="1">
      <c r="A131" s="681"/>
      <c r="B131" s="698" t="s">
        <v>469</v>
      </c>
      <c r="C131" s="685"/>
      <c r="D131" s="685"/>
      <c r="E131" s="684"/>
      <c r="F131" s="940">
        <f>F94</f>
        <v>263</v>
      </c>
      <c r="G131" s="684">
        <v>0.8</v>
      </c>
      <c r="H131" s="684">
        <v>0.8</v>
      </c>
      <c r="I131" s="684">
        <v>0.05</v>
      </c>
      <c r="J131" s="684">
        <f t="shared" si="7"/>
        <v>42.080000000000005</v>
      </c>
      <c r="K131" s="693"/>
      <c r="L131" s="694"/>
      <c r="M131" s="694"/>
      <c r="N131" s="694"/>
      <c r="O131" s="695"/>
      <c r="P131" s="637"/>
      <c r="Q131" s="685"/>
    </row>
    <row r="132" spans="1:17" outlineLevel="1">
      <c r="A132" s="681"/>
      <c r="B132" s="698" t="s">
        <v>470</v>
      </c>
      <c r="C132" s="685"/>
      <c r="D132" s="685"/>
      <c r="E132" s="684"/>
      <c r="F132" s="940">
        <v>17</v>
      </c>
      <c r="G132" s="684">
        <v>1.7</v>
      </c>
      <c r="H132" s="684">
        <v>0.8</v>
      </c>
      <c r="I132" s="684">
        <v>0.05</v>
      </c>
      <c r="J132" s="684">
        <f t="shared" si="7"/>
        <v>4.25</v>
      </c>
      <c r="K132" s="693"/>
      <c r="L132" s="694"/>
      <c r="M132" s="694"/>
      <c r="N132" s="694"/>
      <c r="O132" s="695"/>
      <c r="P132" s="637"/>
      <c r="Q132" s="685"/>
    </row>
    <row r="133" spans="1:17" outlineLevel="1">
      <c r="A133" s="681"/>
      <c r="B133" s="698" t="s">
        <v>421</v>
      </c>
      <c r="C133" s="685"/>
      <c r="D133" s="685"/>
      <c r="E133" s="684"/>
      <c r="F133" s="940">
        <v>36</v>
      </c>
      <c r="G133" s="684">
        <v>1.7</v>
      </c>
      <c r="H133" s="684">
        <v>1.6</v>
      </c>
      <c r="I133" s="684">
        <v>0.05</v>
      </c>
      <c r="J133" s="684">
        <f t="shared" si="7"/>
        <v>11.88</v>
      </c>
      <c r="K133" s="693"/>
      <c r="L133" s="694"/>
      <c r="M133" s="694"/>
      <c r="N133" s="694"/>
      <c r="O133" s="695"/>
      <c r="P133" s="637"/>
      <c r="Q133" s="685"/>
    </row>
    <row r="134" spans="1:17" outlineLevel="1">
      <c r="A134" s="681"/>
      <c r="B134" s="682" t="s">
        <v>695</v>
      </c>
      <c r="C134" s="685"/>
      <c r="D134" s="685"/>
      <c r="E134" s="684"/>
      <c r="F134" s="940"/>
      <c r="G134" s="684"/>
      <c r="H134" s="684"/>
      <c r="I134" s="684"/>
      <c r="J134" s="684">
        <f t="shared" si="7"/>
        <v>0</v>
      </c>
      <c r="K134" s="693"/>
      <c r="L134" s="694"/>
      <c r="M134" s="694"/>
      <c r="N134" s="694"/>
      <c r="O134" s="695"/>
      <c r="P134" s="637"/>
      <c r="Q134" s="685"/>
    </row>
    <row r="135" spans="1:17" outlineLevel="1">
      <c r="A135" s="681"/>
      <c r="B135" s="682" t="s">
        <v>472</v>
      </c>
      <c r="C135" s="685"/>
      <c r="D135" s="685"/>
      <c r="E135" s="684"/>
      <c r="F135" s="940">
        <v>1</v>
      </c>
      <c r="G135" s="684">
        <v>274</v>
      </c>
      <c r="H135" s="684">
        <v>0.2</v>
      </c>
      <c r="I135" s="684">
        <v>0.05</v>
      </c>
      <c r="J135" s="684">
        <f t="shared" si="7"/>
        <v>27.42</v>
      </c>
      <c r="K135" s="693"/>
      <c r="L135" s="694"/>
      <c r="M135" s="694"/>
      <c r="N135" s="694"/>
      <c r="O135" s="695"/>
      <c r="P135" s="637"/>
      <c r="Q135" s="685"/>
    </row>
    <row r="136" spans="1:17" outlineLevel="1">
      <c r="A136" s="681"/>
      <c r="B136" s="682" t="s">
        <v>695</v>
      </c>
      <c r="C136" s="685"/>
      <c r="D136" s="685"/>
      <c r="E136" s="684"/>
      <c r="F136" s="940"/>
      <c r="G136" s="684"/>
      <c r="H136" s="684"/>
      <c r="I136" s="684"/>
      <c r="J136" s="684"/>
      <c r="K136" s="693"/>
      <c r="L136" s="694"/>
      <c r="M136" s="694"/>
      <c r="N136" s="694"/>
      <c r="O136" s="695"/>
      <c r="P136" s="637"/>
      <c r="Q136" s="685"/>
    </row>
    <row r="137" spans="1:17" outlineLevel="1">
      <c r="A137" s="681"/>
      <c r="B137" s="682" t="s">
        <v>472</v>
      </c>
      <c r="C137" s="685"/>
      <c r="D137" s="685"/>
      <c r="E137" s="684"/>
      <c r="F137" s="940">
        <v>1</v>
      </c>
      <c r="G137" s="684">
        <v>304</v>
      </c>
      <c r="H137" s="684">
        <v>0.2</v>
      </c>
      <c r="I137" s="684">
        <v>0.05</v>
      </c>
      <c r="J137" s="684">
        <f t="shared" si="7"/>
        <v>30.42</v>
      </c>
      <c r="K137" s="693"/>
      <c r="L137" s="694"/>
      <c r="M137" s="694"/>
      <c r="N137" s="694"/>
      <c r="O137" s="695"/>
      <c r="P137" s="637"/>
      <c r="Q137" s="685"/>
    </row>
    <row r="138" spans="1:17" outlineLevel="1">
      <c r="A138" s="681"/>
      <c r="B138" s="698"/>
      <c r="C138" s="685"/>
      <c r="D138" s="685"/>
      <c r="E138" s="684"/>
      <c r="F138" s="940"/>
      <c r="G138" s="684"/>
      <c r="H138" s="684"/>
      <c r="I138" s="684"/>
      <c r="J138" s="684"/>
      <c r="K138" s="693"/>
      <c r="L138" s="694"/>
      <c r="M138" s="694"/>
      <c r="N138" s="694"/>
      <c r="O138" s="695"/>
      <c r="P138" s="637"/>
      <c r="Q138" s="685"/>
    </row>
    <row r="139" spans="1:17" ht="31.5">
      <c r="A139" s="681">
        <f>IF(ISBLANK(E139),"",COUNTA($E$22:E139))</f>
        <v>26</v>
      </c>
      <c r="B139" s="682" t="s">
        <v>1426</v>
      </c>
      <c r="C139" s="685"/>
      <c r="D139" s="685"/>
      <c r="E139" s="684" t="s">
        <v>3</v>
      </c>
      <c r="F139" s="940"/>
      <c r="G139" s="684"/>
      <c r="H139" s="684"/>
      <c r="I139" s="684"/>
      <c r="J139" s="684"/>
      <c r="K139" s="693">
        <f>SUM(J140:J145)</f>
        <v>1722.4</v>
      </c>
      <c r="L139" s="694"/>
      <c r="M139" s="694"/>
      <c r="N139" s="694"/>
      <c r="O139" s="695">
        <f>+L139+M139+N139</f>
        <v>0</v>
      </c>
      <c r="P139" s="637">
        <f>O139*$K139</f>
        <v>0</v>
      </c>
      <c r="Q139" s="685"/>
    </row>
    <row r="140" spans="1:17" outlineLevel="1">
      <c r="A140" s="681"/>
      <c r="B140" s="682" t="s">
        <v>694</v>
      </c>
      <c r="C140" s="685"/>
      <c r="D140" s="685"/>
      <c r="E140" s="684"/>
      <c r="F140" s="940"/>
      <c r="G140" s="684"/>
      <c r="H140" s="684"/>
      <c r="I140" s="684"/>
      <c r="J140" s="684"/>
      <c r="K140" s="693"/>
      <c r="L140" s="694"/>
      <c r="M140" s="694"/>
      <c r="N140" s="694"/>
      <c r="O140" s="695"/>
      <c r="P140" s="637"/>
      <c r="Q140" s="685"/>
    </row>
    <row r="141" spans="1:17" outlineLevel="1">
      <c r="A141" s="681"/>
      <c r="B141" s="698" t="s">
        <v>469</v>
      </c>
      <c r="C141" s="685"/>
      <c r="D141" s="685"/>
      <c r="E141" s="684"/>
      <c r="F141" s="940">
        <f>F129</f>
        <v>309</v>
      </c>
      <c r="G141" s="684">
        <v>0.8</v>
      </c>
      <c r="H141" s="684">
        <v>0.8</v>
      </c>
      <c r="I141" s="684">
        <v>0.8</v>
      </c>
      <c r="J141" s="684">
        <f>F141*(G141+H141)*2*I141</f>
        <v>791.04000000000008</v>
      </c>
      <c r="K141" s="693"/>
      <c r="L141" s="694"/>
      <c r="M141" s="694"/>
      <c r="N141" s="694"/>
      <c r="O141" s="695"/>
      <c r="P141" s="637"/>
      <c r="Q141" s="685"/>
    </row>
    <row r="142" spans="1:17" outlineLevel="1">
      <c r="A142" s="681"/>
      <c r="B142" s="682" t="s">
        <v>693</v>
      </c>
      <c r="C142" s="685"/>
      <c r="D142" s="685"/>
      <c r="E142" s="684"/>
      <c r="F142" s="940"/>
      <c r="G142" s="684"/>
      <c r="H142" s="684"/>
      <c r="I142" s="684"/>
      <c r="J142" s="684"/>
      <c r="K142" s="693"/>
      <c r="L142" s="694"/>
      <c r="M142" s="694"/>
      <c r="N142" s="694"/>
      <c r="O142" s="695"/>
      <c r="P142" s="637"/>
      <c r="Q142" s="685"/>
    </row>
    <row r="143" spans="1:17" outlineLevel="1">
      <c r="A143" s="681"/>
      <c r="B143" s="698" t="s">
        <v>469</v>
      </c>
      <c r="C143" s="685"/>
      <c r="D143" s="685"/>
      <c r="E143" s="684"/>
      <c r="F143" s="940">
        <f>F131</f>
        <v>263</v>
      </c>
      <c r="G143" s="684">
        <v>0.8</v>
      </c>
      <c r="H143" s="684">
        <v>0.8</v>
      </c>
      <c r="I143" s="684">
        <v>0.8</v>
      </c>
      <c r="J143" s="684">
        <f t="shared" si="7"/>
        <v>673.28000000000009</v>
      </c>
      <c r="K143" s="693"/>
      <c r="L143" s="694"/>
      <c r="M143" s="694"/>
      <c r="N143" s="694"/>
      <c r="O143" s="695"/>
      <c r="P143" s="637"/>
      <c r="Q143" s="685"/>
    </row>
    <row r="144" spans="1:17" outlineLevel="1">
      <c r="A144" s="681"/>
      <c r="B144" s="698" t="s">
        <v>470</v>
      </c>
      <c r="C144" s="685"/>
      <c r="D144" s="685"/>
      <c r="E144" s="684"/>
      <c r="F144" s="940">
        <v>17</v>
      </c>
      <c r="G144" s="684">
        <v>1.7</v>
      </c>
      <c r="H144" s="684">
        <v>0.8</v>
      </c>
      <c r="I144" s="684">
        <v>0.8</v>
      </c>
      <c r="J144" s="684">
        <f t="shared" si="7"/>
        <v>68</v>
      </c>
      <c r="K144" s="693"/>
      <c r="L144" s="694"/>
      <c r="M144" s="694"/>
      <c r="N144" s="694"/>
      <c r="O144" s="695"/>
      <c r="P144" s="637"/>
      <c r="Q144" s="685"/>
    </row>
    <row r="145" spans="1:17" outlineLevel="1">
      <c r="A145" s="681"/>
      <c r="B145" s="698" t="s">
        <v>421</v>
      </c>
      <c r="C145" s="685"/>
      <c r="D145" s="685"/>
      <c r="E145" s="684"/>
      <c r="F145" s="940">
        <v>36</v>
      </c>
      <c r="G145" s="684">
        <v>1.7</v>
      </c>
      <c r="H145" s="684">
        <v>1.6</v>
      </c>
      <c r="I145" s="684">
        <v>0.8</v>
      </c>
      <c r="J145" s="684">
        <f t="shared" si="7"/>
        <v>190.08</v>
      </c>
      <c r="K145" s="693"/>
      <c r="L145" s="694"/>
      <c r="M145" s="694"/>
      <c r="N145" s="694"/>
      <c r="O145" s="695"/>
      <c r="P145" s="637"/>
      <c r="Q145" s="685"/>
    </row>
    <row r="146" spans="1:17" ht="31.5">
      <c r="A146" s="681">
        <f>IF(ISBLANK(E146),"",COUNTA($E$22:E146))</f>
        <v>27</v>
      </c>
      <c r="B146" s="682" t="s">
        <v>1427</v>
      </c>
      <c r="C146" s="685"/>
      <c r="D146" s="685"/>
      <c r="E146" s="684" t="s">
        <v>3</v>
      </c>
      <c r="F146" s="940"/>
      <c r="G146" s="684"/>
      <c r="H146" s="684"/>
      <c r="I146" s="684"/>
      <c r="J146" s="684"/>
      <c r="K146" s="693">
        <f>SUM(J147:J150)</f>
        <v>529.6</v>
      </c>
      <c r="L146" s="694"/>
      <c r="M146" s="694"/>
      <c r="N146" s="694"/>
      <c r="O146" s="695">
        <f>+L146+M146+N146</f>
        <v>0</v>
      </c>
      <c r="P146" s="637">
        <f>O146*$K146</f>
        <v>0</v>
      </c>
      <c r="Q146" s="685"/>
    </row>
    <row r="147" spans="1:17" outlineLevel="1">
      <c r="A147" s="681"/>
      <c r="B147" s="682" t="s">
        <v>695</v>
      </c>
      <c r="C147" s="685"/>
      <c r="D147" s="685"/>
      <c r="E147" s="684"/>
      <c r="F147" s="940"/>
      <c r="G147" s="684"/>
      <c r="H147" s="684"/>
      <c r="I147" s="684"/>
      <c r="J147" s="684">
        <f>(I147*2+H147)*G147*F147</f>
        <v>0</v>
      </c>
      <c r="K147" s="693"/>
      <c r="L147" s="694"/>
      <c r="M147" s="694"/>
      <c r="N147" s="694"/>
      <c r="O147" s="695"/>
      <c r="P147" s="637"/>
      <c r="Q147" s="685"/>
    </row>
    <row r="148" spans="1:17" outlineLevel="1">
      <c r="A148" s="681"/>
      <c r="B148" s="682" t="s">
        <v>472</v>
      </c>
      <c r="C148" s="685"/>
      <c r="D148" s="685"/>
      <c r="E148" s="684"/>
      <c r="F148" s="940">
        <v>1</v>
      </c>
      <c r="G148" s="684">
        <f>G68</f>
        <v>380</v>
      </c>
      <c r="H148" s="684">
        <v>0.2</v>
      </c>
      <c r="I148" s="684">
        <v>0.4</v>
      </c>
      <c r="J148" s="684">
        <f>I148*2*G148</f>
        <v>304</v>
      </c>
      <c r="K148" s="693"/>
      <c r="L148" s="694"/>
      <c r="M148" s="694"/>
      <c r="N148" s="694"/>
      <c r="O148" s="695"/>
      <c r="P148" s="637"/>
      <c r="Q148" s="685"/>
    </row>
    <row r="149" spans="1:17" outlineLevel="1">
      <c r="A149" s="681"/>
      <c r="B149" s="682" t="s">
        <v>736</v>
      </c>
      <c r="C149" s="685"/>
      <c r="D149" s="685"/>
      <c r="E149" s="684"/>
      <c r="F149" s="940"/>
      <c r="G149" s="684"/>
      <c r="H149" s="684"/>
      <c r="I149" s="684"/>
      <c r="J149" s="684">
        <f t="shared" ref="J149:J150" si="8">I149*2*G149</f>
        <v>0</v>
      </c>
      <c r="K149" s="693"/>
      <c r="L149" s="694"/>
      <c r="M149" s="694"/>
      <c r="N149" s="694"/>
      <c r="O149" s="695"/>
      <c r="P149" s="637"/>
      <c r="Q149" s="685"/>
    </row>
    <row r="150" spans="1:17" outlineLevel="1">
      <c r="A150" s="681"/>
      <c r="B150" s="682" t="s">
        <v>473</v>
      </c>
      <c r="C150" s="685"/>
      <c r="D150" s="685"/>
      <c r="E150" s="684"/>
      <c r="F150" s="940">
        <v>1</v>
      </c>
      <c r="G150" s="684">
        <f>G70</f>
        <v>282</v>
      </c>
      <c r="H150" s="684">
        <v>0.2</v>
      </c>
      <c r="I150" s="684">
        <v>0.4</v>
      </c>
      <c r="J150" s="684">
        <f t="shared" si="8"/>
        <v>225.60000000000002</v>
      </c>
      <c r="K150" s="693"/>
      <c r="L150" s="694"/>
      <c r="M150" s="694"/>
      <c r="N150" s="694"/>
      <c r="O150" s="695"/>
      <c r="P150" s="637"/>
      <c r="Q150" s="685"/>
    </row>
    <row r="151" spans="1:17" outlineLevel="1">
      <c r="A151" s="681"/>
      <c r="B151" s="682"/>
      <c r="C151" s="685"/>
      <c r="D151" s="685"/>
      <c r="E151" s="684"/>
      <c r="F151" s="940"/>
      <c r="G151" s="684"/>
      <c r="H151" s="684"/>
      <c r="I151" s="684"/>
      <c r="J151" s="684"/>
      <c r="K151" s="693"/>
      <c r="L151" s="694"/>
      <c r="M151" s="694"/>
      <c r="N151" s="694"/>
      <c r="O151" s="695"/>
      <c r="P151" s="637"/>
      <c r="Q151" s="685"/>
    </row>
    <row r="152" spans="1:17" ht="31.5">
      <c r="A152" s="681">
        <f>IF(ISBLANK(E152),"",COUNTA($E$22:E152))</f>
        <v>28</v>
      </c>
      <c r="B152" s="682" t="s">
        <v>1428</v>
      </c>
      <c r="C152" s="685"/>
      <c r="D152" s="685"/>
      <c r="E152" s="684" t="s">
        <v>3</v>
      </c>
      <c r="F152" s="940"/>
      <c r="G152" s="684"/>
      <c r="H152" s="684"/>
      <c r="I152" s="684"/>
      <c r="J152" s="684"/>
      <c r="K152" s="693">
        <f>SUM(J154:J157)</f>
        <v>208.79999999999998</v>
      </c>
      <c r="L152" s="694"/>
      <c r="M152" s="694"/>
      <c r="N152" s="694"/>
      <c r="O152" s="695">
        <f>+L152+M152+N152</f>
        <v>0</v>
      </c>
      <c r="P152" s="637">
        <f>O152*$K152</f>
        <v>0</v>
      </c>
      <c r="Q152" s="685"/>
    </row>
    <row r="153" spans="1:17" outlineLevel="1">
      <c r="A153" s="681"/>
      <c r="B153" s="682" t="s">
        <v>696</v>
      </c>
      <c r="C153" s="685"/>
      <c r="D153" s="685"/>
      <c r="E153" s="684"/>
      <c r="F153" s="940"/>
      <c r="G153" s="684"/>
      <c r="H153" s="684"/>
      <c r="I153" s="684"/>
      <c r="J153" s="684"/>
      <c r="K153" s="693"/>
      <c r="L153" s="694"/>
      <c r="M153" s="694"/>
      <c r="N153" s="694"/>
      <c r="O153" s="695"/>
      <c r="P153" s="637"/>
      <c r="Q153" s="685"/>
    </row>
    <row r="154" spans="1:17" outlineLevel="1">
      <c r="A154" s="681"/>
      <c r="B154" s="682" t="s">
        <v>475</v>
      </c>
      <c r="C154" s="685"/>
      <c r="D154" s="685"/>
      <c r="E154" s="684"/>
      <c r="F154" s="940">
        <v>24</v>
      </c>
      <c r="G154" s="684">
        <v>0.3</v>
      </c>
      <c r="H154" s="684">
        <v>0.6</v>
      </c>
      <c r="I154" s="684">
        <v>2</v>
      </c>
      <c r="J154" s="684">
        <f>F154*(G154+H154)*2*I154</f>
        <v>86.399999999999991</v>
      </c>
      <c r="K154" s="693"/>
      <c r="L154" s="694"/>
      <c r="M154" s="694"/>
      <c r="N154" s="694"/>
      <c r="O154" s="695"/>
      <c r="P154" s="637"/>
      <c r="Q154" s="685"/>
    </row>
    <row r="155" spans="1:17" outlineLevel="1">
      <c r="A155" s="681"/>
      <c r="B155" s="682" t="s">
        <v>697</v>
      </c>
      <c r="C155" s="685"/>
      <c r="D155" s="685"/>
      <c r="E155" s="684"/>
      <c r="F155" s="940"/>
      <c r="G155" s="684"/>
      <c r="H155" s="684"/>
      <c r="I155" s="684"/>
      <c r="J155" s="684">
        <f>F155*(G155+H155)*2*I155</f>
        <v>0</v>
      </c>
      <c r="K155" s="693"/>
      <c r="L155" s="694"/>
      <c r="M155" s="694"/>
      <c r="N155" s="694"/>
      <c r="O155" s="695"/>
      <c r="P155" s="637"/>
      <c r="Q155" s="685"/>
    </row>
    <row r="156" spans="1:17" outlineLevel="1">
      <c r="A156" s="681"/>
      <c r="B156" s="682" t="s">
        <v>475</v>
      </c>
      <c r="C156" s="685"/>
      <c r="D156" s="685"/>
      <c r="E156" s="684"/>
      <c r="F156" s="940">
        <v>34</v>
      </c>
      <c r="G156" s="684">
        <v>0.3</v>
      </c>
      <c r="H156" s="684">
        <v>0.6</v>
      </c>
      <c r="I156" s="684">
        <v>2</v>
      </c>
      <c r="J156" s="684">
        <f>F156*(G156+H156)*2*I156</f>
        <v>122.39999999999999</v>
      </c>
      <c r="K156" s="693"/>
      <c r="L156" s="694"/>
      <c r="M156" s="694"/>
      <c r="N156" s="694"/>
      <c r="O156" s="695"/>
      <c r="P156" s="637"/>
      <c r="Q156" s="685"/>
    </row>
    <row r="157" spans="1:17" outlineLevel="1">
      <c r="A157" s="681"/>
      <c r="B157" s="682"/>
      <c r="C157" s="685"/>
      <c r="D157" s="685"/>
      <c r="E157" s="684"/>
      <c r="F157" s="940"/>
      <c r="G157" s="684"/>
      <c r="H157" s="684"/>
      <c r="I157" s="684"/>
      <c r="J157" s="684">
        <f>F157*(G157+H157)*2*I157</f>
        <v>0</v>
      </c>
      <c r="K157" s="693"/>
      <c r="L157" s="694"/>
      <c r="M157" s="694"/>
      <c r="N157" s="694"/>
      <c r="O157" s="695"/>
      <c r="P157" s="637"/>
      <c r="Q157" s="685"/>
    </row>
    <row r="158" spans="1:17" ht="31.5">
      <c r="A158" s="681">
        <f>IF(ISBLANK(E158),"",COUNTA($E$22:E158))</f>
        <v>29</v>
      </c>
      <c r="B158" s="682" t="s">
        <v>1429</v>
      </c>
      <c r="C158" s="685"/>
      <c r="D158" s="685"/>
      <c r="E158" s="684" t="s">
        <v>3</v>
      </c>
      <c r="F158" s="940"/>
      <c r="G158" s="684"/>
      <c r="H158" s="684"/>
      <c r="I158" s="684"/>
      <c r="J158" s="684"/>
      <c r="K158" s="693">
        <f>SUM(J160:J164)</f>
        <v>394.5</v>
      </c>
      <c r="L158" s="694"/>
      <c r="M158" s="694"/>
      <c r="N158" s="694"/>
      <c r="O158" s="695">
        <f>+L158+M158+N158</f>
        <v>0</v>
      </c>
      <c r="P158" s="637">
        <f>O158*$K158</f>
        <v>0</v>
      </c>
      <c r="Q158" s="685"/>
    </row>
    <row r="159" spans="1:17" outlineLevel="1">
      <c r="A159" s="681"/>
      <c r="B159" s="682" t="s">
        <v>693</v>
      </c>
      <c r="C159" s="685"/>
      <c r="D159" s="685"/>
      <c r="E159" s="684"/>
      <c r="F159" s="940"/>
      <c r="G159" s="684"/>
      <c r="H159" s="684"/>
      <c r="I159" s="684"/>
      <c r="J159" s="684"/>
      <c r="K159" s="693"/>
      <c r="L159" s="694"/>
      <c r="M159" s="694"/>
      <c r="N159" s="694"/>
      <c r="O159" s="695"/>
      <c r="P159" s="637"/>
      <c r="Q159" s="685"/>
    </row>
    <row r="160" spans="1:17" outlineLevel="1">
      <c r="A160" s="681"/>
      <c r="B160" s="682" t="s">
        <v>698</v>
      </c>
      <c r="C160" s="685"/>
      <c r="D160" s="685"/>
      <c r="E160" s="684"/>
      <c r="F160" s="940">
        <v>5</v>
      </c>
      <c r="G160" s="684">
        <v>5</v>
      </c>
      <c r="H160" s="684">
        <v>1.8</v>
      </c>
      <c r="I160" s="684">
        <v>0.2</v>
      </c>
      <c r="J160" s="684">
        <f>F160*(G160+H160)*2*I160</f>
        <v>13.600000000000001</v>
      </c>
      <c r="K160" s="693"/>
      <c r="L160" s="694"/>
      <c r="M160" s="694"/>
      <c r="N160" s="694"/>
      <c r="O160" s="695"/>
      <c r="P160" s="637"/>
      <c r="Q160" s="685"/>
    </row>
    <row r="161" spans="1:17" outlineLevel="1">
      <c r="A161" s="681"/>
      <c r="B161" s="682" t="s">
        <v>478</v>
      </c>
      <c r="C161" s="685"/>
      <c r="D161" s="685"/>
      <c r="E161" s="684"/>
      <c r="F161" s="940">
        <v>5</v>
      </c>
      <c r="G161" s="684">
        <f>G160+H160*2</f>
        <v>8.6</v>
      </c>
      <c r="H161" s="684">
        <v>0.2</v>
      </c>
      <c r="I161" s="684">
        <v>0.3</v>
      </c>
      <c r="J161" s="684">
        <f>F161*(G161+H161)*2*I161</f>
        <v>26.399999999999995</v>
      </c>
      <c r="K161" s="693"/>
      <c r="L161" s="694"/>
      <c r="M161" s="694"/>
      <c r="N161" s="694"/>
      <c r="O161" s="695"/>
      <c r="P161" s="637"/>
      <c r="Q161" s="685"/>
    </row>
    <row r="162" spans="1:17" outlineLevel="1">
      <c r="A162" s="681"/>
      <c r="B162" s="682" t="s">
        <v>694</v>
      </c>
      <c r="C162" s="685"/>
      <c r="D162" s="685"/>
      <c r="E162" s="684"/>
      <c r="F162" s="940"/>
      <c r="G162" s="684"/>
      <c r="H162" s="684"/>
      <c r="I162" s="684"/>
      <c r="J162" s="684"/>
      <c r="K162" s="693"/>
      <c r="L162" s="694"/>
      <c r="M162" s="694"/>
      <c r="N162" s="694"/>
      <c r="O162" s="695"/>
      <c r="P162" s="637"/>
      <c r="Q162" s="685"/>
    </row>
    <row r="163" spans="1:17" outlineLevel="1">
      <c r="A163" s="681"/>
      <c r="B163" s="682" t="s">
        <v>698</v>
      </c>
      <c r="C163" s="685"/>
      <c r="D163" s="685"/>
      <c r="E163" s="684"/>
      <c r="F163" s="940">
        <v>1</v>
      </c>
      <c r="G163" s="684">
        <v>29.9</v>
      </c>
      <c r="H163" s="684">
        <v>4.2</v>
      </c>
      <c r="I163" s="684">
        <v>0.2</v>
      </c>
      <c r="J163" s="684">
        <f>F163*G163*H163+(G163+H163)*2*I163</f>
        <v>139.22</v>
      </c>
      <c r="K163" s="693"/>
      <c r="L163" s="694"/>
      <c r="M163" s="694"/>
      <c r="N163" s="694"/>
      <c r="O163" s="695"/>
      <c r="P163" s="637"/>
      <c r="Q163" s="685"/>
    </row>
    <row r="164" spans="1:17" outlineLevel="1">
      <c r="A164" s="681"/>
      <c r="B164" s="682" t="s">
        <v>478</v>
      </c>
      <c r="C164" s="685"/>
      <c r="D164" s="685"/>
      <c r="E164" s="684"/>
      <c r="F164" s="940">
        <v>1</v>
      </c>
      <c r="G164" s="684">
        <f>(G163+H163)*2</f>
        <v>68.2</v>
      </c>
      <c r="H164" s="684">
        <v>0.15</v>
      </c>
      <c r="I164" s="684">
        <v>1.5</v>
      </c>
      <c r="J164" s="684">
        <f>F164*G164*H164+(G164+H164)*2*I164</f>
        <v>215.28</v>
      </c>
      <c r="K164" s="693"/>
      <c r="L164" s="694"/>
      <c r="M164" s="694"/>
      <c r="N164" s="694"/>
      <c r="O164" s="695"/>
      <c r="P164" s="637"/>
      <c r="Q164" s="685"/>
    </row>
    <row r="165" spans="1:17" ht="31.5">
      <c r="A165" s="681">
        <f>IF(ISBLANK(E165),"",COUNTA($E$22:E165))</f>
        <v>30</v>
      </c>
      <c r="B165" s="682" t="s">
        <v>1430</v>
      </c>
      <c r="C165" s="685"/>
      <c r="D165" s="685"/>
      <c r="E165" s="684" t="s">
        <v>3</v>
      </c>
      <c r="F165" s="940"/>
      <c r="G165" s="684"/>
      <c r="H165" s="684"/>
      <c r="I165" s="684"/>
      <c r="J165" s="684"/>
      <c r="K165" s="693">
        <f>SUM(J166:J167)</f>
        <v>346.8</v>
      </c>
      <c r="L165" s="694"/>
      <c r="M165" s="694"/>
      <c r="N165" s="694"/>
      <c r="O165" s="695">
        <f>+L165+M165+N165</f>
        <v>0</v>
      </c>
      <c r="P165" s="637">
        <f>O165*$K165</f>
        <v>0</v>
      </c>
      <c r="Q165" s="685"/>
    </row>
    <row r="166" spans="1:17" outlineLevel="1">
      <c r="A166" s="681"/>
      <c r="B166" s="682" t="s">
        <v>699</v>
      </c>
      <c r="C166" s="685"/>
      <c r="D166" s="685"/>
      <c r="E166" s="684"/>
      <c r="F166" s="940">
        <v>1</v>
      </c>
      <c r="G166" s="684">
        <v>274</v>
      </c>
      <c r="H166" s="684"/>
      <c r="I166" s="684">
        <v>0.2</v>
      </c>
      <c r="J166" s="684">
        <f>G166*I166*3</f>
        <v>164.4</v>
      </c>
      <c r="K166" s="693"/>
      <c r="L166" s="694"/>
      <c r="M166" s="694"/>
      <c r="N166" s="694"/>
      <c r="O166" s="695"/>
      <c r="P166" s="637"/>
      <c r="Q166" s="685"/>
    </row>
    <row r="167" spans="1:17" outlineLevel="1">
      <c r="A167" s="681"/>
      <c r="B167" s="682" t="s">
        <v>700</v>
      </c>
      <c r="C167" s="685"/>
      <c r="D167" s="685"/>
      <c r="E167" s="684"/>
      <c r="F167" s="940">
        <v>1</v>
      </c>
      <c r="G167" s="684">
        <v>304</v>
      </c>
      <c r="H167" s="684"/>
      <c r="I167" s="684">
        <v>0.2</v>
      </c>
      <c r="J167" s="684">
        <f>G167*I167*3</f>
        <v>182.4</v>
      </c>
      <c r="K167" s="693"/>
      <c r="L167" s="694"/>
      <c r="M167" s="694"/>
      <c r="N167" s="694"/>
      <c r="O167" s="695"/>
      <c r="P167" s="637"/>
      <c r="Q167" s="685"/>
    </row>
    <row r="168" spans="1:17">
      <c r="A168" s="681"/>
      <c r="B168" s="682"/>
      <c r="C168" s="685"/>
      <c r="D168" s="685"/>
      <c r="E168" s="684"/>
      <c r="F168" s="940"/>
      <c r="G168" s="684"/>
      <c r="H168" s="684"/>
      <c r="I168" s="684"/>
      <c r="J168" s="684"/>
      <c r="K168" s="693"/>
      <c r="L168" s="694"/>
      <c r="M168" s="694"/>
      <c r="N168" s="694"/>
      <c r="O168" s="695"/>
      <c r="P168" s="637"/>
      <c r="Q168" s="685"/>
    </row>
    <row r="169" spans="1:17" outlineLevel="1">
      <c r="A169" s="681"/>
      <c r="B169" s="682"/>
      <c r="C169" s="685"/>
      <c r="D169" s="685"/>
      <c r="E169" s="684"/>
      <c r="F169" s="940"/>
      <c r="G169" s="684"/>
      <c r="H169" s="684"/>
      <c r="I169" s="684"/>
      <c r="J169" s="684"/>
      <c r="K169" s="693"/>
      <c r="L169" s="694"/>
      <c r="M169" s="694"/>
      <c r="N169" s="694"/>
      <c r="O169" s="695"/>
      <c r="P169" s="637"/>
      <c r="Q169" s="685"/>
    </row>
    <row r="170" spans="1:17" outlineLevel="1">
      <c r="A170" s="681"/>
      <c r="B170" s="682"/>
      <c r="C170" s="685"/>
      <c r="D170" s="685"/>
      <c r="E170" s="684"/>
      <c r="F170" s="940"/>
      <c r="G170" s="684"/>
      <c r="H170" s="684"/>
      <c r="I170" s="684"/>
      <c r="J170" s="684"/>
      <c r="K170" s="693"/>
      <c r="L170" s="694"/>
      <c r="M170" s="694"/>
      <c r="N170" s="694"/>
      <c r="O170" s="695"/>
      <c r="P170" s="637"/>
      <c r="Q170" s="685"/>
    </row>
    <row r="171" spans="1:17" outlineLevel="1">
      <c r="A171" s="681"/>
      <c r="B171" s="682"/>
      <c r="C171" s="685"/>
      <c r="D171" s="685"/>
      <c r="E171" s="684"/>
      <c r="F171" s="940"/>
      <c r="G171" s="684"/>
      <c r="H171" s="684"/>
      <c r="I171" s="684"/>
      <c r="J171" s="684"/>
      <c r="K171" s="693"/>
      <c r="L171" s="694"/>
      <c r="M171" s="694"/>
      <c r="N171" s="694"/>
      <c r="O171" s="695"/>
      <c r="P171" s="637"/>
      <c r="Q171" s="685"/>
    </row>
    <row r="172" spans="1:17" outlineLevel="1">
      <c r="A172" s="681"/>
      <c r="B172" s="682"/>
      <c r="C172" s="685"/>
      <c r="D172" s="685"/>
      <c r="E172" s="684"/>
      <c r="F172" s="940"/>
      <c r="G172" s="684"/>
      <c r="H172" s="684"/>
      <c r="I172" s="684"/>
      <c r="J172" s="684"/>
      <c r="K172" s="693"/>
      <c r="L172" s="694"/>
      <c r="M172" s="694"/>
      <c r="N172" s="694"/>
      <c r="O172" s="695"/>
      <c r="P172" s="637"/>
      <c r="Q172" s="685"/>
    </row>
    <row r="173" spans="1:17" ht="63">
      <c r="A173" s="687">
        <v>5</v>
      </c>
      <c r="B173" s="688" t="s">
        <v>1431</v>
      </c>
      <c r="C173" s="689" t="s">
        <v>1432</v>
      </c>
      <c r="D173" s="689" t="s">
        <v>993</v>
      </c>
      <c r="E173" s="690"/>
      <c r="F173" s="949"/>
      <c r="G173" s="690"/>
      <c r="H173" s="690"/>
      <c r="I173" s="690"/>
      <c r="J173" s="690"/>
      <c r="K173" s="689"/>
      <c r="L173" s="691"/>
      <c r="M173" s="691"/>
      <c r="N173" s="691"/>
      <c r="O173" s="692"/>
      <c r="P173" s="692">
        <f>SUBTOTAL(9,P174:P178)</f>
        <v>0</v>
      </c>
      <c r="Q173" s="689"/>
    </row>
    <row r="174" spans="1:17" ht="31.5">
      <c r="A174" s="681">
        <f>IF(ISBLANK(E174),"",COUNTA($E$22:E174))</f>
        <v>31</v>
      </c>
      <c r="B174" s="682" t="s">
        <v>1433</v>
      </c>
      <c r="C174" s="685"/>
      <c r="D174" s="685"/>
      <c r="E174" s="684" t="s">
        <v>1</v>
      </c>
      <c r="F174" s="940"/>
      <c r="G174" s="684"/>
      <c r="H174" s="684"/>
      <c r="I174" s="684"/>
      <c r="J174" s="684"/>
      <c r="K174" s="707">
        <f>K90*90</f>
        <v>35072.639999999999</v>
      </c>
      <c r="L174" s="694"/>
      <c r="M174" s="694"/>
      <c r="N174" s="694"/>
      <c r="O174" s="695">
        <f>+L174+M174+N174</f>
        <v>0</v>
      </c>
      <c r="P174" s="637">
        <f>O174*$K174</f>
        <v>0</v>
      </c>
      <c r="Q174" s="685"/>
    </row>
    <row r="175" spans="1:17" ht="31.5">
      <c r="A175" s="681">
        <f>IF(ISBLANK(E175),"",COUNTA($E$22:E175))</f>
        <v>32</v>
      </c>
      <c r="B175" s="682" t="s">
        <v>1434</v>
      </c>
      <c r="C175" s="685"/>
      <c r="D175" s="685"/>
      <c r="E175" s="684" t="s">
        <v>1</v>
      </c>
      <c r="F175" s="940"/>
      <c r="G175" s="684"/>
      <c r="H175" s="684"/>
      <c r="I175" s="684"/>
      <c r="J175" s="684"/>
      <c r="K175" s="707">
        <f>K98*150</f>
        <v>8341.2000000000025</v>
      </c>
      <c r="L175" s="694"/>
      <c r="M175" s="694"/>
      <c r="N175" s="694"/>
      <c r="O175" s="695">
        <f>+L175+M175+N175</f>
        <v>0</v>
      </c>
      <c r="P175" s="637">
        <f>O175*$K175</f>
        <v>0</v>
      </c>
      <c r="Q175" s="685"/>
    </row>
    <row r="176" spans="1:17" ht="31.5">
      <c r="A176" s="681">
        <f>IF(ISBLANK(E176),"",COUNTA($E$22:E176))</f>
        <v>33</v>
      </c>
      <c r="B176" s="682" t="s">
        <v>1435</v>
      </c>
      <c r="C176" s="685"/>
      <c r="D176" s="685"/>
      <c r="E176" s="684" t="s">
        <v>1</v>
      </c>
      <c r="F176" s="940"/>
      <c r="G176" s="684"/>
      <c r="H176" s="684"/>
      <c r="I176" s="684"/>
      <c r="J176" s="684"/>
      <c r="K176" s="707">
        <f>K103*185</f>
        <v>3862.7999999999993</v>
      </c>
      <c r="L176" s="694"/>
      <c r="M176" s="694"/>
      <c r="N176" s="694"/>
      <c r="O176" s="695">
        <f>+L176+M176+N176</f>
        <v>0</v>
      </c>
      <c r="P176" s="637">
        <f>O176*$K176</f>
        <v>0</v>
      </c>
      <c r="Q176" s="685"/>
    </row>
    <row r="177" spans="1:17" ht="31.5">
      <c r="A177" s="681">
        <f>IF(ISBLANK(E177),"",COUNTA($E$22:E177))</f>
        <v>34</v>
      </c>
      <c r="B177" s="682" t="s">
        <v>1436</v>
      </c>
      <c r="C177" s="685"/>
      <c r="D177" s="685"/>
      <c r="E177" s="684" t="s">
        <v>1</v>
      </c>
      <c r="F177" s="940"/>
      <c r="G177" s="684"/>
      <c r="H177" s="684"/>
      <c r="I177" s="684"/>
      <c r="J177" s="684"/>
      <c r="K177" s="707">
        <f>K109*140</f>
        <v>7285.74</v>
      </c>
      <c r="L177" s="694"/>
      <c r="M177" s="694"/>
      <c r="N177" s="694"/>
      <c r="O177" s="695">
        <f>+L177+M177+N177</f>
        <v>0</v>
      </c>
      <c r="P177" s="637">
        <f>O177*$K177</f>
        <v>0</v>
      </c>
      <c r="Q177" s="685"/>
    </row>
    <row r="178" spans="1:17" ht="31.5">
      <c r="A178" s="681">
        <f>IF(ISBLANK(E178),"",COUNTA($E$22:E178))</f>
        <v>35</v>
      </c>
      <c r="B178" s="682" t="s">
        <v>1437</v>
      </c>
      <c r="C178" s="685"/>
      <c r="D178" s="685"/>
      <c r="E178" s="684" t="s">
        <v>1</v>
      </c>
      <c r="F178" s="940"/>
      <c r="G178" s="684"/>
      <c r="H178" s="684"/>
      <c r="I178" s="700"/>
      <c r="J178" s="684"/>
      <c r="K178" s="707">
        <f>SUM(J179:J181)</f>
        <v>80493.099999999991</v>
      </c>
      <c r="L178" s="694"/>
      <c r="M178" s="694"/>
      <c r="N178" s="694"/>
      <c r="O178" s="695">
        <f>+L178+M178+N178</f>
        <v>0</v>
      </c>
      <c r="P178" s="637">
        <f>O178*$K178</f>
        <v>0</v>
      </c>
      <c r="Q178" s="685"/>
    </row>
    <row r="179" spans="1:17" ht="30.6" customHeight="1">
      <c r="A179" s="681"/>
      <c r="B179" s="941" t="s">
        <v>1775</v>
      </c>
      <c r="C179" s="685"/>
      <c r="D179" s="685"/>
      <c r="E179" s="684"/>
      <c r="F179" s="940"/>
      <c r="G179" s="684"/>
      <c r="H179" s="684"/>
      <c r="I179" s="700"/>
      <c r="J179" s="940">
        <f>G118*3.95*2*1.15</f>
        <v>46924.024999999994</v>
      </c>
      <c r="K179" s="707"/>
      <c r="L179" s="694"/>
      <c r="M179" s="694"/>
      <c r="N179" s="694"/>
      <c r="O179" s="695"/>
      <c r="P179" s="637"/>
      <c r="Q179" s="685"/>
    </row>
    <row r="180" spans="1:17" ht="24.6" customHeight="1">
      <c r="A180" s="681"/>
      <c r="B180" s="941" t="s">
        <v>1776</v>
      </c>
      <c r="C180" s="685"/>
      <c r="D180" s="685"/>
      <c r="E180" s="684"/>
      <c r="F180" s="940"/>
      <c r="G180" s="684"/>
      <c r="H180" s="684"/>
      <c r="I180" s="700"/>
      <c r="J180" s="940">
        <f>G120*3.95*1.15</f>
        <v>21486.024999999998</v>
      </c>
      <c r="K180" s="707"/>
      <c r="L180" s="694"/>
      <c r="M180" s="694"/>
      <c r="N180" s="694"/>
      <c r="O180" s="695"/>
      <c r="P180" s="637"/>
      <c r="Q180" s="685"/>
    </row>
    <row r="181" spans="1:17" ht="28.9" customHeight="1">
      <c r="A181" s="681"/>
      <c r="B181" s="941" t="s">
        <v>1777</v>
      </c>
      <c r="C181" s="685"/>
      <c r="D181" s="685"/>
      <c r="E181" s="684"/>
      <c r="F181" s="940"/>
      <c r="G181" s="684"/>
      <c r="H181" s="684"/>
      <c r="I181" s="684"/>
      <c r="J181" s="940">
        <f>2660*3.95*1.15</f>
        <v>12083.05</v>
      </c>
      <c r="K181" s="693"/>
      <c r="L181" s="694"/>
      <c r="M181" s="694"/>
      <c r="N181" s="694"/>
      <c r="O181" s="695"/>
      <c r="P181" s="637"/>
      <c r="Q181" s="685"/>
    </row>
    <row r="182" spans="1:17" ht="164.45" customHeight="1">
      <c r="A182" s="687">
        <v>6</v>
      </c>
      <c r="B182" s="688" t="s">
        <v>1438</v>
      </c>
      <c r="C182" s="689"/>
      <c r="D182" s="689" t="s">
        <v>1439</v>
      </c>
      <c r="E182" s="690"/>
      <c r="F182" s="949"/>
      <c r="G182" s="690"/>
      <c r="H182" s="690"/>
      <c r="I182" s="690"/>
      <c r="J182" s="690"/>
      <c r="K182" s="689"/>
      <c r="L182" s="691"/>
      <c r="M182" s="691"/>
      <c r="N182" s="691"/>
      <c r="O182" s="692"/>
      <c r="P182" s="692">
        <f>SUBTOTAL(9,P183:P206)</f>
        <v>0</v>
      </c>
      <c r="Q182" s="689"/>
    </row>
    <row r="183" spans="1:17" ht="31.5">
      <c r="A183" s="681">
        <f>IF(ISBLANK(E183),"",COUNTA($E$22:E183))</f>
        <v>36</v>
      </c>
      <c r="B183" s="682" t="s">
        <v>1440</v>
      </c>
      <c r="C183" s="685"/>
      <c r="D183" s="708"/>
      <c r="E183" s="684" t="s">
        <v>3</v>
      </c>
      <c r="F183" s="940"/>
      <c r="G183" s="684"/>
      <c r="H183" s="684"/>
      <c r="I183" s="684"/>
      <c r="J183" s="684"/>
      <c r="K183" s="693">
        <f>SUM(J184:J188)</f>
        <v>2078</v>
      </c>
      <c r="L183" s="694"/>
      <c r="M183" s="694"/>
      <c r="N183" s="694"/>
      <c r="O183" s="695">
        <f>+L183+M183+N183</f>
        <v>0</v>
      </c>
      <c r="P183" s="637">
        <f>O183*$K183</f>
        <v>0</v>
      </c>
      <c r="Q183" s="685"/>
    </row>
    <row r="184" spans="1:17">
      <c r="A184" s="681"/>
      <c r="B184" s="682" t="s">
        <v>694</v>
      </c>
      <c r="C184" s="685"/>
      <c r="D184" s="708"/>
      <c r="E184" s="684"/>
      <c r="F184" s="940"/>
      <c r="G184" s="684"/>
      <c r="H184" s="684"/>
      <c r="I184" s="684"/>
      <c r="J184" s="684"/>
      <c r="K184" s="693"/>
      <c r="L184" s="694"/>
      <c r="M184" s="694"/>
      <c r="N184" s="694"/>
      <c r="O184" s="695"/>
      <c r="P184" s="637"/>
      <c r="Q184" s="685"/>
    </row>
    <row r="185" spans="1:17" outlineLevel="1">
      <c r="A185" s="681"/>
      <c r="B185" s="682" t="s">
        <v>703</v>
      </c>
      <c r="C185" s="685"/>
      <c r="D185" s="708"/>
      <c r="E185" s="684"/>
      <c r="F185" s="940">
        <v>1</v>
      </c>
      <c r="G185" s="684">
        <v>280</v>
      </c>
      <c r="H185" s="684">
        <v>4</v>
      </c>
      <c r="I185" s="684"/>
      <c r="J185" s="684">
        <f>F185*G185*H185</f>
        <v>1120</v>
      </c>
      <c r="K185" s="693"/>
      <c r="L185" s="694"/>
      <c r="M185" s="694"/>
      <c r="N185" s="694"/>
      <c r="O185" s="695"/>
      <c r="P185" s="637"/>
      <c r="Q185" s="685"/>
    </row>
    <row r="186" spans="1:17" outlineLevel="1">
      <c r="A186" s="681"/>
      <c r="B186" s="682" t="s">
        <v>693</v>
      </c>
      <c r="C186" s="685"/>
      <c r="D186" s="708"/>
      <c r="E186" s="684"/>
      <c r="F186" s="940"/>
      <c r="G186" s="684"/>
      <c r="H186" s="684"/>
      <c r="I186" s="684"/>
      <c r="J186" s="684">
        <f t="shared" ref="J186:J188" si="9">F186*G186*H186</f>
        <v>0</v>
      </c>
      <c r="K186" s="693"/>
      <c r="L186" s="694"/>
      <c r="M186" s="694"/>
      <c r="N186" s="694"/>
      <c r="O186" s="695"/>
      <c r="P186" s="637"/>
      <c r="Q186" s="685"/>
    </row>
    <row r="187" spans="1:17" outlineLevel="1">
      <c r="A187" s="681"/>
      <c r="B187" s="682" t="s">
        <v>703</v>
      </c>
      <c r="C187" s="685"/>
      <c r="D187" s="708"/>
      <c r="E187" s="684"/>
      <c r="F187" s="940">
        <v>1</v>
      </c>
      <c r="G187" s="684">
        <v>289</v>
      </c>
      <c r="H187" s="684">
        <v>4</v>
      </c>
      <c r="I187" s="684"/>
      <c r="J187" s="684">
        <f t="shared" si="9"/>
        <v>1156</v>
      </c>
      <c r="K187" s="693"/>
      <c r="L187" s="694"/>
      <c r="M187" s="694"/>
      <c r="N187" s="694"/>
      <c r="O187" s="695"/>
      <c r="P187" s="637"/>
      <c r="Q187" s="685"/>
    </row>
    <row r="188" spans="1:17" outlineLevel="1">
      <c r="A188" s="681"/>
      <c r="B188" s="682" t="s">
        <v>768</v>
      </c>
      <c r="C188" s="685"/>
      <c r="D188" s="708"/>
      <c r="E188" s="684"/>
      <c r="F188" s="940">
        <f>-F240</f>
        <v>-60</v>
      </c>
      <c r="G188" s="684">
        <f>G240</f>
        <v>3</v>
      </c>
      <c r="H188" s="684">
        <f>H240</f>
        <v>1.1000000000000001</v>
      </c>
      <c r="I188" s="684"/>
      <c r="J188" s="684">
        <f t="shared" si="9"/>
        <v>-198.00000000000003</v>
      </c>
      <c r="K188" s="693"/>
      <c r="L188" s="694"/>
      <c r="M188" s="694"/>
      <c r="N188" s="694"/>
      <c r="O188" s="695"/>
      <c r="P188" s="637"/>
      <c r="Q188" s="685"/>
    </row>
    <row r="189" spans="1:17">
      <c r="A189" s="681"/>
      <c r="B189" s="682"/>
      <c r="C189" s="685"/>
      <c r="D189" s="708"/>
      <c r="E189" s="684"/>
      <c r="F189" s="940"/>
      <c r="G189" s="684"/>
      <c r="H189" s="684"/>
      <c r="I189" s="684"/>
      <c r="J189" s="684"/>
      <c r="K189" s="693"/>
      <c r="L189" s="694"/>
      <c r="M189" s="694"/>
      <c r="N189" s="694"/>
      <c r="O189" s="695"/>
      <c r="P189" s="637"/>
      <c r="Q189" s="685"/>
    </row>
    <row r="190" spans="1:17" ht="31.5">
      <c r="A190" s="681">
        <f>IF(ISBLANK(E190),"",COUNTA($E$22:E190))</f>
        <v>37</v>
      </c>
      <c r="B190" s="682" t="s">
        <v>1441</v>
      </c>
      <c r="C190" s="685"/>
      <c r="D190" s="685"/>
      <c r="E190" s="684" t="s">
        <v>3</v>
      </c>
      <c r="F190" s="940"/>
      <c r="G190" s="684"/>
      <c r="H190" s="684"/>
      <c r="I190" s="684"/>
      <c r="J190" s="684"/>
      <c r="K190" s="693">
        <f>SUM(J192:J198)</f>
        <v>804</v>
      </c>
      <c r="L190" s="694"/>
      <c r="M190" s="694"/>
      <c r="N190" s="694"/>
      <c r="O190" s="695">
        <f>+L190+M190+N190</f>
        <v>0</v>
      </c>
      <c r="P190" s="637">
        <f>O190*$K190</f>
        <v>0</v>
      </c>
      <c r="Q190" s="685"/>
    </row>
    <row r="191" spans="1:17">
      <c r="A191" s="681"/>
      <c r="B191" s="682" t="s">
        <v>693</v>
      </c>
      <c r="C191" s="685"/>
      <c r="D191" s="708"/>
      <c r="E191" s="684"/>
      <c r="F191" s="940"/>
      <c r="G191" s="684"/>
      <c r="H191" s="684"/>
      <c r="I191" s="684"/>
      <c r="J191" s="684"/>
      <c r="K191" s="693"/>
      <c r="L191" s="694"/>
      <c r="M191" s="694"/>
      <c r="N191" s="694"/>
      <c r="O191" s="695"/>
      <c r="P191" s="637"/>
      <c r="Q191" s="685"/>
    </row>
    <row r="192" spans="1:17" outlineLevel="1">
      <c r="A192" s="681"/>
      <c r="B192" s="682" t="s">
        <v>704</v>
      </c>
      <c r="C192" s="685"/>
      <c r="D192" s="708"/>
      <c r="E192" s="684"/>
      <c r="F192" s="940">
        <v>2</v>
      </c>
      <c r="G192" s="684">
        <v>35</v>
      </c>
      <c r="H192" s="684">
        <v>4</v>
      </c>
      <c r="I192" s="684"/>
      <c r="J192" s="684">
        <f>F192*G192*H192</f>
        <v>280</v>
      </c>
      <c r="K192" s="693"/>
      <c r="L192" s="694"/>
      <c r="M192" s="694"/>
      <c r="N192" s="694"/>
      <c r="O192" s="695"/>
      <c r="P192" s="637"/>
      <c r="Q192" s="685"/>
    </row>
    <row r="193" spans="1:19" outlineLevel="1">
      <c r="A193" s="681"/>
      <c r="B193" s="682" t="s">
        <v>705</v>
      </c>
      <c r="C193" s="685"/>
      <c r="D193" s="708"/>
      <c r="E193" s="684"/>
      <c r="F193" s="940">
        <v>1</v>
      </c>
      <c r="G193" s="684">
        <v>35</v>
      </c>
      <c r="H193" s="684">
        <v>4</v>
      </c>
      <c r="I193" s="684"/>
      <c r="J193" s="684">
        <f t="shared" ref="J193:J198" si="10">F193*G193*H193</f>
        <v>140</v>
      </c>
      <c r="K193" s="693"/>
      <c r="L193" s="694"/>
      <c r="M193" s="694"/>
      <c r="N193" s="694"/>
      <c r="O193" s="695"/>
      <c r="P193" s="637"/>
      <c r="Q193" s="685"/>
    </row>
    <row r="194" spans="1:19" outlineLevel="1">
      <c r="A194" s="681"/>
      <c r="B194" s="682" t="s">
        <v>706</v>
      </c>
      <c r="C194" s="685"/>
      <c r="D194" s="708"/>
      <c r="E194" s="684"/>
      <c r="F194" s="940">
        <v>1</v>
      </c>
      <c r="G194" s="684">
        <v>24</v>
      </c>
      <c r="H194" s="684">
        <v>4</v>
      </c>
      <c r="I194" s="684"/>
      <c r="J194" s="684">
        <f t="shared" si="10"/>
        <v>96</v>
      </c>
      <c r="K194" s="693"/>
      <c r="L194" s="694"/>
      <c r="M194" s="694"/>
      <c r="N194" s="694"/>
      <c r="O194" s="695"/>
      <c r="P194" s="637"/>
      <c r="Q194" s="685"/>
    </row>
    <row r="195" spans="1:19" outlineLevel="1">
      <c r="A195" s="681"/>
      <c r="B195" s="682" t="s">
        <v>707</v>
      </c>
      <c r="C195" s="685"/>
      <c r="D195" s="708"/>
      <c r="E195" s="684"/>
      <c r="F195" s="940">
        <v>1</v>
      </c>
      <c r="G195" s="684">
        <v>18</v>
      </c>
      <c r="H195" s="684">
        <v>4</v>
      </c>
      <c r="I195" s="684"/>
      <c r="J195" s="684">
        <f t="shared" si="10"/>
        <v>72</v>
      </c>
      <c r="K195" s="693"/>
      <c r="L195" s="694"/>
      <c r="M195" s="694"/>
      <c r="N195" s="694"/>
      <c r="O195" s="695"/>
      <c r="P195" s="637"/>
      <c r="Q195" s="685"/>
    </row>
    <row r="196" spans="1:19" outlineLevel="1">
      <c r="A196" s="681"/>
      <c r="B196" s="682" t="s">
        <v>708</v>
      </c>
      <c r="C196" s="685"/>
      <c r="D196" s="708"/>
      <c r="E196" s="684"/>
      <c r="F196" s="940">
        <v>1</v>
      </c>
      <c r="G196" s="684">
        <v>16</v>
      </c>
      <c r="H196" s="710">
        <v>4</v>
      </c>
      <c r="I196" s="684"/>
      <c r="J196" s="684">
        <f t="shared" si="10"/>
        <v>64</v>
      </c>
      <c r="K196" s="693"/>
      <c r="L196" s="694"/>
      <c r="M196" s="694"/>
      <c r="N196" s="694"/>
      <c r="O196" s="695"/>
      <c r="P196" s="637"/>
      <c r="Q196" s="685"/>
    </row>
    <row r="197" spans="1:19" outlineLevel="1">
      <c r="A197" s="681"/>
      <c r="B197" s="682" t="s">
        <v>709</v>
      </c>
      <c r="C197" s="685"/>
      <c r="D197" s="708"/>
      <c r="E197" s="684"/>
      <c r="F197" s="940">
        <v>1</v>
      </c>
      <c r="G197" s="684">
        <f>3*2+8</f>
        <v>14</v>
      </c>
      <c r="H197" s="684">
        <v>4</v>
      </c>
      <c r="I197" s="684"/>
      <c r="J197" s="684">
        <f t="shared" si="10"/>
        <v>56</v>
      </c>
      <c r="K197" s="693"/>
      <c r="L197" s="694"/>
      <c r="M197" s="694"/>
      <c r="N197" s="694"/>
      <c r="O197" s="695"/>
      <c r="P197" s="637"/>
      <c r="Q197" s="685"/>
    </row>
    <row r="198" spans="1:19" outlineLevel="1">
      <c r="A198" s="681"/>
      <c r="B198" s="682" t="s">
        <v>710</v>
      </c>
      <c r="C198" s="685"/>
      <c r="D198" s="708"/>
      <c r="E198" s="684"/>
      <c r="F198" s="940">
        <v>1</v>
      </c>
      <c r="G198" s="684">
        <f>8*3</f>
        <v>24</v>
      </c>
      <c r="H198" s="684">
        <v>4</v>
      </c>
      <c r="I198" s="684"/>
      <c r="J198" s="684">
        <f t="shared" si="10"/>
        <v>96</v>
      </c>
      <c r="K198" s="693"/>
      <c r="L198" s="694"/>
      <c r="M198" s="694"/>
      <c r="N198" s="694"/>
      <c r="O198" s="695"/>
      <c r="P198" s="637"/>
      <c r="Q198" s="685"/>
    </row>
    <row r="199" spans="1:19" ht="63">
      <c r="A199" s="681">
        <f>IF(ISBLANK(E199),"",COUNTA($E$22:E199))</f>
        <v>38</v>
      </c>
      <c r="B199" s="682" t="s">
        <v>1442</v>
      </c>
      <c r="C199" s="685" t="s">
        <v>1443</v>
      </c>
      <c r="D199" s="685" t="s">
        <v>964</v>
      </c>
      <c r="E199" s="684" t="s">
        <v>0</v>
      </c>
      <c r="F199" s="940"/>
      <c r="G199" s="684"/>
      <c r="H199" s="684"/>
      <c r="I199" s="684"/>
      <c r="J199" s="684"/>
      <c r="K199" s="693">
        <v>6</v>
      </c>
      <c r="L199" s="694"/>
      <c r="M199" s="694"/>
      <c r="N199" s="694"/>
      <c r="O199" s="695">
        <f>+L199+M199+N199</f>
        <v>0</v>
      </c>
      <c r="P199" s="637">
        <f>O199*$K199</f>
        <v>0</v>
      </c>
      <c r="Q199" s="685"/>
    </row>
    <row r="200" spans="1:19" ht="31.5">
      <c r="A200" s="681">
        <f>IF(ISBLANK(E200),"",COUNTA($E$22:E200))</f>
        <v>39</v>
      </c>
      <c r="B200" s="682" t="s">
        <v>1444</v>
      </c>
      <c r="C200" s="685"/>
      <c r="D200" s="685"/>
      <c r="E200" s="684" t="s">
        <v>2</v>
      </c>
      <c r="F200" s="940"/>
      <c r="G200" s="684"/>
      <c r="H200" s="684"/>
      <c r="I200" s="684"/>
      <c r="J200" s="684"/>
      <c r="K200" s="693">
        <v>340</v>
      </c>
      <c r="L200" s="636"/>
      <c r="M200" s="636"/>
      <c r="N200" s="636"/>
      <c r="O200" s="637">
        <f>+L200+M200+N200</f>
        <v>0</v>
      </c>
      <c r="P200" s="637">
        <f>O200*$K200</f>
        <v>0</v>
      </c>
      <c r="Q200" s="685"/>
      <c r="R200" s="648"/>
    </row>
    <row r="201" spans="1:19" ht="31.5">
      <c r="A201" s="681">
        <f>IF(ISBLANK(E201),"",COUNTA($E$22:E201))</f>
        <v>40</v>
      </c>
      <c r="B201" s="682" t="s">
        <v>1445</v>
      </c>
      <c r="C201" s="685"/>
      <c r="D201" s="685"/>
      <c r="E201" s="684" t="s">
        <v>2</v>
      </c>
      <c r="F201" s="940"/>
      <c r="G201" s="684"/>
      <c r="H201" s="684"/>
      <c r="I201" s="684"/>
      <c r="J201" s="684"/>
      <c r="K201" s="693">
        <f>SUM(J202:J205)</f>
        <v>569</v>
      </c>
      <c r="L201" s="636"/>
      <c r="M201" s="636"/>
      <c r="N201" s="636"/>
      <c r="O201" s="637">
        <f>+L201+M201+N201</f>
        <v>0</v>
      </c>
      <c r="P201" s="637">
        <f>O201*$K201</f>
        <v>0</v>
      </c>
      <c r="Q201" s="685"/>
      <c r="R201" s="711"/>
      <c r="S201" s="712"/>
    </row>
    <row r="202" spans="1:19" outlineLevel="1">
      <c r="A202" s="681"/>
      <c r="B202" s="682" t="s">
        <v>695</v>
      </c>
      <c r="C202" s="685"/>
      <c r="D202" s="685"/>
      <c r="E202" s="684"/>
      <c r="F202" s="940"/>
      <c r="G202" s="684"/>
      <c r="H202" s="684"/>
      <c r="I202" s="684"/>
      <c r="J202" s="684">
        <f>F202*G202</f>
        <v>0</v>
      </c>
      <c r="K202" s="693"/>
      <c r="L202" s="694"/>
      <c r="M202" s="694"/>
      <c r="N202" s="694"/>
      <c r="O202" s="695"/>
      <c r="P202" s="637"/>
      <c r="Q202" s="685"/>
      <c r="R202" s="711"/>
      <c r="S202" s="712"/>
    </row>
    <row r="203" spans="1:19" outlineLevel="1">
      <c r="A203" s="681"/>
      <c r="B203" s="682" t="s">
        <v>472</v>
      </c>
      <c r="C203" s="685"/>
      <c r="D203" s="685"/>
      <c r="E203" s="684"/>
      <c r="F203" s="940">
        <v>1</v>
      </c>
      <c r="G203" s="684">
        <f>G187</f>
        <v>289</v>
      </c>
      <c r="H203" s="684"/>
      <c r="I203" s="684"/>
      <c r="J203" s="684">
        <f>F203*G203</f>
        <v>289</v>
      </c>
      <c r="K203" s="693"/>
      <c r="L203" s="694"/>
      <c r="M203" s="694"/>
      <c r="N203" s="694"/>
      <c r="O203" s="695"/>
      <c r="P203" s="637"/>
      <c r="Q203" s="685"/>
      <c r="R203" s="711"/>
      <c r="S203" s="712"/>
    </row>
    <row r="204" spans="1:19" outlineLevel="1">
      <c r="A204" s="681"/>
      <c r="B204" s="682" t="s">
        <v>736</v>
      </c>
      <c r="C204" s="685"/>
      <c r="D204" s="685"/>
      <c r="E204" s="684"/>
      <c r="F204" s="940"/>
      <c r="G204" s="684"/>
      <c r="H204" s="684"/>
      <c r="I204" s="684"/>
      <c r="J204" s="684">
        <f>F204*G204</f>
        <v>0</v>
      </c>
      <c r="K204" s="693"/>
      <c r="L204" s="694"/>
      <c r="M204" s="694"/>
      <c r="N204" s="694"/>
      <c r="O204" s="695"/>
      <c r="P204" s="637"/>
      <c r="Q204" s="685"/>
      <c r="R204" s="711"/>
      <c r="S204" s="712"/>
    </row>
    <row r="205" spans="1:19" outlineLevel="1">
      <c r="A205" s="681"/>
      <c r="B205" s="682" t="s">
        <v>473</v>
      </c>
      <c r="C205" s="685"/>
      <c r="D205" s="685"/>
      <c r="E205" s="684"/>
      <c r="F205" s="940">
        <v>1</v>
      </c>
      <c r="G205" s="684">
        <f>G185</f>
        <v>280</v>
      </c>
      <c r="H205" s="684"/>
      <c r="I205" s="684"/>
      <c r="J205" s="684">
        <f>F205*G205</f>
        <v>280</v>
      </c>
      <c r="K205" s="693"/>
      <c r="L205" s="694"/>
      <c r="M205" s="694"/>
      <c r="N205" s="694"/>
      <c r="O205" s="695"/>
      <c r="P205" s="637"/>
      <c r="Q205" s="685"/>
      <c r="R205" s="711"/>
      <c r="S205" s="712"/>
    </row>
    <row r="206" spans="1:19" ht="31.5">
      <c r="A206" s="681">
        <f>IF(ISBLANK(E206),"",COUNTA($E$22:E206))</f>
        <v>41</v>
      </c>
      <c r="B206" s="682" t="s">
        <v>1446</v>
      </c>
      <c r="C206" s="685"/>
      <c r="D206" s="685"/>
      <c r="E206" s="684" t="s">
        <v>0</v>
      </c>
      <c r="F206" s="940"/>
      <c r="G206" s="684"/>
      <c r="H206" s="684"/>
      <c r="I206" s="684"/>
      <c r="J206" s="684"/>
      <c r="K206" s="693">
        <f>(24+34)*0.3*0.6*0.05</f>
        <v>0.52200000000000002</v>
      </c>
      <c r="L206" s="694"/>
      <c r="M206" s="694"/>
      <c r="N206" s="694"/>
      <c r="O206" s="695">
        <f>+L206+M206+N206</f>
        <v>0</v>
      </c>
      <c r="P206" s="637">
        <f>O206*$K206</f>
        <v>0</v>
      </c>
      <c r="Q206" s="685"/>
    </row>
    <row r="207" spans="1:19" ht="31.5">
      <c r="A207" s="687">
        <v>7</v>
      </c>
      <c r="B207" s="688" t="s">
        <v>1447</v>
      </c>
      <c r="C207" s="689"/>
      <c r="D207" s="689" t="s">
        <v>1002</v>
      </c>
      <c r="E207" s="690"/>
      <c r="F207" s="949"/>
      <c r="G207" s="690"/>
      <c r="H207" s="690"/>
      <c r="I207" s="690"/>
      <c r="J207" s="690"/>
      <c r="K207" s="689"/>
      <c r="L207" s="691"/>
      <c r="M207" s="691"/>
      <c r="N207" s="691"/>
      <c r="O207" s="692"/>
      <c r="P207" s="692">
        <f>SUBTOTAL(9,P208:P217)</f>
        <v>0</v>
      </c>
      <c r="Q207" s="689"/>
    </row>
    <row r="208" spans="1:19" ht="94.5">
      <c r="A208" s="681">
        <f>IF(ISBLANK(E208),"",COUNTA($E$22:E208))</f>
        <v>42</v>
      </c>
      <c r="B208" s="682" t="s">
        <v>1448</v>
      </c>
      <c r="C208" s="685" t="s">
        <v>1449</v>
      </c>
      <c r="D208" s="708" t="s">
        <v>1003</v>
      </c>
      <c r="E208" s="684" t="s">
        <v>3</v>
      </c>
      <c r="F208" s="940"/>
      <c r="G208" s="684"/>
      <c r="H208" s="684"/>
      <c r="I208" s="684"/>
      <c r="J208" s="684"/>
      <c r="K208" s="693">
        <f>SUM(J209:J213)+K190</f>
        <v>2882</v>
      </c>
      <c r="L208" s="694"/>
      <c r="M208" s="694"/>
      <c r="N208" s="694"/>
      <c r="O208" s="695">
        <f>+L208+M208+N208</f>
        <v>0</v>
      </c>
      <c r="P208" s="637">
        <f>O208*$K208</f>
        <v>0</v>
      </c>
      <c r="Q208" s="685"/>
    </row>
    <row r="209" spans="1:17" outlineLevel="1">
      <c r="A209" s="681"/>
      <c r="B209" s="682" t="s">
        <v>693</v>
      </c>
      <c r="C209" s="685"/>
      <c r="D209" s="708"/>
      <c r="E209" s="684"/>
      <c r="F209" s="940"/>
      <c r="G209" s="684"/>
      <c r="H209" s="684"/>
      <c r="I209" s="684"/>
      <c r="J209" s="684">
        <f>F209*G209*H209</f>
        <v>0</v>
      </c>
      <c r="K209" s="693"/>
      <c r="L209" s="694"/>
      <c r="M209" s="694"/>
      <c r="N209" s="694"/>
      <c r="O209" s="695"/>
      <c r="P209" s="637"/>
      <c r="Q209" s="685"/>
    </row>
    <row r="210" spans="1:17" outlineLevel="1">
      <c r="A210" s="681"/>
      <c r="B210" s="682" t="s">
        <v>703</v>
      </c>
      <c r="C210" s="685"/>
      <c r="D210" s="708"/>
      <c r="E210" s="684"/>
      <c r="F210" s="940">
        <v>1</v>
      </c>
      <c r="G210" s="684">
        <f>G187</f>
        <v>289</v>
      </c>
      <c r="H210" s="684">
        <v>4</v>
      </c>
      <c r="I210" s="684"/>
      <c r="J210" s="684">
        <f>PRODUCT(F210:I210)</f>
        <v>1156</v>
      </c>
      <c r="K210" s="693"/>
      <c r="L210" s="694"/>
      <c r="M210" s="694"/>
      <c r="N210" s="694"/>
      <c r="O210" s="695"/>
      <c r="P210" s="637"/>
      <c r="Q210" s="685"/>
    </row>
    <row r="211" spans="1:17" outlineLevel="1">
      <c r="A211" s="681"/>
      <c r="B211" s="682" t="s">
        <v>694</v>
      </c>
      <c r="C211" s="685"/>
      <c r="D211" s="708"/>
      <c r="E211" s="684"/>
      <c r="F211" s="940"/>
      <c r="G211" s="684"/>
      <c r="H211" s="684"/>
      <c r="I211" s="684"/>
      <c r="J211" s="684">
        <f t="shared" ref="J211:J212" si="11">PRODUCT(F211:I211)</f>
        <v>0</v>
      </c>
      <c r="K211" s="693"/>
      <c r="L211" s="694"/>
      <c r="M211" s="694"/>
      <c r="N211" s="694"/>
      <c r="O211" s="695"/>
      <c r="P211" s="637"/>
      <c r="Q211" s="685"/>
    </row>
    <row r="212" spans="1:17" outlineLevel="1">
      <c r="A212" s="681"/>
      <c r="B212" s="682" t="s">
        <v>703</v>
      </c>
      <c r="C212" s="685"/>
      <c r="D212" s="708"/>
      <c r="E212" s="684"/>
      <c r="F212" s="940">
        <v>1</v>
      </c>
      <c r="G212" s="684">
        <f>G185</f>
        <v>280</v>
      </c>
      <c r="H212" s="684">
        <v>4</v>
      </c>
      <c r="I212" s="684"/>
      <c r="J212" s="684">
        <f t="shared" si="11"/>
        <v>1120</v>
      </c>
      <c r="K212" s="693"/>
      <c r="L212" s="694"/>
      <c r="M212" s="694"/>
      <c r="N212" s="694"/>
      <c r="O212" s="695"/>
      <c r="P212" s="637"/>
      <c r="Q212" s="685"/>
    </row>
    <row r="213" spans="1:17" outlineLevel="1">
      <c r="A213" s="681"/>
      <c r="B213" s="682" t="s">
        <v>769</v>
      </c>
      <c r="C213" s="685"/>
      <c r="D213" s="708"/>
      <c r="E213" s="684"/>
      <c r="F213" s="940"/>
      <c r="G213" s="684"/>
      <c r="H213" s="684"/>
      <c r="I213" s="684">
        <f>I218</f>
        <v>-198.00000000000003</v>
      </c>
      <c r="J213" s="684">
        <f>J188</f>
        <v>-198.00000000000003</v>
      </c>
      <c r="K213" s="693"/>
      <c r="L213" s="694"/>
      <c r="M213" s="694"/>
      <c r="N213" s="694"/>
      <c r="O213" s="695"/>
      <c r="P213" s="637"/>
      <c r="Q213" s="685"/>
    </row>
    <row r="214" spans="1:17" ht="63">
      <c r="A214" s="681">
        <f>IF(ISBLANK(E214),"",COUNTA($E$22:E214))</f>
        <v>43</v>
      </c>
      <c r="B214" s="682" t="s">
        <v>1450</v>
      </c>
      <c r="C214" s="685" t="s">
        <v>1451</v>
      </c>
      <c r="D214" s="685"/>
      <c r="E214" s="684" t="s">
        <v>3</v>
      </c>
      <c r="F214" s="940"/>
      <c r="G214" s="684"/>
      <c r="H214" s="684"/>
      <c r="I214" s="684"/>
      <c r="J214" s="684">
        <f>SUM(I215:I218)</f>
        <v>3686</v>
      </c>
      <c r="K214" s="693">
        <f>J214</f>
        <v>3686</v>
      </c>
      <c r="L214" s="694"/>
      <c r="M214" s="694"/>
      <c r="N214" s="694"/>
      <c r="O214" s="695">
        <f>+L214+M214+N214</f>
        <v>0</v>
      </c>
      <c r="P214" s="637">
        <f>O214*$K214</f>
        <v>0</v>
      </c>
      <c r="Q214" s="685"/>
    </row>
    <row r="215" spans="1:17">
      <c r="A215" s="681"/>
      <c r="B215" s="682"/>
      <c r="C215" s="685"/>
      <c r="D215" s="685"/>
      <c r="E215" s="684"/>
      <c r="F215" s="940">
        <f>F210</f>
        <v>1</v>
      </c>
      <c r="G215" s="684">
        <f>G210</f>
        <v>289</v>
      </c>
      <c r="H215" s="684">
        <f>H210</f>
        <v>4</v>
      </c>
      <c r="I215" s="684">
        <f>PRODUCT(F215:H215)</f>
        <v>1156</v>
      </c>
      <c r="J215" s="684"/>
      <c r="K215" s="693"/>
      <c r="L215" s="694"/>
      <c r="M215" s="694"/>
      <c r="N215" s="694"/>
      <c r="O215" s="695"/>
      <c r="P215" s="637"/>
      <c r="Q215" s="685"/>
    </row>
    <row r="216" spans="1:17">
      <c r="A216" s="681"/>
      <c r="B216" s="682"/>
      <c r="C216" s="685"/>
      <c r="D216" s="685"/>
      <c r="E216" s="684"/>
      <c r="F216" s="940">
        <f>F212</f>
        <v>1</v>
      </c>
      <c r="G216" s="684">
        <f>G212</f>
        <v>280</v>
      </c>
      <c r="H216" s="684">
        <f>H212</f>
        <v>4</v>
      </c>
      <c r="I216" s="684">
        <f t="shared" ref="I216:I217" si="12">PRODUCT(F216:H216)</f>
        <v>1120</v>
      </c>
      <c r="J216" s="684"/>
      <c r="K216" s="693"/>
      <c r="L216" s="694"/>
      <c r="M216" s="694"/>
      <c r="N216" s="694"/>
      <c r="O216" s="695"/>
      <c r="P216" s="637"/>
      <c r="Q216" s="685"/>
    </row>
    <row r="217" spans="1:17">
      <c r="A217" s="681"/>
      <c r="B217" s="682"/>
      <c r="C217" s="685"/>
      <c r="D217" s="685"/>
      <c r="E217" s="684"/>
      <c r="F217" s="940">
        <v>2</v>
      </c>
      <c r="G217" s="684"/>
      <c r="H217" s="704">
        <f>K190</f>
        <v>804</v>
      </c>
      <c r="I217" s="684">
        <f t="shared" si="12"/>
        <v>1608</v>
      </c>
      <c r="J217" s="684"/>
      <c r="K217" s="693"/>
      <c r="L217" s="694"/>
      <c r="M217" s="694"/>
      <c r="N217" s="694"/>
      <c r="O217" s="695"/>
      <c r="P217" s="637"/>
      <c r="Q217" s="685"/>
    </row>
    <row r="218" spans="1:17">
      <c r="A218" s="681"/>
      <c r="B218" s="682"/>
      <c r="C218" s="685"/>
      <c r="D218" s="685"/>
      <c r="E218" s="684"/>
      <c r="F218" s="940"/>
      <c r="G218" s="684"/>
      <c r="H218" s="704"/>
      <c r="I218" s="684">
        <f>J213</f>
        <v>-198.00000000000003</v>
      </c>
      <c r="J218" s="684"/>
      <c r="K218" s="693"/>
      <c r="L218" s="694"/>
      <c r="M218" s="694"/>
      <c r="N218" s="694"/>
      <c r="O218" s="695"/>
      <c r="P218" s="637"/>
      <c r="Q218" s="685"/>
    </row>
    <row r="219" spans="1:17" ht="31.5">
      <c r="A219" s="687">
        <v>8</v>
      </c>
      <c r="B219" s="688" t="s">
        <v>1452</v>
      </c>
      <c r="C219" s="689"/>
      <c r="D219" s="689"/>
      <c r="E219" s="690"/>
      <c r="F219" s="949"/>
      <c r="G219" s="690"/>
      <c r="H219" s="690"/>
      <c r="I219" s="690"/>
      <c r="J219" s="690"/>
      <c r="K219" s="689"/>
      <c r="L219" s="691"/>
      <c r="M219" s="691"/>
      <c r="N219" s="691"/>
      <c r="O219" s="692"/>
      <c r="P219" s="692">
        <f>SUBTOTAL(9,P220:P222)</f>
        <v>0</v>
      </c>
      <c r="Q219" s="689"/>
    </row>
    <row r="220" spans="1:17" ht="31.5">
      <c r="A220" s="681">
        <f>IF(ISBLANK(E220),"",COUNTA($E$22:E220))</f>
        <v>44</v>
      </c>
      <c r="B220" s="674" t="s">
        <v>1843</v>
      </c>
      <c r="C220" s="684" t="s">
        <v>906</v>
      </c>
      <c r="D220" s="684" t="s">
        <v>907</v>
      </c>
      <c r="E220" s="684" t="s">
        <v>3</v>
      </c>
      <c r="F220" s="940"/>
      <c r="G220" s="684"/>
      <c r="H220" s="684"/>
      <c r="I220" s="684"/>
      <c r="J220" s="684"/>
      <c r="K220" s="693">
        <f>J210+I217+I218</f>
        <v>2566</v>
      </c>
      <c r="L220" s="694"/>
      <c r="M220" s="694"/>
      <c r="N220" s="694"/>
      <c r="O220" s="695">
        <f>+L220+M220+N220</f>
        <v>0</v>
      </c>
      <c r="P220" s="637">
        <f>O220*$K220</f>
        <v>0</v>
      </c>
      <c r="Q220" s="685"/>
    </row>
    <row r="221" spans="1:17" ht="31.5">
      <c r="A221" s="681">
        <f>IF(ISBLANK(E221),"",COUNTA($E$22:E221))</f>
        <v>45</v>
      </c>
      <c r="B221" s="674" t="s">
        <v>1453</v>
      </c>
      <c r="C221" s="684" t="s">
        <v>905</v>
      </c>
      <c r="D221" s="684" t="s">
        <v>770</v>
      </c>
      <c r="E221" s="684" t="s">
        <v>3</v>
      </c>
      <c r="F221" s="940"/>
      <c r="G221" s="684"/>
      <c r="H221" s="684"/>
      <c r="I221" s="684"/>
      <c r="J221" s="684"/>
      <c r="K221" s="693">
        <f>J210+J212*2+J213</f>
        <v>3198</v>
      </c>
      <c r="L221" s="694"/>
      <c r="M221" s="694"/>
      <c r="N221" s="694"/>
      <c r="O221" s="695">
        <f>+L221+M221+N221</f>
        <v>0</v>
      </c>
      <c r="P221" s="637">
        <f>O221*$K221</f>
        <v>0</v>
      </c>
      <c r="Q221" s="685"/>
    </row>
    <row r="222" spans="1:17">
      <c r="A222" s="681"/>
      <c r="B222" s="674"/>
      <c r="C222" s="684"/>
      <c r="D222" s="684"/>
      <c r="E222" s="684"/>
      <c r="F222" s="940"/>
      <c r="G222" s="684"/>
      <c r="H222" s="684"/>
      <c r="I222" s="684"/>
      <c r="J222" s="684"/>
      <c r="K222" s="693"/>
      <c r="L222" s="694"/>
      <c r="M222" s="694"/>
      <c r="N222" s="694"/>
      <c r="O222" s="695"/>
      <c r="P222" s="637"/>
      <c r="Q222" s="685"/>
    </row>
    <row r="223" spans="1:17" ht="31.5">
      <c r="A223" s="687">
        <v>9</v>
      </c>
      <c r="B223" s="688" t="s">
        <v>995</v>
      </c>
      <c r="C223" s="689"/>
      <c r="D223" s="689"/>
      <c r="E223" s="690"/>
      <c r="F223" s="949"/>
      <c r="G223" s="690"/>
      <c r="H223" s="690"/>
      <c r="I223" s="690"/>
      <c r="J223" s="690"/>
      <c r="K223" s="689"/>
      <c r="L223" s="691"/>
      <c r="M223" s="691"/>
      <c r="N223" s="691"/>
      <c r="O223" s="692"/>
      <c r="P223" s="692">
        <f>SUBTOTAL(9,P224:P228)</f>
        <v>0</v>
      </c>
      <c r="Q223" s="689"/>
    </row>
    <row r="224" spans="1:17" ht="63">
      <c r="A224" s="681">
        <f>IF(ISBLANK(E224),"",COUNTA($E$22:E224))</f>
        <v>46</v>
      </c>
      <c r="B224" s="682" t="s">
        <v>1454</v>
      </c>
      <c r="C224" s="685"/>
      <c r="D224" s="685"/>
      <c r="E224" s="677" t="s">
        <v>3</v>
      </c>
      <c r="F224" s="947"/>
      <c r="G224" s="677"/>
      <c r="H224" s="677"/>
      <c r="I224" s="677"/>
      <c r="J224" s="677"/>
      <c r="K224" s="713">
        <f>SUM(J225:J227)</f>
        <v>12363</v>
      </c>
      <c r="L224" s="679"/>
      <c r="M224" s="679"/>
      <c r="N224" s="679"/>
      <c r="O224" s="714">
        <f>+L224+M224+N224</f>
        <v>0</v>
      </c>
      <c r="P224" s="714">
        <f>O224*$K224</f>
        <v>0</v>
      </c>
      <c r="Q224" s="685" t="s">
        <v>464</v>
      </c>
    </row>
    <row r="225" spans="1:20" outlineLevel="1">
      <c r="A225" s="681"/>
      <c r="B225" s="682" t="s">
        <v>699</v>
      </c>
      <c r="C225" s="685"/>
      <c r="D225" s="685"/>
      <c r="E225" s="684"/>
      <c r="F225" s="940">
        <v>1</v>
      </c>
      <c r="G225" s="684">
        <v>4973</v>
      </c>
      <c r="H225" s="684"/>
      <c r="I225" s="677"/>
      <c r="J225" s="677">
        <f>G225</f>
        <v>4973</v>
      </c>
      <c r="K225" s="713"/>
      <c r="L225" s="679"/>
      <c r="M225" s="679"/>
      <c r="N225" s="679"/>
      <c r="O225" s="714"/>
      <c r="P225" s="714"/>
      <c r="Q225" s="685"/>
    </row>
    <row r="226" spans="1:20" outlineLevel="1">
      <c r="A226" s="681"/>
      <c r="B226" s="682" t="s">
        <v>701</v>
      </c>
      <c r="C226" s="685"/>
      <c r="D226" s="685"/>
      <c r="E226" s="684"/>
      <c r="F226" s="940">
        <v>1</v>
      </c>
      <c r="G226" s="677">
        <v>2660</v>
      </c>
      <c r="H226" s="684"/>
      <c r="I226" s="677"/>
      <c r="J226" s="677">
        <f>G226</f>
        <v>2660</v>
      </c>
      <c r="K226" s="713"/>
      <c r="L226" s="679"/>
      <c r="M226" s="679"/>
      <c r="N226" s="679"/>
      <c r="O226" s="714"/>
      <c r="P226" s="714"/>
      <c r="Q226" s="685"/>
    </row>
    <row r="227" spans="1:20" outlineLevel="1">
      <c r="A227" s="681"/>
      <c r="B227" s="682" t="s">
        <v>700</v>
      </c>
      <c r="C227" s="685"/>
      <c r="D227" s="685"/>
      <c r="E227" s="684"/>
      <c r="F227" s="940">
        <v>1</v>
      </c>
      <c r="G227" s="684">
        <v>4730</v>
      </c>
      <c r="H227" s="684"/>
      <c r="I227" s="677"/>
      <c r="J227" s="677">
        <f>G227</f>
        <v>4730</v>
      </c>
      <c r="K227" s="713"/>
      <c r="L227" s="679"/>
      <c r="M227" s="679"/>
      <c r="N227" s="679"/>
      <c r="O227" s="714"/>
      <c r="P227" s="714"/>
      <c r="Q227" s="685"/>
    </row>
    <row r="228" spans="1:20" ht="31.5">
      <c r="A228" s="681">
        <f>IF(ISBLANK(E228),"",COUNTA($E$22:E228))</f>
        <v>47</v>
      </c>
      <c r="B228" s="682" t="s">
        <v>1455</v>
      </c>
      <c r="C228" s="715"/>
      <c r="D228" s="685"/>
      <c r="E228" s="684" t="s">
        <v>3</v>
      </c>
      <c r="F228" s="940">
        <v>1</v>
      </c>
      <c r="G228" s="684"/>
      <c r="H228" s="684"/>
      <c r="I228" s="684"/>
      <c r="J228" s="684"/>
      <c r="K228" s="693">
        <f>K224</f>
        <v>12363</v>
      </c>
      <c r="L228" s="694"/>
      <c r="M228" s="694"/>
      <c r="N228" s="694"/>
      <c r="O228" s="695">
        <f>+L228+M228+N228</f>
        <v>0</v>
      </c>
      <c r="P228" s="637">
        <f>O228*$K228</f>
        <v>0</v>
      </c>
      <c r="Q228" s="685"/>
    </row>
    <row r="229" spans="1:20">
      <c r="A229" s="681"/>
      <c r="B229" s="682"/>
      <c r="C229" s="685"/>
      <c r="D229" s="685"/>
      <c r="E229" s="684"/>
      <c r="F229" s="940"/>
      <c r="G229" s="684"/>
      <c r="H229" s="684"/>
      <c r="I229" s="684"/>
      <c r="J229" s="684"/>
      <c r="K229" s="693"/>
      <c r="L229" s="694"/>
      <c r="M229" s="694"/>
      <c r="N229" s="694"/>
      <c r="O229" s="695"/>
      <c r="P229" s="637"/>
      <c r="Q229" s="685"/>
    </row>
    <row r="230" spans="1:20" ht="31.5">
      <c r="A230" s="687">
        <v>10</v>
      </c>
      <c r="B230" s="688" t="s">
        <v>752</v>
      </c>
      <c r="C230" s="689"/>
      <c r="D230" s="689"/>
      <c r="E230" s="690"/>
      <c r="F230" s="949"/>
      <c r="G230" s="690"/>
      <c r="H230" s="690"/>
      <c r="I230" s="690"/>
      <c r="J230" s="690"/>
      <c r="K230" s="689"/>
      <c r="L230" s="691"/>
      <c r="M230" s="691"/>
      <c r="N230" s="691"/>
      <c r="O230" s="692"/>
      <c r="P230" s="692">
        <f>SUBTOTAL(9,P231:P232)</f>
        <v>0</v>
      </c>
      <c r="Q230" s="689"/>
    </row>
    <row r="231" spans="1:20" ht="213" customHeight="1">
      <c r="A231" s="681">
        <f>IF(ISBLANK(E231),"",COUNTA($E$22:E231))</f>
        <v>48</v>
      </c>
      <c r="B231" s="682" t="s">
        <v>1284</v>
      </c>
      <c r="C231" s="685"/>
      <c r="D231" s="685"/>
      <c r="E231" s="684" t="s">
        <v>3</v>
      </c>
      <c r="F231" s="940"/>
      <c r="G231" s="684"/>
      <c r="H231" s="684"/>
      <c r="I231" s="684"/>
      <c r="J231" s="684"/>
      <c r="K231" s="693"/>
      <c r="L231" s="636"/>
      <c r="M231" s="636"/>
      <c r="N231" s="636"/>
      <c r="O231" s="637"/>
      <c r="P231" s="637">
        <f>O231*$K231</f>
        <v>0</v>
      </c>
      <c r="Q231" s="1133" t="s">
        <v>680</v>
      </c>
    </row>
    <row r="232" spans="1:20" ht="181.9" customHeight="1">
      <c r="A232" s="681">
        <v>70</v>
      </c>
      <c r="B232" s="682" t="s">
        <v>1283</v>
      </c>
      <c r="C232" s="685" t="s">
        <v>771</v>
      </c>
      <c r="D232" s="685"/>
      <c r="E232" s="684" t="s">
        <v>3</v>
      </c>
      <c r="F232" s="940"/>
      <c r="G232" s="684"/>
      <c r="H232" s="684"/>
      <c r="I232" s="684"/>
      <c r="J232" s="684"/>
      <c r="K232" s="693"/>
      <c r="L232" s="636"/>
      <c r="M232" s="636"/>
      <c r="N232" s="636"/>
      <c r="O232" s="637"/>
      <c r="P232" s="637">
        <f>O232*$K232</f>
        <v>0</v>
      </c>
      <c r="Q232" s="1134"/>
    </row>
    <row r="233" spans="1:20" ht="31.5">
      <c r="A233" s="687">
        <v>11</v>
      </c>
      <c r="B233" s="688" t="s">
        <v>754</v>
      </c>
      <c r="C233" s="689"/>
      <c r="D233" s="689"/>
      <c r="E233" s="690"/>
      <c r="F233" s="949"/>
      <c r="G233" s="690"/>
      <c r="H233" s="690"/>
      <c r="I233" s="690"/>
      <c r="J233" s="690"/>
      <c r="K233" s="689"/>
      <c r="L233" s="691"/>
      <c r="M233" s="691"/>
      <c r="N233" s="691"/>
      <c r="O233" s="692"/>
      <c r="P233" s="692">
        <f>SUBTOTAL(9,P234:P241)</f>
        <v>0</v>
      </c>
      <c r="Q233" s="689"/>
    </row>
    <row r="234" spans="1:20" ht="32.25" customHeight="1">
      <c r="A234" s="716" t="s">
        <v>18</v>
      </c>
      <c r="B234" s="717" t="s">
        <v>1456</v>
      </c>
      <c r="C234" s="685"/>
      <c r="D234" s="685"/>
      <c r="E234" s="684"/>
      <c r="F234" s="940"/>
      <c r="G234" s="684"/>
      <c r="H234" s="684"/>
      <c r="I234" s="684"/>
      <c r="J234" s="684"/>
      <c r="K234" s="693"/>
      <c r="L234" s="694"/>
      <c r="M234" s="694"/>
      <c r="N234" s="694"/>
      <c r="O234" s="695"/>
      <c r="P234" s="637"/>
      <c r="Q234" s="685"/>
    </row>
    <row r="235" spans="1:20" ht="31.5">
      <c r="A235" s="681">
        <f>IF(ISBLANK(E235),"",COUNTA($E$22:E235))</f>
        <v>50</v>
      </c>
      <c r="B235" s="718" t="s">
        <v>737</v>
      </c>
      <c r="C235" s="708"/>
      <c r="D235" s="683" t="s">
        <v>1457</v>
      </c>
      <c r="E235" s="684" t="s">
        <v>5</v>
      </c>
      <c r="F235" s="940"/>
      <c r="G235" s="684"/>
      <c r="H235" s="684"/>
      <c r="I235" s="684"/>
      <c r="J235" s="684"/>
      <c r="K235" s="693">
        <v>12</v>
      </c>
      <c r="L235" s="694"/>
      <c r="M235" s="694"/>
      <c r="N235" s="694"/>
      <c r="O235" s="695">
        <f>+L235+M235+N235</f>
        <v>0</v>
      </c>
      <c r="P235" s="637">
        <f>O235*$K235</f>
        <v>0</v>
      </c>
      <c r="Q235" s="685"/>
      <c r="R235" s="711"/>
    </row>
    <row r="236" spans="1:20" ht="31.5">
      <c r="A236" s="681">
        <f>IF(ISBLANK(E236),"",COUNTA($E$22:E236))</f>
        <v>51</v>
      </c>
      <c r="B236" s="718" t="s">
        <v>965</v>
      </c>
      <c r="C236" s="708"/>
      <c r="D236" s="683" t="s">
        <v>1457</v>
      </c>
      <c r="E236" s="684" t="s">
        <v>46</v>
      </c>
      <c r="F236" s="940"/>
      <c r="G236" s="684"/>
      <c r="H236" s="684"/>
      <c r="I236" s="684"/>
      <c r="J236" s="684"/>
      <c r="K236" s="693">
        <v>3</v>
      </c>
      <c r="L236" s="694"/>
      <c r="M236" s="694"/>
      <c r="N236" s="694"/>
      <c r="O236" s="695">
        <f>+L236+M236+N236</f>
        <v>0</v>
      </c>
      <c r="P236" s="637">
        <f>O236*$K236</f>
        <v>0</v>
      </c>
      <c r="Q236" s="685"/>
    </row>
    <row r="237" spans="1:20" ht="31.5">
      <c r="A237" s="716" t="s">
        <v>18</v>
      </c>
      <c r="B237" s="717" t="s">
        <v>1458</v>
      </c>
      <c r="C237" s="685"/>
      <c r="D237" s="685"/>
      <c r="E237" s="684"/>
      <c r="F237" s="940"/>
      <c r="G237" s="684"/>
      <c r="H237" s="684"/>
      <c r="I237" s="684"/>
      <c r="J237" s="684"/>
      <c r="K237" s="693"/>
      <c r="L237" s="694"/>
      <c r="M237" s="694"/>
      <c r="N237" s="694"/>
      <c r="O237" s="695"/>
      <c r="P237" s="637"/>
      <c r="Q237" s="685"/>
    </row>
    <row r="238" spans="1:20" ht="147.6" customHeight="1">
      <c r="A238" s="681">
        <f>IF(ISBLANK(E238),"",COUNTA($E$22:E238))</f>
        <v>52</v>
      </c>
      <c r="B238" s="718" t="s">
        <v>1281</v>
      </c>
      <c r="C238" s="708" t="s">
        <v>1282</v>
      </c>
      <c r="D238" s="683"/>
      <c r="E238" s="684" t="s">
        <v>46</v>
      </c>
      <c r="F238" s="940"/>
      <c r="G238" s="684"/>
      <c r="H238" s="706"/>
      <c r="I238" s="684"/>
      <c r="J238" s="684"/>
      <c r="K238" s="693">
        <v>13</v>
      </c>
      <c r="L238" s="694"/>
      <c r="M238" s="694"/>
      <c r="N238" s="694"/>
      <c r="O238" s="695">
        <f>+L238+M238+N238</f>
        <v>0</v>
      </c>
      <c r="P238" s="637">
        <f>O238*$K238</f>
        <v>0</v>
      </c>
      <c r="Q238" s="942" t="s">
        <v>680</v>
      </c>
      <c r="S238" s="649">
        <f>T238/7+5200000</f>
        <v>46900000</v>
      </c>
      <c r="T238" s="649">
        <v>291900000</v>
      </c>
    </row>
    <row r="239" spans="1:20" ht="31.5">
      <c r="A239" s="716" t="s">
        <v>18</v>
      </c>
      <c r="B239" s="717" t="s">
        <v>997</v>
      </c>
      <c r="C239" s="685"/>
      <c r="D239" s="685"/>
      <c r="E239" s="684"/>
      <c r="F239" s="940"/>
      <c r="G239" s="684"/>
      <c r="H239" s="684"/>
      <c r="I239" s="684"/>
      <c r="J239" s="684"/>
      <c r="K239" s="693"/>
      <c r="L239" s="694"/>
      <c r="M239" s="694"/>
      <c r="N239" s="694"/>
      <c r="O239" s="695"/>
      <c r="P239" s="637"/>
      <c r="Q239" s="685"/>
    </row>
    <row r="240" spans="1:20" ht="31.15" customHeight="1">
      <c r="A240" s="681">
        <f>IF(ISBLANK(E240),"",MAX($A$22:A238)+1)</f>
        <v>71</v>
      </c>
      <c r="B240" s="682" t="s">
        <v>1264</v>
      </c>
      <c r="C240" s="685"/>
      <c r="D240" s="685" t="s">
        <v>417</v>
      </c>
      <c r="E240" s="684" t="s">
        <v>3</v>
      </c>
      <c r="F240" s="940">
        <v>60</v>
      </c>
      <c r="G240" s="684">
        <v>3</v>
      </c>
      <c r="H240" s="684">
        <v>1.1000000000000001</v>
      </c>
      <c r="I240" s="684"/>
      <c r="J240" s="684">
        <f>H240*G240*F240</f>
        <v>198.00000000000003</v>
      </c>
      <c r="K240" s="693">
        <f>J240</f>
        <v>198.00000000000003</v>
      </c>
      <c r="L240" s="694"/>
      <c r="M240" s="694"/>
      <c r="N240" s="694"/>
      <c r="O240" s="695">
        <f>+L240+M240+N240</f>
        <v>0</v>
      </c>
      <c r="P240" s="637">
        <f>O240*$K240</f>
        <v>0</v>
      </c>
      <c r="Q240" s="937" t="s">
        <v>680</v>
      </c>
    </row>
    <row r="241" spans="1:17" ht="25.15" customHeight="1">
      <c r="A241" s="681" t="str">
        <f>IF(ISBLANK(E241),"",MAX($A$22:A239)+1)</f>
        <v/>
      </c>
      <c r="B241" s="682"/>
      <c r="C241" s="685"/>
      <c r="D241" s="685"/>
      <c r="E241" s="684"/>
      <c r="F241" s="940"/>
      <c r="G241" s="684"/>
      <c r="H241" s="684"/>
      <c r="I241" s="684"/>
      <c r="J241" s="684"/>
      <c r="K241" s="693"/>
      <c r="L241" s="694"/>
      <c r="M241" s="694"/>
      <c r="N241" s="694"/>
      <c r="O241" s="695">
        <f>+L241+M241</f>
        <v>0</v>
      </c>
      <c r="P241" s="637">
        <f>O241*$K241</f>
        <v>0</v>
      </c>
      <c r="Q241" s="685"/>
    </row>
    <row r="242" spans="1:17" ht="34.15" customHeight="1">
      <c r="A242" s="687">
        <v>13</v>
      </c>
      <c r="B242" s="688" t="s">
        <v>998</v>
      </c>
      <c r="C242" s="689"/>
      <c r="D242" s="689"/>
      <c r="E242" s="690"/>
      <c r="F242" s="949"/>
      <c r="G242" s="690"/>
      <c r="H242" s="690"/>
      <c r="I242" s="690"/>
      <c r="J242" s="690"/>
      <c r="K242" s="689"/>
      <c r="L242" s="691"/>
      <c r="M242" s="691"/>
      <c r="N242" s="691"/>
      <c r="O242" s="692"/>
      <c r="P242" s="692">
        <f>SUBTOTAL(9,P243:P322)</f>
        <v>0</v>
      </c>
      <c r="Q242" s="689"/>
    </row>
    <row r="243" spans="1:17" s="686" customFormat="1" ht="34.15" customHeight="1">
      <c r="A243" s="630" t="s">
        <v>779</v>
      </c>
      <c r="B243" s="719" t="s">
        <v>962</v>
      </c>
      <c r="C243" s="638"/>
      <c r="D243" s="638"/>
      <c r="E243" s="634"/>
      <c r="F243" s="948"/>
      <c r="G243" s="634"/>
      <c r="H243" s="634"/>
      <c r="I243" s="634"/>
      <c r="J243" s="634"/>
      <c r="K243" s="638"/>
      <c r="L243" s="636"/>
      <c r="M243" s="636"/>
      <c r="N243" s="636"/>
      <c r="O243" s="637"/>
      <c r="P243" s="637"/>
      <c r="Q243" s="638"/>
    </row>
    <row r="244" spans="1:17" s="686" customFormat="1" ht="34.15" customHeight="1">
      <c r="A244" s="630" t="s">
        <v>779</v>
      </c>
      <c r="B244" s="631" t="s">
        <v>908</v>
      </c>
      <c r="C244" s="638"/>
      <c r="D244" s="638"/>
      <c r="E244" s="634"/>
      <c r="F244" s="948"/>
      <c r="G244" s="634"/>
      <c r="H244" s="634"/>
      <c r="I244" s="634"/>
      <c r="J244" s="634"/>
      <c r="K244" s="638"/>
      <c r="L244" s="636"/>
      <c r="M244" s="636"/>
      <c r="N244" s="636"/>
      <c r="O244" s="637"/>
      <c r="P244" s="637"/>
      <c r="Q244" s="638"/>
    </row>
    <row r="245" spans="1:17" s="686" customFormat="1" ht="34.15" customHeight="1">
      <c r="A245" s="630">
        <v>73</v>
      </c>
      <c r="B245" s="639" t="s">
        <v>909</v>
      </c>
      <c r="C245" s="638"/>
      <c r="D245" s="638"/>
      <c r="E245" s="634"/>
      <c r="F245" s="948"/>
      <c r="G245" s="634"/>
      <c r="H245" s="634"/>
      <c r="I245" s="634"/>
      <c r="J245" s="634"/>
      <c r="K245" s="720"/>
      <c r="L245" s="720"/>
      <c r="M245" s="720"/>
      <c r="N245" s="636"/>
      <c r="O245" s="636"/>
      <c r="P245" s="637"/>
      <c r="Q245" s="638"/>
    </row>
    <row r="246" spans="1:17" s="686" customFormat="1" ht="34.15" customHeight="1">
      <c r="A246" s="630">
        <v>74</v>
      </c>
      <c r="B246" s="639" t="s">
        <v>910</v>
      </c>
      <c r="C246" s="638" t="s">
        <v>940</v>
      </c>
      <c r="D246" s="638"/>
      <c r="E246" s="634" t="s">
        <v>1</v>
      </c>
      <c r="F246" s="948"/>
      <c r="G246" s="634"/>
      <c r="H246" s="634"/>
      <c r="I246" s="634"/>
      <c r="J246" s="634"/>
      <c r="K246" s="720">
        <v>243802.18858000002</v>
      </c>
      <c r="L246" s="720"/>
      <c r="M246" s="720"/>
      <c r="N246" s="636"/>
      <c r="O246" s="636">
        <f>+L246+M246</f>
        <v>0</v>
      </c>
      <c r="P246" s="637">
        <f t="shared" ref="P246:P308" si="13">O246*$K246</f>
        <v>0</v>
      </c>
      <c r="Q246" s="638"/>
    </row>
    <row r="247" spans="1:17" s="686" customFormat="1" ht="34.15" customHeight="1">
      <c r="A247" s="630">
        <v>75</v>
      </c>
      <c r="B247" s="639" t="s">
        <v>911</v>
      </c>
      <c r="C247" s="638" t="s">
        <v>941</v>
      </c>
      <c r="D247" s="638"/>
      <c r="E247" s="634" t="s">
        <v>1</v>
      </c>
      <c r="F247" s="948"/>
      <c r="G247" s="634"/>
      <c r="H247" s="634"/>
      <c r="I247" s="634"/>
      <c r="J247" s="634"/>
      <c r="K247" s="720">
        <v>1540.3322000000001</v>
      </c>
      <c r="L247" s="720"/>
      <c r="M247" s="720"/>
      <c r="N247" s="636"/>
      <c r="O247" s="636">
        <f t="shared" ref="O247:O309" si="14">+L247+M247</f>
        <v>0</v>
      </c>
      <c r="P247" s="637">
        <f t="shared" si="13"/>
        <v>0</v>
      </c>
      <c r="Q247" s="638"/>
    </row>
    <row r="248" spans="1:17" s="686" customFormat="1" ht="34.15" customHeight="1">
      <c r="A248" s="630" t="s">
        <v>779</v>
      </c>
      <c r="B248" s="631" t="s">
        <v>912</v>
      </c>
      <c r="C248" s="638" t="s">
        <v>942</v>
      </c>
      <c r="D248" s="638"/>
      <c r="E248" s="634" t="s">
        <v>1</v>
      </c>
      <c r="F248" s="948"/>
      <c r="G248" s="634"/>
      <c r="H248" s="634"/>
      <c r="I248" s="634"/>
      <c r="J248" s="634"/>
      <c r="K248" s="720">
        <v>7403.339176200001</v>
      </c>
      <c r="L248" s="720"/>
      <c r="M248" s="720"/>
      <c r="N248" s="636"/>
      <c r="O248" s="636">
        <f t="shared" si="14"/>
        <v>0</v>
      </c>
      <c r="P248" s="637">
        <f t="shared" si="13"/>
        <v>0</v>
      </c>
      <c r="Q248" s="638"/>
    </row>
    <row r="249" spans="1:17" s="686" customFormat="1" ht="34.15" customHeight="1">
      <c r="A249" s="630">
        <v>76</v>
      </c>
      <c r="B249" s="639" t="s">
        <v>913</v>
      </c>
      <c r="C249" s="638" t="s">
        <v>943</v>
      </c>
      <c r="D249" s="638"/>
      <c r="E249" s="634" t="s">
        <v>1</v>
      </c>
      <c r="F249" s="948"/>
      <c r="G249" s="634"/>
      <c r="H249" s="634"/>
      <c r="I249" s="634"/>
      <c r="J249" s="634"/>
      <c r="K249" s="720">
        <v>252745.85995620003</v>
      </c>
      <c r="L249" s="720"/>
      <c r="M249" s="720"/>
      <c r="N249" s="636"/>
      <c r="O249" s="636">
        <f t="shared" si="14"/>
        <v>0</v>
      </c>
      <c r="P249" s="637">
        <f t="shared" si="13"/>
        <v>0</v>
      </c>
      <c r="Q249" s="638"/>
    </row>
    <row r="250" spans="1:17" s="686" customFormat="1" ht="57" customHeight="1">
      <c r="A250" s="630" t="s">
        <v>779</v>
      </c>
      <c r="B250" s="639" t="s">
        <v>914</v>
      </c>
      <c r="C250" s="638" t="s">
        <v>944</v>
      </c>
      <c r="D250" s="638"/>
      <c r="E250" s="634" t="s">
        <v>3</v>
      </c>
      <c r="F250" s="948"/>
      <c r="G250" s="634"/>
      <c r="H250" s="634"/>
      <c r="I250" s="634"/>
      <c r="J250" s="634"/>
      <c r="K250" s="720">
        <v>8096.4750105448338</v>
      </c>
      <c r="L250" s="720"/>
      <c r="M250" s="720"/>
      <c r="N250" s="636"/>
      <c r="O250" s="636">
        <f t="shared" si="14"/>
        <v>0</v>
      </c>
      <c r="P250" s="637">
        <f t="shared" si="13"/>
        <v>0</v>
      </c>
      <c r="Q250" s="638"/>
    </row>
    <row r="251" spans="1:17" s="686" customFormat="1" ht="34.15" customHeight="1">
      <c r="A251" s="630" t="s">
        <v>779</v>
      </c>
      <c r="B251" s="631" t="s">
        <v>915</v>
      </c>
      <c r="C251" s="638"/>
      <c r="D251" s="638"/>
      <c r="E251" s="634"/>
      <c r="F251" s="948"/>
      <c r="G251" s="634"/>
      <c r="H251" s="634"/>
      <c r="I251" s="634"/>
      <c r="J251" s="634"/>
      <c r="K251" s="720"/>
      <c r="L251" s="720"/>
      <c r="M251" s="720"/>
      <c r="N251" s="636"/>
      <c r="O251" s="636">
        <f t="shared" si="14"/>
        <v>0</v>
      </c>
      <c r="P251" s="637">
        <f t="shared" si="13"/>
        <v>0</v>
      </c>
      <c r="Q251" s="638"/>
    </row>
    <row r="252" spans="1:17" s="686" customFormat="1" ht="80.45" customHeight="1">
      <c r="A252" s="630">
        <v>78</v>
      </c>
      <c r="B252" s="639" t="s">
        <v>916</v>
      </c>
      <c r="C252" s="638" t="s">
        <v>945</v>
      </c>
      <c r="D252" s="638"/>
      <c r="E252" s="634" t="s">
        <v>1</v>
      </c>
      <c r="F252" s="948"/>
      <c r="G252" s="634"/>
      <c r="H252" s="634"/>
      <c r="I252" s="634"/>
      <c r="J252" s="634"/>
      <c r="K252" s="720">
        <v>43936.927012625005</v>
      </c>
      <c r="L252" s="720"/>
      <c r="M252" s="720"/>
      <c r="N252" s="636"/>
      <c r="O252" s="636">
        <f t="shared" si="14"/>
        <v>0</v>
      </c>
      <c r="P252" s="637">
        <f t="shared" si="13"/>
        <v>0</v>
      </c>
      <c r="Q252" s="638"/>
    </row>
    <row r="253" spans="1:17" s="686" customFormat="1" ht="82.9" customHeight="1">
      <c r="A253" s="630" t="s">
        <v>779</v>
      </c>
      <c r="B253" s="639" t="s">
        <v>917</v>
      </c>
      <c r="C253" s="638" t="s">
        <v>945</v>
      </c>
      <c r="D253" s="638"/>
      <c r="E253" s="634" t="s">
        <v>1</v>
      </c>
      <c r="F253" s="948"/>
      <c r="G253" s="634"/>
      <c r="H253" s="634"/>
      <c r="I253" s="634"/>
      <c r="J253" s="634"/>
      <c r="K253" s="720">
        <v>2846.4413999999997</v>
      </c>
      <c r="L253" s="720"/>
      <c r="M253" s="720"/>
      <c r="N253" s="636"/>
      <c r="O253" s="636">
        <f t="shared" si="14"/>
        <v>0</v>
      </c>
      <c r="P253" s="637">
        <f t="shared" si="13"/>
        <v>0</v>
      </c>
      <c r="Q253" s="638"/>
    </row>
    <row r="254" spans="1:17" s="686" customFormat="1" ht="34.15" customHeight="1">
      <c r="A254" s="630">
        <v>79</v>
      </c>
      <c r="B254" s="631" t="s">
        <v>918</v>
      </c>
      <c r="C254" s="638"/>
      <c r="D254" s="638"/>
      <c r="E254" s="634"/>
      <c r="F254" s="948"/>
      <c r="G254" s="634"/>
      <c r="H254" s="634"/>
      <c r="I254" s="634"/>
      <c r="J254" s="634"/>
      <c r="K254" s="720"/>
      <c r="L254" s="720"/>
      <c r="M254" s="720"/>
      <c r="N254" s="636"/>
      <c r="O254" s="636">
        <f t="shared" si="14"/>
        <v>0</v>
      </c>
      <c r="P254" s="637">
        <f t="shared" si="13"/>
        <v>0</v>
      </c>
      <c r="Q254" s="638"/>
    </row>
    <row r="255" spans="1:17" s="686" customFormat="1" ht="193.9" customHeight="1">
      <c r="A255" s="630">
        <v>80</v>
      </c>
      <c r="B255" s="639" t="s">
        <v>919</v>
      </c>
      <c r="C255" s="638" t="s">
        <v>946</v>
      </c>
      <c r="D255" s="638"/>
      <c r="E255" s="634" t="s">
        <v>961</v>
      </c>
      <c r="F255" s="948"/>
      <c r="G255" s="634"/>
      <c r="H255" s="634"/>
      <c r="I255" s="634"/>
      <c r="J255" s="634"/>
      <c r="K255" s="720">
        <v>1</v>
      </c>
      <c r="L255" s="720"/>
      <c r="M255" s="720"/>
      <c r="N255" s="636"/>
      <c r="O255" s="636">
        <f t="shared" si="14"/>
        <v>0</v>
      </c>
      <c r="P255" s="637">
        <f t="shared" si="13"/>
        <v>0</v>
      </c>
      <c r="Q255" s="638"/>
    </row>
    <row r="256" spans="1:17" s="686" customFormat="1" ht="92.45" customHeight="1">
      <c r="A256" s="630">
        <v>81</v>
      </c>
      <c r="B256" s="639" t="s">
        <v>775</v>
      </c>
      <c r="C256" s="638" t="s">
        <v>947</v>
      </c>
      <c r="D256" s="638"/>
      <c r="E256" s="634" t="s">
        <v>961</v>
      </c>
      <c r="F256" s="948"/>
      <c r="G256" s="634"/>
      <c r="H256" s="634"/>
      <c r="I256" s="634"/>
      <c r="J256" s="634"/>
      <c r="K256" s="720">
        <v>1</v>
      </c>
      <c r="L256" s="720"/>
      <c r="M256" s="720"/>
      <c r="N256" s="636"/>
      <c r="O256" s="636">
        <f t="shared" si="14"/>
        <v>0</v>
      </c>
      <c r="P256" s="637">
        <f t="shared" si="13"/>
        <v>0</v>
      </c>
      <c r="Q256" s="638"/>
    </row>
    <row r="257" spans="1:17" s="686" customFormat="1" ht="96.6" customHeight="1">
      <c r="A257" s="630">
        <v>82</v>
      </c>
      <c r="B257" s="639" t="s">
        <v>776</v>
      </c>
      <c r="C257" s="638" t="s">
        <v>948</v>
      </c>
      <c r="D257" s="638"/>
      <c r="E257" s="634" t="s">
        <v>961</v>
      </c>
      <c r="F257" s="948"/>
      <c r="G257" s="634"/>
      <c r="H257" s="634"/>
      <c r="I257" s="634"/>
      <c r="J257" s="634"/>
      <c r="K257" s="720">
        <v>1</v>
      </c>
      <c r="L257" s="720"/>
      <c r="M257" s="720"/>
      <c r="N257" s="636"/>
      <c r="O257" s="636">
        <f t="shared" si="14"/>
        <v>0</v>
      </c>
      <c r="P257" s="637">
        <f t="shared" si="13"/>
        <v>0</v>
      </c>
      <c r="Q257" s="638"/>
    </row>
    <row r="258" spans="1:17" s="686" customFormat="1" ht="34.15" customHeight="1">
      <c r="A258" s="630">
        <v>83</v>
      </c>
      <c r="B258" s="631" t="s">
        <v>920</v>
      </c>
      <c r="C258" s="638"/>
      <c r="D258" s="638"/>
      <c r="E258" s="634"/>
      <c r="F258" s="948"/>
      <c r="G258" s="634"/>
      <c r="H258" s="634"/>
      <c r="I258" s="634"/>
      <c r="J258" s="634"/>
      <c r="K258" s="720"/>
      <c r="L258" s="720"/>
      <c r="M258" s="720"/>
      <c r="N258" s="636"/>
      <c r="O258" s="636">
        <f t="shared" si="14"/>
        <v>0</v>
      </c>
      <c r="P258" s="637">
        <f t="shared" si="13"/>
        <v>0</v>
      </c>
      <c r="Q258" s="638"/>
    </row>
    <row r="259" spans="1:17" s="686" customFormat="1" ht="34.15" customHeight="1">
      <c r="A259" s="630">
        <v>84</v>
      </c>
      <c r="B259" s="639" t="s">
        <v>488</v>
      </c>
      <c r="C259" s="638" t="s">
        <v>949</v>
      </c>
      <c r="D259" s="638"/>
      <c r="E259" s="634" t="s">
        <v>1</v>
      </c>
      <c r="F259" s="948"/>
      <c r="G259" s="634"/>
      <c r="H259" s="634"/>
      <c r="I259" s="634"/>
      <c r="J259" s="634"/>
      <c r="K259" s="720">
        <v>299529.22836882505</v>
      </c>
      <c r="L259" s="720"/>
      <c r="M259" s="720"/>
      <c r="N259" s="636"/>
      <c r="O259" s="636">
        <f t="shared" si="14"/>
        <v>0</v>
      </c>
      <c r="P259" s="637">
        <f t="shared" si="13"/>
        <v>0</v>
      </c>
      <c r="Q259" s="638"/>
    </row>
    <row r="260" spans="1:17" s="686" customFormat="1" ht="34.15" customHeight="1">
      <c r="A260" s="630">
        <v>85</v>
      </c>
      <c r="B260" s="639" t="s">
        <v>921</v>
      </c>
      <c r="C260" s="638" t="s">
        <v>950</v>
      </c>
      <c r="D260" s="638"/>
      <c r="E260" s="634" t="s">
        <v>1</v>
      </c>
      <c r="F260" s="948"/>
      <c r="G260" s="634"/>
      <c r="H260" s="634"/>
      <c r="I260" s="634"/>
      <c r="J260" s="634"/>
      <c r="K260" s="720">
        <v>299529.22836882505</v>
      </c>
      <c r="L260" s="720"/>
      <c r="M260" s="720"/>
      <c r="N260" s="636"/>
      <c r="O260" s="636">
        <f t="shared" si="14"/>
        <v>0</v>
      </c>
      <c r="P260" s="637">
        <f t="shared" si="13"/>
        <v>0</v>
      </c>
      <c r="Q260" s="638"/>
    </row>
    <row r="261" spans="1:17" s="686" customFormat="1" ht="34.15" customHeight="1">
      <c r="A261" s="630">
        <v>86</v>
      </c>
      <c r="B261" s="639" t="s">
        <v>922</v>
      </c>
      <c r="C261" s="638"/>
      <c r="D261" s="638"/>
      <c r="E261" s="634"/>
      <c r="F261" s="948"/>
      <c r="G261" s="634"/>
      <c r="H261" s="634"/>
      <c r="I261" s="634"/>
      <c r="J261" s="634"/>
      <c r="K261" s="720"/>
      <c r="L261" s="720"/>
      <c r="M261" s="720"/>
      <c r="N261" s="636"/>
      <c r="O261" s="636">
        <f t="shared" si="14"/>
        <v>0</v>
      </c>
      <c r="P261" s="637">
        <f t="shared" si="13"/>
        <v>0</v>
      </c>
      <c r="Q261" s="638"/>
    </row>
    <row r="262" spans="1:17" s="686" customFormat="1" ht="34.15" customHeight="1">
      <c r="A262" s="630" t="s">
        <v>779</v>
      </c>
      <c r="B262" s="631" t="s">
        <v>923</v>
      </c>
      <c r="C262" s="638"/>
      <c r="D262" s="638"/>
      <c r="E262" s="634"/>
      <c r="F262" s="948"/>
      <c r="G262" s="634"/>
      <c r="H262" s="634"/>
      <c r="I262" s="634"/>
      <c r="J262" s="634"/>
      <c r="K262" s="720"/>
      <c r="L262" s="720"/>
      <c r="M262" s="720"/>
      <c r="N262" s="636"/>
      <c r="O262" s="636">
        <f t="shared" si="14"/>
        <v>0</v>
      </c>
      <c r="P262" s="637">
        <f t="shared" si="13"/>
        <v>0</v>
      </c>
      <c r="Q262" s="638"/>
    </row>
    <row r="263" spans="1:17" s="686" customFormat="1" ht="64.150000000000006" customHeight="1">
      <c r="A263" s="630">
        <v>87</v>
      </c>
      <c r="B263" s="639" t="s">
        <v>777</v>
      </c>
      <c r="C263" s="638" t="s">
        <v>1785</v>
      </c>
      <c r="D263" s="638"/>
      <c r="E263" s="634" t="s">
        <v>3</v>
      </c>
      <c r="F263" s="948"/>
      <c r="G263" s="634"/>
      <c r="H263" s="634"/>
      <c r="I263" s="634"/>
      <c r="J263" s="634"/>
      <c r="K263" s="720">
        <v>5014.5999999999995</v>
      </c>
      <c r="L263" s="720"/>
      <c r="M263" s="720"/>
      <c r="N263" s="636"/>
      <c r="O263" s="636">
        <f t="shared" si="14"/>
        <v>0</v>
      </c>
      <c r="P263" s="637">
        <f t="shared" si="13"/>
        <v>0</v>
      </c>
      <c r="Q263" s="638"/>
    </row>
    <row r="264" spans="1:17" s="686" customFormat="1" ht="66.599999999999994" customHeight="1">
      <c r="A264" s="630">
        <v>88</v>
      </c>
      <c r="B264" s="639" t="s">
        <v>924</v>
      </c>
      <c r="C264" s="638" t="s">
        <v>951</v>
      </c>
      <c r="D264" s="638"/>
      <c r="E264" s="634" t="s">
        <v>3</v>
      </c>
      <c r="F264" s="948"/>
      <c r="G264" s="634"/>
      <c r="H264" s="634"/>
      <c r="I264" s="634"/>
      <c r="J264" s="634"/>
      <c r="K264" s="720">
        <v>2248.5</v>
      </c>
      <c r="L264" s="720"/>
      <c r="M264" s="720"/>
      <c r="N264" s="636"/>
      <c r="O264" s="636">
        <f t="shared" si="14"/>
        <v>0</v>
      </c>
      <c r="P264" s="637">
        <f t="shared" si="13"/>
        <v>0</v>
      </c>
      <c r="Q264" s="638"/>
    </row>
    <row r="265" spans="1:17" s="686" customFormat="1" ht="54" customHeight="1">
      <c r="A265" s="630" t="s">
        <v>779</v>
      </c>
      <c r="B265" s="639" t="s">
        <v>778</v>
      </c>
      <c r="C265" s="638" t="s">
        <v>952</v>
      </c>
      <c r="D265" s="638" t="s">
        <v>1273</v>
      </c>
      <c r="E265" s="634" t="s">
        <v>3</v>
      </c>
      <c r="F265" s="948"/>
      <c r="G265" s="634"/>
      <c r="H265" s="634"/>
      <c r="I265" s="634"/>
      <c r="J265" s="634"/>
      <c r="K265" s="720">
        <v>5014.5999999999995</v>
      </c>
      <c r="L265" s="720"/>
      <c r="M265" s="720"/>
      <c r="N265" s="636"/>
      <c r="O265" s="636">
        <f t="shared" si="14"/>
        <v>0</v>
      </c>
      <c r="P265" s="637">
        <f t="shared" si="13"/>
        <v>0</v>
      </c>
      <c r="Q265" s="638"/>
    </row>
    <row r="266" spans="1:17" s="686" customFormat="1" ht="70.900000000000006" customHeight="1">
      <c r="A266" s="630">
        <v>89</v>
      </c>
      <c r="B266" s="639" t="s">
        <v>925</v>
      </c>
      <c r="C266" s="638" t="s">
        <v>953</v>
      </c>
      <c r="D266" s="638"/>
      <c r="E266" s="634" t="s">
        <v>3</v>
      </c>
      <c r="F266" s="948"/>
      <c r="G266" s="634"/>
      <c r="H266" s="634"/>
      <c r="I266" s="634"/>
      <c r="J266" s="634"/>
      <c r="K266" s="720">
        <v>2854</v>
      </c>
      <c r="L266" s="720"/>
      <c r="M266" s="720"/>
      <c r="N266" s="636"/>
      <c r="O266" s="636">
        <f t="shared" si="14"/>
        <v>0</v>
      </c>
      <c r="P266" s="637">
        <f t="shared" si="13"/>
        <v>0</v>
      </c>
      <c r="Q266" s="638"/>
    </row>
    <row r="267" spans="1:17" s="686" customFormat="1" ht="34.15" customHeight="1">
      <c r="A267" s="630">
        <v>90</v>
      </c>
      <c r="B267" s="631" t="s">
        <v>926</v>
      </c>
      <c r="C267" s="638"/>
      <c r="D267" s="638"/>
      <c r="E267" s="634"/>
      <c r="F267" s="948"/>
      <c r="G267" s="634"/>
      <c r="H267" s="634"/>
      <c r="I267" s="634"/>
      <c r="J267" s="634"/>
      <c r="K267" s="720"/>
      <c r="L267" s="720"/>
      <c r="M267" s="720"/>
      <c r="N267" s="636"/>
      <c r="O267" s="636">
        <f t="shared" si="14"/>
        <v>0</v>
      </c>
      <c r="P267" s="637">
        <f t="shared" si="13"/>
        <v>0</v>
      </c>
      <c r="Q267" s="638"/>
    </row>
    <row r="268" spans="1:17" s="686" customFormat="1" ht="49.9" customHeight="1">
      <c r="A268" s="630">
        <v>91</v>
      </c>
      <c r="B268" s="639" t="s">
        <v>927</v>
      </c>
      <c r="C268" s="638" t="s">
        <v>1278</v>
      </c>
      <c r="D268" s="638"/>
      <c r="E268" s="634" t="s">
        <v>2</v>
      </c>
      <c r="F268" s="948"/>
      <c r="G268" s="634"/>
      <c r="H268" s="634"/>
      <c r="I268" s="634"/>
      <c r="J268" s="634"/>
      <c r="K268" s="720">
        <v>152</v>
      </c>
      <c r="L268" s="720"/>
      <c r="M268" s="720"/>
      <c r="N268" s="636"/>
      <c r="O268" s="636">
        <f t="shared" si="14"/>
        <v>0</v>
      </c>
      <c r="P268" s="637">
        <f t="shared" si="13"/>
        <v>0</v>
      </c>
      <c r="Q268" s="638"/>
    </row>
    <row r="269" spans="1:17" s="686" customFormat="1" ht="73.900000000000006" customHeight="1">
      <c r="A269" s="630" t="s">
        <v>779</v>
      </c>
      <c r="B269" s="639" t="s">
        <v>928</v>
      </c>
      <c r="C269" s="638" t="s">
        <v>955</v>
      </c>
      <c r="D269" s="638"/>
      <c r="E269" s="634" t="s">
        <v>2</v>
      </c>
      <c r="F269" s="948"/>
      <c r="G269" s="634"/>
      <c r="H269" s="634"/>
      <c r="I269" s="634"/>
      <c r="J269" s="634"/>
      <c r="K269" s="720">
        <v>206.7</v>
      </c>
      <c r="L269" s="720"/>
      <c r="M269" s="720"/>
      <c r="N269" s="636"/>
      <c r="O269" s="636">
        <f t="shared" si="14"/>
        <v>0</v>
      </c>
      <c r="P269" s="637">
        <f t="shared" si="13"/>
        <v>0</v>
      </c>
      <c r="Q269" s="638"/>
    </row>
    <row r="270" spans="1:17" s="686" customFormat="1" ht="60.6" customHeight="1">
      <c r="A270" s="630">
        <v>92</v>
      </c>
      <c r="B270" s="639" t="s">
        <v>929</v>
      </c>
      <c r="C270" s="638" t="s">
        <v>956</v>
      </c>
      <c r="D270" s="638"/>
      <c r="E270" s="634" t="s">
        <v>6</v>
      </c>
      <c r="F270" s="948"/>
      <c r="G270" s="634"/>
      <c r="H270" s="634"/>
      <c r="I270" s="634"/>
      <c r="J270" s="634"/>
      <c r="K270" s="720">
        <v>21</v>
      </c>
      <c r="L270" s="720"/>
      <c r="M270" s="720"/>
      <c r="N270" s="636"/>
      <c r="O270" s="636">
        <f t="shared" si="14"/>
        <v>0</v>
      </c>
      <c r="P270" s="637">
        <f t="shared" si="13"/>
        <v>0</v>
      </c>
      <c r="Q270" s="638"/>
    </row>
    <row r="271" spans="1:17" s="686" customFormat="1" ht="55.15" customHeight="1">
      <c r="A271" s="630">
        <v>93</v>
      </c>
      <c r="B271" s="639" t="s">
        <v>930</v>
      </c>
      <c r="C271" s="638" t="s">
        <v>957</v>
      </c>
      <c r="D271" s="638" t="str">
        <f>D273</f>
        <v>Phương Nam</v>
      </c>
      <c r="E271" s="634" t="s">
        <v>2</v>
      </c>
      <c r="F271" s="948"/>
      <c r="G271" s="634"/>
      <c r="H271" s="634"/>
      <c r="I271" s="634"/>
      <c r="J271" s="634"/>
      <c r="K271" s="720">
        <v>141.19999999999999</v>
      </c>
      <c r="L271" s="720"/>
      <c r="M271" s="720"/>
      <c r="N271" s="636"/>
      <c r="O271" s="636">
        <f t="shared" si="14"/>
        <v>0</v>
      </c>
      <c r="P271" s="637">
        <f t="shared" si="13"/>
        <v>0</v>
      </c>
      <c r="Q271" s="638"/>
    </row>
    <row r="272" spans="1:17" s="686" customFormat="1" ht="47.25">
      <c r="A272" s="630">
        <v>94</v>
      </c>
      <c r="B272" s="639" t="s">
        <v>931</v>
      </c>
      <c r="C272" s="638" t="s">
        <v>957</v>
      </c>
      <c r="D272" s="638" t="str">
        <f>D271</f>
        <v>Phương Nam</v>
      </c>
      <c r="E272" s="634" t="s">
        <v>2</v>
      </c>
      <c r="F272" s="948"/>
      <c r="G272" s="634"/>
      <c r="H272" s="634"/>
      <c r="I272" s="634"/>
      <c r="J272" s="634"/>
      <c r="K272" s="720">
        <v>76</v>
      </c>
      <c r="L272" s="720"/>
      <c r="M272" s="720"/>
      <c r="N272" s="636"/>
      <c r="O272" s="636">
        <f t="shared" si="14"/>
        <v>0</v>
      </c>
      <c r="P272" s="637">
        <f t="shared" si="13"/>
        <v>0</v>
      </c>
      <c r="Q272" s="638"/>
    </row>
    <row r="273" spans="1:17" s="686" customFormat="1" ht="47.25">
      <c r="A273" s="630" t="s">
        <v>779</v>
      </c>
      <c r="B273" s="631" t="s">
        <v>932</v>
      </c>
      <c r="C273" s="638" t="s">
        <v>957</v>
      </c>
      <c r="D273" s="638" t="s">
        <v>963</v>
      </c>
      <c r="E273" s="634" t="s">
        <v>2</v>
      </c>
      <c r="F273" s="948"/>
      <c r="G273" s="634"/>
      <c r="H273" s="634"/>
      <c r="I273" s="634"/>
      <c r="J273" s="634"/>
      <c r="K273" s="720">
        <v>316</v>
      </c>
      <c r="L273" s="720"/>
      <c r="M273" s="720"/>
      <c r="N273" s="636"/>
      <c r="O273" s="636">
        <f t="shared" si="14"/>
        <v>0</v>
      </c>
      <c r="P273" s="637">
        <f t="shared" si="13"/>
        <v>0</v>
      </c>
      <c r="Q273" s="638"/>
    </row>
    <row r="274" spans="1:17" s="686" customFormat="1" ht="60" customHeight="1">
      <c r="A274" s="630" t="s">
        <v>779</v>
      </c>
      <c r="B274" s="631" t="s">
        <v>933</v>
      </c>
      <c r="C274" s="638" t="s">
        <v>957</v>
      </c>
      <c r="D274" s="638" t="str">
        <f>D273</f>
        <v>Phương Nam</v>
      </c>
      <c r="E274" s="634" t="s">
        <v>2</v>
      </c>
      <c r="F274" s="948"/>
      <c r="G274" s="634"/>
      <c r="H274" s="634"/>
      <c r="I274" s="634"/>
      <c r="J274" s="634"/>
      <c r="K274" s="720">
        <v>242</v>
      </c>
      <c r="L274" s="720"/>
      <c r="M274" s="720"/>
      <c r="N274" s="636"/>
      <c r="O274" s="636">
        <f t="shared" si="14"/>
        <v>0</v>
      </c>
      <c r="P274" s="637">
        <f t="shared" si="13"/>
        <v>0</v>
      </c>
      <c r="Q274" s="638"/>
    </row>
    <row r="275" spans="1:17" s="686" customFormat="1" ht="34.15" customHeight="1">
      <c r="A275" s="630">
        <v>96</v>
      </c>
      <c r="B275" s="639" t="s">
        <v>934</v>
      </c>
      <c r="C275" s="638" t="s">
        <v>958</v>
      </c>
      <c r="D275" s="638"/>
      <c r="E275" s="634" t="s">
        <v>5</v>
      </c>
      <c r="F275" s="948"/>
      <c r="G275" s="634"/>
      <c r="H275" s="634"/>
      <c r="I275" s="634"/>
      <c r="J275" s="634"/>
      <c r="K275" s="720">
        <v>320</v>
      </c>
      <c r="L275" s="720"/>
      <c r="M275" s="720"/>
      <c r="N275" s="636"/>
      <c r="O275" s="636">
        <f t="shared" si="14"/>
        <v>0</v>
      </c>
      <c r="P275" s="637">
        <f t="shared" si="13"/>
        <v>0</v>
      </c>
      <c r="Q275" s="638"/>
    </row>
    <row r="276" spans="1:17" s="686" customFormat="1" ht="34.15" customHeight="1">
      <c r="A276" s="630" t="s">
        <v>779</v>
      </c>
      <c r="B276" s="639" t="s">
        <v>935</v>
      </c>
      <c r="C276" s="638" t="s">
        <v>958</v>
      </c>
      <c r="D276" s="638"/>
      <c r="E276" s="634" t="s">
        <v>5</v>
      </c>
      <c r="F276" s="948"/>
      <c r="G276" s="634"/>
      <c r="H276" s="634"/>
      <c r="I276" s="634"/>
      <c r="J276" s="634"/>
      <c r="K276" s="720">
        <v>652</v>
      </c>
      <c r="L276" s="720"/>
      <c r="M276" s="720"/>
      <c r="N276" s="636"/>
      <c r="O276" s="636">
        <f t="shared" si="14"/>
        <v>0</v>
      </c>
      <c r="P276" s="637">
        <f t="shared" si="13"/>
        <v>0</v>
      </c>
      <c r="Q276" s="638"/>
    </row>
    <row r="277" spans="1:17" s="686" customFormat="1" ht="34.15" customHeight="1">
      <c r="A277" s="630">
        <v>97</v>
      </c>
      <c r="B277" s="631" t="s">
        <v>936</v>
      </c>
      <c r="C277" s="638"/>
      <c r="D277" s="638"/>
      <c r="E277" s="634"/>
      <c r="F277" s="948"/>
      <c r="G277" s="634"/>
      <c r="H277" s="634"/>
      <c r="I277" s="634"/>
      <c r="J277" s="634"/>
      <c r="K277" s="720"/>
      <c r="L277" s="720"/>
      <c r="M277" s="720"/>
      <c r="N277" s="636"/>
      <c r="O277" s="636">
        <f t="shared" si="14"/>
        <v>0</v>
      </c>
      <c r="P277" s="637">
        <f t="shared" si="13"/>
        <v>0</v>
      </c>
      <c r="Q277" s="638"/>
    </row>
    <row r="278" spans="1:17" s="686" customFormat="1" ht="88.15" customHeight="1">
      <c r="A278" s="630">
        <v>98</v>
      </c>
      <c r="B278" s="639" t="s">
        <v>937</v>
      </c>
      <c r="C278" s="638" t="s">
        <v>959</v>
      </c>
      <c r="D278" s="638"/>
      <c r="E278" s="634" t="s">
        <v>2</v>
      </c>
      <c r="F278" s="948"/>
      <c r="G278" s="634"/>
      <c r="H278" s="634"/>
      <c r="I278" s="634"/>
      <c r="J278" s="634"/>
      <c r="K278" s="720">
        <v>14</v>
      </c>
      <c r="L278" s="720"/>
      <c r="M278" s="720"/>
      <c r="N278" s="636"/>
      <c r="O278" s="636">
        <f t="shared" si="14"/>
        <v>0</v>
      </c>
      <c r="P278" s="637">
        <f t="shared" si="13"/>
        <v>0</v>
      </c>
      <c r="Q278" s="638"/>
    </row>
    <row r="279" spans="1:17" s="686" customFormat="1" ht="34.15" customHeight="1">
      <c r="A279" s="630">
        <v>99</v>
      </c>
      <c r="B279" s="631" t="s">
        <v>938</v>
      </c>
      <c r="C279" s="638"/>
      <c r="D279" s="638"/>
      <c r="E279" s="634"/>
      <c r="F279" s="948"/>
      <c r="G279" s="634"/>
      <c r="H279" s="634"/>
      <c r="I279" s="634"/>
      <c r="J279" s="634"/>
      <c r="K279" s="720"/>
      <c r="L279" s="720"/>
      <c r="M279" s="720"/>
      <c r="N279" s="636"/>
      <c r="O279" s="636">
        <f t="shared" si="14"/>
        <v>0</v>
      </c>
      <c r="P279" s="637">
        <f t="shared" si="13"/>
        <v>0</v>
      </c>
      <c r="Q279" s="638"/>
    </row>
    <row r="280" spans="1:17" s="686" customFormat="1" ht="34.15" customHeight="1">
      <c r="A280" s="630">
        <v>100</v>
      </c>
      <c r="B280" s="639" t="s">
        <v>939</v>
      </c>
      <c r="C280" s="638" t="s">
        <v>960</v>
      </c>
      <c r="D280" s="638"/>
      <c r="E280" s="634" t="s">
        <v>3</v>
      </c>
      <c r="F280" s="948"/>
      <c r="G280" s="634"/>
      <c r="H280" s="634"/>
      <c r="I280" s="634"/>
      <c r="J280" s="634"/>
      <c r="K280" s="720">
        <v>5164</v>
      </c>
      <c r="L280" s="720"/>
      <c r="M280" s="720"/>
      <c r="N280" s="636"/>
      <c r="O280" s="636">
        <f t="shared" si="14"/>
        <v>0</v>
      </c>
      <c r="P280" s="637">
        <f t="shared" si="13"/>
        <v>0</v>
      </c>
      <c r="Q280" s="638"/>
    </row>
    <row r="281" spans="1:17" s="686" customFormat="1">
      <c r="A281" s="630">
        <v>101</v>
      </c>
      <c r="B281" s="719" t="s">
        <v>702</v>
      </c>
      <c r="C281" s="638"/>
      <c r="D281" s="638"/>
      <c r="E281" s="634"/>
      <c r="F281" s="948"/>
      <c r="G281" s="634"/>
      <c r="H281" s="634"/>
      <c r="I281" s="634"/>
      <c r="J281" s="634"/>
      <c r="K281" s="720"/>
      <c r="L281" s="720"/>
      <c r="M281" s="720"/>
      <c r="N281" s="636"/>
      <c r="O281" s="636">
        <f t="shared" si="14"/>
        <v>0</v>
      </c>
      <c r="P281" s="637">
        <f t="shared" si="13"/>
        <v>0</v>
      </c>
      <c r="Q281" s="638"/>
    </row>
    <row r="282" spans="1:17" s="686" customFormat="1" ht="34.15" customHeight="1">
      <c r="A282" s="630">
        <v>102</v>
      </c>
      <c r="B282" s="631" t="s">
        <v>908</v>
      </c>
      <c r="C282" s="638"/>
      <c r="D282" s="638"/>
      <c r="E282" s="634"/>
      <c r="F282" s="948"/>
      <c r="G282" s="634"/>
      <c r="H282" s="634"/>
      <c r="I282" s="634"/>
      <c r="J282" s="634"/>
      <c r="K282" s="720"/>
      <c r="L282" s="720"/>
      <c r="M282" s="720"/>
      <c r="N282" s="636"/>
      <c r="O282" s="636">
        <f t="shared" si="14"/>
        <v>0</v>
      </c>
      <c r="P282" s="637">
        <f t="shared" si="13"/>
        <v>0</v>
      </c>
      <c r="Q282" s="638"/>
    </row>
    <row r="283" spans="1:17" s="686" customFormat="1" ht="34.15" customHeight="1">
      <c r="A283" s="630">
        <v>103</v>
      </c>
      <c r="B283" s="639" t="s">
        <v>909</v>
      </c>
      <c r="C283" s="638"/>
      <c r="D283" s="638"/>
      <c r="E283" s="634"/>
      <c r="F283" s="948"/>
      <c r="G283" s="634"/>
      <c r="H283" s="634"/>
      <c r="I283" s="634"/>
      <c r="J283" s="634"/>
      <c r="K283" s="720"/>
      <c r="L283" s="720"/>
      <c r="M283" s="720"/>
      <c r="N283" s="636"/>
      <c r="O283" s="636">
        <f t="shared" si="14"/>
        <v>0</v>
      </c>
      <c r="P283" s="637">
        <f t="shared" si="13"/>
        <v>0</v>
      </c>
      <c r="Q283" s="638"/>
    </row>
    <row r="284" spans="1:17" s="686" customFormat="1" ht="87" customHeight="1">
      <c r="A284" s="630">
        <v>104</v>
      </c>
      <c r="B284" s="639" t="s">
        <v>910</v>
      </c>
      <c r="C284" s="638" t="s">
        <v>940</v>
      </c>
      <c r="D284" s="638"/>
      <c r="E284" s="634" t="s">
        <v>1</v>
      </c>
      <c r="F284" s="948">
        <v>51945.377301999994</v>
      </c>
      <c r="G284" s="634"/>
      <c r="H284" s="634"/>
      <c r="I284" s="634"/>
      <c r="J284" s="634"/>
      <c r="K284" s="720">
        <v>51945.377301999994</v>
      </c>
      <c r="L284" s="720"/>
      <c r="M284" s="720"/>
      <c r="N284" s="636"/>
      <c r="O284" s="636">
        <f t="shared" si="14"/>
        <v>0</v>
      </c>
      <c r="P284" s="637">
        <f t="shared" si="13"/>
        <v>0</v>
      </c>
      <c r="Q284" s="638"/>
    </row>
    <row r="285" spans="1:17" s="686" customFormat="1" ht="65.45" customHeight="1">
      <c r="A285" s="630">
        <v>105</v>
      </c>
      <c r="B285" s="639" t="s">
        <v>911</v>
      </c>
      <c r="C285" s="638" t="s">
        <v>941</v>
      </c>
      <c r="D285" s="638"/>
      <c r="E285" s="634" t="s">
        <v>1</v>
      </c>
      <c r="F285" s="948">
        <v>1081.8630000000001</v>
      </c>
      <c r="G285" s="634"/>
      <c r="H285" s="634"/>
      <c r="I285" s="634"/>
      <c r="J285" s="634"/>
      <c r="K285" s="720">
        <v>1081.8630000000001</v>
      </c>
      <c r="L285" s="720"/>
      <c r="M285" s="720"/>
      <c r="N285" s="636"/>
      <c r="O285" s="636">
        <f t="shared" si="14"/>
        <v>0</v>
      </c>
      <c r="P285" s="637">
        <f t="shared" si="13"/>
        <v>0</v>
      </c>
      <c r="Q285" s="638"/>
    </row>
    <row r="286" spans="1:17" s="686" customFormat="1" ht="77.45" customHeight="1">
      <c r="A286" s="630" t="s">
        <v>779</v>
      </c>
      <c r="B286" s="639" t="s">
        <v>912</v>
      </c>
      <c r="C286" s="638" t="s">
        <v>942</v>
      </c>
      <c r="D286" s="638"/>
      <c r="E286" s="634" t="s">
        <v>1</v>
      </c>
      <c r="F286" s="948">
        <v>9732.8540009509998</v>
      </c>
      <c r="G286" s="634"/>
      <c r="H286" s="634"/>
      <c r="I286" s="634"/>
      <c r="J286" s="634"/>
      <c r="K286" s="720">
        <v>9732.8540009509998</v>
      </c>
      <c r="L286" s="720"/>
      <c r="M286" s="720"/>
      <c r="N286" s="636"/>
      <c r="O286" s="636">
        <f t="shared" si="14"/>
        <v>0</v>
      </c>
      <c r="P286" s="637">
        <f t="shared" si="13"/>
        <v>0</v>
      </c>
      <c r="Q286" s="638"/>
    </row>
    <row r="287" spans="1:17" s="686" customFormat="1" ht="34.15" customHeight="1">
      <c r="A287" s="630">
        <v>106</v>
      </c>
      <c r="B287" s="639" t="s">
        <v>913</v>
      </c>
      <c r="C287" s="638" t="s">
        <v>943</v>
      </c>
      <c r="D287" s="638"/>
      <c r="E287" s="634" t="s">
        <v>1</v>
      </c>
      <c r="F287" s="948">
        <v>62760.094302950994</v>
      </c>
      <c r="G287" s="634"/>
      <c r="H287" s="634"/>
      <c r="I287" s="634"/>
      <c r="J287" s="634"/>
      <c r="K287" s="720">
        <v>62760.094302950994</v>
      </c>
      <c r="L287" s="720"/>
      <c r="M287" s="720"/>
      <c r="N287" s="636"/>
      <c r="O287" s="636">
        <f t="shared" si="14"/>
        <v>0</v>
      </c>
      <c r="P287" s="637">
        <f t="shared" si="13"/>
        <v>0</v>
      </c>
      <c r="Q287" s="638"/>
    </row>
    <row r="288" spans="1:17" s="686" customFormat="1" ht="60" customHeight="1">
      <c r="A288" s="630">
        <v>107</v>
      </c>
      <c r="B288" s="639" t="s">
        <v>914</v>
      </c>
      <c r="C288" s="638" t="s">
        <v>944</v>
      </c>
      <c r="D288" s="638"/>
      <c r="E288" s="634" t="s">
        <v>3</v>
      </c>
      <c r="F288" s="948">
        <v>2766.4508907725212</v>
      </c>
      <c r="G288" s="634"/>
      <c r="H288" s="634"/>
      <c r="I288" s="634"/>
      <c r="J288" s="634"/>
      <c r="K288" s="720">
        <v>2766.4508907725212</v>
      </c>
      <c r="L288" s="720"/>
      <c r="M288" s="720"/>
      <c r="N288" s="636"/>
      <c r="O288" s="636">
        <f t="shared" si="14"/>
        <v>0</v>
      </c>
      <c r="P288" s="637">
        <f t="shared" si="13"/>
        <v>0</v>
      </c>
      <c r="Q288" s="638"/>
    </row>
    <row r="289" spans="1:17" s="686" customFormat="1" ht="34.15" customHeight="1">
      <c r="A289" s="630">
        <v>108</v>
      </c>
      <c r="B289" s="639" t="s">
        <v>915</v>
      </c>
      <c r="C289" s="638"/>
      <c r="D289" s="638"/>
      <c r="E289" s="634"/>
      <c r="F289" s="948"/>
      <c r="G289" s="634"/>
      <c r="H289" s="634"/>
      <c r="I289" s="634"/>
      <c r="J289" s="634"/>
      <c r="K289" s="720"/>
      <c r="L289" s="720"/>
      <c r="M289" s="720"/>
      <c r="N289" s="636"/>
      <c r="O289" s="636">
        <f t="shared" si="14"/>
        <v>0</v>
      </c>
      <c r="P289" s="637">
        <f t="shared" si="13"/>
        <v>0</v>
      </c>
      <c r="Q289" s="638"/>
    </row>
    <row r="290" spans="1:17" s="686" customFormat="1" ht="76.900000000000006" customHeight="1">
      <c r="A290" s="630">
        <v>109</v>
      </c>
      <c r="B290" s="639" t="s">
        <v>916</v>
      </c>
      <c r="C290" s="638" t="s">
        <v>945</v>
      </c>
      <c r="D290" s="702"/>
      <c r="E290" s="634" t="s">
        <v>1</v>
      </c>
      <c r="F290" s="948">
        <v>33235.141708899995</v>
      </c>
      <c r="G290" s="634"/>
      <c r="H290" s="634"/>
      <c r="I290" s="634"/>
      <c r="J290" s="634"/>
      <c r="K290" s="720">
        <v>33235.141708899995</v>
      </c>
      <c r="L290" s="720"/>
      <c r="M290" s="720"/>
      <c r="N290" s="636"/>
      <c r="O290" s="636">
        <f t="shared" si="14"/>
        <v>0</v>
      </c>
      <c r="P290" s="637">
        <f t="shared" si="13"/>
        <v>0</v>
      </c>
      <c r="Q290" s="638"/>
    </row>
    <row r="291" spans="1:17" s="686" customFormat="1" ht="64.900000000000006" customHeight="1">
      <c r="A291" s="630" t="s">
        <v>779</v>
      </c>
      <c r="B291" s="639" t="s">
        <v>917</v>
      </c>
      <c r="C291" s="638" t="s">
        <v>945</v>
      </c>
      <c r="D291" s="638"/>
      <c r="E291" s="634" t="s">
        <v>1</v>
      </c>
      <c r="F291" s="948">
        <v>231.3</v>
      </c>
      <c r="G291" s="634"/>
      <c r="H291" s="634"/>
      <c r="I291" s="634"/>
      <c r="J291" s="634"/>
      <c r="K291" s="720">
        <v>231.3</v>
      </c>
      <c r="L291" s="720"/>
      <c r="M291" s="720"/>
      <c r="N291" s="636"/>
      <c r="O291" s="636">
        <f t="shared" si="14"/>
        <v>0</v>
      </c>
      <c r="P291" s="637">
        <f t="shared" si="13"/>
        <v>0</v>
      </c>
      <c r="Q291" s="638"/>
    </row>
    <row r="292" spans="1:17" s="686" customFormat="1" ht="34.15" customHeight="1">
      <c r="A292" s="630">
        <v>110</v>
      </c>
      <c r="B292" s="631" t="s">
        <v>918</v>
      </c>
      <c r="C292" s="638"/>
      <c r="D292" s="638"/>
      <c r="E292" s="634"/>
      <c r="F292" s="948"/>
      <c r="G292" s="634"/>
      <c r="H292" s="634"/>
      <c r="I292" s="634"/>
      <c r="J292" s="634"/>
      <c r="K292" s="720"/>
      <c r="L292" s="720"/>
      <c r="M292" s="720"/>
      <c r="N292" s="636"/>
      <c r="O292" s="636">
        <f t="shared" si="14"/>
        <v>0</v>
      </c>
      <c r="P292" s="637">
        <f t="shared" si="13"/>
        <v>0</v>
      </c>
      <c r="Q292" s="638"/>
    </row>
    <row r="293" spans="1:17" s="686" customFormat="1" ht="163.9" customHeight="1">
      <c r="A293" s="630">
        <v>111</v>
      </c>
      <c r="B293" s="639" t="s">
        <v>919</v>
      </c>
      <c r="C293" s="638" t="s">
        <v>946</v>
      </c>
      <c r="D293" s="638"/>
      <c r="E293" s="634" t="s">
        <v>961</v>
      </c>
      <c r="F293" s="948">
        <v>1</v>
      </c>
      <c r="G293" s="634"/>
      <c r="H293" s="634"/>
      <c r="I293" s="634"/>
      <c r="J293" s="634"/>
      <c r="K293" s="720">
        <v>1</v>
      </c>
      <c r="L293" s="720"/>
      <c r="M293" s="720"/>
      <c r="N293" s="636"/>
      <c r="O293" s="636">
        <f t="shared" si="14"/>
        <v>0</v>
      </c>
      <c r="P293" s="637">
        <f t="shared" si="13"/>
        <v>0</v>
      </c>
      <c r="Q293" s="638"/>
    </row>
    <row r="294" spans="1:17" s="686" customFormat="1" ht="97.9" customHeight="1">
      <c r="A294" s="630">
        <v>112</v>
      </c>
      <c r="B294" s="639" t="s">
        <v>775</v>
      </c>
      <c r="C294" s="638" t="s">
        <v>947</v>
      </c>
      <c r="D294" s="638"/>
      <c r="E294" s="634" t="s">
        <v>961</v>
      </c>
      <c r="F294" s="948">
        <v>1</v>
      </c>
      <c r="G294" s="634"/>
      <c r="H294" s="634"/>
      <c r="I294" s="634"/>
      <c r="J294" s="634"/>
      <c r="K294" s="720">
        <v>1</v>
      </c>
      <c r="L294" s="720"/>
      <c r="M294" s="720"/>
      <c r="N294" s="636"/>
      <c r="O294" s="636">
        <f t="shared" si="14"/>
        <v>0</v>
      </c>
      <c r="P294" s="637">
        <f t="shared" si="13"/>
        <v>0</v>
      </c>
      <c r="Q294" s="638"/>
    </row>
    <row r="295" spans="1:17" s="686" customFormat="1" ht="102" customHeight="1">
      <c r="A295" s="630">
        <v>113</v>
      </c>
      <c r="B295" s="639" t="s">
        <v>776</v>
      </c>
      <c r="C295" s="638" t="s">
        <v>948</v>
      </c>
      <c r="D295" s="638"/>
      <c r="E295" s="634" t="s">
        <v>961</v>
      </c>
      <c r="F295" s="948">
        <v>1</v>
      </c>
      <c r="G295" s="634"/>
      <c r="H295" s="634"/>
      <c r="I295" s="634"/>
      <c r="J295" s="634"/>
      <c r="K295" s="720">
        <v>1</v>
      </c>
      <c r="L295" s="720"/>
      <c r="M295" s="720"/>
      <c r="N295" s="636"/>
      <c r="O295" s="636">
        <f t="shared" si="14"/>
        <v>0</v>
      </c>
      <c r="P295" s="637">
        <f t="shared" si="13"/>
        <v>0</v>
      </c>
      <c r="Q295" s="638"/>
    </row>
    <row r="296" spans="1:17" s="686" customFormat="1" ht="34.15" customHeight="1">
      <c r="A296" s="630">
        <v>114</v>
      </c>
      <c r="B296" s="639" t="s">
        <v>920</v>
      </c>
      <c r="C296" s="638"/>
      <c r="D296" s="638"/>
      <c r="E296" s="634"/>
      <c r="F296" s="948"/>
      <c r="G296" s="634"/>
      <c r="H296" s="634"/>
      <c r="I296" s="634"/>
      <c r="J296" s="634"/>
      <c r="K296" s="720"/>
      <c r="L296" s="720"/>
      <c r="M296" s="720"/>
      <c r="N296" s="636"/>
      <c r="O296" s="636">
        <f t="shared" si="14"/>
        <v>0</v>
      </c>
      <c r="P296" s="637">
        <f t="shared" si="13"/>
        <v>0</v>
      </c>
      <c r="Q296" s="638"/>
    </row>
    <row r="297" spans="1:17" s="686" customFormat="1" ht="34.15" customHeight="1">
      <c r="A297" s="630"/>
      <c r="B297" s="639" t="s">
        <v>488</v>
      </c>
      <c r="C297" s="638" t="s">
        <v>949</v>
      </c>
      <c r="D297" s="638"/>
      <c r="E297" s="634" t="s">
        <v>1</v>
      </c>
      <c r="F297" s="948">
        <v>96226.536011851</v>
      </c>
      <c r="G297" s="634"/>
      <c r="H297" s="634"/>
      <c r="I297" s="634"/>
      <c r="J297" s="634"/>
      <c r="K297" s="720">
        <v>96226.536011851</v>
      </c>
      <c r="L297" s="720"/>
      <c r="M297" s="720"/>
      <c r="N297" s="636"/>
      <c r="O297" s="636">
        <f t="shared" si="14"/>
        <v>0</v>
      </c>
      <c r="P297" s="637">
        <f t="shared" si="13"/>
        <v>0</v>
      </c>
      <c r="Q297" s="638"/>
    </row>
    <row r="298" spans="1:17" s="686" customFormat="1" ht="34.15" customHeight="1">
      <c r="A298" s="630" t="s">
        <v>779</v>
      </c>
      <c r="B298" s="639" t="s">
        <v>921</v>
      </c>
      <c r="C298" s="638" t="s">
        <v>950</v>
      </c>
      <c r="D298" s="638"/>
      <c r="E298" s="634" t="s">
        <v>1</v>
      </c>
      <c r="F298" s="948">
        <v>96226.536011851</v>
      </c>
      <c r="G298" s="634"/>
      <c r="H298" s="634"/>
      <c r="I298" s="634"/>
      <c r="J298" s="634"/>
      <c r="K298" s="720">
        <v>96226.536011851</v>
      </c>
      <c r="L298" s="720"/>
      <c r="M298" s="720"/>
      <c r="N298" s="636"/>
      <c r="O298" s="636">
        <f t="shared" si="14"/>
        <v>0</v>
      </c>
      <c r="P298" s="637">
        <f t="shared" si="13"/>
        <v>0</v>
      </c>
      <c r="Q298" s="638"/>
    </row>
    <row r="299" spans="1:17" s="686" customFormat="1" ht="34.15" customHeight="1">
      <c r="A299" s="630" t="s">
        <v>779</v>
      </c>
      <c r="B299" s="631" t="s">
        <v>922</v>
      </c>
      <c r="C299" s="638"/>
      <c r="D299" s="638"/>
      <c r="E299" s="634"/>
      <c r="F299" s="948"/>
      <c r="G299" s="634"/>
      <c r="H299" s="634"/>
      <c r="I299" s="634"/>
      <c r="J299" s="634"/>
      <c r="K299" s="720"/>
      <c r="L299" s="720"/>
      <c r="M299" s="720"/>
      <c r="N299" s="636"/>
      <c r="O299" s="636">
        <f t="shared" si="14"/>
        <v>0</v>
      </c>
      <c r="P299" s="637">
        <f t="shared" si="13"/>
        <v>0</v>
      </c>
      <c r="Q299" s="638"/>
    </row>
    <row r="300" spans="1:17" s="686" customFormat="1" ht="34.15" customHeight="1">
      <c r="A300" s="630">
        <v>115</v>
      </c>
      <c r="B300" s="631" t="s">
        <v>923</v>
      </c>
      <c r="C300" s="638"/>
      <c r="D300" s="638"/>
      <c r="E300" s="634"/>
      <c r="F300" s="948"/>
      <c r="G300" s="634"/>
      <c r="H300" s="634"/>
      <c r="I300" s="634"/>
      <c r="J300" s="634"/>
      <c r="K300" s="720"/>
      <c r="L300" s="720"/>
      <c r="M300" s="720"/>
      <c r="N300" s="636"/>
      <c r="O300" s="636">
        <f t="shared" si="14"/>
        <v>0</v>
      </c>
      <c r="P300" s="637">
        <f t="shared" si="13"/>
        <v>0</v>
      </c>
      <c r="Q300" s="638"/>
    </row>
    <row r="301" spans="1:17" s="686" customFormat="1" ht="108.6" customHeight="1">
      <c r="A301" s="630">
        <v>116</v>
      </c>
      <c r="B301" s="639" t="s">
        <v>777</v>
      </c>
      <c r="C301" s="638" t="s">
        <v>1785</v>
      </c>
      <c r="D301" s="638"/>
      <c r="E301" s="634" t="s">
        <v>3</v>
      </c>
      <c r="F301" s="948">
        <v>4759.7999999999993</v>
      </c>
      <c r="G301" s="634"/>
      <c r="H301" s="634"/>
      <c r="I301" s="634"/>
      <c r="J301" s="634"/>
      <c r="K301" s="720">
        <v>4759.7999999999993</v>
      </c>
      <c r="L301" s="720"/>
      <c r="M301" s="720"/>
      <c r="N301" s="636"/>
      <c r="O301" s="636">
        <f t="shared" si="14"/>
        <v>0</v>
      </c>
      <c r="P301" s="637">
        <f t="shared" si="13"/>
        <v>0</v>
      </c>
      <c r="Q301" s="638"/>
    </row>
    <row r="302" spans="1:17" s="686" customFormat="1" ht="90" customHeight="1">
      <c r="A302" s="630">
        <v>117</v>
      </c>
      <c r="B302" s="639" t="s">
        <v>924</v>
      </c>
      <c r="C302" s="638" t="s">
        <v>951</v>
      </c>
      <c r="D302" s="638"/>
      <c r="E302" s="634" t="s">
        <v>3</v>
      </c>
      <c r="F302" s="948">
        <v>1923</v>
      </c>
      <c r="G302" s="634"/>
      <c r="H302" s="634"/>
      <c r="I302" s="634"/>
      <c r="J302" s="634"/>
      <c r="K302" s="720">
        <v>1923</v>
      </c>
      <c r="L302" s="720"/>
      <c r="M302" s="720"/>
      <c r="N302" s="636"/>
      <c r="O302" s="636">
        <f t="shared" si="14"/>
        <v>0</v>
      </c>
      <c r="P302" s="637">
        <f t="shared" si="13"/>
        <v>0</v>
      </c>
      <c r="Q302" s="638"/>
    </row>
    <row r="303" spans="1:17" s="686" customFormat="1" ht="103.9" customHeight="1">
      <c r="A303" s="630" t="s">
        <v>779</v>
      </c>
      <c r="B303" s="639" t="s">
        <v>778</v>
      </c>
      <c r="C303" s="638" t="s">
        <v>952</v>
      </c>
      <c r="D303" s="638"/>
      <c r="E303" s="634" t="s">
        <v>3</v>
      </c>
      <c r="F303" s="948">
        <v>4759.7999999999993</v>
      </c>
      <c r="G303" s="634"/>
      <c r="H303" s="634"/>
      <c r="I303" s="634"/>
      <c r="J303" s="634"/>
      <c r="K303" s="720">
        <v>4759.7999999999993</v>
      </c>
      <c r="L303" s="720"/>
      <c r="M303" s="720"/>
      <c r="N303" s="636"/>
      <c r="O303" s="636">
        <f t="shared" si="14"/>
        <v>0</v>
      </c>
      <c r="P303" s="637">
        <f t="shared" si="13"/>
        <v>0</v>
      </c>
      <c r="Q303" s="638"/>
    </row>
    <row r="304" spans="1:17" s="686" customFormat="1" ht="34.15" customHeight="1">
      <c r="A304" s="630">
        <v>118</v>
      </c>
      <c r="B304" s="631" t="s">
        <v>926</v>
      </c>
      <c r="C304" s="638"/>
      <c r="D304" s="638"/>
      <c r="E304" s="634"/>
      <c r="F304" s="948"/>
      <c r="G304" s="634"/>
      <c r="H304" s="634"/>
      <c r="I304" s="634"/>
      <c r="J304" s="634"/>
      <c r="K304" s="720"/>
      <c r="L304" s="720"/>
      <c r="M304" s="720"/>
      <c r="N304" s="636"/>
      <c r="O304" s="636">
        <f t="shared" si="14"/>
        <v>0</v>
      </c>
      <c r="P304" s="637">
        <f t="shared" si="13"/>
        <v>0</v>
      </c>
      <c r="Q304" s="638"/>
    </row>
    <row r="305" spans="1:17" s="686" customFormat="1" ht="34.15" customHeight="1">
      <c r="A305" s="630" t="s">
        <v>779</v>
      </c>
      <c r="B305" s="639" t="s">
        <v>927</v>
      </c>
      <c r="C305" s="638" t="s">
        <v>954</v>
      </c>
      <c r="D305" s="638"/>
      <c r="E305" s="634" t="s">
        <v>2</v>
      </c>
      <c r="F305" s="948">
        <v>142</v>
      </c>
      <c r="G305" s="634"/>
      <c r="H305" s="634"/>
      <c r="I305" s="634"/>
      <c r="J305" s="634"/>
      <c r="K305" s="720">
        <v>142</v>
      </c>
      <c r="L305" s="720"/>
      <c r="M305" s="720"/>
      <c r="N305" s="636"/>
      <c r="O305" s="636">
        <f t="shared" si="14"/>
        <v>0</v>
      </c>
      <c r="P305" s="637">
        <f t="shared" si="13"/>
        <v>0</v>
      </c>
      <c r="Q305" s="638"/>
    </row>
    <row r="306" spans="1:17" s="686" customFormat="1" ht="47.25">
      <c r="A306" s="630" t="s">
        <v>779</v>
      </c>
      <c r="B306" s="639" t="s">
        <v>928</v>
      </c>
      <c r="C306" s="638" t="s">
        <v>955</v>
      </c>
      <c r="D306" s="638"/>
      <c r="E306" s="634" t="s">
        <v>2</v>
      </c>
      <c r="F306" s="948">
        <v>188</v>
      </c>
      <c r="G306" s="634"/>
      <c r="H306" s="634"/>
      <c r="I306" s="634"/>
      <c r="J306" s="634"/>
      <c r="K306" s="720">
        <v>188</v>
      </c>
      <c r="L306" s="720"/>
      <c r="M306" s="720"/>
      <c r="N306" s="636"/>
      <c r="O306" s="636">
        <f t="shared" si="14"/>
        <v>0</v>
      </c>
      <c r="P306" s="637">
        <f t="shared" si="13"/>
        <v>0</v>
      </c>
      <c r="Q306" s="638"/>
    </row>
    <row r="307" spans="1:17" s="686" customFormat="1" ht="34.15" customHeight="1">
      <c r="A307" s="630">
        <v>120</v>
      </c>
      <c r="B307" s="639" t="s">
        <v>929</v>
      </c>
      <c r="C307" s="638" t="s">
        <v>956</v>
      </c>
      <c r="D307" s="638"/>
      <c r="E307" s="634" t="s">
        <v>6</v>
      </c>
      <c r="F307" s="948">
        <v>19</v>
      </c>
      <c r="G307" s="634"/>
      <c r="H307" s="634"/>
      <c r="I307" s="634"/>
      <c r="J307" s="634"/>
      <c r="K307" s="720">
        <v>19</v>
      </c>
      <c r="L307" s="720"/>
      <c r="M307" s="720"/>
      <c r="N307" s="636"/>
      <c r="O307" s="636">
        <f t="shared" si="14"/>
        <v>0</v>
      </c>
      <c r="P307" s="637">
        <f t="shared" si="13"/>
        <v>0</v>
      </c>
      <c r="Q307" s="638"/>
    </row>
    <row r="308" spans="1:17" s="686" customFormat="1" ht="47.25">
      <c r="A308" s="630">
        <v>121</v>
      </c>
      <c r="B308" s="639" t="s">
        <v>930</v>
      </c>
      <c r="C308" s="638" t="s">
        <v>957</v>
      </c>
      <c r="D308" s="638"/>
      <c r="E308" s="634" t="s">
        <v>2</v>
      </c>
      <c r="F308" s="948">
        <v>141.19999999999999</v>
      </c>
      <c r="G308" s="634"/>
      <c r="H308" s="634"/>
      <c r="I308" s="634"/>
      <c r="J308" s="634"/>
      <c r="K308" s="720">
        <v>141.19999999999999</v>
      </c>
      <c r="L308" s="720"/>
      <c r="M308" s="720"/>
      <c r="N308" s="636"/>
      <c r="O308" s="636">
        <f t="shared" si="14"/>
        <v>0</v>
      </c>
      <c r="P308" s="637">
        <f t="shared" si="13"/>
        <v>0</v>
      </c>
      <c r="Q308" s="638"/>
    </row>
    <row r="309" spans="1:17" s="686" customFormat="1" ht="47.25">
      <c r="A309" s="630" t="s">
        <v>779</v>
      </c>
      <c r="B309" s="639" t="s">
        <v>931</v>
      </c>
      <c r="C309" s="638" t="s">
        <v>957</v>
      </c>
      <c r="D309" s="638"/>
      <c r="E309" s="634" t="s">
        <v>2</v>
      </c>
      <c r="F309" s="948">
        <v>71</v>
      </c>
      <c r="G309" s="634"/>
      <c r="H309" s="634"/>
      <c r="I309" s="634"/>
      <c r="J309" s="634"/>
      <c r="K309" s="720">
        <v>71</v>
      </c>
      <c r="L309" s="720"/>
      <c r="M309" s="720"/>
      <c r="N309" s="636"/>
      <c r="O309" s="636">
        <f t="shared" si="14"/>
        <v>0</v>
      </c>
      <c r="P309" s="637">
        <f t="shared" ref="P309:P317" si="15">O309*$K309</f>
        <v>0</v>
      </c>
      <c r="Q309" s="638"/>
    </row>
    <row r="310" spans="1:17" s="686" customFormat="1" ht="52.15" customHeight="1">
      <c r="A310" s="630">
        <v>122</v>
      </c>
      <c r="B310" s="639" t="s">
        <v>932</v>
      </c>
      <c r="C310" s="638" t="s">
        <v>957</v>
      </c>
      <c r="D310" s="638"/>
      <c r="E310" s="634" t="s">
        <v>2</v>
      </c>
      <c r="F310" s="948">
        <v>306</v>
      </c>
      <c r="G310" s="634"/>
      <c r="H310" s="634"/>
      <c r="I310" s="634"/>
      <c r="J310" s="634"/>
      <c r="K310" s="720">
        <v>306</v>
      </c>
      <c r="L310" s="720"/>
      <c r="M310" s="720"/>
      <c r="N310" s="636"/>
      <c r="O310" s="636">
        <f t="shared" ref="O310:O317" si="16">+L310+M310</f>
        <v>0</v>
      </c>
      <c r="P310" s="637">
        <f t="shared" si="15"/>
        <v>0</v>
      </c>
      <c r="Q310" s="638"/>
    </row>
    <row r="311" spans="1:17" s="686" customFormat="1" ht="54" customHeight="1">
      <c r="A311" s="630">
        <v>123</v>
      </c>
      <c r="B311" s="639" t="s">
        <v>933</v>
      </c>
      <c r="C311" s="638" t="s">
        <v>957</v>
      </c>
      <c r="D311" s="638"/>
      <c r="E311" s="634" t="s">
        <v>2</v>
      </c>
      <c r="F311" s="948">
        <v>260</v>
      </c>
      <c r="G311" s="634"/>
      <c r="H311" s="634"/>
      <c r="I311" s="634"/>
      <c r="J311" s="634"/>
      <c r="K311" s="720">
        <v>260</v>
      </c>
      <c r="L311" s="720"/>
      <c r="M311" s="720"/>
      <c r="N311" s="636"/>
      <c r="O311" s="636">
        <f t="shared" si="16"/>
        <v>0</v>
      </c>
      <c r="P311" s="637">
        <f t="shared" si="15"/>
        <v>0</v>
      </c>
      <c r="Q311" s="638"/>
    </row>
    <row r="312" spans="1:17" s="686" customFormat="1" ht="34.15" customHeight="1">
      <c r="A312" s="630">
        <v>124</v>
      </c>
      <c r="B312" s="639" t="s">
        <v>934</v>
      </c>
      <c r="C312" s="638" t="s">
        <v>958</v>
      </c>
      <c r="D312" s="638"/>
      <c r="E312" s="634" t="s">
        <v>5</v>
      </c>
      <c r="F312" s="948">
        <v>298</v>
      </c>
      <c r="G312" s="634"/>
      <c r="H312" s="634"/>
      <c r="I312" s="634"/>
      <c r="J312" s="634"/>
      <c r="K312" s="720">
        <v>298</v>
      </c>
      <c r="L312" s="720"/>
      <c r="M312" s="720"/>
      <c r="N312" s="636"/>
      <c r="O312" s="636">
        <f t="shared" si="16"/>
        <v>0</v>
      </c>
      <c r="P312" s="637">
        <f t="shared" si="15"/>
        <v>0</v>
      </c>
      <c r="Q312" s="638"/>
    </row>
    <row r="313" spans="1:17" s="686" customFormat="1" ht="34.15" customHeight="1">
      <c r="A313" s="630">
        <v>125</v>
      </c>
      <c r="B313" s="639" t="s">
        <v>935</v>
      </c>
      <c r="C313" s="638" t="s">
        <v>958</v>
      </c>
      <c r="D313" s="638"/>
      <c r="E313" s="634" t="s">
        <v>5</v>
      </c>
      <c r="F313" s="948">
        <v>640</v>
      </c>
      <c r="G313" s="634"/>
      <c r="H313" s="634"/>
      <c r="I313" s="634"/>
      <c r="J313" s="634"/>
      <c r="K313" s="720">
        <v>640</v>
      </c>
      <c r="L313" s="720"/>
      <c r="M313" s="720"/>
      <c r="N313" s="636"/>
      <c r="O313" s="636">
        <f t="shared" si="16"/>
        <v>0</v>
      </c>
      <c r="P313" s="637">
        <f t="shared" si="15"/>
        <v>0</v>
      </c>
      <c r="Q313" s="638"/>
    </row>
    <row r="314" spans="1:17" s="686" customFormat="1" ht="34.15" customHeight="1">
      <c r="A314" s="630">
        <v>126</v>
      </c>
      <c r="B314" s="631" t="s">
        <v>936</v>
      </c>
      <c r="C314" s="638"/>
      <c r="D314" s="638"/>
      <c r="E314" s="634"/>
      <c r="F314" s="948"/>
      <c r="G314" s="634"/>
      <c r="H314" s="634"/>
      <c r="I314" s="634"/>
      <c r="J314" s="634"/>
      <c r="K314" s="720"/>
      <c r="L314" s="720"/>
      <c r="M314" s="720"/>
      <c r="N314" s="636"/>
      <c r="O314" s="636">
        <f t="shared" si="16"/>
        <v>0</v>
      </c>
      <c r="P314" s="637">
        <f t="shared" si="15"/>
        <v>0</v>
      </c>
      <c r="Q314" s="638"/>
    </row>
    <row r="315" spans="1:17" s="686" customFormat="1" ht="60" customHeight="1">
      <c r="A315" s="630">
        <v>127</v>
      </c>
      <c r="B315" s="639" t="s">
        <v>937</v>
      </c>
      <c r="C315" s="638" t="s">
        <v>959</v>
      </c>
      <c r="D315" s="638"/>
      <c r="E315" s="634" t="s">
        <v>2</v>
      </c>
      <c r="F315" s="948">
        <v>14</v>
      </c>
      <c r="G315" s="634"/>
      <c r="H315" s="634"/>
      <c r="I315" s="634"/>
      <c r="J315" s="634"/>
      <c r="K315" s="720">
        <v>14</v>
      </c>
      <c r="L315" s="720"/>
      <c r="M315" s="720"/>
      <c r="N315" s="636"/>
      <c r="O315" s="636">
        <f t="shared" si="16"/>
        <v>0</v>
      </c>
      <c r="P315" s="637">
        <f t="shared" si="15"/>
        <v>0</v>
      </c>
      <c r="Q315" s="638"/>
    </row>
    <row r="316" spans="1:17" s="686" customFormat="1" ht="34.15" customHeight="1">
      <c r="A316" s="630">
        <v>129</v>
      </c>
      <c r="B316" s="631" t="s">
        <v>938</v>
      </c>
      <c r="C316" s="638"/>
      <c r="D316" s="638"/>
      <c r="E316" s="634"/>
      <c r="F316" s="948"/>
      <c r="G316" s="634"/>
      <c r="H316" s="634"/>
      <c r="I316" s="634"/>
      <c r="J316" s="634"/>
      <c r="K316" s="720"/>
      <c r="L316" s="720"/>
      <c r="M316" s="720"/>
      <c r="N316" s="636"/>
      <c r="O316" s="636">
        <f t="shared" si="16"/>
        <v>0</v>
      </c>
      <c r="P316" s="637">
        <f t="shared" si="15"/>
        <v>0</v>
      </c>
      <c r="Q316" s="638"/>
    </row>
    <row r="317" spans="1:17" s="686" customFormat="1" ht="34.15" customHeight="1">
      <c r="A317" s="630" t="s">
        <v>779</v>
      </c>
      <c r="B317" s="639" t="s">
        <v>939</v>
      </c>
      <c r="C317" s="638" t="s">
        <v>960</v>
      </c>
      <c r="D317" s="638"/>
      <c r="E317" s="634" t="s">
        <v>3</v>
      </c>
      <c r="F317" s="948">
        <v>4870.7999999999993</v>
      </c>
      <c r="G317" s="634"/>
      <c r="H317" s="634"/>
      <c r="I317" s="634"/>
      <c r="J317" s="634"/>
      <c r="K317" s="720">
        <v>4870.7999999999993</v>
      </c>
      <c r="L317" s="720"/>
      <c r="M317" s="720"/>
      <c r="N317" s="636"/>
      <c r="O317" s="636">
        <f t="shared" si="16"/>
        <v>0</v>
      </c>
      <c r="P317" s="637">
        <f t="shared" si="15"/>
        <v>0</v>
      </c>
      <c r="Q317" s="638"/>
    </row>
    <row r="318" spans="1:17">
      <c r="A318" s="681"/>
      <c r="B318" s="721" t="s">
        <v>1001</v>
      </c>
      <c r="C318" s="685"/>
      <c r="D318" s="685"/>
      <c r="E318" s="722"/>
      <c r="F318" s="940"/>
      <c r="G318" s="684"/>
      <c r="H318" s="684"/>
      <c r="I318" s="684"/>
      <c r="J318" s="684"/>
      <c r="K318" s="723"/>
      <c r="L318" s="720"/>
      <c r="M318" s="720"/>
      <c r="N318" s="694"/>
      <c r="O318" s="695"/>
      <c r="P318" s="637"/>
      <c r="Q318" s="685"/>
    </row>
    <row r="319" spans="1:17" ht="78.75">
      <c r="A319" s="681">
        <f>IF(ISBLANK(E319),"",COUNTA($E$318:E319))</f>
        <v>1</v>
      </c>
      <c r="B319" s="724" t="s">
        <v>509</v>
      </c>
      <c r="C319" s="725" t="s">
        <v>513</v>
      </c>
      <c r="D319" s="685"/>
      <c r="E319" s="722" t="s">
        <v>2</v>
      </c>
      <c r="F319" s="940"/>
      <c r="G319" s="684"/>
      <c r="H319" s="684"/>
      <c r="I319" s="684"/>
      <c r="J319" s="726"/>
      <c r="K319" s="723">
        <v>28</v>
      </c>
      <c r="L319" s="720"/>
      <c r="M319" s="720"/>
      <c r="N319" s="694"/>
      <c r="O319" s="695">
        <f>+L319+M319+N319</f>
        <v>0</v>
      </c>
      <c r="P319" s="637">
        <f>O319*$K319</f>
        <v>0</v>
      </c>
      <c r="Q319" s="685"/>
    </row>
    <row r="320" spans="1:17" ht="63">
      <c r="A320" s="681">
        <f>IF(ISBLANK(E320),"",COUNTA($E$318:E320))</f>
        <v>2</v>
      </c>
      <c r="B320" s="724" t="s">
        <v>510</v>
      </c>
      <c r="C320" s="725" t="s">
        <v>514</v>
      </c>
      <c r="D320" s="685"/>
      <c r="E320" s="722" t="s">
        <v>2</v>
      </c>
      <c r="F320" s="940"/>
      <c r="G320" s="684"/>
      <c r="H320" s="684"/>
      <c r="I320" s="684"/>
      <c r="J320" s="726"/>
      <c r="K320" s="723">
        <v>28</v>
      </c>
      <c r="L320" s="720"/>
      <c r="M320" s="720"/>
      <c r="N320" s="694"/>
      <c r="O320" s="695">
        <f>+L320+M320+N320</f>
        <v>0</v>
      </c>
      <c r="P320" s="637">
        <f>O320*$K320</f>
        <v>0</v>
      </c>
      <c r="Q320" s="685"/>
    </row>
    <row r="321" spans="1:17" ht="78.75">
      <c r="A321" s="681">
        <f>IF(ISBLANK(E321),"",COUNTA($E$318:E321))</f>
        <v>3</v>
      </c>
      <c r="B321" s="724" t="s">
        <v>511</v>
      </c>
      <c r="C321" s="725" t="s">
        <v>513</v>
      </c>
      <c r="D321" s="685"/>
      <c r="E321" s="722" t="s">
        <v>2</v>
      </c>
      <c r="F321" s="940"/>
      <c r="G321" s="684"/>
      <c r="H321" s="684"/>
      <c r="I321" s="684"/>
      <c r="J321" s="726"/>
      <c r="K321" s="723">
        <v>28</v>
      </c>
      <c r="L321" s="720"/>
      <c r="M321" s="720"/>
      <c r="N321" s="694"/>
      <c r="O321" s="695">
        <f>+L321+M321+N321</f>
        <v>0</v>
      </c>
      <c r="P321" s="637">
        <f>O321*$K321</f>
        <v>0</v>
      </c>
      <c r="Q321" s="685"/>
    </row>
    <row r="322" spans="1:17" ht="63">
      <c r="A322" s="681">
        <f>IF(ISBLANK(E322),"",COUNTA($E$318:E322))</f>
        <v>4</v>
      </c>
      <c r="B322" s="724" t="s">
        <v>512</v>
      </c>
      <c r="C322" s="725" t="s">
        <v>514</v>
      </c>
      <c r="D322" s="685"/>
      <c r="E322" s="722" t="s">
        <v>2</v>
      </c>
      <c r="F322" s="940"/>
      <c r="G322" s="684"/>
      <c r="H322" s="684"/>
      <c r="I322" s="684"/>
      <c r="J322" s="726"/>
      <c r="K322" s="723">
        <v>28</v>
      </c>
      <c r="L322" s="720"/>
      <c r="M322" s="720"/>
      <c r="N322" s="694"/>
      <c r="O322" s="695">
        <f>+L322+M322+N322</f>
        <v>0</v>
      </c>
      <c r="P322" s="637">
        <f>O322*$K322</f>
        <v>0</v>
      </c>
      <c r="Q322" s="685"/>
    </row>
    <row r="323" spans="1:17" ht="31.5">
      <c r="A323" s="687">
        <v>14</v>
      </c>
      <c r="B323" s="688" t="s">
        <v>999</v>
      </c>
      <c r="C323" s="689"/>
      <c r="D323" s="689"/>
      <c r="E323" s="690"/>
      <c r="F323" s="949"/>
      <c r="G323" s="690"/>
      <c r="H323" s="690"/>
      <c r="I323" s="690"/>
      <c r="J323" s="690"/>
      <c r="K323" s="689"/>
      <c r="L323" s="691"/>
      <c r="M323" s="691"/>
      <c r="N323" s="691"/>
      <c r="O323" s="692"/>
      <c r="P323" s="692">
        <f>SUBTOTAL(9,P324:P327)</f>
        <v>0</v>
      </c>
      <c r="Q323" s="689"/>
    </row>
    <row r="324" spans="1:17" ht="31.5">
      <c r="A324" s="681"/>
      <c r="B324" s="682" t="s">
        <v>1459</v>
      </c>
      <c r="C324" s="685"/>
      <c r="D324" s="685"/>
      <c r="E324" s="684" t="s">
        <v>5</v>
      </c>
      <c r="F324" s="940"/>
      <c r="G324" s="684"/>
      <c r="H324" s="684"/>
      <c r="I324" s="684"/>
      <c r="J324" s="684"/>
      <c r="K324" s="693">
        <v>1</v>
      </c>
      <c r="L324" s="694"/>
      <c r="M324" s="694"/>
      <c r="N324" s="694"/>
      <c r="O324" s="695">
        <f>+L324+M324+N324</f>
        <v>0</v>
      </c>
      <c r="P324" s="637">
        <f>O324*$K324</f>
        <v>0</v>
      </c>
      <c r="Q324" s="685"/>
    </row>
    <row r="325" spans="1:17" ht="31.5">
      <c r="A325" s="681"/>
      <c r="B325" s="682" t="s">
        <v>1460</v>
      </c>
      <c r="C325" s="685"/>
      <c r="D325" s="685"/>
      <c r="E325" s="684" t="s">
        <v>2</v>
      </c>
      <c r="F325" s="940"/>
      <c r="G325" s="684"/>
      <c r="H325" s="684"/>
      <c r="I325" s="684"/>
      <c r="J325" s="684"/>
      <c r="K325" s="693">
        <v>63</v>
      </c>
      <c r="L325" s="694"/>
      <c r="M325" s="694"/>
      <c r="N325" s="694"/>
      <c r="O325" s="695">
        <f>+L325+M325+N325</f>
        <v>0</v>
      </c>
      <c r="P325" s="637">
        <f>O325*$K325</f>
        <v>0</v>
      </c>
      <c r="Q325" s="685"/>
    </row>
    <row r="326" spans="1:17">
      <c r="A326" s="681"/>
      <c r="B326" s="682"/>
      <c r="C326" s="685"/>
      <c r="D326" s="685"/>
      <c r="E326" s="684"/>
      <c r="F326" s="940"/>
      <c r="G326" s="684"/>
      <c r="H326" s="684"/>
      <c r="I326" s="684"/>
      <c r="J326" s="684"/>
      <c r="K326" s="693"/>
      <c r="L326" s="694"/>
      <c r="M326" s="694"/>
      <c r="N326" s="694"/>
      <c r="O326" s="695"/>
      <c r="P326" s="637"/>
      <c r="Q326" s="685"/>
    </row>
    <row r="327" spans="1:17">
      <c r="A327" s="681"/>
      <c r="B327" s="682"/>
      <c r="C327" s="685"/>
      <c r="D327" s="685"/>
      <c r="E327" s="684"/>
      <c r="F327" s="940"/>
      <c r="G327" s="684"/>
      <c r="H327" s="684"/>
      <c r="I327" s="684"/>
      <c r="J327" s="684"/>
      <c r="K327" s="693"/>
      <c r="L327" s="694"/>
      <c r="M327" s="694"/>
      <c r="N327" s="694"/>
      <c r="O327" s="695"/>
      <c r="P327" s="637"/>
      <c r="Q327" s="685"/>
    </row>
    <row r="328" spans="1:17">
      <c r="A328" s="727"/>
      <c r="B328" s="727"/>
      <c r="C328" s="727"/>
      <c r="D328" s="727"/>
      <c r="E328" s="727"/>
      <c r="F328" s="951"/>
      <c r="G328" s="727"/>
      <c r="H328" s="727"/>
      <c r="I328" s="727"/>
      <c r="J328" s="727"/>
      <c r="K328" s="727"/>
      <c r="L328" s="727"/>
      <c r="M328" s="727"/>
      <c r="N328" s="727"/>
      <c r="O328" s="727"/>
      <c r="P328" s="727"/>
      <c r="Q328" s="727"/>
    </row>
  </sheetData>
  <autoFilter ref="A6:Q328"/>
  <mergeCells count="9">
    <mergeCell ref="Q30:Q34"/>
    <mergeCell ref="Q231:Q232"/>
    <mergeCell ref="Q6:Q7"/>
    <mergeCell ref="A6:A7"/>
    <mergeCell ref="B6:B7"/>
    <mergeCell ref="C6:C7"/>
    <mergeCell ref="D6:D7"/>
    <mergeCell ref="E6:E7"/>
    <mergeCell ref="K6:K7"/>
  </mergeCells>
  <phoneticPr fontId="53" type="noConversion"/>
  <printOptions horizontalCentered="1"/>
  <pageMargins left="0.5" right="0.5" top="0.5" bottom="0.5" header="0.3" footer="0.3"/>
  <pageSetup scale="3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T444"/>
  <sheetViews>
    <sheetView view="pageBreakPreview" zoomScale="60" zoomScaleNormal="60" workbookViewId="0">
      <selection activeCell="M20" sqref="M20"/>
    </sheetView>
  </sheetViews>
  <sheetFormatPr defaultColWidth="8.75" defaultRowHeight="15" outlineLevelRow="2" outlineLevelCol="1"/>
  <cols>
    <col min="1" max="1" width="7.375" style="236" customWidth="1"/>
    <col min="2" max="2" width="57.875" style="236" customWidth="1"/>
    <col min="3" max="3" width="27.875" style="236" customWidth="1"/>
    <col min="4" max="4" width="27.25" style="236" customWidth="1"/>
    <col min="5" max="5" width="12.25" style="236" customWidth="1"/>
    <col min="6" max="10" width="12.25" style="236" hidden="1" customWidth="1" outlineLevel="1"/>
    <col min="11" max="11" width="19.75" style="236" customWidth="1" collapsed="1"/>
    <col min="12" max="12" width="13.75" style="236" customWidth="1"/>
    <col min="13" max="13" width="11.875" style="236" bestFit="1" customWidth="1"/>
    <col min="14" max="14" width="14.25" style="236" hidden="1" customWidth="1"/>
    <col min="15" max="15" width="13.875" style="236" bestFit="1" customWidth="1"/>
    <col min="16" max="16" width="16.125" style="236" bestFit="1" customWidth="1"/>
    <col min="17" max="17" width="16.375" style="236" customWidth="1"/>
    <col min="18" max="18" width="17.75" style="236" customWidth="1"/>
    <col min="19" max="19" width="21.5" style="236" customWidth="1"/>
    <col min="20" max="20" width="10.625" style="236" bestFit="1" customWidth="1"/>
    <col min="21" max="16384" width="8.75" style="236"/>
  </cols>
  <sheetData>
    <row r="1" spans="1:17" ht="42" customHeight="1">
      <c r="A1" s="243" t="s">
        <v>966</v>
      </c>
      <c r="B1" s="244"/>
      <c r="C1" s="245"/>
      <c r="D1" s="245"/>
      <c r="E1" s="246"/>
      <c r="F1" s="246"/>
      <c r="G1" s="246"/>
      <c r="H1" s="246"/>
      <c r="I1" s="246"/>
      <c r="J1" s="246"/>
      <c r="K1" s="247"/>
      <c r="L1" s="248"/>
      <c r="M1" s="248"/>
      <c r="N1" s="248"/>
      <c r="O1" s="249"/>
      <c r="P1" s="248"/>
      <c r="Q1" s="250"/>
    </row>
    <row r="2" spans="1:17">
      <c r="A2" s="251"/>
      <c r="B2" s="252"/>
      <c r="C2" s="253"/>
      <c r="D2" s="253"/>
      <c r="E2" s="254"/>
      <c r="F2" s="254"/>
      <c r="G2" s="254"/>
      <c r="H2" s="254"/>
      <c r="I2" s="254"/>
      <c r="J2" s="254"/>
      <c r="K2" s="255"/>
      <c r="L2" s="256"/>
      <c r="M2" s="256"/>
      <c r="N2" s="256"/>
      <c r="O2" s="257"/>
      <c r="P2" s="258"/>
      <c r="Q2" s="259"/>
    </row>
    <row r="3" spans="1:17">
      <c r="A3" s="251" t="str">
        <f>"HẠNG MỤC / ITEM : "&amp;B8</f>
        <v>HẠNG MỤC / ITEM : HẠNG MỤC NHÀ VĂN PHÒNG 1&amp;2</v>
      </c>
      <c r="B3" s="252"/>
      <c r="C3" s="253"/>
      <c r="D3" s="253"/>
      <c r="E3" s="254"/>
      <c r="F3" s="254"/>
      <c r="G3" s="254"/>
      <c r="H3" s="254"/>
      <c r="I3" s="254"/>
      <c r="J3" s="254"/>
      <c r="K3" s="255"/>
      <c r="L3" s="256"/>
      <c r="M3" s="256"/>
      <c r="N3" s="256"/>
      <c r="O3" s="257"/>
      <c r="P3" s="258"/>
      <c r="Q3" s="259"/>
    </row>
    <row r="4" spans="1:17">
      <c r="A4" s="251"/>
      <c r="B4" s="252"/>
      <c r="C4" s="253"/>
      <c r="D4" s="253"/>
      <c r="E4" s="254"/>
      <c r="F4" s="254"/>
      <c r="G4" s="254"/>
      <c r="H4" s="254"/>
      <c r="I4" s="254"/>
      <c r="J4" s="254"/>
      <c r="L4" s="256"/>
      <c r="M4" s="256"/>
      <c r="N4" s="256"/>
      <c r="O4" s="257"/>
      <c r="P4" s="258"/>
      <c r="Q4" s="259"/>
    </row>
    <row r="5" spans="1:17">
      <c r="A5" s="260"/>
      <c r="B5" s="252"/>
      <c r="C5" s="261"/>
      <c r="D5" s="262"/>
      <c r="E5" s="254"/>
      <c r="F5" s="254"/>
      <c r="G5" s="254"/>
      <c r="H5" s="254"/>
      <c r="I5" s="254"/>
      <c r="J5" s="254"/>
      <c r="L5" s="256"/>
      <c r="M5" s="256"/>
      <c r="N5" s="256"/>
      <c r="O5" s="257"/>
      <c r="P5" s="256"/>
      <c r="Q5" s="263"/>
    </row>
    <row r="6" spans="1:17" ht="48" customHeight="1">
      <c r="A6" s="1145" t="s">
        <v>967</v>
      </c>
      <c r="B6" s="1146" t="s">
        <v>968</v>
      </c>
      <c r="C6" s="1147" t="s">
        <v>969</v>
      </c>
      <c r="D6" s="1148" t="s">
        <v>416</v>
      </c>
      <c r="E6" s="1147" t="s">
        <v>970</v>
      </c>
      <c r="F6" s="264" t="s">
        <v>465</v>
      </c>
      <c r="G6" s="264" t="s">
        <v>466</v>
      </c>
      <c r="H6" s="264" t="s">
        <v>467</v>
      </c>
      <c r="I6" s="264" t="s">
        <v>468</v>
      </c>
      <c r="J6" s="264" t="s">
        <v>471</v>
      </c>
      <c r="K6" s="1147" t="s">
        <v>971</v>
      </c>
      <c r="L6" s="265" t="s">
        <v>972</v>
      </c>
      <c r="M6" s="265"/>
      <c r="N6" s="265"/>
      <c r="O6" s="266" t="s">
        <v>973</v>
      </c>
      <c r="P6" s="266"/>
      <c r="Q6" s="1144" t="s">
        <v>13</v>
      </c>
    </row>
    <row r="7" spans="1:17" ht="36">
      <c r="A7" s="1145"/>
      <c r="B7" s="1146"/>
      <c r="C7" s="1147"/>
      <c r="D7" s="1149"/>
      <c r="E7" s="1147"/>
      <c r="F7" s="264"/>
      <c r="G7" s="264"/>
      <c r="H7" s="264"/>
      <c r="I7" s="264"/>
      <c r="J7" s="264"/>
      <c r="K7" s="1147"/>
      <c r="L7" s="267" t="s">
        <v>974</v>
      </c>
      <c r="M7" s="267" t="s">
        <v>975</v>
      </c>
      <c r="N7" s="267" t="s">
        <v>976</v>
      </c>
      <c r="O7" s="267" t="s">
        <v>977</v>
      </c>
      <c r="P7" s="267" t="s">
        <v>978</v>
      </c>
      <c r="Q7" s="1144"/>
    </row>
    <row r="8" spans="1:17" ht="39.6" customHeight="1">
      <c r="A8" s="665"/>
      <c r="B8" s="666" t="s">
        <v>1833</v>
      </c>
      <c r="C8" s="667"/>
      <c r="D8" s="668"/>
      <c r="E8" s="669"/>
      <c r="F8" s="669"/>
      <c r="G8" s="669"/>
      <c r="H8" s="669"/>
      <c r="I8" s="669"/>
      <c r="J8" s="669"/>
      <c r="K8" s="670">
        <v>11475748585.298296</v>
      </c>
      <c r="L8" s="728"/>
      <c r="M8" s="728"/>
      <c r="N8" s="728"/>
      <c r="O8" s="671"/>
      <c r="P8" s="671">
        <f>SUBTOTAL(9,P9:P22)</f>
        <v>0</v>
      </c>
      <c r="Q8" s="956">
        <f>P8/1596</f>
        <v>0</v>
      </c>
    </row>
    <row r="9" spans="1:17" ht="31.5">
      <c r="A9" s="673" t="s">
        <v>21</v>
      </c>
      <c r="B9" s="674" t="str">
        <f>B24</f>
        <v>CÔNG TÁC  XỬ LÝ ĐẦU CỌC
PILING WORKS</v>
      </c>
      <c r="C9" s="675"/>
      <c r="D9" s="729"/>
      <c r="E9" s="677"/>
      <c r="F9" s="677"/>
      <c r="G9" s="677"/>
      <c r="H9" s="677"/>
      <c r="I9" s="677"/>
      <c r="J9" s="677"/>
      <c r="K9" s="678">
        <v>1277858795.8499999</v>
      </c>
      <c r="L9" s="728"/>
      <c r="M9" s="679"/>
      <c r="N9" s="679"/>
      <c r="O9" s="714"/>
      <c r="P9" s="679">
        <f>P24</f>
        <v>0</v>
      </c>
      <c r="Q9" s="680"/>
    </row>
    <row r="10" spans="1:17" ht="31.5">
      <c r="A10" s="681" t="str">
        <f>A38</f>
        <v>B</v>
      </c>
      <c r="B10" s="682" t="str">
        <f>B38</f>
        <v>CÔNG TÁC ĐẤT
EARTHWORKS</v>
      </c>
      <c r="C10" s="683"/>
      <c r="D10" s="683"/>
      <c r="E10" s="684"/>
      <c r="F10" s="684"/>
      <c r="G10" s="684"/>
      <c r="H10" s="684"/>
      <c r="I10" s="684"/>
      <c r="J10" s="684"/>
      <c r="K10" s="635">
        <v>32116252.1875</v>
      </c>
      <c r="L10" s="728"/>
      <c r="M10" s="694"/>
      <c r="N10" s="694"/>
      <c r="O10" s="695"/>
      <c r="P10" s="636">
        <f>P38</f>
        <v>0</v>
      </c>
      <c r="Q10" s="685"/>
    </row>
    <row r="11" spans="1:17" ht="31.5">
      <c r="A11" s="681" t="str">
        <f>A83</f>
        <v>C</v>
      </c>
      <c r="B11" s="682" t="str">
        <f>B83</f>
        <v>CÔNG TÁC BÊ TÔNG
CONCRETE WORKS</v>
      </c>
      <c r="C11" s="683"/>
      <c r="D11" s="683"/>
      <c r="E11" s="684"/>
      <c r="F11" s="684"/>
      <c r="G11" s="684"/>
      <c r="H11" s="684"/>
      <c r="I11" s="684"/>
      <c r="J11" s="684"/>
      <c r="K11" s="635">
        <v>1146931120.1212964</v>
      </c>
      <c r="L11" s="728"/>
      <c r="M11" s="694"/>
      <c r="N11" s="694"/>
      <c r="O11" s="695"/>
      <c r="P11" s="636">
        <f>P83</f>
        <v>0</v>
      </c>
      <c r="Q11" s="685"/>
    </row>
    <row r="12" spans="1:17" ht="31.5">
      <c r="A12" s="681" t="s">
        <v>32</v>
      </c>
      <c r="B12" s="682" t="str">
        <f>B200</f>
        <v>CÔNG TÁC VÁN KHUÔN
FORMWORK WORKS</v>
      </c>
      <c r="C12" s="683"/>
      <c r="D12" s="683"/>
      <c r="E12" s="684"/>
      <c r="F12" s="684"/>
      <c r="G12" s="684"/>
      <c r="H12" s="684"/>
      <c r="I12" s="684"/>
      <c r="J12" s="684"/>
      <c r="K12" s="635">
        <v>959947362.00000012</v>
      </c>
      <c r="L12" s="728"/>
      <c r="M12" s="694"/>
      <c r="N12" s="694"/>
      <c r="O12" s="695"/>
      <c r="P12" s="636">
        <f>P200</f>
        <v>0</v>
      </c>
      <c r="Q12" s="685"/>
    </row>
    <row r="13" spans="1:17" ht="31.5">
      <c r="A13" s="681" t="str">
        <f>A315</f>
        <v>E</v>
      </c>
      <c r="B13" s="682" t="str">
        <f>B315</f>
        <v>CÔNG TÁC CỐT THÉP
REINFORCEMENT WORKS</v>
      </c>
      <c r="C13" s="683"/>
      <c r="D13" s="683"/>
      <c r="E13" s="684"/>
      <c r="F13" s="684"/>
      <c r="G13" s="684"/>
      <c r="H13" s="684"/>
      <c r="I13" s="684"/>
      <c r="J13" s="684"/>
      <c r="K13" s="635">
        <v>1846105057.5875001</v>
      </c>
      <c r="L13" s="728"/>
      <c r="M13" s="694"/>
      <c r="N13" s="694"/>
      <c r="O13" s="695"/>
      <c r="P13" s="636">
        <f>P315</f>
        <v>0</v>
      </c>
      <c r="Q13" s="685"/>
    </row>
    <row r="14" spans="1:17" ht="31.5">
      <c r="A14" s="681" t="str">
        <f>A323</f>
        <v>F</v>
      </c>
      <c r="B14" s="682" t="str">
        <f>B323</f>
        <v>CÔNG TÁC XÂY 
BRICK WALL</v>
      </c>
      <c r="C14" s="683"/>
      <c r="D14" s="683"/>
      <c r="E14" s="684"/>
      <c r="F14" s="684"/>
      <c r="G14" s="684"/>
      <c r="H14" s="684"/>
      <c r="I14" s="684"/>
      <c r="J14" s="684"/>
      <c r="K14" s="635">
        <v>1189702793.2800002</v>
      </c>
      <c r="L14" s="728"/>
      <c r="M14" s="694"/>
      <c r="N14" s="694"/>
      <c r="O14" s="695"/>
      <c r="P14" s="636">
        <f>P323</f>
        <v>0</v>
      </c>
      <c r="Q14" s="685"/>
    </row>
    <row r="15" spans="1:17" ht="31.5">
      <c r="A15" s="681" t="str">
        <f>A347</f>
        <v>G</v>
      </c>
      <c r="B15" s="682" t="str">
        <f>B347</f>
        <v>CÔNG TÁC TÔ TRÁT
PLASTERING WORKS</v>
      </c>
      <c r="C15" s="683"/>
      <c r="D15" s="683"/>
      <c r="E15" s="684"/>
      <c r="F15" s="684"/>
      <c r="G15" s="684"/>
      <c r="H15" s="684"/>
      <c r="I15" s="684"/>
      <c r="J15" s="684"/>
      <c r="K15" s="635">
        <v>526998028.95000005</v>
      </c>
      <c r="L15" s="728"/>
      <c r="M15" s="694"/>
      <c r="N15" s="694"/>
      <c r="O15" s="695"/>
      <c r="P15" s="636">
        <f>P347</f>
        <v>0</v>
      </c>
      <c r="Q15" s="685"/>
    </row>
    <row r="16" spans="1:17" ht="31.5">
      <c r="A16" s="681" t="str">
        <f>A373</f>
        <v>H</v>
      </c>
      <c r="B16" s="682" t="str">
        <f>B373</f>
        <v>CÔNG TÁC SƠN
PAINTING WORK</v>
      </c>
      <c r="C16" s="683"/>
      <c r="D16" s="683"/>
      <c r="E16" s="684"/>
      <c r="F16" s="684"/>
      <c r="G16" s="684"/>
      <c r="H16" s="684"/>
      <c r="I16" s="684"/>
      <c r="J16" s="684"/>
      <c r="K16" s="635">
        <v>566527112.72199988</v>
      </c>
      <c r="L16" s="728"/>
      <c r="M16" s="694"/>
      <c r="N16" s="694"/>
      <c r="O16" s="695"/>
      <c r="P16" s="636">
        <f>P373</f>
        <v>0</v>
      </c>
      <c r="Q16" s="685"/>
    </row>
    <row r="17" spans="1:17" ht="31.5">
      <c r="A17" s="681" t="str">
        <f>A378</f>
        <v>I</v>
      </c>
      <c r="B17" s="682" t="str">
        <f>B378</f>
        <v>CÔNG TÁC CHỐNG THẤM
WATERPROFING WORKS</v>
      </c>
      <c r="C17" s="683"/>
      <c r="D17" s="683"/>
      <c r="E17" s="684"/>
      <c r="F17" s="684"/>
      <c r="G17" s="684"/>
      <c r="H17" s="684"/>
      <c r="I17" s="684"/>
      <c r="J17" s="684"/>
      <c r="K17" s="635">
        <v>197938137.5</v>
      </c>
      <c r="L17" s="728"/>
      <c r="M17" s="694"/>
      <c r="N17" s="694"/>
      <c r="O17" s="695"/>
      <c r="P17" s="636">
        <f>P378</f>
        <v>0</v>
      </c>
      <c r="Q17" s="685"/>
    </row>
    <row r="18" spans="1:17" ht="31.5">
      <c r="A18" s="681" t="str">
        <f>A394</f>
        <v>K</v>
      </c>
      <c r="B18" s="682" t="str">
        <f>B394</f>
        <v>CÔNG TÁC ỐP LÁT 
TILING WORK</v>
      </c>
      <c r="C18" s="683"/>
      <c r="D18" s="683"/>
      <c r="E18" s="684"/>
      <c r="F18" s="684"/>
      <c r="G18" s="684"/>
      <c r="H18" s="684"/>
      <c r="I18" s="684"/>
      <c r="J18" s="684"/>
      <c r="K18" s="635">
        <v>1348519564.0999999</v>
      </c>
      <c r="L18" s="728"/>
      <c r="M18" s="694"/>
      <c r="N18" s="694"/>
      <c r="O18" s="695"/>
      <c r="P18" s="636">
        <f>P394</f>
        <v>0</v>
      </c>
      <c r="Q18" s="685"/>
    </row>
    <row r="19" spans="1:17" ht="31.5">
      <c r="A19" s="681" t="str">
        <f>A411</f>
        <v>L</v>
      </c>
      <c r="B19" s="682" t="str">
        <f>B411</f>
        <v>CÔNG TÁC TRẦN VÁCH
CEILING &amp; PARTITION WORKS</v>
      </c>
      <c r="C19" s="683"/>
      <c r="D19" s="683"/>
      <c r="E19" s="684"/>
      <c r="F19" s="684"/>
      <c r="G19" s="684"/>
      <c r="H19" s="684"/>
      <c r="I19" s="684"/>
      <c r="J19" s="684"/>
      <c r="K19" s="635">
        <v>486901085</v>
      </c>
      <c r="L19" s="728"/>
      <c r="M19" s="694"/>
      <c r="N19" s="694"/>
      <c r="O19" s="695"/>
      <c r="P19" s="636">
        <f>P411</f>
        <v>0</v>
      </c>
      <c r="Q19" s="685"/>
    </row>
    <row r="20" spans="1:17" ht="50.45" customHeight="1">
      <c r="A20" s="681" t="str">
        <f>A428</f>
        <v>M</v>
      </c>
      <c r="B20" s="682" t="str">
        <f>B428</f>
        <v>CÔNG TÁC CỬA
DOOR WORKS</v>
      </c>
      <c r="C20" s="730"/>
      <c r="D20" s="683"/>
      <c r="E20" s="684"/>
      <c r="F20" s="684"/>
      <c r="G20" s="684"/>
      <c r="H20" s="684"/>
      <c r="I20" s="684"/>
      <c r="J20" s="684"/>
      <c r="K20" s="635">
        <v>1868143276</v>
      </c>
      <c r="L20" s="728"/>
      <c r="M20" s="694"/>
      <c r="N20" s="694"/>
      <c r="O20" s="695"/>
      <c r="P20" s="636">
        <f>P428</f>
        <v>0</v>
      </c>
      <c r="Q20" s="685"/>
    </row>
    <row r="21" spans="1:17" ht="31.5">
      <c r="A21" s="681" t="str">
        <f>A440</f>
        <v>P</v>
      </c>
      <c r="B21" s="682" t="str">
        <f>B440</f>
        <v>CÔNG TÁC HOÀN THIỆN KHÁC
OTHER WORKS</v>
      </c>
      <c r="C21" s="683"/>
      <c r="D21" s="683"/>
      <c r="E21" s="684"/>
      <c r="F21" s="684"/>
      <c r="G21" s="684"/>
      <c r="H21" s="684"/>
      <c r="I21" s="684"/>
      <c r="J21" s="684"/>
      <c r="K21" s="635">
        <v>28060000</v>
      </c>
      <c r="L21" s="728"/>
      <c r="M21" s="694"/>
      <c r="N21" s="694"/>
      <c r="O21" s="695"/>
      <c r="P21" s="636">
        <f>P440</f>
        <v>0</v>
      </c>
      <c r="Q21" s="685"/>
    </row>
    <row r="22" spans="1:17" ht="15.75">
      <c r="A22" s="681"/>
      <c r="B22" s="731"/>
      <c r="C22" s="683"/>
      <c r="D22" s="683"/>
      <c r="E22" s="684"/>
      <c r="F22" s="684"/>
      <c r="G22" s="684"/>
      <c r="H22" s="684"/>
      <c r="I22" s="684"/>
      <c r="J22" s="684"/>
      <c r="K22" s="635"/>
      <c r="L22" s="694"/>
      <c r="M22" s="694"/>
      <c r="N22" s="694"/>
      <c r="O22" s="695"/>
      <c r="P22" s="637"/>
      <c r="Q22" s="685"/>
    </row>
    <row r="23" spans="1:17" s="240" customFormat="1" ht="15.75">
      <c r="A23" s="630"/>
      <c r="B23" s="631"/>
      <c r="C23" s="632"/>
      <c r="D23" s="633"/>
      <c r="E23" s="634"/>
      <c r="F23" s="634"/>
      <c r="G23" s="634"/>
      <c r="H23" s="634"/>
      <c r="I23" s="634"/>
      <c r="J23" s="634"/>
      <c r="K23" s="635"/>
      <c r="L23" s="636"/>
      <c r="M23" s="636"/>
      <c r="N23" s="636"/>
      <c r="O23" s="637"/>
      <c r="P23" s="637"/>
      <c r="Q23" s="638"/>
    </row>
    <row r="24" spans="1:17" ht="31.5">
      <c r="A24" s="687" t="s">
        <v>21</v>
      </c>
      <c r="B24" s="688" t="s">
        <v>1827</v>
      </c>
      <c r="C24" s="689"/>
      <c r="D24" s="689"/>
      <c r="E24" s="690"/>
      <c r="F24" s="690"/>
      <c r="G24" s="690"/>
      <c r="H24" s="690"/>
      <c r="I24" s="690"/>
      <c r="J24" s="690"/>
      <c r="K24" s="689"/>
      <c r="L24" s="691"/>
      <c r="M24" s="691"/>
      <c r="N24" s="691"/>
      <c r="O24" s="692"/>
      <c r="P24" s="692">
        <f>SUBTOTAL(9,P25:P37)</f>
        <v>0</v>
      </c>
      <c r="Q24" s="689"/>
    </row>
    <row r="25" spans="1:17" ht="59.45" customHeight="1">
      <c r="A25" s="681">
        <v>1</v>
      </c>
      <c r="B25" s="682" t="s">
        <v>1397</v>
      </c>
      <c r="C25" s="685"/>
      <c r="D25" s="685"/>
      <c r="E25" s="684"/>
      <c r="F25" s="684"/>
      <c r="G25" s="684"/>
      <c r="H25" s="684"/>
      <c r="I25" s="684"/>
      <c r="J25" s="684"/>
      <c r="K25" s="693"/>
      <c r="L25" s="694"/>
      <c r="M25" s="694"/>
      <c r="N25" s="694"/>
      <c r="O25" s="695"/>
      <c r="P25" s="637"/>
      <c r="Q25" s="685"/>
    </row>
    <row r="26" spans="1:17" ht="15.75" outlineLevel="1">
      <c r="A26" s="681"/>
      <c r="B26" s="682" t="s">
        <v>712</v>
      </c>
      <c r="C26" s="685"/>
      <c r="D26" s="685"/>
      <c r="E26" s="684"/>
      <c r="F26" s="684"/>
      <c r="G26" s="684"/>
      <c r="H26" s="684"/>
      <c r="I26" s="684"/>
      <c r="J26" s="684"/>
      <c r="K26" s="693"/>
      <c r="L26" s="694"/>
      <c r="M26" s="694"/>
      <c r="N26" s="694"/>
      <c r="O26" s="695"/>
      <c r="P26" s="637"/>
      <c r="Q26" s="685"/>
    </row>
    <row r="27" spans="1:17" ht="15.75" outlineLevel="1">
      <c r="A27" s="681"/>
      <c r="B27" s="682" t="s">
        <v>732</v>
      </c>
      <c r="C27" s="685"/>
      <c r="D27" s="685"/>
      <c r="E27" s="684"/>
      <c r="F27" s="684"/>
      <c r="G27" s="684"/>
      <c r="H27" s="684"/>
      <c r="I27" s="684"/>
      <c r="J27" s="684"/>
      <c r="K27" s="693"/>
      <c r="L27" s="694"/>
      <c r="M27" s="694"/>
      <c r="N27" s="694"/>
      <c r="O27" s="695"/>
      <c r="P27" s="637"/>
      <c r="Q27" s="685"/>
    </row>
    <row r="28" spans="1:17" ht="56.45" customHeight="1">
      <c r="A28" s="681">
        <v>3</v>
      </c>
      <c r="B28" s="682" t="s">
        <v>1461</v>
      </c>
      <c r="C28" s="685"/>
      <c r="D28" s="685"/>
      <c r="E28" s="684"/>
      <c r="F28" s="684"/>
      <c r="G28" s="684"/>
      <c r="H28" s="684"/>
      <c r="I28" s="684"/>
      <c r="J28" s="684"/>
      <c r="K28" s="693"/>
      <c r="L28" s="694"/>
      <c r="M28" s="694"/>
      <c r="N28" s="694"/>
      <c r="O28" s="695"/>
      <c r="P28" s="637"/>
      <c r="Q28" s="685"/>
    </row>
    <row r="29" spans="1:17" ht="66" customHeight="1">
      <c r="A29" s="681">
        <v>4</v>
      </c>
      <c r="B29" s="682" t="s">
        <v>1399</v>
      </c>
      <c r="C29" s="685" t="s">
        <v>1813</v>
      </c>
      <c r="D29" s="685" t="s">
        <v>1398</v>
      </c>
      <c r="E29" s="684" t="s">
        <v>2</v>
      </c>
      <c r="F29" s="684"/>
      <c r="G29" s="710"/>
      <c r="H29" s="684"/>
      <c r="I29" s="684"/>
      <c r="J29" s="684"/>
      <c r="K29" s="693">
        <f>J30+J31</f>
        <v>2695</v>
      </c>
      <c r="L29" s="694"/>
      <c r="M29" s="694"/>
      <c r="N29" s="694"/>
      <c r="O29" s="695">
        <f>+L29+M29+N29</f>
        <v>0</v>
      </c>
      <c r="P29" s="637">
        <f>O29*$K29</f>
        <v>0</v>
      </c>
      <c r="Q29" s="638"/>
    </row>
    <row r="30" spans="1:17" ht="15.75" outlineLevel="1">
      <c r="A30" s="681"/>
      <c r="B30" s="682" t="s">
        <v>712</v>
      </c>
      <c r="C30" s="685"/>
      <c r="D30" s="685"/>
      <c r="E30" s="684"/>
      <c r="F30" s="684">
        <v>65</v>
      </c>
      <c r="G30" s="710">
        <v>28</v>
      </c>
      <c r="H30" s="684"/>
      <c r="I30" s="684"/>
      <c r="J30" s="684">
        <f>F30*G30</f>
        <v>1820</v>
      </c>
      <c r="K30" s="693"/>
      <c r="L30" s="694"/>
      <c r="M30" s="694"/>
      <c r="N30" s="694"/>
      <c r="O30" s="695"/>
      <c r="P30" s="637"/>
      <c r="Q30" s="685"/>
    </row>
    <row r="31" spans="1:17" ht="15.75" outlineLevel="1">
      <c r="A31" s="681"/>
      <c r="B31" s="682" t="s">
        <v>732</v>
      </c>
      <c r="C31" s="685"/>
      <c r="D31" s="685"/>
      <c r="E31" s="684"/>
      <c r="F31" s="684">
        <v>35</v>
      </c>
      <c r="G31" s="710">
        <v>25</v>
      </c>
      <c r="H31" s="684"/>
      <c r="I31" s="684"/>
      <c r="J31" s="684">
        <f>F31*G31</f>
        <v>875</v>
      </c>
      <c r="K31" s="693"/>
      <c r="L31" s="694"/>
      <c r="M31" s="694"/>
      <c r="N31" s="694"/>
      <c r="O31" s="695"/>
      <c r="P31" s="637"/>
      <c r="Q31" s="685"/>
    </row>
    <row r="32" spans="1:17" ht="31.5">
      <c r="A32" s="681">
        <v>8</v>
      </c>
      <c r="B32" s="682" t="s">
        <v>1400</v>
      </c>
      <c r="C32" s="685"/>
      <c r="D32" s="685"/>
      <c r="E32" s="684" t="s">
        <v>2</v>
      </c>
      <c r="F32" s="684"/>
      <c r="G32" s="684"/>
      <c r="H32" s="684"/>
      <c r="I32" s="684"/>
      <c r="J32" s="684">
        <f>J30+J31</f>
        <v>2695</v>
      </c>
      <c r="K32" s="693">
        <f>J32</f>
        <v>2695</v>
      </c>
      <c r="L32" s="694"/>
      <c r="M32" s="694"/>
      <c r="N32" s="694"/>
      <c r="O32" s="695">
        <f t="shared" ref="O32:O36" si="0">+L32+M32+N32</f>
        <v>0</v>
      </c>
      <c r="P32" s="637">
        <f t="shared" ref="P32:P36" si="1">O32*$K32</f>
        <v>0</v>
      </c>
      <c r="Q32" s="685"/>
    </row>
    <row r="33" spans="1:17" ht="31.5">
      <c r="A33" s="681">
        <v>9</v>
      </c>
      <c r="B33" s="682" t="s">
        <v>1401</v>
      </c>
      <c r="C33" s="685"/>
      <c r="D33" s="685"/>
      <c r="E33" s="684" t="s">
        <v>6</v>
      </c>
      <c r="F33" s="684"/>
      <c r="G33" s="684"/>
      <c r="H33" s="684"/>
      <c r="I33" s="684"/>
      <c r="J33" s="684">
        <f>F30+F31</f>
        <v>100</v>
      </c>
      <c r="K33" s="693">
        <f>J33</f>
        <v>100</v>
      </c>
      <c r="L33" s="694"/>
      <c r="M33" s="694"/>
      <c r="N33" s="694"/>
      <c r="O33" s="695">
        <f t="shared" si="0"/>
        <v>0</v>
      </c>
      <c r="P33" s="637">
        <f t="shared" si="1"/>
        <v>0</v>
      </c>
      <c r="Q33" s="685"/>
    </row>
    <row r="34" spans="1:17" ht="31.5">
      <c r="A34" s="681">
        <v>10</v>
      </c>
      <c r="B34" s="682" t="s">
        <v>1402</v>
      </c>
      <c r="C34" s="685"/>
      <c r="D34" s="685" t="s">
        <v>692</v>
      </c>
      <c r="E34" s="684" t="s">
        <v>678</v>
      </c>
      <c r="F34" s="684"/>
      <c r="G34" s="684"/>
      <c r="H34" s="684"/>
      <c r="I34" s="684"/>
      <c r="J34" s="684">
        <f>0.3*0.3*0.005*7850*108</f>
        <v>381.51</v>
      </c>
      <c r="K34" s="693">
        <f>J34</f>
        <v>381.51</v>
      </c>
      <c r="L34" s="694"/>
      <c r="M34" s="694"/>
      <c r="N34" s="694"/>
      <c r="O34" s="695">
        <f t="shared" si="0"/>
        <v>0</v>
      </c>
      <c r="P34" s="637">
        <f t="shared" si="1"/>
        <v>0</v>
      </c>
      <c r="Q34" s="685"/>
    </row>
    <row r="35" spans="1:17" ht="31.5">
      <c r="A35" s="681">
        <v>11</v>
      </c>
      <c r="B35" s="674" t="s">
        <v>1404</v>
      </c>
      <c r="C35" s="680" t="s">
        <v>1405</v>
      </c>
      <c r="D35" s="685"/>
      <c r="E35" s="684" t="s">
        <v>678</v>
      </c>
      <c r="F35" s="684"/>
      <c r="G35" s="684"/>
      <c r="H35" s="684"/>
      <c r="I35" s="684"/>
      <c r="J35" s="684">
        <f>F35*(G35+0.6)*(H35+0.6)*I35</f>
        <v>0</v>
      </c>
      <c r="K35" s="732">
        <f>K33*11</f>
        <v>1100</v>
      </c>
      <c r="L35" s="694"/>
      <c r="M35" s="694"/>
      <c r="N35" s="694"/>
      <c r="O35" s="695">
        <f t="shared" si="0"/>
        <v>0</v>
      </c>
      <c r="P35" s="637">
        <f t="shared" si="1"/>
        <v>0</v>
      </c>
      <c r="Q35" s="685"/>
    </row>
    <row r="36" spans="1:17" ht="31.5">
      <c r="A36" s="681">
        <v>12</v>
      </c>
      <c r="B36" s="674" t="s">
        <v>1406</v>
      </c>
      <c r="C36" s="680" t="s">
        <v>1407</v>
      </c>
      <c r="D36" s="685"/>
      <c r="E36" s="684" t="s">
        <v>0</v>
      </c>
      <c r="F36" s="684"/>
      <c r="G36" s="684"/>
      <c r="H36" s="684"/>
      <c r="I36" s="684"/>
      <c r="J36" s="684">
        <f>F36*(G36+0.6)*(H36+0.6)*I36</f>
        <v>0</v>
      </c>
      <c r="K36" s="684">
        <f>0.2*0.2*1*108</f>
        <v>4.3200000000000012</v>
      </c>
      <c r="L36" s="694"/>
      <c r="M36" s="694"/>
      <c r="N36" s="694"/>
      <c r="O36" s="695">
        <f t="shared" si="0"/>
        <v>0</v>
      </c>
      <c r="P36" s="637">
        <f t="shared" si="1"/>
        <v>0</v>
      </c>
      <c r="Q36" s="685"/>
    </row>
    <row r="37" spans="1:17" ht="15.75">
      <c r="A37" s="681"/>
      <c r="B37" s="682"/>
      <c r="C37" s="685"/>
      <c r="D37" s="685"/>
      <c r="E37" s="684"/>
      <c r="F37" s="684"/>
      <c r="G37" s="684"/>
      <c r="H37" s="684"/>
      <c r="I37" s="684"/>
      <c r="J37" s="684"/>
      <c r="K37" s="693"/>
      <c r="L37" s="694"/>
      <c r="M37" s="694"/>
      <c r="N37" s="694"/>
      <c r="O37" s="695"/>
      <c r="P37" s="637"/>
      <c r="Q37" s="685"/>
    </row>
    <row r="38" spans="1:17" ht="31.5">
      <c r="A38" s="687" t="s">
        <v>29</v>
      </c>
      <c r="B38" s="688" t="s">
        <v>989</v>
      </c>
      <c r="C38" s="689"/>
      <c r="D38" s="689"/>
      <c r="E38" s="690"/>
      <c r="F38" s="690"/>
      <c r="G38" s="690"/>
      <c r="H38" s="690"/>
      <c r="I38" s="690"/>
      <c r="J38" s="690"/>
      <c r="K38" s="689"/>
      <c r="L38" s="691"/>
      <c r="M38" s="691"/>
      <c r="N38" s="691"/>
      <c r="O38" s="692"/>
      <c r="P38" s="692">
        <f>SUBTOTAL(9,P39:P82)</f>
        <v>0</v>
      </c>
      <c r="Q38" s="689"/>
    </row>
    <row r="39" spans="1:17" ht="31.5">
      <c r="A39" s="681">
        <f>IF(ISBLANK(E39),"",COUNTA($E$23:E39))</f>
        <v>7</v>
      </c>
      <c r="B39" s="682" t="s">
        <v>1408</v>
      </c>
      <c r="C39" s="685"/>
      <c r="D39" s="685"/>
      <c r="E39" s="684" t="s">
        <v>0</v>
      </c>
      <c r="F39" s="684"/>
      <c r="G39" s="684"/>
      <c r="H39" s="684"/>
      <c r="I39" s="684"/>
      <c r="J39" s="684"/>
      <c r="K39" s="693">
        <f>SUM(J40:J49)</f>
        <v>178.465</v>
      </c>
      <c r="L39" s="694"/>
      <c r="M39" s="694"/>
      <c r="N39" s="694"/>
      <c r="O39" s="695">
        <f>+L39+M39+N39</f>
        <v>0</v>
      </c>
      <c r="P39" s="637">
        <f>O39*$K39</f>
        <v>0</v>
      </c>
      <c r="Q39" s="685"/>
    </row>
    <row r="40" spans="1:17" ht="15.75" outlineLevel="1">
      <c r="A40" s="681"/>
      <c r="B40" s="682" t="s">
        <v>712</v>
      </c>
      <c r="C40" s="685"/>
      <c r="D40" s="685"/>
      <c r="E40" s="684"/>
      <c r="F40" s="684"/>
      <c r="G40" s="684"/>
      <c r="H40" s="684"/>
      <c r="I40" s="684"/>
      <c r="J40" s="684"/>
      <c r="K40" s="693"/>
      <c r="L40" s="694"/>
      <c r="M40" s="694"/>
      <c r="N40" s="694"/>
      <c r="O40" s="695"/>
      <c r="P40" s="637"/>
      <c r="Q40" s="685"/>
    </row>
    <row r="41" spans="1:17" ht="15.75" outlineLevel="1">
      <c r="A41" s="681"/>
      <c r="B41" s="698" t="s">
        <v>713</v>
      </c>
      <c r="C41" s="685"/>
      <c r="D41" s="685"/>
      <c r="E41" s="684"/>
      <c r="F41" s="684">
        <v>3</v>
      </c>
      <c r="G41" s="684">
        <v>1.7</v>
      </c>
      <c r="H41" s="684">
        <v>0.8</v>
      </c>
      <c r="I41" s="684">
        <v>1</v>
      </c>
      <c r="J41" s="684">
        <f t="shared" ref="J41:J46" si="2">F41*(G41+0.6)*(H41+0.6)*I41</f>
        <v>9.6599999999999984</v>
      </c>
      <c r="K41" s="693"/>
      <c r="L41" s="694"/>
      <c r="M41" s="694"/>
      <c r="N41" s="694"/>
      <c r="O41" s="695"/>
      <c r="P41" s="637"/>
      <c r="Q41" s="685"/>
    </row>
    <row r="42" spans="1:17" ht="15.75" outlineLevel="1">
      <c r="A42" s="681"/>
      <c r="B42" s="698" t="s">
        <v>714</v>
      </c>
      <c r="C42" s="685"/>
      <c r="D42" s="685"/>
      <c r="E42" s="684"/>
      <c r="F42" s="684">
        <v>14</v>
      </c>
      <c r="G42" s="684">
        <v>1.7</v>
      </c>
      <c r="H42" s="684">
        <v>0.8</v>
      </c>
      <c r="I42" s="684">
        <v>1</v>
      </c>
      <c r="J42" s="684">
        <f t="shared" si="2"/>
        <v>45.079999999999991</v>
      </c>
      <c r="K42" s="693"/>
      <c r="L42" s="694"/>
      <c r="M42" s="694"/>
      <c r="N42" s="694"/>
      <c r="O42" s="695"/>
      <c r="P42" s="637"/>
      <c r="Q42" s="685"/>
    </row>
    <row r="43" spans="1:17" ht="15.75" outlineLevel="1">
      <c r="A43" s="681"/>
      <c r="B43" s="698" t="s">
        <v>715</v>
      </c>
      <c r="C43" s="685"/>
      <c r="D43" s="685"/>
      <c r="E43" s="684"/>
      <c r="F43" s="684">
        <v>5</v>
      </c>
      <c r="G43" s="684">
        <v>1.7</v>
      </c>
      <c r="H43" s="684">
        <v>1.6</v>
      </c>
      <c r="I43" s="684">
        <v>1</v>
      </c>
      <c r="J43" s="684">
        <f t="shared" si="2"/>
        <v>25.3</v>
      </c>
      <c r="K43" s="693"/>
      <c r="L43" s="694"/>
      <c r="M43" s="694"/>
      <c r="N43" s="694"/>
      <c r="O43" s="695"/>
      <c r="P43" s="637"/>
      <c r="Q43" s="685"/>
    </row>
    <row r="44" spans="1:17" ht="15.75" outlineLevel="1">
      <c r="A44" s="681"/>
      <c r="B44" s="698" t="s">
        <v>716</v>
      </c>
      <c r="C44" s="685"/>
      <c r="D44" s="685"/>
      <c r="E44" s="684"/>
      <c r="F44" s="684">
        <v>4</v>
      </c>
      <c r="G44" s="684">
        <v>1.7</v>
      </c>
      <c r="H44" s="684">
        <v>1.7</v>
      </c>
      <c r="I44" s="684">
        <v>1</v>
      </c>
      <c r="J44" s="684">
        <f t="shared" si="2"/>
        <v>21.159999999999997</v>
      </c>
      <c r="K44" s="693"/>
      <c r="L44" s="694"/>
      <c r="M44" s="694"/>
      <c r="N44" s="694"/>
      <c r="O44" s="695"/>
      <c r="P44" s="637"/>
      <c r="Q44" s="685"/>
    </row>
    <row r="45" spans="1:17" ht="15.75" outlineLevel="1">
      <c r="A45" s="681"/>
      <c r="B45" s="698" t="s">
        <v>717</v>
      </c>
      <c r="C45" s="685"/>
      <c r="D45" s="685"/>
      <c r="E45" s="684"/>
      <c r="F45" s="684">
        <v>1</v>
      </c>
      <c r="G45" s="684">
        <v>2.6</v>
      </c>
      <c r="H45" s="684">
        <v>2.75</v>
      </c>
      <c r="I45" s="684">
        <v>1</v>
      </c>
      <c r="J45" s="684">
        <f t="shared" si="2"/>
        <v>10.72</v>
      </c>
      <c r="K45" s="693"/>
      <c r="L45" s="694"/>
      <c r="M45" s="694"/>
      <c r="N45" s="694"/>
      <c r="O45" s="695"/>
      <c r="P45" s="637"/>
      <c r="Q45" s="685"/>
    </row>
    <row r="46" spans="1:17" ht="15.75" outlineLevel="1">
      <c r="A46" s="681"/>
      <c r="B46" s="698" t="s">
        <v>718</v>
      </c>
      <c r="C46" s="685"/>
      <c r="D46" s="685"/>
      <c r="E46" s="684"/>
      <c r="F46" s="684">
        <v>1</v>
      </c>
      <c r="G46" s="684">
        <v>2.1</v>
      </c>
      <c r="H46" s="684">
        <v>2.75</v>
      </c>
      <c r="I46" s="684">
        <v>1</v>
      </c>
      <c r="J46" s="684">
        <f t="shared" si="2"/>
        <v>9.0450000000000017</v>
      </c>
      <c r="K46" s="693"/>
      <c r="L46" s="694"/>
      <c r="M46" s="694"/>
      <c r="N46" s="694"/>
      <c r="O46" s="695"/>
      <c r="P46" s="637"/>
      <c r="Q46" s="685"/>
    </row>
    <row r="47" spans="1:17" ht="15.75" outlineLevel="1">
      <c r="A47" s="681"/>
      <c r="B47" s="682" t="s">
        <v>732</v>
      </c>
      <c r="C47" s="685"/>
      <c r="D47" s="685"/>
      <c r="E47" s="684"/>
      <c r="F47" s="684"/>
      <c r="G47" s="684"/>
      <c r="H47" s="684"/>
      <c r="I47" s="684"/>
      <c r="J47" s="684"/>
      <c r="K47" s="693"/>
      <c r="L47" s="694"/>
      <c r="M47" s="694"/>
      <c r="N47" s="694"/>
      <c r="O47" s="695"/>
      <c r="P47" s="637"/>
      <c r="Q47" s="685"/>
    </row>
    <row r="48" spans="1:17" ht="15.75" outlineLevel="1">
      <c r="A48" s="681"/>
      <c r="B48" s="698" t="s">
        <v>740</v>
      </c>
      <c r="C48" s="685"/>
      <c r="D48" s="685"/>
      <c r="E48" s="684"/>
      <c r="F48" s="684">
        <v>10</v>
      </c>
      <c r="G48" s="684">
        <v>1.7</v>
      </c>
      <c r="H48" s="684">
        <v>0.8</v>
      </c>
      <c r="I48" s="684">
        <v>1</v>
      </c>
      <c r="J48" s="684">
        <f>F48*(G48+0.6)*(H48+0.6)*I48</f>
        <v>32.199999999999996</v>
      </c>
      <c r="K48" s="693"/>
      <c r="L48" s="694"/>
      <c r="M48" s="694"/>
      <c r="N48" s="694"/>
      <c r="O48" s="695"/>
      <c r="P48" s="637"/>
      <c r="Q48" s="685"/>
    </row>
    <row r="49" spans="1:17" ht="15.75" outlineLevel="1">
      <c r="A49" s="681"/>
      <c r="B49" s="698" t="s">
        <v>741</v>
      </c>
      <c r="C49" s="685"/>
      <c r="D49" s="685"/>
      <c r="E49" s="684"/>
      <c r="F49" s="684">
        <v>5</v>
      </c>
      <c r="G49" s="684">
        <v>1.7</v>
      </c>
      <c r="H49" s="684">
        <v>1.6</v>
      </c>
      <c r="I49" s="684">
        <v>1</v>
      </c>
      <c r="J49" s="684">
        <f>F49*(G49+0.6)*(H49+0.6)*I49</f>
        <v>25.3</v>
      </c>
      <c r="K49" s="693"/>
      <c r="L49" s="694"/>
      <c r="M49" s="694"/>
      <c r="N49" s="694"/>
      <c r="O49" s="695"/>
      <c r="P49" s="637"/>
      <c r="Q49" s="685"/>
    </row>
    <row r="50" spans="1:17" ht="15.75" outlineLevel="1">
      <c r="A50" s="681"/>
      <c r="B50" s="698"/>
      <c r="C50" s="685"/>
      <c r="D50" s="685"/>
      <c r="E50" s="684"/>
      <c r="F50" s="684"/>
      <c r="G50" s="684"/>
      <c r="H50" s="684"/>
      <c r="I50" s="684"/>
      <c r="J50" s="684"/>
      <c r="K50" s="693"/>
      <c r="L50" s="694"/>
      <c r="M50" s="694"/>
      <c r="N50" s="694"/>
      <c r="O50" s="695"/>
      <c r="P50" s="637"/>
      <c r="Q50" s="685"/>
    </row>
    <row r="51" spans="1:17" ht="15.75" outlineLevel="1">
      <c r="A51" s="681"/>
      <c r="B51" s="698"/>
      <c r="C51" s="685"/>
      <c r="D51" s="685"/>
      <c r="E51" s="684"/>
      <c r="F51" s="684"/>
      <c r="G51" s="684"/>
      <c r="H51" s="684"/>
      <c r="I51" s="684"/>
      <c r="J51" s="684"/>
      <c r="K51" s="693"/>
      <c r="L51" s="694"/>
      <c r="M51" s="694"/>
      <c r="N51" s="694"/>
      <c r="O51" s="695"/>
      <c r="P51" s="637"/>
      <c r="Q51" s="685"/>
    </row>
    <row r="52" spans="1:17" ht="31.5">
      <c r="A52" s="681">
        <f>IF(ISBLANK(E52),"",COUNTA($E$23:E52))</f>
        <v>8</v>
      </c>
      <c r="B52" s="682" t="s">
        <v>1462</v>
      </c>
      <c r="C52" s="685"/>
      <c r="D52" s="685"/>
      <c r="E52" s="684" t="s">
        <v>0</v>
      </c>
      <c r="F52" s="684"/>
      <c r="G52" s="684"/>
      <c r="H52" s="684"/>
      <c r="I52" s="684"/>
      <c r="J52" s="684"/>
      <c r="K52" s="693">
        <f>(G190+G196)*0.2</f>
        <v>99.800000000000011</v>
      </c>
      <c r="L52" s="694"/>
      <c r="M52" s="694"/>
      <c r="N52" s="694"/>
      <c r="O52" s="695">
        <f>+L52+M52+N52</f>
        <v>0</v>
      </c>
      <c r="P52" s="637">
        <f>O52*$K52</f>
        <v>0</v>
      </c>
      <c r="Q52" s="685"/>
    </row>
    <row r="53" spans="1:17" ht="31.5">
      <c r="A53" s="681">
        <f>IF(ISBLANK(E53),"",COUNTA($E$23:E53))</f>
        <v>9</v>
      </c>
      <c r="B53" s="682" t="s">
        <v>1410</v>
      </c>
      <c r="C53" s="685"/>
      <c r="D53" s="685"/>
      <c r="E53" s="684" t="s">
        <v>0</v>
      </c>
      <c r="F53" s="684"/>
      <c r="G53" s="684"/>
      <c r="H53" s="684"/>
      <c r="I53" s="684"/>
      <c r="J53" s="684"/>
      <c r="K53" s="693">
        <f>K39-K84-K108-K174</f>
        <v>27.011250000000004</v>
      </c>
      <c r="L53" s="694"/>
      <c r="M53" s="694"/>
      <c r="N53" s="694"/>
      <c r="O53" s="695">
        <f>+L53+M53+N53</f>
        <v>0</v>
      </c>
      <c r="P53" s="637">
        <f>O53*$K53</f>
        <v>0</v>
      </c>
      <c r="Q53" s="685"/>
    </row>
    <row r="54" spans="1:17" ht="31.5">
      <c r="A54" s="681">
        <f>IF(ISBLANK(E54),"",COUNTA($E$23:E54))</f>
        <v>10</v>
      </c>
      <c r="B54" s="682" t="s">
        <v>1411</v>
      </c>
      <c r="C54" s="685"/>
      <c r="D54" s="685"/>
      <c r="E54" s="684" t="s">
        <v>0</v>
      </c>
      <c r="F54" s="684"/>
      <c r="G54" s="684"/>
      <c r="H54" s="684"/>
      <c r="I54" s="684"/>
      <c r="J54" s="684"/>
      <c r="K54" s="693">
        <f>K39-K53</f>
        <v>151.45375000000001</v>
      </c>
      <c r="L54" s="694"/>
      <c r="M54" s="694"/>
      <c r="N54" s="694"/>
      <c r="O54" s="695">
        <f>+L54+M54+N54</f>
        <v>0</v>
      </c>
      <c r="P54" s="637">
        <f>O54*$K54</f>
        <v>0</v>
      </c>
      <c r="Q54" s="685"/>
    </row>
    <row r="55" spans="1:17" ht="47.25">
      <c r="A55" s="681">
        <f>IF(ISBLANK(E55),"",COUNTA($E$23:E55))</f>
        <v>11</v>
      </c>
      <c r="B55" s="682" t="s">
        <v>1412</v>
      </c>
      <c r="C55" s="685"/>
      <c r="D55" s="699"/>
      <c r="E55" s="684" t="s">
        <v>3</v>
      </c>
      <c r="F55" s="684"/>
      <c r="G55" s="684"/>
      <c r="H55" s="684"/>
      <c r="I55" s="684"/>
      <c r="J55" s="684"/>
      <c r="K55" s="693">
        <f>SUM(J56:J76)</f>
        <v>279.75500000000005</v>
      </c>
      <c r="L55" s="694"/>
      <c r="M55" s="694"/>
      <c r="N55" s="694"/>
      <c r="O55" s="695">
        <f>+L55+M55+N55</f>
        <v>0</v>
      </c>
      <c r="P55" s="637">
        <f>O55*$K55</f>
        <v>0</v>
      </c>
      <c r="Q55" s="685"/>
    </row>
    <row r="56" spans="1:17" ht="15.75" outlineLevel="1">
      <c r="A56" s="681"/>
      <c r="B56" s="682" t="s">
        <v>712</v>
      </c>
      <c r="C56" s="685"/>
      <c r="D56" s="685"/>
      <c r="E56" s="684"/>
      <c r="F56" s="684"/>
      <c r="G56" s="684"/>
      <c r="H56" s="684"/>
      <c r="I56" s="684"/>
      <c r="J56" s="684"/>
      <c r="K56" s="693"/>
      <c r="L56" s="694"/>
      <c r="M56" s="694"/>
      <c r="N56" s="694"/>
      <c r="O56" s="695"/>
      <c r="P56" s="637"/>
      <c r="Q56" s="685"/>
    </row>
    <row r="57" spans="1:17" ht="15.75" outlineLevel="1">
      <c r="A57" s="681"/>
      <c r="B57" s="698" t="s">
        <v>713</v>
      </c>
      <c r="C57" s="685"/>
      <c r="D57" s="685"/>
      <c r="E57" s="684"/>
      <c r="F57" s="684">
        <v>3</v>
      </c>
      <c r="G57" s="684">
        <v>1.7</v>
      </c>
      <c r="H57" s="684">
        <v>0.8</v>
      </c>
      <c r="I57" s="684"/>
      <c r="J57" s="684">
        <f t="shared" ref="J57:J72" si="3">F57*(G57+0.2)*(H57+0.2)</f>
        <v>5.6999999999999993</v>
      </c>
      <c r="K57" s="693"/>
      <c r="L57" s="694"/>
      <c r="M57" s="694"/>
      <c r="N57" s="694"/>
      <c r="O57" s="695"/>
      <c r="P57" s="637"/>
      <c r="Q57" s="685"/>
    </row>
    <row r="58" spans="1:17" ht="15.75" outlineLevel="1">
      <c r="A58" s="681"/>
      <c r="B58" s="698" t="s">
        <v>714</v>
      </c>
      <c r="C58" s="685"/>
      <c r="D58" s="685"/>
      <c r="E58" s="684"/>
      <c r="F58" s="684">
        <v>14</v>
      </c>
      <c r="G58" s="684">
        <v>1.7</v>
      </c>
      <c r="H58" s="684">
        <v>0.8</v>
      </c>
      <c r="I58" s="684"/>
      <c r="J58" s="684">
        <f t="shared" si="3"/>
        <v>26.599999999999998</v>
      </c>
      <c r="K58" s="693"/>
      <c r="L58" s="694"/>
      <c r="M58" s="694"/>
      <c r="N58" s="694"/>
      <c r="O58" s="695"/>
      <c r="P58" s="637"/>
      <c r="Q58" s="685"/>
    </row>
    <row r="59" spans="1:17" ht="15.75" outlineLevel="1">
      <c r="A59" s="681"/>
      <c r="B59" s="698" t="s">
        <v>715</v>
      </c>
      <c r="C59" s="685"/>
      <c r="D59" s="685"/>
      <c r="E59" s="684"/>
      <c r="F59" s="684">
        <v>5</v>
      </c>
      <c r="G59" s="684">
        <v>1.7</v>
      </c>
      <c r="H59" s="684">
        <v>1.6</v>
      </c>
      <c r="I59" s="684"/>
      <c r="J59" s="684">
        <f t="shared" si="3"/>
        <v>17.100000000000001</v>
      </c>
      <c r="K59" s="693"/>
      <c r="L59" s="694"/>
      <c r="M59" s="694"/>
      <c r="N59" s="694"/>
      <c r="O59" s="695"/>
      <c r="P59" s="637"/>
      <c r="Q59" s="685"/>
    </row>
    <row r="60" spans="1:17" ht="15.75" outlineLevel="1">
      <c r="A60" s="681"/>
      <c r="B60" s="698" t="s">
        <v>716</v>
      </c>
      <c r="C60" s="685"/>
      <c r="D60" s="685"/>
      <c r="E60" s="684"/>
      <c r="F60" s="684">
        <v>4</v>
      </c>
      <c r="G60" s="684">
        <v>1.7</v>
      </c>
      <c r="H60" s="684">
        <v>1.7</v>
      </c>
      <c r="I60" s="684"/>
      <c r="J60" s="684">
        <f t="shared" si="3"/>
        <v>14.44</v>
      </c>
      <c r="K60" s="693"/>
      <c r="L60" s="694"/>
      <c r="M60" s="694"/>
      <c r="N60" s="694"/>
      <c r="O60" s="695"/>
      <c r="P60" s="637"/>
      <c r="Q60" s="685"/>
    </row>
    <row r="61" spans="1:17" ht="15.75" outlineLevel="1">
      <c r="A61" s="681"/>
      <c r="B61" s="698" t="s">
        <v>717</v>
      </c>
      <c r="C61" s="685"/>
      <c r="D61" s="685"/>
      <c r="E61" s="684"/>
      <c r="F61" s="684">
        <v>1</v>
      </c>
      <c r="G61" s="684">
        <v>2.6</v>
      </c>
      <c r="H61" s="684">
        <v>2.75</v>
      </c>
      <c r="I61" s="684"/>
      <c r="J61" s="684">
        <f t="shared" si="3"/>
        <v>8.2600000000000016</v>
      </c>
      <c r="K61" s="693"/>
      <c r="L61" s="694"/>
      <c r="M61" s="694"/>
      <c r="N61" s="694"/>
      <c r="O61" s="695"/>
      <c r="P61" s="637"/>
      <c r="Q61" s="685"/>
    </row>
    <row r="62" spans="1:17" ht="15.75" outlineLevel="1">
      <c r="A62" s="681"/>
      <c r="B62" s="698" t="s">
        <v>718</v>
      </c>
      <c r="C62" s="685"/>
      <c r="D62" s="685"/>
      <c r="E62" s="684"/>
      <c r="F62" s="684">
        <v>1</v>
      </c>
      <c r="G62" s="684">
        <v>2.1</v>
      </c>
      <c r="H62" s="684">
        <v>2.75</v>
      </c>
      <c r="I62" s="684"/>
      <c r="J62" s="684">
        <f t="shared" si="3"/>
        <v>6.785000000000001</v>
      </c>
      <c r="K62" s="693"/>
      <c r="L62" s="694"/>
      <c r="M62" s="694"/>
      <c r="N62" s="694"/>
      <c r="O62" s="695"/>
      <c r="P62" s="637"/>
      <c r="Q62" s="685"/>
    </row>
    <row r="63" spans="1:17" ht="15.75" outlineLevel="1">
      <c r="A63" s="681"/>
      <c r="B63" s="682" t="s">
        <v>732</v>
      </c>
      <c r="C63" s="685"/>
      <c r="D63" s="685"/>
      <c r="E63" s="684"/>
      <c r="F63" s="684"/>
      <c r="G63" s="684"/>
      <c r="H63" s="684"/>
      <c r="I63" s="684"/>
      <c r="J63" s="684">
        <f t="shared" si="3"/>
        <v>0</v>
      </c>
      <c r="K63" s="693"/>
      <c r="L63" s="694"/>
      <c r="M63" s="694"/>
      <c r="N63" s="694"/>
      <c r="O63" s="695"/>
      <c r="P63" s="637"/>
      <c r="Q63" s="685"/>
    </row>
    <row r="64" spans="1:17" ht="15.75" outlineLevel="1">
      <c r="A64" s="681"/>
      <c r="B64" s="698" t="s">
        <v>740</v>
      </c>
      <c r="C64" s="685"/>
      <c r="D64" s="685"/>
      <c r="E64" s="684"/>
      <c r="F64" s="684">
        <v>10</v>
      </c>
      <c r="G64" s="684">
        <v>1.7</v>
      </c>
      <c r="H64" s="684">
        <v>0.8</v>
      </c>
      <c r="I64" s="684"/>
      <c r="J64" s="684">
        <f t="shared" si="3"/>
        <v>19</v>
      </c>
      <c r="K64" s="693"/>
      <c r="L64" s="694"/>
      <c r="M64" s="694"/>
      <c r="N64" s="694"/>
      <c r="O64" s="695"/>
      <c r="P64" s="637"/>
      <c r="Q64" s="685"/>
    </row>
    <row r="65" spans="1:17" ht="15.75" outlineLevel="1">
      <c r="A65" s="681"/>
      <c r="B65" s="698" t="s">
        <v>741</v>
      </c>
      <c r="C65" s="685"/>
      <c r="D65" s="685"/>
      <c r="E65" s="684"/>
      <c r="F65" s="684">
        <v>5</v>
      </c>
      <c r="G65" s="684">
        <v>1.7</v>
      </c>
      <c r="H65" s="684">
        <v>1.6</v>
      </c>
      <c r="I65" s="684"/>
      <c r="J65" s="684">
        <f t="shared" si="3"/>
        <v>17.100000000000001</v>
      </c>
      <c r="K65" s="693"/>
      <c r="L65" s="694"/>
      <c r="M65" s="694"/>
      <c r="N65" s="694"/>
      <c r="O65" s="695"/>
      <c r="P65" s="637"/>
      <c r="Q65" s="685"/>
    </row>
    <row r="66" spans="1:17" ht="15.75" outlineLevel="1">
      <c r="A66" s="681"/>
      <c r="B66" s="682" t="s">
        <v>719</v>
      </c>
      <c r="C66" s="685"/>
      <c r="D66" s="685"/>
      <c r="E66" s="684"/>
      <c r="F66" s="684"/>
      <c r="G66" s="684"/>
      <c r="H66" s="684"/>
      <c r="I66" s="684"/>
      <c r="J66" s="684">
        <f t="shared" si="3"/>
        <v>0</v>
      </c>
      <c r="K66" s="693"/>
      <c r="L66" s="694"/>
      <c r="M66" s="694"/>
      <c r="N66" s="694"/>
      <c r="O66" s="695"/>
      <c r="P66" s="637"/>
      <c r="Q66" s="685"/>
    </row>
    <row r="67" spans="1:17" ht="15.75" outlineLevel="1">
      <c r="A67" s="681"/>
      <c r="B67" s="682" t="s">
        <v>720</v>
      </c>
      <c r="C67" s="685"/>
      <c r="D67" s="685"/>
      <c r="E67" s="684"/>
      <c r="F67" s="684">
        <v>1</v>
      </c>
      <c r="G67" s="684">
        <f>7.7+5.6*2+7.7+1.8+7.6+7.6+30.4*2+1.75+8.8+2.8+9.3+7.15*2+6</f>
        <v>147.35</v>
      </c>
      <c r="H67" s="684">
        <v>0.2</v>
      </c>
      <c r="I67" s="684"/>
      <c r="J67" s="684">
        <f t="shared" si="3"/>
        <v>59.019999999999996</v>
      </c>
      <c r="K67" s="693"/>
      <c r="L67" s="694"/>
      <c r="M67" s="694"/>
      <c r="N67" s="694"/>
      <c r="O67" s="695"/>
      <c r="P67" s="637"/>
      <c r="Q67" s="685"/>
    </row>
    <row r="68" spans="1:17" ht="15.75" outlineLevel="1">
      <c r="A68" s="681"/>
      <c r="B68" s="682" t="s">
        <v>721</v>
      </c>
      <c r="C68" s="685"/>
      <c r="D68" s="685"/>
      <c r="E68" s="684"/>
      <c r="F68" s="684">
        <v>1</v>
      </c>
      <c r="G68" s="684">
        <f>7.9*6</f>
        <v>47.400000000000006</v>
      </c>
      <c r="H68" s="684">
        <v>0.3</v>
      </c>
      <c r="I68" s="684"/>
      <c r="J68" s="684">
        <f t="shared" si="3"/>
        <v>23.800000000000004</v>
      </c>
      <c r="K68" s="693"/>
      <c r="L68" s="694"/>
      <c r="M68" s="694"/>
      <c r="N68" s="694"/>
      <c r="O68" s="695"/>
      <c r="P68" s="637"/>
      <c r="Q68" s="685"/>
    </row>
    <row r="69" spans="1:17" ht="15.75" outlineLevel="1">
      <c r="A69" s="681"/>
      <c r="B69" s="682" t="s">
        <v>722</v>
      </c>
      <c r="C69" s="685"/>
      <c r="D69" s="685"/>
      <c r="E69" s="684"/>
      <c r="F69" s="684">
        <v>1</v>
      </c>
      <c r="G69" s="684">
        <f>7.9*4</f>
        <v>31.6</v>
      </c>
      <c r="H69" s="684">
        <v>0.3</v>
      </c>
      <c r="I69" s="684"/>
      <c r="J69" s="684">
        <f t="shared" si="3"/>
        <v>15.9</v>
      </c>
      <c r="K69" s="693"/>
      <c r="L69" s="694"/>
      <c r="M69" s="694"/>
      <c r="N69" s="694"/>
      <c r="O69" s="695"/>
      <c r="P69" s="637"/>
      <c r="Q69" s="685"/>
    </row>
    <row r="70" spans="1:17" ht="15.75" outlineLevel="1">
      <c r="A70" s="681"/>
      <c r="B70" s="682" t="s">
        <v>723</v>
      </c>
      <c r="C70" s="685"/>
      <c r="D70" s="685"/>
      <c r="E70" s="684"/>
      <c r="F70" s="684">
        <v>1</v>
      </c>
      <c r="G70" s="684">
        <f>7.9*2</f>
        <v>15.8</v>
      </c>
      <c r="H70" s="684">
        <v>0.2</v>
      </c>
      <c r="I70" s="684"/>
      <c r="J70" s="684">
        <f t="shared" si="3"/>
        <v>6.4</v>
      </c>
      <c r="K70" s="693"/>
      <c r="L70" s="694"/>
      <c r="M70" s="694"/>
      <c r="N70" s="694"/>
      <c r="O70" s="695"/>
      <c r="P70" s="637"/>
      <c r="Q70" s="685"/>
    </row>
    <row r="71" spans="1:17" ht="15.75" outlineLevel="1">
      <c r="A71" s="681"/>
      <c r="B71" s="682" t="s">
        <v>724</v>
      </c>
      <c r="C71" s="685"/>
      <c r="D71" s="685"/>
      <c r="E71" s="684"/>
      <c r="F71" s="684">
        <v>1</v>
      </c>
      <c r="G71" s="684">
        <v>1.9</v>
      </c>
      <c r="H71" s="733">
        <v>0.3</v>
      </c>
      <c r="I71" s="684"/>
      <c r="J71" s="684">
        <f t="shared" si="3"/>
        <v>1.05</v>
      </c>
      <c r="K71" s="693"/>
      <c r="L71" s="694"/>
      <c r="M71" s="694"/>
      <c r="N71" s="694"/>
      <c r="O71" s="695"/>
      <c r="P71" s="637"/>
      <c r="Q71" s="685"/>
    </row>
    <row r="72" spans="1:17" ht="15.75" outlineLevel="1">
      <c r="A72" s="681"/>
      <c r="B72" s="682" t="s">
        <v>725</v>
      </c>
      <c r="C72" s="685"/>
      <c r="D72" s="685"/>
      <c r="E72" s="684"/>
      <c r="F72" s="684">
        <v>3</v>
      </c>
      <c r="G72" s="684">
        <v>4.8</v>
      </c>
      <c r="H72" s="684">
        <v>0.4</v>
      </c>
      <c r="I72" s="684"/>
      <c r="J72" s="684">
        <f t="shared" si="3"/>
        <v>9.0000000000000018</v>
      </c>
      <c r="K72" s="693"/>
      <c r="L72" s="694"/>
      <c r="M72" s="694"/>
      <c r="N72" s="694"/>
      <c r="O72" s="695"/>
      <c r="P72" s="637"/>
      <c r="Q72" s="685"/>
    </row>
    <row r="73" spans="1:17" ht="15.75" outlineLevel="1">
      <c r="A73" s="681"/>
      <c r="B73" s="682" t="s">
        <v>732</v>
      </c>
      <c r="C73" s="685"/>
      <c r="D73" s="685"/>
      <c r="E73" s="684"/>
      <c r="F73" s="684"/>
      <c r="G73" s="684"/>
      <c r="H73" s="733"/>
      <c r="I73" s="684"/>
      <c r="J73" s="684"/>
      <c r="K73" s="693"/>
      <c r="L73" s="694"/>
      <c r="M73" s="694"/>
      <c r="N73" s="694"/>
      <c r="O73" s="695"/>
      <c r="P73" s="637"/>
      <c r="Q73" s="685"/>
    </row>
    <row r="74" spans="1:17" ht="15.75" outlineLevel="1">
      <c r="A74" s="681"/>
      <c r="B74" s="682" t="s">
        <v>477</v>
      </c>
      <c r="C74" s="685"/>
      <c r="D74" s="685"/>
      <c r="E74" s="684"/>
      <c r="F74" s="684"/>
      <c r="G74" s="684"/>
      <c r="H74" s="733"/>
      <c r="I74" s="684"/>
      <c r="J74" s="684"/>
      <c r="K74" s="693"/>
      <c r="L74" s="694"/>
      <c r="M74" s="694"/>
      <c r="N74" s="694"/>
      <c r="O74" s="695"/>
      <c r="P74" s="637"/>
      <c r="Q74" s="685"/>
    </row>
    <row r="75" spans="1:17" ht="15.75" outlineLevel="1">
      <c r="A75" s="681"/>
      <c r="B75" s="682" t="s">
        <v>720</v>
      </c>
      <c r="C75" s="685"/>
      <c r="D75" s="685"/>
      <c r="E75" s="684"/>
      <c r="F75" s="684">
        <v>1</v>
      </c>
      <c r="G75" s="684">
        <f>21.2*3+3.3+4*4+10</f>
        <v>92.899999999999991</v>
      </c>
      <c r="H75" s="684">
        <v>0.2</v>
      </c>
      <c r="I75" s="684"/>
      <c r="J75" s="684">
        <f>F75*(G75+0.2)*(H75+0.2)</f>
        <v>37.24</v>
      </c>
      <c r="K75" s="693"/>
      <c r="L75" s="694"/>
      <c r="M75" s="694"/>
      <c r="N75" s="694"/>
      <c r="O75" s="695"/>
      <c r="P75" s="637"/>
      <c r="Q75" s="685"/>
    </row>
    <row r="76" spans="1:17" ht="15.75" outlineLevel="1">
      <c r="A76" s="681"/>
      <c r="B76" s="682" t="s">
        <v>723</v>
      </c>
      <c r="C76" s="685"/>
      <c r="D76" s="685"/>
      <c r="E76" s="684"/>
      <c r="F76" s="684">
        <v>1</v>
      </c>
      <c r="G76" s="684">
        <f>6.7+6*4</f>
        <v>30.7</v>
      </c>
      <c r="H76" s="684">
        <v>0.2</v>
      </c>
      <c r="I76" s="684"/>
      <c r="J76" s="684">
        <f>F76*(G76+0.2)*(H76+0.2)</f>
        <v>12.36</v>
      </c>
      <c r="K76" s="693"/>
      <c r="L76" s="694"/>
      <c r="M76" s="694"/>
      <c r="N76" s="694"/>
      <c r="O76" s="695"/>
      <c r="P76" s="637"/>
      <c r="Q76" s="685"/>
    </row>
    <row r="77" spans="1:17" ht="15.75" outlineLevel="1">
      <c r="A77" s="681"/>
      <c r="B77" s="698"/>
      <c r="C77" s="685"/>
      <c r="D77" s="685"/>
      <c r="E77" s="684"/>
      <c r="F77" s="684"/>
      <c r="G77" s="684"/>
      <c r="H77" s="684"/>
      <c r="I77" s="684"/>
      <c r="J77" s="684"/>
      <c r="K77" s="693"/>
      <c r="L77" s="694"/>
      <c r="M77" s="694"/>
      <c r="N77" s="694"/>
      <c r="O77" s="695"/>
      <c r="P77" s="637"/>
      <c r="Q77" s="685"/>
    </row>
    <row r="78" spans="1:17" ht="15.75" outlineLevel="1">
      <c r="A78" s="681"/>
      <c r="B78" s="698"/>
      <c r="C78" s="685"/>
      <c r="D78" s="685"/>
      <c r="E78" s="684"/>
      <c r="F78" s="684"/>
      <c r="G78" s="684"/>
      <c r="H78" s="684"/>
      <c r="I78" s="684"/>
      <c r="J78" s="684"/>
      <c r="K78" s="693"/>
      <c r="L78" s="694"/>
      <c r="M78" s="694"/>
      <c r="N78" s="694"/>
      <c r="O78" s="695"/>
      <c r="P78" s="637"/>
      <c r="Q78" s="685"/>
    </row>
    <row r="79" spans="1:17" ht="15.75" outlineLevel="1">
      <c r="A79" s="681"/>
      <c r="B79" s="698"/>
      <c r="C79" s="685"/>
      <c r="D79" s="685"/>
      <c r="E79" s="684"/>
      <c r="F79" s="684"/>
      <c r="G79" s="684"/>
      <c r="H79" s="684"/>
      <c r="I79" s="684"/>
      <c r="J79" s="684"/>
      <c r="K79" s="693"/>
      <c r="L79" s="694"/>
      <c r="M79" s="694"/>
      <c r="N79" s="694"/>
      <c r="O79" s="695"/>
      <c r="P79" s="637"/>
      <c r="Q79" s="685"/>
    </row>
    <row r="80" spans="1:17" ht="31.5">
      <c r="A80" s="681">
        <f>IF(ISBLANK(E80),"",COUNTA($E$23:E80))</f>
        <v>12</v>
      </c>
      <c r="B80" s="682" t="s">
        <v>1463</v>
      </c>
      <c r="C80" s="685"/>
      <c r="D80" s="699"/>
      <c r="E80" s="684" t="s">
        <v>3</v>
      </c>
      <c r="F80" s="684"/>
      <c r="G80" s="684"/>
      <c r="H80" s="684"/>
      <c r="I80" s="684"/>
      <c r="J80" s="684"/>
      <c r="K80" s="693">
        <f>(G190+G196)</f>
        <v>499</v>
      </c>
      <c r="L80" s="694"/>
      <c r="M80" s="694"/>
      <c r="N80" s="694"/>
      <c r="O80" s="695">
        <f>+L80+M80+N80</f>
        <v>0</v>
      </c>
      <c r="P80" s="637">
        <f>O80*$K80</f>
        <v>0</v>
      </c>
      <c r="Q80" s="685"/>
    </row>
    <row r="81" spans="1:17" ht="31.5">
      <c r="A81" s="681">
        <f>IF(ISBLANK(E81),"",COUNTA($E$23:E81))</f>
        <v>13</v>
      </c>
      <c r="B81" s="682" t="s">
        <v>1414</v>
      </c>
      <c r="C81" s="685" t="s">
        <v>1415</v>
      </c>
      <c r="D81" s="685"/>
      <c r="E81" s="684" t="s">
        <v>3</v>
      </c>
      <c r="F81" s="684"/>
      <c r="G81" s="684"/>
      <c r="H81" s="684"/>
      <c r="I81" s="684"/>
      <c r="J81" s="684"/>
      <c r="K81" s="693">
        <f>K80</f>
        <v>499</v>
      </c>
      <c r="L81" s="694"/>
      <c r="M81" s="694"/>
      <c r="N81" s="694"/>
      <c r="O81" s="695">
        <f>+L81+M81+N81</f>
        <v>0</v>
      </c>
      <c r="P81" s="637">
        <f>O81*$K81</f>
        <v>0</v>
      </c>
      <c r="Q81" s="685" t="s">
        <v>1274</v>
      </c>
    </row>
    <row r="82" spans="1:17" ht="15.75">
      <c r="A82" s="681"/>
      <c r="B82" s="682"/>
      <c r="C82" s="685"/>
      <c r="D82" s="685"/>
      <c r="E82" s="684"/>
      <c r="F82" s="684"/>
      <c r="G82" s="684"/>
      <c r="H82" s="684"/>
      <c r="I82" s="684"/>
      <c r="J82" s="684"/>
      <c r="K82" s="693"/>
      <c r="L82" s="694"/>
      <c r="M82" s="694"/>
      <c r="N82" s="694"/>
      <c r="O82" s="695"/>
      <c r="P82" s="637"/>
      <c r="Q82" s="685"/>
    </row>
    <row r="83" spans="1:17" ht="63">
      <c r="A83" s="687" t="s">
        <v>31</v>
      </c>
      <c r="B83" s="688" t="s">
        <v>990</v>
      </c>
      <c r="C83" s="689"/>
      <c r="D83" s="689" t="s">
        <v>991</v>
      </c>
      <c r="E83" s="690"/>
      <c r="F83" s="690"/>
      <c r="G83" s="690"/>
      <c r="H83" s="690"/>
      <c r="I83" s="690"/>
      <c r="J83" s="690"/>
      <c r="K83" s="689"/>
      <c r="L83" s="691"/>
      <c r="M83" s="691"/>
      <c r="N83" s="691"/>
      <c r="O83" s="692"/>
      <c r="P83" s="692">
        <f>SUBTOTAL(9,P84:P199)</f>
        <v>0</v>
      </c>
      <c r="Q83" s="689"/>
    </row>
    <row r="84" spans="1:17" ht="31.5">
      <c r="A84" s="681">
        <f>IF(ISBLANK(E84),"",COUNTA($E$23:E84))</f>
        <v>14</v>
      </c>
      <c r="B84" s="682" t="s">
        <v>1416</v>
      </c>
      <c r="C84" s="685" t="s">
        <v>1417</v>
      </c>
      <c r="D84" s="685"/>
      <c r="E84" s="684" t="s">
        <v>0</v>
      </c>
      <c r="F84" s="684"/>
      <c r="G84" s="684"/>
      <c r="H84" s="684"/>
      <c r="I84" s="684"/>
      <c r="J84" s="684"/>
      <c r="K84" s="693">
        <f>SUM(J85:J106)</f>
        <v>26.037750000000003</v>
      </c>
      <c r="L84" s="694"/>
      <c r="M84" s="694"/>
      <c r="N84" s="694"/>
      <c r="O84" s="695">
        <f>+L84+M84+N84</f>
        <v>0</v>
      </c>
      <c r="P84" s="637">
        <f>O84*$K84</f>
        <v>0</v>
      </c>
      <c r="Q84" s="685"/>
    </row>
    <row r="85" spans="1:17" ht="15.75" outlineLevel="1">
      <c r="A85" s="681"/>
      <c r="B85" s="682" t="s">
        <v>712</v>
      </c>
      <c r="C85" s="685"/>
      <c r="D85" s="685"/>
      <c r="E85" s="684"/>
      <c r="F85" s="684"/>
      <c r="G85" s="684"/>
      <c r="H85" s="684"/>
      <c r="I85" s="684"/>
      <c r="J85" s="684"/>
      <c r="K85" s="693"/>
      <c r="L85" s="694"/>
      <c r="M85" s="694"/>
      <c r="N85" s="694"/>
      <c r="O85" s="695"/>
      <c r="P85" s="637"/>
      <c r="Q85" s="685"/>
    </row>
    <row r="86" spans="1:17" ht="15.75" outlineLevel="1">
      <c r="A86" s="681"/>
      <c r="B86" s="698" t="s">
        <v>713</v>
      </c>
      <c r="C86" s="685"/>
      <c r="D86" s="685"/>
      <c r="E86" s="684"/>
      <c r="F86" s="684">
        <v>3</v>
      </c>
      <c r="G86" s="684">
        <v>1.7</v>
      </c>
      <c r="H86" s="684">
        <v>0.8</v>
      </c>
      <c r="I86" s="684">
        <v>0.05</v>
      </c>
      <c r="J86" s="684">
        <f t="shared" ref="J86:J91" si="4">F86*(G86+0.2)*(H86+0.2)*I86</f>
        <v>0.28499999999999998</v>
      </c>
      <c r="K86" s="693"/>
      <c r="L86" s="694"/>
      <c r="M86" s="694"/>
      <c r="N86" s="694"/>
      <c r="O86" s="695"/>
      <c r="P86" s="637"/>
      <c r="Q86" s="685"/>
    </row>
    <row r="87" spans="1:17" ht="15.75" outlineLevel="1">
      <c r="A87" s="681"/>
      <c r="B87" s="698" t="s">
        <v>714</v>
      </c>
      <c r="C87" s="685"/>
      <c r="D87" s="685"/>
      <c r="E87" s="684"/>
      <c r="F87" s="684">
        <v>14</v>
      </c>
      <c r="G87" s="684">
        <v>1.7</v>
      </c>
      <c r="H87" s="684">
        <v>0.8</v>
      </c>
      <c r="I87" s="684">
        <v>0.05</v>
      </c>
      <c r="J87" s="684">
        <f t="shared" si="4"/>
        <v>1.33</v>
      </c>
      <c r="K87" s="693"/>
      <c r="L87" s="694"/>
      <c r="M87" s="694"/>
      <c r="N87" s="694"/>
      <c r="O87" s="695"/>
      <c r="P87" s="637"/>
      <c r="Q87" s="685"/>
    </row>
    <row r="88" spans="1:17" ht="15.75" outlineLevel="1">
      <c r="A88" s="681"/>
      <c r="B88" s="698" t="s">
        <v>715</v>
      </c>
      <c r="C88" s="685"/>
      <c r="D88" s="685"/>
      <c r="E88" s="684"/>
      <c r="F88" s="684">
        <v>5</v>
      </c>
      <c r="G88" s="684">
        <v>1.7</v>
      </c>
      <c r="H88" s="684">
        <v>1.6</v>
      </c>
      <c r="I88" s="684">
        <v>0.05</v>
      </c>
      <c r="J88" s="684">
        <f t="shared" si="4"/>
        <v>0.85500000000000009</v>
      </c>
      <c r="K88" s="693"/>
      <c r="L88" s="694"/>
      <c r="M88" s="694"/>
      <c r="N88" s="694"/>
      <c r="O88" s="695"/>
      <c r="P88" s="637"/>
      <c r="Q88" s="685"/>
    </row>
    <row r="89" spans="1:17" ht="15.75" outlineLevel="1">
      <c r="A89" s="681"/>
      <c r="B89" s="698" t="s">
        <v>716</v>
      </c>
      <c r="C89" s="685"/>
      <c r="D89" s="685"/>
      <c r="E89" s="684"/>
      <c r="F89" s="684">
        <v>4</v>
      </c>
      <c r="G89" s="684">
        <v>1.7</v>
      </c>
      <c r="H89" s="684">
        <v>1.7</v>
      </c>
      <c r="I89" s="684">
        <v>0.05</v>
      </c>
      <c r="J89" s="684">
        <f t="shared" si="4"/>
        <v>0.72199999999999998</v>
      </c>
      <c r="K89" s="693"/>
      <c r="L89" s="694"/>
      <c r="M89" s="694"/>
      <c r="N89" s="694"/>
      <c r="O89" s="695"/>
      <c r="P89" s="637"/>
      <c r="Q89" s="685"/>
    </row>
    <row r="90" spans="1:17" ht="15.75" outlineLevel="1">
      <c r="A90" s="681"/>
      <c r="B90" s="698" t="s">
        <v>717</v>
      </c>
      <c r="C90" s="685"/>
      <c r="D90" s="685"/>
      <c r="E90" s="684"/>
      <c r="F90" s="684">
        <v>1</v>
      </c>
      <c r="G90" s="684">
        <v>2.6</v>
      </c>
      <c r="H90" s="684">
        <v>2.75</v>
      </c>
      <c r="I90" s="684">
        <v>0.05</v>
      </c>
      <c r="J90" s="684">
        <f t="shared" si="4"/>
        <v>0.41300000000000009</v>
      </c>
      <c r="K90" s="693"/>
      <c r="L90" s="694"/>
      <c r="M90" s="694"/>
      <c r="N90" s="694"/>
      <c r="O90" s="695"/>
      <c r="P90" s="637"/>
      <c r="Q90" s="685"/>
    </row>
    <row r="91" spans="1:17" ht="15.75" outlineLevel="1">
      <c r="A91" s="681"/>
      <c r="B91" s="698" t="s">
        <v>718</v>
      </c>
      <c r="C91" s="685"/>
      <c r="D91" s="685"/>
      <c r="E91" s="684"/>
      <c r="F91" s="684">
        <v>1</v>
      </c>
      <c r="G91" s="684">
        <v>2.1</v>
      </c>
      <c r="H91" s="684">
        <v>2.75</v>
      </c>
      <c r="I91" s="684">
        <v>0.05</v>
      </c>
      <c r="J91" s="684">
        <f t="shared" si="4"/>
        <v>0.33925000000000005</v>
      </c>
      <c r="K91" s="693"/>
      <c r="L91" s="694"/>
      <c r="M91" s="694"/>
      <c r="N91" s="694"/>
      <c r="O91" s="695"/>
      <c r="P91" s="637"/>
      <c r="Q91" s="685"/>
    </row>
    <row r="92" spans="1:17" ht="15.75" outlineLevel="1">
      <c r="A92" s="681"/>
      <c r="B92" s="682" t="s">
        <v>719</v>
      </c>
      <c r="C92" s="685"/>
      <c r="D92" s="685"/>
      <c r="E92" s="684"/>
      <c r="F92" s="684"/>
      <c r="G92" s="684"/>
      <c r="H92" s="684"/>
      <c r="I92" s="684"/>
      <c r="J92" s="684"/>
      <c r="K92" s="693"/>
      <c r="L92" s="694"/>
      <c r="M92" s="694"/>
      <c r="N92" s="694"/>
      <c r="O92" s="695"/>
      <c r="P92" s="637"/>
      <c r="Q92" s="685"/>
    </row>
    <row r="93" spans="1:17" ht="15.75" outlineLevel="1">
      <c r="A93" s="681"/>
      <c r="B93" s="682" t="s">
        <v>720</v>
      </c>
      <c r="C93" s="685"/>
      <c r="D93" s="685"/>
      <c r="E93" s="684"/>
      <c r="F93" s="684">
        <v>1</v>
      </c>
      <c r="G93" s="684">
        <f>7.7+5.6*2+7.7+1.8+7.6+7.6+30.4*2+1.75+8.8+2.8+9.3+7.15*2+6</f>
        <v>147.35</v>
      </c>
      <c r="H93" s="684">
        <v>0.2</v>
      </c>
      <c r="I93" s="684">
        <v>0.05</v>
      </c>
      <c r="J93" s="684">
        <f t="shared" ref="J93:J98" si="5">F93*(G93+0.2)*(H93+0.2)*I93</f>
        <v>2.9510000000000001</v>
      </c>
      <c r="K93" s="693"/>
      <c r="L93" s="694"/>
      <c r="M93" s="694"/>
      <c r="N93" s="694"/>
      <c r="O93" s="695"/>
      <c r="P93" s="637"/>
      <c r="Q93" s="685"/>
    </row>
    <row r="94" spans="1:17" ht="15.75" outlineLevel="1">
      <c r="A94" s="681"/>
      <c r="B94" s="682" t="s">
        <v>721</v>
      </c>
      <c r="C94" s="685"/>
      <c r="D94" s="685"/>
      <c r="E94" s="684"/>
      <c r="F94" s="684">
        <v>1</v>
      </c>
      <c r="G94" s="684">
        <f>7.9*6</f>
        <v>47.400000000000006</v>
      </c>
      <c r="H94" s="684">
        <v>0.3</v>
      </c>
      <c r="I94" s="684">
        <v>0.05</v>
      </c>
      <c r="J94" s="684">
        <f t="shared" si="5"/>
        <v>1.1900000000000002</v>
      </c>
      <c r="K94" s="693"/>
      <c r="L94" s="694"/>
      <c r="M94" s="694"/>
      <c r="N94" s="694"/>
      <c r="O94" s="695"/>
      <c r="P94" s="637"/>
      <c r="Q94" s="685"/>
    </row>
    <row r="95" spans="1:17" ht="15.75" outlineLevel="1">
      <c r="A95" s="681"/>
      <c r="B95" s="682" t="s">
        <v>722</v>
      </c>
      <c r="C95" s="685"/>
      <c r="D95" s="685"/>
      <c r="E95" s="684"/>
      <c r="F95" s="684">
        <v>1</v>
      </c>
      <c r="G95" s="684">
        <f>7.9*4</f>
        <v>31.6</v>
      </c>
      <c r="H95" s="684">
        <v>0.3</v>
      </c>
      <c r="I95" s="684">
        <v>0.05</v>
      </c>
      <c r="J95" s="684">
        <f t="shared" si="5"/>
        <v>0.79500000000000004</v>
      </c>
      <c r="K95" s="693"/>
      <c r="L95" s="694"/>
      <c r="M95" s="694"/>
      <c r="N95" s="694"/>
      <c r="O95" s="695"/>
      <c r="P95" s="637"/>
      <c r="Q95" s="685"/>
    </row>
    <row r="96" spans="1:17" ht="15.75" outlineLevel="1">
      <c r="A96" s="681"/>
      <c r="B96" s="682" t="s">
        <v>723</v>
      </c>
      <c r="C96" s="685"/>
      <c r="D96" s="685"/>
      <c r="E96" s="684"/>
      <c r="F96" s="684">
        <v>1</v>
      </c>
      <c r="G96" s="684">
        <f>7.9*2</f>
        <v>15.8</v>
      </c>
      <c r="H96" s="684">
        <v>0.2</v>
      </c>
      <c r="I96" s="684">
        <v>0.05</v>
      </c>
      <c r="J96" s="684">
        <f t="shared" si="5"/>
        <v>0.32000000000000006</v>
      </c>
      <c r="K96" s="693"/>
      <c r="L96" s="694"/>
      <c r="M96" s="694"/>
      <c r="N96" s="694"/>
      <c r="O96" s="695"/>
      <c r="P96" s="637"/>
      <c r="Q96" s="685"/>
    </row>
    <row r="97" spans="1:20" ht="15.75" outlineLevel="1">
      <c r="A97" s="681"/>
      <c r="B97" s="682" t="s">
        <v>724</v>
      </c>
      <c r="C97" s="685"/>
      <c r="D97" s="685"/>
      <c r="E97" s="684"/>
      <c r="F97" s="684">
        <v>1</v>
      </c>
      <c r="G97" s="684">
        <v>1.9</v>
      </c>
      <c r="H97" s="733">
        <v>0.3</v>
      </c>
      <c r="I97" s="684">
        <v>0.05</v>
      </c>
      <c r="J97" s="684">
        <f t="shared" si="5"/>
        <v>5.2500000000000005E-2</v>
      </c>
      <c r="K97" s="693"/>
      <c r="L97" s="694"/>
      <c r="M97" s="694"/>
      <c r="N97" s="694"/>
      <c r="O97" s="695"/>
      <c r="P97" s="637"/>
      <c r="Q97" s="685"/>
    </row>
    <row r="98" spans="1:20" ht="15.75" outlineLevel="1">
      <c r="A98" s="681"/>
      <c r="B98" s="682" t="s">
        <v>725</v>
      </c>
      <c r="C98" s="685"/>
      <c r="D98" s="685"/>
      <c r="E98" s="684"/>
      <c r="F98" s="684">
        <v>3</v>
      </c>
      <c r="G98" s="684">
        <v>4.8</v>
      </c>
      <c r="H98" s="684">
        <v>0.4</v>
      </c>
      <c r="I98" s="684">
        <v>0.05</v>
      </c>
      <c r="J98" s="684">
        <f t="shared" si="5"/>
        <v>0.45000000000000012</v>
      </c>
      <c r="K98" s="693"/>
      <c r="L98" s="694"/>
      <c r="M98" s="694"/>
      <c r="N98" s="694"/>
      <c r="O98" s="695"/>
      <c r="P98" s="637"/>
      <c r="Q98" s="685"/>
    </row>
    <row r="99" spans="1:20" ht="15.75" outlineLevel="1">
      <c r="A99" s="681"/>
      <c r="B99" s="682" t="s">
        <v>732</v>
      </c>
      <c r="C99" s="685"/>
      <c r="D99" s="685"/>
      <c r="E99" s="684"/>
      <c r="F99" s="684"/>
      <c r="G99" s="684"/>
      <c r="H99" s="684"/>
      <c r="I99" s="684"/>
      <c r="J99" s="684"/>
      <c r="K99" s="693"/>
      <c r="L99" s="694"/>
      <c r="M99" s="694"/>
      <c r="N99" s="694"/>
      <c r="O99" s="695"/>
      <c r="P99" s="637"/>
      <c r="Q99" s="685"/>
    </row>
    <row r="100" spans="1:20" ht="15.75" outlineLevel="1">
      <c r="A100" s="681"/>
      <c r="B100" s="698" t="s">
        <v>740</v>
      </c>
      <c r="C100" s="685"/>
      <c r="D100" s="685"/>
      <c r="E100" s="684"/>
      <c r="F100" s="684">
        <v>10</v>
      </c>
      <c r="G100" s="684">
        <v>1.7</v>
      </c>
      <c r="H100" s="684">
        <v>0.8</v>
      </c>
      <c r="I100" s="684">
        <v>0.05</v>
      </c>
      <c r="J100" s="684">
        <v>0.05</v>
      </c>
      <c r="K100" s="693"/>
      <c r="L100" s="694"/>
      <c r="M100" s="694"/>
      <c r="N100" s="694"/>
      <c r="O100" s="695"/>
      <c r="P100" s="637"/>
      <c r="Q100" s="685"/>
    </row>
    <row r="101" spans="1:20" ht="15.75" outlineLevel="1">
      <c r="A101" s="681"/>
      <c r="B101" s="698" t="s">
        <v>741</v>
      </c>
      <c r="C101" s="685"/>
      <c r="D101" s="685"/>
      <c r="E101" s="684"/>
      <c r="F101" s="684">
        <v>5</v>
      </c>
      <c r="G101" s="684">
        <v>1.7</v>
      </c>
      <c r="H101" s="684">
        <v>1.6</v>
      </c>
      <c r="I101" s="684">
        <v>0.05</v>
      </c>
      <c r="J101" s="684">
        <f>F101*(G101+0.2)*(H101+0.2)*I101</f>
        <v>0.85500000000000009</v>
      </c>
      <c r="K101" s="693"/>
      <c r="L101" s="694"/>
      <c r="M101" s="694"/>
      <c r="N101" s="694"/>
      <c r="O101" s="695"/>
      <c r="P101" s="637"/>
      <c r="Q101" s="685"/>
    </row>
    <row r="102" spans="1:20" ht="15.75" outlineLevel="1">
      <c r="A102" s="681"/>
      <c r="B102" s="682" t="s">
        <v>732</v>
      </c>
      <c r="C102" s="685"/>
      <c r="D102" s="685"/>
      <c r="E102" s="684"/>
      <c r="F102" s="684"/>
      <c r="G102" s="684"/>
      <c r="H102" s="733"/>
      <c r="I102" s="684"/>
      <c r="J102" s="684"/>
      <c r="K102" s="693"/>
      <c r="L102" s="694"/>
      <c r="M102" s="694"/>
      <c r="N102" s="694"/>
      <c r="O102" s="695"/>
      <c r="P102" s="637"/>
      <c r="Q102" s="685"/>
    </row>
    <row r="103" spans="1:20" ht="15.75" outlineLevel="1">
      <c r="A103" s="681"/>
      <c r="B103" s="682" t="s">
        <v>477</v>
      </c>
      <c r="C103" s="685"/>
      <c r="D103" s="685"/>
      <c r="E103" s="684"/>
      <c r="F103" s="684"/>
      <c r="G103" s="684"/>
      <c r="H103" s="733"/>
      <c r="I103" s="684"/>
      <c r="J103" s="684"/>
      <c r="K103" s="693"/>
      <c r="L103" s="694"/>
      <c r="M103" s="694"/>
      <c r="N103" s="694"/>
      <c r="O103" s="695"/>
      <c r="P103" s="637"/>
      <c r="Q103" s="685"/>
    </row>
    <row r="104" spans="1:20" ht="15.75" outlineLevel="1">
      <c r="A104" s="681"/>
      <c r="B104" s="682" t="s">
        <v>720</v>
      </c>
      <c r="C104" s="685"/>
      <c r="D104" s="685"/>
      <c r="E104" s="684"/>
      <c r="F104" s="684">
        <v>1</v>
      </c>
      <c r="G104" s="684">
        <f>21.2*3+3.3+4*4+10</f>
        <v>92.899999999999991</v>
      </c>
      <c r="H104" s="684">
        <v>0.2</v>
      </c>
      <c r="I104" s="684">
        <v>0.05</v>
      </c>
      <c r="J104" s="684">
        <f>F104*(G104+0.2)*(H104+0.2)*I104</f>
        <v>1.8620000000000001</v>
      </c>
      <c r="K104" s="693"/>
      <c r="L104" s="694"/>
      <c r="M104" s="694"/>
      <c r="N104" s="694"/>
      <c r="O104" s="695"/>
      <c r="P104" s="637"/>
      <c r="Q104" s="685"/>
    </row>
    <row r="105" spans="1:20" ht="15.75" outlineLevel="1">
      <c r="A105" s="681"/>
      <c r="B105" s="682" t="s">
        <v>723</v>
      </c>
      <c r="C105" s="685"/>
      <c r="D105" s="685"/>
      <c r="E105" s="684"/>
      <c r="F105" s="684">
        <v>1</v>
      </c>
      <c r="G105" s="684">
        <f>6.7+6*4</f>
        <v>30.7</v>
      </c>
      <c r="H105" s="684">
        <v>0.2</v>
      </c>
      <c r="I105" s="684">
        <v>0.05</v>
      </c>
      <c r="J105" s="684">
        <f>F105*(G105+0.2)*(H105+0.2)*I105</f>
        <v>0.61799999999999999</v>
      </c>
      <c r="K105" s="693"/>
      <c r="L105" s="694"/>
      <c r="M105" s="694"/>
      <c r="N105" s="694"/>
      <c r="O105" s="695"/>
      <c r="P105" s="637"/>
      <c r="Q105" s="685"/>
    </row>
    <row r="106" spans="1:20" ht="15.75" outlineLevel="1">
      <c r="A106" s="681"/>
      <c r="B106" s="682" t="s">
        <v>772</v>
      </c>
      <c r="C106" s="685"/>
      <c r="D106" s="685"/>
      <c r="E106" s="684"/>
      <c r="F106" s="684"/>
      <c r="G106" s="684"/>
      <c r="H106" s="684">
        <v>499</v>
      </c>
      <c r="I106" s="684">
        <v>0.05</v>
      </c>
      <c r="J106" s="684">
        <f>I106*H106-12</f>
        <v>12.950000000000003</v>
      </c>
      <c r="K106" s="693"/>
      <c r="L106" s="694"/>
      <c r="M106" s="694"/>
      <c r="N106" s="694"/>
      <c r="O106" s="695"/>
      <c r="P106" s="637"/>
      <c r="Q106" s="685"/>
    </row>
    <row r="107" spans="1:20" ht="15.75" outlineLevel="1">
      <c r="A107" s="681"/>
      <c r="B107" s="682"/>
      <c r="C107" s="685"/>
      <c r="D107" s="685"/>
      <c r="E107" s="684"/>
      <c r="F107" s="684"/>
      <c r="G107" s="684"/>
      <c r="H107" s="684"/>
      <c r="I107" s="684"/>
      <c r="J107" s="684"/>
      <c r="K107" s="693"/>
      <c r="L107" s="694"/>
      <c r="M107" s="694"/>
      <c r="N107" s="694"/>
      <c r="O107" s="695"/>
      <c r="P107" s="637"/>
      <c r="Q107" s="685"/>
    </row>
    <row r="108" spans="1:20" ht="31.5">
      <c r="A108" s="681">
        <f>IF(ISBLANK(E108),"",COUNTA($E$23:E108))</f>
        <v>15</v>
      </c>
      <c r="B108" s="682" t="str">
        <f>'01 Nhà Xưởng 01+02'!B90</f>
        <v>Bê tông Móng, M250
Foundation concrete, M250</v>
      </c>
      <c r="C108" s="685" t="str">
        <f>'01 Nhà Xưởng 01+02'!C90</f>
        <v>Độ sụt 10±2cm, Mác M250
Slump 10±2cm, Grade M250</v>
      </c>
      <c r="D108" s="685"/>
      <c r="E108" s="684" t="s">
        <v>0</v>
      </c>
      <c r="F108" s="684"/>
      <c r="G108" s="684"/>
      <c r="H108" s="684"/>
      <c r="I108" s="684"/>
      <c r="J108" s="684"/>
      <c r="K108" s="693">
        <f>SUM(J110:J119)</f>
        <v>70.724000000000004</v>
      </c>
      <c r="L108" s="694"/>
      <c r="M108" s="694"/>
      <c r="N108" s="694"/>
      <c r="O108" s="695">
        <f>+L108+M108+N108</f>
        <v>0</v>
      </c>
      <c r="P108" s="637">
        <f>O108*$K108</f>
        <v>0</v>
      </c>
      <c r="Q108" s="685"/>
    </row>
    <row r="109" spans="1:20" ht="15.75" outlineLevel="1">
      <c r="A109" s="681"/>
      <c r="B109" s="682" t="s">
        <v>712</v>
      </c>
      <c r="C109" s="685"/>
      <c r="D109" s="685"/>
      <c r="E109" s="684"/>
      <c r="F109" s="684"/>
      <c r="G109" s="684"/>
      <c r="H109" s="684"/>
      <c r="I109" s="684"/>
      <c r="J109" s="684"/>
      <c r="K109" s="693"/>
      <c r="L109" s="694"/>
      <c r="M109" s="694"/>
      <c r="N109" s="694"/>
      <c r="O109" s="695"/>
      <c r="P109" s="637"/>
      <c r="Q109" s="685"/>
    </row>
    <row r="110" spans="1:20" s="235" customFormat="1" ht="15.75" outlineLevel="1">
      <c r="A110" s="681"/>
      <c r="B110" s="698" t="s">
        <v>713</v>
      </c>
      <c r="C110" s="685"/>
      <c r="D110" s="685"/>
      <c r="E110" s="684"/>
      <c r="F110" s="684">
        <v>3</v>
      </c>
      <c r="G110" s="684">
        <v>1.7</v>
      </c>
      <c r="H110" s="684">
        <v>0.8</v>
      </c>
      <c r="I110" s="684">
        <v>0.8</v>
      </c>
      <c r="J110" s="684">
        <f t="shared" ref="J110:J115" si="6">F110*G110*H110*I110</f>
        <v>3.2640000000000002</v>
      </c>
      <c r="K110" s="693"/>
      <c r="L110" s="694"/>
      <c r="M110" s="694"/>
      <c r="N110" s="694"/>
      <c r="O110" s="695"/>
      <c r="P110" s="637"/>
      <c r="Q110" s="685"/>
      <c r="R110" s="236"/>
      <c r="S110" s="236"/>
      <c r="T110" s="236"/>
    </row>
    <row r="111" spans="1:20" s="235" customFormat="1" ht="15.75" outlineLevel="1">
      <c r="A111" s="681"/>
      <c r="B111" s="698" t="s">
        <v>714</v>
      </c>
      <c r="C111" s="685"/>
      <c r="D111" s="685"/>
      <c r="E111" s="684"/>
      <c r="F111" s="684">
        <v>14</v>
      </c>
      <c r="G111" s="684">
        <v>1.7</v>
      </c>
      <c r="H111" s="684">
        <v>0.8</v>
      </c>
      <c r="I111" s="684">
        <v>0.8</v>
      </c>
      <c r="J111" s="684">
        <f t="shared" si="6"/>
        <v>15.232000000000003</v>
      </c>
      <c r="K111" s="693"/>
      <c r="L111" s="694"/>
      <c r="M111" s="694"/>
      <c r="N111" s="694"/>
      <c r="O111" s="695"/>
      <c r="P111" s="637"/>
      <c r="Q111" s="685"/>
      <c r="R111" s="236"/>
      <c r="S111" s="236"/>
      <c r="T111" s="236"/>
    </row>
    <row r="112" spans="1:20" s="235" customFormat="1" ht="15.75" outlineLevel="1">
      <c r="A112" s="681"/>
      <c r="B112" s="698" t="s">
        <v>715</v>
      </c>
      <c r="C112" s="685"/>
      <c r="D112" s="685"/>
      <c r="E112" s="684"/>
      <c r="F112" s="684">
        <v>5</v>
      </c>
      <c r="G112" s="684">
        <v>1.7</v>
      </c>
      <c r="H112" s="684">
        <v>1.6</v>
      </c>
      <c r="I112" s="684">
        <v>0.8</v>
      </c>
      <c r="J112" s="684">
        <f t="shared" si="6"/>
        <v>10.880000000000003</v>
      </c>
      <c r="K112" s="693"/>
      <c r="L112" s="694"/>
      <c r="M112" s="694"/>
      <c r="N112" s="694"/>
      <c r="O112" s="695"/>
      <c r="P112" s="637"/>
      <c r="Q112" s="685"/>
      <c r="R112" s="236"/>
      <c r="S112" s="236"/>
      <c r="T112" s="236"/>
    </row>
    <row r="113" spans="1:20" s="235" customFormat="1" ht="15.75" outlineLevel="1">
      <c r="A113" s="681"/>
      <c r="B113" s="698" t="s">
        <v>716</v>
      </c>
      <c r="C113" s="685"/>
      <c r="D113" s="685"/>
      <c r="E113" s="684"/>
      <c r="F113" s="684">
        <v>4</v>
      </c>
      <c r="G113" s="684">
        <v>1.7</v>
      </c>
      <c r="H113" s="684">
        <v>1.7</v>
      </c>
      <c r="I113" s="684">
        <v>0.8</v>
      </c>
      <c r="J113" s="684">
        <f t="shared" si="6"/>
        <v>9.2479999999999993</v>
      </c>
      <c r="K113" s="693"/>
      <c r="L113" s="694"/>
      <c r="M113" s="694"/>
      <c r="N113" s="694"/>
      <c r="O113" s="695"/>
      <c r="P113" s="637"/>
      <c r="Q113" s="685"/>
      <c r="R113" s="236"/>
      <c r="S113" s="236"/>
      <c r="T113" s="236"/>
    </row>
    <row r="114" spans="1:20" s="235" customFormat="1" ht="15.75" outlineLevel="1">
      <c r="A114" s="681"/>
      <c r="B114" s="698" t="s">
        <v>717</v>
      </c>
      <c r="C114" s="685"/>
      <c r="D114" s="685"/>
      <c r="E114" s="684"/>
      <c r="F114" s="684">
        <v>1</v>
      </c>
      <c r="G114" s="684">
        <v>2.6</v>
      </c>
      <c r="H114" s="684">
        <v>2.75</v>
      </c>
      <c r="I114" s="684">
        <v>0.8</v>
      </c>
      <c r="J114" s="684">
        <f t="shared" si="6"/>
        <v>5.7200000000000006</v>
      </c>
      <c r="K114" s="693"/>
      <c r="L114" s="694"/>
      <c r="M114" s="694"/>
      <c r="N114" s="694"/>
      <c r="O114" s="695"/>
      <c r="P114" s="637"/>
      <c r="Q114" s="685"/>
      <c r="R114" s="236"/>
      <c r="S114" s="236"/>
      <c r="T114" s="236"/>
    </row>
    <row r="115" spans="1:20" s="235" customFormat="1" ht="15.75" outlineLevel="1">
      <c r="A115" s="681"/>
      <c r="B115" s="698" t="s">
        <v>718</v>
      </c>
      <c r="C115" s="685"/>
      <c r="D115" s="685"/>
      <c r="E115" s="684"/>
      <c r="F115" s="684">
        <v>1</v>
      </c>
      <c r="G115" s="684">
        <v>2.1</v>
      </c>
      <c r="H115" s="684">
        <v>2.75</v>
      </c>
      <c r="I115" s="684">
        <v>0.8</v>
      </c>
      <c r="J115" s="684">
        <f t="shared" si="6"/>
        <v>4.62</v>
      </c>
      <c r="K115" s="693"/>
      <c r="L115" s="694"/>
      <c r="M115" s="694"/>
      <c r="N115" s="694"/>
      <c r="O115" s="695"/>
      <c r="P115" s="637"/>
      <c r="Q115" s="685"/>
      <c r="R115" s="236"/>
      <c r="S115" s="236"/>
      <c r="T115" s="236"/>
    </row>
    <row r="116" spans="1:20" ht="15.75" outlineLevel="1">
      <c r="A116" s="681"/>
      <c r="B116" s="682" t="s">
        <v>732</v>
      </c>
      <c r="C116" s="685"/>
      <c r="D116" s="685"/>
      <c r="E116" s="684"/>
      <c r="F116" s="684"/>
      <c r="G116" s="684"/>
      <c r="H116" s="684"/>
      <c r="I116" s="684"/>
      <c r="J116" s="684"/>
      <c r="K116" s="693"/>
      <c r="L116" s="694"/>
      <c r="M116" s="694"/>
      <c r="N116" s="694"/>
      <c r="O116" s="695"/>
      <c r="P116" s="637"/>
      <c r="Q116" s="685"/>
    </row>
    <row r="117" spans="1:20" s="235" customFormat="1" ht="15.75" outlineLevel="1">
      <c r="A117" s="681"/>
      <c r="B117" s="698" t="s">
        <v>740</v>
      </c>
      <c r="C117" s="685"/>
      <c r="D117" s="685"/>
      <c r="E117" s="684"/>
      <c r="F117" s="684">
        <v>10</v>
      </c>
      <c r="G117" s="684">
        <v>1.7</v>
      </c>
      <c r="H117" s="684">
        <v>0.8</v>
      </c>
      <c r="I117" s="684">
        <v>0.8</v>
      </c>
      <c r="J117" s="684">
        <f>F117*G117*H117*I117</f>
        <v>10.880000000000003</v>
      </c>
      <c r="K117" s="693"/>
      <c r="L117" s="694"/>
      <c r="M117" s="694"/>
      <c r="N117" s="694"/>
      <c r="O117" s="695"/>
      <c r="P117" s="637"/>
      <c r="Q117" s="685"/>
      <c r="R117" s="236"/>
      <c r="S117" s="236"/>
      <c r="T117" s="236"/>
    </row>
    <row r="118" spans="1:20" s="235" customFormat="1" ht="15.75" outlineLevel="1">
      <c r="A118" s="681"/>
      <c r="B118" s="698" t="s">
        <v>741</v>
      </c>
      <c r="C118" s="685"/>
      <c r="D118" s="685"/>
      <c r="E118" s="684"/>
      <c r="F118" s="684">
        <v>5</v>
      </c>
      <c r="G118" s="684">
        <v>1.7</v>
      </c>
      <c r="H118" s="684">
        <v>1.6</v>
      </c>
      <c r="I118" s="684">
        <v>0.8</v>
      </c>
      <c r="J118" s="684">
        <f>F118*G118*H118*I118</f>
        <v>10.880000000000003</v>
      </c>
      <c r="K118" s="693"/>
      <c r="L118" s="694"/>
      <c r="M118" s="694"/>
      <c r="N118" s="694"/>
      <c r="O118" s="695"/>
      <c r="P118" s="637"/>
      <c r="Q118" s="685"/>
      <c r="R118" s="236"/>
      <c r="S118" s="236"/>
      <c r="T118" s="236"/>
    </row>
    <row r="119" spans="1:20" s="235" customFormat="1" ht="15.75" outlineLevel="1">
      <c r="A119" s="681"/>
      <c r="B119" s="734"/>
      <c r="C119" s="685"/>
      <c r="D119" s="685"/>
      <c r="E119" s="684"/>
      <c r="F119" s="684"/>
      <c r="G119" s="684"/>
      <c r="H119" s="684"/>
      <c r="I119" s="684"/>
      <c r="J119" s="684"/>
      <c r="K119" s="693"/>
      <c r="L119" s="694"/>
      <c r="M119" s="694"/>
      <c r="N119" s="694"/>
      <c r="O119" s="695"/>
      <c r="P119" s="637"/>
      <c r="Q119" s="685"/>
      <c r="R119" s="236"/>
      <c r="S119" s="236"/>
      <c r="T119" s="236"/>
    </row>
    <row r="120" spans="1:20" s="235" customFormat="1" ht="15.75" outlineLevel="1">
      <c r="A120" s="681"/>
      <c r="B120" s="682"/>
      <c r="C120" s="685"/>
      <c r="D120" s="685"/>
      <c r="E120" s="684"/>
      <c r="F120" s="684"/>
      <c r="G120" s="684"/>
      <c r="H120" s="684"/>
      <c r="I120" s="684"/>
      <c r="J120" s="684"/>
      <c r="K120" s="693"/>
      <c r="L120" s="694"/>
      <c r="M120" s="694"/>
      <c r="N120" s="694"/>
      <c r="O120" s="695"/>
      <c r="P120" s="637"/>
      <c r="Q120" s="685"/>
      <c r="R120" s="236"/>
      <c r="S120" s="236"/>
      <c r="T120" s="236"/>
    </row>
    <row r="121" spans="1:20" s="235" customFormat="1" ht="31.5">
      <c r="A121" s="681">
        <f>IF(ISBLANK(E121),"",COUNTA($E$23:E121))</f>
        <v>16</v>
      </c>
      <c r="B121" s="682" t="s">
        <v>1420</v>
      </c>
      <c r="C121" s="685" t="str">
        <f>C108</f>
        <v>Độ sụt 10±2cm, Mác M250
Slump 10±2cm, Grade M250</v>
      </c>
      <c r="D121" s="685"/>
      <c r="E121" s="684" t="s">
        <v>0</v>
      </c>
      <c r="F121" s="684"/>
      <c r="G121" s="684"/>
      <c r="H121" s="684"/>
      <c r="I121" s="684"/>
      <c r="J121" s="684"/>
      <c r="K121" s="693">
        <f>SUM(J124:J170)</f>
        <v>165.83600000000001</v>
      </c>
      <c r="L121" s="694"/>
      <c r="M121" s="694"/>
      <c r="N121" s="694"/>
      <c r="O121" s="695">
        <f>+L121+M121+N121</f>
        <v>0</v>
      </c>
      <c r="P121" s="637">
        <f>O121*$K121</f>
        <v>0</v>
      </c>
      <c r="Q121" s="685"/>
      <c r="R121" s="236"/>
      <c r="S121" s="236"/>
      <c r="T121" s="236"/>
    </row>
    <row r="122" spans="1:20" s="235" customFormat="1" ht="15.75" outlineLevel="1">
      <c r="A122" s="681"/>
      <c r="B122" s="682" t="s">
        <v>712</v>
      </c>
      <c r="C122" s="685"/>
      <c r="D122" s="685"/>
      <c r="E122" s="684"/>
      <c r="F122" s="684"/>
      <c r="G122" s="684"/>
      <c r="H122" s="684"/>
      <c r="I122" s="684"/>
      <c r="J122" s="684"/>
      <c r="K122" s="693"/>
      <c r="L122" s="694"/>
      <c r="M122" s="694"/>
      <c r="N122" s="694"/>
      <c r="O122" s="695"/>
      <c r="P122" s="637"/>
      <c r="Q122" s="685"/>
      <c r="R122" s="236"/>
      <c r="S122" s="236"/>
      <c r="T122" s="236"/>
    </row>
    <row r="123" spans="1:20" s="235" customFormat="1" ht="15.75" outlineLevel="1">
      <c r="A123" s="681"/>
      <c r="B123" s="682" t="s">
        <v>719</v>
      </c>
      <c r="C123" s="685"/>
      <c r="D123" s="685"/>
      <c r="E123" s="684"/>
      <c r="F123" s="684"/>
      <c r="G123" s="684"/>
      <c r="H123" s="684"/>
      <c r="I123" s="684"/>
      <c r="J123" s="684"/>
      <c r="K123" s="693"/>
      <c r="L123" s="694"/>
      <c r="M123" s="694"/>
      <c r="N123" s="694"/>
      <c r="O123" s="695"/>
      <c r="P123" s="637"/>
      <c r="Q123" s="685"/>
      <c r="R123" s="236"/>
      <c r="S123" s="236"/>
      <c r="T123" s="236"/>
    </row>
    <row r="124" spans="1:20" s="235" customFormat="1" ht="15.75" outlineLevel="1">
      <c r="A124" s="681"/>
      <c r="B124" s="682" t="s">
        <v>720</v>
      </c>
      <c r="C124" s="685"/>
      <c r="D124" s="685"/>
      <c r="E124" s="684"/>
      <c r="F124" s="684">
        <v>1</v>
      </c>
      <c r="G124" s="684">
        <f>7.7+5.6*2+7.7+1.8+7.6+7.6+30.4*2+1.75+8.8+2.8+9.3+7.15*2+6</f>
        <v>147.35</v>
      </c>
      <c r="H124" s="684">
        <v>0.2</v>
      </c>
      <c r="I124" s="684">
        <v>0.4</v>
      </c>
      <c r="J124" s="684">
        <f t="shared" ref="J124:J157" si="7">F124*G124*H124*I124</f>
        <v>11.788</v>
      </c>
      <c r="K124" s="693"/>
      <c r="L124" s="694"/>
      <c r="M124" s="694"/>
      <c r="N124" s="694"/>
      <c r="O124" s="695"/>
      <c r="P124" s="637"/>
      <c r="Q124" s="685"/>
      <c r="R124" s="236"/>
      <c r="S124" s="236"/>
      <c r="T124" s="236"/>
    </row>
    <row r="125" spans="1:20" s="235" customFormat="1" ht="15.75" outlineLevel="1">
      <c r="A125" s="681"/>
      <c r="B125" s="682" t="s">
        <v>721</v>
      </c>
      <c r="C125" s="685"/>
      <c r="D125" s="685"/>
      <c r="E125" s="684"/>
      <c r="F125" s="684">
        <v>1</v>
      </c>
      <c r="G125" s="684">
        <f>7.9*6</f>
        <v>47.400000000000006</v>
      </c>
      <c r="H125" s="684">
        <v>0.3</v>
      </c>
      <c r="I125" s="684">
        <v>0.5</v>
      </c>
      <c r="J125" s="684">
        <f t="shared" si="7"/>
        <v>7.11</v>
      </c>
      <c r="K125" s="693"/>
      <c r="L125" s="694"/>
      <c r="M125" s="694"/>
      <c r="N125" s="694"/>
      <c r="O125" s="695"/>
      <c r="P125" s="637"/>
      <c r="Q125" s="685"/>
      <c r="R125" s="236"/>
      <c r="S125" s="236"/>
      <c r="T125" s="236"/>
    </row>
    <row r="126" spans="1:20" s="235" customFormat="1" ht="15.75" outlineLevel="1">
      <c r="A126" s="681"/>
      <c r="B126" s="682" t="s">
        <v>722</v>
      </c>
      <c r="C126" s="685"/>
      <c r="D126" s="685"/>
      <c r="E126" s="684"/>
      <c r="F126" s="684">
        <v>1</v>
      </c>
      <c r="G126" s="684">
        <f>7.9*4</f>
        <v>31.6</v>
      </c>
      <c r="H126" s="684">
        <v>0.3</v>
      </c>
      <c r="I126" s="684">
        <v>0.4</v>
      </c>
      <c r="J126" s="684">
        <f t="shared" si="7"/>
        <v>3.7920000000000003</v>
      </c>
      <c r="K126" s="693"/>
      <c r="L126" s="694"/>
      <c r="M126" s="694"/>
      <c r="N126" s="694"/>
      <c r="O126" s="695"/>
      <c r="P126" s="637"/>
      <c r="Q126" s="685"/>
      <c r="R126" s="236"/>
      <c r="S126" s="236"/>
      <c r="T126" s="236"/>
    </row>
    <row r="127" spans="1:20" s="235" customFormat="1" ht="15.75" outlineLevel="1">
      <c r="A127" s="681"/>
      <c r="B127" s="682" t="s">
        <v>723</v>
      </c>
      <c r="C127" s="685"/>
      <c r="D127" s="685"/>
      <c r="E127" s="684"/>
      <c r="F127" s="684">
        <v>1</v>
      </c>
      <c r="G127" s="684">
        <f>7.9*2</f>
        <v>15.8</v>
      </c>
      <c r="H127" s="684">
        <v>0.2</v>
      </c>
      <c r="I127" s="684">
        <v>0.5</v>
      </c>
      <c r="J127" s="684">
        <f t="shared" si="7"/>
        <v>1.58</v>
      </c>
      <c r="K127" s="693"/>
      <c r="L127" s="694"/>
      <c r="M127" s="694"/>
      <c r="N127" s="694"/>
      <c r="O127" s="695"/>
      <c r="P127" s="637"/>
      <c r="Q127" s="685"/>
      <c r="R127" s="236"/>
      <c r="S127" s="236"/>
      <c r="T127" s="236"/>
    </row>
    <row r="128" spans="1:20" s="235" customFormat="1" ht="15.75" outlineLevel="1">
      <c r="A128" s="681"/>
      <c r="B128" s="682" t="s">
        <v>724</v>
      </c>
      <c r="C128" s="685"/>
      <c r="D128" s="685"/>
      <c r="E128" s="684"/>
      <c r="F128" s="684">
        <v>1</v>
      </c>
      <c r="G128" s="684">
        <v>1.9</v>
      </c>
      <c r="H128" s="733">
        <v>0.3</v>
      </c>
      <c r="I128" s="684">
        <v>0.3</v>
      </c>
      <c r="J128" s="684">
        <f t="shared" si="7"/>
        <v>0.17099999999999999</v>
      </c>
      <c r="K128" s="693"/>
      <c r="L128" s="694"/>
      <c r="M128" s="694"/>
      <c r="N128" s="694"/>
      <c r="O128" s="695"/>
      <c r="P128" s="637"/>
      <c r="Q128" s="685"/>
      <c r="R128" s="236"/>
      <c r="S128" s="236"/>
      <c r="T128" s="236"/>
    </row>
    <row r="129" spans="1:20" s="235" customFormat="1" ht="15.75" outlineLevel="1">
      <c r="A129" s="681"/>
      <c r="B129" s="682" t="s">
        <v>725</v>
      </c>
      <c r="C129" s="685"/>
      <c r="D129" s="685"/>
      <c r="E129" s="684"/>
      <c r="F129" s="684">
        <v>3</v>
      </c>
      <c r="G129" s="684">
        <v>4.8</v>
      </c>
      <c r="H129" s="684">
        <v>0.4</v>
      </c>
      <c r="I129" s="684">
        <v>0.6</v>
      </c>
      <c r="J129" s="684">
        <f t="shared" si="7"/>
        <v>3.456</v>
      </c>
      <c r="K129" s="693"/>
      <c r="L129" s="694"/>
      <c r="M129" s="694"/>
      <c r="N129" s="694"/>
      <c r="O129" s="695"/>
      <c r="P129" s="637"/>
      <c r="Q129" s="685"/>
      <c r="R129" s="236"/>
      <c r="S129" s="236"/>
      <c r="T129" s="236"/>
    </row>
    <row r="130" spans="1:20" s="235" customFormat="1" ht="15.75" outlineLevel="1">
      <c r="A130" s="681"/>
      <c r="B130" s="682" t="s">
        <v>518</v>
      </c>
      <c r="C130" s="685"/>
      <c r="D130" s="685"/>
      <c r="E130" s="684"/>
      <c r="F130" s="684"/>
      <c r="G130" s="684"/>
      <c r="H130" s="684"/>
      <c r="I130" s="684"/>
      <c r="J130" s="684">
        <f t="shared" si="7"/>
        <v>0</v>
      </c>
      <c r="K130" s="693"/>
      <c r="L130" s="694"/>
      <c r="M130" s="694"/>
      <c r="N130" s="694"/>
      <c r="O130" s="695"/>
      <c r="P130" s="637"/>
      <c r="Q130" s="685"/>
      <c r="R130" s="236"/>
      <c r="S130" s="236"/>
      <c r="T130" s="236"/>
    </row>
    <row r="131" spans="1:20" s="235" customFormat="1" ht="15.75" outlineLevel="1">
      <c r="A131" s="681"/>
      <c r="B131" s="682" t="s">
        <v>726</v>
      </c>
      <c r="C131" s="685"/>
      <c r="D131" s="685"/>
      <c r="E131" s="684"/>
      <c r="F131" s="684">
        <v>1</v>
      </c>
      <c r="G131" s="684">
        <f>5.7+3.6+3.6+1.7+7.6+2.1*2+8.8+7.15*5</f>
        <v>70.95</v>
      </c>
      <c r="H131" s="684">
        <v>0.2</v>
      </c>
      <c r="I131" s="684">
        <v>0.3</v>
      </c>
      <c r="J131" s="684">
        <f t="shared" si="7"/>
        <v>4.2570000000000006</v>
      </c>
      <c r="K131" s="693"/>
      <c r="L131" s="694"/>
      <c r="M131" s="694"/>
      <c r="N131" s="694"/>
      <c r="O131" s="695"/>
      <c r="P131" s="637"/>
      <c r="Q131" s="685"/>
      <c r="R131" s="236"/>
      <c r="S131" s="236"/>
      <c r="T131" s="236"/>
    </row>
    <row r="132" spans="1:20" s="235" customFormat="1" ht="15.75" outlineLevel="1">
      <c r="A132" s="681"/>
      <c r="B132" s="682" t="s">
        <v>720</v>
      </c>
      <c r="C132" s="685"/>
      <c r="D132" s="685"/>
      <c r="E132" s="684"/>
      <c r="F132" s="684">
        <v>1</v>
      </c>
      <c r="G132" s="684">
        <f>22+7.6</f>
        <v>29.6</v>
      </c>
      <c r="H132" s="684">
        <v>0.2</v>
      </c>
      <c r="I132" s="684">
        <v>0.4</v>
      </c>
      <c r="J132" s="684">
        <f t="shared" si="7"/>
        <v>2.3680000000000003</v>
      </c>
      <c r="K132" s="693"/>
      <c r="L132" s="694"/>
      <c r="M132" s="694"/>
      <c r="N132" s="694"/>
      <c r="O132" s="695"/>
      <c r="P132" s="637"/>
      <c r="Q132" s="685"/>
      <c r="R132" s="236"/>
      <c r="S132" s="236"/>
      <c r="T132" s="236"/>
    </row>
    <row r="133" spans="1:20" s="235" customFormat="1" ht="15.75" outlineLevel="1">
      <c r="A133" s="681"/>
      <c r="B133" s="682" t="s">
        <v>721</v>
      </c>
      <c r="C133" s="685"/>
      <c r="D133" s="685"/>
      <c r="E133" s="684"/>
      <c r="F133" s="684">
        <v>1</v>
      </c>
      <c r="G133" s="684">
        <f>7.9*4</f>
        <v>31.6</v>
      </c>
      <c r="H133" s="684">
        <v>0.3</v>
      </c>
      <c r="I133" s="684">
        <v>0.5</v>
      </c>
      <c r="J133" s="684">
        <f t="shared" si="7"/>
        <v>4.74</v>
      </c>
      <c r="K133" s="693"/>
      <c r="L133" s="694"/>
      <c r="M133" s="694"/>
      <c r="N133" s="694"/>
      <c r="O133" s="695"/>
      <c r="P133" s="637"/>
      <c r="Q133" s="685"/>
      <c r="R133" s="236"/>
      <c r="S133" s="236"/>
      <c r="T133" s="236"/>
    </row>
    <row r="134" spans="1:20" s="235" customFormat="1" ht="15.75" outlineLevel="1">
      <c r="A134" s="681"/>
      <c r="B134" s="682" t="s">
        <v>722</v>
      </c>
      <c r="C134" s="685"/>
      <c r="D134" s="685"/>
      <c r="E134" s="684"/>
      <c r="F134" s="684">
        <v>1</v>
      </c>
      <c r="G134" s="684">
        <f>5.5*2+4</f>
        <v>15</v>
      </c>
      <c r="H134" s="684">
        <v>0.3</v>
      </c>
      <c r="I134" s="684">
        <v>0.4</v>
      </c>
      <c r="J134" s="684">
        <f t="shared" si="7"/>
        <v>1.8</v>
      </c>
      <c r="K134" s="693"/>
      <c r="L134" s="694"/>
      <c r="M134" s="694"/>
      <c r="N134" s="694"/>
      <c r="O134" s="695"/>
      <c r="P134" s="637"/>
      <c r="Q134" s="685"/>
      <c r="R134" s="236"/>
      <c r="S134" s="236"/>
      <c r="T134" s="236"/>
    </row>
    <row r="135" spans="1:20" s="235" customFormat="1" ht="15.75" outlineLevel="1">
      <c r="A135" s="681"/>
      <c r="B135" s="682" t="s">
        <v>723</v>
      </c>
      <c r="C135" s="685"/>
      <c r="D135" s="685"/>
      <c r="E135" s="684"/>
      <c r="F135" s="684">
        <v>1</v>
      </c>
      <c r="G135" s="684">
        <f>14.9*3+5.7*2</f>
        <v>56.1</v>
      </c>
      <c r="H135" s="684">
        <v>0.2</v>
      </c>
      <c r="I135" s="684">
        <v>0.5</v>
      </c>
      <c r="J135" s="684">
        <f t="shared" si="7"/>
        <v>5.61</v>
      </c>
      <c r="K135" s="693"/>
      <c r="L135" s="694"/>
      <c r="M135" s="694"/>
      <c r="N135" s="694"/>
      <c r="O135" s="695"/>
      <c r="P135" s="637"/>
      <c r="Q135" s="685"/>
      <c r="R135" s="236"/>
      <c r="S135" s="236"/>
      <c r="T135" s="236"/>
    </row>
    <row r="136" spans="1:20" s="235" customFormat="1" ht="15.75" outlineLevel="1">
      <c r="A136" s="681"/>
      <c r="B136" s="682" t="s">
        <v>724</v>
      </c>
      <c r="C136" s="685"/>
      <c r="D136" s="685"/>
      <c r="E136" s="684"/>
      <c r="F136" s="684">
        <v>1</v>
      </c>
      <c r="G136" s="684">
        <v>1.9</v>
      </c>
      <c r="H136" s="733">
        <v>0.3</v>
      </c>
      <c r="I136" s="684">
        <v>0.3</v>
      </c>
      <c r="J136" s="684">
        <f t="shared" si="7"/>
        <v>0.17099999999999999</v>
      </c>
      <c r="K136" s="693"/>
      <c r="L136" s="694"/>
      <c r="M136" s="694"/>
      <c r="N136" s="694"/>
      <c r="O136" s="695"/>
      <c r="P136" s="637"/>
      <c r="Q136" s="685"/>
      <c r="R136" s="236"/>
      <c r="S136" s="236"/>
      <c r="T136" s="236"/>
    </row>
    <row r="137" spans="1:20" s="235" customFormat="1" ht="15.75" outlineLevel="1">
      <c r="A137" s="681"/>
      <c r="B137" s="682" t="s">
        <v>727</v>
      </c>
      <c r="C137" s="685"/>
      <c r="D137" s="685"/>
      <c r="E137" s="684"/>
      <c r="F137" s="684"/>
      <c r="G137" s="684"/>
      <c r="H137" s="684"/>
      <c r="I137" s="684"/>
      <c r="J137" s="684">
        <f t="shared" si="7"/>
        <v>0</v>
      </c>
      <c r="K137" s="693"/>
      <c r="L137" s="694"/>
      <c r="M137" s="694"/>
      <c r="N137" s="694"/>
      <c r="O137" s="695"/>
      <c r="P137" s="637"/>
      <c r="Q137" s="685"/>
      <c r="R137" s="236"/>
      <c r="S137" s="236"/>
      <c r="T137" s="236"/>
    </row>
    <row r="138" spans="1:20" s="235" customFormat="1" ht="15.75" outlineLevel="1">
      <c r="A138" s="681"/>
      <c r="B138" s="682" t="s">
        <v>726</v>
      </c>
      <c r="C138" s="685"/>
      <c r="D138" s="685"/>
      <c r="E138" s="684"/>
      <c r="F138" s="684">
        <v>1</v>
      </c>
      <c r="G138" s="684">
        <f>5.7+3.6+3.6+1.7+7.6+2.1*2+8.8+7.15*5</f>
        <v>70.95</v>
      </c>
      <c r="H138" s="684">
        <v>0.2</v>
      </c>
      <c r="I138" s="684">
        <v>0.3</v>
      </c>
      <c r="J138" s="684">
        <f t="shared" si="7"/>
        <v>4.2570000000000006</v>
      </c>
      <c r="K138" s="693"/>
      <c r="L138" s="694"/>
      <c r="M138" s="694"/>
      <c r="N138" s="694"/>
      <c r="O138" s="695"/>
      <c r="P138" s="637"/>
      <c r="Q138" s="685"/>
      <c r="R138" s="236"/>
      <c r="S138" s="236"/>
      <c r="T138" s="236"/>
    </row>
    <row r="139" spans="1:20" s="235" customFormat="1" ht="15.75" outlineLevel="1">
      <c r="A139" s="681"/>
      <c r="B139" s="682" t="s">
        <v>720</v>
      </c>
      <c r="C139" s="685"/>
      <c r="D139" s="685"/>
      <c r="E139" s="684"/>
      <c r="F139" s="684">
        <v>1</v>
      </c>
      <c r="G139" s="684">
        <f>21+5.4*4+6+5.8</f>
        <v>54.4</v>
      </c>
      <c r="H139" s="684">
        <v>0.2</v>
      </c>
      <c r="I139" s="684">
        <v>0.4</v>
      </c>
      <c r="J139" s="684">
        <f t="shared" si="7"/>
        <v>4.3520000000000003</v>
      </c>
      <c r="K139" s="693"/>
      <c r="L139" s="694"/>
      <c r="M139" s="694"/>
      <c r="N139" s="694"/>
      <c r="O139" s="695"/>
      <c r="P139" s="637"/>
      <c r="Q139" s="685"/>
      <c r="R139" s="236"/>
      <c r="S139" s="236"/>
      <c r="T139" s="236"/>
    </row>
    <row r="140" spans="1:20" s="235" customFormat="1" ht="15.75" outlineLevel="1">
      <c r="A140" s="681"/>
      <c r="B140" s="682" t="s">
        <v>721</v>
      </c>
      <c r="C140" s="685"/>
      <c r="D140" s="685"/>
      <c r="E140" s="684"/>
      <c r="F140" s="684">
        <v>1</v>
      </c>
      <c r="G140" s="684">
        <f>7.9*6</f>
        <v>47.400000000000006</v>
      </c>
      <c r="H140" s="684">
        <v>0.3</v>
      </c>
      <c r="I140" s="684">
        <v>0.5</v>
      </c>
      <c r="J140" s="684">
        <f t="shared" si="7"/>
        <v>7.11</v>
      </c>
      <c r="K140" s="693"/>
      <c r="L140" s="694"/>
      <c r="M140" s="694"/>
      <c r="N140" s="694"/>
      <c r="O140" s="695"/>
      <c r="P140" s="637"/>
      <c r="Q140" s="685"/>
      <c r="R140" s="236"/>
      <c r="S140" s="236"/>
      <c r="T140" s="236"/>
    </row>
    <row r="141" spans="1:20" s="235" customFormat="1" ht="15.75" outlineLevel="1">
      <c r="A141" s="681"/>
      <c r="B141" s="682" t="s">
        <v>722</v>
      </c>
      <c r="C141" s="685"/>
      <c r="D141" s="685"/>
      <c r="E141" s="684"/>
      <c r="F141" s="684">
        <v>1</v>
      </c>
      <c r="G141" s="684">
        <f>5.5*2+7.6*2</f>
        <v>26.2</v>
      </c>
      <c r="H141" s="684">
        <v>0.3</v>
      </c>
      <c r="I141" s="684">
        <v>0.4</v>
      </c>
      <c r="J141" s="684">
        <f t="shared" si="7"/>
        <v>3.1440000000000001</v>
      </c>
      <c r="K141" s="693"/>
      <c r="L141" s="694"/>
      <c r="M141" s="694"/>
      <c r="N141" s="694"/>
      <c r="O141" s="695"/>
      <c r="P141" s="637"/>
      <c r="Q141" s="685"/>
      <c r="R141" s="236"/>
      <c r="S141" s="236"/>
      <c r="T141" s="236"/>
    </row>
    <row r="142" spans="1:20" s="235" customFormat="1" ht="15.75" outlineLevel="1">
      <c r="A142" s="681"/>
      <c r="B142" s="682" t="s">
        <v>723</v>
      </c>
      <c r="C142" s="685"/>
      <c r="D142" s="685"/>
      <c r="E142" s="684"/>
      <c r="F142" s="684">
        <v>1</v>
      </c>
      <c r="G142" s="684">
        <f>7.7+5.7*2+18.8+6.2*2+5.5</f>
        <v>55.800000000000004</v>
      </c>
      <c r="H142" s="684">
        <v>0.2</v>
      </c>
      <c r="I142" s="684">
        <v>0.5</v>
      </c>
      <c r="J142" s="684">
        <f t="shared" si="7"/>
        <v>5.580000000000001</v>
      </c>
      <c r="K142" s="693"/>
      <c r="L142" s="694"/>
      <c r="M142" s="694"/>
      <c r="N142" s="694"/>
      <c r="O142" s="695"/>
      <c r="P142" s="637"/>
      <c r="Q142" s="685"/>
      <c r="R142" s="236"/>
      <c r="S142" s="236"/>
      <c r="T142" s="236"/>
    </row>
    <row r="143" spans="1:20" s="235" customFormat="1" ht="15.75" outlineLevel="1">
      <c r="A143" s="681"/>
      <c r="B143" s="682" t="s">
        <v>724</v>
      </c>
      <c r="C143" s="685"/>
      <c r="D143" s="685"/>
      <c r="E143" s="684"/>
      <c r="F143" s="684">
        <v>1</v>
      </c>
      <c r="G143" s="684">
        <v>1.9</v>
      </c>
      <c r="H143" s="733">
        <v>0.3</v>
      </c>
      <c r="I143" s="684">
        <v>0.3</v>
      </c>
      <c r="J143" s="684">
        <f t="shared" si="7"/>
        <v>0.17099999999999999</v>
      </c>
      <c r="K143" s="693"/>
      <c r="L143" s="694"/>
      <c r="M143" s="694"/>
      <c r="N143" s="694"/>
      <c r="O143" s="695"/>
      <c r="P143" s="637"/>
      <c r="Q143" s="685"/>
      <c r="R143" s="236"/>
      <c r="S143" s="236"/>
      <c r="T143" s="236"/>
    </row>
    <row r="144" spans="1:20" s="235" customFormat="1" ht="15.75" outlineLevel="1">
      <c r="A144" s="681"/>
      <c r="B144" s="682" t="s">
        <v>728</v>
      </c>
      <c r="C144" s="685"/>
      <c r="D144" s="685"/>
      <c r="E144" s="684"/>
      <c r="F144" s="684"/>
      <c r="G144" s="684"/>
      <c r="H144" s="684"/>
      <c r="I144" s="684"/>
      <c r="J144" s="684">
        <f t="shared" si="7"/>
        <v>0</v>
      </c>
      <c r="K144" s="693"/>
      <c r="L144" s="694"/>
      <c r="M144" s="694"/>
      <c r="N144" s="694"/>
      <c r="O144" s="695"/>
      <c r="P144" s="637"/>
      <c r="Q144" s="685"/>
      <c r="R144" s="236"/>
      <c r="S144" s="236"/>
      <c r="T144" s="236"/>
    </row>
    <row r="145" spans="1:20" s="235" customFormat="1" ht="15.75" outlineLevel="1">
      <c r="A145" s="681"/>
      <c r="B145" s="682" t="s">
        <v>726</v>
      </c>
      <c r="C145" s="685"/>
      <c r="D145" s="685"/>
      <c r="E145" s="684"/>
      <c r="F145" s="684">
        <v>1</v>
      </c>
      <c r="G145" s="684">
        <f>4+6+4+6+4+3+2+9.4+9.4+14+2+7.9</f>
        <v>71.7</v>
      </c>
      <c r="H145" s="684">
        <v>0.2</v>
      </c>
      <c r="I145" s="684">
        <v>0.3</v>
      </c>
      <c r="J145" s="684">
        <f t="shared" si="7"/>
        <v>4.3020000000000005</v>
      </c>
      <c r="K145" s="693"/>
      <c r="L145" s="694"/>
      <c r="M145" s="694"/>
      <c r="N145" s="694"/>
      <c r="O145" s="695"/>
      <c r="P145" s="637"/>
      <c r="Q145" s="685"/>
      <c r="R145" s="236"/>
      <c r="S145" s="236"/>
      <c r="T145" s="236"/>
    </row>
    <row r="146" spans="1:20" s="235" customFormat="1" ht="15.75" outlineLevel="1">
      <c r="A146" s="681"/>
      <c r="B146" s="682" t="s">
        <v>720</v>
      </c>
      <c r="C146" s="685"/>
      <c r="D146" s="685"/>
      <c r="E146" s="684"/>
      <c r="F146" s="684">
        <v>1</v>
      </c>
      <c r="G146" s="684">
        <f>5.4*3+7.6+3.7+21+7.8</f>
        <v>56.3</v>
      </c>
      <c r="H146" s="684">
        <v>0.2</v>
      </c>
      <c r="I146" s="684">
        <v>0.4</v>
      </c>
      <c r="J146" s="684">
        <f t="shared" si="7"/>
        <v>4.5040000000000004</v>
      </c>
      <c r="K146" s="693"/>
      <c r="L146" s="694"/>
      <c r="M146" s="694"/>
      <c r="N146" s="694"/>
      <c r="O146" s="695"/>
      <c r="P146" s="637"/>
      <c r="Q146" s="685"/>
      <c r="R146" s="236"/>
      <c r="S146" s="236"/>
      <c r="T146" s="236"/>
    </row>
    <row r="147" spans="1:20" s="235" customFormat="1" ht="15.75" outlineLevel="1">
      <c r="A147" s="681"/>
      <c r="B147" s="682" t="s">
        <v>721</v>
      </c>
      <c r="C147" s="685"/>
      <c r="D147" s="685"/>
      <c r="E147" s="684"/>
      <c r="F147" s="684">
        <v>1</v>
      </c>
      <c r="G147" s="684">
        <f>7.9*6</f>
        <v>47.400000000000006</v>
      </c>
      <c r="H147" s="684">
        <v>0.3</v>
      </c>
      <c r="I147" s="684">
        <v>0.5</v>
      </c>
      <c r="J147" s="684">
        <f t="shared" si="7"/>
        <v>7.11</v>
      </c>
      <c r="K147" s="693"/>
      <c r="L147" s="694"/>
      <c r="M147" s="694"/>
      <c r="N147" s="694"/>
      <c r="O147" s="695"/>
      <c r="P147" s="637"/>
      <c r="Q147" s="685"/>
      <c r="R147" s="236"/>
      <c r="S147" s="236"/>
      <c r="T147" s="236"/>
    </row>
    <row r="148" spans="1:20" s="235" customFormat="1" ht="15.75" outlineLevel="1">
      <c r="A148" s="681"/>
      <c r="B148" s="682" t="s">
        <v>722</v>
      </c>
      <c r="C148" s="685"/>
      <c r="D148" s="685"/>
      <c r="E148" s="684"/>
      <c r="F148" s="684">
        <v>1</v>
      </c>
      <c r="G148" s="684">
        <f>6.1*4+4</f>
        <v>28.4</v>
      </c>
      <c r="H148" s="684">
        <v>0.3</v>
      </c>
      <c r="I148" s="684">
        <v>0.4</v>
      </c>
      <c r="J148" s="684">
        <f t="shared" si="7"/>
        <v>3.4079999999999999</v>
      </c>
      <c r="K148" s="693"/>
      <c r="L148" s="694"/>
      <c r="M148" s="694"/>
      <c r="N148" s="694"/>
      <c r="O148" s="695"/>
      <c r="P148" s="637"/>
      <c r="Q148" s="685"/>
      <c r="R148" s="236"/>
      <c r="S148" s="236"/>
      <c r="T148" s="236"/>
    </row>
    <row r="149" spans="1:20" s="235" customFormat="1" ht="15.75" outlineLevel="1">
      <c r="A149" s="681"/>
      <c r="B149" s="682" t="s">
        <v>723</v>
      </c>
      <c r="C149" s="685"/>
      <c r="D149" s="685"/>
      <c r="E149" s="684"/>
      <c r="F149" s="684">
        <v>1</v>
      </c>
      <c r="G149" s="684">
        <f>18.9+6.1*2+6.5*2+6</f>
        <v>50.099999999999994</v>
      </c>
      <c r="H149" s="684">
        <v>0.2</v>
      </c>
      <c r="I149" s="684">
        <v>0.5</v>
      </c>
      <c r="J149" s="684">
        <f t="shared" si="7"/>
        <v>5.01</v>
      </c>
      <c r="K149" s="693"/>
      <c r="L149" s="694"/>
      <c r="M149" s="694"/>
      <c r="N149" s="694"/>
      <c r="O149" s="695"/>
      <c r="P149" s="637"/>
      <c r="Q149" s="685"/>
      <c r="R149" s="236"/>
      <c r="S149" s="236"/>
      <c r="T149" s="236"/>
    </row>
    <row r="150" spans="1:20" s="235" customFormat="1" ht="15.75" outlineLevel="1">
      <c r="A150" s="681"/>
      <c r="B150" s="682" t="s">
        <v>724</v>
      </c>
      <c r="C150" s="685"/>
      <c r="D150" s="685"/>
      <c r="E150" s="684"/>
      <c r="F150" s="684">
        <v>1</v>
      </c>
      <c r="G150" s="684">
        <v>1.9</v>
      </c>
      <c r="H150" s="733">
        <v>0.3</v>
      </c>
      <c r="I150" s="684">
        <v>0.3</v>
      </c>
      <c r="J150" s="684">
        <f t="shared" si="7"/>
        <v>0.17099999999999999</v>
      </c>
      <c r="K150" s="693"/>
      <c r="L150" s="694"/>
      <c r="M150" s="694"/>
      <c r="N150" s="694"/>
      <c r="O150" s="695"/>
      <c r="P150" s="637"/>
      <c r="Q150" s="685"/>
      <c r="R150" s="236"/>
      <c r="S150" s="236"/>
      <c r="T150" s="236"/>
    </row>
    <row r="151" spans="1:20" s="235" customFormat="1" ht="15.75" outlineLevel="1">
      <c r="A151" s="681"/>
      <c r="B151" s="682" t="s">
        <v>523</v>
      </c>
      <c r="C151" s="685"/>
      <c r="D151" s="685"/>
      <c r="E151" s="684"/>
      <c r="F151" s="684"/>
      <c r="G151" s="684"/>
      <c r="H151" s="684"/>
      <c r="I151" s="684"/>
      <c r="J151" s="684">
        <f t="shared" si="7"/>
        <v>0</v>
      </c>
      <c r="K151" s="693"/>
      <c r="L151" s="694"/>
      <c r="M151" s="694"/>
      <c r="N151" s="694"/>
      <c r="O151" s="695"/>
      <c r="P151" s="637"/>
      <c r="Q151" s="685"/>
      <c r="R151" s="236"/>
      <c r="S151" s="236"/>
      <c r="T151" s="236"/>
    </row>
    <row r="152" spans="1:20" s="235" customFormat="1" ht="15.75" outlineLevel="1">
      <c r="A152" s="681"/>
      <c r="B152" s="682" t="s">
        <v>726</v>
      </c>
      <c r="C152" s="685"/>
      <c r="D152" s="685"/>
      <c r="E152" s="684"/>
      <c r="F152" s="684">
        <v>1</v>
      </c>
      <c r="G152" s="684">
        <f>6+4+6+3+7.15*3+7.6+2+3.7</f>
        <v>53.750000000000007</v>
      </c>
      <c r="H152" s="684">
        <v>0.2</v>
      </c>
      <c r="I152" s="684">
        <v>0.3</v>
      </c>
      <c r="J152" s="684">
        <f t="shared" si="7"/>
        <v>3.2250000000000005</v>
      </c>
      <c r="K152" s="693"/>
      <c r="L152" s="694"/>
      <c r="M152" s="694"/>
      <c r="N152" s="694"/>
      <c r="O152" s="695"/>
      <c r="P152" s="637"/>
      <c r="Q152" s="685"/>
      <c r="R152" s="236"/>
      <c r="S152" s="236"/>
      <c r="T152" s="236"/>
    </row>
    <row r="153" spans="1:20" s="235" customFormat="1" ht="15.75" outlineLevel="1">
      <c r="A153" s="681"/>
      <c r="B153" s="682" t="s">
        <v>720</v>
      </c>
      <c r="C153" s="685"/>
      <c r="D153" s="685"/>
      <c r="E153" s="684"/>
      <c r="F153" s="684">
        <v>1</v>
      </c>
      <c r="G153" s="684">
        <f>9+14+1.5+1.2+24.2+14+14+1.2+1.2+1.2</f>
        <v>81.500000000000014</v>
      </c>
      <c r="H153" s="684">
        <v>0.2</v>
      </c>
      <c r="I153" s="684">
        <v>0.4</v>
      </c>
      <c r="J153" s="684">
        <f t="shared" si="7"/>
        <v>6.5200000000000022</v>
      </c>
      <c r="K153" s="693"/>
      <c r="L153" s="694"/>
      <c r="M153" s="694"/>
      <c r="N153" s="694"/>
      <c r="O153" s="695"/>
      <c r="P153" s="637"/>
      <c r="Q153" s="685"/>
      <c r="R153" s="236"/>
      <c r="S153" s="236"/>
      <c r="T153" s="236"/>
    </row>
    <row r="154" spans="1:20" s="235" customFormat="1" ht="15.75" outlineLevel="1">
      <c r="A154" s="681"/>
      <c r="B154" s="682" t="s">
        <v>721</v>
      </c>
      <c r="C154" s="685"/>
      <c r="D154" s="685"/>
      <c r="E154" s="684"/>
      <c r="F154" s="684">
        <v>1</v>
      </c>
      <c r="G154" s="684">
        <f>7.9*4</f>
        <v>31.6</v>
      </c>
      <c r="H154" s="684">
        <v>0.3</v>
      </c>
      <c r="I154" s="684">
        <v>0.5</v>
      </c>
      <c r="J154" s="684">
        <f t="shared" si="7"/>
        <v>4.74</v>
      </c>
      <c r="K154" s="693"/>
      <c r="L154" s="694"/>
      <c r="M154" s="694"/>
      <c r="N154" s="694"/>
      <c r="O154" s="695"/>
      <c r="P154" s="637"/>
      <c r="Q154" s="685"/>
      <c r="R154" s="236"/>
      <c r="S154" s="236"/>
      <c r="T154" s="236"/>
    </row>
    <row r="155" spans="1:20" s="235" customFormat="1" ht="15.75" outlineLevel="1">
      <c r="A155" s="681"/>
      <c r="B155" s="682" t="s">
        <v>722</v>
      </c>
      <c r="C155" s="685"/>
      <c r="D155" s="685"/>
      <c r="E155" s="684"/>
      <c r="F155" s="684">
        <v>1</v>
      </c>
      <c r="G155" s="684">
        <f>6.1*4+6</f>
        <v>30.4</v>
      </c>
      <c r="H155" s="684">
        <v>0.3</v>
      </c>
      <c r="I155" s="684">
        <v>0.4</v>
      </c>
      <c r="J155" s="684">
        <f t="shared" si="7"/>
        <v>3.6479999999999997</v>
      </c>
      <c r="K155" s="693"/>
      <c r="L155" s="694"/>
      <c r="M155" s="694"/>
      <c r="N155" s="694"/>
      <c r="O155" s="695"/>
      <c r="P155" s="637"/>
      <c r="Q155" s="685"/>
      <c r="R155" s="236"/>
      <c r="S155" s="236"/>
      <c r="T155" s="236"/>
    </row>
    <row r="156" spans="1:20" s="235" customFormat="1" ht="15.75" outlineLevel="1">
      <c r="A156" s="681"/>
      <c r="B156" s="682" t="s">
        <v>723</v>
      </c>
      <c r="C156" s="685"/>
      <c r="D156" s="685"/>
      <c r="E156" s="684"/>
      <c r="F156" s="684">
        <v>1</v>
      </c>
      <c r="G156" s="684">
        <f>18.9+6.1*2+6.5*2+6</f>
        <v>50.099999999999994</v>
      </c>
      <c r="H156" s="684">
        <v>0.2</v>
      </c>
      <c r="I156" s="684">
        <v>0.5</v>
      </c>
      <c r="J156" s="684">
        <f t="shared" si="7"/>
        <v>5.01</v>
      </c>
      <c r="K156" s="693"/>
      <c r="L156" s="694"/>
      <c r="M156" s="694"/>
      <c r="N156" s="694"/>
      <c r="O156" s="695"/>
      <c r="P156" s="637"/>
      <c r="Q156" s="685"/>
      <c r="R156" s="236"/>
      <c r="S156" s="236"/>
      <c r="T156" s="236"/>
    </row>
    <row r="157" spans="1:20" s="235" customFormat="1" ht="15.75" outlineLevel="1">
      <c r="A157" s="681"/>
      <c r="B157" s="682" t="s">
        <v>724</v>
      </c>
      <c r="C157" s="685"/>
      <c r="D157" s="685"/>
      <c r="E157" s="684"/>
      <c r="F157" s="684">
        <v>1</v>
      </c>
      <c r="G157" s="684">
        <v>1.9</v>
      </c>
      <c r="H157" s="733">
        <v>0.3</v>
      </c>
      <c r="I157" s="684">
        <v>0.3</v>
      </c>
      <c r="J157" s="684">
        <f t="shared" si="7"/>
        <v>0.17099999999999999</v>
      </c>
      <c r="K157" s="693"/>
      <c r="L157" s="694"/>
      <c r="M157" s="694"/>
      <c r="N157" s="694"/>
      <c r="O157" s="695"/>
      <c r="P157" s="637"/>
      <c r="Q157" s="685"/>
      <c r="R157" s="236"/>
      <c r="S157" s="236"/>
      <c r="T157" s="236"/>
    </row>
    <row r="158" spans="1:20" s="235" customFormat="1" ht="15.75" outlineLevel="1">
      <c r="A158" s="681"/>
      <c r="B158" s="682" t="s">
        <v>732</v>
      </c>
      <c r="C158" s="685"/>
      <c r="D158" s="685"/>
      <c r="E158" s="684"/>
      <c r="F158" s="684"/>
      <c r="G158" s="684"/>
      <c r="H158" s="733"/>
      <c r="I158" s="684"/>
      <c r="J158" s="684"/>
      <c r="K158" s="693"/>
      <c r="L158" s="694"/>
      <c r="M158" s="694"/>
      <c r="N158" s="694"/>
      <c r="O158" s="695"/>
      <c r="P158" s="637"/>
      <c r="Q158" s="685"/>
      <c r="R158" s="236"/>
      <c r="S158" s="236"/>
      <c r="T158" s="236"/>
    </row>
    <row r="159" spans="1:20" s="235" customFormat="1" ht="15.75" outlineLevel="1">
      <c r="A159" s="681"/>
      <c r="B159" s="682" t="s">
        <v>477</v>
      </c>
      <c r="C159" s="685"/>
      <c r="D159" s="685"/>
      <c r="E159" s="684"/>
      <c r="F159" s="684"/>
      <c r="G159" s="684"/>
      <c r="H159" s="733"/>
      <c r="I159" s="684"/>
      <c r="J159" s="684"/>
      <c r="K159" s="693"/>
      <c r="L159" s="694"/>
      <c r="M159" s="694"/>
      <c r="N159" s="694"/>
      <c r="O159" s="695"/>
      <c r="P159" s="637"/>
      <c r="Q159" s="685"/>
      <c r="R159" s="236"/>
      <c r="S159" s="236"/>
      <c r="T159" s="236"/>
    </row>
    <row r="160" spans="1:20" s="235" customFormat="1" ht="15.75" outlineLevel="1">
      <c r="A160" s="681"/>
      <c r="B160" s="682" t="s">
        <v>720</v>
      </c>
      <c r="C160" s="685"/>
      <c r="D160" s="685"/>
      <c r="E160" s="684"/>
      <c r="F160" s="684">
        <v>1</v>
      </c>
      <c r="G160" s="684">
        <f>21.2*3+3.3+4*4+10</f>
        <v>92.899999999999991</v>
      </c>
      <c r="H160" s="684">
        <v>0.2</v>
      </c>
      <c r="I160" s="684">
        <v>0.4</v>
      </c>
      <c r="J160" s="684">
        <f>F160*G160*H160*I160</f>
        <v>7.4319999999999995</v>
      </c>
      <c r="K160" s="693"/>
      <c r="L160" s="694"/>
      <c r="M160" s="694"/>
      <c r="N160" s="694"/>
      <c r="O160" s="695"/>
      <c r="P160" s="637"/>
      <c r="Q160" s="685"/>
      <c r="R160" s="236"/>
      <c r="S160" s="236"/>
      <c r="T160" s="236"/>
    </row>
    <row r="161" spans="1:20" s="235" customFormat="1" ht="15.75" outlineLevel="1">
      <c r="A161" s="681"/>
      <c r="B161" s="682" t="s">
        <v>723</v>
      </c>
      <c r="C161" s="685"/>
      <c r="D161" s="685"/>
      <c r="E161" s="684"/>
      <c r="F161" s="684">
        <v>1</v>
      </c>
      <c r="G161" s="684">
        <f>6.7+6*4</f>
        <v>30.7</v>
      </c>
      <c r="H161" s="684">
        <v>0.2</v>
      </c>
      <c r="I161" s="684">
        <v>0.5</v>
      </c>
      <c r="J161" s="684">
        <f>F161*G161*H161*I161</f>
        <v>3.0700000000000003</v>
      </c>
      <c r="K161" s="693"/>
      <c r="L161" s="694"/>
      <c r="M161" s="694"/>
      <c r="N161" s="694"/>
      <c r="O161" s="695"/>
      <c r="P161" s="637"/>
      <c r="Q161" s="685"/>
      <c r="R161" s="236"/>
      <c r="S161" s="236"/>
      <c r="T161" s="236"/>
    </row>
    <row r="162" spans="1:20" s="235" customFormat="1" ht="15.75" outlineLevel="1">
      <c r="A162" s="681"/>
      <c r="B162" s="682" t="s">
        <v>480</v>
      </c>
      <c r="C162" s="685"/>
      <c r="D162" s="685"/>
      <c r="E162" s="684"/>
      <c r="F162" s="684"/>
      <c r="G162" s="684"/>
      <c r="H162" s="733"/>
      <c r="I162" s="684"/>
      <c r="J162" s="684"/>
      <c r="K162" s="693"/>
      <c r="L162" s="694"/>
      <c r="M162" s="694"/>
      <c r="N162" s="694"/>
      <c r="O162" s="695"/>
      <c r="P162" s="637"/>
      <c r="Q162" s="685"/>
      <c r="R162" s="236"/>
      <c r="S162" s="236"/>
      <c r="T162" s="236"/>
    </row>
    <row r="163" spans="1:20" s="235" customFormat="1" ht="15.75" outlineLevel="1">
      <c r="A163" s="681"/>
      <c r="B163" s="682" t="s">
        <v>720</v>
      </c>
      <c r="C163" s="685"/>
      <c r="D163" s="685"/>
      <c r="E163" s="684"/>
      <c r="F163" s="684">
        <v>1</v>
      </c>
      <c r="G163" s="684">
        <f>20*4+1.2+16+2*4+12+1.2*4+5+6*4</f>
        <v>151</v>
      </c>
      <c r="H163" s="684">
        <v>0.2</v>
      </c>
      <c r="I163" s="684">
        <v>0.4</v>
      </c>
      <c r="J163" s="684">
        <f>F163*G163*H163*I163</f>
        <v>12.080000000000002</v>
      </c>
      <c r="K163" s="693"/>
      <c r="L163" s="694"/>
      <c r="M163" s="694"/>
      <c r="N163" s="694"/>
      <c r="O163" s="695"/>
      <c r="P163" s="637"/>
      <c r="Q163" s="685"/>
      <c r="R163" s="236"/>
      <c r="S163" s="236"/>
      <c r="T163" s="236"/>
    </row>
    <row r="164" spans="1:20" s="235" customFormat="1" ht="15.75" outlineLevel="1">
      <c r="A164" s="681"/>
      <c r="B164" s="682" t="s">
        <v>723</v>
      </c>
      <c r="C164" s="685"/>
      <c r="D164" s="685"/>
      <c r="E164" s="684"/>
      <c r="F164" s="684">
        <v>1</v>
      </c>
      <c r="G164" s="684">
        <f>6.7+6*4</f>
        <v>30.7</v>
      </c>
      <c r="H164" s="684">
        <v>0.2</v>
      </c>
      <c r="I164" s="684">
        <v>0.5</v>
      </c>
      <c r="J164" s="684">
        <f>F164*G164*H164*I164</f>
        <v>3.0700000000000003</v>
      </c>
      <c r="K164" s="693"/>
      <c r="L164" s="694"/>
      <c r="M164" s="694"/>
      <c r="N164" s="694"/>
      <c r="O164" s="695"/>
      <c r="P164" s="637"/>
      <c r="Q164" s="685"/>
      <c r="R164" s="236"/>
      <c r="S164" s="236"/>
      <c r="T164" s="236"/>
    </row>
    <row r="165" spans="1:20" s="235" customFormat="1" ht="15.75" outlineLevel="1">
      <c r="A165" s="681"/>
      <c r="B165" s="682" t="s">
        <v>734</v>
      </c>
      <c r="C165" s="685"/>
      <c r="D165" s="685"/>
      <c r="E165" s="684"/>
      <c r="F165" s="684"/>
      <c r="G165" s="684"/>
      <c r="H165" s="733"/>
      <c r="I165" s="684"/>
      <c r="J165" s="684"/>
      <c r="K165" s="693"/>
      <c r="L165" s="694"/>
      <c r="M165" s="694"/>
      <c r="N165" s="694"/>
      <c r="O165" s="695"/>
      <c r="P165" s="637"/>
      <c r="Q165" s="685"/>
      <c r="R165" s="236"/>
      <c r="S165" s="236"/>
      <c r="T165" s="236"/>
    </row>
    <row r="166" spans="1:20" s="235" customFormat="1" ht="15.75" outlineLevel="1">
      <c r="A166" s="681"/>
      <c r="B166" s="682" t="s">
        <v>720</v>
      </c>
      <c r="C166" s="685"/>
      <c r="D166" s="685"/>
      <c r="E166" s="684"/>
      <c r="F166" s="684">
        <v>1</v>
      </c>
      <c r="G166" s="684">
        <f>20*4+3.3+4*4+1.2*5</f>
        <v>105.3</v>
      </c>
      <c r="H166" s="684">
        <v>0.2</v>
      </c>
      <c r="I166" s="684">
        <v>0.4</v>
      </c>
      <c r="J166" s="684">
        <f>F166*G166*H166*I166</f>
        <v>8.4240000000000013</v>
      </c>
      <c r="K166" s="693"/>
      <c r="L166" s="694"/>
      <c r="M166" s="694"/>
      <c r="N166" s="694"/>
      <c r="O166" s="695"/>
      <c r="P166" s="637"/>
      <c r="Q166" s="685"/>
      <c r="R166" s="236"/>
      <c r="S166" s="236"/>
      <c r="T166" s="236"/>
    </row>
    <row r="167" spans="1:20" s="235" customFormat="1" ht="15.75" outlineLevel="1">
      <c r="A167" s="681"/>
      <c r="B167" s="682" t="s">
        <v>723</v>
      </c>
      <c r="C167" s="685"/>
      <c r="D167" s="685"/>
      <c r="E167" s="684"/>
      <c r="F167" s="684">
        <v>1</v>
      </c>
      <c r="G167" s="684">
        <f>6.7+6*4</f>
        <v>30.7</v>
      </c>
      <c r="H167" s="684">
        <v>0.2</v>
      </c>
      <c r="I167" s="684">
        <v>0.5</v>
      </c>
      <c r="J167" s="684">
        <f>F167*G167*H167*I167</f>
        <v>3.0700000000000003</v>
      </c>
      <c r="K167" s="693"/>
      <c r="L167" s="694"/>
      <c r="M167" s="694"/>
      <c r="N167" s="694"/>
      <c r="O167" s="695"/>
      <c r="P167" s="637"/>
      <c r="Q167" s="685"/>
      <c r="R167" s="236"/>
      <c r="S167" s="236"/>
      <c r="T167" s="236"/>
    </row>
    <row r="168" spans="1:20" s="235" customFormat="1" ht="15.75" outlineLevel="1">
      <c r="A168" s="681"/>
      <c r="B168" s="682" t="s">
        <v>735</v>
      </c>
      <c r="C168" s="685"/>
      <c r="D168" s="685"/>
      <c r="E168" s="684"/>
      <c r="F168" s="684"/>
      <c r="G168" s="684"/>
      <c r="H168" s="733"/>
      <c r="I168" s="684"/>
      <c r="J168" s="684"/>
      <c r="K168" s="693"/>
      <c r="L168" s="694"/>
      <c r="M168" s="694"/>
      <c r="N168" s="694"/>
      <c r="O168" s="695"/>
      <c r="P168" s="637"/>
      <c r="Q168" s="685"/>
      <c r="R168" s="236"/>
      <c r="S168" s="236"/>
      <c r="T168" s="236"/>
    </row>
    <row r="169" spans="1:20" s="235" customFormat="1" ht="15.75" outlineLevel="1">
      <c r="A169" s="681"/>
      <c r="B169" s="682" t="s">
        <v>720</v>
      </c>
      <c r="C169" s="685"/>
      <c r="D169" s="685"/>
      <c r="E169" s="684"/>
      <c r="F169" s="684">
        <v>1</v>
      </c>
      <c r="G169" s="684">
        <f>20*3+3.3+4*4</f>
        <v>79.3</v>
      </c>
      <c r="H169" s="684">
        <v>0.2</v>
      </c>
      <c r="I169" s="684">
        <v>0.4</v>
      </c>
      <c r="J169" s="684">
        <f>F169*G169*H169*I169</f>
        <v>6.3440000000000003</v>
      </c>
      <c r="K169" s="693"/>
      <c r="L169" s="694"/>
      <c r="M169" s="694"/>
      <c r="N169" s="694"/>
      <c r="O169" s="695"/>
      <c r="P169" s="637"/>
      <c r="Q169" s="685"/>
      <c r="R169" s="236"/>
      <c r="S169" s="236"/>
      <c r="T169" s="236"/>
    </row>
    <row r="170" spans="1:20" s="235" customFormat="1" ht="15.75" outlineLevel="1">
      <c r="A170" s="681"/>
      <c r="B170" s="682" t="s">
        <v>723</v>
      </c>
      <c r="C170" s="685"/>
      <c r="D170" s="685"/>
      <c r="E170" s="684"/>
      <c r="F170" s="684">
        <v>1</v>
      </c>
      <c r="G170" s="684">
        <f>6.7+6*4</f>
        <v>30.7</v>
      </c>
      <c r="H170" s="684">
        <v>0.2</v>
      </c>
      <c r="I170" s="684">
        <v>0.5</v>
      </c>
      <c r="J170" s="684">
        <f>F170*G170*H170*I170</f>
        <v>3.0700000000000003</v>
      </c>
      <c r="K170" s="693"/>
      <c r="L170" s="694"/>
      <c r="M170" s="694"/>
      <c r="N170" s="694"/>
      <c r="O170" s="695"/>
      <c r="P170" s="637"/>
      <c r="Q170" s="685"/>
      <c r="R170" s="236"/>
      <c r="S170" s="236"/>
      <c r="T170" s="236"/>
    </row>
    <row r="171" spans="1:20" s="235" customFormat="1" ht="15.75" outlineLevel="1">
      <c r="A171" s="681"/>
      <c r="B171" s="682"/>
      <c r="C171" s="685"/>
      <c r="D171" s="685"/>
      <c r="E171" s="684"/>
      <c r="F171" s="684"/>
      <c r="G171" s="684"/>
      <c r="H171" s="733"/>
      <c r="I171" s="684"/>
      <c r="J171" s="684"/>
      <c r="K171" s="693"/>
      <c r="L171" s="694"/>
      <c r="M171" s="694"/>
      <c r="N171" s="694"/>
      <c r="O171" s="695"/>
      <c r="P171" s="637"/>
      <c r="Q171" s="685"/>
      <c r="R171" s="236"/>
      <c r="S171" s="236"/>
      <c r="T171" s="236"/>
    </row>
    <row r="172" spans="1:20" s="235" customFormat="1" ht="15.75" outlineLevel="1">
      <c r="A172" s="681"/>
      <c r="B172" s="682"/>
      <c r="C172" s="685"/>
      <c r="D172" s="685"/>
      <c r="E172" s="684"/>
      <c r="F172" s="684"/>
      <c r="G172" s="684"/>
      <c r="H172" s="733"/>
      <c r="I172" s="684"/>
      <c r="J172" s="684"/>
      <c r="K172" s="693"/>
      <c r="L172" s="694"/>
      <c r="M172" s="694"/>
      <c r="N172" s="694"/>
      <c r="O172" s="695"/>
      <c r="P172" s="637"/>
      <c r="Q172" s="685"/>
      <c r="R172" s="236"/>
      <c r="S172" s="236"/>
      <c r="T172" s="236"/>
    </row>
    <row r="173" spans="1:20" s="235" customFormat="1" ht="15.75" outlineLevel="1">
      <c r="A173" s="681"/>
      <c r="B173" s="682"/>
      <c r="C173" s="685"/>
      <c r="D173" s="685"/>
      <c r="E173" s="684"/>
      <c r="F173" s="684"/>
      <c r="G173" s="684"/>
      <c r="H173" s="684"/>
      <c r="I173" s="684"/>
      <c r="J173" s="684"/>
      <c r="K173" s="693"/>
      <c r="L173" s="694"/>
      <c r="M173" s="694"/>
      <c r="N173" s="694"/>
      <c r="O173" s="695"/>
      <c r="P173" s="637"/>
      <c r="Q173" s="685"/>
      <c r="R173" s="236"/>
      <c r="S173" s="236"/>
      <c r="T173" s="236"/>
    </row>
    <row r="174" spans="1:20" s="235" customFormat="1" ht="31.5">
      <c r="A174" s="681">
        <f>IF(ISBLANK(E174),"",COUNTA($E$23:E174))</f>
        <v>17</v>
      </c>
      <c r="B174" s="682" t="s">
        <v>1421</v>
      </c>
      <c r="C174" s="685" t="str">
        <f>C121</f>
        <v>Độ sụt 10±2cm, Mác M250
Slump 10±2cm, Grade M250</v>
      </c>
      <c r="D174" s="685"/>
      <c r="E174" s="684" t="s">
        <v>0</v>
      </c>
      <c r="F174" s="684"/>
      <c r="G174" s="684"/>
      <c r="H174" s="684"/>
      <c r="I174" s="684"/>
      <c r="J174" s="684"/>
      <c r="K174" s="693">
        <f>SUM(J176:J186)</f>
        <v>54.692000000000007</v>
      </c>
      <c r="L174" s="694"/>
      <c r="M174" s="694"/>
      <c r="N174" s="694"/>
      <c r="O174" s="695">
        <f>+L174+M174+N174</f>
        <v>0</v>
      </c>
      <c r="P174" s="637">
        <f>O174*$K174</f>
        <v>0</v>
      </c>
      <c r="Q174" s="685"/>
      <c r="R174" s="236"/>
      <c r="S174" s="236"/>
      <c r="T174" s="236"/>
    </row>
    <row r="175" spans="1:20" s="235" customFormat="1" ht="15.75" outlineLevel="1">
      <c r="A175" s="681"/>
      <c r="B175" s="682" t="s">
        <v>712</v>
      </c>
      <c r="C175" s="685"/>
      <c r="D175" s="685"/>
      <c r="E175" s="684"/>
      <c r="F175" s="684"/>
      <c r="G175" s="684"/>
      <c r="H175" s="684"/>
      <c r="I175" s="684"/>
      <c r="J175" s="684"/>
      <c r="K175" s="693"/>
      <c r="L175" s="694"/>
      <c r="M175" s="694"/>
      <c r="N175" s="694"/>
      <c r="O175" s="695"/>
      <c r="P175" s="637"/>
      <c r="Q175" s="685"/>
      <c r="R175" s="236"/>
      <c r="S175" s="236"/>
      <c r="T175" s="236"/>
    </row>
    <row r="176" spans="1:20" s="235" customFormat="1" ht="15.75" outlineLevel="1">
      <c r="A176" s="681"/>
      <c r="B176" s="682" t="s">
        <v>475</v>
      </c>
      <c r="C176" s="685"/>
      <c r="D176" s="685"/>
      <c r="E176" s="684"/>
      <c r="F176" s="684">
        <v>8</v>
      </c>
      <c r="G176" s="684">
        <v>0.2</v>
      </c>
      <c r="H176" s="684">
        <v>0.3</v>
      </c>
      <c r="I176" s="684">
        <v>13.65</v>
      </c>
      <c r="J176" s="684">
        <f>F176*G176*H176*I176</f>
        <v>6.5519999999999996</v>
      </c>
      <c r="K176" s="693"/>
      <c r="L176" s="694"/>
      <c r="M176" s="694"/>
      <c r="N176" s="694"/>
      <c r="O176" s="695"/>
      <c r="P176" s="637"/>
      <c r="Q176" s="685"/>
      <c r="R176" s="236"/>
      <c r="S176" s="236"/>
      <c r="T176" s="236"/>
    </row>
    <row r="177" spans="1:20" s="235" customFormat="1" ht="15.75" outlineLevel="1">
      <c r="A177" s="681"/>
      <c r="B177" s="682" t="s">
        <v>476</v>
      </c>
      <c r="C177" s="685"/>
      <c r="D177" s="685"/>
      <c r="E177" s="684"/>
      <c r="F177" s="684">
        <v>5</v>
      </c>
      <c r="G177" s="684">
        <v>0.2</v>
      </c>
      <c r="H177" s="684">
        <v>0.3</v>
      </c>
      <c r="I177" s="684">
        <v>13.65</v>
      </c>
      <c r="J177" s="684">
        <f>F177*G177*H177*I177</f>
        <v>4.0949999999999998</v>
      </c>
      <c r="K177" s="693"/>
      <c r="L177" s="694"/>
      <c r="M177" s="694"/>
      <c r="N177" s="694"/>
      <c r="O177" s="695"/>
      <c r="P177" s="637"/>
      <c r="Q177" s="685"/>
      <c r="R177" s="236"/>
      <c r="S177" s="236"/>
      <c r="T177" s="236"/>
    </row>
    <row r="178" spans="1:20" s="235" customFormat="1" ht="15.75" outlineLevel="1">
      <c r="A178" s="681"/>
      <c r="B178" s="682" t="s">
        <v>729</v>
      </c>
      <c r="C178" s="685"/>
      <c r="D178" s="685"/>
      <c r="E178" s="684"/>
      <c r="F178" s="684">
        <v>8</v>
      </c>
      <c r="G178" s="684">
        <v>0.4</v>
      </c>
      <c r="H178" s="684">
        <v>0.4</v>
      </c>
      <c r="I178" s="684">
        <v>13.65</v>
      </c>
      <c r="J178" s="684">
        <f>F178*G178*H178*I178</f>
        <v>17.472000000000005</v>
      </c>
      <c r="K178" s="693"/>
      <c r="L178" s="694"/>
      <c r="M178" s="694"/>
      <c r="N178" s="694"/>
      <c r="O178" s="695"/>
      <c r="P178" s="637"/>
      <c r="Q178" s="685"/>
      <c r="R178" s="236"/>
      <c r="S178" s="236"/>
      <c r="T178" s="236"/>
    </row>
    <row r="179" spans="1:20" s="235" customFormat="1" ht="15.75" outlineLevel="1">
      <c r="A179" s="681"/>
      <c r="B179" s="682" t="s">
        <v>730</v>
      </c>
      <c r="C179" s="685"/>
      <c r="D179" s="685"/>
      <c r="E179" s="684"/>
      <c r="F179" s="684">
        <v>6</v>
      </c>
      <c r="G179" s="684">
        <v>0.2</v>
      </c>
      <c r="H179" s="684">
        <v>0.4</v>
      </c>
      <c r="I179" s="684">
        <v>13.65</v>
      </c>
      <c r="J179" s="684">
        <f>F179*G179*H179*I179</f>
        <v>6.5520000000000014</v>
      </c>
      <c r="K179" s="693"/>
      <c r="L179" s="694"/>
      <c r="M179" s="694"/>
      <c r="N179" s="694"/>
      <c r="O179" s="695"/>
      <c r="P179" s="637"/>
      <c r="Q179" s="685"/>
      <c r="R179" s="236"/>
      <c r="S179" s="236"/>
      <c r="T179" s="236"/>
    </row>
    <row r="180" spans="1:20" s="235" customFormat="1" ht="15.75" outlineLevel="1">
      <c r="A180" s="681"/>
      <c r="B180" s="682" t="s">
        <v>731</v>
      </c>
      <c r="C180" s="685"/>
      <c r="D180" s="685"/>
      <c r="E180" s="684"/>
      <c r="F180" s="684">
        <v>6</v>
      </c>
      <c r="G180" s="684">
        <v>0.3</v>
      </c>
      <c r="H180" s="684">
        <v>0.3</v>
      </c>
      <c r="I180" s="684">
        <v>13.65</v>
      </c>
      <c r="J180" s="684">
        <f>F180*G180*H180*I180</f>
        <v>7.3709999999999996</v>
      </c>
      <c r="K180" s="693"/>
      <c r="L180" s="694"/>
      <c r="M180" s="694"/>
      <c r="N180" s="694"/>
      <c r="O180" s="695"/>
      <c r="P180" s="637"/>
      <c r="Q180" s="685"/>
      <c r="R180" s="236"/>
      <c r="S180" s="236"/>
      <c r="T180" s="236"/>
    </row>
    <row r="181" spans="1:20" s="235" customFormat="1" ht="15.75" outlineLevel="1">
      <c r="A181" s="681"/>
      <c r="B181" s="682" t="s">
        <v>732</v>
      </c>
      <c r="C181" s="685"/>
      <c r="D181" s="685"/>
      <c r="E181" s="684"/>
      <c r="F181" s="684"/>
      <c r="G181" s="684"/>
      <c r="H181" s="684"/>
      <c r="I181" s="684"/>
      <c r="J181" s="684"/>
      <c r="K181" s="693"/>
      <c r="L181" s="694"/>
      <c r="M181" s="694"/>
      <c r="N181" s="694"/>
      <c r="O181" s="695"/>
      <c r="P181" s="637"/>
      <c r="Q181" s="685"/>
      <c r="R181" s="236"/>
      <c r="S181" s="236"/>
      <c r="T181" s="236"/>
    </row>
    <row r="182" spans="1:20" s="235" customFormat="1" ht="15.75" outlineLevel="1">
      <c r="A182" s="681"/>
      <c r="B182" s="682" t="s">
        <v>475</v>
      </c>
      <c r="C182" s="685"/>
      <c r="D182" s="685"/>
      <c r="E182" s="684"/>
      <c r="F182" s="684">
        <v>4</v>
      </c>
      <c r="G182" s="684">
        <v>0.2</v>
      </c>
      <c r="H182" s="684">
        <v>0.3</v>
      </c>
      <c r="I182" s="684">
        <v>11</v>
      </c>
      <c r="J182" s="684">
        <f>F182*G182*H182*I182</f>
        <v>2.6399999999999997</v>
      </c>
      <c r="K182" s="693"/>
      <c r="L182" s="694"/>
      <c r="M182" s="694"/>
      <c r="N182" s="694"/>
      <c r="O182" s="695"/>
      <c r="P182" s="637"/>
      <c r="Q182" s="685"/>
      <c r="R182" s="236"/>
      <c r="S182" s="236"/>
      <c r="T182" s="236"/>
    </row>
    <row r="183" spans="1:20" s="235" customFormat="1" ht="15.75" outlineLevel="1">
      <c r="A183" s="681"/>
      <c r="B183" s="682" t="s">
        <v>476</v>
      </c>
      <c r="C183" s="685"/>
      <c r="D183" s="685"/>
      <c r="E183" s="684"/>
      <c r="F183" s="684">
        <v>2</v>
      </c>
      <c r="G183" s="684">
        <v>0.2</v>
      </c>
      <c r="H183" s="684">
        <v>0.4</v>
      </c>
      <c r="I183" s="684">
        <v>11</v>
      </c>
      <c r="J183" s="684">
        <f>F183*G183*H183*I183</f>
        <v>1.7600000000000002</v>
      </c>
      <c r="K183" s="693"/>
      <c r="L183" s="694"/>
      <c r="M183" s="694"/>
      <c r="N183" s="694"/>
      <c r="O183" s="695"/>
      <c r="P183" s="637"/>
      <c r="Q183" s="685"/>
      <c r="R183" s="236"/>
      <c r="S183" s="236"/>
      <c r="T183" s="236"/>
    </row>
    <row r="184" spans="1:20" s="235" customFormat="1" ht="15.75" outlineLevel="1">
      <c r="A184" s="681"/>
      <c r="B184" s="682" t="s">
        <v>729</v>
      </c>
      <c r="C184" s="685"/>
      <c r="D184" s="685"/>
      <c r="E184" s="684"/>
      <c r="F184" s="684">
        <v>5</v>
      </c>
      <c r="G184" s="684">
        <v>0.3</v>
      </c>
      <c r="H184" s="684">
        <v>0.3</v>
      </c>
      <c r="I184" s="684">
        <v>11</v>
      </c>
      <c r="J184" s="684">
        <f>F184*G184*H184*I184</f>
        <v>4.9499999999999993</v>
      </c>
      <c r="K184" s="693"/>
      <c r="L184" s="694"/>
      <c r="M184" s="694"/>
      <c r="N184" s="694"/>
      <c r="O184" s="695"/>
      <c r="P184" s="637"/>
      <c r="Q184" s="685"/>
      <c r="R184" s="236"/>
      <c r="S184" s="236"/>
      <c r="T184" s="236"/>
    </row>
    <row r="185" spans="1:20" s="235" customFormat="1" ht="15.75" outlineLevel="1">
      <c r="A185" s="681"/>
      <c r="B185" s="682" t="s">
        <v>730</v>
      </c>
      <c r="C185" s="685"/>
      <c r="D185" s="685"/>
      <c r="E185" s="684"/>
      <c r="F185" s="684">
        <v>1</v>
      </c>
      <c r="G185" s="684">
        <v>0.3</v>
      </c>
      <c r="H185" s="684">
        <v>0.2</v>
      </c>
      <c r="I185" s="684">
        <v>11</v>
      </c>
      <c r="J185" s="684">
        <f>F185*G185*H185*I185</f>
        <v>0.65999999999999992</v>
      </c>
      <c r="K185" s="693"/>
      <c r="L185" s="694"/>
      <c r="M185" s="694"/>
      <c r="N185" s="694"/>
      <c r="O185" s="695"/>
      <c r="P185" s="637"/>
      <c r="Q185" s="685"/>
      <c r="R185" s="236"/>
      <c r="S185" s="236"/>
      <c r="T185" s="236"/>
    </row>
    <row r="186" spans="1:20" s="235" customFormat="1" ht="15.75" outlineLevel="1">
      <c r="A186" s="681"/>
      <c r="B186" s="682" t="s">
        <v>731</v>
      </c>
      <c r="C186" s="685"/>
      <c r="D186" s="685"/>
      <c r="E186" s="684"/>
      <c r="F186" s="684">
        <v>3</v>
      </c>
      <c r="G186" s="684">
        <v>0.2</v>
      </c>
      <c r="H186" s="684">
        <v>0.4</v>
      </c>
      <c r="I186" s="684">
        <v>11</v>
      </c>
      <c r="J186" s="684">
        <f>F186*G186*H186*I186</f>
        <v>2.6400000000000006</v>
      </c>
      <c r="K186" s="693"/>
      <c r="L186" s="694"/>
      <c r="M186" s="694"/>
      <c r="N186" s="694"/>
      <c r="O186" s="695"/>
      <c r="P186" s="637"/>
      <c r="Q186" s="685"/>
      <c r="R186" s="236"/>
      <c r="S186" s="236"/>
      <c r="T186" s="236"/>
    </row>
    <row r="187" spans="1:20" s="235" customFormat="1" ht="49.15" customHeight="1">
      <c r="A187" s="681">
        <f>IF(ISBLANK(E187),"",COUNTA($E$23:E187))</f>
        <v>18</v>
      </c>
      <c r="B187" s="682" t="s">
        <v>1422</v>
      </c>
      <c r="C187" s="685" t="str">
        <f>C174</f>
        <v>Độ sụt 10±2cm, Mác M250
Slump 10±2cm, Grade M250</v>
      </c>
      <c r="D187" s="685"/>
      <c r="E187" s="684" t="s">
        <v>0</v>
      </c>
      <c r="F187" s="684"/>
      <c r="G187" s="684"/>
      <c r="H187" s="684"/>
      <c r="I187" s="684"/>
      <c r="J187" s="684"/>
      <c r="K187" s="693">
        <v>20</v>
      </c>
      <c r="L187" s="694"/>
      <c r="M187" s="694"/>
      <c r="N187" s="694"/>
      <c r="O187" s="695">
        <f>+L187+M187+N187</f>
        <v>0</v>
      </c>
      <c r="P187" s="637">
        <f>O187*$K187</f>
        <v>0</v>
      </c>
      <c r="Q187" s="685"/>
      <c r="R187" s="236"/>
      <c r="S187" s="236"/>
      <c r="T187" s="236"/>
    </row>
    <row r="188" spans="1:20" s="235" customFormat="1" ht="47.25">
      <c r="A188" s="681">
        <f>IF(ISBLANK(E188),"",COUNTA($E$23:E188))</f>
        <v>19</v>
      </c>
      <c r="B188" s="682" t="s">
        <v>1464</v>
      </c>
      <c r="C188" s="685" t="s">
        <v>1004</v>
      </c>
      <c r="D188" s="685"/>
      <c r="E188" s="684" t="s">
        <v>0</v>
      </c>
      <c r="F188" s="684"/>
      <c r="G188" s="684"/>
      <c r="H188" s="684"/>
      <c r="I188" s="684"/>
      <c r="J188" s="684"/>
      <c r="K188" s="693">
        <f>SUM(J190:J199)*1.05</f>
        <v>298.46250000000003</v>
      </c>
      <c r="L188" s="694"/>
      <c r="M188" s="694"/>
      <c r="N188" s="694"/>
      <c r="O188" s="695">
        <f>+L188+M188+N188</f>
        <v>0</v>
      </c>
      <c r="P188" s="637">
        <f>O188*$K188</f>
        <v>0</v>
      </c>
      <c r="Q188" s="955" t="s">
        <v>1778</v>
      </c>
      <c r="R188" s="236"/>
      <c r="S188" s="236"/>
      <c r="T188" s="236"/>
    </row>
    <row r="189" spans="1:20" s="235" customFormat="1" ht="15.75" outlineLevel="1">
      <c r="A189" s="681"/>
      <c r="B189" s="682" t="s">
        <v>742</v>
      </c>
      <c r="C189" s="685"/>
      <c r="D189" s="685"/>
      <c r="E189" s="684"/>
      <c r="F189" s="684"/>
      <c r="G189" s="684"/>
      <c r="H189" s="684"/>
      <c r="I189" s="684"/>
      <c r="J189" s="684"/>
      <c r="K189" s="693"/>
      <c r="L189" s="694"/>
      <c r="M189" s="694"/>
      <c r="N189" s="694"/>
      <c r="O189" s="695"/>
      <c r="P189" s="637"/>
      <c r="Q189" s="685"/>
      <c r="R189" s="236"/>
      <c r="S189" s="236"/>
      <c r="T189" s="236"/>
    </row>
    <row r="190" spans="1:20" s="235" customFormat="1" ht="15.75" outlineLevel="1">
      <c r="A190" s="681"/>
      <c r="B190" s="682" t="s">
        <v>477</v>
      </c>
      <c r="C190" s="685"/>
      <c r="D190" s="685"/>
      <c r="E190" s="684"/>
      <c r="F190" s="684">
        <v>1</v>
      </c>
      <c r="G190" s="684">
        <v>299</v>
      </c>
      <c r="H190" s="684"/>
      <c r="I190" s="684">
        <v>0.15</v>
      </c>
      <c r="J190" s="684">
        <f>I190*G190</f>
        <v>44.85</v>
      </c>
      <c r="K190" s="693"/>
      <c r="L190" s="694"/>
      <c r="M190" s="694"/>
      <c r="N190" s="694"/>
      <c r="O190" s="695"/>
      <c r="P190" s="637"/>
      <c r="Q190" s="685"/>
      <c r="R190" s="236"/>
      <c r="S190" s="236"/>
      <c r="T190" s="236"/>
    </row>
    <row r="191" spans="1:20" s="235" customFormat="1" ht="15.75" outlineLevel="1">
      <c r="A191" s="681"/>
      <c r="B191" s="682" t="s">
        <v>480</v>
      </c>
      <c r="C191" s="685"/>
      <c r="D191" s="685"/>
      <c r="E191" s="684"/>
      <c r="F191" s="684">
        <v>1</v>
      </c>
      <c r="G191" s="684">
        <f>G190</f>
        <v>299</v>
      </c>
      <c r="H191" s="684"/>
      <c r="I191" s="684">
        <v>0.15</v>
      </c>
      <c r="J191" s="684">
        <f>I191*G191</f>
        <v>44.85</v>
      </c>
      <c r="K191" s="693"/>
      <c r="L191" s="694"/>
      <c r="M191" s="694"/>
      <c r="N191" s="694"/>
      <c r="O191" s="695"/>
      <c r="P191" s="637"/>
      <c r="Q191" s="685"/>
      <c r="R191" s="236"/>
      <c r="S191" s="236"/>
      <c r="T191" s="236"/>
    </row>
    <row r="192" spans="1:20" s="235" customFormat="1" ht="15.75" outlineLevel="1">
      <c r="A192" s="681"/>
      <c r="B192" s="682" t="s">
        <v>734</v>
      </c>
      <c r="C192" s="685"/>
      <c r="D192" s="685"/>
      <c r="E192" s="684"/>
      <c r="F192" s="684">
        <v>1</v>
      </c>
      <c r="G192" s="684">
        <f>G190</f>
        <v>299</v>
      </c>
      <c r="H192" s="684"/>
      <c r="I192" s="684">
        <v>0.15</v>
      </c>
      <c r="J192" s="684">
        <f>I192*G192</f>
        <v>44.85</v>
      </c>
      <c r="K192" s="693"/>
      <c r="L192" s="694"/>
      <c r="M192" s="694"/>
      <c r="N192" s="694"/>
      <c r="O192" s="695"/>
      <c r="P192" s="637"/>
      <c r="Q192" s="685"/>
      <c r="R192" s="236"/>
      <c r="S192" s="236"/>
      <c r="T192" s="236"/>
    </row>
    <row r="193" spans="1:20" s="235" customFormat="1" ht="15.75" outlineLevel="1">
      <c r="A193" s="681"/>
      <c r="B193" s="682" t="s">
        <v>735</v>
      </c>
      <c r="C193" s="685"/>
      <c r="D193" s="685"/>
      <c r="E193" s="684"/>
      <c r="F193" s="684">
        <v>1</v>
      </c>
      <c r="G193" s="684">
        <f>G190</f>
        <v>299</v>
      </c>
      <c r="H193" s="684"/>
      <c r="I193" s="684">
        <v>0.15</v>
      </c>
      <c r="J193" s="684">
        <f>I193*G193</f>
        <v>44.85</v>
      </c>
      <c r="K193" s="693"/>
      <c r="L193" s="694"/>
      <c r="M193" s="694"/>
      <c r="N193" s="694"/>
      <c r="O193" s="695"/>
      <c r="P193" s="637"/>
      <c r="Q193" s="685"/>
      <c r="R193" s="236"/>
      <c r="S193" s="236"/>
      <c r="T193" s="236"/>
    </row>
    <row r="194" spans="1:20" s="235" customFormat="1" ht="15.75" outlineLevel="1">
      <c r="A194" s="681"/>
      <c r="B194" s="682" t="s">
        <v>481</v>
      </c>
      <c r="C194" s="685"/>
      <c r="D194" s="685"/>
      <c r="E194" s="684"/>
      <c r="F194" s="684">
        <v>1</v>
      </c>
      <c r="G194" s="684">
        <f>G190</f>
        <v>299</v>
      </c>
      <c r="H194" s="684"/>
      <c r="I194" s="684">
        <v>0.15</v>
      </c>
      <c r="J194" s="684">
        <f>I194*G194</f>
        <v>44.85</v>
      </c>
      <c r="K194" s="693"/>
      <c r="L194" s="694"/>
      <c r="M194" s="694"/>
      <c r="N194" s="694"/>
      <c r="O194" s="695"/>
      <c r="P194" s="637"/>
      <c r="Q194" s="685"/>
      <c r="R194" s="236"/>
      <c r="S194" s="236"/>
      <c r="T194" s="236"/>
    </row>
    <row r="195" spans="1:20" s="235" customFormat="1" ht="15.75" outlineLevel="1">
      <c r="A195" s="681"/>
      <c r="B195" s="682" t="s">
        <v>743</v>
      </c>
      <c r="C195" s="685"/>
      <c r="D195" s="685"/>
      <c r="E195" s="684"/>
      <c r="F195" s="684"/>
      <c r="G195" s="684"/>
      <c r="H195" s="684"/>
      <c r="I195" s="684"/>
      <c r="J195" s="684"/>
      <c r="K195" s="693"/>
      <c r="L195" s="694"/>
      <c r="M195" s="694"/>
      <c r="N195" s="694"/>
      <c r="O195" s="695"/>
      <c r="P195" s="637"/>
      <c r="Q195" s="685"/>
      <c r="R195" s="236"/>
      <c r="S195" s="236"/>
      <c r="T195" s="236"/>
    </row>
    <row r="196" spans="1:20" s="235" customFormat="1" ht="15.75" outlineLevel="1">
      <c r="A196" s="681"/>
      <c r="B196" s="682" t="s">
        <v>477</v>
      </c>
      <c r="C196" s="685"/>
      <c r="D196" s="685"/>
      <c r="E196" s="684"/>
      <c r="F196" s="684">
        <v>1</v>
      </c>
      <c r="G196" s="684">
        <v>200</v>
      </c>
      <c r="H196" s="684"/>
      <c r="I196" s="684">
        <v>0.15</v>
      </c>
      <c r="J196" s="684">
        <f>I196*G196</f>
        <v>30</v>
      </c>
      <c r="K196" s="693"/>
      <c r="L196" s="694"/>
      <c r="M196" s="694"/>
      <c r="N196" s="694"/>
      <c r="O196" s="695"/>
      <c r="P196" s="637"/>
      <c r="Q196" s="685"/>
      <c r="R196" s="236"/>
      <c r="S196" s="236"/>
      <c r="T196" s="236"/>
    </row>
    <row r="197" spans="1:20" s="235" customFormat="1" ht="15.75" outlineLevel="1">
      <c r="A197" s="681"/>
      <c r="B197" s="682" t="s">
        <v>480</v>
      </c>
      <c r="C197" s="685"/>
      <c r="D197" s="685"/>
      <c r="E197" s="684"/>
      <c r="F197" s="684">
        <v>1</v>
      </c>
      <c r="G197" s="684">
        <f>G196</f>
        <v>200</v>
      </c>
      <c r="H197" s="684"/>
      <c r="I197" s="684">
        <v>0.15</v>
      </c>
      <c r="J197" s="684">
        <f>I197*G197</f>
        <v>30</v>
      </c>
      <c r="K197" s="693"/>
      <c r="L197" s="694"/>
      <c r="M197" s="694"/>
      <c r="N197" s="694"/>
      <c r="O197" s="695"/>
      <c r="P197" s="637"/>
      <c r="Q197" s="685"/>
      <c r="R197" s="236"/>
      <c r="S197" s="236"/>
      <c r="T197" s="236"/>
    </row>
    <row r="198" spans="1:20" s="235" customFormat="1" ht="15.75" outlineLevel="1">
      <c r="A198" s="681"/>
      <c r="B198" s="682"/>
      <c r="C198" s="685"/>
      <c r="D198" s="685"/>
      <c r="E198" s="684"/>
      <c r="F198" s="684"/>
      <c r="G198" s="684"/>
      <c r="H198" s="684"/>
      <c r="I198" s="684"/>
      <c r="J198" s="684"/>
      <c r="K198" s="693"/>
      <c r="L198" s="694"/>
      <c r="M198" s="694"/>
      <c r="N198" s="694"/>
      <c r="O198" s="695"/>
      <c r="P198" s="637"/>
      <c r="Q198" s="685"/>
      <c r="R198" s="236"/>
      <c r="S198" s="236"/>
      <c r="T198" s="236"/>
    </row>
    <row r="199" spans="1:20" s="235" customFormat="1" ht="15.75" outlineLevel="1">
      <c r="A199" s="681"/>
      <c r="B199" s="682"/>
      <c r="C199" s="685"/>
      <c r="D199" s="685"/>
      <c r="E199" s="684"/>
      <c r="F199" s="684"/>
      <c r="G199" s="684"/>
      <c r="H199" s="684"/>
      <c r="I199" s="684"/>
      <c r="J199" s="684"/>
      <c r="K199" s="693"/>
      <c r="L199" s="694"/>
      <c r="M199" s="694"/>
      <c r="N199" s="694"/>
      <c r="O199" s="695"/>
      <c r="P199" s="637"/>
      <c r="Q199" s="685"/>
      <c r="R199" s="236"/>
      <c r="S199" s="236"/>
      <c r="T199" s="236"/>
    </row>
    <row r="200" spans="1:20" ht="31.5">
      <c r="A200" s="687" t="s">
        <v>32</v>
      </c>
      <c r="B200" s="688" t="s">
        <v>992</v>
      </c>
      <c r="C200" s="689"/>
      <c r="D200" s="689"/>
      <c r="E200" s="690"/>
      <c r="F200" s="690"/>
      <c r="G200" s="690"/>
      <c r="H200" s="690"/>
      <c r="I200" s="690"/>
      <c r="J200" s="690"/>
      <c r="K200" s="689"/>
      <c r="L200" s="691"/>
      <c r="M200" s="691"/>
      <c r="N200" s="691"/>
      <c r="O200" s="692"/>
      <c r="P200" s="692">
        <f>SUBTOTAL(9,P201:P313)</f>
        <v>0</v>
      </c>
      <c r="Q200" s="689"/>
    </row>
    <row r="201" spans="1:20" s="235" customFormat="1" ht="31.5">
      <c r="A201" s="681">
        <f>IF(ISBLANK(E201),"",COUNTA($E$23:E201))</f>
        <v>20</v>
      </c>
      <c r="B201" s="682" t="s">
        <v>1425</v>
      </c>
      <c r="C201" s="685"/>
      <c r="D201" s="685"/>
      <c r="E201" s="684" t="s">
        <v>3</v>
      </c>
      <c r="F201" s="684"/>
      <c r="G201" s="684"/>
      <c r="H201" s="684"/>
      <c r="I201" s="684"/>
      <c r="J201" s="684"/>
      <c r="K201" s="693">
        <f>SUM(J202:J222)</f>
        <v>50.924999999999997</v>
      </c>
      <c r="L201" s="694"/>
      <c r="M201" s="694"/>
      <c r="N201" s="694"/>
      <c r="O201" s="695">
        <f>+L201+M201+N201</f>
        <v>0</v>
      </c>
      <c r="P201" s="637">
        <f>O201*$K201</f>
        <v>0</v>
      </c>
      <c r="Q201" s="685"/>
      <c r="R201" s="236"/>
      <c r="S201" s="236"/>
      <c r="T201" s="236"/>
    </row>
    <row r="202" spans="1:20" s="235" customFormat="1" ht="15.75" outlineLevel="1">
      <c r="A202" s="681"/>
      <c r="B202" s="682" t="s">
        <v>712</v>
      </c>
      <c r="C202" s="685"/>
      <c r="D202" s="685"/>
      <c r="E202" s="684"/>
      <c r="F202" s="684"/>
      <c r="G202" s="684"/>
      <c r="H202" s="684"/>
      <c r="I202" s="684"/>
      <c r="J202" s="684"/>
      <c r="K202" s="693"/>
      <c r="L202" s="694"/>
      <c r="M202" s="694"/>
      <c r="N202" s="694"/>
      <c r="O202" s="695"/>
      <c r="P202" s="637"/>
      <c r="Q202" s="685"/>
      <c r="R202" s="236"/>
      <c r="S202" s="236"/>
      <c r="T202" s="236"/>
    </row>
    <row r="203" spans="1:20" s="235" customFormat="1" ht="15.75" outlineLevel="1">
      <c r="A203" s="681"/>
      <c r="B203" s="698" t="s">
        <v>713</v>
      </c>
      <c r="C203" s="685"/>
      <c r="D203" s="685"/>
      <c r="E203" s="684"/>
      <c r="F203" s="684">
        <v>3</v>
      </c>
      <c r="G203" s="684">
        <v>1.7</v>
      </c>
      <c r="H203" s="684">
        <v>0.8</v>
      </c>
      <c r="I203" s="684">
        <v>0.05</v>
      </c>
      <c r="J203" s="684">
        <f t="shared" ref="J203:J215" si="8">F203*(G203+H203)*2*I203</f>
        <v>0.75</v>
      </c>
      <c r="K203" s="693"/>
      <c r="L203" s="694"/>
      <c r="M203" s="694"/>
      <c r="N203" s="694"/>
      <c r="O203" s="695"/>
      <c r="P203" s="637"/>
      <c r="Q203" s="685"/>
      <c r="R203" s="236"/>
      <c r="S203" s="236"/>
      <c r="T203" s="236"/>
    </row>
    <row r="204" spans="1:20" s="235" customFormat="1" ht="15.75" outlineLevel="1">
      <c r="A204" s="681"/>
      <c r="B204" s="698" t="s">
        <v>714</v>
      </c>
      <c r="C204" s="685"/>
      <c r="D204" s="685"/>
      <c r="E204" s="684"/>
      <c r="F204" s="684">
        <v>14</v>
      </c>
      <c r="G204" s="684">
        <v>1.7</v>
      </c>
      <c r="H204" s="684">
        <v>0.8</v>
      </c>
      <c r="I204" s="684">
        <v>0.05</v>
      </c>
      <c r="J204" s="684">
        <f t="shared" si="8"/>
        <v>3.5</v>
      </c>
      <c r="K204" s="693"/>
      <c r="L204" s="694"/>
      <c r="M204" s="694"/>
      <c r="N204" s="694"/>
      <c r="O204" s="695"/>
      <c r="P204" s="637"/>
      <c r="Q204" s="685"/>
      <c r="R204" s="236"/>
      <c r="S204" s="236"/>
      <c r="T204" s="236"/>
    </row>
    <row r="205" spans="1:20" s="235" customFormat="1" ht="15.75" outlineLevel="1">
      <c r="A205" s="681"/>
      <c r="B205" s="698" t="s">
        <v>715</v>
      </c>
      <c r="C205" s="685"/>
      <c r="D205" s="685"/>
      <c r="E205" s="684"/>
      <c r="F205" s="684">
        <v>5</v>
      </c>
      <c r="G205" s="684">
        <v>1.7</v>
      </c>
      <c r="H205" s="684">
        <v>1.6</v>
      </c>
      <c r="I205" s="684">
        <v>0.05</v>
      </c>
      <c r="J205" s="684">
        <f t="shared" si="8"/>
        <v>1.6500000000000001</v>
      </c>
      <c r="K205" s="693"/>
      <c r="L205" s="694"/>
      <c r="M205" s="694"/>
      <c r="N205" s="694"/>
      <c r="O205" s="695"/>
      <c r="P205" s="637"/>
      <c r="Q205" s="685"/>
      <c r="R205" s="236"/>
      <c r="S205" s="236"/>
      <c r="T205" s="236"/>
    </row>
    <row r="206" spans="1:20" s="235" customFormat="1" ht="15.75" outlineLevel="1">
      <c r="A206" s="681"/>
      <c r="B206" s="698" t="s">
        <v>716</v>
      </c>
      <c r="C206" s="685"/>
      <c r="D206" s="685"/>
      <c r="E206" s="684"/>
      <c r="F206" s="684">
        <v>4</v>
      </c>
      <c r="G206" s="684">
        <v>1.7</v>
      </c>
      <c r="H206" s="684">
        <v>1.7</v>
      </c>
      <c r="I206" s="684">
        <v>0.05</v>
      </c>
      <c r="J206" s="684">
        <f t="shared" si="8"/>
        <v>1.36</v>
      </c>
      <c r="K206" s="693"/>
      <c r="L206" s="694"/>
      <c r="M206" s="694"/>
      <c r="N206" s="694"/>
      <c r="O206" s="695"/>
      <c r="P206" s="637"/>
      <c r="Q206" s="685"/>
      <c r="R206" s="236"/>
      <c r="S206" s="236"/>
      <c r="T206" s="236"/>
    </row>
    <row r="207" spans="1:20" s="235" customFormat="1" ht="15.75" outlineLevel="1">
      <c r="A207" s="681"/>
      <c r="B207" s="698" t="s">
        <v>717</v>
      </c>
      <c r="C207" s="685"/>
      <c r="D207" s="685"/>
      <c r="E207" s="684"/>
      <c r="F207" s="684">
        <v>1</v>
      </c>
      <c r="G207" s="684">
        <v>2.6</v>
      </c>
      <c r="H207" s="684">
        <v>2.75</v>
      </c>
      <c r="I207" s="684">
        <v>0.05</v>
      </c>
      <c r="J207" s="684">
        <f t="shared" si="8"/>
        <v>0.53500000000000003</v>
      </c>
      <c r="K207" s="693"/>
      <c r="L207" s="694"/>
      <c r="M207" s="694"/>
      <c r="N207" s="694"/>
      <c r="O207" s="695"/>
      <c r="P207" s="637"/>
      <c r="Q207" s="685"/>
      <c r="R207" s="236"/>
      <c r="S207" s="236"/>
      <c r="T207" s="236"/>
    </row>
    <row r="208" spans="1:20" s="235" customFormat="1" ht="15.75" outlineLevel="1">
      <c r="A208" s="681"/>
      <c r="B208" s="698" t="s">
        <v>718</v>
      </c>
      <c r="C208" s="685"/>
      <c r="D208" s="685"/>
      <c r="E208" s="684"/>
      <c r="F208" s="684">
        <v>1</v>
      </c>
      <c r="G208" s="684">
        <v>2.1</v>
      </c>
      <c r="H208" s="684">
        <v>2.75</v>
      </c>
      <c r="I208" s="684">
        <v>0.05</v>
      </c>
      <c r="J208" s="684">
        <f t="shared" si="8"/>
        <v>0.48499999999999999</v>
      </c>
      <c r="K208" s="693"/>
      <c r="L208" s="694"/>
      <c r="M208" s="694"/>
      <c r="N208" s="694"/>
      <c r="O208" s="695"/>
      <c r="P208" s="637"/>
      <c r="Q208" s="685"/>
      <c r="R208" s="236"/>
      <c r="S208" s="236"/>
      <c r="T208" s="236"/>
    </row>
    <row r="209" spans="1:20" s="235" customFormat="1" ht="15.75" outlineLevel="1">
      <c r="A209" s="681"/>
      <c r="B209" s="682" t="s">
        <v>719</v>
      </c>
      <c r="C209" s="685"/>
      <c r="D209" s="685"/>
      <c r="E209" s="684"/>
      <c r="F209" s="684"/>
      <c r="G209" s="684"/>
      <c r="H209" s="684"/>
      <c r="I209" s="684"/>
      <c r="J209" s="684">
        <f t="shared" si="8"/>
        <v>0</v>
      </c>
      <c r="K209" s="693"/>
      <c r="L209" s="694"/>
      <c r="M209" s="694"/>
      <c r="N209" s="694"/>
      <c r="O209" s="695"/>
      <c r="P209" s="637"/>
      <c r="Q209" s="685"/>
      <c r="R209" s="236"/>
      <c r="S209" s="236"/>
      <c r="T209" s="236"/>
    </row>
    <row r="210" spans="1:20" s="235" customFormat="1" ht="15.75" outlineLevel="1">
      <c r="A210" s="681"/>
      <c r="B210" s="682" t="s">
        <v>720</v>
      </c>
      <c r="C210" s="685"/>
      <c r="D210" s="685"/>
      <c r="E210" s="684"/>
      <c r="F210" s="684">
        <v>1</v>
      </c>
      <c r="G210" s="684">
        <f>7.7+5.6*2+7.7+1.8+7.6+7.6+30.4*2+1.75+8.8+2.8+9.3+7.15*2+6</f>
        <v>147.35</v>
      </c>
      <c r="H210" s="684">
        <v>0.2</v>
      </c>
      <c r="I210" s="684">
        <v>0.05</v>
      </c>
      <c r="J210" s="684">
        <f t="shared" si="8"/>
        <v>14.754999999999999</v>
      </c>
      <c r="K210" s="693"/>
      <c r="L210" s="694"/>
      <c r="M210" s="694"/>
      <c r="N210" s="694"/>
      <c r="O210" s="695"/>
      <c r="P210" s="637"/>
      <c r="Q210" s="685"/>
      <c r="R210" s="236"/>
      <c r="S210" s="236"/>
      <c r="T210" s="236"/>
    </row>
    <row r="211" spans="1:20" s="235" customFormat="1" ht="15.75" outlineLevel="1">
      <c r="A211" s="681"/>
      <c r="B211" s="682" t="s">
        <v>721</v>
      </c>
      <c r="C211" s="685"/>
      <c r="D211" s="685"/>
      <c r="E211" s="684"/>
      <c r="F211" s="684">
        <v>1</v>
      </c>
      <c r="G211" s="684">
        <f>7.9*6</f>
        <v>47.400000000000006</v>
      </c>
      <c r="H211" s="684">
        <v>0.3</v>
      </c>
      <c r="I211" s="684">
        <v>0.05</v>
      </c>
      <c r="J211" s="684">
        <f t="shared" si="8"/>
        <v>4.7700000000000005</v>
      </c>
      <c r="K211" s="693"/>
      <c r="L211" s="694"/>
      <c r="M211" s="694"/>
      <c r="N211" s="694"/>
      <c r="O211" s="695"/>
      <c r="P211" s="637"/>
      <c r="Q211" s="685"/>
      <c r="R211" s="236"/>
      <c r="S211" s="236"/>
      <c r="T211" s="236"/>
    </row>
    <row r="212" spans="1:20" s="235" customFormat="1" ht="15.75" outlineLevel="1">
      <c r="A212" s="681"/>
      <c r="B212" s="682" t="s">
        <v>722</v>
      </c>
      <c r="C212" s="685"/>
      <c r="D212" s="685"/>
      <c r="E212" s="684"/>
      <c r="F212" s="684">
        <v>1</v>
      </c>
      <c r="G212" s="684">
        <f>7.9*4</f>
        <v>31.6</v>
      </c>
      <c r="H212" s="684">
        <v>0.3</v>
      </c>
      <c r="I212" s="684">
        <v>0.05</v>
      </c>
      <c r="J212" s="684">
        <f t="shared" si="8"/>
        <v>3.1900000000000004</v>
      </c>
      <c r="K212" s="693"/>
      <c r="L212" s="694"/>
      <c r="M212" s="694"/>
      <c r="N212" s="694"/>
      <c r="O212" s="695"/>
      <c r="P212" s="637"/>
      <c r="Q212" s="685"/>
      <c r="R212" s="236"/>
      <c r="S212" s="236"/>
      <c r="T212" s="236"/>
    </row>
    <row r="213" spans="1:20" s="235" customFormat="1" ht="15.75" outlineLevel="1">
      <c r="A213" s="681"/>
      <c r="B213" s="682" t="s">
        <v>723</v>
      </c>
      <c r="C213" s="685"/>
      <c r="D213" s="685"/>
      <c r="E213" s="684"/>
      <c r="F213" s="684">
        <v>1</v>
      </c>
      <c r="G213" s="684">
        <f>7.9*2</f>
        <v>15.8</v>
      </c>
      <c r="H213" s="684">
        <v>0.2</v>
      </c>
      <c r="I213" s="684">
        <v>0.05</v>
      </c>
      <c r="J213" s="684">
        <f t="shared" si="8"/>
        <v>1.6</v>
      </c>
      <c r="K213" s="693"/>
      <c r="L213" s="694"/>
      <c r="M213" s="694"/>
      <c r="N213" s="694"/>
      <c r="O213" s="695"/>
      <c r="P213" s="637"/>
      <c r="Q213" s="685"/>
      <c r="R213" s="236"/>
      <c r="S213" s="236"/>
      <c r="T213" s="236"/>
    </row>
    <row r="214" spans="1:20" s="235" customFormat="1" ht="15.75" outlineLevel="1">
      <c r="A214" s="681"/>
      <c r="B214" s="682" t="s">
        <v>724</v>
      </c>
      <c r="C214" s="685"/>
      <c r="D214" s="685"/>
      <c r="E214" s="684"/>
      <c r="F214" s="684">
        <v>1</v>
      </c>
      <c r="G214" s="684">
        <v>1.9</v>
      </c>
      <c r="H214" s="733">
        <v>0.3</v>
      </c>
      <c r="I214" s="684">
        <v>0.05</v>
      </c>
      <c r="J214" s="684">
        <f t="shared" si="8"/>
        <v>0.21999999999999997</v>
      </c>
      <c r="K214" s="693"/>
      <c r="L214" s="694"/>
      <c r="M214" s="694"/>
      <c r="N214" s="694"/>
      <c r="O214" s="695"/>
      <c r="P214" s="637"/>
      <c r="Q214" s="685"/>
      <c r="R214" s="236"/>
      <c r="S214" s="236"/>
      <c r="T214" s="236"/>
    </row>
    <row r="215" spans="1:20" s="235" customFormat="1" ht="15.75" outlineLevel="1">
      <c r="A215" s="681"/>
      <c r="B215" s="682" t="s">
        <v>725</v>
      </c>
      <c r="C215" s="685"/>
      <c r="D215" s="685"/>
      <c r="E215" s="684"/>
      <c r="F215" s="684">
        <v>3</v>
      </c>
      <c r="G215" s="684">
        <v>4.8</v>
      </c>
      <c r="H215" s="684">
        <v>0.4</v>
      </c>
      <c r="I215" s="684">
        <v>0.05</v>
      </c>
      <c r="J215" s="684">
        <f t="shared" si="8"/>
        <v>1.5600000000000003</v>
      </c>
      <c r="K215" s="693"/>
      <c r="L215" s="694"/>
      <c r="M215" s="694"/>
      <c r="N215" s="694"/>
      <c r="O215" s="695"/>
      <c r="P215" s="637"/>
      <c r="Q215" s="685"/>
      <c r="R215" s="236"/>
      <c r="S215" s="236"/>
      <c r="T215" s="236"/>
    </row>
    <row r="216" spans="1:20" s="235" customFormat="1" ht="15.75" outlineLevel="1">
      <c r="A216" s="681"/>
      <c r="B216" s="682" t="s">
        <v>732</v>
      </c>
      <c r="C216" s="685"/>
      <c r="D216" s="685"/>
      <c r="E216" s="684"/>
      <c r="F216" s="684"/>
      <c r="G216" s="684"/>
      <c r="H216" s="684"/>
      <c r="I216" s="684"/>
      <c r="J216" s="684"/>
      <c r="K216" s="693"/>
      <c r="L216" s="694"/>
      <c r="M216" s="694"/>
      <c r="N216" s="694"/>
      <c r="O216" s="695"/>
      <c r="P216" s="637"/>
      <c r="Q216" s="685"/>
      <c r="R216" s="236"/>
      <c r="S216" s="236"/>
      <c r="T216" s="236"/>
    </row>
    <row r="217" spans="1:20" s="235" customFormat="1" ht="15.75" outlineLevel="1">
      <c r="A217" s="681"/>
      <c r="B217" s="698" t="s">
        <v>740</v>
      </c>
      <c r="C217" s="685"/>
      <c r="D217" s="685"/>
      <c r="E217" s="684"/>
      <c r="F217" s="684">
        <v>10</v>
      </c>
      <c r="G217" s="684">
        <v>1.7</v>
      </c>
      <c r="H217" s="684">
        <v>0.8</v>
      </c>
      <c r="I217" s="684">
        <v>0.05</v>
      </c>
      <c r="J217" s="684">
        <f>F217*(G217+H217)*2*I217</f>
        <v>2.5</v>
      </c>
      <c r="K217" s="693"/>
      <c r="L217" s="694"/>
      <c r="M217" s="694"/>
      <c r="N217" s="694"/>
      <c r="O217" s="695"/>
      <c r="P217" s="637"/>
      <c r="Q217" s="685"/>
      <c r="R217" s="236"/>
      <c r="S217" s="236"/>
      <c r="T217" s="236"/>
    </row>
    <row r="218" spans="1:20" s="235" customFormat="1" ht="15.75" outlineLevel="1">
      <c r="A218" s="681"/>
      <c r="B218" s="698" t="s">
        <v>741</v>
      </c>
      <c r="C218" s="685"/>
      <c r="D218" s="685"/>
      <c r="E218" s="684"/>
      <c r="F218" s="684">
        <v>5</v>
      </c>
      <c r="G218" s="684">
        <v>1.7</v>
      </c>
      <c r="H218" s="684">
        <v>1.6</v>
      </c>
      <c r="I218" s="684">
        <v>0.05</v>
      </c>
      <c r="J218" s="684">
        <f>F218*(G218+H218)*2*I218</f>
        <v>1.6500000000000001</v>
      </c>
      <c r="K218" s="693"/>
      <c r="L218" s="694"/>
      <c r="M218" s="694"/>
      <c r="N218" s="694"/>
      <c r="O218" s="695"/>
      <c r="P218" s="637"/>
      <c r="Q218" s="685"/>
      <c r="R218" s="236"/>
      <c r="S218" s="236"/>
      <c r="T218" s="236"/>
    </row>
    <row r="219" spans="1:20" s="235" customFormat="1" ht="15.75" outlineLevel="1">
      <c r="A219" s="681"/>
      <c r="B219" s="682" t="s">
        <v>732</v>
      </c>
      <c r="C219" s="685"/>
      <c r="D219" s="685"/>
      <c r="E219" s="684"/>
      <c r="F219" s="684"/>
      <c r="G219" s="684"/>
      <c r="H219" s="733"/>
      <c r="I219" s="684"/>
      <c r="J219" s="684"/>
      <c r="K219" s="693"/>
      <c r="L219" s="694"/>
      <c r="M219" s="694"/>
      <c r="N219" s="694"/>
      <c r="O219" s="695"/>
      <c r="P219" s="637"/>
      <c r="Q219" s="685"/>
      <c r="R219" s="236"/>
      <c r="S219" s="236"/>
      <c r="T219" s="236"/>
    </row>
    <row r="220" spans="1:20" s="235" customFormat="1" ht="15.75" outlineLevel="1">
      <c r="A220" s="681"/>
      <c r="B220" s="682" t="s">
        <v>477</v>
      </c>
      <c r="C220" s="685"/>
      <c r="D220" s="685"/>
      <c r="E220" s="684"/>
      <c r="F220" s="684"/>
      <c r="G220" s="684"/>
      <c r="H220" s="733"/>
      <c r="I220" s="684"/>
      <c r="J220" s="684"/>
      <c r="K220" s="693"/>
      <c r="L220" s="694"/>
      <c r="M220" s="694"/>
      <c r="N220" s="694"/>
      <c r="O220" s="695"/>
      <c r="P220" s="637"/>
      <c r="Q220" s="685"/>
      <c r="R220" s="236"/>
      <c r="S220" s="236"/>
      <c r="T220" s="236"/>
    </row>
    <row r="221" spans="1:20" s="235" customFormat="1" ht="15.75" outlineLevel="1">
      <c r="A221" s="681"/>
      <c r="B221" s="682" t="s">
        <v>720</v>
      </c>
      <c r="C221" s="685"/>
      <c r="D221" s="685"/>
      <c r="E221" s="684"/>
      <c r="F221" s="684">
        <v>1</v>
      </c>
      <c r="G221" s="684">
        <f>21.2*3+3.3+4*4+10</f>
        <v>92.899999999999991</v>
      </c>
      <c r="H221" s="684">
        <v>0.2</v>
      </c>
      <c r="I221" s="684">
        <v>0.05</v>
      </c>
      <c r="J221" s="684">
        <f>F221*(G221+H221)*2*I221</f>
        <v>9.31</v>
      </c>
      <c r="K221" s="693"/>
      <c r="L221" s="694"/>
      <c r="M221" s="694"/>
      <c r="N221" s="694"/>
      <c r="O221" s="695"/>
      <c r="P221" s="637"/>
      <c r="Q221" s="685"/>
      <c r="R221" s="236"/>
      <c r="S221" s="236"/>
      <c r="T221" s="236"/>
    </row>
    <row r="222" spans="1:20" s="235" customFormat="1" ht="15.75" outlineLevel="1">
      <c r="A222" s="681"/>
      <c r="B222" s="682" t="s">
        <v>723</v>
      </c>
      <c r="C222" s="685"/>
      <c r="D222" s="685"/>
      <c r="E222" s="684"/>
      <c r="F222" s="684">
        <v>1</v>
      </c>
      <c r="G222" s="684">
        <f>6.7+6*4</f>
        <v>30.7</v>
      </c>
      <c r="H222" s="684">
        <v>0.2</v>
      </c>
      <c r="I222" s="684">
        <v>0.05</v>
      </c>
      <c r="J222" s="684">
        <f>F222*(G222+H222)*2*I222</f>
        <v>3.09</v>
      </c>
      <c r="K222" s="693"/>
      <c r="L222" s="694"/>
      <c r="M222" s="694"/>
      <c r="N222" s="694"/>
      <c r="O222" s="695"/>
      <c r="P222" s="637"/>
      <c r="Q222" s="685"/>
      <c r="R222" s="236"/>
      <c r="S222" s="236"/>
      <c r="T222" s="236"/>
    </row>
    <row r="223" spans="1:20" s="235" customFormat="1" ht="31.5">
      <c r="A223" s="681">
        <f>IF(ISBLANK(E223),"",COUNTA($E$23:E223))</f>
        <v>21</v>
      </c>
      <c r="B223" s="682" t="s">
        <v>1426</v>
      </c>
      <c r="C223" s="685"/>
      <c r="D223" s="685"/>
      <c r="E223" s="684" t="s">
        <v>3</v>
      </c>
      <c r="F223" s="684"/>
      <c r="G223" s="684"/>
      <c r="H223" s="684"/>
      <c r="I223" s="684"/>
      <c r="J223" s="684"/>
      <c r="K223" s="693">
        <f>SUM(J224:J233)</f>
        <v>198.88000000000002</v>
      </c>
      <c r="L223" s="694"/>
      <c r="M223" s="694"/>
      <c r="N223" s="694"/>
      <c r="O223" s="695">
        <f>+L223+M223+N223</f>
        <v>0</v>
      </c>
      <c r="P223" s="637">
        <f>O223*$K223</f>
        <v>0</v>
      </c>
      <c r="Q223" s="685"/>
      <c r="R223" s="236"/>
      <c r="S223" s="236"/>
      <c r="T223" s="236"/>
    </row>
    <row r="224" spans="1:20" s="235" customFormat="1" ht="15.75" outlineLevel="1">
      <c r="A224" s="681"/>
      <c r="B224" s="682" t="s">
        <v>712</v>
      </c>
      <c r="C224" s="685"/>
      <c r="D224" s="685"/>
      <c r="E224" s="684"/>
      <c r="F224" s="684"/>
      <c r="G224" s="684"/>
      <c r="H224" s="684"/>
      <c r="I224" s="684"/>
      <c r="J224" s="684"/>
      <c r="K224" s="693"/>
      <c r="L224" s="694"/>
      <c r="M224" s="694"/>
      <c r="N224" s="694"/>
      <c r="O224" s="695"/>
      <c r="P224" s="637"/>
      <c r="Q224" s="685"/>
      <c r="R224" s="236"/>
      <c r="S224" s="236"/>
      <c r="T224" s="236"/>
    </row>
    <row r="225" spans="1:20" s="235" customFormat="1" ht="15.75" outlineLevel="1">
      <c r="A225" s="681"/>
      <c r="B225" s="698" t="s">
        <v>713</v>
      </c>
      <c r="C225" s="685"/>
      <c r="D225" s="685"/>
      <c r="E225" s="684"/>
      <c r="F225" s="684">
        <v>3</v>
      </c>
      <c r="G225" s="684">
        <v>1.7</v>
      </c>
      <c r="H225" s="684">
        <v>0.8</v>
      </c>
      <c r="I225" s="684">
        <v>0.8</v>
      </c>
      <c r="J225" s="684">
        <f t="shared" ref="J225:J230" si="9">F225*(G225+H225)*2*I225</f>
        <v>12</v>
      </c>
      <c r="K225" s="693"/>
      <c r="L225" s="694"/>
      <c r="M225" s="694"/>
      <c r="N225" s="694"/>
      <c r="O225" s="695"/>
      <c r="P225" s="637"/>
      <c r="Q225" s="685"/>
      <c r="R225" s="236"/>
      <c r="S225" s="236"/>
      <c r="T225" s="236"/>
    </row>
    <row r="226" spans="1:20" s="235" customFormat="1" ht="15.75" outlineLevel="1">
      <c r="A226" s="681"/>
      <c r="B226" s="698" t="s">
        <v>714</v>
      </c>
      <c r="C226" s="685"/>
      <c r="D226" s="685"/>
      <c r="E226" s="684"/>
      <c r="F226" s="684">
        <v>14</v>
      </c>
      <c r="G226" s="684">
        <v>1.7</v>
      </c>
      <c r="H226" s="684">
        <v>0.8</v>
      </c>
      <c r="I226" s="684">
        <v>0.8</v>
      </c>
      <c r="J226" s="684">
        <f t="shared" si="9"/>
        <v>56</v>
      </c>
      <c r="K226" s="693"/>
      <c r="L226" s="694"/>
      <c r="M226" s="694"/>
      <c r="N226" s="694"/>
      <c r="O226" s="695"/>
      <c r="P226" s="637"/>
      <c r="Q226" s="685"/>
      <c r="R226" s="236"/>
      <c r="S226" s="236"/>
      <c r="T226" s="236"/>
    </row>
    <row r="227" spans="1:20" s="235" customFormat="1" ht="15.75" outlineLevel="1">
      <c r="A227" s="681"/>
      <c r="B227" s="698" t="s">
        <v>715</v>
      </c>
      <c r="C227" s="685"/>
      <c r="D227" s="685"/>
      <c r="E227" s="684"/>
      <c r="F227" s="684">
        <v>5</v>
      </c>
      <c r="G227" s="684">
        <v>1.7</v>
      </c>
      <c r="H227" s="684">
        <v>1.6</v>
      </c>
      <c r="I227" s="684">
        <v>0.8</v>
      </c>
      <c r="J227" s="684">
        <f t="shared" si="9"/>
        <v>26.400000000000002</v>
      </c>
      <c r="K227" s="693"/>
      <c r="L227" s="694"/>
      <c r="M227" s="694"/>
      <c r="N227" s="694"/>
      <c r="O227" s="695"/>
      <c r="P227" s="637"/>
      <c r="Q227" s="685"/>
      <c r="R227" s="236"/>
      <c r="S227" s="236"/>
      <c r="T227" s="236"/>
    </row>
    <row r="228" spans="1:20" s="235" customFormat="1" ht="15.75" outlineLevel="1">
      <c r="A228" s="681"/>
      <c r="B228" s="698" t="s">
        <v>716</v>
      </c>
      <c r="C228" s="685"/>
      <c r="D228" s="685"/>
      <c r="E228" s="684"/>
      <c r="F228" s="684">
        <v>4</v>
      </c>
      <c r="G228" s="684">
        <v>1.7</v>
      </c>
      <c r="H228" s="684">
        <v>1.7</v>
      </c>
      <c r="I228" s="684">
        <v>0.8</v>
      </c>
      <c r="J228" s="684">
        <f t="shared" si="9"/>
        <v>21.76</v>
      </c>
      <c r="K228" s="693"/>
      <c r="L228" s="694"/>
      <c r="M228" s="694"/>
      <c r="N228" s="694"/>
      <c r="O228" s="695"/>
      <c r="P228" s="637"/>
      <c r="Q228" s="685"/>
      <c r="R228" s="236"/>
      <c r="S228" s="236"/>
      <c r="T228" s="236"/>
    </row>
    <row r="229" spans="1:20" s="235" customFormat="1" ht="15.75" outlineLevel="1">
      <c r="A229" s="681"/>
      <c r="B229" s="698" t="s">
        <v>717</v>
      </c>
      <c r="C229" s="685"/>
      <c r="D229" s="685"/>
      <c r="E229" s="684"/>
      <c r="F229" s="684">
        <v>1</v>
      </c>
      <c r="G229" s="684">
        <v>2.6</v>
      </c>
      <c r="H229" s="684">
        <v>2.75</v>
      </c>
      <c r="I229" s="684">
        <v>0.8</v>
      </c>
      <c r="J229" s="684">
        <f t="shared" si="9"/>
        <v>8.56</v>
      </c>
      <c r="K229" s="693"/>
      <c r="L229" s="694"/>
      <c r="M229" s="694"/>
      <c r="N229" s="694"/>
      <c r="O229" s="695"/>
      <c r="P229" s="637"/>
      <c r="Q229" s="685"/>
      <c r="R229" s="236"/>
      <c r="S229" s="236"/>
      <c r="T229" s="236"/>
    </row>
    <row r="230" spans="1:20" s="235" customFormat="1" ht="15.75" outlineLevel="1">
      <c r="A230" s="681"/>
      <c r="B230" s="698" t="s">
        <v>718</v>
      </c>
      <c r="C230" s="685"/>
      <c r="D230" s="685"/>
      <c r="E230" s="684"/>
      <c r="F230" s="684">
        <v>1</v>
      </c>
      <c r="G230" s="684">
        <v>2.1</v>
      </c>
      <c r="H230" s="684">
        <v>2.75</v>
      </c>
      <c r="I230" s="684">
        <v>0.8</v>
      </c>
      <c r="J230" s="684">
        <f t="shared" si="9"/>
        <v>7.76</v>
      </c>
      <c r="K230" s="693"/>
      <c r="L230" s="694"/>
      <c r="M230" s="694"/>
      <c r="N230" s="694"/>
      <c r="O230" s="695"/>
      <c r="P230" s="637"/>
      <c r="Q230" s="685"/>
      <c r="R230" s="236"/>
      <c r="S230" s="236"/>
      <c r="T230" s="236"/>
    </row>
    <row r="231" spans="1:20" s="235" customFormat="1" ht="15.75" outlineLevel="1">
      <c r="A231" s="681"/>
      <c r="B231" s="682" t="s">
        <v>732</v>
      </c>
      <c r="C231" s="685"/>
      <c r="D231" s="685"/>
      <c r="E231" s="684"/>
      <c r="F231" s="684"/>
      <c r="G231" s="684"/>
      <c r="H231" s="684"/>
      <c r="I231" s="684"/>
      <c r="J231" s="684"/>
      <c r="K231" s="693"/>
      <c r="L231" s="694"/>
      <c r="M231" s="694"/>
      <c r="N231" s="694"/>
      <c r="O231" s="695"/>
      <c r="P231" s="637"/>
      <c r="Q231" s="685"/>
      <c r="R231" s="236"/>
      <c r="S231" s="236"/>
      <c r="T231" s="236"/>
    </row>
    <row r="232" spans="1:20" s="235" customFormat="1" ht="15.75" outlineLevel="1">
      <c r="A232" s="681"/>
      <c r="B232" s="698" t="s">
        <v>740</v>
      </c>
      <c r="C232" s="685"/>
      <c r="D232" s="685"/>
      <c r="E232" s="684"/>
      <c r="F232" s="684">
        <v>10</v>
      </c>
      <c r="G232" s="684">
        <v>1.7</v>
      </c>
      <c r="H232" s="684">
        <v>0.8</v>
      </c>
      <c r="I232" s="684">
        <v>0.8</v>
      </c>
      <c r="J232" s="684">
        <f>F232*(G232+H232)*2*I232</f>
        <v>40</v>
      </c>
      <c r="K232" s="693"/>
      <c r="L232" s="694"/>
      <c r="M232" s="694"/>
      <c r="N232" s="694"/>
      <c r="O232" s="695"/>
      <c r="P232" s="637"/>
      <c r="Q232" s="685"/>
      <c r="R232" s="236"/>
      <c r="S232" s="236"/>
      <c r="T232" s="236"/>
    </row>
    <row r="233" spans="1:20" s="235" customFormat="1" ht="15.75" outlineLevel="1">
      <c r="A233" s="681"/>
      <c r="B233" s="698" t="s">
        <v>741</v>
      </c>
      <c r="C233" s="685"/>
      <c r="D233" s="685"/>
      <c r="E233" s="684"/>
      <c r="F233" s="684">
        <v>5</v>
      </c>
      <c r="G233" s="684">
        <v>1.7</v>
      </c>
      <c r="H233" s="684">
        <v>1.6</v>
      </c>
      <c r="I233" s="684">
        <v>0.8</v>
      </c>
      <c r="J233" s="684">
        <f>F233*(G233+H233)*2*I233</f>
        <v>26.400000000000002</v>
      </c>
      <c r="K233" s="693"/>
      <c r="L233" s="694"/>
      <c r="M233" s="694"/>
      <c r="N233" s="694"/>
      <c r="O233" s="695"/>
      <c r="P233" s="637"/>
      <c r="Q233" s="685"/>
      <c r="R233" s="236"/>
      <c r="S233" s="236"/>
      <c r="T233" s="236"/>
    </row>
    <row r="234" spans="1:20" s="235" customFormat="1" ht="15.75" outlineLevel="1">
      <c r="A234" s="681"/>
      <c r="B234" s="698"/>
      <c r="C234" s="685"/>
      <c r="D234" s="685"/>
      <c r="E234" s="684"/>
      <c r="F234" s="684"/>
      <c r="G234" s="684"/>
      <c r="H234" s="684"/>
      <c r="I234" s="684"/>
      <c r="J234" s="684"/>
      <c r="K234" s="693"/>
      <c r="L234" s="694"/>
      <c r="M234" s="694"/>
      <c r="N234" s="694"/>
      <c r="O234" s="695"/>
      <c r="P234" s="637"/>
      <c r="Q234" s="685"/>
      <c r="R234" s="236"/>
      <c r="S234" s="236"/>
      <c r="T234" s="236"/>
    </row>
    <row r="235" spans="1:20" s="235" customFormat="1" ht="15.75" outlineLevel="1">
      <c r="A235" s="681"/>
      <c r="B235" s="698"/>
      <c r="C235" s="685"/>
      <c r="D235" s="685"/>
      <c r="E235" s="684"/>
      <c r="F235" s="684"/>
      <c r="G235" s="684"/>
      <c r="H235" s="684"/>
      <c r="I235" s="684"/>
      <c r="J235" s="684"/>
      <c r="K235" s="693"/>
      <c r="L235" s="694"/>
      <c r="M235" s="694"/>
      <c r="N235" s="694"/>
      <c r="O235" s="695"/>
      <c r="P235" s="637"/>
      <c r="Q235" s="685"/>
      <c r="R235" s="236"/>
      <c r="S235" s="236"/>
      <c r="T235" s="236"/>
    </row>
    <row r="236" spans="1:20" s="235" customFormat="1" ht="31.5">
      <c r="A236" s="681">
        <f>IF(ISBLANK(E236),"",COUNTA($E$23:E236))</f>
        <v>22</v>
      </c>
      <c r="B236" s="682" t="s">
        <v>1427</v>
      </c>
      <c r="C236" s="685"/>
      <c r="D236" s="685"/>
      <c r="E236" s="684" t="s">
        <v>3</v>
      </c>
      <c r="F236" s="684"/>
      <c r="G236" s="684"/>
      <c r="H236" s="684"/>
      <c r="I236" s="684"/>
      <c r="J236" s="684"/>
      <c r="K236" s="693">
        <f>SUM(J237:J285)</f>
        <v>1491.6500000000005</v>
      </c>
      <c r="L236" s="694"/>
      <c r="M236" s="694"/>
      <c r="N236" s="694"/>
      <c r="O236" s="695">
        <f>+L236+M236+N236</f>
        <v>0</v>
      </c>
      <c r="P236" s="637">
        <f>O236*$K236</f>
        <v>0</v>
      </c>
      <c r="Q236" s="685"/>
      <c r="R236" s="236"/>
      <c r="S236" s="236"/>
      <c r="T236" s="236"/>
    </row>
    <row r="237" spans="1:20" s="235" customFormat="1" ht="15.75" outlineLevel="1">
      <c r="A237" s="681"/>
      <c r="B237" s="682" t="s">
        <v>712</v>
      </c>
      <c r="C237" s="685"/>
      <c r="D237" s="685"/>
      <c r="E237" s="684"/>
      <c r="F237" s="684"/>
      <c r="G237" s="684"/>
      <c r="H237" s="684"/>
      <c r="I237" s="684"/>
      <c r="J237" s="684"/>
      <c r="K237" s="693"/>
      <c r="L237" s="694"/>
      <c r="M237" s="694"/>
      <c r="N237" s="694"/>
      <c r="O237" s="695"/>
      <c r="P237" s="637"/>
      <c r="Q237" s="685"/>
      <c r="R237" s="236"/>
      <c r="S237" s="236"/>
      <c r="T237" s="236"/>
    </row>
    <row r="238" spans="1:20" s="235" customFormat="1" ht="15.75" outlineLevel="1">
      <c r="A238" s="681"/>
      <c r="B238" s="682" t="s">
        <v>719</v>
      </c>
      <c r="C238" s="685"/>
      <c r="D238" s="685"/>
      <c r="E238" s="684"/>
      <c r="F238" s="684"/>
      <c r="G238" s="684"/>
      <c r="H238" s="684"/>
      <c r="I238" s="684"/>
      <c r="J238" s="684"/>
      <c r="K238" s="693"/>
      <c r="L238" s="694"/>
      <c r="M238" s="694"/>
      <c r="N238" s="694"/>
      <c r="O238" s="695"/>
      <c r="P238" s="637"/>
      <c r="Q238" s="685"/>
      <c r="R238" s="236"/>
      <c r="S238" s="236"/>
      <c r="T238" s="236"/>
    </row>
    <row r="239" spans="1:20" s="235" customFormat="1" ht="15.75" outlineLevel="1">
      <c r="A239" s="681"/>
      <c r="B239" s="682" t="s">
        <v>720</v>
      </c>
      <c r="C239" s="685"/>
      <c r="D239" s="685"/>
      <c r="E239" s="684"/>
      <c r="F239" s="684">
        <v>1</v>
      </c>
      <c r="G239" s="684">
        <f>7.7+5.6*2+7.7+1.8+7.6+7.6+30.4*2+1.75+8.8+2.8+9.3+7.15*2+6</f>
        <v>147.35</v>
      </c>
      <c r="H239" s="684">
        <v>0.2</v>
      </c>
      <c r="I239" s="684">
        <v>0.4</v>
      </c>
      <c r="J239" s="684">
        <f t="shared" ref="J239:J272" si="10">F239*(G239+H239)*2*I239</f>
        <v>118.03999999999999</v>
      </c>
      <c r="K239" s="693"/>
      <c r="L239" s="694"/>
      <c r="M239" s="694"/>
      <c r="N239" s="694"/>
      <c r="O239" s="695"/>
      <c r="P239" s="637"/>
      <c r="Q239" s="685"/>
      <c r="R239" s="236"/>
      <c r="S239" s="236"/>
      <c r="T239" s="236"/>
    </row>
    <row r="240" spans="1:20" s="235" customFormat="1" ht="15.75" outlineLevel="1">
      <c r="A240" s="681"/>
      <c r="B240" s="682" t="s">
        <v>721</v>
      </c>
      <c r="C240" s="685"/>
      <c r="D240" s="685"/>
      <c r="E240" s="684"/>
      <c r="F240" s="684">
        <v>1</v>
      </c>
      <c r="G240" s="684">
        <f>7.9*6</f>
        <v>47.400000000000006</v>
      </c>
      <c r="H240" s="684">
        <v>0.3</v>
      </c>
      <c r="I240" s="684">
        <v>0.5</v>
      </c>
      <c r="J240" s="684">
        <f t="shared" si="10"/>
        <v>47.7</v>
      </c>
      <c r="K240" s="693"/>
      <c r="L240" s="694"/>
      <c r="M240" s="694"/>
      <c r="N240" s="694"/>
      <c r="O240" s="695"/>
      <c r="P240" s="637"/>
      <c r="Q240" s="685"/>
      <c r="R240" s="236"/>
      <c r="S240" s="236"/>
      <c r="T240" s="236"/>
    </row>
    <row r="241" spans="1:20" s="235" customFormat="1" ht="15.75" outlineLevel="1">
      <c r="A241" s="681"/>
      <c r="B241" s="682" t="s">
        <v>722</v>
      </c>
      <c r="C241" s="685"/>
      <c r="D241" s="685"/>
      <c r="E241" s="684"/>
      <c r="F241" s="684">
        <v>1</v>
      </c>
      <c r="G241" s="684">
        <f>7.9*4</f>
        <v>31.6</v>
      </c>
      <c r="H241" s="684">
        <v>0.3</v>
      </c>
      <c r="I241" s="684">
        <v>0.4</v>
      </c>
      <c r="J241" s="684">
        <f t="shared" si="10"/>
        <v>25.520000000000003</v>
      </c>
      <c r="K241" s="693"/>
      <c r="L241" s="694"/>
      <c r="M241" s="694"/>
      <c r="N241" s="694"/>
      <c r="O241" s="695"/>
      <c r="P241" s="637"/>
      <c r="Q241" s="685"/>
      <c r="R241" s="236"/>
      <c r="S241" s="236"/>
      <c r="T241" s="236"/>
    </row>
    <row r="242" spans="1:20" s="235" customFormat="1" ht="15.75" outlineLevel="1">
      <c r="A242" s="681"/>
      <c r="B242" s="682" t="s">
        <v>723</v>
      </c>
      <c r="C242" s="685"/>
      <c r="D242" s="685"/>
      <c r="E242" s="684"/>
      <c r="F242" s="684">
        <v>1</v>
      </c>
      <c r="G242" s="684">
        <f>7.9*2</f>
        <v>15.8</v>
      </c>
      <c r="H242" s="684">
        <v>0.2</v>
      </c>
      <c r="I242" s="684">
        <v>0.5</v>
      </c>
      <c r="J242" s="684">
        <f t="shared" si="10"/>
        <v>16</v>
      </c>
      <c r="K242" s="693"/>
      <c r="L242" s="694"/>
      <c r="M242" s="694"/>
      <c r="N242" s="694"/>
      <c r="O242" s="695"/>
      <c r="P242" s="637"/>
      <c r="Q242" s="685"/>
      <c r="R242" s="236"/>
      <c r="S242" s="236"/>
      <c r="T242" s="236"/>
    </row>
    <row r="243" spans="1:20" s="235" customFormat="1" ht="15.75" outlineLevel="1">
      <c r="A243" s="681"/>
      <c r="B243" s="682" t="s">
        <v>724</v>
      </c>
      <c r="C243" s="685"/>
      <c r="D243" s="685"/>
      <c r="E243" s="684"/>
      <c r="F243" s="684">
        <v>1</v>
      </c>
      <c r="G243" s="684">
        <v>1.9</v>
      </c>
      <c r="H243" s="733">
        <v>0.3</v>
      </c>
      <c r="I243" s="684">
        <v>0.3</v>
      </c>
      <c r="J243" s="684">
        <f t="shared" si="10"/>
        <v>1.3199999999999998</v>
      </c>
      <c r="K243" s="693"/>
      <c r="L243" s="694"/>
      <c r="M243" s="694"/>
      <c r="N243" s="694"/>
      <c r="O243" s="695"/>
      <c r="P243" s="637"/>
      <c r="Q243" s="685"/>
      <c r="R243" s="236"/>
      <c r="S243" s="236"/>
      <c r="T243" s="236"/>
    </row>
    <row r="244" spans="1:20" s="235" customFormat="1" ht="15.75" outlineLevel="1">
      <c r="A244" s="681"/>
      <c r="B244" s="682" t="s">
        <v>725</v>
      </c>
      <c r="C244" s="685"/>
      <c r="D244" s="685"/>
      <c r="E244" s="684"/>
      <c r="F244" s="684">
        <v>3</v>
      </c>
      <c r="G244" s="684">
        <v>4.8</v>
      </c>
      <c r="H244" s="684">
        <v>0.4</v>
      </c>
      <c r="I244" s="684">
        <v>0.6</v>
      </c>
      <c r="J244" s="684">
        <f t="shared" si="10"/>
        <v>18.720000000000002</v>
      </c>
      <c r="K244" s="693"/>
      <c r="L244" s="694"/>
      <c r="M244" s="694"/>
      <c r="N244" s="694"/>
      <c r="O244" s="695"/>
      <c r="P244" s="637"/>
      <c r="Q244" s="685"/>
      <c r="R244" s="236"/>
      <c r="S244" s="236"/>
      <c r="T244" s="236"/>
    </row>
    <row r="245" spans="1:20" s="235" customFormat="1" ht="15.75" outlineLevel="1">
      <c r="A245" s="681"/>
      <c r="B245" s="682" t="s">
        <v>518</v>
      </c>
      <c r="C245" s="685"/>
      <c r="D245" s="685"/>
      <c r="E245" s="684"/>
      <c r="F245" s="684"/>
      <c r="G245" s="684"/>
      <c r="H245" s="684"/>
      <c r="I245" s="684"/>
      <c r="J245" s="684">
        <f t="shared" si="10"/>
        <v>0</v>
      </c>
      <c r="K245" s="693"/>
      <c r="L245" s="694"/>
      <c r="M245" s="694"/>
      <c r="N245" s="694"/>
      <c r="O245" s="695"/>
      <c r="P245" s="637"/>
      <c r="Q245" s="685"/>
      <c r="R245" s="236"/>
      <c r="S245" s="236"/>
      <c r="T245" s="236"/>
    </row>
    <row r="246" spans="1:20" s="235" customFormat="1" ht="15.75" outlineLevel="1">
      <c r="A246" s="681"/>
      <c r="B246" s="682" t="s">
        <v>726</v>
      </c>
      <c r="C246" s="685"/>
      <c r="D246" s="685"/>
      <c r="E246" s="684"/>
      <c r="F246" s="684">
        <v>1</v>
      </c>
      <c r="G246" s="684">
        <f>5.7+3.6+3.6+1.7+7.6+2.1*2+8.8+7.15*5</f>
        <v>70.95</v>
      </c>
      <c r="H246" s="684">
        <v>0.2</v>
      </c>
      <c r="I246" s="684">
        <v>0.3</v>
      </c>
      <c r="J246" s="684">
        <f t="shared" si="10"/>
        <v>42.690000000000005</v>
      </c>
      <c r="K246" s="693"/>
      <c r="L246" s="694"/>
      <c r="M246" s="694"/>
      <c r="N246" s="694"/>
      <c r="O246" s="695"/>
      <c r="P246" s="637"/>
      <c r="Q246" s="685"/>
      <c r="R246" s="236"/>
      <c r="S246" s="236"/>
      <c r="T246" s="236"/>
    </row>
    <row r="247" spans="1:20" s="235" customFormat="1" ht="15.75" outlineLevel="1">
      <c r="A247" s="681"/>
      <c r="B247" s="682" t="s">
        <v>720</v>
      </c>
      <c r="C247" s="685"/>
      <c r="D247" s="685"/>
      <c r="E247" s="684"/>
      <c r="F247" s="684">
        <v>1</v>
      </c>
      <c r="G247" s="684">
        <f>22+7.6</f>
        <v>29.6</v>
      </c>
      <c r="H247" s="684">
        <v>0.2</v>
      </c>
      <c r="I247" s="684">
        <v>0.4</v>
      </c>
      <c r="J247" s="684">
        <f t="shared" si="10"/>
        <v>23.840000000000003</v>
      </c>
      <c r="K247" s="693"/>
      <c r="L247" s="694"/>
      <c r="M247" s="694"/>
      <c r="N247" s="694"/>
      <c r="O247" s="695"/>
      <c r="P247" s="637"/>
      <c r="Q247" s="685"/>
      <c r="R247" s="236"/>
      <c r="S247" s="236"/>
      <c r="T247" s="236"/>
    </row>
    <row r="248" spans="1:20" s="235" customFormat="1" ht="15.75" outlineLevel="1">
      <c r="A248" s="681"/>
      <c r="B248" s="682" t="s">
        <v>721</v>
      </c>
      <c r="C248" s="685"/>
      <c r="D248" s="685"/>
      <c r="E248" s="684"/>
      <c r="F248" s="684">
        <v>1</v>
      </c>
      <c r="G248" s="684">
        <f>7.9*4</f>
        <v>31.6</v>
      </c>
      <c r="H248" s="684">
        <v>0.3</v>
      </c>
      <c r="I248" s="684">
        <v>0.5</v>
      </c>
      <c r="J248" s="684">
        <f t="shared" si="10"/>
        <v>31.900000000000002</v>
      </c>
      <c r="K248" s="693"/>
      <c r="L248" s="694"/>
      <c r="M248" s="694"/>
      <c r="N248" s="694"/>
      <c r="O248" s="695"/>
      <c r="P248" s="637"/>
      <c r="Q248" s="685"/>
      <c r="R248" s="236"/>
      <c r="S248" s="236"/>
      <c r="T248" s="236"/>
    </row>
    <row r="249" spans="1:20" s="235" customFormat="1" ht="15.75" outlineLevel="1">
      <c r="A249" s="681"/>
      <c r="B249" s="682" t="s">
        <v>722</v>
      </c>
      <c r="C249" s="685"/>
      <c r="D249" s="685"/>
      <c r="E249" s="684"/>
      <c r="F249" s="684">
        <v>1</v>
      </c>
      <c r="G249" s="684">
        <f>5.5*2+4</f>
        <v>15</v>
      </c>
      <c r="H249" s="684">
        <v>0.3</v>
      </c>
      <c r="I249" s="684">
        <v>0.4</v>
      </c>
      <c r="J249" s="684">
        <f t="shared" si="10"/>
        <v>12.240000000000002</v>
      </c>
      <c r="K249" s="693"/>
      <c r="L249" s="694"/>
      <c r="M249" s="694"/>
      <c r="N249" s="694"/>
      <c r="O249" s="695"/>
      <c r="P249" s="637"/>
      <c r="Q249" s="685"/>
      <c r="R249" s="236"/>
      <c r="S249" s="236"/>
      <c r="T249" s="236"/>
    </row>
    <row r="250" spans="1:20" s="235" customFormat="1" ht="15.75" outlineLevel="1">
      <c r="A250" s="681"/>
      <c r="B250" s="682" t="s">
        <v>723</v>
      </c>
      <c r="C250" s="685"/>
      <c r="D250" s="685"/>
      <c r="E250" s="684"/>
      <c r="F250" s="684">
        <v>1</v>
      </c>
      <c r="G250" s="684">
        <f>14.9*3+5.7*2</f>
        <v>56.1</v>
      </c>
      <c r="H250" s="684">
        <v>0.2</v>
      </c>
      <c r="I250" s="684">
        <v>0.5</v>
      </c>
      <c r="J250" s="684">
        <f t="shared" si="10"/>
        <v>56.300000000000004</v>
      </c>
      <c r="K250" s="693"/>
      <c r="L250" s="694"/>
      <c r="M250" s="694"/>
      <c r="N250" s="694"/>
      <c r="O250" s="695"/>
      <c r="P250" s="637"/>
      <c r="Q250" s="685"/>
      <c r="R250" s="236"/>
      <c r="S250" s="236"/>
      <c r="T250" s="236"/>
    </row>
    <row r="251" spans="1:20" s="235" customFormat="1" ht="15.75" outlineLevel="1">
      <c r="A251" s="681"/>
      <c r="B251" s="682" t="s">
        <v>724</v>
      </c>
      <c r="C251" s="685"/>
      <c r="D251" s="685"/>
      <c r="E251" s="684"/>
      <c r="F251" s="684">
        <v>1</v>
      </c>
      <c r="G251" s="684">
        <v>1.9</v>
      </c>
      <c r="H251" s="733">
        <v>0.3</v>
      </c>
      <c r="I251" s="684">
        <v>0.3</v>
      </c>
      <c r="J251" s="684">
        <f t="shared" si="10"/>
        <v>1.3199999999999998</v>
      </c>
      <c r="K251" s="693"/>
      <c r="L251" s="694"/>
      <c r="M251" s="694"/>
      <c r="N251" s="694"/>
      <c r="O251" s="695"/>
      <c r="P251" s="637"/>
      <c r="Q251" s="685"/>
      <c r="R251" s="236"/>
      <c r="S251" s="236"/>
      <c r="T251" s="236"/>
    </row>
    <row r="252" spans="1:20" s="235" customFormat="1" ht="15.75" outlineLevel="1">
      <c r="A252" s="681"/>
      <c r="B252" s="682" t="s">
        <v>727</v>
      </c>
      <c r="C252" s="685"/>
      <c r="D252" s="685"/>
      <c r="E252" s="684"/>
      <c r="F252" s="684"/>
      <c r="G252" s="684"/>
      <c r="H252" s="684"/>
      <c r="I252" s="684"/>
      <c r="J252" s="684">
        <f t="shared" si="10"/>
        <v>0</v>
      </c>
      <c r="K252" s="693"/>
      <c r="L252" s="694"/>
      <c r="M252" s="694"/>
      <c r="N252" s="694"/>
      <c r="O252" s="695"/>
      <c r="P252" s="637"/>
      <c r="Q252" s="685"/>
      <c r="R252" s="236"/>
      <c r="S252" s="236"/>
      <c r="T252" s="236"/>
    </row>
    <row r="253" spans="1:20" s="235" customFormat="1" ht="15.75" outlineLevel="1">
      <c r="A253" s="681"/>
      <c r="B253" s="682" t="s">
        <v>726</v>
      </c>
      <c r="C253" s="685"/>
      <c r="D253" s="685"/>
      <c r="E253" s="684"/>
      <c r="F253" s="684">
        <v>1</v>
      </c>
      <c r="G253" s="684">
        <f>5.7+3.6+3.6+1.7+7.6+2.1*2+8.8+7.15*5</f>
        <v>70.95</v>
      </c>
      <c r="H253" s="684">
        <v>0.2</v>
      </c>
      <c r="I253" s="684">
        <v>0.3</v>
      </c>
      <c r="J253" s="684">
        <f t="shared" si="10"/>
        <v>42.690000000000005</v>
      </c>
      <c r="K253" s="693"/>
      <c r="L253" s="694"/>
      <c r="M253" s="694"/>
      <c r="N253" s="694"/>
      <c r="O253" s="695"/>
      <c r="P253" s="637"/>
      <c r="Q253" s="685"/>
      <c r="R253" s="236"/>
      <c r="S253" s="236"/>
      <c r="T253" s="236"/>
    </row>
    <row r="254" spans="1:20" s="235" customFormat="1" ht="15.75" outlineLevel="1">
      <c r="A254" s="681"/>
      <c r="B254" s="682" t="s">
        <v>720</v>
      </c>
      <c r="C254" s="685"/>
      <c r="D254" s="685"/>
      <c r="E254" s="684"/>
      <c r="F254" s="684">
        <v>1</v>
      </c>
      <c r="G254" s="684">
        <f>21+5.4*4+6+5.8</f>
        <v>54.4</v>
      </c>
      <c r="H254" s="684">
        <v>0.2</v>
      </c>
      <c r="I254" s="684">
        <v>0.4</v>
      </c>
      <c r="J254" s="684">
        <f t="shared" si="10"/>
        <v>43.680000000000007</v>
      </c>
      <c r="K254" s="693"/>
      <c r="L254" s="694"/>
      <c r="M254" s="694"/>
      <c r="N254" s="694"/>
      <c r="O254" s="695"/>
      <c r="P254" s="637"/>
      <c r="Q254" s="685"/>
      <c r="R254" s="236"/>
      <c r="S254" s="236"/>
      <c r="T254" s="236"/>
    </row>
    <row r="255" spans="1:20" s="235" customFormat="1" ht="15.75" outlineLevel="1">
      <c r="A255" s="681"/>
      <c r="B255" s="682" t="s">
        <v>721</v>
      </c>
      <c r="C255" s="685"/>
      <c r="D255" s="685"/>
      <c r="E255" s="684"/>
      <c r="F255" s="684">
        <v>1</v>
      </c>
      <c r="G255" s="684">
        <f>7.9*6</f>
        <v>47.400000000000006</v>
      </c>
      <c r="H255" s="684">
        <v>0.3</v>
      </c>
      <c r="I255" s="684">
        <v>0.5</v>
      </c>
      <c r="J255" s="684">
        <f t="shared" si="10"/>
        <v>47.7</v>
      </c>
      <c r="K255" s="693"/>
      <c r="L255" s="694"/>
      <c r="M255" s="694"/>
      <c r="N255" s="694"/>
      <c r="O255" s="695"/>
      <c r="P255" s="637"/>
      <c r="Q255" s="685"/>
      <c r="R255" s="236"/>
      <c r="S255" s="236"/>
      <c r="T255" s="236"/>
    </row>
    <row r="256" spans="1:20" s="235" customFormat="1" ht="15.75" outlineLevel="1">
      <c r="A256" s="681"/>
      <c r="B256" s="682" t="s">
        <v>722</v>
      </c>
      <c r="C256" s="685"/>
      <c r="D256" s="685"/>
      <c r="E256" s="684"/>
      <c r="F256" s="684">
        <v>1</v>
      </c>
      <c r="G256" s="684">
        <f>5.5*2+7.6*2</f>
        <v>26.2</v>
      </c>
      <c r="H256" s="684">
        <v>0.3</v>
      </c>
      <c r="I256" s="684">
        <v>0.4</v>
      </c>
      <c r="J256" s="684">
        <f t="shared" si="10"/>
        <v>21.200000000000003</v>
      </c>
      <c r="K256" s="693"/>
      <c r="L256" s="694"/>
      <c r="M256" s="694"/>
      <c r="N256" s="694"/>
      <c r="O256" s="695"/>
      <c r="P256" s="637"/>
      <c r="Q256" s="685"/>
      <c r="R256" s="236"/>
      <c r="S256" s="236"/>
      <c r="T256" s="236"/>
    </row>
    <row r="257" spans="1:20" s="235" customFormat="1" ht="15.75" outlineLevel="1">
      <c r="A257" s="681"/>
      <c r="B257" s="682" t="s">
        <v>723</v>
      </c>
      <c r="C257" s="685"/>
      <c r="D257" s="685"/>
      <c r="E257" s="684"/>
      <c r="F257" s="684">
        <v>1</v>
      </c>
      <c r="G257" s="684">
        <f>7.7+5.7*2+18.8+6.2*2+5.5</f>
        <v>55.800000000000004</v>
      </c>
      <c r="H257" s="684">
        <v>0.2</v>
      </c>
      <c r="I257" s="684">
        <v>0.5</v>
      </c>
      <c r="J257" s="684">
        <f t="shared" si="10"/>
        <v>56.000000000000007</v>
      </c>
      <c r="K257" s="693"/>
      <c r="L257" s="694"/>
      <c r="M257" s="694"/>
      <c r="N257" s="694"/>
      <c r="O257" s="695"/>
      <c r="P257" s="637"/>
      <c r="Q257" s="685"/>
      <c r="R257" s="236"/>
      <c r="S257" s="236"/>
      <c r="T257" s="236"/>
    </row>
    <row r="258" spans="1:20" s="235" customFormat="1" ht="15.75" outlineLevel="1">
      <c r="A258" s="681"/>
      <c r="B258" s="682" t="s">
        <v>724</v>
      </c>
      <c r="C258" s="685"/>
      <c r="D258" s="685"/>
      <c r="E258" s="684"/>
      <c r="F258" s="684">
        <v>1</v>
      </c>
      <c r="G258" s="684">
        <v>1.9</v>
      </c>
      <c r="H258" s="733">
        <v>0.3</v>
      </c>
      <c r="I258" s="684">
        <v>0.3</v>
      </c>
      <c r="J258" s="684">
        <f t="shared" si="10"/>
        <v>1.3199999999999998</v>
      </c>
      <c r="K258" s="693"/>
      <c r="L258" s="694"/>
      <c r="M258" s="694"/>
      <c r="N258" s="694"/>
      <c r="O258" s="695"/>
      <c r="P258" s="637"/>
      <c r="Q258" s="685"/>
      <c r="R258" s="236"/>
      <c r="S258" s="236"/>
      <c r="T258" s="236"/>
    </row>
    <row r="259" spans="1:20" s="235" customFormat="1" ht="15.75" outlineLevel="1">
      <c r="A259" s="681"/>
      <c r="B259" s="682" t="s">
        <v>728</v>
      </c>
      <c r="C259" s="685"/>
      <c r="D259" s="685"/>
      <c r="E259" s="684"/>
      <c r="F259" s="684"/>
      <c r="G259" s="684"/>
      <c r="H259" s="684"/>
      <c r="I259" s="684"/>
      <c r="J259" s="684">
        <f t="shared" si="10"/>
        <v>0</v>
      </c>
      <c r="K259" s="693"/>
      <c r="L259" s="694"/>
      <c r="M259" s="694"/>
      <c r="N259" s="694"/>
      <c r="O259" s="695"/>
      <c r="P259" s="637"/>
      <c r="Q259" s="685"/>
      <c r="R259" s="236"/>
      <c r="S259" s="236"/>
      <c r="T259" s="236"/>
    </row>
    <row r="260" spans="1:20" s="235" customFormat="1" ht="15.75" outlineLevel="1">
      <c r="A260" s="681"/>
      <c r="B260" s="682" t="s">
        <v>726</v>
      </c>
      <c r="C260" s="685"/>
      <c r="D260" s="685"/>
      <c r="E260" s="684"/>
      <c r="F260" s="684">
        <v>1</v>
      </c>
      <c r="G260" s="684">
        <f>4+6+4+6+4+3+2+9.4+9.4+14+2+7.9</f>
        <v>71.7</v>
      </c>
      <c r="H260" s="684">
        <v>0.2</v>
      </c>
      <c r="I260" s="684">
        <v>0.3</v>
      </c>
      <c r="J260" s="684">
        <f t="shared" si="10"/>
        <v>43.14</v>
      </c>
      <c r="K260" s="693"/>
      <c r="L260" s="694"/>
      <c r="M260" s="694"/>
      <c r="N260" s="694"/>
      <c r="O260" s="695"/>
      <c r="P260" s="637"/>
      <c r="Q260" s="685"/>
      <c r="R260" s="236"/>
      <c r="S260" s="236"/>
      <c r="T260" s="236"/>
    </row>
    <row r="261" spans="1:20" s="235" customFormat="1" ht="15.75" outlineLevel="1">
      <c r="A261" s="681"/>
      <c r="B261" s="682" t="s">
        <v>720</v>
      </c>
      <c r="C261" s="685"/>
      <c r="D261" s="685"/>
      <c r="E261" s="684"/>
      <c r="F261" s="684">
        <v>1</v>
      </c>
      <c r="G261" s="684">
        <f>5.4*3+7.6+3.7+21+7.8</f>
        <v>56.3</v>
      </c>
      <c r="H261" s="684">
        <v>0.2</v>
      </c>
      <c r="I261" s="684">
        <v>0.4</v>
      </c>
      <c r="J261" s="684">
        <f t="shared" si="10"/>
        <v>45.2</v>
      </c>
      <c r="K261" s="693"/>
      <c r="L261" s="694"/>
      <c r="M261" s="694"/>
      <c r="N261" s="694"/>
      <c r="O261" s="695"/>
      <c r="P261" s="637"/>
      <c r="Q261" s="685"/>
      <c r="R261" s="236"/>
      <c r="S261" s="236"/>
      <c r="T261" s="236"/>
    </row>
    <row r="262" spans="1:20" s="235" customFormat="1" ht="15.75" outlineLevel="1">
      <c r="A262" s="681"/>
      <c r="B262" s="682" t="s">
        <v>721</v>
      </c>
      <c r="C262" s="685"/>
      <c r="D262" s="685"/>
      <c r="E262" s="684"/>
      <c r="F262" s="684">
        <v>1</v>
      </c>
      <c r="G262" s="684">
        <f>7.9*6</f>
        <v>47.400000000000006</v>
      </c>
      <c r="H262" s="684">
        <v>0.3</v>
      </c>
      <c r="I262" s="684">
        <v>0.5</v>
      </c>
      <c r="J262" s="684">
        <f t="shared" si="10"/>
        <v>47.7</v>
      </c>
      <c r="K262" s="693"/>
      <c r="L262" s="694"/>
      <c r="M262" s="694"/>
      <c r="N262" s="694"/>
      <c r="O262" s="695"/>
      <c r="P262" s="637"/>
      <c r="Q262" s="685"/>
      <c r="R262" s="236"/>
      <c r="S262" s="236"/>
      <c r="T262" s="236"/>
    </row>
    <row r="263" spans="1:20" s="235" customFormat="1" ht="15.75" outlineLevel="1">
      <c r="A263" s="681"/>
      <c r="B263" s="682" t="s">
        <v>722</v>
      </c>
      <c r="C263" s="685"/>
      <c r="D263" s="685"/>
      <c r="E263" s="684"/>
      <c r="F263" s="684">
        <v>1</v>
      </c>
      <c r="G263" s="684">
        <f>6.1*4+4</f>
        <v>28.4</v>
      </c>
      <c r="H263" s="684">
        <v>0.3</v>
      </c>
      <c r="I263" s="684">
        <v>0.4</v>
      </c>
      <c r="J263" s="684">
        <f t="shared" si="10"/>
        <v>22.96</v>
      </c>
      <c r="K263" s="693"/>
      <c r="L263" s="694"/>
      <c r="M263" s="694"/>
      <c r="N263" s="694"/>
      <c r="O263" s="695"/>
      <c r="P263" s="637"/>
      <c r="Q263" s="685"/>
      <c r="R263" s="236"/>
      <c r="S263" s="236"/>
      <c r="T263" s="236"/>
    </row>
    <row r="264" spans="1:20" s="235" customFormat="1" ht="15.75" outlineLevel="1">
      <c r="A264" s="681"/>
      <c r="B264" s="682" t="s">
        <v>723</v>
      </c>
      <c r="C264" s="685"/>
      <c r="D264" s="685"/>
      <c r="E264" s="684"/>
      <c r="F264" s="684">
        <v>1</v>
      </c>
      <c r="G264" s="684">
        <f>18.9+6.1*2+6.5*2+6</f>
        <v>50.099999999999994</v>
      </c>
      <c r="H264" s="684">
        <v>0.2</v>
      </c>
      <c r="I264" s="684">
        <v>0.5</v>
      </c>
      <c r="J264" s="684">
        <f t="shared" si="10"/>
        <v>50.3</v>
      </c>
      <c r="K264" s="693"/>
      <c r="L264" s="694"/>
      <c r="M264" s="694"/>
      <c r="N264" s="694"/>
      <c r="O264" s="695"/>
      <c r="P264" s="637"/>
      <c r="Q264" s="685"/>
      <c r="R264" s="236"/>
      <c r="S264" s="236"/>
      <c r="T264" s="236"/>
    </row>
    <row r="265" spans="1:20" s="235" customFormat="1" ht="15.75" outlineLevel="1">
      <c r="A265" s="681"/>
      <c r="B265" s="682" t="s">
        <v>724</v>
      </c>
      <c r="C265" s="685"/>
      <c r="D265" s="685"/>
      <c r="E265" s="684"/>
      <c r="F265" s="684">
        <v>1</v>
      </c>
      <c r="G265" s="684">
        <v>1.9</v>
      </c>
      <c r="H265" s="733">
        <v>0.3</v>
      </c>
      <c r="I265" s="684">
        <v>0.3</v>
      </c>
      <c r="J265" s="684">
        <f t="shared" si="10"/>
        <v>1.3199999999999998</v>
      </c>
      <c r="K265" s="693"/>
      <c r="L265" s="694"/>
      <c r="M265" s="694"/>
      <c r="N265" s="694"/>
      <c r="O265" s="695"/>
      <c r="P265" s="637"/>
      <c r="Q265" s="685"/>
      <c r="R265" s="236"/>
      <c r="S265" s="236"/>
      <c r="T265" s="236"/>
    </row>
    <row r="266" spans="1:20" s="235" customFormat="1" ht="15.75" outlineLevel="1">
      <c r="A266" s="681"/>
      <c r="B266" s="682" t="s">
        <v>523</v>
      </c>
      <c r="C266" s="685"/>
      <c r="D266" s="685"/>
      <c r="E266" s="684"/>
      <c r="F266" s="684"/>
      <c r="G266" s="684"/>
      <c r="H266" s="684"/>
      <c r="I266" s="684"/>
      <c r="J266" s="684">
        <f t="shared" si="10"/>
        <v>0</v>
      </c>
      <c r="K266" s="693"/>
      <c r="L266" s="694"/>
      <c r="M266" s="694"/>
      <c r="N266" s="694"/>
      <c r="O266" s="695"/>
      <c r="P266" s="637"/>
      <c r="Q266" s="685"/>
      <c r="R266" s="236"/>
      <c r="S266" s="236"/>
      <c r="T266" s="236"/>
    </row>
    <row r="267" spans="1:20" s="235" customFormat="1" ht="15.75" outlineLevel="1">
      <c r="A267" s="681"/>
      <c r="B267" s="682" t="s">
        <v>726</v>
      </c>
      <c r="C267" s="685"/>
      <c r="D267" s="685"/>
      <c r="E267" s="684"/>
      <c r="F267" s="684">
        <v>1</v>
      </c>
      <c r="G267" s="684">
        <f>6+4+6+3+7.15*3+7.6+2+3.7</f>
        <v>53.750000000000007</v>
      </c>
      <c r="H267" s="684">
        <v>0.2</v>
      </c>
      <c r="I267" s="684">
        <v>0.3</v>
      </c>
      <c r="J267" s="684">
        <f t="shared" si="10"/>
        <v>32.370000000000005</v>
      </c>
      <c r="K267" s="693"/>
      <c r="L267" s="694"/>
      <c r="M267" s="694"/>
      <c r="N267" s="694"/>
      <c r="O267" s="695"/>
      <c r="P267" s="637"/>
      <c r="Q267" s="685"/>
      <c r="R267" s="236"/>
      <c r="S267" s="236"/>
      <c r="T267" s="236"/>
    </row>
    <row r="268" spans="1:20" s="235" customFormat="1" ht="15.75" outlineLevel="1">
      <c r="A268" s="681"/>
      <c r="B268" s="682" t="s">
        <v>720</v>
      </c>
      <c r="C268" s="685"/>
      <c r="D268" s="685"/>
      <c r="E268" s="684"/>
      <c r="F268" s="684">
        <v>1</v>
      </c>
      <c r="G268" s="684">
        <f>9+14+1.5+1.2+24.2+14+14+1.2+1.2+1.2</f>
        <v>81.500000000000014</v>
      </c>
      <c r="H268" s="684">
        <v>0.2</v>
      </c>
      <c r="I268" s="684">
        <v>0.4</v>
      </c>
      <c r="J268" s="684">
        <f t="shared" si="10"/>
        <v>65.360000000000014</v>
      </c>
      <c r="K268" s="693"/>
      <c r="L268" s="694"/>
      <c r="M268" s="694"/>
      <c r="N268" s="694"/>
      <c r="O268" s="695"/>
      <c r="P268" s="637"/>
      <c r="Q268" s="685"/>
      <c r="R268" s="236"/>
      <c r="S268" s="236"/>
      <c r="T268" s="236"/>
    </row>
    <row r="269" spans="1:20" s="235" customFormat="1" ht="15.75" outlineLevel="1">
      <c r="A269" s="681"/>
      <c r="B269" s="682" t="s">
        <v>721</v>
      </c>
      <c r="C269" s="685"/>
      <c r="D269" s="685"/>
      <c r="E269" s="684"/>
      <c r="F269" s="684">
        <v>1</v>
      </c>
      <c r="G269" s="684">
        <f>7.9*4</f>
        <v>31.6</v>
      </c>
      <c r="H269" s="684">
        <v>0.3</v>
      </c>
      <c r="I269" s="684">
        <v>0.5</v>
      </c>
      <c r="J269" s="684">
        <f t="shared" si="10"/>
        <v>31.900000000000002</v>
      </c>
      <c r="K269" s="693"/>
      <c r="L269" s="694"/>
      <c r="M269" s="694"/>
      <c r="N269" s="694"/>
      <c r="O269" s="695"/>
      <c r="P269" s="637"/>
      <c r="Q269" s="685"/>
      <c r="R269" s="236"/>
      <c r="S269" s="236"/>
      <c r="T269" s="236"/>
    </row>
    <row r="270" spans="1:20" s="235" customFormat="1" ht="15.75" outlineLevel="1">
      <c r="A270" s="681"/>
      <c r="B270" s="682" t="s">
        <v>722</v>
      </c>
      <c r="C270" s="685"/>
      <c r="D270" s="685"/>
      <c r="E270" s="684"/>
      <c r="F270" s="684">
        <v>1</v>
      </c>
      <c r="G270" s="684">
        <f>6.1*4+6</f>
        <v>30.4</v>
      </c>
      <c r="H270" s="684">
        <v>0.3</v>
      </c>
      <c r="I270" s="684">
        <v>0.4</v>
      </c>
      <c r="J270" s="684">
        <f t="shared" si="10"/>
        <v>24.560000000000002</v>
      </c>
      <c r="K270" s="693"/>
      <c r="L270" s="694"/>
      <c r="M270" s="694"/>
      <c r="N270" s="694"/>
      <c r="O270" s="695"/>
      <c r="P270" s="637"/>
      <c r="Q270" s="685"/>
      <c r="R270" s="236"/>
      <c r="S270" s="236"/>
      <c r="T270" s="236"/>
    </row>
    <row r="271" spans="1:20" s="235" customFormat="1" ht="15.75" outlineLevel="1">
      <c r="A271" s="681"/>
      <c r="B271" s="682" t="s">
        <v>723</v>
      </c>
      <c r="C271" s="685"/>
      <c r="D271" s="685"/>
      <c r="E271" s="684"/>
      <c r="F271" s="684">
        <v>1</v>
      </c>
      <c r="G271" s="684">
        <f>18.9+6.1*2+6.5*2+6</f>
        <v>50.099999999999994</v>
      </c>
      <c r="H271" s="684">
        <v>0.2</v>
      </c>
      <c r="I271" s="684">
        <v>0.5</v>
      </c>
      <c r="J271" s="684">
        <f t="shared" si="10"/>
        <v>50.3</v>
      </c>
      <c r="K271" s="693"/>
      <c r="L271" s="694"/>
      <c r="M271" s="694"/>
      <c r="N271" s="694"/>
      <c r="O271" s="695"/>
      <c r="P271" s="637"/>
      <c r="Q271" s="685"/>
      <c r="R271" s="236"/>
      <c r="S271" s="236"/>
      <c r="T271" s="236"/>
    </row>
    <row r="272" spans="1:20" s="235" customFormat="1" ht="15.75" outlineLevel="1">
      <c r="A272" s="681"/>
      <c r="B272" s="682" t="s">
        <v>724</v>
      </c>
      <c r="C272" s="685"/>
      <c r="D272" s="685"/>
      <c r="E272" s="684"/>
      <c r="F272" s="684">
        <v>1</v>
      </c>
      <c r="G272" s="684">
        <v>1.9</v>
      </c>
      <c r="H272" s="733">
        <v>0.3</v>
      </c>
      <c r="I272" s="684">
        <v>0.3</v>
      </c>
      <c r="J272" s="684">
        <f t="shared" si="10"/>
        <v>1.3199999999999998</v>
      </c>
      <c r="K272" s="693"/>
      <c r="L272" s="694"/>
      <c r="M272" s="694"/>
      <c r="N272" s="694"/>
      <c r="O272" s="695"/>
      <c r="P272" s="637"/>
      <c r="Q272" s="685"/>
      <c r="R272" s="236"/>
      <c r="S272" s="236"/>
      <c r="T272" s="236"/>
    </row>
    <row r="273" spans="1:20" s="235" customFormat="1" ht="15.75" outlineLevel="1">
      <c r="A273" s="681"/>
      <c r="B273" s="682" t="s">
        <v>732</v>
      </c>
      <c r="C273" s="685"/>
      <c r="D273" s="685"/>
      <c r="E273" s="684"/>
      <c r="F273" s="684"/>
      <c r="G273" s="684"/>
      <c r="H273" s="733"/>
      <c r="I273" s="684"/>
      <c r="J273" s="684"/>
      <c r="K273" s="693"/>
      <c r="L273" s="694"/>
      <c r="M273" s="694"/>
      <c r="N273" s="694"/>
      <c r="O273" s="695"/>
      <c r="P273" s="637"/>
      <c r="Q273" s="685"/>
      <c r="R273" s="236"/>
      <c r="S273" s="236"/>
      <c r="T273" s="236"/>
    </row>
    <row r="274" spans="1:20" s="235" customFormat="1" ht="15.75" outlineLevel="1">
      <c r="A274" s="681"/>
      <c r="B274" s="682" t="s">
        <v>477</v>
      </c>
      <c r="C274" s="685"/>
      <c r="D274" s="685"/>
      <c r="E274" s="684"/>
      <c r="F274" s="684"/>
      <c r="G274" s="684"/>
      <c r="H274" s="733"/>
      <c r="I274" s="684"/>
      <c r="J274" s="684"/>
      <c r="K274" s="693"/>
      <c r="L274" s="694"/>
      <c r="M274" s="694"/>
      <c r="N274" s="694"/>
      <c r="O274" s="695"/>
      <c r="P274" s="637"/>
      <c r="Q274" s="685"/>
      <c r="R274" s="236"/>
      <c r="S274" s="236"/>
      <c r="T274" s="236"/>
    </row>
    <row r="275" spans="1:20" s="235" customFormat="1" ht="15.75" outlineLevel="1">
      <c r="A275" s="681"/>
      <c r="B275" s="682" t="s">
        <v>720</v>
      </c>
      <c r="C275" s="685"/>
      <c r="D275" s="685"/>
      <c r="E275" s="684"/>
      <c r="F275" s="684">
        <v>1</v>
      </c>
      <c r="G275" s="684">
        <f>21.2*3+3.3+4*4+10</f>
        <v>92.899999999999991</v>
      </c>
      <c r="H275" s="684">
        <v>0.2</v>
      </c>
      <c r="I275" s="684">
        <v>0.4</v>
      </c>
      <c r="J275" s="684">
        <f>F275*(G275+H275)*2*I275</f>
        <v>74.48</v>
      </c>
      <c r="K275" s="693"/>
      <c r="L275" s="694"/>
      <c r="M275" s="694"/>
      <c r="N275" s="694"/>
      <c r="O275" s="695"/>
      <c r="P275" s="637"/>
      <c r="Q275" s="685"/>
      <c r="R275" s="236"/>
      <c r="S275" s="236"/>
      <c r="T275" s="236"/>
    </row>
    <row r="276" spans="1:20" s="235" customFormat="1" ht="15.75" outlineLevel="1">
      <c r="A276" s="681"/>
      <c r="B276" s="682" t="s">
        <v>723</v>
      </c>
      <c r="C276" s="685"/>
      <c r="D276" s="685"/>
      <c r="E276" s="684"/>
      <c r="F276" s="684">
        <v>1</v>
      </c>
      <c r="G276" s="684">
        <f>6.7+6*4</f>
        <v>30.7</v>
      </c>
      <c r="H276" s="684">
        <v>0.2</v>
      </c>
      <c r="I276" s="684">
        <v>0.5</v>
      </c>
      <c r="J276" s="684">
        <f>F276*(G276+H276)*2*I276</f>
        <v>30.9</v>
      </c>
      <c r="K276" s="693"/>
      <c r="L276" s="694"/>
      <c r="M276" s="694"/>
      <c r="N276" s="694"/>
      <c r="O276" s="695"/>
      <c r="P276" s="637"/>
      <c r="Q276" s="685"/>
      <c r="R276" s="236"/>
      <c r="S276" s="236"/>
      <c r="T276" s="236"/>
    </row>
    <row r="277" spans="1:20" s="235" customFormat="1" ht="15.75" outlineLevel="1">
      <c r="A277" s="681"/>
      <c r="B277" s="682" t="s">
        <v>480</v>
      </c>
      <c r="C277" s="685"/>
      <c r="D277" s="685"/>
      <c r="E277" s="684"/>
      <c r="F277" s="684"/>
      <c r="G277" s="684"/>
      <c r="H277" s="733"/>
      <c r="I277" s="684"/>
      <c r="J277" s="684"/>
      <c r="K277" s="693"/>
      <c r="L277" s="694"/>
      <c r="M277" s="694"/>
      <c r="N277" s="694"/>
      <c r="O277" s="695"/>
      <c r="P277" s="637"/>
      <c r="Q277" s="685"/>
      <c r="R277" s="236"/>
      <c r="S277" s="236"/>
      <c r="T277" s="236"/>
    </row>
    <row r="278" spans="1:20" s="235" customFormat="1" ht="15.75" outlineLevel="1">
      <c r="A278" s="681"/>
      <c r="B278" s="682" t="s">
        <v>720</v>
      </c>
      <c r="C278" s="685"/>
      <c r="D278" s="685"/>
      <c r="E278" s="684"/>
      <c r="F278" s="684">
        <v>1</v>
      </c>
      <c r="G278" s="684">
        <f>20*4+1.2+16+2*4+12+1.2*4+5+6*4</f>
        <v>151</v>
      </c>
      <c r="H278" s="684">
        <v>0.2</v>
      </c>
      <c r="I278" s="684">
        <v>0.4</v>
      </c>
      <c r="J278" s="684">
        <f>F278*(G278+H278)*2*I278</f>
        <v>120.96</v>
      </c>
      <c r="K278" s="693"/>
      <c r="L278" s="694"/>
      <c r="M278" s="694"/>
      <c r="N278" s="694"/>
      <c r="O278" s="695"/>
      <c r="P278" s="637"/>
      <c r="Q278" s="685"/>
      <c r="R278" s="236"/>
      <c r="S278" s="236"/>
      <c r="T278" s="236"/>
    </row>
    <row r="279" spans="1:20" s="235" customFormat="1" ht="15.75" outlineLevel="1">
      <c r="A279" s="681"/>
      <c r="B279" s="682" t="s">
        <v>723</v>
      </c>
      <c r="C279" s="685"/>
      <c r="D279" s="685"/>
      <c r="E279" s="684"/>
      <c r="F279" s="684">
        <v>1</v>
      </c>
      <c r="G279" s="684">
        <f>6.7+6*4</f>
        <v>30.7</v>
      </c>
      <c r="H279" s="684">
        <v>0.2</v>
      </c>
      <c r="I279" s="684">
        <v>0.5</v>
      </c>
      <c r="J279" s="684">
        <f>F279*(G279+H279)*2*I279</f>
        <v>30.9</v>
      </c>
      <c r="K279" s="693"/>
      <c r="L279" s="694"/>
      <c r="M279" s="694"/>
      <c r="N279" s="694"/>
      <c r="O279" s="695"/>
      <c r="P279" s="637"/>
      <c r="Q279" s="685"/>
      <c r="R279" s="236"/>
      <c r="S279" s="236"/>
      <c r="T279" s="236"/>
    </row>
    <row r="280" spans="1:20" s="235" customFormat="1" ht="15.75" outlineLevel="1">
      <c r="A280" s="681"/>
      <c r="B280" s="682" t="s">
        <v>734</v>
      </c>
      <c r="C280" s="685"/>
      <c r="D280" s="685"/>
      <c r="E280" s="684"/>
      <c r="F280" s="684"/>
      <c r="G280" s="684"/>
      <c r="H280" s="733"/>
      <c r="I280" s="684"/>
      <c r="J280" s="684"/>
      <c r="K280" s="693"/>
      <c r="L280" s="694"/>
      <c r="M280" s="694"/>
      <c r="N280" s="694"/>
      <c r="O280" s="695"/>
      <c r="P280" s="637"/>
      <c r="Q280" s="685"/>
      <c r="R280" s="236"/>
      <c r="S280" s="236"/>
      <c r="T280" s="236"/>
    </row>
    <row r="281" spans="1:20" s="235" customFormat="1" ht="15.75" outlineLevel="1">
      <c r="A281" s="681"/>
      <c r="B281" s="682" t="s">
        <v>720</v>
      </c>
      <c r="C281" s="685"/>
      <c r="D281" s="685"/>
      <c r="E281" s="684"/>
      <c r="F281" s="684">
        <v>1</v>
      </c>
      <c r="G281" s="684">
        <f>20*4+3.3+4*4+1.2*5</f>
        <v>105.3</v>
      </c>
      <c r="H281" s="684">
        <v>0.2</v>
      </c>
      <c r="I281" s="684">
        <v>0.4</v>
      </c>
      <c r="J281" s="684">
        <f>F281*(G281+H281)*2*I281</f>
        <v>84.4</v>
      </c>
      <c r="K281" s="693"/>
      <c r="L281" s="694"/>
      <c r="M281" s="694"/>
      <c r="N281" s="694"/>
      <c r="O281" s="695"/>
      <c r="P281" s="637"/>
      <c r="Q281" s="685"/>
      <c r="R281" s="236"/>
      <c r="S281" s="236"/>
      <c r="T281" s="236"/>
    </row>
    <row r="282" spans="1:20" s="235" customFormat="1" ht="15.75" outlineLevel="1">
      <c r="A282" s="681"/>
      <c r="B282" s="682" t="s">
        <v>723</v>
      </c>
      <c r="C282" s="685"/>
      <c r="D282" s="685"/>
      <c r="E282" s="684"/>
      <c r="F282" s="684">
        <v>1</v>
      </c>
      <c r="G282" s="684">
        <f>6.7+6*4</f>
        <v>30.7</v>
      </c>
      <c r="H282" s="684">
        <v>0.2</v>
      </c>
      <c r="I282" s="684">
        <v>0.5</v>
      </c>
      <c r="J282" s="684">
        <f>F282*(G282+H282)*2*I282</f>
        <v>30.9</v>
      </c>
      <c r="K282" s="693"/>
      <c r="L282" s="694"/>
      <c r="M282" s="694"/>
      <c r="N282" s="694"/>
      <c r="O282" s="695"/>
      <c r="P282" s="637"/>
      <c r="Q282" s="685"/>
      <c r="R282" s="236"/>
      <c r="S282" s="236"/>
      <c r="T282" s="236"/>
    </row>
    <row r="283" spans="1:20" s="235" customFormat="1" ht="15.75" outlineLevel="1">
      <c r="A283" s="681"/>
      <c r="B283" s="682" t="s">
        <v>735</v>
      </c>
      <c r="C283" s="685"/>
      <c r="D283" s="685"/>
      <c r="E283" s="684"/>
      <c r="F283" s="684"/>
      <c r="G283" s="684"/>
      <c r="H283" s="733"/>
      <c r="I283" s="684"/>
      <c r="J283" s="684"/>
      <c r="K283" s="693"/>
      <c r="L283" s="694"/>
      <c r="M283" s="694"/>
      <c r="N283" s="694"/>
      <c r="O283" s="695"/>
      <c r="P283" s="637"/>
      <c r="Q283" s="685"/>
      <c r="R283" s="236"/>
      <c r="S283" s="236"/>
      <c r="T283" s="236"/>
    </row>
    <row r="284" spans="1:20" s="235" customFormat="1" ht="15.75" outlineLevel="1">
      <c r="A284" s="681"/>
      <c r="B284" s="682" t="s">
        <v>720</v>
      </c>
      <c r="C284" s="685"/>
      <c r="D284" s="685"/>
      <c r="E284" s="684"/>
      <c r="F284" s="684">
        <v>1</v>
      </c>
      <c r="G284" s="684">
        <f>20*3+3.3+4*4</f>
        <v>79.3</v>
      </c>
      <c r="H284" s="684">
        <v>0.2</v>
      </c>
      <c r="I284" s="684">
        <v>0.4</v>
      </c>
      <c r="J284" s="684">
        <f>F284*(G284+H284)*2*I284</f>
        <v>63.6</v>
      </c>
      <c r="K284" s="693"/>
      <c r="L284" s="694"/>
      <c r="M284" s="694"/>
      <c r="N284" s="694"/>
      <c r="O284" s="695"/>
      <c r="P284" s="637"/>
      <c r="Q284" s="685"/>
      <c r="R284" s="236"/>
      <c r="S284" s="236"/>
      <c r="T284" s="236"/>
    </row>
    <row r="285" spans="1:20" s="235" customFormat="1" ht="15.75" outlineLevel="1">
      <c r="A285" s="681"/>
      <c r="B285" s="682" t="s">
        <v>723</v>
      </c>
      <c r="C285" s="685"/>
      <c r="D285" s="685"/>
      <c r="E285" s="684"/>
      <c r="F285" s="684">
        <v>1</v>
      </c>
      <c r="G285" s="684">
        <f>6.7+6*4</f>
        <v>30.7</v>
      </c>
      <c r="H285" s="684">
        <v>0.2</v>
      </c>
      <c r="I285" s="684">
        <v>0.5</v>
      </c>
      <c r="J285" s="684">
        <f>F285*(G285+H285)*2*I285</f>
        <v>30.9</v>
      </c>
      <c r="K285" s="693"/>
      <c r="L285" s="694"/>
      <c r="M285" s="694"/>
      <c r="N285" s="694"/>
      <c r="O285" s="695"/>
      <c r="P285" s="637"/>
      <c r="Q285" s="685"/>
      <c r="R285" s="236"/>
      <c r="S285" s="236"/>
      <c r="T285" s="236"/>
    </row>
    <row r="286" spans="1:20" s="235" customFormat="1" ht="15.75" outlineLevel="1">
      <c r="A286" s="681"/>
      <c r="B286" s="682"/>
      <c r="C286" s="685"/>
      <c r="D286" s="685"/>
      <c r="E286" s="684"/>
      <c r="F286" s="684"/>
      <c r="G286" s="684"/>
      <c r="H286" s="733"/>
      <c r="I286" s="684"/>
      <c r="J286" s="684"/>
      <c r="K286" s="693"/>
      <c r="L286" s="694"/>
      <c r="M286" s="694"/>
      <c r="N286" s="694"/>
      <c r="O286" s="695"/>
      <c r="P286" s="637"/>
      <c r="Q286" s="685"/>
      <c r="R286" s="236"/>
      <c r="S286" s="236"/>
      <c r="T286" s="236"/>
    </row>
    <row r="287" spans="1:20" s="235" customFormat="1" ht="15.75" outlineLevel="1">
      <c r="A287" s="681"/>
      <c r="B287" s="682"/>
      <c r="C287" s="685"/>
      <c r="D287" s="685"/>
      <c r="E287" s="684"/>
      <c r="F287" s="684"/>
      <c r="G287" s="684"/>
      <c r="H287" s="684"/>
      <c r="I287" s="684"/>
      <c r="J287" s="684"/>
      <c r="K287" s="693"/>
      <c r="L287" s="694"/>
      <c r="M287" s="694"/>
      <c r="N287" s="694"/>
      <c r="O287" s="695"/>
      <c r="P287" s="637"/>
      <c r="Q287" s="685"/>
      <c r="R287" s="236"/>
      <c r="S287" s="236"/>
      <c r="T287" s="236"/>
    </row>
    <row r="288" spans="1:20" s="235" customFormat="1" ht="31.5">
      <c r="A288" s="681">
        <f>IF(ISBLANK(E288),"",COUNTA($E$23:E288))</f>
        <v>23</v>
      </c>
      <c r="B288" s="682" t="s">
        <v>1428</v>
      </c>
      <c r="C288" s="685"/>
      <c r="D288" s="685"/>
      <c r="E288" s="684" t="s">
        <v>3</v>
      </c>
      <c r="F288" s="684"/>
      <c r="G288" s="684"/>
      <c r="H288" s="684"/>
      <c r="I288" s="684"/>
      <c r="J288" s="684"/>
      <c r="K288" s="693">
        <f>SUM(J290:J300)</f>
        <v>713.8900000000001</v>
      </c>
      <c r="L288" s="694"/>
      <c r="M288" s="694"/>
      <c r="N288" s="694"/>
      <c r="O288" s="695">
        <f>+L288+M288+N288</f>
        <v>0</v>
      </c>
      <c r="P288" s="637">
        <f>O288*$K288</f>
        <v>0</v>
      </c>
      <c r="Q288" s="685"/>
      <c r="R288" s="236"/>
      <c r="S288" s="236"/>
      <c r="T288" s="236"/>
    </row>
    <row r="289" spans="1:20" s="235" customFormat="1" ht="15.75" outlineLevel="1">
      <c r="A289" s="681"/>
      <c r="B289" s="682" t="s">
        <v>712</v>
      </c>
      <c r="C289" s="685"/>
      <c r="D289" s="685"/>
      <c r="E289" s="684"/>
      <c r="F289" s="684"/>
      <c r="G289" s="684"/>
      <c r="H289" s="684"/>
      <c r="I289" s="684"/>
      <c r="J289" s="684"/>
      <c r="K289" s="693"/>
      <c r="L289" s="694"/>
      <c r="M289" s="694"/>
      <c r="N289" s="694"/>
      <c r="O289" s="695"/>
      <c r="P289" s="637"/>
      <c r="Q289" s="685"/>
      <c r="R289" s="236"/>
      <c r="S289" s="236"/>
      <c r="T289" s="236"/>
    </row>
    <row r="290" spans="1:20" s="235" customFormat="1" ht="15.75" outlineLevel="1">
      <c r="A290" s="681"/>
      <c r="B290" s="682" t="s">
        <v>475</v>
      </c>
      <c r="C290" s="685"/>
      <c r="D290" s="685"/>
      <c r="E290" s="684"/>
      <c r="F290" s="684">
        <v>8</v>
      </c>
      <c r="G290" s="684">
        <v>0.2</v>
      </c>
      <c r="H290" s="684">
        <v>0.2</v>
      </c>
      <c r="I290" s="684">
        <v>13.65</v>
      </c>
      <c r="J290" s="684">
        <f>F290*(G290+H290)*2*I290</f>
        <v>87.360000000000014</v>
      </c>
      <c r="K290" s="693"/>
      <c r="L290" s="694"/>
      <c r="M290" s="694"/>
      <c r="N290" s="694"/>
      <c r="O290" s="695"/>
      <c r="P290" s="637"/>
      <c r="Q290" s="685"/>
      <c r="R290" s="236"/>
      <c r="S290" s="236"/>
      <c r="T290" s="236"/>
    </row>
    <row r="291" spans="1:20" s="235" customFormat="1" ht="15.75" outlineLevel="1">
      <c r="A291" s="681"/>
      <c r="B291" s="682" t="s">
        <v>476</v>
      </c>
      <c r="C291" s="685"/>
      <c r="D291" s="685"/>
      <c r="E291" s="684"/>
      <c r="F291" s="684">
        <v>5</v>
      </c>
      <c r="G291" s="684">
        <v>0.2</v>
      </c>
      <c r="H291" s="684">
        <v>0.3</v>
      </c>
      <c r="I291" s="684">
        <v>13.65</v>
      </c>
      <c r="J291" s="684">
        <f>F291*(G291+H291)*2*I291</f>
        <v>68.25</v>
      </c>
      <c r="K291" s="693"/>
      <c r="L291" s="694"/>
      <c r="M291" s="694"/>
      <c r="N291" s="694"/>
      <c r="O291" s="695"/>
      <c r="P291" s="637"/>
      <c r="Q291" s="685"/>
      <c r="R291" s="236"/>
      <c r="S291" s="236"/>
      <c r="T291" s="236"/>
    </row>
    <row r="292" spans="1:20" s="235" customFormat="1" ht="15.75" outlineLevel="1">
      <c r="A292" s="681"/>
      <c r="B292" s="682" t="s">
        <v>729</v>
      </c>
      <c r="C292" s="685"/>
      <c r="D292" s="685"/>
      <c r="E292" s="684"/>
      <c r="F292" s="684">
        <v>8</v>
      </c>
      <c r="G292" s="684">
        <v>0.4</v>
      </c>
      <c r="H292" s="684">
        <v>0.4</v>
      </c>
      <c r="I292" s="684">
        <v>13.65</v>
      </c>
      <c r="J292" s="684">
        <f>F292*(G292+H292)*2*I292</f>
        <v>174.72000000000003</v>
      </c>
      <c r="K292" s="693"/>
      <c r="L292" s="694"/>
      <c r="M292" s="694"/>
      <c r="N292" s="694"/>
      <c r="O292" s="695"/>
      <c r="P292" s="637"/>
      <c r="Q292" s="685"/>
      <c r="R292" s="236"/>
      <c r="S292" s="236"/>
      <c r="T292" s="236"/>
    </row>
    <row r="293" spans="1:20" s="235" customFormat="1" ht="15.75" outlineLevel="1">
      <c r="A293" s="681"/>
      <c r="B293" s="682" t="s">
        <v>730</v>
      </c>
      <c r="C293" s="685"/>
      <c r="D293" s="685"/>
      <c r="E293" s="684"/>
      <c r="F293" s="684">
        <v>6</v>
      </c>
      <c r="G293" s="684">
        <v>0.2</v>
      </c>
      <c r="H293" s="684">
        <v>0.4</v>
      </c>
      <c r="I293" s="684">
        <v>13.65</v>
      </c>
      <c r="J293" s="684">
        <f>F293*(G293+H293)*2*I293</f>
        <v>98.280000000000015</v>
      </c>
      <c r="K293" s="693"/>
      <c r="L293" s="694"/>
      <c r="M293" s="694"/>
      <c r="N293" s="694"/>
      <c r="O293" s="695"/>
      <c r="P293" s="637"/>
      <c r="Q293" s="685"/>
      <c r="R293" s="236"/>
      <c r="S293" s="236"/>
      <c r="T293" s="236"/>
    </row>
    <row r="294" spans="1:20" s="235" customFormat="1" ht="15.75" outlineLevel="1">
      <c r="A294" s="681"/>
      <c r="B294" s="682" t="s">
        <v>731</v>
      </c>
      <c r="C294" s="685"/>
      <c r="D294" s="685"/>
      <c r="E294" s="684"/>
      <c r="F294" s="684">
        <v>6</v>
      </c>
      <c r="G294" s="684">
        <v>0.3</v>
      </c>
      <c r="H294" s="684">
        <v>0.3</v>
      </c>
      <c r="I294" s="684">
        <v>13.65</v>
      </c>
      <c r="J294" s="684">
        <f>F294*(G294+H294)*2*I294</f>
        <v>98.279999999999987</v>
      </c>
      <c r="K294" s="693"/>
      <c r="L294" s="694"/>
      <c r="M294" s="694"/>
      <c r="N294" s="694"/>
      <c r="O294" s="695"/>
      <c r="P294" s="637"/>
      <c r="Q294" s="685"/>
      <c r="R294" s="236"/>
      <c r="S294" s="236"/>
      <c r="T294" s="236"/>
    </row>
    <row r="295" spans="1:20" s="235" customFormat="1" ht="15.75" outlineLevel="1">
      <c r="A295" s="681"/>
      <c r="B295" s="682" t="s">
        <v>732</v>
      </c>
      <c r="C295" s="685"/>
      <c r="D295" s="685"/>
      <c r="E295" s="684"/>
      <c r="F295" s="684"/>
      <c r="G295" s="684"/>
      <c r="H295" s="684"/>
      <c r="I295" s="684"/>
      <c r="J295" s="684"/>
      <c r="K295" s="693"/>
      <c r="L295" s="694"/>
      <c r="M295" s="694"/>
      <c r="N295" s="694"/>
      <c r="O295" s="695"/>
      <c r="P295" s="637"/>
      <c r="Q295" s="685"/>
      <c r="R295" s="236"/>
      <c r="S295" s="236"/>
      <c r="T295" s="236"/>
    </row>
    <row r="296" spans="1:20" s="235" customFormat="1" ht="15.75" outlineLevel="1">
      <c r="A296" s="681"/>
      <c r="B296" s="682" t="s">
        <v>475</v>
      </c>
      <c r="C296" s="685"/>
      <c r="D296" s="685"/>
      <c r="E296" s="684"/>
      <c r="F296" s="684">
        <v>4</v>
      </c>
      <c r="G296" s="684">
        <v>0.2</v>
      </c>
      <c r="H296" s="684">
        <v>0.3</v>
      </c>
      <c r="I296" s="684">
        <v>11</v>
      </c>
      <c r="J296" s="684">
        <f>F296*(G296+H296)*2*I296</f>
        <v>44</v>
      </c>
      <c r="K296" s="693"/>
      <c r="L296" s="694"/>
      <c r="M296" s="694"/>
      <c r="N296" s="694"/>
      <c r="O296" s="695"/>
      <c r="P296" s="637"/>
      <c r="Q296" s="685"/>
      <c r="R296" s="236"/>
      <c r="S296" s="236"/>
      <c r="T296" s="236"/>
    </row>
    <row r="297" spans="1:20" s="235" customFormat="1" ht="15.75" outlineLevel="1">
      <c r="A297" s="681"/>
      <c r="B297" s="682" t="s">
        <v>476</v>
      </c>
      <c r="C297" s="685"/>
      <c r="D297" s="685"/>
      <c r="E297" s="684"/>
      <c r="F297" s="684">
        <v>2</v>
      </c>
      <c r="G297" s="684">
        <v>0.2</v>
      </c>
      <c r="H297" s="684">
        <v>0.4</v>
      </c>
      <c r="I297" s="684">
        <v>11</v>
      </c>
      <c r="J297" s="684">
        <f>F297*(G297+H297)*2*I297</f>
        <v>26.400000000000006</v>
      </c>
      <c r="K297" s="693"/>
      <c r="L297" s="694"/>
      <c r="M297" s="694"/>
      <c r="N297" s="694"/>
      <c r="O297" s="695"/>
      <c r="P297" s="637"/>
      <c r="Q297" s="685"/>
      <c r="R297" s="236"/>
      <c r="S297" s="236"/>
      <c r="T297" s="236"/>
    </row>
    <row r="298" spans="1:20" s="235" customFormat="1" ht="15.75" outlineLevel="1">
      <c r="A298" s="681"/>
      <c r="B298" s="682" t="s">
        <v>729</v>
      </c>
      <c r="C298" s="685"/>
      <c r="D298" s="685"/>
      <c r="E298" s="684"/>
      <c r="F298" s="684">
        <v>5</v>
      </c>
      <c r="G298" s="684">
        <v>0.3</v>
      </c>
      <c r="H298" s="684">
        <v>0.3</v>
      </c>
      <c r="I298" s="684">
        <v>11</v>
      </c>
      <c r="J298" s="684">
        <f>F298*(G298+H298)*2*I298</f>
        <v>66</v>
      </c>
      <c r="K298" s="693"/>
      <c r="L298" s="694"/>
      <c r="M298" s="694"/>
      <c r="N298" s="694"/>
      <c r="O298" s="695"/>
      <c r="P298" s="637"/>
      <c r="Q298" s="685"/>
      <c r="R298" s="236"/>
      <c r="S298" s="236"/>
      <c r="T298" s="236"/>
    </row>
    <row r="299" spans="1:20" s="235" customFormat="1" ht="15.75" outlineLevel="1">
      <c r="A299" s="681"/>
      <c r="B299" s="682" t="s">
        <v>730</v>
      </c>
      <c r="C299" s="685"/>
      <c r="D299" s="685"/>
      <c r="E299" s="684"/>
      <c r="F299" s="684">
        <v>1</v>
      </c>
      <c r="G299" s="684">
        <v>0.3</v>
      </c>
      <c r="H299" s="684">
        <v>0.2</v>
      </c>
      <c r="I299" s="684">
        <v>11</v>
      </c>
      <c r="J299" s="684">
        <f>F299*(G299+H299)*2*I299</f>
        <v>11</v>
      </c>
      <c r="K299" s="693"/>
      <c r="L299" s="694"/>
      <c r="M299" s="694"/>
      <c r="N299" s="694"/>
      <c r="O299" s="695"/>
      <c r="P299" s="637"/>
      <c r="Q299" s="685"/>
      <c r="R299" s="236"/>
      <c r="S299" s="236"/>
      <c r="T299" s="236"/>
    </row>
    <row r="300" spans="1:20" s="235" customFormat="1" ht="15.75" outlineLevel="1">
      <c r="A300" s="681"/>
      <c r="B300" s="682" t="s">
        <v>731</v>
      </c>
      <c r="C300" s="685"/>
      <c r="D300" s="685"/>
      <c r="E300" s="684"/>
      <c r="F300" s="684">
        <v>3</v>
      </c>
      <c r="G300" s="684">
        <v>0.2</v>
      </c>
      <c r="H300" s="684">
        <v>0.4</v>
      </c>
      <c r="I300" s="684">
        <v>11</v>
      </c>
      <c r="J300" s="684">
        <f>F300*(G300+H300)*2*I300</f>
        <v>39.600000000000009</v>
      </c>
      <c r="K300" s="693"/>
      <c r="L300" s="694"/>
      <c r="M300" s="694"/>
      <c r="N300" s="694"/>
      <c r="O300" s="695"/>
      <c r="P300" s="637"/>
      <c r="Q300" s="685"/>
      <c r="R300" s="236"/>
      <c r="S300" s="236"/>
      <c r="T300" s="236"/>
    </row>
    <row r="301" spans="1:20" s="235" customFormat="1" ht="31.5">
      <c r="A301" s="681">
        <f>IF(ISBLANK(E301),"",COUNTA($E$23:E301))</f>
        <v>24</v>
      </c>
      <c r="B301" s="682" t="s">
        <v>759</v>
      </c>
      <c r="C301" s="685"/>
      <c r="D301" s="685"/>
      <c r="E301" s="684" t="s">
        <v>3</v>
      </c>
      <c r="F301" s="684"/>
      <c r="G301" s="684"/>
      <c r="H301" s="684"/>
      <c r="I301" s="684"/>
      <c r="J301" s="684"/>
      <c r="K301" s="693">
        <v>120</v>
      </c>
      <c r="L301" s="694"/>
      <c r="M301" s="694"/>
      <c r="N301" s="694"/>
      <c r="O301" s="695">
        <f>+L301+M301+N301</f>
        <v>0</v>
      </c>
      <c r="P301" s="637">
        <f>O301*$K301</f>
        <v>0</v>
      </c>
      <c r="Q301" s="685"/>
      <c r="R301" s="236"/>
      <c r="S301" s="236"/>
      <c r="T301" s="236"/>
    </row>
    <row r="302" spans="1:20" s="235" customFormat="1" ht="15.75" outlineLevel="1">
      <c r="A302" s="681"/>
      <c r="B302" s="682"/>
      <c r="C302" s="685"/>
      <c r="D302" s="685"/>
      <c r="E302" s="684"/>
      <c r="F302" s="684"/>
      <c r="G302" s="684"/>
      <c r="H302" s="684"/>
      <c r="I302" s="684"/>
      <c r="J302" s="684"/>
      <c r="K302" s="693"/>
      <c r="L302" s="694"/>
      <c r="M302" s="694"/>
      <c r="N302" s="694"/>
      <c r="O302" s="695"/>
      <c r="P302" s="637"/>
      <c r="Q302" s="685"/>
      <c r="R302" s="236"/>
      <c r="S302" s="236"/>
      <c r="T302" s="236"/>
    </row>
    <row r="303" spans="1:20" s="235" customFormat="1" ht="15.75" outlineLevel="1">
      <c r="A303" s="681"/>
      <c r="B303" s="682"/>
      <c r="C303" s="685"/>
      <c r="D303" s="685"/>
      <c r="E303" s="684"/>
      <c r="F303" s="684"/>
      <c r="G303" s="684"/>
      <c r="H303" s="684"/>
      <c r="I303" s="684"/>
      <c r="J303" s="684">
        <f>F303*G303*H303+(G303+H303)*2*I303</f>
        <v>0</v>
      </c>
      <c r="K303" s="693"/>
      <c r="L303" s="694"/>
      <c r="M303" s="694"/>
      <c r="N303" s="694"/>
      <c r="O303" s="695"/>
      <c r="P303" s="637"/>
      <c r="Q303" s="685"/>
      <c r="R303" s="236"/>
      <c r="S303" s="236"/>
      <c r="T303" s="236"/>
    </row>
    <row r="304" spans="1:20" s="235" customFormat="1" ht="31.5">
      <c r="A304" s="681">
        <f>IF(ISBLANK(E304),"",COUNTA($E$23:E304))</f>
        <v>25</v>
      </c>
      <c r="B304" s="682" t="s">
        <v>1430</v>
      </c>
      <c r="C304" s="685"/>
      <c r="D304" s="685"/>
      <c r="E304" s="684" t="s">
        <v>3</v>
      </c>
      <c r="F304" s="684"/>
      <c r="G304" s="684"/>
      <c r="H304" s="684"/>
      <c r="I304" s="684"/>
      <c r="J304" s="684"/>
      <c r="K304" s="693">
        <f>SUM(J306:J311)</f>
        <v>1396</v>
      </c>
      <c r="L304" s="694"/>
      <c r="M304" s="694"/>
      <c r="N304" s="694"/>
      <c r="O304" s="695">
        <f>+L304+M304+N304</f>
        <v>0</v>
      </c>
      <c r="P304" s="637">
        <f>O304*$K304</f>
        <v>0</v>
      </c>
      <c r="Q304" s="685"/>
      <c r="R304" s="236"/>
      <c r="S304" s="236"/>
      <c r="T304" s="236"/>
    </row>
    <row r="305" spans="1:20" s="235" customFormat="1" ht="15.75" outlineLevel="1">
      <c r="A305" s="681"/>
      <c r="B305" s="682" t="s">
        <v>712</v>
      </c>
      <c r="C305" s="685"/>
      <c r="D305" s="685"/>
      <c r="E305" s="684"/>
      <c r="F305" s="684"/>
      <c r="G305" s="684"/>
      <c r="H305" s="684"/>
      <c r="I305" s="684"/>
      <c r="J305" s="684"/>
      <c r="K305" s="693"/>
      <c r="L305" s="694"/>
      <c r="M305" s="694"/>
      <c r="N305" s="694"/>
      <c r="O305" s="695"/>
      <c r="P305" s="637"/>
      <c r="Q305" s="685"/>
      <c r="R305" s="236"/>
      <c r="S305" s="236"/>
      <c r="T305" s="236"/>
    </row>
    <row r="306" spans="1:20" s="235" customFormat="1" ht="15.75" outlineLevel="1">
      <c r="A306" s="681"/>
      <c r="B306" s="682" t="s">
        <v>773</v>
      </c>
      <c r="C306" s="685"/>
      <c r="D306" s="685"/>
      <c r="E306" s="684"/>
      <c r="F306" s="684">
        <v>2</v>
      </c>
      <c r="G306" s="684">
        <v>299</v>
      </c>
      <c r="H306" s="684"/>
      <c r="I306" s="684"/>
      <c r="J306" s="684">
        <f t="shared" ref="J306:J311" si="11">PRODUCT(F306:I306)</f>
        <v>598</v>
      </c>
      <c r="K306" s="693"/>
      <c r="L306" s="694"/>
      <c r="M306" s="694"/>
      <c r="N306" s="694"/>
      <c r="O306" s="695"/>
      <c r="P306" s="637"/>
      <c r="Q306" s="685"/>
      <c r="R306" s="236"/>
      <c r="S306" s="236"/>
      <c r="T306" s="236"/>
    </row>
    <row r="307" spans="1:20" s="235" customFormat="1" ht="15.75" outlineLevel="1">
      <c r="A307" s="681"/>
      <c r="B307" s="682" t="s">
        <v>734</v>
      </c>
      <c r="C307" s="685"/>
      <c r="D307" s="685"/>
      <c r="E307" s="684"/>
      <c r="F307" s="684">
        <v>1</v>
      </c>
      <c r="G307" s="684">
        <v>299</v>
      </c>
      <c r="H307" s="684"/>
      <c r="I307" s="684"/>
      <c r="J307" s="684">
        <f t="shared" si="11"/>
        <v>299</v>
      </c>
      <c r="K307" s="693"/>
      <c r="L307" s="694"/>
      <c r="M307" s="694"/>
      <c r="N307" s="694"/>
      <c r="O307" s="695"/>
      <c r="P307" s="637"/>
      <c r="Q307" s="685"/>
      <c r="R307" s="236"/>
      <c r="S307" s="236"/>
      <c r="T307" s="236"/>
    </row>
    <row r="308" spans="1:20" s="235" customFormat="1" ht="15.75" outlineLevel="1">
      <c r="A308" s="681"/>
      <c r="B308" s="682" t="s">
        <v>735</v>
      </c>
      <c r="C308" s="685"/>
      <c r="D308" s="685"/>
      <c r="E308" s="684"/>
      <c r="F308" s="684">
        <v>1</v>
      </c>
      <c r="G308" s="684">
        <v>299</v>
      </c>
      <c r="H308" s="684"/>
      <c r="I308" s="684"/>
      <c r="J308" s="684">
        <f t="shared" si="11"/>
        <v>299</v>
      </c>
      <c r="K308" s="693"/>
      <c r="L308" s="694"/>
      <c r="M308" s="694"/>
      <c r="N308" s="694"/>
      <c r="O308" s="695"/>
      <c r="P308" s="637"/>
      <c r="Q308" s="685"/>
      <c r="R308" s="236"/>
      <c r="S308" s="236"/>
      <c r="T308" s="236"/>
    </row>
    <row r="309" spans="1:20" s="235" customFormat="1" ht="15.75" outlineLevel="1">
      <c r="A309" s="681"/>
      <c r="B309" s="682" t="s">
        <v>743</v>
      </c>
      <c r="C309" s="685"/>
      <c r="D309" s="685"/>
      <c r="E309" s="684"/>
      <c r="F309" s="684"/>
      <c r="G309" s="684"/>
      <c r="H309" s="684"/>
      <c r="I309" s="684"/>
      <c r="J309" s="684">
        <f t="shared" si="11"/>
        <v>0</v>
      </c>
      <c r="K309" s="693"/>
      <c r="L309" s="694"/>
      <c r="M309" s="694"/>
      <c r="N309" s="694"/>
      <c r="O309" s="695"/>
      <c r="P309" s="637"/>
      <c r="Q309" s="685"/>
      <c r="R309" s="236"/>
      <c r="S309" s="236"/>
      <c r="T309" s="236"/>
    </row>
    <row r="310" spans="1:20" s="235" customFormat="1" ht="15.75" outlineLevel="1">
      <c r="A310" s="681"/>
      <c r="B310" s="682" t="s">
        <v>774</v>
      </c>
      <c r="C310" s="685"/>
      <c r="D310" s="685"/>
      <c r="E310" s="684"/>
      <c r="F310" s="684"/>
      <c r="G310" s="684"/>
      <c r="H310" s="684"/>
      <c r="I310" s="684"/>
      <c r="J310" s="684"/>
      <c r="K310" s="693"/>
      <c r="L310" s="694"/>
      <c r="M310" s="694"/>
      <c r="N310" s="694"/>
      <c r="O310" s="695"/>
      <c r="P310" s="637"/>
      <c r="Q310" s="685"/>
      <c r="R310" s="236"/>
      <c r="S310" s="236"/>
      <c r="T310" s="236"/>
    </row>
    <row r="311" spans="1:20" s="235" customFormat="1" ht="15.75" outlineLevel="1">
      <c r="A311" s="681"/>
      <c r="B311" s="682" t="s">
        <v>734</v>
      </c>
      <c r="C311" s="685"/>
      <c r="D311" s="685"/>
      <c r="E311" s="684"/>
      <c r="F311" s="684">
        <v>1</v>
      </c>
      <c r="G311" s="684">
        <v>200</v>
      </c>
      <c r="H311" s="684"/>
      <c r="I311" s="684"/>
      <c r="J311" s="684">
        <f t="shared" si="11"/>
        <v>200</v>
      </c>
      <c r="K311" s="693"/>
      <c r="L311" s="694"/>
      <c r="M311" s="694"/>
      <c r="N311" s="694"/>
      <c r="O311" s="695"/>
      <c r="P311" s="637"/>
      <c r="Q311" s="685"/>
      <c r="R311" s="236"/>
      <c r="S311" s="236"/>
      <c r="T311" s="236"/>
    </row>
    <row r="312" spans="1:20" s="235" customFormat="1" ht="15.75" outlineLevel="1">
      <c r="A312" s="681"/>
      <c r="B312" s="682"/>
      <c r="C312" s="685"/>
      <c r="D312" s="685"/>
      <c r="E312" s="684"/>
      <c r="F312" s="684"/>
      <c r="G312" s="684"/>
      <c r="H312" s="684"/>
      <c r="I312" s="684"/>
      <c r="J312" s="684"/>
      <c r="K312" s="693"/>
      <c r="L312" s="694"/>
      <c r="M312" s="694"/>
      <c r="N312" s="694"/>
      <c r="O312" s="695"/>
      <c r="P312" s="637"/>
      <c r="Q312" s="685"/>
      <c r="R312" s="236"/>
      <c r="S312" s="236"/>
      <c r="T312" s="236"/>
    </row>
    <row r="313" spans="1:20" s="235" customFormat="1" ht="15.75" outlineLevel="1">
      <c r="A313" s="681"/>
      <c r="B313" s="682"/>
      <c r="C313" s="685"/>
      <c r="D313" s="685"/>
      <c r="E313" s="684"/>
      <c r="F313" s="684"/>
      <c r="G313" s="684"/>
      <c r="H313" s="684"/>
      <c r="I313" s="684"/>
      <c r="J313" s="684"/>
      <c r="K313" s="693"/>
      <c r="L313" s="694"/>
      <c r="M313" s="694"/>
      <c r="N313" s="694"/>
      <c r="O313" s="695"/>
      <c r="P313" s="637"/>
      <c r="Q313" s="685"/>
      <c r="R313" s="236"/>
      <c r="S313" s="236"/>
      <c r="T313" s="236"/>
    </row>
    <row r="314" spans="1:20" s="235" customFormat="1" ht="15.75" outlineLevel="1">
      <c r="A314" s="681"/>
      <c r="B314" s="682"/>
      <c r="C314" s="685"/>
      <c r="D314" s="685"/>
      <c r="E314" s="684"/>
      <c r="F314" s="684"/>
      <c r="G314" s="684"/>
      <c r="H314" s="684"/>
      <c r="I314" s="684"/>
      <c r="J314" s="684"/>
      <c r="K314" s="693"/>
      <c r="L314" s="694"/>
      <c r="M314" s="694"/>
      <c r="N314" s="694"/>
      <c r="O314" s="695"/>
      <c r="P314" s="637"/>
      <c r="Q314" s="685"/>
      <c r="R314" s="236"/>
      <c r="S314" s="236"/>
      <c r="T314" s="236"/>
    </row>
    <row r="315" spans="1:20" s="235" customFormat="1" ht="31.5">
      <c r="A315" s="687" t="s">
        <v>33</v>
      </c>
      <c r="B315" s="688" t="s">
        <v>1431</v>
      </c>
      <c r="C315" s="689"/>
      <c r="D315" s="689" t="s">
        <v>993</v>
      </c>
      <c r="E315" s="690"/>
      <c r="F315" s="690"/>
      <c r="G315" s="690"/>
      <c r="H315" s="690"/>
      <c r="I315" s="690"/>
      <c r="J315" s="690"/>
      <c r="K315" s="689"/>
      <c r="L315" s="691"/>
      <c r="M315" s="691"/>
      <c r="N315" s="691"/>
      <c r="O315" s="692"/>
      <c r="P315" s="692">
        <f>SUBTOTAL(9,P316:P320)</f>
        <v>0</v>
      </c>
      <c r="Q315" s="689"/>
      <c r="R315" s="236"/>
      <c r="S315" s="236"/>
      <c r="T315" s="236"/>
    </row>
    <row r="316" spans="1:20" s="235" customFormat="1" ht="31.5">
      <c r="A316" s="681">
        <f>IF(ISBLANK(E316),"",COUNTA($E$23:E316))</f>
        <v>26</v>
      </c>
      <c r="B316" s="682" t="s">
        <v>1433</v>
      </c>
      <c r="C316" s="685"/>
      <c r="D316" s="685"/>
      <c r="E316" s="684" t="s">
        <v>1</v>
      </c>
      <c r="F316" s="684"/>
      <c r="G316" s="684"/>
      <c r="H316" s="684"/>
      <c r="I316" s="684"/>
      <c r="J316" s="684"/>
      <c r="K316" s="713">
        <f>K108*80</f>
        <v>5657.92</v>
      </c>
      <c r="L316" s="694"/>
      <c r="M316" s="694"/>
      <c r="N316" s="694"/>
      <c r="O316" s="695">
        <f>+L316+M316+N316</f>
        <v>0</v>
      </c>
      <c r="P316" s="637">
        <f>O316*$K316</f>
        <v>0</v>
      </c>
      <c r="Q316" s="685"/>
      <c r="R316" s="236"/>
      <c r="S316" s="236"/>
      <c r="T316" s="236"/>
    </row>
    <row r="317" spans="1:20" s="235" customFormat="1" ht="31.5">
      <c r="A317" s="681">
        <f>IF(ISBLANK(E317),"",COUNTA($E$23:E317))</f>
        <v>27</v>
      </c>
      <c r="B317" s="682" t="s">
        <v>1434</v>
      </c>
      <c r="C317" s="685"/>
      <c r="D317" s="685"/>
      <c r="E317" s="684" t="s">
        <v>1</v>
      </c>
      <c r="F317" s="684"/>
      <c r="G317" s="684"/>
      <c r="H317" s="684"/>
      <c r="I317" s="684"/>
      <c r="J317" s="684"/>
      <c r="K317" s="713">
        <f>K121*150</f>
        <v>24875.4</v>
      </c>
      <c r="L317" s="694"/>
      <c r="M317" s="694"/>
      <c r="N317" s="694"/>
      <c r="O317" s="695">
        <f>+L317+M317+N317</f>
        <v>0</v>
      </c>
      <c r="P317" s="637">
        <f>O317*$K317</f>
        <v>0</v>
      </c>
      <c r="Q317" s="685"/>
      <c r="R317" s="236"/>
      <c r="S317" s="236"/>
      <c r="T317" s="236"/>
    </row>
    <row r="318" spans="1:20" s="235" customFormat="1" ht="31.5">
      <c r="A318" s="681">
        <f>IF(ISBLANK(E318),"",COUNTA($E$23:E318))</f>
        <v>28</v>
      </c>
      <c r="B318" s="682" t="s">
        <v>1435</v>
      </c>
      <c r="C318" s="685"/>
      <c r="D318" s="685"/>
      <c r="E318" s="684" t="s">
        <v>1</v>
      </c>
      <c r="F318" s="684"/>
      <c r="G318" s="684"/>
      <c r="H318" s="684"/>
      <c r="I318" s="684"/>
      <c r="J318" s="684"/>
      <c r="K318" s="713">
        <f>K174*185</f>
        <v>10118.02</v>
      </c>
      <c r="L318" s="694"/>
      <c r="M318" s="694"/>
      <c r="N318" s="694"/>
      <c r="O318" s="695">
        <f>+L318+M318+N318</f>
        <v>0</v>
      </c>
      <c r="P318" s="637">
        <f>O318*$K318</f>
        <v>0</v>
      </c>
      <c r="Q318" s="685"/>
      <c r="R318" s="236"/>
      <c r="S318" s="236"/>
      <c r="T318" s="236"/>
    </row>
    <row r="319" spans="1:20" s="235" customFormat="1" ht="31.5">
      <c r="A319" s="681">
        <f>IF(ISBLANK(E319),"",COUNTA($E$23:E319))</f>
        <v>29</v>
      </c>
      <c r="B319" s="682" t="s">
        <v>1465</v>
      </c>
      <c r="C319" s="685"/>
      <c r="D319" s="685"/>
      <c r="E319" s="684" t="s">
        <v>1</v>
      </c>
      <c r="F319" s="684"/>
      <c r="G319" s="684"/>
      <c r="H319" s="684"/>
      <c r="I319" s="684"/>
      <c r="J319" s="684"/>
      <c r="K319" s="713">
        <f>K188*100</f>
        <v>29846.250000000004</v>
      </c>
      <c r="L319" s="694"/>
      <c r="M319" s="694"/>
      <c r="N319" s="694"/>
      <c r="O319" s="695">
        <f>+L319+M319+N319</f>
        <v>0</v>
      </c>
      <c r="P319" s="637">
        <f>O319*$K319</f>
        <v>0</v>
      </c>
      <c r="Q319" s="685"/>
      <c r="R319" s="236"/>
      <c r="S319" s="236"/>
      <c r="T319" s="236"/>
    </row>
    <row r="320" spans="1:20" s="235" customFormat="1" ht="31.5">
      <c r="A320" s="681">
        <f>IF(ISBLANK(E320),"",COUNTA($E$23:E320))</f>
        <v>30</v>
      </c>
      <c r="B320" s="682" t="s">
        <v>1466</v>
      </c>
      <c r="C320" s="685"/>
      <c r="D320" s="685"/>
      <c r="E320" s="684" t="s">
        <v>1</v>
      </c>
      <c r="F320" s="684"/>
      <c r="G320" s="684"/>
      <c r="H320" s="684"/>
      <c r="I320" s="684"/>
      <c r="J320" s="684"/>
      <c r="K320" s="713">
        <v>2200</v>
      </c>
      <c r="L320" s="694"/>
      <c r="M320" s="694"/>
      <c r="N320" s="694"/>
      <c r="O320" s="695">
        <f>+L320+M320+N320</f>
        <v>0</v>
      </c>
      <c r="P320" s="637">
        <f>O320*$K320</f>
        <v>0</v>
      </c>
      <c r="Q320" s="685"/>
      <c r="R320" s="236"/>
      <c r="S320" s="236"/>
      <c r="T320" s="236"/>
    </row>
    <row r="321" spans="1:20" s="235" customFormat="1" ht="31.5">
      <c r="A321" s="665" t="s">
        <v>409</v>
      </c>
      <c r="B321" s="666" t="s">
        <v>410</v>
      </c>
      <c r="C321" s="667"/>
      <c r="D321" s="668"/>
      <c r="E321" s="669"/>
      <c r="F321" s="669"/>
      <c r="G321" s="669"/>
      <c r="H321" s="669"/>
      <c r="I321" s="669"/>
      <c r="J321" s="669"/>
      <c r="K321" s="670"/>
      <c r="L321" s="728"/>
      <c r="M321" s="728"/>
      <c r="N321" s="728"/>
      <c r="O321" s="671"/>
      <c r="P321" s="671"/>
      <c r="Q321" s="672"/>
      <c r="R321" s="236"/>
      <c r="S321" s="236"/>
      <c r="T321" s="236"/>
    </row>
    <row r="322" spans="1:20" s="235" customFormat="1" ht="38.450000000000003" customHeight="1">
      <c r="A322" s="681"/>
      <c r="B322" s="682"/>
      <c r="C322" s="685"/>
      <c r="D322" s="685"/>
      <c r="E322" s="684"/>
      <c r="F322" s="684"/>
      <c r="G322" s="684"/>
      <c r="H322" s="684"/>
      <c r="I322" s="684"/>
      <c r="J322" s="684"/>
      <c r="K322" s="693"/>
      <c r="L322" s="694"/>
      <c r="M322" s="694"/>
      <c r="N322" s="694"/>
      <c r="O322" s="695"/>
      <c r="P322" s="637"/>
      <c r="Q322" s="685"/>
      <c r="R322" s="236"/>
      <c r="S322" s="236"/>
      <c r="T322" s="236"/>
    </row>
    <row r="323" spans="1:20" s="235" customFormat="1" ht="157.5">
      <c r="A323" s="687" t="s">
        <v>34</v>
      </c>
      <c r="B323" s="688" t="s">
        <v>1438</v>
      </c>
      <c r="C323" s="689"/>
      <c r="D323" s="689" t="s">
        <v>1439</v>
      </c>
      <c r="E323" s="690"/>
      <c r="F323" s="690"/>
      <c r="G323" s="690"/>
      <c r="H323" s="690"/>
      <c r="I323" s="690"/>
      <c r="J323" s="690"/>
      <c r="K323" s="689"/>
      <c r="L323" s="691"/>
      <c r="M323" s="691"/>
      <c r="N323" s="691"/>
      <c r="O323" s="692"/>
      <c r="P323" s="692">
        <f>SUBTOTAL(9,P324:P346)</f>
        <v>0</v>
      </c>
      <c r="Q323" s="689"/>
      <c r="R323" s="236"/>
      <c r="S323" s="236"/>
      <c r="T323" s="236"/>
    </row>
    <row r="324" spans="1:20" s="235" customFormat="1" ht="117" customHeight="1">
      <c r="A324" s="681">
        <f>IF(ISBLANK(E324),"",COUNTA($E$23:E324))</f>
        <v>31</v>
      </c>
      <c r="B324" s="682" t="s">
        <v>1467</v>
      </c>
      <c r="C324" s="685" t="s">
        <v>1468</v>
      </c>
      <c r="D324" s="708"/>
      <c r="E324" s="684" t="s">
        <v>3</v>
      </c>
      <c r="F324" s="684"/>
      <c r="G324" s="684"/>
      <c r="H324" s="684"/>
      <c r="I324" s="684"/>
      <c r="J324" s="684"/>
      <c r="K324" s="693">
        <f>SUM(J325:J328)*80%</f>
        <v>1781.048</v>
      </c>
      <c r="L324" s="694"/>
      <c r="M324" s="694"/>
      <c r="N324" s="694"/>
      <c r="O324" s="695">
        <f>+L324+M324+N324</f>
        <v>0</v>
      </c>
      <c r="P324" s="637">
        <f>O324*$K324</f>
        <v>0</v>
      </c>
      <c r="Q324" s="685"/>
      <c r="R324" s="236"/>
      <c r="S324" s="236"/>
      <c r="T324" s="236"/>
    </row>
    <row r="325" spans="1:20" s="235" customFormat="1" ht="15.75" outlineLevel="1">
      <c r="A325" s="681"/>
      <c r="B325" s="682" t="s">
        <v>712</v>
      </c>
      <c r="C325" s="685"/>
      <c r="D325" s="708"/>
      <c r="E325" s="684"/>
      <c r="F325" s="684"/>
      <c r="G325" s="684"/>
      <c r="H325" s="684"/>
      <c r="I325" s="684"/>
      <c r="J325" s="684"/>
      <c r="K325" s="693"/>
      <c r="L325" s="694"/>
      <c r="M325" s="694"/>
      <c r="N325" s="694"/>
      <c r="O325" s="695"/>
      <c r="P325" s="637"/>
      <c r="Q325" s="685"/>
      <c r="R325" s="236"/>
      <c r="S325" s="236"/>
      <c r="T325" s="236"/>
    </row>
    <row r="326" spans="1:20" s="235" customFormat="1" ht="15.75" outlineLevel="1">
      <c r="A326" s="681"/>
      <c r="B326" s="682" t="s">
        <v>530</v>
      </c>
      <c r="C326" s="685"/>
      <c r="D326" s="708"/>
      <c r="E326" s="684"/>
      <c r="F326" s="684">
        <v>4</v>
      </c>
      <c r="G326" s="684">
        <f>(13+23)*2+4.6+12.6</f>
        <v>89.199999999999989</v>
      </c>
      <c r="H326" s="684"/>
      <c r="I326" s="684">
        <v>4</v>
      </c>
      <c r="J326" s="684">
        <f>I326*G326*F326</f>
        <v>1427.1999999999998</v>
      </c>
      <c r="K326" s="693"/>
      <c r="L326" s="694"/>
      <c r="M326" s="694"/>
      <c r="N326" s="694"/>
      <c r="O326" s="695"/>
      <c r="P326" s="637"/>
      <c r="Q326" s="685"/>
      <c r="R326" s="236"/>
      <c r="S326" s="236"/>
      <c r="T326" s="236"/>
    </row>
    <row r="327" spans="1:20" s="235" customFormat="1" ht="15.75" outlineLevel="1">
      <c r="A327" s="681"/>
      <c r="B327" s="682" t="s">
        <v>732</v>
      </c>
      <c r="C327" s="685"/>
      <c r="D327" s="708"/>
      <c r="E327" s="684"/>
      <c r="F327" s="684"/>
      <c r="G327" s="684"/>
      <c r="H327" s="684"/>
      <c r="I327" s="684"/>
      <c r="J327" s="684"/>
      <c r="K327" s="693"/>
      <c r="L327" s="694"/>
      <c r="M327" s="694"/>
      <c r="N327" s="694"/>
      <c r="O327" s="695"/>
      <c r="P327" s="637"/>
      <c r="Q327" s="685"/>
      <c r="R327" s="236"/>
      <c r="S327" s="236"/>
      <c r="T327" s="236"/>
    </row>
    <row r="328" spans="1:20" s="235" customFormat="1" ht="24" customHeight="1" outlineLevel="1">
      <c r="A328" s="681"/>
      <c r="B328" s="682" t="s">
        <v>530</v>
      </c>
      <c r="C328" s="685"/>
      <c r="D328" s="708"/>
      <c r="E328" s="684"/>
      <c r="F328" s="684">
        <v>3</v>
      </c>
      <c r="G328" s="684">
        <f>(20+10)*2+8.3</f>
        <v>68.3</v>
      </c>
      <c r="H328" s="684"/>
      <c r="I328" s="684">
        <v>3.9</v>
      </c>
      <c r="J328" s="684">
        <f>I328*G328*F328</f>
        <v>799.11</v>
      </c>
      <c r="K328" s="693"/>
      <c r="L328" s="694"/>
      <c r="M328" s="694"/>
      <c r="N328" s="694"/>
      <c r="O328" s="695"/>
      <c r="P328" s="637"/>
      <c r="Q328" s="685"/>
      <c r="R328" s="236"/>
      <c r="S328" s="236"/>
      <c r="T328" s="236"/>
    </row>
    <row r="329" spans="1:20" s="235" customFormat="1" ht="15.75">
      <c r="A329" s="681"/>
      <c r="B329" s="682"/>
      <c r="C329" s="685"/>
      <c r="D329" s="708"/>
      <c r="E329" s="684"/>
      <c r="F329" s="684"/>
      <c r="G329" s="684"/>
      <c r="H329" s="684"/>
      <c r="I329" s="684"/>
      <c r="J329" s="684"/>
      <c r="K329" s="693"/>
      <c r="L329" s="694"/>
      <c r="M329" s="694"/>
      <c r="N329" s="694"/>
      <c r="O329" s="695"/>
      <c r="P329" s="637"/>
      <c r="Q329" s="685"/>
      <c r="R329" s="236"/>
      <c r="S329" s="236"/>
      <c r="T329" s="236"/>
    </row>
    <row r="330" spans="1:20" s="235" customFormat="1" ht="110.25">
      <c r="A330" s="681">
        <f>IF(ISBLANK(E330),"",COUNTA($E$23:E330))</f>
        <v>32</v>
      </c>
      <c r="B330" s="682" t="s">
        <v>1441</v>
      </c>
      <c r="C330" s="685" t="s">
        <v>1468</v>
      </c>
      <c r="D330" s="685"/>
      <c r="E330" s="684" t="s">
        <v>3</v>
      </c>
      <c r="F330" s="684"/>
      <c r="G330" s="684"/>
      <c r="H330" s="684"/>
      <c r="I330" s="684"/>
      <c r="J330" s="684"/>
      <c r="K330" s="693">
        <f>SUM(J332:J342)*80%</f>
        <v>749.06400000000019</v>
      </c>
      <c r="L330" s="694"/>
      <c r="M330" s="694"/>
      <c r="N330" s="694"/>
      <c r="O330" s="695">
        <f>+L330+M330+N330</f>
        <v>0</v>
      </c>
      <c r="P330" s="637">
        <f>O330*$K330</f>
        <v>0</v>
      </c>
      <c r="Q330" s="685"/>
      <c r="R330" s="236"/>
      <c r="S330" s="236"/>
      <c r="T330" s="236"/>
    </row>
    <row r="331" spans="1:20" s="235" customFormat="1" ht="15.75">
      <c r="A331" s="681"/>
      <c r="B331" s="682" t="s">
        <v>712</v>
      </c>
      <c r="C331" s="685"/>
      <c r="D331" s="685"/>
      <c r="E331" s="684"/>
      <c r="F331" s="684"/>
      <c r="G331" s="684"/>
      <c r="H331" s="684"/>
      <c r="I331" s="684"/>
      <c r="J331" s="684"/>
      <c r="K331" s="693"/>
      <c r="L331" s="694"/>
      <c r="M331" s="694"/>
      <c r="N331" s="694"/>
      <c r="O331" s="695"/>
      <c r="P331" s="637"/>
      <c r="Q331" s="685"/>
      <c r="R331" s="236"/>
      <c r="S331" s="236"/>
      <c r="T331" s="236"/>
    </row>
    <row r="332" spans="1:20" s="235" customFormat="1" ht="15.75" outlineLevel="1">
      <c r="A332" s="681"/>
      <c r="B332" s="682" t="s">
        <v>733</v>
      </c>
      <c r="C332" s="685"/>
      <c r="D332" s="708"/>
      <c r="E332" s="684"/>
      <c r="F332" s="684">
        <v>1</v>
      </c>
      <c r="G332" s="684">
        <f>13*2+5.5+5.6*2+1.45+6+3.7+12</f>
        <v>65.850000000000009</v>
      </c>
      <c r="H332" s="684"/>
      <c r="I332" s="684">
        <v>4</v>
      </c>
      <c r="J332" s="684">
        <f>I332*G332</f>
        <v>263.40000000000003</v>
      </c>
      <c r="K332" s="693"/>
      <c r="L332" s="694"/>
      <c r="M332" s="694"/>
      <c r="N332" s="694"/>
      <c r="O332" s="695"/>
      <c r="P332" s="637"/>
      <c r="Q332" s="685"/>
      <c r="R332" s="236"/>
      <c r="S332" s="236"/>
      <c r="T332" s="236"/>
    </row>
    <row r="333" spans="1:20" s="235" customFormat="1" ht="15.75">
      <c r="A333" s="681"/>
      <c r="B333" s="682" t="s">
        <v>480</v>
      </c>
      <c r="C333" s="685"/>
      <c r="D333" s="685"/>
      <c r="E333" s="684"/>
      <c r="F333" s="684"/>
      <c r="G333" s="684"/>
      <c r="H333" s="684"/>
      <c r="I333" s="684"/>
      <c r="J333" s="684"/>
      <c r="K333" s="693"/>
      <c r="L333" s="694"/>
      <c r="M333" s="694"/>
      <c r="N333" s="694"/>
      <c r="O333" s="695"/>
      <c r="P333" s="637"/>
      <c r="Q333" s="685"/>
      <c r="R333" s="236"/>
      <c r="S333" s="236"/>
      <c r="T333" s="236"/>
    </row>
    <row r="334" spans="1:20" s="235" customFormat="1" ht="15.75" outlineLevel="1">
      <c r="A334" s="681"/>
      <c r="B334" s="682" t="s">
        <v>733</v>
      </c>
      <c r="C334" s="685"/>
      <c r="D334" s="708"/>
      <c r="E334" s="684"/>
      <c r="F334" s="684">
        <v>1</v>
      </c>
      <c r="G334" s="684">
        <f>4.6+2.6+8.7+4.7</f>
        <v>20.599999999999998</v>
      </c>
      <c r="H334" s="684"/>
      <c r="I334" s="684">
        <v>4</v>
      </c>
      <c r="J334" s="684">
        <f>I334*G334</f>
        <v>82.399999999999991</v>
      </c>
      <c r="K334" s="693"/>
      <c r="L334" s="694"/>
      <c r="M334" s="694"/>
      <c r="N334" s="694"/>
      <c r="O334" s="695"/>
      <c r="P334" s="637"/>
      <c r="Q334" s="685"/>
      <c r="R334" s="236"/>
      <c r="S334" s="236"/>
      <c r="T334" s="236"/>
    </row>
    <row r="335" spans="1:20" s="235" customFormat="1" ht="15.75">
      <c r="A335" s="681"/>
      <c r="B335" s="682" t="s">
        <v>734</v>
      </c>
      <c r="C335" s="685"/>
      <c r="D335" s="685"/>
      <c r="E335" s="684"/>
      <c r="F335" s="684"/>
      <c r="G335" s="684"/>
      <c r="H335" s="684"/>
      <c r="I335" s="684"/>
      <c r="J335" s="684"/>
      <c r="K335" s="693"/>
      <c r="L335" s="694"/>
      <c r="M335" s="694"/>
      <c r="N335" s="694"/>
      <c r="O335" s="695"/>
      <c r="P335" s="637"/>
      <c r="Q335" s="685"/>
      <c r="R335" s="236"/>
      <c r="S335" s="236"/>
      <c r="T335" s="236"/>
    </row>
    <row r="336" spans="1:20" s="235" customFormat="1" ht="15.75" outlineLevel="1">
      <c r="A336" s="681"/>
      <c r="B336" s="682" t="s">
        <v>733</v>
      </c>
      <c r="C336" s="685"/>
      <c r="D336" s="708"/>
      <c r="E336" s="684"/>
      <c r="F336" s="684">
        <v>1</v>
      </c>
      <c r="G336" s="684">
        <f>4.6+2.6+8.7+4.7</f>
        <v>20.599999999999998</v>
      </c>
      <c r="H336" s="684"/>
      <c r="I336" s="684">
        <v>4</v>
      </c>
      <c r="J336" s="684">
        <f>I336*G336</f>
        <v>82.399999999999991</v>
      </c>
      <c r="K336" s="693"/>
      <c r="L336" s="694"/>
      <c r="M336" s="694"/>
      <c r="N336" s="694"/>
      <c r="O336" s="695"/>
      <c r="P336" s="637"/>
      <c r="Q336" s="685"/>
      <c r="R336" s="236"/>
      <c r="S336" s="236"/>
      <c r="T336" s="236"/>
    </row>
    <row r="337" spans="1:20" s="235" customFormat="1" ht="15.75">
      <c r="A337" s="681"/>
      <c r="B337" s="682" t="s">
        <v>735</v>
      </c>
      <c r="C337" s="685"/>
      <c r="D337" s="685"/>
      <c r="E337" s="684"/>
      <c r="F337" s="684"/>
      <c r="G337" s="684"/>
      <c r="H337" s="684"/>
      <c r="I337" s="684"/>
      <c r="J337" s="684"/>
      <c r="K337" s="693"/>
      <c r="L337" s="694"/>
      <c r="M337" s="694"/>
      <c r="N337" s="694"/>
      <c r="O337" s="695"/>
      <c r="P337" s="637"/>
      <c r="Q337" s="685"/>
      <c r="R337" s="236"/>
      <c r="S337" s="236"/>
      <c r="T337" s="236"/>
    </row>
    <row r="338" spans="1:20" s="235" customFormat="1" ht="15.75" outlineLevel="1">
      <c r="A338" s="681"/>
      <c r="B338" s="682" t="s">
        <v>733</v>
      </c>
      <c r="C338" s="685"/>
      <c r="D338" s="708"/>
      <c r="E338" s="684"/>
      <c r="F338" s="684">
        <v>1</v>
      </c>
      <c r="G338" s="684">
        <f>11.5*2+14.1+12.3+5.6*2+2*3+3.2</f>
        <v>69.800000000000011</v>
      </c>
      <c r="H338" s="684"/>
      <c r="I338" s="684">
        <v>4</v>
      </c>
      <c r="J338" s="684">
        <f>I338*G338</f>
        <v>279.20000000000005</v>
      </c>
      <c r="K338" s="693"/>
      <c r="L338" s="694"/>
      <c r="M338" s="694"/>
      <c r="N338" s="694"/>
      <c r="O338" s="695"/>
      <c r="P338" s="637"/>
      <c r="Q338" s="685"/>
      <c r="R338" s="236"/>
      <c r="S338" s="236"/>
      <c r="T338" s="236"/>
    </row>
    <row r="339" spans="1:20" s="235" customFormat="1" ht="15.75" outlineLevel="1">
      <c r="A339" s="681"/>
      <c r="B339" s="682" t="s">
        <v>732</v>
      </c>
      <c r="C339" s="685"/>
      <c r="D339" s="708"/>
      <c r="E339" s="684"/>
      <c r="F339" s="684"/>
      <c r="G339" s="684"/>
      <c r="H339" s="684"/>
      <c r="I339" s="684"/>
      <c r="J339" s="684"/>
      <c r="K339" s="693"/>
      <c r="L339" s="694"/>
      <c r="M339" s="694"/>
      <c r="N339" s="694"/>
      <c r="O339" s="695"/>
      <c r="P339" s="637"/>
      <c r="Q339" s="685"/>
      <c r="R339" s="236"/>
      <c r="S339" s="236"/>
      <c r="T339" s="236"/>
    </row>
    <row r="340" spans="1:20" s="235" customFormat="1" ht="15.75" outlineLevel="1">
      <c r="A340" s="681"/>
      <c r="B340" s="682" t="s">
        <v>477</v>
      </c>
      <c r="C340" s="685"/>
      <c r="D340" s="708"/>
      <c r="E340" s="684"/>
      <c r="F340" s="684">
        <v>1</v>
      </c>
      <c r="G340" s="684">
        <f>4*2+5.5+6+3*2+2</f>
        <v>27.5</v>
      </c>
      <c r="H340" s="684"/>
      <c r="I340" s="684">
        <v>3.9</v>
      </c>
      <c r="J340" s="684">
        <f>I340*G340</f>
        <v>107.25</v>
      </c>
      <c r="K340" s="693"/>
      <c r="L340" s="694"/>
      <c r="M340" s="694"/>
      <c r="N340" s="694"/>
      <c r="O340" s="695"/>
      <c r="P340" s="637"/>
      <c r="Q340" s="685"/>
      <c r="R340" s="236"/>
      <c r="S340" s="236"/>
      <c r="T340" s="236"/>
    </row>
    <row r="341" spans="1:20" s="235" customFormat="1" ht="15.75" outlineLevel="1">
      <c r="A341" s="681"/>
      <c r="B341" s="682" t="s">
        <v>480</v>
      </c>
      <c r="C341" s="685"/>
      <c r="D341" s="708"/>
      <c r="E341" s="684"/>
      <c r="F341" s="684">
        <v>1</v>
      </c>
      <c r="G341" s="684">
        <f>6+2+2.8*2+2</f>
        <v>15.6</v>
      </c>
      <c r="H341" s="684"/>
      <c r="I341" s="684">
        <v>3.9</v>
      </c>
      <c r="J341" s="684">
        <f>I341*G341</f>
        <v>60.839999999999996</v>
      </c>
      <c r="K341" s="693"/>
      <c r="L341" s="694"/>
      <c r="M341" s="694"/>
      <c r="N341" s="694"/>
      <c r="O341" s="695"/>
      <c r="P341" s="637"/>
      <c r="Q341" s="685"/>
      <c r="R341" s="236"/>
      <c r="S341" s="236"/>
      <c r="T341" s="236"/>
    </row>
    <row r="342" spans="1:20" s="235" customFormat="1" ht="15.75" outlineLevel="1">
      <c r="A342" s="681"/>
      <c r="B342" s="682" t="s">
        <v>734</v>
      </c>
      <c r="C342" s="685"/>
      <c r="D342" s="708"/>
      <c r="E342" s="684"/>
      <c r="F342" s="684">
        <v>1</v>
      </c>
      <c r="G342" s="684">
        <f>6+2+2.8*2+2</f>
        <v>15.6</v>
      </c>
      <c r="H342" s="684"/>
      <c r="I342" s="684">
        <v>3.9</v>
      </c>
      <c r="J342" s="684">
        <f>I342*G342</f>
        <v>60.839999999999996</v>
      </c>
      <c r="K342" s="693"/>
      <c r="L342" s="694"/>
      <c r="M342" s="694"/>
      <c r="N342" s="694"/>
      <c r="O342" s="695"/>
      <c r="P342" s="637"/>
      <c r="Q342" s="685"/>
      <c r="R342" s="236"/>
      <c r="S342" s="236"/>
      <c r="T342" s="236"/>
    </row>
    <row r="343" spans="1:20" s="235" customFormat="1" ht="15.75" outlineLevel="1">
      <c r="A343" s="681"/>
      <c r="B343" s="682"/>
      <c r="C343" s="685"/>
      <c r="D343" s="708"/>
      <c r="E343" s="684"/>
      <c r="F343" s="684"/>
      <c r="G343" s="684"/>
      <c r="H343" s="684"/>
      <c r="I343" s="684"/>
      <c r="J343" s="684">
        <f>F343*G343*H343</f>
        <v>0</v>
      </c>
      <c r="K343" s="693"/>
      <c r="L343" s="694"/>
      <c r="M343" s="694"/>
      <c r="N343" s="694"/>
      <c r="O343" s="695"/>
      <c r="P343" s="637"/>
      <c r="Q343" s="685"/>
      <c r="R343" s="236"/>
      <c r="S343" s="236"/>
      <c r="T343" s="236"/>
    </row>
    <row r="344" spans="1:20" s="235" customFormat="1" ht="63">
      <c r="A344" s="681">
        <f>IF(ISBLANK(E344),"",COUNTA($E$23:E344))</f>
        <v>33</v>
      </c>
      <c r="B344" s="682" t="s">
        <v>1442</v>
      </c>
      <c r="C344" s="685" t="s">
        <v>1443</v>
      </c>
      <c r="D344" s="685"/>
      <c r="E344" s="684" t="s">
        <v>0</v>
      </c>
      <c r="F344" s="684"/>
      <c r="G344" s="684"/>
      <c r="H344" s="684"/>
      <c r="I344" s="684"/>
      <c r="J344" s="684"/>
      <c r="K344" s="693">
        <v>15</v>
      </c>
      <c r="L344" s="694"/>
      <c r="M344" s="694"/>
      <c r="N344" s="694"/>
      <c r="O344" s="695">
        <f>+L344+M344+N344</f>
        <v>0</v>
      </c>
      <c r="P344" s="637">
        <f>O344*$K344</f>
        <v>0</v>
      </c>
      <c r="Q344" s="685"/>
      <c r="R344" s="236"/>
      <c r="S344" s="236"/>
      <c r="T344" s="236"/>
    </row>
    <row r="345" spans="1:20" ht="31.5">
      <c r="A345" s="681">
        <f>IF(ISBLANK(E345),"",COUNTA($E$23:E345))</f>
        <v>34</v>
      </c>
      <c r="B345" s="682" t="s">
        <v>1444</v>
      </c>
      <c r="C345" s="685"/>
      <c r="D345" s="685"/>
      <c r="E345" s="684" t="s">
        <v>2</v>
      </c>
      <c r="F345" s="684"/>
      <c r="G345" s="684"/>
      <c r="H345" s="684"/>
      <c r="I345" s="684"/>
      <c r="J345" s="684"/>
      <c r="K345" s="693">
        <f>(20*13.65+10*11)*55%</f>
        <v>210.65</v>
      </c>
      <c r="L345" s="636"/>
      <c r="M345" s="636"/>
      <c r="N345" s="636"/>
      <c r="O345" s="637">
        <f>+L345+M345+N345</f>
        <v>0</v>
      </c>
      <c r="P345" s="637">
        <f>O345*$K345</f>
        <v>0</v>
      </c>
      <c r="Q345" s="685"/>
      <c r="R345" s="235"/>
    </row>
    <row r="346" spans="1:20" ht="31.5">
      <c r="A346" s="681">
        <f>IF(ISBLANK(E346),"",COUNTA($E$23:E346))</f>
        <v>35</v>
      </c>
      <c r="B346" s="682" t="s">
        <v>1445</v>
      </c>
      <c r="C346" s="685"/>
      <c r="D346" s="685"/>
      <c r="E346" s="684" t="s">
        <v>2</v>
      </c>
      <c r="F346" s="684"/>
      <c r="G346" s="684"/>
      <c r="H346" s="684"/>
      <c r="I346" s="684"/>
      <c r="J346" s="684"/>
      <c r="K346" s="693">
        <v>60</v>
      </c>
      <c r="L346" s="636"/>
      <c r="M346" s="636"/>
      <c r="N346" s="636"/>
      <c r="O346" s="637">
        <f>+L346+M346+N346</f>
        <v>0</v>
      </c>
      <c r="P346" s="637">
        <f>O346*$K346</f>
        <v>0</v>
      </c>
      <c r="Q346" s="685"/>
      <c r="R346" s="237"/>
      <c r="S346" s="238"/>
    </row>
    <row r="347" spans="1:20" ht="94.5">
      <c r="A347" s="687" t="s">
        <v>35</v>
      </c>
      <c r="B347" s="688" t="s">
        <v>1447</v>
      </c>
      <c r="C347" s="689"/>
      <c r="D347" s="689" t="s">
        <v>1469</v>
      </c>
      <c r="E347" s="690"/>
      <c r="F347" s="690"/>
      <c r="G347" s="690"/>
      <c r="H347" s="690"/>
      <c r="I347" s="690"/>
      <c r="J347" s="690"/>
      <c r="K347" s="689"/>
      <c r="L347" s="691"/>
      <c r="M347" s="691"/>
      <c r="N347" s="691"/>
      <c r="O347" s="692"/>
      <c r="P347" s="692">
        <f>SUBTOTAL(9,P348:P372)</f>
        <v>0</v>
      </c>
      <c r="Q347" s="689"/>
    </row>
    <row r="348" spans="1:20" ht="63">
      <c r="A348" s="681">
        <f>IF(ISBLANK(E348),"",COUNTA($E$23:E348))</f>
        <v>36</v>
      </c>
      <c r="B348" s="682" t="s">
        <v>1448</v>
      </c>
      <c r="C348" s="685" t="s">
        <v>1449</v>
      </c>
      <c r="D348" s="708"/>
      <c r="E348" s="684" t="s">
        <v>3</v>
      </c>
      <c r="F348" s="684"/>
      <c r="G348" s="684"/>
      <c r="H348" s="684"/>
      <c r="I348" s="684"/>
      <c r="J348" s="684"/>
      <c r="K348" s="693">
        <f>SUM(J349:J352)*75%</f>
        <v>1469.9549999999999</v>
      </c>
      <c r="L348" s="694"/>
      <c r="M348" s="694"/>
      <c r="N348" s="694"/>
      <c r="O348" s="695">
        <f>+L348+M348+N348</f>
        <v>0</v>
      </c>
      <c r="P348" s="637">
        <f>O348*$K348</f>
        <v>0</v>
      </c>
      <c r="Q348" s="685"/>
    </row>
    <row r="349" spans="1:20" s="235" customFormat="1" ht="15.75" outlineLevel="1">
      <c r="A349" s="681"/>
      <c r="B349" s="682" t="s">
        <v>712</v>
      </c>
      <c r="C349" s="685"/>
      <c r="D349" s="708"/>
      <c r="E349" s="684"/>
      <c r="F349" s="684"/>
      <c r="G349" s="684"/>
      <c r="H349" s="684"/>
      <c r="I349" s="684"/>
      <c r="J349" s="684"/>
      <c r="K349" s="693"/>
      <c r="L349" s="694"/>
      <c r="M349" s="694"/>
      <c r="N349" s="694"/>
      <c r="O349" s="695"/>
      <c r="P349" s="637"/>
      <c r="Q349" s="685"/>
      <c r="R349" s="236"/>
      <c r="S349" s="236"/>
      <c r="T349" s="236"/>
    </row>
    <row r="350" spans="1:20" s="235" customFormat="1" ht="15.75" outlineLevel="1">
      <c r="A350" s="681"/>
      <c r="B350" s="682" t="s">
        <v>530</v>
      </c>
      <c r="C350" s="685"/>
      <c r="D350" s="708"/>
      <c r="E350" s="684"/>
      <c r="F350" s="684">
        <v>4</v>
      </c>
      <c r="G350" s="684">
        <f>(13+23)*2+4.6+12.6</f>
        <v>89.199999999999989</v>
      </c>
      <c r="H350" s="684"/>
      <c r="I350" s="684">
        <v>4</v>
      </c>
      <c r="J350" s="684">
        <f>I350*G350*F350</f>
        <v>1427.1999999999998</v>
      </c>
      <c r="K350" s="693"/>
      <c r="L350" s="694"/>
      <c r="M350" s="694"/>
      <c r="N350" s="694"/>
      <c r="O350" s="695"/>
      <c r="P350" s="637"/>
      <c r="Q350" s="685"/>
      <c r="R350" s="236"/>
      <c r="S350" s="236"/>
      <c r="T350" s="236"/>
    </row>
    <row r="351" spans="1:20" s="235" customFormat="1" ht="15.75" outlineLevel="1">
      <c r="A351" s="681"/>
      <c r="B351" s="682" t="s">
        <v>732</v>
      </c>
      <c r="C351" s="685"/>
      <c r="D351" s="708"/>
      <c r="E351" s="684"/>
      <c r="F351" s="684"/>
      <c r="G351" s="684"/>
      <c r="H351" s="684"/>
      <c r="I351" s="684"/>
      <c r="J351" s="684"/>
      <c r="K351" s="693"/>
      <c r="L351" s="694"/>
      <c r="M351" s="694"/>
      <c r="N351" s="694"/>
      <c r="O351" s="695"/>
      <c r="P351" s="637"/>
      <c r="Q351" s="685"/>
      <c r="R351" s="236"/>
      <c r="S351" s="236"/>
      <c r="T351" s="236"/>
    </row>
    <row r="352" spans="1:20" s="235" customFormat="1" ht="15.75" outlineLevel="1">
      <c r="A352" s="681"/>
      <c r="B352" s="682" t="s">
        <v>530</v>
      </c>
      <c r="C352" s="685"/>
      <c r="D352" s="708"/>
      <c r="E352" s="684"/>
      <c r="F352" s="684">
        <v>2</v>
      </c>
      <c r="G352" s="684">
        <f>(20+10)*2+8.3</f>
        <v>68.3</v>
      </c>
      <c r="H352" s="684"/>
      <c r="I352" s="684">
        <v>3.9</v>
      </c>
      <c r="J352" s="684">
        <f>I352*G352*F352</f>
        <v>532.74</v>
      </c>
      <c r="K352" s="693"/>
      <c r="L352" s="694"/>
      <c r="M352" s="694"/>
      <c r="N352" s="694"/>
      <c r="O352" s="695"/>
      <c r="P352" s="637"/>
      <c r="Q352" s="685"/>
      <c r="R352" s="236"/>
      <c r="S352" s="236"/>
      <c r="T352" s="236"/>
    </row>
    <row r="353" spans="1:20" ht="63">
      <c r="A353" s="681">
        <f>IF(ISBLANK(E353),"",COUNTA($E$23:E353))</f>
        <v>37</v>
      </c>
      <c r="B353" s="682" t="s">
        <v>1450</v>
      </c>
      <c r="C353" s="685" t="s">
        <v>1470</v>
      </c>
      <c r="D353" s="685"/>
      <c r="E353" s="684" t="s">
        <v>3</v>
      </c>
      <c r="F353" s="684"/>
      <c r="G353" s="684"/>
      <c r="H353" s="684"/>
      <c r="I353" s="684"/>
      <c r="J353" s="684"/>
      <c r="K353" s="693">
        <f>SUM(J354:J369)*75%</f>
        <v>2702.7525000000005</v>
      </c>
      <c r="L353" s="694"/>
      <c r="M353" s="694"/>
      <c r="N353" s="694"/>
      <c r="O353" s="695">
        <f>+L353+M353+N353</f>
        <v>0</v>
      </c>
      <c r="P353" s="637">
        <f>O353*$K353</f>
        <v>0</v>
      </c>
      <c r="Q353" s="685"/>
    </row>
    <row r="354" spans="1:20" ht="15.75" outlineLevel="1">
      <c r="A354" s="681"/>
      <c r="B354" s="682" t="s">
        <v>712</v>
      </c>
      <c r="C354" s="685"/>
      <c r="D354" s="708"/>
      <c r="E354" s="684"/>
      <c r="F354" s="684"/>
      <c r="G354" s="684"/>
      <c r="H354" s="684"/>
      <c r="I354" s="684"/>
      <c r="J354" s="684"/>
      <c r="K354" s="693"/>
      <c r="L354" s="694"/>
      <c r="M354" s="694"/>
      <c r="N354" s="694"/>
      <c r="O354" s="695"/>
      <c r="P354" s="637"/>
      <c r="Q354" s="685"/>
    </row>
    <row r="355" spans="1:20" ht="15.75" outlineLevel="1">
      <c r="A355" s="681"/>
      <c r="B355" s="682" t="s">
        <v>530</v>
      </c>
      <c r="C355" s="685"/>
      <c r="D355" s="708"/>
      <c r="E355" s="684"/>
      <c r="F355" s="684">
        <v>4</v>
      </c>
      <c r="G355" s="684">
        <f>(13+23)*2+4.6+12.6</f>
        <v>89.199999999999989</v>
      </c>
      <c r="H355" s="684"/>
      <c r="I355" s="684">
        <v>4</v>
      </c>
      <c r="J355" s="684">
        <f>I355*G355*F355</f>
        <v>1427.1999999999998</v>
      </c>
      <c r="K355" s="693"/>
      <c r="L355" s="694"/>
      <c r="M355" s="694"/>
      <c r="N355" s="694"/>
      <c r="O355" s="695"/>
      <c r="P355" s="637"/>
      <c r="Q355" s="685"/>
    </row>
    <row r="356" spans="1:20" ht="15.75" outlineLevel="1">
      <c r="A356" s="681"/>
      <c r="B356" s="682" t="s">
        <v>712</v>
      </c>
      <c r="C356" s="685"/>
      <c r="D356" s="685"/>
      <c r="E356" s="684"/>
      <c r="F356" s="684"/>
      <c r="G356" s="684"/>
      <c r="H356" s="684"/>
      <c r="I356" s="684"/>
      <c r="J356" s="684"/>
      <c r="K356" s="693"/>
      <c r="L356" s="694"/>
      <c r="M356" s="694"/>
      <c r="N356" s="694"/>
      <c r="O356" s="695"/>
      <c r="P356" s="637"/>
      <c r="Q356" s="685"/>
    </row>
    <row r="357" spans="1:20" ht="15.75" outlineLevel="1">
      <c r="A357" s="681"/>
      <c r="B357" s="682" t="s">
        <v>733</v>
      </c>
      <c r="C357" s="685"/>
      <c r="D357" s="708"/>
      <c r="E357" s="684"/>
      <c r="F357" s="684">
        <v>2</v>
      </c>
      <c r="G357" s="684">
        <f>13*2+5.5+5.6*2+1.45+6+3.7+12</f>
        <v>65.850000000000009</v>
      </c>
      <c r="H357" s="684"/>
      <c r="I357" s="684">
        <v>4</v>
      </c>
      <c r="J357" s="684">
        <f>I357*G357*F357</f>
        <v>526.80000000000007</v>
      </c>
      <c r="K357" s="693"/>
      <c r="L357" s="694"/>
      <c r="M357" s="694"/>
      <c r="N357" s="694"/>
      <c r="O357" s="695"/>
      <c r="P357" s="637"/>
      <c r="Q357" s="685"/>
    </row>
    <row r="358" spans="1:20" ht="15.75" outlineLevel="1">
      <c r="A358" s="681"/>
      <c r="B358" s="682" t="s">
        <v>480</v>
      </c>
      <c r="C358" s="685"/>
      <c r="D358" s="685"/>
      <c r="E358" s="684"/>
      <c r="F358" s="684"/>
      <c r="G358" s="684"/>
      <c r="H358" s="684"/>
      <c r="I358" s="684"/>
      <c r="J358" s="684"/>
      <c r="K358" s="693"/>
      <c r="L358" s="694"/>
      <c r="M358" s="694"/>
      <c r="N358" s="694"/>
      <c r="O358" s="695"/>
      <c r="P358" s="637"/>
      <c r="Q358" s="685"/>
    </row>
    <row r="359" spans="1:20" ht="15.75" outlineLevel="1">
      <c r="A359" s="681"/>
      <c r="B359" s="682" t="s">
        <v>733</v>
      </c>
      <c r="C359" s="685"/>
      <c r="D359" s="708"/>
      <c r="E359" s="684"/>
      <c r="F359" s="684">
        <v>2</v>
      </c>
      <c r="G359" s="684">
        <f>4.6+2.6+8.7+4.7</f>
        <v>20.599999999999998</v>
      </c>
      <c r="H359" s="684"/>
      <c r="I359" s="684">
        <v>4</v>
      </c>
      <c r="J359" s="684">
        <f>I359*G359*F359</f>
        <v>164.79999999999998</v>
      </c>
      <c r="K359" s="693"/>
      <c r="L359" s="694"/>
      <c r="M359" s="694"/>
      <c r="N359" s="694"/>
      <c r="O359" s="695"/>
      <c r="P359" s="637"/>
      <c r="Q359" s="685"/>
    </row>
    <row r="360" spans="1:20" ht="15.75" outlineLevel="1">
      <c r="A360" s="681"/>
      <c r="B360" s="682" t="s">
        <v>734</v>
      </c>
      <c r="C360" s="685"/>
      <c r="D360" s="685"/>
      <c r="E360" s="684"/>
      <c r="F360" s="684"/>
      <c r="G360" s="684"/>
      <c r="H360" s="684"/>
      <c r="I360" s="684"/>
      <c r="J360" s="684"/>
      <c r="K360" s="693"/>
      <c r="L360" s="694"/>
      <c r="M360" s="694"/>
      <c r="N360" s="694"/>
      <c r="O360" s="695"/>
      <c r="P360" s="637"/>
      <c r="Q360" s="685"/>
    </row>
    <row r="361" spans="1:20" ht="15.75" outlineLevel="1">
      <c r="A361" s="681"/>
      <c r="B361" s="682" t="s">
        <v>733</v>
      </c>
      <c r="C361" s="685"/>
      <c r="D361" s="708"/>
      <c r="E361" s="684"/>
      <c r="F361" s="684">
        <v>2</v>
      </c>
      <c r="G361" s="684">
        <f>4.6+2.6+8.7+4.7</f>
        <v>20.599999999999998</v>
      </c>
      <c r="H361" s="684"/>
      <c r="I361" s="684">
        <v>4</v>
      </c>
      <c r="J361" s="684">
        <f>I361*G361*F361</f>
        <v>164.79999999999998</v>
      </c>
      <c r="K361" s="693"/>
      <c r="L361" s="694"/>
      <c r="M361" s="694"/>
      <c r="N361" s="694"/>
      <c r="O361" s="695"/>
      <c r="P361" s="637"/>
      <c r="Q361" s="685"/>
    </row>
    <row r="362" spans="1:20" ht="15.75" outlineLevel="1">
      <c r="A362" s="681"/>
      <c r="B362" s="682" t="s">
        <v>735</v>
      </c>
      <c r="C362" s="685"/>
      <c r="D362" s="685"/>
      <c r="E362" s="684"/>
      <c r="F362" s="684"/>
      <c r="G362" s="684"/>
      <c r="H362" s="684"/>
      <c r="I362" s="684"/>
      <c r="J362" s="684"/>
      <c r="K362" s="693"/>
      <c r="L362" s="694"/>
      <c r="M362" s="694"/>
      <c r="N362" s="694"/>
      <c r="O362" s="695"/>
      <c r="P362" s="637"/>
      <c r="Q362" s="685"/>
    </row>
    <row r="363" spans="1:20" ht="15.75" outlineLevel="1">
      <c r="A363" s="681"/>
      <c r="B363" s="682" t="s">
        <v>733</v>
      </c>
      <c r="C363" s="685"/>
      <c r="D363" s="708"/>
      <c r="E363" s="684"/>
      <c r="F363" s="684">
        <v>2</v>
      </c>
      <c r="G363" s="684">
        <f>11.5*2+14.1+12.3+5.6*2+2*3+3.2</f>
        <v>69.800000000000011</v>
      </c>
      <c r="H363" s="684"/>
      <c r="I363" s="684">
        <v>4</v>
      </c>
      <c r="J363" s="684">
        <f>I363*G363*F363</f>
        <v>558.40000000000009</v>
      </c>
      <c r="K363" s="693"/>
      <c r="L363" s="694"/>
      <c r="M363" s="694"/>
      <c r="N363" s="694"/>
      <c r="O363" s="695"/>
      <c r="P363" s="637"/>
      <c r="Q363" s="685"/>
    </row>
    <row r="364" spans="1:20" s="235" customFormat="1" ht="15.75" outlineLevel="2">
      <c r="A364" s="681"/>
      <c r="B364" s="682" t="s">
        <v>732</v>
      </c>
      <c r="C364" s="685"/>
      <c r="D364" s="708"/>
      <c r="E364" s="684"/>
      <c r="F364" s="684"/>
      <c r="G364" s="684"/>
      <c r="H364" s="684"/>
      <c r="I364" s="684"/>
      <c r="J364" s="684"/>
      <c r="K364" s="693"/>
      <c r="L364" s="694"/>
      <c r="M364" s="694"/>
      <c r="N364" s="694"/>
      <c r="O364" s="695"/>
      <c r="P364" s="637"/>
      <c r="Q364" s="685"/>
      <c r="R364" s="236"/>
      <c r="S364" s="236"/>
      <c r="T364" s="236"/>
    </row>
    <row r="365" spans="1:20" s="235" customFormat="1" ht="15.75" outlineLevel="2">
      <c r="A365" s="681"/>
      <c r="B365" s="682" t="s">
        <v>530</v>
      </c>
      <c r="C365" s="685"/>
      <c r="D365" s="708"/>
      <c r="E365" s="684"/>
      <c r="F365" s="684">
        <v>2</v>
      </c>
      <c r="G365" s="684">
        <f>(20+10)*2+8.3</f>
        <v>68.3</v>
      </c>
      <c r="H365" s="684"/>
      <c r="I365" s="684">
        <v>3.9</v>
      </c>
      <c r="J365" s="684">
        <f>I365*G365*F365</f>
        <v>532.74</v>
      </c>
      <c r="K365" s="693"/>
      <c r="L365" s="694"/>
      <c r="M365" s="694"/>
      <c r="N365" s="694"/>
      <c r="O365" s="695"/>
      <c r="P365" s="637"/>
      <c r="Q365" s="685"/>
      <c r="R365" s="236"/>
      <c r="S365" s="236"/>
      <c r="T365" s="236"/>
    </row>
    <row r="366" spans="1:20" s="235" customFormat="1" ht="15.75" outlineLevel="2">
      <c r="A366" s="681"/>
      <c r="B366" s="682" t="s">
        <v>732</v>
      </c>
      <c r="C366" s="685"/>
      <c r="D366" s="708"/>
      <c r="E366" s="684"/>
      <c r="F366" s="684"/>
      <c r="G366" s="684"/>
      <c r="H366" s="684"/>
      <c r="I366" s="684"/>
      <c r="J366" s="684"/>
      <c r="K366" s="693"/>
      <c r="L366" s="694"/>
      <c r="M366" s="694"/>
      <c r="N366" s="694"/>
      <c r="O366" s="695"/>
      <c r="P366" s="637"/>
      <c r="Q366" s="685"/>
      <c r="R366" s="236"/>
      <c r="S366" s="236"/>
      <c r="T366" s="236"/>
    </row>
    <row r="367" spans="1:20" s="235" customFormat="1" ht="15.75" outlineLevel="2">
      <c r="A367" s="681"/>
      <c r="B367" s="682" t="s">
        <v>477</v>
      </c>
      <c r="C367" s="685"/>
      <c r="D367" s="708"/>
      <c r="E367" s="684"/>
      <c r="F367" s="684">
        <v>1</v>
      </c>
      <c r="G367" s="684">
        <f>4*2+5.5+6+3*2+2</f>
        <v>27.5</v>
      </c>
      <c r="H367" s="684"/>
      <c r="I367" s="684">
        <v>3.9</v>
      </c>
      <c r="J367" s="684">
        <f>I367*G367*F367</f>
        <v>107.25</v>
      </c>
      <c r="K367" s="693"/>
      <c r="L367" s="694"/>
      <c r="M367" s="694"/>
      <c r="N367" s="694"/>
      <c r="O367" s="695"/>
      <c r="P367" s="637"/>
      <c r="Q367" s="685"/>
      <c r="R367" s="236"/>
      <c r="S367" s="236"/>
      <c r="T367" s="236"/>
    </row>
    <row r="368" spans="1:20" s="235" customFormat="1" ht="15.75" outlineLevel="2">
      <c r="A368" s="681"/>
      <c r="B368" s="682" t="s">
        <v>480</v>
      </c>
      <c r="C368" s="685"/>
      <c r="D368" s="708"/>
      <c r="E368" s="684"/>
      <c r="F368" s="684">
        <v>1</v>
      </c>
      <c r="G368" s="684">
        <f>6+2+2.8*2+2</f>
        <v>15.6</v>
      </c>
      <c r="H368" s="684"/>
      <c r="I368" s="684">
        <v>3.9</v>
      </c>
      <c r="J368" s="684">
        <f>I368*G368*F368</f>
        <v>60.839999999999996</v>
      </c>
      <c r="K368" s="693"/>
      <c r="L368" s="694"/>
      <c r="M368" s="694"/>
      <c r="N368" s="694"/>
      <c r="O368" s="695"/>
      <c r="P368" s="637"/>
      <c r="Q368" s="685"/>
      <c r="R368" s="236"/>
      <c r="S368" s="236"/>
      <c r="T368" s="236"/>
    </row>
    <row r="369" spans="1:20" s="235" customFormat="1" ht="15.75" outlineLevel="2">
      <c r="A369" s="681"/>
      <c r="B369" s="682" t="s">
        <v>734</v>
      </c>
      <c r="C369" s="685"/>
      <c r="D369" s="708"/>
      <c r="E369" s="684"/>
      <c r="F369" s="684">
        <v>1</v>
      </c>
      <c r="G369" s="684">
        <f>6+2+2.8*2+2</f>
        <v>15.6</v>
      </c>
      <c r="H369" s="684"/>
      <c r="I369" s="684">
        <v>3.9</v>
      </c>
      <c r="J369" s="684">
        <f>I369*G369*F369</f>
        <v>60.839999999999996</v>
      </c>
      <c r="K369" s="693"/>
      <c r="L369" s="694"/>
      <c r="M369" s="694"/>
      <c r="N369" s="694"/>
      <c r="O369" s="695"/>
      <c r="P369" s="637"/>
      <c r="Q369" s="685"/>
      <c r="R369" s="236"/>
      <c r="S369" s="236"/>
      <c r="T369" s="236"/>
    </row>
    <row r="370" spans="1:20" ht="15.75" outlineLevel="1">
      <c r="A370" s="681"/>
      <c r="B370" s="682"/>
      <c r="C370" s="685"/>
      <c r="D370" s="685"/>
      <c r="E370" s="684"/>
      <c r="F370" s="684"/>
      <c r="G370" s="684"/>
      <c r="H370" s="684"/>
      <c r="I370" s="684"/>
      <c r="J370" s="684"/>
      <c r="K370" s="693"/>
      <c r="L370" s="694"/>
      <c r="M370" s="694"/>
      <c r="N370" s="694"/>
      <c r="O370" s="695"/>
      <c r="P370" s="637"/>
      <c r="Q370" s="685"/>
    </row>
    <row r="371" spans="1:20" ht="15.75" outlineLevel="1">
      <c r="A371" s="681"/>
      <c r="B371" s="682"/>
      <c r="C371" s="685"/>
      <c r="D371" s="685"/>
      <c r="E371" s="684"/>
      <c r="F371" s="684"/>
      <c r="G371" s="684"/>
      <c r="H371" s="684"/>
      <c r="I371" s="684"/>
      <c r="J371" s="684"/>
      <c r="K371" s="693"/>
      <c r="L371" s="694"/>
      <c r="M371" s="694"/>
      <c r="N371" s="694"/>
      <c r="O371" s="695"/>
      <c r="P371" s="637"/>
      <c r="Q371" s="685"/>
    </row>
    <row r="372" spans="1:20" ht="15.75" outlineLevel="1">
      <c r="A372" s="681"/>
      <c r="B372" s="682"/>
      <c r="C372" s="685"/>
      <c r="D372" s="685"/>
      <c r="E372" s="684"/>
      <c r="F372" s="684"/>
      <c r="G372" s="684"/>
      <c r="H372" s="684"/>
      <c r="I372" s="684"/>
      <c r="J372" s="684"/>
      <c r="K372" s="693"/>
      <c r="L372" s="694"/>
      <c r="M372" s="694"/>
      <c r="N372" s="694"/>
      <c r="O372" s="695"/>
      <c r="P372" s="637"/>
      <c r="Q372" s="685"/>
    </row>
    <row r="373" spans="1:20" ht="31.5">
      <c r="A373" s="687" t="s">
        <v>36</v>
      </c>
      <c r="B373" s="688" t="s">
        <v>1452</v>
      </c>
      <c r="C373" s="689"/>
      <c r="D373" s="689"/>
      <c r="E373" s="690"/>
      <c r="F373" s="690"/>
      <c r="G373" s="690"/>
      <c r="H373" s="690"/>
      <c r="I373" s="690"/>
      <c r="J373" s="690"/>
      <c r="K373" s="689"/>
      <c r="L373" s="691"/>
      <c r="M373" s="691"/>
      <c r="N373" s="691"/>
      <c r="O373" s="692"/>
      <c r="P373" s="692">
        <f>SUBTOTAL(9,P374:P377)</f>
        <v>0</v>
      </c>
      <c r="Q373" s="689"/>
    </row>
    <row r="374" spans="1:20" ht="47.25">
      <c r="A374" s="681">
        <f>IF(ISBLANK(E374),"",COUNTA($E$23:E374))</f>
        <v>38</v>
      </c>
      <c r="B374" s="674" t="s">
        <v>1780</v>
      </c>
      <c r="C374" s="684"/>
      <c r="D374" s="684" t="s">
        <v>770</v>
      </c>
      <c r="E374" s="684" t="s">
        <v>3</v>
      </c>
      <c r="F374" s="684"/>
      <c r="G374" s="684"/>
      <c r="H374" s="684"/>
      <c r="I374" s="684"/>
      <c r="J374" s="684"/>
      <c r="K374" s="693">
        <f>K353+K412</f>
        <v>4043.1275000000005</v>
      </c>
      <c r="L374" s="694"/>
      <c r="M374" s="694"/>
      <c r="N374" s="694"/>
      <c r="O374" s="695">
        <f>+L374+M374+N374</f>
        <v>0</v>
      </c>
      <c r="P374" s="637">
        <f>O374*$K374</f>
        <v>0</v>
      </c>
      <c r="Q374" s="685"/>
    </row>
    <row r="375" spans="1:20" ht="39.6" customHeight="1">
      <c r="A375" s="681">
        <f>IF(ISBLANK(E375),"",COUNTA($E$23:E375))</f>
        <v>39</v>
      </c>
      <c r="B375" s="674" t="s">
        <v>1453</v>
      </c>
      <c r="C375" s="684"/>
      <c r="D375" s="684" t="s">
        <v>770</v>
      </c>
      <c r="E375" s="684" t="s">
        <v>3</v>
      </c>
      <c r="F375" s="684"/>
      <c r="G375" s="684"/>
      <c r="H375" s="684"/>
      <c r="I375" s="684"/>
      <c r="J375" s="684"/>
      <c r="K375" s="693">
        <f>K348</f>
        <v>1469.9549999999999</v>
      </c>
      <c r="L375" s="694"/>
      <c r="M375" s="694"/>
      <c r="N375" s="694"/>
      <c r="O375" s="695">
        <f>+L375+M375+N375</f>
        <v>0</v>
      </c>
      <c r="P375" s="637">
        <f>O375*$K375</f>
        <v>0</v>
      </c>
      <c r="Q375" s="685"/>
    </row>
    <row r="376" spans="1:20" ht="37.9" customHeight="1">
      <c r="A376" s="681">
        <v>44</v>
      </c>
      <c r="B376" s="674" t="s">
        <v>1779</v>
      </c>
      <c r="C376" s="684"/>
      <c r="D376" s="684"/>
      <c r="E376" s="684" t="s">
        <v>1005</v>
      </c>
      <c r="F376" s="684"/>
      <c r="G376" s="684"/>
      <c r="H376" s="684"/>
      <c r="I376" s="684"/>
      <c r="J376" s="684"/>
      <c r="K376" s="693">
        <v>378</v>
      </c>
      <c r="L376" s="694"/>
      <c r="M376" s="694"/>
      <c r="N376" s="694"/>
      <c r="O376" s="695">
        <f>+L376+M376+N376</f>
        <v>0</v>
      </c>
      <c r="P376" s="637">
        <f>O376*$K376</f>
        <v>0</v>
      </c>
      <c r="Q376" s="685"/>
    </row>
    <row r="377" spans="1:20" ht="15.75">
      <c r="A377" s="681"/>
      <c r="B377" s="682"/>
      <c r="C377" s="685"/>
      <c r="D377" s="685"/>
      <c r="E377" s="684"/>
      <c r="F377" s="684"/>
      <c r="G377" s="684"/>
      <c r="H377" s="684"/>
      <c r="I377" s="684"/>
      <c r="J377" s="684"/>
      <c r="K377" s="693"/>
      <c r="L377" s="694"/>
      <c r="M377" s="694"/>
      <c r="N377" s="694"/>
      <c r="O377" s="695"/>
      <c r="P377" s="637"/>
      <c r="Q377" s="685"/>
    </row>
    <row r="378" spans="1:20" ht="31.5">
      <c r="A378" s="687" t="s">
        <v>10</v>
      </c>
      <c r="B378" s="688" t="s">
        <v>1000</v>
      </c>
      <c r="C378" s="689"/>
      <c r="D378" s="689"/>
      <c r="E378" s="690"/>
      <c r="F378" s="690"/>
      <c r="G378" s="690"/>
      <c r="H378" s="690"/>
      <c r="I378" s="690"/>
      <c r="J378" s="690"/>
      <c r="K378" s="689"/>
      <c r="L378" s="691"/>
      <c r="M378" s="691"/>
      <c r="N378" s="691"/>
      <c r="O378" s="692"/>
      <c r="P378" s="692">
        <f>SUBTOTAL(9,P379:P385)</f>
        <v>0</v>
      </c>
      <c r="Q378" s="689"/>
    </row>
    <row r="379" spans="1:20" ht="31.5">
      <c r="A379" s="681">
        <f>IF(ISBLANK(E379),"",COUNTA($E$23:E379))</f>
        <v>41</v>
      </c>
      <c r="B379" s="682" t="s">
        <v>1471</v>
      </c>
      <c r="C379" s="685" t="s">
        <v>711</v>
      </c>
      <c r="D379" s="685" t="s">
        <v>904</v>
      </c>
      <c r="E379" s="684" t="s">
        <v>3</v>
      </c>
      <c r="F379" s="684"/>
      <c r="G379" s="684"/>
      <c r="H379" s="684"/>
      <c r="I379" s="684"/>
      <c r="J379" s="684"/>
      <c r="K379" s="693">
        <f>SUM(J380:J381)</f>
        <v>255.625</v>
      </c>
      <c r="L379" s="694"/>
      <c r="M379" s="694"/>
      <c r="N379" s="694"/>
      <c r="O379" s="695">
        <f>+L379+M379+N379</f>
        <v>0</v>
      </c>
      <c r="P379" s="637">
        <f>O379*$K379</f>
        <v>0</v>
      </c>
      <c r="Q379" s="685"/>
    </row>
    <row r="380" spans="1:20" ht="15.75" outlineLevel="1">
      <c r="A380" s="681"/>
      <c r="B380" s="682" t="s">
        <v>712</v>
      </c>
      <c r="C380" s="685"/>
      <c r="D380" s="685"/>
      <c r="E380" s="684"/>
      <c r="F380" s="684">
        <v>1</v>
      </c>
      <c r="G380" s="684">
        <f>(24+12+20+13+5.5+11.5+11.5+24+20)*1.25</f>
        <v>176.875</v>
      </c>
      <c r="H380" s="684"/>
      <c r="I380" s="684"/>
      <c r="J380" s="684">
        <f>G380</f>
        <v>176.875</v>
      </c>
      <c r="K380" s="693"/>
      <c r="L380" s="694"/>
      <c r="M380" s="694"/>
      <c r="N380" s="694"/>
      <c r="O380" s="695"/>
      <c r="P380" s="637"/>
      <c r="Q380" s="685"/>
    </row>
    <row r="381" spans="1:20" ht="15.75" outlineLevel="1">
      <c r="A381" s="681"/>
      <c r="B381" s="682" t="s">
        <v>732</v>
      </c>
      <c r="C381" s="685"/>
      <c r="D381" s="685"/>
      <c r="E381" s="684"/>
      <c r="F381" s="684">
        <v>1</v>
      </c>
      <c r="G381" s="684">
        <f>(11+10+9*3+5*3)*1.25</f>
        <v>78.75</v>
      </c>
      <c r="H381" s="684"/>
      <c r="I381" s="684"/>
      <c r="J381" s="684">
        <f>G381</f>
        <v>78.75</v>
      </c>
      <c r="K381" s="693"/>
      <c r="L381" s="694"/>
      <c r="M381" s="694"/>
      <c r="N381" s="694"/>
      <c r="O381" s="695"/>
      <c r="P381" s="637"/>
      <c r="Q381" s="685"/>
    </row>
    <row r="382" spans="1:20" ht="15.75" outlineLevel="1">
      <c r="A382" s="681"/>
      <c r="B382" s="682"/>
      <c r="C382" s="685"/>
      <c r="D382" s="685"/>
      <c r="E382" s="684"/>
      <c r="F382" s="684"/>
      <c r="G382" s="684"/>
      <c r="H382" s="684"/>
      <c r="I382" s="684"/>
      <c r="J382" s="684"/>
      <c r="K382" s="693"/>
      <c r="L382" s="694"/>
      <c r="M382" s="694"/>
      <c r="N382" s="694"/>
      <c r="O382" s="695"/>
      <c r="P382" s="637"/>
      <c r="Q382" s="685"/>
    </row>
    <row r="383" spans="1:20" ht="15.75" outlineLevel="1">
      <c r="A383" s="681"/>
      <c r="B383" s="682"/>
      <c r="C383" s="685"/>
      <c r="D383" s="685"/>
      <c r="E383" s="684"/>
      <c r="F383" s="684"/>
      <c r="G383" s="684"/>
      <c r="H383" s="684"/>
      <c r="I383" s="684"/>
      <c r="J383" s="684"/>
      <c r="K383" s="693"/>
      <c r="L383" s="694"/>
      <c r="M383" s="694"/>
      <c r="N383" s="694"/>
      <c r="O383" s="695"/>
      <c r="P383" s="637"/>
      <c r="Q383" s="685"/>
    </row>
    <row r="384" spans="1:20" ht="31.5">
      <c r="A384" s="681">
        <f>IF(ISBLANK(E384),"",COUNTA($E$23:E384))</f>
        <v>42</v>
      </c>
      <c r="B384" s="682" t="s">
        <v>1472</v>
      </c>
      <c r="C384" s="685" t="s">
        <v>711</v>
      </c>
      <c r="D384" s="685" t="str">
        <f>D379</f>
        <v>Sika topseal</v>
      </c>
      <c r="E384" s="684" t="s">
        <v>3</v>
      </c>
      <c r="F384" s="684"/>
      <c r="G384" s="684"/>
      <c r="H384" s="684"/>
      <c r="I384" s="684"/>
      <c r="J384" s="684">
        <f>299+200</f>
        <v>499</v>
      </c>
      <c r="K384" s="693">
        <f>J384</f>
        <v>499</v>
      </c>
      <c r="L384" s="694"/>
      <c r="M384" s="694"/>
      <c r="N384" s="694"/>
      <c r="O384" s="695">
        <f>+L384+M384+N384</f>
        <v>0</v>
      </c>
      <c r="P384" s="637">
        <f>O384*$K384</f>
        <v>0</v>
      </c>
      <c r="Q384" s="685"/>
    </row>
    <row r="385" spans="1:18" ht="15.75">
      <c r="A385" s="681" t="str">
        <f>IF(ISBLANK(E385),"",MAX($A$23:A384)+1)</f>
        <v/>
      </c>
      <c r="B385" s="682"/>
      <c r="C385" s="685"/>
      <c r="D385" s="685"/>
      <c r="E385" s="684"/>
      <c r="F385" s="684"/>
      <c r="G385" s="684"/>
      <c r="H385" s="684"/>
      <c r="I385" s="684"/>
      <c r="J385" s="684"/>
      <c r="K385" s="693"/>
      <c r="L385" s="694"/>
      <c r="M385" s="694"/>
      <c r="N385" s="694"/>
      <c r="O385" s="695">
        <f>+L385+M385</f>
        <v>0</v>
      </c>
      <c r="P385" s="637">
        <f>O385*$K385</f>
        <v>0</v>
      </c>
      <c r="Q385" s="685"/>
    </row>
    <row r="386" spans="1:18" ht="15.75" outlineLevel="1">
      <c r="A386" s="681"/>
      <c r="B386" s="682" t="s">
        <v>477</v>
      </c>
      <c r="C386" s="685"/>
      <c r="D386" s="685"/>
      <c r="E386" s="684"/>
      <c r="F386" s="684">
        <v>1</v>
      </c>
      <c r="G386" s="684">
        <v>487</v>
      </c>
      <c r="H386" s="684"/>
      <c r="I386" s="677"/>
      <c r="J386" s="677">
        <f t="shared" ref="J386:J393" si="12">G386</f>
        <v>487</v>
      </c>
      <c r="K386" s="713"/>
      <c r="L386" s="679"/>
      <c r="M386" s="679"/>
      <c r="N386" s="679"/>
      <c r="O386" s="714"/>
      <c r="P386" s="714"/>
      <c r="Q386" s="685"/>
    </row>
    <row r="387" spans="1:18" ht="15.75" outlineLevel="1">
      <c r="A387" s="681"/>
      <c r="B387" s="682" t="s">
        <v>480</v>
      </c>
      <c r="C387" s="685"/>
      <c r="D387" s="685"/>
      <c r="E387" s="684"/>
      <c r="F387" s="684">
        <v>1</v>
      </c>
      <c r="G387" s="684">
        <v>350</v>
      </c>
      <c r="H387" s="684"/>
      <c r="I387" s="677"/>
      <c r="J387" s="677">
        <f t="shared" si="12"/>
        <v>350</v>
      </c>
      <c r="K387" s="713"/>
      <c r="L387" s="679"/>
      <c r="M387" s="679"/>
      <c r="N387" s="679"/>
      <c r="O387" s="714"/>
      <c r="P387" s="714"/>
      <c r="Q387" s="685"/>
    </row>
    <row r="388" spans="1:18" ht="15.75" outlineLevel="1">
      <c r="A388" s="681"/>
      <c r="B388" s="682" t="s">
        <v>734</v>
      </c>
      <c r="C388" s="685"/>
      <c r="D388" s="685"/>
      <c r="E388" s="684"/>
      <c r="F388" s="684">
        <v>1</v>
      </c>
      <c r="G388" s="684">
        <v>471</v>
      </c>
      <c r="H388" s="684"/>
      <c r="I388" s="677"/>
      <c r="J388" s="677">
        <f t="shared" si="12"/>
        <v>471</v>
      </c>
      <c r="K388" s="713"/>
      <c r="L388" s="679"/>
      <c r="M388" s="679"/>
      <c r="N388" s="679"/>
      <c r="O388" s="714"/>
      <c r="P388" s="714"/>
      <c r="Q388" s="685"/>
    </row>
    <row r="389" spans="1:18" ht="15.75" outlineLevel="1">
      <c r="A389" s="681"/>
      <c r="B389" s="682" t="s">
        <v>735</v>
      </c>
      <c r="C389" s="685"/>
      <c r="D389" s="685"/>
      <c r="E389" s="684"/>
      <c r="F389" s="684">
        <v>1</v>
      </c>
      <c r="G389" s="684">
        <v>471</v>
      </c>
      <c r="H389" s="684"/>
      <c r="I389" s="677"/>
      <c r="J389" s="677">
        <f t="shared" si="12"/>
        <v>471</v>
      </c>
      <c r="K389" s="713"/>
      <c r="L389" s="679"/>
      <c r="M389" s="679"/>
      <c r="N389" s="679"/>
      <c r="O389" s="714"/>
      <c r="P389" s="714"/>
      <c r="Q389" s="685"/>
    </row>
    <row r="390" spans="1:18" ht="15.75" outlineLevel="1">
      <c r="A390" s="681"/>
      <c r="B390" s="682" t="s">
        <v>732</v>
      </c>
      <c r="C390" s="685"/>
      <c r="D390" s="685"/>
      <c r="E390" s="684"/>
      <c r="F390" s="684">
        <v>1</v>
      </c>
      <c r="G390" s="684">
        <v>395</v>
      </c>
      <c r="H390" s="684"/>
      <c r="I390" s="677"/>
      <c r="J390" s="677">
        <f t="shared" si="12"/>
        <v>395</v>
      </c>
      <c r="K390" s="713"/>
      <c r="L390" s="679"/>
      <c r="M390" s="679"/>
      <c r="N390" s="679"/>
      <c r="O390" s="714"/>
      <c r="P390" s="714"/>
      <c r="Q390" s="685"/>
    </row>
    <row r="391" spans="1:18" ht="15.75" outlineLevel="1">
      <c r="A391" s="681"/>
      <c r="B391" s="682" t="s">
        <v>477</v>
      </c>
      <c r="C391" s="685"/>
      <c r="D391" s="685"/>
      <c r="E391" s="684"/>
      <c r="F391" s="684">
        <v>1</v>
      </c>
      <c r="G391" s="684">
        <v>200</v>
      </c>
      <c r="H391" s="684"/>
      <c r="I391" s="677"/>
      <c r="J391" s="677">
        <f t="shared" si="12"/>
        <v>200</v>
      </c>
      <c r="K391" s="713"/>
      <c r="L391" s="679"/>
      <c r="M391" s="679"/>
      <c r="N391" s="679"/>
      <c r="O391" s="714"/>
      <c r="P391" s="714"/>
      <c r="Q391" s="685"/>
    </row>
    <row r="392" spans="1:18" ht="15.75" outlineLevel="1">
      <c r="A392" s="681"/>
      <c r="B392" s="682" t="s">
        <v>480</v>
      </c>
      <c r="C392" s="685"/>
      <c r="D392" s="685"/>
      <c r="E392" s="684"/>
      <c r="F392" s="684">
        <v>1</v>
      </c>
      <c r="G392" s="684">
        <v>200</v>
      </c>
      <c r="H392" s="684"/>
      <c r="I392" s="677"/>
      <c r="J392" s="677">
        <f t="shared" si="12"/>
        <v>200</v>
      </c>
      <c r="K392" s="713"/>
      <c r="L392" s="679"/>
      <c r="M392" s="679"/>
      <c r="N392" s="679"/>
      <c r="O392" s="714"/>
      <c r="P392" s="714"/>
      <c r="Q392" s="685"/>
    </row>
    <row r="393" spans="1:18" ht="15.75" outlineLevel="1">
      <c r="A393" s="681"/>
      <c r="B393" s="682" t="s">
        <v>734</v>
      </c>
      <c r="C393" s="685"/>
      <c r="D393" s="685"/>
      <c r="E393" s="684"/>
      <c r="F393" s="684">
        <v>1</v>
      </c>
      <c r="G393" s="684">
        <v>200</v>
      </c>
      <c r="H393" s="684"/>
      <c r="I393" s="677"/>
      <c r="J393" s="677">
        <f t="shared" si="12"/>
        <v>200</v>
      </c>
      <c r="K393" s="713"/>
      <c r="L393" s="679"/>
      <c r="M393" s="679"/>
      <c r="N393" s="679"/>
      <c r="O393" s="714"/>
      <c r="P393" s="714"/>
      <c r="Q393" s="685"/>
    </row>
    <row r="394" spans="1:18" ht="31.5">
      <c r="A394" s="687" t="s">
        <v>38</v>
      </c>
      <c r="B394" s="688" t="s">
        <v>996</v>
      </c>
      <c r="C394" s="689"/>
      <c r="D394" s="689"/>
      <c r="E394" s="690"/>
      <c r="F394" s="690"/>
      <c r="G394" s="690"/>
      <c r="H394" s="690"/>
      <c r="I394" s="690"/>
      <c r="J394" s="690"/>
      <c r="K394" s="689"/>
      <c r="L394" s="691"/>
      <c r="M394" s="691"/>
      <c r="N394" s="691"/>
      <c r="O394" s="692"/>
      <c r="P394" s="692">
        <f>SUBTOTAL(9,P395:P410)</f>
        <v>0</v>
      </c>
      <c r="Q394" s="689"/>
      <c r="R394" s="238"/>
    </row>
    <row r="395" spans="1:18" ht="31.5">
      <c r="A395" s="681">
        <f>IF(ISBLANK(E395),"",COUNTA($E$23:E395))</f>
        <v>43</v>
      </c>
      <c r="B395" s="682" t="s">
        <v>1473</v>
      </c>
      <c r="C395" s="685"/>
      <c r="D395" s="685"/>
      <c r="E395" s="684" t="s">
        <v>3</v>
      </c>
      <c r="F395" s="684"/>
      <c r="G395" s="684"/>
      <c r="H395" s="684"/>
      <c r="I395" s="684"/>
      <c r="J395" s="684"/>
      <c r="K395" s="693">
        <f>SUM(J396:J397)</f>
        <v>539</v>
      </c>
      <c r="L395" s="694"/>
      <c r="M395" s="694"/>
      <c r="N395" s="694"/>
      <c r="O395" s="695">
        <f>+L395+M395+N395</f>
        <v>0</v>
      </c>
      <c r="P395" s="637">
        <f>O395*$K395</f>
        <v>0</v>
      </c>
      <c r="Q395" s="685"/>
    </row>
    <row r="396" spans="1:18" ht="15.75" outlineLevel="1">
      <c r="A396" s="681"/>
      <c r="B396" s="682" t="s">
        <v>712</v>
      </c>
      <c r="C396" s="685"/>
      <c r="D396" s="685"/>
      <c r="E396" s="684"/>
      <c r="F396" s="684">
        <v>1</v>
      </c>
      <c r="G396" s="684">
        <f>(20+15+18+15+9.5+14+14+8*3+18)</f>
        <v>147.5</v>
      </c>
      <c r="H396" s="684"/>
      <c r="I396" s="684">
        <v>2.8</v>
      </c>
      <c r="J396" s="684">
        <f>I396*G396</f>
        <v>413</v>
      </c>
      <c r="K396" s="693"/>
      <c r="L396" s="694"/>
      <c r="M396" s="694"/>
      <c r="N396" s="694"/>
      <c r="O396" s="695"/>
      <c r="P396" s="637"/>
      <c r="Q396" s="685"/>
    </row>
    <row r="397" spans="1:18" ht="15.75" outlineLevel="1">
      <c r="A397" s="681"/>
      <c r="B397" s="682" t="s">
        <v>732</v>
      </c>
      <c r="C397" s="685"/>
      <c r="D397" s="685"/>
      <c r="E397" s="684"/>
      <c r="F397" s="684">
        <v>1</v>
      </c>
      <c r="G397" s="684">
        <v>45</v>
      </c>
      <c r="H397" s="684"/>
      <c r="I397" s="684">
        <v>2.8</v>
      </c>
      <c r="J397" s="684">
        <f>I397*G397</f>
        <v>125.99999999999999</v>
      </c>
      <c r="K397" s="693"/>
      <c r="L397" s="694"/>
      <c r="M397" s="694"/>
      <c r="N397" s="694"/>
      <c r="O397" s="695"/>
      <c r="P397" s="637"/>
      <c r="Q397" s="685"/>
    </row>
    <row r="398" spans="1:18" ht="15.75" outlineLevel="1">
      <c r="A398" s="681"/>
      <c r="B398" s="682"/>
      <c r="C398" s="685"/>
      <c r="D398" s="685"/>
      <c r="E398" s="684"/>
      <c r="F398" s="684"/>
      <c r="G398" s="684"/>
      <c r="H398" s="684"/>
      <c r="I398" s="684"/>
      <c r="J398" s="684"/>
      <c r="K398" s="693"/>
      <c r="L398" s="694"/>
      <c r="M398" s="694"/>
      <c r="N398" s="694"/>
      <c r="O398" s="695"/>
      <c r="P398" s="637"/>
      <c r="Q398" s="685"/>
    </row>
    <row r="399" spans="1:18" ht="31.5">
      <c r="A399" s="681">
        <f>IF(ISBLANK(E399),"",COUNTA($E$23:E399))</f>
        <v>44</v>
      </c>
      <c r="B399" s="682" t="s">
        <v>1474</v>
      </c>
      <c r="C399" s="702"/>
      <c r="D399" s="685"/>
      <c r="E399" s="684" t="s">
        <v>3</v>
      </c>
      <c r="F399" s="684"/>
      <c r="G399" s="684"/>
      <c r="H399" s="684"/>
      <c r="I399" s="684"/>
      <c r="J399" s="684"/>
      <c r="K399" s="693">
        <f>SUM(J401:J408)</f>
        <v>1433.6</v>
      </c>
      <c r="L399" s="694"/>
      <c r="M399" s="694"/>
      <c r="N399" s="694"/>
      <c r="O399" s="695">
        <f>+L399+M399+N399</f>
        <v>0</v>
      </c>
      <c r="P399" s="637">
        <f>O399*$K399</f>
        <v>0</v>
      </c>
      <c r="Q399" s="685"/>
    </row>
    <row r="400" spans="1:18" ht="15.75" outlineLevel="1">
      <c r="A400" s="681"/>
      <c r="B400" s="682" t="s">
        <v>712</v>
      </c>
      <c r="C400" s="685"/>
      <c r="D400" s="685"/>
      <c r="E400" s="677"/>
      <c r="F400" s="677"/>
      <c r="G400" s="677"/>
      <c r="H400" s="677"/>
      <c r="I400" s="677"/>
      <c r="J400" s="677"/>
      <c r="K400" s="713"/>
      <c r="L400" s="679"/>
      <c r="M400" s="679"/>
      <c r="N400" s="679"/>
      <c r="O400" s="714"/>
      <c r="P400" s="714"/>
      <c r="Q400" s="685"/>
    </row>
    <row r="401" spans="1:17" ht="15.75" outlineLevel="1">
      <c r="A401" s="681"/>
      <c r="B401" s="682" t="s">
        <v>477</v>
      </c>
      <c r="C401" s="685"/>
      <c r="D401" s="685"/>
      <c r="E401" s="684"/>
      <c r="F401" s="684">
        <v>1</v>
      </c>
      <c r="G401" s="684">
        <f>13*23-3*6.8</f>
        <v>278.60000000000002</v>
      </c>
      <c r="H401" s="684"/>
      <c r="I401" s="677"/>
      <c r="J401" s="677">
        <f>G401</f>
        <v>278.60000000000002</v>
      </c>
      <c r="K401" s="713"/>
      <c r="L401" s="679"/>
      <c r="M401" s="679"/>
      <c r="N401" s="679"/>
      <c r="O401" s="714"/>
      <c r="P401" s="714"/>
      <c r="Q401" s="685"/>
    </row>
    <row r="402" spans="1:17" ht="15.75" outlineLevel="1">
      <c r="A402" s="681"/>
      <c r="B402" s="682" t="s">
        <v>480</v>
      </c>
      <c r="C402" s="685"/>
      <c r="D402" s="685"/>
      <c r="E402" s="684"/>
      <c r="F402" s="684">
        <v>1</v>
      </c>
      <c r="G402" s="684">
        <f>13*23-2*3*6.8</f>
        <v>258.2</v>
      </c>
      <c r="H402" s="684"/>
      <c r="I402" s="677"/>
      <c r="J402" s="677">
        <f>G402</f>
        <v>258.2</v>
      </c>
      <c r="K402" s="713"/>
      <c r="L402" s="679"/>
      <c r="M402" s="679"/>
      <c r="N402" s="679"/>
      <c r="O402" s="714"/>
      <c r="P402" s="714"/>
      <c r="Q402" s="685"/>
    </row>
    <row r="403" spans="1:17" ht="15.75" outlineLevel="1">
      <c r="A403" s="681"/>
      <c r="B403" s="682" t="s">
        <v>734</v>
      </c>
      <c r="C403" s="685"/>
      <c r="D403" s="685"/>
      <c r="E403" s="684"/>
      <c r="F403" s="684">
        <v>1</v>
      </c>
      <c r="G403" s="684">
        <f>G402</f>
        <v>258.2</v>
      </c>
      <c r="H403" s="684"/>
      <c r="I403" s="677"/>
      <c r="J403" s="677">
        <f>G403</f>
        <v>258.2</v>
      </c>
      <c r="K403" s="713"/>
      <c r="L403" s="679"/>
      <c r="M403" s="679"/>
      <c r="N403" s="679"/>
      <c r="O403" s="714"/>
      <c r="P403" s="714"/>
      <c r="Q403" s="685"/>
    </row>
    <row r="404" spans="1:17" ht="15.75" outlineLevel="1">
      <c r="A404" s="681"/>
      <c r="B404" s="682" t="s">
        <v>735</v>
      </c>
      <c r="C404" s="685"/>
      <c r="D404" s="685"/>
      <c r="E404" s="684"/>
      <c r="F404" s="684">
        <v>1</v>
      </c>
      <c r="G404" s="684">
        <f>G401</f>
        <v>278.60000000000002</v>
      </c>
      <c r="H404" s="684"/>
      <c r="I404" s="677"/>
      <c r="J404" s="677">
        <f>G404</f>
        <v>278.60000000000002</v>
      </c>
      <c r="K404" s="713"/>
      <c r="L404" s="679"/>
      <c r="M404" s="679"/>
      <c r="N404" s="679"/>
      <c r="O404" s="714"/>
      <c r="P404" s="714"/>
      <c r="Q404" s="685"/>
    </row>
    <row r="405" spans="1:17" ht="15.75" outlineLevel="1">
      <c r="A405" s="681"/>
      <c r="B405" s="682" t="s">
        <v>732</v>
      </c>
      <c r="C405" s="685"/>
      <c r="D405" s="685"/>
      <c r="E405" s="684"/>
      <c r="F405" s="684"/>
      <c r="G405" s="684"/>
      <c r="H405" s="684"/>
      <c r="I405" s="677"/>
      <c r="J405" s="677"/>
      <c r="K405" s="713"/>
      <c r="L405" s="679"/>
      <c r="M405" s="679"/>
      <c r="N405" s="679"/>
      <c r="O405" s="714"/>
      <c r="P405" s="714"/>
      <c r="Q405" s="685"/>
    </row>
    <row r="406" spans="1:17" ht="15.75" outlineLevel="1">
      <c r="A406" s="681"/>
      <c r="B406" s="682" t="s">
        <v>477</v>
      </c>
      <c r="C406" s="685"/>
      <c r="D406" s="685"/>
      <c r="E406" s="684"/>
      <c r="F406" s="684">
        <v>1</v>
      </c>
      <c r="G406" s="684">
        <f>10*20-5*4</f>
        <v>180</v>
      </c>
      <c r="H406" s="684"/>
      <c r="I406" s="677"/>
      <c r="J406" s="677">
        <f>G406</f>
        <v>180</v>
      </c>
      <c r="K406" s="713"/>
      <c r="L406" s="679"/>
      <c r="M406" s="679"/>
      <c r="N406" s="679"/>
      <c r="O406" s="714"/>
      <c r="P406" s="714"/>
      <c r="Q406" s="685"/>
    </row>
    <row r="407" spans="1:17" ht="15.75" outlineLevel="1">
      <c r="A407" s="681"/>
      <c r="B407" s="682" t="s">
        <v>480</v>
      </c>
      <c r="C407" s="685"/>
      <c r="D407" s="685"/>
      <c r="E407" s="684"/>
      <c r="F407" s="684">
        <v>1</v>
      </c>
      <c r="G407" s="684">
        <f>G406</f>
        <v>180</v>
      </c>
      <c r="H407" s="684"/>
      <c r="I407" s="677"/>
      <c r="J407" s="677">
        <f>G407</f>
        <v>180</v>
      </c>
      <c r="K407" s="713"/>
      <c r="L407" s="679"/>
      <c r="M407" s="679"/>
      <c r="N407" s="679"/>
      <c r="O407" s="714"/>
      <c r="P407" s="714"/>
      <c r="Q407" s="685"/>
    </row>
    <row r="408" spans="1:17" ht="15.75" outlineLevel="1">
      <c r="A408" s="681"/>
      <c r="B408" s="682" t="s">
        <v>734</v>
      </c>
      <c r="C408" s="685"/>
      <c r="D408" s="685"/>
      <c r="E408" s="684"/>
      <c r="F408" s="684"/>
      <c r="G408" s="684"/>
      <c r="H408" s="684"/>
      <c r="I408" s="677"/>
      <c r="J408" s="677"/>
      <c r="K408" s="713"/>
      <c r="L408" s="679"/>
      <c r="M408" s="679"/>
      <c r="N408" s="679"/>
      <c r="O408" s="714"/>
      <c r="P408" s="714"/>
      <c r="Q408" s="685"/>
    </row>
    <row r="409" spans="1:17" ht="42.6" customHeight="1">
      <c r="A409" s="681">
        <f>IF(ISBLANK(E409),"",COUNTA($E$23:E409))</f>
        <v>45</v>
      </c>
      <c r="B409" s="639" t="s">
        <v>1475</v>
      </c>
      <c r="C409" s="638"/>
      <c r="D409" s="685"/>
      <c r="E409" s="684" t="s">
        <v>3</v>
      </c>
      <c r="F409" s="684"/>
      <c r="G409" s="684"/>
      <c r="H409" s="684"/>
      <c r="I409" s="684"/>
      <c r="J409" s="684"/>
      <c r="K409" s="693">
        <f>((9+5+10)*3*2*0.3*1.4+(24*6*1.4*0.17)+(2.4*6*2)+9+4.7*3*0.16+(19*3*1.2*0.3)+(19*3*1.2+0.17)+(1.2*1.2*9)+11+5.5*0.3*3+5.5*3*0.17)*75%</f>
        <v>191.70974999999999</v>
      </c>
      <c r="L409" s="694"/>
      <c r="M409" s="694"/>
      <c r="N409" s="694"/>
      <c r="O409" s="695">
        <f>+L409+M409+N409</f>
        <v>0</v>
      </c>
      <c r="P409" s="637">
        <f>O409*$K409</f>
        <v>0</v>
      </c>
      <c r="Q409" s="685"/>
    </row>
    <row r="410" spans="1:17" ht="15.75">
      <c r="A410" s="681"/>
      <c r="B410" s="682"/>
      <c r="C410" s="685"/>
      <c r="D410" s="685"/>
      <c r="E410" s="684"/>
      <c r="F410" s="684"/>
      <c r="G410" s="684"/>
      <c r="H410" s="684"/>
      <c r="I410" s="684"/>
      <c r="J410" s="684"/>
      <c r="K410" s="693"/>
      <c r="L410" s="694"/>
      <c r="M410" s="694"/>
      <c r="N410" s="694"/>
      <c r="O410" s="695"/>
      <c r="P410" s="637"/>
      <c r="Q410" s="685"/>
    </row>
    <row r="411" spans="1:17" ht="31.5">
      <c r="A411" s="687" t="s">
        <v>39</v>
      </c>
      <c r="B411" s="688" t="s">
        <v>752</v>
      </c>
      <c r="C411" s="689"/>
      <c r="D411" s="689"/>
      <c r="E411" s="690"/>
      <c r="F411" s="690"/>
      <c r="G411" s="690"/>
      <c r="H411" s="690"/>
      <c r="I411" s="690"/>
      <c r="J411" s="690"/>
      <c r="K411" s="689"/>
      <c r="L411" s="691"/>
      <c r="M411" s="691"/>
      <c r="N411" s="691"/>
      <c r="O411" s="692"/>
      <c r="P411" s="692">
        <f>SUBTOTAL(9,P412:P427)</f>
        <v>0</v>
      </c>
      <c r="Q411" s="689"/>
    </row>
    <row r="412" spans="1:17" ht="106.9" customHeight="1">
      <c r="A412" s="630">
        <f>IF(ISBLANK(E412),"",COUNTA($E$23:E412))</f>
        <v>46</v>
      </c>
      <c r="B412" s="639" t="s">
        <v>1476</v>
      </c>
      <c r="C412" s="638" t="s">
        <v>1477</v>
      </c>
      <c r="D412" s="638" t="s">
        <v>1478</v>
      </c>
      <c r="E412" s="634" t="s">
        <v>3</v>
      </c>
      <c r="F412" s="634"/>
      <c r="G412" s="634"/>
      <c r="H412" s="634"/>
      <c r="I412" s="634"/>
      <c r="J412" s="634"/>
      <c r="K412" s="707">
        <f>SUM(J414:J421)-K422</f>
        <v>1340.375</v>
      </c>
      <c r="L412" s="636"/>
      <c r="M412" s="636"/>
      <c r="N412" s="636"/>
      <c r="O412" s="637">
        <f>+L412+M412+N412</f>
        <v>0</v>
      </c>
      <c r="P412" s="637">
        <f>O412*$K412</f>
        <v>0</v>
      </c>
      <c r="Q412" s="638"/>
    </row>
    <row r="413" spans="1:17" ht="26.45" hidden="1" customHeight="1">
      <c r="A413" s="630"/>
      <c r="B413" s="639" t="s">
        <v>712</v>
      </c>
      <c r="C413" s="638"/>
      <c r="D413" s="638"/>
      <c r="E413" s="634"/>
      <c r="F413" s="634"/>
      <c r="G413" s="634"/>
      <c r="H413" s="634"/>
      <c r="I413" s="634"/>
      <c r="J413" s="634"/>
      <c r="K413" s="707"/>
      <c r="L413" s="636"/>
      <c r="M413" s="636"/>
      <c r="N413" s="636"/>
      <c r="O413" s="637"/>
      <c r="P413" s="637"/>
      <c r="Q413" s="685"/>
    </row>
    <row r="414" spans="1:17" ht="15.75" outlineLevel="1">
      <c r="A414" s="630"/>
      <c r="B414" s="639" t="s">
        <v>477</v>
      </c>
      <c r="C414" s="638"/>
      <c r="D414" s="638"/>
      <c r="E414" s="634"/>
      <c r="F414" s="634">
        <v>1</v>
      </c>
      <c r="G414" s="634">
        <v>299</v>
      </c>
      <c r="H414" s="634"/>
      <c r="I414" s="634"/>
      <c r="J414" s="634">
        <f>G414</f>
        <v>299</v>
      </c>
      <c r="K414" s="707"/>
      <c r="L414" s="636"/>
      <c r="M414" s="636"/>
      <c r="N414" s="636"/>
      <c r="O414" s="637"/>
      <c r="P414" s="637"/>
      <c r="Q414" s="685"/>
    </row>
    <row r="415" spans="1:17" ht="15.75" outlineLevel="1">
      <c r="A415" s="630"/>
      <c r="B415" s="639" t="s">
        <v>480</v>
      </c>
      <c r="C415" s="638"/>
      <c r="D415" s="638"/>
      <c r="E415" s="634"/>
      <c r="F415" s="634">
        <v>1</v>
      </c>
      <c r="G415" s="634">
        <v>299</v>
      </c>
      <c r="H415" s="634"/>
      <c r="I415" s="634"/>
      <c r="J415" s="634">
        <f>G415</f>
        <v>299</v>
      </c>
      <c r="K415" s="707"/>
      <c r="L415" s="636"/>
      <c r="M415" s="636"/>
      <c r="N415" s="636"/>
      <c r="O415" s="637"/>
      <c r="P415" s="637"/>
      <c r="Q415" s="685"/>
    </row>
    <row r="416" spans="1:17" ht="15.75" outlineLevel="1">
      <c r="A416" s="630"/>
      <c r="B416" s="639" t="s">
        <v>734</v>
      </c>
      <c r="C416" s="638"/>
      <c r="D416" s="638"/>
      <c r="E416" s="634"/>
      <c r="F416" s="634">
        <v>1</v>
      </c>
      <c r="G416" s="634">
        <v>299</v>
      </c>
      <c r="H416" s="634"/>
      <c r="I416" s="634"/>
      <c r="J416" s="634">
        <f>G416</f>
        <v>299</v>
      </c>
      <c r="K416" s="707"/>
      <c r="L416" s="636"/>
      <c r="M416" s="636"/>
      <c r="N416" s="636"/>
      <c r="O416" s="637"/>
      <c r="P416" s="637"/>
      <c r="Q416" s="685"/>
    </row>
    <row r="417" spans="1:18" ht="15.75" outlineLevel="1">
      <c r="A417" s="630"/>
      <c r="B417" s="639" t="s">
        <v>735</v>
      </c>
      <c r="C417" s="638"/>
      <c r="D417" s="638"/>
      <c r="E417" s="634"/>
      <c r="F417" s="634">
        <v>1</v>
      </c>
      <c r="G417" s="634">
        <v>299</v>
      </c>
      <c r="H417" s="634"/>
      <c r="I417" s="634"/>
      <c r="J417" s="634">
        <f>G417</f>
        <v>299</v>
      </c>
      <c r="K417" s="707"/>
      <c r="L417" s="636"/>
      <c r="M417" s="636"/>
      <c r="N417" s="636"/>
      <c r="O417" s="637"/>
      <c r="P417" s="637"/>
      <c r="Q417" s="685"/>
    </row>
    <row r="418" spans="1:18" ht="15.75" outlineLevel="1">
      <c r="A418" s="630"/>
      <c r="B418" s="639" t="s">
        <v>732</v>
      </c>
      <c r="C418" s="638"/>
      <c r="D418" s="638"/>
      <c r="E418" s="634"/>
      <c r="F418" s="634">
        <v>1</v>
      </c>
      <c r="G418" s="634"/>
      <c r="H418" s="634"/>
      <c r="I418" s="634"/>
      <c r="J418" s="634"/>
      <c r="K418" s="707"/>
      <c r="L418" s="636"/>
      <c r="M418" s="636"/>
      <c r="N418" s="636"/>
      <c r="O418" s="637"/>
      <c r="P418" s="637"/>
      <c r="Q418" s="685"/>
    </row>
    <row r="419" spans="1:18" ht="15.75" outlineLevel="1">
      <c r="A419" s="630"/>
      <c r="B419" s="639" t="s">
        <v>477</v>
      </c>
      <c r="C419" s="638"/>
      <c r="D419" s="638"/>
      <c r="E419" s="634"/>
      <c r="F419" s="634">
        <v>1</v>
      </c>
      <c r="G419" s="634">
        <v>200</v>
      </c>
      <c r="H419" s="634"/>
      <c r="I419" s="634"/>
      <c r="J419" s="634">
        <f>G419</f>
        <v>200</v>
      </c>
      <c r="K419" s="707"/>
      <c r="L419" s="636"/>
      <c r="M419" s="636"/>
      <c r="N419" s="636"/>
      <c r="O419" s="637"/>
      <c r="P419" s="637"/>
      <c r="Q419" s="685"/>
    </row>
    <row r="420" spans="1:18" ht="15.75" outlineLevel="1">
      <c r="A420" s="630"/>
      <c r="B420" s="639" t="s">
        <v>480</v>
      </c>
      <c r="C420" s="638"/>
      <c r="D420" s="638"/>
      <c r="E420" s="634"/>
      <c r="F420" s="634">
        <v>1</v>
      </c>
      <c r="G420" s="634">
        <v>200</v>
      </c>
      <c r="H420" s="634"/>
      <c r="I420" s="634"/>
      <c r="J420" s="634">
        <f>G420</f>
        <v>200</v>
      </c>
      <c r="K420" s="707"/>
      <c r="L420" s="636"/>
      <c r="M420" s="636"/>
      <c r="N420" s="636"/>
      <c r="O420" s="637"/>
      <c r="P420" s="637"/>
      <c r="Q420" s="685"/>
    </row>
    <row r="421" spans="1:18" ht="15.75" outlineLevel="1">
      <c r="A421" s="630"/>
      <c r="B421" s="639" t="s">
        <v>734</v>
      </c>
      <c r="C421" s="638"/>
      <c r="D421" s="638"/>
      <c r="E421" s="634"/>
      <c r="F421" s="634"/>
      <c r="G421" s="634"/>
      <c r="H421" s="634"/>
      <c r="I421" s="634"/>
      <c r="J421" s="634"/>
      <c r="K421" s="707"/>
      <c r="L421" s="636"/>
      <c r="M421" s="636"/>
      <c r="N421" s="636"/>
      <c r="O421" s="637"/>
      <c r="P421" s="637"/>
      <c r="Q421" s="685"/>
    </row>
    <row r="422" spans="1:18" ht="63">
      <c r="A422" s="630">
        <f>IF(ISBLANK(E422),"",COUNTA($E$23:E422))</f>
        <v>47</v>
      </c>
      <c r="B422" s="639" t="s">
        <v>1479</v>
      </c>
      <c r="C422" s="638"/>
      <c r="D422" s="638" t="s">
        <v>1478</v>
      </c>
      <c r="E422" s="634" t="s">
        <v>3</v>
      </c>
      <c r="F422" s="634"/>
      <c r="G422" s="634"/>
      <c r="H422" s="634"/>
      <c r="I422" s="634"/>
      <c r="J422" s="634"/>
      <c r="K422" s="707">
        <f>K379</f>
        <v>255.625</v>
      </c>
      <c r="L422" s="636"/>
      <c r="M422" s="636"/>
      <c r="N422" s="636"/>
      <c r="O422" s="637">
        <f>+L422+M422+N422</f>
        <v>0</v>
      </c>
      <c r="P422" s="637">
        <f>O422*$K422</f>
        <v>0</v>
      </c>
      <c r="Q422" s="685"/>
    </row>
    <row r="423" spans="1:18" ht="54.6" customHeight="1">
      <c r="A423" s="681">
        <f>IF(ISBLANK(E423),"",COUNTA($E$23:E423))</f>
        <v>48</v>
      </c>
      <c r="B423" s="682" t="s">
        <v>1480</v>
      </c>
      <c r="C423" s="685"/>
      <c r="D423" s="685"/>
      <c r="E423" s="684" t="s">
        <v>3</v>
      </c>
      <c r="F423" s="684"/>
      <c r="G423" s="684"/>
      <c r="H423" s="684"/>
      <c r="I423" s="684"/>
      <c r="J423" s="684"/>
      <c r="K423" s="693">
        <v>35</v>
      </c>
      <c r="L423" s="694"/>
      <c r="M423" s="694"/>
      <c r="N423" s="694"/>
      <c r="O423" s="695">
        <f>+L423+M423+N423</f>
        <v>0</v>
      </c>
      <c r="P423" s="637">
        <f>O423*$K423</f>
        <v>0</v>
      </c>
      <c r="Q423" s="685"/>
    </row>
    <row r="424" spans="1:18" ht="63">
      <c r="A424" s="681">
        <f>IF(ISBLANK(E424),"",COUNTA($E$23:E424))</f>
        <v>49</v>
      </c>
      <c r="B424" s="682" t="s">
        <v>1481</v>
      </c>
      <c r="C424" s="685"/>
      <c r="D424" s="685"/>
      <c r="E424" s="684" t="s">
        <v>3</v>
      </c>
      <c r="F424" s="684"/>
      <c r="G424" s="684"/>
      <c r="H424" s="684"/>
      <c r="I424" s="684"/>
      <c r="J424" s="684"/>
      <c r="K424" s="693">
        <f>(4*2*2+1.5*6*2+0.75*3*1+8*2+12+5*0.75*1)*80%</f>
        <v>54.400000000000006</v>
      </c>
      <c r="L424" s="694"/>
      <c r="M424" s="694"/>
      <c r="N424" s="694"/>
      <c r="O424" s="695">
        <f>+L424+M424+N424</f>
        <v>0</v>
      </c>
      <c r="P424" s="637">
        <f>O424*$K424</f>
        <v>0</v>
      </c>
      <c r="Q424" s="685" t="s">
        <v>449</v>
      </c>
    </row>
    <row r="425" spans="1:18" ht="15.75" outlineLevel="1">
      <c r="A425" s="681"/>
      <c r="B425" s="682"/>
      <c r="C425" s="685"/>
      <c r="D425" s="685"/>
      <c r="E425" s="684"/>
      <c r="F425" s="684"/>
      <c r="G425" s="684"/>
      <c r="H425" s="684"/>
      <c r="I425" s="684"/>
      <c r="J425" s="684"/>
      <c r="K425" s="693"/>
      <c r="L425" s="694"/>
      <c r="M425" s="694"/>
      <c r="N425" s="694"/>
      <c r="O425" s="695"/>
      <c r="P425" s="637"/>
      <c r="Q425" s="685"/>
    </row>
    <row r="426" spans="1:18" ht="7.9" customHeight="1" outlineLevel="1">
      <c r="A426" s="681"/>
      <c r="B426" s="682"/>
      <c r="C426" s="685"/>
      <c r="D426" s="685"/>
      <c r="E426" s="684"/>
      <c r="F426" s="684"/>
      <c r="G426" s="684"/>
      <c r="H426" s="684"/>
      <c r="I426" s="684"/>
      <c r="J426" s="684"/>
      <c r="K426" s="693"/>
      <c r="L426" s="694"/>
      <c r="M426" s="694"/>
      <c r="N426" s="694"/>
      <c r="O426" s="695"/>
      <c r="P426" s="637"/>
      <c r="Q426" s="685"/>
    </row>
    <row r="427" spans="1:18" ht="17.45" customHeight="1" outlineLevel="1">
      <c r="A427" s="681"/>
      <c r="B427" s="682"/>
      <c r="C427" s="685"/>
      <c r="D427" s="685"/>
      <c r="E427" s="684"/>
      <c r="F427" s="684"/>
      <c r="G427" s="684"/>
      <c r="H427" s="684"/>
      <c r="I427" s="684"/>
      <c r="J427" s="684"/>
      <c r="K427" s="693"/>
      <c r="L427" s="694"/>
      <c r="M427" s="694"/>
      <c r="N427" s="694"/>
      <c r="O427" s="695"/>
      <c r="P427" s="637"/>
      <c r="Q427" s="685"/>
    </row>
    <row r="428" spans="1:18" ht="31.5">
      <c r="A428" s="687" t="s">
        <v>30</v>
      </c>
      <c r="B428" s="688" t="s">
        <v>754</v>
      </c>
      <c r="C428" s="689"/>
      <c r="D428" s="689"/>
      <c r="E428" s="690"/>
      <c r="F428" s="690"/>
      <c r="G428" s="690"/>
      <c r="H428" s="690"/>
      <c r="I428" s="690"/>
      <c r="J428" s="690"/>
      <c r="K428" s="689"/>
      <c r="L428" s="691"/>
      <c r="M428" s="691"/>
      <c r="N428" s="691"/>
      <c r="O428" s="692"/>
      <c r="P428" s="692">
        <f>SUBTOTAL(9,P429:P439)</f>
        <v>0</v>
      </c>
      <c r="Q428" s="689"/>
    </row>
    <row r="429" spans="1:18" ht="32.25" customHeight="1">
      <c r="A429" s="716" t="s">
        <v>18</v>
      </c>
      <c r="B429" s="717" t="s">
        <v>1456</v>
      </c>
      <c r="C429" s="685"/>
      <c r="D429" s="685"/>
      <c r="E429" s="684"/>
      <c r="F429" s="684"/>
      <c r="G429" s="684"/>
      <c r="H429" s="684"/>
      <c r="I429" s="684"/>
      <c r="J429" s="684"/>
      <c r="K429" s="693"/>
      <c r="L429" s="694"/>
      <c r="M429" s="694"/>
      <c r="N429" s="694"/>
      <c r="O429" s="695"/>
      <c r="P429" s="735"/>
      <c r="Q429" s="685"/>
    </row>
    <row r="430" spans="1:18" ht="31.5">
      <c r="A430" s="681">
        <f>IF(ISBLANK(E430),"",COUNTA($E$23:E430))</f>
        <v>50</v>
      </c>
      <c r="B430" s="718" t="s">
        <v>739</v>
      </c>
      <c r="C430" s="708"/>
      <c r="D430" s="683" t="s">
        <v>1457</v>
      </c>
      <c r="E430" s="684" t="s">
        <v>46</v>
      </c>
      <c r="F430" s="684">
        <f>11</f>
        <v>11</v>
      </c>
      <c r="G430" s="684"/>
      <c r="H430" s="684"/>
      <c r="I430" s="684"/>
      <c r="J430" s="684">
        <f>F430*G430*H430</f>
        <v>0</v>
      </c>
      <c r="K430" s="693">
        <f>F430</f>
        <v>11</v>
      </c>
      <c r="L430" s="694"/>
      <c r="M430" s="694"/>
      <c r="N430" s="694"/>
      <c r="O430" s="695">
        <f>+L430+M430+N430</f>
        <v>0</v>
      </c>
      <c r="P430" s="637">
        <f>O430*$K430</f>
        <v>0</v>
      </c>
      <c r="Q430" s="685"/>
      <c r="R430" s="237"/>
    </row>
    <row r="431" spans="1:18" ht="31.5">
      <c r="A431" s="681">
        <f>IF(ISBLANK(E431),"",COUNTA($E$23:E431))</f>
        <v>51</v>
      </c>
      <c r="B431" s="718" t="s">
        <v>738</v>
      </c>
      <c r="C431" s="708"/>
      <c r="D431" s="683" t="s">
        <v>1457</v>
      </c>
      <c r="E431" s="684" t="s">
        <v>46</v>
      </c>
      <c r="F431" s="684">
        <v>5</v>
      </c>
      <c r="G431" s="684"/>
      <c r="H431" s="684"/>
      <c r="I431" s="684"/>
      <c r="J431" s="684">
        <f>F431*G431*H431</f>
        <v>0</v>
      </c>
      <c r="K431" s="693">
        <f>F431</f>
        <v>5</v>
      </c>
      <c r="L431" s="694"/>
      <c r="M431" s="694"/>
      <c r="N431" s="694"/>
      <c r="O431" s="695">
        <f>+L431+M431+N431</f>
        <v>0</v>
      </c>
      <c r="P431" s="637">
        <f>O431*$K431</f>
        <v>0</v>
      </c>
      <c r="Q431" s="685"/>
      <c r="R431" s="237"/>
    </row>
    <row r="432" spans="1:18" ht="31.5">
      <c r="A432" s="716" t="s">
        <v>18</v>
      </c>
      <c r="B432" s="717" t="s">
        <v>997</v>
      </c>
      <c r="C432" s="685"/>
      <c r="D432" s="685"/>
      <c r="E432" s="684"/>
      <c r="F432" s="684"/>
      <c r="G432" s="684"/>
      <c r="H432" s="684"/>
      <c r="I432" s="684"/>
      <c r="J432" s="684"/>
      <c r="K432" s="693"/>
      <c r="L432" s="694"/>
      <c r="M432" s="694"/>
      <c r="N432" s="694"/>
      <c r="O432" s="695"/>
      <c r="P432" s="735"/>
      <c r="Q432" s="685"/>
    </row>
    <row r="433" spans="1:17" ht="63.6" customHeight="1">
      <c r="A433" s="681"/>
      <c r="B433" s="718" t="s">
        <v>1311</v>
      </c>
      <c r="C433" s="685" t="s">
        <v>1265</v>
      </c>
      <c r="D433" s="638" t="s">
        <v>1275</v>
      </c>
      <c r="E433" s="684" t="s">
        <v>3</v>
      </c>
      <c r="F433" s="684">
        <v>2000</v>
      </c>
      <c r="G433" s="684">
        <v>2200</v>
      </c>
      <c r="H433" s="684">
        <v>10</v>
      </c>
      <c r="I433" s="684"/>
      <c r="J433" s="684"/>
      <c r="K433" s="693">
        <f>PRODUCT(F433:H433)/1000000</f>
        <v>44</v>
      </c>
      <c r="L433" s="694"/>
      <c r="M433" s="694"/>
      <c r="N433" s="694"/>
      <c r="O433" s="695">
        <f>+L433+M433+N433</f>
        <v>0</v>
      </c>
      <c r="P433" s="637">
        <f>O433*$K433</f>
        <v>0</v>
      </c>
      <c r="Q433" s="1141" t="s">
        <v>680</v>
      </c>
    </row>
    <row r="434" spans="1:17" ht="52.15" customHeight="1">
      <c r="A434" s="681"/>
      <c r="B434" s="718" t="s">
        <v>1312</v>
      </c>
      <c r="C434" s="685" t="s">
        <v>1266</v>
      </c>
      <c r="D434" s="638" t="s">
        <v>1275</v>
      </c>
      <c r="E434" s="684" t="s">
        <v>3</v>
      </c>
      <c r="F434" s="684">
        <v>1000</v>
      </c>
      <c r="G434" s="684">
        <v>2200</v>
      </c>
      <c r="H434" s="684">
        <v>14</v>
      </c>
      <c r="I434" s="684"/>
      <c r="J434" s="684"/>
      <c r="K434" s="693">
        <f t="shared" ref="K434:K437" si="13">PRODUCT(F434:H434)/1000000</f>
        <v>30.8</v>
      </c>
      <c r="L434" s="694"/>
      <c r="M434" s="694"/>
      <c r="N434" s="694"/>
      <c r="O434" s="695">
        <f>+L434+M434+N434</f>
        <v>0</v>
      </c>
      <c r="P434" s="637">
        <f>O434*$K434</f>
        <v>0</v>
      </c>
      <c r="Q434" s="1142"/>
    </row>
    <row r="435" spans="1:17" ht="49.9" customHeight="1">
      <c r="A435" s="681"/>
      <c r="B435" s="718" t="s">
        <v>1313</v>
      </c>
      <c r="C435" s="685" t="s">
        <v>1267</v>
      </c>
      <c r="D435" s="638" t="s">
        <v>1275</v>
      </c>
      <c r="E435" s="684" t="s">
        <v>3</v>
      </c>
      <c r="F435" s="684">
        <v>1200</v>
      </c>
      <c r="G435" s="684">
        <v>2700</v>
      </c>
      <c r="H435" s="684">
        <v>15</v>
      </c>
      <c r="I435" s="684"/>
      <c r="J435" s="684"/>
      <c r="K435" s="693">
        <f t="shared" si="13"/>
        <v>48.6</v>
      </c>
      <c r="L435" s="694"/>
      <c r="M435" s="694"/>
      <c r="N435" s="694"/>
      <c r="O435" s="695">
        <f t="shared" ref="O435:O438" si="14">+L435+M435+N435</f>
        <v>0</v>
      </c>
      <c r="P435" s="637">
        <f t="shared" ref="P435:P438" si="15">O435*$K435</f>
        <v>0</v>
      </c>
      <c r="Q435" s="1142"/>
    </row>
    <row r="436" spans="1:17" ht="42" customHeight="1">
      <c r="A436" s="681"/>
      <c r="B436" s="718" t="s">
        <v>1314</v>
      </c>
      <c r="C436" s="685" t="s">
        <v>1268</v>
      </c>
      <c r="D436" s="638" t="s">
        <v>1275</v>
      </c>
      <c r="E436" s="684" t="s">
        <v>3</v>
      </c>
      <c r="F436" s="684">
        <v>4800</v>
      </c>
      <c r="G436" s="684">
        <v>2300</v>
      </c>
      <c r="H436" s="684">
        <v>1</v>
      </c>
      <c r="I436" s="684"/>
      <c r="J436" s="684"/>
      <c r="K436" s="693">
        <f t="shared" si="13"/>
        <v>11.04</v>
      </c>
      <c r="L436" s="694"/>
      <c r="M436" s="694"/>
      <c r="N436" s="694"/>
      <c r="O436" s="695">
        <f t="shared" si="14"/>
        <v>0</v>
      </c>
      <c r="P436" s="637">
        <f t="shared" si="15"/>
        <v>0</v>
      </c>
      <c r="Q436" s="1142"/>
    </row>
    <row r="437" spans="1:17" ht="46.15" customHeight="1">
      <c r="A437" s="681"/>
      <c r="B437" s="718" t="s">
        <v>1314</v>
      </c>
      <c r="C437" s="685" t="s">
        <v>1269</v>
      </c>
      <c r="D437" s="638" t="s">
        <v>1275</v>
      </c>
      <c r="E437" s="684" t="s">
        <v>3</v>
      </c>
      <c r="F437" s="684">
        <v>5800</v>
      </c>
      <c r="G437" s="684">
        <v>2300</v>
      </c>
      <c r="H437" s="684">
        <v>1</v>
      </c>
      <c r="I437" s="684"/>
      <c r="J437" s="684"/>
      <c r="K437" s="693">
        <f t="shared" si="13"/>
        <v>13.34</v>
      </c>
      <c r="L437" s="694"/>
      <c r="M437" s="694"/>
      <c r="N437" s="694"/>
      <c r="O437" s="695">
        <f t="shared" si="14"/>
        <v>0</v>
      </c>
      <c r="P437" s="637">
        <f t="shared" si="15"/>
        <v>0</v>
      </c>
      <c r="Q437" s="1142"/>
    </row>
    <row r="438" spans="1:17" ht="72" customHeight="1">
      <c r="A438" s="681"/>
      <c r="B438" s="718" t="s">
        <v>1280</v>
      </c>
      <c r="C438" s="685" t="s">
        <v>1270</v>
      </c>
      <c r="D438" s="638"/>
      <c r="E438" s="684" t="s">
        <v>3</v>
      </c>
      <c r="F438" s="684"/>
      <c r="G438" s="684"/>
      <c r="H438" s="684"/>
      <c r="I438" s="684"/>
      <c r="J438" s="684"/>
      <c r="K438" s="713">
        <v>321</v>
      </c>
      <c r="L438" s="694"/>
      <c r="M438" s="694"/>
      <c r="N438" s="694"/>
      <c r="O438" s="695">
        <f t="shared" si="14"/>
        <v>0</v>
      </c>
      <c r="P438" s="637">
        <f t="shared" si="15"/>
        <v>0</v>
      </c>
      <c r="Q438" s="1142"/>
    </row>
    <row r="439" spans="1:17" ht="42.6" customHeight="1">
      <c r="A439" s="681">
        <f>IF(ISBLANK(E439),"",COUNTA($E$23:E439))</f>
        <v>58</v>
      </c>
      <c r="B439" s="639" t="s">
        <v>1279</v>
      </c>
      <c r="C439" s="638"/>
      <c r="D439" s="638"/>
      <c r="E439" s="634" t="s">
        <v>2</v>
      </c>
      <c r="F439" s="634"/>
      <c r="G439" s="634"/>
      <c r="H439" s="634"/>
      <c r="I439" s="634"/>
      <c r="J439" s="634"/>
      <c r="K439" s="707">
        <v>55</v>
      </c>
      <c r="L439" s="636"/>
      <c r="M439" s="636"/>
      <c r="N439" s="636"/>
      <c r="O439" s="637">
        <f>+L439+M439+N439</f>
        <v>0</v>
      </c>
      <c r="P439" s="637">
        <f>O439*$K439</f>
        <v>0</v>
      </c>
      <c r="Q439" s="1143"/>
    </row>
    <row r="440" spans="1:17" ht="31.5">
      <c r="A440" s="687" t="s">
        <v>44</v>
      </c>
      <c r="B440" s="688" t="s">
        <v>999</v>
      </c>
      <c r="C440" s="689"/>
      <c r="D440" s="689"/>
      <c r="E440" s="690"/>
      <c r="F440" s="690"/>
      <c r="G440" s="690"/>
      <c r="H440" s="690"/>
      <c r="I440" s="690"/>
      <c r="J440" s="690"/>
      <c r="K440" s="689"/>
      <c r="L440" s="691"/>
      <c r="M440" s="691"/>
      <c r="N440" s="691"/>
      <c r="O440" s="692"/>
      <c r="P440" s="692">
        <f>SUBTOTAL(9,P441:P443)</f>
        <v>0</v>
      </c>
      <c r="Q440" s="689"/>
    </row>
    <row r="441" spans="1:17" ht="31.5">
      <c r="A441" s="681">
        <f>IF(ISBLANK(E441),"",COUNTA($E$23:E441))</f>
        <v>59</v>
      </c>
      <c r="B441" s="682" t="s">
        <v>1459</v>
      </c>
      <c r="C441" s="685"/>
      <c r="D441" s="685"/>
      <c r="E441" s="684" t="s">
        <v>5</v>
      </c>
      <c r="F441" s="684"/>
      <c r="G441" s="684"/>
      <c r="H441" s="684"/>
      <c r="I441" s="684"/>
      <c r="J441" s="684"/>
      <c r="K441" s="693">
        <v>1</v>
      </c>
      <c r="L441" s="694"/>
      <c r="M441" s="694"/>
      <c r="N441" s="694"/>
      <c r="O441" s="695">
        <f>+L441+M441+N441</f>
        <v>0</v>
      </c>
      <c r="P441" s="637">
        <f>O441*$K441</f>
        <v>0</v>
      </c>
      <c r="Q441" s="685"/>
    </row>
    <row r="442" spans="1:17" ht="15.75">
      <c r="A442" s="681"/>
      <c r="B442" s="682"/>
      <c r="C442" s="685"/>
      <c r="D442" s="685"/>
      <c r="E442" s="684"/>
      <c r="F442" s="684"/>
      <c r="G442" s="684"/>
      <c r="H442" s="684"/>
      <c r="I442" s="684"/>
      <c r="J442" s="684"/>
      <c r="K442" s="693"/>
      <c r="L442" s="694"/>
      <c r="M442" s="694"/>
      <c r="N442" s="694"/>
      <c r="O442" s="695"/>
      <c r="P442" s="637"/>
      <c r="Q442" s="685"/>
    </row>
    <row r="443" spans="1:17">
      <c r="A443" s="286"/>
      <c r="B443" s="287"/>
      <c r="C443" s="294"/>
      <c r="D443" s="294"/>
      <c r="E443" s="289"/>
      <c r="F443" s="289"/>
      <c r="G443" s="289"/>
      <c r="H443" s="289"/>
      <c r="I443" s="289"/>
      <c r="J443" s="289"/>
      <c r="K443" s="304"/>
      <c r="L443" s="291"/>
      <c r="M443" s="291"/>
      <c r="N443" s="291"/>
      <c r="O443" s="292"/>
      <c r="P443" s="296"/>
      <c r="Q443" s="294"/>
    </row>
    <row r="444" spans="1:17">
      <c r="A444" s="242"/>
      <c r="B444" s="242"/>
      <c r="C444" s="242"/>
      <c r="D444" s="242"/>
      <c r="E444" s="242"/>
      <c r="F444" s="242"/>
      <c r="G444" s="242"/>
      <c r="H444" s="242"/>
      <c r="I444" s="242"/>
      <c r="J444" s="242"/>
      <c r="K444" s="242"/>
      <c r="L444" s="242"/>
      <c r="M444" s="242"/>
      <c r="N444" s="242"/>
      <c r="O444" s="242"/>
      <c r="P444" s="242"/>
      <c r="Q444" s="242"/>
    </row>
  </sheetData>
  <autoFilter ref="A6:Q444"/>
  <mergeCells count="8">
    <mergeCell ref="Q433:Q439"/>
    <mergeCell ref="Q6:Q7"/>
    <mergeCell ref="A6:A7"/>
    <mergeCell ref="B6:B7"/>
    <mergeCell ref="C6:C7"/>
    <mergeCell ref="D6:D7"/>
    <mergeCell ref="E6:E7"/>
    <mergeCell ref="K6:K7"/>
  </mergeCells>
  <phoneticPr fontId="53" type="noConversion"/>
  <printOptions horizontalCentered="1"/>
  <pageMargins left="0.5" right="0.5" top="0.5" bottom="0.5" header="0.3" footer="0.3"/>
  <pageSetup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theme="9" tint="-0.249977111117893"/>
  </sheetPr>
  <dimension ref="A1:T178"/>
  <sheetViews>
    <sheetView view="pageBreakPreview" zoomScale="70" zoomScaleNormal="100" zoomScaleSheetLayoutView="70" workbookViewId="0">
      <pane ySplit="7" topLeftCell="A146" activePane="bottomLeft" state="frozen"/>
      <selection activeCell="S67" sqref="S67"/>
      <selection pane="bottomLeft" activeCell="A163" sqref="A163:XFD168"/>
    </sheetView>
  </sheetViews>
  <sheetFormatPr defaultRowHeight="14.25" outlineLevelRow="1" outlineLevelCol="1"/>
  <cols>
    <col min="1" max="1" width="4.5" customWidth="1"/>
    <col min="2" max="2" width="35.25" customWidth="1"/>
    <col min="3" max="4" width="28.25" customWidth="1"/>
    <col min="5" max="5" width="5.375" customWidth="1"/>
    <col min="6" max="6" width="6.625" hidden="1" customWidth="1" outlineLevel="1"/>
    <col min="7" max="7" width="7.25" hidden="1" customWidth="1" outlineLevel="1"/>
    <col min="8" max="8" width="6.75" hidden="1" customWidth="1" outlineLevel="1"/>
    <col min="9" max="9" width="6.25" hidden="1" customWidth="1" outlineLevel="1"/>
    <col min="10" max="10" width="6" hidden="1" customWidth="1" outlineLevel="1"/>
    <col min="11" max="11" width="10.75" customWidth="1" collapsed="1"/>
    <col min="13" max="14" width="10.875" customWidth="1"/>
    <col min="15" max="15" width="14.25" customWidth="1"/>
    <col min="16" max="16" width="14.75" customWidth="1"/>
    <col min="18" max="18" width="12.75" style="166" bestFit="1" customWidth="1"/>
    <col min="19" max="19" width="11.25" style="166" bestFit="1" customWidth="1"/>
    <col min="20" max="20" width="12.75" style="166" bestFit="1" customWidth="1"/>
  </cols>
  <sheetData>
    <row r="1" spans="1:20" ht="37.15" customHeight="1">
      <c r="A1" s="1" t="s">
        <v>415</v>
      </c>
      <c r="B1" s="67"/>
      <c r="C1" s="3"/>
      <c r="D1" s="3"/>
      <c r="E1" s="4"/>
      <c r="F1" s="4"/>
      <c r="G1" s="4"/>
      <c r="H1" s="4"/>
      <c r="I1" s="4"/>
      <c r="J1" s="4"/>
      <c r="K1" s="5"/>
      <c r="L1" s="6"/>
      <c r="M1" s="6"/>
      <c r="N1" s="6"/>
      <c r="O1" s="7"/>
      <c r="P1" s="8"/>
      <c r="Q1" s="9"/>
    </row>
    <row r="2" spans="1:20" ht="15">
      <c r="A2" s="2" t="e">
        <f>"DỰ ÁN / PROJECT : "&amp;#REF!</f>
        <v>#REF!</v>
      </c>
      <c r="B2" s="68"/>
      <c r="C2" s="10"/>
      <c r="D2" s="10"/>
      <c r="E2" s="11"/>
      <c r="F2" s="11"/>
      <c r="G2" s="11"/>
      <c r="H2" s="11"/>
      <c r="I2" s="11"/>
      <c r="J2" s="11"/>
      <c r="K2" s="12"/>
      <c r="L2" s="13"/>
      <c r="M2" s="13"/>
      <c r="N2" s="13"/>
      <c r="O2" s="14"/>
      <c r="P2" s="15"/>
      <c r="Q2" s="16"/>
    </row>
    <row r="3" spans="1:20" ht="15">
      <c r="A3" s="2" t="str">
        <f>"HẠNG MỤC / ITEM : "&amp;B8</f>
        <v>HẠNG MỤC / ITEM : NHÀ BẢO VỆ &amp; PHÒNG Y TẾ
 GUARD HOUSE &amp; MEDICAL ROOM</v>
      </c>
      <c r="B3" s="69"/>
      <c r="C3" s="10"/>
      <c r="D3" s="10"/>
      <c r="E3" s="17"/>
      <c r="F3" s="17"/>
      <c r="G3" s="17"/>
      <c r="H3" s="17"/>
      <c r="I3" s="17"/>
      <c r="J3" s="17"/>
      <c r="K3" s="12"/>
      <c r="L3" s="13"/>
      <c r="M3" s="13"/>
      <c r="N3" s="13"/>
      <c r="O3" s="14"/>
      <c r="P3" s="15"/>
      <c r="Q3" s="16"/>
    </row>
    <row r="4" spans="1:20" ht="15">
      <c r="A4" s="2" t="e">
        <f>"CHỦ ĐẦU TƯ / : "&amp;#REF!</f>
        <v>#REF!</v>
      </c>
      <c r="B4" s="69"/>
      <c r="C4" s="10"/>
      <c r="D4" s="10"/>
      <c r="E4" s="17"/>
      <c r="F4" s="17"/>
      <c r="G4" s="17"/>
      <c r="H4" s="17"/>
      <c r="I4" s="17"/>
      <c r="J4" s="17"/>
      <c r="K4" s="12"/>
      <c r="L4" s="13"/>
      <c r="M4" s="13"/>
      <c r="N4" s="13"/>
      <c r="O4" s="14"/>
      <c r="P4" s="15"/>
      <c r="Q4" s="16"/>
    </row>
    <row r="5" spans="1:20" ht="15">
      <c r="A5" s="18"/>
      <c r="B5" s="69"/>
      <c r="C5" s="66"/>
      <c r="D5" s="19"/>
      <c r="E5" s="17"/>
      <c r="F5" s="17"/>
      <c r="G5" s="17"/>
      <c r="H5" s="17"/>
      <c r="I5" s="17"/>
      <c r="J5" s="17"/>
      <c r="K5" s="12"/>
      <c r="L5" s="13"/>
      <c r="M5" s="13"/>
      <c r="N5" s="13"/>
      <c r="O5" s="14"/>
      <c r="P5" s="15"/>
      <c r="Q5" s="16"/>
    </row>
    <row r="6" spans="1:20" ht="24" customHeight="1">
      <c r="A6" s="1128" t="s">
        <v>50</v>
      </c>
      <c r="B6" s="1129" t="s">
        <v>49</v>
      </c>
      <c r="C6" s="1130" t="s">
        <v>51</v>
      </c>
      <c r="D6" s="1131" t="s">
        <v>52</v>
      </c>
      <c r="E6" s="1130" t="s">
        <v>53</v>
      </c>
      <c r="F6" s="176" t="s">
        <v>465</v>
      </c>
      <c r="G6" s="176" t="s">
        <v>466</v>
      </c>
      <c r="H6" s="176" t="s">
        <v>467</v>
      </c>
      <c r="I6" s="176" t="s">
        <v>468</v>
      </c>
      <c r="J6" s="176" t="s">
        <v>471</v>
      </c>
      <c r="K6" s="1130" t="s">
        <v>54</v>
      </c>
      <c r="L6" s="130" t="s">
        <v>411</v>
      </c>
      <c r="M6" s="130"/>
      <c r="N6" s="130"/>
      <c r="O6" s="131" t="s">
        <v>412</v>
      </c>
      <c r="P6" s="131"/>
      <c r="Q6" s="1124" t="s">
        <v>13</v>
      </c>
    </row>
    <row r="7" spans="1:20" ht="48">
      <c r="A7" s="1128"/>
      <c r="B7" s="1129"/>
      <c r="C7" s="1130"/>
      <c r="D7" s="1132"/>
      <c r="E7" s="1130"/>
      <c r="F7" s="176"/>
      <c r="G7" s="176"/>
      <c r="H7" s="176"/>
      <c r="I7" s="176"/>
      <c r="J7" s="176"/>
      <c r="K7" s="1130"/>
      <c r="L7" s="88" t="s">
        <v>56</v>
      </c>
      <c r="M7" s="88" t="s">
        <v>55</v>
      </c>
      <c r="N7" s="88" t="s">
        <v>57</v>
      </c>
      <c r="O7" s="88" t="s">
        <v>413</v>
      </c>
      <c r="P7" s="88" t="s">
        <v>414</v>
      </c>
      <c r="Q7" s="1124"/>
      <c r="R7" s="167" t="s">
        <v>56</v>
      </c>
      <c r="S7" s="167" t="s">
        <v>55</v>
      </c>
    </row>
    <row r="8" spans="1:20" ht="24">
      <c r="A8" s="93" t="str">
        <f>A21</f>
        <v>***</v>
      </c>
      <c r="B8" s="103" t="str">
        <f>B21</f>
        <v>NHÀ BẢO VỆ &amp; PHÒNG Y TẾ
 GUARD HOUSE &amp; MEDICAL ROOM</v>
      </c>
      <c r="C8" s="95"/>
      <c r="D8" s="96"/>
      <c r="E8" s="97"/>
      <c r="F8" s="97"/>
      <c r="G8" s="97"/>
      <c r="H8" s="97"/>
      <c r="I8" s="97"/>
      <c r="J8" s="97"/>
      <c r="K8" s="98"/>
      <c r="L8" s="99"/>
      <c r="M8" s="99"/>
      <c r="N8" s="99"/>
      <c r="O8" s="100"/>
      <c r="P8" s="101" t="e">
        <f>SUBTOTAL(9,P9:P20)</f>
        <v>#REF!</v>
      </c>
      <c r="Q8" s="102"/>
    </row>
    <row r="9" spans="1:20" s="73" customFormat="1" ht="24">
      <c r="A9" s="20" t="s">
        <v>21</v>
      </c>
      <c r="B9" s="70" t="str">
        <f>B22</f>
        <v>CÔNG TÁC ĐẤT
EARTHWORK</v>
      </c>
      <c r="C9" s="22"/>
      <c r="D9" s="22"/>
      <c r="E9" s="23"/>
      <c r="F9" s="23"/>
      <c r="G9" s="23"/>
      <c r="H9" s="23"/>
      <c r="I9" s="23"/>
      <c r="J9" s="23"/>
      <c r="K9" s="24"/>
      <c r="L9" s="26"/>
      <c r="M9" s="26"/>
      <c r="N9" s="26"/>
      <c r="O9" s="26"/>
      <c r="P9" s="38" t="e">
        <f>P22</f>
        <v>#REF!</v>
      </c>
      <c r="Q9" s="29"/>
      <c r="R9" s="137"/>
      <c r="S9" s="137"/>
      <c r="T9" s="137"/>
    </row>
    <row r="10" spans="1:20" s="73" customFormat="1" ht="24">
      <c r="A10" s="20" t="str">
        <f>A47</f>
        <v>C</v>
      </c>
      <c r="B10" s="70" t="str">
        <f>B47</f>
        <v>CÔNG TÁC BÊ TÔNG
CONCRETE WORK</v>
      </c>
      <c r="C10" s="22"/>
      <c r="D10" s="22"/>
      <c r="E10" s="23"/>
      <c r="F10" s="23"/>
      <c r="G10" s="23"/>
      <c r="H10" s="23"/>
      <c r="I10" s="23"/>
      <c r="J10" s="23"/>
      <c r="K10" s="24"/>
      <c r="L10" s="26"/>
      <c r="M10" s="26"/>
      <c r="N10" s="26"/>
      <c r="O10" s="26"/>
      <c r="P10" s="38" t="e">
        <f>P47</f>
        <v>#REF!</v>
      </c>
      <c r="Q10" s="29"/>
      <c r="R10" s="137"/>
      <c r="S10" s="137"/>
      <c r="T10" s="137"/>
    </row>
    <row r="11" spans="1:20" s="73" customFormat="1" ht="24">
      <c r="A11" s="20" t="str">
        <f>A82</f>
        <v>D</v>
      </c>
      <c r="B11" s="70" t="str">
        <f>B82</f>
        <v>CÔNG TÁC VÁN KHUÔN
FORMWORK</v>
      </c>
      <c r="C11" s="22"/>
      <c r="D11" s="22"/>
      <c r="E11" s="23"/>
      <c r="F11" s="23"/>
      <c r="G11" s="23"/>
      <c r="H11" s="23"/>
      <c r="I11" s="23"/>
      <c r="J11" s="23"/>
      <c r="K11" s="24"/>
      <c r="L11" s="26"/>
      <c r="M11" s="26"/>
      <c r="N11" s="26"/>
      <c r="O11" s="26"/>
      <c r="P11" s="38" t="e">
        <f>P82</f>
        <v>#REF!</v>
      </c>
      <c r="Q11" s="29"/>
      <c r="R11" s="137"/>
      <c r="S11" s="137"/>
      <c r="T11" s="137"/>
    </row>
    <row r="12" spans="1:20" s="73" customFormat="1" ht="24">
      <c r="A12" s="20" t="str">
        <f>A116</f>
        <v>E</v>
      </c>
      <c r="B12" s="70" t="str">
        <f>B116</f>
        <v>CÔNG TÁC CỐT THÉP
REBAR WORK</v>
      </c>
      <c r="C12" s="22"/>
      <c r="D12" s="22"/>
      <c r="E12" s="23"/>
      <c r="F12" s="23"/>
      <c r="G12" s="23"/>
      <c r="H12" s="23"/>
      <c r="I12" s="23"/>
      <c r="J12" s="23"/>
      <c r="K12" s="24"/>
      <c r="L12" s="26"/>
      <c r="M12" s="26"/>
      <c r="N12" s="26"/>
      <c r="O12" s="26"/>
      <c r="P12" s="38" t="e">
        <f>P116</f>
        <v>#REF!</v>
      </c>
      <c r="Q12" s="29"/>
      <c r="R12" s="137"/>
      <c r="S12" s="137"/>
      <c r="T12" s="137"/>
    </row>
    <row r="13" spans="1:20" s="73" customFormat="1" ht="24">
      <c r="A13" s="20" t="str">
        <f>A123</f>
        <v>F</v>
      </c>
      <c r="B13" s="70" t="str">
        <f>B123</f>
        <v>CÔNG TÁC XÂY 
BRICK WALL</v>
      </c>
      <c r="C13" s="22"/>
      <c r="D13" s="22"/>
      <c r="E13" s="23"/>
      <c r="F13" s="23"/>
      <c r="G13" s="23"/>
      <c r="H13" s="23"/>
      <c r="I13" s="23"/>
      <c r="J13" s="23"/>
      <c r="K13" s="24"/>
      <c r="L13" s="26"/>
      <c r="M13" s="26"/>
      <c r="N13" s="26"/>
      <c r="O13" s="26"/>
      <c r="P13" s="38" t="e">
        <f>P123</f>
        <v>#REF!</v>
      </c>
      <c r="Q13" s="29"/>
      <c r="R13" s="137"/>
      <c r="S13" s="137"/>
      <c r="T13" s="137"/>
    </row>
    <row r="14" spans="1:20" s="73" customFormat="1" ht="24">
      <c r="A14" s="20" t="str">
        <f>A133</f>
        <v>G</v>
      </c>
      <c r="B14" s="70" t="str">
        <f>B133</f>
        <v>CÔNG TÁC TÔ TRÁT
PLASTERING WORK</v>
      </c>
      <c r="C14" s="22"/>
      <c r="D14" s="22"/>
      <c r="E14" s="23"/>
      <c r="F14" s="23"/>
      <c r="G14" s="23"/>
      <c r="H14" s="23"/>
      <c r="I14" s="23"/>
      <c r="J14" s="23"/>
      <c r="K14" s="24"/>
      <c r="L14" s="26"/>
      <c r="M14" s="26"/>
      <c r="N14" s="26"/>
      <c r="O14" s="26"/>
      <c r="P14" s="38" t="e">
        <f>P133</f>
        <v>#REF!</v>
      </c>
      <c r="Q14" s="29"/>
      <c r="R14" s="137"/>
      <c r="S14" s="137"/>
      <c r="T14" s="137"/>
    </row>
    <row r="15" spans="1:20" s="73" customFormat="1" ht="24">
      <c r="A15" s="20" t="str">
        <f>A146</f>
        <v>H</v>
      </c>
      <c r="B15" s="70" t="str">
        <f>B146</f>
        <v>CÔNG TÁC SƠN
PAINTING WORK</v>
      </c>
      <c r="C15" s="22"/>
      <c r="D15" s="22"/>
      <c r="E15" s="23"/>
      <c r="F15" s="23"/>
      <c r="G15" s="23"/>
      <c r="H15" s="23"/>
      <c r="I15" s="23"/>
      <c r="J15" s="23"/>
      <c r="K15" s="24"/>
      <c r="L15" s="26"/>
      <c r="M15" s="26"/>
      <c r="N15" s="26"/>
      <c r="O15" s="26"/>
      <c r="P15" s="38" t="e">
        <f>P146</f>
        <v>#REF!</v>
      </c>
      <c r="Q15" s="29"/>
      <c r="R15" s="137"/>
      <c r="S15" s="137"/>
      <c r="T15" s="137"/>
    </row>
    <row r="16" spans="1:20" s="73" customFormat="1" ht="24">
      <c r="A16" s="20" t="str">
        <f>A150</f>
        <v>I</v>
      </c>
      <c r="B16" s="70" t="str">
        <f>B150</f>
        <v>CÔNG TÁC CHỐNG THẤM
WATERPROOFING WORK</v>
      </c>
      <c r="C16" s="22"/>
      <c r="D16" s="22"/>
      <c r="E16" s="23"/>
      <c r="F16" s="23"/>
      <c r="G16" s="23"/>
      <c r="H16" s="23"/>
      <c r="I16" s="23"/>
      <c r="J16" s="23"/>
      <c r="K16" s="24"/>
      <c r="L16" s="26"/>
      <c r="M16" s="26"/>
      <c r="N16" s="26"/>
      <c r="O16" s="26"/>
      <c r="P16" s="38" t="e">
        <f>P150</f>
        <v>#REF!</v>
      </c>
      <c r="Q16" s="29"/>
      <c r="R16" s="137"/>
      <c r="S16" s="137"/>
      <c r="T16" s="137"/>
    </row>
    <row r="17" spans="1:20" s="73" customFormat="1" ht="24">
      <c r="A17" s="20" t="str">
        <f>A158</f>
        <v>J</v>
      </c>
      <c r="B17" s="70" t="str">
        <f>B158</f>
        <v>CÔNG TÁC TRẦN VÁCH
CEILING &amp; PARTITION WORKS</v>
      </c>
      <c r="C17" s="22"/>
      <c r="D17" s="22"/>
      <c r="E17" s="23"/>
      <c r="F17" s="23"/>
      <c r="G17" s="23"/>
      <c r="H17" s="23"/>
      <c r="I17" s="23"/>
      <c r="J17" s="23"/>
      <c r="K17" s="24"/>
      <c r="L17" s="26"/>
      <c r="M17" s="26"/>
      <c r="N17" s="26"/>
      <c r="O17" s="26"/>
      <c r="P17" s="38" t="e">
        <f>P158</f>
        <v>#REF!</v>
      </c>
      <c r="Q17" s="29"/>
      <c r="R17" s="137"/>
      <c r="S17" s="137"/>
      <c r="T17" s="137"/>
    </row>
    <row r="18" spans="1:20" s="73" customFormat="1" ht="24">
      <c r="A18" s="20" t="str">
        <f>A162</f>
        <v>K</v>
      </c>
      <c r="B18" s="70" t="str">
        <f>B162</f>
        <v>CÔNG TÁC CỬA
DOOR WORK</v>
      </c>
      <c r="C18" s="22"/>
      <c r="D18" s="22"/>
      <c r="E18" s="23"/>
      <c r="F18" s="23"/>
      <c r="G18" s="23"/>
      <c r="H18" s="23"/>
      <c r="I18" s="23"/>
      <c r="J18" s="23"/>
      <c r="K18" s="24"/>
      <c r="L18" s="26"/>
      <c r="M18" s="26"/>
      <c r="N18" s="26"/>
      <c r="O18" s="26"/>
      <c r="P18" s="38">
        <f>P162</f>
        <v>60121000</v>
      </c>
      <c r="Q18" s="29"/>
      <c r="R18" s="137"/>
      <c r="S18" s="137"/>
      <c r="T18" s="137"/>
    </row>
    <row r="19" spans="1:20" s="73" customFormat="1" ht="24">
      <c r="A19" s="20" t="str">
        <f>A170</f>
        <v>L</v>
      </c>
      <c r="B19" s="70" t="str">
        <f>B170</f>
        <v>CÔNG TÁC KHÁC
OTHER WORKS</v>
      </c>
      <c r="C19" s="22"/>
      <c r="D19" s="22"/>
      <c r="E19" s="23"/>
      <c r="F19" s="23"/>
      <c r="G19" s="23"/>
      <c r="H19" s="23"/>
      <c r="I19" s="23"/>
      <c r="J19" s="23"/>
      <c r="K19" s="24"/>
      <c r="L19" s="26"/>
      <c r="M19" s="26"/>
      <c r="N19" s="26"/>
      <c r="O19" s="26"/>
      <c r="P19" s="38">
        <f>P170</f>
        <v>590000</v>
      </c>
      <c r="Q19" s="29"/>
      <c r="R19" s="137"/>
      <c r="S19" s="137"/>
      <c r="T19" s="137"/>
    </row>
    <row r="20" spans="1:20">
      <c r="A20" s="20"/>
      <c r="B20" s="21"/>
      <c r="C20" s="22"/>
      <c r="D20" s="22"/>
      <c r="E20" s="23"/>
      <c r="F20" s="23"/>
      <c r="G20" s="23"/>
      <c r="H20" s="23"/>
      <c r="I20" s="23"/>
      <c r="J20" s="23"/>
      <c r="K20" s="24"/>
      <c r="L20" s="26"/>
      <c r="M20" s="26"/>
      <c r="N20" s="26"/>
      <c r="O20" s="27"/>
      <c r="P20" s="28"/>
      <c r="Q20" s="29"/>
    </row>
    <row r="21" spans="1:20" ht="24">
      <c r="A21" s="93" t="s">
        <v>14</v>
      </c>
      <c r="B21" s="94" t="s">
        <v>626</v>
      </c>
      <c r="C21" s="95"/>
      <c r="D21" s="96"/>
      <c r="E21" s="97"/>
      <c r="F21" s="97"/>
      <c r="G21" s="97"/>
      <c r="H21" s="97"/>
      <c r="I21" s="97"/>
      <c r="J21" s="97"/>
      <c r="K21" s="98"/>
      <c r="L21" s="99"/>
      <c r="M21" s="99"/>
      <c r="N21" s="99"/>
      <c r="O21" s="100"/>
      <c r="P21" s="101">
        <f>SUBTOTAL(9,P178:P418)</f>
        <v>0</v>
      </c>
      <c r="Q21" s="102"/>
      <c r="R21" s="166" t="s">
        <v>450</v>
      </c>
      <c r="T21" s="166">
        <v>1.18</v>
      </c>
    </row>
    <row r="22" spans="1:20" ht="24">
      <c r="A22" s="86" t="s">
        <v>29</v>
      </c>
      <c r="B22" s="87" t="s">
        <v>60</v>
      </c>
      <c r="C22" s="85"/>
      <c r="D22" s="85"/>
      <c r="E22" s="82"/>
      <c r="F22" s="82"/>
      <c r="G22" s="82"/>
      <c r="H22" s="82"/>
      <c r="I22" s="82"/>
      <c r="J22" s="82"/>
      <c r="K22" s="85"/>
      <c r="L22" s="83"/>
      <c r="M22" s="83"/>
      <c r="N22" s="83"/>
      <c r="O22" s="84"/>
      <c r="P22" s="84" t="e">
        <f>SUBTOTAL(9,P23:P46)</f>
        <v>#REF!</v>
      </c>
      <c r="Q22" s="85"/>
    </row>
    <row r="23" spans="1:20" ht="24">
      <c r="A23" s="30">
        <f>IF(ISBLANK(E23),"",COUNTA($E$21:E23))</f>
        <v>1</v>
      </c>
      <c r="B23" s="70" t="s">
        <v>82</v>
      </c>
      <c r="C23" s="32"/>
      <c r="D23" s="32"/>
      <c r="E23" s="23" t="s">
        <v>0</v>
      </c>
      <c r="F23" s="23"/>
      <c r="G23" s="23"/>
      <c r="H23" s="23"/>
      <c r="I23" s="23"/>
      <c r="J23" s="23"/>
      <c r="K23" s="34">
        <f>SUM(J24:J26)</f>
        <v>27.21599999999999</v>
      </c>
      <c r="L23" s="25" t="e">
        <f>R23*$T$21</f>
        <v>#REF!</v>
      </c>
      <c r="M23" s="25" t="e">
        <f>S23*$T$21</f>
        <v>#REF!</v>
      </c>
      <c r="N23" s="25"/>
      <c r="O23" s="35" t="e">
        <f>+L23+M23+N23</f>
        <v>#REF!</v>
      </c>
      <c r="P23" s="28" t="e">
        <f>O23*$K23</f>
        <v>#REF!</v>
      </c>
      <c r="Q23" s="32"/>
      <c r="R23" s="166" t="e">
        <f>'01 Nhà Xưởng 01+02'!#REF!</f>
        <v>#REF!</v>
      </c>
      <c r="S23" s="166" t="e">
        <f>'01 Nhà Xưởng 01+02'!#REF!</f>
        <v>#REF!</v>
      </c>
    </row>
    <row r="24" spans="1:20" hidden="1" outlineLevel="1">
      <c r="A24" s="30"/>
      <c r="B24" s="70" t="s">
        <v>469</v>
      </c>
      <c r="C24" s="32"/>
      <c r="D24" s="32"/>
      <c r="E24" s="23"/>
      <c r="F24" s="23">
        <v>3</v>
      </c>
      <c r="G24" s="23">
        <v>1.2</v>
      </c>
      <c r="H24" s="23">
        <v>1.2</v>
      </c>
      <c r="I24" s="23">
        <v>1.4</v>
      </c>
      <c r="J24" s="23">
        <f>F24*(G24+0.6)*(H24+0.6)*I24</f>
        <v>13.607999999999997</v>
      </c>
      <c r="K24" s="34"/>
      <c r="L24" s="25"/>
      <c r="M24" s="25"/>
      <c r="N24" s="25"/>
      <c r="O24" s="35"/>
      <c r="P24" s="28"/>
      <c r="Q24" s="32"/>
    </row>
    <row r="25" spans="1:20" hidden="1" outlineLevel="1">
      <c r="A25" s="30"/>
      <c r="B25" s="70" t="s">
        <v>470</v>
      </c>
      <c r="C25" s="32"/>
      <c r="D25" s="32"/>
      <c r="E25" s="23"/>
      <c r="F25" s="23">
        <v>2</v>
      </c>
      <c r="G25" s="23">
        <v>1.2</v>
      </c>
      <c r="H25" s="23">
        <v>1.2</v>
      </c>
      <c r="I25" s="23">
        <v>1.4</v>
      </c>
      <c r="J25" s="23">
        <f>F25*(G25+0.6)*(H25+0.6)*I25</f>
        <v>9.0719999999999974</v>
      </c>
      <c r="K25" s="34"/>
      <c r="L25" s="25"/>
      <c r="M25" s="25"/>
      <c r="N25" s="25"/>
      <c r="O25" s="35"/>
      <c r="P25" s="28"/>
      <c r="Q25" s="32"/>
    </row>
    <row r="26" spans="1:20" hidden="1" outlineLevel="1">
      <c r="A26" s="30"/>
      <c r="B26" s="70" t="s">
        <v>421</v>
      </c>
      <c r="C26" s="32"/>
      <c r="D26" s="32"/>
      <c r="E26" s="23"/>
      <c r="F26" s="23">
        <v>1</v>
      </c>
      <c r="G26" s="23">
        <v>1.2</v>
      </c>
      <c r="H26" s="23">
        <v>1.2</v>
      </c>
      <c r="I26" s="23">
        <v>1.4</v>
      </c>
      <c r="J26" s="23">
        <f>F26*(G26+0.6)*(H26+0.6)*I26</f>
        <v>4.5359999999999987</v>
      </c>
      <c r="K26" s="34"/>
      <c r="L26" s="25"/>
      <c r="M26" s="25"/>
      <c r="N26" s="25"/>
      <c r="O26" s="35"/>
      <c r="P26" s="28"/>
      <c r="Q26" s="32"/>
    </row>
    <row r="27" spans="1:20" ht="36" collapsed="1">
      <c r="A27" s="30">
        <f>IF(ISBLANK(E27),"",COUNTA($E$21:E27))</f>
        <v>2</v>
      </c>
      <c r="B27" s="70" t="s">
        <v>179</v>
      </c>
      <c r="C27" s="32"/>
      <c r="D27" s="32"/>
      <c r="E27" s="23" t="s">
        <v>0</v>
      </c>
      <c r="F27" s="23"/>
      <c r="G27" s="23"/>
      <c r="H27" s="23"/>
      <c r="I27" s="23"/>
      <c r="J27" s="23"/>
      <c r="K27" s="34">
        <f>SUM(J28:J31)</f>
        <v>12.209999999999997</v>
      </c>
      <c r="L27" s="25">
        <f>R27*$T$21</f>
        <v>0</v>
      </c>
      <c r="M27" s="25">
        <f>S27*$T$21</f>
        <v>50740</v>
      </c>
      <c r="N27" s="25"/>
      <c r="O27" s="35">
        <f>+L27+M27+N27</f>
        <v>50740</v>
      </c>
      <c r="P27" s="28">
        <f>O27*$K27</f>
        <v>619535.39999999991</v>
      </c>
      <c r="Q27" s="32"/>
      <c r="S27" s="166">
        <v>43000</v>
      </c>
    </row>
    <row r="28" spans="1:20" hidden="1" outlineLevel="1">
      <c r="A28" s="30"/>
      <c r="B28" s="70" t="s">
        <v>472</v>
      </c>
      <c r="C28" s="32"/>
      <c r="D28" s="32"/>
      <c r="E28" s="23"/>
      <c r="F28" s="23">
        <v>2</v>
      </c>
      <c r="G28" s="23">
        <v>9</v>
      </c>
      <c r="H28" s="23">
        <v>0.2</v>
      </c>
      <c r="I28" s="23">
        <v>0.4</v>
      </c>
      <c r="J28" s="23">
        <f>F28*(G28+0.6)*(H28+0.6)*I28</f>
        <v>6.1440000000000001</v>
      </c>
      <c r="K28" s="34"/>
      <c r="L28" s="25"/>
      <c r="M28" s="25">
        <f>S28*$T$21</f>
        <v>0</v>
      </c>
      <c r="N28" s="25"/>
      <c r="O28" s="35"/>
      <c r="P28" s="28"/>
      <c r="Q28" s="32"/>
      <c r="S28" s="166">
        <f>S24</f>
        <v>0</v>
      </c>
    </row>
    <row r="29" spans="1:20" hidden="1" outlineLevel="1">
      <c r="A29" s="30"/>
      <c r="B29" s="70"/>
      <c r="C29" s="32"/>
      <c r="D29" s="32"/>
      <c r="E29" s="23"/>
      <c r="F29" s="23">
        <v>3</v>
      </c>
      <c r="G29" s="23">
        <v>4</v>
      </c>
      <c r="H29" s="23">
        <v>0.2</v>
      </c>
      <c r="I29" s="23">
        <v>0.4</v>
      </c>
      <c r="J29" s="23">
        <f>F29*(G29+0.6)*(H29+0.6)*I29</f>
        <v>4.4159999999999995</v>
      </c>
      <c r="K29" s="34"/>
      <c r="L29" s="25"/>
      <c r="M29" s="25">
        <f>S29*$T$21</f>
        <v>0</v>
      </c>
      <c r="N29" s="25"/>
      <c r="O29" s="35"/>
      <c r="P29" s="28"/>
      <c r="Q29" s="32"/>
      <c r="S29" s="166">
        <f>S25</f>
        <v>0</v>
      </c>
    </row>
    <row r="30" spans="1:20" hidden="1" outlineLevel="1">
      <c r="A30" s="30"/>
      <c r="B30" s="70" t="s">
        <v>473</v>
      </c>
      <c r="C30" s="32"/>
      <c r="D30" s="32"/>
      <c r="E30" s="23"/>
      <c r="F30" s="23">
        <v>1</v>
      </c>
      <c r="G30" s="23">
        <v>4</v>
      </c>
      <c r="H30" s="23">
        <v>0.2</v>
      </c>
      <c r="I30" s="23">
        <v>0.3</v>
      </c>
      <c r="J30" s="23">
        <f>F30*(G30+0.6)*(H30+0.6)*I30</f>
        <v>1.1039999999999999</v>
      </c>
      <c r="K30" s="34"/>
      <c r="L30" s="25"/>
      <c r="M30" s="25">
        <f>S30*$T$21</f>
        <v>0</v>
      </c>
      <c r="N30" s="25"/>
      <c r="O30" s="35"/>
      <c r="P30" s="28"/>
      <c r="Q30" s="32"/>
      <c r="S30" s="166">
        <f>S26</f>
        <v>0</v>
      </c>
    </row>
    <row r="31" spans="1:20" hidden="1" outlineLevel="1">
      <c r="A31" s="30"/>
      <c r="B31" s="70" t="s">
        <v>474</v>
      </c>
      <c r="C31" s="32"/>
      <c r="D31" s="32"/>
      <c r="E31" s="23"/>
      <c r="F31" s="23">
        <v>1</v>
      </c>
      <c r="G31" s="23">
        <v>2</v>
      </c>
      <c r="H31" s="23">
        <v>0.1</v>
      </c>
      <c r="I31" s="23">
        <v>0.3</v>
      </c>
      <c r="J31" s="23">
        <f>F31*(G31+0.6)*(H31+0.6)*I31</f>
        <v>0.54599999999999993</v>
      </c>
      <c r="K31" s="34"/>
      <c r="L31" s="25"/>
      <c r="M31" s="25">
        <f>S31*$T$21</f>
        <v>50740</v>
      </c>
      <c r="N31" s="25"/>
      <c r="O31" s="35"/>
      <c r="P31" s="28"/>
      <c r="Q31" s="32"/>
      <c r="S31" s="166">
        <f>S27</f>
        <v>43000</v>
      </c>
    </row>
    <row r="32" spans="1:20" ht="24" collapsed="1">
      <c r="A32" s="30">
        <v>3</v>
      </c>
      <c r="B32" s="70" t="s">
        <v>553</v>
      </c>
      <c r="C32" s="32"/>
      <c r="D32" s="32"/>
      <c r="E32" s="23" t="s">
        <v>0</v>
      </c>
      <c r="F32" s="23"/>
      <c r="G32" s="23"/>
      <c r="H32" s="23"/>
      <c r="I32" s="23"/>
      <c r="J32" s="23"/>
      <c r="K32" s="34">
        <f>9*4*0.5*1.3</f>
        <v>23.400000000000002</v>
      </c>
      <c r="L32" s="25"/>
      <c r="M32" s="25">
        <f>S32*$T$21</f>
        <v>50740</v>
      </c>
      <c r="N32" s="25"/>
      <c r="O32" s="35">
        <f>+L32+M32+N32</f>
        <v>50740</v>
      </c>
      <c r="P32" s="28">
        <f>O32*$K32</f>
        <v>1187316</v>
      </c>
      <c r="Q32" s="32"/>
      <c r="R32" s="169"/>
      <c r="S32" s="166">
        <v>43000</v>
      </c>
    </row>
    <row r="33" spans="1:20" s="73" customFormat="1" ht="24">
      <c r="A33" s="30">
        <f>IF(ISBLANK(E33),"",COUNTA($E$21:E33))</f>
        <v>4</v>
      </c>
      <c r="B33" s="70" t="s">
        <v>84</v>
      </c>
      <c r="C33" s="32"/>
      <c r="D33" s="32"/>
      <c r="E33" s="23" t="s">
        <v>0</v>
      </c>
      <c r="F33" s="23"/>
      <c r="G33" s="23"/>
      <c r="H33" s="23"/>
      <c r="I33" s="23"/>
      <c r="J33" s="23"/>
      <c r="K33" s="34">
        <f>K23-K52-K57</f>
        <v>23.88699999999999</v>
      </c>
      <c r="L33" s="25">
        <f t="shared" ref="L33:M35" si="0">R33*$T$21</f>
        <v>0</v>
      </c>
      <c r="M33" s="25">
        <f t="shared" si="0"/>
        <v>50740</v>
      </c>
      <c r="N33" s="25"/>
      <c r="O33" s="129">
        <f>+L33+M33+N33</f>
        <v>50740</v>
      </c>
      <c r="P33" s="28">
        <f>O33*$K33</f>
        <v>1212026.3799999994</v>
      </c>
      <c r="Q33" s="32"/>
      <c r="R33" s="137"/>
      <c r="S33" s="137">
        <v>43000</v>
      </c>
      <c r="T33" s="137"/>
    </row>
    <row r="34" spans="1:20" s="73" customFormat="1" ht="36">
      <c r="A34" s="30">
        <f>IF(ISBLANK(E34),"",COUNTA($E$21:E34))</f>
        <v>5</v>
      </c>
      <c r="B34" s="70" t="s">
        <v>126</v>
      </c>
      <c r="C34" s="32"/>
      <c r="D34" s="32"/>
      <c r="E34" s="23" t="s">
        <v>0</v>
      </c>
      <c r="F34" s="23"/>
      <c r="G34" s="23"/>
      <c r="H34" s="23"/>
      <c r="I34" s="23"/>
      <c r="J34" s="23"/>
      <c r="K34" s="34">
        <f>K23-K33</f>
        <v>3.3290000000000006</v>
      </c>
      <c r="L34" s="25">
        <f t="shared" si="0"/>
        <v>0</v>
      </c>
      <c r="M34" s="25" t="e">
        <f t="shared" si="0"/>
        <v>#REF!</v>
      </c>
      <c r="N34" s="25"/>
      <c r="O34" s="129" t="e">
        <f>+L34+M34+N34</f>
        <v>#REF!</v>
      </c>
      <c r="P34" s="28" t="e">
        <f>O34*$K34</f>
        <v>#REF!</v>
      </c>
      <c r="Q34" s="32"/>
      <c r="R34" s="137"/>
      <c r="S34" s="137" t="e">
        <f>'01 Nhà Xưởng 01+02'!#REF!</f>
        <v>#REF!</v>
      </c>
      <c r="T34" s="137"/>
    </row>
    <row r="35" spans="1:20" ht="48">
      <c r="A35" s="30">
        <f>IF(ISBLANK(E35),"",COUNTA($E$21:E35))</f>
        <v>6</v>
      </c>
      <c r="B35" s="70" t="s">
        <v>180</v>
      </c>
      <c r="C35" s="32"/>
      <c r="D35" s="32"/>
      <c r="E35" s="23" t="s">
        <v>3</v>
      </c>
      <c r="F35" s="23"/>
      <c r="G35" s="23"/>
      <c r="H35" s="23"/>
      <c r="I35" s="23"/>
      <c r="J35" s="23"/>
      <c r="K35" s="34">
        <f>SUM(J36:J43)</f>
        <v>65.14</v>
      </c>
      <c r="L35" s="25">
        <f t="shared" si="0"/>
        <v>0</v>
      </c>
      <c r="M35" s="25">
        <f t="shared" si="0"/>
        <v>21240</v>
      </c>
      <c r="N35" s="25"/>
      <c r="O35" s="35">
        <f>+L35+M35+N35</f>
        <v>21240</v>
      </c>
      <c r="P35" s="28">
        <f>O35*$K35</f>
        <v>1383573.6</v>
      </c>
      <c r="Q35" s="32"/>
      <c r="S35" s="166">
        <v>18000</v>
      </c>
    </row>
    <row r="36" spans="1:20" hidden="1" outlineLevel="1">
      <c r="A36" s="30"/>
      <c r="B36" s="70" t="s">
        <v>469</v>
      </c>
      <c r="C36" s="32"/>
      <c r="D36" s="32"/>
      <c r="E36" s="23"/>
      <c r="F36" s="23">
        <v>3</v>
      </c>
      <c r="G36" s="23">
        <v>1.2</v>
      </c>
      <c r="H36" s="23">
        <v>1.2</v>
      </c>
      <c r="I36" s="23"/>
      <c r="J36" s="23">
        <f>F36*(G36+0.2)*(H36+0.2)</f>
        <v>5.879999999999999</v>
      </c>
      <c r="K36" s="34"/>
      <c r="L36" s="25">
        <f t="shared" ref="L36:L45" si="1">R36*$T$21</f>
        <v>0</v>
      </c>
      <c r="M36" s="25"/>
      <c r="N36" s="25"/>
      <c r="O36" s="35"/>
      <c r="P36" s="28"/>
      <c r="Q36" s="32"/>
    </row>
    <row r="37" spans="1:20" hidden="1" outlineLevel="1">
      <c r="A37" s="30"/>
      <c r="B37" s="70" t="s">
        <v>470</v>
      </c>
      <c r="C37" s="32"/>
      <c r="D37" s="32"/>
      <c r="E37" s="23"/>
      <c r="F37" s="23">
        <v>2</v>
      </c>
      <c r="G37" s="23">
        <v>1.2</v>
      </c>
      <c r="H37" s="23">
        <v>1.2</v>
      </c>
      <c r="I37" s="23"/>
      <c r="J37" s="23">
        <f t="shared" ref="J37:J43" si="2">F37*(G37+0.2)*(H37+0.2)</f>
        <v>3.9199999999999995</v>
      </c>
      <c r="K37" s="34"/>
      <c r="L37" s="25">
        <f t="shared" si="1"/>
        <v>0</v>
      </c>
      <c r="M37" s="25"/>
      <c r="N37" s="25"/>
      <c r="O37" s="35"/>
      <c r="P37" s="28"/>
      <c r="Q37" s="32"/>
    </row>
    <row r="38" spans="1:20" hidden="1" outlineLevel="1">
      <c r="A38" s="30"/>
      <c r="B38" s="70" t="s">
        <v>421</v>
      </c>
      <c r="C38" s="32"/>
      <c r="D38" s="32"/>
      <c r="E38" s="23"/>
      <c r="F38" s="23">
        <v>1</v>
      </c>
      <c r="G38" s="23">
        <v>1.2</v>
      </c>
      <c r="H38" s="23">
        <v>1.2</v>
      </c>
      <c r="I38" s="23"/>
      <c r="J38" s="23">
        <f t="shared" si="2"/>
        <v>1.9599999999999997</v>
      </c>
      <c r="K38" s="34"/>
      <c r="L38" s="25">
        <f t="shared" si="1"/>
        <v>0</v>
      </c>
      <c r="M38" s="25"/>
      <c r="N38" s="25"/>
      <c r="O38" s="35"/>
      <c r="P38" s="28"/>
      <c r="Q38" s="32"/>
    </row>
    <row r="39" spans="1:20" hidden="1" outlineLevel="1">
      <c r="A39" s="30"/>
      <c r="B39" s="70" t="s">
        <v>472</v>
      </c>
      <c r="C39" s="32"/>
      <c r="D39" s="32"/>
      <c r="E39" s="23"/>
      <c r="F39" s="23">
        <v>2</v>
      </c>
      <c r="G39" s="23">
        <v>9</v>
      </c>
      <c r="H39" s="23">
        <v>0.2</v>
      </c>
      <c r="I39" s="23"/>
      <c r="J39" s="23">
        <f t="shared" si="2"/>
        <v>7.3599999999999994</v>
      </c>
      <c r="K39" s="34"/>
      <c r="L39" s="25">
        <f t="shared" si="1"/>
        <v>0</v>
      </c>
      <c r="M39" s="25"/>
      <c r="N39" s="25"/>
      <c r="O39" s="35"/>
      <c r="P39" s="28"/>
      <c r="Q39" s="32"/>
    </row>
    <row r="40" spans="1:20" hidden="1" outlineLevel="1">
      <c r="A40" s="30"/>
      <c r="B40" s="70"/>
      <c r="C40" s="32"/>
      <c r="D40" s="32"/>
      <c r="E40" s="23"/>
      <c r="F40" s="23">
        <v>3</v>
      </c>
      <c r="G40" s="23">
        <v>4</v>
      </c>
      <c r="H40" s="23">
        <v>0.2</v>
      </c>
      <c r="I40" s="23"/>
      <c r="J40" s="23">
        <f t="shared" si="2"/>
        <v>5.0400000000000009</v>
      </c>
      <c r="K40" s="34"/>
      <c r="L40" s="25">
        <f t="shared" si="1"/>
        <v>0</v>
      </c>
      <c r="M40" s="25"/>
      <c r="N40" s="25"/>
      <c r="O40" s="35"/>
      <c r="P40" s="28"/>
      <c r="Q40" s="32"/>
    </row>
    <row r="41" spans="1:20" hidden="1" outlineLevel="1">
      <c r="A41" s="30"/>
      <c r="B41" s="70" t="s">
        <v>473</v>
      </c>
      <c r="C41" s="32"/>
      <c r="D41" s="32"/>
      <c r="E41" s="23"/>
      <c r="F41" s="23">
        <v>1</v>
      </c>
      <c r="G41" s="23">
        <v>4</v>
      </c>
      <c r="H41" s="23">
        <v>0.2</v>
      </c>
      <c r="I41" s="23"/>
      <c r="J41" s="23">
        <f t="shared" si="2"/>
        <v>1.6800000000000002</v>
      </c>
      <c r="K41" s="34"/>
      <c r="L41" s="25">
        <f t="shared" si="1"/>
        <v>0</v>
      </c>
      <c r="M41" s="25"/>
      <c r="N41" s="25"/>
      <c r="O41" s="35"/>
      <c r="P41" s="28"/>
      <c r="Q41" s="32"/>
    </row>
    <row r="42" spans="1:20" hidden="1" outlineLevel="1">
      <c r="A42" s="30"/>
      <c r="B42" s="70" t="s">
        <v>474</v>
      </c>
      <c r="C42" s="32"/>
      <c r="D42" s="32"/>
      <c r="E42" s="23"/>
      <c r="F42" s="23">
        <v>1</v>
      </c>
      <c r="G42" s="23">
        <v>2</v>
      </c>
      <c r="H42" s="23">
        <v>0.1</v>
      </c>
      <c r="I42" s="23"/>
      <c r="J42" s="23">
        <f t="shared" si="2"/>
        <v>0.66000000000000014</v>
      </c>
      <c r="K42" s="34"/>
      <c r="L42" s="25">
        <f t="shared" si="1"/>
        <v>0</v>
      </c>
      <c r="M42" s="25"/>
      <c r="N42" s="25"/>
      <c r="O42" s="35"/>
      <c r="P42" s="28"/>
      <c r="Q42" s="32"/>
    </row>
    <row r="43" spans="1:20" hidden="1" outlineLevel="1">
      <c r="A43" s="30"/>
      <c r="B43" s="70"/>
      <c r="C43" s="32"/>
      <c r="D43" s="32"/>
      <c r="E43" s="23"/>
      <c r="F43" s="23">
        <v>1</v>
      </c>
      <c r="G43" s="23">
        <v>9</v>
      </c>
      <c r="H43" s="23">
        <v>4</v>
      </c>
      <c r="I43" s="23"/>
      <c r="J43" s="23">
        <f t="shared" si="2"/>
        <v>38.64</v>
      </c>
      <c r="K43" s="34"/>
      <c r="L43" s="25">
        <f t="shared" si="1"/>
        <v>0</v>
      </c>
      <c r="M43" s="25"/>
      <c r="N43" s="25"/>
      <c r="O43" s="35"/>
      <c r="P43" s="28"/>
      <c r="Q43" s="32"/>
    </row>
    <row r="44" spans="1:20" ht="24" collapsed="1">
      <c r="A44" s="30">
        <f>IF(ISBLANK(E44),"",COUNTA($E$21:E44))</f>
        <v>7</v>
      </c>
      <c r="B44" s="70" t="s">
        <v>181</v>
      </c>
      <c r="C44" s="32"/>
      <c r="D44" s="33"/>
      <c r="E44" s="23" t="s">
        <v>3</v>
      </c>
      <c r="F44" s="23"/>
      <c r="G44" s="23"/>
      <c r="H44" s="23"/>
      <c r="I44" s="23"/>
      <c r="J44" s="23"/>
      <c r="K44" s="25">
        <f>9*4</f>
        <v>36</v>
      </c>
      <c r="L44" s="25" t="e">
        <f t="shared" si="1"/>
        <v>#REF!</v>
      </c>
      <c r="M44" s="25" t="e">
        <f>S44*$T$21</f>
        <v>#REF!</v>
      </c>
      <c r="N44" s="25"/>
      <c r="O44" s="35" t="e">
        <f>+L44+M44+N44</f>
        <v>#REF!</v>
      </c>
      <c r="P44" s="28" t="e">
        <f>O44*$K44</f>
        <v>#REF!</v>
      </c>
      <c r="Q44" s="32"/>
      <c r="R44" s="166" t="e">
        <f>'01 Nhà Xưởng 01+02'!#REF!</f>
        <v>#REF!</v>
      </c>
      <c r="S44" s="166" t="e">
        <f>'01 Nhà Xưởng 01+02'!#REF!</f>
        <v>#REF!</v>
      </c>
    </row>
    <row r="45" spans="1:20" ht="24">
      <c r="A45" s="30">
        <v>8</v>
      </c>
      <c r="B45" s="70" t="s">
        <v>67</v>
      </c>
      <c r="C45" s="32" t="s">
        <v>529</v>
      </c>
      <c r="D45" s="32" t="s">
        <v>68</v>
      </c>
      <c r="E45" s="23" t="s">
        <v>0</v>
      </c>
      <c r="F45" s="23"/>
      <c r="G45" s="23"/>
      <c r="H45" s="23"/>
      <c r="I45" s="23"/>
      <c r="J45" s="23"/>
      <c r="K45" s="34">
        <f>9*4*0.1*1.42</f>
        <v>5.1120000000000001</v>
      </c>
      <c r="L45" s="25" t="e">
        <f t="shared" si="1"/>
        <v>#REF!</v>
      </c>
      <c r="M45" s="25" t="e">
        <f>S45*$T$21</f>
        <v>#REF!</v>
      </c>
      <c r="N45" s="25"/>
      <c r="O45" s="35" t="e">
        <f>+L45+M45+N45</f>
        <v>#REF!</v>
      </c>
      <c r="P45" s="28" t="e">
        <f>O45*$K45</f>
        <v>#REF!</v>
      </c>
      <c r="Q45" s="32"/>
      <c r="R45" s="168" t="e">
        <f>'01 Nhà Xưởng 01+02'!#REF!</f>
        <v>#REF!</v>
      </c>
      <c r="S45" s="168" t="e">
        <f>'01 Nhà Xưởng 01+02'!#REF!</f>
        <v>#REF!</v>
      </c>
    </row>
    <row r="46" spans="1:20">
      <c r="A46" s="30"/>
      <c r="B46" s="70"/>
      <c r="C46" s="32"/>
      <c r="D46" s="32"/>
      <c r="E46" s="23"/>
      <c r="F46" s="23"/>
      <c r="G46" s="23"/>
      <c r="H46" s="23"/>
      <c r="I46" s="23"/>
      <c r="J46" s="23"/>
      <c r="K46" s="34"/>
      <c r="L46" s="25"/>
      <c r="M46" s="25"/>
      <c r="N46" s="25"/>
      <c r="O46" s="35"/>
      <c r="P46" s="28"/>
      <c r="Q46" s="32"/>
    </row>
    <row r="47" spans="1:20" ht="48">
      <c r="A47" s="86" t="s">
        <v>31</v>
      </c>
      <c r="B47" s="87" t="s">
        <v>61</v>
      </c>
      <c r="C47" s="85"/>
      <c r="D47" s="85" t="s">
        <v>128</v>
      </c>
      <c r="E47" s="82"/>
      <c r="F47" s="82"/>
      <c r="G47" s="82"/>
      <c r="H47" s="82"/>
      <c r="I47" s="82"/>
      <c r="J47" s="82"/>
      <c r="K47" s="85"/>
      <c r="L47" s="83"/>
      <c r="M47" s="83"/>
      <c r="N47" s="83"/>
      <c r="O47" s="84"/>
      <c r="P47" s="84" t="e">
        <f>SUBTOTAL(9,P48:P81)</f>
        <v>#REF!</v>
      </c>
      <c r="Q47" s="85"/>
    </row>
    <row r="48" spans="1:20" ht="24">
      <c r="A48" s="30">
        <f>IF(ISBLANK(E48),"",COUNTA($E$21:E48))</f>
        <v>9</v>
      </c>
      <c r="B48" s="70" t="s">
        <v>182</v>
      </c>
      <c r="C48" s="32"/>
      <c r="D48" s="32"/>
      <c r="E48" s="23" t="s">
        <v>0</v>
      </c>
      <c r="F48" s="23"/>
      <c r="G48" s="23"/>
      <c r="H48" s="23"/>
      <c r="I48" s="23"/>
      <c r="J48" s="23"/>
      <c r="K48" s="34">
        <f>SUM(J49:J51)</f>
        <v>0.58799999999999997</v>
      </c>
      <c r="L48" s="25" t="e">
        <f>R48*$T$21</f>
        <v>#REF!</v>
      </c>
      <c r="M48" s="25" t="e">
        <f>S48*$T$21</f>
        <v>#REF!</v>
      </c>
      <c r="N48" s="25"/>
      <c r="O48" s="35" t="e">
        <f>+L48+M48+N48</f>
        <v>#REF!</v>
      </c>
      <c r="P48" s="28" t="e">
        <f>O48*$K48</f>
        <v>#REF!</v>
      </c>
      <c r="Q48" s="32"/>
      <c r="R48" s="166" t="e">
        <f>'01 Nhà Xưởng 01+02'!#REF!</f>
        <v>#REF!</v>
      </c>
      <c r="S48" s="166" t="e">
        <f>'01 Nhà Xưởng 01+02'!#REF!</f>
        <v>#REF!</v>
      </c>
    </row>
    <row r="49" spans="1:19" hidden="1" outlineLevel="1">
      <c r="A49" s="30"/>
      <c r="B49" s="70" t="s">
        <v>469</v>
      </c>
      <c r="C49" s="32"/>
      <c r="D49" s="32"/>
      <c r="E49" s="23"/>
      <c r="F49" s="23">
        <v>3</v>
      </c>
      <c r="G49" s="23">
        <v>1.2</v>
      </c>
      <c r="H49" s="23">
        <v>1.2</v>
      </c>
      <c r="I49" s="23">
        <v>0.05</v>
      </c>
      <c r="J49" s="23">
        <f>F49*(G49+0.2)*(H49+0.2)*I49</f>
        <v>0.29399999999999998</v>
      </c>
      <c r="K49" s="34"/>
      <c r="L49" s="25"/>
      <c r="M49" s="25"/>
      <c r="N49" s="25"/>
      <c r="O49" s="35"/>
      <c r="P49" s="28"/>
      <c r="Q49" s="32"/>
    </row>
    <row r="50" spans="1:19" hidden="1" outlineLevel="1">
      <c r="A50" s="30"/>
      <c r="B50" s="70" t="s">
        <v>470</v>
      </c>
      <c r="C50" s="32"/>
      <c r="D50" s="32"/>
      <c r="E50" s="23"/>
      <c r="F50" s="23">
        <v>2</v>
      </c>
      <c r="G50" s="23">
        <v>1.2</v>
      </c>
      <c r="H50" s="23">
        <v>1.2</v>
      </c>
      <c r="I50" s="23">
        <v>0.05</v>
      </c>
      <c r="J50" s="23">
        <f>F50*(G50+0.2)*(H50+0.2)*I50</f>
        <v>0.19599999999999998</v>
      </c>
      <c r="K50" s="34"/>
      <c r="L50" s="25"/>
      <c r="M50" s="25"/>
      <c r="N50" s="25"/>
      <c r="O50" s="35"/>
      <c r="P50" s="28"/>
      <c r="Q50" s="32"/>
    </row>
    <row r="51" spans="1:19" hidden="1" outlineLevel="1">
      <c r="A51" s="30"/>
      <c r="B51" s="70" t="s">
        <v>421</v>
      </c>
      <c r="C51" s="32"/>
      <c r="D51" s="32"/>
      <c r="E51" s="23"/>
      <c r="F51" s="23">
        <v>1</v>
      </c>
      <c r="G51" s="23">
        <v>1.2</v>
      </c>
      <c r="H51" s="23">
        <v>1.2</v>
      </c>
      <c r="I51" s="23">
        <v>0.05</v>
      </c>
      <c r="J51" s="23">
        <f>F51*(G51+0.2)*(H51+0.2)*I51</f>
        <v>9.799999999999999E-2</v>
      </c>
      <c r="K51" s="34"/>
      <c r="L51" s="25"/>
      <c r="M51" s="25"/>
      <c r="N51" s="25"/>
      <c r="O51" s="35"/>
      <c r="P51" s="28"/>
      <c r="Q51" s="32"/>
    </row>
    <row r="52" spans="1:19" ht="24" collapsed="1">
      <c r="A52" s="30">
        <f>IF(ISBLANK(E52),"",COUNTA($E$21:E52))</f>
        <v>10</v>
      </c>
      <c r="B52" s="70" t="s">
        <v>130</v>
      </c>
      <c r="C52" s="32"/>
      <c r="D52" s="32"/>
      <c r="E52" s="23" t="s">
        <v>0</v>
      </c>
      <c r="F52" s="23"/>
      <c r="G52" s="23"/>
      <c r="H52" s="23"/>
      <c r="I52" s="23"/>
      <c r="J52" s="23"/>
      <c r="K52" s="34">
        <f>SUM(J53:J56)</f>
        <v>0.73700000000000021</v>
      </c>
      <c r="L52" s="25" t="e">
        <f>R52*$T$21</f>
        <v>#REF!</v>
      </c>
      <c r="M52" s="25" t="e">
        <f>S52*$T$21</f>
        <v>#REF!</v>
      </c>
      <c r="N52" s="25"/>
      <c r="O52" s="35" t="e">
        <f>+L52+M52+N52</f>
        <v>#REF!</v>
      </c>
      <c r="P52" s="28" t="e">
        <f>O52*$K52</f>
        <v>#REF!</v>
      </c>
      <c r="Q52" s="32"/>
      <c r="R52" s="166" t="e">
        <f>R48</f>
        <v>#REF!</v>
      </c>
      <c r="S52" s="166" t="e">
        <f>S48</f>
        <v>#REF!</v>
      </c>
    </row>
    <row r="53" spans="1:19" hidden="1" outlineLevel="1">
      <c r="A53" s="30"/>
      <c r="B53" s="70" t="s">
        <v>472</v>
      </c>
      <c r="C53" s="32"/>
      <c r="D53" s="32"/>
      <c r="E53" s="23"/>
      <c r="F53" s="23">
        <v>2</v>
      </c>
      <c r="G53" s="23">
        <v>9</v>
      </c>
      <c r="H53" s="23">
        <v>0.2</v>
      </c>
      <c r="I53" s="23">
        <v>0.05</v>
      </c>
      <c r="J53" s="23">
        <f>F53*(G53+0.2)*(H53+0.2)*I53</f>
        <v>0.36799999999999999</v>
      </c>
      <c r="K53" s="34"/>
      <c r="L53" s="25"/>
      <c r="M53" s="25"/>
      <c r="N53" s="25"/>
      <c r="O53" s="35"/>
      <c r="P53" s="28"/>
      <c r="Q53" s="32"/>
    </row>
    <row r="54" spans="1:19" hidden="1" outlineLevel="1">
      <c r="A54" s="30"/>
      <c r="B54" s="70"/>
      <c r="C54" s="32"/>
      <c r="D54" s="32"/>
      <c r="E54" s="23"/>
      <c r="F54" s="23">
        <v>3</v>
      </c>
      <c r="G54" s="23">
        <v>4</v>
      </c>
      <c r="H54" s="23">
        <v>0.2</v>
      </c>
      <c r="I54" s="23">
        <v>0.05</v>
      </c>
      <c r="J54" s="23">
        <f>F54*(G54+0.2)*(H54+0.2)*I54</f>
        <v>0.25200000000000006</v>
      </c>
      <c r="K54" s="34"/>
      <c r="L54" s="25"/>
      <c r="M54" s="25"/>
      <c r="N54" s="25"/>
      <c r="O54" s="35"/>
      <c r="P54" s="28"/>
      <c r="Q54" s="32"/>
    </row>
    <row r="55" spans="1:19" hidden="1" outlineLevel="1">
      <c r="A55" s="30"/>
      <c r="B55" s="70" t="s">
        <v>473</v>
      </c>
      <c r="C55" s="32"/>
      <c r="D55" s="32"/>
      <c r="E55" s="23"/>
      <c r="F55" s="23">
        <v>1</v>
      </c>
      <c r="G55" s="23">
        <v>4</v>
      </c>
      <c r="H55" s="23">
        <v>0.2</v>
      </c>
      <c r="I55" s="23">
        <v>0.05</v>
      </c>
      <c r="J55" s="23">
        <f>F55*(G55+0.2)*(H55+0.2)*I55</f>
        <v>8.4000000000000019E-2</v>
      </c>
      <c r="K55" s="34"/>
      <c r="L55" s="25"/>
      <c r="M55" s="25"/>
      <c r="N55" s="25"/>
      <c r="O55" s="35"/>
      <c r="P55" s="28"/>
      <c r="Q55" s="32"/>
    </row>
    <row r="56" spans="1:19" hidden="1" outlineLevel="1">
      <c r="A56" s="30"/>
      <c r="B56" s="70" t="s">
        <v>474</v>
      </c>
      <c r="C56" s="32"/>
      <c r="D56" s="32"/>
      <c r="E56" s="23"/>
      <c r="F56" s="23">
        <v>1</v>
      </c>
      <c r="G56" s="23">
        <v>2</v>
      </c>
      <c r="H56" s="23">
        <v>0.1</v>
      </c>
      <c r="I56" s="23">
        <v>0.05</v>
      </c>
      <c r="J56" s="23">
        <f>F56*(G56+0.2)*(H56+0.2)*I56</f>
        <v>3.3000000000000008E-2</v>
      </c>
      <c r="K56" s="34"/>
      <c r="L56" s="25"/>
      <c r="M56" s="25"/>
      <c r="N56" s="25"/>
      <c r="O56" s="35"/>
      <c r="P56" s="28"/>
      <c r="Q56" s="32"/>
    </row>
    <row r="57" spans="1:19" ht="24" collapsed="1">
      <c r="A57" s="30">
        <f>IF(ISBLANK(E57),"",COUNTA($E$21:E57))</f>
        <v>11</v>
      </c>
      <c r="B57" s="70" t="s">
        <v>88</v>
      </c>
      <c r="C57" s="32"/>
      <c r="D57" s="32"/>
      <c r="E57" s="23" t="s">
        <v>0</v>
      </c>
      <c r="F57" s="23"/>
      <c r="G57" s="23"/>
      <c r="H57" s="23"/>
      <c r="I57" s="23"/>
      <c r="J57" s="23"/>
      <c r="K57" s="34">
        <f>SUM(J58:J60)</f>
        <v>2.5919999999999996</v>
      </c>
      <c r="L57" s="25">
        <f>R57*$T$21</f>
        <v>1392400</v>
      </c>
      <c r="M57" s="25">
        <f>S57*$T$21</f>
        <v>212400</v>
      </c>
      <c r="N57" s="25"/>
      <c r="O57" s="35">
        <f>+L57+M57+N57</f>
        <v>1604800</v>
      </c>
      <c r="P57" s="28">
        <f>O57*$K57</f>
        <v>4159641.5999999996</v>
      </c>
      <c r="Q57" s="32"/>
      <c r="R57" s="166">
        <v>1180000</v>
      </c>
      <c r="S57" s="166">
        <v>180000</v>
      </c>
    </row>
    <row r="58" spans="1:19" hidden="1" outlineLevel="1">
      <c r="A58" s="30"/>
      <c r="B58" s="70" t="s">
        <v>469</v>
      </c>
      <c r="C58" s="32"/>
      <c r="D58" s="32"/>
      <c r="E58" s="23"/>
      <c r="F58" s="23">
        <v>3</v>
      </c>
      <c r="G58" s="23">
        <v>1.2</v>
      </c>
      <c r="H58" s="23">
        <v>1.2</v>
      </c>
      <c r="I58" s="23">
        <v>0.3</v>
      </c>
      <c r="J58" s="23">
        <f>F58*G58*H58*I58</f>
        <v>1.2959999999999998</v>
      </c>
      <c r="K58" s="34"/>
      <c r="L58" s="25"/>
      <c r="M58" s="25"/>
      <c r="N58" s="25"/>
      <c r="O58" s="35"/>
      <c r="P58" s="28"/>
      <c r="Q58" s="32"/>
    </row>
    <row r="59" spans="1:19" hidden="1" outlineLevel="1">
      <c r="A59" s="30"/>
      <c r="B59" s="70" t="s">
        <v>470</v>
      </c>
      <c r="C59" s="32"/>
      <c r="D59" s="32"/>
      <c r="E59" s="23"/>
      <c r="F59" s="23">
        <v>2</v>
      </c>
      <c r="G59" s="23">
        <v>1.2</v>
      </c>
      <c r="H59" s="23">
        <v>1.2</v>
      </c>
      <c r="I59" s="23">
        <v>0.3</v>
      </c>
      <c r="J59" s="23">
        <f t="shared" ref="J59:J67" si="3">F59*G59*H59*I59</f>
        <v>0.86399999999999999</v>
      </c>
      <c r="K59" s="34"/>
      <c r="L59" s="25"/>
      <c r="M59" s="25"/>
      <c r="N59" s="25"/>
      <c r="O59" s="35"/>
      <c r="P59" s="28"/>
      <c r="Q59" s="32"/>
    </row>
    <row r="60" spans="1:19" hidden="1" outlineLevel="1">
      <c r="A60" s="30"/>
      <c r="B60" s="70" t="s">
        <v>421</v>
      </c>
      <c r="C60" s="32"/>
      <c r="D60" s="32"/>
      <c r="E60" s="23"/>
      <c r="F60" s="23">
        <v>1</v>
      </c>
      <c r="G60" s="23">
        <v>1.2</v>
      </c>
      <c r="H60" s="23">
        <v>1.2</v>
      </c>
      <c r="I60" s="23">
        <v>0.3</v>
      </c>
      <c r="J60" s="23">
        <f t="shared" si="3"/>
        <v>0.432</v>
      </c>
      <c r="K60" s="34"/>
      <c r="L60" s="25"/>
      <c r="M60" s="25"/>
      <c r="N60" s="25"/>
      <c r="O60" s="35"/>
      <c r="P60" s="28"/>
      <c r="Q60" s="32"/>
    </row>
    <row r="61" spans="1:19" ht="24" collapsed="1">
      <c r="A61" s="30">
        <f>IF(ISBLANK(E61),"",COUNTA($E$21:E61))</f>
        <v>12</v>
      </c>
      <c r="B61" s="70" t="s">
        <v>89</v>
      </c>
      <c r="C61" s="32"/>
      <c r="D61" s="32"/>
      <c r="E61" s="23" t="s">
        <v>0</v>
      </c>
      <c r="F61" s="23"/>
      <c r="G61" s="23"/>
      <c r="H61" s="23"/>
      <c r="I61" s="23"/>
      <c r="J61" s="23"/>
      <c r="K61" s="34">
        <f>SUM(J62)</f>
        <v>0.24000000000000005</v>
      </c>
      <c r="L61" s="25">
        <f>R61*$T$21</f>
        <v>1392400</v>
      </c>
      <c r="M61" s="25">
        <f>S61*$T$21</f>
        <v>212400</v>
      </c>
      <c r="N61" s="25"/>
      <c r="O61" s="35">
        <f>+L61+M61+N61</f>
        <v>1604800</v>
      </c>
      <c r="P61" s="28">
        <f>O61*$K61</f>
        <v>385152.00000000006</v>
      </c>
      <c r="Q61" s="32"/>
      <c r="R61" s="166">
        <f>R57</f>
        <v>1180000</v>
      </c>
      <c r="S61" s="166">
        <f>S57</f>
        <v>180000</v>
      </c>
    </row>
    <row r="62" spans="1:19" hidden="1" outlineLevel="1">
      <c r="A62" s="30"/>
      <c r="B62" s="70" t="s">
        <v>475</v>
      </c>
      <c r="C62" s="32"/>
      <c r="D62" s="32"/>
      <c r="E62" s="23"/>
      <c r="F62" s="23">
        <v>6</v>
      </c>
      <c r="G62" s="23">
        <v>0.2</v>
      </c>
      <c r="H62" s="23">
        <v>0.2</v>
      </c>
      <c r="I62" s="23">
        <v>1</v>
      </c>
      <c r="J62" s="23">
        <f t="shared" si="3"/>
        <v>0.24000000000000005</v>
      </c>
      <c r="K62" s="34"/>
      <c r="L62" s="25"/>
      <c r="M62" s="25"/>
      <c r="N62" s="25"/>
      <c r="O62" s="35"/>
      <c r="P62" s="28"/>
      <c r="Q62" s="32"/>
    </row>
    <row r="63" spans="1:19" ht="24" collapsed="1">
      <c r="A63" s="30">
        <f>IF(ISBLANK(E63),"",COUNTA($E$21:E63))</f>
        <v>13</v>
      </c>
      <c r="B63" s="70" t="s">
        <v>517</v>
      </c>
      <c r="C63" s="32"/>
      <c r="D63" s="32"/>
      <c r="E63" s="23" t="s">
        <v>0</v>
      </c>
      <c r="F63" s="23"/>
      <c r="G63" s="23"/>
      <c r="H63" s="23"/>
      <c r="I63" s="23"/>
      <c r="J63" s="23"/>
      <c r="K63" s="34">
        <f>SUM(J64:J67)</f>
        <v>2.7000000000000006</v>
      </c>
      <c r="L63" s="25">
        <f>R63*$T$21</f>
        <v>1392400</v>
      </c>
      <c r="M63" s="25">
        <f>S63*$T$21</f>
        <v>212400</v>
      </c>
      <c r="N63" s="25"/>
      <c r="O63" s="35">
        <f>+L63+M63+N63</f>
        <v>1604800</v>
      </c>
      <c r="P63" s="28">
        <f>O63*$K63</f>
        <v>4332960.0000000009</v>
      </c>
      <c r="Q63" s="32"/>
      <c r="R63" s="166">
        <f>R61</f>
        <v>1180000</v>
      </c>
      <c r="S63" s="166">
        <f>S61</f>
        <v>180000</v>
      </c>
    </row>
    <row r="64" spans="1:19" hidden="1" outlineLevel="1">
      <c r="A64" s="30"/>
      <c r="B64" s="70" t="s">
        <v>472</v>
      </c>
      <c r="C64" s="32"/>
      <c r="D64" s="32"/>
      <c r="E64" s="23"/>
      <c r="F64" s="23">
        <v>2</v>
      </c>
      <c r="G64" s="23">
        <v>9</v>
      </c>
      <c r="H64" s="23">
        <v>0.2</v>
      </c>
      <c r="I64" s="23">
        <v>0.4</v>
      </c>
      <c r="J64" s="23">
        <f t="shared" si="3"/>
        <v>1.4400000000000002</v>
      </c>
      <c r="K64" s="34"/>
      <c r="L64" s="25"/>
      <c r="M64" s="25"/>
      <c r="N64" s="25"/>
      <c r="O64" s="35"/>
      <c r="P64" s="28"/>
      <c r="Q64" s="32"/>
    </row>
    <row r="65" spans="1:19" hidden="1" outlineLevel="1">
      <c r="A65" s="30"/>
      <c r="B65" s="70"/>
      <c r="C65" s="32"/>
      <c r="D65" s="32"/>
      <c r="E65" s="23"/>
      <c r="F65" s="23">
        <v>3</v>
      </c>
      <c r="G65" s="23">
        <v>4</v>
      </c>
      <c r="H65" s="23">
        <v>0.2</v>
      </c>
      <c r="I65" s="23">
        <v>0.4</v>
      </c>
      <c r="J65" s="23">
        <f t="shared" si="3"/>
        <v>0.96000000000000019</v>
      </c>
      <c r="K65" s="34"/>
      <c r="L65" s="25"/>
      <c r="M65" s="25"/>
      <c r="N65" s="25"/>
      <c r="O65" s="35"/>
      <c r="P65" s="28"/>
      <c r="Q65" s="32"/>
    </row>
    <row r="66" spans="1:19" hidden="1" outlineLevel="1">
      <c r="A66" s="30"/>
      <c r="B66" s="70" t="s">
        <v>473</v>
      </c>
      <c r="C66" s="32"/>
      <c r="D66" s="32"/>
      <c r="E66" s="23"/>
      <c r="F66" s="23">
        <v>1</v>
      </c>
      <c r="G66" s="23">
        <v>4</v>
      </c>
      <c r="H66" s="23">
        <v>0.2</v>
      </c>
      <c r="I66" s="23">
        <v>0.3</v>
      </c>
      <c r="J66" s="23">
        <f t="shared" si="3"/>
        <v>0.24</v>
      </c>
      <c r="K66" s="34"/>
      <c r="L66" s="25"/>
      <c r="M66" s="25"/>
      <c r="N66" s="25"/>
      <c r="O66" s="35"/>
      <c r="P66" s="28"/>
      <c r="Q66" s="32"/>
    </row>
    <row r="67" spans="1:19" hidden="1" outlineLevel="1">
      <c r="A67" s="30"/>
      <c r="B67" s="70" t="s">
        <v>474</v>
      </c>
      <c r="C67" s="32"/>
      <c r="D67" s="32"/>
      <c r="E67" s="23"/>
      <c r="F67" s="23">
        <v>1</v>
      </c>
      <c r="G67" s="23">
        <v>2</v>
      </c>
      <c r="H67" s="23">
        <v>0.1</v>
      </c>
      <c r="I67" s="23">
        <v>0.3</v>
      </c>
      <c r="J67" s="23">
        <f t="shared" si="3"/>
        <v>0.06</v>
      </c>
      <c r="K67" s="34"/>
      <c r="L67" s="25"/>
      <c r="M67" s="25"/>
      <c r="N67" s="25"/>
      <c r="O67" s="35"/>
      <c r="P67" s="28"/>
      <c r="Q67" s="32"/>
    </row>
    <row r="68" spans="1:19" ht="24" collapsed="1">
      <c r="A68" s="30">
        <f>IF(ISBLANK(E68),"",COUNTA($E$21:E68))</f>
        <v>14</v>
      </c>
      <c r="B68" s="70" t="s">
        <v>184</v>
      </c>
      <c r="C68" s="32"/>
      <c r="D68" s="32"/>
      <c r="E68" s="23" t="s">
        <v>0</v>
      </c>
      <c r="F68" s="23"/>
      <c r="G68" s="23"/>
      <c r="H68" s="23"/>
      <c r="I68" s="23"/>
      <c r="J68" s="23"/>
      <c r="K68" s="34">
        <f>J69</f>
        <v>3.6</v>
      </c>
      <c r="L68" s="25">
        <f>R68*$T$21</f>
        <v>1392400</v>
      </c>
      <c r="M68" s="25">
        <f>S68*$T$21</f>
        <v>212400</v>
      </c>
      <c r="N68" s="25"/>
      <c r="O68" s="35">
        <f>+L68+M68+N68</f>
        <v>1604800</v>
      </c>
      <c r="P68" s="28">
        <f>O68*$K68</f>
        <v>5777280</v>
      </c>
      <c r="Q68" s="32"/>
      <c r="R68" s="166">
        <f>R63</f>
        <v>1180000</v>
      </c>
      <c r="S68" s="166">
        <f>S63</f>
        <v>180000</v>
      </c>
    </row>
    <row r="69" spans="1:19">
      <c r="A69" s="30"/>
      <c r="B69" s="70"/>
      <c r="C69" s="32"/>
      <c r="D69" s="32"/>
      <c r="E69" s="23"/>
      <c r="F69" s="23">
        <v>1</v>
      </c>
      <c r="G69" s="23">
        <v>9</v>
      </c>
      <c r="H69" s="23">
        <v>4</v>
      </c>
      <c r="I69" s="23">
        <v>0.1</v>
      </c>
      <c r="J69" s="23">
        <f>F69*G69*H69*I69</f>
        <v>3.6</v>
      </c>
      <c r="K69" s="34"/>
      <c r="L69" s="25"/>
      <c r="M69" s="25"/>
      <c r="N69" s="25"/>
      <c r="O69" s="35"/>
      <c r="P69" s="28"/>
      <c r="Q69" s="32"/>
    </row>
    <row r="70" spans="1:19" ht="24">
      <c r="A70" s="30">
        <f>IF(ISBLANK(E70),"",COUNTA($E$21:E70))</f>
        <v>15</v>
      </c>
      <c r="B70" s="70" t="s">
        <v>91</v>
      </c>
      <c r="C70" s="32"/>
      <c r="D70" s="32"/>
      <c r="E70" s="23" t="s">
        <v>0</v>
      </c>
      <c r="F70" s="23"/>
      <c r="G70" s="23"/>
      <c r="H70" s="23"/>
      <c r="I70" s="23"/>
      <c r="J70" s="23"/>
      <c r="K70" s="34">
        <f>SUM(J71)</f>
        <v>0.96000000000000019</v>
      </c>
      <c r="L70" s="25">
        <f>R70*$T$21</f>
        <v>1392400</v>
      </c>
      <c r="M70" s="25" t="e">
        <f>S70*$T$21</f>
        <v>#REF!</v>
      </c>
      <c r="N70" s="25"/>
      <c r="O70" s="35" t="e">
        <f>+L70+M70+N70</f>
        <v>#REF!</v>
      </c>
      <c r="P70" s="28" t="e">
        <f>O70*$K70</f>
        <v>#REF!</v>
      </c>
      <c r="Q70" s="32"/>
      <c r="R70" s="166">
        <f>R68</f>
        <v>1180000</v>
      </c>
      <c r="S70" s="166" t="e">
        <f>'01 Nhà Xưởng 01+02'!#REF!</f>
        <v>#REF!</v>
      </c>
    </row>
    <row r="71" spans="1:19" hidden="1" outlineLevel="1">
      <c r="A71" s="30"/>
      <c r="B71" s="70" t="s">
        <v>475</v>
      </c>
      <c r="C71" s="32"/>
      <c r="D71" s="32"/>
      <c r="E71" s="23"/>
      <c r="F71" s="23">
        <v>6</v>
      </c>
      <c r="G71" s="23">
        <v>0.2</v>
      </c>
      <c r="H71" s="23">
        <v>0.2</v>
      </c>
      <c r="I71" s="23">
        <v>4</v>
      </c>
      <c r="J71" s="23">
        <f>F71*G71*H71*I71</f>
        <v>0.96000000000000019</v>
      </c>
      <c r="K71" s="34"/>
      <c r="L71" s="25"/>
      <c r="M71" s="25"/>
      <c r="N71" s="25"/>
      <c r="O71" s="35"/>
      <c r="P71" s="28"/>
      <c r="Q71" s="32"/>
    </row>
    <row r="72" spans="1:19" ht="24" collapsed="1">
      <c r="A72" s="30">
        <f>IF(ISBLANK(E72),"",COUNTA($E$21:E72))</f>
        <v>16</v>
      </c>
      <c r="B72" s="70" t="s">
        <v>92</v>
      </c>
      <c r="C72" s="32" t="s">
        <v>185</v>
      </c>
      <c r="D72" s="32"/>
      <c r="E72" s="23" t="s">
        <v>0</v>
      </c>
      <c r="F72" s="23"/>
      <c r="G72" s="23"/>
      <c r="H72" s="23"/>
      <c r="I72" s="23"/>
      <c r="J72" s="23"/>
      <c r="K72" s="34">
        <f>SUM(J73:J76)</f>
        <v>4.7840000000000007</v>
      </c>
      <c r="L72" s="25">
        <f>R72*$T$21</f>
        <v>1398518.5185185184</v>
      </c>
      <c r="M72" s="25" t="e">
        <f>S72*$T$21</f>
        <v>#REF!</v>
      </c>
      <c r="N72" s="25"/>
      <c r="O72" s="35" t="e">
        <f>+L72+M72+N72</f>
        <v>#REF!</v>
      </c>
      <c r="P72" s="28" t="e">
        <f>O72*$K72</f>
        <v>#REF!</v>
      </c>
      <c r="Q72" s="32"/>
      <c r="R72" s="166">
        <f>1280000/1.08</f>
        <v>1185185.1851851852</v>
      </c>
      <c r="S72" s="166" t="e">
        <f>S70</f>
        <v>#REF!</v>
      </c>
    </row>
    <row r="73" spans="1:19" hidden="1" outlineLevel="1">
      <c r="A73" s="30"/>
      <c r="B73" s="70" t="s">
        <v>489</v>
      </c>
      <c r="C73" s="32"/>
      <c r="D73" s="32"/>
      <c r="E73" s="23"/>
      <c r="F73" s="23">
        <v>2</v>
      </c>
      <c r="G73" s="23">
        <v>10.8</v>
      </c>
      <c r="H73" s="23">
        <v>0.2</v>
      </c>
      <c r="I73" s="23">
        <v>0.4</v>
      </c>
      <c r="J73" s="23">
        <f>F73*G73*H73*I73</f>
        <v>1.7280000000000002</v>
      </c>
      <c r="K73" s="34"/>
      <c r="L73" s="25"/>
      <c r="M73" s="25"/>
      <c r="N73" s="25"/>
      <c r="O73" s="35"/>
      <c r="P73" s="28"/>
      <c r="Q73" s="32"/>
    </row>
    <row r="74" spans="1:19" hidden="1" outlineLevel="1">
      <c r="A74" s="30"/>
      <c r="B74" s="70"/>
      <c r="C74" s="32"/>
      <c r="D74" s="32"/>
      <c r="E74" s="23"/>
      <c r="F74" s="23">
        <v>3</v>
      </c>
      <c r="G74" s="23">
        <v>4</v>
      </c>
      <c r="H74" s="23">
        <v>0.2</v>
      </c>
      <c r="I74" s="23">
        <v>0.4</v>
      </c>
      <c r="J74" s="23">
        <f>F74*G74*H74*I74</f>
        <v>0.96000000000000019</v>
      </c>
      <c r="K74" s="34"/>
      <c r="L74" s="25"/>
      <c r="M74" s="25"/>
      <c r="N74" s="25"/>
      <c r="O74" s="35"/>
      <c r="P74" s="28"/>
      <c r="Q74" s="32"/>
    </row>
    <row r="75" spans="1:19" hidden="1" outlineLevel="1">
      <c r="A75" s="30"/>
      <c r="B75" s="70" t="s">
        <v>490</v>
      </c>
      <c r="C75" s="32"/>
      <c r="D75" s="32"/>
      <c r="E75" s="23"/>
      <c r="F75" s="23">
        <v>1</v>
      </c>
      <c r="G75" s="23">
        <v>4</v>
      </c>
      <c r="H75" s="23">
        <v>0.2</v>
      </c>
      <c r="I75" s="23">
        <v>0.4</v>
      </c>
      <c r="J75" s="23">
        <f>F75*G75*H75*I75</f>
        <v>0.32000000000000006</v>
      </c>
      <c r="K75" s="34"/>
      <c r="L75" s="25"/>
      <c r="M75" s="25"/>
      <c r="N75" s="25"/>
      <c r="O75" s="35"/>
      <c r="P75" s="28"/>
      <c r="Q75" s="32"/>
    </row>
    <row r="76" spans="1:19" hidden="1" outlineLevel="1">
      <c r="A76" s="30"/>
      <c r="B76" s="70" t="s">
        <v>491</v>
      </c>
      <c r="C76" s="32"/>
      <c r="D76" s="32"/>
      <c r="E76" s="23"/>
      <c r="F76" s="23">
        <v>1</v>
      </c>
      <c r="G76" s="23">
        <f>(10.8+4)*2</f>
        <v>29.6</v>
      </c>
      <c r="H76" s="23">
        <v>0.2</v>
      </c>
      <c r="I76" s="23">
        <v>0.3</v>
      </c>
      <c r="J76" s="23">
        <f>F76*G76*H76*I76</f>
        <v>1.7760000000000002</v>
      </c>
      <c r="K76" s="34"/>
      <c r="L76" s="25"/>
      <c r="M76" s="25"/>
      <c r="N76" s="25"/>
      <c r="O76" s="35"/>
      <c r="P76" s="28"/>
      <c r="Q76" s="32"/>
    </row>
    <row r="77" spans="1:19" ht="24" collapsed="1">
      <c r="A77" s="30">
        <f>IF(ISBLANK(E77),"",COUNTA($E$21:E77))</f>
        <v>17</v>
      </c>
      <c r="B77" s="70" t="s">
        <v>93</v>
      </c>
      <c r="C77" s="32" t="s">
        <v>185</v>
      </c>
      <c r="D77" s="32"/>
      <c r="E77" s="23" t="s">
        <v>0</v>
      </c>
      <c r="F77" s="23"/>
      <c r="G77" s="23"/>
      <c r="H77" s="23"/>
      <c r="I77" s="23"/>
      <c r="J77" s="23"/>
      <c r="K77" s="34">
        <f>SUM(J78)</f>
        <v>4.32</v>
      </c>
      <c r="L77" s="25">
        <f>R77*$T$21</f>
        <v>1398518.5185185184</v>
      </c>
      <c r="M77" s="25" t="e">
        <f>S77*$T$21</f>
        <v>#REF!</v>
      </c>
      <c r="N77" s="25"/>
      <c r="O77" s="35" t="e">
        <f>+L77+M77+N77</f>
        <v>#REF!</v>
      </c>
      <c r="P77" s="28" t="e">
        <f>O77*$K77</f>
        <v>#REF!</v>
      </c>
      <c r="Q77" s="32"/>
      <c r="R77" s="166">
        <f>R72</f>
        <v>1185185.1851851852</v>
      </c>
      <c r="S77" s="166" t="e">
        <f>S72</f>
        <v>#REF!</v>
      </c>
    </row>
    <row r="78" spans="1:19" hidden="1" outlineLevel="1">
      <c r="A78" s="30"/>
      <c r="B78" s="70" t="s">
        <v>492</v>
      </c>
      <c r="C78" s="32"/>
      <c r="D78" s="32"/>
      <c r="E78" s="23"/>
      <c r="F78" s="23">
        <v>1</v>
      </c>
      <c r="G78" s="23">
        <v>10.8</v>
      </c>
      <c r="H78" s="23">
        <v>4</v>
      </c>
      <c r="I78" s="23">
        <v>0.1</v>
      </c>
      <c r="J78" s="23">
        <f>F78*G78*H78*I78</f>
        <v>4.32</v>
      </c>
      <c r="K78" s="34"/>
      <c r="L78" s="25"/>
      <c r="M78" s="25"/>
      <c r="N78" s="25"/>
      <c r="O78" s="35"/>
      <c r="P78" s="28"/>
      <c r="Q78" s="32"/>
    </row>
    <row r="79" spans="1:19" ht="24" collapsed="1">
      <c r="A79" s="30">
        <f>IF(ISBLANK(E79),"",COUNTA($E$21:E79))</f>
        <v>18</v>
      </c>
      <c r="B79" s="70" t="s">
        <v>148</v>
      </c>
      <c r="C79" s="32"/>
      <c r="D79" s="32"/>
      <c r="E79" s="23" t="s">
        <v>0</v>
      </c>
      <c r="F79" s="23"/>
      <c r="G79" s="23"/>
      <c r="H79" s="23"/>
      <c r="I79" s="23"/>
      <c r="J79" s="23"/>
      <c r="K79" s="34">
        <v>1</v>
      </c>
      <c r="L79" s="25">
        <f>R79*$T$21</f>
        <v>1392400</v>
      </c>
      <c r="M79" s="25" t="e">
        <f>S79*$T$21</f>
        <v>#REF!</v>
      </c>
      <c r="N79" s="25"/>
      <c r="O79" s="35" t="e">
        <f>+L79+M79+N79</f>
        <v>#REF!</v>
      </c>
      <c r="P79" s="28" t="e">
        <f>O79*$K79</f>
        <v>#REF!</v>
      </c>
      <c r="Q79" s="32"/>
      <c r="R79" s="166">
        <f>R70</f>
        <v>1180000</v>
      </c>
      <c r="S79" s="166" t="e">
        <f>S77</f>
        <v>#REF!</v>
      </c>
    </row>
    <row r="80" spans="1:19" ht="24">
      <c r="A80" s="30">
        <f>IF(ISBLANK(E80),"",COUNTA($E$21:E80))</f>
        <v>19</v>
      </c>
      <c r="B80" s="70" t="s">
        <v>149</v>
      </c>
      <c r="C80" s="32"/>
      <c r="D80" s="32"/>
      <c r="E80" s="23" t="s">
        <v>0</v>
      </c>
      <c r="F80" s="23"/>
      <c r="G80" s="23"/>
      <c r="H80" s="23"/>
      <c r="I80" s="23"/>
      <c r="J80" s="23"/>
      <c r="K80" s="34">
        <v>1</v>
      </c>
      <c r="L80" s="25">
        <f>R80*$T$21</f>
        <v>1392400</v>
      </c>
      <c r="M80" s="25" t="e">
        <f>S80*$T$21</f>
        <v>#REF!</v>
      </c>
      <c r="N80" s="25"/>
      <c r="O80" s="35" t="e">
        <f>+L80+M80+N80</f>
        <v>#REF!</v>
      </c>
      <c r="P80" s="28" t="e">
        <f>O80*$K80</f>
        <v>#REF!</v>
      </c>
      <c r="Q80" s="32"/>
      <c r="R80" s="166">
        <f>R79</f>
        <v>1180000</v>
      </c>
      <c r="S80" s="166" t="e">
        <f>S79</f>
        <v>#REF!</v>
      </c>
    </row>
    <row r="81" spans="1:19">
      <c r="A81" s="30"/>
      <c r="B81" s="70"/>
      <c r="C81" s="32"/>
      <c r="D81" s="32"/>
      <c r="E81" s="23"/>
      <c r="F81" s="23"/>
      <c r="G81" s="23"/>
      <c r="H81" s="23"/>
      <c r="I81" s="23"/>
      <c r="J81" s="23"/>
      <c r="K81" s="34"/>
      <c r="L81" s="25"/>
      <c r="M81" s="25"/>
      <c r="N81" s="25"/>
      <c r="O81" s="35"/>
      <c r="P81" s="28"/>
      <c r="Q81" s="32"/>
    </row>
    <row r="82" spans="1:19" ht="24">
      <c r="A82" s="86" t="s">
        <v>32</v>
      </c>
      <c r="B82" s="87" t="s">
        <v>62</v>
      </c>
      <c r="C82" s="85"/>
      <c r="D82" s="85"/>
      <c r="E82" s="82"/>
      <c r="F82" s="82"/>
      <c r="G82" s="82"/>
      <c r="H82" s="82"/>
      <c r="I82" s="82"/>
      <c r="J82" s="82"/>
      <c r="K82" s="85"/>
      <c r="L82" s="83"/>
      <c r="M82" s="83"/>
      <c r="N82" s="83"/>
      <c r="O82" s="84"/>
      <c r="P82" s="84" t="e">
        <f>SUBTOTAL(9,P83:P115)</f>
        <v>#REF!</v>
      </c>
      <c r="Q82" s="85"/>
    </row>
    <row r="83" spans="1:19" ht="24">
      <c r="A83" s="30">
        <f>IF(ISBLANK(E83),"",COUNTA($E$21:E83))</f>
        <v>20</v>
      </c>
      <c r="B83" s="70" t="s">
        <v>94</v>
      </c>
      <c r="C83" s="32"/>
      <c r="D83" s="32"/>
      <c r="E83" s="23" t="s">
        <v>3</v>
      </c>
      <c r="F83" s="23"/>
      <c r="G83" s="23"/>
      <c r="H83" s="23"/>
      <c r="I83" s="23"/>
      <c r="J83" s="23"/>
      <c r="K83" s="34">
        <f>SUM(J84:J86)</f>
        <v>0.58799999999999997</v>
      </c>
      <c r="L83" s="25" t="e">
        <f>R83*$T$21</f>
        <v>#REF!</v>
      </c>
      <c r="M83" s="25" t="e">
        <f>S83*$T$21</f>
        <v>#REF!</v>
      </c>
      <c r="N83" s="25"/>
      <c r="O83" s="35" t="e">
        <f>+L83+M83+N83</f>
        <v>#REF!</v>
      </c>
      <c r="P83" s="28" t="e">
        <f>O83*$K83</f>
        <v>#REF!</v>
      </c>
      <c r="Q83" s="32"/>
      <c r="R83" s="166" t="e">
        <f>'01 Nhà Xưởng 01+02'!#REF!</f>
        <v>#REF!</v>
      </c>
      <c r="S83" s="166" t="e">
        <f>'01 Nhà Xưởng 01+02'!#REF!</f>
        <v>#REF!</v>
      </c>
    </row>
    <row r="84" spans="1:19" hidden="1" outlineLevel="1">
      <c r="A84" s="30"/>
      <c r="B84" s="70" t="s">
        <v>469</v>
      </c>
      <c r="C84" s="32"/>
      <c r="D84" s="32"/>
      <c r="E84" s="23"/>
      <c r="F84" s="23">
        <v>3</v>
      </c>
      <c r="G84" s="23">
        <v>1.2</v>
      </c>
      <c r="H84" s="23">
        <v>1.2</v>
      </c>
      <c r="I84" s="23">
        <v>0.05</v>
      </c>
      <c r="J84" s="23">
        <f>F84*(G84+0.2)*(H84+0.2)*I84</f>
        <v>0.29399999999999998</v>
      </c>
      <c r="K84" s="34"/>
      <c r="L84" s="25"/>
      <c r="M84" s="25"/>
      <c r="N84" s="25"/>
      <c r="O84" s="35"/>
      <c r="P84" s="28"/>
      <c r="Q84" s="32"/>
    </row>
    <row r="85" spans="1:19" hidden="1" outlineLevel="1">
      <c r="A85" s="30"/>
      <c r="B85" s="70" t="s">
        <v>470</v>
      </c>
      <c r="C85" s="32"/>
      <c r="D85" s="32"/>
      <c r="E85" s="23"/>
      <c r="F85" s="23">
        <v>2</v>
      </c>
      <c r="G85" s="23">
        <v>1.2</v>
      </c>
      <c r="H85" s="23">
        <v>1.2</v>
      </c>
      <c r="I85" s="23">
        <v>0.05</v>
      </c>
      <c r="J85" s="23">
        <f>F85*(G85+0.2)*(H85+0.2)*I85</f>
        <v>0.19599999999999998</v>
      </c>
      <c r="K85" s="34"/>
      <c r="L85" s="25"/>
      <c r="M85" s="25"/>
      <c r="N85" s="25"/>
      <c r="O85" s="35"/>
      <c r="P85" s="28"/>
      <c r="Q85" s="32"/>
    </row>
    <row r="86" spans="1:19" hidden="1" outlineLevel="1">
      <c r="A86" s="30"/>
      <c r="B86" s="70" t="s">
        <v>421</v>
      </c>
      <c r="C86" s="32"/>
      <c r="D86" s="32"/>
      <c r="E86" s="23"/>
      <c r="F86" s="23">
        <v>1</v>
      </c>
      <c r="G86" s="23">
        <v>1.2</v>
      </c>
      <c r="H86" s="23">
        <v>1.2</v>
      </c>
      <c r="I86" s="23">
        <v>0.05</v>
      </c>
      <c r="J86" s="23">
        <f>F86*(G86+0.2)*(H86+0.2)*I86</f>
        <v>9.799999999999999E-2</v>
      </c>
      <c r="K86" s="34"/>
      <c r="L86" s="25"/>
      <c r="M86" s="25"/>
      <c r="N86" s="25"/>
      <c r="O86" s="35"/>
      <c r="P86" s="28"/>
      <c r="Q86" s="32"/>
    </row>
    <row r="87" spans="1:19" ht="24" collapsed="1">
      <c r="A87" s="30">
        <f>IF(ISBLANK(E87),"",COUNTA($E$21:E87))</f>
        <v>21</v>
      </c>
      <c r="B87" s="70" t="s">
        <v>166</v>
      </c>
      <c r="C87" s="32"/>
      <c r="D87" s="32"/>
      <c r="E87" s="23" t="s">
        <v>3</v>
      </c>
      <c r="F87" s="23"/>
      <c r="G87" s="23"/>
      <c r="H87" s="23"/>
      <c r="I87" s="23"/>
      <c r="J87" s="23"/>
      <c r="K87" s="34">
        <f>SUM(J88:J91)</f>
        <v>0.73700000000000021</v>
      </c>
      <c r="L87" s="25" t="e">
        <f>R87*$T$21</f>
        <v>#REF!</v>
      </c>
      <c r="M87" s="25" t="e">
        <f>S87*$T$21</f>
        <v>#REF!</v>
      </c>
      <c r="N87" s="25"/>
      <c r="O87" s="35" t="e">
        <f>+L87+M87+N87</f>
        <v>#REF!</v>
      </c>
      <c r="P87" s="28" t="e">
        <f>O87*$K87</f>
        <v>#REF!</v>
      </c>
      <c r="Q87" s="32"/>
      <c r="R87" s="166" t="e">
        <f>R83</f>
        <v>#REF!</v>
      </c>
      <c r="S87" s="166" t="e">
        <f>S83</f>
        <v>#REF!</v>
      </c>
    </row>
    <row r="88" spans="1:19" hidden="1" outlineLevel="1">
      <c r="A88" s="30"/>
      <c r="B88" s="70" t="s">
        <v>472</v>
      </c>
      <c r="C88" s="32"/>
      <c r="D88" s="32"/>
      <c r="E88" s="23"/>
      <c r="F88" s="23">
        <v>2</v>
      </c>
      <c r="G88" s="23">
        <v>9</v>
      </c>
      <c r="H88" s="23">
        <v>0.2</v>
      </c>
      <c r="I88" s="23">
        <v>0.05</v>
      </c>
      <c r="J88" s="23">
        <f>F88*(G88+0.2)*(H88+0.2)*I88</f>
        <v>0.36799999999999999</v>
      </c>
      <c r="K88" s="34"/>
      <c r="L88" s="25"/>
      <c r="M88" s="25"/>
      <c r="N88" s="25"/>
      <c r="O88" s="35"/>
      <c r="P88" s="28"/>
      <c r="Q88" s="32"/>
    </row>
    <row r="89" spans="1:19" hidden="1" outlineLevel="1">
      <c r="A89" s="30"/>
      <c r="B89" s="70"/>
      <c r="C89" s="32"/>
      <c r="D89" s="32"/>
      <c r="E89" s="23"/>
      <c r="F89" s="23">
        <v>3</v>
      </c>
      <c r="G89" s="23">
        <v>4</v>
      </c>
      <c r="H89" s="23">
        <v>0.2</v>
      </c>
      <c r="I89" s="23">
        <v>0.05</v>
      </c>
      <c r="J89" s="23">
        <f>F89*(G89+0.2)*(H89+0.2)*I89</f>
        <v>0.25200000000000006</v>
      </c>
      <c r="K89" s="34"/>
      <c r="L89" s="25"/>
      <c r="M89" s="25"/>
      <c r="N89" s="25"/>
      <c r="O89" s="35"/>
      <c r="P89" s="28"/>
      <c r="Q89" s="32"/>
    </row>
    <row r="90" spans="1:19" hidden="1" outlineLevel="1">
      <c r="A90" s="30"/>
      <c r="B90" s="70" t="s">
        <v>473</v>
      </c>
      <c r="C90" s="32"/>
      <c r="D90" s="32"/>
      <c r="E90" s="23"/>
      <c r="F90" s="23">
        <v>1</v>
      </c>
      <c r="G90" s="23">
        <v>4</v>
      </c>
      <c r="H90" s="23">
        <v>0.2</v>
      </c>
      <c r="I90" s="23">
        <v>0.05</v>
      </c>
      <c r="J90" s="23">
        <f>F90*(G90+0.2)*(H90+0.2)*I90</f>
        <v>8.4000000000000019E-2</v>
      </c>
      <c r="K90" s="34"/>
      <c r="L90" s="25"/>
      <c r="M90" s="25"/>
      <c r="N90" s="25"/>
      <c r="O90" s="35"/>
      <c r="P90" s="28"/>
      <c r="Q90" s="32"/>
    </row>
    <row r="91" spans="1:19" hidden="1" outlineLevel="1">
      <c r="A91" s="30"/>
      <c r="B91" s="70" t="s">
        <v>474</v>
      </c>
      <c r="C91" s="32"/>
      <c r="D91" s="32"/>
      <c r="E91" s="23"/>
      <c r="F91" s="23">
        <v>1</v>
      </c>
      <c r="G91" s="23">
        <v>2</v>
      </c>
      <c r="H91" s="23">
        <v>0.1</v>
      </c>
      <c r="I91" s="23">
        <v>0.05</v>
      </c>
      <c r="J91" s="23">
        <f>F91*(G91+0.2)*(H91+0.2)*I91</f>
        <v>3.3000000000000008E-2</v>
      </c>
      <c r="K91" s="34"/>
      <c r="L91" s="25"/>
      <c r="M91" s="25"/>
      <c r="N91" s="25"/>
      <c r="O91" s="35"/>
      <c r="P91" s="28"/>
      <c r="Q91" s="32"/>
    </row>
    <row r="92" spans="1:19" ht="24" collapsed="1">
      <c r="A92" s="30">
        <f>IF(ISBLANK(E92),"",COUNTA($E$21:E92))</f>
        <v>22</v>
      </c>
      <c r="B92" s="70" t="s">
        <v>186</v>
      </c>
      <c r="C92" s="32"/>
      <c r="D92" s="32"/>
      <c r="E92" s="23" t="s">
        <v>3</v>
      </c>
      <c r="F92" s="23"/>
      <c r="G92" s="23"/>
      <c r="H92" s="23"/>
      <c r="I92" s="23"/>
      <c r="J92" s="23"/>
      <c r="K92" s="34">
        <f>J93</f>
        <v>2.6</v>
      </c>
      <c r="L92" s="25" t="e">
        <f>R92*$T$21</f>
        <v>#REF!</v>
      </c>
      <c r="M92" s="25" t="e">
        <f>S92*$T$21</f>
        <v>#REF!</v>
      </c>
      <c r="N92" s="25"/>
      <c r="O92" s="35" t="e">
        <f>+L92+M92+N92</f>
        <v>#REF!</v>
      </c>
      <c r="P92" s="28" t="e">
        <f>O92*$K92</f>
        <v>#REF!</v>
      </c>
      <c r="Q92" s="32"/>
      <c r="R92" s="166" t="e">
        <f>'01 Nhà Xưởng 01+02'!#REF!</f>
        <v>#REF!</v>
      </c>
      <c r="S92" s="166" t="e">
        <f>'01 Nhà Xưởng 01+02'!#REF!</f>
        <v>#REF!</v>
      </c>
    </row>
    <row r="93" spans="1:19">
      <c r="A93" s="30"/>
      <c r="B93" s="70"/>
      <c r="C93" s="32"/>
      <c r="D93" s="32"/>
      <c r="E93" s="23"/>
      <c r="F93" s="23">
        <v>1</v>
      </c>
      <c r="G93" s="23">
        <v>9</v>
      </c>
      <c r="H93" s="23">
        <v>4</v>
      </c>
      <c r="I93" s="23">
        <v>0.1</v>
      </c>
      <c r="J93" s="23">
        <f>F93*(G93+H93)*2*I93</f>
        <v>2.6</v>
      </c>
      <c r="K93" s="34"/>
      <c r="L93" s="25"/>
      <c r="M93" s="25"/>
      <c r="N93" s="25"/>
      <c r="O93" s="35"/>
      <c r="P93" s="28"/>
      <c r="Q93" s="32"/>
    </row>
    <row r="94" spans="1:19" ht="24">
      <c r="A94" s="30">
        <f>IF(ISBLANK(E94),"",COUNTA($E$21:E94))</f>
        <v>23</v>
      </c>
      <c r="B94" s="70" t="s">
        <v>95</v>
      </c>
      <c r="C94" s="32"/>
      <c r="D94" s="32"/>
      <c r="E94" s="23" t="s">
        <v>3</v>
      </c>
      <c r="F94" s="23"/>
      <c r="G94" s="23"/>
      <c r="H94" s="23"/>
      <c r="I94" s="23"/>
      <c r="J94" s="23"/>
      <c r="K94" s="34">
        <f>SUM(J95:J97)</f>
        <v>8.6399999999999988</v>
      </c>
      <c r="L94" s="25" t="e">
        <f>R94*$T$21</f>
        <v>#REF!</v>
      </c>
      <c r="M94" s="25" t="e">
        <f>S94*$T$21</f>
        <v>#REF!</v>
      </c>
      <c r="N94" s="25"/>
      <c r="O94" s="35" t="e">
        <f>+L94+M94+N94</f>
        <v>#REF!</v>
      </c>
      <c r="P94" s="28" t="e">
        <f>O94*$K94</f>
        <v>#REF!</v>
      </c>
      <c r="Q94" s="32"/>
      <c r="R94" s="166" t="e">
        <f>R92</f>
        <v>#REF!</v>
      </c>
      <c r="S94" s="166" t="e">
        <f>S92</f>
        <v>#REF!</v>
      </c>
    </row>
    <row r="95" spans="1:19" hidden="1" outlineLevel="1">
      <c r="A95" s="30"/>
      <c r="B95" s="70" t="s">
        <v>469</v>
      </c>
      <c r="C95" s="32"/>
      <c r="D95" s="32"/>
      <c r="E95" s="23"/>
      <c r="F95" s="23">
        <v>3</v>
      </c>
      <c r="G95" s="23">
        <v>1.2</v>
      </c>
      <c r="H95" s="23">
        <v>1.2</v>
      </c>
      <c r="I95" s="23">
        <v>0.3</v>
      </c>
      <c r="J95" s="23">
        <f>F95*(G95+H95)*2*I95</f>
        <v>4.3199999999999994</v>
      </c>
      <c r="K95" s="34"/>
      <c r="L95" s="25"/>
      <c r="M95" s="25"/>
      <c r="N95" s="25"/>
      <c r="O95" s="35"/>
      <c r="P95" s="28"/>
      <c r="Q95" s="32"/>
    </row>
    <row r="96" spans="1:19" hidden="1" outlineLevel="1">
      <c r="A96" s="30"/>
      <c r="B96" s="70" t="s">
        <v>470</v>
      </c>
      <c r="C96" s="32"/>
      <c r="D96" s="32"/>
      <c r="E96" s="23"/>
      <c r="F96" s="23">
        <v>2</v>
      </c>
      <c r="G96" s="23">
        <v>1.2</v>
      </c>
      <c r="H96" s="23">
        <v>1.2</v>
      </c>
      <c r="I96" s="23">
        <v>0.3</v>
      </c>
      <c r="J96" s="23">
        <f t="shared" ref="J96:J106" si="4">F96*(G96+H96)*2*I96</f>
        <v>2.88</v>
      </c>
      <c r="K96" s="34"/>
      <c r="L96" s="25"/>
      <c r="M96" s="25"/>
      <c r="N96" s="25"/>
      <c r="O96" s="35"/>
      <c r="P96" s="28"/>
      <c r="Q96" s="32"/>
    </row>
    <row r="97" spans="1:19" hidden="1" outlineLevel="1">
      <c r="A97" s="30"/>
      <c r="B97" s="70" t="s">
        <v>421</v>
      </c>
      <c r="C97" s="32"/>
      <c r="D97" s="32"/>
      <c r="E97" s="23"/>
      <c r="F97" s="23">
        <v>1</v>
      </c>
      <c r="G97" s="23">
        <v>1.2</v>
      </c>
      <c r="H97" s="23">
        <v>1.2</v>
      </c>
      <c r="I97" s="23">
        <v>0.3</v>
      </c>
      <c r="J97" s="23">
        <f t="shared" si="4"/>
        <v>1.44</v>
      </c>
      <c r="K97" s="34"/>
      <c r="L97" s="25"/>
      <c r="M97" s="25"/>
      <c r="N97" s="25"/>
      <c r="O97" s="35"/>
      <c r="P97" s="28"/>
      <c r="Q97" s="32"/>
    </row>
    <row r="98" spans="1:19" ht="24" collapsed="1">
      <c r="A98" s="30">
        <f>IF(ISBLANK(E98),"",COUNTA($E$21:E98))</f>
        <v>24</v>
      </c>
      <c r="B98" s="70" t="s">
        <v>96</v>
      </c>
      <c r="C98" s="32"/>
      <c r="D98" s="32"/>
      <c r="E98" s="23" t="s">
        <v>3</v>
      </c>
      <c r="F98" s="23"/>
      <c r="G98" s="23"/>
      <c r="H98" s="23"/>
      <c r="I98" s="23"/>
      <c r="J98" s="23"/>
      <c r="K98" s="34">
        <f>SUM(J99)</f>
        <v>4.8000000000000007</v>
      </c>
      <c r="L98" s="25" t="e">
        <f>R98*$T$21</f>
        <v>#REF!</v>
      </c>
      <c r="M98" s="25" t="e">
        <f>S98*$T$21</f>
        <v>#REF!</v>
      </c>
      <c r="N98" s="25"/>
      <c r="O98" s="35" t="e">
        <f>+L98+M98+N98</f>
        <v>#REF!</v>
      </c>
      <c r="P98" s="28" t="e">
        <f>O98*$K98</f>
        <v>#REF!</v>
      </c>
      <c r="Q98" s="32"/>
      <c r="R98" s="166" t="e">
        <f>R94</f>
        <v>#REF!</v>
      </c>
      <c r="S98" s="166" t="e">
        <f>S94</f>
        <v>#REF!</v>
      </c>
    </row>
    <row r="99" spans="1:19" hidden="1" outlineLevel="1">
      <c r="A99" s="30"/>
      <c r="B99" s="70" t="s">
        <v>475</v>
      </c>
      <c r="C99" s="32"/>
      <c r="D99" s="32"/>
      <c r="E99" s="23"/>
      <c r="F99" s="23">
        <v>6</v>
      </c>
      <c r="G99" s="23">
        <v>0.2</v>
      </c>
      <c r="H99" s="23">
        <v>0.2</v>
      </c>
      <c r="I99" s="23">
        <v>1</v>
      </c>
      <c r="J99" s="23">
        <f t="shared" si="4"/>
        <v>4.8000000000000007</v>
      </c>
      <c r="K99" s="34"/>
      <c r="L99" s="25"/>
      <c r="M99" s="25"/>
      <c r="N99" s="25"/>
      <c r="O99" s="35"/>
      <c r="P99" s="28"/>
      <c r="Q99" s="32"/>
    </row>
    <row r="100" spans="1:19" ht="24" collapsed="1">
      <c r="A100" s="30">
        <f>IF(ISBLANK(E100),"",COUNTA($E$21:E100))</f>
        <v>25</v>
      </c>
      <c r="B100" s="70" t="s">
        <v>169</v>
      </c>
      <c r="C100" s="32"/>
      <c r="D100" s="32"/>
      <c r="E100" s="23" t="s">
        <v>3</v>
      </c>
      <c r="F100" s="23"/>
      <c r="G100" s="23"/>
      <c r="H100" s="23"/>
      <c r="I100" s="23"/>
      <c r="J100" s="23"/>
      <c r="K100" s="34">
        <f>SUM(J101:J104)</f>
        <v>28.580000000000002</v>
      </c>
      <c r="L100" s="25" t="e">
        <f>R100*$T$21</f>
        <v>#REF!</v>
      </c>
      <c r="M100" s="25" t="e">
        <f>S100*$T$21</f>
        <v>#REF!</v>
      </c>
      <c r="N100" s="25"/>
      <c r="O100" s="35" t="e">
        <f>+L100+M100+N100</f>
        <v>#REF!</v>
      </c>
      <c r="P100" s="28" t="e">
        <f>O100*$K100</f>
        <v>#REF!</v>
      </c>
      <c r="Q100" s="32"/>
      <c r="R100" s="166" t="e">
        <f>R98</f>
        <v>#REF!</v>
      </c>
      <c r="S100" s="166" t="e">
        <f>S98</f>
        <v>#REF!</v>
      </c>
    </row>
    <row r="101" spans="1:19" hidden="1" outlineLevel="1">
      <c r="A101" s="30"/>
      <c r="B101" s="70" t="s">
        <v>472</v>
      </c>
      <c r="C101" s="32"/>
      <c r="D101" s="32"/>
      <c r="E101" s="23"/>
      <c r="F101" s="23">
        <v>2</v>
      </c>
      <c r="G101" s="23">
        <v>9</v>
      </c>
      <c r="H101" s="23">
        <v>0.2</v>
      </c>
      <c r="I101" s="23">
        <v>0.4</v>
      </c>
      <c r="J101" s="23">
        <f t="shared" si="4"/>
        <v>14.719999999999999</v>
      </c>
      <c r="K101" s="34"/>
      <c r="L101" s="25"/>
      <c r="M101" s="25"/>
      <c r="N101" s="25"/>
      <c r="O101" s="35"/>
      <c r="P101" s="28"/>
      <c r="Q101" s="32"/>
    </row>
    <row r="102" spans="1:19" hidden="1" outlineLevel="1">
      <c r="A102" s="30"/>
      <c r="B102" s="70"/>
      <c r="C102" s="32"/>
      <c r="D102" s="32"/>
      <c r="E102" s="23"/>
      <c r="F102" s="23">
        <v>3</v>
      </c>
      <c r="G102" s="23">
        <v>4</v>
      </c>
      <c r="H102" s="23">
        <v>0.2</v>
      </c>
      <c r="I102" s="23">
        <v>0.4</v>
      </c>
      <c r="J102" s="23">
        <f t="shared" si="4"/>
        <v>10.080000000000002</v>
      </c>
      <c r="K102" s="34"/>
      <c r="L102" s="25"/>
      <c r="M102" s="25"/>
      <c r="N102" s="25"/>
      <c r="O102" s="35"/>
      <c r="P102" s="28"/>
      <c r="Q102" s="32"/>
    </row>
    <row r="103" spans="1:19" hidden="1" outlineLevel="1">
      <c r="A103" s="30"/>
      <c r="B103" s="70" t="s">
        <v>473</v>
      </c>
      <c r="C103" s="32"/>
      <c r="D103" s="32"/>
      <c r="E103" s="23"/>
      <c r="F103" s="23">
        <v>1</v>
      </c>
      <c r="G103" s="23">
        <v>4</v>
      </c>
      <c r="H103" s="23">
        <v>0.2</v>
      </c>
      <c r="I103" s="23">
        <v>0.3</v>
      </c>
      <c r="J103" s="23">
        <f t="shared" si="4"/>
        <v>2.52</v>
      </c>
      <c r="K103" s="34"/>
      <c r="L103" s="25"/>
      <c r="M103" s="25"/>
      <c r="N103" s="25"/>
      <c r="O103" s="35"/>
      <c r="P103" s="28"/>
      <c r="Q103" s="32"/>
    </row>
    <row r="104" spans="1:19" hidden="1" outlineLevel="1">
      <c r="A104" s="30"/>
      <c r="B104" s="70" t="s">
        <v>474</v>
      </c>
      <c r="C104" s="32"/>
      <c r="D104" s="32"/>
      <c r="E104" s="23"/>
      <c r="F104" s="23">
        <v>1</v>
      </c>
      <c r="G104" s="23">
        <v>2</v>
      </c>
      <c r="H104" s="23">
        <v>0.1</v>
      </c>
      <c r="I104" s="23">
        <v>0.3</v>
      </c>
      <c r="J104" s="23">
        <f t="shared" si="4"/>
        <v>1.26</v>
      </c>
      <c r="K104" s="34"/>
      <c r="L104" s="25"/>
      <c r="M104" s="25"/>
      <c r="N104" s="25"/>
      <c r="O104" s="35"/>
      <c r="P104" s="28"/>
      <c r="Q104" s="32"/>
    </row>
    <row r="105" spans="1:19" ht="24" collapsed="1">
      <c r="A105" s="30">
        <f>IF(ISBLANK(E105),"",COUNTA($E$21:E105))</f>
        <v>26</v>
      </c>
      <c r="B105" s="70" t="s">
        <v>98</v>
      </c>
      <c r="C105" s="32"/>
      <c r="D105" s="32"/>
      <c r="E105" s="23" t="s">
        <v>3</v>
      </c>
      <c r="F105" s="23"/>
      <c r="G105" s="23"/>
      <c r="H105" s="23"/>
      <c r="I105" s="23"/>
      <c r="J105" s="23"/>
      <c r="K105" s="34">
        <f>SUM(J106)</f>
        <v>19.200000000000003</v>
      </c>
      <c r="L105" s="25" t="e">
        <f>R105*$T$21</f>
        <v>#REF!</v>
      </c>
      <c r="M105" s="25" t="e">
        <f>S105*$T$21</f>
        <v>#REF!</v>
      </c>
      <c r="N105" s="25"/>
      <c r="O105" s="35" t="e">
        <f>+L105+M105+N105</f>
        <v>#REF!</v>
      </c>
      <c r="P105" s="28" t="e">
        <f>O105*$K105</f>
        <v>#REF!</v>
      </c>
      <c r="Q105" s="32"/>
      <c r="R105" s="166" t="e">
        <f>R100</f>
        <v>#REF!</v>
      </c>
      <c r="S105" s="166" t="e">
        <f>S100</f>
        <v>#REF!</v>
      </c>
    </row>
    <row r="106" spans="1:19" hidden="1" outlineLevel="1">
      <c r="A106" s="30"/>
      <c r="B106" s="70" t="s">
        <v>475</v>
      </c>
      <c r="C106" s="32"/>
      <c r="D106" s="32"/>
      <c r="E106" s="23"/>
      <c r="F106" s="23">
        <v>6</v>
      </c>
      <c r="G106" s="23">
        <v>0.2</v>
      </c>
      <c r="H106" s="23">
        <v>0.2</v>
      </c>
      <c r="I106" s="23">
        <v>4</v>
      </c>
      <c r="J106" s="23">
        <f t="shared" si="4"/>
        <v>19.200000000000003</v>
      </c>
      <c r="K106" s="34"/>
      <c r="L106" s="25"/>
      <c r="M106" s="25"/>
      <c r="N106" s="25"/>
      <c r="O106" s="35"/>
      <c r="P106" s="28"/>
      <c r="Q106" s="32"/>
    </row>
    <row r="107" spans="1:19" ht="24" collapsed="1">
      <c r="A107" s="30">
        <f>IF(ISBLANK(E107),"",COUNTA($E$21:E107))</f>
        <v>27</v>
      </c>
      <c r="B107" s="70" t="s">
        <v>171</v>
      </c>
      <c r="C107" s="32"/>
      <c r="D107" s="32"/>
      <c r="E107" s="23" t="s">
        <v>3</v>
      </c>
      <c r="F107" s="23"/>
      <c r="G107" s="23"/>
      <c r="H107" s="23"/>
      <c r="I107" s="23"/>
      <c r="J107" s="23"/>
      <c r="K107" s="34">
        <v>3</v>
      </c>
      <c r="L107" s="25" t="e">
        <f>R107*$T$21</f>
        <v>#REF!</v>
      </c>
      <c r="M107" s="25" t="e">
        <f>S107*$T$21</f>
        <v>#REF!</v>
      </c>
      <c r="N107" s="25"/>
      <c r="O107" s="35" t="e">
        <f>+L107+M107+N107</f>
        <v>#REF!</v>
      </c>
      <c r="P107" s="28" t="e">
        <f>O107*$K107</f>
        <v>#REF!</v>
      </c>
      <c r="Q107" s="32"/>
      <c r="R107" s="166" t="e">
        <f>R105</f>
        <v>#REF!</v>
      </c>
      <c r="S107" s="166" t="e">
        <f>S105</f>
        <v>#REF!</v>
      </c>
    </row>
    <row r="108" spans="1:19" ht="24">
      <c r="A108" s="30">
        <f>IF(ISBLANK(E108),"",COUNTA($E$21:E108))</f>
        <v>28</v>
      </c>
      <c r="B108" s="70" t="s">
        <v>99</v>
      </c>
      <c r="C108" s="32"/>
      <c r="D108" s="32"/>
      <c r="E108" s="23" t="s">
        <v>3</v>
      </c>
      <c r="F108" s="23"/>
      <c r="G108" s="23"/>
      <c r="H108" s="23"/>
      <c r="I108" s="23"/>
      <c r="J108" s="23"/>
      <c r="K108" s="34">
        <f>SUM(J109:J112)</f>
        <v>48.92</v>
      </c>
      <c r="L108" s="25" t="e">
        <f>R108*$T$21</f>
        <v>#REF!</v>
      </c>
      <c r="M108" s="25" t="e">
        <f>S108*$T$21</f>
        <v>#REF!</v>
      </c>
      <c r="N108" s="25"/>
      <c r="O108" s="35" t="e">
        <f>+L108+M108+N108</f>
        <v>#REF!</v>
      </c>
      <c r="P108" s="28" t="e">
        <f>O108*$K108</f>
        <v>#REF!</v>
      </c>
      <c r="Q108" s="32"/>
      <c r="R108" s="166" t="e">
        <f>R107</f>
        <v>#REF!</v>
      </c>
      <c r="S108" s="166" t="e">
        <f>S107</f>
        <v>#REF!</v>
      </c>
    </row>
    <row r="109" spans="1:19" hidden="1" outlineLevel="1">
      <c r="A109" s="30"/>
      <c r="B109" s="70" t="s">
        <v>489</v>
      </c>
      <c r="C109" s="32"/>
      <c r="D109" s="32"/>
      <c r="E109" s="23"/>
      <c r="F109" s="23">
        <v>2</v>
      </c>
      <c r="G109" s="23">
        <v>10.8</v>
      </c>
      <c r="H109" s="23">
        <v>0.2</v>
      </c>
      <c r="I109" s="23">
        <v>0.4</v>
      </c>
      <c r="J109" s="23">
        <f>F109*(G109+H109)*2*I109</f>
        <v>17.600000000000001</v>
      </c>
      <c r="K109" s="34"/>
      <c r="L109" s="25"/>
      <c r="M109" s="25"/>
      <c r="N109" s="25"/>
      <c r="O109" s="35"/>
      <c r="P109" s="28"/>
      <c r="Q109" s="32"/>
    </row>
    <row r="110" spans="1:19" hidden="1" outlineLevel="1">
      <c r="A110" s="30"/>
      <c r="B110" s="70"/>
      <c r="C110" s="32"/>
      <c r="D110" s="32"/>
      <c r="E110" s="23"/>
      <c r="F110" s="23">
        <v>3</v>
      </c>
      <c r="G110" s="23">
        <v>4</v>
      </c>
      <c r="H110" s="23">
        <v>0.2</v>
      </c>
      <c r="I110" s="23">
        <v>0.4</v>
      </c>
      <c r="J110" s="23">
        <f>F110*(G110+H110)*2*I110</f>
        <v>10.080000000000002</v>
      </c>
      <c r="K110" s="34"/>
      <c r="L110" s="25"/>
      <c r="M110" s="25"/>
      <c r="N110" s="25"/>
      <c r="O110" s="35"/>
      <c r="P110" s="28"/>
      <c r="Q110" s="32"/>
    </row>
    <row r="111" spans="1:19" hidden="1" outlineLevel="1">
      <c r="A111" s="30"/>
      <c r="B111" s="70" t="s">
        <v>490</v>
      </c>
      <c r="C111" s="32"/>
      <c r="D111" s="32"/>
      <c r="E111" s="23"/>
      <c r="F111" s="23">
        <v>1</v>
      </c>
      <c r="G111" s="23">
        <v>4</v>
      </c>
      <c r="H111" s="23">
        <v>0.2</v>
      </c>
      <c r="I111" s="23">
        <v>0.4</v>
      </c>
      <c r="J111" s="23">
        <f>F111*(G111+H111)*2*I111</f>
        <v>3.3600000000000003</v>
      </c>
      <c r="K111" s="34"/>
      <c r="L111" s="25"/>
      <c r="M111" s="25"/>
      <c r="N111" s="25"/>
      <c r="O111" s="35"/>
      <c r="P111" s="28"/>
      <c r="Q111" s="32"/>
    </row>
    <row r="112" spans="1:19" hidden="1" outlineLevel="1">
      <c r="A112" s="30"/>
      <c r="B112" s="70" t="s">
        <v>491</v>
      </c>
      <c r="C112" s="32"/>
      <c r="D112" s="32"/>
      <c r="E112" s="23"/>
      <c r="F112" s="23">
        <v>1</v>
      </c>
      <c r="G112" s="23">
        <f>(10.8+4)*2</f>
        <v>29.6</v>
      </c>
      <c r="H112" s="23">
        <v>0.2</v>
      </c>
      <c r="I112" s="23">
        <v>0.3</v>
      </c>
      <c r="J112" s="23">
        <f>F112*(G112+H112)*2*I112</f>
        <v>17.88</v>
      </c>
      <c r="K112" s="34"/>
      <c r="L112" s="25"/>
      <c r="M112" s="25"/>
      <c r="N112" s="25"/>
      <c r="O112" s="35"/>
      <c r="P112" s="28"/>
      <c r="Q112" s="32"/>
    </row>
    <row r="113" spans="1:19" hidden="1" outlineLevel="1">
      <c r="A113" s="30"/>
      <c r="B113" s="70"/>
      <c r="C113" s="32"/>
      <c r="D113" s="32"/>
      <c r="E113" s="23"/>
      <c r="F113" s="23"/>
      <c r="G113" s="23"/>
      <c r="H113" s="23"/>
      <c r="I113" s="23"/>
      <c r="J113" s="23"/>
      <c r="K113" s="34"/>
      <c r="L113" s="25"/>
      <c r="M113" s="25"/>
      <c r="N113" s="25"/>
      <c r="O113" s="35"/>
      <c r="P113" s="28"/>
      <c r="Q113" s="32"/>
    </row>
    <row r="114" spans="1:19" ht="24" collapsed="1">
      <c r="A114" s="30">
        <f>IF(ISBLANK(E114),"",COUNTA($E$21:E114))</f>
        <v>29</v>
      </c>
      <c r="B114" s="70" t="s">
        <v>63</v>
      </c>
      <c r="C114" s="32"/>
      <c r="D114" s="32"/>
      <c r="E114" s="23" t="s">
        <v>3</v>
      </c>
      <c r="F114" s="23"/>
      <c r="G114" s="23"/>
      <c r="H114" s="23"/>
      <c r="I114" s="23"/>
      <c r="J114" s="23"/>
      <c r="K114" s="34">
        <f>J115</f>
        <v>46.160000000000004</v>
      </c>
      <c r="L114" s="25" t="e">
        <f>R114*$T$21</f>
        <v>#REF!</v>
      </c>
      <c r="M114" s="25" t="e">
        <f>S114*$T$21</f>
        <v>#REF!</v>
      </c>
      <c r="N114" s="25"/>
      <c r="O114" s="35" t="e">
        <f>+L114+M114+N114</f>
        <v>#REF!</v>
      </c>
      <c r="P114" s="28" t="e">
        <f>O114*$K114</f>
        <v>#REF!</v>
      </c>
      <c r="Q114" s="32"/>
      <c r="R114" s="166" t="e">
        <f>R108</f>
        <v>#REF!</v>
      </c>
      <c r="S114" s="166" t="e">
        <f>S108</f>
        <v>#REF!</v>
      </c>
    </row>
    <row r="115" spans="1:19" hidden="1" outlineLevel="1">
      <c r="A115" s="30"/>
      <c r="B115" s="70" t="s">
        <v>492</v>
      </c>
      <c r="C115" s="32"/>
      <c r="D115" s="32"/>
      <c r="E115" s="23"/>
      <c r="F115" s="23">
        <v>1</v>
      </c>
      <c r="G115" s="23">
        <v>10.8</v>
      </c>
      <c r="H115" s="23">
        <v>4</v>
      </c>
      <c r="I115" s="23">
        <v>0.1</v>
      </c>
      <c r="J115" s="23">
        <f>F115*(G115+H115)*2*I115+G115*H115</f>
        <v>46.160000000000004</v>
      </c>
      <c r="K115" s="34"/>
      <c r="L115" s="25"/>
      <c r="M115" s="25"/>
      <c r="N115" s="25"/>
      <c r="O115" s="35"/>
      <c r="P115" s="28"/>
      <c r="Q115" s="32"/>
    </row>
    <row r="116" spans="1:19" ht="48" collapsed="1">
      <c r="A116" s="86" t="s">
        <v>33</v>
      </c>
      <c r="B116" s="87" t="s">
        <v>64</v>
      </c>
      <c r="C116" s="144" t="s">
        <v>625</v>
      </c>
      <c r="D116" s="85" t="s">
        <v>447</v>
      </c>
      <c r="E116" s="82"/>
      <c r="F116" s="82"/>
      <c r="G116" s="82"/>
      <c r="H116" s="82"/>
      <c r="I116" s="82"/>
      <c r="J116" s="82"/>
      <c r="K116" s="85"/>
      <c r="L116" s="83"/>
      <c r="M116" s="83"/>
      <c r="N116" s="83"/>
      <c r="O116" s="84"/>
      <c r="P116" s="84" t="e">
        <f>SUBTOTAL(9,P117:P122)</f>
        <v>#REF!</v>
      </c>
      <c r="Q116" s="85"/>
    </row>
    <row r="117" spans="1:19" ht="24">
      <c r="A117" s="30">
        <f>IF(ISBLANK(E117),"",COUNTA($E$21:E117))</f>
        <v>30</v>
      </c>
      <c r="B117" s="70" t="s">
        <v>441</v>
      </c>
      <c r="C117" s="32"/>
      <c r="D117" s="32"/>
      <c r="E117" s="23" t="s">
        <v>1</v>
      </c>
      <c r="F117" s="23"/>
      <c r="G117" s="23"/>
      <c r="H117" s="23"/>
      <c r="I117" s="23"/>
      <c r="J117" s="23"/>
      <c r="K117" s="34">
        <f>K57*100</f>
        <v>259.2</v>
      </c>
      <c r="L117" s="25" t="e">
        <f t="shared" ref="L117:M121" si="5">R117*$T$21</f>
        <v>#REF!</v>
      </c>
      <c r="M117" s="25" t="e">
        <f t="shared" si="5"/>
        <v>#REF!</v>
      </c>
      <c r="N117" s="25"/>
      <c r="O117" s="35" t="e">
        <f>+L117+M117+N117</f>
        <v>#REF!</v>
      </c>
      <c r="P117" s="28" t="e">
        <f>O117*$K117</f>
        <v>#REF!</v>
      </c>
      <c r="Q117" s="32"/>
      <c r="R117" s="166" t="e">
        <f>'01 Nhà Xưởng 01+02'!#REF!</f>
        <v>#REF!</v>
      </c>
      <c r="S117" s="166" t="e">
        <f>'01 Nhà Xưởng 01+02'!#REF!</f>
        <v>#REF!</v>
      </c>
    </row>
    <row r="118" spans="1:19" ht="24">
      <c r="A118" s="30">
        <f>IF(ISBLANK(E118),"",COUNTA($E$21:E118))</f>
        <v>31</v>
      </c>
      <c r="B118" s="70" t="s">
        <v>651</v>
      </c>
      <c r="C118" s="32"/>
      <c r="D118" s="32"/>
      <c r="E118" s="23" t="s">
        <v>1</v>
      </c>
      <c r="F118" s="23"/>
      <c r="G118" s="23"/>
      <c r="H118" s="23"/>
      <c r="I118" s="23"/>
      <c r="J118" s="23"/>
      <c r="K118" s="34">
        <f>(K61+K70)*220</f>
        <v>264.00000000000006</v>
      </c>
      <c r="L118" s="25" t="e">
        <f t="shared" si="5"/>
        <v>#REF!</v>
      </c>
      <c r="M118" s="25" t="e">
        <f t="shared" si="5"/>
        <v>#REF!</v>
      </c>
      <c r="N118" s="25"/>
      <c r="O118" s="35" t="e">
        <f>+L118+M118+N118</f>
        <v>#REF!</v>
      </c>
      <c r="P118" s="28" t="e">
        <f>O118*$K118</f>
        <v>#REF!</v>
      </c>
      <c r="Q118" s="32"/>
      <c r="R118" s="166" t="e">
        <f t="shared" ref="R118:S121" si="6">R117</f>
        <v>#REF!</v>
      </c>
      <c r="S118" s="166" t="e">
        <f t="shared" si="6"/>
        <v>#REF!</v>
      </c>
    </row>
    <row r="119" spans="1:19" ht="24">
      <c r="A119" s="30">
        <f>IF(ISBLANK(E119),"",COUNTA($E$21:E119))</f>
        <v>32</v>
      </c>
      <c r="B119" s="70" t="s">
        <v>652</v>
      </c>
      <c r="C119" s="32"/>
      <c r="D119" s="32"/>
      <c r="E119" s="23" t="s">
        <v>1</v>
      </c>
      <c r="F119" s="23"/>
      <c r="G119" s="23"/>
      <c r="H119" s="23"/>
      <c r="I119" s="23"/>
      <c r="J119" s="23"/>
      <c r="K119" s="34">
        <f>(K63+K72)*200</f>
        <v>1496.8000000000004</v>
      </c>
      <c r="L119" s="25" t="e">
        <f t="shared" si="5"/>
        <v>#REF!</v>
      </c>
      <c r="M119" s="25" t="e">
        <f t="shared" si="5"/>
        <v>#REF!</v>
      </c>
      <c r="N119" s="25"/>
      <c r="O119" s="129" t="e">
        <f>+L119+M119+N119</f>
        <v>#REF!</v>
      </c>
      <c r="P119" s="28" t="e">
        <f>O119*$K119</f>
        <v>#REF!</v>
      </c>
      <c r="Q119" s="32"/>
      <c r="R119" s="166" t="e">
        <f t="shared" si="6"/>
        <v>#REF!</v>
      </c>
      <c r="S119" s="166" t="e">
        <f t="shared" si="6"/>
        <v>#REF!</v>
      </c>
    </row>
    <row r="120" spans="1:19" ht="24">
      <c r="A120" s="30">
        <f>IF(ISBLANK(E120),"",COUNTA($E$21:E120))</f>
        <v>33</v>
      </c>
      <c r="B120" s="70" t="s">
        <v>653</v>
      </c>
      <c r="C120" s="32"/>
      <c r="D120" s="32"/>
      <c r="E120" s="23" t="s">
        <v>1</v>
      </c>
      <c r="F120" s="23"/>
      <c r="G120" s="23"/>
      <c r="H120" s="23"/>
      <c r="I120" s="23"/>
      <c r="J120" s="23"/>
      <c r="K120" s="34">
        <v>140</v>
      </c>
      <c r="L120" s="25" t="e">
        <f t="shared" si="5"/>
        <v>#REF!</v>
      </c>
      <c r="M120" s="25" t="e">
        <f t="shared" si="5"/>
        <v>#REF!</v>
      </c>
      <c r="N120" s="25"/>
      <c r="O120" s="129" t="e">
        <f>+L120+M120+N120</f>
        <v>#REF!</v>
      </c>
      <c r="P120" s="28" t="e">
        <f>O120*$K120</f>
        <v>#REF!</v>
      </c>
      <c r="Q120" s="32"/>
      <c r="R120" s="166" t="e">
        <f t="shared" si="6"/>
        <v>#REF!</v>
      </c>
      <c r="S120" s="166" t="e">
        <f t="shared" si="6"/>
        <v>#REF!</v>
      </c>
    </row>
    <row r="121" spans="1:19" ht="24">
      <c r="A121" s="30">
        <f>IF(ISBLANK(E121),"",COUNTA($E$21:E121))</f>
        <v>34</v>
      </c>
      <c r="B121" s="70" t="s">
        <v>654</v>
      </c>
      <c r="C121" s="32"/>
      <c r="D121" s="32"/>
      <c r="E121" s="23" t="s">
        <v>1</v>
      </c>
      <c r="F121" s="23"/>
      <c r="G121" s="23"/>
      <c r="H121" s="23"/>
      <c r="I121" s="23"/>
      <c r="J121" s="23"/>
      <c r="K121" s="34">
        <f>K77*120</f>
        <v>518.40000000000009</v>
      </c>
      <c r="L121" s="25" t="e">
        <f t="shared" si="5"/>
        <v>#REF!</v>
      </c>
      <c r="M121" s="25" t="e">
        <f t="shared" si="5"/>
        <v>#REF!</v>
      </c>
      <c r="N121" s="25"/>
      <c r="O121" s="129" t="e">
        <f>+L121+M121+N121</f>
        <v>#REF!</v>
      </c>
      <c r="P121" s="28" t="e">
        <f>O121*$K121</f>
        <v>#REF!</v>
      </c>
      <c r="Q121" s="32"/>
      <c r="R121" s="166" t="e">
        <f t="shared" si="6"/>
        <v>#REF!</v>
      </c>
      <c r="S121" s="166" t="e">
        <f t="shared" si="6"/>
        <v>#REF!</v>
      </c>
    </row>
    <row r="122" spans="1:19">
      <c r="A122" s="30"/>
      <c r="B122" s="70"/>
      <c r="C122" s="32"/>
      <c r="D122" s="32"/>
      <c r="E122" s="23"/>
      <c r="F122" s="23"/>
      <c r="G122" s="23"/>
      <c r="H122" s="23"/>
      <c r="I122" s="23"/>
      <c r="J122" s="23"/>
      <c r="K122" s="34"/>
      <c r="L122" s="25"/>
      <c r="M122" s="25"/>
      <c r="N122" s="25"/>
      <c r="O122" s="35"/>
      <c r="P122" s="28"/>
      <c r="Q122" s="32"/>
    </row>
    <row r="123" spans="1:19" ht="48">
      <c r="A123" s="86" t="s">
        <v>34</v>
      </c>
      <c r="B123" s="87" t="s">
        <v>71</v>
      </c>
      <c r="C123" s="85"/>
      <c r="D123" s="85" t="s">
        <v>23</v>
      </c>
      <c r="E123" s="82"/>
      <c r="F123" s="82"/>
      <c r="G123" s="82"/>
      <c r="H123" s="82"/>
      <c r="I123" s="82"/>
      <c r="J123" s="82"/>
      <c r="K123" s="85"/>
      <c r="L123" s="83"/>
      <c r="M123" s="83"/>
      <c r="N123" s="83"/>
      <c r="O123" s="84"/>
      <c r="P123" s="84" t="e">
        <f>SUBTOTAL(9,P124:P132)</f>
        <v>#REF!</v>
      </c>
      <c r="Q123" s="85"/>
    </row>
    <row r="124" spans="1:19" ht="60">
      <c r="A124" s="30">
        <f>IF(ISBLANK(E124),"",COUNTA($E$21:E124))</f>
        <v>35</v>
      </c>
      <c r="B124" s="70" t="s">
        <v>72</v>
      </c>
      <c r="C124" s="32" t="s">
        <v>105</v>
      </c>
      <c r="D124" s="39"/>
      <c r="E124" s="23" t="s">
        <v>3</v>
      </c>
      <c r="F124" s="23"/>
      <c r="G124" s="23"/>
      <c r="H124" s="23"/>
      <c r="I124" s="23"/>
      <c r="J124" s="23"/>
      <c r="K124" s="34">
        <f>J125</f>
        <v>98.8</v>
      </c>
      <c r="L124" s="25" t="e">
        <f>R124*$T$21</f>
        <v>#REF!</v>
      </c>
      <c r="M124" s="25" t="e">
        <f>S124*$T$21</f>
        <v>#REF!</v>
      </c>
      <c r="N124" s="25"/>
      <c r="O124" s="35" t="e">
        <f t="shared" ref="O124:O131" si="7">+L124+M124+N124</f>
        <v>#REF!</v>
      </c>
      <c r="P124" s="28" t="e">
        <f t="shared" ref="P124:P131" si="8">O124*$K124</f>
        <v>#REF!</v>
      </c>
      <c r="Q124" s="32"/>
      <c r="R124" s="166" t="e">
        <f>'01 Nhà Xưởng 01+02'!#REF!</f>
        <v>#REF!</v>
      </c>
      <c r="S124" s="166" t="e">
        <f>'01 Nhà Xưởng 01+02'!#REF!</f>
        <v>#REF!</v>
      </c>
    </row>
    <row r="125" spans="1:19" hidden="1" outlineLevel="1">
      <c r="A125" s="30"/>
      <c r="B125" s="70" t="s">
        <v>493</v>
      </c>
      <c r="C125" s="32"/>
      <c r="D125" s="39"/>
      <c r="E125" s="23"/>
      <c r="F125" s="23">
        <v>1</v>
      </c>
      <c r="G125" s="23">
        <f>(9+4)*2</f>
        <v>26</v>
      </c>
      <c r="H125" s="23">
        <v>3.8</v>
      </c>
      <c r="I125" s="23"/>
      <c r="J125" s="23">
        <f>F125*G125*H125</f>
        <v>98.8</v>
      </c>
      <c r="K125" s="34"/>
      <c r="L125" s="25"/>
      <c r="M125" s="25"/>
      <c r="N125" s="25"/>
      <c r="O125" s="35"/>
      <c r="P125" s="28"/>
      <c r="Q125" s="32"/>
    </row>
    <row r="126" spans="1:19" ht="60" collapsed="1">
      <c r="A126" s="30">
        <f>IF(ISBLANK(E126),"",COUNTA($E$21:E126))</f>
        <v>36</v>
      </c>
      <c r="B126" s="70" t="s">
        <v>135</v>
      </c>
      <c r="C126" s="32" t="s">
        <v>136</v>
      </c>
      <c r="D126" s="32"/>
      <c r="E126" s="23" t="s">
        <v>3</v>
      </c>
      <c r="F126" s="23"/>
      <c r="G126" s="23"/>
      <c r="H126" s="23"/>
      <c r="I126" s="23"/>
      <c r="J126" s="23"/>
      <c r="K126" s="34">
        <f>SUM(J127:J128)</f>
        <v>36.32</v>
      </c>
      <c r="L126" s="25" t="e">
        <f>R126*$T$21</f>
        <v>#REF!</v>
      </c>
      <c r="M126" s="25" t="e">
        <f>S126*$T$21</f>
        <v>#REF!</v>
      </c>
      <c r="N126" s="25"/>
      <c r="O126" s="35" t="e">
        <f t="shared" si="7"/>
        <v>#REF!</v>
      </c>
      <c r="P126" s="28" t="e">
        <f t="shared" si="8"/>
        <v>#REF!</v>
      </c>
      <c r="Q126" s="32"/>
      <c r="R126" s="166" t="e">
        <f>'01 Nhà Xưởng 01+02'!#REF!</f>
        <v>#REF!</v>
      </c>
      <c r="S126" s="166" t="e">
        <f>'01 Nhà Xưởng 01+02'!#REF!</f>
        <v>#REF!</v>
      </c>
    </row>
    <row r="127" spans="1:19" hidden="1" outlineLevel="1">
      <c r="A127" s="30"/>
      <c r="B127" s="70" t="s">
        <v>494</v>
      </c>
      <c r="C127" s="32"/>
      <c r="D127" s="32"/>
      <c r="E127" s="23"/>
      <c r="F127" s="23">
        <v>2</v>
      </c>
      <c r="G127" s="23">
        <v>4</v>
      </c>
      <c r="H127" s="23">
        <v>3.8</v>
      </c>
      <c r="I127" s="23"/>
      <c r="J127" s="23">
        <f>F127*G127*H127</f>
        <v>30.4</v>
      </c>
      <c r="K127" s="34"/>
      <c r="L127" s="25"/>
      <c r="M127" s="25"/>
      <c r="N127" s="25"/>
      <c r="O127" s="35"/>
      <c r="P127" s="28"/>
      <c r="Q127" s="32"/>
      <c r="R127" s="166" t="e">
        <f>'01 Nhà Xưởng 01+02'!#REF!</f>
        <v>#REF!</v>
      </c>
    </row>
    <row r="128" spans="1:19" hidden="1" outlineLevel="1">
      <c r="A128" s="30"/>
      <c r="B128" s="70" t="s">
        <v>495</v>
      </c>
      <c r="C128" s="32"/>
      <c r="D128" s="32"/>
      <c r="E128" s="23"/>
      <c r="F128" s="23">
        <v>1</v>
      </c>
      <c r="G128" s="23">
        <f>(10.8+4)*2</f>
        <v>29.6</v>
      </c>
      <c r="H128" s="23">
        <v>0.2</v>
      </c>
      <c r="I128" s="23"/>
      <c r="J128" s="23">
        <f>F128*G128*H128</f>
        <v>5.9200000000000008</v>
      </c>
      <c r="K128" s="34"/>
      <c r="L128" s="25"/>
      <c r="M128" s="25"/>
      <c r="N128" s="25"/>
      <c r="O128" s="35"/>
      <c r="P128" s="28"/>
      <c r="Q128" s="32"/>
      <c r="R128" s="166" t="e">
        <f>'01 Nhà Xưởng 01+02'!#REF!</f>
        <v>#REF!</v>
      </c>
    </row>
    <row r="129" spans="1:19" ht="24" collapsed="1">
      <c r="A129" s="30">
        <f>IF(ISBLANK(E129),"",COUNTA($E$21:E129))</f>
        <v>37</v>
      </c>
      <c r="B129" s="70" t="s">
        <v>187</v>
      </c>
      <c r="C129" s="32"/>
      <c r="D129" s="32"/>
      <c r="E129" s="23" t="s">
        <v>2</v>
      </c>
      <c r="F129" s="23"/>
      <c r="G129" s="23"/>
      <c r="H129" s="23"/>
      <c r="I129" s="23"/>
      <c r="J129" s="23"/>
      <c r="K129" s="34">
        <f>4*3.8</f>
        <v>15.2</v>
      </c>
      <c r="L129" s="25" t="e">
        <f t="shared" ref="L129:M131" si="9">R129*$T$21</f>
        <v>#REF!</v>
      </c>
      <c r="M129" s="25" t="e">
        <f t="shared" si="9"/>
        <v>#REF!</v>
      </c>
      <c r="N129" s="25"/>
      <c r="O129" s="35" t="e">
        <f t="shared" si="7"/>
        <v>#REF!</v>
      </c>
      <c r="P129" s="28" t="e">
        <f t="shared" si="8"/>
        <v>#REF!</v>
      </c>
      <c r="Q129" s="32"/>
      <c r="R129" s="166" t="e">
        <f>'01 Nhà Xưởng 01+02'!#REF!</f>
        <v>#REF!</v>
      </c>
      <c r="S129" s="166" t="e">
        <f>'01 Nhà Xưởng 01+02'!#REF!</f>
        <v>#REF!</v>
      </c>
    </row>
    <row r="130" spans="1:19" ht="24">
      <c r="A130" s="30">
        <f>IF(ISBLANK(E130),"",COUNTA($E$21:E130))</f>
        <v>38</v>
      </c>
      <c r="B130" s="70" t="s">
        <v>188</v>
      </c>
      <c r="C130" s="32"/>
      <c r="D130" s="32"/>
      <c r="E130" s="23" t="s">
        <v>2</v>
      </c>
      <c r="F130" s="23"/>
      <c r="G130" s="23"/>
      <c r="H130" s="23"/>
      <c r="I130" s="23"/>
      <c r="J130" s="23"/>
      <c r="K130" s="34">
        <f>(9+4)*2</f>
        <v>26</v>
      </c>
      <c r="L130" s="25" t="e">
        <f t="shared" si="9"/>
        <v>#REF!</v>
      </c>
      <c r="M130" s="25" t="e">
        <f t="shared" si="9"/>
        <v>#REF!</v>
      </c>
      <c r="N130" s="25"/>
      <c r="O130" s="35" t="e">
        <f t="shared" si="7"/>
        <v>#REF!</v>
      </c>
      <c r="P130" s="28" t="e">
        <f t="shared" si="8"/>
        <v>#REF!</v>
      </c>
      <c r="Q130" s="32"/>
      <c r="R130" s="166" t="e">
        <f>R129</f>
        <v>#REF!</v>
      </c>
      <c r="S130" s="166" t="e">
        <f>S129</f>
        <v>#REF!</v>
      </c>
    </row>
    <row r="131" spans="1:19" ht="24">
      <c r="A131" s="30">
        <f>IF(ISBLANK(E131),"",COUNTA($E$21:E131))</f>
        <v>39</v>
      </c>
      <c r="B131" s="70" t="s">
        <v>189</v>
      </c>
      <c r="C131" s="32"/>
      <c r="D131" s="32"/>
      <c r="E131" s="23" t="s">
        <v>2</v>
      </c>
      <c r="F131" s="23"/>
      <c r="G131" s="23"/>
      <c r="H131" s="23"/>
      <c r="I131" s="23"/>
      <c r="J131" s="23"/>
      <c r="K131" s="34">
        <v>10</v>
      </c>
      <c r="L131" s="25" t="e">
        <f t="shared" si="9"/>
        <v>#REF!</v>
      </c>
      <c r="M131" s="25" t="e">
        <f t="shared" si="9"/>
        <v>#REF!</v>
      </c>
      <c r="N131" s="25"/>
      <c r="O131" s="35" t="e">
        <f t="shared" si="7"/>
        <v>#REF!</v>
      </c>
      <c r="P131" s="28" t="e">
        <f t="shared" si="8"/>
        <v>#REF!</v>
      </c>
      <c r="Q131" s="32"/>
      <c r="R131" s="166" t="e">
        <f>'01 Nhà Xưởng 01+02'!#REF!</f>
        <v>#REF!</v>
      </c>
      <c r="S131" s="166" t="e">
        <f>'01 Nhà Xưởng 01+02'!#REF!</f>
        <v>#REF!</v>
      </c>
    </row>
    <row r="132" spans="1:19">
      <c r="A132" s="30"/>
      <c r="B132" s="70"/>
      <c r="C132" s="32"/>
      <c r="D132" s="32"/>
      <c r="E132" s="23"/>
      <c r="F132" s="23"/>
      <c r="G132" s="23"/>
      <c r="H132" s="23"/>
      <c r="I132" s="23"/>
      <c r="J132" s="23"/>
      <c r="K132" s="34"/>
      <c r="L132" s="25"/>
      <c r="M132" s="25"/>
      <c r="N132" s="25"/>
      <c r="O132" s="35"/>
      <c r="P132" s="28"/>
      <c r="Q132" s="32"/>
    </row>
    <row r="133" spans="1:19" ht="60">
      <c r="A133" s="86" t="s">
        <v>35</v>
      </c>
      <c r="B133" s="87" t="s">
        <v>106</v>
      </c>
      <c r="C133" s="85"/>
      <c r="D133" s="85" t="s">
        <v>48</v>
      </c>
      <c r="E133" s="82"/>
      <c r="F133" s="82"/>
      <c r="G133" s="82"/>
      <c r="H133" s="82"/>
      <c r="I133" s="82"/>
      <c r="J133" s="82"/>
      <c r="K133" s="85"/>
      <c r="L133" s="83"/>
      <c r="M133" s="83"/>
      <c r="N133" s="83"/>
      <c r="O133" s="84"/>
      <c r="P133" s="84" t="e">
        <f>SUBTOTAL(9,P134:P145)</f>
        <v>#REF!</v>
      </c>
      <c r="Q133" s="85"/>
    </row>
    <row r="134" spans="1:19" ht="36">
      <c r="A134" s="30">
        <f>IF(ISBLANK(E134),"",COUNTA($E$21:E134))</f>
        <v>40</v>
      </c>
      <c r="B134" s="70" t="s">
        <v>191</v>
      </c>
      <c r="C134" s="32"/>
      <c r="D134" s="39"/>
      <c r="E134" s="23" t="s">
        <v>3</v>
      </c>
      <c r="F134" s="23"/>
      <c r="G134" s="23"/>
      <c r="H134" s="23"/>
      <c r="I134" s="23"/>
      <c r="J134" s="23"/>
      <c r="K134" s="34">
        <f>SUM(J135:J136)</f>
        <v>110.64</v>
      </c>
      <c r="L134" s="25" t="e">
        <f>R134*$T$21</f>
        <v>#REF!</v>
      </c>
      <c r="M134" s="25" t="e">
        <f>S134*$T$21</f>
        <v>#REF!</v>
      </c>
      <c r="N134" s="25"/>
      <c r="O134" s="35" t="e">
        <f t="shared" ref="O134:O140" si="10">+L134+M134+N134</f>
        <v>#REF!</v>
      </c>
      <c r="P134" s="28" t="e">
        <f t="shared" ref="P134:P140" si="11">O134*$K134</f>
        <v>#REF!</v>
      </c>
      <c r="Q134" s="32"/>
      <c r="R134" s="166" t="e">
        <f>'01 Nhà Xưởng 01+02'!#REF!</f>
        <v>#REF!</v>
      </c>
      <c r="S134" s="166" t="e">
        <f>'01 Nhà Xưởng 01+02'!#REF!</f>
        <v>#REF!</v>
      </c>
    </row>
    <row r="135" spans="1:19" hidden="1" outlineLevel="1">
      <c r="A135" s="30"/>
      <c r="B135" s="70" t="s">
        <v>493</v>
      </c>
      <c r="C135" s="32"/>
      <c r="D135" s="39"/>
      <c r="E135" s="23"/>
      <c r="F135" s="23">
        <v>1</v>
      </c>
      <c r="G135" s="23">
        <f>(9+4)*2</f>
        <v>26</v>
      </c>
      <c r="H135" s="23">
        <v>3.8</v>
      </c>
      <c r="I135" s="23"/>
      <c r="J135" s="23">
        <f>F135*G135*H135</f>
        <v>98.8</v>
      </c>
      <c r="K135" s="34"/>
      <c r="L135" s="25"/>
      <c r="M135" s="25"/>
      <c r="N135" s="25"/>
      <c r="O135" s="35"/>
      <c r="P135" s="28"/>
      <c r="Q135" s="32"/>
      <c r="R135" s="166" t="e">
        <f>'01 Nhà Xưởng 01+02'!#REF!</f>
        <v>#REF!</v>
      </c>
    </row>
    <row r="136" spans="1:19" hidden="1" outlineLevel="1">
      <c r="A136" s="30"/>
      <c r="B136" s="70" t="s">
        <v>495</v>
      </c>
      <c r="C136" s="32"/>
      <c r="D136" s="32"/>
      <c r="E136" s="23"/>
      <c r="F136" s="23">
        <v>1</v>
      </c>
      <c r="G136" s="23">
        <f>(10.8+4)*2</f>
        <v>29.6</v>
      </c>
      <c r="H136" s="23">
        <v>0.2</v>
      </c>
      <c r="I136" s="23"/>
      <c r="J136" s="23">
        <f>F136*G136*H136*2</f>
        <v>11.840000000000002</v>
      </c>
      <c r="K136" s="34"/>
      <c r="L136" s="25"/>
      <c r="M136" s="25"/>
      <c r="N136" s="25"/>
      <c r="O136" s="35"/>
      <c r="P136" s="28"/>
      <c r="Q136" s="32"/>
      <c r="R136" s="166" t="e">
        <f>'01 Nhà Xưởng 01+02'!#REF!</f>
        <v>#REF!</v>
      </c>
    </row>
    <row r="137" spans="1:19" ht="24" collapsed="1">
      <c r="A137" s="30">
        <f>IF(ISBLANK(E137),"",COUNTA($E$21:E137))</f>
        <v>41</v>
      </c>
      <c r="B137" s="70" t="s">
        <v>192</v>
      </c>
      <c r="C137" s="32"/>
      <c r="D137" s="32"/>
      <c r="E137" s="23" t="s">
        <v>3</v>
      </c>
      <c r="F137" s="23"/>
      <c r="G137" s="23"/>
      <c r="H137" s="23"/>
      <c r="I137" s="23"/>
      <c r="J137" s="23"/>
      <c r="K137" s="34">
        <f>SUM(J138:J139)</f>
        <v>159.6</v>
      </c>
      <c r="L137" s="25" t="e">
        <f>R137*$T$21</f>
        <v>#REF!</v>
      </c>
      <c r="M137" s="25" t="e">
        <f>S137*$T$21</f>
        <v>#REF!</v>
      </c>
      <c r="N137" s="25"/>
      <c r="O137" s="35" t="e">
        <f t="shared" si="10"/>
        <v>#REF!</v>
      </c>
      <c r="P137" s="28" t="e">
        <f t="shared" si="11"/>
        <v>#REF!</v>
      </c>
      <c r="Q137" s="32"/>
      <c r="R137" s="166" t="e">
        <f>R134</f>
        <v>#REF!</v>
      </c>
      <c r="S137" s="166" t="e">
        <f>S134</f>
        <v>#REF!</v>
      </c>
    </row>
    <row r="138" spans="1:19" hidden="1" outlineLevel="1">
      <c r="A138" s="30"/>
      <c r="B138" s="70" t="s">
        <v>493</v>
      </c>
      <c r="C138" s="32"/>
      <c r="D138" s="39"/>
      <c r="E138" s="23"/>
      <c r="F138" s="23">
        <v>1</v>
      </c>
      <c r="G138" s="23">
        <f>(9+4)*2</f>
        <v>26</v>
      </c>
      <c r="H138" s="23">
        <v>3.8</v>
      </c>
      <c r="I138" s="23"/>
      <c r="J138" s="23">
        <f>F138*G138*H138</f>
        <v>98.8</v>
      </c>
      <c r="K138" s="34"/>
      <c r="L138" s="25"/>
      <c r="M138" s="25"/>
      <c r="N138" s="25"/>
      <c r="O138" s="35"/>
      <c r="P138" s="28"/>
      <c r="Q138" s="32"/>
    </row>
    <row r="139" spans="1:19" hidden="1" outlineLevel="1">
      <c r="A139" s="30"/>
      <c r="B139" s="70" t="s">
        <v>494</v>
      </c>
      <c r="C139" s="32"/>
      <c r="D139" s="32"/>
      <c r="E139" s="23"/>
      <c r="F139" s="23">
        <v>2</v>
      </c>
      <c r="G139" s="23">
        <v>4</v>
      </c>
      <c r="H139" s="23">
        <v>3.8</v>
      </c>
      <c r="I139" s="23"/>
      <c r="J139" s="23">
        <f>F139*G139*H139*2</f>
        <v>60.8</v>
      </c>
      <c r="K139" s="34"/>
      <c r="L139" s="25"/>
      <c r="M139" s="25"/>
      <c r="N139" s="25"/>
      <c r="O139" s="35"/>
      <c r="P139" s="28"/>
      <c r="Q139" s="32"/>
    </row>
    <row r="140" spans="1:19" ht="24" collapsed="1">
      <c r="A140" s="30">
        <f>IF(ISBLANK(E140),"",COUNTA($E$21:E140))</f>
        <v>42</v>
      </c>
      <c r="B140" s="70" t="s">
        <v>111</v>
      </c>
      <c r="C140" s="32"/>
      <c r="D140" s="32"/>
      <c r="E140" s="23" t="s">
        <v>2</v>
      </c>
      <c r="F140" s="23"/>
      <c r="G140" s="23"/>
      <c r="H140" s="23"/>
      <c r="I140" s="23"/>
      <c r="J140" s="23"/>
      <c r="K140" s="34">
        <f>SUM(J141:J145)</f>
        <v>43.199999999999996</v>
      </c>
      <c r="L140" s="25" t="e">
        <f>R140*$T$21</f>
        <v>#REF!</v>
      </c>
      <c r="M140" s="25" t="e">
        <f>S140*$T$21</f>
        <v>#REF!</v>
      </c>
      <c r="N140" s="25"/>
      <c r="O140" s="35" t="e">
        <f t="shared" si="10"/>
        <v>#REF!</v>
      </c>
      <c r="P140" s="28" t="e">
        <f t="shared" si="11"/>
        <v>#REF!</v>
      </c>
      <c r="Q140" s="32"/>
      <c r="R140" s="166" t="e">
        <f>'01 Nhà Xưởng 01+02'!#REF!</f>
        <v>#REF!</v>
      </c>
      <c r="S140" s="166" t="e">
        <f>'01 Nhà Xưởng 01+02'!#REF!</f>
        <v>#REF!</v>
      </c>
    </row>
    <row r="141" spans="1:19" hidden="1" outlineLevel="1">
      <c r="A141" s="30"/>
      <c r="B141" s="70" t="s">
        <v>498</v>
      </c>
      <c r="C141" s="32"/>
      <c r="D141" s="32"/>
      <c r="E141" s="23"/>
      <c r="F141" s="34">
        <v>2</v>
      </c>
      <c r="G141" s="23">
        <v>0.9</v>
      </c>
      <c r="H141" s="23">
        <v>2.6</v>
      </c>
      <c r="I141" s="23"/>
      <c r="J141" s="179">
        <f>F141*(G141+H141*2)</f>
        <v>12.200000000000001</v>
      </c>
      <c r="K141" s="34"/>
      <c r="L141" s="25"/>
      <c r="M141" s="25"/>
      <c r="N141" s="25"/>
      <c r="O141" s="35"/>
      <c r="P141" s="28"/>
      <c r="Q141" s="32"/>
    </row>
    <row r="142" spans="1:19" hidden="1" outlineLevel="1">
      <c r="A142" s="30"/>
      <c r="B142" s="70" t="s">
        <v>499</v>
      </c>
      <c r="C142" s="32"/>
      <c r="D142" s="32"/>
      <c r="E142" s="23"/>
      <c r="F142" s="34">
        <v>1</v>
      </c>
      <c r="G142" s="23">
        <v>0.7</v>
      </c>
      <c r="H142" s="23">
        <v>2.6</v>
      </c>
      <c r="I142" s="23"/>
      <c r="J142" s="179">
        <f>F142*(G142+H142*2)</f>
        <v>5.9</v>
      </c>
      <c r="K142" s="34"/>
      <c r="L142" s="25"/>
      <c r="M142" s="25"/>
      <c r="N142" s="25"/>
      <c r="O142" s="35"/>
      <c r="P142" s="28"/>
      <c r="Q142" s="32"/>
    </row>
    <row r="143" spans="1:19" hidden="1" outlineLevel="1">
      <c r="A143" s="30"/>
      <c r="B143" s="70" t="s">
        <v>500</v>
      </c>
      <c r="C143" s="32"/>
      <c r="D143" s="32"/>
      <c r="E143" s="23"/>
      <c r="F143" s="34">
        <v>3</v>
      </c>
      <c r="G143" s="23">
        <v>2.4</v>
      </c>
      <c r="H143" s="23">
        <v>1.6</v>
      </c>
      <c r="I143" s="23"/>
      <c r="J143" s="179">
        <f>F143*(G143+H143*2)</f>
        <v>16.799999999999997</v>
      </c>
      <c r="K143" s="34"/>
      <c r="L143" s="25"/>
      <c r="M143" s="25"/>
      <c r="N143" s="25"/>
      <c r="O143" s="35"/>
      <c r="P143" s="28"/>
      <c r="Q143" s="32"/>
    </row>
    <row r="144" spans="1:19" hidden="1" outlineLevel="1">
      <c r="A144" s="30"/>
      <c r="B144" s="70" t="s">
        <v>501</v>
      </c>
      <c r="C144" s="32"/>
      <c r="D144" s="32"/>
      <c r="E144" s="23"/>
      <c r="F144" s="34">
        <v>1</v>
      </c>
      <c r="G144" s="23">
        <v>3.3</v>
      </c>
      <c r="H144" s="23">
        <v>1.6</v>
      </c>
      <c r="I144" s="23"/>
      <c r="J144" s="179">
        <f>F144*(G144+H144*2)</f>
        <v>6.5</v>
      </c>
      <c r="K144" s="34"/>
      <c r="L144" s="25"/>
      <c r="M144" s="25"/>
      <c r="N144" s="25"/>
      <c r="O144" s="35"/>
      <c r="P144" s="28"/>
      <c r="Q144" s="32"/>
    </row>
    <row r="145" spans="1:19" hidden="1" outlineLevel="1">
      <c r="A145" s="30"/>
      <c r="B145" s="70" t="s">
        <v>502</v>
      </c>
      <c r="C145" s="32"/>
      <c r="D145" s="32"/>
      <c r="E145" s="23"/>
      <c r="F145" s="34">
        <v>1</v>
      </c>
      <c r="G145" s="23">
        <v>0.6</v>
      </c>
      <c r="H145" s="23">
        <v>0.6</v>
      </c>
      <c r="I145" s="23"/>
      <c r="J145" s="179">
        <f>F145*(G145+H145*2)</f>
        <v>1.7999999999999998</v>
      </c>
      <c r="K145" s="34"/>
      <c r="L145" s="25"/>
      <c r="M145" s="25"/>
      <c r="N145" s="25"/>
      <c r="O145" s="35"/>
      <c r="P145" s="28"/>
      <c r="Q145" s="32"/>
    </row>
    <row r="146" spans="1:19" ht="24" collapsed="1">
      <c r="A146" s="86" t="s">
        <v>36</v>
      </c>
      <c r="B146" s="87" t="s">
        <v>76</v>
      </c>
      <c r="C146" s="85"/>
      <c r="D146" s="85"/>
      <c r="E146" s="82"/>
      <c r="F146" s="82"/>
      <c r="G146" s="82"/>
      <c r="H146" s="82"/>
      <c r="I146" s="82"/>
      <c r="J146" s="82"/>
      <c r="K146" s="85"/>
      <c r="L146" s="83"/>
      <c r="M146" s="83"/>
      <c r="N146" s="83"/>
      <c r="O146" s="84"/>
      <c r="P146" s="84" t="e">
        <f>SUBTOTAL(9,P147:P149)</f>
        <v>#REF!</v>
      </c>
      <c r="Q146" s="85"/>
    </row>
    <row r="147" spans="1:19" ht="48">
      <c r="A147" s="30">
        <f>IF(ISBLANK(E147),"",COUNTA($E$21:E147))</f>
        <v>43</v>
      </c>
      <c r="B147" s="70" t="s">
        <v>429</v>
      </c>
      <c r="C147" s="150"/>
      <c r="D147" s="150"/>
      <c r="E147" s="23" t="s">
        <v>3</v>
      </c>
      <c r="F147" s="23"/>
      <c r="G147" s="23"/>
      <c r="H147" s="23"/>
      <c r="I147" s="23"/>
      <c r="J147" s="23"/>
      <c r="K147" s="34">
        <f>K137+K160</f>
        <v>189.6</v>
      </c>
      <c r="L147" s="25" t="e">
        <f>R147*$T$21</f>
        <v>#REF!</v>
      </c>
      <c r="M147" s="25" t="e">
        <f>S147*$T$21</f>
        <v>#REF!</v>
      </c>
      <c r="N147" s="25"/>
      <c r="O147" s="35" t="e">
        <f>+L147+M147+N147</f>
        <v>#REF!</v>
      </c>
      <c r="P147" s="28" t="e">
        <f>O147*$K147</f>
        <v>#REF!</v>
      </c>
      <c r="Q147" s="32"/>
      <c r="R147" s="166" t="e">
        <f>'01 Nhà Xưởng 01+02'!#REF!</f>
        <v>#REF!</v>
      </c>
      <c r="S147" s="166" t="e">
        <f>'01 Nhà Xưởng 01+02'!#REF!</f>
        <v>#REF!</v>
      </c>
    </row>
    <row r="148" spans="1:19" ht="36">
      <c r="A148" s="30">
        <f>IF(ISBLANK(E148),"",COUNTA($E$21:E148))</f>
        <v>44</v>
      </c>
      <c r="B148" s="70" t="s">
        <v>427</v>
      </c>
      <c r="C148" s="150"/>
      <c r="D148" s="150"/>
      <c r="E148" s="23" t="s">
        <v>3</v>
      </c>
      <c r="F148" s="23"/>
      <c r="G148" s="23"/>
      <c r="H148" s="23"/>
      <c r="I148" s="23"/>
      <c r="J148" s="23"/>
      <c r="K148" s="34">
        <f>K134</f>
        <v>110.64</v>
      </c>
      <c r="L148" s="25" t="e">
        <f>R148*$T$21</f>
        <v>#REF!</v>
      </c>
      <c r="M148" s="25" t="e">
        <f>S148*$T$21</f>
        <v>#REF!</v>
      </c>
      <c r="N148" s="25"/>
      <c r="O148" s="35" t="e">
        <f>+L148+M148+N148</f>
        <v>#REF!</v>
      </c>
      <c r="P148" s="28" t="e">
        <f>O148*$K148</f>
        <v>#REF!</v>
      </c>
      <c r="Q148" s="32"/>
      <c r="R148" s="166" t="e">
        <f>'01 Nhà Xưởng 01+02'!#REF!</f>
        <v>#REF!</v>
      </c>
      <c r="S148" s="166" t="e">
        <f>'01 Nhà Xưởng 01+02'!#REF!</f>
        <v>#REF!</v>
      </c>
    </row>
    <row r="149" spans="1:19">
      <c r="A149" s="30"/>
      <c r="B149" s="70"/>
      <c r="C149" s="32"/>
      <c r="D149" s="32"/>
      <c r="E149" s="23"/>
      <c r="F149" s="23"/>
      <c r="G149" s="23"/>
      <c r="H149" s="23"/>
      <c r="I149" s="23"/>
      <c r="J149" s="23"/>
      <c r="K149" s="34"/>
      <c r="L149" s="25"/>
      <c r="M149" s="25"/>
      <c r="N149" s="25"/>
      <c r="O149" s="35"/>
      <c r="P149" s="28"/>
      <c r="Q149" s="32"/>
    </row>
    <row r="150" spans="1:19" ht="24">
      <c r="A150" s="86" t="s">
        <v>10</v>
      </c>
      <c r="B150" s="87" t="s">
        <v>113</v>
      </c>
      <c r="C150" s="85"/>
      <c r="D150" s="85"/>
      <c r="E150" s="82"/>
      <c r="F150" s="82"/>
      <c r="G150" s="82"/>
      <c r="H150" s="82"/>
      <c r="I150" s="82"/>
      <c r="J150" s="82"/>
      <c r="K150" s="85"/>
      <c r="L150" s="83"/>
      <c r="M150" s="83"/>
      <c r="N150" s="83"/>
      <c r="O150" s="84"/>
      <c r="P150" s="84" t="e">
        <f>SUBTOTAL(9,P151:P157)</f>
        <v>#REF!</v>
      </c>
      <c r="Q150" s="85"/>
    </row>
    <row r="151" spans="1:19" ht="48">
      <c r="A151" s="30">
        <f>IF(ISBLANK(E151),"",COUNTA($E$21:E151))</f>
        <v>45</v>
      </c>
      <c r="B151" s="70" t="s">
        <v>194</v>
      </c>
      <c r="C151" s="32"/>
      <c r="D151" s="33"/>
      <c r="E151" s="23" t="s">
        <v>3</v>
      </c>
      <c r="F151" s="23"/>
      <c r="G151" s="23"/>
      <c r="H151" s="23"/>
      <c r="I151" s="23"/>
      <c r="J151" s="23"/>
      <c r="K151" s="34">
        <f>10.8*4</f>
        <v>43.2</v>
      </c>
      <c r="L151" s="25" t="e">
        <f t="shared" ref="L151:M156" si="12">R151*$T$21</f>
        <v>#REF!</v>
      </c>
      <c r="M151" s="25" t="e">
        <f t="shared" si="12"/>
        <v>#REF!</v>
      </c>
      <c r="N151" s="25"/>
      <c r="O151" s="35" t="e">
        <f t="shared" ref="O151:O156" si="13">+L151+M151+N151</f>
        <v>#REF!</v>
      </c>
      <c r="P151" s="28" t="e">
        <f t="shared" ref="P151:P157" si="14">O151*$K151</f>
        <v>#REF!</v>
      </c>
      <c r="Q151" s="32"/>
      <c r="R151" s="166" t="e">
        <f>'01 Nhà Xưởng 01+02'!#REF!</f>
        <v>#REF!</v>
      </c>
      <c r="S151" s="166" t="e">
        <f>'01 Nhà Xưởng 01+02'!#REF!</f>
        <v>#REF!</v>
      </c>
    </row>
    <row r="152" spans="1:19" ht="24">
      <c r="A152" s="30">
        <f>IF(ISBLANK(E152),"",COUNTA($E$21:E152))</f>
        <v>46</v>
      </c>
      <c r="B152" s="70" t="s">
        <v>496</v>
      </c>
      <c r="C152" s="32"/>
      <c r="D152" s="32"/>
      <c r="E152" s="23" t="s">
        <v>3</v>
      </c>
      <c r="F152" s="23"/>
      <c r="G152" s="23"/>
      <c r="H152" s="23"/>
      <c r="I152" s="23"/>
      <c r="J152" s="23"/>
      <c r="K152" s="34">
        <f>(10.8+4)*2*0.3+10.8*4</f>
        <v>52.080000000000005</v>
      </c>
      <c r="L152" s="25" t="e">
        <f t="shared" si="12"/>
        <v>#REF!</v>
      </c>
      <c r="M152" s="25" t="e">
        <f t="shared" si="12"/>
        <v>#REF!</v>
      </c>
      <c r="N152" s="25"/>
      <c r="O152" s="35" t="e">
        <f t="shared" si="13"/>
        <v>#REF!</v>
      </c>
      <c r="P152" s="28" t="e">
        <f t="shared" si="14"/>
        <v>#REF!</v>
      </c>
      <c r="Q152" s="32"/>
      <c r="R152" s="166" t="e">
        <f>'01 Nhà Xưởng 01+02'!#REF!</f>
        <v>#REF!</v>
      </c>
      <c r="S152" s="166" t="e">
        <f>'01 Nhà Xưởng 01+02'!#REF!</f>
        <v>#REF!</v>
      </c>
    </row>
    <row r="153" spans="1:19" ht="48">
      <c r="A153" s="30">
        <f>IF(ISBLANK(E153),"",COUNTA($E$21:E153))</f>
        <v>47</v>
      </c>
      <c r="B153" s="70" t="s">
        <v>195</v>
      </c>
      <c r="C153" s="32"/>
      <c r="D153" s="32"/>
      <c r="E153" s="23" t="s">
        <v>3</v>
      </c>
      <c r="F153" s="23"/>
      <c r="G153" s="23"/>
      <c r="H153" s="23"/>
      <c r="I153" s="23"/>
      <c r="J153" s="23"/>
      <c r="K153" s="34">
        <f>1.5*4</f>
        <v>6</v>
      </c>
      <c r="L153" s="25" t="e">
        <f t="shared" si="12"/>
        <v>#REF!</v>
      </c>
      <c r="M153" s="25" t="e">
        <f t="shared" si="12"/>
        <v>#REF!</v>
      </c>
      <c r="N153" s="25"/>
      <c r="O153" s="35" t="e">
        <f t="shared" si="13"/>
        <v>#REF!</v>
      </c>
      <c r="P153" s="28" t="e">
        <f t="shared" si="14"/>
        <v>#REF!</v>
      </c>
      <c r="Q153" s="32"/>
      <c r="R153" s="166" t="e">
        <f>'01 Nhà Xưởng 01+02'!#REF!</f>
        <v>#REF!</v>
      </c>
      <c r="S153" s="166" t="e">
        <f>'01 Nhà Xưởng 01+02'!#REF!</f>
        <v>#REF!</v>
      </c>
    </row>
    <row r="154" spans="1:19" ht="48">
      <c r="A154" s="30">
        <f>IF(ISBLANK(E154),"",COUNTA($E$21:E154))</f>
        <v>48</v>
      </c>
      <c r="B154" s="70" t="s">
        <v>196</v>
      </c>
      <c r="C154" s="32"/>
      <c r="D154" s="32"/>
      <c r="E154" s="23" t="s">
        <v>3</v>
      </c>
      <c r="F154" s="23"/>
      <c r="G154" s="23"/>
      <c r="H154" s="23"/>
      <c r="I154" s="23"/>
      <c r="J154" s="23"/>
      <c r="K154" s="34">
        <f>7.5*4</f>
        <v>30</v>
      </c>
      <c r="L154" s="25" t="e">
        <f t="shared" si="12"/>
        <v>#REF!</v>
      </c>
      <c r="M154" s="25" t="e">
        <f t="shared" si="12"/>
        <v>#REF!</v>
      </c>
      <c r="N154" s="25"/>
      <c r="O154" s="35" t="e">
        <f t="shared" si="13"/>
        <v>#REF!</v>
      </c>
      <c r="P154" s="28" t="e">
        <f t="shared" si="14"/>
        <v>#REF!</v>
      </c>
      <c r="Q154" s="32"/>
      <c r="R154" s="166" t="e">
        <f>'01 Nhà Xưởng 01+02'!#REF!</f>
        <v>#REF!</v>
      </c>
      <c r="S154" s="166" t="e">
        <f>'01 Nhà Xưởng 01+02'!#REF!</f>
        <v>#REF!</v>
      </c>
    </row>
    <row r="155" spans="1:19" ht="24">
      <c r="A155" s="30">
        <f>IF(ISBLANK(E155),"",COUNTA($E$21:E155))</f>
        <v>49</v>
      </c>
      <c r="B155" s="70" t="s">
        <v>197</v>
      </c>
      <c r="C155" s="32"/>
      <c r="D155" s="32"/>
      <c r="E155" s="23" t="s">
        <v>3</v>
      </c>
      <c r="F155" s="23"/>
      <c r="G155" s="23"/>
      <c r="H155" s="23"/>
      <c r="I155" s="23"/>
      <c r="J155" s="23"/>
      <c r="K155" s="34">
        <f>(1.5+4)*2*1.8</f>
        <v>19.8</v>
      </c>
      <c r="L155" s="25" t="e">
        <f t="shared" si="12"/>
        <v>#REF!</v>
      </c>
      <c r="M155" s="25" t="e">
        <f t="shared" si="12"/>
        <v>#REF!</v>
      </c>
      <c r="N155" s="25"/>
      <c r="O155" s="35" t="e">
        <f t="shared" si="13"/>
        <v>#REF!</v>
      </c>
      <c r="P155" s="28" t="e">
        <f t="shared" si="14"/>
        <v>#REF!</v>
      </c>
      <c r="Q155" s="32"/>
      <c r="R155" s="166" t="e">
        <f>R154</f>
        <v>#REF!</v>
      </c>
      <c r="S155" s="166" t="e">
        <f>S154</f>
        <v>#REF!</v>
      </c>
    </row>
    <row r="156" spans="1:19" ht="24">
      <c r="A156" s="30">
        <f>IF(ISBLANK(E156),"",COUNTA($E$21:E156))</f>
        <v>50</v>
      </c>
      <c r="B156" s="70" t="s">
        <v>78</v>
      </c>
      <c r="C156" s="32"/>
      <c r="D156" s="32"/>
      <c r="E156" s="23" t="s">
        <v>2</v>
      </c>
      <c r="F156" s="23"/>
      <c r="G156" s="23"/>
      <c r="H156" s="23"/>
      <c r="I156" s="23"/>
      <c r="J156" s="23"/>
      <c r="K156" s="34">
        <f>(4+4)*2*2</f>
        <v>32</v>
      </c>
      <c r="L156" s="25">
        <f t="shared" si="12"/>
        <v>118000</v>
      </c>
      <c r="M156" s="25">
        <f t="shared" si="12"/>
        <v>70800</v>
      </c>
      <c r="N156" s="25"/>
      <c r="O156" s="35">
        <f t="shared" si="13"/>
        <v>188800</v>
      </c>
      <c r="P156" s="28">
        <f t="shared" si="14"/>
        <v>6041600</v>
      </c>
      <c r="Q156" s="32"/>
      <c r="R156" s="166">
        <v>100000</v>
      </c>
      <c r="S156" s="166">
        <v>60000</v>
      </c>
    </row>
    <row r="157" spans="1:19">
      <c r="A157" s="30" t="str">
        <f>IF(ISBLANK(E157),"",MAX($A$21:A154)+1)</f>
        <v/>
      </c>
      <c r="B157" s="70"/>
      <c r="C157" s="32"/>
      <c r="D157" s="32"/>
      <c r="E157" s="23"/>
      <c r="F157" s="23"/>
      <c r="G157" s="23"/>
      <c r="H157" s="23"/>
      <c r="I157" s="23"/>
      <c r="J157" s="23"/>
      <c r="K157" s="34"/>
      <c r="L157" s="25"/>
      <c r="M157" s="25"/>
      <c r="N157" s="25"/>
      <c r="O157" s="35">
        <f>+L157+M157</f>
        <v>0</v>
      </c>
      <c r="P157" s="28">
        <f t="shared" si="14"/>
        <v>0</v>
      </c>
      <c r="Q157" s="32"/>
    </row>
    <row r="158" spans="1:19" ht="24">
      <c r="A158" s="86" t="s">
        <v>37</v>
      </c>
      <c r="B158" s="87" t="s">
        <v>221</v>
      </c>
      <c r="C158" s="85"/>
      <c r="D158" s="85"/>
      <c r="E158" s="82"/>
      <c r="F158" s="82"/>
      <c r="G158" s="82"/>
      <c r="H158" s="82"/>
      <c r="I158" s="82"/>
      <c r="J158" s="82"/>
      <c r="K158" s="85"/>
      <c r="L158" s="83"/>
      <c r="M158" s="83"/>
      <c r="N158" s="83"/>
      <c r="O158" s="84"/>
      <c r="P158" s="84" t="e">
        <f>SUBTOTAL(9,P159:P161)</f>
        <v>#REF!</v>
      </c>
      <c r="Q158" s="85"/>
    </row>
    <row r="159" spans="1:19" ht="60">
      <c r="A159" s="30">
        <f>IF(ISBLANK(E159),"",COUNTA($E$21:E159))</f>
        <v>51</v>
      </c>
      <c r="B159" s="70" t="s">
        <v>198</v>
      </c>
      <c r="C159" s="32"/>
      <c r="D159" s="32"/>
      <c r="E159" s="23" t="s">
        <v>3</v>
      </c>
      <c r="F159" s="23"/>
      <c r="G159" s="23"/>
      <c r="H159" s="23"/>
      <c r="I159" s="23"/>
      <c r="J159" s="23"/>
      <c r="K159" s="34">
        <f>K153</f>
        <v>6</v>
      </c>
      <c r="L159" s="25" t="e">
        <f>R159*$T$21</f>
        <v>#REF!</v>
      </c>
      <c r="M159" s="25" t="e">
        <f>S159*$T$21</f>
        <v>#REF!</v>
      </c>
      <c r="N159" s="25"/>
      <c r="O159" s="129" t="e">
        <f>+L159+M159+N159</f>
        <v>#REF!</v>
      </c>
      <c r="P159" s="28" t="e">
        <f>O159*$K159</f>
        <v>#REF!</v>
      </c>
      <c r="Q159" s="32"/>
      <c r="R159" s="166" t="e">
        <f>'01 Nhà Xưởng 01+02'!#REF!</f>
        <v>#REF!</v>
      </c>
      <c r="S159" s="166" t="e">
        <f>'01 Nhà Xưởng 01+02'!#REF!</f>
        <v>#REF!</v>
      </c>
    </row>
    <row r="160" spans="1:19" ht="48">
      <c r="A160" s="30">
        <f>IF(ISBLANK(E160),"",COUNTA($E$21:E160))</f>
        <v>52</v>
      </c>
      <c r="B160" s="70" t="s">
        <v>515</v>
      </c>
      <c r="C160" s="32" t="s">
        <v>80</v>
      </c>
      <c r="D160" s="32" t="s">
        <v>81</v>
      </c>
      <c r="E160" s="23" t="s">
        <v>3</v>
      </c>
      <c r="F160" s="23"/>
      <c r="G160" s="23"/>
      <c r="H160" s="23"/>
      <c r="I160" s="23"/>
      <c r="J160" s="23"/>
      <c r="K160" s="34">
        <f>K154</f>
        <v>30</v>
      </c>
      <c r="L160" s="25" t="e">
        <f>R160*$T$21</f>
        <v>#REF!</v>
      </c>
      <c r="M160" s="25" t="e">
        <f>S160*$T$21</f>
        <v>#REF!</v>
      </c>
      <c r="N160" s="25"/>
      <c r="O160" s="129" t="e">
        <f>+L160+M160+N160</f>
        <v>#REF!</v>
      </c>
      <c r="P160" s="28" t="e">
        <f>O160*$K160</f>
        <v>#REF!</v>
      </c>
      <c r="Q160" s="32"/>
      <c r="R160" s="166" t="e">
        <f>'01 Nhà Xưởng 01+02'!#REF!</f>
        <v>#REF!</v>
      </c>
      <c r="S160" s="166" t="e">
        <f>'01 Nhà Xưởng 01+02'!#REF!</f>
        <v>#REF!</v>
      </c>
    </row>
    <row r="161" spans="1:20">
      <c r="A161" s="30" t="str">
        <f>IF(ISBLANK(E161),"",COUNTA($E$21:E161))</f>
        <v/>
      </c>
      <c r="B161" s="70"/>
      <c r="C161" s="32"/>
      <c r="D161" s="32"/>
      <c r="E161" s="23"/>
      <c r="F161" s="23"/>
      <c r="G161" s="23"/>
      <c r="H161" s="23"/>
      <c r="I161" s="23"/>
      <c r="J161" s="23"/>
      <c r="K161" s="34"/>
      <c r="L161" s="25"/>
      <c r="M161" s="25"/>
      <c r="N161" s="25"/>
      <c r="O161" s="35">
        <f>+L161+M161+N161</f>
        <v>0</v>
      </c>
      <c r="P161" s="28">
        <f>O161*$K161</f>
        <v>0</v>
      </c>
      <c r="Q161" s="32"/>
    </row>
    <row r="162" spans="1:20" ht="24">
      <c r="A162" s="86" t="s">
        <v>38</v>
      </c>
      <c r="B162" s="87" t="s">
        <v>47</v>
      </c>
      <c r="C162" s="85"/>
      <c r="D162" s="85"/>
      <c r="E162" s="82"/>
      <c r="F162" s="82"/>
      <c r="G162" s="82"/>
      <c r="H162" s="82"/>
      <c r="I162" s="82"/>
      <c r="J162" s="82"/>
      <c r="K162" s="85"/>
      <c r="L162" s="83"/>
      <c r="M162" s="83"/>
      <c r="N162" s="83"/>
      <c r="O162" s="84"/>
      <c r="P162" s="84">
        <f>SUBTOTAL(9,P163:P169)</f>
        <v>60121000</v>
      </c>
      <c r="Q162" s="85"/>
    </row>
    <row r="163" spans="1:20" s="73" customFormat="1" ht="48">
      <c r="A163" s="30">
        <f>IF(ISBLANK(E163),"",COUNTA($E$21:E163))</f>
        <v>53</v>
      </c>
      <c r="B163" s="70" t="s">
        <v>498</v>
      </c>
      <c r="C163" s="32"/>
      <c r="D163" s="32" t="s">
        <v>497</v>
      </c>
      <c r="E163" s="23" t="s">
        <v>5</v>
      </c>
      <c r="F163" s="23"/>
      <c r="G163" s="23"/>
      <c r="H163" s="23"/>
      <c r="I163" s="23"/>
      <c r="J163" s="23"/>
      <c r="K163" s="34">
        <v>2</v>
      </c>
      <c r="L163" s="25">
        <f t="shared" ref="L163:M168" si="15">R163*$T$21</f>
        <v>4885200</v>
      </c>
      <c r="M163" s="25">
        <f t="shared" si="15"/>
        <v>542800</v>
      </c>
      <c r="N163" s="25"/>
      <c r="O163" s="35">
        <f t="shared" ref="O163:O168" si="16">+L163+M163+N163</f>
        <v>5428000</v>
      </c>
      <c r="P163" s="28">
        <f t="shared" ref="P163:P169" si="17">O163*$K163</f>
        <v>10856000</v>
      </c>
      <c r="Q163" s="32"/>
      <c r="R163" s="137">
        <f t="shared" ref="R163:R168" si="18">T163*0.9</f>
        <v>4140000</v>
      </c>
      <c r="S163" s="137">
        <f t="shared" ref="S163:S168" si="19">T163*0.1</f>
        <v>460000</v>
      </c>
      <c r="T163" s="137">
        <v>4600000</v>
      </c>
    </row>
    <row r="164" spans="1:20" s="73" customFormat="1" ht="48">
      <c r="A164" s="30">
        <f>IF(ISBLANK(E164),"",COUNTA($E$21:E164))</f>
        <v>54</v>
      </c>
      <c r="B164" s="70" t="s">
        <v>499</v>
      </c>
      <c r="C164" s="32"/>
      <c r="D164" s="32" t="s">
        <v>497</v>
      </c>
      <c r="E164" s="23" t="s">
        <v>5</v>
      </c>
      <c r="F164" s="23"/>
      <c r="G164" s="23"/>
      <c r="H164" s="23"/>
      <c r="I164" s="23"/>
      <c r="J164" s="23"/>
      <c r="K164" s="34">
        <v>1</v>
      </c>
      <c r="L164" s="25">
        <f t="shared" si="15"/>
        <v>3717000</v>
      </c>
      <c r="M164" s="25">
        <f t="shared" si="15"/>
        <v>413000</v>
      </c>
      <c r="N164" s="25"/>
      <c r="O164" s="35">
        <f t="shared" si="16"/>
        <v>4130000</v>
      </c>
      <c r="P164" s="28">
        <f t="shared" si="17"/>
        <v>4130000</v>
      </c>
      <c r="Q164" s="32"/>
      <c r="R164" s="137">
        <f>T164*0.9</f>
        <v>3150000</v>
      </c>
      <c r="S164" s="137">
        <f>T164*0.1</f>
        <v>350000</v>
      </c>
      <c r="T164" s="137">
        <v>3500000</v>
      </c>
    </row>
    <row r="165" spans="1:20" s="73" customFormat="1" ht="48">
      <c r="A165" s="30">
        <f>IF(ISBLANK(E165),"",COUNTA($E$21:E165))</f>
        <v>55</v>
      </c>
      <c r="B165" s="70" t="s">
        <v>500</v>
      </c>
      <c r="C165" s="32"/>
      <c r="D165" s="32" t="s">
        <v>497</v>
      </c>
      <c r="E165" s="23" t="s">
        <v>5</v>
      </c>
      <c r="F165" s="23"/>
      <c r="G165" s="23"/>
      <c r="H165" s="23"/>
      <c r="I165" s="23"/>
      <c r="J165" s="23"/>
      <c r="K165" s="34">
        <v>3</v>
      </c>
      <c r="L165" s="25">
        <f t="shared" si="15"/>
        <v>7221600</v>
      </c>
      <c r="M165" s="25">
        <f t="shared" si="15"/>
        <v>802400</v>
      </c>
      <c r="N165" s="25"/>
      <c r="O165" s="35">
        <f t="shared" si="16"/>
        <v>8024000</v>
      </c>
      <c r="P165" s="28">
        <f t="shared" si="17"/>
        <v>24072000</v>
      </c>
      <c r="Q165" s="32"/>
      <c r="R165" s="137">
        <f t="shared" si="18"/>
        <v>6120000</v>
      </c>
      <c r="S165" s="137">
        <f t="shared" si="19"/>
        <v>680000</v>
      </c>
      <c r="T165" s="137">
        <v>6800000</v>
      </c>
    </row>
    <row r="166" spans="1:20" s="73" customFormat="1" ht="48">
      <c r="A166" s="30">
        <f>IF(ISBLANK(E166),"",COUNTA($E$21:E166))</f>
        <v>56</v>
      </c>
      <c r="B166" s="70" t="s">
        <v>501</v>
      </c>
      <c r="C166" s="32"/>
      <c r="D166" s="32" t="s">
        <v>497</v>
      </c>
      <c r="E166" s="23" t="s">
        <v>5</v>
      </c>
      <c r="F166" s="23"/>
      <c r="G166" s="23"/>
      <c r="H166" s="23"/>
      <c r="I166" s="23"/>
      <c r="J166" s="23"/>
      <c r="K166" s="34">
        <v>1</v>
      </c>
      <c r="L166" s="25">
        <f t="shared" si="15"/>
        <v>9823500</v>
      </c>
      <c r="M166" s="25">
        <f t="shared" si="15"/>
        <v>1091500</v>
      </c>
      <c r="N166" s="25"/>
      <c r="O166" s="35">
        <f t="shared" si="16"/>
        <v>10915000</v>
      </c>
      <c r="P166" s="28">
        <f t="shared" si="17"/>
        <v>10915000</v>
      </c>
      <c r="Q166" s="32"/>
      <c r="R166" s="137">
        <f>T166*0.9</f>
        <v>8325000</v>
      </c>
      <c r="S166" s="137">
        <f>T166*0.1</f>
        <v>925000</v>
      </c>
      <c r="T166" s="137">
        <v>9250000</v>
      </c>
    </row>
    <row r="167" spans="1:20" s="73" customFormat="1" ht="48">
      <c r="A167" s="30">
        <f>IF(ISBLANK(E167),"",COUNTA($E$21:E167))</f>
        <v>57</v>
      </c>
      <c r="B167" s="70" t="s">
        <v>502</v>
      </c>
      <c r="C167" s="71"/>
      <c r="D167" s="32" t="s">
        <v>497</v>
      </c>
      <c r="E167" s="23" t="s">
        <v>5</v>
      </c>
      <c r="F167" s="23"/>
      <c r="G167" s="23"/>
      <c r="H167" s="23"/>
      <c r="I167" s="23"/>
      <c r="J167" s="23"/>
      <c r="K167" s="34">
        <v>1</v>
      </c>
      <c r="L167" s="25">
        <f t="shared" si="15"/>
        <v>1593000</v>
      </c>
      <c r="M167" s="25">
        <f t="shared" si="15"/>
        <v>177000</v>
      </c>
      <c r="N167" s="25"/>
      <c r="O167" s="35">
        <f t="shared" si="16"/>
        <v>1770000</v>
      </c>
      <c r="P167" s="28">
        <f t="shared" si="17"/>
        <v>1770000</v>
      </c>
      <c r="Q167" s="32"/>
      <c r="R167" s="137">
        <f t="shared" si="18"/>
        <v>1350000</v>
      </c>
      <c r="S167" s="137">
        <f t="shared" si="19"/>
        <v>150000</v>
      </c>
      <c r="T167" s="137">
        <v>1500000</v>
      </c>
    </row>
    <row r="168" spans="1:20" s="73" customFormat="1" ht="48">
      <c r="A168" s="30">
        <f>IF(ISBLANK(E168),"",COUNTA($E$21:E168))</f>
        <v>58</v>
      </c>
      <c r="B168" s="70" t="s">
        <v>503</v>
      </c>
      <c r="C168" s="71"/>
      <c r="D168" s="32" t="s">
        <v>497</v>
      </c>
      <c r="E168" s="23" t="s">
        <v>5</v>
      </c>
      <c r="F168" s="23"/>
      <c r="G168" s="23"/>
      <c r="H168" s="23"/>
      <c r="I168" s="23"/>
      <c r="J168" s="23"/>
      <c r="K168" s="34">
        <v>1</v>
      </c>
      <c r="L168" s="25">
        <f t="shared" si="15"/>
        <v>7540200</v>
      </c>
      <c r="M168" s="25">
        <f t="shared" si="15"/>
        <v>837800</v>
      </c>
      <c r="N168" s="25"/>
      <c r="O168" s="35">
        <f t="shared" si="16"/>
        <v>8378000</v>
      </c>
      <c r="P168" s="28">
        <f t="shared" si="17"/>
        <v>8378000</v>
      </c>
      <c r="Q168" s="32"/>
      <c r="R168" s="137">
        <f t="shared" si="18"/>
        <v>6390000</v>
      </c>
      <c r="S168" s="137">
        <f t="shared" si="19"/>
        <v>710000</v>
      </c>
      <c r="T168" s="137">
        <v>7100000</v>
      </c>
    </row>
    <row r="169" spans="1:20">
      <c r="A169" s="30" t="str">
        <f>IF(ISBLANK(E169),"",MAX($A$21:A162)+1)</f>
        <v/>
      </c>
      <c r="B169" s="70"/>
      <c r="C169" s="32"/>
      <c r="D169" s="32"/>
      <c r="E169" s="23"/>
      <c r="F169" s="23"/>
      <c r="G169" s="23"/>
      <c r="H169" s="23"/>
      <c r="I169" s="23"/>
      <c r="J169" s="23"/>
      <c r="K169" s="34"/>
      <c r="L169" s="25"/>
      <c r="M169" s="25"/>
      <c r="N169" s="25"/>
      <c r="O169" s="35">
        <f>+L169+M169</f>
        <v>0</v>
      </c>
      <c r="P169" s="28">
        <f t="shared" si="17"/>
        <v>0</v>
      </c>
      <c r="Q169" s="32"/>
    </row>
    <row r="170" spans="1:20" ht="24">
      <c r="A170" s="86" t="s">
        <v>39</v>
      </c>
      <c r="B170" s="87" t="s">
        <v>164</v>
      </c>
      <c r="C170" s="85"/>
      <c r="D170" s="85"/>
      <c r="E170" s="82"/>
      <c r="F170" s="82"/>
      <c r="G170" s="82"/>
      <c r="H170" s="82"/>
      <c r="I170" s="82"/>
      <c r="J170" s="82"/>
      <c r="K170" s="85"/>
      <c r="L170" s="83"/>
      <c r="M170" s="83"/>
      <c r="N170" s="83"/>
      <c r="O170" s="84"/>
      <c r="P170" s="84">
        <f>SUBTOTAL(9,P171:P174)</f>
        <v>590000</v>
      </c>
      <c r="Q170" s="85"/>
    </row>
    <row r="171" spans="1:20" ht="24">
      <c r="A171" s="30">
        <f>IF(ISBLANK(E171),"",COUNTA($E$21:E171))</f>
        <v>59</v>
      </c>
      <c r="B171" s="70" t="s">
        <v>118</v>
      </c>
      <c r="C171" s="32"/>
      <c r="D171" s="33"/>
      <c r="E171" s="23" t="s">
        <v>4</v>
      </c>
      <c r="F171" s="23"/>
      <c r="G171" s="23"/>
      <c r="H171" s="23"/>
      <c r="I171" s="23"/>
      <c r="J171" s="23"/>
      <c r="K171" s="34">
        <v>2</v>
      </c>
      <c r="L171" s="25">
        <f>R171*$T$21</f>
        <v>295000</v>
      </c>
      <c r="M171" s="25">
        <f>S171*$T$21</f>
        <v>0</v>
      </c>
      <c r="N171" s="25"/>
      <c r="O171" s="35">
        <f>+L171+M171+N171</f>
        <v>295000</v>
      </c>
      <c r="P171" s="28">
        <f>O171*$K171</f>
        <v>590000</v>
      </c>
      <c r="Q171" s="32"/>
      <c r="R171" s="208">
        <v>250000</v>
      </c>
    </row>
    <row r="172" spans="1:20">
      <c r="A172" s="30" t="str">
        <f>IF(ISBLANK(E172),"",COUNTA($E$21:E172))</f>
        <v/>
      </c>
      <c r="B172" s="70"/>
      <c r="C172" s="32"/>
      <c r="D172" s="32"/>
      <c r="E172" s="23"/>
      <c r="F172" s="23"/>
      <c r="G172" s="23"/>
      <c r="H172" s="23"/>
      <c r="I172" s="23"/>
      <c r="J172" s="23"/>
      <c r="K172" s="34"/>
      <c r="L172" s="25"/>
      <c r="M172" s="25"/>
      <c r="N172" s="25"/>
      <c r="O172" s="35"/>
      <c r="P172" s="28"/>
      <c r="Q172" s="32"/>
      <c r="R172" s="166" t="e">
        <f>'01 Nhà Xưởng 01+02'!#REF!</f>
        <v>#REF!</v>
      </c>
      <c r="S172" s="166" t="e">
        <f>'01 Nhà Xưởng 01+02'!#REF!</f>
        <v>#REF!</v>
      </c>
    </row>
    <row r="173" spans="1:20">
      <c r="A173" s="164"/>
      <c r="B173" s="160"/>
      <c r="C173" s="161"/>
      <c r="D173" s="161"/>
      <c r="E173" s="146"/>
      <c r="F173" s="146"/>
      <c r="G173" s="146"/>
      <c r="H173" s="146"/>
      <c r="I173" s="146"/>
      <c r="J173" s="146"/>
      <c r="K173" s="147"/>
      <c r="L173" s="148"/>
      <c r="M173" s="148"/>
      <c r="N173" s="148"/>
      <c r="O173" s="162"/>
      <c r="P173" s="163"/>
      <c r="Q173" s="161"/>
    </row>
    <row r="174" spans="1:20">
      <c r="A174" s="30" t="str">
        <f>IF(ISBLANK(E174),"",MAX($A$21:A172)+1)</f>
        <v/>
      </c>
      <c r="B174" s="70"/>
      <c r="C174" s="32"/>
      <c r="D174" s="32"/>
      <c r="E174" s="23"/>
      <c r="F174" s="23"/>
      <c r="G174" s="23"/>
      <c r="H174" s="23"/>
      <c r="I174" s="23"/>
      <c r="J174" s="23"/>
      <c r="K174" s="34"/>
      <c r="L174" s="25"/>
      <c r="M174" s="25"/>
      <c r="N174" s="25"/>
      <c r="O174" s="35">
        <f>+L174+M174</f>
        <v>0</v>
      </c>
      <c r="P174" s="28">
        <f>O174*$K174</f>
        <v>0</v>
      </c>
      <c r="Q174" s="32"/>
    </row>
    <row r="175" spans="1:20">
      <c r="A175" s="30" t="str">
        <f>IF(ISBLANK(E175),"",MAX($A$21:A174)+1)</f>
        <v/>
      </c>
      <c r="B175" s="70"/>
      <c r="C175" s="32"/>
      <c r="D175" s="32"/>
      <c r="E175" s="23"/>
      <c r="F175" s="23"/>
      <c r="G175" s="23"/>
      <c r="H175" s="23"/>
      <c r="I175" s="23"/>
      <c r="J175" s="23"/>
      <c r="K175" s="34"/>
      <c r="L175" s="25"/>
      <c r="M175" s="25"/>
      <c r="N175" s="25"/>
      <c r="O175" s="35">
        <f>+L175+M175+N175</f>
        <v>0</v>
      </c>
      <c r="P175" s="28">
        <f>O175*$K175</f>
        <v>0</v>
      </c>
      <c r="Q175" s="32"/>
    </row>
    <row r="176" spans="1:20">
      <c r="A176" s="30" t="str">
        <f>IF(ISBLANK(E176),"",MAX($A$21:A175)+1)</f>
        <v/>
      </c>
      <c r="B176" s="70"/>
      <c r="C176" s="32"/>
      <c r="D176" s="32"/>
      <c r="E176" s="23"/>
      <c r="F176" s="23"/>
      <c r="G176" s="23"/>
      <c r="H176" s="23"/>
      <c r="I176" s="23"/>
      <c r="J176" s="23"/>
      <c r="K176" s="34"/>
      <c r="L176" s="25"/>
      <c r="M176" s="25"/>
      <c r="N176" s="25"/>
      <c r="O176" s="35">
        <f>+L176+M176+N176</f>
        <v>0</v>
      </c>
      <c r="P176" s="28">
        <f>O176*$K176</f>
        <v>0</v>
      </c>
      <c r="Q176" s="32"/>
    </row>
    <row r="177" spans="1:17">
      <c r="A177" s="30" t="str">
        <f>IF(ISBLANK(E177),"",MAX($A$21:A176)+1)</f>
        <v/>
      </c>
      <c r="B177" s="70"/>
      <c r="C177" s="32"/>
      <c r="D177" s="32"/>
      <c r="E177" s="23"/>
      <c r="F177" s="23"/>
      <c r="G177" s="23"/>
      <c r="H177" s="23"/>
      <c r="I177" s="23"/>
      <c r="J177" s="23"/>
      <c r="K177" s="34"/>
      <c r="L177" s="25"/>
      <c r="M177" s="25"/>
      <c r="N177" s="25"/>
      <c r="O177" s="35">
        <f>+L177+M177+N177</f>
        <v>0</v>
      </c>
      <c r="P177" s="28">
        <f>O177*$K177</f>
        <v>0</v>
      </c>
      <c r="Q177" s="32"/>
    </row>
    <row r="178" spans="1:17">
      <c r="A178" s="65"/>
      <c r="B178" s="65"/>
      <c r="C178" s="65"/>
      <c r="D178" s="65"/>
      <c r="E178" s="65"/>
      <c r="F178" s="65"/>
      <c r="G178" s="65"/>
      <c r="H178" s="65"/>
      <c r="I178" s="65"/>
      <c r="J178" s="65"/>
      <c r="K178" s="65"/>
      <c r="L178" s="65"/>
      <c r="M178" s="65"/>
      <c r="N178" s="65"/>
      <c r="O178" s="65"/>
      <c r="P178" s="65"/>
      <c r="Q178" s="65"/>
    </row>
  </sheetData>
  <autoFilter ref="A6:Q178"/>
  <mergeCells count="7">
    <mergeCell ref="Q6:Q7"/>
    <mergeCell ref="A6:A7"/>
    <mergeCell ref="B6:B7"/>
    <mergeCell ref="C6:C7"/>
    <mergeCell ref="D6:D7"/>
    <mergeCell ref="E6:E7"/>
    <mergeCell ref="K6:K7"/>
  </mergeCells>
  <phoneticPr fontId="53" type="noConversion"/>
  <printOptions horizontalCentered="1"/>
  <pageMargins left="0.5" right="0.5" top="0.5" bottom="0.5" header="0.3" footer="0.3"/>
  <pageSetup scale="63" orientation="landscape" r:id="rId1"/>
  <colBreaks count="1" manualBreakCount="1">
    <brk id="17" max="1048575" man="1"/>
  </colBreaks>
  <ignoredErrors>
    <ignoredError sqref="O22 O169:O170 O115:O116 O46:O47 O81:O82 O122:O123 O132:O133 O146 O149:O150 O162 O174 O157"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T25"/>
  <sheetViews>
    <sheetView view="pageBreakPreview" zoomScale="70" zoomScaleNormal="100" zoomScaleSheetLayoutView="70" workbookViewId="0">
      <pane ySplit="7" topLeftCell="A8" activePane="bottomLeft" state="frozen"/>
      <selection activeCell="D32" sqref="D32"/>
      <selection pane="bottomLeft" activeCell="O15" sqref="O14:O15"/>
    </sheetView>
  </sheetViews>
  <sheetFormatPr defaultRowHeight="14.25" outlineLevelCol="1"/>
  <cols>
    <col min="1" max="1" width="10.5" customWidth="1"/>
    <col min="2" max="2" width="35.25" customWidth="1"/>
    <col min="3" max="4" width="28.25" customWidth="1"/>
    <col min="5" max="5" width="5.375" customWidth="1"/>
    <col min="6" max="6" width="6.625" hidden="1" customWidth="1" outlineLevel="1"/>
    <col min="7" max="7" width="7.25" hidden="1" customWidth="1" outlineLevel="1"/>
    <col min="8" max="8" width="6.75" hidden="1" customWidth="1" outlineLevel="1"/>
    <col min="9" max="9" width="6.25" hidden="1" customWidth="1" outlineLevel="1"/>
    <col min="10" max="10" width="6" hidden="1" customWidth="1" outlineLevel="1"/>
    <col min="11" max="11" width="10.75" customWidth="1" collapsed="1"/>
    <col min="13" max="13" width="10.875" customWidth="1"/>
    <col min="14" max="14" width="10.875" hidden="1" customWidth="1"/>
    <col min="15" max="15" width="14.25" customWidth="1"/>
    <col min="16" max="16" width="14.75" customWidth="1"/>
    <col min="18" max="18" width="12.75" style="166" bestFit="1" customWidth="1"/>
    <col min="19" max="19" width="11.25" style="166" bestFit="1" customWidth="1"/>
    <col min="20" max="20" width="12.75" style="166" bestFit="1" customWidth="1"/>
  </cols>
  <sheetData>
    <row r="1" spans="1:20" ht="37.15" customHeight="1">
      <c r="A1" s="1" t="s">
        <v>415</v>
      </c>
      <c r="B1" s="67"/>
      <c r="C1" s="3"/>
      <c r="D1" s="3"/>
      <c r="E1" s="4"/>
      <c r="F1" s="4"/>
      <c r="G1" s="4"/>
      <c r="H1" s="4"/>
      <c r="I1" s="4"/>
      <c r="J1" s="4"/>
      <c r="K1" s="5"/>
      <c r="L1" s="6"/>
      <c r="M1" s="6"/>
      <c r="N1" s="6"/>
      <c r="O1" s="7"/>
      <c r="P1" s="8"/>
      <c r="Q1" s="9"/>
    </row>
    <row r="2" spans="1:20" ht="15">
      <c r="A2" s="2"/>
      <c r="B2" s="68"/>
      <c r="C2" s="10"/>
      <c r="D2" s="10"/>
      <c r="E2" s="11"/>
      <c r="F2" s="11"/>
      <c r="G2" s="11"/>
      <c r="H2" s="11"/>
      <c r="I2" s="11"/>
      <c r="J2" s="11"/>
      <c r="K2" s="12"/>
      <c r="L2" s="13"/>
      <c r="M2" s="13"/>
      <c r="N2" s="13"/>
      <c r="O2" s="14"/>
      <c r="P2" s="15"/>
      <c r="Q2" s="16"/>
    </row>
    <row r="3" spans="1:20" ht="15">
      <c r="A3" s="2" t="str">
        <f>"HẠNG MỤC / ITEM : "&amp;B8</f>
        <v xml:space="preserve">HẠNG MỤC / ITEM : HẠNG MỤC NHÀ BẢO VỆ 01 &amp;02
</v>
      </c>
      <c r="B3" s="69"/>
      <c r="C3" s="10"/>
      <c r="D3" s="10"/>
      <c r="E3" s="17"/>
      <c r="F3" s="17"/>
      <c r="G3" s="17"/>
      <c r="H3" s="17"/>
      <c r="I3" s="17"/>
      <c r="J3" s="17"/>
      <c r="K3" s="12"/>
      <c r="L3" s="13"/>
      <c r="M3" s="13"/>
      <c r="N3" s="13"/>
      <c r="O3" s="14"/>
      <c r="P3" s="15"/>
      <c r="Q3" s="16"/>
    </row>
    <row r="4" spans="1:20" ht="15">
      <c r="A4" s="2"/>
      <c r="B4" s="69"/>
      <c r="C4" s="10"/>
      <c r="D4" s="10"/>
      <c r="E4" s="17"/>
      <c r="F4" s="17"/>
      <c r="G4" s="17"/>
      <c r="H4" s="17"/>
      <c r="I4" s="17"/>
      <c r="J4" s="17"/>
      <c r="K4" s="12"/>
      <c r="L4" s="13"/>
      <c r="M4" s="13"/>
      <c r="N4" s="13"/>
      <c r="O4" s="14"/>
      <c r="P4" s="15"/>
      <c r="Q4" s="16"/>
    </row>
    <row r="5" spans="1:20" ht="15">
      <c r="A5" s="18"/>
      <c r="B5" s="69"/>
      <c r="C5" s="66"/>
      <c r="D5" s="19"/>
      <c r="E5" s="17"/>
      <c r="F5" s="17"/>
      <c r="G5" s="17"/>
      <c r="H5" s="17"/>
      <c r="I5" s="17"/>
      <c r="J5" s="17"/>
      <c r="K5" s="12"/>
      <c r="L5" s="13"/>
      <c r="M5" s="13"/>
      <c r="N5" s="13"/>
      <c r="O5" s="14"/>
      <c r="P5" s="15"/>
      <c r="Q5" s="16"/>
    </row>
    <row r="6" spans="1:20" ht="24" customHeight="1">
      <c r="A6" s="1128" t="s">
        <v>50</v>
      </c>
      <c r="B6" s="1129" t="s">
        <v>49</v>
      </c>
      <c r="C6" s="1130" t="s">
        <v>51</v>
      </c>
      <c r="D6" s="1131" t="s">
        <v>52</v>
      </c>
      <c r="E6" s="1130" t="s">
        <v>53</v>
      </c>
      <c r="F6" s="176" t="s">
        <v>465</v>
      </c>
      <c r="G6" s="176" t="s">
        <v>466</v>
      </c>
      <c r="H6" s="176" t="s">
        <v>467</v>
      </c>
      <c r="I6" s="176" t="s">
        <v>468</v>
      </c>
      <c r="J6" s="176" t="s">
        <v>471</v>
      </c>
      <c r="K6" s="1130" t="s">
        <v>54</v>
      </c>
      <c r="L6" s="130" t="s">
        <v>411</v>
      </c>
      <c r="M6" s="130"/>
      <c r="N6" s="130"/>
      <c r="O6" s="131" t="s">
        <v>412</v>
      </c>
      <c r="P6" s="131"/>
      <c r="Q6" s="1124" t="s">
        <v>13</v>
      </c>
    </row>
    <row r="7" spans="1:20" ht="48">
      <c r="A7" s="1128"/>
      <c r="B7" s="1129"/>
      <c r="C7" s="1130"/>
      <c r="D7" s="1132"/>
      <c r="E7" s="1130"/>
      <c r="F7" s="176"/>
      <c r="G7" s="176"/>
      <c r="H7" s="176"/>
      <c r="I7" s="176"/>
      <c r="J7" s="176"/>
      <c r="K7" s="1130"/>
      <c r="L7" s="88" t="s">
        <v>56</v>
      </c>
      <c r="M7" s="88" t="s">
        <v>55</v>
      </c>
      <c r="N7" s="88" t="s">
        <v>57</v>
      </c>
      <c r="O7" s="88" t="s">
        <v>413</v>
      </c>
      <c r="P7" s="88" t="s">
        <v>414</v>
      </c>
      <c r="Q7" s="1124"/>
      <c r="R7" s="167" t="s">
        <v>56</v>
      </c>
      <c r="S7" s="167" t="s">
        <v>55</v>
      </c>
    </row>
    <row r="8" spans="1:20" ht="24">
      <c r="A8" s="93"/>
      <c r="B8" s="103" t="s">
        <v>1834</v>
      </c>
      <c r="C8" s="95"/>
      <c r="D8" s="96"/>
      <c r="E8" s="97" t="s">
        <v>3</v>
      </c>
      <c r="F8" s="97"/>
      <c r="G8" s="97"/>
      <c r="H8" s="97"/>
      <c r="I8" s="97"/>
      <c r="J8" s="97"/>
      <c r="K8" s="98">
        <v>33.6</v>
      </c>
      <c r="L8" s="99"/>
      <c r="M8" s="99"/>
      <c r="N8" s="99"/>
      <c r="O8" s="100"/>
      <c r="P8" s="101">
        <f>O8*K8</f>
        <v>0</v>
      </c>
      <c r="Q8" s="102"/>
    </row>
    <row r="9" spans="1:20" s="73" customFormat="1" ht="24">
      <c r="A9" s="20" t="s">
        <v>21</v>
      </c>
      <c r="B9" s="70" t="s">
        <v>744</v>
      </c>
      <c r="C9" s="22"/>
      <c r="D9" s="22"/>
      <c r="E9" s="23"/>
      <c r="F9" s="23"/>
      <c r="G9" s="23"/>
      <c r="H9" s="23"/>
      <c r="I9" s="23"/>
      <c r="J9" s="23"/>
      <c r="K9" s="24"/>
      <c r="L9" s="26"/>
      <c r="M9" s="26"/>
      <c r="N9" s="26"/>
      <c r="O9" s="26"/>
      <c r="P9" s="38"/>
      <c r="Q9" s="29"/>
      <c r="R9" s="137"/>
      <c r="S9" s="137"/>
      <c r="T9" s="137"/>
    </row>
    <row r="10" spans="1:20" s="73" customFormat="1" ht="24">
      <c r="A10" s="20" t="s">
        <v>29</v>
      </c>
      <c r="B10" s="70" t="s">
        <v>745</v>
      </c>
      <c r="C10" s="22"/>
      <c r="D10" s="22"/>
      <c r="E10" s="23"/>
      <c r="F10" s="23"/>
      <c r="G10" s="23"/>
      <c r="H10" s="23"/>
      <c r="I10" s="23"/>
      <c r="J10" s="23"/>
      <c r="K10" s="24"/>
      <c r="L10" s="26"/>
      <c r="M10" s="26"/>
      <c r="N10" s="26"/>
      <c r="O10" s="26"/>
      <c r="P10" s="38"/>
      <c r="Q10" s="29"/>
      <c r="R10" s="137"/>
      <c r="S10" s="137"/>
      <c r="T10" s="137"/>
    </row>
    <row r="11" spans="1:20" s="73" customFormat="1" ht="24">
      <c r="A11" s="20" t="s">
        <v>31</v>
      </c>
      <c r="B11" s="70" t="s">
        <v>746</v>
      </c>
      <c r="C11" s="22"/>
      <c r="D11" s="22"/>
      <c r="E11" s="23"/>
      <c r="F11" s="23"/>
      <c r="G11" s="23"/>
      <c r="H11" s="23"/>
      <c r="I11" s="23"/>
      <c r="J11" s="23"/>
      <c r="K11" s="24"/>
      <c r="L11" s="26"/>
      <c r="M11" s="26"/>
      <c r="N11" s="26"/>
      <c r="O11" s="26"/>
      <c r="P11" s="38"/>
      <c r="Q11" s="29"/>
      <c r="R11" s="137"/>
      <c r="S11" s="137"/>
      <c r="T11" s="137"/>
    </row>
    <row r="12" spans="1:20" s="73" customFormat="1" ht="24">
      <c r="A12" s="20" t="s">
        <v>32</v>
      </c>
      <c r="B12" s="70" t="s">
        <v>747</v>
      </c>
      <c r="C12" s="22"/>
      <c r="D12" s="22"/>
      <c r="E12" s="23"/>
      <c r="F12" s="23"/>
      <c r="G12" s="23"/>
      <c r="H12" s="23"/>
      <c r="I12" s="23"/>
      <c r="J12" s="23"/>
      <c r="K12" s="24"/>
      <c r="L12" s="26"/>
      <c r="M12" s="26"/>
      <c r="N12" s="26"/>
      <c r="O12" s="26"/>
      <c r="P12" s="38"/>
      <c r="Q12" s="29"/>
      <c r="R12" s="137"/>
      <c r="S12" s="137"/>
      <c r="T12" s="137"/>
    </row>
    <row r="13" spans="1:20" s="73" customFormat="1" ht="24">
      <c r="A13" s="20" t="s">
        <v>33</v>
      </c>
      <c r="B13" s="70" t="s">
        <v>748</v>
      </c>
      <c r="C13" s="22"/>
      <c r="D13" s="22"/>
      <c r="E13" s="23"/>
      <c r="F13" s="23"/>
      <c r="G13" s="23"/>
      <c r="H13" s="23"/>
      <c r="I13" s="23"/>
      <c r="J13" s="23"/>
      <c r="K13" s="24"/>
      <c r="L13" s="26"/>
      <c r="M13" s="26"/>
      <c r="N13" s="26"/>
      <c r="O13" s="26"/>
      <c r="P13" s="38"/>
      <c r="Q13" s="29"/>
      <c r="R13" s="137"/>
      <c r="S13" s="137"/>
      <c r="T13" s="137"/>
    </row>
    <row r="14" spans="1:20" s="73" customFormat="1" ht="24">
      <c r="A14" s="20" t="s">
        <v>34</v>
      </c>
      <c r="B14" s="70" t="s">
        <v>749</v>
      </c>
      <c r="C14" s="22"/>
      <c r="D14" s="22"/>
      <c r="E14" s="23"/>
      <c r="F14" s="23"/>
      <c r="G14" s="23"/>
      <c r="H14" s="23"/>
      <c r="I14" s="23"/>
      <c r="J14" s="23"/>
      <c r="K14" s="24"/>
      <c r="L14" s="26"/>
      <c r="M14" s="26"/>
      <c r="N14" s="26"/>
      <c r="O14" s="26"/>
      <c r="P14" s="38"/>
      <c r="Q14" s="29"/>
      <c r="R14" s="137"/>
      <c r="S14" s="137"/>
      <c r="T14" s="137"/>
    </row>
    <row r="15" spans="1:20" s="73" customFormat="1" ht="24">
      <c r="A15" s="20" t="s">
        <v>35</v>
      </c>
      <c r="B15" s="70" t="s">
        <v>750</v>
      </c>
      <c r="C15" s="22"/>
      <c r="D15" s="22"/>
      <c r="E15" s="23"/>
      <c r="F15" s="23"/>
      <c r="G15" s="23"/>
      <c r="H15" s="23"/>
      <c r="I15" s="23"/>
      <c r="J15" s="23"/>
      <c r="K15" s="24"/>
      <c r="L15" s="26"/>
      <c r="M15" s="26"/>
      <c r="N15" s="26"/>
      <c r="O15" s="26"/>
      <c r="P15" s="38"/>
      <c r="Q15" s="29"/>
      <c r="R15" s="137"/>
      <c r="S15" s="137"/>
      <c r="T15" s="137"/>
    </row>
    <row r="16" spans="1:20" s="73" customFormat="1" ht="24">
      <c r="A16" s="20" t="s">
        <v>36</v>
      </c>
      <c r="B16" s="70" t="s">
        <v>751</v>
      </c>
      <c r="C16" s="22"/>
      <c r="D16" s="22"/>
      <c r="E16" s="23"/>
      <c r="F16" s="23"/>
      <c r="G16" s="23"/>
      <c r="H16" s="23"/>
      <c r="I16" s="23"/>
      <c r="J16" s="23"/>
      <c r="K16" s="24"/>
      <c r="L16" s="26"/>
      <c r="M16" s="26"/>
      <c r="N16" s="26"/>
      <c r="O16" s="26"/>
      <c r="P16" s="38"/>
      <c r="Q16" s="29"/>
      <c r="R16" s="137"/>
      <c r="S16" s="137"/>
      <c r="T16" s="137"/>
    </row>
    <row r="17" spans="1:20" s="73" customFormat="1" ht="24">
      <c r="A17" s="20" t="s">
        <v>10</v>
      </c>
      <c r="B17" s="70" t="s">
        <v>752</v>
      </c>
      <c r="C17" s="22"/>
      <c r="D17" s="22"/>
      <c r="E17" s="23"/>
      <c r="F17" s="23"/>
      <c r="G17" s="23"/>
      <c r="H17" s="23"/>
      <c r="I17" s="23"/>
      <c r="J17" s="23"/>
      <c r="K17" s="24"/>
      <c r="L17" s="26"/>
      <c r="M17" s="26"/>
      <c r="N17" s="26"/>
      <c r="O17" s="26"/>
      <c r="P17" s="38"/>
      <c r="Q17" s="29"/>
      <c r="R17" s="137"/>
      <c r="S17" s="137"/>
      <c r="T17" s="137"/>
    </row>
    <row r="18" spans="1:20" s="73" customFormat="1" ht="24">
      <c r="A18" s="20" t="s">
        <v>37</v>
      </c>
      <c r="B18" s="70" t="s">
        <v>47</v>
      </c>
      <c r="C18" s="22"/>
      <c r="D18" s="22"/>
      <c r="E18" s="23"/>
      <c r="F18" s="23"/>
      <c r="G18" s="23"/>
      <c r="H18" s="23"/>
      <c r="I18" s="23"/>
      <c r="J18" s="23"/>
      <c r="K18" s="24"/>
      <c r="L18" s="26"/>
      <c r="M18" s="26"/>
      <c r="N18" s="26"/>
      <c r="O18" s="26"/>
      <c r="P18" s="38"/>
      <c r="Q18" s="29"/>
      <c r="R18" s="137"/>
      <c r="S18" s="137"/>
      <c r="T18" s="137"/>
    </row>
    <row r="19" spans="1:20">
      <c r="A19" s="20" t="s">
        <v>39</v>
      </c>
      <c r="B19" s="21"/>
      <c r="C19" s="22"/>
      <c r="D19" s="22"/>
      <c r="E19" s="23"/>
      <c r="F19" s="23"/>
      <c r="G19" s="23"/>
      <c r="H19" s="23"/>
      <c r="I19" s="23"/>
      <c r="J19" s="23"/>
      <c r="K19" s="24"/>
      <c r="L19" s="26"/>
      <c r="M19" s="26"/>
      <c r="N19" s="26"/>
      <c r="O19" s="27"/>
      <c r="P19" s="28"/>
      <c r="Q19" s="29"/>
    </row>
    <row r="20" spans="1:20">
      <c r="A20" s="164"/>
      <c r="B20" s="160"/>
      <c r="C20" s="161"/>
      <c r="D20" s="161"/>
      <c r="E20" s="146"/>
      <c r="F20" s="146"/>
      <c r="G20" s="146"/>
      <c r="H20" s="146"/>
      <c r="I20" s="146"/>
      <c r="J20" s="146"/>
      <c r="K20" s="147"/>
      <c r="L20" s="148"/>
      <c r="M20" s="148"/>
      <c r="N20" s="148"/>
      <c r="O20" s="162"/>
      <c r="P20" s="163"/>
      <c r="Q20" s="161"/>
    </row>
    <row r="21" spans="1:20">
      <c r="A21" s="30" t="str">
        <f>IF(ISBLANK(E21),"",MAX(#REF!)+1)</f>
        <v/>
      </c>
      <c r="B21" s="70"/>
      <c r="C21" s="32"/>
      <c r="D21" s="32"/>
      <c r="E21" s="23"/>
      <c r="F21" s="23"/>
      <c r="G21" s="23"/>
      <c r="H21" s="23"/>
      <c r="I21" s="23"/>
      <c r="J21" s="23"/>
      <c r="K21" s="34"/>
      <c r="L21" s="25"/>
      <c r="M21" s="25"/>
      <c r="N21" s="25"/>
      <c r="O21" s="35">
        <f>+L21+M21</f>
        <v>0</v>
      </c>
      <c r="P21" s="28">
        <f>O21*$K21</f>
        <v>0</v>
      </c>
      <c r="Q21" s="32"/>
    </row>
    <row r="22" spans="1:20">
      <c r="A22" s="30" t="str">
        <f>IF(ISBLANK(E22),"",MAX($A$20:A21)+1)</f>
        <v/>
      </c>
      <c r="B22" s="70"/>
      <c r="C22" s="32"/>
      <c r="D22" s="32"/>
      <c r="E22" s="23"/>
      <c r="F22" s="23"/>
      <c r="G22" s="23"/>
      <c r="H22" s="23"/>
      <c r="I22" s="23"/>
      <c r="J22" s="23"/>
      <c r="K22" s="34"/>
      <c r="L22" s="25"/>
      <c r="M22" s="25"/>
      <c r="N22" s="25"/>
      <c r="O22" s="35">
        <f>+L22+M22+N22</f>
        <v>0</v>
      </c>
      <c r="P22" s="28">
        <f>O22*$K22</f>
        <v>0</v>
      </c>
      <c r="Q22" s="32"/>
    </row>
    <row r="23" spans="1:20">
      <c r="A23" s="30" t="str">
        <f>IF(ISBLANK(E23),"",MAX($A$20:A22)+1)</f>
        <v/>
      </c>
      <c r="B23" s="70"/>
      <c r="C23" s="32"/>
      <c r="D23" s="32"/>
      <c r="E23" s="23"/>
      <c r="F23" s="23"/>
      <c r="G23" s="23"/>
      <c r="H23" s="23"/>
      <c r="I23" s="23"/>
      <c r="J23" s="23"/>
      <c r="K23" s="34"/>
      <c r="L23" s="25"/>
      <c r="M23" s="25"/>
      <c r="N23" s="25"/>
      <c r="O23" s="35">
        <f>+L23+M23+N23</f>
        <v>0</v>
      </c>
      <c r="P23" s="28">
        <f>O23*$K23</f>
        <v>0</v>
      </c>
      <c r="Q23" s="32"/>
    </row>
    <row r="24" spans="1:20" s="166" customFormat="1">
      <c r="A24" s="30" t="str">
        <f>IF(ISBLANK(E24),"",MAX($A$20:A23)+1)</f>
        <v/>
      </c>
      <c r="B24" s="70"/>
      <c r="C24" s="32"/>
      <c r="D24" s="32"/>
      <c r="E24" s="23"/>
      <c r="F24" s="23"/>
      <c r="G24" s="23"/>
      <c r="H24" s="23"/>
      <c r="I24" s="23"/>
      <c r="J24" s="23"/>
      <c r="K24" s="34"/>
      <c r="L24" s="25"/>
      <c r="M24" s="25"/>
      <c r="N24" s="25"/>
      <c r="O24" s="35">
        <f>+L24+M24+N24</f>
        <v>0</v>
      </c>
      <c r="P24" s="28">
        <f>O24*$K24</f>
        <v>0</v>
      </c>
      <c r="Q24" s="32"/>
    </row>
    <row r="25" spans="1:20" s="166" customFormat="1">
      <c r="A25" s="65"/>
      <c r="B25" s="65"/>
      <c r="C25" s="65"/>
      <c r="D25" s="65"/>
      <c r="E25" s="65"/>
      <c r="F25" s="65"/>
      <c r="G25" s="65"/>
      <c r="H25" s="65"/>
      <c r="I25" s="65"/>
      <c r="J25" s="65"/>
      <c r="K25" s="65"/>
      <c r="L25" s="65"/>
      <c r="M25" s="65"/>
      <c r="N25" s="65"/>
      <c r="O25" s="65"/>
      <c r="P25" s="65"/>
      <c r="Q25" s="65"/>
    </row>
  </sheetData>
  <autoFilter ref="A6:Q25"/>
  <mergeCells count="7">
    <mergeCell ref="Q6:Q7"/>
    <mergeCell ref="A6:A7"/>
    <mergeCell ref="B6:B7"/>
    <mergeCell ref="C6:C7"/>
    <mergeCell ref="D6:D7"/>
    <mergeCell ref="E6:E7"/>
    <mergeCell ref="K6:K7"/>
  </mergeCells>
  <printOptions horizontalCentered="1"/>
  <pageMargins left="0.5" right="0.5" top="0.5" bottom="0.5" header="0.3" footer="0.3"/>
  <pageSetup scale="63" orientation="landscape" r:id="rId1"/>
  <colBreaks count="1" manualBreakCount="1">
    <brk id="17"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Q83"/>
  <sheetViews>
    <sheetView view="pageBreakPreview" zoomScale="70" zoomScaleNormal="100" zoomScaleSheetLayoutView="70" workbookViewId="0">
      <pane ySplit="7" topLeftCell="A71" activePane="bottomLeft" state="frozen"/>
      <selection activeCell="D32" sqref="D32"/>
      <selection pane="bottomLeft" activeCell="L9" sqref="L9:M83"/>
    </sheetView>
  </sheetViews>
  <sheetFormatPr defaultColWidth="8.75" defaultRowHeight="15.75" outlineLevelRow="1"/>
  <cols>
    <col min="1" max="1" width="4.5" style="649" customWidth="1"/>
    <col min="2" max="2" width="35.125" style="649" customWidth="1"/>
    <col min="3" max="3" width="29.875" style="649" customWidth="1"/>
    <col min="4" max="4" width="28.125" style="649" customWidth="1"/>
    <col min="5" max="5" width="5.375" style="649" customWidth="1"/>
    <col min="6" max="6" width="6.25" style="649" customWidth="1"/>
    <col min="7" max="9" width="5.375" style="649" customWidth="1"/>
    <col min="10" max="10" width="4" style="649" customWidth="1"/>
    <col min="11" max="11" width="11.25" style="752" customWidth="1"/>
    <col min="12" max="12" width="13.625" style="649" customWidth="1"/>
    <col min="13" max="13" width="10.875" style="649" customWidth="1"/>
    <col min="14" max="14" width="10.875" style="649" hidden="1" customWidth="1"/>
    <col min="15" max="15" width="14.25" style="649" customWidth="1"/>
    <col min="16" max="16" width="15.625" style="649" customWidth="1"/>
    <col min="17" max="17" width="12.25" style="649" customWidth="1"/>
    <col min="18" max="16384" width="8.75" style="649"/>
  </cols>
  <sheetData>
    <row r="1" spans="1:17">
      <c r="A1" s="640" t="s">
        <v>966</v>
      </c>
      <c r="B1" s="641"/>
      <c r="C1" s="642"/>
      <c r="D1" s="642"/>
      <c r="E1" s="643"/>
      <c r="F1" s="643"/>
      <c r="G1" s="643"/>
      <c r="H1" s="643"/>
      <c r="I1" s="643"/>
      <c r="J1" s="643"/>
      <c r="K1" s="749"/>
      <c r="L1" s="645"/>
      <c r="M1" s="645"/>
      <c r="N1" s="645"/>
      <c r="O1" s="646"/>
      <c r="P1" s="645"/>
      <c r="Q1" s="647"/>
    </row>
    <row r="2" spans="1:17">
      <c r="A2" s="640">
        <f>'03 NHÀ BẢO VỆ 01 &amp;02'!A2</f>
        <v>0</v>
      </c>
      <c r="B2" s="650"/>
      <c r="C2" s="651"/>
      <c r="D2" s="651"/>
      <c r="E2" s="652"/>
      <c r="F2" s="652"/>
      <c r="G2" s="652"/>
      <c r="H2" s="652"/>
      <c r="I2" s="652"/>
      <c r="J2" s="652"/>
      <c r="K2" s="750"/>
      <c r="L2" s="645"/>
      <c r="M2" s="645"/>
      <c r="N2" s="645"/>
      <c r="O2" s="646"/>
      <c r="P2" s="645"/>
      <c r="Q2" s="647"/>
    </row>
    <row r="3" spans="1:17">
      <c r="A3" s="640" t="str">
        <f>"HẠNG MỤC / ITEM : "&amp;B8</f>
        <v xml:space="preserve">HẠNG MỤC / ITEM : HẠNG MỤC NHÀ XE 1 TẦNG 
</v>
      </c>
      <c r="B3" s="650"/>
      <c r="C3" s="651"/>
      <c r="D3" s="651"/>
      <c r="E3" s="652"/>
      <c r="F3" s="652"/>
      <c r="G3" s="652"/>
      <c r="H3" s="652"/>
      <c r="I3" s="652"/>
      <c r="J3" s="652"/>
      <c r="K3" s="750"/>
      <c r="L3" s="645"/>
      <c r="M3" s="645"/>
      <c r="N3" s="645"/>
      <c r="O3" s="646"/>
      <c r="P3" s="645"/>
      <c r="Q3" s="647"/>
    </row>
    <row r="4" spans="1:17">
      <c r="A4" s="640">
        <f>'03 NHÀ BẢO VỆ 01 &amp;02'!A4</f>
        <v>0</v>
      </c>
      <c r="B4" s="650"/>
      <c r="C4" s="651"/>
      <c r="D4" s="651"/>
      <c r="E4" s="652"/>
      <c r="F4" s="652"/>
      <c r="G4" s="652"/>
      <c r="H4" s="652"/>
      <c r="I4" s="652"/>
      <c r="J4" s="652"/>
      <c r="K4" s="750"/>
      <c r="L4" s="645"/>
      <c r="M4" s="645"/>
      <c r="N4" s="645"/>
      <c r="O4" s="646"/>
      <c r="P4" s="645"/>
      <c r="Q4" s="647"/>
    </row>
    <row r="5" spans="1:17">
      <c r="A5" s="658"/>
      <c r="B5" s="650"/>
      <c r="C5" s="659"/>
      <c r="D5" s="660"/>
      <c r="E5" s="652"/>
      <c r="F5" s="652"/>
      <c r="G5" s="652"/>
      <c r="H5" s="652"/>
      <c r="I5" s="652"/>
      <c r="J5" s="652"/>
      <c r="K5" s="750"/>
      <c r="L5" s="645"/>
      <c r="M5" s="645"/>
      <c r="N5" s="645"/>
      <c r="O5" s="646"/>
      <c r="P5" s="645"/>
      <c r="Q5" s="647"/>
    </row>
    <row r="6" spans="1:17" ht="43.9" customHeight="1">
      <c r="A6" s="1136" t="s">
        <v>967</v>
      </c>
      <c r="B6" s="1137" t="s">
        <v>968</v>
      </c>
      <c r="C6" s="1138" t="s">
        <v>969</v>
      </c>
      <c r="D6" s="1139" t="s">
        <v>416</v>
      </c>
      <c r="E6" s="1138" t="s">
        <v>970</v>
      </c>
      <c r="F6" s="661" t="s">
        <v>465</v>
      </c>
      <c r="G6" s="661" t="s">
        <v>466</v>
      </c>
      <c r="H6" s="661" t="s">
        <v>467</v>
      </c>
      <c r="I6" s="661" t="s">
        <v>468</v>
      </c>
      <c r="J6" s="661" t="s">
        <v>471</v>
      </c>
      <c r="K6" s="1150" t="s">
        <v>971</v>
      </c>
      <c r="L6" s="662" t="s">
        <v>972</v>
      </c>
      <c r="M6" s="662"/>
      <c r="N6" s="662"/>
      <c r="O6" s="663" t="s">
        <v>973</v>
      </c>
      <c r="P6" s="663"/>
      <c r="Q6" s="1135" t="s">
        <v>13</v>
      </c>
    </row>
    <row r="7" spans="1:17" ht="63">
      <c r="A7" s="1136"/>
      <c r="B7" s="1137"/>
      <c r="C7" s="1138"/>
      <c r="D7" s="1140"/>
      <c r="E7" s="1138"/>
      <c r="F7" s="661"/>
      <c r="G7" s="661"/>
      <c r="H7" s="661"/>
      <c r="I7" s="661"/>
      <c r="J7" s="661"/>
      <c r="K7" s="1150"/>
      <c r="L7" s="664" t="s">
        <v>974</v>
      </c>
      <c r="M7" s="664" t="s">
        <v>975</v>
      </c>
      <c r="N7" s="664" t="s">
        <v>976</v>
      </c>
      <c r="O7" s="664" t="s">
        <v>977</v>
      </c>
      <c r="P7" s="664" t="s">
        <v>978</v>
      </c>
      <c r="Q7" s="1135"/>
    </row>
    <row r="8" spans="1:17">
      <c r="A8" s="665" t="str">
        <f>A18</f>
        <v>***</v>
      </c>
      <c r="B8" s="666" t="str">
        <f>B18</f>
        <v xml:space="preserve">HẠNG MỤC NHÀ XE 1 TẦNG 
</v>
      </c>
      <c r="C8" s="667"/>
      <c r="D8" s="668"/>
      <c r="E8" s="669"/>
      <c r="F8" s="669"/>
      <c r="G8" s="669"/>
      <c r="H8" s="669"/>
      <c r="I8" s="669"/>
      <c r="J8" s="669"/>
      <c r="K8" s="751"/>
      <c r="L8" s="728"/>
      <c r="M8" s="728"/>
      <c r="N8" s="728"/>
      <c r="O8" s="671"/>
      <c r="P8" s="671">
        <f>SUBTOTAL(9,P9:P17)</f>
        <v>0</v>
      </c>
      <c r="Q8" s="672"/>
    </row>
    <row r="9" spans="1:17" ht="31.5">
      <c r="A9" s="673" t="s">
        <v>21</v>
      </c>
      <c r="B9" s="674" t="str">
        <f>B19</f>
        <v>CÔNG TÁC XỬ LÝ ĐẦU CỌC
PILING WORKS</v>
      </c>
      <c r="C9" s="675"/>
      <c r="D9" s="729"/>
      <c r="E9" s="677"/>
      <c r="F9" s="677"/>
      <c r="G9" s="677"/>
      <c r="H9" s="677"/>
      <c r="I9" s="677"/>
      <c r="J9" s="677"/>
      <c r="K9" s="678"/>
      <c r="L9" s="679"/>
      <c r="M9" s="679"/>
      <c r="N9" s="679"/>
      <c r="O9" s="714"/>
      <c r="P9" s="679">
        <f>P19</f>
        <v>0</v>
      </c>
      <c r="Q9" s="680"/>
    </row>
    <row r="10" spans="1:17" ht="31.5">
      <c r="A10" s="681">
        <f>A44</f>
        <v>0</v>
      </c>
      <c r="B10" s="682" t="str">
        <f>B30</f>
        <v>CÔNG TÁC ĐẤT
EARTHWORK</v>
      </c>
      <c r="C10" s="683"/>
      <c r="D10" s="683"/>
      <c r="E10" s="684"/>
      <c r="F10" s="684"/>
      <c r="G10" s="684"/>
      <c r="H10" s="684"/>
      <c r="I10" s="684"/>
      <c r="J10" s="684"/>
      <c r="K10" s="738"/>
      <c r="L10" s="694"/>
      <c r="M10" s="694"/>
      <c r="N10" s="694"/>
      <c r="O10" s="695"/>
      <c r="P10" s="636">
        <f>P30</f>
        <v>0</v>
      </c>
      <c r="Q10" s="685"/>
    </row>
    <row r="11" spans="1:17" ht="31.5">
      <c r="A11" s="681">
        <f>A92</f>
        <v>0</v>
      </c>
      <c r="B11" s="682" t="str">
        <f>B40</f>
        <v>CÔNG TÁC BÊ TÔNG
CONCRETE WORK</v>
      </c>
      <c r="C11" s="683"/>
      <c r="D11" s="683"/>
      <c r="E11" s="684"/>
      <c r="F11" s="684"/>
      <c r="G11" s="684"/>
      <c r="H11" s="684"/>
      <c r="I11" s="684"/>
      <c r="J11" s="684"/>
      <c r="K11" s="738"/>
      <c r="L11" s="694"/>
      <c r="M11" s="694"/>
      <c r="N11" s="694"/>
      <c r="O11" s="695"/>
      <c r="P11" s="636">
        <f>P40</f>
        <v>0</v>
      </c>
      <c r="Q11" s="685"/>
    </row>
    <row r="12" spans="1:17" ht="31.5">
      <c r="A12" s="681" t="s">
        <v>32</v>
      </c>
      <c r="B12" s="682" t="str">
        <f>B54</f>
        <v>CÔNG TÁC VÁN KHUÔN
FORMWORK</v>
      </c>
      <c r="C12" s="683"/>
      <c r="D12" s="683"/>
      <c r="E12" s="684"/>
      <c r="F12" s="684"/>
      <c r="G12" s="684"/>
      <c r="H12" s="684"/>
      <c r="I12" s="684"/>
      <c r="J12" s="684"/>
      <c r="K12" s="738"/>
      <c r="L12" s="694"/>
      <c r="M12" s="694"/>
      <c r="N12" s="694"/>
      <c r="O12" s="695"/>
      <c r="P12" s="636">
        <f>P54</f>
        <v>0</v>
      </c>
      <c r="Q12" s="685"/>
    </row>
    <row r="13" spans="1:17" ht="31.5">
      <c r="A13" s="681">
        <f>A334</f>
        <v>0</v>
      </c>
      <c r="B13" s="682" t="str">
        <f>B67</f>
        <v>CÔNG TÁC CỐT THÉP
REBAR WORK</v>
      </c>
      <c r="C13" s="683"/>
      <c r="D13" s="683"/>
      <c r="E13" s="684"/>
      <c r="F13" s="684"/>
      <c r="G13" s="684"/>
      <c r="H13" s="684"/>
      <c r="I13" s="684"/>
      <c r="J13" s="684"/>
      <c r="K13" s="738"/>
      <c r="L13" s="694"/>
      <c r="M13" s="694"/>
      <c r="N13" s="694"/>
      <c r="O13" s="695"/>
      <c r="P13" s="636">
        <f>P67</f>
        <v>0</v>
      </c>
      <c r="Q13" s="685"/>
    </row>
    <row r="14" spans="1:17" ht="31.5">
      <c r="A14" s="681">
        <f>A341</f>
        <v>0</v>
      </c>
      <c r="B14" s="682" t="str">
        <f>B75</f>
        <v>CÔNG TÁC HOÀN THIỆN NỀN SÀN
FINISHING THE FLOOR</v>
      </c>
      <c r="C14" s="683"/>
      <c r="D14" s="683"/>
      <c r="E14" s="684"/>
      <c r="F14" s="684"/>
      <c r="G14" s="684"/>
      <c r="H14" s="684"/>
      <c r="I14" s="684"/>
      <c r="J14" s="684"/>
      <c r="K14" s="738"/>
      <c r="L14" s="694"/>
      <c r="M14" s="694"/>
      <c r="N14" s="694"/>
      <c r="O14" s="695"/>
      <c r="P14" s="636">
        <f>P75</f>
        <v>0</v>
      </c>
      <c r="Q14" s="685"/>
    </row>
    <row r="15" spans="1:17" ht="31.5">
      <c r="A15" s="681">
        <f>A366</f>
        <v>0</v>
      </c>
      <c r="B15" s="682" t="str">
        <f>B80</f>
        <v>CÔNG TÁC KẾT CẤU THÉP 
STEEL STRUCTURE AND  WORK</v>
      </c>
      <c r="C15" s="683"/>
      <c r="D15" s="683"/>
      <c r="E15" s="684"/>
      <c r="F15" s="684"/>
      <c r="G15" s="684"/>
      <c r="H15" s="684"/>
      <c r="I15" s="684"/>
      <c r="J15" s="684"/>
      <c r="K15" s="738"/>
      <c r="L15" s="694"/>
      <c r="M15" s="694"/>
      <c r="N15" s="694"/>
      <c r="O15" s="695"/>
      <c r="P15" s="636">
        <f>P81</f>
        <v>0</v>
      </c>
      <c r="Q15" s="685"/>
    </row>
    <row r="16" spans="1:17">
      <c r="A16" s="681"/>
      <c r="B16" s="731"/>
      <c r="C16" s="683"/>
      <c r="D16" s="683"/>
      <c r="E16" s="684"/>
      <c r="F16" s="684"/>
      <c r="G16" s="684"/>
      <c r="H16" s="684"/>
      <c r="I16" s="684"/>
      <c r="J16" s="684"/>
      <c r="K16" s="738"/>
      <c r="L16" s="694"/>
      <c r="M16" s="694"/>
      <c r="N16" s="694"/>
      <c r="O16" s="695"/>
      <c r="P16" s="637"/>
      <c r="Q16" s="685"/>
    </row>
    <row r="17" spans="1:17">
      <c r="A17" s="681"/>
      <c r="B17" s="731"/>
      <c r="C17" s="683"/>
      <c r="D17" s="683"/>
      <c r="E17" s="684"/>
      <c r="F17" s="684"/>
      <c r="G17" s="684"/>
      <c r="H17" s="684"/>
      <c r="I17" s="684"/>
      <c r="J17" s="684"/>
      <c r="K17" s="738"/>
      <c r="L17" s="694"/>
      <c r="M17" s="694"/>
      <c r="N17" s="694"/>
      <c r="O17" s="695"/>
      <c r="P17" s="637"/>
      <c r="Q17" s="685"/>
    </row>
    <row r="18" spans="1:17">
      <c r="A18" s="665" t="s">
        <v>14</v>
      </c>
      <c r="B18" s="666" t="s">
        <v>1835</v>
      </c>
      <c r="C18" s="667"/>
      <c r="D18" s="668"/>
      <c r="E18" s="669"/>
      <c r="F18" s="669"/>
      <c r="G18" s="669"/>
      <c r="H18" s="669"/>
      <c r="I18" s="669"/>
      <c r="J18" s="669"/>
      <c r="K18" s="751"/>
      <c r="L18" s="728"/>
      <c r="M18" s="728"/>
      <c r="N18" s="728"/>
      <c r="O18" s="671"/>
      <c r="P18" s="671"/>
      <c r="Q18" s="672"/>
    </row>
    <row r="19" spans="1:17" ht="31.5">
      <c r="A19" s="687" t="s">
        <v>21</v>
      </c>
      <c r="B19" s="688" t="s">
        <v>1826</v>
      </c>
      <c r="C19" s="689"/>
      <c r="D19" s="689"/>
      <c r="E19" s="690"/>
      <c r="F19" s="690"/>
      <c r="G19" s="690"/>
      <c r="H19" s="690"/>
      <c r="I19" s="690"/>
      <c r="J19" s="690"/>
      <c r="K19" s="689"/>
      <c r="L19" s="691"/>
      <c r="M19" s="691"/>
      <c r="N19" s="691"/>
      <c r="O19" s="692"/>
      <c r="P19" s="692">
        <f>SUBTOTAL(9,P20:P29)</f>
        <v>0</v>
      </c>
      <c r="Q19" s="689"/>
    </row>
    <row r="20" spans="1:17" hidden="1">
      <c r="A20" s="681"/>
      <c r="B20" s="682"/>
      <c r="C20" s="685"/>
      <c r="D20" s="685"/>
      <c r="E20" s="684"/>
      <c r="F20" s="684"/>
      <c r="G20" s="684"/>
      <c r="H20" s="684"/>
      <c r="I20" s="684"/>
      <c r="J20" s="684"/>
      <c r="K20" s="693"/>
      <c r="L20" s="694"/>
      <c r="M20" s="694"/>
      <c r="N20" s="694"/>
      <c r="O20" s="695"/>
      <c r="P20" s="637"/>
      <c r="Q20" s="685"/>
    </row>
    <row r="21" spans="1:17" outlineLevel="1">
      <c r="A21" s="681"/>
      <c r="B21" s="682"/>
      <c r="C21" s="685"/>
      <c r="D21" s="685"/>
      <c r="E21" s="684"/>
      <c r="F21" s="684"/>
      <c r="G21" s="684"/>
      <c r="H21" s="684"/>
      <c r="I21" s="684"/>
      <c r="J21" s="684"/>
      <c r="K21" s="693"/>
      <c r="L21" s="694"/>
      <c r="M21" s="694"/>
      <c r="N21" s="694"/>
      <c r="O21" s="695"/>
      <c r="P21" s="637"/>
      <c r="Q21" s="685"/>
    </row>
    <row r="22" spans="1:17" ht="66" customHeight="1" outlineLevel="1">
      <c r="A22" s="681">
        <v>4</v>
      </c>
      <c r="B22" s="682" t="s">
        <v>1399</v>
      </c>
      <c r="C22" s="685" t="s">
        <v>1812</v>
      </c>
      <c r="D22" s="685" t="s">
        <v>1398</v>
      </c>
      <c r="E22" s="684" t="s">
        <v>2</v>
      </c>
      <c r="F22" s="684"/>
      <c r="G22" s="684"/>
      <c r="H22" s="684"/>
      <c r="I22" s="684"/>
      <c r="J22" s="684"/>
      <c r="K22" s="693">
        <f>J23</f>
        <v>351</v>
      </c>
      <c r="L22" s="694"/>
      <c r="M22" s="694"/>
      <c r="N22" s="694"/>
      <c r="O22" s="695">
        <f>+L22+M22+N22</f>
        <v>0</v>
      </c>
      <c r="P22" s="637">
        <f>O22*$K22</f>
        <v>0</v>
      </c>
      <c r="Q22" s="937" t="str">
        <f>'05 BỂ PCCC &amp; NHÀ BƠM'!L23</f>
        <v>Dự kiến ép cọc 27md</v>
      </c>
    </row>
    <row r="23" spans="1:17">
      <c r="A23" s="681"/>
      <c r="B23" s="682" t="s">
        <v>762</v>
      </c>
      <c r="C23" s="685"/>
      <c r="D23" s="685"/>
      <c r="E23" s="684"/>
      <c r="F23" s="684">
        <v>13</v>
      </c>
      <c r="G23" s="684">
        <v>27</v>
      </c>
      <c r="H23" s="684"/>
      <c r="I23" s="684"/>
      <c r="J23" s="684">
        <f>F23*G23</f>
        <v>351</v>
      </c>
      <c r="K23" s="693"/>
      <c r="L23" s="694"/>
      <c r="M23" s="694"/>
      <c r="N23" s="694"/>
      <c r="O23" s="695"/>
      <c r="P23" s="637"/>
      <c r="Q23" s="685"/>
    </row>
    <row r="24" spans="1:17" ht="31.5" outlineLevel="1">
      <c r="A24" s="681">
        <v>6</v>
      </c>
      <c r="B24" s="682" t="s">
        <v>1519</v>
      </c>
      <c r="C24" s="685"/>
      <c r="D24" s="685"/>
      <c r="E24" s="684" t="s">
        <v>2</v>
      </c>
      <c r="F24" s="684"/>
      <c r="G24" s="684"/>
      <c r="H24" s="684"/>
      <c r="I24" s="684"/>
      <c r="J24" s="684">
        <f t="shared" ref="J24:J29" si="0">F24*(G24+0.6)*(H24+0.6)*I24</f>
        <v>0</v>
      </c>
      <c r="K24" s="693"/>
      <c r="L24" s="694"/>
      <c r="M24" s="694"/>
      <c r="N24" s="694"/>
      <c r="O24" s="695"/>
      <c r="P24" s="637"/>
      <c r="Q24" s="685"/>
    </row>
    <row r="25" spans="1:17" ht="31.5" outlineLevel="1">
      <c r="A25" s="681">
        <v>8</v>
      </c>
      <c r="B25" s="682" t="s">
        <v>1400</v>
      </c>
      <c r="C25" s="685"/>
      <c r="D25" s="685"/>
      <c r="E25" s="684" t="s">
        <v>2</v>
      </c>
      <c r="F25" s="684"/>
      <c r="G25" s="684"/>
      <c r="H25" s="684"/>
      <c r="I25" s="684"/>
      <c r="J25" s="684">
        <f>J23</f>
        <v>351</v>
      </c>
      <c r="K25" s="693">
        <f>J25</f>
        <v>351</v>
      </c>
      <c r="L25" s="694"/>
      <c r="M25" s="694"/>
      <c r="N25" s="694"/>
      <c r="O25" s="695">
        <f t="shared" ref="O25:O29" si="1">+L25+M25+N25</f>
        <v>0</v>
      </c>
      <c r="P25" s="637">
        <f t="shared" ref="P25:P29" si="2">O25*$K25</f>
        <v>0</v>
      </c>
      <c r="Q25" s="685"/>
    </row>
    <row r="26" spans="1:17" ht="31.5" outlineLevel="1">
      <c r="A26" s="681">
        <v>9</v>
      </c>
      <c r="B26" s="682" t="s">
        <v>1401</v>
      </c>
      <c r="C26" s="685"/>
      <c r="D26" s="685"/>
      <c r="E26" s="684" t="s">
        <v>6</v>
      </c>
      <c r="F26" s="684"/>
      <c r="G26" s="684"/>
      <c r="H26" s="684"/>
      <c r="I26" s="684"/>
      <c r="J26" s="684">
        <f>14</f>
        <v>14</v>
      </c>
      <c r="K26" s="693">
        <f>J26</f>
        <v>14</v>
      </c>
      <c r="L26" s="694"/>
      <c r="M26" s="694"/>
      <c r="N26" s="694"/>
      <c r="O26" s="695">
        <f t="shared" si="1"/>
        <v>0</v>
      </c>
      <c r="P26" s="637">
        <f t="shared" si="2"/>
        <v>0</v>
      </c>
      <c r="Q26" s="685"/>
    </row>
    <row r="27" spans="1:17" ht="31.5" outlineLevel="1">
      <c r="A27" s="681">
        <v>10</v>
      </c>
      <c r="B27" s="682" t="s">
        <v>1402</v>
      </c>
      <c r="C27" s="685" t="s">
        <v>1403</v>
      </c>
      <c r="D27" s="685" t="s">
        <v>692</v>
      </c>
      <c r="E27" s="684" t="s">
        <v>678</v>
      </c>
      <c r="F27" s="684"/>
      <c r="G27" s="684"/>
      <c r="H27" s="684"/>
      <c r="I27" s="684"/>
      <c r="J27" s="684">
        <f>0.3*0.3*0.005*7850*14</f>
        <v>49.454999999999998</v>
      </c>
      <c r="K27" s="693">
        <f>J27</f>
        <v>49.454999999999998</v>
      </c>
      <c r="L27" s="694"/>
      <c r="M27" s="694"/>
      <c r="N27" s="694"/>
      <c r="O27" s="695">
        <f t="shared" si="1"/>
        <v>0</v>
      </c>
      <c r="P27" s="637">
        <f t="shared" si="2"/>
        <v>0</v>
      </c>
      <c r="Q27" s="685"/>
    </row>
    <row r="28" spans="1:17" ht="31.5" outlineLevel="1">
      <c r="A28" s="681">
        <v>11</v>
      </c>
      <c r="B28" s="674" t="s">
        <v>1404</v>
      </c>
      <c r="C28" s="680" t="s">
        <v>1405</v>
      </c>
      <c r="D28" s="685"/>
      <c r="E28" s="684" t="s">
        <v>678</v>
      </c>
      <c r="F28" s="684"/>
      <c r="G28" s="684"/>
      <c r="H28" s="684"/>
      <c r="I28" s="684"/>
      <c r="J28" s="684">
        <f t="shared" si="0"/>
        <v>0</v>
      </c>
      <c r="K28" s="732">
        <f>K26*11</f>
        <v>154</v>
      </c>
      <c r="L28" s="694"/>
      <c r="M28" s="694"/>
      <c r="N28" s="694"/>
      <c r="O28" s="695">
        <f t="shared" si="1"/>
        <v>0</v>
      </c>
      <c r="P28" s="637">
        <f t="shared" si="2"/>
        <v>0</v>
      </c>
      <c r="Q28" s="685"/>
    </row>
    <row r="29" spans="1:17" ht="31.5" outlineLevel="1">
      <c r="A29" s="681">
        <v>12</v>
      </c>
      <c r="B29" s="674" t="s">
        <v>1406</v>
      </c>
      <c r="C29" s="680" t="s">
        <v>1407</v>
      </c>
      <c r="D29" s="685"/>
      <c r="E29" s="684" t="s">
        <v>0</v>
      </c>
      <c r="F29" s="684"/>
      <c r="G29" s="684"/>
      <c r="H29" s="684"/>
      <c r="I29" s="684"/>
      <c r="J29" s="684">
        <f t="shared" si="0"/>
        <v>0</v>
      </c>
      <c r="K29" s="684">
        <f>0.2*0.2*1*14</f>
        <v>0.56000000000000005</v>
      </c>
      <c r="L29" s="694"/>
      <c r="M29" s="694"/>
      <c r="N29" s="694"/>
      <c r="O29" s="695">
        <f t="shared" si="1"/>
        <v>0</v>
      </c>
      <c r="P29" s="637">
        <f t="shared" si="2"/>
        <v>0</v>
      </c>
      <c r="Q29" s="685"/>
    </row>
    <row r="30" spans="1:17" ht="31.5">
      <c r="A30" s="687" t="s">
        <v>11</v>
      </c>
      <c r="B30" s="688" t="s">
        <v>1482</v>
      </c>
      <c r="C30" s="689"/>
      <c r="D30" s="689"/>
      <c r="E30" s="690"/>
      <c r="F30" s="690"/>
      <c r="G30" s="690"/>
      <c r="H30" s="690"/>
      <c r="I30" s="690"/>
      <c r="J30" s="690"/>
      <c r="K30" s="753"/>
      <c r="L30" s="691"/>
      <c r="M30" s="691"/>
      <c r="N30" s="691"/>
      <c r="O30" s="692"/>
      <c r="P30" s="692">
        <f>SUBTOTAL(9,P31:P39)</f>
        <v>0</v>
      </c>
      <c r="Q30" s="689"/>
    </row>
    <row r="31" spans="1:17" ht="63">
      <c r="A31" s="681">
        <f>IF(ISBLANK(E31),"",COUNTA($E$18:E31))</f>
        <v>8</v>
      </c>
      <c r="B31" s="682" t="s">
        <v>1483</v>
      </c>
      <c r="C31" s="685"/>
      <c r="D31" s="685"/>
      <c r="E31" s="684" t="s">
        <v>0</v>
      </c>
      <c r="F31" s="684"/>
      <c r="G31" s="684"/>
      <c r="H31" s="684"/>
      <c r="I31" s="684"/>
      <c r="J31" s="684"/>
      <c r="K31" s="738">
        <f>J32</f>
        <v>41.159999999999989</v>
      </c>
      <c r="L31" s="694"/>
      <c r="M31" s="694"/>
      <c r="N31" s="694"/>
      <c r="O31" s="695">
        <f>+L31+M31+N31</f>
        <v>0</v>
      </c>
      <c r="P31" s="637">
        <f t="shared" ref="P31:P39" si="3">O31*$K31</f>
        <v>0</v>
      </c>
      <c r="Q31" s="685"/>
    </row>
    <row r="32" spans="1:17">
      <c r="A32" s="681"/>
      <c r="B32" s="682" t="s">
        <v>469</v>
      </c>
      <c r="C32" s="685"/>
      <c r="D32" s="685"/>
      <c r="E32" s="684"/>
      <c r="F32" s="684">
        <v>14</v>
      </c>
      <c r="G32" s="684">
        <v>0.8</v>
      </c>
      <c r="H32" s="684">
        <v>0.8</v>
      </c>
      <c r="I32" s="684">
        <v>1.5</v>
      </c>
      <c r="J32" s="684">
        <f>F32*(G32+0.6)*(H32+0.6)*I32</f>
        <v>41.159999999999989</v>
      </c>
      <c r="K32" s="738"/>
      <c r="L32" s="694"/>
      <c r="M32" s="694"/>
      <c r="N32" s="694"/>
      <c r="O32" s="695"/>
      <c r="P32" s="637"/>
      <c r="Q32" s="685"/>
    </row>
    <row r="33" spans="1:17" ht="31.5">
      <c r="A33" s="681">
        <f>IF(ISBLANK(E33),"",COUNTA($E$18:E33))</f>
        <v>9</v>
      </c>
      <c r="B33" s="682" t="s">
        <v>1580</v>
      </c>
      <c r="C33" s="685"/>
      <c r="D33" s="685"/>
      <c r="E33" s="684" t="s">
        <v>0</v>
      </c>
      <c r="F33" s="684"/>
      <c r="G33" s="684"/>
      <c r="H33" s="684"/>
      <c r="I33" s="684"/>
      <c r="J33" s="684"/>
      <c r="K33" s="738">
        <f>J34+J35</f>
        <v>30.861000000000001</v>
      </c>
      <c r="L33" s="694"/>
      <c r="M33" s="694"/>
      <c r="N33" s="694"/>
      <c r="O33" s="695">
        <f>+L33+M33+N33</f>
        <v>0</v>
      </c>
      <c r="P33" s="637">
        <f t="shared" si="3"/>
        <v>0</v>
      </c>
      <c r="Q33" s="685"/>
    </row>
    <row r="34" spans="1:17">
      <c r="A34" s="681"/>
      <c r="B34" s="682" t="s">
        <v>757</v>
      </c>
      <c r="C34" s="685"/>
      <c r="D34" s="685"/>
      <c r="E34" s="684"/>
      <c r="F34" s="684">
        <v>1</v>
      </c>
      <c r="G34" s="684">
        <f>24*2</f>
        <v>48</v>
      </c>
      <c r="H34" s="684">
        <v>0.2</v>
      </c>
      <c r="I34" s="684">
        <v>0.35</v>
      </c>
      <c r="J34" s="684">
        <f>F34*(G34+0.6)*(H34+0.6)*I34</f>
        <v>13.608000000000001</v>
      </c>
      <c r="K34" s="738"/>
      <c r="L34" s="694"/>
      <c r="M34" s="694"/>
      <c r="N34" s="694"/>
      <c r="O34" s="695"/>
      <c r="P34" s="637"/>
      <c r="Q34" s="685"/>
    </row>
    <row r="35" spans="1:17">
      <c r="A35" s="681"/>
      <c r="B35" s="682" t="s">
        <v>758</v>
      </c>
      <c r="C35" s="685"/>
      <c r="D35" s="685"/>
      <c r="E35" s="684"/>
      <c r="F35" s="684">
        <v>1</v>
      </c>
      <c r="G35" s="684">
        <f>6*7</f>
        <v>42</v>
      </c>
      <c r="H35" s="684">
        <v>0.3</v>
      </c>
      <c r="I35" s="684">
        <v>0.45</v>
      </c>
      <c r="J35" s="684">
        <f>F35*(G35+0.6)*(H35+0.6)*I35</f>
        <v>17.253</v>
      </c>
      <c r="K35" s="738"/>
      <c r="L35" s="694"/>
      <c r="M35" s="694"/>
      <c r="N35" s="694"/>
      <c r="O35" s="695"/>
      <c r="P35" s="637"/>
      <c r="Q35" s="685"/>
    </row>
    <row r="36" spans="1:17" ht="31.5">
      <c r="A36" s="681">
        <f>IF(ISBLANK(E36),"",COUNTA($E$18:E36))</f>
        <v>10</v>
      </c>
      <c r="B36" s="682" t="s">
        <v>1485</v>
      </c>
      <c r="C36" s="685"/>
      <c r="D36" s="685"/>
      <c r="E36" s="684" t="s">
        <v>0</v>
      </c>
      <c r="F36" s="684"/>
      <c r="G36" s="684"/>
      <c r="H36" s="684"/>
      <c r="I36" s="684"/>
      <c r="J36" s="684"/>
      <c r="K36" s="738">
        <f>(K31+K33)-K41-K43-K46-K48</f>
        <v>60.243999999999978</v>
      </c>
      <c r="L36" s="694"/>
      <c r="M36" s="694"/>
      <c r="N36" s="694"/>
      <c r="O36" s="695">
        <f>+L36+M36+N36</f>
        <v>0</v>
      </c>
      <c r="P36" s="637">
        <f t="shared" si="3"/>
        <v>0</v>
      </c>
      <c r="Q36" s="685"/>
    </row>
    <row r="37" spans="1:17" ht="63">
      <c r="A37" s="681">
        <f>IF(ISBLANK(E37),"",COUNTA($E$18:E37))</f>
        <v>11</v>
      </c>
      <c r="B37" s="682" t="s">
        <v>1581</v>
      </c>
      <c r="C37" s="685"/>
      <c r="D37" s="685"/>
      <c r="E37" s="684" t="s">
        <v>0</v>
      </c>
      <c r="F37" s="684"/>
      <c r="G37" s="684"/>
      <c r="H37" s="684"/>
      <c r="I37" s="684"/>
      <c r="J37" s="684"/>
      <c r="K37" s="738">
        <f>(K31+K33)-K36</f>
        <v>11.777000000000008</v>
      </c>
      <c r="L37" s="694"/>
      <c r="M37" s="694"/>
      <c r="N37" s="694"/>
      <c r="O37" s="695">
        <f>+L37+M37+N37</f>
        <v>0</v>
      </c>
      <c r="P37" s="637">
        <f t="shared" si="3"/>
        <v>0</v>
      </c>
      <c r="Q37" s="685"/>
    </row>
    <row r="38" spans="1:17" ht="31.5">
      <c r="A38" s="681">
        <f>IF(ISBLANK(E38),"",COUNTA($E$18:E38))</f>
        <v>12</v>
      </c>
      <c r="B38" s="682" t="s">
        <v>1487</v>
      </c>
      <c r="C38" s="685"/>
      <c r="D38" s="685"/>
      <c r="E38" s="684" t="s">
        <v>3</v>
      </c>
      <c r="F38" s="684"/>
      <c r="G38" s="684"/>
      <c r="H38" s="684"/>
      <c r="I38" s="684"/>
      <c r="J38" s="684"/>
      <c r="K38" s="738">
        <v>212</v>
      </c>
      <c r="L38" s="694"/>
      <c r="M38" s="694"/>
      <c r="N38" s="694"/>
      <c r="O38" s="695">
        <f>+L38+M38+N38</f>
        <v>0</v>
      </c>
      <c r="P38" s="637">
        <f t="shared" si="3"/>
        <v>0</v>
      </c>
      <c r="Q38" s="685"/>
    </row>
    <row r="39" spans="1:17" ht="31.5">
      <c r="A39" s="681">
        <f>IF(ISBLANK(E39),"",COUNTA($E$18:E39))</f>
        <v>13</v>
      </c>
      <c r="B39" s="682" t="s">
        <v>1582</v>
      </c>
      <c r="C39" s="685"/>
      <c r="D39" s="685"/>
      <c r="E39" s="684" t="s">
        <v>3</v>
      </c>
      <c r="F39" s="684"/>
      <c r="G39" s="684"/>
      <c r="H39" s="684"/>
      <c r="I39" s="684"/>
      <c r="J39" s="684"/>
      <c r="K39" s="738">
        <f>K38</f>
        <v>212</v>
      </c>
      <c r="L39" s="694"/>
      <c r="M39" s="694"/>
      <c r="N39" s="694"/>
      <c r="O39" s="695">
        <f>+L39+M39+N39</f>
        <v>0</v>
      </c>
      <c r="P39" s="637">
        <f t="shared" si="3"/>
        <v>0</v>
      </c>
      <c r="Q39" s="685"/>
    </row>
    <row r="40" spans="1:17" ht="31.5">
      <c r="A40" s="687" t="s">
        <v>15</v>
      </c>
      <c r="B40" s="688" t="s">
        <v>1489</v>
      </c>
      <c r="C40" s="689"/>
      <c r="D40" s="689"/>
      <c r="E40" s="690"/>
      <c r="F40" s="690"/>
      <c r="G40" s="690"/>
      <c r="H40" s="690"/>
      <c r="I40" s="690"/>
      <c r="J40" s="690"/>
      <c r="K40" s="753"/>
      <c r="L40" s="691"/>
      <c r="M40" s="691"/>
      <c r="N40" s="691"/>
      <c r="O40" s="692"/>
      <c r="P40" s="692">
        <f>SUBTOTAL(9,P41:P53)</f>
        <v>0</v>
      </c>
      <c r="Q40" s="689"/>
    </row>
    <row r="41" spans="1:17" ht="47.25">
      <c r="A41" s="681">
        <f>IF(ISBLANK(E41),"",COUNTA($E$18:E41))</f>
        <v>14</v>
      </c>
      <c r="B41" s="682" t="s">
        <v>1583</v>
      </c>
      <c r="C41" s="685"/>
      <c r="D41" s="685"/>
      <c r="E41" s="684" t="s">
        <v>0</v>
      </c>
      <c r="F41" s="684"/>
      <c r="G41" s="684"/>
      <c r="H41" s="684"/>
      <c r="I41" s="684"/>
      <c r="J41" s="684"/>
      <c r="K41" s="738">
        <f>J42</f>
        <v>0.70000000000000007</v>
      </c>
      <c r="L41" s="694"/>
      <c r="M41" s="694"/>
      <c r="N41" s="694"/>
      <c r="O41" s="695">
        <f t="shared" ref="O41:O53" si="4">+L41+M41+N41</f>
        <v>0</v>
      </c>
      <c r="P41" s="637">
        <f t="shared" ref="P41:P53" si="5">O41*$K41</f>
        <v>0</v>
      </c>
      <c r="Q41" s="685"/>
    </row>
    <row r="42" spans="1:17">
      <c r="A42" s="681"/>
      <c r="B42" s="682" t="s">
        <v>469</v>
      </c>
      <c r="C42" s="685"/>
      <c r="D42" s="685"/>
      <c r="E42" s="684"/>
      <c r="F42" s="684">
        <v>14</v>
      </c>
      <c r="G42" s="684">
        <v>0.8</v>
      </c>
      <c r="H42" s="684">
        <v>0.8</v>
      </c>
      <c r="I42" s="684">
        <v>0.05</v>
      </c>
      <c r="J42" s="684">
        <f>F42*(G42+0.2)*(H42+0.2)*I42</f>
        <v>0.70000000000000007</v>
      </c>
      <c r="K42" s="738"/>
      <c r="L42" s="694"/>
      <c r="M42" s="694"/>
      <c r="N42" s="694"/>
      <c r="O42" s="695"/>
      <c r="P42" s="637"/>
      <c r="Q42" s="685"/>
    </row>
    <row r="43" spans="1:17" ht="31.5">
      <c r="A43" s="681">
        <f>IF(ISBLANK(E43),"",COUNTA($E$18:E43))</f>
        <v>15</v>
      </c>
      <c r="B43" s="682" t="s">
        <v>1491</v>
      </c>
      <c r="C43" s="685"/>
      <c r="D43" s="685"/>
      <c r="E43" s="684" t="s">
        <v>0</v>
      </c>
      <c r="F43" s="684"/>
      <c r="G43" s="684"/>
      <c r="H43" s="684"/>
      <c r="I43" s="684"/>
      <c r="J43" s="684"/>
      <c r="K43" s="738">
        <f>SUM(J44:J45)</f>
        <v>2.0190000000000001</v>
      </c>
      <c r="L43" s="694"/>
      <c r="M43" s="694"/>
      <c r="N43" s="694"/>
      <c r="O43" s="695">
        <f t="shared" si="4"/>
        <v>0</v>
      </c>
      <c r="P43" s="637">
        <f t="shared" si="5"/>
        <v>0</v>
      </c>
      <c r="Q43" s="685"/>
    </row>
    <row r="44" spans="1:17">
      <c r="A44" s="681"/>
      <c r="B44" s="682" t="s">
        <v>757</v>
      </c>
      <c r="C44" s="685"/>
      <c r="D44" s="685"/>
      <c r="E44" s="684"/>
      <c r="F44" s="684">
        <v>1</v>
      </c>
      <c r="G44" s="684">
        <f>24*2</f>
        <v>48</v>
      </c>
      <c r="H44" s="684">
        <v>0.2</v>
      </c>
      <c r="I44" s="684">
        <v>0.05</v>
      </c>
      <c r="J44" s="684">
        <f>F44*(G44+0.2)*(H44+0.2)*I44</f>
        <v>0.96400000000000008</v>
      </c>
      <c r="K44" s="738"/>
      <c r="L44" s="694"/>
      <c r="M44" s="694"/>
      <c r="N44" s="694"/>
      <c r="O44" s="695"/>
      <c r="P44" s="637"/>
      <c r="Q44" s="685"/>
    </row>
    <row r="45" spans="1:17">
      <c r="A45" s="681"/>
      <c r="B45" s="682" t="s">
        <v>758</v>
      </c>
      <c r="C45" s="685"/>
      <c r="D45" s="685"/>
      <c r="E45" s="684"/>
      <c r="F45" s="684">
        <v>1</v>
      </c>
      <c r="G45" s="684">
        <f>6*7</f>
        <v>42</v>
      </c>
      <c r="H45" s="684">
        <v>0.3</v>
      </c>
      <c r="I45" s="684">
        <v>0.05</v>
      </c>
      <c r="J45" s="684">
        <f>F45*(G45+0.2)*(H45+0.2)*I45</f>
        <v>1.0550000000000002</v>
      </c>
      <c r="K45" s="738"/>
      <c r="L45" s="694"/>
      <c r="M45" s="694"/>
      <c r="N45" s="694"/>
      <c r="O45" s="695"/>
      <c r="P45" s="637"/>
      <c r="Q45" s="685"/>
    </row>
    <row r="46" spans="1:17" ht="47.25">
      <c r="A46" s="681">
        <f>IF(ISBLANK(E46),"",COUNTA($E$18:E46))</f>
        <v>16</v>
      </c>
      <c r="B46" s="682" t="s">
        <v>1492</v>
      </c>
      <c r="C46" s="685" t="s">
        <v>433</v>
      </c>
      <c r="D46" s="685" t="s">
        <v>1584</v>
      </c>
      <c r="E46" s="684" t="s">
        <v>0</v>
      </c>
      <c r="F46" s="684"/>
      <c r="G46" s="684"/>
      <c r="H46" s="684"/>
      <c r="I46" s="684"/>
      <c r="J46" s="684"/>
      <c r="K46" s="738">
        <f>J47</f>
        <v>7.168000000000001</v>
      </c>
      <c r="L46" s="694"/>
      <c r="M46" s="694"/>
      <c r="N46" s="694"/>
      <c r="O46" s="695">
        <f t="shared" si="4"/>
        <v>0</v>
      </c>
      <c r="P46" s="637">
        <f t="shared" si="5"/>
        <v>0</v>
      </c>
      <c r="Q46" s="685"/>
    </row>
    <row r="47" spans="1:17">
      <c r="A47" s="681"/>
      <c r="B47" s="682" t="s">
        <v>469</v>
      </c>
      <c r="C47" s="685"/>
      <c r="D47" s="685"/>
      <c r="E47" s="684"/>
      <c r="F47" s="684">
        <v>14</v>
      </c>
      <c r="G47" s="684">
        <v>0.8</v>
      </c>
      <c r="H47" s="684">
        <v>0.8</v>
      </c>
      <c r="I47" s="684">
        <v>0.8</v>
      </c>
      <c r="J47" s="684">
        <f>F47*G47*H47*I47</f>
        <v>7.168000000000001</v>
      </c>
      <c r="K47" s="738"/>
      <c r="L47" s="694"/>
      <c r="M47" s="694"/>
      <c r="N47" s="694"/>
      <c r="O47" s="695"/>
      <c r="P47" s="637"/>
      <c r="Q47" s="685"/>
    </row>
    <row r="48" spans="1:17" ht="47.25">
      <c r="A48" s="681">
        <f>IF(ISBLANK(E48),"",COUNTA($E$18:E48))</f>
        <v>17</v>
      </c>
      <c r="B48" s="682" t="s">
        <v>1585</v>
      </c>
      <c r="C48" s="685" t="s">
        <v>433</v>
      </c>
      <c r="D48" s="685" t="s">
        <v>1584</v>
      </c>
      <c r="E48" s="684" t="s">
        <v>0</v>
      </c>
      <c r="F48" s="684"/>
      <c r="G48" s="684"/>
      <c r="H48" s="684"/>
      <c r="I48" s="684"/>
      <c r="J48" s="684"/>
      <c r="K48" s="738">
        <f>J49</f>
        <v>1.8900000000000001</v>
      </c>
      <c r="L48" s="694"/>
      <c r="M48" s="694"/>
      <c r="N48" s="694"/>
      <c r="O48" s="695">
        <f t="shared" si="4"/>
        <v>0</v>
      </c>
      <c r="P48" s="637">
        <f t="shared" si="5"/>
        <v>0</v>
      </c>
      <c r="Q48" s="685"/>
    </row>
    <row r="49" spans="1:17">
      <c r="A49" s="681"/>
      <c r="B49" s="682"/>
      <c r="C49" s="685"/>
      <c r="D49" s="685"/>
      <c r="E49" s="684"/>
      <c r="F49" s="684">
        <v>14</v>
      </c>
      <c r="G49" s="684">
        <v>0.3</v>
      </c>
      <c r="H49" s="684">
        <v>0.3</v>
      </c>
      <c r="I49" s="684">
        <v>1.5</v>
      </c>
      <c r="J49" s="684">
        <f>F49*G49*H49*I49</f>
        <v>1.8900000000000001</v>
      </c>
      <c r="K49" s="738"/>
      <c r="L49" s="694"/>
      <c r="M49" s="694"/>
      <c r="N49" s="694"/>
      <c r="O49" s="695"/>
      <c r="P49" s="637"/>
      <c r="Q49" s="685"/>
    </row>
    <row r="50" spans="1:17" ht="25.9" customHeight="1">
      <c r="A50" s="681">
        <f>IF(ISBLANK(E50),"",COUNTA($E$18:E50))</f>
        <v>18</v>
      </c>
      <c r="B50" s="682" t="s">
        <v>1586</v>
      </c>
      <c r="C50" s="685" t="s">
        <v>433</v>
      </c>
      <c r="D50" s="685" t="s">
        <v>1584</v>
      </c>
      <c r="E50" s="684" t="s">
        <v>0</v>
      </c>
      <c r="F50" s="684"/>
      <c r="G50" s="684"/>
      <c r="H50" s="684"/>
      <c r="I50" s="684"/>
      <c r="J50" s="684"/>
      <c r="K50" s="738">
        <f>SUM(J51:J52)</f>
        <v>9.0300000000000011</v>
      </c>
      <c r="L50" s="694"/>
      <c r="M50" s="694"/>
      <c r="N50" s="694"/>
      <c r="O50" s="695">
        <f t="shared" si="4"/>
        <v>0</v>
      </c>
      <c r="P50" s="637">
        <f t="shared" si="5"/>
        <v>0</v>
      </c>
      <c r="Q50" s="685"/>
    </row>
    <row r="51" spans="1:17" ht="25.9" customHeight="1">
      <c r="A51" s="681"/>
      <c r="B51" s="682" t="s">
        <v>757</v>
      </c>
      <c r="C51" s="685"/>
      <c r="D51" s="685"/>
      <c r="E51" s="684"/>
      <c r="F51" s="684">
        <v>1</v>
      </c>
      <c r="G51" s="684">
        <f>24*2</f>
        <v>48</v>
      </c>
      <c r="H51" s="684">
        <v>0.2</v>
      </c>
      <c r="I51" s="684">
        <v>0.35</v>
      </c>
      <c r="J51" s="684">
        <f>F51*G51*H51*I51</f>
        <v>3.3600000000000003</v>
      </c>
      <c r="K51" s="738"/>
      <c r="L51" s="694"/>
      <c r="M51" s="694"/>
      <c r="N51" s="694"/>
      <c r="O51" s="695"/>
      <c r="P51" s="637"/>
      <c r="Q51" s="685"/>
    </row>
    <row r="52" spans="1:17" ht="25.9" customHeight="1">
      <c r="A52" s="681"/>
      <c r="B52" s="682" t="s">
        <v>758</v>
      </c>
      <c r="C52" s="685"/>
      <c r="D52" s="685"/>
      <c r="E52" s="684"/>
      <c r="F52" s="684">
        <v>1</v>
      </c>
      <c r="G52" s="684">
        <f>6*7</f>
        <v>42</v>
      </c>
      <c r="H52" s="684">
        <v>0.3</v>
      </c>
      <c r="I52" s="684">
        <v>0.45</v>
      </c>
      <c r="J52" s="684">
        <f>F52*G52*H52*I52</f>
        <v>5.67</v>
      </c>
      <c r="K52" s="738"/>
      <c r="L52" s="694"/>
      <c r="M52" s="694"/>
      <c r="N52" s="694"/>
      <c r="O52" s="695"/>
      <c r="P52" s="637"/>
      <c r="Q52" s="685"/>
    </row>
    <row r="53" spans="1:17" ht="47.25">
      <c r="A53" s="681">
        <f>IF(ISBLANK(E53),"",COUNTA($E$18:E53))</f>
        <v>19</v>
      </c>
      <c r="B53" s="682" t="s">
        <v>1587</v>
      </c>
      <c r="C53" s="685" t="s">
        <v>433</v>
      </c>
      <c r="D53" s="685" t="s">
        <v>1584</v>
      </c>
      <c r="E53" s="684" t="s">
        <v>0</v>
      </c>
      <c r="F53" s="684"/>
      <c r="G53" s="684"/>
      <c r="H53" s="684"/>
      <c r="I53" s="684"/>
      <c r="J53" s="684"/>
      <c r="K53" s="738">
        <f>212*0.15*2</f>
        <v>63.599999999999994</v>
      </c>
      <c r="L53" s="694"/>
      <c r="M53" s="694"/>
      <c r="N53" s="694"/>
      <c r="O53" s="695">
        <f t="shared" si="4"/>
        <v>0</v>
      </c>
      <c r="P53" s="637">
        <f t="shared" si="5"/>
        <v>0</v>
      </c>
      <c r="Q53" s="685"/>
    </row>
    <row r="54" spans="1:17" ht="31.5">
      <c r="A54" s="687" t="s">
        <v>15</v>
      </c>
      <c r="B54" s="688" t="s">
        <v>1496</v>
      </c>
      <c r="C54" s="689"/>
      <c r="D54" s="689"/>
      <c r="E54" s="690"/>
      <c r="F54" s="690"/>
      <c r="G54" s="690"/>
      <c r="H54" s="690"/>
      <c r="I54" s="690"/>
      <c r="J54" s="690"/>
      <c r="K54" s="753"/>
      <c r="L54" s="691"/>
      <c r="M54" s="691"/>
      <c r="N54" s="691"/>
      <c r="O54" s="692"/>
      <c r="P54" s="692">
        <f>SUBTOTAL(9,P55:P66)</f>
        <v>0</v>
      </c>
      <c r="Q54" s="689"/>
    </row>
    <row r="55" spans="1:17" ht="31.5">
      <c r="A55" s="681">
        <f>IF(ISBLANK(E55),"",COUNTA($E$18:E55))</f>
        <v>20</v>
      </c>
      <c r="B55" s="718" t="s">
        <v>1588</v>
      </c>
      <c r="C55" s="685"/>
      <c r="D55" s="685"/>
      <c r="E55" s="684" t="s">
        <v>3</v>
      </c>
      <c r="F55" s="684"/>
      <c r="G55" s="684"/>
      <c r="H55" s="684"/>
      <c r="I55" s="684"/>
      <c r="J55" s="684"/>
      <c r="K55" s="738">
        <f>J56</f>
        <v>2.2400000000000002</v>
      </c>
      <c r="L55" s="694"/>
      <c r="M55" s="694"/>
      <c r="N55" s="694"/>
      <c r="O55" s="695">
        <f t="shared" ref="O55:O65" si="6">+L55+M55+N55</f>
        <v>0</v>
      </c>
      <c r="P55" s="637">
        <f t="shared" ref="P55:P65" si="7">O55*$K55</f>
        <v>0</v>
      </c>
      <c r="Q55" s="685"/>
    </row>
    <row r="56" spans="1:17">
      <c r="A56" s="681"/>
      <c r="B56" s="682" t="s">
        <v>469</v>
      </c>
      <c r="C56" s="685"/>
      <c r="D56" s="685"/>
      <c r="E56" s="684"/>
      <c r="F56" s="684">
        <v>14</v>
      </c>
      <c r="G56" s="684">
        <v>0.8</v>
      </c>
      <c r="H56" s="684">
        <v>0.8</v>
      </c>
      <c r="I56" s="684">
        <v>0.05</v>
      </c>
      <c r="J56" s="684">
        <f>F56*(G56+H56)*2*I56</f>
        <v>2.2400000000000002</v>
      </c>
      <c r="K56" s="738"/>
      <c r="L56" s="694"/>
      <c r="M56" s="694"/>
      <c r="N56" s="694"/>
      <c r="O56" s="695"/>
      <c r="P56" s="637"/>
      <c r="Q56" s="685"/>
    </row>
    <row r="57" spans="1:17" ht="31.5">
      <c r="A57" s="681">
        <f>IF(ISBLANK(E57),"",COUNTA($E$18:E57))</f>
        <v>21</v>
      </c>
      <c r="B57" s="718" t="s">
        <v>1589</v>
      </c>
      <c r="C57" s="685"/>
      <c r="D57" s="685"/>
      <c r="E57" s="684" t="s">
        <v>3</v>
      </c>
      <c r="F57" s="684"/>
      <c r="G57" s="684"/>
      <c r="H57" s="684"/>
      <c r="I57" s="684"/>
      <c r="J57" s="684"/>
      <c r="K57" s="738">
        <f>SUM(J58:J59)</f>
        <v>71.81</v>
      </c>
      <c r="L57" s="694"/>
      <c r="M57" s="694"/>
      <c r="N57" s="694"/>
      <c r="O57" s="695">
        <f t="shared" si="6"/>
        <v>0</v>
      </c>
      <c r="P57" s="637">
        <f t="shared" si="7"/>
        <v>0</v>
      </c>
      <c r="Q57" s="685"/>
    </row>
    <row r="58" spans="1:17">
      <c r="A58" s="681"/>
      <c r="B58" s="682" t="s">
        <v>757</v>
      </c>
      <c r="C58" s="685"/>
      <c r="D58" s="685"/>
      <c r="E58" s="684"/>
      <c r="F58" s="684">
        <v>1</v>
      </c>
      <c r="G58" s="684">
        <f>24*2</f>
        <v>48</v>
      </c>
      <c r="H58" s="684">
        <v>0.2</v>
      </c>
      <c r="I58" s="684">
        <v>0.35</v>
      </c>
      <c r="J58" s="684">
        <f>F58*(G58+H58)*2*I58</f>
        <v>33.74</v>
      </c>
      <c r="K58" s="738"/>
      <c r="L58" s="694"/>
      <c r="M58" s="694"/>
      <c r="N58" s="694"/>
      <c r="O58" s="695"/>
      <c r="P58" s="637"/>
      <c r="Q58" s="685"/>
    </row>
    <row r="59" spans="1:17">
      <c r="A59" s="681"/>
      <c r="B59" s="682" t="s">
        <v>758</v>
      </c>
      <c r="C59" s="685"/>
      <c r="D59" s="685"/>
      <c r="E59" s="684"/>
      <c r="F59" s="684">
        <v>1</v>
      </c>
      <c r="G59" s="684">
        <f>6*7</f>
        <v>42</v>
      </c>
      <c r="H59" s="684">
        <v>0.3</v>
      </c>
      <c r="I59" s="684">
        <v>0.45</v>
      </c>
      <c r="J59" s="684">
        <f>F59*(G59+H59)*2*I59</f>
        <v>38.07</v>
      </c>
      <c r="K59" s="738"/>
      <c r="L59" s="694"/>
      <c r="M59" s="694"/>
      <c r="N59" s="694"/>
      <c r="O59" s="695"/>
      <c r="P59" s="637"/>
      <c r="Q59" s="685"/>
    </row>
    <row r="60" spans="1:17" ht="31.5">
      <c r="A60" s="681">
        <f>IF(ISBLANK(E60),"",COUNTA($E$18:E60))</f>
        <v>22</v>
      </c>
      <c r="B60" s="718" t="s">
        <v>1590</v>
      </c>
      <c r="C60" s="685"/>
      <c r="D60" s="685"/>
      <c r="E60" s="684" t="s">
        <v>3</v>
      </c>
      <c r="F60" s="684"/>
      <c r="G60" s="684"/>
      <c r="H60" s="684"/>
      <c r="I60" s="684"/>
      <c r="J60" s="684"/>
      <c r="K60" s="738">
        <f>J61</f>
        <v>35.840000000000003</v>
      </c>
      <c r="L60" s="694"/>
      <c r="M60" s="694"/>
      <c r="N60" s="694"/>
      <c r="O60" s="695">
        <f t="shared" si="6"/>
        <v>0</v>
      </c>
      <c r="P60" s="637">
        <f t="shared" si="7"/>
        <v>0</v>
      </c>
      <c r="Q60" s="685"/>
    </row>
    <row r="61" spans="1:17">
      <c r="A61" s="681"/>
      <c r="B61" s="682" t="s">
        <v>469</v>
      </c>
      <c r="C61" s="685"/>
      <c r="D61" s="685"/>
      <c r="E61" s="684"/>
      <c r="F61" s="684">
        <v>14</v>
      </c>
      <c r="G61" s="684">
        <v>0.8</v>
      </c>
      <c r="H61" s="684">
        <v>0.8</v>
      </c>
      <c r="I61" s="684">
        <v>0.8</v>
      </c>
      <c r="J61" s="684">
        <f>F61*(G61+H61)*2*I61</f>
        <v>35.840000000000003</v>
      </c>
      <c r="K61" s="738"/>
      <c r="L61" s="694"/>
      <c r="M61" s="694"/>
      <c r="N61" s="694"/>
      <c r="O61" s="695"/>
      <c r="P61" s="637"/>
      <c r="Q61" s="685"/>
    </row>
    <row r="62" spans="1:17" ht="31.5">
      <c r="A62" s="681">
        <f>IF(ISBLANK(E62),"",COUNTA($E$18:E62))</f>
        <v>23</v>
      </c>
      <c r="B62" s="718" t="s">
        <v>1591</v>
      </c>
      <c r="C62" s="685"/>
      <c r="D62" s="685"/>
      <c r="E62" s="684" t="s">
        <v>3</v>
      </c>
      <c r="F62" s="684"/>
      <c r="G62" s="684"/>
      <c r="H62" s="684"/>
      <c r="I62" s="684"/>
      <c r="J62" s="684"/>
      <c r="K62" s="738">
        <f>SUM(J63:J64)</f>
        <v>71.81</v>
      </c>
      <c r="L62" s="694"/>
      <c r="M62" s="694"/>
      <c r="N62" s="694"/>
      <c r="O62" s="695">
        <f t="shared" si="6"/>
        <v>0</v>
      </c>
      <c r="P62" s="637">
        <f t="shared" si="7"/>
        <v>0</v>
      </c>
      <c r="Q62" s="685"/>
    </row>
    <row r="63" spans="1:17">
      <c r="A63" s="681"/>
      <c r="B63" s="682" t="s">
        <v>757</v>
      </c>
      <c r="C63" s="685"/>
      <c r="D63" s="685"/>
      <c r="E63" s="684"/>
      <c r="F63" s="684">
        <v>1</v>
      </c>
      <c r="G63" s="684">
        <f>24*2</f>
        <v>48</v>
      </c>
      <c r="H63" s="684">
        <v>0.2</v>
      </c>
      <c r="I63" s="684">
        <v>0.35</v>
      </c>
      <c r="J63" s="684">
        <f>F63*(G63+H63)*2*I63</f>
        <v>33.74</v>
      </c>
      <c r="K63" s="738"/>
      <c r="L63" s="694"/>
      <c r="M63" s="694"/>
      <c r="N63" s="694"/>
      <c r="O63" s="695"/>
      <c r="P63" s="637"/>
      <c r="Q63" s="685"/>
    </row>
    <row r="64" spans="1:17">
      <c r="A64" s="681"/>
      <c r="B64" s="682" t="s">
        <v>758</v>
      </c>
      <c r="C64" s="685"/>
      <c r="D64" s="685"/>
      <c r="E64" s="684"/>
      <c r="F64" s="684">
        <v>1</v>
      </c>
      <c r="G64" s="684">
        <f>6*7</f>
        <v>42</v>
      </c>
      <c r="H64" s="684">
        <v>0.3</v>
      </c>
      <c r="I64" s="684">
        <v>0.45</v>
      </c>
      <c r="J64" s="684">
        <f>F64*(G64+H64)*2*I64</f>
        <v>38.07</v>
      </c>
      <c r="K64" s="738"/>
      <c r="L64" s="694"/>
      <c r="M64" s="694"/>
      <c r="N64" s="694"/>
      <c r="O64" s="695"/>
      <c r="P64" s="637"/>
      <c r="Q64" s="685"/>
    </row>
    <row r="65" spans="1:17" ht="31.5">
      <c r="A65" s="681">
        <f>IF(ISBLANK(E65),"",COUNTA($E$18:E65))</f>
        <v>24</v>
      </c>
      <c r="B65" s="718" t="s">
        <v>1592</v>
      </c>
      <c r="C65" s="685"/>
      <c r="D65" s="685"/>
      <c r="E65" s="684" t="s">
        <v>3</v>
      </c>
      <c r="F65" s="684"/>
      <c r="G65" s="684"/>
      <c r="H65" s="684"/>
      <c r="I65" s="684"/>
      <c r="J65" s="684"/>
      <c r="K65" s="738">
        <f>J66</f>
        <v>25.200000000000003</v>
      </c>
      <c r="L65" s="694"/>
      <c r="M65" s="694"/>
      <c r="N65" s="694"/>
      <c r="O65" s="695">
        <f t="shared" si="6"/>
        <v>0</v>
      </c>
      <c r="P65" s="637">
        <f t="shared" si="7"/>
        <v>0</v>
      </c>
      <c r="Q65" s="685"/>
    </row>
    <row r="66" spans="1:17">
      <c r="A66" s="681"/>
      <c r="B66" s="682"/>
      <c r="C66" s="685"/>
      <c r="D66" s="685"/>
      <c r="E66" s="684"/>
      <c r="F66" s="684">
        <v>14</v>
      </c>
      <c r="G66" s="684">
        <v>0.3</v>
      </c>
      <c r="H66" s="684">
        <v>0.3</v>
      </c>
      <c r="I66" s="684">
        <v>1.5</v>
      </c>
      <c r="J66" s="684">
        <f>F66*(G66+H66)*2*I66</f>
        <v>25.200000000000003</v>
      </c>
      <c r="K66" s="738"/>
      <c r="L66" s="694"/>
      <c r="M66" s="694"/>
      <c r="N66" s="694"/>
      <c r="O66" s="695"/>
      <c r="P66" s="637"/>
      <c r="Q66" s="685"/>
    </row>
    <row r="67" spans="1:17" ht="31.5">
      <c r="A67" s="687" t="s">
        <v>15</v>
      </c>
      <c r="B67" s="688" t="s">
        <v>1502</v>
      </c>
      <c r="C67" s="689"/>
      <c r="D67" s="689"/>
      <c r="E67" s="690"/>
      <c r="F67" s="690"/>
      <c r="G67" s="690"/>
      <c r="H67" s="690"/>
      <c r="I67" s="690"/>
      <c r="J67" s="690"/>
      <c r="K67" s="753"/>
      <c r="L67" s="691"/>
      <c r="M67" s="691"/>
      <c r="N67" s="691"/>
      <c r="O67" s="692"/>
      <c r="P67" s="692">
        <f>SUBTOTAL(9,P68:P73)</f>
        <v>0</v>
      </c>
      <c r="Q67" s="689"/>
    </row>
    <row r="68" spans="1:17" ht="63">
      <c r="A68" s="681">
        <f>IF(ISBLANK(E68),"",COUNTA($E$18:E68))</f>
        <v>25</v>
      </c>
      <c r="B68" s="718" t="s">
        <v>1433</v>
      </c>
      <c r="C68" s="685" t="s">
        <v>1593</v>
      </c>
      <c r="D68" s="685" t="s">
        <v>1006</v>
      </c>
      <c r="E68" s="684" t="s">
        <v>1</v>
      </c>
      <c r="F68" s="684"/>
      <c r="G68" s="684"/>
      <c r="H68" s="684"/>
      <c r="I68" s="684"/>
      <c r="J68" s="684"/>
      <c r="K68" s="738">
        <f>4*(2/0.15+1)*2.1*2*0.618+2*(1.6/0.15+1)*1.7*2*0.618</f>
        <v>197.8424</v>
      </c>
      <c r="L68" s="694"/>
      <c r="M68" s="694"/>
      <c r="N68" s="694"/>
      <c r="O68" s="695">
        <f>+L68+M68+N68</f>
        <v>0</v>
      </c>
      <c r="P68" s="637">
        <f>O68*$K68</f>
        <v>0</v>
      </c>
      <c r="Q68" s="685"/>
    </row>
    <row r="69" spans="1:17" ht="63">
      <c r="A69" s="681">
        <f>IF(ISBLANK(E69),"",COUNTA($E$18:E69))</f>
        <v>26</v>
      </c>
      <c r="B69" s="718" t="s">
        <v>1594</v>
      </c>
      <c r="C69" s="685" t="s">
        <v>1593</v>
      </c>
      <c r="D69" s="685" t="s">
        <v>1006</v>
      </c>
      <c r="E69" s="684" t="s">
        <v>1</v>
      </c>
      <c r="F69" s="684"/>
      <c r="G69" s="684"/>
      <c r="H69" s="684"/>
      <c r="I69" s="684"/>
      <c r="J69" s="684"/>
      <c r="K69" s="738">
        <f>((31.7*4*1.58+(30.5/0.15+1)*1.1*0.222)+6*(3*4*1.58+(2.4/0.15+1)*1.1*0.222)+(3*6*1.58+(2.4/0.15+1)*1.2*0.222))</f>
        <v>421.87940000000003</v>
      </c>
      <c r="L69" s="694"/>
      <c r="M69" s="694"/>
      <c r="N69" s="694"/>
      <c r="O69" s="695">
        <f>+L69+M69+N69</f>
        <v>0</v>
      </c>
      <c r="P69" s="637">
        <f>O69*$K69</f>
        <v>0</v>
      </c>
      <c r="Q69" s="685"/>
    </row>
    <row r="70" spans="1:17" ht="63">
      <c r="A70" s="681">
        <f>IF(ISBLANK(E70),"",COUNTA($E$18:E70))</f>
        <v>27</v>
      </c>
      <c r="B70" s="718" t="s">
        <v>1595</v>
      </c>
      <c r="C70" s="685" t="s">
        <v>1593</v>
      </c>
      <c r="D70" s="685" t="s">
        <v>1006</v>
      </c>
      <c r="E70" s="684" t="s">
        <v>1</v>
      </c>
      <c r="F70" s="684"/>
      <c r="G70" s="684"/>
      <c r="H70" s="684"/>
      <c r="I70" s="684"/>
      <c r="J70" s="684"/>
      <c r="K70" s="738">
        <f>6*((8*2.1*1.58+(1/0.15+1)*0.9*0.222+(1/0.3+1)*0.4*0.222))</f>
        <v>170.76360000000003</v>
      </c>
      <c r="L70" s="694"/>
      <c r="M70" s="694"/>
      <c r="N70" s="694"/>
      <c r="O70" s="695">
        <f>+L70+M70+N70</f>
        <v>0</v>
      </c>
      <c r="P70" s="637">
        <f>O70*$K70</f>
        <v>0</v>
      </c>
      <c r="Q70" s="685"/>
    </row>
    <row r="71" spans="1:17" ht="63">
      <c r="A71" s="681">
        <f>IF(ISBLANK(E71),"",COUNTA($E$18:E71))</f>
        <v>28</v>
      </c>
      <c r="B71" s="718" t="s">
        <v>1596</v>
      </c>
      <c r="C71" s="685" t="s">
        <v>1593</v>
      </c>
      <c r="D71" s="685" t="s">
        <v>1006</v>
      </c>
      <c r="E71" s="684" t="s">
        <v>1</v>
      </c>
      <c r="F71" s="684"/>
      <c r="G71" s="684"/>
      <c r="H71" s="684"/>
      <c r="I71" s="684"/>
      <c r="J71" s="684"/>
      <c r="K71" s="738">
        <f>((30.5*5.2+2.4*3*2-3.7*2.5)+(30.5*5.2+2.4*3-3.7*2.5))*11*0.395</f>
        <v>1391.7034999999998</v>
      </c>
      <c r="L71" s="694"/>
      <c r="M71" s="694"/>
      <c r="N71" s="694"/>
      <c r="O71" s="695">
        <f>+L71+M71+N71</f>
        <v>0</v>
      </c>
      <c r="P71" s="637">
        <f>O71*$K71</f>
        <v>0</v>
      </c>
      <c r="Q71" s="685"/>
    </row>
    <row r="72" spans="1:17" ht="63">
      <c r="A72" s="681">
        <f>IF(ISBLANK(E72),"",COUNTA($E$18:E72))</f>
        <v>29</v>
      </c>
      <c r="B72" s="718" t="s">
        <v>1597</v>
      </c>
      <c r="C72" s="685" t="s">
        <v>1593</v>
      </c>
      <c r="D72" s="685" t="s">
        <v>1006</v>
      </c>
      <c r="E72" s="684" t="s">
        <v>1</v>
      </c>
      <c r="F72" s="684"/>
      <c r="G72" s="684"/>
      <c r="H72" s="684"/>
      <c r="I72" s="684"/>
      <c r="J72" s="684"/>
      <c r="K72" s="738">
        <f>(22.4*2.2*2)*11*0.395</f>
        <v>428.24320000000006</v>
      </c>
      <c r="L72" s="694"/>
      <c r="M72" s="694"/>
      <c r="N72" s="694"/>
      <c r="O72" s="695">
        <f>+L72+M72+N72</f>
        <v>0</v>
      </c>
      <c r="P72" s="637">
        <f>O72*$K72</f>
        <v>0</v>
      </c>
      <c r="Q72" s="685"/>
    </row>
    <row r="73" spans="1:17">
      <c r="A73" s="681"/>
      <c r="B73" s="682"/>
      <c r="C73" s="685"/>
      <c r="D73" s="685"/>
      <c r="E73" s="684"/>
      <c r="F73" s="684"/>
      <c r="G73" s="684"/>
      <c r="H73" s="684"/>
      <c r="I73" s="684"/>
      <c r="J73" s="684"/>
      <c r="K73" s="738"/>
      <c r="L73" s="694"/>
      <c r="M73" s="694"/>
      <c r="N73" s="694"/>
      <c r="O73" s="695"/>
      <c r="P73" s="637"/>
      <c r="Q73" s="685"/>
    </row>
    <row r="74" spans="1:17">
      <c r="A74" s="681"/>
      <c r="B74" s="682"/>
      <c r="C74" s="685"/>
      <c r="D74" s="685"/>
      <c r="E74" s="684"/>
      <c r="F74" s="684"/>
      <c r="G74" s="684"/>
      <c r="H74" s="684"/>
      <c r="I74" s="684"/>
      <c r="J74" s="684"/>
      <c r="K74" s="738"/>
      <c r="L74" s="694"/>
      <c r="M74" s="694"/>
      <c r="N74" s="694"/>
      <c r="O74" s="695"/>
      <c r="P74" s="637"/>
      <c r="Q74" s="685"/>
    </row>
    <row r="75" spans="1:17" ht="31.5">
      <c r="A75" s="687" t="s">
        <v>12</v>
      </c>
      <c r="B75" s="688" t="s">
        <v>1007</v>
      </c>
      <c r="C75" s="689"/>
      <c r="D75" s="689"/>
      <c r="E75" s="690"/>
      <c r="F75" s="690"/>
      <c r="G75" s="690"/>
      <c r="H75" s="690"/>
      <c r="I75" s="690"/>
      <c r="J75" s="690"/>
      <c r="K75" s="753"/>
      <c r="L75" s="691"/>
      <c r="M75" s="691"/>
      <c r="N75" s="691"/>
      <c r="O75" s="692"/>
      <c r="P75" s="692">
        <f>SUBTOTAL(9,P76:P78)</f>
        <v>0</v>
      </c>
      <c r="Q75" s="689"/>
    </row>
    <row r="76" spans="1:17" ht="63">
      <c r="A76" s="681">
        <f>IF(ISBLANK(E76),"",COUNTA($E$18:E76))</f>
        <v>30</v>
      </c>
      <c r="B76" s="682" t="s">
        <v>1598</v>
      </c>
      <c r="C76" s="685"/>
      <c r="D76" s="685"/>
      <c r="E76" s="684" t="s">
        <v>3</v>
      </c>
      <c r="F76" s="684"/>
      <c r="G76" s="684"/>
      <c r="H76" s="684"/>
      <c r="I76" s="684"/>
      <c r="J76" s="684"/>
      <c r="K76" s="720">
        <f>29.5*7.2*2</f>
        <v>424.8</v>
      </c>
      <c r="L76" s="694"/>
      <c r="M76" s="694"/>
      <c r="N76" s="694"/>
      <c r="O76" s="695">
        <f>+L76+M76+N76</f>
        <v>0</v>
      </c>
      <c r="P76" s="637">
        <f>O76*$K76</f>
        <v>0</v>
      </c>
      <c r="Q76" s="685"/>
    </row>
    <row r="77" spans="1:17" ht="44.45" customHeight="1">
      <c r="A77" s="681">
        <f>IF(ISBLANK(E77),"",COUNTA($E$18:E77))</f>
        <v>31</v>
      </c>
      <c r="B77" s="682" t="s">
        <v>1599</v>
      </c>
      <c r="C77" s="685"/>
      <c r="D77" s="685"/>
      <c r="E77" s="684" t="s">
        <v>3</v>
      </c>
      <c r="F77" s="684"/>
      <c r="G77" s="684"/>
      <c r="H77" s="684"/>
      <c r="I77" s="684"/>
      <c r="J77" s="684"/>
      <c r="K77" s="754">
        <f>6*6+24</f>
        <v>60</v>
      </c>
      <c r="L77" s="694"/>
      <c r="M77" s="694"/>
      <c r="N77" s="694"/>
      <c r="O77" s="695">
        <f>+L77+M77+N77</f>
        <v>0</v>
      </c>
      <c r="P77" s="637">
        <f>O77*$K77</f>
        <v>0</v>
      </c>
      <c r="Q77" s="685"/>
    </row>
    <row r="78" spans="1:17">
      <c r="A78" s="681" t="str">
        <f>IF(ISBLANK(E78),"",MAX($A$18:A77)+1)</f>
        <v/>
      </c>
      <c r="B78" s="682"/>
      <c r="C78" s="685"/>
      <c r="D78" s="685"/>
      <c r="E78" s="684"/>
      <c r="F78" s="684"/>
      <c r="G78" s="684"/>
      <c r="H78" s="684"/>
      <c r="I78" s="684"/>
      <c r="J78" s="684"/>
      <c r="K78" s="738"/>
      <c r="L78" s="694"/>
      <c r="M78" s="694"/>
      <c r="N78" s="694"/>
      <c r="O78" s="695">
        <f>+L78+M78+N78</f>
        <v>0</v>
      </c>
      <c r="P78" s="637">
        <f>O78*$K78</f>
        <v>0</v>
      </c>
      <c r="Q78" s="685"/>
    </row>
    <row r="79" spans="1:17">
      <c r="A79" s="681" t="str">
        <f>IF(ISBLANK(E79),"",MAX($A$18:A78)+1)</f>
        <v/>
      </c>
      <c r="B79" s="682"/>
      <c r="C79" s="685"/>
      <c r="D79" s="685"/>
      <c r="E79" s="684"/>
      <c r="F79" s="684"/>
      <c r="G79" s="684"/>
      <c r="H79" s="684"/>
      <c r="I79" s="684"/>
      <c r="J79" s="684"/>
      <c r="K79" s="738"/>
      <c r="L79" s="694"/>
      <c r="M79" s="694"/>
      <c r="N79" s="694"/>
      <c r="O79" s="695">
        <f>+L79+M79+N79</f>
        <v>0</v>
      </c>
      <c r="P79" s="637">
        <f>O79*$K79</f>
        <v>0</v>
      </c>
      <c r="Q79" s="685"/>
    </row>
    <row r="80" spans="1:17" ht="55.9" customHeight="1">
      <c r="A80" s="687" t="s">
        <v>12</v>
      </c>
      <c r="B80" s="688" t="s">
        <v>632</v>
      </c>
      <c r="C80" s="689"/>
      <c r="D80" s="689"/>
      <c r="E80" s="689"/>
      <c r="F80" s="689"/>
      <c r="G80" s="689"/>
      <c r="H80" s="689"/>
      <c r="I80" s="689"/>
      <c r="J80" s="689"/>
      <c r="K80" s="689"/>
      <c r="L80" s="689"/>
      <c r="M80" s="689"/>
      <c r="N80" s="689"/>
      <c r="O80" s="689"/>
      <c r="P80" s="755">
        <f>SUM(P81:P82)</f>
        <v>0</v>
      </c>
      <c r="Q80" s="689"/>
    </row>
    <row r="81" spans="1:17" s="686" customFormat="1" ht="55.9" customHeight="1">
      <c r="A81" s="756"/>
      <c r="B81" s="639" t="s">
        <v>1781</v>
      </c>
      <c r="C81" s="638"/>
      <c r="D81" s="638"/>
      <c r="E81" s="634" t="s">
        <v>3</v>
      </c>
      <c r="F81" s="634"/>
      <c r="G81" s="634"/>
      <c r="H81" s="634"/>
      <c r="I81" s="634"/>
      <c r="J81" s="634"/>
      <c r="K81" s="720">
        <f>214</f>
        <v>214</v>
      </c>
      <c r="L81" s="636"/>
      <c r="M81" s="636"/>
      <c r="N81" s="636"/>
      <c r="O81" s="636">
        <f>M81+L81</f>
        <v>0</v>
      </c>
      <c r="P81" s="636">
        <f>O81*K81</f>
        <v>0</v>
      </c>
      <c r="Q81" s="937" t="s">
        <v>1782</v>
      </c>
    </row>
    <row r="82" spans="1:17" ht="55.9" customHeight="1">
      <c r="A82" s="685"/>
      <c r="B82" s="685"/>
      <c r="C82" s="685"/>
      <c r="D82" s="685"/>
      <c r="E82" s="685"/>
      <c r="F82" s="685"/>
      <c r="G82" s="685"/>
      <c r="H82" s="685"/>
      <c r="I82" s="685"/>
      <c r="J82" s="685"/>
      <c r="K82" s="685"/>
      <c r="L82" s="685"/>
      <c r="M82" s="685"/>
      <c r="N82" s="685"/>
      <c r="O82" s="685"/>
      <c r="P82" s="685"/>
      <c r="Q82" s="685"/>
    </row>
    <row r="83" spans="1:17">
      <c r="L83" s="752"/>
    </row>
  </sheetData>
  <autoFilter ref="A6:Q82"/>
  <mergeCells count="7">
    <mergeCell ref="Q6:Q7"/>
    <mergeCell ref="A6:A7"/>
    <mergeCell ref="B6:B7"/>
    <mergeCell ref="C6:C7"/>
    <mergeCell ref="D6:D7"/>
    <mergeCell ref="E6:E7"/>
    <mergeCell ref="K6:K7"/>
  </mergeCells>
  <printOptions horizontalCentered="1"/>
  <pageMargins left="0.5" right="0.5" top="0.5" bottom="0.5" header="0.3" footer="0.3"/>
  <pageSetup scale="5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O109"/>
  <sheetViews>
    <sheetView view="pageBreakPreview" zoomScaleNormal="100" zoomScaleSheetLayoutView="100" workbookViewId="0">
      <pane ySplit="7" topLeftCell="A11" activePane="bottomLeft" state="frozen"/>
      <selection activeCell="S67" sqref="S67"/>
      <selection pane="bottomLeft" activeCell="B23" sqref="B23"/>
    </sheetView>
  </sheetViews>
  <sheetFormatPr defaultRowHeight="14.25"/>
  <cols>
    <col min="1" max="1" width="4.5" customWidth="1"/>
    <col min="2" max="2" width="35.125" customWidth="1"/>
    <col min="3" max="3" width="29.875" customWidth="1"/>
    <col min="4" max="4" width="28.125" style="104" customWidth="1"/>
    <col min="5" max="5" width="5.375" customWidth="1"/>
    <col min="6" max="6" width="10.875" style="145" customWidth="1"/>
    <col min="8" max="9" width="10.875" customWidth="1"/>
    <col min="10" max="10" width="9.375" bestFit="1" customWidth="1"/>
    <col min="11" max="11" width="15.625" customWidth="1"/>
  </cols>
  <sheetData>
    <row r="1" spans="1:12" ht="18">
      <c r="A1" s="1" t="s">
        <v>415</v>
      </c>
      <c r="B1" s="67"/>
      <c r="C1" s="3"/>
      <c r="D1" s="132"/>
      <c r="E1" s="4"/>
      <c r="F1" s="201"/>
      <c r="G1" s="6"/>
      <c r="H1" s="6"/>
      <c r="I1" s="6"/>
      <c r="J1" s="7"/>
      <c r="K1" s="8"/>
      <c r="L1" s="9"/>
    </row>
    <row r="2" spans="1:12" ht="15">
      <c r="A2" s="2" t="str">
        <f>"DỰ ÁN / PROJECT : "&amp;[6]COVER!K10</f>
        <v>DỰ ÁN / PROJECT : AN KHANG FOODS JSC</v>
      </c>
      <c r="B2" s="68"/>
      <c r="C2" s="10"/>
      <c r="D2" s="133"/>
      <c r="E2" s="11"/>
      <c r="F2" s="202"/>
      <c r="G2" s="13"/>
      <c r="H2" s="13"/>
      <c r="I2" s="13"/>
      <c r="J2" s="14"/>
      <c r="K2" s="15"/>
      <c r="L2" s="16"/>
    </row>
    <row r="3" spans="1:12" ht="15">
      <c r="A3" s="2" t="str">
        <f>"HẠNG MỤC / ITEM : "&amp;B8</f>
        <v>HẠNG MỤC / ITEM : TRẠM BƠM
PUMP STATION</v>
      </c>
      <c r="B3" s="69"/>
      <c r="C3" s="10"/>
      <c r="D3" s="133"/>
      <c r="E3" s="17"/>
      <c r="F3" s="202"/>
      <c r="G3" s="13"/>
      <c r="H3" s="13"/>
      <c r="I3" s="13"/>
      <c r="J3" s="14"/>
      <c r="K3" s="15"/>
      <c r="L3" s="16"/>
    </row>
    <row r="4" spans="1:12" ht="15">
      <c r="A4" s="2" t="str">
        <f>"CHỦ ĐẦU TƯ / : "&amp;[6]COVER!K19</f>
        <v>CHỦ ĐẦU TƯ / : AN KHANG FOODS JSC</v>
      </c>
      <c r="B4" s="69"/>
      <c r="C4" s="10"/>
      <c r="D4" s="133"/>
      <c r="E4" s="17"/>
      <c r="F4" s="202"/>
      <c r="G4" s="13"/>
      <c r="H4" s="13"/>
      <c r="I4" s="13"/>
      <c r="J4" s="14"/>
      <c r="K4" s="15"/>
      <c r="L4" s="16"/>
    </row>
    <row r="5" spans="1:12" ht="15">
      <c r="A5" s="18"/>
      <c r="B5" s="69"/>
      <c r="C5" s="66"/>
      <c r="D5" s="134"/>
      <c r="E5" s="17"/>
      <c r="F5" s="202"/>
      <c r="G5" s="13"/>
      <c r="H5" s="13"/>
      <c r="I5" s="13"/>
      <c r="J5" s="14"/>
      <c r="K5" s="15"/>
      <c r="L5" s="16"/>
    </row>
    <row r="6" spans="1:12" ht="24" customHeight="1">
      <c r="A6" s="1128" t="s">
        <v>50</v>
      </c>
      <c r="B6" s="1129" t="s">
        <v>49</v>
      </c>
      <c r="C6" s="1130" t="s">
        <v>51</v>
      </c>
      <c r="D6" s="1151" t="s">
        <v>416</v>
      </c>
      <c r="E6" s="1130" t="s">
        <v>53</v>
      </c>
      <c r="F6" s="1153" t="s">
        <v>54</v>
      </c>
      <c r="G6" s="130" t="s">
        <v>411</v>
      </c>
      <c r="H6" s="130"/>
      <c r="I6" s="130"/>
      <c r="J6" s="131" t="s">
        <v>412</v>
      </c>
      <c r="K6" s="131"/>
      <c r="L6" s="1124" t="s">
        <v>13</v>
      </c>
    </row>
    <row r="7" spans="1:12" ht="48">
      <c r="A7" s="1128"/>
      <c r="B7" s="1129"/>
      <c r="C7" s="1130"/>
      <c r="D7" s="1152"/>
      <c r="E7" s="1130"/>
      <c r="F7" s="1153"/>
      <c r="G7" s="88" t="s">
        <v>56</v>
      </c>
      <c r="H7" s="88" t="s">
        <v>55</v>
      </c>
      <c r="I7" s="88" t="s">
        <v>57</v>
      </c>
      <c r="J7" s="88" t="s">
        <v>413</v>
      </c>
      <c r="K7" s="88" t="s">
        <v>414</v>
      </c>
      <c r="L7" s="1124"/>
    </row>
    <row r="8" spans="1:12" ht="24">
      <c r="A8" s="93" t="str">
        <f>A21</f>
        <v>***</v>
      </c>
      <c r="B8" s="103" t="str">
        <f>B21</f>
        <v>TRẠM BƠM
PUMP STATION</v>
      </c>
      <c r="C8" s="95"/>
      <c r="D8" s="127"/>
      <c r="E8" s="97"/>
      <c r="F8" s="203"/>
      <c r="G8" s="99"/>
      <c r="H8" s="99"/>
      <c r="I8" s="99"/>
      <c r="J8" s="100"/>
      <c r="K8" s="101" t="e">
        <f>SUBTOTAL(9,K9:K20)</f>
        <v>#REF!</v>
      </c>
      <c r="L8" s="102"/>
    </row>
    <row r="9" spans="1:12" ht="24">
      <c r="A9" s="20" t="str">
        <f>A22</f>
        <v>II</v>
      </c>
      <c r="B9" s="70" t="str">
        <f>B22</f>
        <v>CÔNG TÁC ĐẤT
EARTHWORK</v>
      </c>
      <c r="C9" s="22"/>
      <c r="D9" s="37"/>
      <c r="E9" s="23"/>
      <c r="F9" s="204"/>
      <c r="G9" s="26"/>
      <c r="H9" s="26"/>
      <c r="I9" s="26"/>
      <c r="J9" s="27"/>
      <c r="K9" s="38" t="e">
        <f>K22</f>
        <v>#REF!</v>
      </c>
      <c r="L9" s="29"/>
    </row>
    <row r="10" spans="1:12" ht="24">
      <c r="A10" s="20" t="str">
        <f>A30</f>
        <v>III</v>
      </c>
      <c r="B10" s="70" t="str">
        <f>B30</f>
        <v>CÔNG TÁC BÊ TÔNG
CONCRETE WORK</v>
      </c>
      <c r="C10" s="22"/>
      <c r="D10" s="37"/>
      <c r="E10" s="23"/>
      <c r="F10" s="204"/>
      <c r="G10" s="26"/>
      <c r="H10" s="26"/>
      <c r="I10" s="26"/>
      <c r="J10" s="27"/>
      <c r="K10" s="38" t="e">
        <f>K30</f>
        <v>#REF!</v>
      </c>
      <c r="L10" s="29"/>
    </row>
    <row r="11" spans="1:12" ht="24">
      <c r="A11" s="20" t="str">
        <f>A40</f>
        <v>III</v>
      </c>
      <c r="B11" s="70" t="str">
        <f>B40</f>
        <v>CÔNG TÁC VÁN KHUÔN
FORMWORK</v>
      </c>
      <c r="C11" s="22"/>
      <c r="D11" s="37"/>
      <c r="E11" s="23"/>
      <c r="F11" s="204"/>
      <c r="G11" s="26"/>
      <c r="H11" s="26"/>
      <c r="I11" s="26"/>
      <c r="J11" s="27"/>
      <c r="K11" s="38" t="e">
        <f>K40</f>
        <v>#REF!</v>
      </c>
      <c r="L11" s="29"/>
    </row>
    <row r="12" spans="1:12" ht="24">
      <c r="A12" s="20" t="str">
        <f>A48</f>
        <v>III</v>
      </c>
      <c r="B12" s="70" t="str">
        <f>B48</f>
        <v>CÔNG TÁC CỐT THÉP
REBAR WORK</v>
      </c>
      <c r="C12" s="22"/>
      <c r="D12" s="37"/>
      <c r="E12" s="23"/>
      <c r="F12" s="204"/>
      <c r="G12" s="26"/>
      <c r="H12" s="26"/>
      <c r="I12" s="26"/>
      <c r="J12" s="27"/>
      <c r="K12" s="38" t="e">
        <f>K48</f>
        <v>#REF!</v>
      </c>
      <c r="L12" s="29"/>
    </row>
    <row r="13" spans="1:12" ht="24">
      <c r="A13" s="20" t="str">
        <f>A55</f>
        <v>VI</v>
      </c>
      <c r="B13" s="70" t="str">
        <f>B55</f>
        <v>CÔNG TÁC XÂY 
BRICK WALL</v>
      </c>
      <c r="C13" s="22"/>
      <c r="D13" s="37"/>
      <c r="E13" s="23"/>
      <c r="F13" s="204"/>
      <c r="G13" s="26"/>
      <c r="H13" s="26"/>
      <c r="I13" s="26"/>
      <c r="J13" s="27"/>
      <c r="K13" s="38" t="e">
        <f>K55</f>
        <v>#REF!</v>
      </c>
      <c r="L13" s="29"/>
    </row>
    <row r="14" spans="1:12" ht="24">
      <c r="A14" s="20" t="str">
        <f>A61</f>
        <v>VI</v>
      </c>
      <c r="B14" s="70" t="str">
        <f>B61</f>
        <v>CÔNG TÁC TÔ TRÁT
PLASTERING WORK</v>
      </c>
      <c r="C14" s="22"/>
      <c r="D14" s="37"/>
      <c r="E14" s="23"/>
      <c r="F14" s="204"/>
      <c r="G14" s="26"/>
      <c r="H14" s="26"/>
      <c r="I14" s="26"/>
      <c r="J14" s="27"/>
      <c r="K14" s="38" t="e">
        <f>K61</f>
        <v>#REF!</v>
      </c>
      <c r="L14" s="29"/>
    </row>
    <row r="15" spans="1:12" ht="24">
      <c r="A15" s="20" t="str">
        <f>A66</f>
        <v>VII</v>
      </c>
      <c r="B15" s="70" t="str">
        <f>B66</f>
        <v>CÔNG TÁC SƠN
PAINTING WORK</v>
      </c>
      <c r="C15" s="22"/>
      <c r="D15" s="37"/>
      <c r="E15" s="23"/>
      <c r="F15" s="204"/>
      <c r="G15" s="26"/>
      <c r="H15" s="26"/>
      <c r="I15" s="26"/>
      <c r="J15" s="27"/>
      <c r="K15" s="38" t="e">
        <f>K66</f>
        <v>#REF!</v>
      </c>
      <c r="L15" s="29"/>
    </row>
    <row r="16" spans="1:12" ht="24">
      <c r="A16" s="20" t="str">
        <f>A69</f>
        <v>VII</v>
      </c>
      <c r="B16" s="70" t="str">
        <f>B69</f>
        <v>CÔNG TÁC HOÀN THIỆN NỀN SÀN
FINISHING THE FLOOR</v>
      </c>
      <c r="C16" s="22"/>
      <c r="D16" s="37"/>
      <c r="E16" s="23"/>
      <c r="F16" s="204"/>
      <c r="G16" s="26"/>
      <c r="H16" s="26"/>
      <c r="I16" s="26"/>
      <c r="J16" s="27"/>
      <c r="K16" s="38">
        <f>K69</f>
        <v>0</v>
      </c>
      <c r="L16" s="29"/>
    </row>
    <row r="17" spans="1:15" ht="24">
      <c r="A17" s="20" t="str">
        <f>A73</f>
        <v>VII</v>
      </c>
      <c r="B17" s="70" t="str">
        <f>B73</f>
        <v>CÔNG TÁC CỬA
DOOR WORK</v>
      </c>
      <c r="C17" s="22"/>
      <c r="D17" s="37"/>
      <c r="E17" s="23"/>
      <c r="F17" s="204"/>
      <c r="G17" s="26"/>
      <c r="H17" s="26"/>
      <c r="I17" s="26"/>
      <c r="J17" s="27"/>
      <c r="K17" s="38">
        <f>K73</f>
        <v>17558400</v>
      </c>
      <c r="L17" s="29"/>
    </row>
    <row r="18" spans="1:15" ht="24">
      <c r="A18" s="20" t="str">
        <f>A78</f>
        <v>VII</v>
      </c>
      <c r="B18" s="70" t="str">
        <f>B78</f>
        <v>CÔNG TÁC KẾT CẤU THÉP 
STEEL STRUCTURE AND  WORK</v>
      </c>
      <c r="C18" s="22"/>
      <c r="D18" s="37"/>
      <c r="E18" s="23"/>
      <c r="F18" s="204"/>
      <c r="G18" s="26"/>
      <c r="H18" s="26"/>
      <c r="I18" s="26"/>
      <c r="J18" s="27"/>
      <c r="K18" s="38" t="e">
        <f>K78</f>
        <v>#REF!</v>
      </c>
      <c r="L18" s="29"/>
    </row>
    <row r="19" spans="1:15">
      <c r="A19" s="20"/>
      <c r="B19" s="21"/>
      <c r="C19" s="22"/>
      <c r="D19" s="37"/>
      <c r="E19" s="23"/>
      <c r="F19" s="204"/>
      <c r="G19" s="26"/>
      <c r="H19" s="26"/>
      <c r="I19" s="26"/>
      <c r="J19" s="27"/>
      <c r="K19" s="28"/>
      <c r="L19" s="29"/>
    </row>
    <row r="20" spans="1:15">
      <c r="A20" s="20"/>
      <c r="B20" s="21"/>
      <c r="C20" s="22"/>
      <c r="D20" s="37"/>
      <c r="E20" s="23"/>
      <c r="F20" s="204"/>
      <c r="G20" s="26"/>
      <c r="H20" s="26"/>
      <c r="I20" s="26"/>
      <c r="J20" s="27"/>
      <c r="K20" s="28"/>
      <c r="L20" s="29"/>
    </row>
    <row r="21" spans="1:15" ht="24">
      <c r="A21" s="93" t="s">
        <v>14</v>
      </c>
      <c r="B21" s="94" t="s">
        <v>687</v>
      </c>
      <c r="C21" s="95"/>
      <c r="D21" s="127"/>
      <c r="E21" s="97"/>
      <c r="F21" s="203"/>
      <c r="G21" s="99"/>
      <c r="H21" s="99"/>
      <c r="I21" s="99"/>
      <c r="J21" s="100"/>
      <c r="K21" s="101"/>
      <c r="L21" s="102"/>
      <c r="M21" s="166" t="s">
        <v>450</v>
      </c>
      <c r="N21" s="166"/>
      <c r="O21" s="145">
        <v>1.18</v>
      </c>
    </row>
    <row r="22" spans="1:15" ht="48">
      <c r="A22" s="86" t="s">
        <v>11</v>
      </c>
      <c r="B22" s="87" t="s">
        <v>222</v>
      </c>
      <c r="C22" s="85"/>
      <c r="D22" s="135"/>
      <c r="E22" s="82"/>
      <c r="F22" s="205"/>
      <c r="G22" s="83"/>
      <c r="H22" s="83"/>
      <c r="I22" s="83"/>
      <c r="J22" s="84"/>
      <c r="K22" s="84" t="e">
        <f>SUBTOTAL(9,K23:K29)</f>
        <v>#REF!</v>
      </c>
      <c r="L22" s="85"/>
      <c r="M22" s="167" t="s">
        <v>56</v>
      </c>
      <c r="N22" s="167" t="s">
        <v>55</v>
      </c>
    </row>
    <row r="23" spans="1:15" ht="24">
      <c r="A23" s="30">
        <f>IF(ISBLANK(E23),"",COUNTA($E$21:E23))</f>
        <v>1</v>
      </c>
      <c r="B23" s="70" t="s">
        <v>82</v>
      </c>
      <c r="C23" s="32"/>
      <c r="D23" s="32"/>
      <c r="E23" s="23" t="s">
        <v>0</v>
      </c>
      <c r="F23" s="204"/>
      <c r="G23" s="25" t="e">
        <f>M23*$O$21</f>
        <v>#REF!</v>
      </c>
      <c r="H23" s="25" t="e">
        <f>N23*$O$21</f>
        <v>#REF!</v>
      </c>
      <c r="I23" s="25"/>
      <c r="J23" s="35" t="e">
        <f t="shared" ref="J23:J29" si="0">+G23+H23+I23</f>
        <v>#REF!</v>
      </c>
      <c r="K23" s="28" t="e">
        <f t="shared" ref="K23:K29" si="1">J23*$F23</f>
        <v>#REF!</v>
      </c>
      <c r="L23" s="32"/>
      <c r="M23" t="e">
        <f>'02 Nhà Bảo Vệ_&amp; P. Y TẾ'!R23</f>
        <v>#REF!</v>
      </c>
      <c r="N23" t="e">
        <f>'02 Nhà Bảo Vệ_&amp; P. Y TẾ'!S23</f>
        <v>#REF!</v>
      </c>
    </row>
    <row r="24" spans="1:15" ht="24">
      <c r="A24" s="30">
        <f>IF(ISBLANK(E24),"",COUNTA($E$21:E24))</f>
        <v>2</v>
      </c>
      <c r="B24" s="70" t="s">
        <v>83</v>
      </c>
      <c r="C24" s="32"/>
      <c r="D24" s="32"/>
      <c r="E24" s="23" t="s">
        <v>0</v>
      </c>
      <c r="F24" s="204"/>
      <c r="G24" s="25">
        <f t="shared" ref="G24:H29" si="2">M24*$O$21</f>
        <v>0</v>
      </c>
      <c r="H24" s="25">
        <f t="shared" si="2"/>
        <v>50740</v>
      </c>
      <c r="I24" s="25"/>
      <c r="J24" s="35">
        <f t="shared" si="0"/>
        <v>50740</v>
      </c>
      <c r="K24" s="28">
        <f t="shared" si="1"/>
        <v>0</v>
      </c>
      <c r="L24" s="32"/>
      <c r="M24">
        <f>'02 Nhà Bảo Vệ_&amp; P. Y TẾ'!R27</f>
        <v>0</v>
      </c>
      <c r="N24">
        <f>'02 Nhà Bảo Vệ_&amp; P. Y TẾ'!S27</f>
        <v>43000</v>
      </c>
    </row>
    <row r="25" spans="1:15" ht="24">
      <c r="A25" s="30">
        <f>IF(ISBLANK(E25),"",COUNTA($E$21:E25))</f>
        <v>3</v>
      </c>
      <c r="B25" s="70" t="s">
        <v>84</v>
      </c>
      <c r="C25" s="32"/>
      <c r="D25" s="32"/>
      <c r="E25" s="23" t="s">
        <v>0</v>
      </c>
      <c r="F25" s="204"/>
      <c r="G25" s="25">
        <f t="shared" si="2"/>
        <v>0</v>
      </c>
      <c r="H25" s="25">
        <f t="shared" si="2"/>
        <v>50740</v>
      </c>
      <c r="I25" s="25"/>
      <c r="J25" s="35">
        <f t="shared" si="0"/>
        <v>50740</v>
      </c>
      <c r="K25" s="28">
        <f t="shared" si="1"/>
        <v>0</v>
      </c>
      <c r="L25" s="32"/>
      <c r="M25">
        <f>'02 Nhà Bảo Vệ_&amp; P. Y TẾ'!R33</f>
        <v>0</v>
      </c>
      <c r="N25">
        <f>'02 Nhà Bảo Vệ_&amp; P. Y TẾ'!S33</f>
        <v>43000</v>
      </c>
    </row>
    <row r="26" spans="1:15" ht="24">
      <c r="A26" s="30">
        <f>IF(ISBLANK(E26),"",COUNTA($E$21:E26))</f>
        <v>4</v>
      </c>
      <c r="B26" s="70" t="s">
        <v>146</v>
      </c>
      <c r="C26" s="32"/>
      <c r="D26" s="32"/>
      <c r="E26" s="23" t="s">
        <v>0</v>
      </c>
      <c r="F26" s="204"/>
      <c r="G26" s="25">
        <f t="shared" si="2"/>
        <v>0</v>
      </c>
      <c r="H26" s="25" t="e">
        <f t="shared" si="2"/>
        <v>#REF!</v>
      </c>
      <c r="I26" s="25"/>
      <c r="J26" s="35" t="e">
        <f t="shared" si="0"/>
        <v>#REF!</v>
      </c>
      <c r="K26" s="28" t="e">
        <f t="shared" si="1"/>
        <v>#REF!</v>
      </c>
      <c r="L26" s="32"/>
      <c r="M26">
        <f>'02 Nhà Bảo Vệ_&amp; P. Y TẾ'!R34</f>
        <v>0</v>
      </c>
      <c r="N26" t="e">
        <f>'02 Nhà Bảo Vệ_&amp; P. Y TẾ'!S34</f>
        <v>#REF!</v>
      </c>
    </row>
    <row r="27" spans="1:15" ht="24">
      <c r="A27" s="30">
        <f>IF(ISBLANK(E27),"",COUNTA($E$21:E27))</f>
        <v>5</v>
      </c>
      <c r="B27" s="70" t="s">
        <v>85</v>
      </c>
      <c r="C27" s="32"/>
      <c r="D27" s="32"/>
      <c r="E27" s="23" t="s">
        <v>3</v>
      </c>
      <c r="F27" s="204"/>
      <c r="G27" s="25">
        <f t="shared" si="2"/>
        <v>0</v>
      </c>
      <c r="H27" s="25">
        <f t="shared" si="2"/>
        <v>21240</v>
      </c>
      <c r="I27" s="25"/>
      <c r="J27" s="35">
        <f t="shared" si="0"/>
        <v>21240</v>
      </c>
      <c r="K27" s="28">
        <f t="shared" si="1"/>
        <v>0</v>
      </c>
      <c r="L27" s="32"/>
      <c r="M27">
        <f>'02 Nhà Bảo Vệ_&amp; P. Y TẾ'!R35</f>
        <v>0</v>
      </c>
      <c r="N27">
        <f>'02 Nhà Bảo Vệ_&amp; P. Y TẾ'!S35</f>
        <v>18000</v>
      </c>
    </row>
    <row r="28" spans="1:15" ht="36">
      <c r="A28" s="30">
        <f>IF(ISBLANK(E28),"",COUNTA($E$21:E28))</f>
        <v>6</v>
      </c>
      <c r="B28" s="70" t="s">
        <v>58</v>
      </c>
      <c r="C28" s="32"/>
      <c r="D28" s="32"/>
      <c r="E28" s="23" t="s">
        <v>3</v>
      </c>
      <c r="F28" s="204"/>
      <c r="G28" s="25">
        <f t="shared" si="2"/>
        <v>0</v>
      </c>
      <c r="H28" s="25">
        <f t="shared" si="2"/>
        <v>21240</v>
      </c>
      <c r="I28" s="25"/>
      <c r="J28" s="35">
        <f t="shared" si="0"/>
        <v>21240</v>
      </c>
      <c r="K28" s="28">
        <f t="shared" si="1"/>
        <v>0</v>
      </c>
      <c r="L28" s="32"/>
      <c r="N28">
        <f>N27</f>
        <v>18000</v>
      </c>
    </row>
    <row r="29" spans="1:15" ht="24">
      <c r="A29" s="30">
        <f>IF(ISBLANK(E29),"",COUNTA($E$21:E29))</f>
        <v>7</v>
      </c>
      <c r="B29" s="70" t="s">
        <v>86</v>
      </c>
      <c r="C29" s="32"/>
      <c r="D29" s="32"/>
      <c r="E29" s="23" t="s">
        <v>3</v>
      </c>
      <c r="F29" s="204"/>
      <c r="G29" s="25" t="e">
        <f t="shared" si="2"/>
        <v>#REF!</v>
      </c>
      <c r="H29" s="25" t="e">
        <f>N29*$O$21</f>
        <v>#REF!</v>
      </c>
      <c r="I29" s="25"/>
      <c r="J29" s="35" t="e">
        <f t="shared" si="0"/>
        <v>#REF!</v>
      </c>
      <c r="K29" s="28" t="e">
        <f t="shared" si="1"/>
        <v>#REF!</v>
      </c>
      <c r="L29" s="32"/>
      <c r="M29" t="e">
        <f>'02 Nhà Bảo Vệ_&amp; P. Y TẾ'!R44</f>
        <v>#REF!</v>
      </c>
      <c r="N29" t="e">
        <f>'02 Nhà Bảo Vệ_&amp; P. Y TẾ'!S44</f>
        <v>#REF!</v>
      </c>
    </row>
    <row r="30" spans="1:15" ht="24">
      <c r="A30" s="86" t="s">
        <v>15</v>
      </c>
      <c r="B30" s="87" t="s">
        <v>223</v>
      </c>
      <c r="C30" s="85"/>
      <c r="D30" s="135"/>
      <c r="E30" s="82"/>
      <c r="F30" s="205"/>
      <c r="G30" s="83"/>
      <c r="H30" s="83"/>
      <c r="I30" s="83"/>
      <c r="J30" s="84"/>
      <c r="K30" s="84" t="e">
        <f>SUBTOTAL(9,K31:K39)</f>
        <v>#REF!</v>
      </c>
      <c r="L30" s="85"/>
    </row>
    <row r="31" spans="1:15" ht="24">
      <c r="A31" s="30">
        <f>IF(ISBLANK(E31),"",COUNTA($E$21:E31))</f>
        <v>8</v>
      </c>
      <c r="B31" s="70" t="s">
        <v>129</v>
      </c>
      <c r="C31" s="32"/>
      <c r="D31" s="32"/>
      <c r="E31" s="23" t="s">
        <v>0</v>
      </c>
      <c r="F31" s="204"/>
      <c r="G31" s="25" t="e">
        <f t="shared" ref="G31:H39" si="3">M31*$O$21</f>
        <v>#REF!</v>
      </c>
      <c r="H31" s="25" t="e">
        <f>N31*$O$21</f>
        <v>#REF!</v>
      </c>
      <c r="I31" s="25"/>
      <c r="J31" s="35" t="e">
        <f t="shared" ref="J31:J39" si="4">+G31+H31+I31</f>
        <v>#REF!</v>
      </c>
      <c r="K31" s="28" t="e">
        <f t="shared" ref="K31:K39" si="5">J31*$F31</f>
        <v>#REF!</v>
      </c>
      <c r="L31" s="32"/>
      <c r="M31" t="e">
        <f>'02 Nhà Bảo Vệ_&amp; P. Y TẾ'!R48</f>
        <v>#REF!</v>
      </c>
      <c r="N31" t="e">
        <f>'02 Nhà Bảo Vệ_&amp; P. Y TẾ'!S48</f>
        <v>#REF!</v>
      </c>
    </row>
    <row r="32" spans="1:15" ht="24">
      <c r="A32" s="30">
        <f>IF(ISBLANK(E32),"",COUNTA($E$21:E32))</f>
        <v>9</v>
      </c>
      <c r="B32" s="70" t="s">
        <v>130</v>
      </c>
      <c r="C32" s="32"/>
      <c r="D32" s="32"/>
      <c r="E32" s="23" t="s">
        <v>0</v>
      </c>
      <c r="F32" s="204"/>
      <c r="G32" s="25" t="e">
        <f t="shared" si="3"/>
        <v>#REF!</v>
      </c>
      <c r="H32" s="25" t="e">
        <f t="shared" si="3"/>
        <v>#REF!</v>
      </c>
      <c r="I32" s="25"/>
      <c r="J32" s="35" t="e">
        <f t="shared" si="4"/>
        <v>#REF!</v>
      </c>
      <c r="K32" s="28" t="e">
        <f t="shared" si="5"/>
        <v>#REF!</v>
      </c>
      <c r="L32" s="32"/>
      <c r="M32" t="e">
        <f>'02 Nhà Bảo Vệ_&amp; P. Y TẾ'!R52</f>
        <v>#REF!</v>
      </c>
      <c r="N32" t="e">
        <f>'02 Nhà Bảo Vệ_&amp; P. Y TẾ'!S52</f>
        <v>#REF!</v>
      </c>
    </row>
    <row r="33" spans="1:14" ht="24">
      <c r="A33" s="30">
        <f>IF(ISBLANK(E33),"",COUNTA($E$21:E33))</f>
        <v>10</v>
      </c>
      <c r="B33" s="70" t="s">
        <v>88</v>
      </c>
      <c r="C33" s="152" t="s">
        <v>433</v>
      </c>
      <c r="D33" s="32" t="s">
        <v>66</v>
      </c>
      <c r="E33" s="23" t="s">
        <v>0</v>
      </c>
      <c r="F33" s="204"/>
      <c r="G33" s="25">
        <f t="shared" si="3"/>
        <v>1392400</v>
      </c>
      <c r="H33" s="25">
        <f t="shared" si="3"/>
        <v>212400</v>
      </c>
      <c r="I33" s="25"/>
      <c r="J33" s="35">
        <f t="shared" si="4"/>
        <v>1604800</v>
      </c>
      <c r="K33" s="28">
        <f t="shared" si="5"/>
        <v>0</v>
      </c>
      <c r="L33" s="32"/>
      <c r="M33">
        <f>'02 Nhà Bảo Vệ_&amp; P. Y TẾ'!R57</f>
        <v>1180000</v>
      </c>
      <c r="N33">
        <f>'02 Nhà Bảo Vệ_&amp; P. Y TẾ'!S57</f>
        <v>180000</v>
      </c>
    </row>
    <row r="34" spans="1:14" ht="24">
      <c r="A34" s="30">
        <f>IF(ISBLANK(E34),"",COUNTA($E$21:E34))</f>
        <v>11</v>
      </c>
      <c r="B34" s="70" t="s">
        <v>89</v>
      </c>
      <c r="C34" s="152" t="s">
        <v>433</v>
      </c>
      <c r="D34" s="32" t="s">
        <v>66</v>
      </c>
      <c r="E34" s="23" t="s">
        <v>0</v>
      </c>
      <c r="F34" s="204"/>
      <c r="G34" s="25">
        <f t="shared" si="3"/>
        <v>1392400</v>
      </c>
      <c r="H34" s="25">
        <f t="shared" si="3"/>
        <v>212400</v>
      </c>
      <c r="I34" s="25"/>
      <c r="J34" s="35">
        <f t="shared" si="4"/>
        <v>1604800</v>
      </c>
      <c r="K34" s="28">
        <f t="shared" si="5"/>
        <v>0</v>
      </c>
      <c r="L34" s="32"/>
      <c r="M34">
        <f t="shared" ref="M34:N39" si="6">M33</f>
        <v>1180000</v>
      </c>
      <c r="N34">
        <f t="shared" si="6"/>
        <v>180000</v>
      </c>
    </row>
    <row r="35" spans="1:14" ht="24">
      <c r="A35" s="30">
        <f>IF(ISBLANK(E35),"",COUNTA($E$21:E35))</f>
        <v>12</v>
      </c>
      <c r="B35" s="70" t="s">
        <v>90</v>
      </c>
      <c r="C35" s="152" t="s">
        <v>433</v>
      </c>
      <c r="D35" s="32" t="s">
        <v>66</v>
      </c>
      <c r="E35" s="23" t="s">
        <v>0</v>
      </c>
      <c r="F35" s="204"/>
      <c r="G35" s="25">
        <f t="shared" si="3"/>
        <v>1392400</v>
      </c>
      <c r="H35" s="25">
        <f t="shared" si="3"/>
        <v>212400</v>
      </c>
      <c r="I35" s="25"/>
      <c r="J35" s="35">
        <f t="shared" si="4"/>
        <v>1604800</v>
      </c>
      <c r="K35" s="28">
        <f t="shared" si="5"/>
        <v>0</v>
      </c>
      <c r="L35" s="32"/>
      <c r="M35">
        <f t="shared" si="6"/>
        <v>1180000</v>
      </c>
      <c r="N35">
        <f t="shared" si="6"/>
        <v>180000</v>
      </c>
    </row>
    <row r="36" spans="1:14" ht="24">
      <c r="A36" s="30">
        <f>IF(ISBLANK(E36),"",COUNTA($E$21:E36))</f>
        <v>13</v>
      </c>
      <c r="B36" s="70" t="s">
        <v>184</v>
      </c>
      <c r="C36" s="152" t="s">
        <v>433</v>
      </c>
      <c r="D36" s="32" t="s">
        <v>66</v>
      </c>
      <c r="E36" s="23" t="s">
        <v>0</v>
      </c>
      <c r="F36" s="204"/>
      <c r="G36" s="25">
        <f t="shared" si="3"/>
        <v>1392400</v>
      </c>
      <c r="H36" s="25">
        <f t="shared" si="3"/>
        <v>212400</v>
      </c>
      <c r="I36" s="25"/>
      <c r="J36" s="35">
        <f t="shared" si="4"/>
        <v>1604800</v>
      </c>
      <c r="K36" s="28">
        <f t="shared" si="5"/>
        <v>0</v>
      </c>
      <c r="L36" s="32"/>
      <c r="M36">
        <f t="shared" si="6"/>
        <v>1180000</v>
      </c>
      <c r="N36">
        <f t="shared" si="6"/>
        <v>180000</v>
      </c>
    </row>
    <row r="37" spans="1:14" ht="24">
      <c r="A37" s="30">
        <f>IF(ISBLANK(E37),"",COUNTA($E$21:E37))</f>
        <v>14</v>
      </c>
      <c r="B37" s="70" t="s">
        <v>147</v>
      </c>
      <c r="C37" s="152" t="s">
        <v>433</v>
      </c>
      <c r="D37" s="32" t="s">
        <v>66</v>
      </c>
      <c r="E37" s="23" t="s">
        <v>0</v>
      </c>
      <c r="F37" s="204"/>
      <c r="G37" s="25">
        <f t="shared" si="3"/>
        <v>1392400</v>
      </c>
      <c r="H37" s="25">
        <f t="shared" si="3"/>
        <v>212400</v>
      </c>
      <c r="I37" s="25"/>
      <c r="J37" s="35">
        <f t="shared" si="4"/>
        <v>1604800</v>
      </c>
      <c r="K37" s="28">
        <f t="shared" si="5"/>
        <v>0</v>
      </c>
      <c r="L37" s="32"/>
      <c r="M37">
        <f t="shared" si="6"/>
        <v>1180000</v>
      </c>
      <c r="N37">
        <f t="shared" si="6"/>
        <v>180000</v>
      </c>
    </row>
    <row r="38" spans="1:14" ht="24">
      <c r="A38" s="30">
        <f>IF(ISBLANK(E38),"",COUNTA($E$21:E38))</f>
        <v>15</v>
      </c>
      <c r="B38" s="70" t="s">
        <v>93</v>
      </c>
      <c r="C38" s="152" t="s">
        <v>433</v>
      </c>
      <c r="D38" s="32" t="s">
        <v>66</v>
      </c>
      <c r="E38" s="23" t="s">
        <v>0</v>
      </c>
      <c r="F38" s="204"/>
      <c r="G38" s="25">
        <f t="shared" si="3"/>
        <v>1392400</v>
      </c>
      <c r="H38" s="25">
        <f t="shared" si="3"/>
        <v>212400</v>
      </c>
      <c r="I38" s="25"/>
      <c r="J38" s="35">
        <f t="shared" si="4"/>
        <v>1604800</v>
      </c>
      <c r="K38" s="28">
        <f t="shared" si="5"/>
        <v>0</v>
      </c>
      <c r="L38" s="32"/>
      <c r="M38">
        <f t="shared" si="6"/>
        <v>1180000</v>
      </c>
      <c r="N38">
        <f t="shared" si="6"/>
        <v>180000</v>
      </c>
    </row>
    <row r="39" spans="1:14" ht="24">
      <c r="A39" s="30">
        <v>21</v>
      </c>
      <c r="B39" s="70" t="s">
        <v>581</v>
      </c>
      <c r="C39" s="152" t="s">
        <v>433</v>
      </c>
      <c r="D39" s="32" t="s">
        <v>66</v>
      </c>
      <c r="E39" s="23" t="s">
        <v>0</v>
      </c>
      <c r="F39" s="204"/>
      <c r="G39" s="25">
        <f t="shared" si="3"/>
        <v>1392400</v>
      </c>
      <c r="H39" s="25">
        <f t="shared" si="3"/>
        <v>212400</v>
      </c>
      <c r="I39" s="25"/>
      <c r="J39" s="35">
        <f t="shared" si="4"/>
        <v>1604800</v>
      </c>
      <c r="K39" s="28">
        <f t="shared" si="5"/>
        <v>0</v>
      </c>
      <c r="L39" s="32"/>
      <c r="M39">
        <f t="shared" si="6"/>
        <v>1180000</v>
      </c>
      <c r="N39">
        <f t="shared" si="6"/>
        <v>180000</v>
      </c>
    </row>
    <row r="40" spans="1:14" ht="24">
      <c r="A40" s="86" t="s">
        <v>15</v>
      </c>
      <c r="B40" s="87" t="s">
        <v>224</v>
      </c>
      <c r="C40" s="85"/>
      <c r="D40" s="135"/>
      <c r="E40" s="82"/>
      <c r="F40" s="205"/>
      <c r="G40" s="83"/>
      <c r="H40" s="83"/>
      <c r="I40" s="83"/>
      <c r="J40" s="84"/>
      <c r="K40" s="84" t="e">
        <f>SUBTOTAL(9,K41:K47)</f>
        <v>#REF!</v>
      </c>
      <c r="L40" s="85"/>
    </row>
    <row r="41" spans="1:14" ht="24">
      <c r="A41" s="30">
        <f>IF(ISBLANK(E41),"",COUNTA($E$21:E41))</f>
        <v>17</v>
      </c>
      <c r="B41" s="31" t="s">
        <v>150</v>
      </c>
      <c r="C41" s="149"/>
      <c r="D41" s="32"/>
      <c r="E41" s="23" t="s">
        <v>3</v>
      </c>
      <c r="F41" s="204"/>
      <c r="G41" s="25" t="e">
        <f t="shared" ref="G41:H46" si="7">M41*$O$21</f>
        <v>#REF!</v>
      </c>
      <c r="H41" s="25" t="e">
        <f t="shared" si="7"/>
        <v>#REF!</v>
      </c>
      <c r="I41" s="25"/>
      <c r="J41" s="35" t="e">
        <f t="shared" ref="J41:J46" si="8">+G41+H41+I41</f>
        <v>#REF!</v>
      </c>
      <c r="K41" s="28" t="e">
        <f t="shared" ref="K41:K46" si="9">J41*$F41</f>
        <v>#REF!</v>
      </c>
      <c r="L41" s="32"/>
      <c r="M41" t="e">
        <f>'02 Nhà Bảo Vệ_&amp; P. Y TẾ'!R83</f>
        <v>#REF!</v>
      </c>
      <c r="N41" t="e">
        <f>'02 Nhà Bảo Vệ_&amp; P. Y TẾ'!S83</f>
        <v>#REF!</v>
      </c>
    </row>
    <row r="42" spans="1:14" ht="24">
      <c r="A42" s="30">
        <f>IF(ISBLANK(E42),"",COUNTA($E$21:E42))</f>
        <v>18</v>
      </c>
      <c r="B42" s="31" t="s">
        <v>151</v>
      </c>
      <c r="C42" s="149"/>
      <c r="D42" s="32"/>
      <c r="E42" s="23" t="s">
        <v>3</v>
      </c>
      <c r="F42" s="204"/>
      <c r="G42" s="25" t="e">
        <f t="shared" si="7"/>
        <v>#REF!</v>
      </c>
      <c r="H42" s="25" t="e">
        <f t="shared" si="7"/>
        <v>#REF!</v>
      </c>
      <c r="I42" s="25"/>
      <c r="J42" s="35" t="e">
        <f t="shared" si="8"/>
        <v>#REF!</v>
      </c>
      <c r="K42" s="28" t="e">
        <f t="shared" si="9"/>
        <v>#REF!</v>
      </c>
      <c r="L42" s="32"/>
      <c r="M42" t="e">
        <f>M41</f>
        <v>#REF!</v>
      </c>
      <c r="N42" t="e">
        <f>N41</f>
        <v>#REF!</v>
      </c>
    </row>
    <row r="43" spans="1:14" ht="24">
      <c r="A43" s="30">
        <f>IF(ISBLANK(E43),"",COUNTA($E$21:E43))</f>
        <v>19</v>
      </c>
      <c r="B43" s="31" t="s">
        <v>152</v>
      </c>
      <c r="C43" s="149"/>
      <c r="D43" s="32"/>
      <c r="E43" s="23" t="s">
        <v>3</v>
      </c>
      <c r="F43" s="204"/>
      <c r="G43" s="25" t="e">
        <f t="shared" si="7"/>
        <v>#REF!</v>
      </c>
      <c r="H43" s="25" t="e">
        <f t="shared" si="7"/>
        <v>#REF!</v>
      </c>
      <c r="I43" s="25"/>
      <c r="J43" s="35" t="e">
        <f t="shared" si="8"/>
        <v>#REF!</v>
      </c>
      <c r="K43" s="28" t="e">
        <f t="shared" si="9"/>
        <v>#REF!</v>
      </c>
      <c r="L43" s="32"/>
      <c r="M43" t="e">
        <f>M42</f>
        <v>#REF!</v>
      </c>
      <c r="N43" t="e">
        <f>N42</f>
        <v>#REF!</v>
      </c>
    </row>
    <row r="44" spans="1:14" ht="24">
      <c r="A44" s="30">
        <f>IF(ISBLANK(E44),"",COUNTA($E$21:E44))</f>
        <v>20</v>
      </c>
      <c r="B44" s="31" t="s">
        <v>153</v>
      </c>
      <c r="C44" s="149"/>
      <c r="D44" s="32"/>
      <c r="E44" s="23" t="s">
        <v>3</v>
      </c>
      <c r="F44" s="204"/>
      <c r="G44" s="25" t="e">
        <f t="shared" si="7"/>
        <v>#REF!</v>
      </c>
      <c r="H44" s="25" t="e">
        <f t="shared" si="7"/>
        <v>#REF!</v>
      </c>
      <c r="I44" s="25"/>
      <c r="J44" s="35" t="e">
        <f t="shared" si="8"/>
        <v>#REF!</v>
      </c>
      <c r="K44" s="28" t="e">
        <f t="shared" si="9"/>
        <v>#REF!</v>
      </c>
      <c r="L44" s="32"/>
      <c r="M44" t="e">
        <f t="shared" ref="M44:N46" si="10">M43</f>
        <v>#REF!</v>
      </c>
      <c r="N44" t="e">
        <f t="shared" si="10"/>
        <v>#REF!</v>
      </c>
    </row>
    <row r="45" spans="1:14" ht="24">
      <c r="A45" s="30">
        <f>IF(ISBLANK(E45),"",COUNTA($E$21:E45))</f>
        <v>21</v>
      </c>
      <c r="B45" s="31" t="s">
        <v>154</v>
      </c>
      <c r="C45" s="149"/>
      <c r="D45" s="32"/>
      <c r="E45" s="23" t="s">
        <v>3</v>
      </c>
      <c r="F45" s="204"/>
      <c r="G45" s="25" t="e">
        <f t="shared" si="7"/>
        <v>#REF!</v>
      </c>
      <c r="H45" s="25" t="e">
        <f t="shared" si="7"/>
        <v>#REF!</v>
      </c>
      <c r="I45" s="25"/>
      <c r="J45" s="35" t="e">
        <f t="shared" si="8"/>
        <v>#REF!</v>
      </c>
      <c r="K45" s="28" t="e">
        <f t="shared" si="9"/>
        <v>#REF!</v>
      </c>
      <c r="L45" s="32"/>
      <c r="M45" t="e">
        <f t="shared" si="10"/>
        <v>#REF!</v>
      </c>
      <c r="N45" t="e">
        <f t="shared" si="10"/>
        <v>#REF!</v>
      </c>
    </row>
    <row r="46" spans="1:14" ht="24">
      <c r="A46" s="30">
        <f>IF(ISBLANK(E46),"",COUNTA($E$21:E46))</f>
        <v>22</v>
      </c>
      <c r="B46" s="31" t="s">
        <v>155</v>
      </c>
      <c r="C46" s="149"/>
      <c r="D46" s="32"/>
      <c r="E46" s="23" t="s">
        <v>3</v>
      </c>
      <c r="F46" s="204"/>
      <c r="G46" s="25" t="e">
        <f t="shared" si="7"/>
        <v>#REF!</v>
      </c>
      <c r="H46" s="25" t="e">
        <f t="shared" si="7"/>
        <v>#REF!</v>
      </c>
      <c r="I46" s="25"/>
      <c r="J46" s="35" t="e">
        <f t="shared" si="8"/>
        <v>#REF!</v>
      </c>
      <c r="K46" s="28" t="e">
        <f t="shared" si="9"/>
        <v>#REF!</v>
      </c>
      <c r="L46" s="32"/>
      <c r="M46" t="e">
        <f t="shared" si="10"/>
        <v>#REF!</v>
      </c>
      <c r="N46" t="e">
        <f t="shared" si="10"/>
        <v>#REF!</v>
      </c>
    </row>
    <row r="47" spans="1:14">
      <c r="A47" s="30"/>
      <c r="B47" s="70"/>
      <c r="C47" s="32"/>
      <c r="D47" s="32"/>
      <c r="E47" s="23"/>
      <c r="F47" s="204"/>
      <c r="G47" s="25"/>
      <c r="H47" s="25"/>
      <c r="I47" s="25"/>
      <c r="J47" s="35"/>
      <c r="K47" s="28"/>
      <c r="L47" s="32"/>
    </row>
    <row r="48" spans="1:14" ht="24">
      <c r="A48" s="86" t="s">
        <v>15</v>
      </c>
      <c r="B48" s="87" t="s">
        <v>225</v>
      </c>
      <c r="C48" s="85"/>
      <c r="D48" s="135"/>
      <c r="E48" s="82"/>
      <c r="F48" s="205"/>
      <c r="G48" s="83"/>
      <c r="H48" s="83"/>
      <c r="I48" s="83"/>
      <c r="J48" s="84"/>
      <c r="K48" s="84" t="e">
        <f>SUBTOTAL(9,K49:K54)</f>
        <v>#REF!</v>
      </c>
      <c r="L48" s="85"/>
    </row>
    <row r="49" spans="1:14" ht="48">
      <c r="A49" s="30">
        <f>IF(ISBLANK(E49),"",COUNTA($E$21:E49))</f>
        <v>23</v>
      </c>
      <c r="B49" s="31" t="s">
        <v>69</v>
      </c>
      <c r="C49" s="29" t="s">
        <v>649</v>
      </c>
      <c r="D49" s="29" t="s">
        <v>446</v>
      </c>
      <c r="E49" s="23" t="s">
        <v>1</v>
      </c>
      <c r="F49" s="204"/>
      <c r="G49" s="25" t="e">
        <f t="shared" ref="G49:H53" si="11">M49*$O$21</f>
        <v>#REF!</v>
      </c>
      <c r="H49" s="25" t="e">
        <f t="shared" si="11"/>
        <v>#REF!</v>
      </c>
      <c r="I49" s="25"/>
      <c r="J49" s="35" t="e">
        <f>+G49+H49+I49</f>
        <v>#REF!</v>
      </c>
      <c r="K49" s="28" t="e">
        <f>J49*$F49</f>
        <v>#REF!</v>
      </c>
      <c r="L49" s="32"/>
      <c r="M49" t="e">
        <f>'02 Nhà Bảo Vệ_&amp; P. Y TẾ'!R117</f>
        <v>#REF!</v>
      </c>
      <c r="N49" t="e">
        <f>'02 Nhà Bảo Vệ_&amp; P. Y TẾ'!S117</f>
        <v>#REF!</v>
      </c>
    </row>
    <row r="50" spans="1:14" ht="48">
      <c r="A50" s="30">
        <f>IF(ISBLANK(E50),"",COUNTA($E$21:E50))</f>
        <v>24</v>
      </c>
      <c r="B50" s="31" t="s">
        <v>70</v>
      </c>
      <c r="C50" s="29" t="s">
        <v>649</v>
      </c>
      <c r="D50" s="29" t="s">
        <v>446</v>
      </c>
      <c r="E50" s="23" t="s">
        <v>1</v>
      </c>
      <c r="F50" s="204"/>
      <c r="G50" s="25" t="e">
        <f t="shared" si="11"/>
        <v>#REF!</v>
      </c>
      <c r="H50" s="25" t="e">
        <f t="shared" si="11"/>
        <v>#REF!</v>
      </c>
      <c r="I50" s="25"/>
      <c r="J50" s="35" t="e">
        <f>+G50+H50+I50</f>
        <v>#REF!</v>
      </c>
      <c r="K50" s="28" t="e">
        <f>J50*$F50</f>
        <v>#REF!</v>
      </c>
      <c r="L50" s="32"/>
      <c r="M50" t="e">
        <f t="shared" ref="M50:N53" si="12">M49</f>
        <v>#REF!</v>
      </c>
      <c r="N50" t="e">
        <f t="shared" si="12"/>
        <v>#REF!</v>
      </c>
    </row>
    <row r="51" spans="1:14" ht="48">
      <c r="A51" s="30">
        <f>IF(ISBLANK(E51),"",COUNTA($E$21:E51))</f>
        <v>25</v>
      </c>
      <c r="B51" s="31" t="s">
        <v>156</v>
      </c>
      <c r="C51" s="29" t="s">
        <v>649</v>
      </c>
      <c r="D51" s="29" t="s">
        <v>446</v>
      </c>
      <c r="E51" s="23" t="s">
        <v>1</v>
      </c>
      <c r="F51" s="204"/>
      <c r="G51" s="25" t="e">
        <f t="shared" si="11"/>
        <v>#REF!</v>
      </c>
      <c r="H51" s="25" t="e">
        <f t="shared" si="11"/>
        <v>#REF!</v>
      </c>
      <c r="I51" s="25"/>
      <c r="J51" s="35" t="e">
        <f>+G51+H51+I51</f>
        <v>#REF!</v>
      </c>
      <c r="K51" s="28" t="e">
        <f>J51*$F51</f>
        <v>#REF!</v>
      </c>
      <c r="L51" s="32"/>
      <c r="M51" t="e">
        <f t="shared" si="12"/>
        <v>#REF!</v>
      </c>
      <c r="N51" t="e">
        <f t="shared" si="12"/>
        <v>#REF!</v>
      </c>
    </row>
    <row r="52" spans="1:14" ht="48">
      <c r="A52" s="30">
        <f>IF(ISBLANK(E52),"",COUNTA($E$21:E52))</f>
        <v>26</v>
      </c>
      <c r="B52" s="31" t="s">
        <v>583</v>
      </c>
      <c r="C52" s="29" t="s">
        <v>649</v>
      </c>
      <c r="D52" s="29" t="s">
        <v>446</v>
      </c>
      <c r="E52" s="23" t="s">
        <v>1</v>
      </c>
      <c r="F52" s="204"/>
      <c r="G52" s="25" t="e">
        <f t="shared" si="11"/>
        <v>#REF!</v>
      </c>
      <c r="H52" s="25" t="e">
        <f t="shared" si="11"/>
        <v>#REF!</v>
      </c>
      <c r="I52" s="25"/>
      <c r="J52" s="35" t="e">
        <f>+G52+H52+I52</f>
        <v>#REF!</v>
      </c>
      <c r="K52" s="28" t="e">
        <f>J52*$F52</f>
        <v>#REF!</v>
      </c>
      <c r="L52" s="32"/>
      <c r="M52" t="e">
        <f t="shared" si="12"/>
        <v>#REF!</v>
      </c>
      <c r="N52" t="e">
        <f t="shared" si="12"/>
        <v>#REF!</v>
      </c>
    </row>
    <row r="53" spans="1:14" ht="48">
      <c r="A53" s="30">
        <f>IF(ISBLANK(E53),"",COUNTA($E$21:E53))</f>
        <v>27</v>
      </c>
      <c r="B53" s="31" t="s">
        <v>584</v>
      </c>
      <c r="C53" s="29" t="s">
        <v>649</v>
      </c>
      <c r="D53" s="29" t="s">
        <v>446</v>
      </c>
      <c r="E53" s="23" t="s">
        <v>1</v>
      </c>
      <c r="F53" s="204"/>
      <c r="G53" s="25" t="e">
        <f t="shared" si="11"/>
        <v>#REF!</v>
      </c>
      <c r="H53" s="25" t="e">
        <f t="shared" si="11"/>
        <v>#REF!</v>
      </c>
      <c r="I53" s="25"/>
      <c r="J53" s="35" t="e">
        <f>+G53+H53+I53</f>
        <v>#REF!</v>
      </c>
      <c r="K53" s="28" t="e">
        <f>J53*$F53</f>
        <v>#REF!</v>
      </c>
      <c r="L53" s="32"/>
      <c r="M53" t="e">
        <f t="shared" si="12"/>
        <v>#REF!</v>
      </c>
      <c r="N53" t="e">
        <f t="shared" si="12"/>
        <v>#REF!</v>
      </c>
    </row>
    <row r="54" spans="1:14">
      <c r="A54" s="30"/>
      <c r="B54" s="70"/>
      <c r="C54" s="32"/>
      <c r="D54" s="32"/>
      <c r="E54" s="23"/>
      <c r="F54" s="204"/>
      <c r="G54" s="25"/>
      <c r="H54" s="25"/>
      <c r="I54" s="25"/>
      <c r="J54" s="35"/>
      <c r="K54" s="28"/>
      <c r="L54" s="32"/>
    </row>
    <row r="55" spans="1:14" ht="24">
      <c r="A55" s="86" t="s">
        <v>20</v>
      </c>
      <c r="B55" s="87" t="s">
        <v>218</v>
      </c>
      <c r="C55" s="85"/>
      <c r="D55" s="135"/>
      <c r="E55" s="82"/>
      <c r="F55" s="205"/>
      <c r="G55" s="83"/>
      <c r="H55" s="83"/>
      <c r="I55" s="83"/>
      <c r="J55" s="84"/>
      <c r="K55" s="84" t="e">
        <f>SUBTOTAL(9,K56:K60)</f>
        <v>#REF!</v>
      </c>
      <c r="L55" s="85"/>
    </row>
    <row r="56" spans="1:14" ht="72">
      <c r="A56" s="30">
        <f>IF(ISBLANK(E56),"",COUNTA($E$21:E56))</f>
        <v>28</v>
      </c>
      <c r="B56" s="31" t="s">
        <v>72</v>
      </c>
      <c r="C56" s="32" t="s">
        <v>425</v>
      </c>
      <c r="D56" s="136"/>
      <c r="E56" s="23" t="s">
        <v>3</v>
      </c>
      <c r="F56" s="204">
        <f>(4.8+3.7)*2*3.4-2*2.6-2*0.6-1.2*1.6</f>
        <v>49.47999999999999</v>
      </c>
      <c r="G56" s="25" t="e">
        <f t="shared" ref="G56:H59" si="13">M56*$O$21</f>
        <v>#REF!</v>
      </c>
      <c r="H56" s="25" t="e">
        <f t="shared" si="13"/>
        <v>#REF!</v>
      </c>
      <c r="I56" s="25"/>
      <c r="J56" s="35" t="e">
        <f>+G56+H56+I56</f>
        <v>#REF!</v>
      </c>
      <c r="K56" s="28" t="e">
        <f>J56*$F56</f>
        <v>#REF!</v>
      </c>
      <c r="L56" s="32"/>
      <c r="M56" t="e">
        <f>'02 Nhà Bảo Vệ_&amp; P. Y TẾ'!R124</f>
        <v>#REF!</v>
      </c>
      <c r="N56" t="e">
        <f>'02 Nhà Bảo Vệ_&amp; P. Y TẾ'!S124</f>
        <v>#REF!</v>
      </c>
    </row>
    <row r="57" spans="1:14" ht="36">
      <c r="A57" s="30">
        <f>IF(ISBLANK(E57),"",COUNTA($E$21:E57))</f>
        <v>29</v>
      </c>
      <c r="B57" s="90" t="s">
        <v>73</v>
      </c>
      <c r="C57" s="32"/>
      <c r="D57" s="32"/>
      <c r="E57" s="23" t="s">
        <v>2</v>
      </c>
      <c r="F57" s="204">
        <f>2.4*2</f>
        <v>4.8</v>
      </c>
      <c r="G57" s="25" t="e">
        <f t="shared" si="13"/>
        <v>#REF!</v>
      </c>
      <c r="H57" s="25" t="e">
        <f t="shared" si="13"/>
        <v>#REF!</v>
      </c>
      <c r="I57" s="25"/>
      <c r="J57" s="35" t="e">
        <f>+G57+H57+I57</f>
        <v>#REF!</v>
      </c>
      <c r="K57" s="28" t="e">
        <f>J57*$F57</f>
        <v>#REF!</v>
      </c>
      <c r="L57" s="32"/>
      <c r="M57" t="e">
        <f>'02 Nhà Bảo Vệ_&amp; P. Y TẾ'!R129</f>
        <v>#REF!</v>
      </c>
      <c r="N57" t="e">
        <f>'02 Nhà Bảo Vệ_&amp; P. Y TẾ'!S129</f>
        <v>#REF!</v>
      </c>
    </row>
    <row r="58" spans="1:14" ht="36">
      <c r="A58" s="30">
        <f>IF(ISBLANK(E58),"",COUNTA($E$21:E58))</f>
        <v>30</v>
      </c>
      <c r="B58" s="90" t="s">
        <v>74</v>
      </c>
      <c r="C58" s="32"/>
      <c r="D58" s="32"/>
      <c r="E58" s="23" t="s">
        <v>2</v>
      </c>
      <c r="F58" s="204">
        <f>2.5+1.7</f>
        <v>4.2</v>
      </c>
      <c r="G58" s="25" t="e">
        <f t="shared" si="13"/>
        <v>#REF!</v>
      </c>
      <c r="H58" s="25" t="e">
        <f t="shared" si="13"/>
        <v>#REF!</v>
      </c>
      <c r="I58" s="25"/>
      <c r="J58" s="35" t="e">
        <f>+G58+H58+I58</f>
        <v>#REF!</v>
      </c>
      <c r="K58" s="28" t="e">
        <f>J58*$F58</f>
        <v>#REF!</v>
      </c>
      <c r="L58" s="32"/>
      <c r="M58" t="e">
        <f>M57</f>
        <v>#REF!</v>
      </c>
      <c r="N58" t="e">
        <f>N57</f>
        <v>#REF!</v>
      </c>
    </row>
    <row r="59" spans="1:14" ht="24">
      <c r="A59" s="30">
        <f>IF(ISBLANK(E59),"",COUNTA($E$21:E59))</f>
        <v>31</v>
      </c>
      <c r="B59" s="90" t="s">
        <v>75</v>
      </c>
      <c r="C59" s="32"/>
      <c r="D59" s="32"/>
      <c r="E59" s="23" t="s">
        <v>2</v>
      </c>
      <c r="F59" s="204">
        <v>1.7</v>
      </c>
      <c r="G59" s="25" t="e">
        <f t="shared" si="13"/>
        <v>#REF!</v>
      </c>
      <c r="H59" s="25" t="e">
        <f t="shared" si="13"/>
        <v>#REF!</v>
      </c>
      <c r="I59" s="25"/>
      <c r="J59" s="35" t="e">
        <f>+G59+H59+I59</f>
        <v>#REF!</v>
      </c>
      <c r="K59" s="28" t="e">
        <f>J59*$F59</f>
        <v>#REF!</v>
      </c>
      <c r="L59" s="32"/>
      <c r="M59" t="e">
        <f>'02 Nhà Bảo Vệ_&amp; P. Y TẾ'!R131</f>
        <v>#REF!</v>
      </c>
      <c r="N59" t="e">
        <f>N58</f>
        <v>#REF!</v>
      </c>
    </row>
    <row r="60" spans="1:14">
      <c r="A60" s="30"/>
      <c r="B60" s="70"/>
      <c r="C60" s="32"/>
      <c r="D60" s="32"/>
      <c r="E60" s="23"/>
      <c r="F60" s="204"/>
      <c r="G60" s="25"/>
      <c r="H60" s="25"/>
      <c r="I60" s="25"/>
      <c r="J60" s="35"/>
      <c r="K60" s="28"/>
      <c r="L60" s="32"/>
    </row>
    <row r="61" spans="1:14" ht="24">
      <c r="A61" s="86" t="s">
        <v>20</v>
      </c>
      <c r="B61" s="87" t="s">
        <v>226</v>
      </c>
      <c r="C61" s="85"/>
      <c r="D61" s="135"/>
      <c r="E61" s="82"/>
      <c r="F61" s="205"/>
      <c r="G61" s="83"/>
      <c r="H61" s="83"/>
      <c r="I61" s="83"/>
      <c r="J61" s="84"/>
      <c r="K61" s="84" t="e">
        <f>SUBTOTAL(9,K62:K65)</f>
        <v>#REF!</v>
      </c>
      <c r="L61" s="85"/>
    </row>
    <row r="62" spans="1:14" ht="24">
      <c r="A62" s="30">
        <f>IF(ISBLANK(E62),"",COUNTA($E$21:E62))</f>
        <v>32</v>
      </c>
      <c r="B62" s="70" t="s">
        <v>158</v>
      </c>
      <c r="C62" s="32"/>
      <c r="D62" s="136"/>
      <c r="E62" s="23" t="s">
        <v>3</v>
      </c>
      <c r="F62" s="204">
        <f>(5+3.7*2)*4-2*2.4-2*0.6-1.2*1.4</f>
        <v>41.92</v>
      </c>
      <c r="G62" s="25" t="e">
        <f t="shared" ref="G62:H64" si="14">M62*$O$21</f>
        <v>#REF!</v>
      </c>
      <c r="H62" s="25" t="e">
        <f t="shared" si="14"/>
        <v>#REF!</v>
      </c>
      <c r="I62" s="25"/>
      <c r="J62" s="35" t="e">
        <f>+G62+H62+I62</f>
        <v>#REF!</v>
      </c>
      <c r="K62" s="28" t="e">
        <f>J62*$F62</f>
        <v>#REF!</v>
      </c>
      <c r="L62" s="32"/>
      <c r="M62" t="e">
        <f>'02 Nhà Bảo Vệ_&amp; P. Y TẾ'!R134</f>
        <v>#REF!</v>
      </c>
      <c r="N62" t="e">
        <f>'02 Nhà Bảo Vệ_&amp; P. Y TẾ'!S134</f>
        <v>#REF!</v>
      </c>
    </row>
    <row r="63" spans="1:14" ht="36">
      <c r="A63" s="30">
        <f>IF(ISBLANK(E63),"",COUNTA($E$21:E63))</f>
        <v>33</v>
      </c>
      <c r="B63" s="70" t="s">
        <v>159</v>
      </c>
      <c r="C63" s="32"/>
      <c r="D63" s="32"/>
      <c r="E63" s="23" t="s">
        <v>3</v>
      </c>
      <c r="F63" s="204">
        <f>(4.8+3.6)*2*3.6-2*2.4-2*0.6-1.2*1.4</f>
        <v>52.800000000000004</v>
      </c>
      <c r="G63" s="25" t="e">
        <f t="shared" si="14"/>
        <v>#REF!</v>
      </c>
      <c r="H63" s="25" t="e">
        <f t="shared" si="14"/>
        <v>#REF!</v>
      </c>
      <c r="I63" s="25"/>
      <c r="J63" s="35" t="e">
        <f>+G63+H63+I63</f>
        <v>#REF!</v>
      </c>
      <c r="K63" s="28" t="e">
        <f>J63*$F63</f>
        <v>#REF!</v>
      </c>
      <c r="L63" s="32"/>
      <c r="M63" t="e">
        <f>'02 Nhà Bảo Vệ_&amp; P. Y TẾ'!R137</f>
        <v>#REF!</v>
      </c>
      <c r="N63" t="e">
        <f>'02 Nhà Bảo Vệ_&amp; P. Y TẾ'!S137</f>
        <v>#REF!</v>
      </c>
    </row>
    <row r="64" spans="1:14" ht="36">
      <c r="A64" s="30">
        <f>IF(ISBLANK(E64),"",COUNTA($E$21:E64))</f>
        <v>34</v>
      </c>
      <c r="B64" s="70" t="s">
        <v>160</v>
      </c>
      <c r="C64" s="32"/>
      <c r="D64" s="32"/>
      <c r="E64" s="23" t="s">
        <v>2</v>
      </c>
      <c r="F64" s="204">
        <f>(2.4*2+2)+(0.6+2)*2+(1.4+1.2)*2</f>
        <v>17.2</v>
      </c>
      <c r="G64" s="25" t="e">
        <f t="shared" si="14"/>
        <v>#REF!</v>
      </c>
      <c r="H64" s="25" t="e">
        <f t="shared" si="14"/>
        <v>#REF!</v>
      </c>
      <c r="I64" s="25"/>
      <c r="J64" s="35" t="e">
        <f>+G64+H64+I64</f>
        <v>#REF!</v>
      </c>
      <c r="K64" s="28" t="e">
        <f>J64*$F64</f>
        <v>#REF!</v>
      </c>
      <c r="L64" s="32"/>
      <c r="M64" t="e">
        <f>'02 Nhà Bảo Vệ_&amp; P. Y TẾ'!R140</f>
        <v>#REF!</v>
      </c>
      <c r="N64" t="e">
        <f>'02 Nhà Bảo Vệ_&amp; P. Y TẾ'!S140</f>
        <v>#REF!</v>
      </c>
    </row>
    <row r="65" spans="1:15">
      <c r="A65" s="30"/>
      <c r="B65" s="70"/>
      <c r="C65" s="32"/>
      <c r="D65" s="32"/>
      <c r="E65" s="23"/>
      <c r="F65" s="204"/>
      <c r="G65" s="25"/>
      <c r="H65" s="25"/>
      <c r="I65" s="25"/>
      <c r="J65" s="35"/>
      <c r="K65" s="28"/>
      <c r="L65" s="32"/>
    </row>
    <row r="66" spans="1:15" ht="24">
      <c r="A66" s="86" t="s">
        <v>12</v>
      </c>
      <c r="B66" s="87" t="s">
        <v>219</v>
      </c>
      <c r="C66" s="85"/>
      <c r="D66" s="135"/>
      <c r="E66" s="82"/>
      <c r="F66" s="205"/>
      <c r="G66" s="83"/>
      <c r="H66" s="83"/>
      <c r="I66" s="83"/>
      <c r="J66" s="84"/>
      <c r="K66" s="84" t="e">
        <f>SUBTOTAL(9,K67:K68)</f>
        <v>#REF!</v>
      </c>
      <c r="L66" s="85"/>
    </row>
    <row r="67" spans="1:15" ht="36">
      <c r="A67" s="30">
        <f>IF(ISBLANK(E67),"",COUNTA($E$21:E67))</f>
        <v>35</v>
      </c>
      <c r="B67" s="31" t="s">
        <v>585</v>
      </c>
      <c r="C67" s="150"/>
      <c r="D67" s="150" t="s">
        <v>586</v>
      </c>
      <c r="E67" s="23" t="s">
        <v>3</v>
      </c>
      <c r="F67" s="204">
        <f>F63</f>
        <v>52.800000000000004</v>
      </c>
      <c r="G67" s="25" t="e">
        <f>M67*$O$21</f>
        <v>#REF!</v>
      </c>
      <c r="H67" s="25" t="e">
        <f>N67*$O$21</f>
        <v>#REF!</v>
      </c>
      <c r="I67" s="25"/>
      <c r="J67" s="35" t="e">
        <f>+G67+H67+I67</f>
        <v>#REF!</v>
      </c>
      <c r="K67" s="28" t="e">
        <f>J67*$F67</f>
        <v>#REF!</v>
      </c>
      <c r="L67" s="32"/>
      <c r="M67" t="e">
        <f>'02 Nhà Bảo Vệ_&amp; P. Y TẾ'!R147</f>
        <v>#REF!</v>
      </c>
      <c r="N67" t="e">
        <f>'02 Nhà Bảo Vệ_&amp; P. Y TẾ'!S147</f>
        <v>#REF!</v>
      </c>
    </row>
    <row r="68" spans="1:15" ht="48">
      <c r="A68" s="30">
        <f>IF(ISBLANK(E68),"",COUNTA($E$21:E68))</f>
        <v>36</v>
      </c>
      <c r="B68" s="31" t="s">
        <v>161</v>
      </c>
      <c r="C68" s="150"/>
      <c r="D68" s="150" t="s">
        <v>586</v>
      </c>
      <c r="E68" s="23" t="s">
        <v>3</v>
      </c>
      <c r="F68" s="204">
        <f>F62+F64*0.2</f>
        <v>45.36</v>
      </c>
      <c r="G68" s="25" t="e">
        <f>M68*$O$21</f>
        <v>#REF!</v>
      </c>
      <c r="H68" s="25" t="e">
        <f>N68*$O$21</f>
        <v>#REF!</v>
      </c>
      <c r="I68" s="25"/>
      <c r="J68" s="35" t="e">
        <f>+G68+H68+I68</f>
        <v>#REF!</v>
      </c>
      <c r="K68" s="28" t="e">
        <f>J68*$F68</f>
        <v>#REF!</v>
      </c>
      <c r="L68" s="32"/>
      <c r="M68" t="e">
        <f>'02 Nhà Bảo Vệ_&amp; P. Y TẾ'!R148</f>
        <v>#REF!</v>
      </c>
      <c r="N68" t="e">
        <f>'02 Nhà Bảo Vệ_&amp; P. Y TẾ'!S148</f>
        <v>#REF!</v>
      </c>
    </row>
    <row r="69" spans="1:15" ht="24">
      <c r="A69" s="86" t="s">
        <v>12</v>
      </c>
      <c r="B69" s="87" t="s">
        <v>233</v>
      </c>
      <c r="C69" s="85"/>
      <c r="D69" s="135"/>
      <c r="E69" s="82"/>
      <c r="F69" s="205"/>
      <c r="G69" s="83"/>
      <c r="H69" s="83"/>
      <c r="I69" s="83"/>
      <c r="J69" s="84"/>
      <c r="K69" s="84">
        <f>SUBTOTAL(9,K70:K72)</f>
        <v>0</v>
      </c>
      <c r="L69" s="85"/>
    </row>
    <row r="70" spans="1:15" ht="36">
      <c r="A70" s="30">
        <f>IF(ISBLANK(E70),"",COUNTA($E$21:E70))</f>
        <v>37</v>
      </c>
      <c r="B70" s="70" t="s">
        <v>587</v>
      </c>
      <c r="C70" s="32"/>
      <c r="D70" s="32"/>
      <c r="E70" s="23" t="s">
        <v>3</v>
      </c>
      <c r="F70" s="204"/>
      <c r="G70" s="25">
        <f>M70*$O$21</f>
        <v>106200</v>
      </c>
      <c r="H70" s="25">
        <f>N70*$O$21</f>
        <v>35400</v>
      </c>
      <c r="I70" s="25"/>
      <c r="J70" s="35">
        <f>+G70+H70+I70</f>
        <v>141600</v>
      </c>
      <c r="K70" s="28">
        <f>J70*$F70</f>
        <v>0</v>
      </c>
      <c r="L70" s="32"/>
      <c r="M70">
        <v>90000</v>
      </c>
      <c r="N70">
        <v>30000</v>
      </c>
    </row>
    <row r="71" spans="1:15" ht="36">
      <c r="A71" s="30">
        <f>IF(ISBLANK(E71),"",COUNTA($E$21:E71))</f>
        <v>38</v>
      </c>
      <c r="B71" s="70" t="s">
        <v>588</v>
      </c>
      <c r="C71" s="32"/>
      <c r="D71" s="32"/>
      <c r="E71" s="23" t="s">
        <v>3</v>
      </c>
      <c r="F71" s="204"/>
      <c r="G71" s="25">
        <f>M71*$O$21</f>
        <v>0</v>
      </c>
      <c r="H71" s="25">
        <f>N71*$O$21</f>
        <v>94400</v>
      </c>
      <c r="I71" s="25"/>
      <c r="J71" s="35">
        <f>+G71+H71+I71</f>
        <v>94400</v>
      </c>
      <c r="K71" s="28">
        <f>J71*$F71</f>
        <v>0</v>
      </c>
      <c r="L71" s="32"/>
      <c r="N71">
        <v>80000</v>
      </c>
    </row>
    <row r="72" spans="1:15">
      <c r="A72" s="30" t="str">
        <f>IF(ISBLANK(E72),"",MAX($A$21:A71)+1)</f>
        <v/>
      </c>
      <c r="B72" s="70"/>
      <c r="C72" s="32"/>
      <c r="D72" s="32"/>
      <c r="E72" s="23"/>
      <c r="F72" s="204"/>
      <c r="G72" s="25"/>
      <c r="H72" s="25"/>
      <c r="I72" s="25"/>
      <c r="J72" s="35">
        <f>+G72+H72+I72</f>
        <v>0</v>
      </c>
      <c r="K72" s="28">
        <f>J72*$F72</f>
        <v>0</v>
      </c>
      <c r="L72" s="32"/>
    </row>
    <row r="73" spans="1:15" ht="24">
      <c r="A73" s="86" t="s">
        <v>12</v>
      </c>
      <c r="B73" s="87" t="s">
        <v>227</v>
      </c>
      <c r="C73" s="85"/>
      <c r="D73" s="135"/>
      <c r="E73" s="82"/>
      <c r="F73" s="205"/>
      <c r="G73" s="83"/>
      <c r="H73" s="83"/>
      <c r="I73" s="83"/>
      <c r="J73" s="84"/>
      <c r="K73" s="84">
        <f>SUBTOTAL(9,K74:K77)</f>
        <v>17558400</v>
      </c>
      <c r="L73" s="85"/>
    </row>
    <row r="74" spans="1:15" ht="24">
      <c r="A74" s="30">
        <f>IF(ISBLANK(E74),"",COUNTA($E$20:E74))</f>
        <v>39</v>
      </c>
      <c r="B74" s="70" t="s">
        <v>589</v>
      </c>
      <c r="C74" s="32"/>
      <c r="D74" s="32"/>
      <c r="E74" s="23" t="s">
        <v>5</v>
      </c>
      <c r="F74" s="204">
        <v>1</v>
      </c>
      <c r="G74" s="25">
        <f t="shared" ref="G74:H76" si="15">M74*$O$21</f>
        <v>9940320</v>
      </c>
      <c r="H74" s="25">
        <f t="shared" si="15"/>
        <v>1104480</v>
      </c>
      <c r="I74" s="25"/>
      <c r="J74" s="35">
        <f>+G74+H74+I74</f>
        <v>11044800</v>
      </c>
      <c r="K74" s="28">
        <f>J74*$F74</f>
        <v>11044800</v>
      </c>
      <c r="L74" s="32"/>
      <c r="M74">
        <f>O74*0.9</f>
        <v>8424000</v>
      </c>
      <c r="N74">
        <f>O74*0.1</f>
        <v>936000</v>
      </c>
      <c r="O74">
        <f>2*2.4*1950000</f>
        <v>9360000</v>
      </c>
    </row>
    <row r="75" spans="1:15" ht="24">
      <c r="A75" s="30">
        <f>IF(ISBLANK(E75),"",COUNTA($E$20:E75))</f>
        <v>40</v>
      </c>
      <c r="B75" s="70" t="s">
        <v>590</v>
      </c>
      <c r="C75" s="32"/>
      <c r="D75" s="33"/>
      <c r="E75" s="23" t="s">
        <v>3</v>
      </c>
      <c r="F75" s="204">
        <v>1.2</v>
      </c>
      <c r="G75" s="25">
        <f t="shared" si="15"/>
        <v>2230200</v>
      </c>
      <c r="H75" s="25">
        <f t="shared" si="15"/>
        <v>247800</v>
      </c>
      <c r="I75" s="25"/>
      <c r="J75" s="35">
        <f>+G75+H75+I75</f>
        <v>2478000</v>
      </c>
      <c r="K75" s="28">
        <f>J75*$F75</f>
        <v>2973600</v>
      </c>
      <c r="L75" s="32"/>
      <c r="M75">
        <f>O75*0.9</f>
        <v>1890000</v>
      </c>
      <c r="N75">
        <f>O75*0.1</f>
        <v>210000</v>
      </c>
      <c r="O75">
        <v>2100000</v>
      </c>
    </row>
    <row r="76" spans="1:15" ht="24">
      <c r="A76" s="30">
        <f>IF(ISBLANK(E76),"",COUNTA($E$20:E76))</f>
        <v>41</v>
      </c>
      <c r="B76" s="70" t="s">
        <v>591</v>
      </c>
      <c r="C76" s="32"/>
      <c r="D76" s="33"/>
      <c r="E76" s="23" t="s">
        <v>5</v>
      </c>
      <c r="F76" s="204">
        <v>1</v>
      </c>
      <c r="G76" s="25">
        <f t="shared" si="15"/>
        <v>3186000</v>
      </c>
      <c r="H76" s="25">
        <f t="shared" si="15"/>
        <v>354000</v>
      </c>
      <c r="I76" s="25"/>
      <c r="J76" s="35">
        <f>+G76+H76+I76</f>
        <v>3540000</v>
      </c>
      <c r="K76" s="28">
        <f>J76*$F76</f>
        <v>3540000</v>
      </c>
      <c r="L76" s="32"/>
      <c r="M76">
        <f>O76*0.9</f>
        <v>2700000</v>
      </c>
      <c r="N76">
        <f>O76*0.1</f>
        <v>300000</v>
      </c>
      <c r="O76">
        <v>3000000</v>
      </c>
    </row>
    <row r="77" spans="1:15">
      <c r="A77" s="30" t="str">
        <f>IF(ISBLANK(E77),"",MAX($A$21:A73)+1)</f>
        <v/>
      </c>
      <c r="B77" s="70"/>
      <c r="C77" s="32"/>
      <c r="D77" s="32"/>
      <c r="E77" s="23"/>
      <c r="F77" s="204"/>
      <c r="G77" s="25"/>
      <c r="H77" s="25"/>
      <c r="I77" s="25"/>
      <c r="J77" s="35">
        <f>+G77+H77+I77</f>
        <v>0</v>
      </c>
      <c r="K77" s="28">
        <f>J77*$F77</f>
        <v>0</v>
      </c>
      <c r="L77" s="32"/>
    </row>
    <row r="78" spans="1:15" ht="24">
      <c r="A78" s="86" t="s">
        <v>12</v>
      </c>
      <c r="B78" s="87" t="s">
        <v>632</v>
      </c>
      <c r="C78" s="85"/>
      <c r="D78" s="135"/>
      <c r="E78" s="82"/>
      <c r="F78" s="205"/>
      <c r="G78" s="83"/>
      <c r="H78" s="83"/>
      <c r="I78" s="83"/>
      <c r="J78" s="84"/>
      <c r="K78" s="84" t="e">
        <f>SUBTOTAL(9,K80:K108)</f>
        <v>#REF!</v>
      </c>
      <c r="L78" s="85"/>
    </row>
    <row r="79" spans="1:15" s="159" customFormat="1">
      <c r="A79" s="182"/>
      <c r="B79" s="189" t="s">
        <v>633</v>
      </c>
      <c r="C79" s="153"/>
      <c r="D79" s="91"/>
      <c r="E79" s="187"/>
      <c r="F79" s="206"/>
      <c r="G79" s="183"/>
      <c r="H79" s="183"/>
      <c r="I79" s="183"/>
      <c r="J79" s="184"/>
      <c r="K79" s="184"/>
      <c r="L79" s="153"/>
      <c r="M79"/>
      <c r="N79"/>
      <c r="O79"/>
    </row>
    <row r="80" spans="1:15" s="159" customFormat="1">
      <c r="A80" s="182"/>
      <c r="B80" s="185" t="s">
        <v>504</v>
      </c>
      <c r="C80" s="153"/>
      <c r="D80" s="91"/>
      <c r="E80" s="186" t="s">
        <v>1</v>
      </c>
      <c r="F80" s="206"/>
      <c r="G80" s="25">
        <f t="shared" ref="G80:H84" si="16">M80*$O$21</f>
        <v>19824</v>
      </c>
      <c r="H80" s="25">
        <f t="shared" si="16"/>
        <v>6844</v>
      </c>
      <c r="I80" s="183"/>
      <c r="J80" s="35">
        <f t="shared" ref="J80:J108" si="17">+G80+H80+I80</f>
        <v>26668</v>
      </c>
      <c r="K80" s="28">
        <f t="shared" ref="K80:K108" si="18">J80*$F80</f>
        <v>0</v>
      </c>
      <c r="L80" s="153"/>
      <c r="M80" s="190">
        <v>16800</v>
      </c>
      <c r="N80" s="190">
        <v>5800</v>
      </c>
      <c r="O80"/>
    </row>
    <row r="81" spans="1:15" s="159" customFormat="1">
      <c r="A81" s="182"/>
      <c r="B81" s="185" t="s">
        <v>505</v>
      </c>
      <c r="C81" s="153"/>
      <c r="D81" s="91"/>
      <c r="E81" s="186" t="s">
        <v>1</v>
      </c>
      <c r="F81" s="206"/>
      <c r="G81" s="25">
        <f t="shared" si="16"/>
        <v>23600</v>
      </c>
      <c r="H81" s="25">
        <f t="shared" si="16"/>
        <v>6844</v>
      </c>
      <c r="I81" s="183"/>
      <c r="J81" s="35">
        <f t="shared" si="17"/>
        <v>30444</v>
      </c>
      <c r="K81" s="28">
        <f t="shared" si="18"/>
        <v>0</v>
      </c>
      <c r="L81" s="153"/>
      <c r="M81" s="190">
        <v>20000</v>
      </c>
      <c r="N81" s="190">
        <v>5800</v>
      </c>
      <c r="O81"/>
    </row>
    <row r="82" spans="1:15" s="159" customFormat="1">
      <c r="A82" s="182"/>
      <c r="B82" s="185" t="s">
        <v>506</v>
      </c>
      <c r="C82" s="153"/>
      <c r="D82" s="91"/>
      <c r="E82" s="186" t="s">
        <v>3</v>
      </c>
      <c r="F82" s="206"/>
      <c r="G82" s="25">
        <f t="shared" si="16"/>
        <v>41300</v>
      </c>
      <c r="H82" s="25">
        <f t="shared" si="16"/>
        <v>23600</v>
      </c>
      <c r="I82" s="183"/>
      <c r="J82" s="35">
        <f t="shared" si="17"/>
        <v>64900</v>
      </c>
      <c r="K82" s="28">
        <f t="shared" si="18"/>
        <v>0</v>
      </c>
      <c r="L82" s="153"/>
      <c r="M82" s="190">
        <v>35000</v>
      </c>
      <c r="N82" s="190">
        <v>20000</v>
      </c>
      <c r="O82"/>
    </row>
    <row r="83" spans="1:15" s="159" customFormat="1">
      <c r="A83" s="182"/>
      <c r="B83" s="189" t="s">
        <v>634</v>
      </c>
      <c r="C83" s="153"/>
      <c r="D83" s="91"/>
      <c r="E83" s="187"/>
      <c r="F83" s="206"/>
      <c r="G83" s="25">
        <f t="shared" si="16"/>
        <v>0</v>
      </c>
      <c r="H83" s="25">
        <f t="shared" si="16"/>
        <v>0</v>
      </c>
      <c r="I83" s="183"/>
      <c r="J83" s="35">
        <f t="shared" si="17"/>
        <v>0</v>
      </c>
      <c r="K83" s="28">
        <f t="shared" si="18"/>
        <v>0</v>
      </c>
      <c r="L83" s="153"/>
      <c r="M83"/>
      <c r="N83"/>
      <c r="O83"/>
    </row>
    <row r="84" spans="1:15" s="159" customFormat="1">
      <c r="A84" s="182"/>
      <c r="B84" s="185" t="s">
        <v>635</v>
      </c>
      <c r="C84" s="153"/>
      <c r="D84" s="91"/>
      <c r="E84" s="186" t="s">
        <v>1</v>
      </c>
      <c r="F84" s="206"/>
      <c r="G84" s="25">
        <f t="shared" si="16"/>
        <v>23600</v>
      </c>
      <c r="H84" s="25">
        <f t="shared" si="16"/>
        <v>590</v>
      </c>
      <c r="I84" s="183"/>
      <c r="J84" s="35">
        <f t="shared" si="17"/>
        <v>24190</v>
      </c>
      <c r="K84" s="28">
        <f t="shared" si="18"/>
        <v>0</v>
      </c>
      <c r="L84" s="153"/>
      <c r="M84" s="190">
        <v>20000</v>
      </c>
      <c r="N84" s="190">
        <v>500</v>
      </c>
      <c r="O84"/>
    </row>
    <row r="85" spans="1:15" s="159" customFormat="1" ht="22.5">
      <c r="A85" s="182"/>
      <c r="B85" s="189" t="s">
        <v>636</v>
      </c>
      <c r="C85" s="153"/>
      <c r="D85" s="91"/>
      <c r="E85" s="187"/>
      <c r="F85" s="206"/>
      <c r="G85" s="183"/>
      <c r="H85" s="183"/>
      <c r="I85" s="183"/>
      <c r="J85" s="184"/>
      <c r="K85" s="184"/>
      <c r="L85" s="153"/>
      <c r="M85"/>
      <c r="N85"/>
      <c r="O85"/>
    </row>
    <row r="86" spans="1:15" s="159" customFormat="1">
      <c r="A86" s="182"/>
      <c r="B86" s="188" t="s">
        <v>483</v>
      </c>
      <c r="C86" s="153"/>
      <c r="D86" s="91"/>
      <c r="E86" s="186" t="s">
        <v>46</v>
      </c>
      <c r="F86" s="206"/>
      <c r="G86" s="25">
        <f t="shared" ref="G86:H108" si="19">M86*$O$21</f>
        <v>171100</v>
      </c>
      <c r="H86" s="25">
        <f t="shared" si="19"/>
        <v>53100</v>
      </c>
      <c r="I86" s="183"/>
      <c r="J86" s="35">
        <f t="shared" si="17"/>
        <v>224200</v>
      </c>
      <c r="K86" s="28">
        <f t="shared" si="18"/>
        <v>0</v>
      </c>
      <c r="L86" s="153"/>
      <c r="M86" s="190">
        <v>145000</v>
      </c>
      <c r="N86" s="190">
        <v>45000</v>
      </c>
      <c r="O86"/>
    </row>
    <row r="87" spans="1:15" s="159" customFormat="1">
      <c r="A87" s="182"/>
      <c r="B87" s="188" t="s">
        <v>484</v>
      </c>
      <c r="C87" s="153"/>
      <c r="D87" s="91"/>
      <c r="E87" s="186" t="s">
        <v>46</v>
      </c>
      <c r="F87" s="206"/>
      <c r="G87" s="25">
        <f t="shared" si="19"/>
        <v>129800</v>
      </c>
      <c r="H87" s="25">
        <f t="shared" si="19"/>
        <v>47200</v>
      </c>
      <c r="I87" s="183"/>
      <c r="J87" s="35">
        <f t="shared" si="17"/>
        <v>177000</v>
      </c>
      <c r="K87" s="28">
        <f t="shared" si="18"/>
        <v>0</v>
      </c>
      <c r="L87" s="153"/>
      <c r="M87" s="190">
        <v>110000</v>
      </c>
      <c r="N87" s="190">
        <v>40000</v>
      </c>
      <c r="O87"/>
    </row>
    <row r="88" spans="1:15" s="159" customFormat="1">
      <c r="A88" s="182"/>
      <c r="B88" s="188" t="s">
        <v>507</v>
      </c>
      <c r="C88" s="153"/>
      <c r="D88" s="91"/>
      <c r="E88" s="186" t="s">
        <v>46</v>
      </c>
      <c r="F88" s="206"/>
      <c r="G88" s="25">
        <f t="shared" si="19"/>
        <v>17700</v>
      </c>
      <c r="H88" s="25">
        <f t="shared" si="19"/>
        <v>0</v>
      </c>
      <c r="I88" s="183"/>
      <c r="J88" s="35">
        <f t="shared" si="17"/>
        <v>17700</v>
      </c>
      <c r="K88" s="28">
        <f t="shared" si="18"/>
        <v>0</v>
      </c>
      <c r="L88" s="153"/>
      <c r="M88" s="190">
        <v>15000</v>
      </c>
      <c r="N88" s="190"/>
      <c r="O88"/>
    </row>
    <row r="89" spans="1:15" s="159" customFormat="1">
      <c r="A89" s="182"/>
      <c r="B89" s="188" t="s">
        <v>637</v>
      </c>
      <c r="C89" s="153"/>
      <c r="D89" s="91"/>
      <c r="E89" s="186" t="s">
        <v>46</v>
      </c>
      <c r="F89" s="206"/>
      <c r="G89" s="25">
        <f t="shared" si="19"/>
        <v>4720</v>
      </c>
      <c r="H89" s="25">
        <f t="shared" si="19"/>
        <v>0</v>
      </c>
      <c r="I89" s="183"/>
      <c r="J89" s="35">
        <f t="shared" si="17"/>
        <v>4720</v>
      </c>
      <c r="K89" s="28">
        <f t="shared" si="18"/>
        <v>0</v>
      </c>
      <c r="L89" s="153"/>
      <c r="M89" s="190">
        <v>4000</v>
      </c>
      <c r="N89" s="190"/>
      <c r="O89"/>
    </row>
    <row r="90" spans="1:15" s="159" customFormat="1">
      <c r="A90" s="182"/>
      <c r="B90" s="185" t="s">
        <v>638</v>
      </c>
      <c r="C90" s="153"/>
      <c r="D90" s="91"/>
      <c r="E90" s="186" t="s">
        <v>16</v>
      </c>
      <c r="F90" s="206"/>
      <c r="G90" s="25">
        <f t="shared" si="19"/>
        <v>35400</v>
      </c>
      <c r="H90" s="25">
        <f t="shared" si="19"/>
        <v>7080</v>
      </c>
      <c r="I90" s="183"/>
      <c r="J90" s="35">
        <f t="shared" si="17"/>
        <v>42480</v>
      </c>
      <c r="K90" s="28">
        <f t="shared" si="18"/>
        <v>0</v>
      </c>
      <c r="L90" s="153"/>
      <c r="M90" s="190">
        <v>30000</v>
      </c>
      <c r="N90" s="190">
        <v>6000</v>
      </c>
      <c r="O90"/>
    </row>
    <row r="91" spans="1:15" s="159" customFormat="1">
      <c r="A91" s="182"/>
      <c r="B91" s="185" t="s">
        <v>639</v>
      </c>
      <c r="C91" s="153"/>
      <c r="D91" s="91"/>
      <c r="E91" s="186" t="s">
        <v>16</v>
      </c>
      <c r="F91" s="206"/>
      <c r="G91" s="25">
        <f t="shared" si="19"/>
        <v>29500</v>
      </c>
      <c r="H91" s="25">
        <f t="shared" si="19"/>
        <v>11800</v>
      </c>
      <c r="I91" s="183"/>
      <c r="J91" s="35">
        <f t="shared" si="17"/>
        <v>41300</v>
      </c>
      <c r="K91" s="28">
        <f t="shared" si="18"/>
        <v>0</v>
      </c>
      <c r="L91" s="153"/>
      <c r="M91" s="190">
        <v>25000</v>
      </c>
      <c r="N91" s="190">
        <v>10000</v>
      </c>
      <c r="O91"/>
    </row>
    <row r="92" spans="1:15" s="159" customFormat="1">
      <c r="A92" s="182"/>
      <c r="B92" s="189" t="s">
        <v>640</v>
      </c>
      <c r="C92" s="153"/>
      <c r="D92" s="91"/>
      <c r="E92" s="187"/>
      <c r="F92" s="206"/>
      <c r="G92" s="25">
        <f t="shared" si="19"/>
        <v>0</v>
      </c>
      <c r="H92" s="25">
        <f t="shared" si="19"/>
        <v>0</v>
      </c>
      <c r="I92" s="183"/>
      <c r="J92" s="35">
        <f t="shared" si="17"/>
        <v>0</v>
      </c>
      <c r="K92" s="28">
        <f t="shared" si="18"/>
        <v>0</v>
      </c>
      <c r="L92" s="153"/>
      <c r="M92"/>
      <c r="N92"/>
      <c r="O92"/>
    </row>
    <row r="93" spans="1:15" s="159" customFormat="1">
      <c r="A93" s="182"/>
      <c r="B93" s="185" t="s">
        <v>488</v>
      </c>
      <c r="C93" s="153"/>
      <c r="D93" s="91"/>
      <c r="E93" s="186" t="s">
        <v>1</v>
      </c>
      <c r="F93" s="206"/>
      <c r="G93" s="25">
        <f t="shared" si="19"/>
        <v>0</v>
      </c>
      <c r="H93" s="25">
        <f t="shared" si="19"/>
        <v>590</v>
      </c>
      <c r="I93" s="183"/>
      <c r="J93" s="35">
        <f t="shared" si="17"/>
        <v>590</v>
      </c>
      <c r="K93" s="28">
        <f t="shared" si="18"/>
        <v>0</v>
      </c>
      <c r="L93" s="153"/>
      <c r="M93"/>
      <c r="N93" s="190">
        <v>500</v>
      </c>
      <c r="O93"/>
    </row>
    <row r="94" spans="1:15" s="159" customFormat="1">
      <c r="A94" s="182"/>
      <c r="B94" s="185" t="s">
        <v>508</v>
      </c>
      <c r="C94" s="153"/>
      <c r="D94" s="91"/>
      <c r="E94" s="186" t="s">
        <v>1</v>
      </c>
      <c r="F94" s="206"/>
      <c r="G94" s="25">
        <f t="shared" si="19"/>
        <v>0</v>
      </c>
      <c r="H94" s="25">
        <f t="shared" si="19"/>
        <v>4248</v>
      </c>
      <c r="I94" s="183"/>
      <c r="J94" s="35">
        <f t="shared" si="17"/>
        <v>4248</v>
      </c>
      <c r="K94" s="28">
        <f t="shared" si="18"/>
        <v>0</v>
      </c>
      <c r="L94" s="153"/>
      <c r="M94"/>
      <c r="N94" s="190">
        <v>3600</v>
      </c>
      <c r="O94"/>
    </row>
    <row r="95" spans="1:15" s="159" customFormat="1">
      <c r="A95" s="182"/>
      <c r="B95" s="189" t="s">
        <v>641</v>
      </c>
      <c r="C95" s="153"/>
      <c r="D95" s="91"/>
      <c r="E95" s="187"/>
      <c r="F95" s="206"/>
      <c r="G95" s="25">
        <f t="shared" si="19"/>
        <v>0</v>
      </c>
      <c r="H95" s="25">
        <f t="shared" si="19"/>
        <v>0</v>
      </c>
      <c r="I95" s="183"/>
      <c r="J95" s="35">
        <f t="shared" si="17"/>
        <v>0</v>
      </c>
      <c r="K95" s="28">
        <f t="shared" si="18"/>
        <v>0</v>
      </c>
      <c r="L95" s="153"/>
      <c r="M95"/>
      <c r="N95"/>
      <c r="O95"/>
    </row>
    <row r="96" spans="1:15" s="159" customFormat="1">
      <c r="A96" s="182"/>
      <c r="B96" s="185" t="s">
        <v>642</v>
      </c>
      <c r="C96" s="153"/>
      <c r="D96" s="91"/>
      <c r="E96" s="186" t="s">
        <v>3</v>
      </c>
      <c r="F96" s="206"/>
      <c r="G96" s="25">
        <f t="shared" si="19"/>
        <v>171100</v>
      </c>
      <c r="H96" s="25">
        <f t="shared" si="19"/>
        <v>41300</v>
      </c>
      <c r="I96" s="183"/>
      <c r="J96" s="35">
        <f t="shared" si="17"/>
        <v>212400</v>
      </c>
      <c r="K96" s="28">
        <f t="shared" si="18"/>
        <v>0</v>
      </c>
      <c r="L96" s="153"/>
      <c r="M96" s="191">
        <v>145000</v>
      </c>
      <c r="N96" s="191">
        <v>35000</v>
      </c>
      <c r="O96"/>
    </row>
    <row r="97" spans="1:15" s="159" customFormat="1">
      <c r="A97" s="182"/>
      <c r="B97" s="185" t="s">
        <v>643</v>
      </c>
      <c r="C97" s="153"/>
      <c r="D97" s="91"/>
      <c r="E97" s="186" t="s">
        <v>3</v>
      </c>
      <c r="F97" s="206"/>
      <c r="G97" s="25">
        <f t="shared" si="19"/>
        <v>129800</v>
      </c>
      <c r="H97" s="25">
        <f t="shared" si="19"/>
        <v>41300</v>
      </c>
      <c r="I97" s="183"/>
      <c r="J97" s="35">
        <f t="shared" si="17"/>
        <v>171100</v>
      </c>
      <c r="K97" s="28">
        <f t="shared" si="18"/>
        <v>0</v>
      </c>
      <c r="L97" s="153"/>
      <c r="M97" s="191">
        <v>110000</v>
      </c>
      <c r="N97" s="191">
        <v>35000</v>
      </c>
      <c r="O97"/>
    </row>
    <row r="98" spans="1:15" s="159" customFormat="1">
      <c r="A98" s="182"/>
      <c r="B98" s="185" t="s">
        <v>644</v>
      </c>
      <c r="C98" s="153"/>
      <c r="D98" s="91"/>
      <c r="E98" s="186" t="s">
        <v>3</v>
      </c>
      <c r="F98" s="206"/>
      <c r="G98" s="25">
        <f t="shared" si="19"/>
        <v>177000</v>
      </c>
      <c r="H98" s="25">
        <f t="shared" si="19"/>
        <v>23600</v>
      </c>
      <c r="I98" s="183"/>
      <c r="J98" s="35">
        <f t="shared" si="17"/>
        <v>200600</v>
      </c>
      <c r="K98" s="28">
        <f t="shared" si="18"/>
        <v>0</v>
      </c>
      <c r="L98" s="153"/>
      <c r="M98" s="191">
        <v>150000</v>
      </c>
      <c r="N98" s="191">
        <v>20000</v>
      </c>
      <c r="O98"/>
    </row>
    <row r="99" spans="1:15" s="159" customFormat="1">
      <c r="A99" s="182"/>
      <c r="B99" s="185" t="s">
        <v>645</v>
      </c>
      <c r="C99" s="153"/>
      <c r="D99" s="91"/>
      <c r="E99" s="186" t="s">
        <v>16</v>
      </c>
      <c r="F99" s="206"/>
      <c r="G99" s="25">
        <f t="shared" si="19"/>
        <v>106200</v>
      </c>
      <c r="H99" s="25">
        <f t="shared" si="19"/>
        <v>17700</v>
      </c>
      <c r="I99" s="183"/>
      <c r="J99" s="35">
        <f t="shared" si="17"/>
        <v>123900</v>
      </c>
      <c r="K99" s="28">
        <f t="shared" si="18"/>
        <v>0</v>
      </c>
      <c r="L99" s="153"/>
      <c r="M99" s="191">
        <v>90000</v>
      </c>
      <c r="N99" s="191">
        <v>15000</v>
      </c>
      <c r="O99"/>
    </row>
    <row r="100" spans="1:15" s="159" customFormat="1">
      <c r="A100" s="182"/>
      <c r="B100" s="185" t="s">
        <v>646</v>
      </c>
      <c r="C100" s="153"/>
      <c r="D100" s="91"/>
      <c r="E100" s="186" t="s">
        <v>46</v>
      </c>
      <c r="F100" s="206"/>
      <c r="G100" s="25">
        <f t="shared" si="19"/>
        <v>9440</v>
      </c>
      <c r="H100" s="25">
        <f t="shared" si="19"/>
        <v>5900</v>
      </c>
      <c r="I100" s="183"/>
      <c r="J100" s="35">
        <f t="shared" si="17"/>
        <v>15340</v>
      </c>
      <c r="K100" s="28">
        <f t="shared" si="18"/>
        <v>0</v>
      </c>
      <c r="L100" s="153"/>
      <c r="M100" s="191">
        <v>8000</v>
      </c>
      <c r="N100" s="191">
        <v>5000</v>
      </c>
      <c r="O100"/>
    </row>
    <row r="101" spans="1:15" s="159" customFormat="1">
      <c r="A101" s="182"/>
      <c r="B101" s="189" t="s">
        <v>647</v>
      </c>
      <c r="C101" s="153"/>
      <c r="D101" s="91"/>
      <c r="E101" s="187"/>
      <c r="F101" s="206"/>
      <c r="G101" s="25">
        <f t="shared" si="19"/>
        <v>0</v>
      </c>
      <c r="H101" s="25">
        <f t="shared" si="19"/>
        <v>0</v>
      </c>
      <c r="I101" s="183"/>
      <c r="J101" s="35">
        <f t="shared" si="17"/>
        <v>0</v>
      </c>
      <c r="K101" s="28">
        <f t="shared" si="18"/>
        <v>0</v>
      </c>
      <c r="L101" s="153"/>
      <c r="M101"/>
      <c r="N101"/>
      <c r="O101"/>
    </row>
    <row r="102" spans="1:15" s="159" customFormat="1">
      <c r="A102" s="182"/>
      <c r="B102" s="185" t="s">
        <v>485</v>
      </c>
      <c r="C102" s="153"/>
      <c r="D102" s="91"/>
      <c r="E102" s="186" t="s">
        <v>2</v>
      </c>
      <c r="F102" s="206"/>
      <c r="G102" s="25">
        <f t="shared" si="19"/>
        <v>826000</v>
      </c>
      <c r="H102" s="25">
        <f t="shared" si="19"/>
        <v>295000</v>
      </c>
      <c r="I102" s="183"/>
      <c r="J102" s="35">
        <f t="shared" si="17"/>
        <v>1121000</v>
      </c>
      <c r="K102" s="28">
        <f t="shared" si="18"/>
        <v>0</v>
      </c>
      <c r="L102" s="153"/>
      <c r="M102" s="191">
        <v>700000</v>
      </c>
      <c r="N102" s="191">
        <v>250000</v>
      </c>
      <c r="O102"/>
    </row>
    <row r="103" spans="1:15" s="159" customFormat="1">
      <c r="A103" s="182"/>
      <c r="B103" s="185" t="s">
        <v>648</v>
      </c>
      <c r="C103" s="153"/>
      <c r="D103" s="91"/>
      <c r="E103" s="186" t="s">
        <v>46</v>
      </c>
      <c r="F103" s="206"/>
      <c r="G103" s="25">
        <f t="shared" si="19"/>
        <v>295000</v>
      </c>
      <c r="H103" s="25">
        <f t="shared" si="19"/>
        <v>0</v>
      </c>
      <c r="I103" s="183"/>
      <c r="J103" s="35">
        <f t="shared" si="17"/>
        <v>295000</v>
      </c>
      <c r="K103" s="28">
        <f t="shared" si="18"/>
        <v>0</v>
      </c>
      <c r="L103" s="153"/>
      <c r="M103" s="191">
        <v>250000</v>
      </c>
      <c r="N103" s="191"/>
      <c r="O103"/>
    </row>
    <row r="104" spans="1:15" s="159" customFormat="1">
      <c r="A104" s="182"/>
      <c r="B104" s="185" t="s">
        <v>486</v>
      </c>
      <c r="C104" s="153"/>
      <c r="D104" s="91"/>
      <c r="E104" s="186" t="s">
        <v>2</v>
      </c>
      <c r="F104" s="206"/>
      <c r="G104" s="25">
        <f t="shared" si="19"/>
        <v>531000</v>
      </c>
      <c r="H104" s="25">
        <f t="shared" si="19"/>
        <v>141600</v>
      </c>
      <c r="I104" s="183"/>
      <c r="J104" s="35">
        <f t="shared" si="17"/>
        <v>672600</v>
      </c>
      <c r="K104" s="28">
        <f t="shared" si="18"/>
        <v>0</v>
      </c>
      <c r="L104" s="153"/>
      <c r="M104" s="191">
        <v>450000</v>
      </c>
      <c r="N104" s="191">
        <v>120000</v>
      </c>
      <c r="O104"/>
    </row>
    <row r="105" spans="1:15" s="159" customFormat="1">
      <c r="A105" s="182"/>
      <c r="B105" s="185" t="s">
        <v>487</v>
      </c>
      <c r="C105" s="153"/>
      <c r="D105" s="91"/>
      <c r="E105" s="186" t="s">
        <v>16</v>
      </c>
      <c r="F105" s="206"/>
      <c r="G105" s="25">
        <f t="shared" si="19"/>
        <v>141600</v>
      </c>
      <c r="H105" s="25">
        <f t="shared" si="19"/>
        <v>88500</v>
      </c>
      <c r="I105" s="183"/>
      <c r="J105" s="35">
        <f t="shared" si="17"/>
        <v>230100</v>
      </c>
      <c r="K105" s="28">
        <f t="shared" si="18"/>
        <v>0</v>
      </c>
      <c r="L105" s="153"/>
      <c r="M105" s="191">
        <v>120000</v>
      </c>
      <c r="N105" s="191">
        <v>75000</v>
      </c>
      <c r="O105"/>
    </row>
    <row r="106" spans="1:15" ht="24">
      <c r="A106" s="30">
        <f>IF(ISBLANK(E106),"",COUNTA($E$21:E106))</f>
        <v>63</v>
      </c>
      <c r="B106" s="90" t="s">
        <v>118</v>
      </c>
      <c r="C106" s="91"/>
      <c r="D106" s="91"/>
      <c r="E106" s="155" t="s">
        <v>4</v>
      </c>
      <c r="F106" s="206"/>
      <c r="G106" s="25">
        <f t="shared" si="19"/>
        <v>295000</v>
      </c>
      <c r="H106" s="25">
        <f t="shared" si="19"/>
        <v>0</v>
      </c>
      <c r="I106" s="156"/>
      <c r="J106" s="35">
        <f t="shared" si="17"/>
        <v>295000</v>
      </c>
      <c r="K106" s="28">
        <f t="shared" si="18"/>
        <v>0</v>
      </c>
      <c r="L106" s="91"/>
      <c r="M106">
        <f>'02 Nhà Bảo Vệ_&amp; P. Y TẾ'!R171</f>
        <v>250000</v>
      </c>
    </row>
    <row r="107" spans="1:15" ht="24">
      <c r="A107" s="30">
        <f>IF(ISBLANK(E107),"",COUNTA($E$21:E107))</f>
        <v>64</v>
      </c>
      <c r="B107" s="90" t="s">
        <v>119</v>
      </c>
      <c r="C107" s="91"/>
      <c r="D107" s="91"/>
      <c r="E107" s="155" t="s">
        <v>16</v>
      </c>
      <c r="F107" s="206"/>
      <c r="G107" s="25">
        <f t="shared" si="19"/>
        <v>0</v>
      </c>
      <c r="H107" s="25">
        <f t="shared" si="19"/>
        <v>0</v>
      </c>
      <c r="I107" s="156"/>
      <c r="J107" s="35">
        <f t="shared" si="17"/>
        <v>0</v>
      </c>
      <c r="K107" s="28">
        <f t="shared" si="18"/>
        <v>0</v>
      </c>
      <c r="L107" s="91"/>
    </row>
    <row r="108" spans="1:15" ht="24">
      <c r="A108" s="30">
        <f>IF(ISBLANK(E108),"",MAX($A$21:A107)+1)</f>
        <v>65</v>
      </c>
      <c r="B108" s="90" t="s">
        <v>215</v>
      </c>
      <c r="C108" s="91"/>
      <c r="D108" s="174"/>
      <c r="E108" s="155" t="s">
        <v>0</v>
      </c>
      <c r="F108" s="206"/>
      <c r="G108" s="25" t="e">
        <f t="shared" si="19"/>
        <v>#REF!</v>
      </c>
      <c r="H108" s="25" t="e">
        <f t="shared" si="19"/>
        <v>#REF!</v>
      </c>
      <c r="I108" s="156"/>
      <c r="J108" s="157" t="e">
        <f t="shared" si="17"/>
        <v>#REF!</v>
      </c>
      <c r="K108" s="158" t="e">
        <f t="shared" si="18"/>
        <v>#REF!</v>
      </c>
      <c r="L108" s="91"/>
      <c r="M108" t="e">
        <f>'01 Nhà Xưởng 01+02'!#REF!</f>
        <v>#REF!</v>
      </c>
      <c r="N108" t="e">
        <f>'01 Nhà Xưởng 01+02'!#REF!</f>
        <v>#REF!</v>
      </c>
    </row>
    <row r="109" spans="1:15">
      <c r="A109" s="65"/>
      <c r="B109" s="65"/>
      <c r="C109" s="65"/>
      <c r="D109" s="72"/>
      <c r="E109" s="65"/>
      <c r="F109" s="207"/>
      <c r="G109" s="65"/>
      <c r="H109" s="65"/>
      <c r="I109" s="65"/>
      <c r="J109" s="65"/>
      <c r="K109" s="65"/>
      <c r="L109" s="65"/>
    </row>
  </sheetData>
  <autoFilter ref="A6:L109"/>
  <mergeCells count="7">
    <mergeCell ref="L6:L7"/>
    <mergeCell ref="A6:A7"/>
    <mergeCell ref="B6:B7"/>
    <mergeCell ref="C6:C7"/>
    <mergeCell ref="D6:D7"/>
    <mergeCell ref="E6:E7"/>
    <mergeCell ref="F6:F7"/>
  </mergeCells>
  <printOptions horizontalCentered="1"/>
  <pageMargins left="0.5" right="0.5" top="0.5" bottom="0.5" header="0.3" footer="0.3"/>
  <pageSetup scale="65" orientation="landscape" r:id="rId1"/>
  <colBreaks count="1" manualBreakCount="1">
    <brk id="12"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L88"/>
  <sheetViews>
    <sheetView view="pageBreakPreview" zoomScale="85" zoomScaleNormal="100" zoomScaleSheetLayoutView="85" workbookViewId="0">
      <pane ySplit="7" topLeftCell="A41" activePane="bottomLeft" state="frozen"/>
      <selection activeCell="D32" sqref="D32"/>
      <selection pane="bottomLeft" activeCell="H18" sqref="H18"/>
    </sheetView>
  </sheetViews>
  <sheetFormatPr defaultColWidth="8.75" defaultRowHeight="15"/>
  <cols>
    <col min="1" max="1" width="4.5" style="236" customWidth="1"/>
    <col min="2" max="2" width="39.75" style="236" customWidth="1"/>
    <col min="3" max="3" width="31.75" style="236" customWidth="1"/>
    <col min="4" max="4" width="28.125" style="236" customWidth="1"/>
    <col min="5" max="5" width="5.375" style="236" customWidth="1"/>
    <col min="6" max="6" width="10.875" style="236" customWidth="1"/>
    <col min="7" max="7" width="9.875" style="236" bestFit="1" customWidth="1"/>
    <col min="8" max="8" width="10.875" style="236" customWidth="1"/>
    <col min="9" max="9" width="10.875" style="236" hidden="1" customWidth="1"/>
    <col min="10" max="10" width="9.875" style="236" bestFit="1" customWidth="1"/>
    <col min="11" max="11" width="13.125" style="236" bestFit="1" customWidth="1"/>
    <col min="12" max="16384" width="8.75" style="236"/>
  </cols>
  <sheetData>
    <row r="1" spans="1:12" ht="18.75">
      <c r="A1" s="243" t="s">
        <v>966</v>
      </c>
      <c r="B1" s="244"/>
      <c r="C1" s="245"/>
      <c r="D1" s="245"/>
      <c r="E1" s="246"/>
      <c r="F1" s="491"/>
      <c r="G1" s="248"/>
      <c r="H1" s="248"/>
      <c r="I1" s="248"/>
      <c r="J1" s="249"/>
      <c r="K1" s="248"/>
      <c r="L1" s="250"/>
    </row>
    <row r="2" spans="1:12">
      <c r="A2" s="251">
        <f>'04 NHÀ XE'!A2</f>
        <v>0</v>
      </c>
      <c r="B2" s="252"/>
      <c r="C2" s="253"/>
      <c r="D2" s="253"/>
      <c r="E2" s="254"/>
      <c r="F2" s="492"/>
      <c r="G2" s="256"/>
      <c r="H2" s="256"/>
      <c r="I2" s="256"/>
      <c r="J2" s="257"/>
      <c r="K2" s="256"/>
      <c r="L2" s="263"/>
    </row>
    <row r="3" spans="1:12">
      <c r="A3" s="251" t="str">
        <f>"HẠNG MỤC / ITEM : "&amp;B8</f>
        <v xml:space="preserve">HẠNG MỤC / ITEM : HẠNG MỤC BỂ NƯỚC PCCC, NHÀ BƠM
</v>
      </c>
      <c r="B3" s="252"/>
      <c r="C3" s="253"/>
      <c r="D3" s="253"/>
      <c r="E3" s="254"/>
      <c r="F3" s="492"/>
      <c r="G3" s="256"/>
      <c r="H3" s="256"/>
      <c r="I3" s="256"/>
      <c r="J3" s="257"/>
      <c r="K3" s="256"/>
      <c r="L3" s="263"/>
    </row>
    <row r="4" spans="1:12">
      <c r="A4" s="251">
        <f>'04 NHÀ XE'!A4</f>
        <v>0</v>
      </c>
      <c r="B4" s="252"/>
      <c r="C4" s="253"/>
      <c r="D4" s="253"/>
      <c r="E4" s="254"/>
      <c r="F4" s="492"/>
      <c r="G4" s="256"/>
      <c r="H4" s="256"/>
      <c r="I4" s="256"/>
      <c r="J4" s="257"/>
      <c r="K4" s="256"/>
      <c r="L4" s="263"/>
    </row>
    <row r="5" spans="1:12">
      <c r="A5" s="260"/>
      <c r="B5" s="252"/>
      <c r="C5" s="261"/>
      <c r="D5" s="262"/>
      <c r="E5" s="254"/>
      <c r="F5" s="492"/>
      <c r="G5" s="256"/>
      <c r="H5" s="256"/>
      <c r="I5" s="256"/>
      <c r="J5" s="257"/>
      <c r="K5" s="256"/>
      <c r="L5" s="263"/>
    </row>
    <row r="6" spans="1:12" ht="24" customHeight="1">
      <c r="A6" s="1145" t="s">
        <v>967</v>
      </c>
      <c r="B6" s="1146" t="s">
        <v>968</v>
      </c>
      <c r="C6" s="1147" t="s">
        <v>969</v>
      </c>
      <c r="D6" s="1148" t="s">
        <v>416</v>
      </c>
      <c r="E6" s="1147" t="s">
        <v>970</v>
      </c>
      <c r="F6" s="1147" t="s">
        <v>971</v>
      </c>
      <c r="G6" s="265" t="s">
        <v>972</v>
      </c>
      <c r="H6" s="265"/>
      <c r="I6" s="265"/>
      <c r="J6" s="266" t="s">
        <v>973</v>
      </c>
      <c r="K6" s="266"/>
      <c r="L6" s="1144" t="s">
        <v>13</v>
      </c>
    </row>
    <row r="7" spans="1:12" ht="48" customHeight="1">
      <c r="A7" s="1145"/>
      <c r="B7" s="1146"/>
      <c r="C7" s="1147"/>
      <c r="D7" s="1149"/>
      <c r="E7" s="1147"/>
      <c r="F7" s="1147"/>
      <c r="G7" s="535" t="s">
        <v>974</v>
      </c>
      <c r="H7" s="535" t="s">
        <v>975</v>
      </c>
      <c r="I7" s="535" t="s">
        <v>976</v>
      </c>
      <c r="J7" s="535" t="s">
        <v>977</v>
      </c>
      <c r="K7" s="535" t="s">
        <v>978</v>
      </c>
      <c r="L7" s="1144"/>
    </row>
    <row r="8" spans="1:12" ht="24">
      <c r="A8" s="268" t="str">
        <f>A18</f>
        <v>***</v>
      </c>
      <c r="B8" s="269" t="str">
        <f>B18</f>
        <v xml:space="preserve">HẠNG MỤC BỂ NƯỚC PCCC, NHÀ BƠM
</v>
      </c>
      <c r="C8" s="740" t="s">
        <v>1285</v>
      </c>
      <c r="D8" s="271"/>
      <c r="E8" s="272"/>
      <c r="F8" s="273"/>
      <c r="G8" s="274"/>
      <c r="H8" s="274"/>
      <c r="I8" s="274"/>
      <c r="J8" s="275"/>
      <c r="K8" s="275">
        <f>SUBTOTAL(9,K9:K17)</f>
        <v>0</v>
      </c>
      <c r="L8" s="276"/>
    </row>
    <row r="9" spans="1:12" s="739" customFormat="1" ht="30.6" customHeight="1">
      <c r="A9" s="277" t="s">
        <v>21</v>
      </c>
      <c r="B9" s="278" t="str">
        <f>B19</f>
        <v>CÔNG TÁC XỬ LÝ ĐẦU CỌC
PILING WORKS</v>
      </c>
      <c r="C9" s="279"/>
      <c r="D9" s="280"/>
      <c r="E9" s="281"/>
      <c r="F9" s="282"/>
      <c r="G9" s="283"/>
      <c r="H9" s="283"/>
      <c r="I9" s="283"/>
      <c r="J9" s="284"/>
      <c r="K9" s="283">
        <f>K19</f>
        <v>0</v>
      </c>
      <c r="L9" s="285"/>
    </row>
    <row r="10" spans="1:12" ht="24">
      <c r="A10" s="286" t="s">
        <v>29</v>
      </c>
      <c r="B10" s="287" t="str">
        <f>B31</f>
        <v>CÔNG TÁC ĐẤT
EARTHWORK</v>
      </c>
      <c r="C10" s="288"/>
      <c r="D10" s="288"/>
      <c r="E10" s="289"/>
      <c r="F10" s="297"/>
      <c r="G10" s="291"/>
      <c r="H10" s="291"/>
      <c r="I10" s="291"/>
      <c r="J10" s="292"/>
      <c r="K10" s="293">
        <f>K31</f>
        <v>0</v>
      </c>
      <c r="L10" s="294"/>
    </row>
    <row r="11" spans="1:12" ht="24">
      <c r="A11" s="286" t="s">
        <v>31</v>
      </c>
      <c r="B11" s="287" t="str">
        <f>B36</f>
        <v>CÔNG TÁC BÊ TÔNG
CONCRETE WORK</v>
      </c>
      <c r="C11" s="288"/>
      <c r="D11" s="288"/>
      <c r="E11" s="289"/>
      <c r="F11" s="297"/>
      <c r="G11" s="291"/>
      <c r="H11" s="291"/>
      <c r="I11" s="291"/>
      <c r="J11" s="292"/>
      <c r="K11" s="293">
        <f>K36</f>
        <v>0</v>
      </c>
      <c r="L11" s="294"/>
    </row>
    <row r="12" spans="1:12" ht="24">
      <c r="A12" s="286" t="s">
        <v>32</v>
      </c>
      <c r="B12" s="287" t="str">
        <f>B42</f>
        <v>CÔNG TÁC VÁN KHUÔN
FORMWORK</v>
      </c>
      <c r="C12" s="288"/>
      <c r="D12" s="288"/>
      <c r="E12" s="289"/>
      <c r="F12" s="297"/>
      <c r="G12" s="291"/>
      <c r="H12" s="291"/>
      <c r="I12" s="291"/>
      <c r="J12" s="292"/>
      <c r="K12" s="293">
        <f>K42</f>
        <v>0</v>
      </c>
      <c r="L12" s="294"/>
    </row>
    <row r="13" spans="1:12" ht="24">
      <c r="A13" s="286" t="s">
        <v>36</v>
      </c>
      <c r="B13" s="287" t="str">
        <f>B54</f>
        <v>CÔNG TÁC CỐT THÉP
REBAR WORK</v>
      </c>
      <c r="C13" s="288"/>
      <c r="D13" s="741"/>
      <c r="E13" s="289"/>
      <c r="F13" s="297"/>
      <c r="G13" s="291"/>
      <c r="H13" s="291"/>
      <c r="I13" s="291"/>
      <c r="J13" s="292"/>
      <c r="K13" s="293">
        <f>K54</f>
        <v>0</v>
      </c>
      <c r="L13" s="294"/>
    </row>
    <row r="14" spans="1:12" ht="24">
      <c r="A14" s="286" t="s">
        <v>38</v>
      </c>
      <c r="B14" s="287" t="str">
        <f>B70</f>
        <v>CÔNG TÁC CHỐNG THẤM
WATERPROOFING WORK</v>
      </c>
      <c r="C14" s="288"/>
      <c r="D14" s="288"/>
      <c r="E14" s="289"/>
      <c r="F14" s="297"/>
      <c r="G14" s="291"/>
      <c r="H14" s="291"/>
      <c r="I14" s="291"/>
      <c r="J14" s="292"/>
      <c r="K14" s="293">
        <f>K70</f>
        <v>0</v>
      </c>
      <c r="L14" s="294"/>
    </row>
    <row r="15" spans="1:12" ht="24">
      <c r="A15" s="286" t="s">
        <v>39</v>
      </c>
      <c r="B15" s="287" t="str">
        <f>B78</f>
        <v>CÔNG TÁC KHÁC
OTHER WORKS</v>
      </c>
      <c r="C15" s="288"/>
      <c r="D15" s="288"/>
      <c r="E15" s="289"/>
      <c r="F15" s="297"/>
      <c r="G15" s="291"/>
      <c r="H15" s="291"/>
      <c r="I15" s="291"/>
      <c r="J15" s="292"/>
      <c r="K15" s="293">
        <f>K78</f>
        <v>0</v>
      </c>
      <c r="L15" s="294"/>
    </row>
    <row r="16" spans="1:12">
      <c r="A16" s="286"/>
      <c r="B16" s="295"/>
      <c r="C16" s="288"/>
      <c r="D16" s="288"/>
      <c r="E16" s="289"/>
      <c r="F16" s="297"/>
      <c r="G16" s="291"/>
      <c r="H16" s="291"/>
      <c r="I16" s="291"/>
      <c r="J16" s="292"/>
      <c r="K16" s="296"/>
      <c r="L16" s="294"/>
    </row>
    <row r="17" spans="1:12">
      <c r="A17" s="286"/>
      <c r="B17" s="295"/>
      <c r="C17" s="288"/>
      <c r="D17" s="288"/>
      <c r="E17" s="289"/>
      <c r="F17" s="297"/>
      <c r="G17" s="291"/>
      <c r="H17" s="291"/>
      <c r="I17" s="291"/>
      <c r="J17" s="292"/>
      <c r="K17" s="296"/>
      <c r="L17" s="294"/>
    </row>
    <row r="18" spans="1:12" ht="24">
      <c r="A18" s="268" t="s">
        <v>14</v>
      </c>
      <c r="B18" s="269" t="s">
        <v>1836</v>
      </c>
      <c r="C18" s="270"/>
      <c r="D18" s="271"/>
      <c r="E18" s="272"/>
      <c r="F18" s="273"/>
      <c r="G18" s="274"/>
      <c r="H18" s="274"/>
      <c r="I18" s="274"/>
      <c r="J18" s="275"/>
      <c r="K18" s="275">
        <f>SUBTOTAL(9,K89:K314)</f>
        <v>0</v>
      </c>
      <c r="L18" s="276"/>
    </row>
    <row r="19" spans="1:12" ht="24">
      <c r="A19" s="298" t="s">
        <v>21</v>
      </c>
      <c r="B19" s="299" t="s">
        <v>1826</v>
      </c>
      <c r="C19" s="300"/>
      <c r="D19" s="300"/>
      <c r="E19" s="301"/>
      <c r="F19" s="300"/>
      <c r="G19" s="302"/>
      <c r="H19" s="302"/>
      <c r="I19" s="302"/>
      <c r="J19" s="303"/>
      <c r="K19" s="303">
        <f>SUBTOTAL(9,K20:K30)</f>
        <v>0</v>
      </c>
      <c r="L19" s="300"/>
    </row>
    <row r="20" spans="1:12" s="739" customFormat="1">
      <c r="A20" s="286"/>
      <c r="B20" s="287"/>
      <c r="C20" s="294"/>
      <c r="D20" s="294"/>
      <c r="E20" s="289"/>
      <c r="F20" s="282"/>
      <c r="G20" s="291"/>
      <c r="H20" s="291"/>
      <c r="I20" s="291"/>
      <c r="J20" s="292"/>
      <c r="K20" s="296"/>
      <c r="L20" s="285"/>
    </row>
    <row r="21" spans="1:12" s="739" customFormat="1">
      <c r="A21" s="286"/>
      <c r="B21" s="287"/>
      <c r="C21" s="294"/>
      <c r="D21" s="294"/>
      <c r="E21" s="289"/>
      <c r="F21" s="282"/>
      <c r="G21" s="283"/>
      <c r="H21" s="283"/>
      <c r="I21" s="283"/>
      <c r="J21" s="284"/>
      <c r="K21" s="284"/>
      <c r="L21" s="285"/>
    </row>
    <row r="22" spans="1:12" s="739" customFormat="1">
      <c r="A22" s="286"/>
      <c r="B22" s="287"/>
      <c r="C22" s="294"/>
      <c r="D22" s="294"/>
      <c r="E22" s="289"/>
      <c r="F22" s="282"/>
      <c r="G22" s="283"/>
      <c r="H22" s="283"/>
      <c r="I22" s="283"/>
      <c r="J22" s="284"/>
      <c r="K22" s="284"/>
      <c r="L22" s="285"/>
    </row>
    <row r="23" spans="1:12" s="739" customFormat="1" ht="36">
      <c r="A23" s="286">
        <v>4</v>
      </c>
      <c r="B23" s="287" t="s">
        <v>980</v>
      </c>
      <c r="C23" s="294" t="s">
        <v>1811</v>
      </c>
      <c r="D23" s="294" t="s">
        <v>979</v>
      </c>
      <c r="E23" s="289" t="s">
        <v>2</v>
      </c>
      <c r="F23" s="282">
        <f>19*27</f>
        <v>513</v>
      </c>
      <c r="G23" s="291"/>
      <c r="H23" s="291"/>
      <c r="I23" s="291"/>
      <c r="J23" s="292">
        <f>+G23+H23+I23</f>
        <v>0</v>
      </c>
      <c r="K23" s="296">
        <f>J23*F23</f>
        <v>0</v>
      </c>
      <c r="L23" s="957" t="s">
        <v>1810</v>
      </c>
    </row>
    <row r="24" spans="1:12" s="739" customFormat="1">
      <c r="A24" s="286"/>
      <c r="B24" s="287" t="s">
        <v>763</v>
      </c>
      <c r="C24" s="294"/>
      <c r="D24" s="294"/>
      <c r="E24" s="289"/>
      <c r="F24" s="282"/>
      <c r="G24" s="283"/>
      <c r="H24" s="283"/>
      <c r="I24" s="283"/>
      <c r="J24" s="284"/>
      <c r="K24" s="284"/>
      <c r="L24" s="285"/>
    </row>
    <row r="25" spans="1:12" s="739" customFormat="1" ht="24">
      <c r="A25" s="286">
        <v>6</v>
      </c>
      <c r="B25" s="287" t="s">
        <v>1542</v>
      </c>
      <c r="C25" s="294"/>
      <c r="D25" s="294"/>
      <c r="E25" s="289" t="s">
        <v>2</v>
      </c>
      <c r="F25" s="282"/>
      <c r="G25" s="283"/>
      <c r="H25" s="283"/>
      <c r="I25" s="283"/>
      <c r="J25" s="284"/>
      <c r="K25" s="284"/>
      <c r="L25" s="285"/>
    </row>
    <row r="26" spans="1:12" s="739" customFormat="1" ht="24">
      <c r="A26" s="286">
        <v>8</v>
      </c>
      <c r="B26" s="287" t="s">
        <v>981</v>
      </c>
      <c r="C26" s="294"/>
      <c r="D26" s="294"/>
      <c r="E26" s="289" t="s">
        <v>2</v>
      </c>
      <c r="F26" s="282">
        <f>20*33</f>
        <v>660</v>
      </c>
      <c r="G26" s="291"/>
      <c r="H26" s="291"/>
      <c r="I26" s="291"/>
      <c r="J26" s="292">
        <f t="shared" ref="J26:J30" si="0">+G26+H26+I26</f>
        <v>0</v>
      </c>
      <c r="K26" s="296">
        <f t="shared" ref="K26:K30" si="1">J26*F26</f>
        <v>0</v>
      </c>
      <c r="L26" s="285"/>
    </row>
    <row r="27" spans="1:12" s="739" customFormat="1" ht="24">
      <c r="A27" s="286">
        <v>9</v>
      </c>
      <c r="B27" s="287" t="s">
        <v>982</v>
      </c>
      <c r="C27" s="294"/>
      <c r="D27" s="294"/>
      <c r="E27" s="289" t="s">
        <v>6</v>
      </c>
      <c r="F27" s="282">
        <v>19</v>
      </c>
      <c r="G27" s="291"/>
      <c r="H27" s="291"/>
      <c r="I27" s="291"/>
      <c r="J27" s="292">
        <f t="shared" si="0"/>
        <v>0</v>
      </c>
      <c r="K27" s="296">
        <f t="shared" si="1"/>
        <v>0</v>
      </c>
      <c r="L27" s="285"/>
    </row>
    <row r="28" spans="1:12" s="739" customFormat="1" ht="24">
      <c r="A28" s="286">
        <v>10</v>
      </c>
      <c r="B28" s="287" t="s">
        <v>983</v>
      </c>
      <c r="C28" s="294" t="s">
        <v>984</v>
      </c>
      <c r="D28" s="294" t="s">
        <v>692</v>
      </c>
      <c r="E28" s="289" t="s">
        <v>678</v>
      </c>
      <c r="F28" s="289">
        <f>0.3*0.3*0.005*7850*20</f>
        <v>70.649999999999991</v>
      </c>
      <c r="G28" s="291"/>
      <c r="H28" s="291"/>
      <c r="I28" s="291"/>
      <c r="J28" s="292">
        <f t="shared" si="0"/>
        <v>0</v>
      </c>
      <c r="K28" s="296">
        <f t="shared" si="1"/>
        <v>0</v>
      </c>
      <c r="L28" s="285"/>
    </row>
    <row r="29" spans="1:12" s="739" customFormat="1" ht="24">
      <c r="A29" s="286">
        <v>11</v>
      </c>
      <c r="B29" s="278" t="s">
        <v>985</v>
      </c>
      <c r="C29" s="285" t="s">
        <v>986</v>
      </c>
      <c r="D29" s="294"/>
      <c r="E29" s="289" t="s">
        <v>678</v>
      </c>
      <c r="F29" s="310">
        <f>F27*11</f>
        <v>209</v>
      </c>
      <c r="G29" s="291"/>
      <c r="H29" s="291"/>
      <c r="I29" s="291"/>
      <c r="J29" s="292">
        <f t="shared" si="0"/>
        <v>0</v>
      </c>
      <c r="K29" s="296">
        <f t="shared" si="1"/>
        <v>0</v>
      </c>
      <c r="L29" s="285"/>
    </row>
    <row r="30" spans="1:12" s="739" customFormat="1" ht="24">
      <c r="A30" s="286">
        <v>12</v>
      </c>
      <c r="B30" s="278" t="s">
        <v>987</v>
      </c>
      <c r="C30" s="285" t="s">
        <v>988</v>
      </c>
      <c r="D30" s="294"/>
      <c r="E30" s="289" t="s">
        <v>0</v>
      </c>
      <c r="F30" s="289">
        <f>0.2*0.2*1*20</f>
        <v>0.80000000000000016</v>
      </c>
      <c r="G30" s="291"/>
      <c r="H30" s="291"/>
      <c r="I30" s="291"/>
      <c r="J30" s="292">
        <f t="shared" si="0"/>
        <v>0</v>
      </c>
      <c r="K30" s="296">
        <f t="shared" si="1"/>
        <v>0</v>
      </c>
      <c r="L30" s="285"/>
    </row>
    <row r="31" spans="1:12" ht="24">
      <c r="A31" s="298" t="s">
        <v>29</v>
      </c>
      <c r="B31" s="299" t="s">
        <v>1249</v>
      </c>
      <c r="C31" s="300"/>
      <c r="D31" s="300"/>
      <c r="E31" s="301"/>
      <c r="F31" s="300"/>
      <c r="G31" s="302"/>
      <c r="H31" s="302"/>
      <c r="I31" s="302"/>
      <c r="J31" s="303"/>
      <c r="K31" s="303">
        <f>SUBTOTAL(9,K32:K35)</f>
        <v>0</v>
      </c>
      <c r="L31" s="300"/>
    </row>
    <row r="32" spans="1:12" ht="24">
      <c r="A32" s="286">
        <f>IF(ISBLANK(E32),"",COUNTA($E$18:E32))</f>
        <v>8</v>
      </c>
      <c r="B32" s="287" t="s">
        <v>1543</v>
      </c>
      <c r="C32" s="308" t="s">
        <v>1276</v>
      </c>
      <c r="D32" s="294"/>
      <c r="E32" s="289" t="s">
        <v>0</v>
      </c>
      <c r="F32" s="304">
        <f>(20*(1*1*0.65)+65.6*0.25*0.25+5*30*5)*65%</f>
        <v>498.61500000000001</v>
      </c>
      <c r="G32" s="291"/>
      <c r="H32" s="291"/>
      <c r="I32" s="291"/>
      <c r="J32" s="292">
        <f>+G32+H32+I32</f>
        <v>0</v>
      </c>
      <c r="K32" s="296">
        <f>J32*$F32</f>
        <v>0</v>
      </c>
      <c r="L32" s="294"/>
    </row>
    <row r="33" spans="1:12" ht="24">
      <c r="A33" s="286">
        <f>IF(ISBLANK(E33),"",COUNTA($E$18:E33))</f>
        <v>9</v>
      </c>
      <c r="B33" s="287" t="s">
        <v>1544</v>
      </c>
      <c r="C33" s="308"/>
      <c r="D33" s="294"/>
      <c r="E33" s="289" t="s">
        <v>0</v>
      </c>
      <c r="F33" s="304">
        <f>(F32-F37-30*5*4.9)*1.2</f>
        <v>-300.95159999999998</v>
      </c>
      <c r="G33" s="291"/>
      <c r="H33" s="291"/>
      <c r="I33" s="291"/>
      <c r="J33" s="292">
        <f>+G33+H33+I33</f>
        <v>0</v>
      </c>
      <c r="K33" s="296">
        <f>J33*$F33</f>
        <v>0</v>
      </c>
      <c r="L33" s="294"/>
    </row>
    <row r="34" spans="1:12" ht="24">
      <c r="A34" s="286">
        <f>IF(ISBLANK(E34),"",COUNTA($E$18:E34))</f>
        <v>10</v>
      </c>
      <c r="B34" s="287" t="s">
        <v>1250</v>
      </c>
      <c r="C34" s="308" t="s">
        <v>1286</v>
      </c>
      <c r="D34" s="294"/>
      <c r="E34" s="289" t="s">
        <v>0</v>
      </c>
      <c r="F34" s="304">
        <f>F32-F33</f>
        <v>799.56659999999999</v>
      </c>
      <c r="G34" s="291"/>
      <c r="H34" s="291"/>
      <c r="I34" s="291"/>
      <c r="J34" s="292">
        <f>+G34+H34+I34</f>
        <v>0</v>
      </c>
      <c r="K34" s="296">
        <f>J34*$F34</f>
        <v>0</v>
      </c>
      <c r="L34" s="294"/>
    </row>
    <row r="35" spans="1:12" ht="24">
      <c r="A35" s="286">
        <f>IF(ISBLANK(E35),"",COUNTA($E$18:E35))</f>
        <v>11</v>
      </c>
      <c r="B35" s="287" t="s">
        <v>1545</v>
      </c>
      <c r="C35" s="294"/>
      <c r="D35" s="294"/>
      <c r="E35" s="289" t="s">
        <v>3</v>
      </c>
      <c r="F35" s="304">
        <f>30.2*5.2</f>
        <v>157.04</v>
      </c>
      <c r="G35" s="291"/>
      <c r="H35" s="291"/>
      <c r="I35" s="291"/>
      <c r="J35" s="292">
        <f>+G35+H35+I35</f>
        <v>0</v>
      </c>
      <c r="K35" s="296">
        <f>J35*$F35</f>
        <v>0</v>
      </c>
      <c r="L35" s="294"/>
    </row>
    <row r="36" spans="1:12" ht="24">
      <c r="A36" s="298" t="s">
        <v>29</v>
      </c>
      <c r="B36" s="299" t="s">
        <v>1251</v>
      </c>
      <c r="C36" s="300"/>
      <c r="D36" s="300"/>
      <c r="E36" s="301"/>
      <c r="F36" s="300"/>
      <c r="G36" s="302"/>
      <c r="H36" s="302"/>
      <c r="I36" s="302"/>
      <c r="J36" s="303"/>
      <c r="K36" s="303">
        <f>SUBTOTAL(9,K37:K41)</f>
        <v>0</v>
      </c>
      <c r="L36" s="300"/>
    </row>
    <row r="37" spans="1:12" ht="24">
      <c r="A37" s="286">
        <f>IF(ISBLANK(E37),"",COUNTA($E$18:E37))</f>
        <v>12</v>
      </c>
      <c r="B37" s="287" t="s">
        <v>1546</v>
      </c>
      <c r="C37" s="294"/>
      <c r="D37" s="294"/>
      <c r="E37" s="289" t="s">
        <v>0</v>
      </c>
      <c r="F37" s="304">
        <f>20*1*0.05+65.6*0.35*0.05+(29.2*4.5-20*0.8*0.55)*0.1</f>
        <v>14.408000000000001</v>
      </c>
      <c r="G37" s="291"/>
      <c r="H37" s="291"/>
      <c r="I37" s="291"/>
      <c r="J37" s="292">
        <f>+G37+H37+I37</f>
        <v>0</v>
      </c>
      <c r="K37" s="296">
        <f>J37*$F37</f>
        <v>0</v>
      </c>
      <c r="L37" s="294"/>
    </row>
    <row r="38" spans="1:12" ht="36">
      <c r="A38" s="286">
        <f>IF(ISBLANK(E38),"",COUNTA($E$18:E38))</f>
        <v>13</v>
      </c>
      <c r="B38" s="287" t="s">
        <v>1547</v>
      </c>
      <c r="C38" s="294"/>
      <c r="D38" s="294"/>
      <c r="E38" s="289" t="s">
        <v>0</v>
      </c>
      <c r="F38" s="304">
        <f>20*0.8*0.55+(60+3.4*2-20*0.8)*0.25*0.25+6.8*0.2*0.25+30*5*0.25</f>
        <v>49.814999999999998</v>
      </c>
      <c r="G38" s="291"/>
      <c r="H38" s="291"/>
      <c r="I38" s="291"/>
      <c r="J38" s="292">
        <f>+G38+H38+I38</f>
        <v>0</v>
      </c>
      <c r="K38" s="296">
        <f>J38*$F38</f>
        <v>0</v>
      </c>
      <c r="L38" s="294"/>
    </row>
    <row r="39" spans="1:12" ht="24">
      <c r="A39" s="286">
        <f>IF(ISBLANK(E39),"",COUNTA($E$18:E39))</f>
        <v>14</v>
      </c>
      <c r="B39" s="287" t="s">
        <v>1548</v>
      </c>
      <c r="C39" s="294"/>
      <c r="D39" s="294"/>
      <c r="E39" s="289" t="s">
        <v>0</v>
      </c>
      <c r="F39" s="304">
        <f>(30*2+4.5*2)*4.5*0.25+4.5*2*4.5*0.2</f>
        <v>85.724999999999994</v>
      </c>
      <c r="G39" s="291"/>
      <c r="H39" s="291"/>
      <c r="I39" s="291"/>
      <c r="J39" s="292">
        <f>+G39+H39+I39</f>
        <v>0</v>
      </c>
      <c r="K39" s="296">
        <f>J39*$F39</f>
        <v>0</v>
      </c>
      <c r="L39" s="294"/>
    </row>
    <row r="40" spans="1:12" ht="36">
      <c r="A40" s="286">
        <f>IF(ISBLANK(E40),"",COUNTA($E$18:E40))</f>
        <v>15</v>
      </c>
      <c r="B40" s="287" t="s">
        <v>1549</v>
      </c>
      <c r="C40" s="294"/>
      <c r="D40" s="294"/>
      <c r="E40" s="289" t="s">
        <v>0</v>
      </c>
      <c r="F40" s="304">
        <f>30*5*0.15-0.6*0.6*0.15*6</f>
        <v>22.175999999999998</v>
      </c>
      <c r="G40" s="291"/>
      <c r="H40" s="291"/>
      <c r="I40" s="291"/>
      <c r="J40" s="292">
        <f>+G40+H40+I40</f>
        <v>0</v>
      </c>
      <c r="K40" s="296">
        <f>J40*$F40</f>
        <v>0</v>
      </c>
      <c r="L40" s="294"/>
    </row>
    <row r="41" spans="1:12">
      <c r="A41" s="286" t="str">
        <f>IF(ISBLANK(E41),"",COUNTA($E$18:E41))</f>
        <v/>
      </c>
      <c r="B41" s="287"/>
      <c r="C41" s="294"/>
      <c r="D41" s="294"/>
      <c r="E41" s="289"/>
      <c r="F41" s="304"/>
      <c r="G41" s="291"/>
      <c r="H41" s="291"/>
      <c r="I41" s="291"/>
      <c r="J41" s="292"/>
      <c r="K41" s="296"/>
      <c r="L41" s="294"/>
    </row>
    <row r="42" spans="1:12" ht="24">
      <c r="A42" s="298" t="s">
        <v>31</v>
      </c>
      <c r="B42" s="299" t="s">
        <v>1252</v>
      </c>
      <c r="C42" s="300"/>
      <c r="D42" s="300"/>
      <c r="E42" s="301"/>
      <c r="F42" s="300"/>
      <c r="G42" s="302"/>
      <c r="H42" s="302"/>
      <c r="I42" s="302"/>
      <c r="J42" s="303"/>
      <c r="K42" s="303">
        <f>SUBTOTAL(9,K43:K53)</f>
        <v>0</v>
      </c>
      <c r="L42" s="300"/>
    </row>
    <row r="43" spans="1:12" ht="24">
      <c r="A43" s="286">
        <f>IF(ISBLANK(E43),"",COUNTA($E$18:E43))</f>
        <v>16</v>
      </c>
      <c r="B43" s="287" t="s">
        <v>1550</v>
      </c>
      <c r="C43" s="294"/>
      <c r="D43" s="294"/>
      <c r="E43" s="289" t="s">
        <v>3</v>
      </c>
      <c r="F43" s="304">
        <f>20*1*4*0.05+(60+3.4*2-20*0.8)*0.45*0.05+6.8*0.4*0.05</f>
        <v>5.2789999999999999</v>
      </c>
      <c r="G43" s="291"/>
      <c r="H43" s="291"/>
      <c r="I43" s="291"/>
      <c r="J43" s="292">
        <f t="shared" ref="J43:J52" si="2">+G43+H43+I43</f>
        <v>0</v>
      </c>
      <c r="K43" s="296">
        <f t="shared" ref="K43:K52" si="3">J43*$F43</f>
        <v>0</v>
      </c>
      <c r="L43" s="294"/>
    </row>
    <row r="44" spans="1:12" ht="24">
      <c r="A44" s="286">
        <f>IF(ISBLANK(E44),"",COUNTA($E$18:E44))</f>
        <v>17</v>
      </c>
      <c r="B44" s="287" t="s">
        <v>1551</v>
      </c>
      <c r="C44" s="294"/>
      <c r="D44" s="305"/>
      <c r="E44" s="289" t="s">
        <v>3</v>
      </c>
      <c r="F44" s="304">
        <f>20*0.8*4*0.55+(60+3.4*2-20*0.8)*0.25+6.8*0.25*2+(30+5)*2*0.5</f>
        <v>86.300000000000011</v>
      </c>
      <c r="G44" s="291"/>
      <c r="H44" s="291"/>
      <c r="I44" s="291"/>
      <c r="J44" s="292">
        <f t="shared" si="2"/>
        <v>0</v>
      </c>
      <c r="K44" s="296">
        <f t="shared" si="3"/>
        <v>0</v>
      </c>
      <c r="L44" s="294"/>
    </row>
    <row r="45" spans="1:12" ht="24">
      <c r="A45" s="286">
        <f>IF(ISBLANK(E45),"",COUNTA($E$18:E45))</f>
        <v>18</v>
      </c>
      <c r="B45" s="287" t="s">
        <v>1552</v>
      </c>
      <c r="C45" s="294"/>
      <c r="D45" s="294"/>
      <c r="E45" s="289" t="s">
        <v>3</v>
      </c>
      <c r="F45" s="304">
        <f>(70*4.5+27.81*3*4.5)*80%</f>
        <v>552.34799999999996</v>
      </c>
      <c r="G45" s="291"/>
      <c r="H45" s="291"/>
      <c r="I45" s="291"/>
      <c r="J45" s="292">
        <f t="shared" si="2"/>
        <v>0</v>
      </c>
      <c r="K45" s="296">
        <f t="shared" si="3"/>
        <v>0</v>
      </c>
      <c r="L45" s="294"/>
    </row>
    <row r="46" spans="1:12" ht="24" hidden="1">
      <c r="A46" s="286">
        <f>IF(ISBLANK(E46),"",COUNTA($E$18:E46))</f>
        <v>19</v>
      </c>
      <c r="B46" s="287" t="s">
        <v>1553</v>
      </c>
      <c r="C46" s="294"/>
      <c r="D46" s="294"/>
      <c r="E46" s="289" t="s">
        <v>3</v>
      </c>
      <c r="F46" s="304"/>
      <c r="G46" s="291"/>
      <c r="H46" s="291"/>
      <c r="I46" s="291"/>
      <c r="J46" s="292">
        <f t="shared" si="2"/>
        <v>0</v>
      </c>
      <c r="K46" s="296">
        <f t="shared" si="3"/>
        <v>0</v>
      </c>
      <c r="L46" s="294"/>
    </row>
    <row r="47" spans="1:12" ht="24" hidden="1">
      <c r="A47" s="286">
        <f>IF(ISBLANK(E47),"",COUNTA($E$18:E47))</f>
        <v>20</v>
      </c>
      <c r="B47" s="287" t="s">
        <v>1554</v>
      </c>
      <c r="C47" s="294"/>
      <c r="D47" s="294"/>
      <c r="E47" s="289" t="s">
        <v>3</v>
      </c>
      <c r="F47" s="304"/>
      <c r="G47" s="291"/>
      <c r="H47" s="291"/>
      <c r="I47" s="291"/>
      <c r="J47" s="292">
        <f t="shared" si="2"/>
        <v>0</v>
      </c>
      <c r="K47" s="296">
        <f t="shared" si="3"/>
        <v>0</v>
      </c>
      <c r="L47" s="294"/>
    </row>
    <row r="48" spans="1:12" ht="24" hidden="1">
      <c r="A48" s="286">
        <f>IF(ISBLANK(E48),"",COUNTA($E$18:E48))</f>
        <v>21</v>
      </c>
      <c r="B48" s="287" t="s">
        <v>1253</v>
      </c>
      <c r="C48" s="294"/>
      <c r="D48" s="294"/>
      <c r="E48" s="289" t="s">
        <v>3</v>
      </c>
      <c r="F48" s="304"/>
      <c r="G48" s="291"/>
      <c r="H48" s="291"/>
      <c r="I48" s="291"/>
      <c r="J48" s="292">
        <f t="shared" si="2"/>
        <v>0</v>
      </c>
      <c r="K48" s="296">
        <f t="shared" si="3"/>
        <v>0</v>
      </c>
      <c r="L48" s="294"/>
    </row>
    <row r="49" spans="1:12" ht="24" hidden="1">
      <c r="A49" s="286">
        <f>IF(ISBLANK(E49),"",COUNTA($E$18:E49))</f>
        <v>22</v>
      </c>
      <c r="B49" s="287" t="s">
        <v>1555</v>
      </c>
      <c r="C49" s="294"/>
      <c r="D49" s="294"/>
      <c r="E49" s="289" t="s">
        <v>3</v>
      </c>
      <c r="F49" s="304"/>
      <c r="G49" s="291"/>
      <c r="H49" s="291"/>
      <c r="I49" s="291"/>
      <c r="J49" s="292">
        <f t="shared" si="2"/>
        <v>0</v>
      </c>
      <c r="K49" s="296">
        <f t="shared" si="3"/>
        <v>0</v>
      </c>
      <c r="L49" s="294"/>
    </row>
    <row r="50" spans="1:12" ht="24" hidden="1">
      <c r="A50" s="286">
        <f>IF(ISBLANK(E50),"",COUNTA($E$18:E50))</f>
        <v>23</v>
      </c>
      <c r="B50" s="287" t="s">
        <v>1556</v>
      </c>
      <c r="C50" s="294"/>
      <c r="D50" s="294"/>
      <c r="E50" s="289" t="s">
        <v>3</v>
      </c>
      <c r="F50" s="304"/>
      <c r="G50" s="291"/>
      <c r="H50" s="291"/>
      <c r="I50" s="291"/>
      <c r="J50" s="292">
        <f t="shared" si="2"/>
        <v>0</v>
      </c>
      <c r="K50" s="296">
        <f t="shared" si="3"/>
        <v>0</v>
      </c>
      <c r="L50" s="294"/>
    </row>
    <row r="51" spans="1:12" ht="24" hidden="1">
      <c r="A51" s="286">
        <f>IF(ISBLANK(E51),"",COUNTA($E$18:E51))</f>
        <v>24</v>
      </c>
      <c r="B51" s="287" t="s">
        <v>1557</v>
      </c>
      <c r="C51" s="294"/>
      <c r="D51" s="294"/>
      <c r="E51" s="289" t="s">
        <v>3</v>
      </c>
      <c r="F51" s="304"/>
      <c r="G51" s="291"/>
      <c r="H51" s="291"/>
      <c r="I51" s="291"/>
      <c r="J51" s="292">
        <f t="shared" si="2"/>
        <v>0</v>
      </c>
      <c r="K51" s="296">
        <f t="shared" si="3"/>
        <v>0</v>
      </c>
      <c r="L51" s="294"/>
    </row>
    <row r="52" spans="1:12" ht="24">
      <c r="A52" s="286">
        <f>IF(ISBLANK(E52),"",COUNTA($E$18:E52))</f>
        <v>25</v>
      </c>
      <c r="B52" s="287" t="s">
        <v>1558</v>
      </c>
      <c r="C52" s="294"/>
      <c r="D52" s="294"/>
      <c r="E52" s="289" t="s">
        <v>3</v>
      </c>
      <c r="F52" s="304">
        <f>70*0.15+43.52*3-0.6*0.6*6</f>
        <v>138.9</v>
      </c>
      <c r="G52" s="291"/>
      <c r="H52" s="291"/>
      <c r="I52" s="291"/>
      <c r="J52" s="292">
        <f t="shared" si="2"/>
        <v>0</v>
      </c>
      <c r="K52" s="296">
        <f t="shared" si="3"/>
        <v>0</v>
      </c>
      <c r="L52" s="294"/>
    </row>
    <row r="53" spans="1:12">
      <c r="A53" s="286"/>
      <c r="B53" s="287"/>
      <c r="C53" s="294"/>
      <c r="D53" s="294"/>
      <c r="E53" s="289"/>
      <c r="F53" s="304"/>
      <c r="G53" s="291"/>
      <c r="H53" s="291"/>
      <c r="I53" s="291"/>
      <c r="J53" s="292"/>
      <c r="K53" s="296"/>
      <c r="L53" s="294"/>
    </row>
    <row r="54" spans="1:12" ht="48">
      <c r="A54" s="298" t="s">
        <v>32</v>
      </c>
      <c r="B54" s="299" t="s">
        <v>1254</v>
      </c>
      <c r="C54" s="300" t="s">
        <v>1255</v>
      </c>
      <c r="D54" s="300" t="s">
        <v>1244</v>
      </c>
      <c r="E54" s="301"/>
      <c r="F54" s="300"/>
      <c r="G54" s="302"/>
      <c r="H54" s="302"/>
      <c r="I54" s="302"/>
      <c r="J54" s="303"/>
      <c r="K54" s="303">
        <f>SUBTOTAL(9,K56:K59)</f>
        <v>0</v>
      </c>
      <c r="L54" s="300"/>
    </row>
    <row r="55" spans="1:12" ht="30" customHeight="1">
      <c r="A55" s="286"/>
      <c r="B55" s="287" t="s">
        <v>1559</v>
      </c>
      <c r="C55" s="294"/>
      <c r="D55" s="294"/>
      <c r="E55" s="289" t="s">
        <v>1</v>
      </c>
      <c r="F55" s="304">
        <f>20*(1.8*10*0.89+1.1*8*0.618+20*0.9*2*0.395)+20*4*1.8*1.58+20*0.8*4*0.222</f>
        <v>955.29600000000005</v>
      </c>
      <c r="G55" s="291"/>
      <c r="H55" s="291"/>
      <c r="I55" s="291"/>
      <c r="J55" s="292">
        <v>21476</v>
      </c>
      <c r="K55" s="296">
        <f>J55*$F55</f>
        <v>20515936.896000002</v>
      </c>
      <c r="L55" s="294"/>
    </row>
    <row r="56" spans="1:12" ht="24">
      <c r="A56" s="286">
        <f>IF(ISBLANK(E56),"",COUNTA($E$18:E56))</f>
        <v>27</v>
      </c>
      <c r="B56" s="287" t="s">
        <v>1560</v>
      </c>
      <c r="C56" s="294"/>
      <c r="D56" s="294"/>
      <c r="E56" s="289" t="s">
        <v>1</v>
      </c>
      <c r="F56" s="304">
        <f>75*6*2+(70/0.15)*1.4*0.395+10*6*1.58+(9.5/0.15)*1.3*0.395</f>
        <v>1285.3883333333333</v>
      </c>
      <c r="G56" s="291"/>
      <c r="H56" s="291"/>
      <c r="I56" s="291"/>
      <c r="J56" s="292">
        <f>+G56+H56+I56</f>
        <v>0</v>
      </c>
      <c r="K56" s="296">
        <f>J56*$F56</f>
        <v>0</v>
      </c>
      <c r="L56" s="294"/>
    </row>
    <row r="57" spans="1:12" ht="24">
      <c r="A57" s="286">
        <f>IF(ISBLANK(E57),"",COUNTA($E$18:E57))</f>
        <v>28</v>
      </c>
      <c r="B57" s="287" t="s">
        <v>1561</v>
      </c>
      <c r="C57" s="294"/>
      <c r="D57" s="294"/>
      <c r="E57" s="289" t="s">
        <v>1</v>
      </c>
      <c r="F57" s="304">
        <f>70/0.15*2*(5+0.45+0.2)*0.89+4.5/0.2*2*72*0.618+4.5*4.5*12*2*0.618</f>
        <v>6995.934666666667</v>
      </c>
      <c r="G57" s="291"/>
      <c r="H57" s="291"/>
      <c r="I57" s="291"/>
      <c r="J57" s="292">
        <f>+G57+H57+I57</f>
        <v>0</v>
      </c>
      <c r="K57" s="296">
        <f>J57*$F57</f>
        <v>0</v>
      </c>
      <c r="L57" s="294"/>
    </row>
    <row r="58" spans="1:12" ht="24">
      <c r="A58" s="286">
        <f>IF(ISBLANK(E58),"",COUNTA($E$18:E58))</f>
        <v>29</v>
      </c>
      <c r="B58" s="287" t="s">
        <v>1562</v>
      </c>
      <c r="C58" s="294"/>
      <c r="D58" s="294"/>
      <c r="E58" s="289" t="s">
        <v>1</v>
      </c>
      <c r="F58" s="304">
        <f>30*5*12*2*0.89+150*0.65*0.618</f>
        <v>3264.2550000000001</v>
      </c>
      <c r="G58" s="291"/>
      <c r="H58" s="291"/>
      <c r="I58" s="291"/>
      <c r="J58" s="292">
        <f>+G58+H58+I58</f>
        <v>0</v>
      </c>
      <c r="K58" s="296">
        <f>J58*$F58</f>
        <v>0</v>
      </c>
      <c r="L58" s="294"/>
    </row>
    <row r="59" spans="1:12" ht="24">
      <c r="A59" s="286">
        <f>IF(ISBLANK(E59),"",COUNTA($E$18:E59))</f>
        <v>30</v>
      </c>
      <c r="B59" s="287" t="s">
        <v>1563</v>
      </c>
      <c r="C59" s="294"/>
      <c r="D59" s="294"/>
      <c r="E59" s="289" t="s">
        <v>1</v>
      </c>
      <c r="F59" s="304">
        <f>30*5*13*2*0.618</f>
        <v>2410.1999999999998</v>
      </c>
      <c r="G59" s="291"/>
      <c r="H59" s="291"/>
      <c r="I59" s="291"/>
      <c r="J59" s="292">
        <f>+G59+H59+I59</f>
        <v>0</v>
      </c>
      <c r="K59" s="296">
        <f>J59*$F59</f>
        <v>0</v>
      </c>
      <c r="L59" s="294"/>
    </row>
    <row r="60" spans="1:12" ht="24">
      <c r="A60" s="298" t="s">
        <v>35</v>
      </c>
      <c r="B60" s="299" t="s">
        <v>994</v>
      </c>
      <c r="C60" s="300"/>
      <c r="D60" s="300"/>
      <c r="E60" s="301"/>
      <c r="F60" s="300"/>
      <c r="G60" s="302"/>
      <c r="H60" s="291"/>
      <c r="I60" s="302"/>
      <c r="J60" s="303"/>
      <c r="K60" s="303">
        <f>SUBTOTAL(9,K61:K69)</f>
        <v>0</v>
      </c>
      <c r="L60" s="300"/>
    </row>
    <row r="61" spans="1:12" hidden="1">
      <c r="A61" s="742"/>
      <c r="B61" s="743"/>
      <c r="C61" s="744"/>
      <c r="D61" s="744"/>
      <c r="E61" s="745"/>
      <c r="F61" s="746"/>
      <c r="G61" s="747"/>
      <c r="H61" s="291"/>
      <c r="I61" s="747"/>
      <c r="J61" s="748"/>
      <c r="K61" s="748"/>
      <c r="L61" s="744"/>
    </row>
    <row r="62" spans="1:12" hidden="1">
      <c r="A62" s="742"/>
      <c r="B62" s="743"/>
      <c r="C62" s="744"/>
      <c r="D62" s="744"/>
      <c r="E62" s="745"/>
      <c r="F62" s="746"/>
      <c r="G62" s="747"/>
      <c r="H62" s="291"/>
      <c r="I62" s="747"/>
      <c r="J62" s="748"/>
      <c r="K62" s="748"/>
      <c r="L62" s="744"/>
    </row>
    <row r="63" spans="1:12" hidden="1">
      <c r="A63" s="742"/>
      <c r="B63" s="743"/>
      <c r="C63" s="744"/>
      <c r="D63" s="744"/>
      <c r="E63" s="745"/>
      <c r="F63" s="746"/>
      <c r="G63" s="747"/>
      <c r="H63" s="291"/>
      <c r="I63" s="747"/>
      <c r="J63" s="748"/>
      <c r="K63" s="748"/>
      <c r="L63" s="744"/>
    </row>
    <row r="64" spans="1:12" hidden="1">
      <c r="A64" s="742"/>
      <c r="B64" s="743"/>
      <c r="C64" s="744"/>
      <c r="D64" s="744"/>
      <c r="E64" s="745"/>
      <c r="F64" s="746"/>
      <c r="G64" s="747"/>
      <c r="H64" s="291"/>
      <c r="I64" s="747"/>
      <c r="J64" s="748"/>
      <c r="K64" s="748"/>
      <c r="L64" s="744"/>
    </row>
    <row r="65" spans="1:12" ht="36" hidden="1">
      <c r="A65" s="286">
        <f>IF(ISBLANK(E65),"",COUNTA($E$18:E65))</f>
        <v>31</v>
      </c>
      <c r="B65" s="287" t="s">
        <v>1564</v>
      </c>
      <c r="C65" s="289" t="s">
        <v>424</v>
      </c>
      <c r="D65" s="289" t="s">
        <v>423</v>
      </c>
      <c r="E65" s="289" t="s">
        <v>3</v>
      </c>
      <c r="F65" s="304"/>
      <c r="G65" s="293"/>
      <c r="H65" s="291"/>
      <c r="I65" s="293"/>
      <c r="J65" s="296">
        <f>+G65+H65+I65</f>
        <v>0</v>
      </c>
      <c r="K65" s="296">
        <f>J65*$F65</f>
        <v>0</v>
      </c>
      <c r="L65" s="294"/>
    </row>
    <row r="66" spans="1:12" ht="24" hidden="1">
      <c r="A66" s="286">
        <f>IF(ISBLANK(E66),"",COUNTA($E$18:E66))</f>
        <v>32</v>
      </c>
      <c r="B66" s="287" t="s">
        <v>1565</v>
      </c>
      <c r="C66" s="289" t="s">
        <v>422</v>
      </c>
      <c r="D66" s="289" t="s">
        <v>423</v>
      </c>
      <c r="E66" s="289" t="s">
        <v>3</v>
      </c>
      <c r="F66" s="304"/>
      <c r="G66" s="293"/>
      <c r="H66" s="291"/>
      <c r="I66" s="293"/>
      <c r="J66" s="296">
        <f>+G66+H66+I66</f>
        <v>0</v>
      </c>
      <c r="K66" s="296">
        <f>J66*$F66</f>
        <v>0</v>
      </c>
      <c r="L66" s="294"/>
    </row>
    <row r="67" spans="1:12" ht="24" hidden="1">
      <c r="A67" s="286">
        <f>IF(ISBLANK(E67),"",COUNTA($E$18:E67))</f>
        <v>33</v>
      </c>
      <c r="B67" s="287" t="s">
        <v>1566</v>
      </c>
      <c r="C67" s="289" t="s">
        <v>424</v>
      </c>
      <c r="D67" s="289" t="s">
        <v>423</v>
      </c>
      <c r="E67" s="289" t="s">
        <v>3</v>
      </c>
      <c r="F67" s="304"/>
      <c r="G67" s="293"/>
      <c r="H67" s="291"/>
      <c r="I67" s="293"/>
      <c r="J67" s="296">
        <f>+G67+H67+I67</f>
        <v>0</v>
      </c>
      <c r="K67" s="296">
        <f>J67*$F67</f>
        <v>0</v>
      </c>
      <c r="L67" s="294"/>
    </row>
    <row r="68" spans="1:12" hidden="1">
      <c r="A68" s="742"/>
      <c r="B68" s="743"/>
      <c r="C68" s="744"/>
      <c r="D68" s="744"/>
      <c r="E68" s="745"/>
      <c r="F68" s="746"/>
      <c r="G68" s="747"/>
      <c r="H68" s="291"/>
      <c r="I68" s="747"/>
      <c r="J68" s="748"/>
      <c r="K68" s="748"/>
      <c r="L68" s="744"/>
    </row>
    <row r="69" spans="1:12" hidden="1">
      <c r="A69" s="286"/>
      <c r="B69" s="287"/>
      <c r="C69" s="294"/>
      <c r="D69" s="294"/>
      <c r="E69" s="289"/>
      <c r="F69" s="304"/>
      <c r="G69" s="291"/>
      <c r="H69" s="291"/>
      <c r="I69" s="291"/>
      <c r="J69" s="292"/>
      <c r="K69" s="296"/>
      <c r="L69" s="294"/>
    </row>
    <row r="70" spans="1:12" ht="24">
      <c r="A70" s="298" t="s">
        <v>36</v>
      </c>
      <c r="B70" s="299" t="s">
        <v>1567</v>
      </c>
      <c r="C70" s="300"/>
      <c r="D70" s="300"/>
      <c r="E70" s="301"/>
      <c r="F70" s="300"/>
      <c r="G70" s="302"/>
      <c r="H70" s="302"/>
      <c r="I70" s="302"/>
      <c r="J70" s="303"/>
      <c r="K70" s="303">
        <f>SUBTOTAL(9,K71)</f>
        <v>0</v>
      </c>
      <c r="L70" s="300"/>
    </row>
    <row r="71" spans="1:12" ht="36">
      <c r="A71" s="286">
        <f>IF(ISBLANK(E71),"",COUNTA($E$18:E71))</f>
        <v>34</v>
      </c>
      <c r="B71" s="287" t="s">
        <v>1568</v>
      </c>
      <c r="C71" s="294" t="s">
        <v>1245</v>
      </c>
      <c r="D71" s="294"/>
      <c r="E71" s="289" t="s">
        <v>3</v>
      </c>
      <c r="F71" s="304">
        <f>(43.52*3+70*4.9+27.81*3*4.5)*80%</f>
        <v>679.19599999999991</v>
      </c>
      <c r="G71" s="291"/>
      <c r="H71" s="291"/>
      <c r="I71" s="291"/>
      <c r="J71" s="292">
        <f>+G71+H71+I71</f>
        <v>0</v>
      </c>
      <c r="K71" s="296">
        <f>J71*$F71</f>
        <v>0</v>
      </c>
      <c r="L71" s="294"/>
    </row>
    <row r="72" spans="1:12" ht="24">
      <c r="A72" s="298" t="s">
        <v>10</v>
      </c>
      <c r="B72" s="299" t="s">
        <v>1569</v>
      </c>
      <c r="C72" s="300"/>
      <c r="D72" s="300"/>
      <c r="E72" s="301"/>
      <c r="F72" s="300"/>
      <c r="G72" s="302"/>
      <c r="H72" s="302"/>
      <c r="I72" s="302"/>
      <c r="J72" s="303"/>
      <c r="K72" s="303">
        <f>SUBTOTAL(9,K73:K73)</f>
        <v>0</v>
      </c>
      <c r="L72" s="300"/>
    </row>
    <row r="73" spans="1:12" ht="24">
      <c r="A73" s="286">
        <f>IF(ISBLANK(E73),"",COUNTA($E$18:E73))</f>
        <v>35</v>
      </c>
      <c r="B73" s="287" t="s">
        <v>1570</v>
      </c>
      <c r="C73" s="294"/>
      <c r="D73" s="294"/>
      <c r="E73" s="289" t="s">
        <v>3</v>
      </c>
      <c r="F73" s="304">
        <f>5*30+(30+5)*2*4.9+10*4.9*2</f>
        <v>591</v>
      </c>
      <c r="G73" s="291"/>
      <c r="H73" s="291"/>
      <c r="I73" s="291"/>
      <c r="J73" s="292">
        <f>+G73+H73+I73</f>
        <v>0</v>
      </c>
      <c r="K73" s="296">
        <f>J73*$F73</f>
        <v>0</v>
      </c>
      <c r="L73" s="294"/>
    </row>
    <row r="74" spans="1:12" ht="24" hidden="1">
      <c r="A74" s="298" t="s">
        <v>37</v>
      </c>
      <c r="B74" s="299" t="s">
        <v>1571</v>
      </c>
      <c r="C74" s="300"/>
      <c r="D74" s="300"/>
      <c r="E74" s="301"/>
      <c r="F74" s="300"/>
      <c r="G74" s="302"/>
      <c r="H74" s="302"/>
      <c r="I74" s="302"/>
      <c r="J74" s="303"/>
      <c r="K74" s="303">
        <f>SUBTOTAL(9,K75:K77)</f>
        <v>0</v>
      </c>
      <c r="L74" s="300"/>
    </row>
    <row r="75" spans="1:12" ht="228" hidden="1">
      <c r="A75" s="286">
        <f>IF(ISBLANK(E75),"",COUNTA($E$18:E75))</f>
        <v>36</v>
      </c>
      <c r="B75" s="287" t="s">
        <v>1572</v>
      </c>
      <c r="C75" s="306" t="s">
        <v>1573</v>
      </c>
      <c r="D75" s="294"/>
      <c r="E75" s="289" t="s">
        <v>5</v>
      </c>
      <c r="F75" s="304"/>
      <c r="G75" s="291"/>
      <c r="H75" s="291"/>
      <c r="I75" s="291"/>
      <c r="J75" s="292">
        <f>+G75+H75+I75</f>
        <v>0</v>
      </c>
      <c r="K75" s="296">
        <f>J75*$F75</f>
        <v>0</v>
      </c>
      <c r="L75" s="294"/>
    </row>
    <row r="76" spans="1:12" ht="48" hidden="1">
      <c r="A76" s="286">
        <f>IF(ISBLANK(E76),"",COUNTA($E$18:E76))</f>
        <v>37</v>
      </c>
      <c r="B76" s="287" t="s">
        <v>1574</v>
      </c>
      <c r="C76" s="294" t="s">
        <v>1575</v>
      </c>
      <c r="D76" s="294" t="s">
        <v>1576</v>
      </c>
      <c r="E76" s="289" t="s">
        <v>5</v>
      </c>
      <c r="F76" s="304"/>
      <c r="G76" s="291"/>
      <c r="H76" s="291"/>
      <c r="I76" s="291"/>
      <c r="J76" s="292">
        <f>+G76+H76+I76</f>
        <v>0</v>
      </c>
      <c r="K76" s="296">
        <f>J76*$F76</f>
        <v>0</v>
      </c>
      <c r="L76" s="294"/>
    </row>
    <row r="77" spans="1:12">
      <c r="A77" s="286" t="str">
        <f>IF(ISBLANK(E77),"",MAX($A$18:A74)+1)</f>
        <v/>
      </c>
      <c r="B77" s="287"/>
      <c r="C77" s="294"/>
      <c r="D77" s="294"/>
      <c r="E77" s="289"/>
      <c r="F77" s="304"/>
      <c r="G77" s="291"/>
      <c r="H77" s="291"/>
      <c r="I77" s="291"/>
      <c r="J77" s="292">
        <f>+G77+H77</f>
        <v>0</v>
      </c>
      <c r="K77" s="296">
        <f>J77*$F77</f>
        <v>0</v>
      </c>
      <c r="L77" s="294"/>
    </row>
    <row r="78" spans="1:12" ht="24">
      <c r="A78" s="298" t="s">
        <v>38</v>
      </c>
      <c r="B78" s="299" t="s">
        <v>1577</v>
      </c>
      <c r="C78" s="300"/>
      <c r="D78" s="300"/>
      <c r="E78" s="301"/>
      <c r="F78" s="300"/>
      <c r="G78" s="302"/>
      <c r="H78" s="302"/>
      <c r="I78" s="302"/>
      <c r="J78" s="303"/>
      <c r="K78" s="303">
        <f>SUBTOTAL(9,K79:K88)</f>
        <v>0</v>
      </c>
      <c r="L78" s="300"/>
    </row>
    <row r="79" spans="1:12" ht="24">
      <c r="A79" s="286">
        <f>IF(ISBLANK(E79),"",COUNTA($E$18:E79))</f>
        <v>38</v>
      </c>
      <c r="B79" s="287" t="s">
        <v>1578</v>
      </c>
      <c r="C79" s="294"/>
      <c r="D79" s="294"/>
      <c r="E79" s="289" t="s">
        <v>16</v>
      </c>
      <c r="F79" s="304">
        <v>20</v>
      </c>
      <c r="G79" s="291"/>
      <c r="H79" s="291"/>
      <c r="I79" s="291"/>
      <c r="J79" s="292">
        <f t="shared" ref="J79:J84" si="4">+G79+H79+I79</f>
        <v>0</v>
      </c>
      <c r="K79" s="296">
        <f>J79*$F79</f>
        <v>0</v>
      </c>
      <c r="L79" s="294"/>
    </row>
    <row r="80" spans="1:12" ht="24">
      <c r="A80" s="286">
        <f>IF(ISBLANK(E80),"",COUNTA($E$18:E80))</f>
        <v>39</v>
      </c>
      <c r="B80" s="287" t="s">
        <v>1579</v>
      </c>
      <c r="C80" s="294"/>
      <c r="D80" s="294"/>
      <c r="E80" s="289" t="s">
        <v>6</v>
      </c>
      <c r="F80" s="304">
        <v>6</v>
      </c>
      <c r="G80" s="291"/>
      <c r="H80" s="291"/>
      <c r="I80" s="291"/>
      <c r="J80" s="292">
        <f t="shared" si="4"/>
        <v>0</v>
      </c>
      <c r="K80" s="296">
        <f>J80*$F80</f>
        <v>0</v>
      </c>
      <c r="L80" s="294"/>
    </row>
    <row r="81" spans="1:12" ht="24">
      <c r="A81" s="286">
        <f>IF(ISBLANK(E81),"",COUNTA($E$18:E81))</f>
        <v>40</v>
      </c>
      <c r="B81" s="287" t="s">
        <v>1246</v>
      </c>
      <c r="C81" s="294" t="s">
        <v>580</v>
      </c>
      <c r="D81" s="294"/>
      <c r="E81" s="289" t="s">
        <v>2</v>
      </c>
      <c r="F81" s="304">
        <v>6</v>
      </c>
      <c r="G81" s="291"/>
      <c r="H81" s="291"/>
      <c r="I81" s="291"/>
      <c r="J81" s="292">
        <f t="shared" si="4"/>
        <v>0</v>
      </c>
      <c r="K81" s="296">
        <f>J81*$F81</f>
        <v>0</v>
      </c>
      <c r="L81" s="294"/>
    </row>
    <row r="82" spans="1:12" ht="50.25" customHeight="1">
      <c r="A82" s="286">
        <v>36</v>
      </c>
      <c r="B82" s="287" t="s">
        <v>1247</v>
      </c>
      <c r="C82" s="294"/>
      <c r="D82" s="294"/>
      <c r="E82" s="289" t="s">
        <v>2</v>
      </c>
      <c r="F82" s="304">
        <v>70</v>
      </c>
      <c r="G82" s="291"/>
      <c r="H82" s="291"/>
      <c r="I82" s="291"/>
      <c r="J82" s="292">
        <f t="shared" si="4"/>
        <v>0</v>
      </c>
      <c r="K82" s="296">
        <f>J82*$F82</f>
        <v>0</v>
      </c>
      <c r="L82" s="294"/>
    </row>
    <row r="83" spans="1:12" ht="50.25" customHeight="1">
      <c r="A83" s="286">
        <v>37</v>
      </c>
      <c r="B83" s="287" t="s">
        <v>1287</v>
      </c>
      <c r="C83" s="294"/>
      <c r="D83" s="294"/>
      <c r="E83" s="289" t="s">
        <v>2</v>
      </c>
      <c r="F83" s="304">
        <v>65</v>
      </c>
      <c r="G83" s="291"/>
      <c r="H83" s="291"/>
      <c r="I83" s="291"/>
      <c r="J83" s="292">
        <f t="shared" si="4"/>
        <v>0</v>
      </c>
      <c r="K83" s="296">
        <f>J83*$F83</f>
        <v>0</v>
      </c>
      <c r="L83" s="294"/>
    </row>
    <row r="84" spans="1:12" s="739" customFormat="1" ht="35.25" customHeight="1">
      <c r="A84" s="286">
        <v>38</v>
      </c>
      <c r="B84" s="287" t="s">
        <v>1783</v>
      </c>
      <c r="C84" s="279"/>
      <c r="D84" s="280"/>
      <c r="E84" s="281" t="s">
        <v>3</v>
      </c>
      <c r="F84" s="282">
        <v>32</v>
      </c>
      <c r="G84" s="283"/>
      <c r="H84" s="283"/>
      <c r="I84" s="283"/>
      <c r="J84" s="292">
        <f t="shared" si="4"/>
        <v>0</v>
      </c>
      <c r="K84" s="284">
        <f>J84*F84</f>
        <v>0</v>
      </c>
      <c r="L84" s="285"/>
    </row>
    <row r="85" spans="1:12" s="739" customFormat="1" ht="35.25" customHeight="1">
      <c r="A85" s="286">
        <v>39</v>
      </c>
      <c r="B85" s="287" t="s">
        <v>1240</v>
      </c>
      <c r="C85" s="279"/>
      <c r="D85" s="280"/>
      <c r="E85" s="281" t="s">
        <v>6</v>
      </c>
      <c r="F85" s="282">
        <v>2</v>
      </c>
      <c r="G85" s="283"/>
      <c r="H85" s="283"/>
      <c r="I85" s="283"/>
      <c r="J85" s="292">
        <f t="shared" ref="J85:J87" si="5">+G85+H85+I85</f>
        <v>0</v>
      </c>
      <c r="K85" s="284">
        <f t="shared" ref="K85:K87" si="6">J85*F85</f>
        <v>0</v>
      </c>
      <c r="L85" s="285"/>
    </row>
    <row r="86" spans="1:12" s="739" customFormat="1" ht="35.25" customHeight="1">
      <c r="A86" s="286">
        <v>40</v>
      </c>
      <c r="B86" s="287" t="s">
        <v>1241</v>
      </c>
      <c r="C86" s="279"/>
      <c r="D86" s="280"/>
      <c r="E86" s="281" t="s">
        <v>6</v>
      </c>
      <c r="F86" s="282">
        <v>1</v>
      </c>
      <c r="G86" s="283"/>
      <c r="H86" s="283"/>
      <c r="I86" s="283"/>
      <c r="J86" s="292">
        <f t="shared" si="5"/>
        <v>0</v>
      </c>
      <c r="K86" s="284">
        <f t="shared" si="6"/>
        <v>0</v>
      </c>
      <c r="L86" s="285"/>
    </row>
    <row r="87" spans="1:12" s="739" customFormat="1" ht="35.25" customHeight="1">
      <c r="A87" s="286">
        <v>41</v>
      </c>
      <c r="B87" s="287" t="s">
        <v>1242</v>
      </c>
      <c r="C87" s="279"/>
      <c r="D87" s="280"/>
      <c r="E87" s="281" t="s">
        <v>1243</v>
      </c>
      <c r="F87" s="282">
        <v>1</v>
      </c>
      <c r="G87" s="283"/>
      <c r="H87" s="283"/>
      <c r="I87" s="283"/>
      <c r="J87" s="292">
        <f t="shared" si="5"/>
        <v>0</v>
      </c>
      <c r="K87" s="284">
        <f t="shared" si="6"/>
        <v>0</v>
      </c>
      <c r="L87" s="285"/>
    </row>
    <row r="88" spans="1:12">
      <c r="A88" s="286" t="str">
        <f>IF(ISBLANK(E88),"",MAX($A$18:A87)+1)</f>
        <v/>
      </c>
      <c r="B88" s="287"/>
      <c r="C88" s="294"/>
      <c r="D88" s="294"/>
      <c r="E88" s="289"/>
      <c r="F88" s="304"/>
      <c r="G88" s="291"/>
      <c r="H88" s="291"/>
      <c r="I88" s="291"/>
      <c r="J88" s="292">
        <f>+G88+H88+I88</f>
        <v>0</v>
      </c>
      <c r="K88" s="296">
        <f>J88*$F88</f>
        <v>0</v>
      </c>
      <c r="L88" s="294"/>
    </row>
  </sheetData>
  <autoFilter ref="A6:L101"/>
  <mergeCells count="7">
    <mergeCell ref="L6:L7"/>
    <mergeCell ref="A6:A7"/>
    <mergeCell ref="B6:B7"/>
    <mergeCell ref="C6:C7"/>
    <mergeCell ref="D6:D7"/>
    <mergeCell ref="E6:E7"/>
    <mergeCell ref="F6:F7"/>
  </mergeCells>
  <phoneticPr fontId="53" type="noConversion"/>
  <printOptions horizontalCentered="1"/>
  <pageMargins left="0.5" right="0.5" top="0.5" bottom="0.5" header="0.3" footer="0.3"/>
  <pageSetup scale="65"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O109"/>
  <sheetViews>
    <sheetView view="pageBreakPreview" zoomScale="115" zoomScaleNormal="100" zoomScaleSheetLayoutView="115" workbookViewId="0">
      <pane ySplit="7" topLeftCell="A44" activePane="bottomLeft" state="frozen"/>
      <selection activeCell="S67" sqref="S67"/>
      <selection pane="bottomLeft" activeCell="B22" sqref="B22"/>
    </sheetView>
  </sheetViews>
  <sheetFormatPr defaultRowHeight="14.25"/>
  <cols>
    <col min="1" max="1" width="4.5" customWidth="1"/>
    <col min="2" max="2" width="35.125" customWidth="1"/>
    <col min="3" max="3" width="29.875" customWidth="1"/>
    <col min="4" max="4" width="28.125" style="104" customWidth="1"/>
    <col min="5" max="5" width="5.375" customWidth="1"/>
    <col min="6" max="6" width="10.875" style="145" customWidth="1"/>
    <col min="8" max="9" width="10.875" customWidth="1"/>
    <col min="10" max="10" width="9.375" bestFit="1" customWidth="1"/>
    <col min="11" max="11" width="15.625" customWidth="1"/>
  </cols>
  <sheetData>
    <row r="1" spans="1:12" ht="18">
      <c r="A1" s="1" t="s">
        <v>415</v>
      </c>
      <c r="B1" s="67"/>
      <c r="C1" s="3"/>
      <c r="D1" s="132"/>
      <c r="E1" s="4"/>
      <c r="F1" s="201"/>
      <c r="G1" s="6"/>
      <c r="H1" s="6"/>
      <c r="I1" s="6"/>
      <c r="J1" s="7"/>
      <c r="K1" s="8"/>
      <c r="L1" s="9"/>
    </row>
    <row r="2" spans="1:12" ht="15">
      <c r="A2" s="2" t="str">
        <f>"DỰ ÁN / PROJECT : "&amp;[6]COVER!K10</f>
        <v>DỰ ÁN / PROJECT : AN KHANG FOODS JSC</v>
      </c>
      <c r="B2" s="68"/>
      <c r="C2" s="10"/>
      <c r="D2" s="133"/>
      <c r="E2" s="11"/>
      <c r="F2" s="202"/>
      <c r="G2" s="13"/>
      <c r="H2" s="13"/>
      <c r="I2" s="13"/>
      <c r="J2" s="14"/>
      <c r="K2" s="15"/>
      <c r="L2" s="16"/>
    </row>
    <row r="3" spans="1:12" ht="15">
      <c r="A3" s="2" t="str">
        <f>"HẠNG MỤC / ITEM : "&amp;B8</f>
        <v>HẠNG MỤC / ITEM :  MÁY PHÁT
GENERATOR</v>
      </c>
      <c r="B3" s="69"/>
      <c r="C3" s="10"/>
      <c r="D3" s="133"/>
      <c r="E3" s="17"/>
      <c r="F3" s="202"/>
      <c r="G3" s="13"/>
      <c r="H3" s="13"/>
      <c r="I3" s="13"/>
      <c r="J3" s="14"/>
      <c r="K3" s="15"/>
      <c r="L3" s="16"/>
    </row>
    <row r="4" spans="1:12" ht="15">
      <c r="A4" s="2" t="str">
        <f>"CHỦ ĐẦU TƯ / : "&amp;[6]COVER!K19</f>
        <v>CHỦ ĐẦU TƯ / : AN KHANG FOODS JSC</v>
      </c>
      <c r="B4" s="69"/>
      <c r="C4" s="10"/>
      <c r="D4" s="133"/>
      <c r="E4" s="17"/>
      <c r="F4" s="202"/>
      <c r="G4" s="13"/>
      <c r="H4" s="13"/>
      <c r="I4" s="13"/>
      <c r="J4" s="14"/>
      <c r="K4" s="15"/>
      <c r="L4" s="16"/>
    </row>
    <row r="5" spans="1:12" ht="15">
      <c r="A5" s="18"/>
      <c r="B5" s="69"/>
      <c r="C5" s="66"/>
      <c r="D5" s="134"/>
      <c r="E5" s="17"/>
      <c r="F5" s="202"/>
      <c r="G5" s="13"/>
      <c r="H5" s="13"/>
      <c r="I5" s="13"/>
      <c r="J5" s="14"/>
      <c r="K5" s="15"/>
      <c r="L5" s="16"/>
    </row>
    <row r="6" spans="1:12" ht="24" customHeight="1">
      <c r="A6" s="1128" t="s">
        <v>50</v>
      </c>
      <c r="B6" s="1129" t="s">
        <v>49</v>
      </c>
      <c r="C6" s="1130" t="s">
        <v>51</v>
      </c>
      <c r="D6" s="1151" t="s">
        <v>416</v>
      </c>
      <c r="E6" s="1130" t="s">
        <v>53</v>
      </c>
      <c r="F6" s="1153" t="s">
        <v>54</v>
      </c>
      <c r="G6" s="130" t="s">
        <v>411</v>
      </c>
      <c r="H6" s="130"/>
      <c r="I6" s="130"/>
      <c r="J6" s="131" t="s">
        <v>412</v>
      </c>
      <c r="K6" s="131"/>
      <c r="L6" s="1124" t="s">
        <v>13</v>
      </c>
    </row>
    <row r="7" spans="1:12" ht="48">
      <c r="A7" s="1128"/>
      <c r="B7" s="1129"/>
      <c r="C7" s="1130"/>
      <c r="D7" s="1152"/>
      <c r="E7" s="1130"/>
      <c r="F7" s="1153"/>
      <c r="G7" s="88" t="s">
        <v>56</v>
      </c>
      <c r="H7" s="88" t="s">
        <v>55</v>
      </c>
      <c r="I7" s="88" t="s">
        <v>57</v>
      </c>
      <c r="J7" s="88" t="s">
        <v>413</v>
      </c>
      <c r="K7" s="88" t="s">
        <v>414</v>
      </c>
      <c r="L7" s="1124"/>
    </row>
    <row r="8" spans="1:12" ht="24">
      <c r="A8" s="93" t="str">
        <f>A21</f>
        <v>***</v>
      </c>
      <c r="B8" s="103" t="str">
        <f>B21</f>
        <v xml:space="preserve"> MÁY PHÁT
GENERATOR</v>
      </c>
      <c r="C8" s="95"/>
      <c r="D8" s="127"/>
      <c r="E8" s="97"/>
      <c r="F8" s="203"/>
      <c r="G8" s="99"/>
      <c r="H8" s="99"/>
      <c r="I8" s="99"/>
      <c r="J8" s="100"/>
      <c r="K8" s="101" t="e">
        <f>SUBTOTAL(9,K9:K20)</f>
        <v>#REF!</v>
      </c>
      <c r="L8" s="102"/>
    </row>
    <row r="9" spans="1:12" ht="24">
      <c r="A9" s="20" t="str">
        <f>A22</f>
        <v>II</v>
      </c>
      <c r="B9" s="70" t="str">
        <f>B22</f>
        <v>CÔNG TÁC ĐẤT
EARTHWORK</v>
      </c>
      <c r="C9" s="22"/>
      <c r="D9" s="37"/>
      <c r="E9" s="23"/>
      <c r="F9" s="204"/>
      <c r="G9" s="26"/>
      <c r="H9" s="26"/>
      <c r="I9" s="26"/>
      <c r="J9" s="27"/>
      <c r="K9" s="38" t="e">
        <f>K22</f>
        <v>#REF!</v>
      </c>
      <c r="L9" s="29"/>
    </row>
    <row r="10" spans="1:12" ht="24">
      <c r="A10" s="20" t="str">
        <f>A30</f>
        <v>III</v>
      </c>
      <c r="B10" s="70" t="str">
        <f>B30</f>
        <v>CÔNG TÁC BÊ TÔNG
CONCRETE WORK</v>
      </c>
      <c r="C10" s="22"/>
      <c r="D10" s="37"/>
      <c r="E10" s="23"/>
      <c r="F10" s="204"/>
      <c r="G10" s="26"/>
      <c r="H10" s="26"/>
      <c r="I10" s="26"/>
      <c r="J10" s="27"/>
      <c r="K10" s="38" t="e">
        <f>K30</f>
        <v>#REF!</v>
      </c>
      <c r="L10" s="29"/>
    </row>
    <row r="11" spans="1:12" ht="24">
      <c r="A11" s="20" t="str">
        <f>A40</f>
        <v>III</v>
      </c>
      <c r="B11" s="70" t="str">
        <f>B40</f>
        <v>CÔNG TÁC VÁN KHUÔN
FORMWORK</v>
      </c>
      <c r="C11" s="22"/>
      <c r="D11" s="37"/>
      <c r="E11" s="23"/>
      <c r="F11" s="204"/>
      <c r="G11" s="26"/>
      <c r="H11" s="26"/>
      <c r="I11" s="26"/>
      <c r="J11" s="27"/>
      <c r="K11" s="38" t="e">
        <f>K40</f>
        <v>#REF!</v>
      </c>
      <c r="L11" s="29"/>
    </row>
    <row r="12" spans="1:12" ht="24">
      <c r="A12" s="20" t="str">
        <f>A48</f>
        <v>III</v>
      </c>
      <c r="B12" s="70" t="str">
        <f>B48</f>
        <v>CÔNG TÁC CỐT THÉP
REBAR WORK</v>
      </c>
      <c r="C12" s="22"/>
      <c r="D12" s="37"/>
      <c r="E12" s="23"/>
      <c r="F12" s="204"/>
      <c r="G12" s="26"/>
      <c r="H12" s="26"/>
      <c r="I12" s="26"/>
      <c r="J12" s="27"/>
      <c r="K12" s="38" t="e">
        <f>K48</f>
        <v>#REF!</v>
      </c>
      <c r="L12" s="29"/>
    </row>
    <row r="13" spans="1:12" ht="24">
      <c r="A13" s="20" t="str">
        <f>A55</f>
        <v>VI</v>
      </c>
      <c r="B13" s="70" t="str">
        <f>B55</f>
        <v>CÔNG TÁC XÂY 
BRICK WALL</v>
      </c>
      <c r="C13" s="22"/>
      <c r="D13" s="37"/>
      <c r="E13" s="23"/>
      <c r="F13" s="204"/>
      <c r="G13" s="26"/>
      <c r="H13" s="26"/>
      <c r="I13" s="26"/>
      <c r="J13" s="27"/>
      <c r="K13" s="38" t="e">
        <f>K55</f>
        <v>#REF!</v>
      </c>
      <c r="L13" s="29"/>
    </row>
    <row r="14" spans="1:12" ht="24">
      <c r="A14" s="20" t="str">
        <f>A61</f>
        <v>VI</v>
      </c>
      <c r="B14" s="70" t="str">
        <f>B61</f>
        <v>CÔNG TÁC TÔ TRÁT
PLASTERING WORK</v>
      </c>
      <c r="C14" s="22"/>
      <c r="D14" s="37"/>
      <c r="E14" s="23"/>
      <c r="F14" s="204"/>
      <c r="G14" s="26"/>
      <c r="H14" s="26"/>
      <c r="I14" s="26"/>
      <c r="J14" s="27"/>
      <c r="K14" s="38" t="e">
        <f>K61</f>
        <v>#REF!</v>
      </c>
      <c r="L14" s="29"/>
    </row>
    <row r="15" spans="1:12" ht="24">
      <c r="A15" s="20" t="str">
        <f>A66</f>
        <v>VII</v>
      </c>
      <c r="B15" s="70" t="str">
        <f>B66</f>
        <v>CÔNG TÁC SƠN
PAINTING WORK</v>
      </c>
      <c r="C15" s="22"/>
      <c r="D15" s="37"/>
      <c r="E15" s="23"/>
      <c r="F15" s="204"/>
      <c r="G15" s="26"/>
      <c r="H15" s="26"/>
      <c r="I15" s="26"/>
      <c r="J15" s="27"/>
      <c r="K15" s="38" t="e">
        <f>K66</f>
        <v>#REF!</v>
      </c>
      <c r="L15" s="29"/>
    </row>
    <row r="16" spans="1:12" ht="24">
      <c r="A16" s="20" t="str">
        <f>A69</f>
        <v>VII</v>
      </c>
      <c r="B16" s="70" t="str">
        <f>B69</f>
        <v>CÔNG TÁC HOÀN THIỆN NỀN SÀN
FINISHING THE FLOOR</v>
      </c>
      <c r="C16" s="22"/>
      <c r="D16" s="37"/>
      <c r="E16" s="23"/>
      <c r="F16" s="204"/>
      <c r="G16" s="26"/>
      <c r="H16" s="26"/>
      <c r="I16" s="26"/>
      <c r="J16" s="27"/>
      <c r="K16" s="38">
        <f>K69</f>
        <v>0</v>
      </c>
      <c r="L16" s="29"/>
    </row>
    <row r="17" spans="1:15" ht="24">
      <c r="A17" s="20" t="str">
        <f>A73</f>
        <v>VII</v>
      </c>
      <c r="B17" s="70" t="str">
        <f>B73</f>
        <v>CÔNG TÁC CỬA
DOOR WORK</v>
      </c>
      <c r="C17" s="22"/>
      <c r="D17" s="37"/>
      <c r="E17" s="23"/>
      <c r="F17" s="204"/>
      <c r="G17" s="26"/>
      <c r="H17" s="26"/>
      <c r="I17" s="26"/>
      <c r="J17" s="27"/>
      <c r="K17" s="38">
        <f>K73</f>
        <v>16992000</v>
      </c>
      <c r="L17" s="29"/>
    </row>
    <row r="18" spans="1:15" ht="24">
      <c r="A18" s="20" t="str">
        <f>A78</f>
        <v>VII</v>
      </c>
      <c r="B18" s="70" t="str">
        <f>B78</f>
        <v>CÔNG TÁC KẾT CẤU THÉP 
STEEL STRUCTURE AND  WORK</v>
      </c>
      <c r="C18" s="22"/>
      <c r="D18" s="37"/>
      <c r="E18" s="23"/>
      <c r="F18" s="204"/>
      <c r="G18" s="26"/>
      <c r="H18" s="26"/>
      <c r="I18" s="26"/>
      <c r="J18" s="27"/>
      <c r="K18" s="38" t="e">
        <f>K78</f>
        <v>#REF!</v>
      </c>
      <c r="L18" s="29"/>
    </row>
    <row r="19" spans="1:15">
      <c r="A19" s="20"/>
      <c r="B19" s="21"/>
      <c r="C19" s="22"/>
      <c r="D19" s="37"/>
      <c r="E19" s="23"/>
      <c r="F19" s="204"/>
      <c r="G19" s="26"/>
      <c r="H19" s="26"/>
      <c r="I19" s="26"/>
      <c r="J19" s="27"/>
      <c r="K19" s="28"/>
      <c r="L19" s="29"/>
    </row>
    <row r="20" spans="1:15">
      <c r="A20" s="20"/>
      <c r="B20" s="21"/>
      <c r="C20" s="22"/>
      <c r="D20" s="37"/>
      <c r="E20" s="23"/>
      <c r="F20" s="204"/>
      <c r="G20" s="26"/>
      <c r="H20" s="26"/>
      <c r="I20" s="26"/>
      <c r="J20" s="27"/>
      <c r="K20" s="28"/>
      <c r="L20" s="29"/>
    </row>
    <row r="21" spans="1:15" ht="24">
      <c r="A21" s="93" t="s">
        <v>14</v>
      </c>
      <c r="B21" s="94" t="s">
        <v>688</v>
      </c>
      <c r="C21" s="95"/>
      <c r="D21" s="127"/>
      <c r="E21" s="97"/>
      <c r="F21" s="203"/>
      <c r="G21" s="99"/>
      <c r="H21" s="99"/>
      <c r="I21" s="99"/>
      <c r="J21" s="100"/>
      <c r="K21" s="101"/>
      <c r="L21" s="102"/>
      <c r="M21" s="166" t="s">
        <v>450</v>
      </c>
      <c r="N21" s="166"/>
      <c r="O21" s="145">
        <v>1.18</v>
      </c>
    </row>
    <row r="22" spans="1:15" ht="48">
      <c r="A22" s="86" t="s">
        <v>11</v>
      </c>
      <c r="B22" s="87" t="s">
        <v>222</v>
      </c>
      <c r="C22" s="85"/>
      <c r="D22" s="135"/>
      <c r="E22" s="82"/>
      <c r="F22" s="205"/>
      <c r="G22" s="83"/>
      <c r="H22" s="83"/>
      <c r="I22" s="83"/>
      <c r="J22" s="84"/>
      <c r="K22" s="84" t="e">
        <f>SUBTOTAL(9,K23:K29)</f>
        <v>#REF!</v>
      </c>
      <c r="L22" s="85"/>
      <c r="M22" s="167" t="s">
        <v>56</v>
      </c>
      <c r="N22" s="167" t="s">
        <v>55</v>
      </c>
    </row>
    <row r="23" spans="1:15" ht="24">
      <c r="A23" s="30">
        <f>IF(ISBLANK(E23),"",COUNTA($E$21:E23))</f>
        <v>1</v>
      </c>
      <c r="B23" s="70" t="s">
        <v>82</v>
      </c>
      <c r="C23" s="32"/>
      <c r="D23" s="32"/>
      <c r="E23" s="23" t="s">
        <v>0</v>
      </c>
      <c r="F23" s="204"/>
      <c r="G23" s="25" t="e">
        <f>M23*$O$21</f>
        <v>#REF!</v>
      </c>
      <c r="H23" s="25" t="e">
        <f>N23*$O$21</f>
        <v>#REF!</v>
      </c>
      <c r="I23" s="25"/>
      <c r="J23" s="35" t="e">
        <f t="shared" ref="J23:J29" si="0">+G23+H23+I23</f>
        <v>#REF!</v>
      </c>
      <c r="K23" s="28" t="e">
        <f t="shared" ref="K23:K29" si="1">J23*$F23</f>
        <v>#REF!</v>
      </c>
      <c r="L23" s="32"/>
      <c r="M23" t="e">
        <f>'02 Nhà Bảo Vệ_&amp; P. Y TẾ'!R23</f>
        <v>#REF!</v>
      </c>
      <c r="N23" t="e">
        <f>'02 Nhà Bảo Vệ_&amp; P. Y TẾ'!S23</f>
        <v>#REF!</v>
      </c>
    </row>
    <row r="24" spans="1:15" ht="24">
      <c r="A24" s="30">
        <f>IF(ISBLANK(E24),"",COUNTA($E$21:E24))</f>
        <v>2</v>
      </c>
      <c r="B24" s="70" t="s">
        <v>83</v>
      </c>
      <c r="C24" s="32"/>
      <c r="D24" s="32"/>
      <c r="E24" s="23" t="s">
        <v>0</v>
      </c>
      <c r="F24" s="204"/>
      <c r="G24" s="25">
        <f t="shared" ref="G24:H29" si="2">M24*$O$21</f>
        <v>0</v>
      </c>
      <c r="H24" s="25">
        <f t="shared" si="2"/>
        <v>50740</v>
      </c>
      <c r="I24" s="25"/>
      <c r="J24" s="35">
        <f t="shared" si="0"/>
        <v>50740</v>
      </c>
      <c r="K24" s="28">
        <f t="shared" si="1"/>
        <v>0</v>
      </c>
      <c r="L24" s="32"/>
      <c r="M24">
        <f>'02 Nhà Bảo Vệ_&amp; P. Y TẾ'!R27</f>
        <v>0</v>
      </c>
      <c r="N24">
        <f>'02 Nhà Bảo Vệ_&amp; P. Y TẾ'!S27</f>
        <v>43000</v>
      </c>
    </row>
    <row r="25" spans="1:15" ht="24">
      <c r="A25" s="30">
        <f>IF(ISBLANK(E25),"",COUNTA($E$21:E25))</f>
        <v>3</v>
      </c>
      <c r="B25" s="70" t="s">
        <v>84</v>
      </c>
      <c r="C25" s="32"/>
      <c r="D25" s="32"/>
      <c r="E25" s="23" t="s">
        <v>0</v>
      </c>
      <c r="F25" s="204"/>
      <c r="G25" s="25">
        <f t="shared" si="2"/>
        <v>0</v>
      </c>
      <c r="H25" s="25">
        <f t="shared" si="2"/>
        <v>50740</v>
      </c>
      <c r="I25" s="25"/>
      <c r="J25" s="35">
        <f t="shared" si="0"/>
        <v>50740</v>
      </c>
      <c r="K25" s="28">
        <f t="shared" si="1"/>
        <v>0</v>
      </c>
      <c r="L25" s="32"/>
      <c r="M25">
        <f>'02 Nhà Bảo Vệ_&amp; P. Y TẾ'!R33</f>
        <v>0</v>
      </c>
      <c r="N25">
        <f>'02 Nhà Bảo Vệ_&amp; P. Y TẾ'!S33</f>
        <v>43000</v>
      </c>
    </row>
    <row r="26" spans="1:15" ht="24">
      <c r="A26" s="30">
        <f>IF(ISBLANK(E26),"",COUNTA($E$21:E26))</f>
        <v>4</v>
      </c>
      <c r="B26" s="70" t="s">
        <v>146</v>
      </c>
      <c r="C26" s="32"/>
      <c r="D26" s="32"/>
      <c r="E26" s="23" t="s">
        <v>0</v>
      </c>
      <c r="F26" s="204"/>
      <c r="G26" s="25">
        <f t="shared" si="2"/>
        <v>0</v>
      </c>
      <c r="H26" s="25" t="e">
        <f t="shared" si="2"/>
        <v>#REF!</v>
      </c>
      <c r="I26" s="25"/>
      <c r="J26" s="35" t="e">
        <f t="shared" si="0"/>
        <v>#REF!</v>
      </c>
      <c r="K26" s="28" t="e">
        <f t="shared" si="1"/>
        <v>#REF!</v>
      </c>
      <c r="L26" s="32"/>
      <c r="M26">
        <f>'02 Nhà Bảo Vệ_&amp; P. Y TẾ'!R34</f>
        <v>0</v>
      </c>
      <c r="N26" t="e">
        <f>'02 Nhà Bảo Vệ_&amp; P. Y TẾ'!S34</f>
        <v>#REF!</v>
      </c>
    </row>
    <row r="27" spans="1:15" ht="24">
      <c r="A27" s="30">
        <f>IF(ISBLANK(E27),"",COUNTA($E$21:E27))</f>
        <v>5</v>
      </c>
      <c r="B27" s="70" t="s">
        <v>85</v>
      </c>
      <c r="C27" s="32"/>
      <c r="D27" s="32"/>
      <c r="E27" s="23" t="s">
        <v>3</v>
      </c>
      <c r="F27" s="204"/>
      <c r="G27" s="25">
        <f t="shared" si="2"/>
        <v>0</v>
      </c>
      <c r="H27" s="25">
        <f t="shared" si="2"/>
        <v>21240</v>
      </c>
      <c r="I27" s="25"/>
      <c r="J27" s="35">
        <f t="shared" si="0"/>
        <v>21240</v>
      </c>
      <c r="K27" s="28">
        <f t="shared" si="1"/>
        <v>0</v>
      </c>
      <c r="L27" s="32"/>
      <c r="M27">
        <f>'02 Nhà Bảo Vệ_&amp; P. Y TẾ'!R35</f>
        <v>0</v>
      </c>
      <c r="N27">
        <f>'02 Nhà Bảo Vệ_&amp; P. Y TẾ'!S35</f>
        <v>18000</v>
      </c>
    </row>
    <row r="28" spans="1:15" ht="36">
      <c r="A28" s="30">
        <f>IF(ISBLANK(E28),"",COUNTA($E$21:E28))</f>
        <v>6</v>
      </c>
      <c r="B28" s="70" t="s">
        <v>58</v>
      </c>
      <c r="C28" s="32"/>
      <c r="D28" s="32"/>
      <c r="E28" s="23" t="s">
        <v>3</v>
      </c>
      <c r="F28" s="204"/>
      <c r="G28" s="25">
        <f t="shared" si="2"/>
        <v>0</v>
      </c>
      <c r="H28" s="25">
        <f t="shared" si="2"/>
        <v>21240</v>
      </c>
      <c r="I28" s="25"/>
      <c r="J28" s="35">
        <f t="shared" si="0"/>
        <v>21240</v>
      </c>
      <c r="K28" s="28">
        <f t="shared" si="1"/>
        <v>0</v>
      </c>
      <c r="L28" s="32"/>
      <c r="N28">
        <f>N27</f>
        <v>18000</v>
      </c>
    </row>
    <row r="29" spans="1:15" ht="24">
      <c r="A29" s="30">
        <f>IF(ISBLANK(E29),"",COUNTA($E$21:E29))</f>
        <v>7</v>
      </c>
      <c r="B29" s="70" t="s">
        <v>86</v>
      </c>
      <c r="C29" s="32"/>
      <c r="D29" s="32"/>
      <c r="E29" s="23" t="s">
        <v>3</v>
      </c>
      <c r="F29" s="204"/>
      <c r="G29" s="25" t="e">
        <f t="shared" si="2"/>
        <v>#REF!</v>
      </c>
      <c r="H29" s="25" t="e">
        <f>N29*$O$21</f>
        <v>#REF!</v>
      </c>
      <c r="I29" s="25"/>
      <c r="J29" s="35" t="e">
        <f t="shared" si="0"/>
        <v>#REF!</v>
      </c>
      <c r="K29" s="28" t="e">
        <f t="shared" si="1"/>
        <v>#REF!</v>
      </c>
      <c r="L29" s="32"/>
      <c r="M29" t="e">
        <f>'02 Nhà Bảo Vệ_&amp; P. Y TẾ'!R44</f>
        <v>#REF!</v>
      </c>
      <c r="N29" t="e">
        <f>'02 Nhà Bảo Vệ_&amp; P. Y TẾ'!S44</f>
        <v>#REF!</v>
      </c>
    </row>
    <row r="30" spans="1:15" ht="24">
      <c r="A30" s="86" t="s">
        <v>15</v>
      </c>
      <c r="B30" s="87" t="s">
        <v>223</v>
      </c>
      <c r="C30" s="85"/>
      <c r="D30" s="135"/>
      <c r="E30" s="82"/>
      <c r="F30" s="205"/>
      <c r="G30" s="83"/>
      <c r="H30" s="83"/>
      <c r="I30" s="83"/>
      <c r="J30" s="84"/>
      <c r="K30" s="84" t="e">
        <f>SUBTOTAL(9,K31:K39)</f>
        <v>#REF!</v>
      </c>
      <c r="L30" s="85"/>
    </row>
    <row r="31" spans="1:15" ht="24">
      <c r="A31" s="30">
        <f>IF(ISBLANK(E31),"",COUNTA($E$21:E31))</f>
        <v>8</v>
      </c>
      <c r="B31" s="70" t="s">
        <v>129</v>
      </c>
      <c r="C31" s="32"/>
      <c r="D31" s="32"/>
      <c r="E31" s="23" t="s">
        <v>0</v>
      </c>
      <c r="F31" s="204"/>
      <c r="G31" s="25" t="e">
        <f t="shared" ref="G31:H39" si="3">M31*$O$21</f>
        <v>#REF!</v>
      </c>
      <c r="H31" s="25" t="e">
        <f>N31*$O$21</f>
        <v>#REF!</v>
      </c>
      <c r="I31" s="25"/>
      <c r="J31" s="35" t="e">
        <f t="shared" ref="J31:J39" si="4">+G31+H31+I31</f>
        <v>#REF!</v>
      </c>
      <c r="K31" s="28" t="e">
        <f t="shared" ref="K31:K39" si="5">J31*$F31</f>
        <v>#REF!</v>
      </c>
      <c r="L31" s="32"/>
      <c r="M31" t="e">
        <f>'02 Nhà Bảo Vệ_&amp; P. Y TẾ'!R48</f>
        <v>#REF!</v>
      </c>
      <c r="N31" t="e">
        <f>'02 Nhà Bảo Vệ_&amp; P. Y TẾ'!S48</f>
        <v>#REF!</v>
      </c>
    </row>
    <row r="32" spans="1:15" ht="24">
      <c r="A32" s="30">
        <f>IF(ISBLANK(E32),"",COUNTA($E$21:E32))</f>
        <v>9</v>
      </c>
      <c r="B32" s="70" t="s">
        <v>130</v>
      </c>
      <c r="C32" s="32"/>
      <c r="D32" s="32"/>
      <c r="E32" s="23" t="s">
        <v>0</v>
      </c>
      <c r="F32" s="204"/>
      <c r="G32" s="25" t="e">
        <f t="shared" si="3"/>
        <v>#REF!</v>
      </c>
      <c r="H32" s="25" t="e">
        <f t="shared" si="3"/>
        <v>#REF!</v>
      </c>
      <c r="I32" s="25"/>
      <c r="J32" s="35" t="e">
        <f t="shared" si="4"/>
        <v>#REF!</v>
      </c>
      <c r="K32" s="28" t="e">
        <f t="shared" si="5"/>
        <v>#REF!</v>
      </c>
      <c r="L32" s="32"/>
      <c r="M32" t="e">
        <f>'02 Nhà Bảo Vệ_&amp; P. Y TẾ'!R52</f>
        <v>#REF!</v>
      </c>
      <c r="N32" t="e">
        <f>'02 Nhà Bảo Vệ_&amp; P. Y TẾ'!S52</f>
        <v>#REF!</v>
      </c>
    </row>
    <row r="33" spans="1:14" ht="24">
      <c r="A33" s="30">
        <f>IF(ISBLANK(E33),"",COUNTA($E$21:E33))</f>
        <v>10</v>
      </c>
      <c r="B33" s="70" t="s">
        <v>88</v>
      </c>
      <c r="C33" s="152" t="s">
        <v>433</v>
      </c>
      <c r="D33" s="32" t="s">
        <v>66</v>
      </c>
      <c r="E33" s="23" t="s">
        <v>0</v>
      </c>
      <c r="F33" s="204"/>
      <c r="G33" s="25">
        <f t="shared" si="3"/>
        <v>1392400</v>
      </c>
      <c r="H33" s="25">
        <f t="shared" si="3"/>
        <v>212400</v>
      </c>
      <c r="I33" s="25"/>
      <c r="J33" s="35">
        <f t="shared" si="4"/>
        <v>1604800</v>
      </c>
      <c r="K33" s="28">
        <f t="shared" si="5"/>
        <v>0</v>
      </c>
      <c r="L33" s="32"/>
      <c r="M33">
        <f>'02 Nhà Bảo Vệ_&amp; P. Y TẾ'!R57</f>
        <v>1180000</v>
      </c>
      <c r="N33">
        <f>'02 Nhà Bảo Vệ_&amp; P. Y TẾ'!S57</f>
        <v>180000</v>
      </c>
    </row>
    <row r="34" spans="1:14" ht="24">
      <c r="A34" s="30">
        <f>IF(ISBLANK(E34),"",COUNTA($E$21:E34))</f>
        <v>11</v>
      </c>
      <c r="B34" s="70" t="s">
        <v>89</v>
      </c>
      <c r="C34" s="152" t="s">
        <v>433</v>
      </c>
      <c r="D34" s="32" t="s">
        <v>66</v>
      </c>
      <c r="E34" s="23" t="s">
        <v>0</v>
      </c>
      <c r="F34" s="204"/>
      <c r="G34" s="25">
        <f t="shared" si="3"/>
        <v>1392400</v>
      </c>
      <c r="H34" s="25">
        <f t="shared" si="3"/>
        <v>212400</v>
      </c>
      <c r="I34" s="25"/>
      <c r="J34" s="35">
        <f t="shared" si="4"/>
        <v>1604800</v>
      </c>
      <c r="K34" s="28">
        <f t="shared" si="5"/>
        <v>0</v>
      </c>
      <c r="L34" s="32"/>
      <c r="M34">
        <f t="shared" ref="M34:N39" si="6">M33</f>
        <v>1180000</v>
      </c>
      <c r="N34">
        <f t="shared" si="6"/>
        <v>180000</v>
      </c>
    </row>
    <row r="35" spans="1:14" ht="24">
      <c r="A35" s="30">
        <f>IF(ISBLANK(E35),"",COUNTA($E$21:E35))</f>
        <v>12</v>
      </c>
      <c r="B35" s="70" t="s">
        <v>90</v>
      </c>
      <c r="C35" s="152" t="s">
        <v>433</v>
      </c>
      <c r="D35" s="32" t="s">
        <v>66</v>
      </c>
      <c r="E35" s="23" t="s">
        <v>0</v>
      </c>
      <c r="F35" s="204"/>
      <c r="G35" s="25">
        <f t="shared" si="3"/>
        <v>1392400</v>
      </c>
      <c r="H35" s="25">
        <f t="shared" si="3"/>
        <v>212400</v>
      </c>
      <c r="I35" s="25"/>
      <c r="J35" s="35">
        <f t="shared" si="4"/>
        <v>1604800</v>
      </c>
      <c r="K35" s="28">
        <f t="shared" si="5"/>
        <v>0</v>
      </c>
      <c r="L35" s="32"/>
      <c r="M35">
        <f t="shared" si="6"/>
        <v>1180000</v>
      </c>
      <c r="N35">
        <f t="shared" si="6"/>
        <v>180000</v>
      </c>
    </row>
    <row r="36" spans="1:14" ht="24">
      <c r="A36" s="30">
        <f>IF(ISBLANK(E36),"",COUNTA($E$21:E36))</f>
        <v>13</v>
      </c>
      <c r="B36" s="70" t="s">
        <v>184</v>
      </c>
      <c r="C36" s="152" t="s">
        <v>433</v>
      </c>
      <c r="D36" s="32" t="s">
        <v>66</v>
      </c>
      <c r="E36" s="23" t="s">
        <v>0</v>
      </c>
      <c r="F36" s="204"/>
      <c r="G36" s="25">
        <f t="shared" si="3"/>
        <v>1392400</v>
      </c>
      <c r="H36" s="25">
        <f t="shared" si="3"/>
        <v>212400</v>
      </c>
      <c r="I36" s="25"/>
      <c r="J36" s="35">
        <f t="shared" si="4"/>
        <v>1604800</v>
      </c>
      <c r="K36" s="28">
        <f t="shared" si="5"/>
        <v>0</v>
      </c>
      <c r="L36" s="32"/>
      <c r="M36">
        <f t="shared" si="6"/>
        <v>1180000</v>
      </c>
      <c r="N36">
        <f t="shared" si="6"/>
        <v>180000</v>
      </c>
    </row>
    <row r="37" spans="1:14" ht="24">
      <c r="A37" s="30">
        <f>IF(ISBLANK(E37),"",COUNTA($E$21:E37))</f>
        <v>14</v>
      </c>
      <c r="B37" s="70" t="s">
        <v>147</v>
      </c>
      <c r="C37" s="152" t="s">
        <v>433</v>
      </c>
      <c r="D37" s="32" t="s">
        <v>66</v>
      </c>
      <c r="E37" s="23" t="s">
        <v>0</v>
      </c>
      <c r="F37" s="204"/>
      <c r="G37" s="25">
        <f t="shared" si="3"/>
        <v>1392400</v>
      </c>
      <c r="H37" s="25">
        <f t="shared" si="3"/>
        <v>212400</v>
      </c>
      <c r="I37" s="25"/>
      <c r="J37" s="35">
        <f t="shared" si="4"/>
        <v>1604800</v>
      </c>
      <c r="K37" s="28">
        <f t="shared" si="5"/>
        <v>0</v>
      </c>
      <c r="L37" s="32"/>
      <c r="M37">
        <f t="shared" si="6"/>
        <v>1180000</v>
      </c>
      <c r="N37">
        <f t="shared" si="6"/>
        <v>180000</v>
      </c>
    </row>
    <row r="38" spans="1:14" ht="24">
      <c r="A38" s="30">
        <f>IF(ISBLANK(E38),"",COUNTA($E$21:E38))</f>
        <v>15</v>
      </c>
      <c r="B38" s="70" t="s">
        <v>93</v>
      </c>
      <c r="C38" s="152" t="s">
        <v>433</v>
      </c>
      <c r="D38" s="32" t="s">
        <v>66</v>
      </c>
      <c r="E38" s="23" t="s">
        <v>0</v>
      </c>
      <c r="F38" s="204"/>
      <c r="G38" s="25">
        <f t="shared" si="3"/>
        <v>1392400</v>
      </c>
      <c r="H38" s="25">
        <f t="shared" si="3"/>
        <v>212400</v>
      </c>
      <c r="I38" s="25"/>
      <c r="J38" s="35">
        <f t="shared" si="4"/>
        <v>1604800</v>
      </c>
      <c r="K38" s="28">
        <f t="shared" si="5"/>
        <v>0</v>
      </c>
      <c r="L38" s="32"/>
      <c r="M38">
        <f t="shared" si="6"/>
        <v>1180000</v>
      </c>
      <c r="N38">
        <f t="shared" si="6"/>
        <v>180000</v>
      </c>
    </row>
    <row r="39" spans="1:14" ht="24">
      <c r="A39" s="30">
        <v>21</v>
      </c>
      <c r="B39" s="70" t="s">
        <v>581</v>
      </c>
      <c r="C39" s="152" t="s">
        <v>433</v>
      </c>
      <c r="D39" s="32" t="s">
        <v>66</v>
      </c>
      <c r="E39" s="23" t="s">
        <v>0</v>
      </c>
      <c r="F39" s="204"/>
      <c r="G39" s="25">
        <f t="shared" si="3"/>
        <v>1392400</v>
      </c>
      <c r="H39" s="25">
        <f t="shared" si="3"/>
        <v>212400</v>
      </c>
      <c r="I39" s="25"/>
      <c r="J39" s="35">
        <f t="shared" si="4"/>
        <v>1604800</v>
      </c>
      <c r="K39" s="28">
        <f t="shared" si="5"/>
        <v>0</v>
      </c>
      <c r="L39" s="32"/>
      <c r="M39">
        <f t="shared" si="6"/>
        <v>1180000</v>
      </c>
      <c r="N39">
        <f t="shared" si="6"/>
        <v>180000</v>
      </c>
    </row>
    <row r="40" spans="1:14" ht="24">
      <c r="A40" s="86" t="s">
        <v>15</v>
      </c>
      <c r="B40" s="87" t="s">
        <v>224</v>
      </c>
      <c r="C40" s="85"/>
      <c r="D40" s="135"/>
      <c r="E40" s="82"/>
      <c r="F40" s="205"/>
      <c r="G40" s="83"/>
      <c r="H40" s="83"/>
      <c r="I40" s="83"/>
      <c r="J40" s="84"/>
      <c r="K40" s="84" t="e">
        <f>SUBTOTAL(9,K41:K47)</f>
        <v>#REF!</v>
      </c>
      <c r="L40" s="85"/>
    </row>
    <row r="41" spans="1:14" ht="24">
      <c r="A41" s="30">
        <f>IF(ISBLANK(E41),"",COUNTA($E$21:E41))</f>
        <v>17</v>
      </c>
      <c r="B41" s="31" t="s">
        <v>150</v>
      </c>
      <c r="C41" s="149"/>
      <c r="D41" s="32"/>
      <c r="E41" s="23" t="s">
        <v>3</v>
      </c>
      <c r="F41" s="204"/>
      <c r="G41" s="25" t="e">
        <f t="shared" ref="G41:H46" si="7">M41*$O$21</f>
        <v>#REF!</v>
      </c>
      <c r="H41" s="25" t="e">
        <f t="shared" si="7"/>
        <v>#REF!</v>
      </c>
      <c r="I41" s="25"/>
      <c r="J41" s="35" t="e">
        <f t="shared" ref="J41:J46" si="8">+G41+H41+I41</f>
        <v>#REF!</v>
      </c>
      <c r="K41" s="28" t="e">
        <f t="shared" ref="K41:K46" si="9">J41*$F41</f>
        <v>#REF!</v>
      </c>
      <c r="L41" s="32"/>
      <c r="M41" t="e">
        <f>'02 Nhà Bảo Vệ_&amp; P. Y TẾ'!R83</f>
        <v>#REF!</v>
      </c>
      <c r="N41" t="e">
        <f>'02 Nhà Bảo Vệ_&amp; P. Y TẾ'!S83</f>
        <v>#REF!</v>
      </c>
    </row>
    <row r="42" spans="1:14" ht="24">
      <c r="A42" s="30">
        <f>IF(ISBLANK(E42),"",COUNTA($E$21:E42))</f>
        <v>18</v>
      </c>
      <c r="B42" s="31" t="s">
        <v>151</v>
      </c>
      <c r="C42" s="149"/>
      <c r="D42" s="32"/>
      <c r="E42" s="23" t="s">
        <v>3</v>
      </c>
      <c r="F42" s="204"/>
      <c r="G42" s="25" t="e">
        <f t="shared" si="7"/>
        <v>#REF!</v>
      </c>
      <c r="H42" s="25" t="e">
        <f t="shared" si="7"/>
        <v>#REF!</v>
      </c>
      <c r="I42" s="25"/>
      <c r="J42" s="35" t="e">
        <f t="shared" si="8"/>
        <v>#REF!</v>
      </c>
      <c r="K42" s="28" t="e">
        <f t="shared" si="9"/>
        <v>#REF!</v>
      </c>
      <c r="L42" s="32"/>
      <c r="M42" t="e">
        <f>M41</f>
        <v>#REF!</v>
      </c>
      <c r="N42" t="e">
        <f>N41</f>
        <v>#REF!</v>
      </c>
    </row>
    <row r="43" spans="1:14" ht="24">
      <c r="A43" s="30">
        <f>IF(ISBLANK(E43),"",COUNTA($E$21:E43))</f>
        <v>19</v>
      </c>
      <c r="B43" s="31" t="s">
        <v>152</v>
      </c>
      <c r="C43" s="149"/>
      <c r="D43" s="32"/>
      <c r="E43" s="23" t="s">
        <v>3</v>
      </c>
      <c r="F43" s="204"/>
      <c r="G43" s="25" t="e">
        <f t="shared" si="7"/>
        <v>#REF!</v>
      </c>
      <c r="H43" s="25" t="e">
        <f t="shared" si="7"/>
        <v>#REF!</v>
      </c>
      <c r="I43" s="25"/>
      <c r="J43" s="35" t="e">
        <f t="shared" si="8"/>
        <v>#REF!</v>
      </c>
      <c r="K43" s="28" t="e">
        <f t="shared" si="9"/>
        <v>#REF!</v>
      </c>
      <c r="L43" s="32"/>
      <c r="M43" t="e">
        <f>M42</f>
        <v>#REF!</v>
      </c>
      <c r="N43" t="e">
        <f>N42</f>
        <v>#REF!</v>
      </c>
    </row>
    <row r="44" spans="1:14" ht="24">
      <c r="A44" s="30">
        <f>IF(ISBLANK(E44),"",COUNTA($E$21:E44))</f>
        <v>20</v>
      </c>
      <c r="B44" s="31" t="s">
        <v>153</v>
      </c>
      <c r="C44" s="149"/>
      <c r="D44" s="32"/>
      <c r="E44" s="23" t="s">
        <v>3</v>
      </c>
      <c r="F44" s="204"/>
      <c r="G44" s="25" t="e">
        <f t="shared" si="7"/>
        <v>#REF!</v>
      </c>
      <c r="H44" s="25" t="e">
        <f t="shared" si="7"/>
        <v>#REF!</v>
      </c>
      <c r="I44" s="25"/>
      <c r="J44" s="35" t="e">
        <f t="shared" si="8"/>
        <v>#REF!</v>
      </c>
      <c r="K44" s="28" t="e">
        <f t="shared" si="9"/>
        <v>#REF!</v>
      </c>
      <c r="L44" s="32"/>
      <c r="M44" t="e">
        <f t="shared" ref="M44:N46" si="10">M43</f>
        <v>#REF!</v>
      </c>
      <c r="N44" t="e">
        <f t="shared" si="10"/>
        <v>#REF!</v>
      </c>
    </row>
    <row r="45" spans="1:14" ht="24">
      <c r="A45" s="30">
        <f>IF(ISBLANK(E45),"",COUNTA($E$21:E45))</f>
        <v>21</v>
      </c>
      <c r="B45" s="31" t="s">
        <v>154</v>
      </c>
      <c r="C45" s="149"/>
      <c r="D45" s="32"/>
      <c r="E45" s="23" t="s">
        <v>3</v>
      </c>
      <c r="F45" s="204"/>
      <c r="G45" s="25" t="e">
        <f t="shared" si="7"/>
        <v>#REF!</v>
      </c>
      <c r="H45" s="25" t="e">
        <f t="shared" si="7"/>
        <v>#REF!</v>
      </c>
      <c r="I45" s="25"/>
      <c r="J45" s="35" t="e">
        <f t="shared" si="8"/>
        <v>#REF!</v>
      </c>
      <c r="K45" s="28" t="e">
        <f t="shared" si="9"/>
        <v>#REF!</v>
      </c>
      <c r="L45" s="32"/>
      <c r="M45" t="e">
        <f t="shared" si="10"/>
        <v>#REF!</v>
      </c>
      <c r="N45" t="e">
        <f t="shared" si="10"/>
        <v>#REF!</v>
      </c>
    </row>
    <row r="46" spans="1:14" ht="24">
      <c r="A46" s="30">
        <f>IF(ISBLANK(E46),"",COUNTA($E$21:E46))</f>
        <v>22</v>
      </c>
      <c r="B46" s="31" t="s">
        <v>155</v>
      </c>
      <c r="C46" s="149"/>
      <c r="D46" s="32"/>
      <c r="E46" s="23" t="s">
        <v>3</v>
      </c>
      <c r="F46" s="204"/>
      <c r="G46" s="25" t="e">
        <f t="shared" si="7"/>
        <v>#REF!</v>
      </c>
      <c r="H46" s="25" t="e">
        <f t="shared" si="7"/>
        <v>#REF!</v>
      </c>
      <c r="I46" s="25"/>
      <c r="J46" s="35" t="e">
        <f t="shared" si="8"/>
        <v>#REF!</v>
      </c>
      <c r="K46" s="28" t="e">
        <f t="shared" si="9"/>
        <v>#REF!</v>
      </c>
      <c r="L46" s="32"/>
      <c r="M46" t="e">
        <f t="shared" si="10"/>
        <v>#REF!</v>
      </c>
      <c r="N46" t="e">
        <f t="shared" si="10"/>
        <v>#REF!</v>
      </c>
    </row>
    <row r="47" spans="1:14">
      <c r="A47" s="30"/>
      <c r="B47" s="70"/>
      <c r="C47" s="32"/>
      <c r="D47" s="32"/>
      <c r="E47" s="23"/>
      <c r="F47" s="204"/>
      <c r="G47" s="25"/>
      <c r="H47" s="25"/>
      <c r="I47" s="25"/>
      <c r="J47" s="35"/>
      <c r="K47" s="28"/>
      <c r="L47" s="32"/>
    </row>
    <row r="48" spans="1:14" ht="24">
      <c r="A48" s="86" t="s">
        <v>15</v>
      </c>
      <c r="B48" s="87" t="s">
        <v>225</v>
      </c>
      <c r="C48" s="85"/>
      <c r="D48" s="135"/>
      <c r="E48" s="82"/>
      <c r="F48" s="205"/>
      <c r="G48" s="83"/>
      <c r="H48" s="83"/>
      <c r="I48" s="83"/>
      <c r="J48" s="84"/>
      <c r="K48" s="84" t="e">
        <f>SUBTOTAL(9,K49:K54)</f>
        <v>#REF!</v>
      </c>
      <c r="L48" s="85"/>
    </row>
    <row r="49" spans="1:14" ht="48">
      <c r="A49" s="30">
        <f>IF(ISBLANK(E49),"",COUNTA($E$21:E49))</f>
        <v>23</v>
      </c>
      <c r="B49" s="31" t="s">
        <v>69</v>
      </c>
      <c r="C49" s="29" t="s">
        <v>649</v>
      </c>
      <c r="D49" s="29" t="s">
        <v>446</v>
      </c>
      <c r="E49" s="23" t="s">
        <v>1</v>
      </c>
      <c r="F49" s="204"/>
      <c r="G49" s="25" t="e">
        <f t="shared" ref="G49:H53" si="11">M49*$O$21</f>
        <v>#REF!</v>
      </c>
      <c r="H49" s="25" t="e">
        <f t="shared" si="11"/>
        <v>#REF!</v>
      </c>
      <c r="I49" s="25"/>
      <c r="J49" s="35" t="e">
        <f>+G49+H49+I49</f>
        <v>#REF!</v>
      </c>
      <c r="K49" s="28" t="e">
        <f>J49*$F49</f>
        <v>#REF!</v>
      </c>
      <c r="L49" s="32"/>
      <c r="M49" t="e">
        <f>'02 Nhà Bảo Vệ_&amp; P. Y TẾ'!R117</f>
        <v>#REF!</v>
      </c>
      <c r="N49" t="e">
        <f>'02 Nhà Bảo Vệ_&amp; P. Y TẾ'!S117</f>
        <v>#REF!</v>
      </c>
    </row>
    <row r="50" spans="1:14" ht="48">
      <c r="A50" s="30">
        <f>IF(ISBLANK(E50),"",COUNTA($E$21:E50))</f>
        <v>24</v>
      </c>
      <c r="B50" s="31" t="s">
        <v>70</v>
      </c>
      <c r="C50" s="29" t="s">
        <v>649</v>
      </c>
      <c r="D50" s="29" t="s">
        <v>446</v>
      </c>
      <c r="E50" s="23" t="s">
        <v>1</v>
      </c>
      <c r="F50" s="204"/>
      <c r="G50" s="25" t="e">
        <f t="shared" si="11"/>
        <v>#REF!</v>
      </c>
      <c r="H50" s="25" t="e">
        <f t="shared" si="11"/>
        <v>#REF!</v>
      </c>
      <c r="I50" s="25"/>
      <c r="J50" s="35" t="e">
        <f>+G50+H50+I50</f>
        <v>#REF!</v>
      </c>
      <c r="K50" s="28" t="e">
        <f>J50*$F50</f>
        <v>#REF!</v>
      </c>
      <c r="L50" s="32"/>
      <c r="M50" t="e">
        <f t="shared" ref="M50:N53" si="12">M49</f>
        <v>#REF!</v>
      </c>
      <c r="N50" t="e">
        <f t="shared" si="12"/>
        <v>#REF!</v>
      </c>
    </row>
    <row r="51" spans="1:14" ht="48">
      <c r="A51" s="30">
        <f>IF(ISBLANK(E51),"",COUNTA($E$21:E51))</f>
        <v>25</v>
      </c>
      <c r="B51" s="31" t="s">
        <v>156</v>
      </c>
      <c r="C51" s="29" t="s">
        <v>649</v>
      </c>
      <c r="D51" s="29" t="s">
        <v>446</v>
      </c>
      <c r="E51" s="23" t="s">
        <v>1</v>
      </c>
      <c r="F51" s="204"/>
      <c r="G51" s="25" t="e">
        <f t="shared" si="11"/>
        <v>#REF!</v>
      </c>
      <c r="H51" s="25" t="e">
        <f t="shared" si="11"/>
        <v>#REF!</v>
      </c>
      <c r="I51" s="25"/>
      <c r="J51" s="35" t="e">
        <f>+G51+H51+I51</f>
        <v>#REF!</v>
      </c>
      <c r="K51" s="28" t="e">
        <f>J51*$F51</f>
        <v>#REF!</v>
      </c>
      <c r="L51" s="32"/>
      <c r="M51" t="e">
        <f t="shared" si="12"/>
        <v>#REF!</v>
      </c>
      <c r="N51" t="e">
        <f t="shared" si="12"/>
        <v>#REF!</v>
      </c>
    </row>
    <row r="52" spans="1:14" ht="48">
      <c r="A52" s="30">
        <f>IF(ISBLANK(E52),"",COUNTA($E$21:E52))</f>
        <v>26</v>
      </c>
      <c r="B52" s="31" t="s">
        <v>583</v>
      </c>
      <c r="C52" s="29" t="s">
        <v>649</v>
      </c>
      <c r="D52" s="29" t="s">
        <v>446</v>
      </c>
      <c r="E52" s="23" t="s">
        <v>1</v>
      </c>
      <c r="F52" s="204"/>
      <c r="G52" s="25" t="e">
        <f t="shared" si="11"/>
        <v>#REF!</v>
      </c>
      <c r="H52" s="25" t="e">
        <f t="shared" si="11"/>
        <v>#REF!</v>
      </c>
      <c r="I52" s="25"/>
      <c r="J52" s="35" t="e">
        <f>+G52+H52+I52</f>
        <v>#REF!</v>
      </c>
      <c r="K52" s="28" t="e">
        <f>J52*$F52</f>
        <v>#REF!</v>
      </c>
      <c r="L52" s="32"/>
      <c r="M52" t="e">
        <f t="shared" si="12"/>
        <v>#REF!</v>
      </c>
      <c r="N52" t="e">
        <f t="shared" si="12"/>
        <v>#REF!</v>
      </c>
    </row>
    <row r="53" spans="1:14" ht="48">
      <c r="A53" s="30">
        <f>IF(ISBLANK(E53),"",COUNTA($E$21:E53))</f>
        <v>27</v>
      </c>
      <c r="B53" s="31" t="s">
        <v>584</v>
      </c>
      <c r="C53" s="29" t="s">
        <v>649</v>
      </c>
      <c r="D53" s="29" t="s">
        <v>446</v>
      </c>
      <c r="E53" s="23" t="s">
        <v>1</v>
      </c>
      <c r="F53" s="204"/>
      <c r="G53" s="25" t="e">
        <f t="shared" si="11"/>
        <v>#REF!</v>
      </c>
      <c r="H53" s="25" t="e">
        <f t="shared" si="11"/>
        <v>#REF!</v>
      </c>
      <c r="I53" s="25"/>
      <c r="J53" s="35" t="e">
        <f>+G53+H53+I53</f>
        <v>#REF!</v>
      </c>
      <c r="K53" s="28" t="e">
        <f>J53*$F53</f>
        <v>#REF!</v>
      </c>
      <c r="L53" s="32"/>
      <c r="M53" t="e">
        <f t="shared" si="12"/>
        <v>#REF!</v>
      </c>
      <c r="N53" t="e">
        <f t="shared" si="12"/>
        <v>#REF!</v>
      </c>
    </row>
    <row r="54" spans="1:14">
      <c r="A54" s="30"/>
      <c r="B54" s="70"/>
      <c r="C54" s="32"/>
      <c r="D54" s="32"/>
      <c r="E54" s="23"/>
      <c r="F54" s="204"/>
      <c r="G54" s="25"/>
      <c r="H54" s="25"/>
      <c r="I54" s="25"/>
      <c r="J54" s="35"/>
      <c r="K54" s="28"/>
      <c r="L54" s="32"/>
    </row>
    <row r="55" spans="1:14" ht="24">
      <c r="A55" s="86" t="s">
        <v>20</v>
      </c>
      <c r="B55" s="87" t="s">
        <v>218</v>
      </c>
      <c r="C55" s="85"/>
      <c r="D55" s="135"/>
      <c r="E55" s="82"/>
      <c r="F55" s="205"/>
      <c r="G55" s="83"/>
      <c r="H55" s="83"/>
      <c r="I55" s="83"/>
      <c r="J55" s="84"/>
      <c r="K55" s="84" t="e">
        <f>SUBTOTAL(9,K56:K60)</f>
        <v>#REF!</v>
      </c>
      <c r="L55" s="85"/>
    </row>
    <row r="56" spans="1:14" ht="72">
      <c r="A56" s="30">
        <f>IF(ISBLANK(E56),"",COUNTA($E$21:E56))</f>
        <v>28</v>
      </c>
      <c r="B56" s="31" t="s">
        <v>72</v>
      </c>
      <c r="C56" s="32" t="s">
        <v>425</v>
      </c>
      <c r="D56" s="136"/>
      <c r="E56" s="23" t="s">
        <v>3</v>
      </c>
      <c r="F56" s="204">
        <f>(5.6*2+4.8)*3.4-2.4*2-2*2*0.6</f>
        <v>47.2</v>
      </c>
      <c r="G56" s="25" t="e">
        <f t="shared" ref="G56:H59" si="13">M56*$O$21</f>
        <v>#REF!</v>
      </c>
      <c r="H56" s="25" t="e">
        <f t="shared" si="13"/>
        <v>#REF!</v>
      </c>
      <c r="I56" s="25"/>
      <c r="J56" s="35" t="e">
        <f>+G56+H56+I56</f>
        <v>#REF!</v>
      </c>
      <c r="K56" s="28" t="e">
        <f>J56*$F56</f>
        <v>#REF!</v>
      </c>
      <c r="L56" s="32"/>
      <c r="M56" t="e">
        <f>'02 Nhà Bảo Vệ_&amp; P. Y TẾ'!R124</f>
        <v>#REF!</v>
      </c>
      <c r="N56" t="e">
        <f>'02 Nhà Bảo Vệ_&amp; P. Y TẾ'!S124</f>
        <v>#REF!</v>
      </c>
    </row>
    <row r="57" spans="1:14" ht="36">
      <c r="A57" s="30">
        <f>IF(ISBLANK(E57),"",COUNTA($E$21:E57))</f>
        <v>29</v>
      </c>
      <c r="B57" s="90" t="s">
        <v>73</v>
      </c>
      <c r="C57" s="32"/>
      <c r="D57" s="32"/>
      <c r="E57" s="23" t="s">
        <v>2</v>
      </c>
      <c r="F57" s="204">
        <f>2.4*2</f>
        <v>4.8</v>
      </c>
      <c r="G57" s="25" t="e">
        <f t="shared" si="13"/>
        <v>#REF!</v>
      </c>
      <c r="H57" s="25" t="e">
        <f t="shared" si="13"/>
        <v>#REF!</v>
      </c>
      <c r="I57" s="25"/>
      <c r="J57" s="35" t="e">
        <f>+G57+H57+I57</f>
        <v>#REF!</v>
      </c>
      <c r="K57" s="28" t="e">
        <f>J57*$F57</f>
        <v>#REF!</v>
      </c>
      <c r="L57" s="32"/>
      <c r="M57" t="e">
        <f>'02 Nhà Bảo Vệ_&amp; P. Y TẾ'!R129</f>
        <v>#REF!</v>
      </c>
      <c r="N57" t="e">
        <f>'02 Nhà Bảo Vệ_&amp; P. Y TẾ'!S129</f>
        <v>#REF!</v>
      </c>
    </row>
    <row r="58" spans="1:14" ht="36">
      <c r="A58" s="30">
        <f>IF(ISBLANK(E58),"",COUNTA($E$21:E58))</f>
        <v>30</v>
      </c>
      <c r="B58" s="90" t="s">
        <v>74</v>
      </c>
      <c r="C58" s="32"/>
      <c r="D58" s="32"/>
      <c r="E58" s="23" t="s">
        <v>2</v>
      </c>
      <c r="F58" s="204">
        <f>2.5*3</f>
        <v>7.5</v>
      </c>
      <c r="G58" s="25" t="e">
        <f t="shared" si="13"/>
        <v>#REF!</v>
      </c>
      <c r="H58" s="25" t="e">
        <f t="shared" si="13"/>
        <v>#REF!</v>
      </c>
      <c r="I58" s="25"/>
      <c r="J58" s="35" t="e">
        <f>+G58+H58+I58</f>
        <v>#REF!</v>
      </c>
      <c r="K58" s="28" t="e">
        <f>J58*$F58</f>
        <v>#REF!</v>
      </c>
      <c r="L58" s="32"/>
      <c r="M58" t="e">
        <f>M57</f>
        <v>#REF!</v>
      </c>
      <c r="N58" t="e">
        <f>N57</f>
        <v>#REF!</v>
      </c>
    </row>
    <row r="59" spans="1:14" ht="24">
      <c r="A59" s="30">
        <f>IF(ISBLANK(E59),"",COUNTA($E$21:E59))</f>
        <v>31</v>
      </c>
      <c r="B59" s="90" t="s">
        <v>75</v>
      </c>
      <c r="C59" s="32"/>
      <c r="D59" s="32"/>
      <c r="E59" s="23" t="s">
        <v>2</v>
      </c>
      <c r="F59" s="204"/>
      <c r="G59" s="25" t="e">
        <f t="shared" si="13"/>
        <v>#REF!</v>
      </c>
      <c r="H59" s="25" t="e">
        <f t="shared" si="13"/>
        <v>#REF!</v>
      </c>
      <c r="I59" s="25"/>
      <c r="J59" s="35" t="e">
        <f>+G59+H59+I59</f>
        <v>#REF!</v>
      </c>
      <c r="K59" s="28" t="e">
        <f>J59*$F59</f>
        <v>#REF!</v>
      </c>
      <c r="L59" s="32"/>
      <c r="M59" t="e">
        <f>'02 Nhà Bảo Vệ_&amp; P. Y TẾ'!R131</f>
        <v>#REF!</v>
      </c>
      <c r="N59" t="e">
        <f>N58</f>
        <v>#REF!</v>
      </c>
    </row>
    <row r="60" spans="1:14">
      <c r="A60" s="30"/>
      <c r="B60" s="70"/>
      <c r="C60" s="32"/>
      <c r="D60" s="32"/>
      <c r="E60" s="23"/>
      <c r="F60" s="204"/>
      <c r="G60" s="25"/>
      <c r="H60" s="25"/>
      <c r="I60" s="25"/>
      <c r="J60" s="35"/>
      <c r="K60" s="28"/>
      <c r="L60" s="32"/>
    </row>
    <row r="61" spans="1:14" ht="24">
      <c r="A61" s="86" t="s">
        <v>20</v>
      </c>
      <c r="B61" s="87" t="s">
        <v>226</v>
      </c>
      <c r="C61" s="85"/>
      <c r="D61" s="135"/>
      <c r="E61" s="82"/>
      <c r="F61" s="205"/>
      <c r="G61" s="83"/>
      <c r="H61" s="83"/>
      <c r="I61" s="83"/>
      <c r="J61" s="84"/>
      <c r="K61" s="84" t="e">
        <f>SUBTOTAL(9,K62:K65)</f>
        <v>#REF!</v>
      </c>
      <c r="L61" s="85"/>
    </row>
    <row r="62" spans="1:14" ht="24">
      <c r="A62" s="30">
        <f>IF(ISBLANK(E62),"",COUNTA($E$21:E62))</f>
        <v>32</v>
      </c>
      <c r="B62" s="70" t="s">
        <v>158</v>
      </c>
      <c r="C62" s="32"/>
      <c r="D62" s="136"/>
      <c r="E62" s="23" t="s">
        <v>3</v>
      </c>
      <c r="F62" s="204">
        <f>5.6*2*3.4-2.4*2-2*0.6</f>
        <v>32.08</v>
      </c>
      <c r="G62" s="25" t="e">
        <f t="shared" ref="G62:H64" si="14">M62*$O$21</f>
        <v>#REF!</v>
      </c>
      <c r="H62" s="25" t="e">
        <f t="shared" si="14"/>
        <v>#REF!</v>
      </c>
      <c r="I62" s="25"/>
      <c r="J62" s="35" t="e">
        <f>+G62+H62+I62</f>
        <v>#REF!</v>
      </c>
      <c r="K62" s="28" t="e">
        <f>J62*$F62</f>
        <v>#REF!</v>
      </c>
      <c r="L62" s="32"/>
      <c r="M62" t="e">
        <f>'02 Nhà Bảo Vệ_&amp; P. Y TẾ'!R134</f>
        <v>#REF!</v>
      </c>
      <c r="N62" t="e">
        <f>'02 Nhà Bảo Vệ_&amp; P. Y TẾ'!S134</f>
        <v>#REF!</v>
      </c>
    </row>
    <row r="63" spans="1:14" ht="36">
      <c r="A63" s="30">
        <f>IF(ISBLANK(E63),"",COUNTA($E$21:E63))</f>
        <v>33</v>
      </c>
      <c r="B63" s="70" t="s">
        <v>159</v>
      </c>
      <c r="C63" s="32"/>
      <c r="D63" s="32"/>
      <c r="E63" s="23" t="s">
        <v>3</v>
      </c>
      <c r="F63" s="204">
        <f>5.6*2*3.4-2*2.4-3*2*0.6+4.8*2*3.4</f>
        <v>62.32</v>
      </c>
      <c r="G63" s="25" t="e">
        <f t="shared" si="14"/>
        <v>#REF!</v>
      </c>
      <c r="H63" s="25" t="e">
        <f t="shared" si="14"/>
        <v>#REF!</v>
      </c>
      <c r="I63" s="25"/>
      <c r="J63" s="35" t="e">
        <f>+G63+H63+I63</f>
        <v>#REF!</v>
      </c>
      <c r="K63" s="28" t="e">
        <f>J63*$F63</f>
        <v>#REF!</v>
      </c>
      <c r="L63" s="32"/>
      <c r="M63" t="e">
        <f>'02 Nhà Bảo Vệ_&amp; P. Y TẾ'!R137</f>
        <v>#REF!</v>
      </c>
      <c r="N63" t="e">
        <f>'02 Nhà Bảo Vệ_&amp; P. Y TẾ'!S137</f>
        <v>#REF!</v>
      </c>
    </row>
    <row r="64" spans="1:14" ht="36">
      <c r="A64" s="30">
        <f>IF(ISBLANK(E64),"",COUNTA($E$21:E64))</f>
        <v>34</v>
      </c>
      <c r="B64" s="70" t="s">
        <v>160</v>
      </c>
      <c r="C64" s="32"/>
      <c r="D64" s="32"/>
      <c r="E64" s="23" t="s">
        <v>2</v>
      </c>
      <c r="F64" s="204">
        <f>(2.4*2+2)+2*(0.6+2)*2</f>
        <v>17.2</v>
      </c>
      <c r="G64" s="25" t="e">
        <f t="shared" si="14"/>
        <v>#REF!</v>
      </c>
      <c r="H64" s="25" t="e">
        <f t="shared" si="14"/>
        <v>#REF!</v>
      </c>
      <c r="I64" s="25"/>
      <c r="J64" s="35" t="e">
        <f>+G64+H64+I64</f>
        <v>#REF!</v>
      </c>
      <c r="K64" s="28" t="e">
        <f>J64*$F64</f>
        <v>#REF!</v>
      </c>
      <c r="L64" s="32"/>
      <c r="M64" t="e">
        <f>'02 Nhà Bảo Vệ_&amp; P. Y TẾ'!R140</f>
        <v>#REF!</v>
      </c>
      <c r="N64" t="e">
        <f>'02 Nhà Bảo Vệ_&amp; P. Y TẾ'!S140</f>
        <v>#REF!</v>
      </c>
    </row>
    <row r="65" spans="1:15">
      <c r="A65" s="30"/>
      <c r="B65" s="70"/>
      <c r="C65" s="32"/>
      <c r="D65" s="32"/>
      <c r="E65" s="23"/>
      <c r="F65" s="204"/>
      <c r="G65" s="25"/>
      <c r="H65" s="25"/>
      <c r="I65" s="25"/>
      <c r="J65" s="35"/>
      <c r="K65" s="28"/>
      <c r="L65" s="32"/>
    </row>
    <row r="66" spans="1:15" ht="24">
      <c r="A66" s="86" t="s">
        <v>12</v>
      </c>
      <c r="B66" s="87" t="s">
        <v>219</v>
      </c>
      <c r="C66" s="85"/>
      <c r="D66" s="135"/>
      <c r="E66" s="82"/>
      <c r="F66" s="205"/>
      <c r="G66" s="83"/>
      <c r="H66" s="83"/>
      <c r="I66" s="83"/>
      <c r="J66" s="84"/>
      <c r="K66" s="84" t="e">
        <f>SUBTOTAL(9,K67:K68)</f>
        <v>#REF!</v>
      </c>
      <c r="L66" s="85"/>
    </row>
    <row r="67" spans="1:15" ht="36">
      <c r="A67" s="30">
        <f>IF(ISBLANK(E67),"",COUNTA($E$21:E67))</f>
        <v>35</v>
      </c>
      <c r="B67" s="31" t="s">
        <v>585</v>
      </c>
      <c r="C67" s="150"/>
      <c r="D67" s="150" t="s">
        <v>586</v>
      </c>
      <c r="E67" s="23" t="s">
        <v>3</v>
      </c>
      <c r="F67" s="204">
        <f>F63</f>
        <v>62.32</v>
      </c>
      <c r="G67" s="25" t="e">
        <f>M67*$O$21</f>
        <v>#REF!</v>
      </c>
      <c r="H67" s="25" t="e">
        <f>N67*$O$21</f>
        <v>#REF!</v>
      </c>
      <c r="I67" s="25"/>
      <c r="J67" s="35" t="e">
        <f>+G67+H67+I67</f>
        <v>#REF!</v>
      </c>
      <c r="K67" s="28" t="e">
        <f>J67*$F67</f>
        <v>#REF!</v>
      </c>
      <c r="L67" s="32"/>
      <c r="M67" t="e">
        <f>'02 Nhà Bảo Vệ_&amp; P. Y TẾ'!R147</f>
        <v>#REF!</v>
      </c>
      <c r="N67" t="e">
        <f>'02 Nhà Bảo Vệ_&amp; P. Y TẾ'!S147</f>
        <v>#REF!</v>
      </c>
    </row>
    <row r="68" spans="1:15" ht="48">
      <c r="A68" s="30">
        <f>IF(ISBLANK(E68),"",COUNTA($E$21:E68))</f>
        <v>36</v>
      </c>
      <c r="B68" s="31" t="s">
        <v>161</v>
      </c>
      <c r="C68" s="150"/>
      <c r="D68" s="150" t="s">
        <v>586</v>
      </c>
      <c r="E68" s="23" t="s">
        <v>3</v>
      </c>
      <c r="F68" s="204">
        <f>F62+F64*0.2</f>
        <v>35.519999999999996</v>
      </c>
      <c r="G68" s="25" t="e">
        <f>M68*$O$21</f>
        <v>#REF!</v>
      </c>
      <c r="H68" s="25" t="e">
        <f>N68*$O$21</f>
        <v>#REF!</v>
      </c>
      <c r="I68" s="25"/>
      <c r="J68" s="35" t="e">
        <f>+G68+H68+I68</f>
        <v>#REF!</v>
      </c>
      <c r="K68" s="28" t="e">
        <f>J68*$F68</f>
        <v>#REF!</v>
      </c>
      <c r="L68" s="32"/>
      <c r="M68" t="e">
        <f>'02 Nhà Bảo Vệ_&amp; P. Y TẾ'!R148</f>
        <v>#REF!</v>
      </c>
      <c r="N68" t="e">
        <f>'02 Nhà Bảo Vệ_&amp; P. Y TẾ'!S148</f>
        <v>#REF!</v>
      </c>
    </row>
    <row r="69" spans="1:15" ht="24">
      <c r="A69" s="86" t="s">
        <v>12</v>
      </c>
      <c r="B69" s="87" t="s">
        <v>233</v>
      </c>
      <c r="C69" s="85"/>
      <c r="D69" s="135"/>
      <c r="E69" s="82"/>
      <c r="F69" s="205"/>
      <c r="G69" s="83"/>
      <c r="H69" s="83"/>
      <c r="I69" s="83"/>
      <c r="J69" s="84"/>
      <c r="K69" s="84">
        <f>SUBTOTAL(9,K70:K72)</f>
        <v>0</v>
      </c>
      <c r="L69" s="85"/>
    </row>
    <row r="70" spans="1:15" ht="36">
      <c r="A70" s="30">
        <f>IF(ISBLANK(E70),"",COUNTA($E$21:E70))</f>
        <v>37</v>
      </c>
      <c r="B70" s="70" t="s">
        <v>587</v>
      </c>
      <c r="C70" s="32"/>
      <c r="D70" s="32"/>
      <c r="E70" s="23" t="s">
        <v>3</v>
      </c>
      <c r="F70" s="204"/>
      <c r="G70" s="25">
        <f>M70*$O$21</f>
        <v>106200</v>
      </c>
      <c r="H70" s="25">
        <f>N70*$O$21</f>
        <v>35400</v>
      </c>
      <c r="I70" s="25"/>
      <c r="J70" s="35">
        <f>+G70+H70+I70</f>
        <v>141600</v>
      </c>
      <c r="K70" s="28">
        <f>J70*$F70</f>
        <v>0</v>
      </c>
      <c r="L70" s="32"/>
      <c r="M70">
        <v>90000</v>
      </c>
      <c r="N70">
        <v>30000</v>
      </c>
    </row>
    <row r="71" spans="1:15" ht="36">
      <c r="A71" s="30">
        <f>IF(ISBLANK(E71),"",COUNTA($E$21:E71))</f>
        <v>38</v>
      </c>
      <c r="B71" s="70" t="s">
        <v>588</v>
      </c>
      <c r="C71" s="32"/>
      <c r="D71" s="32"/>
      <c r="E71" s="23" t="s">
        <v>3</v>
      </c>
      <c r="F71" s="204"/>
      <c r="G71" s="25">
        <f>M71*$O$21</f>
        <v>0</v>
      </c>
      <c r="H71" s="25">
        <f>N71*$O$21</f>
        <v>94400</v>
      </c>
      <c r="I71" s="25"/>
      <c r="J71" s="35">
        <f>+G71+H71+I71</f>
        <v>94400</v>
      </c>
      <c r="K71" s="28">
        <f>J71*$F71</f>
        <v>0</v>
      </c>
      <c r="L71" s="32"/>
      <c r="N71">
        <v>80000</v>
      </c>
    </row>
    <row r="72" spans="1:15">
      <c r="A72" s="30" t="str">
        <f>IF(ISBLANK(E72),"",MAX($A$21:A71)+1)</f>
        <v/>
      </c>
      <c r="B72" s="70"/>
      <c r="C72" s="32"/>
      <c r="D72" s="32"/>
      <c r="E72" s="23"/>
      <c r="F72" s="204"/>
      <c r="G72" s="25"/>
      <c r="H72" s="25"/>
      <c r="I72" s="25"/>
      <c r="J72" s="35">
        <f>+G72+H72+I72</f>
        <v>0</v>
      </c>
      <c r="K72" s="28">
        <f>J72*$F72</f>
        <v>0</v>
      </c>
      <c r="L72" s="32"/>
    </row>
    <row r="73" spans="1:15" ht="24">
      <c r="A73" s="86" t="s">
        <v>12</v>
      </c>
      <c r="B73" s="87" t="s">
        <v>227</v>
      </c>
      <c r="C73" s="85"/>
      <c r="D73" s="135"/>
      <c r="E73" s="82"/>
      <c r="F73" s="205"/>
      <c r="G73" s="83"/>
      <c r="H73" s="83"/>
      <c r="I73" s="83"/>
      <c r="J73" s="84"/>
      <c r="K73" s="84">
        <f>SUBTOTAL(9,K74:K77)</f>
        <v>16992000</v>
      </c>
      <c r="L73" s="85"/>
    </row>
    <row r="74" spans="1:15" ht="24">
      <c r="A74" s="30">
        <f>IF(ISBLANK(E74),"",COUNTA($E$20:E74))</f>
        <v>39</v>
      </c>
      <c r="B74" s="70" t="s">
        <v>589</v>
      </c>
      <c r="C74" s="32"/>
      <c r="D74" s="32"/>
      <c r="E74" s="23" t="s">
        <v>5</v>
      </c>
      <c r="F74" s="204">
        <v>1</v>
      </c>
      <c r="G74" s="25">
        <f t="shared" ref="G74:H76" si="15">M74*$O$21</f>
        <v>9940320</v>
      </c>
      <c r="H74" s="25">
        <f t="shared" si="15"/>
        <v>1104480</v>
      </c>
      <c r="I74" s="25"/>
      <c r="J74" s="35">
        <f>+G74+H74+I74</f>
        <v>11044800</v>
      </c>
      <c r="K74" s="28">
        <f>J74*$F74</f>
        <v>11044800</v>
      </c>
      <c r="L74" s="32"/>
      <c r="M74">
        <f>O74*0.9</f>
        <v>8424000</v>
      </c>
      <c r="N74">
        <f>O74*0.1</f>
        <v>936000</v>
      </c>
      <c r="O74">
        <f>2*2.4*1950000</f>
        <v>9360000</v>
      </c>
    </row>
    <row r="75" spans="1:15" ht="24">
      <c r="A75" s="30">
        <f>IF(ISBLANK(E75),"",COUNTA($E$20:E75))</f>
        <v>40</v>
      </c>
      <c r="B75" s="70" t="s">
        <v>590</v>
      </c>
      <c r="C75" s="32"/>
      <c r="D75" s="33"/>
      <c r="E75" s="23" t="s">
        <v>3</v>
      </c>
      <c r="F75" s="204">
        <v>2.4</v>
      </c>
      <c r="G75" s="25">
        <f t="shared" si="15"/>
        <v>2230200</v>
      </c>
      <c r="H75" s="25">
        <f t="shared" si="15"/>
        <v>247800</v>
      </c>
      <c r="I75" s="25"/>
      <c r="J75" s="35">
        <f>+G75+H75+I75</f>
        <v>2478000</v>
      </c>
      <c r="K75" s="28">
        <f>J75*$F75</f>
        <v>5947200</v>
      </c>
      <c r="L75" s="32"/>
      <c r="M75">
        <f>O75*0.9</f>
        <v>1890000</v>
      </c>
      <c r="N75">
        <f>O75*0.1</f>
        <v>210000</v>
      </c>
      <c r="O75">
        <v>2100000</v>
      </c>
    </row>
    <row r="76" spans="1:15" ht="24">
      <c r="A76" s="30">
        <f>IF(ISBLANK(E76),"",COUNTA($E$20:E76))</f>
        <v>41</v>
      </c>
      <c r="B76" s="70" t="s">
        <v>591</v>
      </c>
      <c r="C76" s="32"/>
      <c r="D76" s="33"/>
      <c r="E76" s="23" t="s">
        <v>5</v>
      </c>
      <c r="F76" s="204"/>
      <c r="G76" s="25">
        <f t="shared" si="15"/>
        <v>3186000</v>
      </c>
      <c r="H76" s="25">
        <f t="shared" si="15"/>
        <v>354000</v>
      </c>
      <c r="I76" s="25"/>
      <c r="J76" s="35">
        <f>+G76+H76+I76</f>
        <v>3540000</v>
      </c>
      <c r="K76" s="28">
        <f>J76*$F76</f>
        <v>0</v>
      </c>
      <c r="L76" s="32"/>
      <c r="M76">
        <f>O76*0.9</f>
        <v>2700000</v>
      </c>
      <c r="N76">
        <f>O76*0.1</f>
        <v>300000</v>
      </c>
      <c r="O76">
        <v>3000000</v>
      </c>
    </row>
    <row r="77" spans="1:15">
      <c r="A77" s="30" t="str">
        <f>IF(ISBLANK(E77),"",MAX($A$21:A73)+1)</f>
        <v/>
      </c>
      <c r="B77" s="70"/>
      <c r="C77" s="32"/>
      <c r="D77" s="32"/>
      <c r="E77" s="23"/>
      <c r="F77" s="204"/>
      <c r="G77" s="25"/>
      <c r="H77" s="25"/>
      <c r="I77" s="25"/>
      <c r="J77" s="35">
        <f>+G77+H77+I77</f>
        <v>0</v>
      </c>
      <c r="K77" s="28">
        <f>J77*$F77</f>
        <v>0</v>
      </c>
      <c r="L77" s="32"/>
    </row>
    <row r="78" spans="1:15" ht="24">
      <c r="A78" s="86" t="s">
        <v>12</v>
      </c>
      <c r="B78" s="87" t="s">
        <v>632</v>
      </c>
      <c r="C78" s="85"/>
      <c r="D78" s="135"/>
      <c r="E78" s="82"/>
      <c r="F78" s="205"/>
      <c r="G78" s="83"/>
      <c r="H78" s="83"/>
      <c r="I78" s="83"/>
      <c r="J78" s="84"/>
      <c r="K78" s="84" t="e">
        <f>SUBTOTAL(9,K80:K108)</f>
        <v>#REF!</v>
      </c>
      <c r="L78" s="85"/>
    </row>
    <row r="79" spans="1:15" s="159" customFormat="1">
      <c r="A79" s="182"/>
      <c r="B79" s="189" t="s">
        <v>633</v>
      </c>
      <c r="C79" s="153"/>
      <c r="D79" s="91"/>
      <c r="E79" s="187"/>
      <c r="F79" s="206"/>
      <c r="G79" s="183"/>
      <c r="H79" s="183"/>
      <c r="I79" s="183"/>
      <c r="J79" s="184"/>
      <c r="K79" s="184"/>
      <c r="L79" s="153"/>
      <c r="M79"/>
      <c r="N79"/>
      <c r="O79"/>
    </row>
    <row r="80" spans="1:15" s="159" customFormat="1">
      <c r="A80" s="182"/>
      <c r="B80" s="185" t="s">
        <v>504</v>
      </c>
      <c r="C80" s="153"/>
      <c r="D80" s="91"/>
      <c r="E80" s="186" t="s">
        <v>1</v>
      </c>
      <c r="F80" s="206"/>
      <c r="G80" s="25">
        <f t="shared" ref="G80:H84" si="16">M80*$O$21</f>
        <v>19824</v>
      </c>
      <c r="H80" s="25">
        <f t="shared" si="16"/>
        <v>6844</v>
      </c>
      <c r="I80" s="183"/>
      <c r="J80" s="35">
        <f t="shared" ref="J80:J108" si="17">+G80+H80+I80</f>
        <v>26668</v>
      </c>
      <c r="K80" s="28">
        <f t="shared" ref="K80:K108" si="18">J80*$F80</f>
        <v>0</v>
      </c>
      <c r="L80" s="153"/>
      <c r="M80" s="190">
        <v>16800</v>
      </c>
      <c r="N80" s="190">
        <v>5800</v>
      </c>
      <c r="O80"/>
    </row>
    <row r="81" spans="1:15" s="159" customFormat="1">
      <c r="A81" s="182"/>
      <c r="B81" s="185" t="s">
        <v>505</v>
      </c>
      <c r="C81" s="153"/>
      <c r="D81" s="91"/>
      <c r="E81" s="186" t="s">
        <v>1</v>
      </c>
      <c r="F81" s="206"/>
      <c r="G81" s="25">
        <f t="shared" si="16"/>
        <v>23600</v>
      </c>
      <c r="H81" s="25">
        <f t="shared" si="16"/>
        <v>6844</v>
      </c>
      <c r="I81" s="183"/>
      <c r="J81" s="35">
        <f t="shared" si="17"/>
        <v>30444</v>
      </c>
      <c r="K81" s="28">
        <f t="shared" si="18"/>
        <v>0</v>
      </c>
      <c r="L81" s="153"/>
      <c r="M81" s="190">
        <v>20000</v>
      </c>
      <c r="N81" s="190">
        <v>5800</v>
      </c>
      <c r="O81"/>
    </row>
    <row r="82" spans="1:15" s="159" customFormat="1">
      <c r="A82" s="182"/>
      <c r="B82" s="185" t="s">
        <v>506</v>
      </c>
      <c r="C82" s="153"/>
      <c r="D82" s="91"/>
      <c r="E82" s="186" t="s">
        <v>3</v>
      </c>
      <c r="F82" s="206"/>
      <c r="G82" s="25">
        <f t="shared" si="16"/>
        <v>41300</v>
      </c>
      <c r="H82" s="25">
        <f t="shared" si="16"/>
        <v>23600</v>
      </c>
      <c r="I82" s="183"/>
      <c r="J82" s="35">
        <f t="shared" si="17"/>
        <v>64900</v>
      </c>
      <c r="K82" s="28">
        <f t="shared" si="18"/>
        <v>0</v>
      </c>
      <c r="L82" s="153"/>
      <c r="M82" s="190">
        <v>35000</v>
      </c>
      <c r="N82" s="190">
        <v>20000</v>
      </c>
      <c r="O82"/>
    </row>
    <row r="83" spans="1:15" s="159" customFormat="1">
      <c r="A83" s="182"/>
      <c r="B83" s="189" t="s">
        <v>634</v>
      </c>
      <c r="C83" s="153"/>
      <c r="D83" s="91"/>
      <c r="E83" s="187"/>
      <c r="F83" s="206"/>
      <c r="G83" s="25">
        <f t="shared" si="16"/>
        <v>0</v>
      </c>
      <c r="H83" s="25">
        <f t="shared" si="16"/>
        <v>0</v>
      </c>
      <c r="I83" s="183"/>
      <c r="J83" s="35">
        <f t="shared" si="17"/>
        <v>0</v>
      </c>
      <c r="K83" s="28">
        <f t="shared" si="18"/>
        <v>0</v>
      </c>
      <c r="L83" s="153"/>
      <c r="M83"/>
      <c r="N83"/>
      <c r="O83"/>
    </row>
    <row r="84" spans="1:15" s="159" customFormat="1">
      <c r="A84" s="182"/>
      <c r="B84" s="185" t="s">
        <v>635</v>
      </c>
      <c r="C84" s="153"/>
      <c r="D84" s="91"/>
      <c r="E84" s="186" t="s">
        <v>1</v>
      </c>
      <c r="F84" s="206"/>
      <c r="G84" s="25">
        <f t="shared" si="16"/>
        <v>23600</v>
      </c>
      <c r="H84" s="25">
        <f t="shared" si="16"/>
        <v>590</v>
      </c>
      <c r="I84" s="183"/>
      <c r="J84" s="35">
        <f t="shared" si="17"/>
        <v>24190</v>
      </c>
      <c r="K84" s="28">
        <f t="shared" si="18"/>
        <v>0</v>
      </c>
      <c r="L84" s="153"/>
      <c r="M84" s="190">
        <v>20000</v>
      </c>
      <c r="N84" s="190">
        <v>500</v>
      </c>
      <c r="O84"/>
    </row>
    <row r="85" spans="1:15" s="159" customFormat="1" ht="22.5">
      <c r="A85" s="182"/>
      <c r="B85" s="189" t="s">
        <v>636</v>
      </c>
      <c r="C85" s="153"/>
      <c r="D85" s="91"/>
      <c r="E85" s="187"/>
      <c r="F85" s="206"/>
      <c r="G85" s="183"/>
      <c r="H85" s="183"/>
      <c r="I85" s="183"/>
      <c r="J85" s="184"/>
      <c r="K85" s="184"/>
      <c r="L85" s="153"/>
      <c r="M85"/>
      <c r="N85"/>
      <c r="O85"/>
    </row>
    <row r="86" spans="1:15" s="159" customFormat="1">
      <c r="A86" s="182"/>
      <c r="B86" s="188" t="s">
        <v>483</v>
      </c>
      <c r="C86" s="153"/>
      <c r="D86" s="91"/>
      <c r="E86" s="186" t="s">
        <v>46</v>
      </c>
      <c r="F86" s="206"/>
      <c r="G86" s="25">
        <f t="shared" ref="G86:H108" si="19">M86*$O$21</f>
        <v>171100</v>
      </c>
      <c r="H86" s="25">
        <f t="shared" si="19"/>
        <v>53100</v>
      </c>
      <c r="I86" s="183"/>
      <c r="J86" s="35">
        <f t="shared" si="17"/>
        <v>224200</v>
      </c>
      <c r="K86" s="28">
        <f t="shared" si="18"/>
        <v>0</v>
      </c>
      <c r="L86" s="153"/>
      <c r="M86" s="190">
        <v>145000</v>
      </c>
      <c r="N86" s="190">
        <v>45000</v>
      </c>
      <c r="O86"/>
    </row>
    <row r="87" spans="1:15" s="159" customFormat="1">
      <c r="A87" s="182"/>
      <c r="B87" s="188" t="s">
        <v>484</v>
      </c>
      <c r="C87" s="153"/>
      <c r="D87" s="91"/>
      <c r="E87" s="186" t="s">
        <v>46</v>
      </c>
      <c r="F87" s="206"/>
      <c r="G87" s="25">
        <f t="shared" si="19"/>
        <v>129800</v>
      </c>
      <c r="H87" s="25">
        <f t="shared" si="19"/>
        <v>47200</v>
      </c>
      <c r="I87" s="183"/>
      <c r="J87" s="35">
        <f t="shared" si="17"/>
        <v>177000</v>
      </c>
      <c r="K87" s="28">
        <f t="shared" si="18"/>
        <v>0</v>
      </c>
      <c r="L87" s="153"/>
      <c r="M87" s="190">
        <v>110000</v>
      </c>
      <c r="N87" s="190">
        <v>40000</v>
      </c>
      <c r="O87"/>
    </row>
    <row r="88" spans="1:15" s="159" customFormat="1">
      <c r="A88" s="182"/>
      <c r="B88" s="188" t="s">
        <v>507</v>
      </c>
      <c r="C88" s="153"/>
      <c r="D88" s="91"/>
      <c r="E88" s="186" t="s">
        <v>46</v>
      </c>
      <c r="F88" s="206"/>
      <c r="G88" s="25">
        <f t="shared" si="19"/>
        <v>17700</v>
      </c>
      <c r="H88" s="25">
        <f t="shared" si="19"/>
        <v>0</v>
      </c>
      <c r="I88" s="183"/>
      <c r="J88" s="35">
        <f t="shared" si="17"/>
        <v>17700</v>
      </c>
      <c r="K88" s="28">
        <f t="shared" si="18"/>
        <v>0</v>
      </c>
      <c r="L88" s="153"/>
      <c r="M88" s="190">
        <v>15000</v>
      </c>
      <c r="N88" s="190"/>
      <c r="O88"/>
    </row>
    <row r="89" spans="1:15" s="159" customFormat="1">
      <c r="A89" s="182"/>
      <c r="B89" s="188" t="s">
        <v>637</v>
      </c>
      <c r="C89" s="153"/>
      <c r="D89" s="91"/>
      <c r="E89" s="186" t="s">
        <v>46</v>
      </c>
      <c r="F89" s="206"/>
      <c r="G89" s="25">
        <f t="shared" si="19"/>
        <v>4720</v>
      </c>
      <c r="H89" s="25">
        <f t="shared" si="19"/>
        <v>0</v>
      </c>
      <c r="I89" s="183"/>
      <c r="J89" s="35">
        <f t="shared" si="17"/>
        <v>4720</v>
      </c>
      <c r="K89" s="28">
        <f t="shared" si="18"/>
        <v>0</v>
      </c>
      <c r="L89" s="153"/>
      <c r="M89" s="190">
        <v>4000</v>
      </c>
      <c r="N89" s="190"/>
      <c r="O89"/>
    </row>
    <row r="90" spans="1:15" s="159" customFormat="1">
      <c r="A90" s="182"/>
      <c r="B90" s="185" t="s">
        <v>638</v>
      </c>
      <c r="C90" s="153"/>
      <c r="D90" s="91"/>
      <c r="E90" s="186" t="s">
        <v>16</v>
      </c>
      <c r="F90" s="206"/>
      <c r="G90" s="25">
        <f t="shared" si="19"/>
        <v>35400</v>
      </c>
      <c r="H90" s="25">
        <f t="shared" si="19"/>
        <v>7080</v>
      </c>
      <c r="I90" s="183"/>
      <c r="J90" s="35">
        <f t="shared" si="17"/>
        <v>42480</v>
      </c>
      <c r="K90" s="28">
        <f t="shared" si="18"/>
        <v>0</v>
      </c>
      <c r="L90" s="153"/>
      <c r="M90" s="190">
        <v>30000</v>
      </c>
      <c r="N90" s="190">
        <v>6000</v>
      </c>
      <c r="O90"/>
    </row>
    <row r="91" spans="1:15" s="159" customFormat="1">
      <c r="A91" s="182"/>
      <c r="B91" s="185" t="s">
        <v>639</v>
      </c>
      <c r="C91" s="153"/>
      <c r="D91" s="91"/>
      <c r="E91" s="186" t="s">
        <v>16</v>
      </c>
      <c r="F91" s="206"/>
      <c r="G91" s="25">
        <f t="shared" si="19"/>
        <v>29500</v>
      </c>
      <c r="H91" s="25">
        <f t="shared" si="19"/>
        <v>11800</v>
      </c>
      <c r="I91" s="183"/>
      <c r="J91" s="35">
        <f t="shared" si="17"/>
        <v>41300</v>
      </c>
      <c r="K91" s="28">
        <f t="shared" si="18"/>
        <v>0</v>
      </c>
      <c r="L91" s="153"/>
      <c r="M91" s="190">
        <v>25000</v>
      </c>
      <c r="N91" s="190">
        <v>10000</v>
      </c>
      <c r="O91"/>
    </row>
    <row r="92" spans="1:15" s="159" customFormat="1">
      <c r="A92" s="182"/>
      <c r="B92" s="189" t="s">
        <v>640</v>
      </c>
      <c r="C92" s="153"/>
      <c r="D92" s="91"/>
      <c r="E92" s="187"/>
      <c r="F92" s="206"/>
      <c r="G92" s="25">
        <f t="shared" si="19"/>
        <v>0</v>
      </c>
      <c r="H92" s="25">
        <f t="shared" si="19"/>
        <v>0</v>
      </c>
      <c r="I92" s="183"/>
      <c r="J92" s="35">
        <f t="shared" si="17"/>
        <v>0</v>
      </c>
      <c r="K92" s="28">
        <f t="shared" si="18"/>
        <v>0</v>
      </c>
      <c r="L92" s="153"/>
      <c r="M92"/>
      <c r="N92"/>
      <c r="O92"/>
    </row>
    <row r="93" spans="1:15" s="159" customFormat="1">
      <c r="A93" s="182"/>
      <c r="B93" s="185" t="s">
        <v>488</v>
      </c>
      <c r="C93" s="153"/>
      <c r="D93" s="91"/>
      <c r="E93" s="186" t="s">
        <v>1</v>
      </c>
      <c r="F93" s="206"/>
      <c r="G93" s="25">
        <f t="shared" si="19"/>
        <v>0</v>
      </c>
      <c r="H93" s="25">
        <f t="shared" si="19"/>
        <v>590</v>
      </c>
      <c r="I93" s="183"/>
      <c r="J93" s="35">
        <f t="shared" si="17"/>
        <v>590</v>
      </c>
      <c r="K93" s="28">
        <f t="shared" si="18"/>
        <v>0</v>
      </c>
      <c r="L93" s="153"/>
      <c r="M93"/>
      <c r="N93" s="190">
        <v>500</v>
      </c>
      <c r="O93"/>
    </row>
    <row r="94" spans="1:15" s="159" customFormat="1">
      <c r="A94" s="182"/>
      <c r="B94" s="185" t="s">
        <v>508</v>
      </c>
      <c r="C94" s="153"/>
      <c r="D94" s="91"/>
      <c r="E94" s="186" t="s">
        <v>1</v>
      </c>
      <c r="F94" s="206"/>
      <c r="G94" s="25">
        <f t="shared" si="19"/>
        <v>0</v>
      </c>
      <c r="H94" s="25">
        <f t="shared" si="19"/>
        <v>4248</v>
      </c>
      <c r="I94" s="183"/>
      <c r="J94" s="35">
        <f t="shared" si="17"/>
        <v>4248</v>
      </c>
      <c r="K94" s="28">
        <f t="shared" si="18"/>
        <v>0</v>
      </c>
      <c r="L94" s="153"/>
      <c r="M94"/>
      <c r="N94" s="190">
        <v>3600</v>
      </c>
      <c r="O94"/>
    </row>
    <row r="95" spans="1:15" s="159" customFormat="1">
      <c r="A95" s="182"/>
      <c r="B95" s="189" t="s">
        <v>641</v>
      </c>
      <c r="C95" s="153"/>
      <c r="D95" s="91"/>
      <c r="E95" s="187"/>
      <c r="F95" s="206"/>
      <c r="G95" s="25">
        <f t="shared" si="19"/>
        <v>0</v>
      </c>
      <c r="H95" s="25">
        <f t="shared" si="19"/>
        <v>0</v>
      </c>
      <c r="I95" s="183"/>
      <c r="J95" s="35">
        <f t="shared" si="17"/>
        <v>0</v>
      </c>
      <c r="K95" s="28">
        <f t="shared" si="18"/>
        <v>0</v>
      </c>
      <c r="L95" s="153"/>
      <c r="M95"/>
      <c r="N95"/>
      <c r="O95"/>
    </row>
    <row r="96" spans="1:15" s="159" customFormat="1">
      <c r="A96" s="182"/>
      <c r="B96" s="185" t="s">
        <v>642</v>
      </c>
      <c r="C96" s="153"/>
      <c r="D96" s="91"/>
      <c r="E96" s="186" t="s">
        <v>3</v>
      </c>
      <c r="F96" s="206"/>
      <c r="G96" s="25">
        <f t="shared" si="19"/>
        <v>171100</v>
      </c>
      <c r="H96" s="25">
        <f t="shared" si="19"/>
        <v>41300</v>
      </c>
      <c r="I96" s="183"/>
      <c r="J96" s="35">
        <f t="shared" si="17"/>
        <v>212400</v>
      </c>
      <c r="K96" s="28">
        <f t="shared" si="18"/>
        <v>0</v>
      </c>
      <c r="L96" s="153"/>
      <c r="M96" s="191">
        <v>145000</v>
      </c>
      <c r="N96" s="191">
        <v>35000</v>
      </c>
      <c r="O96"/>
    </row>
    <row r="97" spans="1:15" s="159" customFormat="1">
      <c r="A97" s="182"/>
      <c r="B97" s="185" t="s">
        <v>643</v>
      </c>
      <c r="C97" s="153"/>
      <c r="D97" s="91"/>
      <c r="E97" s="186" t="s">
        <v>3</v>
      </c>
      <c r="F97" s="206"/>
      <c r="G97" s="25">
        <f t="shared" si="19"/>
        <v>129800</v>
      </c>
      <c r="H97" s="25">
        <f t="shared" si="19"/>
        <v>41300</v>
      </c>
      <c r="I97" s="183"/>
      <c r="J97" s="35">
        <f t="shared" si="17"/>
        <v>171100</v>
      </c>
      <c r="K97" s="28">
        <f t="shared" si="18"/>
        <v>0</v>
      </c>
      <c r="L97" s="153"/>
      <c r="M97" s="191">
        <v>110000</v>
      </c>
      <c r="N97" s="191">
        <v>35000</v>
      </c>
      <c r="O97"/>
    </row>
    <row r="98" spans="1:15" s="159" customFormat="1">
      <c r="A98" s="182"/>
      <c r="B98" s="185" t="s">
        <v>644</v>
      </c>
      <c r="C98" s="153"/>
      <c r="D98" s="91"/>
      <c r="E98" s="186" t="s">
        <v>3</v>
      </c>
      <c r="F98" s="206"/>
      <c r="G98" s="25">
        <f t="shared" si="19"/>
        <v>177000</v>
      </c>
      <c r="H98" s="25">
        <f t="shared" si="19"/>
        <v>23600</v>
      </c>
      <c r="I98" s="183"/>
      <c r="J98" s="35">
        <f t="shared" si="17"/>
        <v>200600</v>
      </c>
      <c r="K98" s="28">
        <f t="shared" si="18"/>
        <v>0</v>
      </c>
      <c r="L98" s="153"/>
      <c r="M98" s="191">
        <v>150000</v>
      </c>
      <c r="N98" s="191">
        <v>20000</v>
      </c>
      <c r="O98"/>
    </row>
    <row r="99" spans="1:15" s="159" customFormat="1">
      <c r="A99" s="182"/>
      <c r="B99" s="185" t="s">
        <v>645</v>
      </c>
      <c r="C99" s="153"/>
      <c r="D99" s="91"/>
      <c r="E99" s="186" t="s">
        <v>16</v>
      </c>
      <c r="F99" s="206"/>
      <c r="G99" s="25">
        <f t="shared" si="19"/>
        <v>106200</v>
      </c>
      <c r="H99" s="25">
        <f t="shared" si="19"/>
        <v>17700</v>
      </c>
      <c r="I99" s="183"/>
      <c r="J99" s="35">
        <f t="shared" si="17"/>
        <v>123900</v>
      </c>
      <c r="K99" s="28">
        <f t="shared" si="18"/>
        <v>0</v>
      </c>
      <c r="L99" s="153"/>
      <c r="M99" s="191">
        <v>90000</v>
      </c>
      <c r="N99" s="191">
        <v>15000</v>
      </c>
      <c r="O99"/>
    </row>
    <row r="100" spans="1:15" s="159" customFormat="1">
      <c r="A100" s="182"/>
      <c r="B100" s="185" t="s">
        <v>646</v>
      </c>
      <c r="C100" s="153"/>
      <c r="D100" s="91"/>
      <c r="E100" s="186" t="s">
        <v>46</v>
      </c>
      <c r="F100" s="206"/>
      <c r="G100" s="25">
        <f t="shared" si="19"/>
        <v>9440</v>
      </c>
      <c r="H100" s="25">
        <f t="shared" si="19"/>
        <v>5900</v>
      </c>
      <c r="I100" s="183"/>
      <c r="J100" s="35">
        <f t="shared" si="17"/>
        <v>15340</v>
      </c>
      <c r="K100" s="28">
        <f t="shared" si="18"/>
        <v>0</v>
      </c>
      <c r="L100" s="153"/>
      <c r="M100" s="191">
        <v>8000</v>
      </c>
      <c r="N100" s="191">
        <v>5000</v>
      </c>
      <c r="O100"/>
    </row>
    <row r="101" spans="1:15" s="159" customFormat="1">
      <c r="A101" s="182"/>
      <c r="B101" s="189" t="s">
        <v>647</v>
      </c>
      <c r="C101" s="153"/>
      <c r="D101" s="91"/>
      <c r="E101" s="187"/>
      <c r="F101" s="206"/>
      <c r="G101" s="25">
        <f t="shared" si="19"/>
        <v>0</v>
      </c>
      <c r="H101" s="25">
        <f t="shared" si="19"/>
        <v>0</v>
      </c>
      <c r="I101" s="183"/>
      <c r="J101" s="35">
        <f t="shared" si="17"/>
        <v>0</v>
      </c>
      <c r="K101" s="28">
        <f t="shared" si="18"/>
        <v>0</v>
      </c>
      <c r="L101" s="153"/>
      <c r="M101"/>
      <c r="N101"/>
      <c r="O101"/>
    </row>
    <row r="102" spans="1:15" s="159" customFormat="1">
      <c r="A102" s="182"/>
      <c r="B102" s="185" t="s">
        <v>485</v>
      </c>
      <c r="C102" s="153"/>
      <c r="D102" s="91"/>
      <c r="E102" s="186" t="s">
        <v>2</v>
      </c>
      <c r="F102" s="206"/>
      <c r="G102" s="25">
        <f t="shared" si="19"/>
        <v>826000</v>
      </c>
      <c r="H102" s="25">
        <f t="shared" si="19"/>
        <v>295000</v>
      </c>
      <c r="I102" s="183"/>
      <c r="J102" s="35">
        <f t="shared" si="17"/>
        <v>1121000</v>
      </c>
      <c r="K102" s="28">
        <f t="shared" si="18"/>
        <v>0</v>
      </c>
      <c r="L102" s="153"/>
      <c r="M102" s="191">
        <v>700000</v>
      </c>
      <c r="N102" s="191">
        <v>250000</v>
      </c>
      <c r="O102"/>
    </row>
    <row r="103" spans="1:15" s="159" customFormat="1">
      <c r="A103" s="182"/>
      <c r="B103" s="185" t="s">
        <v>648</v>
      </c>
      <c r="C103" s="153"/>
      <c r="D103" s="91"/>
      <c r="E103" s="186" t="s">
        <v>46</v>
      </c>
      <c r="F103" s="206"/>
      <c r="G103" s="25">
        <f t="shared" si="19"/>
        <v>295000</v>
      </c>
      <c r="H103" s="25">
        <f t="shared" si="19"/>
        <v>0</v>
      </c>
      <c r="I103" s="183"/>
      <c r="J103" s="35">
        <f t="shared" si="17"/>
        <v>295000</v>
      </c>
      <c r="K103" s="28">
        <f t="shared" si="18"/>
        <v>0</v>
      </c>
      <c r="L103" s="153"/>
      <c r="M103" s="191">
        <v>250000</v>
      </c>
      <c r="N103" s="191"/>
      <c r="O103"/>
    </row>
    <row r="104" spans="1:15" s="159" customFormat="1">
      <c r="A104" s="182"/>
      <c r="B104" s="185" t="s">
        <v>486</v>
      </c>
      <c r="C104" s="153"/>
      <c r="D104" s="91"/>
      <c r="E104" s="186" t="s">
        <v>2</v>
      </c>
      <c r="F104" s="206"/>
      <c r="G104" s="25">
        <f t="shared" si="19"/>
        <v>531000</v>
      </c>
      <c r="H104" s="25">
        <f t="shared" si="19"/>
        <v>141600</v>
      </c>
      <c r="I104" s="183"/>
      <c r="J104" s="35">
        <f t="shared" si="17"/>
        <v>672600</v>
      </c>
      <c r="K104" s="28">
        <f t="shared" si="18"/>
        <v>0</v>
      </c>
      <c r="L104" s="153"/>
      <c r="M104" s="191">
        <v>450000</v>
      </c>
      <c r="N104" s="191">
        <v>120000</v>
      </c>
      <c r="O104"/>
    </row>
    <row r="105" spans="1:15" s="159" customFormat="1">
      <c r="A105" s="182"/>
      <c r="B105" s="185" t="s">
        <v>487</v>
      </c>
      <c r="C105" s="153"/>
      <c r="D105" s="91"/>
      <c r="E105" s="186" t="s">
        <v>16</v>
      </c>
      <c r="F105" s="206"/>
      <c r="G105" s="25">
        <f t="shared" si="19"/>
        <v>141600</v>
      </c>
      <c r="H105" s="25">
        <f t="shared" si="19"/>
        <v>88500</v>
      </c>
      <c r="I105" s="183"/>
      <c r="J105" s="35">
        <f t="shared" si="17"/>
        <v>230100</v>
      </c>
      <c r="K105" s="28">
        <f t="shared" si="18"/>
        <v>0</v>
      </c>
      <c r="L105" s="153"/>
      <c r="M105" s="191">
        <v>120000</v>
      </c>
      <c r="N105" s="191">
        <v>75000</v>
      </c>
      <c r="O105"/>
    </row>
    <row r="106" spans="1:15" ht="24">
      <c r="A106" s="30">
        <f>IF(ISBLANK(E106),"",COUNTA($E$21:E106))</f>
        <v>63</v>
      </c>
      <c r="B106" s="90" t="s">
        <v>118</v>
      </c>
      <c r="C106" s="91"/>
      <c r="D106" s="91"/>
      <c r="E106" s="155" t="s">
        <v>4</v>
      </c>
      <c r="F106" s="206"/>
      <c r="G106" s="25">
        <f t="shared" si="19"/>
        <v>295000</v>
      </c>
      <c r="H106" s="25">
        <f t="shared" si="19"/>
        <v>0</v>
      </c>
      <c r="I106" s="156"/>
      <c r="J106" s="35">
        <f t="shared" si="17"/>
        <v>295000</v>
      </c>
      <c r="K106" s="28">
        <f t="shared" si="18"/>
        <v>0</v>
      </c>
      <c r="L106" s="91"/>
      <c r="M106">
        <f>'02 Nhà Bảo Vệ_&amp; P. Y TẾ'!R171</f>
        <v>250000</v>
      </c>
    </row>
    <row r="107" spans="1:15" ht="24">
      <c r="A107" s="30">
        <f>IF(ISBLANK(E107),"",COUNTA($E$21:E107))</f>
        <v>64</v>
      </c>
      <c r="B107" s="90" t="s">
        <v>119</v>
      </c>
      <c r="C107" s="91"/>
      <c r="D107" s="91"/>
      <c r="E107" s="155" t="s">
        <v>16</v>
      </c>
      <c r="F107" s="206"/>
      <c r="G107" s="25">
        <f t="shared" si="19"/>
        <v>0</v>
      </c>
      <c r="H107" s="25">
        <f t="shared" si="19"/>
        <v>0</v>
      </c>
      <c r="I107" s="156"/>
      <c r="J107" s="35">
        <f t="shared" si="17"/>
        <v>0</v>
      </c>
      <c r="K107" s="28">
        <f t="shared" si="18"/>
        <v>0</v>
      </c>
      <c r="L107" s="91"/>
    </row>
    <row r="108" spans="1:15" ht="24">
      <c r="A108" s="30">
        <f>IF(ISBLANK(E108),"",MAX($A$21:A107)+1)</f>
        <v>65</v>
      </c>
      <c r="B108" s="90" t="s">
        <v>215</v>
      </c>
      <c r="C108" s="91"/>
      <c r="D108" s="174"/>
      <c r="E108" s="155" t="s">
        <v>0</v>
      </c>
      <c r="F108" s="206"/>
      <c r="G108" s="25" t="e">
        <f t="shared" si="19"/>
        <v>#REF!</v>
      </c>
      <c r="H108" s="25" t="e">
        <f t="shared" si="19"/>
        <v>#REF!</v>
      </c>
      <c r="I108" s="156"/>
      <c r="J108" s="157" t="e">
        <f t="shared" si="17"/>
        <v>#REF!</v>
      </c>
      <c r="K108" s="158" t="e">
        <f t="shared" si="18"/>
        <v>#REF!</v>
      </c>
      <c r="L108" s="91"/>
      <c r="M108" t="e">
        <f>'01 Nhà Xưởng 01+02'!#REF!</f>
        <v>#REF!</v>
      </c>
      <c r="N108" t="e">
        <f>'01 Nhà Xưởng 01+02'!#REF!</f>
        <v>#REF!</v>
      </c>
    </row>
    <row r="109" spans="1:15">
      <c r="A109" s="65"/>
      <c r="B109" s="65"/>
      <c r="C109" s="65"/>
      <c r="D109" s="72"/>
      <c r="E109" s="65"/>
      <c r="F109" s="207"/>
      <c r="G109" s="65"/>
      <c r="H109" s="65"/>
      <c r="I109" s="65"/>
      <c r="J109" s="65"/>
      <c r="K109" s="65"/>
      <c r="L109" s="65"/>
    </row>
  </sheetData>
  <autoFilter ref="A6:L109"/>
  <mergeCells count="7">
    <mergeCell ref="L6:L7"/>
    <mergeCell ref="A6:A7"/>
    <mergeCell ref="B6:B7"/>
    <mergeCell ref="C6:C7"/>
    <mergeCell ref="D6:D7"/>
    <mergeCell ref="E6:E7"/>
    <mergeCell ref="F6:F7"/>
  </mergeCells>
  <printOptions horizontalCentered="1"/>
  <pageMargins left="0.5" right="0.5" top="0.5" bottom="0.5" header="0.3" footer="0.3"/>
  <pageSetup scale="65" orientation="landscape" r:id="rId1"/>
  <colBreaks count="1" manualBreakCount="1">
    <brk id="12"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T224"/>
  <sheetViews>
    <sheetView view="pageBreakPreview" zoomScale="60" zoomScaleNormal="85" workbookViewId="0">
      <pane ySplit="7" topLeftCell="A126" activePane="bottomLeft" state="frozen"/>
      <selection activeCell="S67" sqref="S67"/>
      <selection pane="bottomLeft" activeCell="P218" sqref="P218"/>
    </sheetView>
  </sheetViews>
  <sheetFormatPr defaultRowHeight="14.25" outlineLevelRow="1" outlineLevelCol="1"/>
  <cols>
    <col min="1" max="1" width="4.5" customWidth="1"/>
    <col min="2" max="2" width="35.25" customWidth="1"/>
    <col min="3" max="4" width="28.25" customWidth="1"/>
    <col min="5" max="5" width="5.375" customWidth="1"/>
    <col min="6" max="6" width="6.625" customWidth="1" outlineLevel="1"/>
    <col min="7" max="7" width="7.25" customWidth="1" outlineLevel="1"/>
    <col min="8" max="8" width="6.75" customWidth="1" outlineLevel="1"/>
    <col min="9" max="9" width="6.25" customWidth="1" outlineLevel="1"/>
    <col min="10" max="10" width="6" customWidth="1" outlineLevel="1"/>
    <col min="11" max="11" width="10.75" customWidth="1"/>
    <col min="13" max="14" width="10.875" customWidth="1"/>
    <col min="15" max="15" width="14.25" customWidth="1"/>
    <col min="16" max="16" width="14.75" customWidth="1"/>
    <col min="18" max="18" width="12.75" style="166" bestFit="1" customWidth="1"/>
    <col min="19" max="19" width="11.25" style="166" bestFit="1" customWidth="1"/>
    <col min="20" max="20" width="12.75" style="166" bestFit="1" customWidth="1"/>
  </cols>
  <sheetData>
    <row r="1" spans="1:20" ht="18">
      <c r="A1" s="1" t="s">
        <v>415</v>
      </c>
      <c r="B1" s="67"/>
      <c r="C1" s="3"/>
      <c r="D1" s="3"/>
      <c r="E1" s="4"/>
      <c r="F1" s="4"/>
      <c r="G1" s="4"/>
      <c r="H1" s="4"/>
      <c r="I1" s="4"/>
      <c r="J1" s="4"/>
      <c r="K1" s="5"/>
      <c r="L1" s="6"/>
      <c r="M1" s="6"/>
      <c r="N1" s="6"/>
      <c r="O1" s="7"/>
      <c r="P1" s="8"/>
      <c r="Q1" s="9"/>
    </row>
    <row r="2" spans="1:20" ht="15">
      <c r="A2" s="2" t="e">
        <f>"DỰ ÁN / PROJECT : "&amp;#REF!</f>
        <v>#REF!</v>
      </c>
      <c r="B2" s="68"/>
      <c r="C2" s="10"/>
      <c r="D2" s="10"/>
      <c r="E2" s="11"/>
      <c r="F2" s="11"/>
      <c r="G2" s="11"/>
      <c r="H2" s="11"/>
      <c r="I2" s="11"/>
      <c r="J2" s="11"/>
      <c r="K2" s="12"/>
      <c r="L2" s="13"/>
      <c r="M2" s="13"/>
      <c r="N2" s="13"/>
      <c r="O2" s="14"/>
      <c r="P2" s="15"/>
      <c r="Q2" s="16"/>
    </row>
    <row r="3" spans="1:20" ht="15">
      <c r="A3" s="2" t="str">
        <f>"HẠNG MỤC / ITEM : "&amp;B8</f>
        <v>HẠNG MỤC / ITEM : NHÀ ĂN
 CANTEEN</v>
      </c>
      <c r="B3" s="69"/>
      <c r="C3" s="10"/>
      <c r="D3" s="10"/>
      <c r="E3" s="17"/>
      <c r="F3" s="17"/>
      <c r="G3" s="17"/>
      <c r="H3" s="17"/>
      <c r="I3" s="17"/>
      <c r="J3" s="17"/>
      <c r="K3" s="12"/>
      <c r="L3" s="13"/>
      <c r="M3" s="13"/>
      <c r="N3" s="13"/>
      <c r="O3" s="14"/>
      <c r="P3" s="15"/>
      <c r="Q3" s="16"/>
    </row>
    <row r="4" spans="1:20" ht="15">
      <c r="A4" s="2" t="e">
        <f>"CHỦ ĐẦU TƯ / : "&amp;#REF!</f>
        <v>#REF!</v>
      </c>
      <c r="B4" s="69"/>
      <c r="C4" s="10"/>
      <c r="D4" s="10"/>
      <c r="E4" s="17"/>
      <c r="F4" s="17"/>
      <c r="G4" s="17"/>
      <c r="H4" s="17"/>
      <c r="I4" s="17"/>
      <c r="J4" s="17"/>
      <c r="K4" s="12"/>
      <c r="L4" s="13"/>
      <c r="M4" s="13"/>
      <c r="N4" s="13"/>
      <c r="O4" s="14"/>
      <c r="P4" s="15"/>
      <c r="Q4" s="16"/>
    </row>
    <row r="5" spans="1:20" ht="15">
      <c r="A5" s="18"/>
      <c r="B5" s="69"/>
      <c r="C5" s="66"/>
      <c r="D5" s="19"/>
      <c r="E5" s="17"/>
      <c r="F5" s="17"/>
      <c r="G5" s="17"/>
      <c r="H5" s="17"/>
      <c r="I5" s="17"/>
      <c r="J5" s="17"/>
      <c r="K5" s="12"/>
      <c r="L5" s="13"/>
      <c r="M5" s="13"/>
      <c r="N5" s="13"/>
      <c r="O5" s="14"/>
      <c r="P5" s="15"/>
      <c r="Q5" s="16"/>
    </row>
    <row r="6" spans="1:20" ht="24" customHeight="1">
      <c r="A6" s="1128" t="s">
        <v>50</v>
      </c>
      <c r="B6" s="1129" t="s">
        <v>49</v>
      </c>
      <c r="C6" s="1130" t="s">
        <v>51</v>
      </c>
      <c r="D6" s="1131" t="s">
        <v>52</v>
      </c>
      <c r="E6" s="1130" t="s">
        <v>53</v>
      </c>
      <c r="F6" s="176" t="s">
        <v>465</v>
      </c>
      <c r="G6" s="176" t="s">
        <v>466</v>
      </c>
      <c r="H6" s="176" t="s">
        <v>467</v>
      </c>
      <c r="I6" s="176" t="s">
        <v>468</v>
      </c>
      <c r="J6" s="176" t="s">
        <v>471</v>
      </c>
      <c r="K6" s="1130" t="s">
        <v>54</v>
      </c>
      <c r="L6" s="130" t="s">
        <v>411</v>
      </c>
      <c r="M6" s="130"/>
      <c r="N6" s="130"/>
      <c r="O6" s="131" t="s">
        <v>412</v>
      </c>
      <c r="P6" s="131"/>
      <c r="Q6" s="1124" t="s">
        <v>13</v>
      </c>
    </row>
    <row r="7" spans="1:20" ht="48">
      <c r="A7" s="1128"/>
      <c r="B7" s="1129"/>
      <c r="C7" s="1130"/>
      <c r="D7" s="1132"/>
      <c r="E7" s="1130"/>
      <c r="F7" s="176"/>
      <c r="G7" s="176"/>
      <c r="H7" s="176"/>
      <c r="I7" s="176"/>
      <c r="J7" s="176"/>
      <c r="K7" s="1130"/>
      <c r="L7" s="88" t="s">
        <v>56</v>
      </c>
      <c r="M7" s="88" t="s">
        <v>55</v>
      </c>
      <c r="N7" s="88" t="s">
        <v>57</v>
      </c>
      <c r="O7" s="88" t="s">
        <v>413</v>
      </c>
      <c r="P7" s="88" t="s">
        <v>414</v>
      </c>
      <c r="Q7" s="1124"/>
      <c r="R7" s="167" t="s">
        <v>56</v>
      </c>
      <c r="S7" s="167" t="s">
        <v>55</v>
      </c>
    </row>
    <row r="8" spans="1:20" ht="24">
      <c r="A8" s="93" t="str">
        <f>A22</f>
        <v>***</v>
      </c>
      <c r="B8" s="103" t="str">
        <f>B22</f>
        <v>NHÀ ĂN
 CANTEEN</v>
      </c>
      <c r="C8" s="95"/>
      <c r="D8" s="96"/>
      <c r="E8" s="97"/>
      <c r="F8" s="97"/>
      <c r="G8" s="97"/>
      <c r="H8" s="97"/>
      <c r="I8" s="97"/>
      <c r="J8" s="97"/>
      <c r="K8" s="98"/>
      <c r="L8" s="99"/>
      <c r="M8" s="99"/>
      <c r="N8" s="99"/>
      <c r="O8" s="100"/>
      <c r="P8" s="101" t="e">
        <f>SUBTOTAL(9,P9:P21)</f>
        <v>#REF!</v>
      </c>
      <c r="Q8" s="102"/>
    </row>
    <row r="9" spans="1:20" s="73" customFormat="1" ht="24">
      <c r="A9" s="20" t="str">
        <f>A23</f>
        <v>B</v>
      </c>
      <c r="B9" s="70" t="str">
        <f>B23</f>
        <v>CÔNG TÁC ĐẤT
EARTHWORK</v>
      </c>
      <c r="C9" s="22"/>
      <c r="D9" s="22"/>
      <c r="E9" s="23"/>
      <c r="F9" s="23"/>
      <c r="G9" s="23"/>
      <c r="H9" s="23"/>
      <c r="I9" s="23"/>
      <c r="J9" s="23"/>
      <c r="K9" s="24"/>
      <c r="L9" s="26"/>
      <c r="M9" s="26"/>
      <c r="N9" s="26"/>
      <c r="O9" s="26"/>
      <c r="P9" s="38" t="e">
        <f>P23</f>
        <v>#REF!</v>
      </c>
      <c r="Q9" s="29"/>
      <c r="R9" s="137"/>
      <c r="S9" s="137"/>
      <c r="T9" s="137"/>
    </row>
    <row r="10" spans="1:20" s="73" customFormat="1" ht="24">
      <c r="A10" s="20" t="str">
        <f>A43</f>
        <v>C</v>
      </c>
      <c r="B10" s="70" t="str">
        <f>B43</f>
        <v>CÔNG TÁC BÊ TÔNG
CONCRETE WORK</v>
      </c>
      <c r="C10" s="22"/>
      <c r="D10" s="22"/>
      <c r="E10" s="23"/>
      <c r="F10" s="23"/>
      <c r="G10" s="23"/>
      <c r="H10" s="23"/>
      <c r="I10" s="23"/>
      <c r="J10" s="23"/>
      <c r="K10" s="24"/>
      <c r="L10" s="26"/>
      <c r="M10" s="26"/>
      <c r="N10" s="26"/>
      <c r="O10" s="26"/>
      <c r="P10" s="38" t="e">
        <f>P43</f>
        <v>#REF!</v>
      </c>
      <c r="Q10" s="29"/>
      <c r="R10" s="137"/>
      <c r="S10" s="137"/>
      <c r="T10" s="137"/>
    </row>
    <row r="11" spans="1:20" s="73" customFormat="1" ht="24">
      <c r="A11" s="20" t="str">
        <f>A88</f>
        <v>D</v>
      </c>
      <c r="B11" s="70" t="str">
        <f>B88</f>
        <v>CÔNG TÁC VÁN KHUÔN
FORMWORK</v>
      </c>
      <c r="C11" s="22"/>
      <c r="D11" s="22"/>
      <c r="E11" s="23"/>
      <c r="F11" s="23"/>
      <c r="G11" s="23"/>
      <c r="H11" s="23"/>
      <c r="I11" s="23"/>
      <c r="J11" s="23"/>
      <c r="K11" s="24"/>
      <c r="L11" s="26"/>
      <c r="M11" s="26"/>
      <c r="N11" s="26"/>
      <c r="O11" s="26"/>
      <c r="P11" s="38" t="e">
        <f>P88</f>
        <v>#REF!</v>
      </c>
      <c r="Q11" s="29"/>
      <c r="R11" s="137"/>
      <c r="S11" s="137"/>
      <c r="T11" s="137"/>
    </row>
    <row r="12" spans="1:20" s="73" customFormat="1" ht="24">
      <c r="A12" s="20" t="str">
        <f>A121</f>
        <v>E</v>
      </c>
      <c r="B12" s="70" t="str">
        <f>B121</f>
        <v>CÔNG TÁC CỐT THÉP
REBAR WORK</v>
      </c>
      <c r="C12" s="22"/>
      <c r="D12" s="22"/>
      <c r="E12" s="23"/>
      <c r="F12" s="23"/>
      <c r="G12" s="23"/>
      <c r="H12" s="23"/>
      <c r="I12" s="23"/>
      <c r="J12" s="23"/>
      <c r="K12" s="24"/>
      <c r="L12" s="26"/>
      <c r="M12" s="26"/>
      <c r="N12" s="26"/>
      <c r="O12" s="26"/>
      <c r="P12" s="38" t="e">
        <f>P121</f>
        <v>#REF!</v>
      </c>
      <c r="Q12" s="29"/>
      <c r="R12" s="137"/>
      <c r="S12" s="137"/>
      <c r="T12" s="137"/>
    </row>
    <row r="13" spans="1:20" s="73" customFormat="1" ht="24">
      <c r="A13" s="20" t="str">
        <f>A128</f>
        <v>F</v>
      </c>
      <c r="B13" s="70" t="str">
        <f>B128</f>
        <v>CÔNG TÁC XÂY 
BRICK WALL</v>
      </c>
      <c r="C13" s="22"/>
      <c r="D13" s="22"/>
      <c r="E13" s="23"/>
      <c r="F13" s="23"/>
      <c r="G13" s="23"/>
      <c r="H13" s="23"/>
      <c r="I13" s="23"/>
      <c r="J13" s="23"/>
      <c r="K13" s="24"/>
      <c r="L13" s="26"/>
      <c r="M13" s="26"/>
      <c r="N13" s="26"/>
      <c r="O13" s="26"/>
      <c r="P13" s="38" t="e">
        <f>P128</f>
        <v>#REF!</v>
      </c>
      <c r="Q13" s="29"/>
      <c r="R13" s="137"/>
      <c r="S13" s="137"/>
      <c r="T13" s="137"/>
    </row>
    <row r="14" spans="1:20" s="73" customFormat="1" ht="24">
      <c r="A14" s="20" t="str">
        <f>A154</f>
        <v>G</v>
      </c>
      <c r="B14" s="70" t="str">
        <f>B154</f>
        <v>CÔNG TÁC TÔ TRÁT
PLASTERING WORK</v>
      </c>
      <c r="C14" s="22"/>
      <c r="D14" s="22"/>
      <c r="E14" s="23"/>
      <c r="F14" s="23"/>
      <c r="G14" s="23"/>
      <c r="H14" s="23"/>
      <c r="I14" s="23"/>
      <c r="J14" s="23"/>
      <c r="K14" s="24"/>
      <c r="L14" s="26"/>
      <c r="M14" s="26"/>
      <c r="N14" s="26"/>
      <c r="O14" s="26"/>
      <c r="P14" s="38" t="e">
        <f>P154</f>
        <v>#REF!</v>
      </c>
      <c r="Q14" s="29"/>
      <c r="R14" s="137"/>
      <c r="S14" s="137"/>
      <c r="T14" s="137"/>
    </row>
    <row r="15" spans="1:20" s="73" customFormat="1" ht="24">
      <c r="A15" s="20" t="str">
        <f>A171</f>
        <v>H</v>
      </c>
      <c r="B15" s="70" t="str">
        <f>B171</f>
        <v>CÔNG TÁC SƠN
PAINTING WORK</v>
      </c>
      <c r="C15" s="22"/>
      <c r="D15" s="22"/>
      <c r="E15" s="23"/>
      <c r="F15" s="23"/>
      <c r="G15" s="23"/>
      <c r="H15" s="23"/>
      <c r="I15" s="23"/>
      <c r="J15" s="23"/>
      <c r="K15" s="24"/>
      <c r="L15" s="26"/>
      <c r="M15" s="26"/>
      <c r="N15" s="26"/>
      <c r="O15" s="26"/>
      <c r="P15" s="38" t="e">
        <f>P171</f>
        <v>#REF!</v>
      </c>
      <c r="Q15" s="29"/>
      <c r="R15" s="137"/>
      <c r="S15" s="137"/>
      <c r="T15" s="137"/>
    </row>
    <row r="16" spans="1:20" s="73" customFormat="1" ht="24">
      <c r="A16" s="20" t="str">
        <f>A175</f>
        <v>I</v>
      </c>
      <c r="B16" s="70" t="str">
        <f>B175</f>
        <v>CÔNG TÁC CHỐNG THẤM
WATERPROOFING WORK</v>
      </c>
      <c r="C16" s="22"/>
      <c r="D16" s="22"/>
      <c r="E16" s="23"/>
      <c r="F16" s="23"/>
      <c r="G16" s="23"/>
      <c r="H16" s="23"/>
      <c r="I16" s="23"/>
      <c r="J16" s="23"/>
      <c r="K16" s="24"/>
      <c r="L16" s="26"/>
      <c r="M16" s="26"/>
      <c r="N16" s="26"/>
      <c r="O16" s="26"/>
      <c r="P16" s="38" t="e">
        <f>P175</f>
        <v>#REF!</v>
      </c>
      <c r="Q16" s="29"/>
      <c r="R16" s="137"/>
      <c r="S16" s="137"/>
      <c r="T16" s="137"/>
    </row>
    <row r="17" spans="1:20" s="73" customFormat="1" ht="24">
      <c r="A17" s="20" t="s">
        <v>37</v>
      </c>
      <c r="B17" s="70" t="str">
        <f>B179</f>
        <v>CÔNG TÁC HOÀN THIỆN NỀN SÀN
FLOOR FINISHING WORK</v>
      </c>
      <c r="C17" s="37"/>
      <c r="D17" s="37"/>
      <c r="E17" s="105"/>
      <c r="F17" s="105"/>
      <c r="G17" s="105"/>
      <c r="H17" s="105"/>
      <c r="I17" s="105"/>
      <c r="J17" s="105"/>
      <c r="K17" s="128"/>
      <c r="L17" s="25"/>
      <c r="M17" s="25"/>
      <c r="N17" s="25"/>
      <c r="O17" s="35"/>
      <c r="P17" s="38" t="e">
        <f>P179</f>
        <v>#REF!</v>
      </c>
      <c r="Q17" s="29"/>
      <c r="R17" s="137"/>
      <c r="S17" s="137"/>
      <c r="T17" s="137"/>
    </row>
    <row r="18" spans="1:20" s="73" customFormat="1" ht="24">
      <c r="A18" s="20" t="str">
        <f>A200</f>
        <v>K</v>
      </c>
      <c r="B18" s="70" t="str">
        <f>B200</f>
        <v>CÔNG TÁC TRẦN VÁCH
CEILING &amp; PARTITION WORKS</v>
      </c>
      <c r="C18" s="22"/>
      <c r="D18" s="22"/>
      <c r="E18" s="23"/>
      <c r="F18" s="23"/>
      <c r="G18" s="23"/>
      <c r="H18" s="23"/>
      <c r="I18" s="23"/>
      <c r="J18" s="23"/>
      <c r="K18" s="24"/>
      <c r="L18" s="26"/>
      <c r="M18" s="26"/>
      <c r="N18" s="26"/>
      <c r="O18" s="26"/>
      <c r="P18" s="38" t="e">
        <f>P200</f>
        <v>#REF!</v>
      </c>
      <c r="Q18" s="29"/>
      <c r="R18" s="137"/>
      <c r="S18" s="137"/>
      <c r="T18" s="137"/>
    </row>
    <row r="19" spans="1:20" s="73" customFormat="1" ht="24">
      <c r="A19" s="20" t="str">
        <f>A204</f>
        <v>L</v>
      </c>
      <c r="B19" s="70" t="str">
        <f>B204</f>
        <v>CÔNG TÁC CỬA
DOOR WORK</v>
      </c>
      <c r="C19" s="22"/>
      <c r="D19" s="22"/>
      <c r="E19" s="23"/>
      <c r="F19" s="23"/>
      <c r="G19" s="23"/>
      <c r="H19" s="23"/>
      <c r="I19" s="23"/>
      <c r="J19" s="23"/>
      <c r="K19" s="24"/>
      <c r="L19" s="26"/>
      <c r="M19" s="26"/>
      <c r="N19" s="26"/>
      <c r="O19" s="26"/>
      <c r="P19" s="38">
        <f>P204</f>
        <v>199125000</v>
      </c>
      <c r="Q19" s="29"/>
      <c r="R19" s="137"/>
      <c r="S19" s="137"/>
      <c r="T19" s="137"/>
    </row>
    <row r="20" spans="1:20" s="73" customFormat="1" ht="24">
      <c r="A20" s="20" t="str">
        <f>A219</f>
        <v>N</v>
      </c>
      <c r="B20" s="70" t="str">
        <f>B219</f>
        <v>CÔNG TÁC BỔ SUNG TỪ NHÀ THẦU
ADDITIONAL WORK FROM THE CONTRACTOR</v>
      </c>
      <c r="C20" s="22"/>
      <c r="D20" s="22"/>
      <c r="E20" s="23"/>
      <c r="F20" s="23"/>
      <c r="G20" s="23"/>
      <c r="H20" s="23"/>
      <c r="I20" s="23"/>
      <c r="J20" s="23"/>
      <c r="K20" s="24"/>
      <c r="L20" s="26"/>
      <c r="M20" s="26"/>
      <c r="N20" s="26"/>
      <c r="O20" s="26"/>
      <c r="P20" s="38">
        <f>P219</f>
        <v>0</v>
      </c>
      <c r="Q20" s="29"/>
      <c r="R20" s="137"/>
      <c r="S20" s="137"/>
      <c r="T20" s="137"/>
    </row>
    <row r="21" spans="1:20">
      <c r="A21" s="20"/>
      <c r="B21" s="21"/>
      <c r="C21" s="22"/>
      <c r="D21" s="22"/>
      <c r="E21" s="23"/>
      <c r="F21" s="23"/>
      <c r="G21" s="23"/>
      <c r="H21" s="23"/>
      <c r="I21" s="23"/>
      <c r="J21" s="23"/>
      <c r="K21" s="24"/>
      <c r="L21" s="26"/>
      <c r="M21" s="26"/>
      <c r="N21" s="26"/>
      <c r="O21" s="27"/>
      <c r="P21" s="28"/>
      <c r="Q21" s="29"/>
    </row>
    <row r="22" spans="1:20" ht="24">
      <c r="A22" s="93" t="s">
        <v>14</v>
      </c>
      <c r="B22" s="94" t="s">
        <v>627</v>
      </c>
      <c r="C22" s="95"/>
      <c r="D22" s="96"/>
      <c r="E22" s="97"/>
      <c r="F22" s="97"/>
      <c r="G22" s="97"/>
      <c r="H22" s="97"/>
      <c r="I22" s="97"/>
      <c r="J22" s="97"/>
      <c r="K22" s="98"/>
      <c r="L22" s="99"/>
      <c r="M22" s="99"/>
      <c r="N22" s="99"/>
      <c r="O22" s="100"/>
      <c r="P22" s="101">
        <f>SUBTOTAL(9,P224:P464)</f>
        <v>0</v>
      </c>
      <c r="Q22" s="102"/>
      <c r="R22" s="166" t="s">
        <v>450</v>
      </c>
      <c r="T22" s="145">
        <v>1.18</v>
      </c>
    </row>
    <row r="23" spans="1:20" ht="24">
      <c r="A23" s="86" t="s">
        <v>29</v>
      </c>
      <c r="B23" s="87" t="s">
        <v>60</v>
      </c>
      <c r="C23" s="85"/>
      <c r="D23" s="85"/>
      <c r="E23" s="82"/>
      <c r="F23" s="82"/>
      <c r="G23" s="82"/>
      <c r="H23" s="82"/>
      <c r="I23" s="82"/>
      <c r="J23" s="82"/>
      <c r="K23" s="85"/>
      <c r="L23" s="83"/>
      <c r="M23" s="83"/>
      <c r="N23" s="83"/>
      <c r="O23" s="84"/>
      <c r="P23" s="84" t="e">
        <f>SUBTOTAL(9,P24:P42)</f>
        <v>#REF!</v>
      </c>
      <c r="Q23" s="85"/>
    </row>
    <row r="24" spans="1:20" ht="24">
      <c r="A24" s="30">
        <f>IF(ISBLANK(E24),"",COUNTA($E$22:E24))</f>
        <v>1</v>
      </c>
      <c r="B24" s="70" t="s">
        <v>528</v>
      </c>
      <c r="C24" s="32"/>
      <c r="D24" s="32"/>
      <c r="E24" s="23" t="s">
        <v>0</v>
      </c>
      <c r="F24" s="23"/>
      <c r="G24" s="23"/>
      <c r="H24" s="23"/>
      <c r="I24" s="23"/>
      <c r="J24" s="23"/>
      <c r="K24" s="34">
        <f>SUM(J25:J28)</f>
        <v>221.72799999999998</v>
      </c>
      <c r="L24" s="25" t="e">
        <f>R24*$T$22</f>
        <v>#REF!</v>
      </c>
      <c r="M24" s="25" t="e">
        <f>S24*$T$22</f>
        <v>#REF!</v>
      </c>
      <c r="N24" s="25"/>
      <c r="O24" s="35" t="e">
        <f>+L24+M24+N24</f>
        <v>#REF!</v>
      </c>
      <c r="P24" s="28" t="e">
        <f>O24*$K24</f>
        <v>#REF!</v>
      </c>
      <c r="Q24" s="32"/>
      <c r="R24" s="166" t="e">
        <f>'04 NHÀ XE'!#REF!</f>
        <v>#REF!</v>
      </c>
      <c r="S24" s="166" t="e">
        <f>'04 NHÀ XE'!#REF!</f>
        <v>#REF!</v>
      </c>
    </row>
    <row r="25" spans="1:20" hidden="1" outlineLevel="1">
      <c r="A25" s="30"/>
      <c r="B25" s="70" t="s">
        <v>469</v>
      </c>
      <c r="C25" s="32"/>
      <c r="D25" s="32"/>
      <c r="E25" s="23"/>
      <c r="F25" s="23">
        <v>8</v>
      </c>
      <c r="G25" s="23">
        <v>2.4</v>
      </c>
      <c r="H25" s="23">
        <v>2.4</v>
      </c>
      <c r="I25" s="23">
        <v>2.0499999999999998</v>
      </c>
      <c r="J25" s="23">
        <f>F25*(G25+0.6)*(H25+0.6)*I25</f>
        <v>147.6</v>
      </c>
      <c r="K25" s="34"/>
      <c r="L25" s="25"/>
      <c r="M25" s="25"/>
      <c r="N25" s="25"/>
      <c r="O25" s="35"/>
      <c r="P25" s="28"/>
      <c r="Q25" s="32"/>
    </row>
    <row r="26" spans="1:20" hidden="1" outlineLevel="1">
      <c r="A26" s="30"/>
      <c r="B26" s="70" t="s">
        <v>470</v>
      </c>
      <c r="C26" s="32"/>
      <c r="D26" s="32"/>
      <c r="E26" s="23"/>
      <c r="F26" s="23">
        <v>2</v>
      </c>
      <c r="G26" s="23">
        <v>2</v>
      </c>
      <c r="H26" s="23">
        <v>2</v>
      </c>
      <c r="I26" s="23">
        <v>2.0499999999999998</v>
      </c>
      <c r="J26" s="23">
        <f>F26*(G26+0.6)*(H26+0.6)*I26</f>
        <v>27.716000000000001</v>
      </c>
      <c r="K26" s="34"/>
      <c r="L26" s="25"/>
      <c r="M26" s="25"/>
      <c r="N26" s="25"/>
      <c r="O26" s="35"/>
      <c r="P26" s="28"/>
      <c r="Q26" s="32"/>
    </row>
    <row r="27" spans="1:20" hidden="1" outlineLevel="1">
      <c r="A27" s="30"/>
      <c r="B27" s="70" t="s">
        <v>421</v>
      </c>
      <c r="C27" s="32"/>
      <c r="D27" s="32"/>
      <c r="E27" s="23"/>
      <c r="F27" s="23">
        <v>4</v>
      </c>
      <c r="G27" s="23">
        <v>1.2</v>
      </c>
      <c r="H27" s="23">
        <v>1.2</v>
      </c>
      <c r="I27" s="23">
        <v>2.0499999999999998</v>
      </c>
      <c r="J27" s="23">
        <f>F27*(G27+0.6)*(H27+0.6)*I27</f>
        <v>26.567999999999991</v>
      </c>
      <c r="K27" s="34"/>
      <c r="L27" s="25"/>
      <c r="M27" s="25"/>
      <c r="N27" s="25"/>
      <c r="O27" s="35"/>
      <c r="P27" s="28"/>
      <c r="Q27" s="32"/>
    </row>
    <row r="28" spans="1:20" hidden="1" outlineLevel="1">
      <c r="A28" s="30"/>
      <c r="B28" s="70" t="s">
        <v>516</v>
      </c>
      <c r="C28" s="32"/>
      <c r="D28" s="32"/>
      <c r="E28" s="23"/>
      <c r="F28" s="23">
        <v>2</v>
      </c>
      <c r="G28" s="23">
        <v>1.6</v>
      </c>
      <c r="H28" s="23">
        <v>1.6</v>
      </c>
      <c r="I28" s="23">
        <v>2.0499999999999998</v>
      </c>
      <c r="J28" s="23">
        <f>F28*(G28+0.6)*(H28+0.6)*I28</f>
        <v>19.844000000000001</v>
      </c>
      <c r="K28" s="34"/>
      <c r="L28" s="25"/>
      <c r="M28" s="25"/>
      <c r="N28" s="25"/>
      <c r="O28" s="35"/>
      <c r="P28" s="28"/>
      <c r="Q28" s="32"/>
    </row>
    <row r="29" spans="1:20" ht="36" collapsed="1">
      <c r="A29" s="30">
        <f>IF(ISBLANK(E29),"",COUNTA($E$22:E29))</f>
        <v>2</v>
      </c>
      <c r="B29" s="70" t="s">
        <v>179</v>
      </c>
      <c r="C29" s="32"/>
      <c r="D29" s="32"/>
      <c r="E29" s="23" t="s">
        <v>0</v>
      </c>
      <c r="F29" s="23"/>
      <c r="G29" s="23"/>
      <c r="H29" s="23"/>
      <c r="I29" s="23"/>
      <c r="J29" s="23"/>
      <c r="K29" s="34">
        <f>SUM(J30:J32)</f>
        <v>20.846</v>
      </c>
      <c r="L29" s="25" t="e">
        <f>R29*$T$22</f>
        <v>#REF!</v>
      </c>
      <c r="M29" s="25" t="e">
        <f>S29*$T$22</f>
        <v>#REF!</v>
      </c>
      <c r="N29" s="25"/>
      <c r="O29" s="35" t="e">
        <f>+L29+M29+N29</f>
        <v>#REF!</v>
      </c>
      <c r="P29" s="28" t="e">
        <f>O29*$K29</f>
        <v>#REF!</v>
      </c>
      <c r="Q29" s="32"/>
      <c r="R29" s="166" t="e">
        <f>R24</f>
        <v>#REF!</v>
      </c>
      <c r="S29" s="166" t="e">
        <f>S24</f>
        <v>#REF!</v>
      </c>
    </row>
    <row r="30" spans="1:20" hidden="1" outlineLevel="1">
      <c r="A30" s="30"/>
      <c r="B30" s="70" t="s">
        <v>472</v>
      </c>
      <c r="C30" s="32"/>
      <c r="D30" s="32"/>
      <c r="E30" s="23"/>
      <c r="F30" s="23">
        <v>2</v>
      </c>
      <c r="G30" s="23">
        <v>20</v>
      </c>
      <c r="H30" s="23">
        <v>0.2</v>
      </c>
      <c r="I30" s="23">
        <v>0.4</v>
      </c>
      <c r="J30" s="23">
        <f>F30*(G30+0.6)*(H30+0.6)*I30</f>
        <v>13.184000000000001</v>
      </c>
      <c r="K30" s="34"/>
      <c r="L30" s="25"/>
      <c r="M30" s="25"/>
      <c r="N30" s="25"/>
      <c r="O30" s="35"/>
      <c r="P30" s="28"/>
      <c r="Q30" s="32"/>
    </row>
    <row r="31" spans="1:20" hidden="1" outlineLevel="1">
      <c r="A31" s="30"/>
      <c r="B31" s="70" t="s">
        <v>473</v>
      </c>
      <c r="C31" s="32"/>
      <c r="D31" s="32"/>
      <c r="E31" s="23"/>
      <c r="F31" s="23">
        <v>4</v>
      </c>
      <c r="G31" s="23">
        <v>5.5</v>
      </c>
      <c r="H31" s="23">
        <v>0.2</v>
      </c>
      <c r="I31" s="23">
        <v>0.3</v>
      </c>
      <c r="J31" s="23">
        <f>F31*(G31+0.6)*(H31+0.6)*I31</f>
        <v>5.8559999999999999</v>
      </c>
      <c r="K31" s="34"/>
      <c r="L31" s="25"/>
      <c r="M31" s="25"/>
      <c r="N31" s="25"/>
      <c r="O31" s="35"/>
      <c r="P31" s="28"/>
      <c r="Q31" s="32"/>
    </row>
    <row r="32" spans="1:20" hidden="1" outlineLevel="1">
      <c r="A32" s="30"/>
      <c r="B32" s="70" t="s">
        <v>474</v>
      </c>
      <c r="C32" s="32"/>
      <c r="D32" s="32"/>
      <c r="E32" s="23"/>
      <c r="F32" s="23">
        <v>1</v>
      </c>
      <c r="G32" s="23">
        <v>8</v>
      </c>
      <c r="H32" s="23">
        <v>0.1</v>
      </c>
      <c r="I32" s="23">
        <v>0.3</v>
      </c>
      <c r="J32" s="23">
        <f>F32*(G32+0.6)*(H32+0.6)*I32</f>
        <v>1.8059999999999998</v>
      </c>
      <c r="K32" s="34"/>
      <c r="L32" s="25"/>
      <c r="M32" s="25"/>
      <c r="N32" s="25"/>
      <c r="O32" s="35"/>
      <c r="P32" s="28"/>
      <c r="Q32" s="32"/>
    </row>
    <row r="33" spans="1:20" s="73" customFormat="1" ht="24" collapsed="1">
      <c r="A33" s="30">
        <f>IF(ISBLANK(E33),"",COUNTA($E$22:E33))</f>
        <v>3</v>
      </c>
      <c r="B33" s="70" t="s">
        <v>84</v>
      </c>
      <c r="C33" s="32"/>
      <c r="D33" s="32"/>
      <c r="E33" s="23" t="s">
        <v>0</v>
      </c>
      <c r="F33" s="23"/>
      <c r="G33" s="23"/>
      <c r="H33" s="23"/>
      <c r="I33" s="23"/>
      <c r="J33" s="23"/>
      <c r="K33" s="34">
        <f>K24-K49-K53</f>
        <v>196.75699999999998</v>
      </c>
      <c r="L33" s="25" t="e">
        <f t="shared" ref="L33:M36" si="0">R33*$T$22</f>
        <v>#REF!</v>
      </c>
      <c r="M33" s="25" t="e">
        <f t="shared" si="0"/>
        <v>#REF!</v>
      </c>
      <c r="N33" s="25"/>
      <c r="O33" s="129" t="e">
        <f>+L33+M33+N33</f>
        <v>#REF!</v>
      </c>
      <c r="P33" s="28" t="e">
        <f>O33*$K33</f>
        <v>#REF!</v>
      </c>
      <c r="Q33" s="32"/>
      <c r="R33" s="137" t="e">
        <f>'04 NHÀ XE'!#REF!</f>
        <v>#REF!</v>
      </c>
      <c r="S33" s="137" t="e">
        <f>'04 NHÀ XE'!#REF!</f>
        <v>#REF!</v>
      </c>
      <c r="T33" s="137"/>
    </row>
    <row r="34" spans="1:20" ht="24">
      <c r="A34" s="30">
        <v>4</v>
      </c>
      <c r="B34" s="70" t="s">
        <v>553</v>
      </c>
      <c r="C34" s="32"/>
      <c r="D34" s="32"/>
      <c r="E34" s="23" t="s">
        <v>0</v>
      </c>
      <c r="F34" s="23"/>
      <c r="G34" s="23"/>
      <c r="H34" s="23"/>
      <c r="I34" s="23"/>
      <c r="J34" s="23"/>
      <c r="K34" s="34">
        <f>20*5.5*0.5*1.3</f>
        <v>71.5</v>
      </c>
      <c r="L34" s="25">
        <f t="shared" si="0"/>
        <v>0</v>
      </c>
      <c r="M34" s="25">
        <f t="shared" si="0"/>
        <v>50740</v>
      </c>
      <c r="N34" s="25"/>
      <c r="O34" s="35">
        <f>+L34+M34+N34</f>
        <v>50740</v>
      </c>
      <c r="P34" s="28">
        <f>O34*$K34</f>
        <v>3627910</v>
      </c>
      <c r="Q34" s="32"/>
      <c r="R34" s="169">
        <f>'02 Nhà Bảo Vệ_&amp; P. Y TẾ'!R32</f>
        <v>0</v>
      </c>
      <c r="S34" s="169">
        <f>'02 Nhà Bảo Vệ_&amp; P. Y TẾ'!S32</f>
        <v>43000</v>
      </c>
    </row>
    <row r="35" spans="1:20" s="73" customFormat="1" ht="36">
      <c r="A35" s="30">
        <f>IF(ISBLANK(E35),"",COUNTA($E$22:E35))</f>
        <v>5</v>
      </c>
      <c r="B35" s="70" t="s">
        <v>126</v>
      </c>
      <c r="C35" s="32"/>
      <c r="D35" s="32"/>
      <c r="E35" s="23" t="s">
        <v>0</v>
      </c>
      <c r="F35" s="23"/>
      <c r="G35" s="23"/>
      <c r="H35" s="23"/>
      <c r="I35" s="23"/>
      <c r="J35" s="23"/>
      <c r="K35" s="34">
        <f>K24-K33</f>
        <v>24.971000000000004</v>
      </c>
      <c r="L35" s="25" t="e">
        <f t="shared" si="0"/>
        <v>#REF!</v>
      </c>
      <c r="M35" s="25" t="e">
        <f t="shared" si="0"/>
        <v>#REF!</v>
      </c>
      <c r="N35" s="25"/>
      <c r="O35" s="129" t="e">
        <f>+L35+M35+N35</f>
        <v>#REF!</v>
      </c>
      <c r="P35" s="28" t="e">
        <f>O35*$K35</f>
        <v>#REF!</v>
      </c>
      <c r="Q35" s="32"/>
      <c r="R35" s="137" t="e">
        <f>'04 NHÀ XE'!#REF!</f>
        <v>#REF!</v>
      </c>
      <c r="S35" s="137" t="e">
        <f>'04 NHÀ XE'!#REF!</f>
        <v>#REF!</v>
      </c>
      <c r="T35" s="137"/>
    </row>
    <row r="36" spans="1:20" ht="48">
      <c r="A36" s="30">
        <f>IF(ISBLANK(E36),"",COUNTA($E$22:E36))</f>
        <v>6</v>
      </c>
      <c r="B36" s="70" t="s">
        <v>180</v>
      </c>
      <c r="C36" s="32"/>
      <c r="D36" s="32"/>
      <c r="E36" s="23" t="s">
        <v>3</v>
      </c>
      <c r="F36" s="23"/>
      <c r="G36" s="23"/>
      <c r="H36" s="23"/>
      <c r="I36" s="23"/>
      <c r="J36" s="23"/>
      <c r="K36" s="34">
        <f>SUM(J37:J40)</f>
        <v>73.2</v>
      </c>
      <c r="L36" s="25" t="e">
        <f t="shared" si="0"/>
        <v>#REF!</v>
      </c>
      <c r="M36" s="25" t="e">
        <f t="shared" si="0"/>
        <v>#REF!</v>
      </c>
      <c r="N36" s="25"/>
      <c r="O36" s="35" t="e">
        <f>+L36+M36+N36</f>
        <v>#REF!</v>
      </c>
      <c r="P36" s="28" t="e">
        <f>O36*$K36</f>
        <v>#REF!</v>
      </c>
      <c r="Q36" s="32"/>
      <c r="R36" s="166" t="e">
        <f>'04 NHÀ XE'!#REF!</f>
        <v>#REF!</v>
      </c>
      <c r="S36" s="166" t="e">
        <f>'04 NHÀ XE'!#REF!</f>
        <v>#REF!</v>
      </c>
    </row>
    <row r="37" spans="1:20" hidden="1" outlineLevel="1">
      <c r="A37" s="30"/>
      <c r="B37" s="70" t="s">
        <v>469</v>
      </c>
      <c r="C37" s="32"/>
      <c r="D37" s="32"/>
      <c r="E37" s="23"/>
      <c r="F37" s="23">
        <v>8</v>
      </c>
      <c r="G37" s="23">
        <v>2.4</v>
      </c>
      <c r="H37" s="23">
        <v>2.4</v>
      </c>
      <c r="I37" s="23"/>
      <c r="J37" s="23">
        <f>F37*(G37+0.2)*(H37+0.2)</f>
        <v>54.080000000000005</v>
      </c>
      <c r="K37" s="34"/>
      <c r="L37" s="25">
        <f t="shared" ref="L37:L42" si="1">R37*$T$22</f>
        <v>0</v>
      </c>
      <c r="M37" s="25"/>
      <c r="N37" s="25"/>
      <c r="O37" s="35"/>
      <c r="P37" s="28"/>
      <c r="Q37" s="32"/>
    </row>
    <row r="38" spans="1:20" hidden="1" outlineLevel="1">
      <c r="A38" s="30"/>
      <c r="B38" s="70" t="s">
        <v>470</v>
      </c>
      <c r="C38" s="32"/>
      <c r="D38" s="32"/>
      <c r="E38" s="23"/>
      <c r="F38" s="23">
        <v>2</v>
      </c>
      <c r="G38" s="23">
        <v>1.2</v>
      </c>
      <c r="H38" s="23">
        <v>1.2</v>
      </c>
      <c r="I38" s="23"/>
      <c r="J38" s="23">
        <f>F38*(G38+0.2)*(H38+0.2)</f>
        <v>3.9199999999999995</v>
      </c>
      <c r="K38" s="34"/>
      <c r="L38" s="25">
        <f t="shared" si="1"/>
        <v>0</v>
      </c>
      <c r="M38" s="25"/>
      <c r="N38" s="25"/>
      <c r="O38" s="35"/>
      <c r="P38" s="28"/>
      <c r="Q38" s="32"/>
    </row>
    <row r="39" spans="1:20" hidden="1" outlineLevel="1">
      <c r="A39" s="30"/>
      <c r="B39" s="70" t="s">
        <v>421</v>
      </c>
      <c r="C39" s="32"/>
      <c r="D39" s="32"/>
      <c r="E39" s="23"/>
      <c r="F39" s="23">
        <v>4</v>
      </c>
      <c r="G39" s="23">
        <v>1.2</v>
      </c>
      <c r="H39" s="23">
        <v>1.2</v>
      </c>
      <c r="I39" s="23"/>
      <c r="J39" s="23">
        <f>F39*(G39+0.2)*(H39+0.2)</f>
        <v>7.839999999999999</v>
      </c>
      <c r="K39" s="34"/>
      <c r="L39" s="25">
        <f t="shared" si="1"/>
        <v>0</v>
      </c>
      <c r="M39" s="25"/>
      <c r="N39" s="25"/>
      <c r="O39" s="35"/>
      <c r="P39" s="28"/>
      <c r="Q39" s="32"/>
    </row>
    <row r="40" spans="1:20" hidden="1" outlineLevel="1">
      <c r="A40" s="30"/>
      <c r="B40" s="70" t="s">
        <v>516</v>
      </c>
      <c r="C40" s="32"/>
      <c r="D40" s="32"/>
      <c r="E40" s="23"/>
      <c r="F40" s="23">
        <v>2</v>
      </c>
      <c r="G40" s="23">
        <v>9</v>
      </c>
      <c r="H40" s="23">
        <v>0.2</v>
      </c>
      <c r="I40" s="23"/>
      <c r="J40" s="23">
        <f>F40*(G40+0.2)*(H40+0.2)</f>
        <v>7.3599999999999994</v>
      </c>
      <c r="K40" s="34"/>
      <c r="L40" s="25">
        <f t="shared" si="1"/>
        <v>0</v>
      </c>
      <c r="M40" s="25"/>
      <c r="N40" s="25"/>
      <c r="O40" s="35"/>
      <c r="P40" s="28"/>
      <c r="Q40" s="32"/>
    </row>
    <row r="41" spans="1:20" ht="24" collapsed="1">
      <c r="A41" s="30">
        <f>IF(ISBLANK(E41),"",COUNTA($E$22:E41))</f>
        <v>7</v>
      </c>
      <c r="B41" s="70" t="s">
        <v>181</v>
      </c>
      <c r="C41" s="32"/>
      <c r="D41" s="33"/>
      <c r="E41" s="23" t="s">
        <v>3</v>
      </c>
      <c r="F41" s="23"/>
      <c r="G41" s="23"/>
      <c r="H41" s="23"/>
      <c r="I41" s="23"/>
      <c r="J41" s="23"/>
      <c r="K41" s="34">
        <f>20*5.5</f>
        <v>110</v>
      </c>
      <c r="L41" s="25" t="e">
        <f t="shared" si="1"/>
        <v>#REF!</v>
      </c>
      <c r="M41" s="25" t="e">
        <f>S41*$T$22</f>
        <v>#REF!</v>
      </c>
      <c r="N41" s="25"/>
      <c r="O41" s="35" t="e">
        <f>+L41+M41+N41</f>
        <v>#REF!</v>
      </c>
      <c r="P41" s="28" t="e">
        <f>O41*$K41</f>
        <v>#REF!</v>
      </c>
      <c r="Q41" s="32"/>
      <c r="R41" s="166" t="e">
        <f>'04 NHÀ XE'!#REF!</f>
        <v>#REF!</v>
      </c>
      <c r="S41" s="166" t="e">
        <f>'04 NHÀ XE'!#REF!</f>
        <v>#REF!</v>
      </c>
    </row>
    <row r="42" spans="1:20" ht="24">
      <c r="A42" s="30">
        <v>8</v>
      </c>
      <c r="B42" s="70" t="s">
        <v>67</v>
      </c>
      <c r="C42" s="32"/>
      <c r="D42" s="32" t="s">
        <v>68</v>
      </c>
      <c r="E42" s="23" t="s">
        <v>0</v>
      </c>
      <c r="F42" s="23"/>
      <c r="G42" s="23"/>
      <c r="H42" s="23"/>
      <c r="I42" s="23"/>
      <c r="J42" s="23"/>
      <c r="K42" s="34">
        <f>K41*0.15*1.42</f>
        <v>23.43</v>
      </c>
      <c r="L42" s="25" t="e">
        <f t="shared" si="1"/>
        <v>#REF!</v>
      </c>
      <c r="M42" s="25" t="e">
        <f>S42*$T$22</f>
        <v>#REF!</v>
      </c>
      <c r="N42" s="25"/>
      <c r="O42" s="35" t="e">
        <f>+L42+M42+N42</f>
        <v>#REF!</v>
      </c>
      <c r="P42" s="28" t="e">
        <f>O42*$K42</f>
        <v>#REF!</v>
      </c>
      <c r="Q42" s="32"/>
      <c r="R42" s="168" t="e">
        <f>'02 Nhà Bảo Vệ_&amp; P. Y TẾ'!R45</f>
        <v>#REF!</v>
      </c>
      <c r="S42" s="168" t="e">
        <f>'02 Nhà Bảo Vệ_&amp; P. Y TẾ'!S45</f>
        <v>#REF!</v>
      </c>
    </row>
    <row r="43" spans="1:20" ht="48">
      <c r="A43" s="86" t="s">
        <v>31</v>
      </c>
      <c r="B43" s="87" t="s">
        <v>61</v>
      </c>
      <c r="C43" s="85"/>
      <c r="D43" s="85" t="s">
        <v>128</v>
      </c>
      <c r="E43" s="82"/>
      <c r="F43" s="82"/>
      <c r="G43" s="82"/>
      <c r="H43" s="82"/>
      <c r="I43" s="82"/>
      <c r="J43" s="82"/>
      <c r="K43" s="85"/>
      <c r="L43" s="83"/>
      <c r="M43" s="83"/>
      <c r="N43" s="83"/>
      <c r="O43" s="84"/>
      <c r="P43" s="84" t="e">
        <f>SUBTOTAL(9,P44:P87)</f>
        <v>#REF!</v>
      </c>
      <c r="Q43" s="85"/>
    </row>
    <row r="44" spans="1:20" ht="24">
      <c r="A44" s="30">
        <f>IF(ISBLANK(E44),"",COUNTA($E$22:E44))</f>
        <v>9</v>
      </c>
      <c r="B44" s="70" t="s">
        <v>182</v>
      </c>
      <c r="C44" s="32"/>
      <c r="D44" s="32"/>
      <c r="E44" s="23" t="s">
        <v>0</v>
      </c>
      <c r="F44" s="23"/>
      <c r="G44" s="23"/>
      <c r="H44" s="23"/>
      <c r="I44" s="23"/>
      <c r="J44" s="23"/>
      <c r="K44" s="34">
        <f>SUM(J45:J48)</f>
        <v>3.9040000000000008</v>
      </c>
      <c r="L44" s="25" t="e">
        <f>R44*$T$22</f>
        <v>#REF!</v>
      </c>
      <c r="M44" s="25" t="e">
        <f>S44*$T$22</f>
        <v>#REF!</v>
      </c>
      <c r="N44" s="25"/>
      <c r="O44" s="35" t="e">
        <f>+L44+M44+N44</f>
        <v>#REF!</v>
      </c>
      <c r="P44" s="28" t="e">
        <f>O44*$K44</f>
        <v>#REF!</v>
      </c>
      <c r="Q44" s="32"/>
      <c r="R44" s="166" t="e">
        <f>'04 NHÀ XE'!#REF!</f>
        <v>#REF!</v>
      </c>
      <c r="S44" s="166" t="e">
        <f>'04 NHÀ XE'!#REF!</f>
        <v>#REF!</v>
      </c>
    </row>
    <row r="45" spans="1:20" s="166" customFormat="1" hidden="1" outlineLevel="1">
      <c r="A45" s="30"/>
      <c r="B45" s="70" t="s">
        <v>469</v>
      </c>
      <c r="C45" s="32"/>
      <c r="D45" s="32"/>
      <c r="E45" s="23"/>
      <c r="F45" s="23">
        <v>8</v>
      </c>
      <c r="G45" s="23">
        <v>2.4</v>
      </c>
      <c r="H45" s="23">
        <v>2.4</v>
      </c>
      <c r="I45" s="23">
        <v>0.05</v>
      </c>
      <c r="J45" s="23">
        <f>F45*(G45+0.2)*(H45+0.2)*I45</f>
        <v>2.7040000000000006</v>
      </c>
      <c r="K45" s="34"/>
      <c r="L45" s="25"/>
      <c r="M45" s="25"/>
      <c r="N45" s="25"/>
      <c r="O45" s="35"/>
      <c r="P45" s="28"/>
      <c r="Q45" s="32"/>
    </row>
    <row r="46" spans="1:20" s="166" customFormat="1" hidden="1" outlineLevel="1">
      <c r="A46" s="30"/>
      <c r="B46" s="70" t="s">
        <v>470</v>
      </c>
      <c r="C46" s="32"/>
      <c r="D46" s="32"/>
      <c r="E46" s="23"/>
      <c r="F46" s="23">
        <v>2</v>
      </c>
      <c r="G46" s="23">
        <v>2</v>
      </c>
      <c r="H46" s="23">
        <v>2</v>
      </c>
      <c r="I46" s="23">
        <v>0.05</v>
      </c>
      <c r="J46" s="23">
        <f>F46*(G46+0.2)*(H46+0.2)*I46</f>
        <v>0.4840000000000001</v>
      </c>
      <c r="K46" s="34"/>
      <c r="L46" s="25"/>
      <c r="M46" s="25"/>
      <c r="N46" s="25"/>
      <c r="O46" s="35"/>
      <c r="P46" s="28"/>
      <c r="Q46" s="32"/>
    </row>
    <row r="47" spans="1:20" s="166" customFormat="1" hidden="1" outlineLevel="1">
      <c r="A47" s="30"/>
      <c r="B47" s="70" t="s">
        <v>421</v>
      </c>
      <c r="C47" s="32"/>
      <c r="D47" s="32"/>
      <c r="E47" s="23"/>
      <c r="F47" s="23">
        <v>4</v>
      </c>
      <c r="G47" s="23">
        <v>1.2</v>
      </c>
      <c r="H47" s="23">
        <v>1.2</v>
      </c>
      <c r="I47" s="23">
        <v>0.05</v>
      </c>
      <c r="J47" s="23">
        <f>F47*(G47+0.2)*(H47+0.2)*I47</f>
        <v>0.39199999999999996</v>
      </c>
      <c r="K47" s="34"/>
      <c r="L47" s="25"/>
      <c r="M47" s="25"/>
      <c r="N47" s="25"/>
      <c r="O47" s="35"/>
      <c r="P47" s="28"/>
      <c r="Q47" s="32"/>
    </row>
    <row r="48" spans="1:20" s="166" customFormat="1" hidden="1" outlineLevel="1">
      <c r="A48" s="30"/>
      <c r="B48" s="70" t="s">
        <v>516</v>
      </c>
      <c r="C48" s="32"/>
      <c r="D48" s="32"/>
      <c r="E48" s="23"/>
      <c r="F48" s="23">
        <v>2</v>
      </c>
      <c r="G48" s="23">
        <v>1.6</v>
      </c>
      <c r="H48" s="23">
        <v>1.6</v>
      </c>
      <c r="I48" s="23">
        <v>0.05</v>
      </c>
      <c r="J48" s="23">
        <f>F48*(G48+0.2)*(H48+0.2)*I48</f>
        <v>0.32400000000000007</v>
      </c>
      <c r="K48" s="34"/>
      <c r="L48" s="25"/>
      <c r="M48" s="25"/>
      <c r="N48" s="25"/>
      <c r="O48" s="35"/>
      <c r="P48" s="28"/>
      <c r="Q48" s="32"/>
    </row>
    <row r="49" spans="1:19" s="166" customFormat="1" ht="24" collapsed="1">
      <c r="A49" s="30">
        <f>IF(ISBLANK(E49),"",COUNTA($E$22:E49))</f>
        <v>10</v>
      </c>
      <c r="B49" s="70" t="s">
        <v>130</v>
      </c>
      <c r="C49" s="32"/>
      <c r="D49" s="32"/>
      <c r="E49" s="23" t="s">
        <v>0</v>
      </c>
      <c r="F49" s="23"/>
      <c r="G49" s="23"/>
      <c r="H49" s="23"/>
      <c r="I49" s="23"/>
      <c r="J49" s="23"/>
      <c r="K49" s="34">
        <f>SUM(J50:J52)</f>
        <v>1.3870000000000002</v>
      </c>
      <c r="L49" s="25" t="e">
        <f>R49*$T$22</f>
        <v>#REF!</v>
      </c>
      <c r="M49" s="25" t="e">
        <f>S49*$T$22</f>
        <v>#REF!</v>
      </c>
      <c r="N49" s="25"/>
      <c r="O49" s="35" t="e">
        <f>+L49+M49+N49</f>
        <v>#REF!</v>
      </c>
      <c r="P49" s="28" t="e">
        <f>O49*$K49</f>
        <v>#REF!</v>
      </c>
      <c r="Q49" s="32"/>
      <c r="R49" s="166" t="e">
        <f>R44</f>
        <v>#REF!</v>
      </c>
      <c r="S49" s="166" t="e">
        <f>S44</f>
        <v>#REF!</v>
      </c>
    </row>
    <row r="50" spans="1:19" s="166" customFormat="1" hidden="1" outlineLevel="1">
      <c r="A50" s="30"/>
      <c r="B50" s="70" t="s">
        <v>472</v>
      </c>
      <c r="C50" s="32"/>
      <c r="D50" s="32"/>
      <c r="E50" s="23"/>
      <c r="F50" s="23">
        <v>2</v>
      </c>
      <c r="G50" s="23">
        <v>20</v>
      </c>
      <c r="H50" s="23">
        <v>0.2</v>
      </c>
      <c r="I50" s="23">
        <v>0.05</v>
      </c>
      <c r="J50" s="23">
        <f>F50*(G50+0.2)*(H50+0.2)*I50</f>
        <v>0.80800000000000005</v>
      </c>
      <c r="K50" s="34"/>
      <c r="L50" s="25"/>
      <c r="M50" s="25"/>
      <c r="N50" s="25"/>
      <c r="O50" s="35"/>
      <c r="P50" s="28"/>
      <c r="Q50" s="32"/>
    </row>
    <row r="51" spans="1:19" s="166" customFormat="1" hidden="1" outlineLevel="1">
      <c r="A51" s="30"/>
      <c r="B51" s="70" t="s">
        <v>473</v>
      </c>
      <c r="C51" s="32"/>
      <c r="D51" s="32"/>
      <c r="E51" s="23"/>
      <c r="F51" s="23">
        <v>4</v>
      </c>
      <c r="G51" s="23">
        <v>5.5</v>
      </c>
      <c r="H51" s="23">
        <v>0.2</v>
      </c>
      <c r="I51" s="23">
        <v>0.05</v>
      </c>
      <c r="J51" s="23">
        <f>F51*(G51+0.2)*(H51+0.2)*I51</f>
        <v>0.45600000000000007</v>
      </c>
      <c r="K51" s="34"/>
      <c r="L51" s="25"/>
      <c r="M51" s="25"/>
      <c r="N51" s="25"/>
      <c r="O51" s="35"/>
      <c r="P51" s="28"/>
      <c r="Q51" s="32"/>
    </row>
    <row r="52" spans="1:19" s="166" customFormat="1" hidden="1" outlineLevel="1">
      <c r="A52" s="30"/>
      <c r="B52" s="70" t="s">
        <v>474</v>
      </c>
      <c r="C52" s="32"/>
      <c r="D52" s="32"/>
      <c r="E52" s="23"/>
      <c r="F52" s="23">
        <v>1</v>
      </c>
      <c r="G52" s="23">
        <v>8</v>
      </c>
      <c r="H52" s="23">
        <v>0.1</v>
      </c>
      <c r="I52" s="23">
        <v>0.05</v>
      </c>
      <c r="J52" s="23">
        <f>F52*(G52+0.2)*(H52+0.2)*I52</f>
        <v>0.123</v>
      </c>
      <c r="K52" s="34"/>
      <c r="L52" s="25"/>
      <c r="M52" s="25"/>
      <c r="N52" s="25"/>
      <c r="O52" s="35"/>
      <c r="P52" s="28"/>
      <c r="Q52" s="32"/>
    </row>
    <row r="53" spans="1:19" s="166" customFormat="1" ht="24" collapsed="1">
      <c r="A53" s="30">
        <f>IF(ISBLANK(E53),"",COUNTA($E$22:E53))</f>
        <v>11</v>
      </c>
      <c r="B53" s="70" t="s">
        <v>88</v>
      </c>
      <c r="C53" s="32"/>
      <c r="D53" s="32"/>
      <c r="E53" s="23" t="s">
        <v>0</v>
      </c>
      <c r="F53" s="23"/>
      <c r="G53" s="23"/>
      <c r="H53" s="23"/>
      <c r="I53" s="23"/>
      <c r="J53" s="23"/>
      <c r="K53" s="34">
        <f>SUM(J54:J57)</f>
        <v>23.584000000000003</v>
      </c>
      <c r="L53" s="25" t="e">
        <f>R53*$T$22</f>
        <v>#REF!</v>
      </c>
      <c r="M53" s="25" t="e">
        <f>S53*$T$22</f>
        <v>#REF!</v>
      </c>
      <c r="N53" s="25"/>
      <c r="O53" s="35" t="e">
        <f>+L53+M53+N53</f>
        <v>#REF!</v>
      </c>
      <c r="P53" s="28" t="e">
        <f>O53*$K53</f>
        <v>#REF!</v>
      </c>
      <c r="Q53" s="32"/>
      <c r="R53" s="166" t="e">
        <f>'04 NHÀ XE'!#REF!</f>
        <v>#REF!</v>
      </c>
      <c r="S53" s="166" t="e">
        <f>'04 NHÀ XE'!#REF!</f>
        <v>#REF!</v>
      </c>
    </row>
    <row r="54" spans="1:19" s="166" customFormat="1" hidden="1" outlineLevel="1">
      <c r="A54" s="30"/>
      <c r="B54" s="70" t="s">
        <v>469</v>
      </c>
      <c r="C54" s="32"/>
      <c r="D54" s="32"/>
      <c r="E54" s="23"/>
      <c r="F54" s="23">
        <v>8</v>
      </c>
      <c r="G54" s="23">
        <v>2.4</v>
      </c>
      <c r="H54" s="23">
        <v>2.4</v>
      </c>
      <c r="I54" s="23">
        <v>0.375</v>
      </c>
      <c r="J54" s="23">
        <f>F54*G54*H54*I54</f>
        <v>17.28</v>
      </c>
      <c r="K54" s="34"/>
      <c r="L54" s="25"/>
      <c r="M54" s="25"/>
      <c r="N54" s="25"/>
      <c r="O54" s="35"/>
      <c r="P54" s="28"/>
      <c r="Q54" s="32"/>
    </row>
    <row r="55" spans="1:19" s="166" customFormat="1" hidden="1" outlineLevel="1">
      <c r="A55" s="30"/>
      <c r="B55" s="70" t="s">
        <v>470</v>
      </c>
      <c r="C55" s="32"/>
      <c r="D55" s="32"/>
      <c r="E55" s="23"/>
      <c r="F55" s="23">
        <v>2</v>
      </c>
      <c r="G55" s="23">
        <v>2</v>
      </c>
      <c r="H55" s="23">
        <v>2</v>
      </c>
      <c r="I55" s="23">
        <v>0.3</v>
      </c>
      <c r="J55" s="23">
        <f>F55*G55*H55*I55</f>
        <v>2.4</v>
      </c>
      <c r="K55" s="34"/>
      <c r="L55" s="25"/>
      <c r="M55" s="25"/>
      <c r="N55" s="25"/>
      <c r="O55" s="35"/>
      <c r="P55" s="28"/>
      <c r="Q55" s="32"/>
    </row>
    <row r="56" spans="1:19" s="166" customFormat="1" hidden="1" outlineLevel="1">
      <c r="A56" s="30"/>
      <c r="B56" s="70" t="s">
        <v>421</v>
      </c>
      <c r="C56" s="32"/>
      <c r="D56" s="32"/>
      <c r="E56" s="23"/>
      <c r="F56" s="23">
        <v>4</v>
      </c>
      <c r="G56" s="23">
        <v>1.2</v>
      </c>
      <c r="H56" s="23">
        <v>1.2</v>
      </c>
      <c r="I56" s="23">
        <v>0.3</v>
      </c>
      <c r="J56" s="23">
        <f>F56*G56*H56*I56</f>
        <v>1.728</v>
      </c>
      <c r="K56" s="34"/>
      <c r="L56" s="25"/>
      <c r="M56" s="25"/>
      <c r="N56" s="25"/>
      <c r="O56" s="35"/>
      <c r="P56" s="28"/>
      <c r="Q56" s="32"/>
    </row>
    <row r="57" spans="1:19" s="166" customFormat="1" hidden="1" outlineLevel="1">
      <c r="A57" s="30"/>
      <c r="B57" s="70" t="s">
        <v>516</v>
      </c>
      <c r="C57" s="32"/>
      <c r="D57" s="32"/>
      <c r="E57" s="23"/>
      <c r="F57" s="23">
        <v>2</v>
      </c>
      <c r="G57" s="23">
        <v>1.6</v>
      </c>
      <c r="H57" s="23">
        <v>1.6</v>
      </c>
      <c r="I57" s="23">
        <f>0.25+0.175</f>
        <v>0.42499999999999999</v>
      </c>
      <c r="J57" s="23">
        <f>F57*G57*H57*I57</f>
        <v>2.1760000000000002</v>
      </c>
      <c r="K57" s="34"/>
      <c r="L57" s="25"/>
      <c r="M57" s="25"/>
      <c r="N57" s="25"/>
      <c r="O57" s="35"/>
      <c r="P57" s="28"/>
      <c r="Q57" s="32"/>
    </row>
    <row r="58" spans="1:19" s="166" customFormat="1" ht="24" collapsed="1">
      <c r="A58" s="30">
        <f>IF(ISBLANK(E58),"",COUNTA($E$22:E58))</f>
        <v>12</v>
      </c>
      <c r="B58" s="70" t="s">
        <v>89</v>
      </c>
      <c r="C58" s="32"/>
      <c r="D58" s="32"/>
      <c r="E58" s="23" t="s">
        <v>0</v>
      </c>
      <c r="F58" s="23"/>
      <c r="G58" s="23"/>
      <c r="H58" s="23"/>
      <c r="I58" s="23"/>
      <c r="J58" s="23"/>
      <c r="K58" s="34">
        <f>SUM(J59:J60)</f>
        <v>0.88000000000000012</v>
      </c>
      <c r="L58" s="25" t="e">
        <f>R58*$T$22</f>
        <v>#REF!</v>
      </c>
      <c r="M58" s="25" t="e">
        <f>S58*$T$22</f>
        <v>#REF!</v>
      </c>
      <c r="N58" s="25"/>
      <c r="O58" s="35" t="e">
        <f>+L58+M58+N58</f>
        <v>#REF!</v>
      </c>
      <c r="P58" s="28" t="e">
        <f>O58*$K58</f>
        <v>#REF!</v>
      </c>
      <c r="Q58" s="32"/>
      <c r="R58" s="166" t="e">
        <f>R53</f>
        <v>#REF!</v>
      </c>
      <c r="S58" s="166" t="e">
        <f>S53</f>
        <v>#REF!</v>
      </c>
    </row>
    <row r="59" spans="1:19" s="166" customFormat="1" hidden="1" outlineLevel="1">
      <c r="A59" s="30"/>
      <c r="B59" s="70" t="s">
        <v>475</v>
      </c>
      <c r="C59" s="32"/>
      <c r="D59" s="32"/>
      <c r="E59" s="23"/>
      <c r="F59" s="23">
        <v>12</v>
      </c>
      <c r="G59" s="23">
        <v>0.2</v>
      </c>
      <c r="H59" s="23">
        <v>0.3</v>
      </c>
      <c r="I59" s="23">
        <v>1</v>
      </c>
      <c r="J59" s="23">
        <f t="shared" ref="J59:J64" si="2">F59*G59*H59*I59</f>
        <v>0.72000000000000008</v>
      </c>
      <c r="K59" s="34"/>
      <c r="L59" s="25"/>
      <c r="M59" s="25"/>
      <c r="N59" s="25"/>
      <c r="O59" s="35"/>
      <c r="P59" s="28"/>
      <c r="Q59" s="32"/>
    </row>
    <row r="60" spans="1:19" s="166" customFormat="1" hidden="1" outlineLevel="1">
      <c r="A60" s="30"/>
      <c r="B60" s="70" t="s">
        <v>476</v>
      </c>
      <c r="C60" s="32"/>
      <c r="D60" s="32"/>
      <c r="E60" s="23"/>
      <c r="F60" s="23">
        <v>4</v>
      </c>
      <c r="G60" s="23">
        <v>0.2</v>
      </c>
      <c r="H60" s="23">
        <v>0.2</v>
      </c>
      <c r="I60" s="23">
        <v>1</v>
      </c>
      <c r="J60" s="23">
        <f t="shared" si="2"/>
        <v>0.16000000000000003</v>
      </c>
      <c r="K60" s="34"/>
      <c r="L60" s="25"/>
      <c r="M60" s="25"/>
      <c r="N60" s="25"/>
      <c r="O60" s="35"/>
      <c r="P60" s="28"/>
      <c r="Q60" s="32"/>
    </row>
    <row r="61" spans="1:19" s="166" customFormat="1" ht="24" collapsed="1">
      <c r="A61" s="30">
        <f>IF(ISBLANK(E61),"",COUNTA($E$22:E61))</f>
        <v>13</v>
      </c>
      <c r="B61" s="70" t="s">
        <v>517</v>
      </c>
      <c r="C61" s="32"/>
      <c r="D61" s="32"/>
      <c r="E61" s="23" t="s">
        <v>0</v>
      </c>
      <c r="F61" s="23"/>
      <c r="G61" s="23"/>
      <c r="H61" s="23"/>
      <c r="I61" s="23"/>
      <c r="J61" s="23"/>
      <c r="K61" s="34">
        <f>SUM(J62:J64)</f>
        <v>4.7600000000000007</v>
      </c>
      <c r="L61" s="25" t="e">
        <f>R61*$T$22</f>
        <v>#REF!</v>
      </c>
      <c r="M61" s="25" t="e">
        <f>S61*$T$22</f>
        <v>#REF!</v>
      </c>
      <c r="N61" s="25"/>
      <c r="O61" s="35" t="e">
        <f>+L61+M61+N61</f>
        <v>#REF!</v>
      </c>
      <c r="P61" s="28" t="e">
        <f>O61*$K61</f>
        <v>#REF!</v>
      </c>
      <c r="Q61" s="32"/>
      <c r="R61" s="166" t="e">
        <f>R58</f>
        <v>#REF!</v>
      </c>
      <c r="S61" s="166" t="e">
        <f>S58</f>
        <v>#REF!</v>
      </c>
    </row>
    <row r="62" spans="1:19" s="166" customFormat="1" hidden="1" outlineLevel="1">
      <c r="A62" s="30"/>
      <c r="B62" s="70" t="s">
        <v>472</v>
      </c>
      <c r="C62" s="32"/>
      <c r="D62" s="32"/>
      <c r="E62" s="23"/>
      <c r="F62" s="23">
        <v>2</v>
      </c>
      <c r="G62" s="23">
        <v>20</v>
      </c>
      <c r="H62" s="23">
        <v>0.2</v>
      </c>
      <c r="I62" s="23">
        <v>0.4</v>
      </c>
      <c r="J62" s="23">
        <f t="shared" si="2"/>
        <v>3.2</v>
      </c>
      <c r="K62" s="34"/>
      <c r="L62" s="25"/>
      <c r="M62" s="25"/>
      <c r="N62" s="25"/>
      <c r="O62" s="35"/>
      <c r="P62" s="28"/>
      <c r="Q62" s="32"/>
    </row>
    <row r="63" spans="1:19" s="166" customFormat="1" hidden="1" outlineLevel="1">
      <c r="A63" s="30"/>
      <c r="B63" s="70" t="s">
        <v>473</v>
      </c>
      <c r="C63" s="32"/>
      <c r="D63" s="32"/>
      <c r="E63" s="23"/>
      <c r="F63" s="23">
        <v>4</v>
      </c>
      <c r="G63" s="23">
        <v>5.5</v>
      </c>
      <c r="H63" s="23">
        <v>0.2</v>
      </c>
      <c r="I63" s="23">
        <v>0.3</v>
      </c>
      <c r="J63" s="23">
        <f t="shared" si="2"/>
        <v>1.32</v>
      </c>
      <c r="K63" s="34"/>
      <c r="L63" s="25"/>
      <c r="M63" s="25"/>
      <c r="N63" s="25"/>
      <c r="O63" s="35"/>
      <c r="P63" s="28"/>
      <c r="Q63" s="32"/>
    </row>
    <row r="64" spans="1:19" s="166" customFormat="1" hidden="1" outlineLevel="1">
      <c r="A64" s="30"/>
      <c r="B64" s="70" t="s">
        <v>474</v>
      </c>
      <c r="C64" s="32"/>
      <c r="D64" s="32"/>
      <c r="E64" s="23"/>
      <c r="F64" s="23">
        <v>1</v>
      </c>
      <c r="G64" s="23">
        <v>8</v>
      </c>
      <c r="H64" s="23">
        <v>0.1</v>
      </c>
      <c r="I64" s="23">
        <v>0.3</v>
      </c>
      <c r="J64" s="23">
        <f t="shared" si="2"/>
        <v>0.24</v>
      </c>
      <c r="K64" s="34"/>
      <c r="L64" s="25"/>
      <c r="M64" s="25"/>
      <c r="N64" s="25"/>
      <c r="O64" s="35"/>
      <c r="P64" s="28"/>
      <c r="Q64" s="32"/>
    </row>
    <row r="65" spans="1:19" s="166" customFormat="1" ht="24" collapsed="1">
      <c r="A65" s="30">
        <f>IF(ISBLANK(E65),"",COUNTA($E$22:E65))</f>
        <v>14</v>
      </c>
      <c r="B65" s="70" t="s">
        <v>184</v>
      </c>
      <c r="C65" s="32"/>
      <c r="D65" s="32"/>
      <c r="E65" s="23" t="s">
        <v>0</v>
      </c>
      <c r="F65" s="23"/>
      <c r="G65" s="23"/>
      <c r="H65" s="23"/>
      <c r="I65" s="23"/>
      <c r="J65" s="23"/>
      <c r="K65" s="34">
        <f>J66</f>
        <v>11</v>
      </c>
      <c r="L65" s="25" t="e">
        <f>R65*$T$22</f>
        <v>#REF!</v>
      </c>
      <c r="M65" s="25" t="e">
        <f>S65*$T$22</f>
        <v>#REF!</v>
      </c>
      <c r="N65" s="25"/>
      <c r="O65" s="35" t="e">
        <f>+L65+M65+N65</f>
        <v>#REF!</v>
      </c>
      <c r="P65" s="28" t="e">
        <f>O65*$K65</f>
        <v>#REF!</v>
      </c>
      <c r="Q65" s="32"/>
      <c r="R65" s="166" t="e">
        <f>R61</f>
        <v>#REF!</v>
      </c>
      <c r="S65" s="166" t="e">
        <f>S61</f>
        <v>#REF!</v>
      </c>
    </row>
    <row r="66" spans="1:19" s="166" customFormat="1" hidden="1" outlineLevel="1">
      <c r="A66" s="30"/>
      <c r="B66" s="70"/>
      <c r="C66" s="32"/>
      <c r="D66" s="32"/>
      <c r="E66" s="23"/>
      <c r="F66" s="23">
        <v>1</v>
      </c>
      <c r="G66" s="23">
        <v>20</v>
      </c>
      <c r="H66" s="23">
        <v>5.5</v>
      </c>
      <c r="I66" s="23">
        <v>0.1</v>
      </c>
      <c r="J66" s="23">
        <f>F66*G66*H66*I66</f>
        <v>11</v>
      </c>
      <c r="K66" s="34"/>
      <c r="L66" s="25"/>
      <c r="M66" s="25"/>
      <c r="N66" s="25"/>
      <c r="O66" s="35"/>
      <c r="P66" s="28"/>
      <c r="Q66" s="32"/>
    </row>
    <row r="67" spans="1:19" s="166" customFormat="1" ht="24" collapsed="1">
      <c r="A67" s="30">
        <f>IF(ISBLANK(E67),"",COUNTA($E$22:E67))</f>
        <v>15</v>
      </c>
      <c r="B67" s="70" t="s">
        <v>91</v>
      </c>
      <c r="C67" s="32"/>
      <c r="D67" s="32"/>
      <c r="E67" s="23" t="s">
        <v>0</v>
      </c>
      <c r="F67" s="23"/>
      <c r="G67" s="23"/>
      <c r="H67" s="23"/>
      <c r="I67" s="23"/>
      <c r="J67" s="23"/>
      <c r="K67" s="34">
        <f>SUM(J68)</f>
        <v>5.7600000000000007</v>
      </c>
      <c r="L67" s="25" t="e">
        <f>R67*$T$22</f>
        <v>#REF!</v>
      </c>
      <c r="M67" s="25" t="e">
        <f>S67*$T$22</f>
        <v>#REF!</v>
      </c>
      <c r="N67" s="25"/>
      <c r="O67" s="35" t="e">
        <f>+L67+M67+N67</f>
        <v>#REF!</v>
      </c>
      <c r="P67" s="28" t="e">
        <f>O67*$K67</f>
        <v>#REF!</v>
      </c>
      <c r="Q67" s="32"/>
      <c r="R67" s="166" t="e">
        <f>R65</f>
        <v>#REF!</v>
      </c>
      <c r="S67" s="166" t="e">
        <f>S65</f>
        <v>#REF!</v>
      </c>
    </row>
    <row r="68" spans="1:19" s="166" customFormat="1" hidden="1" outlineLevel="1">
      <c r="A68" s="30"/>
      <c r="B68" s="70" t="s">
        <v>475</v>
      </c>
      <c r="C68" s="32"/>
      <c r="D68" s="32"/>
      <c r="E68" s="23"/>
      <c r="F68" s="23">
        <v>12</v>
      </c>
      <c r="G68" s="23">
        <v>0.2</v>
      </c>
      <c r="H68" s="23">
        <v>0.3</v>
      </c>
      <c r="I68" s="23">
        <v>8</v>
      </c>
      <c r="J68" s="23">
        <f>F68*G68*H68*I68</f>
        <v>5.7600000000000007</v>
      </c>
      <c r="K68" s="34"/>
      <c r="L68" s="25"/>
      <c r="M68" s="25"/>
      <c r="N68" s="25"/>
      <c r="O68" s="35"/>
      <c r="P68" s="28"/>
      <c r="Q68" s="32"/>
      <c r="R68" s="166">
        <f>R66</f>
        <v>0</v>
      </c>
    </row>
    <row r="69" spans="1:19" s="166" customFormat="1" ht="24" collapsed="1">
      <c r="A69" s="30">
        <f>IF(ISBLANK(E69),"",COUNTA($E$22:E69))</f>
        <v>16</v>
      </c>
      <c r="B69" s="70" t="s">
        <v>92</v>
      </c>
      <c r="C69" s="32" t="s">
        <v>185</v>
      </c>
      <c r="D69" s="32"/>
      <c r="E69" s="23" t="s">
        <v>0</v>
      </c>
      <c r="F69" s="23"/>
      <c r="G69" s="23"/>
      <c r="H69" s="23"/>
      <c r="I69" s="23"/>
      <c r="J69" s="23"/>
      <c r="K69" s="34">
        <f>SUM(J70:J81)</f>
        <v>20.064</v>
      </c>
      <c r="L69" s="25" t="e">
        <f>R69*$T$22</f>
        <v>#REF!</v>
      </c>
      <c r="M69" s="25" t="e">
        <f>S69*$T$22</f>
        <v>#REF!</v>
      </c>
      <c r="N69" s="25"/>
      <c r="O69" s="35" t="e">
        <f>+L69+M69+N69</f>
        <v>#REF!</v>
      </c>
      <c r="P69" s="28" t="e">
        <f>O69*$K69</f>
        <v>#REF!</v>
      </c>
      <c r="Q69" s="32"/>
      <c r="R69" s="166" t="e">
        <f>R67</f>
        <v>#REF!</v>
      </c>
      <c r="S69" s="166" t="e">
        <f>S67</f>
        <v>#REF!</v>
      </c>
    </row>
    <row r="70" spans="1:19" s="166" customFormat="1" hidden="1" outlineLevel="1">
      <c r="A70" s="30"/>
      <c r="B70" s="70" t="s">
        <v>518</v>
      </c>
      <c r="C70" s="32"/>
      <c r="D70" s="32"/>
      <c r="E70" s="23"/>
      <c r="F70" s="23"/>
      <c r="G70" s="23"/>
      <c r="H70" s="23"/>
      <c r="I70" s="23"/>
      <c r="J70" s="23"/>
      <c r="K70" s="34"/>
      <c r="L70" s="25"/>
      <c r="M70" s="25"/>
      <c r="N70" s="25"/>
      <c r="O70" s="35"/>
      <c r="P70" s="28"/>
      <c r="Q70" s="32"/>
    </row>
    <row r="71" spans="1:19" s="166" customFormat="1" hidden="1" outlineLevel="1">
      <c r="A71" s="30"/>
      <c r="B71" s="70" t="s">
        <v>519</v>
      </c>
      <c r="C71" s="32"/>
      <c r="D71" s="32"/>
      <c r="E71" s="23"/>
      <c r="F71" s="23">
        <v>2</v>
      </c>
      <c r="G71" s="23">
        <v>20</v>
      </c>
      <c r="H71" s="23">
        <v>0.2</v>
      </c>
      <c r="I71" s="23">
        <v>0.4</v>
      </c>
      <c r="J71" s="23">
        <f>F71*G71*H71*I71</f>
        <v>3.2</v>
      </c>
      <c r="K71" s="34"/>
      <c r="L71" s="25"/>
      <c r="M71" s="25"/>
      <c r="N71" s="25"/>
      <c r="O71" s="35"/>
      <c r="P71" s="28"/>
      <c r="Q71" s="32"/>
    </row>
    <row r="72" spans="1:19" s="166" customFormat="1" hidden="1" outlineLevel="1">
      <c r="A72" s="30"/>
      <c r="B72" s="70" t="s">
        <v>520</v>
      </c>
      <c r="C72" s="32"/>
      <c r="D72" s="32"/>
      <c r="E72" s="23"/>
      <c r="F72" s="23">
        <v>6</v>
      </c>
      <c r="G72" s="23">
        <f>5.5+1.4</f>
        <v>6.9</v>
      </c>
      <c r="H72" s="23">
        <v>0.2</v>
      </c>
      <c r="I72" s="23">
        <v>0.4</v>
      </c>
      <c r="J72" s="23">
        <f>F72*G72*H72*I72</f>
        <v>3.3120000000000007</v>
      </c>
      <c r="K72" s="34"/>
      <c r="L72" s="25"/>
      <c r="M72" s="25"/>
      <c r="N72" s="25"/>
      <c r="O72" s="35"/>
      <c r="P72" s="28"/>
      <c r="Q72" s="32"/>
    </row>
    <row r="73" spans="1:19" s="166" customFormat="1" hidden="1" outlineLevel="1">
      <c r="A73" s="30"/>
      <c r="B73" s="70" t="s">
        <v>521</v>
      </c>
      <c r="C73" s="32"/>
      <c r="D73" s="32"/>
      <c r="E73" s="23"/>
      <c r="F73" s="23">
        <v>1</v>
      </c>
      <c r="G73" s="23">
        <f>20+1.5*5</f>
        <v>27.5</v>
      </c>
      <c r="H73" s="23">
        <v>0.2</v>
      </c>
      <c r="I73" s="23">
        <v>0.3</v>
      </c>
      <c r="J73" s="23">
        <f>F73*G73*H73*I73</f>
        <v>1.65</v>
      </c>
      <c r="K73" s="34"/>
      <c r="L73" s="25"/>
      <c r="M73" s="25"/>
      <c r="N73" s="25"/>
      <c r="O73" s="35"/>
      <c r="P73" s="28"/>
      <c r="Q73" s="32"/>
    </row>
    <row r="74" spans="1:19" s="166" customFormat="1" hidden="1" outlineLevel="1">
      <c r="A74" s="30"/>
      <c r="B74" s="70" t="s">
        <v>522</v>
      </c>
      <c r="C74" s="32"/>
      <c r="D74" s="32"/>
      <c r="E74" s="23"/>
      <c r="F74" s="23">
        <v>1</v>
      </c>
      <c r="G74" s="23">
        <v>20</v>
      </c>
      <c r="H74" s="23">
        <v>0.2</v>
      </c>
      <c r="I74" s="23">
        <v>0.4</v>
      </c>
      <c r="J74" s="23">
        <f>F74*G74*H74*I74</f>
        <v>1.6</v>
      </c>
      <c r="K74" s="34"/>
      <c r="L74" s="25"/>
      <c r="M74" s="25"/>
      <c r="N74" s="25"/>
      <c r="O74" s="35"/>
      <c r="P74" s="28"/>
      <c r="Q74" s="32"/>
    </row>
    <row r="75" spans="1:19" s="166" customFormat="1" hidden="1" outlineLevel="1">
      <c r="A75" s="30"/>
      <c r="B75" s="70"/>
      <c r="C75" s="32"/>
      <c r="D75" s="32"/>
      <c r="E75" s="23"/>
      <c r="F75" s="23">
        <v>1</v>
      </c>
      <c r="G75" s="23">
        <f>20+2.8</f>
        <v>22.8</v>
      </c>
      <c r="H75" s="23">
        <v>0.1</v>
      </c>
      <c r="I75" s="23">
        <v>0.1</v>
      </c>
      <c r="J75" s="23">
        <f>F75*G75*H75*I75</f>
        <v>0.22800000000000004</v>
      </c>
      <c r="K75" s="34"/>
      <c r="L75" s="25"/>
      <c r="M75" s="25"/>
      <c r="N75" s="25"/>
      <c r="O75" s="35"/>
      <c r="P75" s="28"/>
      <c r="Q75" s="32"/>
    </row>
    <row r="76" spans="1:19" s="166" customFormat="1" hidden="1" outlineLevel="1">
      <c r="A76" s="30"/>
      <c r="B76" s="70" t="s">
        <v>523</v>
      </c>
      <c r="C76" s="32"/>
      <c r="D76" s="32"/>
      <c r="E76" s="23"/>
      <c r="F76" s="23"/>
      <c r="G76" s="23"/>
      <c r="H76" s="23"/>
      <c r="I76" s="23"/>
      <c r="J76" s="23"/>
      <c r="K76" s="34"/>
      <c r="L76" s="25"/>
      <c r="M76" s="25"/>
      <c r="N76" s="25"/>
      <c r="O76" s="35"/>
      <c r="P76" s="28"/>
      <c r="Q76" s="32"/>
    </row>
    <row r="77" spans="1:19" s="166" customFormat="1" hidden="1" outlineLevel="1">
      <c r="A77" s="30"/>
      <c r="B77" s="70" t="s">
        <v>489</v>
      </c>
      <c r="C77" s="32"/>
      <c r="D77" s="32"/>
      <c r="E77" s="23"/>
      <c r="F77" s="23">
        <v>3</v>
      </c>
      <c r="G77" s="23">
        <v>20</v>
      </c>
      <c r="H77" s="23">
        <v>0.2</v>
      </c>
      <c r="I77" s="23">
        <v>0.4</v>
      </c>
      <c r="J77" s="23">
        <f>F77*G77*H77*I77</f>
        <v>4.8000000000000007</v>
      </c>
      <c r="K77" s="34"/>
      <c r="L77" s="25"/>
      <c r="M77" s="25"/>
      <c r="N77" s="25"/>
      <c r="O77" s="35"/>
      <c r="P77" s="28"/>
      <c r="Q77" s="32"/>
    </row>
    <row r="78" spans="1:19" s="166" customFormat="1" hidden="1" outlineLevel="1">
      <c r="A78" s="30"/>
      <c r="B78" s="70" t="s">
        <v>490</v>
      </c>
      <c r="C78" s="32"/>
      <c r="D78" s="32"/>
      <c r="E78" s="23"/>
      <c r="F78" s="23">
        <v>6</v>
      </c>
      <c r="G78" s="23">
        <f>5.5+1.4</f>
        <v>6.9</v>
      </c>
      <c r="H78" s="23">
        <v>0.2</v>
      </c>
      <c r="I78" s="23">
        <v>0.4</v>
      </c>
      <c r="J78" s="23">
        <f>F78*G78*H78*I78</f>
        <v>3.3120000000000007</v>
      </c>
      <c r="K78" s="34"/>
      <c r="L78" s="25"/>
      <c r="M78" s="25"/>
      <c r="N78" s="25"/>
      <c r="O78" s="35"/>
      <c r="P78" s="28"/>
      <c r="Q78" s="32"/>
    </row>
    <row r="79" spans="1:19" s="166" customFormat="1" hidden="1" outlineLevel="1">
      <c r="A79" s="30"/>
      <c r="B79" s="70" t="s">
        <v>524</v>
      </c>
      <c r="C79" s="32"/>
      <c r="D79" s="32"/>
      <c r="E79" s="23"/>
      <c r="F79" s="23">
        <v>1</v>
      </c>
      <c r="G79" s="23">
        <f>20+1.4</f>
        <v>21.4</v>
      </c>
      <c r="H79" s="23">
        <v>0.2</v>
      </c>
      <c r="I79" s="23">
        <v>0.3</v>
      </c>
      <c r="J79" s="23">
        <f>F79*G79*H79*I79</f>
        <v>1.284</v>
      </c>
      <c r="K79" s="34"/>
      <c r="L79" s="25"/>
      <c r="M79" s="25"/>
      <c r="N79" s="25"/>
      <c r="O79" s="35"/>
      <c r="P79" s="28"/>
      <c r="Q79" s="32"/>
    </row>
    <row r="80" spans="1:19" s="166" customFormat="1" hidden="1" outlineLevel="1">
      <c r="A80" s="30"/>
      <c r="B80" s="70" t="s">
        <v>525</v>
      </c>
      <c r="C80" s="32"/>
      <c r="D80" s="32"/>
      <c r="E80" s="23"/>
      <c r="F80" s="23">
        <v>1</v>
      </c>
      <c r="G80" s="23">
        <v>2</v>
      </c>
      <c r="H80" s="23">
        <v>0.2</v>
      </c>
      <c r="I80" s="23">
        <v>0.4</v>
      </c>
      <c r="J80" s="23">
        <f>F80*G80*H80*I80</f>
        <v>0.16000000000000003</v>
      </c>
      <c r="K80" s="34"/>
      <c r="L80" s="25"/>
      <c r="M80" s="25"/>
      <c r="N80" s="25"/>
      <c r="O80" s="35"/>
      <c r="P80" s="28"/>
      <c r="Q80" s="32"/>
    </row>
    <row r="81" spans="1:19" s="166" customFormat="1" hidden="1" outlineLevel="1">
      <c r="A81" s="30"/>
      <c r="B81" s="70" t="s">
        <v>526</v>
      </c>
      <c r="C81" s="32"/>
      <c r="D81" s="32"/>
      <c r="E81" s="23"/>
      <c r="F81" s="23">
        <v>1</v>
      </c>
      <c r="G81" s="23">
        <f>(20+5.9)*2</f>
        <v>51.8</v>
      </c>
      <c r="H81" s="23">
        <v>0.1</v>
      </c>
      <c r="I81" s="23">
        <v>0.1</v>
      </c>
      <c r="J81" s="23">
        <f>F81*G81*H81*I81</f>
        <v>0.51800000000000002</v>
      </c>
      <c r="K81" s="34"/>
      <c r="L81" s="25"/>
      <c r="M81" s="25"/>
      <c r="N81" s="25"/>
      <c r="O81" s="35"/>
      <c r="P81" s="28"/>
      <c r="Q81" s="32"/>
    </row>
    <row r="82" spans="1:19" s="166" customFormat="1" ht="24" collapsed="1">
      <c r="A82" s="30">
        <f>IF(ISBLANK(E82),"",COUNTA($E$22:E82))</f>
        <v>17</v>
      </c>
      <c r="B82" s="70" t="s">
        <v>93</v>
      </c>
      <c r="C82" s="32" t="s">
        <v>185</v>
      </c>
      <c r="D82" s="32"/>
      <c r="E82" s="23" t="s">
        <v>0</v>
      </c>
      <c r="F82" s="23"/>
      <c r="G82" s="23"/>
      <c r="H82" s="23"/>
      <c r="I82" s="23"/>
      <c r="J82" s="23"/>
      <c r="K82" s="34">
        <f>SUM(J83:J84)</f>
        <v>30.36</v>
      </c>
      <c r="L82" s="25" t="e">
        <f>R82*$T$22</f>
        <v>#REF!</v>
      </c>
      <c r="M82" s="25" t="e">
        <f>S82*$T$22</f>
        <v>#REF!</v>
      </c>
      <c r="N82" s="25"/>
      <c r="O82" s="35" t="e">
        <f>+L82+M82+N82</f>
        <v>#REF!</v>
      </c>
      <c r="P82" s="28" t="e">
        <f>O82*$K82</f>
        <v>#REF!</v>
      </c>
      <c r="Q82" s="32"/>
      <c r="R82" s="166" t="e">
        <f>R69</f>
        <v>#REF!</v>
      </c>
      <c r="S82" s="166" t="e">
        <f>S69</f>
        <v>#REF!</v>
      </c>
    </row>
    <row r="83" spans="1:19" s="166" customFormat="1" hidden="1" outlineLevel="1">
      <c r="A83" s="30"/>
      <c r="B83" s="70" t="s">
        <v>527</v>
      </c>
      <c r="C83" s="32"/>
      <c r="D83" s="32"/>
      <c r="E83" s="23"/>
      <c r="F83" s="23">
        <v>1</v>
      </c>
      <c r="G83" s="23">
        <v>20</v>
      </c>
      <c r="H83" s="23">
        <v>6.9</v>
      </c>
      <c r="I83" s="23">
        <v>0.12</v>
      </c>
      <c r="J83" s="23">
        <f>F83*G83*H83*I83</f>
        <v>16.559999999999999</v>
      </c>
      <c r="K83" s="34"/>
      <c r="L83" s="25"/>
      <c r="M83" s="25"/>
      <c r="N83" s="25"/>
      <c r="O83" s="35"/>
      <c r="P83" s="28"/>
      <c r="Q83" s="32"/>
    </row>
    <row r="84" spans="1:19" s="166" customFormat="1" hidden="1" outlineLevel="1">
      <c r="A84" s="30"/>
      <c r="B84" s="70" t="s">
        <v>492</v>
      </c>
      <c r="C84" s="32"/>
      <c r="D84" s="32"/>
      <c r="E84" s="23"/>
      <c r="F84" s="23">
        <v>1</v>
      </c>
      <c r="G84" s="23">
        <v>20</v>
      </c>
      <c r="H84" s="23">
        <v>6.9</v>
      </c>
      <c r="I84" s="23">
        <v>0.1</v>
      </c>
      <c r="J84" s="23">
        <f>F84*G84*H84*I84</f>
        <v>13.8</v>
      </c>
      <c r="K84" s="34"/>
      <c r="L84" s="25"/>
      <c r="M84" s="25"/>
      <c r="N84" s="25"/>
      <c r="O84" s="35"/>
      <c r="P84" s="28"/>
      <c r="Q84" s="32"/>
    </row>
    <row r="85" spans="1:19" s="166" customFormat="1" ht="24" collapsed="1">
      <c r="A85" s="30">
        <f>IF(ISBLANK(E85),"",COUNTA($E$22:E85))</f>
        <v>18</v>
      </c>
      <c r="B85" s="70" t="s">
        <v>148</v>
      </c>
      <c r="C85" s="32"/>
      <c r="D85" s="32"/>
      <c r="E85" s="23" t="s">
        <v>0</v>
      </c>
      <c r="F85" s="23"/>
      <c r="G85" s="23"/>
      <c r="H85" s="23"/>
      <c r="I85" s="23"/>
      <c r="J85" s="23"/>
      <c r="K85" s="34">
        <v>1</v>
      </c>
      <c r="L85" s="25" t="e">
        <f>R85*$T$22</f>
        <v>#REF!</v>
      </c>
      <c r="M85" s="25" t="e">
        <f>S85*$T$22</f>
        <v>#REF!</v>
      </c>
      <c r="N85" s="25"/>
      <c r="O85" s="35" t="e">
        <f>+L85+M85+N85</f>
        <v>#REF!</v>
      </c>
      <c r="P85" s="28" t="e">
        <f>O85*$K85</f>
        <v>#REF!</v>
      </c>
      <c r="Q85" s="32"/>
      <c r="R85" s="166" t="e">
        <f>R67</f>
        <v>#REF!</v>
      </c>
      <c r="S85" s="166" t="e">
        <f>S82</f>
        <v>#REF!</v>
      </c>
    </row>
    <row r="86" spans="1:19" s="166" customFormat="1" ht="24">
      <c r="A86" s="30">
        <f>IF(ISBLANK(E86),"",COUNTA($E$22:E86))</f>
        <v>19</v>
      </c>
      <c r="B86" s="70" t="s">
        <v>149</v>
      </c>
      <c r="C86" s="32"/>
      <c r="D86" s="32"/>
      <c r="E86" s="23" t="s">
        <v>0</v>
      </c>
      <c r="F86" s="23"/>
      <c r="G86" s="23"/>
      <c r="H86" s="23"/>
      <c r="I86" s="23"/>
      <c r="J86" s="23"/>
      <c r="K86" s="34">
        <v>1</v>
      </c>
      <c r="L86" s="25" t="e">
        <f>R86*$T$22</f>
        <v>#REF!</v>
      </c>
      <c r="M86" s="25" t="e">
        <f>S86*$T$22</f>
        <v>#REF!</v>
      </c>
      <c r="N86" s="25"/>
      <c r="O86" s="35" t="e">
        <f>+L86+M86+N86</f>
        <v>#REF!</v>
      </c>
      <c r="P86" s="28" t="e">
        <f>O86*$K86</f>
        <v>#REF!</v>
      </c>
      <c r="Q86" s="32"/>
      <c r="R86" s="166" t="e">
        <f>R85</f>
        <v>#REF!</v>
      </c>
      <c r="S86" s="166" t="e">
        <f>S85</f>
        <v>#REF!</v>
      </c>
    </row>
    <row r="87" spans="1:19" s="166" customFormat="1">
      <c r="A87" s="30"/>
      <c r="B87" s="70"/>
      <c r="C87" s="32"/>
      <c r="D87" s="32"/>
      <c r="E87" s="23"/>
      <c r="F87" s="23"/>
      <c r="G87" s="23"/>
      <c r="H87" s="23"/>
      <c r="I87" s="23"/>
      <c r="J87" s="23"/>
      <c r="K87" s="34"/>
      <c r="L87" s="25"/>
      <c r="M87" s="25"/>
      <c r="N87" s="25"/>
      <c r="O87" s="35"/>
      <c r="P87" s="28"/>
      <c r="Q87" s="32"/>
    </row>
    <row r="88" spans="1:19" s="166" customFormat="1" ht="24">
      <c r="A88" s="86" t="s">
        <v>32</v>
      </c>
      <c r="B88" s="87" t="s">
        <v>62</v>
      </c>
      <c r="C88" s="85"/>
      <c r="D88" s="85"/>
      <c r="E88" s="82"/>
      <c r="F88" s="82"/>
      <c r="G88" s="82"/>
      <c r="H88" s="82"/>
      <c r="I88" s="82"/>
      <c r="J88" s="82"/>
      <c r="K88" s="85"/>
      <c r="L88" s="83"/>
      <c r="M88" s="83"/>
      <c r="N88" s="83"/>
      <c r="O88" s="84"/>
      <c r="P88" s="84" t="e">
        <f>SUBTOTAL(9,P89:P120)</f>
        <v>#REF!</v>
      </c>
      <c r="Q88" s="85"/>
    </row>
    <row r="89" spans="1:19" s="166" customFormat="1" ht="24">
      <c r="A89" s="30">
        <f>IF(ISBLANK(E89),"",COUNTA($E$22:E89))</f>
        <v>20</v>
      </c>
      <c r="B89" s="70" t="s">
        <v>94</v>
      </c>
      <c r="C89" s="32"/>
      <c r="D89" s="32"/>
      <c r="E89" s="23" t="s">
        <v>3</v>
      </c>
      <c r="F89" s="23"/>
      <c r="G89" s="23"/>
      <c r="H89" s="23"/>
      <c r="I89" s="23"/>
      <c r="J89" s="23"/>
      <c r="K89" s="34">
        <f>SUM(J90:J92)</f>
        <v>0.58799999999999997</v>
      </c>
      <c r="L89" s="25" t="e">
        <f>R89*$T$22</f>
        <v>#REF!</v>
      </c>
      <c r="M89" s="25" t="e">
        <f>S89*$T$22</f>
        <v>#REF!</v>
      </c>
      <c r="N89" s="25"/>
      <c r="O89" s="35" t="e">
        <f>+L89+M89+N89</f>
        <v>#REF!</v>
      </c>
      <c r="P89" s="28" t="e">
        <f>O89*$K89</f>
        <v>#REF!</v>
      </c>
      <c r="Q89" s="32"/>
      <c r="R89" s="166" t="e">
        <f>'04 NHÀ XE'!#REF!</f>
        <v>#REF!</v>
      </c>
      <c r="S89" s="166" t="e">
        <f>'04 NHÀ XE'!#REF!</f>
        <v>#REF!</v>
      </c>
    </row>
    <row r="90" spans="1:19" s="166" customFormat="1" hidden="1" outlineLevel="1">
      <c r="A90" s="30"/>
      <c r="B90" s="70" t="s">
        <v>469</v>
      </c>
      <c r="C90" s="32"/>
      <c r="D90" s="32"/>
      <c r="E90" s="23"/>
      <c r="F90" s="23">
        <v>3</v>
      </c>
      <c r="G90" s="23">
        <v>1.2</v>
      </c>
      <c r="H90" s="23">
        <v>1.2</v>
      </c>
      <c r="I90" s="23">
        <v>0.05</v>
      </c>
      <c r="J90" s="23">
        <f>F90*(G90+0.2)*(H90+0.2)*I90</f>
        <v>0.29399999999999998</v>
      </c>
      <c r="K90" s="34"/>
      <c r="L90" s="25"/>
      <c r="M90" s="25"/>
      <c r="N90" s="25"/>
      <c r="O90" s="35"/>
      <c r="P90" s="28"/>
      <c r="Q90" s="32"/>
    </row>
    <row r="91" spans="1:19" s="166" customFormat="1" hidden="1" outlineLevel="1">
      <c r="A91" s="30"/>
      <c r="B91" s="70" t="s">
        <v>470</v>
      </c>
      <c r="C91" s="32"/>
      <c r="D91" s="32"/>
      <c r="E91" s="23"/>
      <c r="F91" s="23">
        <v>2</v>
      </c>
      <c r="G91" s="23">
        <v>1.2</v>
      </c>
      <c r="H91" s="23">
        <v>1.2</v>
      </c>
      <c r="I91" s="23">
        <v>0.05</v>
      </c>
      <c r="J91" s="23">
        <f>F91*(G91+0.2)*(H91+0.2)*I91</f>
        <v>0.19599999999999998</v>
      </c>
      <c r="K91" s="34"/>
      <c r="L91" s="25"/>
      <c r="M91" s="25"/>
      <c r="N91" s="25"/>
      <c r="O91" s="35"/>
      <c r="P91" s="28"/>
      <c r="Q91" s="32"/>
    </row>
    <row r="92" spans="1:19" s="166" customFormat="1" hidden="1" outlineLevel="1">
      <c r="A92" s="30"/>
      <c r="B92" s="70" t="s">
        <v>421</v>
      </c>
      <c r="C92" s="32"/>
      <c r="D92" s="32"/>
      <c r="E92" s="23"/>
      <c r="F92" s="23">
        <v>1</v>
      </c>
      <c r="G92" s="23">
        <v>1.2</v>
      </c>
      <c r="H92" s="23">
        <v>1.2</v>
      </c>
      <c r="I92" s="23">
        <v>0.05</v>
      </c>
      <c r="J92" s="23">
        <f>F92*(G92+0.2)*(H92+0.2)*I92</f>
        <v>9.799999999999999E-2</v>
      </c>
      <c r="K92" s="34"/>
      <c r="L92" s="25"/>
      <c r="M92" s="25"/>
      <c r="N92" s="25"/>
      <c r="O92" s="35"/>
      <c r="P92" s="28"/>
      <c r="Q92" s="32"/>
    </row>
    <row r="93" spans="1:19" s="166" customFormat="1" ht="24" collapsed="1">
      <c r="A93" s="30">
        <f>IF(ISBLANK(E93),"",COUNTA($E$22:E93))</f>
        <v>21</v>
      </c>
      <c r="B93" s="70" t="s">
        <v>166</v>
      </c>
      <c r="C93" s="32"/>
      <c r="D93" s="32"/>
      <c r="E93" s="23" t="s">
        <v>3</v>
      </c>
      <c r="F93" s="23"/>
      <c r="G93" s="23"/>
      <c r="H93" s="23"/>
      <c r="I93" s="23"/>
      <c r="J93" s="23"/>
      <c r="K93" s="34">
        <f>SUM(J94:J97)</f>
        <v>0.73700000000000021</v>
      </c>
      <c r="L93" s="25" t="e">
        <f>R93*$T$22</f>
        <v>#REF!</v>
      </c>
      <c r="M93" s="25" t="e">
        <f>S93*$T$22</f>
        <v>#REF!</v>
      </c>
      <c r="N93" s="25"/>
      <c r="O93" s="35" t="e">
        <f>+L93+M93+N93</f>
        <v>#REF!</v>
      </c>
      <c r="P93" s="28" t="e">
        <f>O93*$K93</f>
        <v>#REF!</v>
      </c>
      <c r="Q93" s="32"/>
      <c r="R93" s="166" t="e">
        <f>R89</f>
        <v>#REF!</v>
      </c>
      <c r="S93" s="166" t="e">
        <f>S89</f>
        <v>#REF!</v>
      </c>
    </row>
    <row r="94" spans="1:19" s="166" customFormat="1" hidden="1" outlineLevel="1">
      <c r="A94" s="30"/>
      <c r="B94" s="70" t="s">
        <v>472</v>
      </c>
      <c r="C94" s="32"/>
      <c r="D94" s="32"/>
      <c r="E94" s="23"/>
      <c r="F94" s="23">
        <v>2</v>
      </c>
      <c r="G94" s="23">
        <v>9</v>
      </c>
      <c r="H94" s="23">
        <v>0.2</v>
      </c>
      <c r="I94" s="23">
        <v>0.05</v>
      </c>
      <c r="J94" s="23">
        <f>F94*(G94+0.2)*(H94+0.2)*I94</f>
        <v>0.36799999999999999</v>
      </c>
      <c r="K94" s="34"/>
      <c r="L94" s="25"/>
      <c r="M94" s="25"/>
      <c r="N94" s="25"/>
      <c r="O94" s="35"/>
      <c r="P94" s="28"/>
      <c r="Q94" s="32"/>
    </row>
    <row r="95" spans="1:19" s="166" customFormat="1" hidden="1" outlineLevel="1">
      <c r="A95" s="30"/>
      <c r="B95" s="70"/>
      <c r="C95" s="32"/>
      <c r="D95" s="32"/>
      <c r="E95" s="23"/>
      <c r="F95" s="23">
        <v>3</v>
      </c>
      <c r="G95" s="23">
        <v>4</v>
      </c>
      <c r="H95" s="23">
        <v>0.2</v>
      </c>
      <c r="I95" s="23">
        <v>0.05</v>
      </c>
      <c r="J95" s="23">
        <f>F95*(G95+0.2)*(H95+0.2)*I95</f>
        <v>0.25200000000000006</v>
      </c>
      <c r="K95" s="34"/>
      <c r="L95" s="25"/>
      <c r="M95" s="25"/>
      <c r="N95" s="25"/>
      <c r="O95" s="35"/>
      <c r="P95" s="28"/>
      <c r="Q95" s="32"/>
    </row>
    <row r="96" spans="1:19" s="166" customFormat="1" hidden="1" outlineLevel="1">
      <c r="A96" s="30"/>
      <c r="B96" s="70" t="s">
        <v>473</v>
      </c>
      <c r="C96" s="32"/>
      <c r="D96" s="32"/>
      <c r="E96" s="23"/>
      <c r="F96" s="23">
        <v>1</v>
      </c>
      <c r="G96" s="23">
        <v>4</v>
      </c>
      <c r="H96" s="23">
        <v>0.2</v>
      </c>
      <c r="I96" s="23">
        <v>0.05</v>
      </c>
      <c r="J96" s="23">
        <f>F96*(G96+0.2)*(H96+0.2)*I96</f>
        <v>8.4000000000000019E-2</v>
      </c>
      <c r="K96" s="34"/>
      <c r="L96" s="25"/>
      <c r="M96" s="25"/>
      <c r="N96" s="25"/>
      <c r="O96" s="35"/>
      <c r="P96" s="28"/>
      <c r="Q96" s="32"/>
    </row>
    <row r="97" spans="1:19" s="166" customFormat="1" hidden="1" outlineLevel="1">
      <c r="A97" s="30"/>
      <c r="B97" s="70" t="s">
        <v>474</v>
      </c>
      <c r="C97" s="32"/>
      <c r="D97" s="32"/>
      <c r="E97" s="23"/>
      <c r="F97" s="23">
        <v>1</v>
      </c>
      <c r="G97" s="23">
        <v>2</v>
      </c>
      <c r="H97" s="23">
        <v>0.1</v>
      </c>
      <c r="I97" s="23">
        <v>0.05</v>
      </c>
      <c r="J97" s="23">
        <f>F97*(G97+0.2)*(H97+0.2)*I97</f>
        <v>3.3000000000000008E-2</v>
      </c>
      <c r="K97" s="34"/>
      <c r="L97" s="25"/>
      <c r="M97" s="25"/>
      <c r="N97" s="25"/>
      <c r="O97" s="35"/>
      <c r="P97" s="28"/>
      <c r="Q97" s="32"/>
    </row>
    <row r="98" spans="1:19" s="166" customFormat="1" ht="24" collapsed="1">
      <c r="A98" s="30">
        <f>IF(ISBLANK(E98),"",COUNTA($E$22:E98))</f>
        <v>22</v>
      </c>
      <c r="B98" s="70" t="s">
        <v>186</v>
      </c>
      <c r="C98" s="32"/>
      <c r="D98" s="32"/>
      <c r="E98" s="23" t="s">
        <v>3</v>
      </c>
      <c r="F98" s="23"/>
      <c r="G98" s="23"/>
      <c r="H98" s="23"/>
      <c r="I98" s="23"/>
      <c r="J98" s="23"/>
      <c r="K98" s="34">
        <f>J99</f>
        <v>2.6</v>
      </c>
      <c r="L98" s="25" t="e">
        <f>R98*$T$22</f>
        <v>#REF!</v>
      </c>
      <c r="M98" s="25" t="e">
        <f>S98*$T$22</f>
        <v>#REF!</v>
      </c>
      <c r="N98" s="25"/>
      <c r="O98" s="35" t="e">
        <f>+L98+M98+N98</f>
        <v>#REF!</v>
      </c>
      <c r="P98" s="28" t="e">
        <f>O98*$K98</f>
        <v>#REF!</v>
      </c>
      <c r="Q98" s="32"/>
      <c r="R98" s="166" t="e">
        <f>R93</f>
        <v>#REF!</v>
      </c>
      <c r="S98" s="166" t="e">
        <f>S93</f>
        <v>#REF!</v>
      </c>
    </row>
    <row r="99" spans="1:19" s="166" customFormat="1" hidden="1" outlineLevel="1">
      <c r="A99" s="30"/>
      <c r="B99" s="70"/>
      <c r="C99" s="32"/>
      <c r="D99" s="32"/>
      <c r="E99" s="23"/>
      <c r="F99" s="23">
        <v>1</v>
      </c>
      <c r="G99" s="23">
        <v>9</v>
      </c>
      <c r="H99" s="23">
        <v>4</v>
      </c>
      <c r="I99" s="23">
        <v>0.1</v>
      </c>
      <c r="J99" s="23">
        <f>F99*(G99+H99)*2*I99</f>
        <v>2.6</v>
      </c>
      <c r="K99" s="34"/>
      <c r="L99" s="25"/>
      <c r="M99" s="25"/>
      <c r="N99" s="25"/>
      <c r="O99" s="35"/>
      <c r="P99" s="28"/>
      <c r="Q99" s="32"/>
    </row>
    <row r="100" spans="1:19" s="166" customFormat="1" ht="24" collapsed="1">
      <c r="A100" s="30">
        <f>IF(ISBLANK(E100),"",COUNTA($E$22:E100))</f>
        <v>23</v>
      </c>
      <c r="B100" s="70" t="s">
        <v>95</v>
      </c>
      <c r="C100" s="32"/>
      <c r="D100" s="32"/>
      <c r="E100" s="23" t="s">
        <v>3</v>
      </c>
      <c r="F100" s="23"/>
      <c r="G100" s="23"/>
      <c r="H100" s="23"/>
      <c r="I100" s="23"/>
      <c r="J100" s="23"/>
      <c r="K100" s="34">
        <f>SUM(J101:J103)</f>
        <v>8.6399999999999988</v>
      </c>
      <c r="L100" s="25" t="e">
        <f>R100*$T$22</f>
        <v>#REF!</v>
      </c>
      <c r="M100" s="25" t="e">
        <f>S100*$T$22</f>
        <v>#REF!</v>
      </c>
      <c r="N100" s="25"/>
      <c r="O100" s="35" t="e">
        <f>+L100+M100+N100</f>
        <v>#REF!</v>
      </c>
      <c r="P100" s="28" t="e">
        <f>O100*$K100</f>
        <v>#REF!</v>
      </c>
      <c r="Q100" s="32"/>
      <c r="R100" s="166" t="e">
        <f>R98</f>
        <v>#REF!</v>
      </c>
      <c r="S100" s="166" t="e">
        <f>S98</f>
        <v>#REF!</v>
      </c>
    </row>
    <row r="101" spans="1:19" s="166" customFormat="1" hidden="1" outlineLevel="1">
      <c r="A101" s="30"/>
      <c r="B101" s="70" t="s">
        <v>469</v>
      </c>
      <c r="C101" s="32"/>
      <c r="D101" s="32"/>
      <c r="E101" s="23"/>
      <c r="F101" s="23">
        <v>3</v>
      </c>
      <c r="G101" s="23">
        <v>1.2</v>
      </c>
      <c r="H101" s="23">
        <v>1.2</v>
      </c>
      <c r="I101" s="23">
        <v>0.3</v>
      </c>
      <c r="J101" s="23">
        <f>F101*(G101+H101)*2*I101</f>
        <v>4.3199999999999994</v>
      </c>
      <c r="K101" s="34"/>
      <c r="L101" s="25"/>
      <c r="M101" s="25"/>
      <c r="N101" s="25"/>
      <c r="O101" s="35"/>
      <c r="P101" s="28"/>
      <c r="Q101" s="32"/>
    </row>
    <row r="102" spans="1:19" s="166" customFormat="1" hidden="1" outlineLevel="1">
      <c r="A102" s="30"/>
      <c r="B102" s="70" t="s">
        <v>470</v>
      </c>
      <c r="C102" s="32"/>
      <c r="D102" s="32"/>
      <c r="E102" s="23"/>
      <c r="F102" s="23">
        <v>2</v>
      </c>
      <c r="G102" s="23">
        <v>1.2</v>
      </c>
      <c r="H102" s="23">
        <v>1.2</v>
      </c>
      <c r="I102" s="23">
        <v>0.3</v>
      </c>
      <c r="J102" s="23">
        <f t="shared" ref="J102:J112" si="3">F102*(G102+H102)*2*I102</f>
        <v>2.88</v>
      </c>
      <c r="K102" s="34"/>
      <c r="L102" s="25"/>
      <c r="M102" s="25"/>
      <c r="N102" s="25"/>
      <c r="O102" s="35"/>
      <c r="P102" s="28"/>
      <c r="Q102" s="32"/>
    </row>
    <row r="103" spans="1:19" s="166" customFormat="1" hidden="1" outlineLevel="1">
      <c r="A103" s="30"/>
      <c r="B103" s="70" t="s">
        <v>421</v>
      </c>
      <c r="C103" s="32"/>
      <c r="D103" s="32"/>
      <c r="E103" s="23"/>
      <c r="F103" s="23">
        <v>1</v>
      </c>
      <c r="G103" s="23">
        <v>1.2</v>
      </c>
      <c r="H103" s="23">
        <v>1.2</v>
      </c>
      <c r="I103" s="23">
        <v>0.3</v>
      </c>
      <c r="J103" s="23">
        <f t="shared" si="3"/>
        <v>1.44</v>
      </c>
      <c r="K103" s="34"/>
      <c r="L103" s="25"/>
      <c r="M103" s="25"/>
      <c r="N103" s="25"/>
      <c r="O103" s="35"/>
      <c r="P103" s="28"/>
      <c r="Q103" s="32"/>
    </row>
    <row r="104" spans="1:19" s="166" customFormat="1" ht="24" collapsed="1">
      <c r="A104" s="30">
        <f>IF(ISBLANK(E104),"",COUNTA($E$22:E104))</f>
        <v>24</v>
      </c>
      <c r="B104" s="70" t="s">
        <v>96</v>
      </c>
      <c r="C104" s="32"/>
      <c r="D104" s="32"/>
      <c r="E104" s="23" t="s">
        <v>3</v>
      </c>
      <c r="F104" s="23"/>
      <c r="G104" s="23"/>
      <c r="H104" s="23"/>
      <c r="I104" s="23"/>
      <c r="J104" s="23"/>
      <c r="K104" s="34">
        <f>SUM(J105)</f>
        <v>4.8000000000000007</v>
      </c>
      <c r="L104" s="25" t="e">
        <f>R104*$T$22</f>
        <v>#REF!</v>
      </c>
      <c r="M104" s="25" t="e">
        <f>S104*$T$22</f>
        <v>#REF!</v>
      </c>
      <c r="N104" s="25"/>
      <c r="O104" s="35" t="e">
        <f>+L104+M104+N104</f>
        <v>#REF!</v>
      </c>
      <c r="P104" s="28" t="e">
        <f>O104*$K104</f>
        <v>#REF!</v>
      </c>
      <c r="Q104" s="32"/>
      <c r="R104" s="166" t="e">
        <f>R100</f>
        <v>#REF!</v>
      </c>
      <c r="S104" s="166" t="e">
        <f>S100</f>
        <v>#REF!</v>
      </c>
    </row>
    <row r="105" spans="1:19" s="166" customFormat="1" hidden="1" outlineLevel="1">
      <c r="A105" s="30"/>
      <c r="B105" s="70" t="s">
        <v>475</v>
      </c>
      <c r="C105" s="32"/>
      <c r="D105" s="32"/>
      <c r="E105" s="23"/>
      <c r="F105" s="23">
        <v>6</v>
      </c>
      <c r="G105" s="23">
        <v>0.2</v>
      </c>
      <c r="H105" s="23">
        <v>0.2</v>
      </c>
      <c r="I105" s="23">
        <v>1</v>
      </c>
      <c r="J105" s="23">
        <f t="shared" si="3"/>
        <v>4.8000000000000007</v>
      </c>
      <c r="K105" s="34"/>
      <c r="L105" s="25"/>
      <c r="M105" s="25"/>
      <c r="N105" s="25"/>
      <c r="O105" s="35"/>
      <c r="P105" s="28"/>
      <c r="Q105" s="32"/>
    </row>
    <row r="106" spans="1:19" s="166" customFormat="1" ht="24" collapsed="1">
      <c r="A106" s="30">
        <f>IF(ISBLANK(E106),"",COUNTA($E$22:E106))</f>
        <v>25</v>
      </c>
      <c r="B106" s="70" t="s">
        <v>169</v>
      </c>
      <c r="C106" s="32"/>
      <c r="D106" s="32"/>
      <c r="E106" s="23" t="s">
        <v>3</v>
      </c>
      <c r="F106" s="23"/>
      <c r="G106" s="23"/>
      <c r="H106" s="23"/>
      <c r="I106" s="23"/>
      <c r="J106" s="23"/>
      <c r="K106" s="34">
        <f>SUM(J107:J110)</f>
        <v>28.580000000000002</v>
      </c>
      <c r="L106" s="25" t="e">
        <f>R106*$T$22</f>
        <v>#REF!</v>
      </c>
      <c r="M106" s="25" t="e">
        <f>S106*$T$22</f>
        <v>#REF!</v>
      </c>
      <c r="N106" s="25"/>
      <c r="O106" s="35" t="e">
        <f>+L106+M106+N106</f>
        <v>#REF!</v>
      </c>
      <c r="P106" s="28" t="e">
        <f>O106*$K106</f>
        <v>#REF!</v>
      </c>
      <c r="Q106" s="32"/>
      <c r="R106" s="166" t="e">
        <f>R104</f>
        <v>#REF!</v>
      </c>
      <c r="S106" s="166" t="e">
        <f>S104</f>
        <v>#REF!</v>
      </c>
    </row>
    <row r="107" spans="1:19" s="166" customFormat="1" hidden="1" outlineLevel="1">
      <c r="A107" s="30"/>
      <c r="B107" s="70" t="s">
        <v>472</v>
      </c>
      <c r="C107" s="32"/>
      <c r="D107" s="32"/>
      <c r="E107" s="23"/>
      <c r="F107" s="23">
        <v>2</v>
      </c>
      <c r="G107" s="23">
        <v>9</v>
      </c>
      <c r="H107" s="23">
        <v>0.2</v>
      </c>
      <c r="I107" s="23">
        <v>0.4</v>
      </c>
      <c r="J107" s="23">
        <f t="shared" si="3"/>
        <v>14.719999999999999</v>
      </c>
      <c r="K107" s="34"/>
      <c r="L107" s="25"/>
      <c r="M107" s="25"/>
      <c r="N107" s="25"/>
      <c r="O107" s="35"/>
      <c r="P107" s="28"/>
      <c r="Q107" s="32"/>
    </row>
    <row r="108" spans="1:19" s="166" customFormat="1" hidden="1" outlineLevel="1">
      <c r="A108" s="30"/>
      <c r="B108" s="70"/>
      <c r="C108" s="32"/>
      <c r="D108" s="32"/>
      <c r="E108" s="23"/>
      <c r="F108" s="23">
        <v>3</v>
      </c>
      <c r="G108" s="23">
        <v>4</v>
      </c>
      <c r="H108" s="23">
        <v>0.2</v>
      </c>
      <c r="I108" s="23">
        <v>0.4</v>
      </c>
      <c r="J108" s="23">
        <f t="shared" si="3"/>
        <v>10.080000000000002</v>
      </c>
      <c r="K108" s="34"/>
      <c r="L108" s="25"/>
      <c r="M108" s="25"/>
      <c r="N108" s="25"/>
      <c r="O108" s="35"/>
      <c r="P108" s="28"/>
      <c r="Q108" s="32"/>
    </row>
    <row r="109" spans="1:19" s="166" customFormat="1" hidden="1" outlineLevel="1">
      <c r="A109" s="30"/>
      <c r="B109" s="70" t="s">
        <v>473</v>
      </c>
      <c r="C109" s="32"/>
      <c r="D109" s="32"/>
      <c r="E109" s="23"/>
      <c r="F109" s="23">
        <v>1</v>
      </c>
      <c r="G109" s="23">
        <v>4</v>
      </c>
      <c r="H109" s="23">
        <v>0.2</v>
      </c>
      <c r="I109" s="23">
        <v>0.3</v>
      </c>
      <c r="J109" s="23">
        <f t="shared" si="3"/>
        <v>2.52</v>
      </c>
      <c r="K109" s="34"/>
      <c r="L109" s="25"/>
      <c r="M109" s="25"/>
      <c r="N109" s="25"/>
      <c r="O109" s="35"/>
      <c r="P109" s="28"/>
      <c r="Q109" s="32"/>
    </row>
    <row r="110" spans="1:19" s="166" customFormat="1" hidden="1" outlineLevel="1">
      <c r="A110" s="30"/>
      <c r="B110" s="70" t="s">
        <v>474</v>
      </c>
      <c r="C110" s="32"/>
      <c r="D110" s="32"/>
      <c r="E110" s="23"/>
      <c r="F110" s="23">
        <v>1</v>
      </c>
      <c r="G110" s="23">
        <v>2</v>
      </c>
      <c r="H110" s="23">
        <v>0.1</v>
      </c>
      <c r="I110" s="23">
        <v>0.3</v>
      </c>
      <c r="J110" s="23">
        <f t="shared" si="3"/>
        <v>1.26</v>
      </c>
      <c r="K110" s="34"/>
      <c r="L110" s="25"/>
      <c r="M110" s="25"/>
      <c r="N110" s="25"/>
      <c r="O110" s="35"/>
      <c r="P110" s="28"/>
      <c r="Q110" s="32"/>
    </row>
    <row r="111" spans="1:19" s="166" customFormat="1" ht="24" collapsed="1">
      <c r="A111" s="30">
        <f>IF(ISBLANK(E111),"",COUNTA($E$22:E111))</f>
        <v>26</v>
      </c>
      <c r="B111" s="70" t="s">
        <v>98</v>
      </c>
      <c r="C111" s="32"/>
      <c r="D111" s="32"/>
      <c r="E111" s="23" t="s">
        <v>3</v>
      </c>
      <c r="F111" s="23"/>
      <c r="G111" s="23"/>
      <c r="H111" s="23"/>
      <c r="I111" s="23"/>
      <c r="J111" s="23"/>
      <c r="K111" s="34">
        <f>SUM(J112)</f>
        <v>19.200000000000003</v>
      </c>
      <c r="L111" s="25" t="e">
        <f>R111*$T$22</f>
        <v>#REF!</v>
      </c>
      <c r="M111" s="25" t="e">
        <f>S111*$T$22</f>
        <v>#REF!</v>
      </c>
      <c r="N111" s="25"/>
      <c r="O111" s="35" t="e">
        <f>+L111+M111+N111</f>
        <v>#REF!</v>
      </c>
      <c r="P111" s="28" t="e">
        <f>O111*$K111</f>
        <v>#REF!</v>
      </c>
      <c r="Q111" s="32"/>
      <c r="R111" s="166" t="e">
        <f>R106</f>
        <v>#REF!</v>
      </c>
      <c r="S111" s="166" t="e">
        <f>S106</f>
        <v>#REF!</v>
      </c>
    </row>
    <row r="112" spans="1:19" s="166" customFormat="1" hidden="1" outlineLevel="1">
      <c r="A112" s="30"/>
      <c r="B112" s="70" t="s">
        <v>475</v>
      </c>
      <c r="C112" s="32"/>
      <c r="D112" s="32"/>
      <c r="E112" s="23"/>
      <c r="F112" s="23">
        <v>6</v>
      </c>
      <c r="G112" s="23">
        <v>0.2</v>
      </c>
      <c r="H112" s="23">
        <v>0.2</v>
      </c>
      <c r="I112" s="23">
        <v>4</v>
      </c>
      <c r="J112" s="23">
        <f t="shared" si="3"/>
        <v>19.200000000000003</v>
      </c>
      <c r="K112" s="34"/>
      <c r="L112" s="25"/>
      <c r="M112" s="25"/>
      <c r="N112" s="25"/>
      <c r="O112" s="35"/>
      <c r="P112" s="28"/>
      <c r="Q112" s="32"/>
    </row>
    <row r="113" spans="1:19" s="166" customFormat="1" ht="24" collapsed="1">
      <c r="A113" s="30">
        <f>IF(ISBLANK(E113),"",COUNTA($E$22:E113))</f>
        <v>27</v>
      </c>
      <c r="B113" s="70" t="s">
        <v>171</v>
      </c>
      <c r="C113" s="32"/>
      <c r="D113" s="32"/>
      <c r="E113" s="23" t="s">
        <v>3</v>
      </c>
      <c r="F113" s="23"/>
      <c r="G113" s="23"/>
      <c r="H113" s="23"/>
      <c r="I113" s="23"/>
      <c r="J113" s="23"/>
      <c r="K113" s="34">
        <v>3</v>
      </c>
      <c r="L113" s="25" t="e">
        <f>R113*$T$22</f>
        <v>#REF!</v>
      </c>
      <c r="M113" s="25" t="e">
        <f>S113*$T$22</f>
        <v>#REF!</v>
      </c>
      <c r="N113" s="25"/>
      <c r="O113" s="35" t="e">
        <f>+L113+M113+N113</f>
        <v>#REF!</v>
      </c>
      <c r="P113" s="28" t="e">
        <f>O113*$K113</f>
        <v>#REF!</v>
      </c>
      <c r="Q113" s="32"/>
      <c r="R113" s="166" t="e">
        <f>R111</f>
        <v>#REF!</v>
      </c>
      <c r="S113" s="166" t="e">
        <f>S111</f>
        <v>#REF!</v>
      </c>
    </row>
    <row r="114" spans="1:19" s="166" customFormat="1" ht="24">
      <c r="A114" s="30">
        <f>IF(ISBLANK(E114),"",COUNTA($E$22:E114))</f>
        <v>28</v>
      </c>
      <c r="B114" s="70" t="s">
        <v>99</v>
      </c>
      <c r="C114" s="32"/>
      <c r="D114" s="32"/>
      <c r="E114" s="23" t="s">
        <v>3</v>
      </c>
      <c r="F114" s="23"/>
      <c r="G114" s="23"/>
      <c r="H114" s="23"/>
      <c r="I114" s="23"/>
      <c r="J114" s="23"/>
      <c r="K114" s="34">
        <f>SUM(J115:J118)</f>
        <v>48.92</v>
      </c>
      <c r="L114" s="25" t="e">
        <f>R114*$T$22</f>
        <v>#REF!</v>
      </c>
      <c r="M114" s="25" t="e">
        <f>S114*$T$22</f>
        <v>#REF!</v>
      </c>
      <c r="N114" s="25"/>
      <c r="O114" s="35" t="e">
        <f>+L114+M114+N114</f>
        <v>#REF!</v>
      </c>
      <c r="P114" s="28" t="e">
        <f>O114*$K114</f>
        <v>#REF!</v>
      </c>
      <c r="Q114" s="32"/>
      <c r="R114" s="166" t="e">
        <f>R113</f>
        <v>#REF!</v>
      </c>
      <c r="S114" s="166" t="e">
        <f>S113</f>
        <v>#REF!</v>
      </c>
    </row>
    <row r="115" spans="1:19" s="166" customFormat="1" hidden="1" outlineLevel="1">
      <c r="A115" s="30"/>
      <c r="B115" s="70" t="s">
        <v>489</v>
      </c>
      <c r="C115" s="32"/>
      <c r="D115" s="32"/>
      <c r="E115" s="23"/>
      <c r="F115" s="23">
        <v>2</v>
      </c>
      <c r="G115" s="23">
        <v>10.8</v>
      </c>
      <c r="H115" s="23">
        <v>0.2</v>
      </c>
      <c r="I115" s="23">
        <v>0.4</v>
      </c>
      <c r="J115" s="23">
        <f>F115*(G115+H115)*2*I115</f>
        <v>17.600000000000001</v>
      </c>
      <c r="K115" s="34"/>
      <c r="L115" s="25"/>
      <c r="M115" s="25"/>
      <c r="N115" s="25"/>
      <c r="O115" s="35"/>
      <c r="P115" s="28"/>
      <c r="Q115" s="32"/>
    </row>
    <row r="116" spans="1:19" s="166" customFormat="1" hidden="1" outlineLevel="1">
      <c r="A116" s="30"/>
      <c r="B116" s="70"/>
      <c r="C116" s="32"/>
      <c r="D116" s="32"/>
      <c r="E116" s="23"/>
      <c r="F116" s="23">
        <v>3</v>
      </c>
      <c r="G116" s="23">
        <v>4</v>
      </c>
      <c r="H116" s="23">
        <v>0.2</v>
      </c>
      <c r="I116" s="23">
        <v>0.4</v>
      </c>
      <c r="J116" s="23">
        <f>F116*(G116+H116)*2*I116</f>
        <v>10.080000000000002</v>
      </c>
      <c r="K116" s="34"/>
      <c r="L116" s="25"/>
      <c r="M116" s="25"/>
      <c r="N116" s="25"/>
      <c r="O116" s="35"/>
      <c r="P116" s="28"/>
      <c r="Q116" s="32"/>
    </row>
    <row r="117" spans="1:19" s="166" customFormat="1" hidden="1" outlineLevel="1">
      <c r="A117" s="30"/>
      <c r="B117" s="70" t="s">
        <v>490</v>
      </c>
      <c r="C117" s="32"/>
      <c r="D117" s="32"/>
      <c r="E117" s="23"/>
      <c r="F117" s="23">
        <v>1</v>
      </c>
      <c r="G117" s="23">
        <v>4</v>
      </c>
      <c r="H117" s="23">
        <v>0.2</v>
      </c>
      <c r="I117" s="23">
        <v>0.4</v>
      </c>
      <c r="J117" s="23">
        <f>F117*(G117+H117)*2*I117</f>
        <v>3.3600000000000003</v>
      </c>
      <c r="K117" s="34"/>
      <c r="L117" s="25"/>
      <c r="M117" s="25"/>
      <c r="N117" s="25"/>
      <c r="O117" s="35"/>
      <c r="P117" s="28"/>
      <c r="Q117" s="32"/>
    </row>
    <row r="118" spans="1:19" s="166" customFormat="1" hidden="1" outlineLevel="1">
      <c r="A118" s="30"/>
      <c r="B118" s="70" t="s">
        <v>491</v>
      </c>
      <c r="C118" s="32"/>
      <c r="D118" s="32"/>
      <c r="E118" s="23"/>
      <c r="F118" s="23">
        <v>1</v>
      </c>
      <c r="G118" s="23">
        <f>(10.8+4)*2</f>
        <v>29.6</v>
      </c>
      <c r="H118" s="23">
        <v>0.2</v>
      </c>
      <c r="I118" s="23">
        <v>0.3</v>
      </c>
      <c r="J118" s="23">
        <f>F118*(G118+H118)*2*I118</f>
        <v>17.88</v>
      </c>
      <c r="K118" s="34"/>
      <c r="L118" s="25"/>
      <c r="M118" s="25"/>
      <c r="N118" s="25"/>
      <c r="O118" s="35"/>
      <c r="P118" s="28"/>
      <c r="Q118" s="32"/>
    </row>
    <row r="119" spans="1:19" s="166" customFormat="1" ht="24" collapsed="1">
      <c r="A119" s="30">
        <f>IF(ISBLANK(E119),"",COUNTA($E$22:E119))</f>
        <v>29</v>
      </c>
      <c r="B119" s="70" t="s">
        <v>63</v>
      </c>
      <c r="C119" s="32"/>
      <c r="D119" s="32"/>
      <c r="E119" s="23" t="s">
        <v>3</v>
      </c>
      <c r="F119" s="23"/>
      <c r="G119" s="23"/>
      <c r="H119" s="23"/>
      <c r="I119" s="23"/>
      <c r="J119" s="23"/>
      <c r="K119" s="34">
        <f>J120</f>
        <v>46.160000000000004</v>
      </c>
      <c r="L119" s="25" t="e">
        <f>R119*$T$22</f>
        <v>#REF!</v>
      </c>
      <c r="M119" s="25" t="e">
        <f>S119*$T$22</f>
        <v>#REF!</v>
      </c>
      <c r="N119" s="25"/>
      <c r="O119" s="35" t="e">
        <f>+L119+M119+N119</f>
        <v>#REF!</v>
      </c>
      <c r="P119" s="28" t="e">
        <f>O119*$K119</f>
        <v>#REF!</v>
      </c>
      <c r="Q119" s="32"/>
      <c r="R119" s="166" t="e">
        <f>R114</f>
        <v>#REF!</v>
      </c>
      <c r="S119" s="166" t="e">
        <f>S114</f>
        <v>#REF!</v>
      </c>
    </row>
    <row r="120" spans="1:19" s="166" customFormat="1" hidden="1" outlineLevel="1">
      <c r="A120" s="30"/>
      <c r="B120" s="70" t="s">
        <v>492</v>
      </c>
      <c r="C120" s="32"/>
      <c r="D120" s="32"/>
      <c r="E120" s="23"/>
      <c r="F120" s="23">
        <v>1</v>
      </c>
      <c r="G120" s="23">
        <v>10.8</v>
      </c>
      <c r="H120" s="23">
        <v>4</v>
      </c>
      <c r="I120" s="23">
        <v>0.1</v>
      </c>
      <c r="J120" s="23">
        <f>F120*(G120+H120)*2*I120+G120*H120</f>
        <v>46.160000000000004</v>
      </c>
      <c r="K120" s="34"/>
      <c r="L120" s="25"/>
      <c r="M120" s="25"/>
      <c r="N120" s="25"/>
      <c r="O120" s="35"/>
      <c r="P120" s="28"/>
      <c r="Q120" s="32"/>
    </row>
    <row r="121" spans="1:19" s="166" customFormat="1" ht="48" collapsed="1">
      <c r="A121" s="86" t="s">
        <v>33</v>
      </c>
      <c r="B121" s="87" t="s">
        <v>64</v>
      </c>
      <c r="C121" s="144" t="s">
        <v>625</v>
      </c>
      <c r="D121" s="85" t="s">
        <v>447</v>
      </c>
      <c r="E121" s="82"/>
      <c r="F121" s="82"/>
      <c r="G121" s="82"/>
      <c r="H121" s="82"/>
      <c r="I121" s="82"/>
      <c r="J121" s="82"/>
      <c r="K121" s="85"/>
      <c r="L121" s="83"/>
      <c r="M121" s="83"/>
      <c r="N121" s="83"/>
      <c r="O121" s="84"/>
      <c r="P121" s="84" t="e">
        <f>SUBTOTAL(9,P122:P127)</f>
        <v>#REF!</v>
      </c>
      <c r="Q121" s="85"/>
    </row>
    <row r="122" spans="1:19" s="166" customFormat="1" ht="24">
      <c r="A122" s="30">
        <f>IF(ISBLANK(E122),"",COUNTA($E$22:E122))</f>
        <v>30</v>
      </c>
      <c r="B122" s="70" t="s">
        <v>655</v>
      </c>
      <c r="C122" s="32"/>
      <c r="D122" s="32"/>
      <c r="E122" s="23" t="s">
        <v>1</v>
      </c>
      <c r="F122" s="23"/>
      <c r="G122" s="23"/>
      <c r="H122" s="23"/>
      <c r="I122" s="23"/>
      <c r="J122" s="23"/>
      <c r="K122" s="34">
        <f>K53*100</f>
        <v>2358.4000000000005</v>
      </c>
      <c r="L122" s="25" t="e">
        <f t="shared" ref="L122:M126" si="4">R122*$T$22</f>
        <v>#REF!</v>
      </c>
      <c r="M122" s="25" t="e">
        <f t="shared" si="4"/>
        <v>#REF!</v>
      </c>
      <c r="N122" s="25"/>
      <c r="O122" s="35" t="e">
        <f>+L122+M122+N122</f>
        <v>#REF!</v>
      </c>
      <c r="P122" s="28" t="e">
        <f>O122*$K122</f>
        <v>#REF!</v>
      </c>
      <c r="Q122" s="32"/>
      <c r="R122" s="166" t="e">
        <f>'04 NHÀ XE'!#REF!</f>
        <v>#REF!</v>
      </c>
      <c r="S122" s="166" t="e">
        <f>'04 NHÀ XE'!#REF!</f>
        <v>#REF!</v>
      </c>
    </row>
    <row r="123" spans="1:19" s="166" customFormat="1" ht="24">
      <c r="A123" s="30">
        <f>IF(ISBLANK(E123),"",COUNTA($E$22:E123))</f>
        <v>31</v>
      </c>
      <c r="B123" s="70" t="s">
        <v>651</v>
      </c>
      <c r="C123" s="32"/>
      <c r="D123" s="32"/>
      <c r="E123" s="23" t="s">
        <v>1</v>
      </c>
      <c r="F123" s="23"/>
      <c r="G123" s="23"/>
      <c r="H123" s="23"/>
      <c r="I123" s="23"/>
      <c r="J123" s="23"/>
      <c r="K123" s="34">
        <f>(K58+K67)*230</f>
        <v>1527.2</v>
      </c>
      <c r="L123" s="25" t="e">
        <f t="shared" si="4"/>
        <v>#REF!</v>
      </c>
      <c r="M123" s="25" t="e">
        <f t="shared" si="4"/>
        <v>#REF!</v>
      </c>
      <c r="N123" s="25"/>
      <c r="O123" s="35" t="e">
        <f>+L123+M123+N123</f>
        <v>#REF!</v>
      </c>
      <c r="P123" s="28" t="e">
        <f>O123*$K123</f>
        <v>#REF!</v>
      </c>
      <c r="Q123" s="32"/>
      <c r="R123" s="166" t="e">
        <f>R122</f>
        <v>#REF!</v>
      </c>
      <c r="S123" s="166" t="e">
        <f>S122</f>
        <v>#REF!</v>
      </c>
    </row>
    <row r="124" spans="1:19" s="166" customFormat="1" ht="24">
      <c r="A124" s="30">
        <f>IF(ISBLANK(E124),"",COUNTA($E$22:E124))</f>
        <v>32</v>
      </c>
      <c r="B124" s="70" t="s">
        <v>656</v>
      </c>
      <c r="C124" s="32"/>
      <c r="D124" s="32"/>
      <c r="E124" s="23" t="s">
        <v>1</v>
      </c>
      <c r="F124" s="23"/>
      <c r="G124" s="23"/>
      <c r="H124" s="23"/>
      <c r="I124" s="23"/>
      <c r="J124" s="23"/>
      <c r="K124" s="34">
        <f>(K61+K69)*180</f>
        <v>4468.3200000000006</v>
      </c>
      <c r="L124" s="25" t="e">
        <f t="shared" si="4"/>
        <v>#REF!</v>
      </c>
      <c r="M124" s="25" t="e">
        <f t="shared" si="4"/>
        <v>#REF!</v>
      </c>
      <c r="N124" s="25"/>
      <c r="O124" s="129" t="e">
        <f>+L124+M124+N124</f>
        <v>#REF!</v>
      </c>
      <c r="P124" s="28" t="e">
        <f>O124*$K124</f>
        <v>#REF!</v>
      </c>
      <c r="Q124" s="32"/>
      <c r="R124" s="166" t="e">
        <f>'04 NHÀ XE'!#REF!</f>
        <v>#REF!</v>
      </c>
      <c r="S124" s="166" t="e">
        <f>'04 NHÀ XE'!#REF!</f>
        <v>#REF!</v>
      </c>
    </row>
    <row r="125" spans="1:19" s="166" customFormat="1" ht="24">
      <c r="A125" s="30">
        <f>IF(ISBLANK(E125),"",COUNTA($E$22:E125))</f>
        <v>33</v>
      </c>
      <c r="B125" s="70" t="s">
        <v>653</v>
      </c>
      <c r="C125" s="32"/>
      <c r="D125" s="32"/>
      <c r="E125" s="23" t="s">
        <v>1</v>
      </c>
      <c r="F125" s="23"/>
      <c r="G125" s="23"/>
      <c r="H125" s="23"/>
      <c r="I125" s="23"/>
      <c r="J125" s="23"/>
      <c r="K125" s="34">
        <f>300</f>
        <v>300</v>
      </c>
      <c r="L125" s="25" t="e">
        <f t="shared" si="4"/>
        <v>#REF!</v>
      </c>
      <c r="M125" s="25" t="e">
        <f t="shared" si="4"/>
        <v>#REF!</v>
      </c>
      <c r="N125" s="25"/>
      <c r="O125" s="129" t="e">
        <f>+L125+M125+N125</f>
        <v>#REF!</v>
      </c>
      <c r="P125" s="28" t="e">
        <f>O125*$K125</f>
        <v>#REF!</v>
      </c>
      <c r="Q125" s="32"/>
      <c r="R125" s="166" t="e">
        <f>R124</f>
        <v>#REF!</v>
      </c>
      <c r="S125" s="166" t="e">
        <f>S124</f>
        <v>#REF!</v>
      </c>
    </row>
    <row r="126" spans="1:19" s="166" customFormat="1" ht="24">
      <c r="A126" s="30">
        <f>IF(ISBLANK(E126),"",COUNTA($E$22:E126))</f>
        <v>34</v>
      </c>
      <c r="B126" s="70" t="s">
        <v>654</v>
      </c>
      <c r="C126" s="32"/>
      <c r="D126" s="32"/>
      <c r="E126" s="23" t="s">
        <v>1</v>
      </c>
      <c r="F126" s="23"/>
      <c r="G126" s="23"/>
      <c r="H126" s="23"/>
      <c r="I126" s="23"/>
      <c r="J126" s="23"/>
      <c r="K126" s="34">
        <f>(K65+K82)*130</f>
        <v>5376.8</v>
      </c>
      <c r="L126" s="25" t="e">
        <f t="shared" si="4"/>
        <v>#REF!</v>
      </c>
      <c r="M126" s="25" t="e">
        <f t="shared" si="4"/>
        <v>#REF!</v>
      </c>
      <c r="N126" s="25"/>
      <c r="O126" s="129" t="e">
        <f>+L126+M126+N126</f>
        <v>#REF!</v>
      </c>
      <c r="P126" s="28" t="e">
        <f>O126*$K126</f>
        <v>#REF!</v>
      </c>
      <c r="Q126" s="32"/>
      <c r="R126" s="166" t="e">
        <f>'04 NHÀ XE'!#REF!</f>
        <v>#REF!</v>
      </c>
      <c r="S126" s="166" t="e">
        <f>'04 NHÀ XE'!#REF!</f>
        <v>#REF!</v>
      </c>
    </row>
    <row r="127" spans="1:19" s="166" customFormat="1">
      <c r="A127" s="30"/>
      <c r="B127" s="70"/>
      <c r="C127" s="32"/>
      <c r="D127" s="32"/>
      <c r="E127" s="23"/>
      <c r="F127" s="23"/>
      <c r="G127" s="23"/>
      <c r="H127" s="23"/>
      <c r="I127" s="23"/>
      <c r="J127" s="23"/>
      <c r="K127" s="34"/>
      <c r="L127" s="25"/>
      <c r="M127" s="25"/>
      <c r="N127" s="25"/>
      <c r="O127" s="35"/>
      <c r="P127" s="28"/>
      <c r="Q127" s="32"/>
    </row>
    <row r="128" spans="1:19" s="166" customFormat="1" ht="48">
      <c r="A128" s="86" t="s">
        <v>34</v>
      </c>
      <c r="B128" s="87" t="s">
        <v>71</v>
      </c>
      <c r="C128" s="85"/>
      <c r="D128" s="85" t="s">
        <v>23</v>
      </c>
      <c r="E128" s="82"/>
      <c r="F128" s="82"/>
      <c r="G128" s="82"/>
      <c r="H128" s="82"/>
      <c r="I128" s="82"/>
      <c r="J128" s="82"/>
      <c r="K128" s="85"/>
      <c r="L128" s="83"/>
      <c r="M128" s="83"/>
      <c r="N128" s="83"/>
      <c r="O128" s="84"/>
      <c r="P128" s="84" t="e">
        <f>SUBTOTAL(9,P129:P153)</f>
        <v>#REF!</v>
      </c>
      <c r="Q128" s="85"/>
    </row>
    <row r="129" spans="1:19" s="166" customFormat="1" ht="60">
      <c r="A129" s="30">
        <f>IF(ISBLANK(E129),"",COUNTA($E$22:E129))</f>
        <v>35</v>
      </c>
      <c r="B129" s="70" t="s">
        <v>72</v>
      </c>
      <c r="C129" s="32" t="s">
        <v>105</v>
      </c>
      <c r="D129" s="39"/>
      <c r="E129" s="23" t="s">
        <v>3</v>
      </c>
      <c r="F129" s="23"/>
      <c r="G129" s="23"/>
      <c r="H129" s="23"/>
      <c r="I129" s="23"/>
      <c r="J129" s="23"/>
      <c r="K129" s="34">
        <f>SUM(J131:J142)</f>
        <v>349.53999999999996</v>
      </c>
      <c r="L129" s="25" t="e">
        <f>R129*$T$22</f>
        <v>#REF!</v>
      </c>
      <c r="M129" s="25" t="e">
        <f>S129*$T$22</f>
        <v>#REF!</v>
      </c>
      <c r="N129" s="25"/>
      <c r="O129" s="35" t="e">
        <f>+L129+M129+N129</f>
        <v>#REF!</v>
      </c>
      <c r="P129" s="28" t="e">
        <f>O129*$K129</f>
        <v>#REF!</v>
      </c>
      <c r="Q129" s="32"/>
      <c r="R129" s="166" t="e">
        <f>'04 NHÀ XE'!#REF!</f>
        <v>#REF!</v>
      </c>
      <c r="S129" s="166" t="e">
        <f>'04 NHÀ XE'!#REF!</f>
        <v>#REF!</v>
      </c>
    </row>
    <row r="130" spans="1:19" s="166" customFormat="1" hidden="1" outlineLevel="1">
      <c r="A130" s="30"/>
      <c r="B130" s="70" t="s">
        <v>477</v>
      </c>
      <c r="C130" s="32"/>
      <c r="D130" s="39"/>
      <c r="E130" s="23"/>
      <c r="F130" s="23"/>
      <c r="G130" s="23"/>
      <c r="H130" s="23"/>
      <c r="I130" s="23"/>
      <c r="J130" s="23"/>
      <c r="K130" s="34"/>
      <c r="L130" s="25"/>
      <c r="M130" s="25"/>
      <c r="N130" s="25"/>
      <c r="O130" s="35"/>
      <c r="P130" s="28"/>
      <c r="Q130" s="32"/>
    </row>
    <row r="131" spans="1:19" s="166" customFormat="1" hidden="1" outlineLevel="1">
      <c r="A131" s="30"/>
      <c r="B131" s="70" t="s">
        <v>530</v>
      </c>
      <c r="C131" s="32"/>
      <c r="D131" s="39"/>
      <c r="E131" s="23"/>
      <c r="F131" s="23">
        <v>1</v>
      </c>
      <c r="G131" s="23">
        <f>(20+5.5)*2</f>
        <v>51</v>
      </c>
      <c r="H131" s="23">
        <v>4</v>
      </c>
      <c r="I131" s="23"/>
      <c r="J131" s="23">
        <f>F131*G131*H131</f>
        <v>204</v>
      </c>
      <c r="K131" s="34"/>
      <c r="L131" s="25"/>
      <c r="M131" s="25"/>
      <c r="N131" s="25"/>
      <c r="O131" s="35"/>
      <c r="P131" s="28"/>
      <c r="Q131" s="32"/>
    </row>
    <row r="132" spans="1:19" s="166" customFormat="1" hidden="1" outlineLevel="1">
      <c r="A132" s="30"/>
      <c r="B132" s="70" t="s">
        <v>480</v>
      </c>
      <c r="C132" s="32"/>
      <c r="D132" s="39"/>
      <c r="E132" s="23"/>
      <c r="F132" s="23"/>
      <c r="G132" s="23"/>
      <c r="H132" s="23"/>
      <c r="I132" s="23"/>
      <c r="J132" s="23"/>
      <c r="K132" s="34"/>
      <c r="L132" s="25"/>
      <c r="M132" s="25"/>
      <c r="N132" s="25"/>
      <c r="O132" s="35"/>
      <c r="P132" s="28"/>
      <c r="Q132" s="32"/>
    </row>
    <row r="133" spans="1:19" s="166" customFormat="1" hidden="1" outlineLevel="1">
      <c r="A133" s="30"/>
      <c r="B133" s="70" t="s">
        <v>530</v>
      </c>
      <c r="C133" s="32"/>
      <c r="D133" s="39"/>
      <c r="E133" s="23"/>
      <c r="F133" s="23">
        <v>1</v>
      </c>
      <c r="G133" s="23">
        <f>(20+5.5)*2</f>
        <v>51</v>
      </c>
      <c r="H133" s="23">
        <v>3.8</v>
      </c>
      <c r="I133" s="23"/>
      <c r="J133" s="23">
        <f>H133*G133</f>
        <v>193.79999999999998</v>
      </c>
      <c r="K133" s="34"/>
      <c r="L133" s="25"/>
      <c r="M133" s="25"/>
      <c r="N133" s="25"/>
      <c r="O133" s="35"/>
      <c r="P133" s="28"/>
      <c r="Q133" s="32"/>
    </row>
    <row r="134" spans="1:19" s="166" customFormat="1" hidden="1" outlineLevel="1">
      <c r="A134" s="30"/>
      <c r="B134" s="70" t="s">
        <v>531</v>
      </c>
      <c r="C134" s="32"/>
      <c r="D134" s="39"/>
      <c r="E134" s="23"/>
      <c r="F134" s="23">
        <v>1</v>
      </c>
      <c r="G134" s="23">
        <v>5.5</v>
      </c>
      <c r="H134" s="23">
        <v>3.8</v>
      </c>
      <c r="I134" s="23"/>
      <c r="J134" s="23">
        <f>H134*G134</f>
        <v>20.9</v>
      </c>
      <c r="K134" s="34"/>
      <c r="L134" s="25"/>
      <c r="M134" s="25"/>
      <c r="N134" s="25"/>
      <c r="O134" s="35"/>
      <c r="P134" s="28"/>
      <c r="Q134" s="32"/>
    </row>
    <row r="135" spans="1:19" s="166" customFormat="1" hidden="1" outlineLevel="1">
      <c r="A135" s="30"/>
      <c r="B135" s="178" t="s">
        <v>479</v>
      </c>
      <c r="C135" s="32"/>
      <c r="D135" s="39"/>
      <c r="E135" s="23"/>
      <c r="F135" s="23"/>
      <c r="G135" s="23"/>
      <c r="H135" s="23"/>
      <c r="I135" s="23"/>
      <c r="J135" s="23"/>
      <c r="K135" s="34"/>
      <c r="L135" s="25"/>
      <c r="M135" s="25"/>
      <c r="N135" s="25"/>
      <c r="O135" s="35"/>
      <c r="P135" s="28"/>
      <c r="Q135" s="32"/>
    </row>
    <row r="136" spans="1:19" s="166" customFormat="1" hidden="1" outlineLevel="1">
      <c r="A136" s="30"/>
      <c r="B136" s="70" t="s">
        <v>543</v>
      </c>
      <c r="C136" s="32"/>
      <c r="D136" s="32"/>
      <c r="E136" s="23"/>
      <c r="F136" s="34">
        <v>-2</v>
      </c>
      <c r="G136" s="23">
        <v>1.4</v>
      </c>
      <c r="H136" s="23">
        <v>2.2000000000000002</v>
      </c>
      <c r="I136" s="23"/>
      <c r="J136" s="179">
        <f>F136*G136*H136</f>
        <v>-6.16</v>
      </c>
      <c r="K136" s="34"/>
      <c r="L136" s="25"/>
      <c r="M136" s="25"/>
      <c r="N136" s="25"/>
      <c r="O136" s="35"/>
      <c r="P136" s="28"/>
      <c r="Q136" s="32"/>
    </row>
    <row r="137" spans="1:19" s="166" customFormat="1" hidden="1" outlineLevel="1">
      <c r="A137" s="30"/>
      <c r="B137" s="70" t="s">
        <v>544</v>
      </c>
      <c r="C137" s="32"/>
      <c r="D137" s="32"/>
      <c r="E137" s="23"/>
      <c r="F137" s="34">
        <v>-2</v>
      </c>
      <c r="G137" s="23">
        <v>0.9</v>
      </c>
      <c r="H137" s="23">
        <v>2.2000000000000002</v>
      </c>
      <c r="I137" s="23"/>
      <c r="J137" s="179">
        <f t="shared" ref="J137:J142" si="5">F137*G137*H137</f>
        <v>-3.9600000000000004</v>
      </c>
      <c r="K137" s="34"/>
      <c r="L137" s="25"/>
      <c r="M137" s="25"/>
      <c r="N137" s="25"/>
      <c r="O137" s="35"/>
      <c r="P137" s="28"/>
      <c r="Q137" s="32"/>
    </row>
    <row r="138" spans="1:19" s="166" customFormat="1" hidden="1" outlineLevel="1">
      <c r="A138" s="30"/>
      <c r="B138" s="70" t="s">
        <v>545</v>
      </c>
      <c r="C138" s="32"/>
      <c r="D138" s="32"/>
      <c r="E138" s="23"/>
      <c r="F138" s="34">
        <v>-5</v>
      </c>
      <c r="G138" s="23">
        <v>0.9</v>
      </c>
      <c r="H138" s="23">
        <v>2.2000000000000002</v>
      </c>
      <c r="I138" s="23"/>
      <c r="J138" s="179">
        <f t="shared" si="5"/>
        <v>-9.9</v>
      </c>
      <c r="K138" s="34"/>
      <c r="L138" s="25"/>
      <c r="M138" s="25"/>
      <c r="N138" s="25"/>
      <c r="O138" s="35"/>
      <c r="P138" s="28"/>
      <c r="Q138" s="32"/>
    </row>
    <row r="139" spans="1:19" s="166" customFormat="1" hidden="1" outlineLevel="1">
      <c r="A139" s="30"/>
      <c r="B139" s="70" t="s">
        <v>546</v>
      </c>
      <c r="C139" s="32"/>
      <c r="D139" s="32"/>
      <c r="E139" s="23"/>
      <c r="F139" s="34">
        <v>-5</v>
      </c>
      <c r="G139" s="23">
        <v>0.7</v>
      </c>
      <c r="H139" s="23">
        <v>2.2000000000000002</v>
      </c>
      <c r="I139" s="23"/>
      <c r="J139" s="179">
        <f t="shared" si="5"/>
        <v>-7.7000000000000011</v>
      </c>
      <c r="K139" s="34"/>
      <c r="L139" s="25"/>
      <c r="M139" s="25"/>
      <c r="N139" s="25"/>
      <c r="O139" s="35"/>
      <c r="P139" s="28"/>
      <c r="Q139" s="32"/>
    </row>
    <row r="140" spans="1:19" s="166" customFormat="1" hidden="1" outlineLevel="1">
      <c r="A140" s="30"/>
      <c r="B140" s="70" t="s">
        <v>548</v>
      </c>
      <c r="C140" s="32"/>
      <c r="D140" s="32"/>
      <c r="E140" s="23"/>
      <c r="F140" s="34">
        <v>-2</v>
      </c>
      <c r="G140" s="23">
        <v>2.4</v>
      </c>
      <c r="H140" s="23">
        <v>1.2</v>
      </c>
      <c r="I140" s="23"/>
      <c r="J140" s="179">
        <f t="shared" si="5"/>
        <v>-5.76</v>
      </c>
      <c r="K140" s="34"/>
      <c r="L140" s="25"/>
      <c r="M140" s="25"/>
      <c r="N140" s="25"/>
      <c r="O140" s="35"/>
      <c r="P140" s="28"/>
      <c r="Q140" s="32"/>
    </row>
    <row r="141" spans="1:19" s="166" customFormat="1" hidden="1" outlineLevel="1">
      <c r="A141" s="30"/>
      <c r="B141" s="70" t="s">
        <v>549</v>
      </c>
      <c r="C141" s="32"/>
      <c r="D141" s="32"/>
      <c r="E141" s="23"/>
      <c r="F141" s="34">
        <v>-9</v>
      </c>
      <c r="G141" s="23">
        <v>2.4</v>
      </c>
      <c r="H141" s="23">
        <v>1.6</v>
      </c>
      <c r="I141" s="23"/>
      <c r="J141" s="179">
        <f t="shared" si="5"/>
        <v>-34.559999999999995</v>
      </c>
      <c r="K141" s="34"/>
      <c r="L141" s="25"/>
      <c r="M141" s="25"/>
      <c r="N141" s="25"/>
      <c r="O141" s="35"/>
      <c r="P141" s="28"/>
      <c r="Q141" s="32"/>
    </row>
    <row r="142" spans="1:19" s="166" customFormat="1" hidden="1" outlineLevel="1">
      <c r="A142" s="30"/>
      <c r="B142" s="70" t="s">
        <v>550</v>
      </c>
      <c r="C142" s="32"/>
      <c r="D142" s="32"/>
      <c r="E142" s="23"/>
      <c r="F142" s="34">
        <v>-1</v>
      </c>
      <c r="G142" s="23">
        <v>0.7</v>
      </c>
      <c r="H142" s="23">
        <v>1.6</v>
      </c>
      <c r="I142" s="23"/>
      <c r="J142" s="179">
        <f t="shared" si="5"/>
        <v>-1.1199999999999999</v>
      </c>
      <c r="K142" s="34"/>
      <c r="L142" s="25"/>
      <c r="M142" s="25"/>
      <c r="N142" s="25"/>
      <c r="O142" s="35"/>
      <c r="P142" s="28"/>
      <c r="Q142" s="32"/>
    </row>
    <row r="143" spans="1:19" s="166" customFormat="1" ht="60" collapsed="1">
      <c r="A143" s="30">
        <f>IF(ISBLANK(E143),"",COUNTA($E$22:E143))</f>
        <v>36</v>
      </c>
      <c r="B143" s="70" t="s">
        <v>135</v>
      </c>
      <c r="C143" s="32" t="s">
        <v>136</v>
      </c>
      <c r="D143" s="32"/>
      <c r="E143" s="23" t="s">
        <v>3</v>
      </c>
      <c r="F143" s="23"/>
      <c r="G143" s="23"/>
      <c r="H143" s="23"/>
      <c r="I143" s="23"/>
      <c r="J143" s="23"/>
      <c r="K143" s="34">
        <f>SUM(J145:J149)</f>
        <v>177.3</v>
      </c>
      <c r="L143" s="25" t="e">
        <f>R143*$T$22</f>
        <v>#REF!</v>
      </c>
      <c r="M143" s="25" t="e">
        <f>S143*$T$22</f>
        <v>#REF!</v>
      </c>
      <c r="N143" s="25"/>
      <c r="O143" s="35" t="e">
        <f>+L143+M143+N143</f>
        <v>#REF!</v>
      </c>
      <c r="P143" s="28" t="e">
        <f>O143*$K143</f>
        <v>#REF!</v>
      </c>
      <c r="Q143" s="32"/>
      <c r="R143" s="166" t="e">
        <f>'02 Nhà Bảo Vệ_&amp; P. Y TẾ'!R126</f>
        <v>#REF!</v>
      </c>
      <c r="S143" s="166" t="e">
        <f>'02 Nhà Bảo Vệ_&amp; P. Y TẾ'!S126</f>
        <v>#REF!</v>
      </c>
    </row>
    <row r="144" spans="1:19" s="166" customFormat="1" hidden="1" outlineLevel="1">
      <c r="A144" s="30"/>
      <c r="B144" s="70" t="s">
        <v>477</v>
      </c>
      <c r="C144" s="32"/>
      <c r="D144" s="32"/>
      <c r="E144" s="23"/>
      <c r="F144" s="23"/>
      <c r="G144" s="23"/>
      <c r="H144" s="23"/>
      <c r="I144" s="23"/>
      <c r="J144" s="23"/>
      <c r="K144" s="34"/>
      <c r="L144" s="25"/>
      <c r="M144" s="25"/>
      <c r="N144" s="25"/>
      <c r="O144" s="35"/>
      <c r="P144" s="28"/>
      <c r="Q144" s="32"/>
    </row>
    <row r="145" spans="1:19" s="166" customFormat="1" hidden="1" outlineLevel="1">
      <c r="A145" s="30"/>
      <c r="B145" s="70" t="s">
        <v>532</v>
      </c>
      <c r="C145" s="32"/>
      <c r="D145" s="32"/>
      <c r="E145" s="23"/>
      <c r="F145" s="23">
        <v>1</v>
      </c>
      <c r="G145" s="23">
        <f>5.5+4</f>
        <v>9.5</v>
      </c>
      <c r="H145" s="23">
        <v>4</v>
      </c>
      <c r="I145" s="23"/>
      <c r="J145" s="23">
        <f>F145*G145*H145</f>
        <v>38</v>
      </c>
      <c r="K145" s="34"/>
      <c r="L145" s="25"/>
      <c r="M145" s="25"/>
      <c r="N145" s="25"/>
      <c r="O145" s="35"/>
      <c r="P145" s="28"/>
      <c r="Q145" s="32"/>
    </row>
    <row r="146" spans="1:19" s="166" customFormat="1" hidden="1" outlineLevel="1">
      <c r="A146" s="30"/>
      <c r="B146" s="70" t="s">
        <v>480</v>
      </c>
      <c r="C146" s="32"/>
      <c r="D146" s="32"/>
      <c r="E146" s="23"/>
      <c r="F146" s="23"/>
      <c r="G146" s="23"/>
      <c r="H146" s="23"/>
      <c r="I146" s="23"/>
      <c r="J146" s="23"/>
      <c r="K146" s="34"/>
      <c r="L146" s="25"/>
      <c r="M146" s="25"/>
      <c r="N146" s="25"/>
      <c r="O146" s="35"/>
      <c r="P146" s="28"/>
      <c r="Q146" s="32"/>
    </row>
    <row r="147" spans="1:19" s="166" customFormat="1" hidden="1" outlineLevel="1">
      <c r="A147" s="30"/>
      <c r="B147" s="70" t="s">
        <v>533</v>
      </c>
      <c r="C147" s="32"/>
      <c r="D147" s="32"/>
      <c r="E147" s="23"/>
      <c r="F147" s="23">
        <v>5</v>
      </c>
      <c r="G147" s="23">
        <v>1.5</v>
      </c>
      <c r="H147" s="23">
        <v>3.8</v>
      </c>
      <c r="I147" s="23"/>
      <c r="J147" s="23">
        <f>F147*G147*H147</f>
        <v>28.5</v>
      </c>
      <c r="K147" s="34"/>
      <c r="L147" s="25"/>
      <c r="M147" s="25"/>
      <c r="N147" s="25"/>
      <c r="O147" s="35"/>
      <c r="P147" s="28"/>
      <c r="Q147" s="32"/>
    </row>
    <row r="148" spans="1:19" s="166" customFormat="1" hidden="1" outlineLevel="1">
      <c r="A148" s="30"/>
      <c r="B148" s="70"/>
      <c r="C148" s="32"/>
      <c r="D148" s="32"/>
      <c r="E148" s="23"/>
      <c r="F148" s="23">
        <v>5</v>
      </c>
      <c r="G148" s="23">
        <v>3</v>
      </c>
      <c r="H148" s="23">
        <v>3.8</v>
      </c>
      <c r="I148" s="23"/>
      <c r="J148" s="23">
        <f>F148*G148*H148</f>
        <v>57</v>
      </c>
      <c r="K148" s="34"/>
      <c r="L148" s="25"/>
      <c r="M148" s="25"/>
      <c r="N148" s="25"/>
      <c r="O148" s="35"/>
      <c r="P148" s="28"/>
      <c r="Q148" s="32"/>
    </row>
    <row r="149" spans="1:19" s="166" customFormat="1" hidden="1" outlineLevel="1">
      <c r="A149" s="30"/>
      <c r="B149" s="70" t="s">
        <v>481</v>
      </c>
      <c r="C149" s="32"/>
      <c r="D149" s="32"/>
      <c r="E149" s="23"/>
      <c r="F149" s="23">
        <v>1</v>
      </c>
      <c r="G149" s="23">
        <f>(20+6.9)*2</f>
        <v>53.8</v>
      </c>
      <c r="H149" s="23">
        <v>1</v>
      </c>
      <c r="I149" s="23"/>
      <c r="J149" s="23">
        <f>F149*G149*H149</f>
        <v>53.8</v>
      </c>
      <c r="K149" s="34"/>
      <c r="L149" s="25"/>
      <c r="M149" s="25"/>
      <c r="N149" s="25"/>
      <c r="O149" s="35"/>
      <c r="P149" s="28"/>
      <c r="Q149" s="32"/>
    </row>
    <row r="150" spans="1:19" s="166" customFormat="1" ht="24" collapsed="1">
      <c r="A150" s="30">
        <f>IF(ISBLANK(E150),"",COUNTA($E$22:E150))</f>
        <v>37</v>
      </c>
      <c r="B150" s="70" t="s">
        <v>187</v>
      </c>
      <c r="C150" s="32"/>
      <c r="D150" s="32"/>
      <c r="E150" s="23" t="s">
        <v>2</v>
      </c>
      <c r="F150" s="23"/>
      <c r="G150" s="23"/>
      <c r="H150" s="23"/>
      <c r="I150" s="23"/>
      <c r="J150" s="23"/>
      <c r="K150" s="34">
        <f>12*4</f>
        <v>48</v>
      </c>
      <c r="L150" s="25" t="e">
        <f t="shared" ref="L150:M152" si="6">R150*$T$22</f>
        <v>#REF!</v>
      </c>
      <c r="M150" s="25" t="e">
        <f t="shared" si="6"/>
        <v>#REF!</v>
      </c>
      <c r="N150" s="25"/>
      <c r="O150" s="35" t="e">
        <f>+L150+M150+N150</f>
        <v>#REF!</v>
      </c>
      <c r="P150" s="28" t="e">
        <f>O150*$K150</f>
        <v>#REF!</v>
      </c>
      <c r="Q150" s="32"/>
      <c r="R150" s="166" t="e">
        <f>'04 NHÀ XE'!#REF!</f>
        <v>#REF!</v>
      </c>
      <c r="S150" s="166" t="e">
        <f>'04 NHÀ XE'!#REF!</f>
        <v>#REF!</v>
      </c>
    </row>
    <row r="151" spans="1:19" s="166" customFormat="1" ht="24">
      <c r="A151" s="30">
        <f>IF(ISBLANK(E151),"",COUNTA($E$22:E151))</f>
        <v>38</v>
      </c>
      <c r="B151" s="70" t="s">
        <v>188</v>
      </c>
      <c r="C151" s="32"/>
      <c r="D151" s="32"/>
      <c r="E151" s="23" t="s">
        <v>2</v>
      </c>
      <c r="F151" s="23"/>
      <c r="G151" s="23"/>
      <c r="H151" s="23"/>
      <c r="I151" s="23"/>
      <c r="J151" s="23"/>
      <c r="K151" s="34">
        <f>(20+6.9)*2</f>
        <v>53.8</v>
      </c>
      <c r="L151" s="25" t="e">
        <f t="shared" si="6"/>
        <v>#REF!</v>
      </c>
      <c r="M151" s="25" t="e">
        <f t="shared" si="6"/>
        <v>#REF!</v>
      </c>
      <c r="N151" s="25"/>
      <c r="O151" s="35" t="e">
        <f>+L151+M151+N151</f>
        <v>#REF!</v>
      </c>
      <c r="P151" s="28" t="e">
        <f>O151*$K151</f>
        <v>#REF!</v>
      </c>
      <c r="Q151" s="32"/>
      <c r="R151" s="166" t="e">
        <f>R150</f>
        <v>#REF!</v>
      </c>
      <c r="S151" s="166" t="e">
        <f>S150</f>
        <v>#REF!</v>
      </c>
    </row>
    <row r="152" spans="1:19" s="166" customFormat="1" ht="24">
      <c r="A152" s="30">
        <f>IF(ISBLANK(E152),"",COUNTA($E$22:E152))</f>
        <v>39</v>
      </c>
      <c r="B152" s="70" t="s">
        <v>189</v>
      </c>
      <c r="C152" s="32"/>
      <c r="D152" s="32"/>
      <c r="E152" s="23" t="s">
        <v>2</v>
      </c>
      <c r="F152" s="23"/>
      <c r="G152" s="23"/>
      <c r="H152" s="23"/>
      <c r="I152" s="23"/>
      <c r="J152" s="23"/>
      <c r="K152" s="34">
        <v>25</v>
      </c>
      <c r="L152" s="25" t="e">
        <f t="shared" si="6"/>
        <v>#REF!</v>
      </c>
      <c r="M152" s="25" t="e">
        <f t="shared" si="6"/>
        <v>#REF!</v>
      </c>
      <c r="N152" s="25"/>
      <c r="O152" s="35" t="e">
        <f>+L152+M152+N152</f>
        <v>#REF!</v>
      </c>
      <c r="P152" s="28" t="e">
        <f>O152*$K152</f>
        <v>#REF!</v>
      </c>
      <c r="Q152" s="32"/>
      <c r="R152" s="166" t="e">
        <f>'04 NHÀ XE'!#REF!</f>
        <v>#REF!</v>
      </c>
      <c r="S152" s="166" t="e">
        <f>'04 NHÀ XE'!#REF!</f>
        <v>#REF!</v>
      </c>
    </row>
    <row r="153" spans="1:19" s="166" customFormat="1">
      <c r="A153" s="30"/>
      <c r="B153" s="70"/>
      <c r="C153" s="32"/>
      <c r="D153" s="32"/>
      <c r="E153" s="23"/>
      <c r="F153" s="23"/>
      <c r="G153" s="23"/>
      <c r="H153" s="23"/>
      <c r="I153" s="23"/>
      <c r="J153" s="23"/>
      <c r="K153" s="34"/>
      <c r="L153" s="25"/>
      <c r="M153" s="25"/>
      <c r="N153" s="25"/>
      <c r="O153" s="35"/>
      <c r="P153" s="28"/>
      <c r="Q153" s="32"/>
    </row>
    <row r="154" spans="1:19" s="166" customFormat="1" ht="60">
      <c r="A154" s="86" t="s">
        <v>35</v>
      </c>
      <c r="B154" s="87" t="s">
        <v>106</v>
      </c>
      <c r="C154" s="85"/>
      <c r="D154" s="85" t="s">
        <v>48</v>
      </c>
      <c r="E154" s="82"/>
      <c r="F154" s="82"/>
      <c r="G154" s="82"/>
      <c r="H154" s="82"/>
      <c r="I154" s="82"/>
      <c r="J154" s="82"/>
      <c r="K154" s="85"/>
      <c r="L154" s="83"/>
      <c r="M154" s="83"/>
      <c r="N154" s="83"/>
      <c r="O154" s="84"/>
      <c r="P154" s="84" t="e">
        <f>SUBTOTAL(9,P155:P163)</f>
        <v>#REF!</v>
      </c>
      <c r="Q154" s="85"/>
    </row>
    <row r="155" spans="1:19" s="166" customFormat="1" ht="36">
      <c r="A155" s="30">
        <f>IF(ISBLANK(E155),"",COUNTA($E$22:E155))</f>
        <v>40</v>
      </c>
      <c r="B155" s="70" t="s">
        <v>191</v>
      </c>
      <c r="C155" s="32"/>
      <c r="D155" s="39"/>
      <c r="E155" s="23" t="s">
        <v>3</v>
      </c>
      <c r="F155" s="23"/>
      <c r="G155" s="23"/>
      <c r="H155" s="23"/>
      <c r="I155" s="23"/>
      <c r="J155" s="23"/>
      <c r="K155" s="34">
        <f>SUM(J156:J160)</f>
        <v>505.4</v>
      </c>
      <c r="L155" s="25" t="e">
        <f>R155*$T$22</f>
        <v>#REF!</v>
      </c>
      <c r="M155" s="25" t="e">
        <f>S155*$T$22</f>
        <v>#REF!</v>
      </c>
      <c r="N155" s="25"/>
      <c r="O155" s="35" t="e">
        <f>+L155+M155+N155</f>
        <v>#REF!</v>
      </c>
      <c r="P155" s="28" t="e">
        <f>O155*$K155</f>
        <v>#REF!</v>
      </c>
      <c r="Q155" s="32"/>
      <c r="R155" s="166" t="e">
        <f>'04 NHÀ XE'!#REF!</f>
        <v>#REF!</v>
      </c>
      <c r="S155" s="166" t="e">
        <f>'04 NHÀ XE'!#REF!</f>
        <v>#REF!</v>
      </c>
    </row>
    <row r="156" spans="1:19" s="166" customFormat="1" hidden="1" outlineLevel="1">
      <c r="A156" s="30"/>
      <c r="B156" s="70" t="s">
        <v>477</v>
      </c>
      <c r="C156" s="32"/>
      <c r="D156" s="39"/>
      <c r="E156" s="23"/>
      <c r="F156" s="23"/>
      <c r="G156" s="23"/>
      <c r="H156" s="23"/>
      <c r="I156" s="23"/>
      <c r="J156" s="23"/>
      <c r="K156" s="34"/>
      <c r="L156" s="25"/>
      <c r="M156" s="25"/>
      <c r="N156" s="25"/>
      <c r="O156" s="35"/>
      <c r="P156" s="28"/>
      <c r="Q156" s="32"/>
    </row>
    <row r="157" spans="1:19" s="166" customFormat="1" hidden="1" outlineLevel="1">
      <c r="A157" s="30"/>
      <c r="B157" s="70" t="s">
        <v>530</v>
      </c>
      <c r="C157" s="32"/>
      <c r="D157" s="39"/>
      <c r="E157" s="23"/>
      <c r="F157" s="23">
        <v>1</v>
      </c>
      <c r="G157" s="23">
        <f>(20+5.5)*2</f>
        <v>51</v>
      </c>
      <c r="H157" s="23">
        <v>4</v>
      </c>
      <c r="I157" s="23"/>
      <c r="J157" s="23">
        <f>F157*G157*H157</f>
        <v>204</v>
      </c>
      <c r="K157" s="34"/>
      <c r="L157" s="25"/>
      <c r="M157" s="25"/>
      <c r="N157" s="25"/>
      <c r="O157" s="35"/>
      <c r="P157" s="28"/>
      <c r="Q157" s="32"/>
    </row>
    <row r="158" spans="1:19" s="166" customFormat="1" hidden="1" outlineLevel="1">
      <c r="A158" s="30"/>
      <c r="B158" s="70" t="s">
        <v>480</v>
      </c>
      <c r="C158" s="32"/>
      <c r="D158" s="39"/>
      <c r="E158" s="23"/>
      <c r="F158" s="23"/>
      <c r="G158" s="23"/>
      <c r="H158" s="23"/>
      <c r="I158" s="23"/>
      <c r="J158" s="23"/>
      <c r="K158" s="34"/>
      <c r="L158" s="25"/>
      <c r="M158" s="25"/>
      <c r="N158" s="25"/>
      <c r="O158" s="35"/>
      <c r="P158" s="28"/>
      <c r="Q158" s="32"/>
    </row>
    <row r="159" spans="1:19" s="166" customFormat="1" hidden="1" outlineLevel="1">
      <c r="A159" s="30"/>
      <c r="B159" s="70" t="s">
        <v>530</v>
      </c>
      <c r="C159" s="32"/>
      <c r="D159" s="39"/>
      <c r="E159" s="23"/>
      <c r="F159" s="23">
        <v>1</v>
      </c>
      <c r="G159" s="23">
        <f>(20+5.5)*2</f>
        <v>51</v>
      </c>
      <c r="H159" s="23">
        <v>3.8</v>
      </c>
      <c r="I159" s="23"/>
      <c r="J159" s="23">
        <f>F159*G159*H159</f>
        <v>193.79999999999998</v>
      </c>
      <c r="K159" s="34"/>
      <c r="L159" s="25"/>
      <c r="M159" s="25"/>
      <c r="N159" s="25"/>
      <c r="O159" s="35"/>
      <c r="P159" s="28"/>
      <c r="Q159" s="32"/>
    </row>
    <row r="160" spans="1:19" s="166" customFormat="1" hidden="1" outlineLevel="1">
      <c r="A160" s="30"/>
      <c r="B160" s="70" t="s">
        <v>481</v>
      </c>
      <c r="C160" s="32"/>
      <c r="D160" s="32"/>
      <c r="E160" s="23"/>
      <c r="F160" s="23">
        <v>1</v>
      </c>
      <c r="G160" s="23">
        <f>(20+6.9)*2</f>
        <v>53.8</v>
      </c>
      <c r="H160" s="23">
        <v>1</v>
      </c>
      <c r="I160" s="23"/>
      <c r="J160" s="23">
        <f>F160*G160*H160*2</f>
        <v>107.6</v>
      </c>
      <c r="K160" s="34"/>
      <c r="L160" s="25"/>
      <c r="M160" s="25"/>
      <c r="N160" s="25"/>
      <c r="O160" s="35"/>
      <c r="P160" s="28"/>
      <c r="Q160" s="32"/>
    </row>
    <row r="161" spans="1:19" s="166" customFormat="1" ht="24" collapsed="1">
      <c r="A161" s="30">
        <f>IF(ISBLANK(E161),"",COUNTA($E$22:E161))</f>
        <v>41</v>
      </c>
      <c r="B161" s="70" t="s">
        <v>192</v>
      </c>
      <c r="C161" s="32"/>
      <c r="D161" s="32"/>
      <c r="E161" s="23" t="s">
        <v>3</v>
      </c>
      <c r="F161" s="23"/>
      <c r="G161" s="23"/>
      <c r="H161" s="23"/>
      <c r="I161" s="23"/>
      <c r="J161" s="23"/>
      <c r="K161" s="34">
        <f>(K129+K143)*2-K155</f>
        <v>548.27999999999986</v>
      </c>
      <c r="L161" s="25" t="e">
        <f>R161*$T$22</f>
        <v>#REF!</v>
      </c>
      <c r="M161" s="25" t="e">
        <f>S161*$T$22</f>
        <v>#REF!</v>
      </c>
      <c r="N161" s="25"/>
      <c r="O161" s="35" t="e">
        <f>+L161+M161+N161</f>
        <v>#REF!</v>
      </c>
      <c r="P161" s="28" t="e">
        <f>O161*$K161</f>
        <v>#REF!</v>
      </c>
      <c r="Q161" s="32"/>
      <c r="R161" s="166" t="e">
        <f>R155</f>
        <v>#REF!</v>
      </c>
      <c r="S161" s="166" t="e">
        <f>S155</f>
        <v>#REF!</v>
      </c>
    </row>
    <row r="162" spans="1:19" s="166" customFormat="1" ht="24">
      <c r="A162" s="30">
        <f>IF(ISBLANK(E162),"",COUNTA($E$22:E162))</f>
        <v>42</v>
      </c>
      <c r="B162" s="70" t="s">
        <v>111</v>
      </c>
      <c r="C162" s="32"/>
      <c r="D162" s="32"/>
      <c r="E162" s="23" t="s">
        <v>2</v>
      </c>
      <c r="F162" s="23"/>
      <c r="G162" s="23"/>
      <c r="H162" s="23"/>
      <c r="I162" s="23"/>
      <c r="J162" s="23"/>
      <c r="K162" s="34">
        <f>SUM(J163:J169)</f>
        <v>138.1</v>
      </c>
      <c r="L162" s="25" t="e">
        <f>R162*$T$22</f>
        <v>#REF!</v>
      </c>
      <c r="M162" s="25" t="e">
        <f>S162*$T$22</f>
        <v>#REF!</v>
      </c>
      <c r="N162" s="25"/>
      <c r="O162" s="35" t="e">
        <f>+L162+M162+N162</f>
        <v>#REF!</v>
      </c>
      <c r="P162" s="28" t="e">
        <f>O162*$K162</f>
        <v>#REF!</v>
      </c>
      <c r="Q162" s="32"/>
      <c r="R162" s="166" t="e">
        <f>'04 NHÀ XE'!#REF!</f>
        <v>#REF!</v>
      </c>
      <c r="S162" s="166" t="e">
        <f>'04 NHÀ XE'!#REF!</f>
        <v>#REF!</v>
      </c>
    </row>
    <row r="163" spans="1:19" s="166" customFormat="1" hidden="1" outlineLevel="1">
      <c r="A163" s="30"/>
      <c r="B163" s="70" t="s">
        <v>543</v>
      </c>
      <c r="C163" s="32"/>
      <c r="D163" s="32"/>
      <c r="E163" s="23"/>
      <c r="F163" s="34">
        <v>2</v>
      </c>
      <c r="G163" s="23">
        <v>1.4</v>
      </c>
      <c r="H163" s="23">
        <v>2.2000000000000002</v>
      </c>
      <c r="I163" s="23"/>
      <c r="J163" s="179">
        <f t="shared" ref="J163:J169" si="7">F163*(G163+H163*2)</f>
        <v>11.600000000000001</v>
      </c>
      <c r="K163" s="34"/>
      <c r="L163" s="25"/>
      <c r="M163" s="25"/>
      <c r="N163" s="25"/>
      <c r="O163" s="35"/>
      <c r="P163" s="28"/>
      <c r="Q163" s="32"/>
    </row>
    <row r="164" spans="1:19" s="166" customFormat="1" hidden="1" outlineLevel="1">
      <c r="A164" s="30"/>
      <c r="B164" s="70" t="s">
        <v>544</v>
      </c>
      <c r="C164" s="32"/>
      <c r="D164" s="32"/>
      <c r="E164" s="23"/>
      <c r="F164" s="34">
        <v>2</v>
      </c>
      <c r="G164" s="23">
        <v>0.9</v>
      </c>
      <c r="H164" s="23">
        <v>2.2000000000000002</v>
      </c>
      <c r="I164" s="23"/>
      <c r="J164" s="179">
        <f t="shared" si="7"/>
        <v>10.600000000000001</v>
      </c>
      <c r="K164" s="34"/>
      <c r="L164" s="25"/>
      <c r="M164" s="25"/>
      <c r="N164" s="25"/>
      <c r="O164" s="35"/>
      <c r="P164" s="28"/>
      <c r="Q164" s="32"/>
    </row>
    <row r="165" spans="1:19" s="166" customFormat="1" hidden="1" outlineLevel="1">
      <c r="A165" s="30"/>
      <c r="B165" s="70" t="s">
        <v>545</v>
      </c>
      <c r="C165" s="32"/>
      <c r="D165" s="32"/>
      <c r="E165" s="23"/>
      <c r="F165" s="34">
        <v>5</v>
      </c>
      <c r="G165" s="23">
        <v>0.9</v>
      </c>
      <c r="H165" s="23">
        <v>2.2000000000000002</v>
      </c>
      <c r="I165" s="23"/>
      <c r="J165" s="179">
        <f t="shared" si="7"/>
        <v>26.500000000000004</v>
      </c>
      <c r="K165" s="34"/>
      <c r="L165" s="25"/>
      <c r="M165" s="25"/>
      <c r="N165" s="25"/>
      <c r="O165" s="35"/>
      <c r="P165" s="28"/>
      <c r="Q165" s="32"/>
    </row>
    <row r="166" spans="1:19" s="166" customFormat="1" hidden="1" outlineLevel="1">
      <c r="A166" s="30"/>
      <c r="B166" s="70" t="s">
        <v>546</v>
      </c>
      <c r="C166" s="32"/>
      <c r="D166" s="32"/>
      <c r="E166" s="23"/>
      <c r="F166" s="34">
        <v>5</v>
      </c>
      <c r="G166" s="23">
        <v>0.7</v>
      </c>
      <c r="H166" s="23">
        <v>2.2000000000000002</v>
      </c>
      <c r="I166" s="23"/>
      <c r="J166" s="179">
        <f t="shared" si="7"/>
        <v>25.500000000000004</v>
      </c>
      <c r="K166" s="34"/>
      <c r="L166" s="25"/>
      <c r="M166" s="25"/>
      <c r="N166" s="25"/>
      <c r="O166" s="35"/>
      <c r="P166" s="28"/>
      <c r="Q166" s="32"/>
    </row>
    <row r="167" spans="1:19" s="166" customFormat="1" hidden="1" outlineLevel="1">
      <c r="A167" s="30"/>
      <c r="B167" s="70" t="s">
        <v>548</v>
      </c>
      <c r="C167" s="32"/>
      <c r="D167" s="32"/>
      <c r="E167" s="23"/>
      <c r="F167" s="34">
        <v>2</v>
      </c>
      <c r="G167" s="23">
        <v>2.4</v>
      </c>
      <c r="H167" s="23">
        <v>1.2</v>
      </c>
      <c r="I167" s="23"/>
      <c r="J167" s="179">
        <f t="shared" si="7"/>
        <v>9.6</v>
      </c>
      <c r="K167" s="34"/>
      <c r="L167" s="25"/>
      <c r="M167" s="25"/>
      <c r="N167" s="25"/>
      <c r="O167" s="35"/>
      <c r="P167" s="28"/>
      <c r="Q167" s="32"/>
    </row>
    <row r="168" spans="1:19" s="166" customFormat="1" hidden="1" outlineLevel="1">
      <c r="A168" s="30"/>
      <c r="B168" s="70" t="s">
        <v>549</v>
      </c>
      <c r="C168" s="32"/>
      <c r="D168" s="32"/>
      <c r="E168" s="23"/>
      <c r="F168" s="34">
        <v>9</v>
      </c>
      <c r="G168" s="23">
        <v>2.4</v>
      </c>
      <c r="H168" s="23">
        <v>1.6</v>
      </c>
      <c r="I168" s="23"/>
      <c r="J168" s="179">
        <f t="shared" si="7"/>
        <v>50.4</v>
      </c>
      <c r="K168" s="34"/>
      <c r="L168" s="25"/>
      <c r="M168" s="25"/>
      <c r="N168" s="25"/>
      <c r="O168" s="35"/>
      <c r="P168" s="28"/>
      <c r="Q168" s="32"/>
    </row>
    <row r="169" spans="1:19" s="166" customFormat="1" hidden="1" outlineLevel="1">
      <c r="A169" s="30"/>
      <c r="B169" s="70" t="s">
        <v>550</v>
      </c>
      <c r="C169" s="32"/>
      <c r="D169" s="32"/>
      <c r="E169" s="23"/>
      <c r="F169" s="34">
        <v>1</v>
      </c>
      <c r="G169" s="23">
        <v>0.7</v>
      </c>
      <c r="H169" s="23">
        <v>1.6</v>
      </c>
      <c r="I169" s="23"/>
      <c r="J169" s="179">
        <f t="shared" si="7"/>
        <v>3.9000000000000004</v>
      </c>
      <c r="K169" s="34"/>
      <c r="L169" s="25"/>
      <c r="M169" s="25"/>
      <c r="N169" s="25"/>
      <c r="O169" s="35"/>
      <c r="P169" s="28"/>
      <c r="Q169" s="32"/>
    </row>
    <row r="170" spans="1:19" s="166" customFormat="1" collapsed="1">
      <c r="A170" s="30"/>
      <c r="B170" s="70"/>
      <c r="C170" s="32"/>
      <c r="D170" s="32"/>
      <c r="E170" s="23"/>
      <c r="F170" s="23"/>
      <c r="G170" s="23"/>
      <c r="H170" s="23"/>
      <c r="I170" s="23"/>
      <c r="J170" s="23"/>
      <c r="K170" s="34"/>
      <c r="L170" s="25"/>
      <c r="M170" s="25"/>
      <c r="N170" s="25"/>
      <c r="O170" s="35"/>
      <c r="P170" s="28"/>
      <c r="Q170" s="32"/>
    </row>
    <row r="171" spans="1:19" s="166" customFormat="1" ht="24">
      <c r="A171" s="86" t="s">
        <v>36</v>
      </c>
      <c r="B171" s="87" t="s">
        <v>76</v>
      </c>
      <c r="C171" s="85"/>
      <c r="D171" s="85"/>
      <c r="E171" s="82"/>
      <c r="F171" s="82"/>
      <c r="G171" s="82"/>
      <c r="H171" s="82"/>
      <c r="I171" s="82"/>
      <c r="J171" s="82"/>
      <c r="K171" s="85"/>
      <c r="L171" s="83"/>
      <c r="M171" s="83"/>
      <c r="N171" s="83"/>
      <c r="O171" s="84"/>
      <c r="P171" s="84" t="e">
        <f>SUBTOTAL(9,P172:P174)</f>
        <v>#REF!</v>
      </c>
      <c r="Q171" s="85"/>
    </row>
    <row r="172" spans="1:19" s="166" customFormat="1" ht="48">
      <c r="A172" s="30">
        <f>IF(ISBLANK(E172),"",COUNTA($E$22:E172))</f>
        <v>43</v>
      </c>
      <c r="B172" s="70" t="s">
        <v>429</v>
      </c>
      <c r="C172" s="150" t="s">
        <v>424</v>
      </c>
      <c r="D172" s="150"/>
      <c r="E172" s="23" t="s">
        <v>3</v>
      </c>
      <c r="F172" s="23"/>
      <c r="G172" s="23"/>
      <c r="H172" s="23"/>
      <c r="I172" s="23"/>
      <c r="J172" s="23"/>
      <c r="K172" s="34">
        <f>K161+K202</f>
        <v>777.52999999999986</v>
      </c>
      <c r="L172" s="25" t="e">
        <f>R172*$T$22</f>
        <v>#REF!</v>
      </c>
      <c r="M172" s="25" t="e">
        <f>S172*$T$22</f>
        <v>#REF!</v>
      </c>
      <c r="N172" s="25"/>
      <c r="O172" s="35" t="e">
        <f>+L172+M172+N172</f>
        <v>#REF!</v>
      </c>
      <c r="P172" s="28" t="e">
        <f>O172*$K172</f>
        <v>#REF!</v>
      </c>
      <c r="Q172" s="32"/>
      <c r="R172" s="166" t="e">
        <f>'04 NHÀ XE'!#REF!</f>
        <v>#REF!</v>
      </c>
      <c r="S172" s="166" t="e">
        <f>'04 NHÀ XE'!#REF!</f>
        <v>#REF!</v>
      </c>
    </row>
    <row r="173" spans="1:19" s="166" customFormat="1" ht="36">
      <c r="A173" s="30">
        <f>IF(ISBLANK(E173),"",COUNTA($E$22:E173))</f>
        <v>44</v>
      </c>
      <c r="B173" s="70" t="s">
        <v>427</v>
      </c>
      <c r="C173" s="150" t="s">
        <v>422</v>
      </c>
      <c r="D173" s="150"/>
      <c r="E173" s="23" t="s">
        <v>3</v>
      </c>
      <c r="F173" s="23"/>
      <c r="G173" s="23"/>
      <c r="H173" s="23"/>
      <c r="I173" s="23"/>
      <c r="J173" s="23"/>
      <c r="K173" s="34">
        <f>K155</f>
        <v>505.4</v>
      </c>
      <c r="L173" s="25" t="e">
        <f>R173*$T$22</f>
        <v>#REF!</v>
      </c>
      <c r="M173" s="25" t="e">
        <f>S173*$T$22</f>
        <v>#REF!</v>
      </c>
      <c r="N173" s="25"/>
      <c r="O173" s="35" t="e">
        <f>+L173+M173+N173</f>
        <v>#REF!</v>
      </c>
      <c r="P173" s="28" t="e">
        <f>O173*$K173</f>
        <v>#REF!</v>
      </c>
      <c r="Q173" s="32"/>
      <c r="R173" s="166" t="e">
        <f>'04 NHÀ XE'!#REF!</f>
        <v>#REF!</v>
      </c>
      <c r="S173" s="166" t="e">
        <f>'04 NHÀ XE'!#REF!</f>
        <v>#REF!</v>
      </c>
    </row>
    <row r="174" spans="1:19" s="166" customFormat="1">
      <c r="A174" s="30"/>
      <c r="B174" s="70"/>
      <c r="C174" s="32"/>
      <c r="D174" s="32"/>
      <c r="E174" s="23"/>
      <c r="F174" s="23"/>
      <c r="G174" s="23"/>
      <c r="H174" s="23"/>
      <c r="I174" s="23"/>
      <c r="J174" s="23"/>
      <c r="K174" s="34"/>
      <c r="L174" s="25"/>
      <c r="M174" s="25"/>
      <c r="N174" s="25"/>
      <c r="O174" s="35"/>
      <c r="P174" s="28"/>
      <c r="Q174" s="32"/>
    </row>
    <row r="175" spans="1:19" s="166" customFormat="1" ht="24">
      <c r="A175" s="86" t="s">
        <v>10</v>
      </c>
      <c r="B175" s="87" t="s">
        <v>113</v>
      </c>
      <c r="C175" s="85"/>
      <c r="D175" s="85"/>
      <c r="E175" s="82"/>
      <c r="F175" s="82"/>
      <c r="G175" s="82"/>
      <c r="H175" s="82"/>
      <c r="I175" s="82"/>
      <c r="J175" s="82"/>
      <c r="K175" s="85"/>
      <c r="L175" s="83"/>
      <c r="M175" s="83"/>
      <c r="N175" s="83"/>
      <c r="O175" s="84"/>
      <c r="P175" s="84" t="e">
        <f>SUBTOTAL(9,P176:P178)</f>
        <v>#REF!</v>
      </c>
      <c r="Q175" s="85"/>
    </row>
    <row r="176" spans="1:19" s="166" customFormat="1" ht="48">
      <c r="A176" s="30">
        <f>IF(ISBLANK(E176),"",COUNTA($E$22:E176))</f>
        <v>45</v>
      </c>
      <c r="B176" s="70" t="s">
        <v>194</v>
      </c>
      <c r="C176" s="32"/>
      <c r="D176" s="33"/>
      <c r="E176" s="23" t="s">
        <v>3</v>
      </c>
      <c r="F176" s="23"/>
      <c r="G176" s="23"/>
      <c r="H176" s="23"/>
      <c r="I176" s="23"/>
      <c r="J176" s="23"/>
      <c r="K176" s="34">
        <f>(20*6.9)</f>
        <v>138</v>
      </c>
      <c r="L176" s="25" t="e">
        <f t="shared" ref="L176:M178" si="8">R176*$T$22</f>
        <v>#REF!</v>
      </c>
      <c r="M176" s="25" t="e">
        <f t="shared" si="8"/>
        <v>#REF!</v>
      </c>
      <c r="N176" s="25"/>
      <c r="O176" s="35" t="e">
        <f>+L176+M176+N176</f>
        <v>#REF!</v>
      </c>
      <c r="P176" s="28" t="e">
        <f>O176*$K176</f>
        <v>#REF!</v>
      </c>
      <c r="Q176" s="32"/>
      <c r="R176" s="166" t="e">
        <f>'02 Nhà Bảo Vệ_&amp; P. Y TẾ'!R151</f>
        <v>#REF!</v>
      </c>
      <c r="S176" s="166" t="e">
        <f>'02 Nhà Bảo Vệ_&amp; P. Y TẾ'!S151</f>
        <v>#REF!</v>
      </c>
    </row>
    <row r="177" spans="1:19" s="166" customFormat="1" ht="24">
      <c r="A177" s="30">
        <f>IF(ISBLANK(E177),"",COUNTA($E$22:E177))</f>
        <v>46</v>
      </c>
      <c r="B177" s="70" t="s">
        <v>496</v>
      </c>
      <c r="C177" s="32"/>
      <c r="D177" s="32"/>
      <c r="E177" s="23" t="s">
        <v>3</v>
      </c>
      <c r="F177" s="23"/>
      <c r="G177" s="23"/>
      <c r="H177" s="23"/>
      <c r="I177" s="23"/>
      <c r="J177" s="23"/>
      <c r="K177" s="34">
        <f>(20+6.9)*2*0.3+20*6.9</f>
        <v>154.13999999999999</v>
      </c>
      <c r="L177" s="25" t="e">
        <f t="shared" si="8"/>
        <v>#REF!</v>
      </c>
      <c r="M177" s="25" t="e">
        <f t="shared" si="8"/>
        <v>#REF!</v>
      </c>
      <c r="N177" s="25"/>
      <c r="O177" s="35" t="e">
        <f>+L177+M177+N177</f>
        <v>#REF!</v>
      </c>
      <c r="P177" s="28" t="e">
        <f>O177*$K177</f>
        <v>#REF!</v>
      </c>
      <c r="Q177" s="32"/>
      <c r="R177" s="166" t="e">
        <f>'02 Nhà Bảo Vệ_&amp; P. Y TẾ'!R152</f>
        <v>#REF!</v>
      </c>
      <c r="S177" s="166" t="e">
        <f>'02 Nhà Bảo Vệ_&amp; P. Y TẾ'!S152</f>
        <v>#REF!</v>
      </c>
    </row>
    <row r="178" spans="1:19" s="166" customFormat="1" ht="24">
      <c r="A178" s="30">
        <f>IF(ISBLANK(E178),"",COUNTA($E$22:E178))</f>
        <v>47</v>
      </c>
      <c r="B178" s="70" t="s">
        <v>552</v>
      </c>
      <c r="C178" s="32"/>
      <c r="D178" s="32"/>
      <c r="E178" s="23" t="s">
        <v>3</v>
      </c>
      <c r="F178" s="23"/>
      <c r="G178" s="23"/>
      <c r="H178" s="23"/>
      <c r="I178" s="23"/>
      <c r="J178" s="23"/>
      <c r="K178" s="34">
        <f>5*2.5*1.5+5*(2.5+1.5)*0.3</f>
        <v>24.75</v>
      </c>
      <c r="L178" s="25" t="e">
        <f t="shared" si="8"/>
        <v>#REF!</v>
      </c>
      <c r="M178" s="25" t="e">
        <f t="shared" si="8"/>
        <v>#REF!</v>
      </c>
      <c r="N178" s="25"/>
      <c r="O178" s="35" t="e">
        <f>+L178+M178+N178</f>
        <v>#REF!</v>
      </c>
      <c r="P178" s="28" t="e">
        <f>O178*$K178</f>
        <v>#REF!</v>
      </c>
      <c r="Q178" s="32"/>
      <c r="R178" s="166" t="e">
        <f>'01 Nhà Xưởng 01+02'!#REF!</f>
        <v>#REF!</v>
      </c>
      <c r="S178" s="166" t="e">
        <f>'01 Nhà Xưởng 01+02'!#REF!</f>
        <v>#REF!</v>
      </c>
    </row>
    <row r="179" spans="1:19" ht="24">
      <c r="A179" s="86" t="s">
        <v>37</v>
      </c>
      <c r="B179" s="87" t="s">
        <v>220</v>
      </c>
      <c r="C179" s="85"/>
      <c r="D179" s="85"/>
      <c r="E179" s="82"/>
      <c r="F179" s="82"/>
      <c r="G179" s="82"/>
      <c r="H179" s="82"/>
      <c r="I179" s="82"/>
      <c r="J179" s="82"/>
      <c r="K179" s="85"/>
      <c r="L179" s="83"/>
      <c r="M179" s="83"/>
      <c r="N179" s="83"/>
      <c r="O179" s="84"/>
      <c r="P179" s="84" t="e">
        <f>SUBTOTAL(9,P180:P199)</f>
        <v>#REF!</v>
      </c>
      <c r="Q179" s="85"/>
      <c r="S179" s="166">
        <v>0</v>
      </c>
    </row>
    <row r="180" spans="1:19" s="166" customFormat="1" ht="48">
      <c r="A180" s="30">
        <f>IF(ISBLANK(E180),"",COUNTA($E$22:E180))</f>
        <v>48</v>
      </c>
      <c r="B180" s="70" t="s">
        <v>536</v>
      </c>
      <c r="C180" s="32"/>
      <c r="D180" s="32"/>
      <c r="E180" s="23" t="s">
        <v>3</v>
      </c>
      <c r="F180" s="23"/>
      <c r="G180" s="23"/>
      <c r="H180" s="23"/>
      <c r="I180" s="23"/>
      <c r="J180" s="23"/>
      <c r="K180" s="34">
        <f>SUM(J181:J183)</f>
        <v>54.5</v>
      </c>
      <c r="L180" s="25" t="e">
        <f>R180*$T$22</f>
        <v>#REF!</v>
      </c>
      <c r="M180" s="25" t="e">
        <f>S180*$T$22</f>
        <v>#REF!</v>
      </c>
      <c r="N180" s="25"/>
      <c r="O180" s="35" t="e">
        <f>+L180+M180+N180</f>
        <v>#REF!</v>
      </c>
      <c r="P180" s="28" t="e">
        <f>O180*$K180</f>
        <v>#REF!</v>
      </c>
      <c r="Q180" s="32"/>
      <c r="R180" s="166" t="e">
        <f>'02 Nhà Bảo Vệ_&amp; P. Y TẾ'!R154</f>
        <v>#REF!</v>
      </c>
      <c r="S180" s="166" t="e">
        <f>'02 Nhà Bảo Vệ_&amp; P. Y TẾ'!S154</f>
        <v>#REF!</v>
      </c>
    </row>
    <row r="181" spans="1:19" s="166" customFormat="1" hidden="1" outlineLevel="1">
      <c r="A181" s="30"/>
      <c r="B181" s="70" t="s">
        <v>534</v>
      </c>
      <c r="C181" s="32"/>
      <c r="D181" s="32"/>
      <c r="E181" s="23"/>
      <c r="F181" s="23">
        <v>5</v>
      </c>
      <c r="G181" s="23">
        <v>3</v>
      </c>
      <c r="H181" s="23">
        <v>1.5</v>
      </c>
      <c r="I181" s="23"/>
      <c r="J181" s="23">
        <f>F181*G181*H181</f>
        <v>22.5</v>
      </c>
      <c r="K181" s="34"/>
      <c r="L181" s="25"/>
      <c r="M181" s="25"/>
      <c r="N181" s="25"/>
      <c r="O181" s="35"/>
      <c r="P181" s="28"/>
      <c r="Q181" s="32"/>
    </row>
    <row r="182" spans="1:19" s="166" customFormat="1" hidden="1" outlineLevel="1">
      <c r="A182" s="30"/>
      <c r="B182" s="70" t="s">
        <v>537</v>
      </c>
      <c r="C182" s="32"/>
      <c r="D182" s="32"/>
      <c r="E182" s="23"/>
      <c r="F182" s="23">
        <v>1</v>
      </c>
      <c r="G182" s="23">
        <v>4</v>
      </c>
      <c r="H182" s="23">
        <v>1</v>
      </c>
      <c r="I182" s="23"/>
      <c r="J182" s="23">
        <f>F182*G182*H182</f>
        <v>4</v>
      </c>
      <c r="K182" s="34"/>
      <c r="L182" s="25"/>
      <c r="M182" s="25"/>
      <c r="N182" s="25"/>
      <c r="O182" s="35"/>
      <c r="P182" s="28"/>
      <c r="Q182" s="32"/>
    </row>
    <row r="183" spans="1:19" s="166" customFormat="1" hidden="1" outlineLevel="1">
      <c r="A183" s="30"/>
      <c r="B183" s="70" t="s">
        <v>541</v>
      </c>
      <c r="C183" s="32"/>
      <c r="D183" s="32"/>
      <c r="E183" s="23"/>
      <c r="F183" s="23">
        <v>1</v>
      </c>
      <c r="G183" s="23">
        <v>20</v>
      </c>
      <c r="H183" s="23">
        <v>1.4</v>
      </c>
      <c r="I183" s="23"/>
      <c r="J183" s="23">
        <f>F183*G183*H183</f>
        <v>28</v>
      </c>
      <c r="K183" s="34"/>
      <c r="L183" s="25"/>
      <c r="M183" s="25"/>
      <c r="N183" s="25"/>
      <c r="O183" s="35"/>
      <c r="P183" s="28"/>
      <c r="Q183" s="32"/>
    </row>
    <row r="184" spans="1:19" s="166" customFormat="1" ht="48" collapsed="1">
      <c r="A184" s="30">
        <f>IF(ISBLANK(E184),"",COUNTA($E$22:E184))</f>
        <v>49</v>
      </c>
      <c r="B184" s="70" t="s">
        <v>535</v>
      </c>
      <c r="C184" s="32"/>
      <c r="D184" s="32"/>
      <c r="E184" s="23" t="s">
        <v>3</v>
      </c>
      <c r="F184" s="23"/>
      <c r="G184" s="23"/>
      <c r="H184" s="23"/>
      <c r="I184" s="23"/>
      <c r="J184" s="23"/>
      <c r="K184" s="34">
        <f>SUM(J185:J189)</f>
        <v>206</v>
      </c>
      <c r="L184" s="25" t="e">
        <f>R184*$T$22</f>
        <v>#REF!</v>
      </c>
      <c r="M184" s="25" t="e">
        <f>S184*$T$22</f>
        <v>#REF!</v>
      </c>
      <c r="N184" s="25"/>
      <c r="O184" s="35" t="e">
        <f>+L184+M184+N184</f>
        <v>#REF!</v>
      </c>
      <c r="P184" s="28" t="e">
        <f>O184*$K184</f>
        <v>#REF!</v>
      </c>
      <c r="Q184" s="32"/>
      <c r="R184" s="166" t="e">
        <f>'01 Nhà Xưởng 01+02'!#REF!</f>
        <v>#REF!</v>
      </c>
      <c r="S184" s="166" t="e">
        <f>'01 Nhà Xưởng 01+02'!#REF!</f>
        <v>#REF!</v>
      </c>
    </row>
    <row r="185" spans="1:19" s="166" customFormat="1" hidden="1" outlineLevel="1">
      <c r="A185" s="30"/>
      <c r="B185" s="70" t="s">
        <v>538</v>
      </c>
      <c r="C185" s="32"/>
      <c r="D185" s="32"/>
      <c r="E185" s="23"/>
      <c r="F185" s="23">
        <v>1</v>
      </c>
      <c r="G185" s="23">
        <v>16</v>
      </c>
      <c r="H185" s="23">
        <v>5.5</v>
      </c>
      <c r="I185" s="23"/>
      <c r="J185" s="23">
        <f>F185*G185*H185</f>
        <v>88</v>
      </c>
      <c r="K185" s="34"/>
      <c r="L185" s="25"/>
      <c r="M185" s="25"/>
      <c r="N185" s="25"/>
      <c r="O185" s="35"/>
      <c r="P185" s="28"/>
      <c r="Q185" s="32"/>
    </row>
    <row r="186" spans="1:19" s="166" customFormat="1" hidden="1" outlineLevel="1">
      <c r="A186" s="30"/>
      <c r="B186" s="70" t="s">
        <v>539</v>
      </c>
      <c r="C186" s="32"/>
      <c r="D186" s="32"/>
      <c r="E186" s="23"/>
      <c r="F186" s="23">
        <v>1</v>
      </c>
      <c r="G186" s="23">
        <v>4</v>
      </c>
      <c r="H186" s="23">
        <v>2.5</v>
      </c>
      <c r="I186" s="23"/>
      <c r="J186" s="23">
        <f>F186*G186*H186</f>
        <v>10</v>
      </c>
      <c r="K186" s="34"/>
      <c r="L186" s="25"/>
      <c r="M186" s="25"/>
      <c r="N186" s="25"/>
      <c r="O186" s="35"/>
      <c r="P186" s="28"/>
      <c r="Q186" s="32"/>
    </row>
    <row r="187" spans="1:19" s="166" customFormat="1" hidden="1" outlineLevel="1">
      <c r="A187" s="30"/>
      <c r="B187" s="70" t="s">
        <v>537</v>
      </c>
      <c r="C187" s="32"/>
      <c r="D187" s="32"/>
      <c r="E187" s="23"/>
      <c r="F187" s="23">
        <v>1</v>
      </c>
      <c r="G187" s="23">
        <v>4</v>
      </c>
      <c r="H187" s="23">
        <v>2</v>
      </c>
      <c r="I187" s="23"/>
      <c r="J187" s="23">
        <f>F187*G187*H187</f>
        <v>8</v>
      </c>
      <c r="K187" s="34"/>
      <c r="L187" s="25"/>
      <c r="M187" s="25"/>
      <c r="N187" s="25"/>
      <c r="O187" s="35"/>
      <c r="P187" s="28"/>
      <c r="Q187" s="32"/>
    </row>
    <row r="188" spans="1:19" s="166" customFormat="1" hidden="1" outlineLevel="1">
      <c r="A188" s="30"/>
      <c r="B188" s="70" t="s">
        <v>480</v>
      </c>
      <c r="C188" s="32"/>
      <c r="D188" s="32"/>
      <c r="E188" s="23"/>
      <c r="F188" s="23"/>
      <c r="G188" s="23"/>
      <c r="H188" s="23"/>
      <c r="I188" s="23"/>
      <c r="J188" s="23"/>
      <c r="K188" s="34"/>
      <c r="L188" s="25"/>
      <c r="M188" s="25"/>
      <c r="N188" s="25"/>
      <c r="O188" s="35"/>
      <c r="P188" s="28"/>
      <c r="Q188" s="32"/>
    </row>
    <row r="189" spans="1:19" s="166" customFormat="1" hidden="1" outlineLevel="1">
      <c r="A189" s="30"/>
      <c r="B189" s="70" t="s">
        <v>540</v>
      </c>
      <c r="C189" s="32"/>
      <c r="D189" s="32"/>
      <c r="E189" s="23"/>
      <c r="F189" s="23"/>
      <c r="G189" s="23"/>
      <c r="H189" s="23"/>
      <c r="I189" s="23"/>
      <c r="J189" s="23">
        <v>100</v>
      </c>
      <c r="K189" s="34"/>
      <c r="L189" s="25"/>
      <c r="M189" s="25"/>
      <c r="N189" s="25"/>
      <c r="O189" s="35"/>
      <c r="P189" s="28"/>
      <c r="Q189" s="32"/>
    </row>
    <row r="190" spans="1:19" s="166" customFormat="1" ht="24" collapsed="1">
      <c r="A190" s="30">
        <f>IF(ISBLANK(E190),"",COUNTA($E$22:E190))</f>
        <v>50</v>
      </c>
      <c r="B190" s="70" t="s">
        <v>197</v>
      </c>
      <c r="C190" s="32"/>
      <c r="D190" s="32"/>
      <c r="E190" s="23" t="s">
        <v>3</v>
      </c>
      <c r="F190" s="23"/>
      <c r="G190" s="23"/>
      <c r="H190" s="23"/>
      <c r="I190" s="23"/>
      <c r="J190" s="23"/>
      <c r="K190" s="34">
        <f>J191</f>
        <v>81</v>
      </c>
      <c r="L190" s="25" t="e">
        <f>R190*$T$22</f>
        <v>#REF!</v>
      </c>
      <c r="M190" s="25" t="e">
        <f>S190*$T$22</f>
        <v>#REF!</v>
      </c>
      <c r="N190" s="25"/>
      <c r="O190" s="35" t="e">
        <f>+L190+M190+N190</f>
        <v>#REF!</v>
      </c>
      <c r="P190" s="28" t="e">
        <f>O190*$K190</f>
        <v>#REF!</v>
      </c>
      <c r="Q190" s="32"/>
      <c r="R190" s="166" t="e">
        <f>R184</f>
        <v>#REF!</v>
      </c>
      <c r="S190" s="166" t="e">
        <f>S184</f>
        <v>#REF!</v>
      </c>
    </row>
    <row r="191" spans="1:19" hidden="1" outlineLevel="1">
      <c r="A191" s="30" t="str">
        <f>IF(ISBLANK(E191),"",MAX($A$22:A184)+1)</f>
        <v/>
      </c>
      <c r="B191" s="70" t="s">
        <v>534</v>
      </c>
      <c r="C191" s="32"/>
      <c r="D191" s="32"/>
      <c r="E191" s="23"/>
      <c r="F191" s="23">
        <v>5</v>
      </c>
      <c r="G191" s="23">
        <v>3</v>
      </c>
      <c r="H191" s="23">
        <v>1.5</v>
      </c>
      <c r="I191" s="23">
        <v>1.8</v>
      </c>
      <c r="J191" s="23">
        <f>F191*(G191+H191)*2*I191</f>
        <v>81</v>
      </c>
      <c r="K191" s="34"/>
      <c r="L191" s="25">
        <f t="shared" ref="L191:L198" si="9">R191*$T$22</f>
        <v>0</v>
      </c>
      <c r="M191" s="25">
        <f t="shared" ref="M191:M199" si="10">S191*$T$22</f>
        <v>0</v>
      </c>
      <c r="N191" s="25"/>
      <c r="O191" s="35">
        <f>+L191+M191</f>
        <v>0</v>
      </c>
      <c r="P191" s="28">
        <f>O191*$K191</f>
        <v>0</v>
      </c>
      <c r="Q191" s="32"/>
    </row>
    <row r="192" spans="1:19" ht="24" collapsed="1">
      <c r="A192" s="30">
        <f>IF(ISBLANK(E192),"",COUNTA($E$27:E192))</f>
        <v>50</v>
      </c>
      <c r="B192" s="70" t="s">
        <v>78</v>
      </c>
      <c r="C192" s="32"/>
      <c r="D192" s="32"/>
      <c r="E192" s="23" t="s">
        <v>2</v>
      </c>
      <c r="F192" s="23"/>
      <c r="G192" s="23"/>
      <c r="H192" s="23"/>
      <c r="I192" s="23"/>
      <c r="J192" s="23"/>
      <c r="K192" s="34">
        <f>SUM(J193:J197)</f>
        <v>159</v>
      </c>
      <c r="L192" s="25">
        <f t="shared" si="9"/>
        <v>118000</v>
      </c>
      <c r="M192" s="25">
        <f t="shared" si="10"/>
        <v>70800</v>
      </c>
      <c r="N192" s="25"/>
      <c r="O192" s="35">
        <f>+L192+M192+N192</f>
        <v>188800</v>
      </c>
      <c r="P192" s="28">
        <f>O192*$K192</f>
        <v>30019200</v>
      </c>
      <c r="Q192" s="32"/>
      <c r="R192" s="166">
        <f>'02 Nhà Bảo Vệ_&amp; P. Y TẾ'!R156</f>
        <v>100000</v>
      </c>
      <c r="S192" s="166">
        <f>'02 Nhà Bảo Vệ_&amp; P. Y TẾ'!S156</f>
        <v>60000</v>
      </c>
    </row>
    <row r="193" spans="1:20" hidden="1" outlineLevel="1">
      <c r="A193" s="30"/>
      <c r="B193" s="70" t="s">
        <v>477</v>
      </c>
      <c r="C193" s="32"/>
      <c r="D193" s="32"/>
      <c r="E193" s="23"/>
      <c r="F193" s="23">
        <v>1</v>
      </c>
      <c r="G193" s="23">
        <v>16</v>
      </c>
      <c r="H193" s="23">
        <v>5.5</v>
      </c>
      <c r="I193" s="23"/>
      <c r="J193" s="23">
        <f>F193*(G193+H193)*2</f>
        <v>43</v>
      </c>
      <c r="K193" s="34"/>
      <c r="L193" s="25">
        <f t="shared" si="9"/>
        <v>0</v>
      </c>
      <c r="M193" s="25">
        <f t="shared" si="10"/>
        <v>0</v>
      </c>
      <c r="N193" s="25"/>
      <c r="O193" s="35"/>
      <c r="P193" s="28"/>
      <c r="Q193" s="32"/>
    </row>
    <row r="194" spans="1:20" hidden="1" outlineLevel="1">
      <c r="A194" s="30"/>
      <c r="B194" s="70"/>
      <c r="C194" s="32"/>
      <c r="D194" s="32"/>
      <c r="E194" s="23"/>
      <c r="F194" s="23">
        <v>1</v>
      </c>
      <c r="G194" s="23">
        <v>4</v>
      </c>
      <c r="H194" s="23">
        <v>2.5</v>
      </c>
      <c r="I194" s="23"/>
      <c r="J194" s="23">
        <f>F194*(G194+H194)*2</f>
        <v>13</v>
      </c>
      <c r="K194" s="34"/>
      <c r="L194" s="25">
        <f t="shared" si="9"/>
        <v>0</v>
      </c>
      <c r="M194" s="25">
        <f t="shared" si="10"/>
        <v>0</v>
      </c>
      <c r="N194" s="25"/>
      <c r="O194" s="35"/>
      <c r="P194" s="28"/>
      <c r="Q194" s="32"/>
    </row>
    <row r="195" spans="1:20" hidden="1" outlineLevel="1">
      <c r="A195" s="30"/>
      <c r="B195" s="70"/>
      <c r="C195" s="32"/>
      <c r="D195" s="32"/>
      <c r="E195" s="23"/>
      <c r="F195" s="23">
        <v>1</v>
      </c>
      <c r="G195" s="23">
        <v>4</v>
      </c>
      <c r="H195" s="23">
        <v>2.5</v>
      </c>
      <c r="I195" s="23"/>
      <c r="J195" s="23">
        <f>F195*(G195+H195)*2</f>
        <v>13</v>
      </c>
      <c r="K195" s="34"/>
      <c r="L195" s="25">
        <f t="shared" si="9"/>
        <v>0</v>
      </c>
      <c r="M195" s="25">
        <f t="shared" si="10"/>
        <v>0</v>
      </c>
      <c r="N195" s="25"/>
      <c r="O195" s="35"/>
      <c r="P195" s="28"/>
      <c r="Q195" s="32"/>
    </row>
    <row r="196" spans="1:20" hidden="1" outlineLevel="1">
      <c r="A196" s="30"/>
      <c r="B196" s="70" t="s">
        <v>480</v>
      </c>
      <c r="C196" s="32"/>
      <c r="D196" s="32"/>
      <c r="E196" s="23"/>
      <c r="F196" s="23"/>
      <c r="G196" s="23"/>
      <c r="H196" s="23"/>
      <c r="I196" s="23"/>
      <c r="J196" s="23"/>
      <c r="K196" s="34"/>
      <c r="L196" s="25">
        <f t="shared" si="9"/>
        <v>0</v>
      </c>
      <c r="M196" s="25">
        <f t="shared" si="10"/>
        <v>0</v>
      </c>
      <c r="N196" s="25"/>
      <c r="O196" s="35"/>
      <c r="P196" s="28"/>
      <c r="Q196" s="32"/>
    </row>
    <row r="197" spans="1:20" hidden="1" outlineLevel="1">
      <c r="A197" s="30"/>
      <c r="B197" s="70"/>
      <c r="C197" s="32"/>
      <c r="D197" s="32"/>
      <c r="E197" s="23"/>
      <c r="F197" s="23">
        <v>5</v>
      </c>
      <c r="G197" s="23">
        <v>4</v>
      </c>
      <c r="H197" s="23">
        <v>5</v>
      </c>
      <c r="I197" s="23"/>
      <c r="J197" s="23">
        <f>F197*(G197+H197)*2</f>
        <v>90</v>
      </c>
      <c r="K197" s="34"/>
      <c r="L197" s="25">
        <f t="shared" si="9"/>
        <v>0</v>
      </c>
      <c r="M197" s="25">
        <f t="shared" si="10"/>
        <v>0</v>
      </c>
      <c r="N197" s="25"/>
      <c r="O197" s="35"/>
      <c r="P197" s="28"/>
      <c r="Q197" s="32"/>
    </row>
    <row r="198" spans="1:20" ht="36" collapsed="1">
      <c r="A198" s="30">
        <f>IF(ISBLANK(E198),"",COUNTA($E$27:E198))</f>
        <v>51</v>
      </c>
      <c r="B198" s="70" t="s">
        <v>542</v>
      </c>
      <c r="C198" s="32"/>
      <c r="D198" s="32"/>
      <c r="E198" s="23" t="s">
        <v>2</v>
      </c>
      <c r="F198" s="23"/>
      <c r="G198" s="23"/>
      <c r="H198" s="23"/>
      <c r="I198" s="23"/>
      <c r="J198" s="23"/>
      <c r="K198" s="34">
        <v>15</v>
      </c>
      <c r="L198" s="25">
        <f t="shared" si="9"/>
        <v>4956000</v>
      </c>
      <c r="M198" s="25">
        <f t="shared" si="10"/>
        <v>2832000</v>
      </c>
      <c r="N198" s="25"/>
      <c r="O198" s="35">
        <f>+L198+M198+N198</f>
        <v>7788000</v>
      </c>
      <c r="P198" s="28">
        <f>O198*$K198</f>
        <v>116820000</v>
      </c>
      <c r="Q198" s="32"/>
      <c r="R198" s="192">
        <v>4200000</v>
      </c>
      <c r="S198" s="190">
        <v>2400000</v>
      </c>
    </row>
    <row r="199" spans="1:20" ht="24">
      <c r="A199" s="30">
        <f>IF(ISBLANK(E199),"",COUNTA($E$27:E199))</f>
        <v>52</v>
      </c>
      <c r="B199" s="70" t="s">
        <v>482</v>
      </c>
      <c r="C199" s="32"/>
      <c r="D199" s="32"/>
      <c r="E199" s="23" t="s">
        <v>2</v>
      </c>
      <c r="F199" s="23"/>
      <c r="G199" s="23"/>
      <c r="H199" s="23"/>
      <c r="I199" s="23"/>
      <c r="J199" s="23"/>
      <c r="K199" s="34">
        <f>20+3</f>
        <v>23</v>
      </c>
      <c r="L199" s="25">
        <f>R199*$T$22</f>
        <v>1610700</v>
      </c>
      <c r="M199" s="25">
        <f t="shared" si="10"/>
        <v>867300</v>
      </c>
      <c r="N199" s="25"/>
      <c r="O199" s="35">
        <f>+L199+M199+N199</f>
        <v>2478000</v>
      </c>
      <c r="P199" s="28">
        <f>O199*$K199</f>
        <v>56994000</v>
      </c>
      <c r="Q199" s="32"/>
      <c r="R199" s="166">
        <f>T199*0.65</f>
        <v>1365000</v>
      </c>
      <c r="S199" s="166">
        <f>T199*0.35</f>
        <v>735000</v>
      </c>
      <c r="T199" s="166">
        <v>2100000</v>
      </c>
    </row>
    <row r="200" spans="1:20" ht="24">
      <c r="A200" s="86" t="s">
        <v>38</v>
      </c>
      <c r="B200" s="87" t="s">
        <v>221</v>
      </c>
      <c r="C200" s="85"/>
      <c r="D200" s="85"/>
      <c r="E200" s="82"/>
      <c r="F200" s="82"/>
      <c r="G200" s="82"/>
      <c r="H200" s="82"/>
      <c r="I200" s="82"/>
      <c r="J200" s="82"/>
      <c r="K200" s="85"/>
      <c r="L200" s="83"/>
      <c r="M200" s="83"/>
      <c r="N200" s="83"/>
      <c r="O200" s="84"/>
      <c r="P200" s="84" t="e">
        <f>SUBTOTAL(9,P201:P203)</f>
        <v>#REF!</v>
      </c>
      <c r="Q200" s="85"/>
    </row>
    <row r="201" spans="1:20" ht="60">
      <c r="A201" s="30">
        <f>IF(ISBLANK(E201),"",COUNTA($E$22:E201))</f>
        <v>54</v>
      </c>
      <c r="B201" s="70" t="s">
        <v>198</v>
      </c>
      <c r="C201" s="32"/>
      <c r="D201" s="32"/>
      <c r="E201" s="23" t="s">
        <v>3</v>
      </c>
      <c r="F201" s="23"/>
      <c r="G201" s="23"/>
      <c r="H201" s="23"/>
      <c r="I201" s="23"/>
      <c r="J201" s="23"/>
      <c r="K201" s="34">
        <f>5*1.5*2.5</f>
        <v>18.75</v>
      </c>
      <c r="L201" s="25" t="e">
        <f>R201*$T$22</f>
        <v>#REF!</v>
      </c>
      <c r="M201" s="25" t="e">
        <f>S201*$T$22</f>
        <v>#REF!</v>
      </c>
      <c r="N201" s="25"/>
      <c r="O201" s="129" t="e">
        <f>+L201+M201+N201</f>
        <v>#REF!</v>
      </c>
      <c r="P201" s="28" t="e">
        <f>O201*$K201</f>
        <v>#REF!</v>
      </c>
      <c r="Q201" s="32"/>
      <c r="R201" s="166" t="e">
        <f>'02 Nhà Bảo Vệ_&amp; P. Y TẾ'!R159</f>
        <v>#REF!</v>
      </c>
      <c r="S201" s="166" t="e">
        <f>'02 Nhà Bảo Vệ_&amp; P. Y TẾ'!S159</f>
        <v>#REF!</v>
      </c>
    </row>
    <row r="202" spans="1:20" ht="48">
      <c r="A202" s="30">
        <f>IF(ISBLANK(E202),"",COUNTA($E$22:E202))</f>
        <v>55</v>
      </c>
      <c r="B202" s="70" t="s">
        <v>515</v>
      </c>
      <c r="C202" s="32" t="s">
        <v>80</v>
      </c>
      <c r="D202" s="32" t="s">
        <v>81</v>
      </c>
      <c r="E202" s="23" t="s">
        <v>3</v>
      </c>
      <c r="F202" s="23"/>
      <c r="G202" s="23"/>
      <c r="H202" s="23"/>
      <c r="I202" s="23"/>
      <c r="J202" s="23"/>
      <c r="K202" s="34">
        <f>(20*5.5)+(20*6.9)-K201</f>
        <v>229.25</v>
      </c>
      <c r="L202" s="25" t="e">
        <f>R202*$T$22</f>
        <v>#REF!</v>
      </c>
      <c r="M202" s="25" t="e">
        <f>S202*$T$22</f>
        <v>#REF!</v>
      </c>
      <c r="N202" s="25"/>
      <c r="O202" s="129" t="e">
        <f>+L202+M202+N202</f>
        <v>#REF!</v>
      </c>
      <c r="P202" s="28" t="e">
        <f>O202*$K202</f>
        <v>#REF!</v>
      </c>
      <c r="Q202" s="32"/>
      <c r="R202" s="166" t="e">
        <f>'02 Nhà Bảo Vệ_&amp; P. Y TẾ'!R160</f>
        <v>#REF!</v>
      </c>
      <c r="S202" s="166" t="e">
        <f>'02 Nhà Bảo Vệ_&amp; P. Y TẾ'!S160</f>
        <v>#REF!</v>
      </c>
    </row>
    <row r="203" spans="1:20">
      <c r="A203" s="30" t="str">
        <f>IF(ISBLANK(E203),"",COUNTA($E$22:E203))</f>
        <v/>
      </c>
      <c r="B203" s="70"/>
      <c r="C203" s="32"/>
      <c r="D203" s="32"/>
      <c r="E203" s="23"/>
      <c r="F203" s="23"/>
      <c r="G203" s="23"/>
      <c r="H203" s="23"/>
      <c r="I203" s="23"/>
      <c r="J203" s="23"/>
      <c r="K203" s="34"/>
      <c r="L203" s="25"/>
      <c r="M203" s="25"/>
      <c r="N203" s="25"/>
      <c r="O203" s="35">
        <f>+L203+M203+N203</f>
        <v>0</v>
      </c>
      <c r="P203" s="28">
        <f>O203*$K203</f>
        <v>0</v>
      </c>
      <c r="Q203" s="32"/>
    </row>
    <row r="204" spans="1:20" ht="24">
      <c r="A204" s="86" t="s">
        <v>39</v>
      </c>
      <c r="B204" s="87" t="s">
        <v>47</v>
      </c>
      <c r="C204" s="85"/>
      <c r="D204" s="85"/>
      <c r="E204" s="82"/>
      <c r="F204" s="82"/>
      <c r="G204" s="82"/>
      <c r="H204" s="82"/>
      <c r="I204" s="82"/>
      <c r="J204" s="82"/>
      <c r="K204" s="85"/>
      <c r="L204" s="83"/>
      <c r="M204" s="83"/>
      <c r="N204" s="83"/>
      <c r="O204" s="84"/>
      <c r="P204" s="84">
        <f>SUBTOTAL(9,P205:P213)</f>
        <v>199125000</v>
      </c>
      <c r="Q204" s="85"/>
    </row>
    <row r="205" spans="1:20" s="73" customFormat="1" ht="48">
      <c r="A205" s="30">
        <f>IF(ISBLANK(E205),"",COUNTA($E$22:E205))</f>
        <v>56</v>
      </c>
      <c r="B205" s="70" t="s">
        <v>543</v>
      </c>
      <c r="C205" s="32"/>
      <c r="D205" s="32" t="s">
        <v>497</v>
      </c>
      <c r="E205" s="23" t="s">
        <v>5</v>
      </c>
      <c r="F205" s="23"/>
      <c r="G205" s="23"/>
      <c r="H205" s="23"/>
      <c r="I205" s="23"/>
      <c r="J205" s="23"/>
      <c r="K205" s="34">
        <v>2</v>
      </c>
      <c r="L205" s="25">
        <f t="shared" ref="L205:M212" si="11">R205*$T$22</f>
        <v>6372000</v>
      </c>
      <c r="M205" s="25">
        <f t="shared" si="11"/>
        <v>708000</v>
      </c>
      <c r="N205" s="25"/>
      <c r="O205" s="35">
        <f t="shared" ref="O205:O212" si="12">+L205+M205+N205</f>
        <v>7080000</v>
      </c>
      <c r="P205" s="28">
        <f t="shared" ref="P205:P213" si="13">O205*$K205</f>
        <v>14160000</v>
      </c>
      <c r="Q205" s="32"/>
      <c r="R205" s="137">
        <f t="shared" ref="R205:R212" si="14">T205*0.9</f>
        <v>5400000</v>
      </c>
      <c r="S205" s="137">
        <f t="shared" ref="S205:S212" si="15">T205*0.1</f>
        <v>600000</v>
      </c>
      <c r="T205" s="137">
        <v>6000000</v>
      </c>
    </row>
    <row r="206" spans="1:20" s="73" customFormat="1" ht="48">
      <c r="A206" s="30">
        <f>IF(ISBLANK(E206),"",COUNTA($E$22:E206))</f>
        <v>57</v>
      </c>
      <c r="B206" s="70" t="s">
        <v>544</v>
      </c>
      <c r="C206" s="32"/>
      <c r="D206" s="32" t="s">
        <v>497</v>
      </c>
      <c r="E206" s="23" t="s">
        <v>5</v>
      </c>
      <c r="F206" s="23"/>
      <c r="G206" s="23"/>
      <c r="H206" s="23"/>
      <c r="I206" s="23"/>
      <c r="J206" s="23"/>
      <c r="K206" s="34">
        <v>2</v>
      </c>
      <c r="L206" s="25">
        <f t="shared" si="11"/>
        <v>4248000</v>
      </c>
      <c r="M206" s="25">
        <f t="shared" si="11"/>
        <v>472000</v>
      </c>
      <c r="N206" s="25"/>
      <c r="O206" s="35">
        <f t="shared" si="12"/>
        <v>4720000</v>
      </c>
      <c r="P206" s="28">
        <f t="shared" si="13"/>
        <v>9440000</v>
      </c>
      <c r="Q206" s="32"/>
      <c r="R206" s="137">
        <f t="shared" si="14"/>
        <v>3600000</v>
      </c>
      <c r="S206" s="137">
        <f t="shared" si="15"/>
        <v>400000</v>
      </c>
      <c r="T206" s="137">
        <v>4000000</v>
      </c>
    </row>
    <row r="207" spans="1:20" s="73" customFormat="1" ht="48">
      <c r="A207" s="30">
        <f>IF(ISBLANK(E207),"",COUNTA($E$22:E207))</f>
        <v>58</v>
      </c>
      <c r="B207" s="70" t="s">
        <v>545</v>
      </c>
      <c r="C207" s="32"/>
      <c r="D207" s="32" t="s">
        <v>497</v>
      </c>
      <c r="E207" s="23" t="s">
        <v>5</v>
      </c>
      <c r="F207" s="23"/>
      <c r="G207" s="23"/>
      <c r="H207" s="23"/>
      <c r="I207" s="23"/>
      <c r="J207" s="23"/>
      <c r="K207" s="34">
        <v>5</v>
      </c>
      <c r="L207" s="25">
        <f t="shared" si="11"/>
        <v>4248000</v>
      </c>
      <c r="M207" s="25">
        <f t="shared" si="11"/>
        <v>472000</v>
      </c>
      <c r="N207" s="25"/>
      <c r="O207" s="35">
        <f>+L207+M207+N207</f>
        <v>4720000</v>
      </c>
      <c r="P207" s="28">
        <f>O207*$K207</f>
        <v>23600000</v>
      </c>
      <c r="Q207" s="32"/>
      <c r="R207" s="137">
        <f t="shared" si="14"/>
        <v>3600000</v>
      </c>
      <c r="S207" s="137">
        <f t="shared" si="15"/>
        <v>400000</v>
      </c>
      <c r="T207" s="137">
        <v>4000000</v>
      </c>
    </row>
    <row r="208" spans="1:20" s="73" customFormat="1" ht="24">
      <c r="A208" s="30">
        <f>IF(ISBLANK(E208),"",COUNTA($E$22:E208))</f>
        <v>59</v>
      </c>
      <c r="B208" s="70" t="s">
        <v>546</v>
      </c>
      <c r="C208" s="32"/>
      <c r="D208" s="32" t="s">
        <v>547</v>
      </c>
      <c r="E208" s="23" t="s">
        <v>5</v>
      </c>
      <c r="F208" s="23"/>
      <c r="G208" s="23"/>
      <c r="H208" s="23"/>
      <c r="I208" s="23"/>
      <c r="J208" s="23"/>
      <c r="K208" s="34">
        <v>5</v>
      </c>
      <c r="L208" s="25">
        <f t="shared" si="11"/>
        <v>4141800</v>
      </c>
      <c r="M208" s="25">
        <f t="shared" si="11"/>
        <v>460200</v>
      </c>
      <c r="N208" s="25"/>
      <c r="O208" s="35">
        <f>+L208+M208+N208</f>
        <v>4602000</v>
      </c>
      <c r="P208" s="28">
        <f>O208*$K208</f>
        <v>23010000</v>
      </c>
      <c r="Q208" s="32"/>
      <c r="R208" s="137">
        <f t="shared" si="14"/>
        <v>3510000</v>
      </c>
      <c r="S208" s="137">
        <f t="shared" si="15"/>
        <v>390000</v>
      </c>
      <c r="T208" s="137">
        <v>3900000</v>
      </c>
    </row>
    <row r="209" spans="1:20" s="73" customFormat="1" ht="48">
      <c r="A209" s="30">
        <f>IF(ISBLANK(E209),"",COUNTA($E$22:E209))</f>
        <v>60</v>
      </c>
      <c r="B209" s="70" t="s">
        <v>548</v>
      </c>
      <c r="C209" s="32"/>
      <c r="D209" s="32" t="s">
        <v>497</v>
      </c>
      <c r="E209" s="23" t="s">
        <v>5</v>
      </c>
      <c r="F209" s="23"/>
      <c r="G209" s="23"/>
      <c r="H209" s="23"/>
      <c r="I209" s="23"/>
      <c r="J209" s="23"/>
      <c r="K209" s="34">
        <v>2</v>
      </c>
      <c r="L209" s="25">
        <f t="shared" si="11"/>
        <v>5841000</v>
      </c>
      <c r="M209" s="25">
        <f t="shared" si="11"/>
        <v>649000</v>
      </c>
      <c r="N209" s="25"/>
      <c r="O209" s="35">
        <f t="shared" si="12"/>
        <v>6490000</v>
      </c>
      <c r="P209" s="28">
        <f t="shared" si="13"/>
        <v>12980000</v>
      </c>
      <c r="Q209" s="32"/>
      <c r="R209" s="137">
        <f t="shared" si="14"/>
        <v>4950000</v>
      </c>
      <c r="S209" s="137">
        <f t="shared" si="15"/>
        <v>550000</v>
      </c>
      <c r="T209" s="137">
        <v>5500000</v>
      </c>
    </row>
    <row r="210" spans="1:20" s="73" customFormat="1" ht="48">
      <c r="A210" s="30">
        <f>IF(ISBLANK(E210),"",COUNTA($E$22:E210))</f>
        <v>61</v>
      </c>
      <c r="B210" s="70" t="s">
        <v>549</v>
      </c>
      <c r="C210" s="32"/>
      <c r="D210" s="32" t="s">
        <v>497</v>
      </c>
      <c r="E210" s="23" t="s">
        <v>5</v>
      </c>
      <c r="F210" s="23"/>
      <c r="G210" s="23"/>
      <c r="H210" s="23"/>
      <c r="I210" s="23"/>
      <c r="J210" s="23"/>
      <c r="K210" s="34">
        <v>9</v>
      </c>
      <c r="L210" s="25">
        <f t="shared" si="11"/>
        <v>7168500</v>
      </c>
      <c r="M210" s="25">
        <f t="shared" si="11"/>
        <v>796500</v>
      </c>
      <c r="N210" s="25"/>
      <c r="O210" s="35">
        <f t="shared" si="12"/>
        <v>7965000</v>
      </c>
      <c r="P210" s="28">
        <f t="shared" si="13"/>
        <v>71685000</v>
      </c>
      <c r="Q210" s="32"/>
      <c r="R210" s="137">
        <f t="shared" si="14"/>
        <v>6075000</v>
      </c>
      <c r="S210" s="137">
        <f t="shared" si="15"/>
        <v>675000</v>
      </c>
      <c r="T210" s="137">
        <v>6750000</v>
      </c>
    </row>
    <row r="211" spans="1:20" s="73" customFormat="1" ht="48">
      <c r="A211" s="30">
        <f>IF(ISBLANK(E211),"",COUNTA($E$22:E211))</f>
        <v>62</v>
      </c>
      <c r="B211" s="70" t="s">
        <v>550</v>
      </c>
      <c r="C211" s="71"/>
      <c r="D211" s="32" t="s">
        <v>497</v>
      </c>
      <c r="E211" s="23" t="s">
        <v>5</v>
      </c>
      <c r="F211" s="23"/>
      <c r="G211" s="23"/>
      <c r="H211" s="23"/>
      <c r="I211" s="23"/>
      <c r="J211" s="23"/>
      <c r="K211" s="34">
        <v>1</v>
      </c>
      <c r="L211" s="25">
        <f t="shared" si="11"/>
        <v>2124000</v>
      </c>
      <c r="M211" s="25">
        <f t="shared" si="11"/>
        <v>236000</v>
      </c>
      <c r="N211" s="25"/>
      <c r="O211" s="35">
        <f t="shared" si="12"/>
        <v>2360000</v>
      </c>
      <c r="P211" s="28">
        <f t="shared" si="13"/>
        <v>2360000</v>
      </c>
      <c r="Q211" s="32"/>
      <c r="R211" s="137">
        <f t="shared" si="14"/>
        <v>1800000</v>
      </c>
      <c r="S211" s="137">
        <f t="shared" si="15"/>
        <v>200000</v>
      </c>
      <c r="T211" s="137">
        <v>2000000</v>
      </c>
    </row>
    <row r="212" spans="1:20" s="73" customFormat="1" ht="48">
      <c r="A212" s="30">
        <f>IF(ISBLANK(E212),"",COUNTA($E$22:E212))</f>
        <v>63</v>
      </c>
      <c r="B212" s="70" t="s">
        <v>503</v>
      </c>
      <c r="C212" s="71"/>
      <c r="D212" s="32" t="s">
        <v>497</v>
      </c>
      <c r="E212" s="23" t="s">
        <v>5</v>
      </c>
      <c r="F212" s="23"/>
      <c r="G212" s="23"/>
      <c r="H212" s="23"/>
      <c r="I212" s="23"/>
      <c r="J212" s="23"/>
      <c r="K212" s="34">
        <v>5</v>
      </c>
      <c r="L212" s="25">
        <f t="shared" si="11"/>
        <v>7540200</v>
      </c>
      <c r="M212" s="25">
        <f t="shared" si="11"/>
        <v>837800</v>
      </c>
      <c r="N212" s="25"/>
      <c r="O212" s="35">
        <f t="shared" si="12"/>
        <v>8378000</v>
      </c>
      <c r="P212" s="28">
        <f t="shared" si="13"/>
        <v>41890000</v>
      </c>
      <c r="Q212" s="32"/>
      <c r="R212" s="137">
        <f t="shared" si="14"/>
        <v>6390000</v>
      </c>
      <c r="S212" s="137">
        <f t="shared" si="15"/>
        <v>710000</v>
      </c>
      <c r="T212" s="137">
        <f>'02 Nhà Bảo Vệ_&amp; P. Y TẾ'!T168</f>
        <v>7100000</v>
      </c>
    </row>
    <row r="213" spans="1:20">
      <c r="A213" s="30" t="str">
        <f>IF(ISBLANK(E213),"",MAX($A$22:A204)+1)</f>
        <v/>
      </c>
      <c r="B213" s="70"/>
      <c r="C213" s="32"/>
      <c r="D213" s="32"/>
      <c r="E213" s="23"/>
      <c r="F213" s="23"/>
      <c r="G213" s="23"/>
      <c r="H213" s="23"/>
      <c r="I213" s="23"/>
      <c r="J213" s="23"/>
      <c r="K213" s="34"/>
      <c r="L213" s="25"/>
      <c r="M213" s="25"/>
      <c r="N213" s="25"/>
      <c r="O213" s="35">
        <f>+L213+M213</f>
        <v>0</v>
      </c>
      <c r="P213" s="28">
        <f t="shared" si="13"/>
        <v>0</v>
      </c>
      <c r="Q213" s="32"/>
    </row>
    <row r="214" spans="1:20" ht="24">
      <c r="A214" s="86" t="s">
        <v>30</v>
      </c>
      <c r="B214" s="87" t="s">
        <v>164</v>
      </c>
      <c r="C214" s="85"/>
      <c r="D214" s="85"/>
      <c r="E214" s="82"/>
      <c r="F214" s="82"/>
      <c r="G214" s="82"/>
      <c r="H214" s="82"/>
      <c r="I214" s="82"/>
      <c r="J214" s="82"/>
      <c r="K214" s="85"/>
      <c r="L214" s="83"/>
      <c r="M214" s="83"/>
      <c r="N214" s="83"/>
      <c r="O214" s="84"/>
      <c r="P214" s="84" t="e">
        <f>SUBTOTAL(9,P215:P216)</f>
        <v>#REF!</v>
      </c>
      <c r="Q214" s="85"/>
    </row>
    <row r="215" spans="1:20" ht="24">
      <c r="A215" s="30">
        <f>IF(ISBLANK(E215),"",COUNTA($E$22:E215))</f>
        <v>64</v>
      </c>
      <c r="B215" s="70" t="s">
        <v>118</v>
      </c>
      <c r="C215" s="32"/>
      <c r="D215" s="33"/>
      <c r="E215" s="23" t="s">
        <v>4</v>
      </c>
      <c r="F215" s="23"/>
      <c r="G215" s="23"/>
      <c r="H215" s="23"/>
      <c r="I215" s="23"/>
      <c r="J215" s="23"/>
      <c r="K215" s="34">
        <v>3</v>
      </c>
      <c r="L215" s="25" t="e">
        <f>R215*$T$22</f>
        <v>#REF!</v>
      </c>
      <c r="M215" s="25">
        <f>S215*$T$22</f>
        <v>0</v>
      </c>
      <c r="N215" s="25"/>
      <c r="O215" s="35" t="e">
        <f>+L215+M215+N215</f>
        <v>#REF!</v>
      </c>
      <c r="P215" s="28" t="e">
        <f>O215*$K215</f>
        <v>#REF!</v>
      </c>
      <c r="Q215" s="32"/>
      <c r="R215" s="166" t="e">
        <f>'04 NHÀ XE'!#REF!</f>
        <v>#REF!</v>
      </c>
    </row>
    <row r="216" spans="1:20" s="166" customFormat="1">
      <c r="A216" s="30">
        <f>IF(ISBLANK(E216),"",COUNTA($E$22:E216))</f>
        <v>65</v>
      </c>
      <c r="B216" s="70" t="s">
        <v>551</v>
      </c>
      <c r="C216" s="32"/>
      <c r="D216" s="32"/>
      <c r="E216" s="23" t="s">
        <v>3</v>
      </c>
      <c r="F216" s="23"/>
      <c r="G216" s="23"/>
      <c r="H216" s="23"/>
      <c r="I216" s="23"/>
      <c r="J216" s="23"/>
      <c r="K216" s="34">
        <f>5.6*2.5</f>
        <v>14</v>
      </c>
      <c r="L216" s="25">
        <f>R216*$T$22</f>
        <v>1416000</v>
      </c>
      <c r="M216" s="25">
        <f>S216*$T$22</f>
        <v>354000</v>
      </c>
      <c r="N216" s="25"/>
      <c r="O216" s="35">
        <f>+L216+M216+N216</f>
        <v>1770000</v>
      </c>
      <c r="P216" s="28">
        <f>O216*$K216</f>
        <v>24780000</v>
      </c>
      <c r="Q216" s="32"/>
      <c r="R216" s="166">
        <f>T216*0.8</f>
        <v>1200000</v>
      </c>
      <c r="S216" s="166">
        <f>T216*0.2</f>
        <v>300000</v>
      </c>
      <c r="T216" s="166">
        <v>1500000</v>
      </c>
    </row>
    <row r="217" spans="1:20" s="166" customFormat="1">
      <c r="A217" s="164"/>
      <c r="B217" s="160"/>
      <c r="C217" s="161"/>
      <c r="D217" s="161"/>
      <c r="E217" s="146"/>
      <c r="F217" s="146"/>
      <c r="G217" s="146"/>
      <c r="H217" s="146"/>
      <c r="I217" s="146"/>
      <c r="J217" s="146"/>
      <c r="K217" s="147"/>
      <c r="L217" s="148"/>
      <c r="M217" s="148"/>
      <c r="N217" s="148"/>
      <c r="O217" s="162"/>
      <c r="P217" s="163"/>
      <c r="Q217" s="161"/>
    </row>
    <row r="218" spans="1:20" s="166" customFormat="1">
      <c r="A218" s="30" t="str">
        <f>IF(ISBLANK(E218),"",MAX($A$22:A215)+1)</f>
        <v/>
      </c>
      <c r="B218" s="70"/>
      <c r="C218" s="32"/>
      <c r="D218" s="32"/>
      <c r="E218" s="23"/>
      <c r="F218" s="23"/>
      <c r="G218" s="23"/>
      <c r="H218" s="23"/>
      <c r="I218" s="23"/>
      <c r="J218" s="23"/>
      <c r="K218" s="34"/>
      <c r="L218" s="25"/>
      <c r="M218" s="25"/>
      <c r="N218" s="25"/>
      <c r="O218" s="35"/>
      <c r="P218" s="28"/>
      <c r="Q218" s="32"/>
    </row>
    <row r="219" spans="1:20" s="166" customFormat="1" ht="36">
      <c r="A219" s="86" t="s">
        <v>40</v>
      </c>
      <c r="B219" s="87" t="s">
        <v>59</v>
      </c>
      <c r="C219" s="85"/>
      <c r="D219" s="85"/>
      <c r="E219" s="82"/>
      <c r="F219" s="82"/>
      <c r="G219" s="82"/>
      <c r="H219" s="82"/>
      <c r="I219" s="82"/>
      <c r="J219" s="82"/>
      <c r="K219" s="85"/>
      <c r="L219" s="83"/>
      <c r="M219" s="83"/>
      <c r="N219" s="83"/>
      <c r="O219" s="84"/>
      <c r="P219" s="84"/>
      <c r="Q219" s="85"/>
    </row>
    <row r="220" spans="1:20" s="166" customFormat="1">
      <c r="A220" s="30" t="str">
        <f>IF(ISBLANK(E220),"",MAX($A$22:A219)+1)</f>
        <v/>
      </c>
      <c r="B220" s="70"/>
      <c r="C220" s="32"/>
      <c r="D220" s="32"/>
      <c r="E220" s="23"/>
      <c r="F220" s="23"/>
      <c r="G220" s="23"/>
      <c r="H220" s="23"/>
      <c r="I220" s="23"/>
      <c r="J220" s="23"/>
      <c r="K220" s="34"/>
      <c r="L220" s="25"/>
      <c r="M220" s="25"/>
      <c r="N220" s="25"/>
      <c r="O220" s="35"/>
      <c r="P220" s="28"/>
      <c r="Q220" s="32"/>
    </row>
    <row r="221" spans="1:20" s="166" customFormat="1">
      <c r="A221" s="30" t="str">
        <f>IF(ISBLANK(E221),"",MAX($A$22:A220)+1)</f>
        <v/>
      </c>
      <c r="B221" s="70"/>
      <c r="C221" s="32"/>
      <c r="D221" s="32"/>
      <c r="E221" s="23"/>
      <c r="F221" s="23"/>
      <c r="G221" s="23"/>
      <c r="H221" s="23"/>
      <c r="I221" s="23"/>
      <c r="J221" s="23"/>
      <c r="K221" s="34"/>
      <c r="L221" s="25"/>
      <c r="M221" s="25"/>
      <c r="N221" s="25"/>
      <c r="O221" s="35">
        <f>+L221+M221+N221</f>
        <v>0</v>
      </c>
      <c r="P221" s="28">
        <f>O221*$K221</f>
        <v>0</v>
      </c>
      <c r="Q221" s="32"/>
    </row>
    <row r="222" spans="1:20" s="166" customFormat="1">
      <c r="A222" s="30" t="str">
        <f>IF(ISBLANK(E222),"",MAX($A$22:A221)+1)</f>
        <v/>
      </c>
      <c r="B222" s="70"/>
      <c r="C222" s="32"/>
      <c r="D222" s="32"/>
      <c r="E222" s="23"/>
      <c r="F222" s="23"/>
      <c r="G222" s="23"/>
      <c r="H222" s="23"/>
      <c r="I222" s="23"/>
      <c r="J222" s="23"/>
      <c r="K222" s="34"/>
      <c r="L222" s="25"/>
      <c r="M222" s="25"/>
      <c r="N222" s="25"/>
      <c r="O222" s="35">
        <f>+L222+M222+N222</f>
        <v>0</v>
      </c>
      <c r="P222" s="28">
        <f>O222*$K222</f>
        <v>0</v>
      </c>
      <c r="Q222" s="32"/>
    </row>
    <row r="223" spans="1:20" s="166" customFormat="1" ht="22.15" customHeight="1">
      <c r="A223" s="30" t="str">
        <f>IF(ISBLANK(E223),"",MAX($A$22:A222)+1)</f>
        <v/>
      </c>
      <c r="B223" s="70"/>
      <c r="C223" s="32"/>
      <c r="D223" s="32"/>
      <c r="E223" s="23"/>
      <c r="F223" s="23"/>
      <c r="G223" s="23"/>
      <c r="H223" s="23"/>
      <c r="I223" s="23"/>
      <c r="J223" s="23"/>
      <c r="K223" s="34"/>
      <c r="L223" s="25"/>
      <c r="M223" s="25"/>
      <c r="N223" s="25"/>
      <c r="O223" s="35">
        <f>+L223+M223+N223</f>
        <v>0</v>
      </c>
      <c r="P223" s="28">
        <f>O223*$K223</f>
        <v>0</v>
      </c>
      <c r="Q223" s="32"/>
    </row>
    <row r="224" spans="1:20" s="166" customFormat="1">
      <c r="A224" s="65"/>
      <c r="B224" s="65"/>
      <c r="C224" s="65"/>
      <c r="D224" s="65"/>
      <c r="E224" s="65"/>
      <c r="F224" s="65"/>
      <c r="G224" s="65"/>
      <c r="H224" s="65"/>
      <c r="I224" s="65"/>
      <c r="J224" s="65"/>
      <c r="K224" s="65"/>
      <c r="L224" s="65"/>
      <c r="M224" s="65"/>
      <c r="N224" s="65"/>
      <c r="O224" s="65"/>
      <c r="P224" s="65"/>
      <c r="Q224" s="65"/>
    </row>
  </sheetData>
  <autoFilter ref="A6:Q224"/>
  <mergeCells count="7">
    <mergeCell ref="Q6:Q7"/>
    <mergeCell ref="A6:A7"/>
    <mergeCell ref="B6:B7"/>
    <mergeCell ref="C6:C7"/>
    <mergeCell ref="D6:D7"/>
    <mergeCell ref="E6:E7"/>
    <mergeCell ref="K6:K7"/>
  </mergeCells>
  <phoneticPr fontId="53" type="noConversion"/>
  <printOptions horizontalCentered="1"/>
  <pageMargins left="0.5" right="0.5" top="0.5" bottom="0.5" header="0.3" footer="0.3"/>
  <pageSetup paperSize="9" scale="57"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T107"/>
  <sheetViews>
    <sheetView view="pageBreakPreview" zoomScaleNormal="85" zoomScaleSheetLayoutView="100" workbookViewId="0">
      <pane ySplit="7" topLeftCell="A92" activePane="bottomLeft" state="frozen"/>
      <selection activeCell="S67" sqref="S67"/>
      <selection pane="bottomLeft" activeCell="I15" sqref="I15"/>
    </sheetView>
  </sheetViews>
  <sheetFormatPr defaultRowHeight="14.25"/>
  <cols>
    <col min="1" max="1" width="4.5" customWidth="1"/>
    <col min="2" max="2" width="35.125" customWidth="1"/>
    <col min="3" max="4" width="28.125" customWidth="1"/>
    <col min="5" max="5" width="5.375" customWidth="1"/>
    <col min="6" max="6" width="10.875" customWidth="1"/>
    <col min="7" max="7" width="11.375" customWidth="1"/>
    <col min="8" max="9" width="10.875" customWidth="1"/>
    <col min="10" max="10" width="9.375" bestFit="1" customWidth="1"/>
    <col min="11" max="11" width="11.5" bestFit="1" customWidth="1"/>
    <col min="13" max="13" width="14.25" style="166" bestFit="1" customWidth="1"/>
    <col min="14" max="14" width="13.25" style="166" bestFit="1" customWidth="1"/>
    <col min="15" max="15" width="11.625" customWidth="1"/>
  </cols>
  <sheetData>
    <row r="1" spans="1:15" ht="18">
      <c r="A1" s="1" t="s">
        <v>415</v>
      </c>
      <c r="B1" s="67"/>
      <c r="C1" s="3"/>
      <c r="D1" s="3"/>
      <c r="E1" s="4"/>
      <c r="F1" s="5"/>
      <c r="G1" s="6"/>
      <c r="H1" s="6"/>
      <c r="I1" s="6"/>
      <c r="J1" s="7"/>
      <c r="K1" s="8"/>
      <c r="L1" s="9"/>
    </row>
    <row r="2" spans="1:15" ht="15">
      <c r="A2" s="2" t="str">
        <f>"DỰ ÁN / PROJECT : "&amp;[6]COVER!K10</f>
        <v>DỰ ÁN / PROJECT : AN KHANG FOODS JSC</v>
      </c>
      <c r="B2" s="68"/>
      <c r="C2" s="10"/>
      <c r="D2" s="10"/>
      <c r="E2" s="11"/>
      <c r="F2" s="12"/>
      <c r="G2" s="13"/>
      <c r="H2" s="13"/>
      <c r="I2" s="13"/>
      <c r="J2" s="14"/>
      <c r="K2" s="15"/>
      <c r="L2" s="16"/>
    </row>
    <row r="3" spans="1:15" ht="15">
      <c r="A3" s="2" t="str">
        <f>"HẠNG MỤC / ITEM : "&amp;B8</f>
        <v>HẠNG MỤC / ITEM : WC,Bảo Trì, Chứa Rác
 TOILET, MAINTENANCE, GARBAGE STORAGE</v>
      </c>
      <c r="B3" s="69"/>
      <c r="C3" s="10"/>
      <c r="D3" s="10"/>
      <c r="E3" s="17"/>
      <c r="F3" s="12"/>
      <c r="G3" s="13"/>
      <c r="H3" s="13"/>
      <c r="I3" s="13"/>
      <c r="J3" s="14"/>
      <c r="K3" s="15"/>
      <c r="L3" s="16"/>
    </row>
    <row r="4" spans="1:15" ht="15">
      <c r="A4" s="2" t="str">
        <f>"CHỦ ĐẦU TƯ / : "&amp;[6]COVER!K19</f>
        <v>CHỦ ĐẦU TƯ / : AN KHANG FOODS JSC</v>
      </c>
      <c r="B4" s="69"/>
      <c r="C4" s="10"/>
      <c r="D4" s="10"/>
      <c r="E4" s="17"/>
      <c r="F4" s="12"/>
      <c r="G4" s="13"/>
      <c r="H4" s="13"/>
      <c r="I4" s="13"/>
      <c r="J4" s="14"/>
      <c r="K4" s="15"/>
      <c r="L4" s="16"/>
    </row>
    <row r="5" spans="1:15" ht="15">
      <c r="A5" s="18"/>
      <c r="B5" s="69"/>
      <c r="C5" s="66"/>
      <c r="D5" s="19"/>
      <c r="E5" s="17"/>
      <c r="F5" s="12"/>
      <c r="G5" s="13"/>
      <c r="H5" s="13"/>
      <c r="I5" s="13"/>
      <c r="J5" s="14"/>
      <c r="K5" s="15"/>
      <c r="L5" s="16"/>
    </row>
    <row r="6" spans="1:15" ht="24" customHeight="1">
      <c r="A6" s="1128" t="s">
        <v>50</v>
      </c>
      <c r="B6" s="1129" t="s">
        <v>49</v>
      </c>
      <c r="C6" s="1130" t="s">
        <v>51</v>
      </c>
      <c r="D6" s="1131" t="s">
        <v>52</v>
      </c>
      <c r="E6" s="1130" t="s">
        <v>53</v>
      </c>
      <c r="F6" s="1130" t="s">
        <v>54</v>
      </c>
      <c r="G6" s="130" t="s">
        <v>411</v>
      </c>
      <c r="H6" s="130"/>
      <c r="I6" s="130"/>
      <c r="J6" s="131" t="s">
        <v>412</v>
      </c>
      <c r="K6" s="131"/>
      <c r="L6" s="1124" t="s">
        <v>13</v>
      </c>
      <c r="M6" s="167" t="s">
        <v>56</v>
      </c>
      <c r="N6" s="167" t="s">
        <v>55</v>
      </c>
    </row>
    <row r="7" spans="1:15" ht="48">
      <c r="A7" s="1128"/>
      <c r="B7" s="1129"/>
      <c r="C7" s="1130"/>
      <c r="D7" s="1132"/>
      <c r="E7" s="1130"/>
      <c r="F7" s="1130"/>
      <c r="G7" s="88" t="s">
        <v>56</v>
      </c>
      <c r="H7" s="88" t="s">
        <v>55</v>
      </c>
      <c r="I7" s="88" t="s">
        <v>57</v>
      </c>
      <c r="J7" s="88" t="s">
        <v>413</v>
      </c>
      <c r="K7" s="88" t="s">
        <v>414</v>
      </c>
      <c r="L7" s="1124"/>
    </row>
    <row r="8" spans="1:15" ht="24">
      <c r="A8" s="93" t="str">
        <f>A23</f>
        <v>***</v>
      </c>
      <c r="B8" s="103" t="str">
        <f>B23</f>
        <v>WC,Bảo Trì, Chứa Rác
 TOILET, MAINTENANCE, GARBAGE STORAGE</v>
      </c>
      <c r="C8" s="95"/>
      <c r="D8" s="96"/>
      <c r="E8" s="97"/>
      <c r="F8" s="98"/>
      <c r="G8" s="99"/>
      <c r="H8" s="99"/>
      <c r="I8" s="99"/>
      <c r="J8" s="100"/>
      <c r="K8" s="101" t="e">
        <f>SUBTOTAL(9,K9:K22)</f>
        <v>#REF!</v>
      </c>
      <c r="L8" s="102"/>
      <c r="M8" s="166" t="s">
        <v>450</v>
      </c>
      <c r="O8" s="145">
        <v>1.18</v>
      </c>
    </row>
    <row r="9" spans="1:15" s="73" customFormat="1" ht="24">
      <c r="A9" s="20" t="str">
        <f>A24</f>
        <v>B</v>
      </c>
      <c r="B9" s="70" t="str">
        <f>B24</f>
        <v>CÔNG TÁC ĐẤT
EARTHWORK</v>
      </c>
      <c r="C9" s="22"/>
      <c r="D9" s="22"/>
      <c r="E9" s="23"/>
      <c r="F9" s="24"/>
      <c r="G9" s="26"/>
      <c r="H9" s="26"/>
      <c r="I9" s="26"/>
      <c r="J9" s="26"/>
      <c r="K9" s="38" t="e">
        <f>K24</f>
        <v>#REF!</v>
      </c>
      <c r="L9" s="29"/>
      <c r="M9" s="137"/>
      <c r="N9" s="137"/>
    </row>
    <row r="10" spans="1:15" s="73" customFormat="1" ht="24">
      <c r="A10" s="20" t="str">
        <f>A34</f>
        <v>C</v>
      </c>
      <c r="B10" s="70" t="str">
        <f>B34</f>
        <v>CÔNG TÁC BÊ TÔNG
CONCRETE WORK</v>
      </c>
      <c r="C10" s="22"/>
      <c r="D10" s="22"/>
      <c r="E10" s="23"/>
      <c r="F10" s="24"/>
      <c r="G10" s="26"/>
      <c r="H10" s="26"/>
      <c r="I10" s="26"/>
      <c r="J10" s="26"/>
      <c r="K10" s="38" t="e">
        <f>K34</f>
        <v>#REF!</v>
      </c>
      <c r="L10" s="29"/>
      <c r="M10" s="137"/>
      <c r="N10" s="137"/>
    </row>
    <row r="11" spans="1:15" s="73" customFormat="1" ht="24">
      <c r="A11" s="20" t="str">
        <f>A44</f>
        <v>D</v>
      </c>
      <c r="B11" s="70" t="str">
        <f>B44</f>
        <v>CÔNG TÁC VÁN KHUÔN
FORMWORK</v>
      </c>
      <c r="C11" s="22"/>
      <c r="D11" s="22"/>
      <c r="E11" s="23"/>
      <c r="F11" s="24"/>
      <c r="G11" s="26"/>
      <c r="H11" s="26"/>
      <c r="I11" s="26"/>
      <c r="J11" s="26"/>
      <c r="K11" s="38" t="e">
        <f>K44</f>
        <v>#REF!</v>
      </c>
      <c r="L11" s="29"/>
      <c r="M11" s="137"/>
      <c r="N11" s="137"/>
    </row>
    <row r="12" spans="1:15" s="73" customFormat="1" ht="24">
      <c r="A12" s="20" t="str">
        <f>A52</f>
        <v>E</v>
      </c>
      <c r="B12" s="70" t="str">
        <f>B52</f>
        <v>CÔNG TÁC CỐT THÉP
REBAR WORK</v>
      </c>
      <c r="C12" s="22"/>
      <c r="D12" s="22"/>
      <c r="E12" s="23"/>
      <c r="F12" s="24"/>
      <c r="G12" s="26"/>
      <c r="H12" s="26"/>
      <c r="I12" s="26"/>
      <c r="J12" s="26"/>
      <c r="K12" s="38" t="e">
        <f>K52</f>
        <v>#REF!</v>
      </c>
      <c r="L12" s="29"/>
      <c r="M12" s="137"/>
      <c r="N12" s="137"/>
    </row>
    <row r="13" spans="1:15" s="73" customFormat="1" ht="24">
      <c r="A13" s="20" t="str">
        <f>A59</f>
        <v>F</v>
      </c>
      <c r="B13" s="70" t="str">
        <f>B59</f>
        <v>CÔNG TÁC XÂY 
BRICK WALL</v>
      </c>
      <c r="C13" s="22"/>
      <c r="D13" s="22"/>
      <c r="E13" s="23"/>
      <c r="F13" s="24"/>
      <c r="G13" s="26"/>
      <c r="H13" s="26"/>
      <c r="I13" s="26"/>
      <c r="J13" s="26"/>
      <c r="K13" s="38"/>
      <c r="L13" s="29"/>
      <c r="M13" s="137"/>
      <c r="N13" s="137"/>
    </row>
    <row r="14" spans="1:15" s="73" customFormat="1" ht="24">
      <c r="A14" s="20" t="str">
        <f>A67</f>
        <v>G</v>
      </c>
      <c r="B14" s="70" t="str">
        <f>B67</f>
        <v>CÔNG TÁC TÔ TRÁT
PLASTERING WORK</v>
      </c>
      <c r="C14" s="22"/>
      <c r="D14" s="22"/>
      <c r="E14" s="23"/>
      <c r="F14" s="24"/>
      <c r="G14" s="26"/>
      <c r="H14" s="26"/>
      <c r="I14" s="26"/>
      <c r="J14" s="26"/>
      <c r="K14" s="38" t="e">
        <f>K67</f>
        <v>#REF!</v>
      </c>
      <c r="L14" s="29"/>
      <c r="M14" s="137"/>
      <c r="N14" s="137"/>
    </row>
    <row r="15" spans="1:15" s="73" customFormat="1" ht="24">
      <c r="A15" s="20" t="str">
        <f>A73</f>
        <v>H</v>
      </c>
      <c r="B15" s="70" t="str">
        <f>B73</f>
        <v>CÔNG TÁC SƠN
PAINTING WORK</v>
      </c>
      <c r="C15" s="22"/>
      <c r="D15" s="22"/>
      <c r="E15" s="23"/>
      <c r="F15" s="24"/>
      <c r="G15" s="26"/>
      <c r="H15" s="26"/>
      <c r="I15" s="26"/>
      <c r="J15" s="26"/>
      <c r="K15" s="38" t="e">
        <f>K73</f>
        <v>#REF!</v>
      </c>
      <c r="L15" s="29"/>
      <c r="M15" s="137"/>
      <c r="N15" s="137"/>
    </row>
    <row r="16" spans="1:15" s="73" customFormat="1" ht="24">
      <c r="A16" s="20" t="str">
        <f>A77</f>
        <v>I</v>
      </c>
      <c r="B16" s="70" t="str">
        <f>B77</f>
        <v>CÔNG TÁC CHỐNG THẤM
WATERPROOFING WORK</v>
      </c>
      <c r="C16" s="22"/>
      <c r="D16" s="22"/>
      <c r="E16" s="23"/>
      <c r="F16" s="24"/>
      <c r="G16" s="26"/>
      <c r="H16" s="26"/>
      <c r="I16" s="26"/>
      <c r="J16" s="26"/>
      <c r="K16" s="38" t="e">
        <f>K77</f>
        <v>#REF!</v>
      </c>
      <c r="L16" s="29"/>
      <c r="M16" s="137"/>
      <c r="N16" s="137"/>
    </row>
    <row r="17" spans="1:15" s="73" customFormat="1" ht="24">
      <c r="A17" s="20" t="s">
        <v>37</v>
      </c>
      <c r="B17" s="70" t="str">
        <f>B80</f>
        <v>CÔNG TÁC HOÀN THIỆN NỀN SÀN
FLOOR FINISHING WORK</v>
      </c>
      <c r="C17" s="22"/>
      <c r="D17" s="22"/>
      <c r="E17" s="23"/>
      <c r="F17" s="24"/>
      <c r="G17" s="26"/>
      <c r="H17" s="26"/>
      <c r="I17" s="26"/>
      <c r="J17" s="26"/>
      <c r="K17" s="38"/>
      <c r="L17" s="29"/>
      <c r="M17" s="137"/>
      <c r="N17" s="137"/>
    </row>
    <row r="18" spans="1:15" s="73" customFormat="1" ht="24">
      <c r="A18" s="20" t="s">
        <v>38</v>
      </c>
      <c r="B18" s="70" t="str">
        <f>B84</f>
        <v>CÔNG TÁC TRẦN VÁCH
CEILING &amp; PARTITION WORKS</v>
      </c>
      <c r="C18" s="22"/>
      <c r="D18" s="22"/>
      <c r="E18" s="23"/>
      <c r="F18" s="24"/>
      <c r="G18" s="26"/>
      <c r="H18" s="26"/>
      <c r="I18" s="26"/>
      <c r="J18" s="26"/>
      <c r="K18" s="38" t="e">
        <f>K84</f>
        <v>#REF!</v>
      </c>
      <c r="L18" s="29"/>
      <c r="M18" s="137"/>
      <c r="N18" s="137"/>
    </row>
    <row r="19" spans="1:15" s="73" customFormat="1" ht="24">
      <c r="A19" s="20" t="s">
        <v>39</v>
      </c>
      <c r="B19" s="70" t="str">
        <f>B88</f>
        <v>CÔNG TÁC CỬA
DOOR WORK</v>
      </c>
      <c r="C19" s="22"/>
      <c r="D19" s="22"/>
      <c r="E19" s="23"/>
      <c r="F19" s="24"/>
      <c r="G19" s="26"/>
      <c r="H19" s="26"/>
      <c r="I19" s="26"/>
      <c r="J19" s="26"/>
      <c r="K19" s="38">
        <f>K88</f>
        <v>147141280</v>
      </c>
      <c r="L19" s="29"/>
      <c r="M19" s="137"/>
      <c r="N19" s="137"/>
    </row>
    <row r="20" spans="1:15" s="73" customFormat="1" ht="24">
      <c r="A20" s="20" t="s">
        <v>30</v>
      </c>
      <c r="B20" s="70" t="str">
        <f>B98</f>
        <v>CÔNG TÁC KHÁC
OTHER WORKS</v>
      </c>
      <c r="C20" s="22"/>
      <c r="D20" s="22"/>
      <c r="E20" s="23"/>
      <c r="F20" s="24"/>
      <c r="G20" s="26"/>
      <c r="H20" s="26"/>
      <c r="I20" s="26"/>
      <c r="J20" s="26"/>
      <c r="K20" s="38" t="e">
        <f>K98</f>
        <v>#REF!</v>
      </c>
      <c r="L20" s="29"/>
      <c r="M20" s="137"/>
      <c r="N20" s="137"/>
    </row>
    <row r="21" spans="1:15" s="73" customFormat="1" ht="24">
      <c r="A21" s="20" t="s">
        <v>40</v>
      </c>
      <c r="B21" s="70" t="str">
        <f>B102</f>
        <v>CÔNG TÁC BỔ SUNG TỪ NHÀ THẦU
ADDITIONAL WORK FROM THE CONTRACTOR</v>
      </c>
      <c r="C21" s="22"/>
      <c r="D21" s="22"/>
      <c r="E21" s="23"/>
      <c r="F21" s="24"/>
      <c r="G21" s="26"/>
      <c r="H21" s="26"/>
      <c r="I21" s="26"/>
      <c r="J21" s="26"/>
      <c r="K21" s="38">
        <f>K102</f>
        <v>0</v>
      </c>
      <c r="L21" s="29"/>
      <c r="M21" s="137"/>
      <c r="N21" s="137"/>
    </row>
    <row r="22" spans="1:15">
      <c r="A22" s="20"/>
      <c r="B22" s="21"/>
      <c r="C22" s="22"/>
      <c r="D22" s="22"/>
      <c r="E22" s="23"/>
      <c r="F22" s="24"/>
      <c r="G22" s="26"/>
      <c r="H22" s="26"/>
      <c r="I22" s="26"/>
      <c r="J22" s="27"/>
      <c r="K22" s="28"/>
      <c r="L22" s="29"/>
    </row>
    <row r="23" spans="1:15" ht="36">
      <c r="A23" s="93" t="s">
        <v>14</v>
      </c>
      <c r="B23" s="94" t="s">
        <v>628</v>
      </c>
      <c r="C23" s="95"/>
      <c r="D23" s="96"/>
      <c r="E23" s="97"/>
      <c r="F23" s="98"/>
      <c r="G23" s="99"/>
      <c r="H23" s="99"/>
      <c r="I23" s="99"/>
      <c r="J23" s="100"/>
      <c r="K23" s="101">
        <f>SUBTOTAL(9,K107:K347)</f>
        <v>0</v>
      </c>
      <c r="L23" s="102"/>
      <c r="M23" s="166" t="s">
        <v>450</v>
      </c>
      <c r="O23" s="145">
        <v>1.18</v>
      </c>
    </row>
    <row r="24" spans="1:15" ht="24">
      <c r="A24" s="86" t="s">
        <v>29</v>
      </c>
      <c r="B24" s="87" t="s">
        <v>60</v>
      </c>
      <c r="C24" s="85"/>
      <c r="D24" s="85"/>
      <c r="E24" s="82"/>
      <c r="F24" s="85"/>
      <c r="G24" s="83"/>
      <c r="H24" s="83"/>
      <c r="I24" s="83"/>
      <c r="J24" s="84"/>
      <c r="K24" s="84" t="e">
        <f>SUBTOTAL(9,K25:K33)</f>
        <v>#REF!</v>
      </c>
      <c r="L24" s="85"/>
    </row>
    <row r="25" spans="1:15" ht="24">
      <c r="A25" s="30">
        <f>IF(ISBLANK(E25),"",COUNTA($E$23:E25))</f>
        <v>1</v>
      </c>
      <c r="B25" s="70" t="s">
        <v>82</v>
      </c>
      <c r="C25" s="32"/>
      <c r="D25" s="32"/>
      <c r="E25" s="23" t="s">
        <v>0</v>
      </c>
      <c r="F25" s="34">
        <f>(2*2.6*2.6*1.85+3*2.2*2.2*1.85+2.6*1.9*1.85+2*2*2*1.85+2*2.4*1.7*1.85)*1.3</f>
        <v>118.18170000000001</v>
      </c>
      <c r="G25" s="25" t="e">
        <f>M25*$O$23</f>
        <v>#REF!</v>
      </c>
      <c r="H25" s="25" t="e">
        <f>N25*$O$23</f>
        <v>#REF!</v>
      </c>
      <c r="I25" s="25"/>
      <c r="J25" s="35" t="e">
        <f t="shared" ref="J25:J32" si="0">+G25+H25+I25</f>
        <v>#REF!</v>
      </c>
      <c r="K25" s="28" t="e">
        <f t="shared" ref="K25:K32" si="1">J25*$F25</f>
        <v>#REF!</v>
      </c>
      <c r="L25" s="32"/>
      <c r="M25" s="166" t="e">
        <f>'05 Nhà Ăn'!R24</f>
        <v>#REF!</v>
      </c>
      <c r="N25" s="166" t="e">
        <f>'05 Nhà Ăn'!S24</f>
        <v>#REF!</v>
      </c>
    </row>
    <row r="26" spans="1:15" ht="36">
      <c r="A26" s="30">
        <f>IF(ISBLANK(E26),"",COUNTA($E$23:E26))</f>
        <v>2</v>
      </c>
      <c r="B26" s="70" t="s">
        <v>179</v>
      </c>
      <c r="C26" s="32"/>
      <c r="D26" s="32"/>
      <c r="E26" s="23" t="s">
        <v>0</v>
      </c>
      <c r="F26" s="34">
        <f>((18*2+5.6*5)*0.4*0.25+(3.7*3)*0.4*0.25+4*0.3*0.25)*1.3</f>
        <v>10.153</v>
      </c>
      <c r="G26" s="25" t="e">
        <f t="shared" ref="G26:G32" si="2">M26*$O$23</f>
        <v>#REF!</v>
      </c>
      <c r="H26" s="25" t="e">
        <f t="shared" ref="H26:H32" si="3">N26*$O$23</f>
        <v>#REF!</v>
      </c>
      <c r="I26" s="25"/>
      <c r="J26" s="35" t="e">
        <f t="shared" si="0"/>
        <v>#REF!</v>
      </c>
      <c r="K26" s="28" t="e">
        <f t="shared" si="1"/>
        <v>#REF!</v>
      </c>
      <c r="L26" s="32"/>
      <c r="M26" s="166" t="e">
        <f>'05 Nhà Ăn'!R29</f>
        <v>#REF!</v>
      </c>
      <c r="N26" s="166" t="e">
        <f>'05 Nhà Ăn'!S29</f>
        <v>#REF!</v>
      </c>
    </row>
    <row r="27" spans="1:15" s="73" customFormat="1" ht="24">
      <c r="A27" s="30">
        <f>IF(ISBLANK(E27),"",COUNTA($E$23:E27))</f>
        <v>3</v>
      </c>
      <c r="B27" s="70" t="s">
        <v>84</v>
      </c>
      <c r="C27" s="32"/>
      <c r="D27" s="32"/>
      <c r="E27" s="23" t="s">
        <v>0</v>
      </c>
      <c r="F27" s="34">
        <f>(F25/1.3-F35-F37-F38-F41/3-F36-F39/2)*1.2</f>
        <v>82.365600000000001</v>
      </c>
      <c r="G27" s="25" t="e">
        <f t="shared" si="2"/>
        <v>#REF!</v>
      </c>
      <c r="H27" s="25" t="e">
        <f t="shared" si="3"/>
        <v>#REF!</v>
      </c>
      <c r="I27" s="38"/>
      <c r="J27" s="129" t="e">
        <f t="shared" si="0"/>
        <v>#REF!</v>
      </c>
      <c r="K27" s="28" t="e">
        <f t="shared" si="1"/>
        <v>#REF!</v>
      </c>
      <c r="L27" s="32"/>
      <c r="M27" s="137" t="e">
        <f>'05 Nhà Ăn'!R33</f>
        <v>#REF!</v>
      </c>
      <c r="N27" s="137" t="e">
        <f>'05 Nhà Ăn'!S33</f>
        <v>#REF!</v>
      </c>
    </row>
    <row r="28" spans="1:15" s="73" customFormat="1" ht="36">
      <c r="A28" s="30">
        <f>IF(ISBLANK(E28),"",COUNTA($E$23:E28))</f>
        <v>4</v>
      </c>
      <c r="B28" s="70" t="s">
        <v>126</v>
      </c>
      <c r="C28" s="32"/>
      <c r="D28" s="32"/>
      <c r="E28" s="23" t="s">
        <v>0</v>
      </c>
      <c r="F28" s="34">
        <f>F25+F26-F27</f>
        <v>45.969099999999997</v>
      </c>
      <c r="G28" s="25" t="e">
        <f t="shared" si="2"/>
        <v>#REF!</v>
      </c>
      <c r="H28" s="25" t="e">
        <f t="shared" si="3"/>
        <v>#REF!</v>
      </c>
      <c r="I28" s="38"/>
      <c r="J28" s="129" t="e">
        <f t="shared" si="0"/>
        <v>#REF!</v>
      </c>
      <c r="K28" s="28" t="e">
        <f t="shared" si="1"/>
        <v>#REF!</v>
      </c>
      <c r="L28" s="32"/>
      <c r="M28" s="137" t="e">
        <f>'05 Nhà Ăn'!R35</f>
        <v>#REF!</v>
      </c>
      <c r="N28" s="137" t="e">
        <f>'05 Nhà Ăn'!S35</f>
        <v>#REF!</v>
      </c>
    </row>
    <row r="29" spans="1:15" ht="24">
      <c r="A29" s="30">
        <f>IF(ISBLANK(E29),"",COUNTA($E$23:E29))</f>
        <v>5</v>
      </c>
      <c r="B29" s="70" t="s">
        <v>85</v>
      </c>
      <c r="C29" s="32"/>
      <c r="D29" s="32"/>
      <c r="E29" s="23" t="s">
        <v>3</v>
      </c>
      <c r="F29" s="34">
        <f>5.6*17</f>
        <v>95.199999999999989</v>
      </c>
      <c r="G29" s="25" t="e">
        <f t="shared" si="2"/>
        <v>#REF!</v>
      </c>
      <c r="H29" s="25" t="e">
        <f t="shared" si="3"/>
        <v>#REF!</v>
      </c>
      <c r="I29" s="25"/>
      <c r="J29" s="129" t="e">
        <f t="shared" si="0"/>
        <v>#REF!</v>
      </c>
      <c r="K29" s="28" t="e">
        <f t="shared" si="1"/>
        <v>#REF!</v>
      </c>
      <c r="L29" s="32"/>
      <c r="M29" s="166" t="e">
        <f>'05 Nhà Ăn'!R36</f>
        <v>#REF!</v>
      </c>
      <c r="N29" s="166" t="e">
        <f>'05 Nhà Ăn'!S36</f>
        <v>#REF!</v>
      </c>
    </row>
    <row r="30" spans="1:15" ht="36">
      <c r="A30" s="30">
        <f>IF(ISBLANK(E30),"",COUNTA($E$23:E30))</f>
        <v>6</v>
      </c>
      <c r="B30" s="70" t="s">
        <v>58</v>
      </c>
      <c r="C30" s="32"/>
      <c r="D30" s="32"/>
      <c r="E30" s="23" t="s">
        <v>3</v>
      </c>
      <c r="F30" s="34">
        <f>(18*2+5.6*5)*0.4+(3.7*3)*0.4+4*0.3</f>
        <v>31.240000000000002</v>
      </c>
      <c r="G30" s="25" t="e">
        <f t="shared" si="2"/>
        <v>#REF!</v>
      </c>
      <c r="H30" s="25" t="e">
        <f t="shared" si="3"/>
        <v>#REF!</v>
      </c>
      <c r="I30" s="25"/>
      <c r="J30" s="129" t="e">
        <f t="shared" si="0"/>
        <v>#REF!</v>
      </c>
      <c r="K30" s="28" t="e">
        <f t="shared" si="1"/>
        <v>#REF!</v>
      </c>
      <c r="L30" s="32"/>
      <c r="M30" s="166" t="e">
        <f>'05 Nhà Ăn'!R36</f>
        <v>#REF!</v>
      </c>
      <c r="N30" s="166" t="e">
        <f>'05 Nhà Ăn'!S36</f>
        <v>#REF!</v>
      </c>
    </row>
    <row r="31" spans="1:15" ht="24">
      <c r="A31" s="30">
        <f>IF(ISBLANK(E31),"",COUNTA($E$23:E31))</f>
        <v>7</v>
      </c>
      <c r="B31" s="70" t="s">
        <v>556</v>
      </c>
      <c r="C31" s="32"/>
      <c r="D31" s="32"/>
      <c r="E31" s="23" t="s">
        <v>0</v>
      </c>
      <c r="F31" s="34">
        <f>F29*0.15*1.3</f>
        <v>18.563999999999997</v>
      </c>
      <c r="G31" s="25" t="e">
        <f t="shared" si="2"/>
        <v>#REF!</v>
      </c>
      <c r="H31" s="25" t="e">
        <f t="shared" si="3"/>
        <v>#REF!</v>
      </c>
      <c r="I31" s="25"/>
      <c r="J31" s="129" t="e">
        <f t="shared" si="0"/>
        <v>#REF!</v>
      </c>
      <c r="K31" s="28" t="e">
        <f t="shared" si="1"/>
        <v>#REF!</v>
      </c>
      <c r="L31" s="32"/>
      <c r="M31" s="166" t="e">
        <f>'05 Nhà Ăn'!R42</f>
        <v>#REF!</v>
      </c>
      <c r="N31" s="166" t="e">
        <f>'05 Nhà Ăn'!S42</f>
        <v>#REF!</v>
      </c>
    </row>
    <row r="32" spans="1:15" ht="24">
      <c r="A32" s="30">
        <f>IF(ISBLANK(E32),"",COUNTA($E$23:E32))</f>
        <v>8</v>
      </c>
      <c r="B32" s="70" t="s">
        <v>602</v>
      </c>
      <c r="C32" s="32"/>
      <c r="D32" s="32"/>
      <c r="E32" s="23" t="s">
        <v>3</v>
      </c>
      <c r="F32" s="34">
        <f>F29</f>
        <v>95.199999999999989</v>
      </c>
      <c r="G32" s="25" t="e">
        <f t="shared" si="2"/>
        <v>#REF!</v>
      </c>
      <c r="H32" s="25" t="e">
        <f t="shared" si="3"/>
        <v>#REF!</v>
      </c>
      <c r="I32" s="25"/>
      <c r="J32" s="129" t="e">
        <f t="shared" si="0"/>
        <v>#REF!</v>
      </c>
      <c r="K32" s="28" t="e">
        <f t="shared" si="1"/>
        <v>#REF!</v>
      </c>
      <c r="L32" s="32"/>
      <c r="M32" s="166" t="e">
        <f>'05 Nhà Ăn'!R41</f>
        <v>#REF!</v>
      </c>
      <c r="N32" s="166" t="e">
        <f>'05 Nhà Ăn'!S41</f>
        <v>#REF!</v>
      </c>
    </row>
    <row r="33" spans="1:14">
      <c r="A33" s="30"/>
      <c r="B33" s="70"/>
      <c r="C33" s="32"/>
      <c r="D33" s="33"/>
      <c r="E33" s="23"/>
      <c r="F33" s="34"/>
      <c r="G33" s="25"/>
      <c r="H33" s="25"/>
      <c r="I33" s="25"/>
      <c r="J33" s="35"/>
      <c r="K33" s="28"/>
      <c r="L33" s="32"/>
    </row>
    <row r="34" spans="1:14" ht="36">
      <c r="A34" s="86" t="s">
        <v>31</v>
      </c>
      <c r="B34" s="87" t="s">
        <v>61</v>
      </c>
      <c r="C34" s="85"/>
      <c r="D34" s="85" t="s">
        <v>128</v>
      </c>
      <c r="E34" s="82"/>
      <c r="F34" s="85"/>
      <c r="G34" s="83"/>
      <c r="H34" s="83"/>
      <c r="I34" s="83"/>
      <c r="J34" s="84"/>
      <c r="K34" s="84" t="e">
        <f>SUBTOTAL(9,K35:K43)</f>
        <v>#REF!</v>
      </c>
      <c r="L34" s="85"/>
    </row>
    <row r="35" spans="1:14" ht="24">
      <c r="A35" s="30">
        <f>IF(ISBLANK(E35),"",COUNTA($E$23:E35))</f>
        <v>9</v>
      </c>
      <c r="B35" s="70" t="s">
        <v>182</v>
      </c>
      <c r="C35" s="32"/>
      <c r="D35" s="32"/>
      <c r="E35" s="23" t="s">
        <v>0</v>
      </c>
      <c r="F35" s="34">
        <f>2*2.6*2.6*0.05+3*2.2*2.2*0.05+2.6*1.9*0.05+2*2*2*0.05+2*2.4*1.7*0.05</f>
        <v>2.4570000000000003</v>
      </c>
      <c r="G35" s="25" t="e">
        <f t="shared" ref="G35:G42" si="4">M35*$O$23</f>
        <v>#REF!</v>
      </c>
      <c r="H35" s="25" t="e">
        <f t="shared" ref="H35:H42" si="5">N35*$O$23</f>
        <v>#REF!</v>
      </c>
      <c r="I35" s="25"/>
      <c r="J35" s="35" t="e">
        <f t="shared" ref="J35:J42" si="6">+G35+H35+I35</f>
        <v>#REF!</v>
      </c>
      <c r="K35" s="28" t="e">
        <f t="shared" ref="K35:K42" si="7">J35*$F35</f>
        <v>#REF!</v>
      </c>
      <c r="L35" s="32"/>
      <c r="M35" s="166" t="e">
        <f>'05 Nhà Ăn'!R44</f>
        <v>#REF!</v>
      </c>
      <c r="N35" s="166" t="e">
        <f>'05 Nhà Ăn'!S44</f>
        <v>#REF!</v>
      </c>
    </row>
    <row r="36" spans="1:14" ht="24">
      <c r="A36" s="30">
        <f>IF(ISBLANK(E36),"",COUNTA($E$23:E36))</f>
        <v>10</v>
      </c>
      <c r="B36" s="70" t="s">
        <v>130</v>
      </c>
      <c r="C36" s="32"/>
      <c r="D36" s="32"/>
      <c r="E36" s="23" t="s">
        <v>0</v>
      </c>
      <c r="F36" s="34">
        <f>(18*2+5.6*5)*0.4*0.05+(3.7*3)*0.4*0.05+4*0.3*0.05</f>
        <v>1.5620000000000003</v>
      </c>
      <c r="G36" s="25" t="e">
        <f t="shared" si="4"/>
        <v>#REF!</v>
      </c>
      <c r="H36" s="25" t="e">
        <f t="shared" si="5"/>
        <v>#REF!</v>
      </c>
      <c r="I36" s="25"/>
      <c r="J36" s="35" t="e">
        <f t="shared" si="6"/>
        <v>#REF!</v>
      </c>
      <c r="K36" s="28" t="e">
        <f t="shared" si="7"/>
        <v>#REF!</v>
      </c>
      <c r="L36" s="32"/>
      <c r="M36" s="166" t="e">
        <f>'05 Nhà Ăn'!R49</f>
        <v>#REF!</v>
      </c>
      <c r="N36" s="166" t="e">
        <f>'05 Nhà Ăn'!S49</f>
        <v>#REF!</v>
      </c>
    </row>
    <row r="37" spans="1:14" ht="24">
      <c r="A37" s="30">
        <f>IF(ISBLANK(E37),"",COUNTA($E$23:E37))</f>
        <v>11</v>
      </c>
      <c r="B37" s="70" t="s">
        <v>88</v>
      </c>
      <c r="C37" s="32"/>
      <c r="D37" s="32"/>
      <c r="E37" s="23" t="s">
        <v>0</v>
      </c>
      <c r="F37" s="34">
        <f>2*(2.4*2.4*0.25)+3*(2*2*0.2)+(2.4*1.8*0.25)+2*(1.8*1.8*0.2)+2*(2.2*1.6*0.2)</f>
        <v>9.0640000000000001</v>
      </c>
      <c r="G37" s="25" t="e">
        <f t="shared" si="4"/>
        <v>#REF!</v>
      </c>
      <c r="H37" s="25" t="e">
        <f t="shared" si="5"/>
        <v>#REF!</v>
      </c>
      <c r="I37" s="25"/>
      <c r="J37" s="35" t="e">
        <f t="shared" si="6"/>
        <v>#REF!</v>
      </c>
      <c r="K37" s="28" t="e">
        <f t="shared" si="7"/>
        <v>#REF!</v>
      </c>
      <c r="L37" s="32"/>
      <c r="M37" s="166" t="e">
        <f>'05 Nhà Ăn'!R53</f>
        <v>#REF!</v>
      </c>
      <c r="N37" s="166" t="e">
        <f>'05 Nhà Ăn'!S53</f>
        <v>#REF!</v>
      </c>
    </row>
    <row r="38" spans="1:14" ht="24">
      <c r="A38" s="30">
        <f>IF(ISBLANK(E38),"",COUNTA($E$23:E38))</f>
        <v>12</v>
      </c>
      <c r="B38" s="70" t="s">
        <v>89</v>
      </c>
      <c r="C38" s="32"/>
      <c r="D38" s="32"/>
      <c r="E38" s="23" t="s">
        <v>0</v>
      </c>
      <c r="F38" s="34">
        <f>F37/2</f>
        <v>4.532</v>
      </c>
      <c r="G38" s="25" t="e">
        <f t="shared" si="4"/>
        <v>#REF!</v>
      </c>
      <c r="H38" s="25" t="e">
        <f t="shared" si="5"/>
        <v>#REF!</v>
      </c>
      <c r="I38" s="25"/>
      <c r="J38" s="35" t="e">
        <f t="shared" si="6"/>
        <v>#REF!</v>
      </c>
      <c r="K38" s="28" t="e">
        <f t="shared" si="7"/>
        <v>#REF!</v>
      </c>
      <c r="L38" s="32"/>
      <c r="M38" s="166" t="e">
        <f t="shared" ref="M38:N42" si="8">M37</f>
        <v>#REF!</v>
      </c>
      <c r="N38" s="166" t="e">
        <f t="shared" si="8"/>
        <v>#REF!</v>
      </c>
    </row>
    <row r="39" spans="1:14" ht="24">
      <c r="A39" s="30">
        <f>IF(ISBLANK(E39),"",COUNTA($E$23:E39))</f>
        <v>13</v>
      </c>
      <c r="B39" s="70" t="s">
        <v>183</v>
      </c>
      <c r="C39" s="32"/>
      <c r="D39" s="32"/>
      <c r="E39" s="23" t="s">
        <v>0</v>
      </c>
      <c r="F39" s="34">
        <f>(18*2+5.6*5+3.7*3)*0.2*0.4+4*0.1*0.3</f>
        <v>6.1280000000000001</v>
      </c>
      <c r="G39" s="25" t="e">
        <f t="shared" si="4"/>
        <v>#REF!</v>
      </c>
      <c r="H39" s="25" t="e">
        <f t="shared" si="5"/>
        <v>#REF!</v>
      </c>
      <c r="I39" s="25"/>
      <c r="J39" s="35" t="e">
        <f t="shared" si="6"/>
        <v>#REF!</v>
      </c>
      <c r="K39" s="28" t="e">
        <f t="shared" si="7"/>
        <v>#REF!</v>
      </c>
      <c r="L39" s="32"/>
      <c r="M39" s="166" t="e">
        <f t="shared" si="8"/>
        <v>#REF!</v>
      </c>
      <c r="N39" s="166" t="e">
        <f t="shared" si="8"/>
        <v>#REF!</v>
      </c>
    </row>
    <row r="40" spans="1:14" ht="24">
      <c r="A40" s="30">
        <f>IF(ISBLANK(E40),"",COUNTA($E$23:E40))</f>
        <v>14</v>
      </c>
      <c r="B40" s="70" t="s">
        <v>603</v>
      </c>
      <c r="C40" s="32"/>
      <c r="D40" s="32"/>
      <c r="E40" s="23" t="s">
        <v>0</v>
      </c>
      <c r="F40" s="34">
        <f>17*5.6*0.1</f>
        <v>9.52</v>
      </c>
      <c r="G40" s="25" t="e">
        <f t="shared" si="4"/>
        <v>#REF!</v>
      </c>
      <c r="H40" s="25" t="e">
        <f t="shared" si="5"/>
        <v>#REF!</v>
      </c>
      <c r="I40" s="25"/>
      <c r="J40" s="35" t="e">
        <f t="shared" si="6"/>
        <v>#REF!</v>
      </c>
      <c r="K40" s="28" t="e">
        <f t="shared" si="7"/>
        <v>#REF!</v>
      </c>
      <c r="L40" s="32"/>
      <c r="M40" s="166" t="e">
        <f t="shared" si="8"/>
        <v>#REF!</v>
      </c>
      <c r="N40" s="166" t="e">
        <f t="shared" si="8"/>
        <v>#REF!</v>
      </c>
    </row>
    <row r="41" spans="1:14" ht="24">
      <c r="A41" s="30">
        <f>IF(ISBLANK(E41),"",COUNTA($E$23:E41))</f>
        <v>15</v>
      </c>
      <c r="B41" s="70" t="s">
        <v>91</v>
      </c>
      <c r="C41" s="32"/>
      <c r="D41" s="32"/>
      <c r="E41" s="23" t="s">
        <v>0</v>
      </c>
      <c r="F41" s="34">
        <f>8*(1+7.6)*0.2*0.3+2*(4.4+1)*0.2*0.3</f>
        <v>4.7759999999999998</v>
      </c>
      <c r="G41" s="25" t="e">
        <f t="shared" si="4"/>
        <v>#REF!</v>
      </c>
      <c r="H41" s="25" t="e">
        <f t="shared" si="5"/>
        <v>#REF!</v>
      </c>
      <c r="I41" s="25"/>
      <c r="J41" s="35" t="e">
        <f t="shared" si="6"/>
        <v>#REF!</v>
      </c>
      <c r="K41" s="28" t="e">
        <f t="shared" si="7"/>
        <v>#REF!</v>
      </c>
      <c r="L41" s="32"/>
      <c r="M41" s="166" t="e">
        <f t="shared" si="8"/>
        <v>#REF!</v>
      </c>
      <c r="N41" s="166" t="e">
        <f t="shared" si="8"/>
        <v>#REF!</v>
      </c>
    </row>
    <row r="42" spans="1:14" ht="24">
      <c r="A42" s="30">
        <f>IF(ISBLANK(E42),"",COUNTA($E$23:E42))</f>
        <v>16</v>
      </c>
      <c r="B42" s="70" t="s">
        <v>604</v>
      </c>
      <c r="C42" s="32"/>
      <c r="D42" s="32"/>
      <c r="E42" s="23" t="s">
        <v>0</v>
      </c>
      <c r="F42" s="34">
        <f>(5.4*5.4*0.12)+(3.7*5.6*0.1)+((18*2+5.6*5)*0.2*0.4)+(1.6*0.1*6)+(14.1*7*0.1)+((14*2+7*2+5.6*4)*0.2*0.4)+((13.7+5.6)*0.2*0.2)+(13.1*1.6*0.1)</f>
        <v>29.541200000000003</v>
      </c>
      <c r="G42" s="25" t="e">
        <f t="shared" si="4"/>
        <v>#REF!</v>
      </c>
      <c r="H42" s="25" t="e">
        <f t="shared" si="5"/>
        <v>#REF!</v>
      </c>
      <c r="I42" s="25"/>
      <c r="J42" s="35" t="e">
        <f t="shared" si="6"/>
        <v>#REF!</v>
      </c>
      <c r="K42" s="28" t="e">
        <f t="shared" si="7"/>
        <v>#REF!</v>
      </c>
      <c r="L42" s="32"/>
      <c r="M42" s="166" t="e">
        <f t="shared" si="8"/>
        <v>#REF!</v>
      </c>
      <c r="N42" s="166" t="e">
        <f t="shared" si="8"/>
        <v>#REF!</v>
      </c>
    </row>
    <row r="43" spans="1:14">
      <c r="A43" s="30"/>
      <c r="B43" s="70"/>
      <c r="C43" s="32"/>
      <c r="D43" s="32"/>
      <c r="E43" s="23"/>
      <c r="F43" s="34"/>
      <c r="G43" s="25"/>
      <c r="H43" s="25"/>
      <c r="I43" s="25"/>
      <c r="J43" s="35"/>
      <c r="K43" s="28"/>
      <c r="L43" s="32"/>
    </row>
    <row r="44" spans="1:14" ht="24">
      <c r="A44" s="86" t="s">
        <v>32</v>
      </c>
      <c r="B44" s="87" t="s">
        <v>62</v>
      </c>
      <c r="C44" s="85"/>
      <c r="D44" s="85"/>
      <c r="E44" s="82"/>
      <c r="F44" s="85"/>
      <c r="G44" s="83"/>
      <c r="H44" s="83"/>
      <c r="I44" s="83"/>
      <c r="J44" s="84"/>
      <c r="K44" s="84" t="e">
        <f>SUBTOTAL(9,K45:K51)</f>
        <v>#REF!</v>
      </c>
      <c r="L44" s="85"/>
    </row>
    <row r="45" spans="1:14" ht="24">
      <c r="A45" s="30">
        <f>IF(ISBLANK(E45),"",COUNTA($E$23:E45))</f>
        <v>17</v>
      </c>
      <c r="B45" s="70" t="s">
        <v>94</v>
      </c>
      <c r="C45" s="32"/>
      <c r="D45" s="32"/>
      <c r="E45" s="23" t="s">
        <v>3</v>
      </c>
      <c r="F45" s="34">
        <f>2*2.6*4*0.05+3*2.2*4*0.05+(2.6+1.9)*2*0.05+2*4*2*0.05+2*(2.4+1.7)*2*0.05</f>
        <v>4.4300000000000006</v>
      </c>
      <c r="G45" s="25" t="e">
        <f t="shared" ref="G45:G50" si="9">M45*$O$23</f>
        <v>#REF!</v>
      </c>
      <c r="H45" s="25" t="e">
        <f t="shared" ref="H45:H50" si="10">N45*$O$23</f>
        <v>#REF!</v>
      </c>
      <c r="I45" s="25"/>
      <c r="J45" s="35" t="e">
        <f t="shared" ref="J45:J50" si="11">+G45+H45+I45</f>
        <v>#REF!</v>
      </c>
      <c r="K45" s="28" t="e">
        <f t="shared" ref="K45:K50" si="12">J45*$F45</f>
        <v>#REF!</v>
      </c>
      <c r="L45" s="32"/>
      <c r="M45" s="166" t="e">
        <f>'05 Nhà Ăn'!R89</f>
        <v>#REF!</v>
      </c>
      <c r="N45" s="166" t="e">
        <f>'05 Nhà Ăn'!S89</f>
        <v>#REF!</v>
      </c>
    </row>
    <row r="46" spans="1:14" ht="24">
      <c r="A46" s="30">
        <f>IF(ISBLANK(E46),"",COUNTA($E$23:E46))</f>
        <v>18</v>
      </c>
      <c r="B46" s="70" t="s">
        <v>166</v>
      </c>
      <c r="C46" s="32"/>
      <c r="D46" s="32"/>
      <c r="E46" s="23" t="s">
        <v>3</v>
      </c>
      <c r="F46" s="34">
        <f>(18*2+5.6*5)*0.4*0.05+(3.7*3)*0.4*0.05+4*0.3*0.05</f>
        <v>1.5620000000000003</v>
      </c>
      <c r="G46" s="25" t="e">
        <f t="shared" si="9"/>
        <v>#REF!</v>
      </c>
      <c r="H46" s="25" t="e">
        <f t="shared" si="10"/>
        <v>#REF!</v>
      </c>
      <c r="I46" s="25"/>
      <c r="J46" s="35" t="e">
        <f t="shared" si="11"/>
        <v>#REF!</v>
      </c>
      <c r="K46" s="28" t="e">
        <f t="shared" si="12"/>
        <v>#REF!</v>
      </c>
      <c r="L46" s="32"/>
      <c r="M46" s="166" t="e">
        <f t="shared" ref="M46:N50" si="13">M45</f>
        <v>#REF!</v>
      </c>
      <c r="N46" s="166" t="e">
        <f t="shared" si="13"/>
        <v>#REF!</v>
      </c>
    </row>
    <row r="47" spans="1:14" ht="24">
      <c r="A47" s="30">
        <f>IF(ISBLANK(E47),"",COUNTA($E$23:E47))</f>
        <v>19</v>
      </c>
      <c r="B47" s="70" t="s">
        <v>95</v>
      </c>
      <c r="C47" s="32"/>
      <c r="D47" s="32"/>
      <c r="E47" s="23" t="s">
        <v>3</v>
      </c>
      <c r="F47" s="34">
        <f>2*(2.4*2.4*0.25)+3*(2*2*0.2)+(2.4*1.8*0.25)+2*(1.8*1.8*0.2)+2*(2.2*1.6*0.2)</f>
        <v>9.0640000000000001</v>
      </c>
      <c r="G47" s="25" t="e">
        <f t="shared" si="9"/>
        <v>#REF!</v>
      </c>
      <c r="H47" s="25" t="e">
        <f t="shared" si="10"/>
        <v>#REF!</v>
      </c>
      <c r="I47" s="25"/>
      <c r="J47" s="35" t="e">
        <f t="shared" si="11"/>
        <v>#REF!</v>
      </c>
      <c r="K47" s="28" t="e">
        <f t="shared" si="12"/>
        <v>#REF!</v>
      </c>
      <c r="L47" s="32"/>
      <c r="M47" s="166" t="e">
        <f t="shared" si="13"/>
        <v>#REF!</v>
      </c>
      <c r="N47" s="166" t="e">
        <f t="shared" si="13"/>
        <v>#REF!</v>
      </c>
    </row>
    <row r="48" spans="1:14" ht="24">
      <c r="A48" s="30">
        <f>IF(ISBLANK(E48),"",COUNTA($E$23:E48))</f>
        <v>20</v>
      </c>
      <c r="B48" s="70" t="s">
        <v>169</v>
      </c>
      <c r="C48" s="32"/>
      <c r="D48" s="32"/>
      <c r="E48" s="23" t="s">
        <v>3</v>
      </c>
      <c r="F48" s="34">
        <f>(18*2+5.6*5+3.7*3)*2*0.4+4*2*0.3</f>
        <v>62.48</v>
      </c>
      <c r="G48" s="25" t="e">
        <f t="shared" si="9"/>
        <v>#REF!</v>
      </c>
      <c r="H48" s="25" t="e">
        <f t="shared" si="10"/>
        <v>#REF!</v>
      </c>
      <c r="I48" s="25"/>
      <c r="J48" s="35" t="e">
        <f t="shared" si="11"/>
        <v>#REF!</v>
      </c>
      <c r="K48" s="28" t="e">
        <f t="shared" si="12"/>
        <v>#REF!</v>
      </c>
      <c r="L48" s="32"/>
      <c r="M48" s="166" t="e">
        <f t="shared" si="13"/>
        <v>#REF!</v>
      </c>
      <c r="N48" s="166" t="e">
        <f t="shared" si="13"/>
        <v>#REF!</v>
      </c>
    </row>
    <row r="49" spans="1:14" ht="24">
      <c r="A49" s="30">
        <f>IF(ISBLANK(E49),"",COUNTA($E$23:E49))</f>
        <v>21</v>
      </c>
      <c r="B49" s="70" t="s">
        <v>98</v>
      </c>
      <c r="C49" s="32"/>
      <c r="D49" s="32"/>
      <c r="E49" s="23" t="s">
        <v>3</v>
      </c>
      <c r="F49" s="34">
        <f>8*(1+7.6)*2*(0.2+0.3)+2*(4.4+1)*2*(0.2+0.3)</f>
        <v>79.599999999999994</v>
      </c>
      <c r="G49" s="25" t="e">
        <f t="shared" si="9"/>
        <v>#REF!</v>
      </c>
      <c r="H49" s="25" t="e">
        <f t="shared" si="10"/>
        <v>#REF!</v>
      </c>
      <c r="I49" s="25"/>
      <c r="J49" s="35" t="e">
        <f t="shared" si="11"/>
        <v>#REF!</v>
      </c>
      <c r="K49" s="28" t="e">
        <f t="shared" si="12"/>
        <v>#REF!</v>
      </c>
      <c r="L49" s="32"/>
      <c r="M49" s="166" t="e">
        <f t="shared" si="13"/>
        <v>#REF!</v>
      </c>
      <c r="N49" s="166" t="e">
        <f t="shared" si="13"/>
        <v>#REF!</v>
      </c>
    </row>
    <row r="50" spans="1:14" ht="24">
      <c r="A50" s="30">
        <f>IF(ISBLANK(E50),"",COUNTA($E$23:E50))</f>
        <v>22</v>
      </c>
      <c r="B50" s="70" t="s">
        <v>605</v>
      </c>
      <c r="C50" s="32"/>
      <c r="D50" s="32"/>
      <c r="E50" s="23" t="s">
        <v>3</v>
      </c>
      <c r="F50" s="34">
        <f>((5.4*5.4)+(3.7*5.6)+(1.6+1.4)*6+(18*2+5.6*5)*0.8)+((5.4*13.1)+(13.8*2+6.5*2)*0.8+(7*0.9*2)+(13.7+5.6)*0.6)</f>
        <v>246.48000000000002</v>
      </c>
      <c r="G50" s="25" t="e">
        <f t="shared" si="9"/>
        <v>#REF!</v>
      </c>
      <c r="H50" s="25" t="e">
        <f t="shared" si="10"/>
        <v>#REF!</v>
      </c>
      <c r="I50" s="25"/>
      <c r="J50" s="35" t="e">
        <f t="shared" si="11"/>
        <v>#REF!</v>
      </c>
      <c r="K50" s="28" t="e">
        <f t="shared" si="12"/>
        <v>#REF!</v>
      </c>
      <c r="L50" s="32"/>
      <c r="M50" s="166" t="e">
        <f t="shared" si="13"/>
        <v>#REF!</v>
      </c>
      <c r="N50" s="166" t="e">
        <f t="shared" si="13"/>
        <v>#REF!</v>
      </c>
    </row>
    <row r="51" spans="1:14">
      <c r="A51" s="30"/>
      <c r="B51" s="70"/>
      <c r="C51" s="32"/>
      <c r="D51" s="32"/>
      <c r="E51" s="23"/>
      <c r="F51" s="34"/>
      <c r="G51" s="25"/>
      <c r="H51" s="25"/>
      <c r="I51" s="25"/>
      <c r="J51" s="35"/>
      <c r="K51" s="28"/>
      <c r="L51" s="32"/>
    </row>
    <row r="52" spans="1:14" ht="24">
      <c r="A52" s="86" t="s">
        <v>33</v>
      </c>
      <c r="B52" s="87" t="s">
        <v>64</v>
      </c>
      <c r="C52" s="144"/>
      <c r="D52" s="85"/>
      <c r="E52" s="82"/>
      <c r="F52" s="85"/>
      <c r="G52" s="83"/>
      <c r="H52" s="83"/>
      <c r="I52" s="83"/>
      <c r="J52" s="84"/>
      <c r="K52" s="84" t="e">
        <f>SUBTOTAL(9,K53:K58)</f>
        <v>#REF!</v>
      </c>
      <c r="L52" s="85"/>
    </row>
    <row r="53" spans="1:14" ht="24">
      <c r="A53" s="30">
        <f>IF(ISBLANK(E53),"",COUNTA($E$23:E53))</f>
        <v>23</v>
      </c>
      <c r="B53" s="31" t="s">
        <v>69</v>
      </c>
      <c r="C53" s="29"/>
      <c r="D53" s="29"/>
      <c r="E53" s="23" t="s">
        <v>1</v>
      </c>
      <c r="F53" s="34">
        <f>F37*35</f>
        <v>317.24</v>
      </c>
      <c r="G53" s="25" t="e">
        <f t="shared" ref="G53:H57" si="14">M53*$O$23</f>
        <v>#REF!</v>
      </c>
      <c r="H53" s="25" t="e">
        <f t="shared" si="14"/>
        <v>#REF!</v>
      </c>
      <c r="I53" s="25"/>
      <c r="J53" s="35" t="e">
        <f>+G53+H53+I53</f>
        <v>#REF!</v>
      </c>
      <c r="K53" s="28" t="e">
        <f>J53*$F53</f>
        <v>#REF!</v>
      </c>
      <c r="L53" s="32"/>
      <c r="M53" s="166" t="e">
        <f>'05 Nhà Ăn'!R122</f>
        <v>#REF!</v>
      </c>
      <c r="N53" s="166" t="e">
        <f>'05 Nhà Ăn'!S122</f>
        <v>#REF!</v>
      </c>
    </row>
    <row r="54" spans="1:14" ht="24">
      <c r="A54" s="30">
        <f>IF(ISBLANK(E54),"",COUNTA($E$23:E54))</f>
        <v>24</v>
      </c>
      <c r="B54" s="31" t="s">
        <v>156</v>
      </c>
      <c r="C54" s="29"/>
      <c r="D54" s="29"/>
      <c r="E54" s="23" t="s">
        <v>1</v>
      </c>
      <c r="F54" s="34">
        <f>F41*145</f>
        <v>692.52</v>
      </c>
      <c r="G54" s="25" t="e">
        <f t="shared" si="14"/>
        <v>#REF!</v>
      </c>
      <c r="H54" s="25" t="e">
        <f t="shared" si="14"/>
        <v>#REF!</v>
      </c>
      <c r="I54" s="38"/>
      <c r="J54" s="129" t="e">
        <f>+G54+H54+I54</f>
        <v>#REF!</v>
      </c>
      <c r="K54" s="28" t="e">
        <f>J54*$F54</f>
        <v>#REF!</v>
      </c>
      <c r="L54" s="32"/>
      <c r="M54" s="166" t="e">
        <f t="shared" ref="M54:N57" si="15">M53</f>
        <v>#REF!</v>
      </c>
      <c r="N54" s="166" t="e">
        <f t="shared" si="15"/>
        <v>#REF!</v>
      </c>
    </row>
    <row r="55" spans="1:14" ht="24">
      <c r="A55" s="30">
        <f>IF(ISBLANK(E55),"",COUNTA($E$23:E55))</f>
        <v>25</v>
      </c>
      <c r="B55" s="31" t="s">
        <v>70</v>
      </c>
      <c r="C55" s="29"/>
      <c r="D55" s="29"/>
      <c r="E55" s="23" t="s">
        <v>1</v>
      </c>
      <c r="F55" s="34">
        <f>F39*145</f>
        <v>888.56000000000006</v>
      </c>
      <c r="G55" s="25" t="e">
        <f t="shared" si="14"/>
        <v>#REF!</v>
      </c>
      <c r="H55" s="25" t="e">
        <f t="shared" si="14"/>
        <v>#REF!</v>
      </c>
      <c r="I55" s="38"/>
      <c r="J55" s="129" t="e">
        <f>+G55+H55+I55</f>
        <v>#REF!</v>
      </c>
      <c r="K55" s="28" t="e">
        <f>J55*$F55</f>
        <v>#REF!</v>
      </c>
      <c r="L55" s="32"/>
      <c r="M55" s="166" t="e">
        <f t="shared" si="15"/>
        <v>#REF!</v>
      </c>
      <c r="N55" s="166" t="e">
        <f t="shared" si="15"/>
        <v>#REF!</v>
      </c>
    </row>
    <row r="56" spans="1:14" ht="24">
      <c r="A56" s="30">
        <f>IF(ISBLANK(E56),"",COUNTA($E$23:E56))</f>
        <v>26</v>
      </c>
      <c r="B56" s="31" t="s">
        <v>583</v>
      </c>
      <c r="C56" s="29"/>
      <c r="D56" s="29"/>
      <c r="E56" s="23" t="s">
        <v>1</v>
      </c>
      <c r="F56" s="34">
        <f>5.6*17*12*0.222</f>
        <v>253.61279999999996</v>
      </c>
      <c r="G56" s="25" t="e">
        <f t="shared" si="14"/>
        <v>#REF!</v>
      </c>
      <c r="H56" s="25" t="e">
        <f t="shared" si="14"/>
        <v>#REF!</v>
      </c>
      <c r="I56" s="38"/>
      <c r="J56" s="129" t="e">
        <f>+G56+H56+I56</f>
        <v>#REF!</v>
      </c>
      <c r="K56" s="28" t="e">
        <f>J56*$F56</f>
        <v>#REF!</v>
      </c>
      <c r="L56" s="32"/>
      <c r="M56" s="166" t="e">
        <f t="shared" si="15"/>
        <v>#REF!</v>
      </c>
      <c r="N56" s="166" t="e">
        <f t="shared" si="15"/>
        <v>#REF!</v>
      </c>
    </row>
    <row r="57" spans="1:14" ht="24">
      <c r="A57" s="30">
        <f>IF(ISBLANK(E57),"",COUNTA($E$23:E57))</f>
        <v>27</v>
      </c>
      <c r="B57" s="70" t="s">
        <v>606</v>
      </c>
      <c r="C57" s="29"/>
      <c r="D57" s="29"/>
      <c r="E57" s="23" t="s">
        <v>1</v>
      </c>
      <c r="F57" s="34">
        <f>F42*145</f>
        <v>4283.4740000000002</v>
      </c>
      <c r="G57" s="25" t="e">
        <f t="shared" si="14"/>
        <v>#REF!</v>
      </c>
      <c r="H57" s="25" t="e">
        <f t="shared" si="14"/>
        <v>#REF!</v>
      </c>
      <c r="I57" s="38"/>
      <c r="J57" s="129" t="e">
        <f>+G57+H57+I57</f>
        <v>#REF!</v>
      </c>
      <c r="K57" s="28" t="e">
        <f>J57*$F57</f>
        <v>#REF!</v>
      </c>
      <c r="L57" s="32"/>
      <c r="M57" s="166" t="e">
        <f t="shared" si="15"/>
        <v>#REF!</v>
      </c>
      <c r="N57" s="166" t="e">
        <f t="shared" si="15"/>
        <v>#REF!</v>
      </c>
    </row>
    <row r="58" spans="1:14">
      <c r="A58" s="30"/>
      <c r="B58" s="70"/>
      <c r="C58" s="32"/>
      <c r="D58" s="32"/>
      <c r="E58" s="23"/>
      <c r="F58" s="34"/>
      <c r="G58" s="25"/>
      <c r="H58" s="25"/>
      <c r="I58" s="25"/>
      <c r="J58" s="35"/>
      <c r="K58" s="28"/>
      <c r="L58" s="32"/>
    </row>
    <row r="59" spans="1:14" ht="48">
      <c r="A59" s="86" t="s">
        <v>34</v>
      </c>
      <c r="B59" s="87" t="s">
        <v>71</v>
      </c>
      <c r="C59" s="85"/>
      <c r="D59" s="85" t="s">
        <v>23</v>
      </c>
      <c r="E59" s="82"/>
      <c r="F59" s="85"/>
      <c r="G59" s="83"/>
      <c r="H59" s="83"/>
      <c r="I59" s="83"/>
      <c r="J59" s="84"/>
      <c r="K59" s="84" t="e">
        <f>SUBTOTAL(9,K60:K66)</f>
        <v>#REF!</v>
      </c>
      <c r="L59" s="85"/>
    </row>
    <row r="60" spans="1:14" ht="60">
      <c r="A60" s="30">
        <f>IF(ISBLANK(E60),"",COUNTA($E$23:E60))</f>
        <v>28</v>
      </c>
      <c r="B60" s="70" t="s">
        <v>72</v>
      </c>
      <c r="C60" s="32" t="s">
        <v>105</v>
      </c>
      <c r="D60" s="39"/>
      <c r="E60" s="23" t="s">
        <v>3</v>
      </c>
      <c r="F60" s="34">
        <f>((17*2+5.6*3)*3.4-2*1.2*2.2-3*1.4*2.4-1.4*2.2-2*2.4*0.8)+((14.1*2+5.6*2)*3.2-4*1.8*2.4-2*1.8*0.8)</f>
        <v>256.36</v>
      </c>
      <c r="G60" s="25" t="e">
        <f t="shared" ref="G60:G65" si="16">M60*$O$23</f>
        <v>#REF!</v>
      </c>
      <c r="H60" s="25" t="e">
        <f t="shared" ref="H60:H65" si="17">N60*$O$23</f>
        <v>#REF!</v>
      </c>
      <c r="I60" s="25"/>
      <c r="J60" s="35" t="e">
        <f t="shared" ref="J60:J65" si="18">+G60+H60+I60</f>
        <v>#REF!</v>
      </c>
      <c r="K60" s="28" t="e">
        <f t="shared" ref="K60:K65" si="19">J60*$F60</f>
        <v>#REF!</v>
      </c>
      <c r="L60" s="32"/>
      <c r="M60" s="166" t="e">
        <f>'05 Nhà Ăn'!R129</f>
        <v>#REF!</v>
      </c>
      <c r="N60" s="166" t="e">
        <f>'05 Nhà Ăn'!S129</f>
        <v>#REF!</v>
      </c>
    </row>
    <row r="61" spans="1:14" ht="60">
      <c r="A61" s="30">
        <f>IF(ISBLANK(E61),"",COUNTA($E$23:E61))</f>
        <v>29</v>
      </c>
      <c r="B61" s="70" t="s">
        <v>135</v>
      </c>
      <c r="C61" s="32" t="s">
        <v>136</v>
      </c>
      <c r="D61" s="32"/>
      <c r="E61" s="23" t="s">
        <v>3</v>
      </c>
      <c r="F61" s="34">
        <f>((5.6*3+3+3.7*2+0.4)*3.4)-1.2*2.3-2*0.9*2.3</f>
        <v>86.939999999999969</v>
      </c>
      <c r="G61" s="25" t="e">
        <f t="shared" si="16"/>
        <v>#REF!</v>
      </c>
      <c r="H61" s="25" t="e">
        <f t="shared" si="17"/>
        <v>#REF!</v>
      </c>
      <c r="I61" s="25"/>
      <c r="J61" s="35" t="e">
        <f t="shared" si="18"/>
        <v>#REF!</v>
      </c>
      <c r="K61" s="28" t="e">
        <f t="shared" si="19"/>
        <v>#REF!</v>
      </c>
      <c r="L61" s="32"/>
      <c r="M61" s="166" t="e">
        <f>'05 Nhà Ăn'!R143</f>
        <v>#REF!</v>
      </c>
      <c r="N61" s="166" t="e">
        <f>'05 Nhà Ăn'!S143</f>
        <v>#REF!</v>
      </c>
    </row>
    <row r="62" spans="1:14" ht="24">
      <c r="A62" s="30">
        <f>IF(ISBLANK(E62),"",COUNTA($E$23:E62))</f>
        <v>30</v>
      </c>
      <c r="B62" s="70" t="s">
        <v>187</v>
      </c>
      <c r="C62" s="32"/>
      <c r="D62" s="32"/>
      <c r="E62" s="23" t="s">
        <v>2</v>
      </c>
      <c r="F62" s="34">
        <f>6*3.4+6*3.2</f>
        <v>39.6</v>
      </c>
      <c r="G62" s="25" t="e">
        <f t="shared" si="16"/>
        <v>#REF!</v>
      </c>
      <c r="H62" s="25" t="e">
        <f t="shared" si="17"/>
        <v>#REF!</v>
      </c>
      <c r="I62" s="25"/>
      <c r="J62" s="35" t="e">
        <f t="shared" si="18"/>
        <v>#REF!</v>
      </c>
      <c r="K62" s="28" t="e">
        <f t="shared" si="19"/>
        <v>#REF!</v>
      </c>
      <c r="L62" s="32"/>
      <c r="M62" s="166" t="e">
        <f>'05 Nhà Ăn'!R150</f>
        <v>#REF!</v>
      </c>
      <c r="N62" s="166" t="e">
        <f>'05 Nhà Ăn'!S150</f>
        <v>#REF!</v>
      </c>
    </row>
    <row r="63" spans="1:14" ht="24">
      <c r="A63" s="30">
        <f>IF(ISBLANK(E63),"",COUNTA($E$23:E63))</f>
        <v>31</v>
      </c>
      <c r="B63" s="70" t="s">
        <v>189</v>
      </c>
      <c r="C63" s="32"/>
      <c r="D63" s="32"/>
      <c r="E63" s="23" t="s">
        <v>2</v>
      </c>
      <c r="F63" s="34">
        <f>4.8+5.6+2.8</f>
        <v>13.2</v>
      </c>
      <c r="G63" s="25" t="e">
        <f t="shared" si="16"/>
        <v>#REF!</v>
      </c>
      <c r="H63" s="25" t="e">
        <f t="shared" si="17"/>
        <v>#REF!</v>
      </c>
      <c r="I63" s="25"/>
      <c r="J63" s="35" t="e">
        <f t="shared" si="18"/>
        <v>#REF!</v>
      </c>
      <c r="K63" s="28" t="e">
        <f t="shared" si="19"/>
        <v>#REF!</v>
      </c>
      <c r="L63" s="32"/>
      <c r="M63" s="166" t="e">
        <f>M62</f>
        <v>#REF!</v>
      </c>
      <c r="N63" s="166" t="e">
        <f>N62</f>
        <v>#REF!</v>
      </c>
    </row>
    <row r="64" spans="1:14" ht="48">
      <c r="A64" s="30"/>
      <c r="B64" s="70" t="s">
        <v>607</v>
      </c>
      <c r="C64" s="32"/>
      <c r="D64" s="32"/>
      <c r="E64" s="23" t="s">
        <v>2</v>
      </c>
      <c r="F64" s="34">
        <f>1.4+2.8+5.2+1.5+1.8</f>
        <v>12.7</v>
      </c>
      <c r="G64" s="25" t="e">
        <f t="shared" si="16"/>
        <v>#REF!</v>
      </c>
      <c r="H64" s="25" t="e">
        <f t="shared" si="17"/>
        <v>#REF!</v>
      </c>
      <c r="I64" s="25"/>
      <c r="J64" s="35" t="e">
        <f t="shared" si="18"/>
        <v>#REF!</v>
      </c>
      <c r="K64" s="28" t="e">
        <f t="shared" si="19"/>
        <v>#REF!</v>
      </c>
      <c r="L64" s="32"/>
      <c r="M64" s="166" t="e">
        <f>M63</f>
        <v>#REF!</v>
      </c>
      <c r="N64" s="166" t="e">
        <f>N63</f>
        <v>#REF!</v>
      </c>
    </row>
    <row r="65" spans="1:20" ht="24">
      <c r="A65" s="30">
        <f>IF(ISBLANK(E65),"",COUNTA($E$23:E65))</f>
        <v>33</v>
      </c>
      <c r="B65" s="70" t="s">
        <v>190</v>
      </c>
      <c r="C65" s="32"/>
      <c r="D65" s="32"/>
      <c r="E65" s="23" t="s">
        <v>2</v>
      </c>
      <c r="F65" s="34">
        <f>6*2.4+14.1+7*2+1.6+1.3*2</f>
        <v>46.7</v>
      </c>
      <c r="G65" s="25" t="e">
        <f t="shared" si="16"/>
        <v>#REF!</v>
      </c>
      <c r="H65" s="25" t="e">
        <f t="shared" si="17"/>
        <v>#REF!</v>
      </c>
      <c r="I65" s="25"/>
      <c r="J65" s="35" t="e">
        <f t="shared" si="18"/>
        <v>#REF!</v>
      </c>
      <c r="K65" s="28" t="e">
        <f t="shared" si="19"/>
        <v>#REF!</v>
      </c>
      <c r="L65" s="32"/>
      <c r="M65" s="166" t="e">
        <f>'05 Nhà Ăn'!R152</f>
        <v>#REF!</v>
      </c>
      <c r="N65" s="166" t="e">
        <f>'05 Nhà Ăn'!S152</f>
        <v>#REF!</v>
      </c>
    </row>
    <row r="66" spans="1:20">
      <c r="A66" s="30"/>
      <c r="B66" s="70"/>
      <c r="C66" s="32"/>
      <c r="D66" s="32"/>
      <c r="E66" s="23"/>
      <c r="F66" s="34"/>
      <c r="G66" s="25"/>
      <c r="H66" s="25"/>
      <c r="I66" s="25"/>
      <c r="J66" s="35"/>
      <c r="K66" s="28"/>
      <c r="L66" s="32"/>
    </row>
    <row r="67" spans="1:20" ht="60">
      <c r="A67" s="86" t="s">
        <v>35</v>
      </c>
      <c r="B67" s="87" t="s">
        <v>106</v>
      </c>
      <c r="C67" s="85"/>
      <c r="D67" s="85" t="s">
        <v>48</v>
      </c>
      <c r="E67" s="82"/>
      <c r="F67" s="85"/>
      <c r="G67" s="83"/>
      <c r="H67" s="83"/>
      <c r="I67" s="83"/>
      <c r="J67" s="84"/>
      <c r="K67" s="84" t="e">
        <f>SUBTOTAL(9,K68:K72)</f>
        <v>#REF!</v>
      </c>
      <c r="L67" s="85"/>
    </row>
    <row r="68" spans="1:20" ht="36">
      <c r="A68" s="30">
        <f>IF(ISBLANK(E68),"",COUNTA($E$23:E68))</f>
        <v>34</v>
      </c>
      <c r="B68" s="70" t="s">
        <v>191</v>
      </c>
      <c r="C68" s="32"/>
      <c r="D68" s="39"/>
      <c r="E68" s="23" t="s">
        <v>3</v>
      </c>
      <c r="F68" s="34">
        <f>F60-5.6*3.4</f>
        <v>237.32000000000002</v>
      </c>
      <c r="G68" s="25" t="e">
        <f t="shared" ref="G68:H71" si="20">M68*$O$23</f>
        <v>#REF!</v>
      </c>
      <c r="H68" s="25" t="e">
        <f t="shared" si="20"/>
        <v>#REF!</v>
      </c>
      <c r="I68" s="25"/>
      <c r="J68" s="35" t="e">
        <f>+G68+H68+I68</f>
        <v>#REF!</v>
      </c>
      <c r="K68" s="28" t="e">
        <f>J68*$F68</f>
        <v>#REF!</v>
      </c>
      <c r="L68" s="32"/>
      <c r="M68" s="166" t="e">
        <f>'05 Nhà Ăn'!R155</f>
        <v>#REF!</v>
      </c>
      <c r="N68" s="166" t="e">
        <f>'05 Nhà Ăn'!S155</f>
        <v>#REF!</v>
      </c>
    </row>
    <row r="69" spans="1:20" ht="24">
      <c r="A69" s="30">
        <f>IF(ISBLANK(E69),"",COUNTA($E$23:E69))</f>
        <v>35</v>
      </c>
      <c r="B69" s="70" t="s">
        <v>192</v>
      </c>
      <c r="C69" s="32"/>
      <c r="D69" s="32"/>
      <c r="E69" s="23" t="s">
        <v>3</v>
      </c>
      <c r="F69" s="34">
        <f>F60+F61*2</f>
        <v>430.23999999999995</v>
      </c>
      <c r="G69" s="25" t="e">
        <f t="shared" si="20"/>
        <v>#REF!</v>
      </c>
      <c r="H69" s="25" t="e">
        <f t="shared" si="20"/>
        <v>#REF!</v>
      </c>
      <c r="I69" s="25"/>
      <c r="J69" s="35" t="e">
        <f>+G69+H69+I69</f>
        <v>#REF!</v>
      </c>
      <c r="K69" s="28" t="e">
        <f>J69*$F69</f>
        <v>#REF!</v>
      </c>
      <c r="L69" s="32"/>
      <c r="M69" s="166" t="e">
        <f>'05 Nhà Ăn'!R161</f>
        <v>#REF!</v>
      </c>
      <c r="N69" s="166" t="e">
        <f>'05 Nhà Ăn'!S161</f>
        <v>#REF!</v>
      </c>
    </row>
    <row r="70" spans="1:20" ht="60">
      <c r="A70" s="30">
        <f>IF(ISBLANK(E70),"",COUNTA($E$23:E70))</f>
        <v>36</v>
      </c>
      <c r="B70" s="70" t="s">
        <v>110</v>
      </c>
      <c r="C70" s="32"/>
      <c r="D70" s="32"/>
      <c r="E70" s="23" t="s">
        <v>3</v>
      </c>
      <c r="F70" s="34">
        <f>7*10*0.6+(18*2+6*2)*0.4+(14+6)*2.4+(14+6*2)*0.5+(5.6+1.5+2.8)*0.5+(1.8+1.6)*2.1</f>
        <v>134.29000000000002</v>
      </c>
      <c r="G70" s="25" t="e">
        <f t="shared" si="20"/>
        <v>#REF!</v>
      </c>
      <c r="H70" s="25" t="e">
        <f t="shared" si="20"/>
        <v>#REF!</v>
      </c>
      <c r="I70" s="25"/>
      <c r="J70" s="35" t="e">
        <f>+G70+H70+I70</f>
        <v>#REF!</v>
      </c>
      <c r="K70" s="28" t="e">
        <f>J70*$F70</f>
        <v>#REF!</v>
      </c>
      <c r="L70" s="32"/>
      <c r="M70" s="166" t="e">
        <f>M69</f>
        <v>#REF!</v>
      </c>
      <c r="N70" s="166" t="e">
        <f>N69</f>
        <v>#REF!</v>
      </c>
    </row>
    <row r="71" spans="1:20" ht="24">
      <c r="A71" s="30">
        <f>IF(ISBLANK(E71),"",COUNTA($E$23:E71))</f>
        <v>37</v>
      </c>
      <c r="B71" s="70" t="s">
        <v>111</v>
      </c>
      <c r="C71" s="32"/>
      <c r="D71" s="32"/>
      <c r="E71" s="23" t="s">
        <v>2</v>
      </c>
      <c r="F71" s="34">
        <f>(2.4*2+1.2)+(2.4*2+1.4)*3+(0.9+2.2*2)*2+(1.2+2.2*2)*2+(5*2+4)+(2.4+0.6)*2*4+(1.6+2.4)*2*2+(1.8+0.6)*2*2</f>
        <v>110</v>
      </c>
      <c r="G71" s="25" t="e">
        <f t="shared" si="20"/>
        <v>#REF!</v>
      </c>
      <c r="H71" s="25" t="e">
        <f t="shared" si="20"/>
        <v>#REF!</v>
      </c>
      <c r="I71" s="25"/>
      <c r="J71" s="35" t="e">
        <f>+G71+H71+I71</f>
        <v>#REF!</v>
      </c>
      <c r="K71" s="28" t="e">
        <f>J71*$F71</f>
        <v>#REF!</v>
      </c>
      <c r="L71" s="32"/>
      <c r="M71" s="166" t="e">
        <f>'05 Nhà Ăn'!R162</f>
        <v>#REF!</v>
      </c>
      <c r="N71" s="166" t="e">
        <f>'05 Nhà Ăn'!S162</f>
        <v>#REF!</v>
      </c>
    </row>
    <row r="72" spans="1:20">
      <c r="A72" s="30"/>
      <c r="B72" s="70"/>
      <c r="C72" s="32"/>
      <c r="D72" s="32"/>
      <c r="E72" s="23"/>
      <c r="F72" s="34"/>
      <c r="G72" s="25"/>
      <c r="H72" s="25"/>
      <c r="I72" s="25"/>
      <c r="J72" s="35"/>
      <c r="K72" s="28"/>
      <c r="L72" s="32"/>
    </row>
    <row r="73" spans="1:20" ht="24">
      <c r="A73" s="86" t="s">
        <v>36</v>
      </c>
      <c r="B73" s="87" t="s">
        <v>76</v>
      </c>
      <c r="C73" s="85"/>
      <c r="D73" s="85"/>
      <c r="E73" s="82"/>
      <c r="F73" s="85"/>
      <c r="G73" s="83"/>
      <c r="H73" s="83"/>
      <c r="I73" s="83"/>
      <c r="J73" s="84"/>
      <c r="K73" s="84" t="e">
        <f>SUBTOTAL(9,K74:K76)</f>
        <v>#REF!</v>
      </c>
      <c r="L73" s="85"/>
    </row>
    <row r="74" spans="1:20" ht="48">
      <c r="A74" s="30">
        <f>IF(ISBLANK(E74),"",COUNTA($E$23:E74))</f>
        <v>38</v>
      </c>
      <c r="B74" s="70" t="s">
        <v>429</v>
      </c>
      <c r="C74" s="150"/>
      <c r="D74" s="150"/>
      <c r="E74" s="23" t="s">
        <v>3</v>
      </c>
      <c r="F74" s="34">
        <f>F69-(5.6*4*3.4)+(5.6*5.6)+18.6*6.6</f>
        <v>508.19999999999993</v>
      </c>
      <c r="G74" s="25" t="e">
        <f>M74*$O$23</f>
        <v>#REF!</v>
      </c>
      <c r="H74" s="25" t="e">
        <f>N74*$O$23</f>
        <v>#REF!</v>
      </c>
      <c r="I74" s="25"/>
      <c r="J74" s="35" t="e">
        <f>+G74+H74+I74</f>
        <v>#REF!</v>
      </c>
      <c r="K74" s="28" t="e">
        <f>J74*$F74</f>
        <v>#REF!</v>
      </c>
      <c r="L74" s="32"/>
      <c r="M74" s="166" t="e">
        <f>'05 Nhà Ăn'!R172</f>
        <v>#REF!</v>
      </c>
      <c r="N74" s="166" t="e">
        <f>'05 Nhà Ăn'!S172</f>
        <v>#REF!</v>
      </c>
    </row>
    <row r="75" spans="1:20" ht="36">
      <c r="A75" s="30">
        <f>IF(ISBLANK(E75),"",COUNTA($E$23:E75))</f>
        <v>39</v>
      </c>
      <c r="B75" s="70" t="s">
        <v>427</v>
      </c>
      <c r="C75" s="150"/>
      <c r="D75" s="150"/>
      <c r="E75" s="23" t="s">
        <v>3</v>
      </c>
      <c r="F75" s="34">
        <f>F68+F70+F71*0.2</f>
        <v>393.61</v>
      </c>
      <c r="G75" s="25" t="e">
        <f>M75*$O$23</f>
        <v>#REF!</v>
      </c>
      <c r="H75" s="25" t="e">
        <f>N75*$O$23</f>
        <v>#REF!</v>
      </c>
      <c r="I75" s="25"/>
      <c r="J75" s="35" t="e">
        <f>+G75+H75+I75</f>
        <v>#REF!</v>
      </c>
      <c r="K75" s="28" t="e">
        <f>J75*$F75</f>
        <v>#REF!</v>
      </c>
      <c r="L75" s="32"/>
      <c r="M75" s="166" t="e">
        <f>'05 Nhà Ăn'!R173</f>
        <v>#REF!</v>
      </c>
      <c r="N75" s="166" t="e">
        <f>'05 Nhà Ăn'!S173</f>
        <v>#REF!</v>
      </c>
    </row>
    <row r="76" spans="1:20">
      <c r="A76" s="30"/>
      <c r="B76" s="70"/>
      <c r="C76" s="32"/>
      <c r="D76" s="32"/>
      <c r="E76" s="23"/>
      <c r="F76" s="34"/>
      <c r="G76" s="25"/>
      <c r="H76" s="25"/>
      <c r="I76" s="25"/>
      <c r="J76" s="35"/>
      <c r="K76" s="28"/>
      <c r="L76" s="32"/>
    </row>
    <row r="77" spans="1:20" ht="24">
      <c r="A77" s="86" t="s">
        <v>10</v>
      </c>
      <c r="B77" s="87" t="s">
        <v>113</v>
      </c>
      <c r="C77" s="85"/>
      <c r="D77" s="85"/>
      <c r="E77" s="82"/>
      <c r="F77" s="85"/>
      <c r="G77" s="83"/>
      <c r="H77" s="83"/>
      <c r="I77" s="83"/>
      <c r="J77" s="84"/>
      <c r="K77" s="84" t="e">
        <f>SUBTOTAL(9,K78:K79)</f>
        <v>#REF!</v>
      </c>
      <c r="L77" s="85"/>
    </row>
    <row r="78" spans="1:20" ht="48">
      <c r="A78" s="30">
        <f>IF(ISBLANK(E78),"",COUNTA($E$23:E78))</f>
        <v>40</v>
      </c>
      <c r="B78" s="70" t="s">
        <v>608</v>
      </c>
      <c r="C78" s="32"/>
      <c r="D78" s="32"/>
      <c r="E78" s="23" t="s">
        <v>3</v>
      </c>
      <c r="F78" s="34">
        <f>4.4*2.2</f>
        <v>9.6800000000000015</v>
      </c>
      <c r="G78" s="25" t="e">
        <f>M78*$O$23</f>
        <v>#REF!</v>
      </c>
      <c r="H78" s="25" t="e">
        <f>N78*$O$23</f>
        <v>#REF!</v>
      </c>
      <c r="I78" s="25"/>
      <c r="J78" s="35" t="e">
        <f>+G78+H78+I78</f>
        <v>#REF!</v>
      </c>
      <c r="K78" s="28" t="e">
        <f t="shared" ref="K78:K83" si="21">J78*$F78</f>
        <v>#REF!</v>
      </c>
      <c r="L78" s="32"/>
      <c r="M78" s="166" t="e">
        <f>'05 Nhà Ăn'!R178</f>
        <v>#REF!</v>
      </c>
      <c r="N78" s="166" t="e">
        <f>'05 Nhà Ăn'!S178</f>
        <v>#REF!</v>
      </c>
    </row>
    <row r="79" spans="1:20" ht="36">
      <c r="A79" s="30">
        <f>IF(ISBLANK(E79),"",COUNTA($E$23:E79))</f>
        <v>41</v>
      </c>
      <c r="B79" s="70" t="s">
        <v>610</v>
      </c>
      <c r="C79" s="32">
        <v>0</v>
      </c>
      <c r="D79" s="32"/>
      <c r="E79" s="23" t="s">
        <v>3</v>
      </c>
      <c r="F79" s="34">
        <f>(7+0.8)*14.4+5*7.8</f>
        <v>151.32</v>
      </c>
      <c r="G79" s="25" t="e">
        <f>M79*$O$23</f>
        <v>#REF!</v>
      </c>
      <c r="H79" s="25" t="e">
        <f>N79*$O$23</f>
        <v>#REF!</v>
      </c>
      <c r="I79" s="25"/>
      <c r="J79" s="35" t="e">
        <f>+G79+H79+I79</f>
        <v>#REF!</v>
      </c>
      <c r="K79" s="28" t="e">
        <f t="shared" si="21"/>
        <v>#REF!</v>
      </c>
      <c r="L79" s="32"/>
      <c r="M79" s="166" t="e">
        <f>'05 Nhà Ăn'!R177</f>
        <v>#REF!</v>
      </c>
      <c r="N79" s="166" t="e">
        <f>'05 Nhà Ăn'!S177</f>
        <v>#REF!</v>
      </c>
    </row>
    <row r="80" spans="1:20" ht="24">
      <c r="A80" s="86" t="s">
        <v>37</v>
      </c>
      <c r="B80" s="87" t="s">
        <v>220</v>
      </c>
      <c r="C80" s="85"/>
      <c r="D80" s="85"/>
      <c r="E80" s="82"/>
      <c r="F80" s="82"/>
      <c r="G80" s="82"/>
      <c r="H80" s="82"/>
      <c r="I80" s="82"/>
      <c r="J80" s="82"/>
      <c r="K80" s="84" t="e">
        <f>SUBTOTAL(9,K81:K82)</f>
        <v>#REF!</v>
      </c>
      <c r="L80" s="83"/>
      <c r="M80" s="209"/>
      <c r="N80" s="209"/>
      <c r="O80" s="84"/>
      <c r="P80" s="84">
        <f>SUBTOTAL(9,P81:P99)</f>
        <v>0</v>
      </c>
      <c r="Q80" s="85"/>
      <c r="R80" s="166"/>
      <c r="S80" s="166">
        <v>0</v>
      </c>
      <c r="T80" s="166"/>
    </row>
    <row r="81" spans="1:15" ht="24">
      <c r="A81" s="30">
        <f>IF(ISBLANK(E81),"",COUNTA($E$23:E81))</f>
        <v>42</v>
      </c>
      <c r="B81" s="70" t="s">
        <v>611</v>
      </c>
      <c r="C81" s="32"/>
      <c r="D81" s="32"/>
      <c r="E81" s="23" t="s">
        <v>3</v>
      </c>
      <c r="F81" s="34">
        <f>5.6*4*1.8-0.9*2.2*2</f>
        <v>36.36</v>
      </c>
      <c r="G81" s="25" t="e">
        <f>M81*$O$23</f>
        <v>#REF!</v>
      </c>
      <c r="H81" s="25" t="e">
        <f>N81*$O$23</f>
        <v>#REF!</v>
      </c>
      <c r="I81" s="25"/>
      <c r="J81" s="35" t="e">
        <f>+G81+H81+I81</f>
        <v>#REF!</v>
      </c>
      <c r="K81" s="28" t="e">
        <f t="shared" si="21"/>
        <v>#REF!</v>
      </c>
      <c r="L81" s="32"/>
      <c r="M81" s="166" t="e">
        <f>'05 Nhà Ăn'!R190</f>
        <v>#REF!</v>
      </c>
      <c r="N81" s="166" t="e">
        <f>'05 Nhà Ăn'!S190</f>
        <v>#REF!</v>
      </c>
    </row>
    <row r="82" spans="1:15" ht="48">
      <c r="A82" s="30">
        <f>IF(ISBLANK(E82),"",COUNTA($E$23:E82))</f>
        <v>43</v>
      </c>
      <c r="B82" s="70" t="s">
        <v>609</v>
      </c>
      <c r="C82" s="32"/>
      <c r="D82" s="32"/>
      <c r="E82" s="23" t="s">
        <v>3</v>
      </c>
      <c r="F82" s="34">
        <f>5.6*5.5</f>
        <v>30.799999999999997</v>
      </c>
      <c r="G82" s="25" t="e">
        <f>M82*$O$23</f>
        <v>#REF!</v>
      </c>
      <c r="H82" s="25" t="e">
        <f>N82*$O$23</f>
        <v>#REF!</v>
      </c>
      <c r="I82" s="25"/>
      <c r="J82" s="35" t="e">
        <f>+G82+H82+I82</f>
        <v>#REF!</v>
      </c>
      <c r="K82" s="28" t="e">
        <f>J82*$F82</f>
        <v>#REF!</v>
      </c>
      <c r="L82" s="32"/>
      <c r="M82" s="166" t="e">
        <f>'05 Nhà Ăn'!R184</f>
        <v>#REF!</v>
      </c>
      <c r="N82" s="166" t="e">
        <f>'05 Nhà Ăn'!S184</f>
        <v>#REF!</v>
      </c>
    </row>
    <row r="83" spans="1:15">
      <c r="A83" s="30" t="str">
        <f>IF(ISBLANK(E83),"",MAX($A$23:A79)+1)</f>
        <v/>
      </c>
      <c r="B83" s="70"/>
      <c r="C83" s="32"/>
      <c r="D83" s="32"/>
      <c r="E83" s="23"/>
      <c r="F83" s="34"/>
      <c r="G83" s="25"/>
      <c r="H83" s="25"/>
      <c r="I83" s="25"/>
      <c r="J83" s="35">
        <f>+G83+H83</f>
        <v>0</v>
      </c>
      <c r="K83" s="28">
        <f t="shared" si="21"/>
        <v>0</v>
      </c>
      <c r="L83" s="32"/>
    </row>
    <row r="84" spans="1:15" ht="24">
      <c r="A84" s="86" t="s">
        <v>37</v>
      </c>
      <c r="B84" s="87" t="s">
        <v>221</v>
      </c>
      <c r="C84" s="85"/>
      <c r="D84" s="85"/>
      <c r="E84" s="82"/>
      <c r="F84" s="85"/>
      <c r="G84" s="83"/>
      <c r="H84" s="83"/>
      <c r="I84" s="83"/>
      <c r="J84" s="84"/>
      <c r="K84" s="84" t="e">
        <f>SUBTOTAL(9,K85:K87)</f>
        <v>#REF!</v>
      </c>
      <c r="L84" s="85"/>
    </row>
    <row r="85" spans="1:15" ht="60">
      <c r="A85" s="30">
        <f>IF(ISBLANK(E85),"",COUNTA($E$23:E85))</f>
        <v>44</v>
      </c>
      <c r="B85" s="70" t="s">
        <v>198</v>
      </c>
      <c r="C85" s="32"/>
      <c r="D85" s="32"/>
      <c r="E85" s="23" t="s">
        <v>3</v>
      </c>
      <c r="F85" s="34">
        <f>5.6*5.6</f>
        <v>31.359999999999996</v>
      </c>
      <c r="G85" s="25" t="e">
        <f>M85*$O$23</f>
        <v>#REF!</v>
      </c>
      <c r="H85" s="25" t="e">
        <f>N85*$O$23</f>
        <v>#REF!</v>
      </c>
      <c r="I85" s="38"/>
      <c r="J85" s="129" t="e">
        <f>+G85+H85+I85</f>
        <v>#REF!</v>
      </c>
      <c r="K85" s="28" t="e">
        <f>J85*$F85</f>
        <v>#REF!</v>
      </c>
      <c r="L85" s="32"/>
      <c r="M85" s="166" t="e">
        <f>'05 Nhà Ăn'!R201</f>
        <v>#REF!</v>
      </c>
      <c r="N85" s="166" t="e">
        <f>'05 Nhà Ăn'!S201</f>
        <v>#REF!</v>
      </c>
    </row>
    <row r="86" spans="1:15" ht="48">
      <c r="A86" s="30">
        <f>IF(ISBLANK(E86),"",COUNTA($E$23:E86))</f>
        <v>45</v>
      </c>
      <c r="B86" s="70" t="s">
        <v>657</v>
      </c>
      <c r="C86" s="32"/>
      <c r="D86" s="32"/>
      <c r="E86" s="23" t="s">
        <v>3</v>
      </c>
      <c r="F86" s="34">
        <f>5*1.5*2+3*0.5*1+(3.6*2+1.2)*2</f>
        <v>33.299999999999997</v>
      </c>
      <c r="G86" s="25" t="e">
        <f>M86*$O$23</f>
        <v>#REF!</v>
      </c>
      <c r="H86" s="25" t="e">
        <f>N86*$O$23</f>
        <v>#REF!</v>
      </c>
      <c r="I86" s="38"/>
      <c r="J86" s="129" t="e">
        <f>+G86+H86+I86</f>
        <v>#REF!</v>
      </c>
      <c r="K86" s="28" t="e">
        <f>J86*$F86</f>
        <v>#REF!</v>
      </c>
      <c r="L86" s="32"/>
      <c r="M86" s="166" t="e">
        <f>'01 Nhà Xưởng 01+02'!#REF!</f>
        <v>#REF!</v>
      </c>
      <c r="N86" s="166" t="e">
        <f>'01 Nhà Xưởng 01+02'!#REF!</f>
        <v>#REF!</v>
      </c>
    </row>
    <row r="87" spans="1:15">
      <c r="A87" s="30" t="str">
        <f>IF(ISBLANK(E87),"",COUNTA($E$23:E87))</f>
        <v/>
      </c>
      <c r="B87" s="70"/>
      <c r="C87" s="32"/>
      <c r="D87" s="32"/>
      <c r="E87" s="23"/>
      <c r="F87" s="34"/>
      <c r="G87" s="25"/>
      <c r="H87" s="25"/>
      <c r="I87" s="25"/>
      <c r="J87" s="35">
        <f>+G87+H87+I87</f>
        <v>0</v>
      </c>
      <c r="K87" s="28">
        <f>J87*$F87</f>
        <v>0</v>
      </c>
      <c r="L87" s="32"/>
    </row>
    <row r="88" spans="1:15" ht="24">
      <c r="A88" s="86" t="s">
        <v>38</v>
      </c>
      <c r="B88" s="87" t="s">
        <v>47</v>
      </c>
      <c r="C88" s="85"/>
      <c r="D88" s="85"/>
      <c r="E88" s="82"/>
      <c r="F88" s="85"/>
      <c r="G88" s="83"/>
      <c r="H88" s="83"/>
      <c r="I88" s="83"/>
      <c r="J88" s="84"/>
      <c r="K88" s="84">
        <f>SUBTOTAL(9,K89:K97)</f>
        <v>147141280</v>
      </c>
      <c r="L88" s="85"/>
    </row>
    <row r="89" spans="1:15" s="73" customFormat="1">
      <c r="A89" s="30">
        <f>IF(ISBLANK(E89),"",COUNTA($E$23:E89))</f>
        <v>46</v>
      </c>
      <c r="B89" s="70" t="s">
        <v>658</v>
      </c>
      <c r="C89" s="32"/>
      <c r="D89" s="32"/>
      <c r="E89" s="23" t="s">
        <v>5</v>
      </c>
      <c r="F89" s="34">
        <v>1</v>
      </c>
      <c r="G89" s="25">
        <f t="shared" ref="G89:G96" si="22">M89*$O$23</f>
        <v>7327800</v>
      </c>
      <c r="H89" s="25">
        <f t="shared" ref="H89:H96" si="23">N89*$O$23</f>
        <v>814200</v>
      </c>
      <c r="I89" s="25"/>
      <c r="J89" s="35">
        <f t="shared" ref="J89:J96" si="24">+G89+H89+I89</f>
        <v>8142000</v>
      </c>
      <c r="K89" s="28">
        <f t="shared" ref="K89:K97" si="25">J89*$F89</f>
        <v>8142000</v>
      </c>
      <c r="L89" s="32"/>
      <c r="M89" s="137">
        <f t="shared" ref="M89:M96" si="26">O89*0.9</f>
        <v>6210000</v>
      </c>
      <c r="N89" s="137">
        <f t="shared" ref="N89:N96" si="27">O89*0.1</f>
        <v>690000</v>
      </c>
      <c r="O89" s="73">
        <v>6900000</v>
      </c>
    </row>
    <row r="90" spans="1:15" s="73" customFormat="1">
      <c r="A90" s="30">
        <f>IF(ISBLANK(E90),"",COUNTA($E$23:E90))</f>
        <v>47</v>
      </c>
      <c r="B90" s="70" t="s">
        <v>659</v>
      </c>
      <c r="C90" s="32"/>
      <c r="D90" s="32"/>
      <c r="E90" s="23" t="s">
        <v>5</v>
      </c>
      <c r="F90" s="34">
        <v>3</v>
      </c>
      <c r="G90" s="25">
        <f t="shared" si="22"/>
        <v>8389800</v>
      </c>
      <c r="H90" s="25">
        <f t="shared" si="23"/>
        <v>932200</v>
      </c>
      <c r="I90" s="25"/>
      <c r="J90" s="35">
        <f t="shared" si="24"/>
        <v>9322000</v>
      </c>
      <c r="K90" s="28">
        <f t="shared" si="25"/>
        <v>27966000</v>
      </c>
      <c r="L90" s="32"/>
      <c r="M90" s="137">
        <f t="shared" si="26"/>
        <v>7110000</v>
      </c>
      <c r="N90" s="137">
        <f t="shared" si="27"/>
        <v>790000</v>
      </c>
      <c r="O90" s="73">
        <v>7900000</v>
      </c>
    </row>
    <row r="91" spans="1:15" s="73" customFormat="1">
      <c r="A91" s="30">
        <f>IF(ISBLANK(E91),"",COUNTA($E$23:E91))</f>
        <v>48</v>
      </c>
      <c r="B91" s="70" t="s">
        <v>660</v>
      </c>
      <c r="C91" s="32"/>
      <c r="D91" s="32"/>
      <c r="E91" s="23" t="s">
        <v>5</v>
      </c>
      <c r="F91" s="34">
        <v>2</v>
      </c>
      <c r="G91" s="25">
        <f t="shared" si="22"/>
        <v>4248000</v>
      </c>
      <c r="H91" s="25">
        <f t="shared" si="23"/>
        <v>472000</v>
      </c>
      <c r="I91" s="25"/>
      <c r="J91" s="35">
        <f t="shared" si="24"/>
        <v>4720000</v>
      </c>
      <c r="K91" s="28">
        <f t="shared" si="25"/>
        <v>9440000</v>
      </c>
      <c r="L91" s="32"/>
      <c r="M91" s="137">
        <f t="shared" si="26"/>
        <v>3600000</v>
      </c>
      <c r="N91" s="137">
        <f t="shared" si="27"/>
        <v>400000</v>
      </c>
      <c r="O91" s="73">
        <v>4000000</v>
      </c>
    </row>
    <row r="92" spans="1:15" s="73" customFormat="1">
      <c r="A92" s="30">
        <f>IF(ISBLANK(E92),"",COUNTA($E$23:E92))</f>
        <v>49</v>
      </c>
      <c r="B92" s="70" t="s">
        <v>661</v>
      </c>
      <c r="C92" s="32"/>
      <c r="D92" s="32"/>
      <c r="E92" s="23" t="s">
        <v>5</v>
      </c>
      <c r="F92" s="34">
        <v>2</v>
      </c>
      <c r="G92" s="25">
        <f t="shared" si="22"/>
        <v>7965000</v>
      </c>
      <c r="H92" s="25">
        <f t="shared" si="23"/>
        <v>885000</v>
      </c>
      <c r="I92" s="25"/>
      <c r="J92" s="35">
        <f t="shared" si="24"/>
        <v>8850000</v>
      </c>
      <c r="K92" s="28">
        <f t="shared" si="25"/>
        <v>17700000</v>
      </c>
      <c r="L92" s="32"/>
      <c r="M92" s="137">
        <f t="shared" si="26"/>
        <v>6750000</v>
      </c>
      <c r="N92" s="137">
        <f t="shared" si="27"/>
        <v>750000</v>
      </c>
      <c r="O92" s="73">
        <v>7500000</v>
      </c>
    </row>
    <row r="93" spans="1:15" s="73" customFormat="1" ht="24">
      <c r="A93" s="30">
        <f>IF(ISBLANK(E93),"",COUNTA($E$23:E93))</f>
        <v>50</v>
      </c>
      <c r="B93" s="70" t="s">
        <v>662</v>
      </c>
      <c r="C93" s="32"/>
      <c r="D93" s="32"/>
      <c r="E93" s="23" t="s">
        <v>5</v>
      </c>
      <c r="F93" s="34">
        <v>1</v>
      </c>
      <c r="G93" s="25">
        <f t="shared" si="22"/>
        <v>39294000</v>
      </c>
      <c r="H93" s="25">
        <f t="shared" si="23"/>
        <v>4366000</v>
      </c>
      <c r="I93" s="25"/>
      <c r="J93" s="35">
        <f t="shared" si="24"/>
        <v>43660000</v>
      </c>
      <c r="K93" s="28">
        <f t="shared" si="25"/>
        <v>43660000</v>
      </c>
      <c r="L93" s="32"/>
      <c r="M93" s="137">
        <f t="shared" si="26"/>
        <v>33300000</v>
      </c>
      <c r="N93" s="137">
        <f t="shared" si="27"/>
        <v>3700000</v>
      </c>
      <c r="O93" s="73">
        <v>37000000</v>
      </c>
    </row>
    <row r="94" spans="1:15" s="73" customFormat="1">
      <c r="A94" s="30">
        <f>IF(ISBLANK(E94),"",COUNTA($E$23:E94))</f>
        <v>51</v>
      </c>
      <c r="B94" s="70" t="s">
        <v>612</v>
      </c>
      <c r="C94" s="32"/>
      <c r="D94" s="32"/>
      <c r="E94" s="23" t="s">
        <v>3</v>
      </c>
      <c r="F94" s="34">
        <f>4*2.4*0.6</f>
        <v>5.76</v>
      </c>
      <c r="G94" s="25">
        <f t="shared" si="22"/>
        <v>2230200</v>
      </c>
      <c r="H94" s="25">
        <f t="shared" si="23"/>
        <v>247800</v>
      </c>
      <c r="I94" s="25"/>
      <c r="J94" s="35">
        <f t="shared" si="24"/>
        <v>2478000</v>
      </c>
      <c r="K94" s="28">
        <f t="shared" si="25"/>
        <v>14273280</v>
      </c>
      <c r="L94" s="32"/>
      <c r="M94" s="137">
        <f t="shared" si="26"/>
        <v>1890000</v>
      </c>
      <c r="N94" s="137">
        <f t="shared" si="27"/>
        <v>210000</v>
      </c>
      <c r="O94" s="73">
        <v>2100000</v>
      </c>
    </row>
    <row r="95" spans="1:15" s="73" customFormat="1">
      <c r="A95" s="30">
        <f>IF(ISBLANK(E95),"",COUNTA($E$23:E95))</f>
        <v>52</v>
      </c>
      <c r="B95" s="70" t="s">
        <v>613</v>
      </c>
      <c r="C95" s="32"/>
      <c r="D95" s="32"/>
      <c r="E95" s="23" t="s">
        <v>5</v>
      </c>
      <c r="F95" s="34">
        <v>2</v>
      </c>
      <c r="G95" s="25">
        <f t="shared" si="22"/>
        <v>7434000</v>
      </c>
      <c r="H95" s="25">
        <f t="shared" si="23"/>
        <v>826000</v>
      </c>
      <c r="I95" s="25"/>
      <c r="J95" s="35">
        <f t="shared" si="24"/>
        <v>8260000</v>
      </c>
      <c r="K95" s="28">
        <f t="shared" si="25"/>
        <v>16520000</v>
      </c>
      <c r="L95" s="32"/>
      <c r="M95" s="137">
        <f t="shared" si="26"/>
        <v>6300000</v>
      </c>
      <c r="N95" s="137">
        <f t="shared" si="27"/>
        <v>700000</v>
      </c>
      <c r="O95" s="73">
        <v>7000000</v>
      </c>
    </row>
    <row r="96" spans="1:15" s="73" customFormat="1">
      <c r="A96" s="30">
        <f>IF(ISBLANK(E96),"",COUNTA($E$23:E96))</f>
        <v>53</v>
      </c>
      <c r="B96" s="70" t="s">
        <v>614</v>
      </c>
      <c r="C96" s="32"/>
      <c r="D96" s="32"/>
      <c r="E96" s="23" t="s">
        <v>5</v>
      </c>
      <c r="F96" s="34">
        <v>2</v>
      </c>
      <c r="G96" s="25">
        <f t="shared" si="22"/>
        <v>4248000</v>
      </c>
      <c r="H96" s="25">
        <f t="shared" si="23"/>
        <v>472000</v>
      </c>
      <c r="I96" s="25"/>
      <c r="J96" s="35">
        <f t="shared" si="24"/>
        <v>4720000</v>
      </c>
      <c r="K96" s="28">
        <f t="shared" si="25"/>
        <v>9440000</v>
      </c>
      <c r="L96" s="32"/>
      <c r="M96" s="137">
        <f t="shared" si="26"/>
        <v>3600000</v>
      </c>
      <c r="N96" s="137">
        <f t="shared" si="27"/>
        <v>400000</v>
      </c>
      <c r="O96" s="73">
        <v>4000000</v>
      </c>
    </row>
    <row r="97" spans="1:15">
      <c r="A97" s="30" t="str">
        <f>IF(ISBLANK(E97),"",MAX($A$23:A88)+1)</f>
        <v/>
      </c>
      <c r="B97" s="70"/>
      <c r="C97" s="32"/>
      <c r="D97" s="32"/>
      <c r="E97" s="23"/>
      <c r="F97" s="34"/>
      <c r="G97" s="25"/>
      <c r="H97" s="25"/>
      <c r="I97" s="25"/>
      <c r="J97" s="35">
        <f>+G97+H97</f>
        <v>0</v>
      </c>
      <c r="K97" s="28">
        <f t="shared" si="25"/>
        <v>0</v>
      </c>
      <c r="L97" s="32"/>
    </row>
    <row r="98" spans="1:15" ht="24">
      <c r="A98" s="86" t="s">
        <v>39</v>
      </c>
      <c r="B98" s="87" t="s">
        <v>164</v>
      </c>
      <c r="C98" s="85"/>
      <c r="D98" s="85"/>
      <c r="E98" s="82"/>
      <c r="F98" s="85"/>
      <c r="G98" s="83"/>
      <c r="H98" s="83"/>
      <c r="I98" s="83"/>
      <c r="J98" s="84"/>
      <c r="K98" s="84" t="e">
        <f>SUBTOTAL(9,K99:K99)</f>
        <v>#REF!</v>
      </c>
      <c r="L98" s="85"/>
    </row>
    <row r="99" spans="1:15" ht="24">
      <c r="A99" s="30">
        <f>IF(ISBLANK(E99),"",COUNTA($E$23:E99))</f>
        <v>54</v>
      </c>
      <c r="B99" s="70" t="s">
        <v>118</v>
      </c>
      <c r="C99" s="32"/>
      <c r="D99" s="33"/>
      <c r="E99" s="23" t="s">
        <v>4</v>
      </c>
      <c r="F99" s="34">
        <v>3</v>
      </c>
      <c r="G99" s="25" t="e">
        <f>M99*$O$23</f>
        <v>#REF!</v>
      </c>
      <c r="H99" s="25">
        <f>N99*$O$23</f>
        <v>0</v>
      </c>
      <c r="I99" s="25"/>
      <c r="J99" s="35" t="e">
        <f>+G99+H99+I99</f>
        <v>#REF!</v>
      </c>
      <c r="K99" s="28" t="e">
        <f>J99*$F99</f>
        <v>#REF!</v>
      </c>
      <c r="L99" s="32"/>
      <c r="M99" s="166" t="e">
        <f>'05 Nhà Ăn'!R215</f>
        <v>#REF!</v>
      </c>
    </row>
    <row r="100" spans="1:15">
      <c r="A100" s="164"/>
      <c r="B100" s="160"/>
      <c r="C100" s="161"/>
      <c r="D100" s="161"/>
      <c r="E100" s="146"/>
      <c r="F100" s="147"/>
      <c r="G100" s="148"/>
      <c r="H100" s="148"/>
      <c r="I100" s="148"/>
      <c r="J100" s="162"/>
      <c r="K100" s="163"/>
      <c r="L100" s="161"/>
    </row>
    <row r="101" spans="1:15">
      <c r="A101" s="30" t="str">
        <f>IF(ISBLANK(E101),"",MAX($A$23:A99)+1)</f>
        <v/>
      </c>
      <c r="B101" s="70"/>
      <c r="C101" s="32"/>
      <c r="D101" s="32"/>
      <c r="E101" s="23"/>
      <c r="F101" s="34"/>
      <c r="G101" s="25"/>
      <c r="H101" s="25"/>
      <c r="I101" s="25"/>
      <c r="J101" s="35">
        <f>+G101+H101</f>
        <v>0</v>
      </c>
      <c r="K101" s="28">
        <f>J101*$F101</f>
        <v>0</v>
      </c>
      <c r="L101" s="32"/>
    </row>
    <row r="102" spans="1:15" ht="36">
      <c r="A102" s="86" t="s">
        <v>30</v>
      </c>
      <c r="B102" s="87" t="s">
        <v>59</v>
      </c>
      <c r="C102" s="85"/>
      <c r="D102" s="85"/>
      <c r="E102" s="82"/>
      <c r="F102" s="85"/>
      <c r="G102" s="83"/>
      <c r="H102" s="83"/>
      <c r="I102" s="83"/>
      <c r="J102" s="84"/>
      <c r="K102" s="84">
        <f>SUBTOTAL(9,K103:K106)</f>
        <v>0</v>
      </c>
      <c r="L102" s="85"/>
    </row>
    <row r="103" spans="1:15">
      <c r="A103" s="30" t="str">
        <f>IF(ISBLANK(E103),"",MAX($A$23:A102)+1)</f>
        <v/>
      </c>
      <c r="B103" s="70"/>
      <c r="C103" s="32"/>
      <c r="D103" s="32"/>
      <c r="E103" s="23"/>
      <c r="F103" s="34"/>
      <c r="G103" s="25"/>
      <c r="H103" s="25"/>
      <c r="I103" s="25"/>
      <c r="J103" s="35">
        <f>+G103+H103+I103</f>
        <v>0</v>
      </c>
      <c r="K103" s="28">
        <f>J103*$F103</f>
        <v>0</v>
      </c>
      <c r="L103" s="32"/>
    </row>
    <row r="104" spans="1:15">
      <c r="A104" s="30" t="str">
        <f>IF(ISBLANK(E104),"",MAX($A$23:A103)+1)</f>
        <v/>
      </c>
      <c r="B104" s="70"/>
      <c r="C104" s="32"/>
      <c r="D104" s="32"/>
      <c r="E104" s="23"/>
      <c r="F104" s="34"/>
      <c r="G104" s="25"/>
      <c r="H104" s="25"/>
      <c r="I104" s="25"/>
      <c r="J104" s="35">
        <f>+G104+H104+I104</f>
        <v>0</v>
      </c>
      <c r="K104" s="28">
        <f>J104*$F104</f>
        <v>0</v>
      </c>
      <c r="L104" s="32"/>
    </row>
    <row r="105" spans="1:15">
      <c r="A105" s="30" t="str">
        <f>IF(ISBLANK(E105),"",MAX($A$23:A104)+1)</f>
        <v/>
      </c>
      <c r="B105" s="70"/>
      <c r="C105" s="32"/>
      <c r="D105" s="32"/>
      <c r="E105" s="23"/>
      <c r="F105" s="34"/>
      <c r="G105" s="25"/>
      <c r="H105" s="25"/>
      <c r="I105" s="25"/>
      <c r="J105" s="35">
        <f>+G105+H105+I105</f>
        <v>0</v>
      </c>
      <c r="K105" s="28">
        <f>J105*$F105</f>
        <v>0</v>
      </c>
      <c r="L105" s="32"/>
    </row>
    <row r="106" spans="1:15">
      <c r="A106" s="30" t="str">
        <f>IF(ISBLANK(E106),"",MAX($A$23:A105)+1)</f>
        <v/>
      </c>
      <c r="B106" s="70"/>
      <c r="C106" s="32"/>
      <c r="D106" s="32"/>
      <c r="E106" s="23"/>
      <c r="F106" s="34"/>
      <c r="G106" s="25"/>
      <c r="H106" s="25"/>
      <c r="I106" s="25"/>
      <c r="J106" s="35">
        <f>+G106+H106+I106</f>
        <v>0</v>
      </c>
      <c r="K106" s="28">
        <f>J106*$F106</f>
        <v>0</v>
      </c>
      <c r="L106" s="32"/>
    </row>
    <row r="107" spans="1:15">
      <c r="A107" s="93">
        <f>A122</f>
        <v>0</v>
      </c>
      <c r="B107" s="103">
        <f>B122</f>
        <v>0</v>
      </c>
      <c r="C107" s="95"/>
      <c r="D107" s="96"/>
      <c r="E107" s="97"/>
      <c r="F107" s="98"/>
      <c r="G107" s="99"/>
      <c r="H107" s="99"/>
      <c r="I107" s="99"/>
      <c r="J107" s="100"/>
      <c r="K107" s="101">
        <f>SUBTOTAL(9,K108:K121)</f>
        <v>0</v>
      </c>
      <c r="L107" s="102"/>
      <c r="M107" s="166" t="s">
        <v>450</v>
      </c>
      <c r="O107" s="145">
        <v>10067532.0128069</v>
      </c>
    </row>
  </sheetData>
  <autoFilter ref="A6:L107"/>
  <mergeCells count="7">
    <mergeCell ref="L6:L7"/>
    <mergeCell ref="A6:A7"/>
    <mergeCell ref="B6:B7"/>
    <mergeCell ref="C6:C7"/>
    <mergeCell ref="D6:D7"/>
    <mergeCell ref="E6:E7"/>
    <mergeCell ref="F6:F7"/>
  </mergeCells>
  <printOptions horizontalCentered="1"/>
  <pageMargins left="0.5" right="0.5" top="0.5" bottom="0.5" header="0.3" footer="0.3"/>
  <pageSetup scale="67" orientation="landscape" r:id="rId1"/>
  <colBreaks count="1" manualBreakCount="1">
    <brk id="12"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O77"/>
  <sheetViews>
    <sheetView view="pageBreakPreview" zoomScaleNormal="100" zoomScaleSheetLayoutView="100" workbookViewId="0">
      <pane ySplit="7" topLeftCell="A66" activePane="bottomLeft" state="frozen"/>
      <selection activeCell="S67" sqref="S67"/>
      <selection pane="bottomLeft" activeCell="A17" sqref="A17:XFD74"/>
    </sheetView>
  </sheetViews>
  <sheetFormatPr defaultRowHeight="14.25"/>
  <cols>
    <col min="1" max="1" width="4.5" customWidth="1"/>
    <col min="2" max="2" width="44.625" customWidth="1"/>
    <col min="3" max="3" width="36.875" customWidth="1"/>
    <col min="4" max="4" width="28.125" customWidth="1"/>
    <col min="5" max="5" width="5.375" customWidth="1"/>
    <col min="6" max="6" width="10.875" customWidth="1"/>
    <col min="7" max="7" width="9.375" bestFit="1" customWidth="1"/>
    <col min="8" max="9" width="10.875" customWidth="1"/>
    <col min="10" max="10" width="9.875" bestFit="1" customWidth="1"/>
    <col min="11" max="11" width="13.125" bestFit="1" customWidth="1"/>
    <col min="13" max="13" width="14.125" style="166" bestFit="1" customWidth="1"/>
    <col min="14" max="14" width="13" style="166" bestFit="1" customWidth="1"/>
    <col min="15" max="15" width="12" style="166" customWidth="1"/>
  </cols>
  <sheetData>
    <row r="1" spans="1:14" ht="18">
      <c r="A1" s="1" t="s">
        <v>415</v>
      </c>
      <c r="B1" s="67"/>
      <c r="C1" s="3"/>
      <c r="D1" s="3"/>
      <c r="E1" s="4"/>
      <c r="F1" s="5"/>
      <c r="G1" s="6"/>
      <c r="H1" s="6"/>
      <c r="I1" s="6"/>
      <c r="J1" s="7"/>
      <c r="K1" s="8"/>
      <c r="L1" s="9"/>
    </row>
    <row r="2" spans="1:14" ht="15">
      <c r="A2" s="2" t="str">
        <f>"DỰ ÁN / PROJECT : "&amp;[6]COVER!K10</f>
        <v>DỰ ÁN / PROJECT : AN KHANG FOODS JSC</v>
      </c>
      <c r="B2" s="68"/>
      <c r="C2" s="10"/>
      <c r="D2" s="10"/>
      <c r="E2" s="11"/>
      <c r="F2" s="12"/>
      <c r="G2" s="13"/>
      <c r="H2" s="13"/>
      <c r="I2" s="13"/>
      <c r="J2" s="14"/>
      <c r="K2" s="15"/>
      <c r="L2" s="16"/>
    </row>
    <row r="3" spans="1:14" ht="15">
      <c r="A3" s="2" t="str">
        <f>"HẠNG MỤC / ITEM : "&amp;B8</f>
        <v>HẠNG MỤC / ITEM : TRẠM ĐIỆN / POWER STATION</v>
      </c>
      <c r="B3" s="69"/>
      <c r="C3" s="10"/>
      <c r="D3" s="10"/>
      <c r="E3" s="17"/>
      <c r="F3" s="12"/>
      <c r="G3" s="13"/>
      <c r="H3" s="13"/>
      <c r="I3" s="13"/>
      <c r="J3" s="14"/>
      <c r="K3" s="15"/>
      <c r="L3" s="16"/>
    </row>
    <row r="4" spans="1:14" ht="15">
      <c r="A4" s="2" t="str">
        <f>"CHỦ ĐẦU TƯ / : "&amp;[6]COVER!K19</f>
        <v>CHỦ ĐẦU TƯ / : AN KHANG FOODS JSC</v>
      </c>
      <c r="B4" s="69"/>
      <c r="C4" s="10"/>
      <c r="D4" s="10"/>
      <c r="E4" s="17"/>
      <c r="G4" s="13"/>
      <c r="H4" s="13"/>
      <c r="I4" s="13"/>
      <c r="J4" s="14"/>
      <c r="K4" s="15"/>
      <c r="L4" s="16"/>
    </row>
    <row r="5" spans="1:14" ht="15">
      <c r="A5" s="18"/>
      <c r="B5" s="69"/>
      <c r="C5" s="66"/>
      <c r="D5" s="19"/>
      <c r="E5" s="17"/>
      <c r="G5" s="13"/>
      <c r="H5" s="13"/>
      <c r="I5" s="13"/>
      <c r="J5" s="14"/>
      <c r="K5" s="15"/>
      <c r="L5" s="16"/>
    </row>
    <row r="6" spans="1:14" ht="24" customHeight="1">
      <c r="A6" s="1128" t="s">
        <v>50</v>
      </c>
      <c r="B6" s="1129" t="s">
        <v>49</v>
      </c>
      <c r="C6" s="1130" t="s">
        <v>51</v>
      </c>
      <c r="D6" s="1131" t="s">
        <v>52</v>
      </c>
      <c r="E6" s="1130" t="s">
        <v>53</v>
      </c>
      <c r="F6" s="1130" t="s">
        <v>54</v>
      </c>
      <c r="G6" s="130" t="s">
        <v>411</v>
      </c>
      <c r="H6" s="130"/>
      <c r="I6" s="130"/>
      <c r="J6" s="131" t="s">
        <v>412</v>
      </c>
      <c r="K6" s="131"/>
      <c r="L6" s="1124" t="s">
        <v>13</v>
      </c>
      <c r="M6" s="167" t="s">
        <v>56</v>
      </c>
      <c r="N6" s="167" t="s">
        <v>55</v>
      </c>
    </row>
    <row r="7" spans="1:14" ht="38.1" customHeight="1">
      <c r="A7" s="1128"/>
      <c r="B7" s="1129"/>
      <c r="C7" s="1130"/>
      <c r="D7" s="1132"/>
      <c r="E7" s="1130"/>
      <c r="F7" s="1130"/>
      <c r="G7" s="88" t="s">
        <v>56</v>
      </c>
      <c r="H7" s="88" t="s">
        <v>55</v>
      </c>
      <c r="I7" s="88" t="s">
        <v>57</v>
      </c>
      <c r="J7" s="88" t="s">
        <v>413</v>
      </c>
      <c r="K7" s="88" t="s">
        <v>414</v>
      </c>
      <c r="L7" s="1124"/>
    </row>
    <row r="8" spans="1:14">
      <c r="A8" s="93" t="str">
        <f>A17</f>
        <v>***</v>
      </c>
      <c r="B8" s="103" t="str">
        <f>B17</f>
        <v>TRẠM ĐIỆN / POWER STATION</v>
      </c>
      <c r="C8" s="95"/>
      <c r="D8" s="96"/>
      <c r="E8" s="97"/>
      <c r="F8" s="98"/>
      <c r="G8" s="99"/>
      <c r="H8" s="99"/>
      <c r="I8" s="99"/>
      <c r="J8" s="100"/>
      <c r="K8" s="101" t="e">
        <f>SUBTOTAL(9,K9:K16)</f>
        <v>#REF!</v>
      </c>
      <c r="L8" s="102"/>
    </row>
    <row r="9" spans="1:14" ht="24">
      <c r="A9" s="20" t="s">
        <v>21</v>
      </c>
      <c r="B9" s="70" t="s">
        <v>753</v>
      </c>
      <c r="C9" s="22"/>
      <c r="D9" s="22"/>
      <c r="E9" s="23"/>
      <c r="F9" s="24"/>
      <c r="G9" s="26"/>
      <c r="H9" s="26"/>
      <c r="I9" s="26"/>
      <c r="J9" s="27"/>
      <c r="K9" s="38">
        <f>K18</f>
        <v>0</v>
      </c>
      <c r="L9" s="29"/>
    </row>
    <row r="10" spans="1:14" ht="24">
      <c r="A10" s="20" t="s">
        <v>29</v>
      </c>
      <c r="B10" s="70" t="s">
        <v>744</v>
      </c>
      <c r="C10" s="22"/>
      <c r="D10" s="22"/>
      <c r="E10" s="23"/>
      <c r="F10" s="24"/>
      <c r="G10" s="26"/>
      <c r="H10" s="26"/>
      <c r="I10" s="26"/>
      <c r="J10" s="27"/>
      <c r="K10" s="38" t="e">
        <f>K25</f>
        <v>#REF!</v>
      </c>
      <c r="L10" s="29"/>
    </row>
    <row r="11" spans="1:14" ht="24">
      <c r="A11" s="20" t="s">
        <v>31</v>
      </c>
      <c r="B11" s="70" t="s">
        <v>745</v>
      </c>
      <c r="C11" s="22"/>
      <c r="D11" s="22"/>
      <c r="E11" s="23"/>
      <c r="F11" s="24"/>
      <c r="G11" s="26"/>
      <c r="H11" s="26"/>
      <c r="I11" s="26"/>
      <c r="J11" s="27"/>
      <c r="K11" s="38" t="e">
        <f>K36</f>
        <v>#REF!</v>
      </c>
      <c r="L11" s="29"/>
    </row>
    <row r="12" spans="1:14" ht="24">
      <c r="A12" s="20" t="s">
        <v>32</v>
      </c>
      <c r="B12" s="70" t="s">
        <v>746</v>
      </c>
      <c r="C12" s="22"/>
      <c r="D12" s="22"/>
      <c r="E12" s="23"/>
      <c r="F12" s="24"/>
      <c r="G12" s="26"/>
      <c r="H12" s="26"/>
      <c r="I12" s="26"/>
      <c r="J12" s="27"/>
      <c r="K12" s="38" t="e">
        <f>K46</f>
        <v>#REF!</v>
      </c>
      <c r="L12" s="29"/>
    </row>
    <row r="13" spans="1:14" ht="24">
      <c r="A13" s="20" t="s">
        <v>33</v>
      </c>
      <c r="B13" s="70" t="s">
        <v>747</v>
      </c>
      <c r="C13" s="22"/>
      <c r="D13" s="22"/>
      <c r="E13" s="23"/>
      <c r="F13" s="24"/>
      <c r="G13" s="26"/>
      <c r="H13" s="26"/>
      <c r="I13" s="26"/>
      <c r="J13" s="27"/>
      <c r="K13" s="38" t="e">
        <f>K52</f>
        <v>#REF!</v>
      </c>
      <c r="L13" s="29"/>
    </row>
    <row r="14" spans="1:14" ht="24">
      <c r="A14" s="20" t="s">
        <v>38</v>
      </c>
      <c r="B14" s="70" t="s">
        <v>754</v>
      </c>
      <c r="C14" s="22"/>
      <c r="D14" s="22"/>
      <c r="E14" s="23"/>
      <c r="F14" s="24"/>
      <c r="G14" s="26"/>
      <c r="H14" s="26"/>
      <c r="I14" s="26"/>
      <c r="J14" s="27"/>
      <c r="K14" s="38">
        <f>K58</f>
        <v>10384000</v>
      </c>
      <c r="L14" s="29"/>
    </row>
    <row r="15" spans="1:14" ht="24">
      <c r="A15" s="20" t="s">
        <v>39</v>
      </c>
      <c r="B15" s="70" t="s">
        <v>755</v>
      </c>
      <c r="C15" s="22"/>
      <c r="D15" s="22"/>
      <c r="E15" s="23"/>
      <c r="F15" s="24"/>
      <c r="G15" s="26"/>
      <c r="H15" s="26"/>
      <c r="I15" s="26"/>
      <c r="J15" s="27"/>
      <c r="K15" s="38">
        <f>K67</f>
        <v>71272000</v>
      </c>
      <c r="L15" s="29"/>
    </row>
    <row r="16" spans="1:14">
      <c r="A16" s="20"/>
      <c r="B16" s="21"/>
      <c r="C16" s="22"/>
      <c r="D16" s="22"/>
      <c r="E16" s="23"/>
      <c r="F16" s="24"/>
      <c r="G16" s="26"/>
      <c r="H16" s="26"/>
      <c r="I16" s="26"/>
      <c r="J16" s="27"/>
      <c r="K16" s="28"/>
      <c r="L16" s="29"/>
    </row>
    <row r="17" spans="1:15">
      <c r="A17" s="93" t="s">
        <v>14</v>
      </c>
      <c r="B17" s="94" t="s">
        <v>554</v>
      </c>
      <c r="C17" s="95"/>
      <c r="D17" s="96"/>
      <c r="E17" s="97"/>
      <c r="F17" s="98"/>
      <c r="G17" s="99"/>
      <c r="H17" s="99"/>
      <c r="I17" s="99"/>
      <c r="J17" s="100"/>
      <c r="K17" s="101">
        <f>SUBTOTAL(9,K77:K317)</f>
        <v>0</v>
      </c>
      <c r="L17" s="102"/>
      <c r="M17" s="166" t="s">
        <v>450</v>
      </c>
      <c r="O17" s="166">
        <v>1.18</v>
      </c>
    </row>
    <row r="18" spans="1:15" ht="24">
      <c r="A18" s="86" t="s">
        <v>21</v>
      </c>
      <c r="B18" s="87" t="s">
        <v>228</v>
      </c>
      <c r="C18" s="85"/>
      <c r="D18" s="85"/>
      <c r="E18" s="82"/>
      <c r="F18" s="85"/>
      <c r="G18" s="83"/>
      <c r="H18" s="83"/>
      <c r="I18" s="83"/>
      <c r="J18" s="84"/>
      <c r="K18" s="84">
        <f>SUBTOTAL(9,K19:K24)</f>
        <v>0</v>
      </c>
      <c r="L18" s="85"/>
    </row>
    <row r="19" spans="1:15" ht="36">
      <c r="A19" s="30">
        <f>IF(ISBLANK(E19),"",COUNTA($E$17:E19))</f>
        <v>1</v>
      </c>
      <c r="B19" s="70" t="s">
        <v>122</v>
      </c>
      <c r="C19" s="32"/>
      <c r="D19" s="32"/>
      <c r="E19" s="23" t="s">
        <v>16</v>
      </c>
      <c r="F19" s="34"/>
      <c r="G19" s="25"/>
      <c r="H19" s="25"/>
      <c r="I19" s="25"/>
      <c r="J19" s="35">
        <f>+G19+H19+I19</f>
        <v>0</v>
      </c>
      <c r="K19" s="28">
        <f>J19*$F19</f>
        <v>0</v>
      </c>
      <c r="L19" s="32"/>
    </row>
    <row r="20" spans="1:15" ht="24">
      <c r="A20" s="30">
        <f>IF(ISBLANK(E20),"",COUNTA($E$17:E20))</f>
        <v>2</v>
      </c>
      <c r="B20" s="70" t="s">
        <v>123</v>
      </c>
      <c r="C20" s="32"/>
      <c r="D20" s="32"/>
      <c r="E20" s="23" t="s">
        <v>16</v>
      </c>
      <c r="F20" s="34"/>
      <c r="G20" s="25"/>
      <c r="H20" s="25"/>
      <c r="I20" s="25"/>
      <c r="J20" s="35">
        <f>+G20+H20+I20</f>
        <v>0</v>
      </c>
      <c r="K20" s="28">
        <f>J20*$F20</f>
        <v>0</v>
      </c>
      <c r="L20" s="32"/>
    </row>
    <row r="21" spans="1:15" ht="24">
      <c r="A21" s="30">
        <f>IF(ISBLANK(E21),"",COUNTA($E$17:E21))</f>
        <v>3</v>
      </c>
      <c r="B21" s="70" t="s">
        <v>145</v>
      </c>
      <c r="C21" s="32"/>
      <c r="D21" s="32"/>
      <c r="E21" s="23" t="s">
        <v>45</v>
      </c>
      <c r="F21" s="34"/>
      <c r="G21" s="25"/>
      <c r="H21" s="25"/>
      <c r="I21" s="25"/>
      <c r="J21" s="35">
        <f>+G21+H21+I21</f>
        <v>0</v>
      </c>
      <c r="K21" s="28">
        <f>J21*$F21</f>
        <v>0</v>
      </c>
      <c r="L21" s="32"/>
    </row>
    <row r="22" spans="1:15" ht="24">
      <c r="A22" s="30">
        <f>IF(ISBLANK(E22),"",COUNTA($E$17:E22))</f>
        <v>4</v>
      </c>
      <c r="B22" s="70" t="s">
        <v>124</v>
      </c>
      <c r="C22" s="32"/>
      <c r="D22" s="32"/>
      <c r="E22" s="23" t="s">
        <v>27</v>
      </c>
      <c r="F22" s="34"/>
      <c r="G22" s="25"/>
      <c r="H22" s="25"/>
      <c r="I22" s="25"/>
      <c r="J22" s="35">
        <f>+G22+H22+I22</f>
        <v>0</v>
      </c>
      <c r="K22" s="28">
        <f>J22*$F22</f>
        <v>0</v>
      </c>
      <c r="L22" s="32"/>
    </row>
    <row r="23" spans="1:15" ht="24">
      <c r="A23" s="30">
        <f>IF(ISBLANK(E23),"",COUNTA($E$17:E23))</f>
        <v>5</v>
      </c>
      <c r="B23" s="70" t="s">
        <v>125</v>
      </c>
      <c r="C23" s="32"/>
      <c r="D23" s="32"/>
      <c r="E23" s="23" t="s">
        <v>1</v>
      </c>
      <c r="F23" s="34"/>
      <c r="G23" s="25"/>
      <c r="H23" s="25"/>
      <c r="I23" s="25"/>
      <c r="J23" s="35">
        <f>+G23+H23+I23</f>
        <v>0</v>
      </c>
      <c r="K23" s="28">
        <f>J23*$F23</f>
        <v>0</v>
      </c>
      <c r="L23" s="32"/>
    </row>
    <row r="24" spans="1:15">
      <c r="A24" s="30"/>
      <c r="B24" s="70"/>
      <c r="C24" s="32"/>
      <c r="D24" s="32"/>
      <c r="E24" s="23"/>
      <c r="F24" s="34"/>
      <c r="G24" s="25"/>
      <c r="H24" s="25"/>
      <c r="I24" s="25"/>
      <c r="J24" s="35"/>
      <c r="K24" s="28"/>
      <c r="L24" s="32"/>
    </row>
    <row r="25" spans="1:15" ht="24">
      <c r="A25" s="86" t="s">
        <v>29</v>
      </c>
      <c r="B25" s="87" t="s">
        <v>222</v>
      </c>
      <c r="C25" s="85"/>
      <c r="D25" s="85"/>
      <c r="E25" s="82"/>
      <c r="F25" s="85"/>
      <c r="G25" s="83"/>
      <c r="H25" s="83"/>
      <c r="I25" s="83"/>
      <c r="J25" s="84"/>
      <c r="K25" s="84" t="e">
        <f>SUBTOTAL(9,K26:K35)</f>
        <v>#REF!</v>
      </c>
      <c r="L25" s="85"/>
    </row>
    <row r="26" spans="1:15" ht="24">
      <c r="A26" s="30">
        <f>IF(ISBLANK(E26),"",COUNTA($E$17:E26))</f>
        <v>6</v>
      </c>
      <c r="B26" s="70" t="s">
        <v>82</v>
      </c>
      <c r="C26" s="32"/>
      <c r="D26" s="32"/>
      <c r="E26" s="23" t="s">
        <v>0</v>
      </c>
      <c r="F26" s="34">
        <f>1.9*1.7*1.35*1.3</f>
        <v>5.6686500000000004</v>
      </c>
      <c r="G26" s="25" t="e">
        <f t="shared" ref="G26:H33" si="0">M26*$O$17</f>
        <v>#REF!</v>
      </c>
      <c r="H26" s="25" t="e">
        <f t="shared" si="0"/>
        <v>#REF!</v>
      </c>
      <c r="I26" s="25"/>
      <c r="J26" s="35" t="e">
        <f>+G26+H26+I26</f>
        <v>#REF!</v>
      </c>
      <c r="K26" s="28" t="e">
        <f t="shared" ref="K26:K33" si="1">J26*$F26</f>
        <v>#REF!</v>
      </c>
      <c r="L26" s="32"/>
      <c r="M26" s="166" t="e">
        <f>'06 WC,Bảo Trì, Chứa Rác '!M25</f>
        <v>#REF!</v>
      </c>
      <c r="N26" s="166" t="e">
        <f>'06 WC,Bảo Trì, Chứa Rác '!N25</f>
        <v>#REF!</v>
      </c>
    </row>
    <row r="27" spans="1:15" ht="24">
      <c r="A27" s="30">
        <f>IF(ISBLANK(E27),"",COUNTA($E$17:E27))</f>
        <v>7</v>
      </c>
      <c r="B27" s="70" t="s">
        <v>83</v>
      </c>
      <c r="C27" s="32"/>
      <c r="D27" s="32"/>
      <c r="E27" s="23" t="s">
        <v>0</v>
      </c>
      <c r="F27" s="34">
        <f>(5+3.2)*2*0.1*0.4*1.3</f>
        <v>0.85280000000000011</v>
      </c>
      <c r="G27" s="25" t="e">
        <f t="shared" si="0"/>
        <v>#REF!</v>
      </c>
      <c r="H27" s="25" t="e">
        <f t="shared" si="0"/>
        <v>#REF!</v>
      </c>
      <c r="I27" s="25"/>
      <c r="J27" s="35" t="e">
        <f t="shared" ref="J27:J33" si="2">+G27+H27+I27</f>
        <v>#REF!</v>
      </c>
      <c r="K27" s="28" t="e">
        <f t="shared" si="1"/>
        <v>#REF!</v>
      </c>
      <c r="L27" s="32"/>
      <c r="M27" s="166" t="e">
        <f>'06 WC,Bảo Trì, Chứa Rác '!M26</f>
        <v>#REF!</v>
      </c>
      <c r="N27" s="166" t="e">
        <f>'06 WC,Bảo Trì, Chứa Rác '!N26</f>
        <v>#REF!</v>
      </c>
    </row>
    <row r="28" spans="1:15" ht="24">
      <c r="A28" s="30">
        <f>IF(ISBLANK(E28),"",COUNTA($E$17:E28))</f>
        <v>8</v>
      </c>
      <c r="B28" s="70" t="s">
        <v>84</v>
      </c>
      <c r="C28" s="32"/>
      <c r="D28" s="32"/>
      <c r="E28" s="23" t="s">
        <v>0</v>
      </c>
      <c r="F28" s="34">
        <f>(F26/1.3-(1.8*1.6*1.25+1.9*1.7*0.1))*1.2</f>
        <v>0.52499999999999947</v>
      </c>
      <c r="G28" s="25" t="e">
        <f t="shared" si="0"/>
        <v>#REF!</v>
      </c>
      <c r="H28" s="25" t="e">
        <f t="shared" si="0"/>
        <v>#REF!</v>
      </c>
      <c r="I28" s="25"/>
      <c r="J28" s="35" t="e">
        <f t="shared" si="2"/>
        <v>#REF!</v>
      </c>
      <c r="K28" s="28" t="e">
        <f t="shared" si="1"/>
        <v>#REF!</v>
      </c>
      <c r="L28" s="32"/>
      <c r="M28" s="166" t="e">
        <f>'06 WC,Bảo Trì, Chứa Rác '!M27</f>
        <v>#REF!</v>
      </c>
      <c r="N28" s="166" t="e">
        <f>'06 WC,Bảo Trì, Chứa Rác '!N27</f>
        <v>#REF!</v>
      </c>
    </row>
    <row r="29" spans="1:15" ht="24">
      <c r="A29" s="30">
        <f>IF(ISBLANK(E29),"",COUNTA($E$17:E29))</f>
        <v>9</v>
      </c>
      <c r="B29" s="70" t="s">
        <v>126</v>
      </c>
      <c r="C29" s="32"/>
      <c r="D29" s="32"/>
      <c r="E29" s="23" t="s">
        <v>0</v>
      </c>
      <c r="F29" s="34">
        <f>F26+F27-F28</f>
        <v>5.9964500000000012</v>
      </c>
      <c r="G29" s="25" t="e">
        <f t="shared" si="0"/>
        <v>#REF!</v>
      </c>
      <c r="H29" s="25" t="e">
        <f t="shared" si="0"/>
        <v>#REF!</v>
      </c>
      <c r="I29" s="25"/>
      <c r="J29" s="35" t="e">
        <f t="shared" si="2"/>
        <v>#REF!</v>
      </c>
      <c r="K29" s="28" t="e">
        <f t="shared" si="1"/>
        <v>#REF!</v>
      </c>
      <c r="L29" s="32"/>
      <c r="M29" s="166" t="e">
        <f>'06 WC,Bảo Trì, Chứa Rác '!M28</f>
        <v>#REF!</v>
      </c>
      <c r="N29" s="166" t="e">
        <f>'06 WC,Bảo Trì, Chứa Rác '!N28</f>
        <v>#REF!</v>
      </c>
    </row>
    <row r="30" spans="1:15" ht="36">
      <c r="A30" s="30">
        <f>IF(ISBLANK(E30),"",COUNTA($E$17:E30))</f>
        <v>10</v>
      </c>
      <c r="B30" s="70" t="s">
        <v>58</v>
      </c>
      <c r="C30" s="32"/>
      <c r="D30" s="32"/>
      <c r="E30" s="23" t="s">
        <v>3</v>
      </c>
      <c r="F30" s="34">
        <f>(5+3.2)*2*0.4</f>
        <v>6.56</v>
      </c>
      <c r="G30" s="25" t="e">
        <f t="shared" si="0"/>
        <v>#REF!</v>
      </c>
      <c r="H30" s="25" t="e">
        <f t="shared" si="0"/>
        <v>#REF!</v>
      </c>
      <c r="I30" s="25"/>
      <c r="J30" s="35" t="e">
        <f t="shared" si="2"/>
        <v>#REF!</v>
      </c>
      <c r="K30" s="28" t="e">
        <f t="shared" si="1"/>
        <v>#REF!</v>
      </c>
      <c r="L30" s="32"/>
      <c r="M30" s="166" t="e">
        <f>'06 WC,Bảo Trì, Chứa Rác '!M29</f>
        <v>#REF!</v>
      </c>
      <c r="N30" s="166" t="e">
        <f>'06 WC,Bảo Trì, Chứa Rác '!N29</f>
        <v>#REF!</v>
      </c>
    </row>
    <row r="31" spans="1:15" ht="24">
      <c r="A31" s="30">
        <f>IF(ISBLANK(E31),"",COUNTA($E$17:E31))</f>
        <v>11</v>
      </c>
      <c r="B31" s="70" t="s">
        <v>555</v>
      </c>
      <c r="C31" s="32"/>
      <c r="D31" s="32"/>
      <c r="E31" s="23" t="s">
        <v>3</v>
      </c>
      <c r="F31" s="34">
        <f>3.6*4.6</f>
        <v>16.559999999999999</v>
      </c>
      <c r="G31" s="25" t="e">
        <f t="shared" si="0"/>
        <v>#REF!</v>
      </c>
      <c r="H31" s="25" t="e">
        <f t="shared" si="0"/>
        <v>#REF!</v>
      </c>
      <c r="I31" s="25"/>
      <c r="J31" s="35" t="e">
        <f t="shared" si="2"/>
        <v>#REF!</v>
      </c>
      <c r="K31" s="28" t="e">
        <f t="shared" si="1"/>
        <v>#REF!</v>
      </c>
      <c r="L31" s="32"/>
      <c r="M31" s="166" t="e">
        <f>'06 WC,Bảo Trì, Chứa Rác '!M30</f>
        <v>#REF!</v>
      </c>
      <c r="N31" s="166" t="e">
        <f>'06 WC,Bảo Trì, Chứa Rác '!N30</f>
        <v>#REF!</v>
      </c>
    </row>
    <row r="32" spans="1:15" ht="24">
      <c r="A32" s="30">
        <f>IF(ISBLANK(E32),"",COUNTA($E$17:E32))</f>
        <v>12</v>
      </c>
      <c r="B32" s="70" t="s">
        <v>556</v>
      </c>
      <c r="C32" s="32"/>
      <c r="D32" s="32"/>
      <c r="E32" s="23" t="s">
        <v>0</v>
      </c>
      <c r="F32" s="34">
        <f>4.6*3.6*0.15*1.3</f>
        <v>3.2291999999999996</v>
      </c>
      <c r="G32" s="25" t="e">
        <f t="shared" si="0"/>
        <v>#REF!</v>
      </c>
      <c r="H32" s="25" t="e">
        <f t="shared" si="0"/>
        <v>#REF!</v>
      </c>
      <c r="I32" s="25"/>
      <c r="J32" s="35" t="e">
        <f t="shared" si="2"/>
        <v>#REF!</v>
      </c>
      <c r="K32" s="28" t="e">
        <f t="shared" si="1"/>
        <v>#REF!</v>
      </c>
      <c r="L32" s="32"/>
      <c r="M32" s="166" t="e">
        <f>'06 WC,Bảo Trì, Chứa Rác '!M31</f>
        <v>#REF!</v>
      </c>
      <c r="N32" s="166" t="e">
        <f>'06 WC,Bảo Trì, Chứa Rác '!N31</f>
        <v>#REF!</v>
      </c>
    </row>
    <row r="33" spans="1:14" ht="24">
      <c r="A33" s="30">
        <f>IF(ISBLANK(E33),"",COUNTA($E$17:E33))</f>
        <v>13</v>
      </c>
      <c r="B33" s="70" t="s">
        <v>557</v>
      </c>
      <c r="C33" s="32"/>
      <c r="D33" s="32"/>
      <c r="E33" s="23" t="s">
        <v>3</v>
      </c>
      <c r="F33" s="151">
        <f>4.6*3.6</f>
        <v>16.559999999999999</v>
      </c>
      <c r="G33" s="25" t="e">
        <f t="shared" si="0"/>
        <v>#REF!</v>
      </c>
      <c r="H33" s="25" t="e">
        <f t="shared" si="0"/>
        <v>#REF!</v>
      </c>
      <c r="I33" s="25"/>
      <c r="J33" s="35" t="e">
        <f t="shared" si="2"/>
        <v>#REF!</v>
      </c>
      <c r="K33" s="28" t="e">
        <f t="shared" si="1"/>
        <v>#REF!</v>
      </c>
      <c r="L33" s="32"/>
      <c r="M33" s="166" t="e">
        <f>'06 WC,Bảo Trì, Chứa Rác '!M32</f>
        <v>#REF!</v>
      </c>
      <c r="N33" s="166" t="e">
        <f>'06 WC,Bảo Trì, Chứa Rác '!N32</f>
        <v>#REF!</v>
      </c>
    </row>
    <row r="34" spans="1:14">
      <c r="A34" s="164"/>
      <c r="B34" s="160"/>
      <c r="C34" s="161"/>
      <c r="D34" s="161"/>
      <c r="E34" s="146"/>
      <c r="F34" s="147"/>
      <c r="G34" s="148"/>
      <c r="H34" s="148"/>
      <c r="I34" s="148"/>
      <c r="J34" s="162"/>
      <c r="K34" s="163"/>
      <c r="L34" s="161"/>
    </row>
    <row r="35" spans="1:14">
      <c r="A35" s="30"/>
      <c r="B35" s="70"/>
      <c r="C35" s="32"/>
      <c r="D35" s="32"/>
      <c r="E35" s="23"/>
      <c r="F35" s="34"/>
      <c r="G35" s="25"/>
      <c r="H35" s="25"/>
      <c r="I35" s="25"/>
      <c r="J35" s="35"/>
      <c r="K35" s="28"/>
      <c r="L35" s="32"/>
    </row>
    <row r="36" spans="1:14" ht="24">
      <c r="A36" s="86" t="s">
        <v>31</v>
      </c>
      <c r="B36" s="87" t="s">
        <v>229</v>
      </c>
      <c r="C36" s="85"/>
      <c r="D36" s="85"/>
      <c r="E36" s="82"/>
      <c r="F36" s="85"/>
      <c r="G36" s="83"/>
      <c r="H36" s="83"/>
      <c r="I36" s="83"/>
      <c r="J36" s="84"/>
      <c r="K36" s="84" t="e">
        <f>SUBTOTAL(9,K37:K45)</f>
        <v>#REF!</v>
      </c>
      <c r="L36" s="85"/>
    </row>
    <row r="37" spans="1:14" ht="24">
      <c r="A37" s="30">
        <f>IF(ISBLANK(E37),"",COUNTA($E$17:E37))</f>
        <v>14</v>
      </c>
      <c r="B37" s="70" t="s">
        <v>129</v>
      </c>
      <c r="C37" s="32"/>
      <c r="D37" s="32"/>
      <c r="E37" s="23" t="s">
        <v>0</v>
      </c>
      <c r="F37" s="34">
        <f>(1.9+1.7)*2*0.1</f>
        <v>0.72</v>
      </c>
      <c r="G37" s="25" t="e">
        <f t="shared" ref="G37:H44" si="3">M37*$O$17</f>
        <v>#REF!</v>
      </c>
      <c r="H37" s="25" t="e">
        <f t="shared" si="3"/>
        <v>#REF!</v>
      </c>
      <c r="I37" s="25"/>
      <c r="J37" s="35" t="e">
        <f t="shared" ref="J37:J44" si="4">+G37+H37+I37</f>
        <v>#REF!</v>
      </c>
      <c r="K37" s="28" t="e">
        <f t="shared" ref="K37:K44" si="5">J37*$F37</f>
        <v>#REF!</v>
      </c>
      <c r="L37" s="32"/>
      <c r="M37" s="166" t="e">
        <f>'06 WC,Bảo Trì, Chứa Rác '!M35</f>
        <v>#REF!</v>
      </c>
      <c r="N37" s="166" t="e">
        <f>'06 WC,Bảo Trì, Chứa Rác '!N35</f>
        <v>#REF!</v>
      </c>
    </row>
    <row r="38" spans="1:14" ht="24">
      <c r="A38" s="30">
        <f>IF(ISBLANK(E38),"",COUNTA($E$17:E38))</f>
        <v>15</v>
      </c>
      <c r="B38" s="70" t="s">
        <v>130</v>
      </c>
      <c r="C38" s="32"/>
      <c r="D38" s="32"/>
      <c r="E38" s="23" t="s">
        <v>0</v>
      </c>
      <c r="F38" s="34">
        <f>(5+3.2)*2*0.4*0.1</f>
        <v>0.65600000000000003</v>
      </c>
      <c r="G38" s="25" t="e">
        <f t="shared" si="3"/>
        <v>#REF!</v>
      </c>
      <c r="H38" s="25" t="e">
        <f t="shared" si="3"/>
        <v>#REF!</v>
      </c>
      <c r="I38" s="25"/>
      <c r="J38" s="35" t="e">
        <f t="shared" si="4"/>
        <v>#REF!</v>
      </c>
      <c r="K38" s="28" t="e">
        <f t="shared" si="5"/>
        <v>#REF!</v>
      </c>
      <c r="L38" s="32"/>
      <c r="M38" s="166" t="e">
        <f>'06 WC,Bảo Trì, Chứa Rác '!M36</f>
        <v>#REF!</v>
      </c>
      <c r="N38" s="166" t="e">
        <f>'06 WC,Bảo Trì, Chứa Rác '!N36</f>
        <v>#REF!</v>
      </c>
    </row>
    <row r="39" spans="1:14" ht="24">
      <c r="A39" s="30">
        <f>IF(ISBLANK(E39),"",COUNTA($E$17:E39))</f>
        <v>16</v>
      </c>
      <c r="B39" s="70" t="s">
        <v>131</v>
      </c>
      <c r="D39" s="32"/>
      <c r="E39" s="23" t="s">
        <v>0</v>
      </c>
      <c r="F39" s="34"/>
      <c r="G39" s="25">
        <f t="shared" si="3"/>
        <v>0</v>
      </c>
      <c r="H39" s="25">
        <f t="shared" si="3"/>
        <v>0</v>
      </c>
      <c r="I39" s="25"/>
      <c r="J39" s="35">
        <f t="shared" si="4"/>
        <v>0</v>
      </c>
      <c r="K39" s="28">
        <f t="shared" si="5"/>
        <v>0</v>
      </c>
      <c r="L39" s="32"/>
    </row>
    <row r="40" spans="1:14" ht="24">
      <c r="A40" s="30">
        <f>IF(ISBLANK(E40),"",COUNTA($E$17:E40))</f>
        <v>17</v>
      </c>
      <c r="B40" s="70" t="s">
        <v>88</v>
      </c>
      <c r="C40" s="91"/>
      <c r="D40" s="32"/>
      <c r="E40" s="23" t="s">
        <v>0</v>
      </c>
      <c r="F40" s="180">
        <v>0.72000000000000008</v>
      </c>
      <c r="G40" s="25" t="e">
        <f t="shared" si="3"/>
        <v>#REF!</v>
      </c>
      <c r="H40" s="25" t="e">
        <f t="shared" si="3"/>
        <v>#REF!</v>
      </c>
      <c r="I40" s="25"/>
      <c r="J40" s="35" t="e">
        <f t="shared" si="4"/>
        <v>#REF!</v>
      </c>
      <c r="K40" s="28" t="e">
        <f t="shared" si="5"/>
        <v>#REF!</v>
      </c>
      <c r="L40" s="32"/>
      <c r="M40" s="166" t="e">
        <f>'06 WC,Bảo Trì, Chứa Rác '!M37</f>
        <v>#REF!</v>
      </c>
      <c r="N40" s="166" t="e">
        <f>'06 WC,Bảo Trì, Chứa Rác '!N37</f>
        <v>#REF!</v>
      </c>
    </row>
    <row r="41" spans="1:14" ht="24">
      <c r="A41" s="30">
        <f>IF(ISBLANK(E41),"",COUNTA($E$17:E41))</f>
        <v>18</v>
      </c>
      <c r="B41" s="70" t="s">
        <v>558</v>
      </c>
      <c r="C41" s="91"/>
      <c r="D41" s="32"/>
      <c r="E41" s="23" t="s">
        <v>0</v>
      </c>
      <c r="F41" s="180">
        <v>0.46333333333333337</v>
      </c>
      <c r="G41" s="25" t="e">
        <f t="shared" si="3"/>
        <v>#REF!</v>
      </c>
      <c r="H41" s="25" t="e">
        <f t="shared" si="3"/>
        <v>#REF!</v>
      </c>
      <c r="I41" s="25"/>
      <c r="J41" s="35" t="e">
        <f t="shared" si="4"/>
        <v>#REF!</v>
      </c>
      <c r="K41" s="28" t="e">
        <f t="shared" si="5"/>
        <v>#REF!</v>
      </c>
      <c r="L41" s="32"/>
      <c r="M41" s="166" t="e">
        <f t="shared" ref="M41:N44" si="6">M40</f>
        <v>#REF!</v>
      </c>
      <c r="N41" s="166" t="e">
        <f t="shared" si="6"/>
        <v>#REF!</v>
      </c>
    </row>
    <row r="42" spans="1:14" ht="24">
      <c r="A42" s="30">
        <f>IF(ISBLANK(E42),"",COUNTA($E$17:E42))</f>
        <v>19</v>
      </c>
      <c r="B42" s="70" t="s">
        <v>559</v>
      </c>
      <c r="C42" s="91"/>
      <c r="D42" s="32"/>
      <c r="E42" s="23" t="s">
        <v>0</v>
      </c>
      <c r="F42" s="34">
        <f>(5+3.6)*2*0.3*0.2</f>
        <v>1.0319999999999998</v>
      </c>
      <c r="G42" s="25" t="e">
        <f t="shared" si="3"/>
        <v>#REF!</v>
      </c>
      <c r="H42" s="25" t="e">
        <f t="shared" si="3"/>
        <v>#REF!</v>
      </c>
      <c r="I42" s="25"/>
      <c r="J42" s="35" t="e">
        <f t="shared" si="4"/>
        <v>#REF!</v>
      </c>
      <c r="K42" s="28" t="e">
        <f t="shared" si="5"/>
        <v>#REF!</v>
      </c>
      <c r="L42" s="32"/>
      <c r="M42" s="166" t="e">
        <f t="shared" si="6"/>
        <v>#REF!</v>
      </c>
      <c r="N42" s="166" t="e">
        <f t="shared" si="6"/>
        <v>#REF!</v>
      </c>
    </row>
    <row r="43" spans="1:14" ht="24">
      <c r="A43" s="30">
        <f>IF(ISBLANK(E43),"",COUNTA($E$17:E43))</f>
        <v>20</v>
      </c>
      <c r="B43" s="70" t="s">
        <v>560</v>
      </c>
      <c r="C43" s="91"/>
      <c r="D43" s="32"/>
      <c r="E43" s="23" t="s">
        <v>0</v>
      </c>
      <c r="F43" s="34">
        <f>4.6*3.6*0.1-(1.1*0.9*0.1)</f>
        <v>1.5569999999999999</v>
      </c>
      <c r="G43" s="25" t="e">
        <f t="shared" si="3"/>
        <v>#REF!</v>
      </c>
      <c r="H43" s="25" t="e">
        <f t="shared" si="3"/>
        <v>#REF!</v>
      </c>
      <c r="I43" s="25"/>
      <c r="J43" s="35" t="e">
        <f t="shared" si="4"/>
        <v>#REF!</v>
      </c>
      <c r="K43" s="28" t="e">
        <f t="shared" si="5"/>
        <v>#REF!</v>
      </c>
      <c r="L43" s="32"/>
      <c r="M43" s="166" t="e">
        <f t="shared" si="6"/>
        <v>#REF!</v>
      </c>
      <c r="N43" s="166" t="e">
        <f t="shared" si="6"/>
        <v>#REF!</v>
      </c>
    </row>
    <row r="44" spans="1:14" ht="24">
      <c r="A44" s="30">
        <f>IF(ISBLANK(E44),"",COUNTA($E$17:E44))</f>
        <v>21</v>
      </c>
      <c r="B44" s="70" t="s">
        <v>561</v>
      </c>
      <c r="C44" s="91"/>
      <c r="D44" s="32"/>
      <c r="E44" s="23" t="s">
        <v>0</v>
      </c>
      <c r="F44" s="34">
        <f>1.1*0.9*1.15</f>
        <v>1.1385000000000001</v>
      </c>
      <c r="G44" s="25" t="e">
        <f t="shared" si="3"/>
        <v>#REF!</v>
      </c>
      <c r="H44" s="25" t="e">
        <f t="shared" si="3"/>
        <v>#REF!</v>
      </c>
      <c r="I44" s="25"/>
      <c r="J44" s="35" t="e">
        <f t="shared" si="4"/>
        <v>#REF!</v>
      </c>
      <c r="K44" s="28" t="e">
        <f t="shared" si="5"/>
        <v>#REF!</v>
      </c>
      <c r="L44" s="32"/>
      <c r="M44" s="166" t="e">
        <f t="shared" si="6"/>
        <v>#REF!</v>
      </c>
      <c r="N44" s="166" t="e">
        <f t="shared" si="6"/>
        <v>#REF!</v>
      </c>
    </row>
    <row r="45" spans="1:14">
      <c r="A45" s="30" t="str">
        <f>IF(ISBLANK(E45),"",COUNTA($E$17:E45))</f>
        <v/>
      </c>
      <c r="B45" s="70"/>
      <c r="C45" s="32"/>
      <c r="D45" s="32"/>
      <c r="E45" s="23"/>
      <c r="F45" s="34"/>
      <c r="G45" s="25"/>
      <c r="H45" s="25"/>
      <c r="I45" s="25"/>
      <c r="J45" s="35"/>
      <c r="K45" s="28"/>
      <c r="L45" s="32"/>
    </row>
    <row r="46" spans="1:14" ht="24">
      <c r="A46" s="86" t="s">
        <v>32</v>
      </c>
      <c r="B46" s="87" t="s">
        <v>230</v>
      </c>
      <c r="C46" s="85"/>
      <c r="D46" s="85"/>
      <c r="E46" s="82"/>
      <c r="F46" s="85"/>
      <c r="G46" s="83"/>
      <c r="H46" s="83"/>
      <c r="I46" s="83"/>
      <c r="J46" s="84"/>
      <c r="K46" s="84" t="e">
        <f>SUBTOTAL(9,K47:K51)</f>
        <v>#REF!</v>
      </c>
      <c r="L46" s="85"/>
    </row>
    <row r="47" spans="1:14" ht="24">
      <c r="A47" s="30">
        <f>IF(ISBLANK(E47),"",COUNTA($E$17:E47))</f>
        <v>22</v>
      </c>
      <c r="B47" s="70" t="s">
        <v>132</v>
      </c>
      <c r="C47" s="149"/>
      <c r="D47" s="32"/>
      <c r="E47" s="23" t="s">
        <v>3</v>
      </c>
      <c r="F47" s="34">
        <f>(1.9+1.7)*2*0.1+(5+3.6)*2*0.1</f>
        <v>2.44</v>
      </c>
      <c r="G47" s="25" t="e">
        <f t="shared" ref="G47:H50" si="7">M47*$O$17</f>
        <v>#REF!</v>
      </c>
      <c r="H47" s="25" t="e">
        <f t="shared" si="7"/>
        <v>#REF!</v>
      </c>
      <c r="I47" s="25"/>
      <c r="J47" s="35" t="e">
        <f>+G47+H47+I47</f>
        <v>#REF!</v>
      </c>
      <c r="K47" s="28" t="e">
        <f>J47*$F47</f>
        <v>#REF!</v>
      </c>
      <c r="L47" s="32"/>
      <c r="M47" s="166" t="e">
        <f>'06 WC,Bảo Trì, Chứa Rác '!M45</f>
        <v>#REF!</v>
      </c>
      <c r="N47" s="166" t="e">
        <f>'06 WC,Bảo Trì, Chứa Rác '!N45</f>
        <v>#REF!</v>
      </c>
    </row>
    <row r="48" spans="1:14" ht="24">
      <c r="A48" s="30">
        <f>IF(ISBLANK(E48),"",COUNTA($E$17:E48))</f>
        <v>23</v>
      </c>
      <c r="B48" s="70" t="s">
        <v>95</v>
      </c>
      <c r="C48" s="149"/>
      <c r="D48" s="32"/>
      <c r="E48" s="23" t="s">
        <v>3</v>
      </c>
      <c r="F48" s="34">
        <f>1.8*1.6*0.25</f>
        <v>0.72000000000000008</v>
      </c>
      <c r="G48" s="25" t="e">
        <f t="shared" si="7"/>
        <v>#REF!</v>
      </c>
      <c r="H48" s="25" t="e">
        <f t="shared" si="7"/>
        <v>#REF!</v>
      </c>
      <c r="I48" s="25"/>
      <c r="J48" s="35" t="e">
        <f>+G48+H48+I48</f>
        <v>#REF!</v>
      </c>
      <c r="K48" s="28" t="e">
        <f>J48*$F48</f>
        <v>#REF!</v>
      </c>
      <c r="L48" s="32"/>
      <c r="M48" s="166" t="e">
        <f t="shared" ref="M48:N50" si="8">M47</f>
        <v>#REF!</v>
      </c>
      <c r="N48" s="166" t="e">
        <f t="shared" si="8"/>
        <v>#REF!</v>
      </c>
    </row>
    <row r="49" spans="1:15" ht="24">
      <c r="A49" s="30">
        <f>IF(ISBLANK(E49),"",COUNTA($E$17:E49))</f>
        <v>24</v>
      </c>
      <c r="B49" s="70" t="s">
        <v>97</v>
      </c>
      <c r="C49" s="149"/>
      <c r="D49" s="32"/>
      <c r="E49" s="23" t="s">
        <v>3</v>
      </c>
      <c r="F49" s="34">
        <f>(5+3.6)*2*0.3</f>
        <v>5.1599999999999993</v>
      </c>
      <c r="G49" s="25" t="e">
        <f t="shared" si="7"/>
        <v>#REF!</v>
      </c>
      <c r="H49" s="25" t="e">
        <f t="shared" si="7"/>
        <v>#REF!</v>
      </c>
      <c r="I49" s="25"/>
      <c r="J49" s="35" t="e">
        <f>+G49+H49+I49</f>
        <v>#REF!</v>
      </c>
      <c r="K49" s="28" t="e">
        <f>J49*$F49</f>
        <v>#REF!</v>
      </c>
      <c r="L49" s="32"/>
      <c r="M49" s="166" t="e">
        <f t="shared" si="8"/>
        <v>#REF!</v>
      </c>
      <c r="N49" s="166" t="e">
        <f t="shared" si="8"/>
        <v>#REF!</v>
      </c>
    </row>
    <row r="50" spans="1:15" ht="24">
      <c r="A50" s="30">
        <f>IF(ISBLANK(E50),"",COUNTA($E$17:E50))</f>
        <v>25</v>
      </c>
      <c r="B50" s="70" t="s">
        <v>98</v>
      </c>
      <c r="C50" s="149"/>
      <c r="D50" s="32"/>
      <c r="E50" s="23" t="s">
        <v>3</v>
      </c>
      <c r="F50" s="34">
        <f>(1.1*0.9)*2*1.15</f>
        <v>2.2770000000000001</v>
      </c>
      <c r="G50" s="25" t="e">
        <f t="shared" si="7"/>
        <v>#REF!</v>
      </c>
      <c r="H50" s="25" t="e">
        <f t="shared" si="7"/>
        <v>#REF!</v>
      </c>
      <c r="I50" s="25"/>
      <c r="J50" s="35" t="e">
        <f>+G50+H50+I50</f>
        <v>#REF!</v>
      </c>
      <c r="K50" s="28" t="e">
        <f>J50*$F50</f>
        <v>#REF!</v>
      </c>
      <c r="L50" s="32"/>
      <c r="M50" s="166" t="e">
        <f t="shared" si="8"/>
        <v>#REF!</v>
      </c>
      <c r="N50" s="166" t="e">
        <f t="shared" si="8"/>
        <v>#REF!</v>
      </c>
    </row>
    <row r="51" spans="1:15">
      <c r="A51" s="30"/>
      <c r="B51" s="70"/>
      <c r="C51" s="32"/>
      <c r="D51" s="32"/>
      <c r="E51" s="23"/>
      <c r="F51" s="34"/>
      <c r="G51" s="25"/>
      <c r="H51" s="25"/>
      <c r="I51" s="25"/>
      <c r="J51" s="35"/>
      <c r="K51" s="28"/>
      <c r="L51" s="32"/>
    </row>
    <row r="52" spans="1:15" ht="48">
      <c r="A52" s="86" t="s">
        <v>33</v>
      </c>
      <c r="B52" s="87" t="s">
        <v>225</v>
      </c>
      <c r="C52" s="85" t="s">
        <v>649</v>
      </c>
      <c r="D52" s="85" t="s">
        <v>445</v>
      </c>
      <c r="E52" s="82"/>
      <c r="F52" s="85"/>
      <c r="G52" s="83"/>
      <c r="H52" s="83"/>
      <c r="I52" s="83"/>
      <c r="J52" s="84"/>
      <c r="K52" s="84" t="e">
        <f>SUBTOTAL(9,K53:K57)</f>
        <v>#REF!</v>
      </c>
      <c r="L52" s="85"/>
    </row>
    <row r="53" spans="1:15" ht="24">
      <c r="A53" s="30">
        <f>IF(ISBLANK(E53),"",COUNTA($E$17:E53))</f>
        <v>26</v>
      </c>
      <c r="B53" s="70" t="s">
        <v>100</v>
      </c>
      <c r="C53" s="153"/>
      <c r="D53" s="153"/>
      <c r="E53" s="23" t="s">
        <v>1</v>
      </c>
      <c r="F53" s="34">
        <f>1.8*1.6*13*0.888</f>
        <v>33.246720000000003</v>
      </c>
      <c r="G53" s="25" t="e">
        <f t="shared" ref="G53:H56" si="9">M53*$O$17</f>
        <v>#REF!</v>
      </c>
      <c r="H53" s="25" t="e">
        <f t="shared" si="9"/>
        <v>#REF!</v>
      </c>
      <c r="I53" s="25"/>
      <c r="J53" s="35" t="e">
        <f>+G53+H53+I53</f>
        <v>#REF!</v>
      </c>
      <c r="K53" s="28" t="e">
        <f>J53*$F53</f>
        <v>#REF!</v>
      </c>
      <c r="L53" s="32"/>
      <c r="M53" s="166" t="e">
        <f>'06 WC,Bảo Trì, Chứa Rác '!M53</f>
        <v>#REF!</v>
      </c>
      <c r="N53" s="166" t="e">
        <f>'06 WC,Bảo Trì, Chứa Rác '!N53</f>
        <v>#REF!</v>
      </c>
    </row>
    <row r="54" spans="1:15" ht="24">
      <c r="A54" s="30">
        <f>IF(ISBLANK(E54),"",COUNTA($E$17:E54))</f>
        <v>27</v>
      </c>
      <c r="B54" s="70" t="s">
        <v>101</v>
      </c>
      <c r="C54" s="153"/>
      <c r="D54" s="153"/>
      <c r="E54" s="23" t="s">
        <v>1</v>
      </c>
      <c r="F54" s="34">
        <f>((5.1+4.1)*2*4*1.21+((5+3.6)*2/0.15*0.9)*0.222)</f>
        <v>111.96639999999999</v>
      </c>
      <c r="G54" s="25" t="e">
        <f t="shared" si="9"/>
        <v>#REF!</v>
      </c>
      <c r="H54" s="25" t="e">
        <f t="shared" si="9"/>
        <v>#REF!</v>
      </c>
      <c r="I54" s="25"/>
      <c r="J54" s="35" t="e">
        <f>+G54+H54+I54</f>
        <v>#REF!</v>
      </c>
      <c r="K54" s="28" t="e">
        <f>J54*$F54</f>
        <v>#REF!</v>
      </c>
      <c r="L54" s="32"/>
      <c r="M54" s="166" t="e">
        <f t="shared" ref="M54:N56" si="10">M53</f>
        <v>#REF!</v>
      </c>
      <c r="N54" s="166" t="e">
        <f t="shared" si="10"/>
        <v>#REF!</v>
      </c>
    </row>
    <row r="55" spans="1:15" ht="24">
      <c r="A55" s="30">
        <f>IF(ISBLANK(E55),"",COUNTA($E$17:E55))</f>
        <v>28</v>
      </c>
      <c r="B55" s="70" t="s">
        <v>133</v>
      </c>
      <c r="C55" s="153"/>
      <c r="D55" s="153"/>
      <c r="E55" s="23" t="s">
        <v>3</v>
      </c>
      <c r="F55" s="34">
        <f>4.6*3.6</f>
        <v>16.559999999999999</v>
      </c>
      <c r="G55" s="25" t="e">
        <f t="shared" si="9"/>
        <v>#REF!</v>
      </c>
      <c r="H55" s="25" t="e">
        <f t="shared" si="9"/>
        <v>#REF!</v>
      </c>
      <c r="I55" s="25"/>
      <c r="J55" s="35" t="e">
        <f>+G55+H55+I55</f>
        <v>#REF!</v>
      </c>
      <c r="K55" s="28" t="e">
        <f>J55*$F55</f>
        <v>#REF!</v>
      </c>
      <c r="L55" s="32"/>
      <c r="M55" s="166" t="e">
        <f t="shared" si="10"/>
        <v>#REF!</v>
      </c>
      <c r="N55" s="166" t="e">
        <f t="shared" si="10"/>
        <v>#REF!</v>
      </c>
    </row>
    <row r="56" spans="1:15" ht="24">
      <c r="A56" s="30">
        <f>IF(ISBLANK(E56),"",COUNTA($E$17:E56))</f>
        <v>29</v>
      </c>
      <c r="B56" s="70" t="s">
        <v>102</v>
      </c>
      <c r="C56" s="153"/>
      <c r="D56" s="153"/>
      <c r="E56" s="23" t="s">
        <v>1</v>
      </c>
      <c r="F56" s="34">
        <f>14*(1.52+0.3)*1.58+ 1.4/0.15*3.95*0.395</f>
        <v>54.820733333333337</v>
      </c>
      <c r="G56" s="25" t="e">
        <f t="shared" si="9"/>
        <v>#REF!</v>
      </c>
      <c r="H56" s="25" t="e">
        <f t="shared" si="9"/>
        <v>#REF!</v>
      </c>
      <c r="I56" s="25"/>
      <c r="J56" s="35" t="e">
        <f>+G56+H56+I56</f>
        <v>#REF!</v>
      </c>
      <c r="K56" s="28" t="e">
        <f>J56*$F56</f>
        <v>#REF!</v>
      </c>
      <c r="L56" s="32"/>
      <c r="M56" s="166" t="e">
        <f t="shared" si="10"/>
        <v>#REF!</v>
      </c>
      <c r="N56" s="166" t="e">
        <f t="shared" si="10"/>
        <v>#REF!</v>
      </c>
    </row>
    <row r="57" spans="1:15">
      <c r="A57" s="30"/>
      <c r="B57" s="70"/>
      <c r="C57" s="32"/>
      <c r="D57" s="32"/>
      <c r="E57" s="23"/>
      <c r="F57" s="34"/>
      <c r="G57" s="25"/>
      <c r="H57" s="25"/>
      <c r="I57" s="25"/>
      <c r="J57" s="35"/>
      <c r="K57" s="28"/>
      <c r="L57" s="32"/>
    </row>
    <row r="58" spans="1:15" ht="24">
      <c r="A58" s="86" t="s">
        <v>38</v>
      </c>
      <c r="B58" s="87" t="s">
        <v>231</v>
      </c>
      <c r="C58" s="85"/>
      <c r="D58" s="85"/>
      <c r="E58" s="82"/>
      <c r="F58" s="85"/>
      <c r="G58" s="83"/>
      <c r="H58" s="83"/>
      <c r="I58" s="83"/>
      <c r="J58" s="84"/>
      <c r="K58" s="84">
        <f>SUBTOTAL(9,K59:K66)</f>
        <v>10384000</v>
      </c>
      <c r="L58" s="85"/>
    </row>
    <row r="59" spans="1:15" s="73" customFormat="1" ht="24">
      <c r="A59" s="30">
        <f>IF(ISBLANK(E59),"",COUNTA($E$17:E59))</f>
        <v>30</v>
      </c>
      <c r="B59" s="70" t="s">
        <v>562</v>
      </c>
      <c r="C59" s="36"/>
      <c r="D59" s="32"/>
      <c r="E59" s="23" t="s">
        <v>5</v>
      </c>
      <c r="F59" s="34">
        <v>1</v>
      </c>
      <c r="G59" s="25">
        <f>M59*$O$17</f>
        <v>8307200</v>
      </c>
      <c r="H59" s="25">
        <f>N59*$O$17</f>
        <v>2076800</v>
      </c>
      <c r="I59" s="25"/>
      <c r="J59" s="35">
        <f t="shared" ref="J59:J65" si="11">+G59+H59+I59</f>
        <v>10384000</v>
      </c>
      <c r="K59" s="28">
        <f t="shared" ref="K59:K65" si="12">J59*$F59</f>
        <v>10384000</v>
      </c>
      <c r="L59" s="32"/>
      <c r="M59" s="137">
        <f>O59*0.8</f>
        <v>7040000</v>
      </c>
      <c r="N59" s="137">
        <f>O59*0.2</f>
        <v>1760000</v>
      </c>
      <c r="O59" s="137">
        <f>2*2*2200000</f>
        <v>8800000</v>
      </c>
    </row>
    <row r="60" spans="1:15" s="73" customFormat="1" ht="216">
      <c r="A60" s="30">
        <f>IF(ISBLANK(E60),"",COUNTA($E$17:E60))</f>
        <v>31</v>
      </c>
      <c r="B60" s="70" t="s">
        <v>138</v>
      </c>
      <c r="C60" s="36" t="s">
        <v>137</v>
      </c>
      <c r="D60" s="32"/>
      <c r="E60" s="23" t="s">
        <v>5</v>
      </c>
      <c r="F60" s="34"/>
      <c r="G60" s="25"/>
      <c r="H60" s="25"/>
      <c r="I60" s="25"/>
      <c r="J60" s="35">
        <f t="shared" si="11"/>
        <v>0</v>
      </c>
      <c r="K60" s="28">
        <f t="shared" si="12"/>
        <v>0</v>
      </c>
      <c r="L60" s="32"/>
      <c r="M60" s="137"/>
      <c r="N60" s="137"/>
      <c r="O60" s="137"/>
    </row>
    <row r="61" spans="1:15" s="73" customFormat="1" ht="216">
      <c r="A61" s="30">
        <f>IF(ISBLANK(E61),"",COUNTA($E$17:E61))</f>
        <v>32</v>
      </c>
      <c r="B61" s="70" t="s">
        <v>139</v>
      </c>
      <c r="C61" s="36" t="s">
        <v>137</v>
      </c>
      <c r="D61" s="32"/>
      <c r="E61" s="23" t="s">
        <v>5</v>
      </c>
      <c r="F61" s="34"/>
      <c r="G61" s="25"/>
      <c r="H61" s="25"/>
      <c r="I61" s="25"/>
      <c r="J61" s="35">
        <f t="shared" si="11"/>
        <v>0</v>
      </c>
      <c r="K61" s="28">
        <f t="shared" si="12"/>
        <v>0</v>
      </c>
      <c r="L61" s="32"/>
      <c r="M61" s="137"/>
      <c r="N61" s="137"/>
      <c r="O61" s="137"/>
    </row>
    <row r="62" spans="1:15" s="73" customFormat="1" ht="216">
      <c r="A62" s="30">
        <f>IF(ISBLANK(E62),"",COUNTA($E$17:E62))</f>
        <v>33</v>
      </c>
      <c r="B62" s="70" t="s">
        <v>140</v>
      </c>
      <c r="C62" s="36" t="s">
        <v>137</v>
      </c>
      <c r="D62" s="32"/>
      <c r="E62" s="23" t="s">
        <v>5</v>
      </c>
      <c r="F62" s="34"/>
      <c r="G62" s="25"/>
      <c r="H62" s="25"/>
      <c r="I62" s="25"/>
      <c r="J62" s="35">
        <f t="shared" si="11"/>
        <v>0</v>
      </c>
      <c r="K62" s="28">
        <f t="shared" si="12"/>
        <v>0</v>
      </c>
      <c r="L62" s="32"/>
      <c r="M62" s="137"/>
      <c r="N62" s="137"/>
      <c r="O62" s="137"/>
    </row>
    <row r="63" spans="1:15" s="73" customFormat="1" ht="264">
      <c r="A63" s="30">
        <f>IF(ISBLANK(E63),"",COUNTA($E$17:E63))</f>
        <v>34</v>
      </c>
      <c r="B63" s="31" t="s">
        <v>141</v>
      </c>
      <c r="C63" s="36" t="s">
        <v>142</v>
      </c>
      <c r="D63" s="22" t="s">
        <v>43</v>
      </c>
      <c r="E63" s="23" t="s">
        <v>5</v>
      </c>
      <c r="F63" s="34"/>
      <c r="G63" s="25"/>
      <c r="H63" s="25"/>
      <c r="I63" s="25"/>
      <c r="J63" s="35">
        <f t="shared" si="11"/>
        <v>0</v>
      </c>
      <c r="K63" s="28">
        <f t="shared" si="12"/>
        <v>0</v>
      </c>
      <c r="L63" s="32"/>
      <c r="M63" s="137"/>
      <c r="N63" s="137"/>
      <c r="O63" s="137"/>
    </row>
    <row r="64" spans="1:15" s="73" customFormat="1" ht="36">
      <c r="A64" s="30">
        <f>IF(ISBLANK(E64),"",COUNTA($E$17:E64))</f>
        <v>35</v>
      </c>
      <c r="B64" s="70" t="s">
        <v>430</v>
      </c>
      <c r="C64" s="32" t="s">
        <v>431</v>
      </c>
      <c r="D64" s="32" t="s">
        <v>428</v>
      </c>
      <c r="E64" s="23" t="s">
        <v>5</v>
      </c>
      <c r="F64" s="34"/>
      <c r="G64" s="25"/>
      <c r="H64" s="25"/>
      <c r="I64" s="25"/>
      <c r="J64" s="35">
        <f t="shared" si="11"/>
        <v>0</v>
      </c>
      <c r="K64" s="28">
        <f t="shared" si="12"/>
        <v>0</v>
      </c>
      <c r="L64" s="32"/>
      <c r="M64" s="137"/>
      <c r="N64" s="137"/>
      <c r="O64" s="137"/>
    </row>
    <row r="65" spans="1:15" s="73" customFormat="1" ht="48">
      <c r="A65" s="30">
        <f>IF(ISBLANK(E65),"",COUNTA($E$17:E65))</f>
        <v>36</v>
      </c>
      <c r="B65" s="70" t="s">
        <v>432</v>
      </c>
      <c r="C65" s="32" t="s">
        <v>431</v>
      </c>
      <c r="D65" s="32" t="s">
        <v>428</v>
      </c>
      <c r="E65" s="23" t="s">
        <v>5</v>
      </c>
      <c r="F65" s="34"/>
      <c r="G65" s="25"/>
      <c r="H65" s="25"/>
      <c r="I65" s="25"/>
      <c r="J65" s="35">
        <f t="shared" si="11"/>
        <v>0</v>
      </c>
      <c r="K65" s="28">
        <f t="shared" si="12"/>
        <v>0</v>
      </c>
      <c r="L65" s="32"/>
      <c r="M65" s="137"/>
      <c r="N65" s="137"/>
      <c r="O65" s="137"/>
    </row>
    <row r="66" spans="1:15" s="73" customFormat="1">
      <c r="A66" s="30"/>
      <c r="B66" s="70"/>
      <c r="C66" s="36"/>
      <c r="D66" s="32"/>
      <c r="E66" s="23"/>
      <c r="F66" s="34"/>
      <c r="G66" s="25"/>
      <c r="H66" s="25"/>
      <c r="I66" s="25"/>
      <c r="J66" s="35"/>
      <c r="K66" s="28"/>
      <c r="L66" s="32"/>
      <c r="M66" s="137"/>
      <c r="N66" s="137"/>
      <c r="O66" s="137"/>
    </row>
    <row r="67" spans="1:15" ht="24">
      <c r="A67" s="86" t="s">
        <v>39</v>
      </c>
      <c r="B67" s="87" t="s">
        <v>232</v>
      </c>
      <c r="C67" s="85"/>
      <c r="D67" s="85"/>
      <c r="E67" s="82"/>
      <c r="F67" s="85"/>
      <c r="G67" s="83"/>
      <c r="H67" s="83"/>
      <c r="I67" s="83"/>
      <c r="J67" s="84"/>
      <c r="K67" s="84">
        <f>SUBTOTAL(9,K68:K74)</f>
        <v>71272000</v>
      </c>
      <c r="L67" s="85"/>
    </row>
    <row r="68" spans="1:15" ht="24">
      <c r="A68" s="30">
        <f>IF(ISBLANK(E68),"",COUNTA($E$17:E68))</f>
        <v>37</v>
      </c>
      <c r="B68" s="70" t="s">
        <v>118</v>
      </c>
      <c r="C68" s="32"/>
      <c r="D68" s="33"/>
      <c r="E68" s="23" t="s">
        <v>4</v>
      </c>
      <c r="F68" s="34"/>
      <c r="G68" s="25"/>
      <c r="H68" s="25"/>
      <c r="I68" s="25"/>
      <c r="J68" s="35">
        <f t="shared" ref="J68:J74" si="13">+G68+H68+I68</f>
        <v>0</v>
      </c>
      <c r="K68" s="28">
        <f t="shared" ref="K68:K76" si="14">J68*$F68</f>
        <v>0</v>
      </c>
      <c r="L68" s="32"/>
    </row>
    <row r="69" spans="1:15" ht="24">
      <c r="A69" s="30">
        <f>IF(ISBLANK(E69),"",COUNTA($E$17:E69))</f>
        <v>38</v>
      </c>
      <c r="B69" s="70" t="s">
        <v>119</v>
      </c>
      <c r="C69" s="32"/>
      <c r="D69" s="32"/>
      <c r="E69" s="23" t="s">
        <v>16</v>
      </c>
      <c r="F69" s="34"/>
      <c r="G69" s="25"/>
      <c r="H69" s="25"/>
      <c r="I69" s="25"/>
      <c r="J69" s="35">
        <f t="shared" si="13"/>
        <v>0</v>
      </c>
      <c r="K69" s="28">
        <f t="shared" si="14"/>
        <v>0</v>
      </c>
      <c r="L69" s="32"/>
    </row>
    <row r="70" spans="1:15" ht="24">
      <c r="A70" s="30">
        <f>IF(ISBLANK(E70),"",COUNTA($E$17:E70))</f>
        <v>39</v>
      </c>
      <c r="B70" s="70" t="s">
        <v>120</v>
      </c>
      <c r="C70" s="32"/>
      <c r="D70" s="32"/>
      <c r="E70" s="23" t="s">
        <v>16</v>
      </c>
      <c r="F70" s="34"/>
      <c r="G70" s="25"/>
      <c r="H70" s="25"/>
      <c r="I70" s="25"/>
      <c r="J70" s="35">
        <f t="shared" si="13"/>
        <v>0</v>
      </c>
      <c r="K70" s="28">
        <f t="shared" si="14"/>
        <v>0</v>
      </c>
      <c r="L70" s="32"/>
    </row>
    <row r="71" spans="1:15" ht="24">
      <c r="A71" s="30">
        <f>IF(ISBLANK(E71),"",COUNTA($E$17:E71))</f>
        <v>40</v>
      </c>
      <c r="B71" s="70" t="s">
        <v>121</v>
      </c>
      <c r="C71" s="32"/>
      <c r="D71" s="32"/>
      <c r="E71" s="23" t="s">
        <v>1</v>
      </c>
      <c r="F71" s="34"/>
      <c r="G71" s="25"/>
      <c r="H71" s="25"/>
      <c r="I71" s="25"/>
      <c r="J71" s="35">
        <f t="shared" si="13"/>
        <v>0</v>
      </c>
      <c r="K71" s="28">
        <f t="shared" si="14"/>
        <v>0</v>
      </c>
      <c r="L71" s="32"/>
    </row>
    <row r="72" spans="1:15" ht="24">
      <c r="A72" s="30">
        <f>IF(ISBLANK(E72),"",COUNTA($E$17:E72))</f>
        <v>41</v>
      </c>
      <c r="B72" s="70" t="s">
        <v>144</v>
      </c>
      <c r="C72" s="32"/>
      <c r="D72" s="32"/>
      <c r="E72" s="23" t="s">
        <v>1</v>
      </c>
      <c r="F72" s="34"/>
      <c r="G72" s="25"/>
      <c r="H72" s="25"/>
      <c r="I72" s="25"/>
      <c r="J72" s="35">
        <f t="shared" si="13"/>
        <v>0</v>
      </c>
      <c r="K72" s="28">
        <f t="shared" si="14"/>
        <v>0</v>
      </c>
      <c r="L72" s="32"/>
    </row>
    <row r="73" spans="1:15" ht="24">
      <c r="A73" s="30">
        <f>IF(ISBLANK(E73),"",COUNTA($E$17:E73))</f>
        <v>42</v>
      </c>
      <c r="B73" s="70" t="s">
        <v>563</v>
      </c>
      <c r="C73" s="32" t="s">
        <v>564</v>
      </c>
      <c r="D73" s="33"/>
      <c r="E73" s="23" t="s">
        <v>3</v>
      </c>
      <c r="F73" s="34">
        <f>16*2</f>
        <v>32</v>
      </c>
      <c r="G73" s="25">
        <f>M73*$O$17</f>
        <v>1132800</v>
      </c>
      <c r="H73" s="25">
        <f>N73*$O$17</f>
        <v>283200</v>
      </c>
      <c r="I73" s="25"/>
      <c r="J73" s="35">
        <f t="shared" si="13"/>
        <v>1416000</v>
      </c>
      <c r="K73" s="28">
        <f t="shared" si="14"/>
        <v>45312000</v>
      </c>
      <c r="L73" s="32"/>
      <c r="M73" s="137">
        <f>O73*0.8</f>
        <v>960000</v>
      </c>
      <c r="N73" s="137">
        <f>O73*0.2</f>
        <v>240000</v>
      </c>
      <c r="O73" s="166">
        <v>1200000</v>
      </c>
    </row>
    <row r="74" spans="1:15" ht="24">
      <c r="A74" s="30">
        <f>IF(ISBLANK(E74),"",COUNTA($E$17:E74))</f>
        <v>43</v>
      </c>
      <c r="B74" s="70" t="s">
        <v>670</v>
      </c>
      <c r="C74" s="32" t="s">
        <v>564</v>
      </c>
      <c r="D74" s="33"/>
      <c r="E74" s="23" t="s">
        <v>5</v>
      </c>
      <c r="F74" s="34">
        <v>1</v>
      </c>
      <c r="G74" s="25">
        <f>M74*$O$17</f>
        <v>20768000</v>
      </c>
      <c r="H74" s="25">
        <f>N74*$O$17</f>
        <v>5192000</v>
      </c>
      <c r="I74" s="25"/>
      <c r="J74" s="35">
        <f t="shared" si="13"/>
        <v>25960000</v>
      </c>
      <c r="K74" s="28">
        <f t="shared" si="14"/>
        <v>25960000</v>
      </c>
      <c r="L74" s="32"/>
      <c r="M74" s="137">
        <f>O74*0.8</f>
        <v>17600000</v>
      </c>
      <c r="N74" s="137">
        <f>O74*0.2</f>
        <v>4400000</v>
      </c>
      <c r="O74" s="166">
        <v>22000000</v>
      </c>
    </row>
    <row r="75" spans="1:15">
      <c r="A75" s="30" t="str">
        <f>IF(ISBLANK(E75),"",COUNTA($E$17:E75))</f>
        <v/>
      </c>
      <c r="B75" s="70"/>
      <c r="C75" s="32"/>
      <c r="D75" s="32"/>
      <c r="E75" s="23"/>
      <c r="F75" s="34"/>
      <c r="G75" s="25">
        <v>0</v>
      </c>
      <c r="H75" s="25">
        <v>0</v>
      </c>
      <c r="I75" s="25"/>
      <c r="J75" s="35">
        <f>+G75+H75</f>
        <v>0</v>
      </c>
      <c r="K75" s="28">
        <f t="shared" si="14"/>
        <v>0</v>
      </c>
      <c r="L75" s="32"/>
    </row>
    <row r="76" spans="1:15">
      <c r="A76" s="30" t="str">
        <f>IF(ISBLANK(E76),"",COUNTA($E$17:E76))</f>
        <v/>
      </c>
      <c r="B76" s="70"/>
      <c r="C76" s="32"/>
      <c r="D76" s="32"/>
      <c r="E76" s="23"/>
      <c r="F76" s="34"/>
      <c r="G76" s="25">
        <v>0</v>
      </c>
      <c r="H76" s="25">
        <v>0</v>
      </c>
      <c r="I76" s="25"/>
      <c r="J76" s="35">
        <f>+G76+H76</f>
        <v>0</v>
      </c>
      <c r="K76" s="28">
        <f t="shared" si="14"/>
        <v>0</v>
      </c>
      <c r="L76" s="32"/>
    </row>
    <row r="77" spans="1:15">
      <c r="A77" s="65"/>
      <c r="B77" s="65"/>
      <c r="C77" s="65"/>
      <c r="D77" s="65"/>
      <c r="E77" s="65"/>
      <c r="F77" s="65"/>
      <c r="G77" s="65"/>
      <c r="H77" s="65"/>
      <c r="I77" s="65"/>
      <c r="J77" s="65"/>
      <c r="K77" s="65"/>
      <c r="L77" s="65"/>
    </row>
  </sheetData>
  <autoFilter ref="A6:L77"/>
  <mergeCells count="7">
    <mergeCell ref="L6:L7"/>
    <mergeCell ref="A6:A7"/>
    <mergeCell ref="B6:B7"/>
    <mergeCell ref="C6:C7"/>
    <mergeCell ref="D6:D7"/>
    <mergeCell ref="E6:E7"/>
    <mergeCell ref="F6:F7"/>
  </mergeCells>
  <printOptions horizontalCentered="1"/>
  <pageMargins left="0.5" right="0.5" top="0.5" bottom="0.5" header="0.3" footer="0.3"/>
  <pageSetup scale="6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O80"/>
  <sheetViews>
    <sheetView view="pageBreakPreview" zoomScale="90" zoomScaleNormal="115" zoomScaleSheetLayoutView="90" workbookViewId="0">
      <pane ySplit="7" topLeftCell="A8" activePane="bottomLeft" state="frozen"/>
      <selection activeCell="S67" sqref="S67"/>
      <selection pane="bottomLeft" activeCell="F13" sqref="F13"/>
    </sheetView>
  </sheetViews>
  <sheetFormatPr defaultRowHeight="14.25"/>
  <cols>
    <col min="1" max="1" width="4.5" customWidth="1"/>
    <col min="2" max="2" width="35.125" customWidth="1"/>
    <col min="3" max="3" width="33" customWidth="1"/>
    <col min="4" max="4" width="28.125" customWidth="1"/>
    <col min="5" max="5" width="5.375" customWidth="1"/>
    <col min="6" max="6" width="10.875" customWidth="1"/>
    <col min="7" max="7" width="9.875" bestFit="1" customWidth="1"/>
    <col min="8" max="9" width="10.875" customWidth="1"/>
    <col min="10" max="10" width="9.875" bestFit="1" customWidth="1"/>
    <col min="11" max="11" width="13.125" bestFit="1" customWidth="1"/>
    <col min="13" max="13" width="13.125" style="166" bestFit="1" customWidth="1"/>
    <col min="14" max="14" width="11.375" style="166" bestFit="1" customWidth="1"/>
  </cols>
  <sheetData>
    <row r="1" spans="1:12" ht="18">
      <c r="A1" s="1" t="s">
        <v>415</v>
      </c>
      <c r="B1" s="67"/>
      <c r="C1" s="3"/>
      <c r="D1" s="3"/>
      <c r="E1" s="4"/>
      <c r="F1" s="5"/>
      <c r="G1" s="6"/>
      <c r="H1" s="6"/>
      <c r="I1" s="6"/>
      <c r="J1" s="7"/>
      <c r="K1" s="8"/>
      <c r="L1" s="9"/>
    </row>
    <row r="2" spans="1:12" ht="15">
      <c r="A2" s="2" t="str">
        <f>"DỰ ÁN / PROJECT : "&amp;[6]COVER!K10</f>
        <v>DỰ ÁN / PROJECT : AN KHANG FOODS JSC</v>
      </c>
      <c r="B2" s="68"/>
      <c r="C2" s="10"/>
      <c r="D2" s="10"/>
      <c r="E2" s="11"/>
      <c r="F2" s="12"/>
      <c r="G2" s="13"/>
      <c r="H2" s="13"/>
      <c r="I2" s="13"/>
      <c r="J2" s="14"/>
      <c r="K2" s="15"/>
      <c r="L2" s="16"/>
    </row>
    <row r="3" spans="1:12" ht="15">
      <c r="A3" s="2" t="str">
        <f>"HẠNG MỤC / ITEM : "&amp;B8</f>
        <v>HẠNG MỤC / ITEM : BỂ NƯỚC PCCC - PHÒNG BƠM
GARAGE - UNDERGROUND WATER TANK - PUMP ROOM</v>
      </c>
      <c r="B3" s="69"/>
      <c r="C3" s="10"/>
      <c r="D3" s="10"/>
      <c r="E3" s="17"/>
      <c r="F3" s="12"/>
      <c r="G3" s="13"/>
      <c r="H3" s="13"/>
      <c r="I3" s="13"/>
      <c r="J3" s="14"/>
      <c r="K3" s="15"/>
      <c r="L3" s="16"/>
    </row>
    <row r="4" spans="1:12" ht="15">
      <c r="A4" s="2" t="str">
        <f>"CHỦ ĐẦU TƯ / : "&amp;[6]COVER!K19</f>
        <v>CHỦ ĐẦU TƯ / : AN KHANG FOODS JSC</v>
      </c>
      <c r="B4" s="69"/>
      <c r="C4" s="10"/>
      <c r="D4" s="10"/>
      <c r="E4" s="17"/>
      <c r="F4" s="12"/>
      <c r="G4" s="13"/>
      <c r="H4" s="13"/>
      <c r="I4" s="13"/>
      <c r="J4" s="14"/>
      <c r="K4" s="15"/>
      <c r="L4" s="16"/>
    </row>
    <row r="5" spans="1:12" ht="15">
      <c r="A5" s="18"/>
      <c r="B5" s="69"/>
      <c r="C5" s="66"/>
      <c r="D5" s="19"/>
      <c r="E5" s="17"/>
      <c r="F5" s="12"/>
      <c r="G5" s="13"/>
      <c r="H5" s="13"/>
      <c r="I5" s="13"/>
      <c r="J5" s="14"/>
      <c r="K5" s="15"/>
      <c r="L5" s="16"/>
    </row>
    <row r="6" spans="1:12" ht="24" customHeight="1">
      <c r="A6" s="1128" t="s">
        <v>50</v>
      </c>
      <c r="B6" s="1129" t="s">
        <v>49</v>
      </c>
      <c r="C6" s="1130" t="s">
        <v>51</v>
      </c>
      <c r="D6" s="1131" t="s">
        <v>52</v>
      </c>
      <c r="E6" s="1130" t="s">
        <v>53</v>
      </c>
      <c r="F6" s="1130" t="s">
        <v>54</v>
      </c>
      <c r="G6" s="130" t="s">
        <v>411</v>
      </c>
      <c r="H6" s="130"/>
      <c r="I6" s="130"/>
      <c r="J6" s="131" t="s">
        <v>412</v>
      </c>
      <c r="K6" s="131"/>
      <c r="L6" s="1124" t="s">
        <v>13</v>
      </c>
    </row>
    <row r="7" spans="1:12" ht="48" customHeight="1">
      <c r="A7" s="1128"/>
      <c r="B7" s="1129"/>
      <c r="C7" s="1130"/>
      <c r="D7" s="1132"/>
      <c r="E7" s="1130"/>
      <c r="F7" s="1130"/>
      <c r="G7" s="88" t="s">
        <v>56</v>
      </c>
      <c r="H7" s="88" t="s">
        <v>55</v>
      </c>
      <c r="I7" s="88" t="s">
        <v>57</v>
      </c>
      <c r="J7" s="88" t="s">
        <v>413</v>
      </c>
      <c r="K7" s="88" t="s">
        <v>414</v>
      </c>
      <c r="L7" s="1124"/>
    </row>
    <row r="8" spans="1:12" ht="36">
      <c r="A8" s="93" t="str">
        <f>A21</f>
        <v>***</v>
      </c>
      <c r="B8" s="103" t="str">
        <f>B21</f>
        <v>BỂ NƯỚC PCCC - PHÒNG BƠM
GARAGE - UNDERGROUND WATER TANK - PUMP ROOM</v>
      </c>
      <c r="C8" s="95"/>
      <c r="D8" s="96"/>
      <c r="E8" s="97"/>
      <c r="F8" s="98"/>
      <c r="G8" s="99"/>
      <c r="H8" s="99"/>
      <c r="I8" s="99"/>
      <c r="J8" s="100"/>
      <c r="K8" s="101" t="e">
        <f>SUBTOTAL(9,K9:K20)</f>
        <v>#REF!</v>
      </c>
      <c r="L8" s="102"/>
    </row>
    <row r="9" spans="1:12" ht="24">
      <c r="A9" s="20" t="str">
        <f>A22</f>
        <v>A</v>
      </c>
      <c r="B9" s="70" t="str">
        <f>B22</f>
        <v>CÔNG TÁC ĐẤT
EARTHWORK</v>
      </c>
      <c r="C9" s="22"/>
      <c r="D9" s="22"/>
      <c r="E9" s="23"/>
      <c r="F9" s="24"/>
      <c r="G9" s="26"/>
      <c r="H9" s="26"/>
      <c r="I9" s="26"/>
      <c r="J9" s="27"/>
      <c r="K9" s="38" t="e">
        <f>K22</f>
        <v>#REF!</v>
      </c>
      <c r="L9" s="29"/>
    </row>
    <row r="10" spans="1:12" ht="24">
      <c r="A10" s="20" t="str">
        <f>A28</f>
        <v>B</v>
      </c>
      <c r="B10" s="70" t="str">
        <f>B28</f>
        <v>CÔNG TÁC BÊ TÔNG
CONCRETE WORK</v>
      </c>
      <c r="C10" s="22"/>
      <c r="D10" s="22"/>
      <c r="E10" s="23"/>
      <c r="F10" s="24"/>
      <c r="G10" s="26"/>
      <c r="H10" s="26"/>
      <c r="I10" s="26"/>
      <c r="J10" s="27"/>
      <c r="K10" s="38" t="e">
        <f>K28</f>
        <v>#REF!</v>
      </c>
      <c r="L10" s="29"/>
    </row>
    <row r="11" spans="1:12" ht="24">
      <c r="A11" s="20" t="str">
        <f>A36</f>
        <v>C</v>
      </c>
      <c r="B11" s="70" t="str">
        <f>B36</f>
        <v>CÔNG TÁC VÁN KHUÔN
FORMWORK</v>
      </c>
      <c r="C11" s="22"/>
      <c r="D11" s="22"/>
      <c r="E11" s="23"/>
      <c r="F11" s="24"/>
      <c r="G11" s="26"/>
      <c r="H11" s="26"/>
      <c r="I11" s="26"/>
      <c r="J11" s="27"/>
      <c r="K11" s="38" t="e">
        <f>K36</f>
        <v>#REF!</v>
      </c>
      <c r="L11" s="29"/>
    </row>
    <row r="12" spans="1:12" ht="24">
      <c r="A12" s="20" t="str">
        <f>A48</f>
        <v>D</v>
      </c>
      <c r="B12" s="70" t="str">
        <f>B48</f>
        <v>CÔNG TÁC CỐT THÉP
REBAR WORK</v>
      </c>
      <c r="C12" s="22"/>
      <c r="D12" s="22"/>
      <c r="E12" s="23"/>
      <c r="F12" s="24"/>
      <c r="G12" s="26"/>
      <c r="H12" s="26"/>
      <c r="I12" s="26"/>
      <c r="J12" s="27"/>
      <c r="K12" s="38" t="e">
        <f>K48</f>
        <v>#REF!</v>
      </c>
      <c r="L12" s="29"/>
    </row>
    <row r="13" spans="1:12" ht="24">
      <c r="A13" s="20" t="str">
        <f>A53</f>
        <v>G</v>
      </c>
      <c r="B13" s="70" t="str">
        <f>B53</f>
        <v>CÔNG TÁC SƠN
PAINTING WORK</v>
      </c>
      <c r="C13" s="22"/>
      <c r="D13" s="22"/>
      <c r="E13" s="23"/>
      <c r="F13" s="24"/>
      <c r="G13" s="26"/>
      <c r="H13" s="26"/>
      <c r="I13" s="26"/>
      <c r="J13" s="27"/>
      <c r="K13" s="38">
        <f>K53</f>
        <v>0</v>
      </c>
      <c r="L13" s="29"/>
    </row>
    <row r="14" spans="1:12" ht="24">
      <c r="A14" s="20" t="str">
        <f>A63</f>
        <v>H</v>
      </c>
      <c r="B14" s="70" t="str">
        <f>B63</f>
        <v>CÔNG TÁC CHỐNG THẤM
WATERPROOFING WORK</v>
      </c>
      <c r="C14" s="22"/>
      <c r="D14" s="22"/>
      <c r="E14" s="23"/>
      <c r="F14" s="24"/>
      <c r="G14" s="26"/>
      <c r="H14" s="26"/>
      <c r="I14" s="26"/>
      <c r="J14" s="27"/>
      <c r="K14" s="38" t="e">
        <f>K63</f>
        <v>#REF!</v>
      </c>
      <c r="L14" s="29"/>
    </row>
    <row r="15" spans="1:12" ht="24">
      <c r="A15" s="20" t="str">
        <f>A65</f>
        <v>I</v>
      </c>
      <c r="B15" s="70" t="str">
        <f>B65</f>
        <v>CÔNG TÁC HOÀN THIỆN NỀN SÀN
FINISHING THE FLOOR</v>
      </c>
      <c r="C15" s="22"/>
      <c r="D15" s="22"/>
      <c r="E15" s="23"/>
      <c r="F15" s="24"/>
      <c r="G15" s="26"/>
      <c r="H15" s="26"/>
      <c r="I15" s="26"/>
      <c r="J15" s="27"/>
      <c r="K15" s="38">
        <f>K65</f>
        <v>6825662.7999999989</v>
      </c>
      <c r="L15" s="29"/>
    </row>
    <row r="16" spans="1:12" ht="24">
      <c r="A16" s="20" t="str">
        <f>A67</f>
        <v>J</v>
      </c>
      <c r="B16" s="70" t="str">
        <f>B67</f>
        <v>CÔNG TÁC CỬA
DOOR WORK</v>
      </c>
      <c r="C16" s="22"/>
      <c r="D16" s="22"/>
      <c r="E16" s="23"/>
      <c r="F16" s="24"/>
      <c r="G16" s="26"/>
      <c r="H16" s="26"/>
      <c r="I16" s="26"/>
      <c r="J16" s="27"/>
      <c r="K16" s="38">
        <f>K67</f>
        <v>0</v>
      </c>
      <c r="L16" s="29"/>
    </row>
    <row r="17" spans="1:15" ht="24">
      <c r="A17" s="20" t="str">
        <f>A71</f>
        <v>K</v>
      </c>
      <c r="B17" s="70" t="str">
        <f>B71</f>
        <v>CÔNG TÁC KHÁC
OTHER WORKS</v>
      </c>
      <c r="C17" s="22"/>
      <c r="D17" s="22"/>
      <c r="E17" s="23"/>
      <c r="F17" s="24"/>
      <c r="G17" s="26"/>
      <c r="H17" s="26"/>
      <c r="I17" s="26"/>
      <c r="J17" s="27"/>
      <c r="K17" s="38">
        <f>K71</f>
        <v>61831704.999999993</v>
      </c>
      <c r="L17" s="29"/>
    </row>
    <row r="18" spans="1:15" ht="24">
      <c r="A18" s="20" t="str">
        <f>A76</f>
        <v>L</v>
      </c>
      <c r="B18" s="70" t="str">
        <f>B76</f>
        <v>CÔNG TÁC BỔ SUNG TỪ NHÀ THẦU
ADDITIONAL WORK FROM THE CONTRACTOR</v>
      </c>
      <c r="C18" s="22"/>
      <c r="D18" s="22"/>
      <c r="E18" s="23"/>
      <c r="F18" s="24"/>
      <c r="G18" s="26"/>
      <c r="H18" s="26"/>
      <c r="I18" s="26"/>
      <c r="J18" s="27"/>
      <c r="K18" s="38">
        <f>K76</f>
        <v>0</v>
      </c>
      <c r="L18" s="29"/>
    </row>
    <row r="19" spans="1:15">
      <c r="A19" s="20"/>
      <c r="B19" s="21"/>
      <c r="C19" s="22"/>
      <c r="D19" s="22"/>
      <c r="E19" s="23"/>
      <c r="F19" s="24"/>
      <c r="G19" s="26"/>
      <c r="H19" s="26"/>
      <c r="I19" s="26"/>
      <c r="J19" s="27"/>
      <c r="K19" s="28"/>
      <c r="L19" s="29"/>
    </row>
    <row r="20" spans="1:15">
      <c r="A20" s="20"/>
      <c r="B20" s="21"/>
      <c r="C20" s="22"/>
      <c r="D20" s="22"/>
      <c r="E20" s="23"/>
      <c r="F20" s="24"/>
      <c r="G20" s="26"/>
      <c r="H20" s="26"/>
      <c r="I20" s="26"/>
      <c r="J20" s="27"/>
      <c r="K20" s="28"/>
      <c r="L20" s="29"/>
    </row>
    <row r="21" spans="1:15" ht="36">
      <c r="A21" s="93" t="s">
        <v>14</v>
      </c>
      <c r="B21" s="94" t="s">
        <v>565</v>
      </c>
      <c r="C21" s="95"/>
      <c r="D21" s="96"/>
      <c r="E21" s="97"/>
      <c r="F21" s="98"/>
      <c r="G21" s="99"/>
      <c r="H21" s="99"/>
      <c r="I21" s="99"/>
      <c r="J21" s="100"/>
      <c r="K21" s="101">
        <f>SUBTOTAL(9,K80:K320)</f>
        <v>0</v>
      </c>
      <c r="L21" s="102"/>
      <c r="M21" s="166" t="s">
        <v>450</v>
      </c>
      <c r="O21" s="145">
        <v>1.18</v>
      </c>
    </row>
    <row r="22" spans="1:15" ht="24">
      <c r="A22" s="86" t="s">
        <v>21</v>
      </c>
      <c r="B22" s="87" t="s">
        <v>60</v>
      </c>
      <c r="C22" s="85"/>
      <c r="D22" s="85"/>
      <c r="E22" s="82"/>
      <c r="F22" s="85"/>
      <c r="G22" s="83"/>
      <c r="H22" s="83"/>
      <c r="I22" s="83"/>
      <c r="J22" s="84"/>
      <c r="K22" s="84" t="e">
        <f>SUBTOTAL(9,K23:K27)</f>
        <v>#REF!</v>
      </c>
      <c r="L22" s="85"/>
    </row>
    <row r="23" spans="1:15" s="73" customFormat="1">
      <c r="A23" s="164"/>
      <c r="B23" s="160"/>
      <c r="C23" s="161"/>
      <c r="D23" s="161"/>
      <c r="E23" s="146"/>
      <c r="F23" s="147"/>
      <c r="G23" s="148"/>
      <c r="H23" s="148"/>
      <c r="I23" s="148"/>
      <c r="J23" s="162"/>
      <c r="K23" s="163"/>
      <c r="L23" s="161"/>
      <c r="M23" s="137"/>
      <c r="N23" s="137"/>
    </row>
    <row r="24" spans="1:15" ht="24">
      <c r="A24" s="30">
        <f>IF(ISBLANK(E24),"",COUNTA($E$21:E24))</f>
        <v>1</v>
      </c>
      <c r="B24" s="70" t="s">
        <v>566</v>
      </c>
      <c r="C24" s="32"/>
      <c r="D24" s="32"/>
      <c r="E24" s="23" t="s">
        <v>0</v>
      </c>
      <c r="F24" s="34">
        <f>(31.5*9.7)*3.9*1.3</f>
        <v>1549.1384999999998</v>
      </c>
      <c r="G24" s="25" t="e">
        <f t="shared" ref="G24:H27" si="0">M24*$O$21</f>
        <v>#REF!</v>
      </c>
      <c r="H24" s="25" t="e">
        <f t="shared" si="0"/>
        <v>#REF!</v>
      </c>
      <c r="I24" s="25"/>
      <c r="J24" s="35" t="e">
        <f>+G24+H24+I24</f>
        <v>#REF!</v>
      </c>
      <c r="K24" s="28" t="e">
        <f>J24*$F24</f>
        <v>#REF!</v>
      </c>
      <c r="L24" s="32"/>
      <c r="M24" s="166" t="e">
        <f>'07 Trạm Điện'!M26</f>
        <v>#REF!</v>
      </c>
      <c r="N24" s="166" t="e">
        <f>'07 Trạm Điện'!N26</f>
        <v>#REF!</v>
      </c>
    </row>
    <row r="25" spans="1:15" ht="24">
      <c r="A25" s="30">
        <f>IF(ISBLANK(E25),"",COUNTA($E$21:E25))</f>
        <v>2</v>
      </c>
      <c r="B25" s="70" t="s">
        <v>567</v>
      </c>
      <c r="C25" s="32"/>
      <c r="D25" s="32"/>
      <c r="E25" s="23" t="s">
        <v>0</v>
      </c>
      <c r="F25" s="34">
        <f>(F24/1.3-F29-F30-3.45*8.7*30.5)*1.2</f>
        <v>152.03099999999958</v>
      </c>
      <c r="G25" s="25" t="e">
        <f t="shared" si="0"/>
        <v>#REF!</v>
      </c>
      <c r="H25" s="25" t="e">
        <f t="shared" si="0"/>
        <v>#REF!</v>
      </c>
      <c r="I25" s="25"/>
      <c r="J25" s="35" t="e">
        <f>+G25+H25+I25</f>
        <v>#REF!</v>
      </c>
      <c r="K25" s="28" t="e">
        <f>J25*$F25</f>
        <v>#REF!</v>
      </c>
      <c r="L25" s="32"/>
      <c r="M25" s="166" t="e">
        <f>'07 Trạm Điện'!M28</f>
        <v>#REF!</v>
      </c>
      <c r="N25" s="166" t="e">
        <f>'07 Trạm Điện'!N28</f>
        <v>#REF!</v>
      </c>
    </row>
    <row r="26" spans="1:15" ht="36">
      <c r="A26" s="30">
        <f>IF(ISBLANK(E26),"",COUNTA($E$21:E26))</f>
        <v>3</v>
      </c>
      <c r="B26" s="70" t="s">
        <v>126</v>
      </c>
      <c r="C26" s="32"/>
      <c r="D26" s="32"/>
      <c r="E26" s="23" t="s">
        <v>0</v>
      </c>
      <c r="F26" s="34">
        <f>F24-F25</f>
        <v>1397.1075000000003</v>
      </c>
      <c r="G26" s="25" t="e">
        <f t="shared" si="0"/>
        <v>#REF!</v>
      </c>
      <c r="H26" s="25" t="e">
        <f t="shared" si="0"/>
        <v>#REF!</v>
      </c>
      <c r="I26" s="25"/>
      <c r="J26" s="35" t="e">
        <f>+G26+H26+I26</f>
        <v>#REF!</v>
      </c>
      <c r="K26" s="28" t="e">
        <f>J26*$F26</f>
        <v>#REF!</v>
      </c>
      <c r="L26" s="32"/>
      <c r="M26" s="166" t="e">
        <f>'07 Trạm Điện'!M29</f>
        <v>#REF!</v>
      </c>
      <c r="N26" s="166" t="e">
        <f>'07 Trạm Điện'!N29</f>
        <v>#REF!</v>
      </c>
    </row>
    <row r="27" spans="1:15" ht="24">
      <c r="A27" s="30">
        <f>IF(ISBLANK(E27),"",COUNTA($E$21:E27))</f>
        <v>4</v>
      </c>
      <c r="B27" s="70" t="s">
        <v>127</v>
      </c>
      <c r="C27" s="32"/>
      <c r="D27" s="32"/>
      <c r="E27" s="23" t="s">
        <v>3</v>
      </c>
      <c r="F27" s="34">
        <f>31.5*9.7</f>
        <v>305.54999999999995</v>
      </c>
      <c r="G27" s="25" t="e">
        <f t="shared" si="0"/>
        <v>#REF!</v>
      </c>
      <c r="H27" s="25" t="e">
        <f t="shared" si="0"/>
        <v>#REF!</v>
      </c>
      <c r="I27" s="25"/>
      <c r="J27" s="35" t="e">
        <f>+G27+H27+I27</f>
        <v>#REF!</v>
      </c>
      <c r="K27" s="28" t="e">
        <f>J27*$F27</f>
        <v>#REF!</v>
      </c>
      <c r="L27" s="32"/>
      <c r="M27" s="166" t="e">
        <f>'07 Trạm Điện'!M30</f>
        <v>#REF!</v>
      </c>
      <c r="N27" s="166" t="e">
        <f>'07 Trạm Điện'!N30</f>
        <v>#REF!</v>
      </c>
    </row>
    <row r="28" spans="1:15" ht="48">
      <c r="A28" s="86" t="s">
        <v>29</v>
      </c>
      <c r="B28" s="87" t="s">
        <v>61</v>
      </c>
      <c r="C28" s="85"/>
      <c r="D28" s="85" t="s">
        <v>128</v>
      </c>
      <c r="E28" s="82"/>
      <c r="F28" s="85"/>
      <c r="G28" s="83"/>
      <c r="H28" s="83"/>
      <c r="I28" s="83"/>
      <c r="J28" s="84"/>
      <c r="K28" s="84" t="e">
        <f>SUBTOTAL(9,K29:K35)</f>
        <v>#REF!</v>
      </c>
      <c r="L28" s="85"/>
    </row>
    <row r="29" spans="1:15" ht="24">
      <c r="A29" s="30">
        <f>IF(ISBLANK(E29),"",COUNTA($E$21:E29))</f>
        <v>5</v>
      </c>
      <c r="B29" s="70" t="s">
        <v>568</v>
      </c>
      <c r="C29" s="32"/>
      <c r="D29" s="32"/>
      <c r="E29" s="23" t="s">
        <v>0</v>
      </c>
      <c r="F29" s="34">
        <f>31.5*9.7*0.1</f>
        <v>30.554999999999996</v>
      </c>
      <c r="G29" s="25" t="e">
        <f t="shared" ref="G29:G34" si="1">M29*$O$21</f>
        <v>#REF!</v>
      </c>
      <c r="H29" s="25" t="e">
        <f t="shared" ref="H29:H34" si="2">N29*$O$21</f>
        <v>#REF!</v>
      </c>
      <c r="I29" s="25"/>
      <c r="J29" s="35" t="e">
        <f t="shared" ref="J29:J34" si="3">+G29+H29+I29</f>
        <v>#REF!</v>
      </c>
      <c r="K29" s="28" t="e">
        <f t="shared" ref="K29:K34" si="4">J29*$F29</f>
        <v>#REF!</v>
      </c>
      <c r="L29" s="32"/>
      <c r="M29" s="166" t="e">
        <f>'06 WC,Bảo Trì, Chứa Rác '!M35</f>
        <v>#REF!</v>
      </c>
      <c r="N29" s="166" t="e">
        <f>'06 WC,Bảo Trì, Chứa Rác '!N35</f>
        <v>#REF!</v>
      </c>
    </row>
    <row r="30" spans="1:15" ht="48">
      <c r="A30" s="30">
        <f>IF(ISBLANK(E30),"",COUNTA($E$21:E30))</f>
        <v>6</v>
      </c>
      <c r="B30" s="70" t="s">
        <v>569</v>
      </c>
      <c r="C30" s="32"/>
      <c r="D30" s="32"/>
      <c r="E30" s="23" t="s">
        <v>0</v>
      </c>
      <c r="F30" s="34">
        <f>9.5*31.3*0.4</f>
        <v>118.94000000000001</v>
      </c>
      <c r="G30" s="25">
        <f t="shared" si="1"/>
        <v>1392400</v>
      </c>
      <c r="H30" s="25" t="e">
        <f t="shared" si="2"/>
        <v>#REF!</v>
      </c>
      <c r="I30" s="25"/>
      <c r="J30" s="35" t="e">
        <f t="shared" si="3"/>
        <v>#REF!</v>
      </c>
      <c r="K30" s="28" t="e">
        <f t="shared" si="4"/>
        <v>#REF!</v>
      </c>
      <c r="L30" s="32"/>
      <c r="M30" s="166">
        <f>'02 Nhà Bảo Vệ_&amp; P. Y TẾ'!R70</f>
        <v>1180000</v>
      </c>
      <c r="N30" s="166" t="e">
        <f>'06 WC,Bảo Trì, Chứa Rác '!N36</f>
        <v>#REF!</v>
      </c>
    </row>
    <row r="31" spans="1:15" ht="48">
      <c r="A31" s="30">
        <f>IF(ISBLANK(E31),"",COUNTA($E$21:E31))</f>
        <v>7</v>
      </c>
      <c r="B31" s="70" t="s">
        <v>570</v>
      </c>
      <c r="C31" s="32"/>
      <c r="D31" s="32"/>
      <c r="E31" s="23" t="s">
        <v>0</v>
      </c>
      <c r="F31" s="34">
        <f>(30.5+8.1)*2*3.32*0.3+(30.5+8.1)*2*0.3*0.3/2</f>
        <v>80.365199999999987</v>
      </c>
      <c r="G31" s="25" t="e">
        <f t="shared" si="1"/>
        <v>#REF!</v>
      </c>
      <c r="H31" s="25" t="e">
        <f t="shared" si="2"/>
        <v>#REF!</v>
      </c>
      <c r="I31" s="25"/>
      <c r="J31" s="35" t="e">
        <f t="shared" si="3"/>
        <v>#REF!</v>
      </c>
      <c r="K31" s="28" t="e">
        <f t="shared" si="4"/>
        <v>#REF!</v>
      </c>
      <c r="L31" s="32"/>
      <c r="M31" s="166" t="e">
        <f>'06 WC,Bảo Trì, Chứa Rác '!M37</f>
        <v>#REF!</v>
      </c>
      <c r="N31" s="166" t="e">
        <f>N30</f>
        <v>#REF!</v>
      </c>
    </row>
    <row r="32" spans="1:15" ht="48">
      <c r="A32" s="30">
        <f>IF(ISBLANK(E32),"",COUNTA($E$21:E32))</f>
        <v>8</v>
      </c>
      <c r="B32" s="70" t="s">
        <v>571</v>
      </c>
      <c r="C32" s="32"/>
      <c r="D32" s="32"/>
      <c r="E32" s="23" t="s">
        <v>0</v>
      </c>
      <c r="F32" s="34">
        <f>30.5*8.7*0.13-(1.1*1.1*0.13*2)</f>
        <v>34.180900000000001</v>
      </c>
      <c r="G32" s="25" t="e">
        <f t="shared" si="1"/>
        <v>#REF!</v>
      </c>
      <c r="H32" s="25" t="e">
        <f t="shared" si="2"/>
        <v>#REF!</v>
      </c>
      <c r="I32" s="25"/>
      <c r="J32" s="35" t="e">
        <f t="shared" si="3"/>
        <v>#REF!</v>
      </c>
      <c r="K32" s="28" t="e">
        <f t="shared" si="4"/>
        <v>#REF!</v>
      </c>
      <c r="L32" s="32"/>
      <c r="M32" s="166" t="e">
        <f>'06 WC,Bảo Trì, Chứa Rác '!M38</f>
        <v>#REF!</v>
      </c>
      <c r="N32" s="166" t="e">
        <f>N31</f>
        <v>#REF!</v>
      </c>
    </row>
    <row r="33" spans="1:14" ht="48">
      <c r="A33" s="30">
        <f>IF(ISBLANK(E33),"",COUNTA($E$21:E33))</f>
        <v>9</v>
      </c>
      <c r="B33" s="70" t="s">
        <v>572</v>
      </c>
      <c r="C33" s="32"/>
      <c r="D33" s="32"/>
      <c r="E33" s="23" t="s">
        <v>0</v>
      </c>
      <c r="F33" s="34">
        <f>8.1*5*0.25*0.37+29.9*0.25*0.37+4.7*0.2*0.27+2*0.2*0.27</f>
        <v>6.8737999999999992</v>
      </c>
      <c r="G33" s="25" t="e">
        <f t="shared" si="1"/>
        <v>#REF!</v>
      </c>
      <c r="H33" s="25" t="e">
        <f t="shared" si="2"/>
        <v>#REF!</v>
      </c>
      <c r="I33" s="25"/>
      <c r="J33" s="35" t="e">
        <f t="shared" si="3"/>
        <v>#REF!</v>
      </c>
      <c r="K33" s="28" t="e">
        <f t="shared" si="4"/>
        <v>#REF!</v>
      </c>
      <c r="L33" s="32"/>
      <c r="M33" s="166" t="e">
        <f>'06 WC,Bảo Trì, Chứa Rác '!M39</f>
        <v>#REF!</v>
      </c>
      <c r="N33" s="166" t="e">
        <f>N32</f>
        <v>#REF!</v>
      </c>
    </row>
    <row r="34" spans="1:14" ht="48">
      <c r="A34" s="30">
        <f>IF(ISBLANK(E34),"",COUNTA($E$21:E34))</f>
        <v>10</v>
      </c>
      <c r="B34" s="70" t="s">
        <v>663</v>
      </c>
      <c r="C34" s="32"/>
      <c r="D34" s="32"/>
      <c r="E34" s="23" t="s">
        <v>0</v>
      </c>
      <c r="F34" s="34">
        <f>5*0.3*0.3*3.02+5*0.139</f>
        <v>2.0539999999999998</v>
      </c>
      <c r="G34" s="25" t="e">
        <f t="shared" si="1"/>
        <v>#REF!</v>
      </c>
      <c r="H34" s="25" t="e">
        <f t="shared" si="2"/>
        <v>#REF!</v>
      </c>
      <c r="I34" s="25"/>
      <c r="J34" s="35" t="e">
        <f t="shared" si="3"/>
        <v>#REF!</v>
      </c>
      <c r="K34" s="28" t="e">
        <f t="shared" si="4"/>
        <v>#REF!</v>
      </c>
      <c r="L34" s="32"/>
      <c r="M34" s="166" t="e">
        <f>'06 WC,Bảo Trì, Chứa Rác '!M40</f>
        <v>#REF!</v>
      </c>
      <c r="N34" s="166" t="e">
        <f>N33</f>
        <v>#REF!</v>
      </c>
    </row>
    <row r="35" spans="1:14">
      <c r="A35" s="30" t="str">
        <f>IF(ISBLANK(E35),"",COUNTA($E$21:E35))</f>
        <v/>
      </c>
      <c r="B35" s="70"/>
      <c r="C35" s="32"/>
      <c r="D35" s="32"/>
      <c r="E35" s="23"/>
      <c r="F35" s="34"/>
      <c r="G35" s="25"/>
      <c r="H35" s="25"/>
      <c r="I35" s="25"/>
      <c r="J35" s="35"/>
      <c r="K35" s="28"/>
      <c r="L35" s="32"/>
    </row>
    <row r="36" spans="1:14" ht="24">
      <c r="A36" s="86" t="s">
        <v>31</v>
      </c>
      <c r="B36" s="87" t="s">
        <v>62</v>
      </c>
      <c r="C36" s="85"/>
      <c r="D36" s="85"/>
      <c r="E36" s="82"/>
      <c r="F36" s="85"/>
      <c r="G36" s="83"/>
      <c r="H36" s="83"/>
      <c r="I36" s="83"/>
      <c r="J36" s="84"/>
      <c r="K36" s="84" t="e">
        <f>SUBTOTAL(9,K37:K47)</f>
        <v>#REF!</v>
      </c>
      <c r="L36" s="85"/>
    </row>
    <row r="37" spans="1:14" ht="24">
      <c r="A37" s="30">
        <f>IF(ISBLANK(E37),"",COUNTA($E$21:E37))</f>
        <v>11</v>
      </c>
      <c r="B37" s="70" t="s">
        <v>165</v>
      </c>
      <c r="C37" s="149"/>
      <c r="D37" s="32"/>
      <c r="E37" s="23" t="s">
        <v>3</v>
      </c>
      <c r="F37" s="34">
        <f>(31.5+9.7)*2*0.1</f>
        <v>8.24</v>
      </c>
      <c r="G37" s="25" t="e">
        <f t="shared" ref="G37:G46" si="5">M37*$O$21</f>
        <v>#REF!</v>
      </c>
      <c r="H37" s="25" t="e">
        <f t="shared" ref="H37:H46" si="6">N37*$O$21</f>
        <v>#REF!</v>
      </c>
      <c r="I37" s="25"/>
      <c r="J37" s="35" t="e">
        <f t="shared" ref="J37:J46" si="7">+G37+H37+I37</f>
        <v>#REF!</v>
      </c>
      <c r="K37" s="28" t="e">
        <f t="shared" ref="K37:K46" si="8">J37*$F37</f>
        <v>#REF!</v>
      </c>
      <c r="L37" s="32"/>
      <c r="M37" s="166" t="e">
        <f>'06 WC,Bảo Trì, Chứa Rác '!M45</f>
        <v>#REF!</v>
      </c>
      <c r="N37" s="166" t="e">
        <f>'06 WC,Bảo Trì, Chứa Rác '!N45</f>
        <v>#REF!</v>
      </c>
    </row>
    <row r="38" spans="1:14" ht="24">
      <c r="A38" s="30">
        <f>IF(ISBLANK(E38),"",COUNTA($E$21:E38))</f>
        <v>12</v>
      </c>
      <c r="B38" s="70" t="s">
        <v>167</v>
      </c>
      <c r="C38" s="149"/>
      <c r="D38" s="32"/>
      <c r="E38" s="23" t="s">
        <v>3</v>
      </c>
      <c r="F38" s="34">
        <f>(31.3+9.5)*2*0.4</f>
        <v>32.64</v>
      </c>
      <c r="G38" s="25" t="e">
        <f t="shared" si="5"/>
        <v>#REF!</v>
      </c>
      <c r="H38" s="25" t="e">
        <f t="shared" si="6"/>
        <v>#REF!</v>
      </c>
      <c r="I38" s="25"/>
      <c r="J38" s="35" t="e">
        <f t="shared" si="7"/>
        <v>#REF!</v>
      </c>
      <c r="K38" s="28" t="e">
        <f t="shared" si="8"/>
        <v>#REF!</v>
      </c>
      <c r="L38" s="32"/>
      <c r="M38" s="166" t="e">
        <f>M37</f>
        <v>#REF!</v>
      </c>
      <c r="N38" s="166" t="e">
        <f>N37</f>
        <v>#REF!</v>
      </c>
    </row>
    <row r="39" spans="1:14" ht="24">
      <c r="A39" s="30">
        <f>IF(ISBLANK(E39),"",COUNTA($E$21:E39))</f>
        <v>13</v>
      </c>
      <c r="B39" s="70" t="s">
        <v>168</v>
      </c>
      <c r="C39" s="149"/>
      <c r="D39" s="32"/>
      <c r="E39" s="23" t="s">
        <v>3</v>
      </c>
      <c r="F39" s="34">
        <f>(30.35+8.65)*2*3.32*2</f>
        <v>517.91999999999996</v>
      </c>
      <c r="G39" s="25" t="e">
        <f t="shared" si="5"/>
        <v>#REF!</v>
      </c>
      <c r="H39" s="25" t="e">
        <f t="shared" si="6"/>
        <v>#REF!</v>
      </c>
      <c r="I39" s="25"/>
      <c r="J39" s="35" t="e">
        <f t="shared" si="7"/>
        <v>#REF!</v>
      </c>
      <c r="K39" s="28" t="e">
        <f t="shared" si="8"/>
        <v>#REF!</v>
      </c>
      <c r="L39" s="32"/>
      <c r="M39" s="166" t="e">
        <f t="shared" ref="M39:M46" si="9">M38</f>
        <v>#REF!</v>
      </c>
      <c r="N39" s="166" t="e">
        <f>N38</f>
        <v>#REF!</v>
      </c>
    </row>
    <row r="40" spans="1:14" ht="24">
      <c r="A40" s="30">
        <f>IF(ISBLANK(E40),"",COUNTA($E$21:E40))</f>
        <v>14</v>
      </c>
      <c r="B40" s="70" t="s">
        <v>573</v>
      </c>
      <c r="C40" s="149"/>
      <c r="D40" s="32"/>
      <c r="E40" s="23" t="s">
        <v>3</v>
      </c>
      <c r="F40" s="34">
        <f>5*8.1*(0.25+0.37*2)+29.9*(0.25+0.37*2)+5*4.7*(0.2+0.27*2)+2*(0.2+0.27*2)</f>
        <v>88.566000000000003</v>
      </c>
      <c r="G40" s="25" t="e">
        <f t="shared" si="5"/>
        <v>#REF!</v>
      </c>
      <c r="H40" s="25" t="e">
        <f t="shared" si="6"/>
        <v>#REF!</v>
      </c>
      <c r="I40" s="25"/>
      <c r="J40" s="35" t="e">
        <f t="shared" si="7"/>
        <v>#REF!</v>
      </c>
      <c r="K40" s="28" t="e">
        <f t="shared" si="8"/>
        <v>#REF!</v>
      </c>
      <c r="L40" s="32"/>
      <c r="M40" s="166" t="e">
        <f t="shared" si="9"/>
        <v>#REF!</v>
      </c>
      <c r="N40" s="166" t="e">
        <f t="shared" ref="N40:N46" si="10">N39</f>
        <v>#REF!</v>
      </c>
    </row>
    <row r="41" spans="1:14" ht="24">
      <c r="A41" s="30">
        <f>IF(ISBLANK(E41),"",COUNTA($E$21:E41))</f>
        <v>15</v>
      </c>
      <c r="B41" s="70" t="s">
        <v>170</v>
      </c>
      <c r="C41" s="149"/>
      <c r="D41" s="32"/>
      <c r="E41" s="23" t="s">
        <v>3</v>
      </c>
      <c r="F41" s="34">
        <f>5*0.3*0.3*3.02+((1+0.3)/2*0.3)*5</f>
        <v>2.3339999999999996</v>
      </c>
      <c r="G41" s="25" t="e">
        <f t="shared" si="5"/>
        <v>#REF!</v>
      </c>
      <c r="H41" s="25" t="e">
        <f t="shared" si="6"/>
        <v>#REF!</v>
      </c>
      <c r="I41" s="25"/>
      <c r="J41" s="35" t="e">
        <f t="shared" si="7"/>
        <v>#REF!</v>
      </c>
      <c r="K41" s="28" t="e">
        <f t="shared" si="8"/>
        <v>#REF!</v>
      </c>
      <c r="L41" s="32"/>
      <c r="M41" s="166" t="e">
        <f t="shared" si="9"/>
        <v>#REF!</v>
      </c>
      <c r="N41" s="166" t="e">
        <f t="shared" si="10"/>
        <v>#REF!</v>
      </c>
    </row>
    <row r="42" spans="1:14" ht="24">
      <c r="A42" s="30">
        <f>IF(ISBLANK(E42),"",COUNTA($E$21:E42))</f>
        <v>16</v>
      </c>
      <c r="B42" s="70" t="s">
        <v>98</v>
      </c>
      <c r="C42" s="149"/>
      <c r="D42" s="32"/>
      <c r="E42" s="23" t="s">
        <v>3</v>
      </c>
      <c r="F42" s="34"/>
      <c r="G42" s="25" t="e">
        <f t="shared" si="5"/>
        <v>#REF!</v>
      </c>
      <c r="H42" s="25" t="e">
        <f t="shared" si="6"/>
        <v>#REF!</v>
      </c>
      <c r="I42" s="25"/>
      <c r="J42" s="35" t="e">
        <f t="shared" si="7"/>
        <v>#REF!</v>
      </c>
      <c r="K42" s="28" t="e">
        <f t="shared" si="8"/>
        <v>#REF!</v>
      </c>
      <c r="L42" s="32"/>
      <c r="M42" s="166" t="e">
        <f t="shared" si="9"/>
        <v>#REF!</v>
      </c>
      <c r="N42" s="166" t="e">
        <f t="shared" si="10"/>
        <v>#REF!</v>
      </c>
    </row>
    <row r="43" spans="1:14" ht="24">
      <c r="A43" s="30">
        <f>IF(ISBLANK(E43),"",COUNTA($E$21:E43))</f>
        <v>17</v>
      </c>
      <c r="B43" s="70" t="s">
        <v>171</v>
      </c>
      <c r="C43" s="149"/>
      <c r="D43" s="32"/>
      <c r="E43" s="23" t="s">
        <v>3</v>
      </c>
      <c r="F43" s="34"/>
      <c r="G43" s="25" t="e">
        <f t="shared" si="5"/>
        <v>#REF!</v>
      </c>
      <c r="H43" s="25" t="e">
        <f t="shared" si="6"/>
        <v>#REF!</v>
      </c>
      <c r="I43" s="25"/>
      <c r="J43" s="35" t="e">
        <f t="shared" si="7"/>
        <v>#REF!</v>
      </c>
      <c r="K43" s="28" t="e">
        <f t="shared" si="8"/>
        <v>#REF!</v>
      </c>
      <c r="L43" s="32"/>
      <c r="M43" s="166" t="e">
        <f t="shared" si="9"/>
        <v>#REF!</v>
      </c>
      <c r="N43" s="166" t="e">
        <f t="shared" si="10"/>
        <v>#REF!</v>
      </c>
    </row>
    <row r="44" spans="1:14" ht="24">
      <c r="A44" s="30">
        <f>IF(ISBLANK(E44),"",COUNTA($E$21:E44))</f>
        <v>18</v>
      </c>
      <c r="B44" s="70" t="s">
        <v>99</v>
      </c>
      <c r="C44" s="149"/>
      <c r="D44" s="32"/>
      <c r="E44" s="23" t="s">
        <v>3</v>
      </c>
      <c r="F44" s="34"/>
      <c r="G44" s="25" t="e">
        <f t="shared" si="5"/>
        <v>#REF!</v>
      </c>
      <c r="H44" s="25" t="e">
        <f t="shared" si="6"/>
        <v>#REF!</v>
      </c>
      <c r="I44" s="25"/>
      <c r="J44" s="35" t="e">
        <f t="shared" si="7"/>
        <v>#REF!</v>
      </c>
      <c r="K44" s="28" t="e">
        <f t="shared" si="8"/>
        <v>#REF!</v>
      </c>
      <c r="L44" s="32"/>
      <c r="M44" s="166" t="e">
        <f t="shared" si="9"/>
        <v>#REF!</v>
      </c>
      <c r="N44" s="166" t="e">
        <f t="shared" si="10"/>
        <v>#REF!</v>
      </c>
    </row>
    <row r="45" spans="1:14" ht="24">
      <c r="A45" s="30">
        <f>IF(ISBLANK(E45),"",COUNTA($E$21:E45))</f>
        <v>19</v>
      </c>
      <c r="B45" s="70" t="s">
        <v>172</v>
      </c>
      <c r="C45" s="149"/>
      <c r="D45" s="32"/>
      <c r="E45" s="23" t="s">
        <v>3</v>
      </c>
      <c r="F45" s="34"/>
      <c r="G45" s="25" t="e">
        <f t="shared" si="5"/>
        <v>#REF!</v>
      </c>
      <c r="H45" s="25" t="e">
        <f t="shared" si="6"/>
        <v>#REF!</v>
      </c>
      <c r="I45" s="25"/>
      <c r="J45" s="35" t="e">
        <f t="shared" si="7"/>
        <v>#REF!</v>
      </c>
      <c r="K45" s="28" t="e">
        <f t="shared" si="8"/>
        <v>#REF!</v>
      </c>
      <c r="L45" s="32"/>
      <c r="M45" s="166" t="e">
        <f t="shared" si="9"/>
        <v>#REF!</v>
      </c>
      <c r="N45" s="166" t="e">
        <f t="shared" si="10"/>
        <v>#REF!</v>
      </c>
    </row>
    <row r="46" spans="1:14" ht="24">
      <c r="A46" s="30">
        <f>IF(ISBLANK(E46),"",COUNTA($E$21:E46))</f>
        <v>20</v>
      </c>
      <c r="B46" s="70" t="s">
        <v>173</v>
      </c>
      <c r="C46" s="149"/>
      <c r="D46" s="32"/>
      <c r="E46" s="23" t="s">
        <v>3</v>
      </c>
      <c r="F46" s="34">
        <f>29.9*8.1-1.1*1.1*2</f>
        <v>239.76999999999998</v>
      </c>
      <c r="G46" s="25" t="e">
        <f t="shared" si="5"/>
        <v>#REF!</v>
      </c>
      <c r="H46" s="25" t="e">
        <f t="shared" si="6"/>
        <v>#REF!</v>
      </c>
      <c r="I46" s="25"/>
      <c r="J46" s="35" t="e">
        <f t="shared" si="7"/>
        <v>#REF!</v>
      </c>
      <c r="K46" s="28" t="e">
        <f t="shared" si="8"/>
        <v>#REF!</v>
      </c>
      <c r="L46" s="32"/>
      <c r="M46" s="166" t="e">
        <f t="shared" si="9"/>
        <v>#REF!</v>
      </c>
      <c r="N46" s="166" t="e">
        <f t="shared" si="10"/>
        <v>#REF!</v>
      </c>
    </row>
    <row r="47" spans="1:14">
      <c r="A47" s="30"/>
      <c r="B47" s="70"/>
      <c r="C47" s="32"/>
      <c r="D47" s="32"/>
      <c r="E47" s="23"/>
      <c r="F47" s="34"/>
      <c r="G47" s="25"/>
      <c r="H47" s="25"/>
      <c r="I47" s="25"/>
      <c r="J47" s="35"/>
      <c r="K47" s="28"/>
      <c r="L47" s="32"/>
    </row>
    <row r="48" spans="1:14" ht="48">
      <c r="A48" s="86" t="s">
        <v>32</v>
      </c>
      <c r="B48" s="87" t="s">
        <v>64</v>
      </c>
      <c r="C48" s="144" t="s">
        <v>625</v>
      </c>
      <c r="D48" s="85" t="s">
        <v>447</v>
      </c>
      <c r="E48" s="82"/>
      <c r="F48" s="85"/>
      <c r="G48" s="83"/>
      <c r="H48" s="83"/>
      <c r="I48" s="83"/>
      <c r="J48" s="84"/>
      <c r="K48" s="84" t="e">
        <f>SUBTOTAL(9,K49:K52)</f>
        <v>#REF!</v>
      </c>
      <c r="L48" s="85"/>
    </row>
    <row r="49" spans="1:14" ht="24">
      <c r="A49" s="30">
        <f>IF(ISBLANK(E49),"",COUNTA($E$21:E49))</f>
        <v>21</v>
      </c>
      <c r="B49" s="70" t="s">
        <v>174</v>
      </c>
      <c r="C49" s="32"/>
      <c r="D49" s="32"/>
      <c r="E49" s="23" t="s">
        <v>1</v>
      </c>
      <c r="F49" s="34">
        <f>((9.6*5*14*1.58+31.6*14*1.58)+(9.3/0.15*5+31.3/0.15)*(2.6+2.1+1.6)*0.395)*1.05</f>
        <v>3204.0267000000008</v>
      </c>
      <c r="G49" s="25" t="e">
        <f>M49*$O$21</f>
        <v>#REF!</v>
      </c>
      <c r="H49" s="25" t="e">
        <f t="shared" ref="H49:H62" si="11">N49*$O$21</f>
        <v>#REF!</v>
      </c>
      <c r="I49" s="25"/>
      <c r="J49" s="35" t="e">
        <f>+G49+H49+I49</f>
        <v>#REF!</v>
      </c>
      <c r="K49" s="28" t="e">
        <f>J49*$F49</f>
        <v>#REF!</v>
      </c>
      <c r="L49" s="32"/>
      <c r="M49" s="166" t="e">
        <f>'06 WC,Bảo Trì, Chứa Rác '!M53</f>
        <v>#REF!</v>
      </c>
      <c r="N49" s="166" t="e">
        <f>'06 WC,Bảo Trì, Chứa Rác '!N53</f>
        <v>#REF!</v>
      </c>
    </row>
    <row r="50" spans="1:14" ht="24">
      <c r="A50" s="30">
        <f>IF(ISBLANK(E50),"",COUNTA($E$21:E50))</f>
        <v>22</v>
      </c>
      <c r="B50" s="70" t="s">
        <v>175</v>
      </c>
      <c r="C50" s="32"/>
      <c r="D50" s="32"/>
      <c r="E50" s="23" t="s">
        <v>1</v>
      </c>
      <c r="F50" s="34">
        <f>((30.5+8.1)*2/0.15*2*4.2*1.21+2.95/0.2*2*(30.5+8.7)*2*0.89+(30.5+8.1)/0.15*2.1*1.21+(30.5+8.7)*2+16*4.2*6*1.58+5*8*4.2*1.58+2.95/0.15*1.3*21*0.395+2.95/0.3*26*0.45*0.395+5*4/0.15*2.1*3*1.21)*1.05</f>
        <v>10708.072462500004</v>
      </c>
      <c r="G50" s="25" t="e">
        <f>M50*$O$21</f>
        <v>#REF!</v>
      </c>
      <c r="H50" s="25" t="e">
        <f t="shared" si="11"/>
        <v>#REF!</v>
      </c>
      <c r="I50" s="25"/>
      <c r="J50" s="35" t="e">
        <f>+G50+H50+I50</f>
        <v>#REF!</v>
      </c>
      <c r="K50" s="28" t="e">
        <f>J50*$F50</f>
        <v>#REF!</v>
      </c>
      <c r="L50" s="32"/>
      <c r="M50" s="166" t="e">
        <f t="shared" ref="M50:N52" si="12">M49</f>
        <v>#REF!</v>
      </c>
      <c r="N50" s="166" t="e">
        <f t="shared" si="12"/>
        <v>#REF!</v>
      </c>
    </row>
    <row r="51" spans="1:14" ht="24">
      <c r="A51" s="30">
        <f>IF(ISBLANK(E51),"",COUNTA($E$21:E51))</f>
        <v>23</v>
      </c>
      <c r="B51" s="70" t="s">
        <v>177</v>
      </c>
      <c r="C51" s="32"/>
      <c r="D51" s="32"/>
      <c r="E51" s="23" t="s">
        <v>1</v>
      </c>
      <c r="F51" s="34">
        <f>(31.3*9.3*28*1.21+31.3*9.3*1.1*0.62)*1.04</f>
        <v>10463.078683199999</v>
      </c>
      <c r="G51" s="25" t="e">
        <f>M51*$O$21</f>
        <v>#REF!</v>
      </c>
      <c r="H51" s="25" t="e">
        <f t="shared" si="11"/>
        <v>#REF!</v>
      </c>
      <c r="I51" s="25"/>
      <c r="J51" s="35" t="e">
        <f>+G51+H51+I51</f>
        <v>#REF!</v>
      </c>
      <c r="K51" s="28" t="e">
        <f>J51*$F51</f>
        <v>#REF!</v>
      </c>
      <c r="L51" s="32"/>
      <c r="M51" s="166" t="e">
        <f t="shared" si="12"/>
        <v>#REF!</v>
      </c>
      <c r="N51" s="166" t="e">
        <f t="shared" si="12"/>
        <v>#REF!</v>
      </c>
    </row>
    <row r="52" spans="1:14" ht="24">
      <c r="A52" s="30">
        <f>IF(ISBLANK(E52),"",COUNTA($E$21:E52))</f>
        <v>24</v>
      </c>
      <c r="B52" s="70" t="s">
        <v>178</v>
      </c>
      <c r="C52" s="32"/>
      <c r="D52" s="32"/>
      <c r="E52" s="23" t="s">
        <v>1</v>
      </c>
      <c r="F52" s="34">
        <f>(30.5*8.7*24*0.62+29.9*8.1*0.65)*1.05</f>
        <v>4311.1230750000004</v>
      </c>
      <c r="G52" s="25" t="e">
        <f>M52*$O$21</f>
        <v>#REF!</v>
      </c>
      <c r="H52" s="25" t="e">
        <f t="shared" si="11"/>
        <v>#REF!</v>
      </c>
      <c r="I52" s="25"/>
      <c r="J52" s="35" t="e">
        <f>+G52+H52+I52</f>
        <v>#REF!</v>
      </c>
      <c r="K52" s="28" t="e">
        <f>J52*$F52</f>
        <v>#REF!</v>
      </c>
      <c r="L52" s="32"/>
      <c r="M52" s="166" t="e">
        <f t="shared" si="12"/>
        <v>#REF!</v>
      </c>
      <c r="N52" s="166" t="e">
        <f t="shared" si="12"/>
        <v>#REF!</v>
      </c>
    </row>
    <row r="53" spans="1:14" ht="24">
      <c r="A53" s="86" t="s">
        <v>35</v>
      </c>
      <c r="B53" s="87" t="s">
        <v>76</v>
      </c>
      <c r="C53" s="85"/>
      <c r="D53" s="85"/>
      <c r="E53" s="82"/>
      <c r="F53" s="85"/>
      <c r="G53" s="83"/>
      <c r="H53" s="25">
        <f t="shared" si="11"/>
        <v>0</v>
      </c>
      <c r="I53" s="83"/>
      <c r="J53" s="84"/>
      <c r="K53" s="84">
        <f>SUBTOTAL(9,K54:K62)</f>
        <v>0</v>
      </c>
      <c r="L53" s="85"/>
    </row>
    <row r="54" spans="1:14">
      <c r="A54" s="164"/>
      <c r="B54" s="160"/>
      <c r="C54" s="161"/>
      <c r="D54" s="165"/>
      <c r="E54" s="146"/>
      <c r="F54" s="147"/>
      <c r="G54" s="148"/>
      <c r="H54" s="25">
        <f t="shared" si="11"/>
        <v>0</v>
      </c>
      <c r="I54" s="148"/>
      <c r="J54" s="162"/>
      <c r="K54" s="163"/>
      <c r="L54" s="161"/>
    </row>
    <row r="55" spans="1:14">
      <c r="A55" s="164"/>
      <c r="B55" s="160"/>
      <c r="C55" s="161"/>
      <c r="D55" s="161"/>
      <c r="E55" s="146"/>
      <c r="F55" s="147"/>
      <c r="G55" s="148"/>
      <c r="H55" s="25">
        <f t="shared" si="11"/>
        <v>0</v>
      </c>
      <c r="I55" s="148"/>
      <c r="J55" s="162"/>
      <c r="K55" s="163"/>
      <c r="L55" s="161"/>
    </row>
    <row r="56" spans="1:14">
      <c r="A56" s="164"/>
      <c r="B56" s="160"/>
      <c r="C56" s="161"/>
      <c r="D56" s="161"/>
      <c r="E56" s="146"/>
      <c r="F56" s="147"/>
      <c r="G56" s="148"/>
      <c r="H56" s="25">
        <f t="shared" si="11"/>
        <v>0</v>
      </c>
      <c r="I56" s="148"/>
      <c r="J56" s="162"/>
      <c r="K56" s="163"/>
      <c r="L56" s="161"/>
    </row>
    <row r="57" spans="1:14">
      <c r="A57" s="164"/>
      <c r="B57" s="160"/>
      <c r="C57" s="161"/>
      <c r="D57" s="161"/>
      <c r="E57" s="146"/>
      <c r="F57" s="147"/>
      <c r="G57" s="148"/>
      <c r="H57" s="25">
        <f t="shared" si="11"/>
        <v>0</v>
      </c>
      <c r="I57" s="148"/>
      <c r="J57" s="162"/>
      <c r="K57" s="163"/>
      <c r="L57" s="161"/>
    </row>
    <row r="58" spans="1:14" ht="48">
      <c r="A58" s="30">
        <f>IF(ISBLANK(E58),"",COUNTA($E$21:E58))</f>
        <v>25</v>
      </c>
      <c r="B58" s="70" t="s">
        <v>426</v>
      </c>
      <c r="C58" s="150" t="s">
        <v>424</v>
      </c>
      <c r="D58" s="150" t="s">
        <v>423</v>
      </c>
      <c r="E58" s="23" t="s">
        <v>3</v>
      </c>
      <c r="F58" s="34"/>
      <c r="G58" s="38"/>
      <c r="H58" s="25">
        <f t="shared" si="11"/>
        <v>0</v>
      </c>
      <c r="I58" s="38"/>
      <c r="J58" s="129">
        <f>+G58+H58+I58</f>
        <v>0</v>
      </c>
      <c r="K58" s="28">
        <f>J58*$F58</f>
        <v>0</v>
      </c>
      <c r="L58" s="32"/>
    </row>
    <row r="59" spans="1:14" ht="36">
      <c r="A59" s="30">
        <f>IF(ISBLANK(E59),"",COUNTA($E$21:E59))</f>
        <v>26</v>
      </c>
      <c r="B59" s="70" t="s">
        <v>438</v>
      </c>
      <c r="C59" s="150" t="s">
        <v>422</v>
      </c>
      <c r="D59" s="150" t="s">
        <v>423</v>
      </c>
      <c r="E59" s="23" t="s">
        <v>3</v>
      </c>
      <c r="F59" s="34"/>
      <c r="G59" s="38"/>
      <c r="H59" s="25">
        <f t="shared" si="11"/>
        <v>0</v>
      </c>
      <c r="I59" s="38"/>
      <c r="J59" s="129">
        <f>+G59+H59+I59</f>
        <v>0</v>
      </c>
      <c r="K59" s="28">
        <f>J59*$F59</f>
        <v>0</v>
      </c>
      <c r="L59" s="32"/>
    </row>
    <row r="60" spans="1:14" ht="48">
      <c r="A60" s="30">
        <f>IF(ISBLANK(E60),"",COUNTA($E$21:E60))</f>
        <v>27</v>
      </c>
      <c r="B60" s="70" t="s">
        <v>77</v>
      </c>
      <c r="C60" s="150" t="s">
        <v>424</v>
      </c>
      <c r="D60" s="150" t="s">
        <v>423</v>
      </c>
      <c r="E60" s="23" t="s">
        <v>3</v>
      </c>
      <c r="F60" s="34"/>
      <c r="G60" s="38"/>
      <c r="H60" s="25">
        <f t="shared" si="11"/>
        <v>0</v>
      </c>
      <c r="I60" s="38"/>
      <c r="J60" s="129">
        <f>+G60+H60+I60</f>
        <v>0</v>
      </c>
      <c r="K60" s="28">
        <f>J60*$F60</f>
        <v>0</v>
      </c>
      <c r="L60" s="32"/>
    </row>
    <row r="61" spans="1:14">
      <c r="A61" s="164"/>
      <c r="B61" s="160"/>
      <c r="C61" s="161"/>
      <c r="D61" s="161"/>
      <c r="E61" s="146"/>
      <c r="F61" s="147"/>
      <c r="G61" s="148"/>
      <c r="H61" s="25">
        <f t="shared" si="11"/>
        <v>0</v>
      </c>
      <c r="I61" s="148"/>
      <c r="J61" s="162"/>
      <c r="K61" s="163"/>
      <c r="L61" s="161"/>
    </row>
    <row r="62" spans="1:14">
      <c r="A62" s="30"/>
      <c r="B62" s="70"/>
      <c r="C62" s="32"/>
      <c r="D62" s="32"/>
      <c r="E62" s="23"/>
      <c r="F62" s="34"/>
      <c r="G62" s="25"/>
      <c r="H62" s="25">
        <f t="shared" si="11"/>
        <v>0</v>
      </c>
      <c r="I62" s="25"/>
      <c r="J62" s="35"/>
      <c r="K62" s="28"/>
      <c r="L62" s="32"/>
    </row>
    <row r="63" spans="1:14" ht="24">
      <c r="A63" s="86" t="s">
        <v>36</v>
      </c>
      <c r="B63" s="87" t="s">
        <v>113</v>
      </c>
      <c r="C63" s="85"/>
      <c r="D63" s="85"/>
      <c r="E63" s="82"/>
      <c r="F63" s="85"/>
      <c r="G63" s="83"/>
      <c r="H63" s="83"/>
      <c r="I63" s="83"/>
      <c r="J63" s="84"/>
      <c r="K63" s="84" t="e">
        <f>SUBTOTAL(9,K64)</f>
        <v>#REF!</v>
      </c>
      <c r="L63" s="85"/>
    </row>
    <row r="64" spans="1:14" ht="48">
      <c r="A64" s="30">
        <f>IF(ISBLANK(E64),"",COUNTA($E$21:E64))</f>
        <v>28</v>
      </c>
      <c r="B64" s="70" t="s">
        <v>575</v>
      </c>
      <c r="C64" s="32" t="s">
        <v>576</v>
      </c>
      <c r="D64" s="32"/>
      <c r="E64" s="23" t="s">
        <v>3</v>
      </c>
      <c r="F64" s="34">
        <f>29.9*8.1+(29.9+8.1)*2*2.95</f>
        <v>466.39</v>
      </c>
      <c r="G64" s="25" t="e">
        <f>M64*$O$21</f>
        <v>#REF!</v>
      </c>
      <c r="H64" s="25" t="e">
        <f>N64*$O$21</f>
        <v>#REF!</v>
      </c>
      <c r="I64" s="25"/>
      <c r="J64" s="35" t="e">
        <f>+G64+H64+I64</f>
        <v>#REF!</v>
      </c>
      <c r="K64" s="28" t="e">
        <f>J64*$F64</f>
        <v>#REF!</v>
      </c>
      <c r="L64" s="32"/>
      <c r="M64" s="166" t="e">
        <f>'05 Nhà Ăn'!R178</f>
        <v>#REF!</v>
      </c>
      <c r="N64" s="166" t="e">
        <f>'05 Nhà Ăn'!S178</f>
        <v>#REF!</v>
      </c>
    </row>
    <row r="65" spans="1:14" ht="24">
      <c r="A65" s="86" t="s">
        <v>10</v>
      </c>
      <c r="B65" s="87" t="s">
        <v>114</v>
      </c>
      <c r="C65" s="85"/>
      <c r="D65" s="85"/>
      <c r="E65" s="82"/>
      <c r="F65" s="85"/>
      <c r="G65" s="83"/>
      <c r="H65" s="83"/>
      <c r="I65" s="83"/>
      <c r="J65" s="84"/>
      <c r="K65" s="84">
        <f>SUBTOTAL(9,K66:K66)</f>
        <v>6825662.7999999989</v>
      </c>
      <c r="L65" s="85"/>
    </row>
    <row r="66" spans="1:14" ht="24">
      <c r="A66" s="30">
        <f>IF(ISBLANK(E66),"",COUNTA($E$21:E66))</f>
        <v>29</v>
      </c>
      <c r="B66" s="70" t="s">
        <v>574</v>
      </c>
      <c r="C66" s="32"/>
      <c r="D66" s="32"/>
      <c r="E66" s="23" t="s">
        <v>3</v>
      </c>
      <c r="F66" s="34">
        <f>30.5*8.7-1.1*1.1*2</f>
        <v>262.92999999999995</v>
      </c>
      <c r="G66" s="25">
        <f>M66*$O$21</f>
        <v>0</v>
      </c>
      <c r="H66" s="25">
        <f>N66*$O$21</f>
        <v>25960</v>
      </c>
      <c r="I66" s="25"/>
      <c r="J66" s="35">
        <f>+G66+H66+I66</f>
        <v>25960</v>
      </c>
      <c r="K66" s="28">
        <f>J66*$F66</f>
        <v>6825662.7999999989</v>
      </c>
      <c r="L66" s="32"/>
      <c r="M66" s="166">
        <v>0</v>
      </c>
      <c r="N66" s="166">
        <v>22000</v>
      </c>
    </row>
    <row r="67" spans="1:14" ht="24">
      <c r="A67" s="86" t="s">
        <v>37</v>
      </c>
      <c r="B67" s="87" t="s">
        <v>115</v>
      </c>
      <c r="C67" s="85"/>
      <c r="D67" s="85"/>
      <c r="E67" s="82"/>
      <c r="F67" s="85"/>
      <c r="G67" s="83"/>
      <c r="H67" s="83"/>
      <c r="I67" s="83"/>
      <c r="J67" s="84"/>
      <c r="K67" s="84">
        <f>SUBTOTAL(9,K68:K70)</f>
        <v>0</v>
      </c>
      <c r="L67" s="85"/>
    </row>
    <row r="68" spans="1:14" s="73" customFormat="1" ht="264">
      <c r="A68" s="30">
        <f>IF(ISBLANK(E68),"",COUNTA($E$21:E68))</f>
        <v>30</v>
      </c>
      <c r="B68" s="70" t="s">
        <v>139</v>
      </c>
      <c r="C68" s="36" t="s">
        <v>137</v>
      </c>
      <c r="D68" s="32"/>
      <c r="E68" s="23" t="s">
        <v>5</v>
      </c>
      <c r="F68" s="34"/>
      <c r="G68" s="25"/>
      <c r="H68" s="25"/>
      <c r="I68" s="25"/>
      <c r="J68" s="35">
        <f>+G68+H68+I68</f>
        <v>0</v>
      </c>
      <c r="K68" s="28">
        <f>J68*$F68</f>
        <v>0</v>
      </c>
      <c r="L68" s="32"/>
      <c r="M68" s="137"/>
      <c r="N68" s="137"/>
    </row>
    <row r="69" spans="1:14" s="73" customFormat="1" ht="60">
      <c r="A69" s="30">
        <f>IF(ISBLANK(E69),"",COUNTA($E$21:E69))</f>
        <v>31</v>
      </c>
      <c r="B69" s="70" t="s">
        <v>143</v>
      </c>
      <c r="C69" s="32" t="s">
        <v>116</v>
      </c>
      <c r="D69" s="32" t="s">
        <v>117</v>
      </c>
      <c r="E69" s="23" t="s">
        <v>5</v>
      </c>
      <c r="F69" s="34"/>
      <c r="G69" s="25"/>
      <c r="H69" s="25"/>
      <c r="I69" s="25"/>
      <c r="J69" s="35">
        <f>+G69+H69+I69</f>
        <v>0</v>
      </c>
      <c r="K69" s="28">
        <f>J69*$F69</f>
        <v>0</v>
      </c>
      <c r="L69" s="32"/>
      <c r="M69" s="137"/>
      <c r="N69" s="137"/>
    </row>
    <row r="70" spans="1:14">
      <c r="A70" s="30" t="str">
        <f>IF(ISBLANK(E70),"",MAX($A$21:A67)+1)</f>
        <v/>
      </c>
      <c r="B70" s="70"/>
      <c r="C70" s="32"/>
      <c r="D70" s="32"/>
      <c r="E70" s="23"/>
      <c r="F70" s="34"/>
      <c r="G70" s="25"/>
      <c r="H70" s="25"/>
      <c r="I70" s="25"/>
      <c r="J70" s="35">
        <f>+G70+H70</f>
        <v>0</v>
      </c>
      <c r="K70" s="28">
        <f>J70*$F70</f>
        <v>0</v>
      </c>
      <c r="L70" s="32"/>
    </row>
    <row r="71" spans="1:14" ht="24">
      <c r="A71" s="86" t="s">
        <v>38</v>
      </c>
      <c r="B71" s="87" t="s">
        <v>164</v>
      </c>
      <c r="C71" s="85"/>
      <c r="D71" s="85"/>
      <c r="E71" s="82"/>
      <c r="F71" s="85"/>
      <c r="G71" s="83"/>
      <c r="H71" s="83"/>
      <c r="I71" s="83"/>
      <c r="J71" s="84"/>
      <c r="K71" s="84">
        <f>SUBTOTAL(9,K72:K75)</f>
        <v>61831704.999999993</v>
      </c>
      <c r="L71" s="85"/>
    </row>
    <row r="72" spans="1:14" ht="24">
      <c r="A72" s="30">
        <f>IF(ISBLANK(E72),"",COUNTA($E$21:E72))</f>
        <v>32</v>
      </c>
      <c r="B72" s="70" t="s">
        <v>577</v>
      </c>
      <c r="C72" s="32"/>
      <c r="D72" s="32"/>
      <c r="E72" s="23" t="s">
        <v>16</v>
      </c>
      <c r="F72" s="34">
        <f>50*8.7</f>
        <v>434.99999999999994</v>
      </c>
      <c r="G72" s="25">
        <f t="shared" ref="G72:H74" si="13">M72*$O$21</f>
        <v>82600</v>
      </c>
      <c r="H72" s="25">
        <f t="shared" si="13"/>
        <v>21063</v>
      </c>
      <c r="I72" s="25"/>
      <c r="J72" s="35">
        <f>+G72+H72+I72</f>
        <v>103663</v>
      </c>
      <c r="K72" s="28">
        <f>J72*$F72</f>
        <v>45093404.999999993</v>
      </c>
      <c r="L72" s="32"/>
      <c r="M72" s="166">
        <v>70000</v>
      </c>
      <c r="N72" s="166">
        <v>17850</v>
      </c>
    </row>
    <row r="73" spans="1:14" ht="24">
      <c r="A73" s="30">
        <f>IF(ISBLANK(E73),"",COUNTA($E$21:E73))</f>
        <v>33</v>
      </c>
      <c r="B73" s="70" t="s">
        <v>578</v>
      </c>
      <c r="C73" s="32"/>
      <c r="D73" s="32"/>
      <c r="E73" s="23" t="s">
        <v>6</v>
      </c>
      <c r="F73" s="34">
        <v>2</v>
      </c>
      <c r="G73" s="25">
        <f t="shared" si="13"/>
        <v>1416000</v>
      </c>
      <c r="H73" s="25">
        <f t="shared" si="13"/>
        <v>236000</v>
      </c>
      <c r="I73" s="25"/>
      <c r="J73" s="35">
        <f>+G73+H73+I73</f>
        <v>1652000</v>
      </c>
      <c r="K73" s="28">
        <f>J73*$F73</f>
        <v>3304000</v>
      </c>
      <c r="L73" s="32"/>
      <c r="M73" s="166">
        <v>1200000</v>
      </c>
      <c r="N73" s="166">
        <v>200000</v>
      </c>
    </row>
    <row r="74" spans="1:14" ht="24">
      <c r="A74" s="30">
        <f>IF(ISBLANK(E74),"",COUNTA($E$21:E74))</f>
        <v>34</v>
      </c>
      <c r="B74" s="70" t="s">
        <v>579</v>
      </c>
      <c r="C74" s="92" t="s">
        <v>580</v>
      </c>
      <c r="D74" s="32"/>
      <c r="E74" s="23" t="s">
        <v>2</v>
      </c>
      <c r="F74" s="34">
        <f>3.45*2</f>
        <v>6.9</v>
      </c>
      <c r="G74" s="25">
        <f t="shared" si="13"/>
        <v>1770000</v>
      </c>
      <c r="H74" s="25">
        <f t="shared" si="13"/>
        <v>177000</v>
      </c>
      <c r="I74" s="25"/>
      <c r="J74" s="35">
        <f>+G74+H74+I74</f>
        <v>1947000</v>
      </c>
      <c r="K74" s="28">
        <f>J74*$F74</f>
        <v>13434300</v>
      </c>
      <c r="L74" s="32"/>
      <c r="M74" s="166">
        <v>1500000</v>
      </c>
      <c r="N74" s="166">
        <v>150000</v>
      </c>
    </row>
    <row r="75" spans="1:14">
      <c r="A75" s="30" t="str">
        <f>IF(ISBLANK(E75),"",MAX($A$21:A73)+1)</f>
        <v/>
      </c>
      <c r="B75" s="70"/>
      <c r="C75" s="32"/>
      <c r="D75" s="32"/>
      <c r="E75" s="23"/>
      <c r="F75" s="34"/>
      <c r="G75" s="25"/>
      <c r="H75" s="25"/>
      <c r="I75" s="25"/>
      <c r="J75" s="35">
        <f>+G75+H75+I75</f>
        <v>0</v>
      </c>
      <c r="K75" s="28">
        <f>J75*$F75</f>
        <v>0</v>
      </c>
      <c r="L75" s="32"/>
    </row>
    <row r="76" spans="1:14" ht="36">
      <c r="A76" s="86" t="s">
        <v>39</v>
      </c>
      <c r="B76" s="87" t="s">
        <v>59</v>
      </c>
      <c r="C76" s="85"/>
      <c r="D76" s="85"/>
      <c r="E76" s="82"/>
      <c r="F76" s="85"/>
      <c r="G76" s="83"/>
      <c r="H76" s="83"/>
      <c r="I76" s="83"/>
      <c r="J76" s="84"/>
      <c r="K76" s="84">
        <f>SUBTOTAL(9,K77:K79)</f>
        <v>0</v>
      </c>
      <c r="L76" s="85"/>
    </row>
    <row r="77" spans="1:14">
      <c r="A77" s="30" t="str">
        <f>IF(ISBLANK(E77),"",MAX($A$21:A76)+1)</f>
        <v/>
      </c>
      <c r="B77" s="70"/>
      <c r="C77" s="32"/>
      <c r="D77" s="32"/>
      <c r="E77" s="23"/>
      <c r="F77" s="34"/>
      <c r="G77" s="25"/>
      <c r="H77" s="25"/>
      <c r="I77" s="25"/>
      <c r="J77" s="35">
        <f>+G77+H77+I77</f>
        <v>0</v>
      </c>
      <c r="K77" s="28">
        <f>J77*$F77</f>
        <v>0</v>
      </c>
      <c r="L77" s="32"/>
    </row>
    <row r="78" spans="1:14">
      <c r="A78" s="30" t="str">
        <f>IF(ISBLANK(E78),"",MAX($A$21:A77)+1)</f>
        <v/>
      </c>
      <c r="B78" s="70"/>
      <c r="C78" s="32"/>
      <c r="D78" s="32"/>
      <c r="E78" s="23"/>
      <c r="F78" s="34"/>
      <c r="G78" s="25"/>
      <c r="H78" s="25"/>
      <c r="I78" s="25"/>
      <c r="J78" s="35">
        <f>+G78+H78+I78</f>
        <v>0</v>
      </c>
      <c r="K78" s="28">
        <f>J78*$F78</f>
        <v>0</v>
      </c>
      <c r="L78" s="32"/>
    </row>
    <row r="79" spans="1:14">
      <c r="A79" s="30" t="str">
        <f>IF(ISBLANK(E79),"",MAX($A$21:A78)+1)</f>
        <v/>
      </c>
      <c r="B79" s="70"/>
      <c r="C79" s="32"/>
      <c r="D79" s="32"/>
      <c r="E79" s="23"/>
      <c r="F79" s="34"/>
      <c r="G79" s="25"/>
      <c r="H79" s="25"/>
      <c r="I79" s="25"/>
      <c r="J79" s="35">
        <f>+G79+H79+I79</f>
        <v>0</v>
      </c>
      <c r="K79" s="28">
        <f>J79*$F79</f>
        <v>0</v>
      </c>
      <c r="L79" s="32"/>
    </row>
    <row r="80" spans="1:14">
      <c r="A80" s="65"/>
      <c r="B80" s="65"/>
      <c r="C80" s="65"/>
      <c r="D80" s="65"/>
      <c r="E80" s="65"/>
      <c r="F80" s="65"/>
      <c r="G80" s="65"/>
      <c r="H80" s="65"/>
      <c r="I80" s="65"/>
      <c r="J80" s="65"/>
      <c r="K80" s="65"/>
      <c r="L80" s="65"/>
    </row>
  </sheetData>
  <autoFilter ref="A6:L80"/>
  <mergeCells count="7">
    <mergeCell ref="L6:L7"/>
    <mergeCell ref="A6:A7"/>
    <mergeCell ref="B6:B7"/>
    <mergeCell ref="C6:C7"/>
    <mergeCell ref="D6:D7"/>
    <mergeCell ref="E6:E7"/>
    <mergeCell ref="F6:F7"/>
  </mergeCells>
  <printOptions horizontalCentered="1"/>
  <pageMargins left="0.5" right="0.5" top="0.5" bottom="0.5" header="0.3" footer="0.3"/>
  <pageSetup scale="65" orientation="landscape" r:id="rId1"/>
  <colBreaks count="1" manualBreakCount="1">
    <brk id="12"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T79"/>
  <sheetViews>
    <sheetView view="pageBreakPreview" zoomScale="85" zoomScaleNormal="115" zoomScaleSheetLayoutView="85" workbookViewId="0">
      <pane ySplit="7" topLeftCell="A8" activePane="bottomLeft" state="frozen"/>
      <selection activeCell="S67" sqref="S67"/>
      <selection pane="bottomLeft" activeCell="K9" sqref="K9"/>
    </sheetView>
  </sheetViews>
  <sheetFormatPr defaultRowHeight="14.25"/>
  <cols>
    <col min="1" max="1" width="4.5" customWidth="1"/>
    <col min="2" max="2" width="35.125" customWidth="1"/>
    <col min="3" max="4" width="28.125" customWidth="1"/>
    <col min="5" max="5" width="5.375" customWidth="1"/>
    <col min="6" max="9" width="10.875" customWidth="1"/>
    <col min="10" max="10" width="10.75" customWidth="1"/>
    <col min="11" max="11" width="12.625" bestFit="1" customWidth="1"/>
    <col min="13" max="13" width="11" style="166" customWidth="1"/>
    <col min="14" max="14" width="13" style="166" bestFit="1" customWidth="1"/>
    <col min="15" max="15" width="10.875" customWidth="1"/>
  </cols>
  <sheetData>
    <row r="1" spans="1:12" ht="18">
      <c r="A1" s="1" t="s">
        <v>415</v>
      </c>
      <c r="B1" s="67"/>
      <c r="C1" s="3"/>
      <c r="D1" s="3"/>
      <c r="E1" s="4"/>
      <c r="F1" s="5"/>
      <c r="G1" s="6"/>
      <c r="H1" s="6"/>
      <c r="I1" s="6"/>
      <c r="J1" s="7"/>
      <c r="K1" s="8"/>
      <c r="L1" s="9"/>
    </row>
    <row r="2" spans="1:12" ht="15">
      <c r="A2" s="2" t="str">
        <f>"DỰ ÁN / PROJECT : "&amp;[6]COVER!K10</f>
        <v>DỰ ÁN / PROJECT : AN KHANG FOODS JSC</v>
      </c>
      <c r="B2" s="68"/>
      <c r="C2" s="10"/>
      <c r="D2" s="10"/>
      <c r="E2" s="11"/>
      <c r="F2" s="12"/>
      <c r="G2" s="13"/>
      <c r="H2" s="13"/>
      <c r="I2" s="13"/>
      <c r="J2" s="14"/>
      <c r="K2" s="15"/>
      <c r="L2" s="16"/>
    </row>
    <row r="3" spans="1:12" ht="15">
      <c r="A3" s="2" t="str">
        <f>"HẠNG MỤC / ITEM : "&amp;B8</f>
        <v>HẠNG MỤC / ITEM : BỂ XỬ LÝ NƯỚC THẢI+ NHÀ ĐIỀU HÀNH XLNT AND CONTROL BUILDING/ 
WASTEWATER TREATMENT TANK</v>
      </c>
      <c r="B3" s="69"/>
      <c r="C3" s="10"/>
      <c r="D3" s="10"/>
      <c r="E3" s="17"/>
      <c r="F3" s="12"/>
      <c r="G3" s="13"/>
      <c r="H3" s="13"/>
      <c r="I3" s="13"/>
      <c r="J3" s="14"/>
      <c r="K3" s="15"/>
      <c r="L3" s="16"/>
    </row>
    <row r="4" spans="1:12" ht="15">
      <c r="A4" s="2" t="str">
        <f>"CHỦ ĐẦU TƯ / : "&amp;[6]COVER!K19</f>
        <v>CHỦ ĐẦU TƯ / : AN KHANG FOODS JSC</v>
      </c>
      <c r="B4" s="69"/>
      <c r="C4" s="10"/>
      <c r="D4" s="10"/>
      <c r="E4" s="17"/>
      <c r="F4" s="12"/>
      <c r="G4" s="13"/>
      <c r="H4" s="13"/>
      <c r="I4" s="13"/>
      <c r="J4" s="14"/>
      <c r="K4" s="15"/>
      <c r="L4" s="16"/>
    </row>
    <row r="5" spans="1:12" ht="15">
      <c r="A5" s="18"/>
      <c r="B5" s="69"/>
      <c r="C5" s="66"/>
      <c r="D5" s="19"/>
      <c r="E5" s="17"/>
      <c r="F5" s="12"/>
      <c r="G5" s="13"/>
      <c r="H5" s="13"/>
      <c r="I5" s="13"/>
      <c r="J5" s="14"/>
      <c r="K5" s="15"/>
      <c r="L5" s="16"/>
    </row>
    <row r="6" spans="1:12" ht="24" customHeight="1">
      <c r="A6" s="1128" t="s">
        <v>50</v>
      </c>
      <c r="B6" s="1129" t="s">
        <v>49</v>
      </c>
      <c r="C6" s="1130" t="s">
        <v>51</v>
      </c>
      <c r="D6" s="1131" t="s">
        <v>52</v>
      </c>
      <c r="E6" s="1130" t="s">
        <v>53</v>
      </c>
      <c r="F6" s="1130" t="s">
        <v>54</v>
      </c>
      <c r="G6" s="130" t="s">
        <v>411</v>
      </c>
      <c r="H6" s="130"/>
      <c r="I6" s="130"/>
      <c r="J6" s="131" t="s">
        <v>412</v>
      </c>
      <c r="K6" s="131"/>
      <c r="L6" s="1124" t="s">
        <v>13</v>
      </c>
    </row>
    <row r="7" spans="1:12" ht="36">
      <c r="A7" s="1128"/>
      <c r="B7" s="1129"/>
      <c r="C7" s="1130"/>
      <c r="D7" s="1132"/>
      <c r="E7" s="1130"/>
      <c r="F7" s="1130"/>
      <c r="G7" s="88" t="s">
        <v>56</v>
      </c>
      <c r="H7" s="88" t="s">
        <v>55</v>
      </c>
      <c r="I7" s="88" t="s">
        <v>57</v>
      </c>
      <c r="J7" s="88" t="s">
        <v>413</v>
      </c>
      <c r="K7" s="88" t="s">
        <v>414</v>
      </c>
      <c r="L7" s="1124"/>
    </row>
    <row r="8" spans="1:12" ht="36">
      <c r="A8" s="93" t="s">
        <v>21</v>
      </c>
      <c r="B8" s="103" t="str">
        <f>B19</f>
        <v>BỂ XỬ LÝ NƯỚC THẢI+ NHÀ ĐIỀU HÀNH XLNT AND CONTROL BUILDING/ 
WASTEWATER TREATMENT TANK</v>
      </c>
      <c r="C8" s="95"/>
      <c r="D8" s="96"/>
      <c r="E8" s="97"/>
      <c r="F8" s="98"/>
      <c r="G8" s="99"/>
      <c r="H8" s="99"/>
      <c r="I8" s="99"/>
      <c r="J8" s="100"/>
      <c r="K8" s="101" t="e">
        <f>SUBTOTAL(9,K9:K18)</f>
        <v>#REF!</v>
      </c>
      <c r="L8" s="102"/>
    </row>
    <row r="9" spans="1:12" ht="24">
      <c r="A9" s="20" t="str">
        <f>A20</f>
        <v>A</v>
      </c>
      <c r="B9" s="70" t="str">
        <f>B20</f>
        <v>CÔNG TÁC ĐẤT
EARTHWORK</v>
      </c>
      <c r="C9" s="22"/>
      <c r="D9" s="22"/>
      <c r="E9" s="23"/>
      <c r="F9" s="24"/>
      <c r="G9" s="26"/>
      <c r="H9" s="26"/>
      <c r="I9" s="26"/>
      <c r="J9" s="27"/>
      <c r="K9" s="38" t="e">
        <f>K20</f>
        <v>#REF!</v>
      </c>
      <c r="L9" s="29"/>
    </row>
    <row r="10" spans="1:12" ht="24">
      <c r="A10" s="20" t="str">
        <f>A29</f>
        <v>B</v>
      </c>
      <c r="B10" s="70" t="str">
        <f>B29</f>
        <v>CÔNG TÁC BÊ TÔNG
CONCRETE WORK</v>
      </c>
      <c r="C10" s="22"/>
      <c r="D10" s="22"/>
      <c r="E10" s="23"/>
      <c r="F10" s="24"/>
      <c r="G10" s="26"/>
      <c r="H10" s="26"/>
      <c r="I10" s="26"/>
      <c r="J10" s="27"/>
      <c r="K10" s="38" t="e">
        <f>K29</f>
        <v>#REF!</v>
      </c>
      <c r="L10" s="29"/>
    </row>
    <row r="11" spans="1:12" ht="24">
      <c r="A11" s="20" t="str">
        <f>A40</f>
        <v>III</v>
      </c>
      <c r="B11" s="70" t="str">
        <f>B40</f>
        <v>CÔNG TÁC VÁN KHUÔN
FORMWORK</v>
      </c>
      <c r="C11" s="22"/>
      <c r="D11" s="22"/>
      <c r="E11" s="23"/>
      <c r="F11" s="24"/>
      <c r="G11" s="26"/>
      <c r="H11" s="26"/>
      <c r="I11" s="26"/>
      <c r="J11" s="27"/>
      <c r="K11" s="38" t="e">
        <f>K40</f>
        <v>#REF!</v>
      </c>
      <c r="L11" s="29"/>
    </row>
    <row r="12" spans="1:12" ht="24">
      <c r="A12" s="20" t="str">
        <f>A48</f>
        <v>III</v>
      </c>
      <c r="B12" s="70" t="str">
        <f>B48</f>
        <v>CÔNG TÁC CỐT THÉP
REBAR WORK</v>
      </c>
      <c r="C12" s="22"/>
      <c r="D12" s="22"/>
      <c r="E12" s="23"/>
      <c r="F12" s="24"/>
      <c r="G12" s="26"/>
      <c r="H12" s="26"/>
      <c r="I12" s="26"/>
      <c r="J12" s="27"/>
      <c r="K12" s="38" t="e">
        <f>K48</f>
        <v>#REF!</v>
      </c>
      <c r="L12" s="29"/>
    </row>
    <row r="13" spans="1:12" ht="24">
      <c r="A13" s="20" t="str">
        <f>A55</f>
        <v>VI</v>
      </c>
      <c r="B13" s="70" t="str">
        <f>B55</f>
        <v>CÔNG TÁC XÂY 
BRICK WALL</v>
      </c>
      <c r="C13" s="22"/>
      <c r="D13" s="22"/>
      <c r="E13" s="23"/>
      <c r="F13" s="24"/>
      <c r="G13" s="26"/>
      <c r="H13" s="26"/>
      <c r="I13" s="26"/>
      <c r="J13" s="27"/>
      <c r="K13" s="38" t="e">
        <f>K55</f>
        <v>#REF!</v>
      </c>
      <c r="L13" s="29"/>
    </row>
    <row r="14" spans="1:12" ht="24">
      <c r="A14" s="20" t="str">
        <f>A59</f>
        <v>VI</v>
      </c>
      <c r="B14" s="70" t="str">
        <f>B59</f>
        <v>CÔNG TÁC TÔ TRÁT
PLASTERING WORK</v>
      </c>
      <c r="C14" s="22"/>
      <c r="D14" s="22"/>
      <c r="E14" s="23"/>
      <c r="F14" s="24"/>
      <c r="G14" s="26"/>
      <c r="H14" s="26"/>
      <c r="I14" s="26"/>
      <c r="J14" s="27"/>
      <c r="K14" s="38" t="e">
        <f>K59</f>
        <v>#REF!</v>
      </c>
      <c r="L14" s="29"/>
    </row>
    <row r="15" spans="1:12" ht="24">
      <c r="A15" s="20" t="str">
        <f>A65</f>
        <v>VII</v>
      </c>
      <c r="B15" s="70" t="str">
        <f>B65</f>
        <v>CÔNG TÁC SƠN
PAINTING WORK</v>
      </c>
      <c r="C15" s="22"/>
      <c r="D15" s="22"/>
      <c r="E15" s="23"/>
      <c r="F15" s="24"/>
      <c r="G15" s="26"/>
      <c r="H15" s="26"/>
      <c r="I15" s="26"/>
      <c r="J15" s="27"/>
      <c r="K15" s="38" t="e">
        <f>K65</f>
        <v>#REF!</v>
      </c>
      <c r="L15" s="29"/>
    </row>
    <row r="16" spans="1:12" ht="24">
      <c r="A16" s="20" t="str">
        <f>A69</f>
        <v>VII</v>
      </c>
      <c r="B16" s="70" t="str">
        <f>B69</f>
        <v>CÔNG TÁC CỬA
DOOR WORK</v>
      </c>
      <c r="C16" s="22"/>
      <c r="D16" s="22"/>
      <c r="E16" s="23"/>
      <c r="F16" s="24"/>
      <c r="G16" s="26"/>
      <c r="H16" s="26"/>
      <c r="I16" s="26"/>
      <c r="J16" s="27"/>
      <c r="K16" s="38">
        <f>K69</f>
        <v>7080000</v>
      </c>
      <c r="L16" s="29"/>
    </row>
    <row r="17" spans="1:15" ht="24">
      <c r="A17" s="20" t="str">
        <f>A72</f>
        <v>VII</v>
      </c>
      <c r="B17" s="70" t="str">
        <f>B72</f>
        <v>CÔNG TÁC KẾT CẤU THÉP VÀ MÁI
STEEL STRUCTURE AND ROOF WORK</v>
      </c>
      <c r="C17" s="22"/>
      <c r="D17" s="22"/>
      <c r="E17" s="23"/>
      <c r="F17" s="24"/>
      <c r="G17" s="26"/>
      <c r="H17" s="26"/>
      <c r="I17" s="26"/>
      <c r="J17" s="27"/>
      <c r="K17" s="38" t="e">
        <f>K72</f>
        <v>#REF!</v>
      </c>
      <c r="L17" s="29"/>
    </row>
    <row r="18" spans="1:15">
      <c r="A18" s="20"/>
      <c r="B18" s="21"/>
      <c r="C18" s="22"/>
      <c r="D18" s="22"/>
      <c r="E18" s="23"/>
      <c r="F18" s="24"/>
      <c r="G18" s="26"/>
      <c r="H18" s="26"/>
      <c r="I18" s="26"/>
      <c r="J18" s="27"/>
      <c r="K18" s="28"/>
      <c r="L18" s="29"/>
    </row>
    <row r="19" spans="1:15" ht="36">
      <c r="A19" s="93" t="s">
        <v>14</v>
      </c>
      <c r="B19" s="94" t="s">
        <v>592</v>
      </c>
      <c r="C19" s="95"/>
      <c r="D19" s="96"/>
      <c r="E19" s="97"/>
      <c r="F19" s="98"/>
      <c r="G19" s="99"/>
      <c r="H19" s="99"/>
      <c r="I19" s="99"/>
      <c r="J19" s="100"/>
      <c r="K19" s="101">
        <f>SUBTOTAL(9,K79:K319)</f>
        <v>0</v>
      </c>
      <c r="L19" s="102"/>
      <c r="M19" s="166" t="s">
        <v>450</v>
      </c>
      <c r="O19" s="145">
        <v>1.18</v>
      </c>
    </row>
    <row r="20" spans="1:15" ht="24">
      <c r="A20" s="86" t="s">
        <v>21</v>
      </c>
      <c r="B20" s="87" t="s">
        <v>222</v>
      </c>
      <c r="C20" s="85"/>
      <c r="D20" s="85"/>
      <c r="E20" s="82"/>
      <c r="F20" s="85"/>
      <c r="G20" s="83"/>
      <c r="H20" s="83"/>
      <c r="I20" s="83"/>
      <c r="J20" s="84"/>
      <c r="K20" s="84" t="e">
        <f>SUBTOTAL(9,K21:K28)</f>
        <v>#REF!</v>
      </c>
      <c r="L20" s="85"/>
    </row>
    <row r="21" spans="1:15" ht="24">
      <c r="A21" s="30">
        <f>IF(ISBLANK(E21),"",COUNTA($E$19:E21))</f>
        <v>1</v>
      </c>
      <c r="B21" s="70" t="s">
        <v>82</v>
      </c>
      <c r="C21" s="32"/>
      <c r="D21" s="32"/>
      <c r="E21" s="23" t="s">
        <v>0</v>
      </c>
      <c r="F21" s="34">
        <f>4*(1.2*1.2*1)*1.3</f>
        <v>7.4879999999999995</v>
      </c>
      <c r="G21" s="25" t="e">
        <f>M21*$O$19</f>
        <v>#REF!</v>
      </c>
      <c r="H21" s="25" t="e">
        <f>N21*$O$19</f>
        <v>#REF!</v>
      </c>
      <c r="I21" s="25"/>
      <c r="J21" s="35" t="e">
        <f>+G21+H21+I21</f>
        <v>#REF!</v>
      </c>
      <c r="K21" s="28" t="e">
        <f t="shared" ref="K21:K27" si="0">J21*$F21</f>
        <v>#REF!</v>
      </c>
      <c r="L21" s="32"/>
      <c r="M21" s="166" t="e">
        <f>'08 BỂ PCCC-'!M24</f>
        <v>#REF!</v>
      </c>
      <c r="N21" s="166" t="e">
        <f>'08 BỂ PCCC-'!N24</f>
        <v>#REF!</v>
      </c>
    </row>
    <row r="22" spans="1:15" ht="24">
      <c r="A22" s="30">
        <f>IF(ISBLANK(E22),"",COUNTA($E$19:E22))</f>
        <v>2</v>
      </c>
      <c r="B22" s="70" t="s">
        <v>83</v>
      </c>
      <c r="C22" s="32"/>
      <c r="D22" s="32"/>
      <c r="E22" s="23" t="s">
        <v>0</v>
      </c>
      <c r="F22" s="34">
        <f>((3.3+2.6)*2*0.4*0.25)*1.3</f>
        <v>1.5340000000000003</v>
      </c>
      <c r="G22" s="25" t="e">
        <f t="shared" ref="G22:G27" si="1">M22*$O$19</f>
        <v>#REF!</v>
      </c>
      <c r="H22" s="25" t="e">
        <f t="shared" ref="H22:H27" si="2">N22*$O$19</f>
        <v>#REF!</v>
      </c>
      <c r="I22" s="25"/>
      <c r="J22" s="35" t="e">
        <f t="shared" ref="J22:J27" si="3">+G22+H22+I22</f>
        <v>#REF!</v>
      </c>
      <c r="K22" s="28" t="e">
        <f t="shared" si="0"/>
        <v>#REF!</v>
      </c>
      <c r="L22" s="32"/>
      <c r="M22" s="166" t="e">
        <f>M21</f>
        <v>#REF!</v>
      </c>
      <c r="N22" s="166" t="e">
        <f>N21</f>
        <v>#REF!</v>
      </c>
    </row>
    <row r="23" spans="1:15" ht="24">
      <c r="A23" s="30">
        <f>IF(ISBLANK(E23),"",COUNTA($E$19:E23))</f>
        <v>3</v>
      </c>
      <c r="B23" s="70" t="s">
        <v>84</v>
      </c>
      <c r="C23" s="32"/>
      <c r="D23" s="32"/>
      <c r="E23" s="23" t="s">
        <v>0</v>
      </c>
      <c r="F23" s="34">
        <f>(F21/1.3-F30-F33-F34-F37)*1.2</f>
        <v>4.0478399999999999</v>
      </c>
      <c r="G23" s="25" t="e">
        <f t="shared" si="1"/>
        <v>#REF!</v>
      </c>
      <c r="H23" s="25" t="e">
        <f t="shared" si="2"/>
        <v>#REF!</v>
      </c>
      <c r="I23" s="25"/>
      <c r="J23" s="35" t="e">
        <f t="shared" si="3"/>
        <v>#REF!</v>
      </c>
      <c r="K23" s="28" t="e">
        <f t="shared" si="0"/>
        <v>#REF!</v>
      </c>
      <c r="L23" s="32"/>
      <c r="M23" s="166" t="e">
        <f>'08 BỂ PCCC-'!M25</f>
        <v>#REF!</v>
      </c>
      <c r="N23" s="166" t="e">
        <f>'08 BỂ PCCC-'!N25</f>
        <v>#REF!</v>
      </c>
    </row>
    <row r="24" spans="1:15" ht="24">
      <c r="A24" s="30">
        <f>IF(ISBLANK(E24),"",COUNTA($E$19:E24))</f>
        <v>4</v>
      </c>
      <c r="B24" s="70" t="s">
        <v>146</v>
      </c>
      <c r="C24" s="32"/>
      <c r="D24" s="32"/>
      <c r="E24" s="23" t="s">
        <v>0</v>
      </c>
      <c r="F24" s="34">
        <f>F21+F22-F23</f>
        <v>4.9741600000000004</v>
      </c>
      <c r="G24" s="25" t="e">
        <f t="shared" si="1"/>
        <v>#REF!</v>
      </c>
      <c r="H24" s="25" t="e">
        <f t="shared" si="2"/>
        <v>#REF!</v>
      </c>
      <c r="I24" s="25"/>
      <c r="J24" s="35" t="e">
        <f t="shared" si="3"/>
        <v>#REF!</v>
      </c>
      <c r="K24" s="28" t="e">
        <f t="shared" si="0"/>
        <v>#REF!</v>
      </c>
      <c r="L24" s="32"/>
      <c r="M24" s="166" t="e">
        <f>'08 BỂ PCCC-'!M26</f>
        <v>#REF!</v>
      </c>
      <c r="N24" s="166" t="e">
        <f>'08 BỂ PCCC-'!N26</f>
        <v>#REF!</v>
      </c>
    </row>
    <row r="25" spans="1:15" ht="24">
      <c r="A25" s="30">
        <f>IF(ISBLANK(E25),"",COUNTA($E$19:E25))</f>
        <v>5</v>
      </c>
      <c r="B25" s="70" t="s">
        <v>85</v>
      </c>
      <c r="C25" s="32"/>
      <c r="D25" s="32"/>
      <c r="E25" s="23" t="s">
        <v>3</v>
      </c>
      <c r="F25" s="34">
        <f>4.4*3</f>
        <v>13.200000000000001</v>
      </c>
      <c r="G25" s="25" t="e">
        <f t="shared" si="1"/>
        <v>#REF!</v>
      </c>
      <c r="H25" s="25" t="e">
        <f t="shared" si="2"/>
        <v>#REF!</v>
      </c>
      <c r="I25" s="25"/>
      <c r="J25" s="35" t="e">
        <f t="shared" si="3"/>
        <v>#REF!</v>
      </c>
      <c r="K25" s="28" t="e">
        <f t="shared" si="0"/>
        <v>#REF!</v>
      </c>
      <c r="L25" s="32"/>
      <c r="M25" s="166" t="e">
        <f>'08 BỂ PCCC-'!M27</f>
        <v>#REF!</v>
      </c>
      <c r="N25" s="166" t="e">
        <f>'08 BỂ PCCC-'!N27</f>
        <v>#REF!</v>
      </c>
    </row>
    <row r="26" spans="1:15" ht="36">
      <c r="A26" s="30">
        <f>IF(ISBLANK(E26),"",COUNTA($E$19:E26))</f>
        <v>6</v>
      </c>
      <c r="B26" s="70" t="s">
        <v>58</v>
      </c>
      <c r="C26" s="32"/>
      <c r="D26" s="32"/>
      <c r="E26" s="23" t="s">
        <v>3</v>
      </c>
      <c r="F26" s="34">
        <f>(3.3+2.6)*2*0.4</f>
        <v>4.7200000000000006</v>
      </c>
      <c r="G26" s="25" t="e">
        <f t="shared" si="1"/>
        <v>#REF!</v>
      </c>
      <c r="H26" s="25" t="e">
        <f t="shared" si="2"/>
        <v>#REF!</v>
      </c>
      <c r="I26" s="25"/>
      <c r="J26" s="35" t="e">
        <f t="shared" si="3"/>
        <v>#REF!</v>
      </c>
      <c r="K26" s="28" t="e">
        <f t="shared" si="0"/>
        <v>#REF!</v>
      </c>
      <c r="L26" s="32"/>
      <c r="M26" s="166" t="e">
        <f>'08 BỂ PCCC-'!M27</f>
        <v>#REF!</v>
      </c>
      <c r="N26" s="166" t="e">
        <f>'08 BỂ PCCC-'!N27</f>
        <v>#REF!</v>
      </c>
    </row>
    <row r="27" spans="1:15" ht="24">
      <c r="A27" s="30">
        <f>IF(ISBLANK(E27),"",COUNTA($E$19:E27))</f>
        <v>7</v>
      </c>
      <c r="B27" s="70" t="s">
        <v>556</v>
      </c>
      <c r="C27" s="32"/>
      <c r="D27" s="32"/>
      <c r="E27" s="23" t="s">
        <v>0</v>
      </c>
      <c r="F27" s="34">
        <f>4.4*3*1.3</f>
        <v>17.160000000000004</v>
      </c>
      <c r="G27" s="25" t="e">
        <f t="shared" si="1"/>
        <v>#REF!</v>
      </c>
      <c r="H27" s="25" t="e">
        <f t="shared" si="2"/>
        <v>#REF!</v>
      </c>
      <c r="I27" s="25"/>
      <c r="J27" s="35" t="e">
        <f t="shared" si="3"/>
        <v>#REF!</v>
      </c>
      <c r="K27" s="28" t="e">
        <f t="shared" si="0"/>
        <v>#REF!</v>
      </c>
      <c r="L27" s="32"/>
      <c r="M27" s="166" t="e">
        <f>'05 Nhà Ăn'!R42</f>
        <v>#REF!</v>
      </c>
      <c r="N27" s="166" t="e">
        <f>'05 Nhà Ăn'!S42</f>
        <v>#REF!</v>
      </c>
    </row>
    <row r="28" spans="1:15">
      <c r="A28" s="30"/>
      <c r="B28" s="70"/>
      <c r="C28" s="32"/>
      <c r="D28" s="32"/>
      <c r="E28" s="23"/>
      <c r="F28" s="34"/>
      <c r="G28" s="25"/>
      <c r="H28" s="25"/>
      <c r="I28" s="25"/>
      <c r="J28" s="35"/>
      <c r="K28" s="28"/>
      <c r="L28" s="32"/>
    </row>
    <row r="29" spans="1:15" ht="24">
      <c r="A29" s="86" t="s">
        <v>29</v>
      </c>
      <c r="B29" s="87" t="s">
        <v>223</v>
      </c>
      <c r="C29" s="85"/>
      <c r="D29" s="85"/>
      <c r="E29" s="82"/>
      <c r="F29" s="85"/>
      <c r="G29" s="83"/>
      <c r="H29" s="83"/>
      <c r="I29" s="83"/>
      <c r="J29" s="84"/>
      <c r="K29" s="84" t="e">
        <f>SUBTOTAL(9,K30:K39)</f>
        <v>#REF!</v>
      </c>
      <c r="L29" s="85"/>
    </row>
    <row r="30" spans="1:15" ht="24">
      <c r="A30" s="30">
        <f>IF(ISBLANK(E30),"",COUNTA($E$20:E30))</f>
        <v>8</v>
      </c>
      <c r="B30" s="70" t="s">
        <v>129</v>
      </c>
      <c r="C30" s="152"/>
      <c r="D30" s="32"/>
      <c r="E30" s="23" t="s">
        <v>0</v>
      </c>
      <c r="F30" s="34">
        <f>1.2*1.2*4*0.05</f>
        <v>0.28799999999999998</v>
      </c>
      <c r="G30" s="25" t="e">
        <f t="shared" ref="G30:G38" si="4">M30*$O$19</f>
        <v>#REF!</v>
      </c>
      <c r="H30" s="25" t="e">
        <f t="shared" ref="H30:H38" si="5">N30*$O$19</f>
        <v>#REF!</v>
      </c>
      <c r="I30" s="25"/>
      <c r="J30" s="35" t="e">
        <f t="shared" ref="J30:J38" si="6">+G30+H30+I30</f>
        <v>#REF!</v>
      </c>
      <c r="K30" s="28" t="e">
        <f t="shared" ref="K30:K38" si="7">J30*$F30</f>
        <v>#REF!</v>
      </c>
      <c r="L30" s="32"/>
      <c r="M30" s="166" t="e">
        <f>'08 BỂ PCCC-'!M29</f>
        <v>#REF!</v>
      </c>
      <c r="N30" s="166" t="e">
        <f>'08 BỂ PCCC-'!N29</f>
        <v>#REF!</v>
      </c>
    </row>
    <row r="31" spans="1:15" ht="24">
      <c r="A31" s="30">
        <f>IF(ISBLANK(E31),"",COUNTA($E$20:E31))</f>
        <v>9</v>
      </c>
      <c r="B31" s="70" t="s">
        <v>130</v>
      </c>
      <c r="C31" s="152"/>
      <c r="D31" s="32"/>
      <c r="E31" s="23" t="s">
        <v>0</v>
      </c>
      <c r="F31" s="34">
        <f>(3.3+2.6)*2*0.4*0.05</f>
        <v>0.23600000000000004</v>
      </c>
      <c r="G31" s="25">
        <f t="shared" si="4"/>
        <v>1392400</v>
      </c>
      <c r="H31" s="25" t="e">
        <f t="shared" si="5"/>
        <v>#REF!</v>
      </c>
      <c r="I31" s="25"/>
      <c r="J31" s="35" t="e">
        <f t="shared" si="6"/>
        <v>#REF!</v>
      </c>
      <c r="K31" s="28" t="e">
        <f t="shared" si="7"/>
        <v>#REF!</v>
      </c>
      <c r="L31" s="32"/>
      <c r="M31" s="166">
        <f>'08 BỂ PCCC-'!M30</f>
        <v>1180000</v>
      </c>
      <c r="N31" s="166" t="e">
        <f>'08 BỂ PCCC-'!N30</f>
        <v>#REF!</v>
      </c>
    </row>
    <row r="32" spans="1:15" ht="24">
      <c r="A32" s="30">
        <f>IF(ISBLANK(E32),"",COUNTA($E$20:E32))</f>
        <v>10</v>
      </c>
      <c r="B32" s="70" t="s">
        <v>87</v>
      </c>
      <c r="C32" s="152" t="s">
        <v>433</v>
      </c>
      <c r="D32" s="32"/>
      <c r="E32" s="23" t="s">
        <v>0</v>
      </c>
      <c r="F32" s="34">
        <f>(3.1*3.9)*0.1</f>
        <v>1.2090000000000001</v>
      </c>
      <c r="G32" s="25" t="e">
        <f t="shared" si="4"/>
        <v>#REF!</v>
      </c>
      <c r="H32" s="25" t="e">
        <f t="shared" si="5"/>
        <v>#REF!</v>
      </c>
      <c r="I32" s="25"/>
      <c r="J32" s="35" t="e">
        <f t="shared" si="6"/>
        <v>#REF!</v>
      </c>
      <c r="K32" s="28" t="e">
        <f t="shared" si="7"/>
        <v>#REF!</v>
      </c>
      <c r="L32" s="32"/>
      <c r="M32" s="166" t="e">
        <f>'08 BỂ PCCC-'!M31</f>
        <v>#REF!</v>
      </c>
      <c r="N32" s="166" t="e">
        <f>'08 BỂ PCCC-'!N31</f>
        <v>#REF!</v>
      </c>
    </row>
    <row r="33" spans="1:15" ht="24">
      <c r="A33" s="30">
        <f>IF(ISBLANK(E33),"",COUNTA($E$20:E33))</f>
        <v>11</v>
      </c>
      <c r="B33" s="70" t="s">
        <v>88</v>
      </c>
      <c r="C33" s="152" t="s">
        <v>433</v>
      </c>
      <c r="D33" s="32"/>
      <c r="E33" s="23" t="s">
        <v>0</v>
      </c>
      <c r="F33" s="34">
        <f>1*1*0.2*4</f>
        <v>0.8</v>
      </c>
      <c r="G33" s="25" t="e">
        <f t="shared" si="4"/>
        <v>#REF!</v>
      </c>
      <c r="H33" s="25" t="e">
        <f t="shared" si="5"/>
        <v>#REF!</v>
      </c>
      <c r="I33" s="25"/>
      <c r="J33" s="35" t="e">
        <f t="shared" si="6"/>
        <v>#REF!</v>
      </c>
      <c r="K33" s="28" t="e">
        <f t="shared" si="7"/>
        <v>#REF!</v>
      </c>
      <c r="L33" s="32"/>
      <c r="M33" s="166" t="e">
        <f t="shared" ref="M33:N38" si="8">M32</f>
        <v>#REF!</v>
      </c>
      <c r="N33" s="166" t="e">
        <f t="shared" si="8"/>
        <v>#REF!</v>
      </c>
    </row>
    <row r="34" spans="1:15" ht="24">
      <c r="A34" s="30">
        <f>IF(ISBLANK(E34),"",COUNTA($E$20:E34))</f>
        <v>12</v>
      </c>
      <c r="B34" s="70" t="s">
        <v>89</v>
      </c>
      <c r="C34" s="152" t="s">
        <v>433</v>
      </c>
      <c r="D34" s="32"/>
      <c r="E34" s="23" t="s">
        <v>0</v>
      </c>
      <c r="F34" s="34">
        <f>0.0927*4</f>
        <v>0.37080000000000002</v>
      </c>
      <c r="G34" s="25" t="e">
        <f t="shared" si="4"/>
        <v>#REF!</v>
      </c>
      <c r="H34" s="25" t="e">
        <f t="shared" si="5"/>
        <v>#REF!</v>
      </c>
      <c r="I34" s="25"/>
      <c r="J34" s="35" t="e">
        <f t="shared" si="6"/>
        <v>#REF!</v>
      </c>
      <c r="K34" s="28" t="e">
        <f t="shared" si="7"/>
        <v>#REF!</v>
      </c>
      <c r="L34" s="32"/>
      <c r="M34" s="166" t="e">
        <f t="shared" si="8"/>
        <v>#REF!</v>
      </c>
      <c r="N34" s="166" t="e">
        <f t="shared" si="8"/>
        <v>#REF!</v>
      </c>
    </row>
    <row r="35" spans="1:15" s="73" customFormat="1" ht="24">
      <c r="A35" s="30">
        <f>IF(ISBLANK(E35),"",COUNTA($E$20:E35))</f>
        <v>13</v>
      </c>
      <c r="B35" s="70" t="s">
        <v>90</v>
      </c>
      <c r="C35" s="152" t="s">
        <v>433</v>
      </c>
      <c r="D35" s="32"/>
      <c r="E35" s="23" t="s">
        <v>0</v>
      </c>
      <c r="F35" s="34">
        <f>(3.3+2.6)*2*0.4*0.2</f>
        <v>0.94400000000000017</v>
      </c>
      <c r="G35" s="25" t="e">
        <f t="shared" si="4"/>
        <v>#REF!</v>
      </c>
      <c r="H35" s="25" t="e">
        <f t="shared" si="5"/>
        <v>#REF!</v>
      </c>
      <c r="I35" s="38"/>
      <c r="J35" s="129" t="e">
        <f t="shared" si="6"/>
        <v>#REF!</v>
      </c>
      <c r="K35" s="28" t="e">
        <f t="shared" si="7"/>
        <v>#REF!</v>
      </c>
      <c r="L35" s="32"/>
      <c r="M35" s="166" t="e">
        <f t="shared" si="8"/>
        <v>#REF!</v>
      </c>
      <c r="N35" s="166" t="e">
        <f t="shared" si="8"/>
        <v>#REF!</v>
      </c>
    </row>
    <row r="36" spans="1:15" s="73" customFormat="1" ht="24">
      <c r="A36" s="30">
        <f>IF(ISBLANK(E36),"",COUNTA($E$20:E36))</f>
        <v>14</v>
      </c>
      <c r="B36" s="70" t="s">
        <v>184</v>
      </c>
      <c r="C36" s="152" t="s">
        <v>433</v>
      </c>
      <c r="D36" s="32"/>
      <c r="E36" s="23" t="s">
        <v>0</v>
      </c>
      <c r="F36" s="34">
        <f>3*4.4*0.4+(2.6*2.9)*0.1</f>
        <v>6.0340000000000007</v>
      </c>
      <c r="G36" s="25" t="e">
        <f t="shared" si="4"/>
        <v>#REF!</v>
      </c>
      <c r="H36" s="25" t="e">
        <f t="shared" si="5"/>
        <v>#REF!</v>
      </c>
      <c r="I36" s="38"/>
      <c r="J36" s="129" t="e">
        <f t="shared" si="6"/>
        <v>#REF!</v>
      </c>
      <c r="K36" s="28" t="e">
        <f t="shared" si="7"/>
        <v>#REF!</v>
      </c>
      <c r="L36" s="32"/>
      <c r="M36" s="166" t="e">
        <f t="shared" si="8"/>
        <v>#REF!</v>
      </c>
      <c r="N36" s="166" t="e">
        <f t="shared" si="8"/>
        <v>#REF!</v>
      </c>
    </row>
    <row r="37" spans="1:15" s="73" customFormat="1" ht="24">
      <c r="A37" s="30">
        <f>IF(ISBLANK(E37),"",COUNTA($E$20:E37))</f>
        <v>15</v>
      </c>
      <c r="B37" s="70" t="s">
        <v>147</v>
      </c>
      <c r="C37" s="152" t="s">
        <v>433</v>
      </c>
      <c r="D37" s="32"/>
      <c r="E37" s="23" t="s">
        <v>0</v>
      </c>
      <c r="F37" s="34">
        <f>5.2*4*0.2*0.2+2*1.2*0.2*0.2</f>
        <v>0.92800000000000005</v>
      </c>
      <c r="G37" s="25" t="e">
        <f t="shared" si="4"/>
        <v>#REF!</v>
      </c>
      <c r="H37" s="25" t="e">
        <f t="shared" si="5"/>
        <v>#REF!</v>
      </c>
      <c r="I37" s="38"/>
      <c r="J37" s="129" t="e">
        <f t="shared" si="6"/>
        <v>#REF!</v>
      </c>
      <c r="K37" s="28" t="e">
        <f t="shared" si="7"/>
        <v>#REF!</v>
      </c>
      <c r="L37" s="32"/>
      <c r="M37" s="166" t="e">
        <f t="shared" si="8"/>
        <v>#REF!</v>
      </c>
      <c r="N37" s="166" t="e">
        <f t="shared" si="8"/>
        <v>#REF!</v>
      </c>
    </row>
    <row r="38" spans="1:15" s="73" customFormat="1" ht="24">
      <c r="A38" s="30">
        <f>IF(ISBLANK(E38),"",COUNTA($E$20:E38))</f>
        <v>16</v>
      </c>
      <c r="B38" s="70" t="s">
        <v>92</v>
      </c>
      <c r="C38" s="152" t="s">
        <v>433</v>
      </c>
      <c r="D38" s="32"/>
      <c r="E38" s="23" t="s">
        <v>0</v>
      </c>
      <c r="F38" s="34">
        <f>(2.6+2.9)*2*0.2*0.2</f>
        <v>0.44000000000000006</v>
      </c>
      <c r="G38" s="25" t="e">
        <f t="shared" si="4"/>
        <v>#REF!</v>
      </c>
      <c r="H38" s="25" t="e">
        <f t="shared" si="5"/>
        <v>#REF!</v>
      </c>
      <c r="I38" s="38"/>
      <c r="J38" s="129" t="e">
        <f t="shared" si="6"/>
        <v>#REF!</v>
      </c>
      <c r="K38" s="28" t="e">
        <f t="shared" si="7"/>
        <v>#REF!</v>
      </c>
      <c r="L38" s="32"/>
      <c r="M38" s="166" t="e">
        <f t="shared" si="8"/>
        <v>#REF!</v>
      </c>
      <c r="N38" s="166" t="e">
        <f t="shared" si="8"/>
        <v>#REF!</v>
      </c>
    </row>
    <row r="39" spans="1:15">
      <c r="A39" s="30"/>
      <c r="B39" s="70"/>
      <c r="C39" s="32"/>
      <c r="D39" s="32"/>
      <c r="E39" s="23"/>
      <c r="F39" s="34"/>
      <c r="G39" s="25"/>
      <c r="H39" s="25"/>
      <c r="I39" s="25"/>
      <c r="J39" s="35"/>
      <c r="K39" s="28"/>
      <c r="L39" s="32"/>
    </row>
    <row r="40" spans="1:15" ht="24">
      <c r="A40" s="86" t="s">
        <v>15</v>
      </c>
      <c r="B40" s="87" t="s">
        <v>224</v>
      </c>
      <c r="C40" s="85"/>
      <c r="D40" s="85"/>
      <c r="E40" s="82"/>
      <c r="F40" s="85"/>
      <c r="G40" s="83"/>
      <c r="H40" s="83"/>
      <c r="I40" s="83"/>
      <c r="J40" s="84"/>
      <c r="K40" s="84" t="e">
        <f>SUBTOTAL(9,K41:K47)</f>
        <v>#REF!</v>
      </c>
      <c r="L40" s="85"/>
    </row>
    <row r="41" spans="1:15" ht="24">
      <c r="A41" s="30">
        <f>IF(ISBLANK(E41),"",COUNTA($E$19:E41))</f>
        <v>17</v>
      </c>
      <c r="B41" s="31" t="s">
        <v>150</v>
      </c>
      <c r="C41" s="149"/>
      <c r="D41" s="32"/>
      <c r="E41" s="23" t="s">
        <v>3</v>
      </c>
      <c r="F41" s="34">
        <f>1.2*4*0.05</f>
        <v>0.24</v>
      </c>
      <c r="G41" s="25" t="e">
        <f t="shared" ref="G41:G47" si="9">M41*$O$19</f>
        <v>#REF!</v>
      </c>
      <c r="H41" s="25" t="e">
        <f t="shared" ref="H41:H47" si="10">N41*$O$19</f>
        <v>#REF!</v>
      </c>
      <c r="I41" s="25"/>
      <c r="J41" s="35" t="e">
        <f t="shared" ref="J41:J47" si="11">+G41+H41+I41</f>
        <v>#REF!</v>
      </c>
      <c r="K41" s="28" t="e">
        <f t="shared" ref="K41:K47" si="12">J41*$F41</f>
        <v>#REF!</v>
      </c>
      <c r="L41" s="32"/>
      <c r="M41" s="166" t="e">
        <f>'08 BỂ PCCC-'!M37</f>
        <v>#REF!</v>
      </c>
      <c r="N41" s="166" t="e">
        <f>'08 BỂ PCCC-'!N37</f>
        <v>#REF!</v>
      </c>
    </row>
    <row r="42" spans="1:15" ht="24">
      <c r="A42" s="30">
        <f>IF(ISBLANK(E42),"",COUNTA($E$19:E42))</f>
        <v>18</v>
      </c>
      <c r="B42" s="31" t="s">
        <v>151</v>
      </c>
      <c r="C42" s="149"/>
      <c r="D42" s="32"/>
      <c r="E42" s="23" t="s">
        <v>3</v>
      </c>
      <c r="F42" s="34">
        <f>(3.3+2.6)*2*0.05*2</f>
        <v>1.1800000000000002</v>
      </c>
      <c r="G42" s="25" t="e">
        <f t="shared" si="9"/>
        <v>#REF!</v>
      </c>
      <c r="H42" s="25" t="e">
        <f t="shared" si="10"/>
        <v>#REF!</v>
      </c>
      <c r="I42" s="25"/>
      <c r="J42" s="35" t="e">
        <f t="shared" si="11"/>
        <v>#REF!</v>
      </c>
      <c r="K42" s="28" t="e">
        <f t="shared" si="12"/>
        <v>#REF!</v>
      </c>
      <c r="L42" s="32"/>
      <c r="M42" s="166" t="e">
        <f t="shared" ref="M42:N47" si="13">M41</f>
        <v>#REF!</v>
      </c>
      <c r="N42" s="166" t="e">
        <f t="shared" si="13"/>
        <v>#REF!</v>
      </c>
    </row>
    <row r="43" spans="1:15" ht="24">
      <c r="A43" s="30">
        <f>IF(ISBLANK(E43),"",COUNTA($E$19:E43))</f>
        <v>19</v>
      </c>
      <c r="B43" s="31" t="s">
        <v>152</v>
      </c>
      <c r="C43" s="149"/>
      <c r="D43" s="32"/>
      <c r="E43" s="23" t="s">
        <v>3</v>
      </c>
      <c r="F43" s="34">
        <f>(3.1*3.9)*2*0.2</f>
        <v>4.8360000000000003</v>
      </c>
      <c r="G43" s="25" t="e">
        <f t="shared" si="9"/>
        <v>#REF!</v>
      </c>
      <c r="H43" s="25" t="e">
        <f t="shared" si="10"/>
        <v>#REF!</v>
      </c>
      <c r="I43" s="25"/>
      <c r="J43" s="35" t="e">
        <f t="shared" si="11"/>
        <v>#REF!</v>
      </c>
      <c r="K43" s="28" t="e">
        <f t="shared" si="12"/>
        <v>#REF!</v>
      </c>
      <c r="L43" s="32"/>
      <c r="M43" s="166" t="e">
        <f t="shared" si="13"/>
        <v>#REF!</v>
      </c>
      <c r="N43" s="166" t="e">
        <f t="shared" si="13"/>
        <v>#REF!</v>
      </c>
    </row>
    <row r="44" spans="1:15" ht="24">
      <c r="A44" s="30">
        <f>IF(ISBLANK(E44),"",COUNTA($E$19:E44))</f>
        <v>20</v>
      </c>
      <c r="B44" s="31" t="s">
        <v>153</v>
      </c>
      <c r="C44" s="149"/>
      <c r="D44" s="32"/>
      <c r="E44" s="23" t="s">
        <v>3</v>
      </c>
      <c r="F44" s="34">
        <f>(3.3+2.6)*2*0.4</f>
        <v>4.7200000000000006</v>
      </c>
      <c r="G44" s="25" t="e">
        <f t="shared" si="9"/>
        <v>#REF!</v>
      </c>
      <c r="H44" s="25" t="e">
        <f t="shared" si="10"/>
        <v>#REF!</v>
      </c>
      <c r="I44" s="25"/>
      <c r="J44" s="35" t="e">
        <f t="shared" si="11"/>
        <v>#REF!</v>
      </c>
      <c r="K44" s="28" t="e">
        <f t="shared" si="12"/>
        <v>#REF!</v>
      </c>
      <c r="L44" s="32"/>
      <c r="M44" s="166" t="e">
        <f t="shared" si="13"/>
        <v>#REF!</v>
      </c>
      <c r="N44" s="166" t="e">
        <f t="shared" si="13"/>
        <v>#REF!</v>
      </c>
    </row>
    <row r="45" spans="1:15" ht="24">
      <c r="A45" s="30">
        <f>IF(ISBLANK(E45),"",COUNTA($E$19:E45))</f>
        <v>21</v>
      </c>
      <c r="B45" s="31" t="s">
        <v>154</v>
      </c>
      <c r="C45" s="149"/>
      <c r="D45" s="32"/>
      <c r="E45" s="23" t="s">
        <v>3</v>
      </c>
      <c r="F45" s="34">
        <f>5.2*4*0.2*0.2+2*1.2*0.2*0.2</f>
        <v>0.92800000000000005</v>
      </c>
      <c r="G45" s="25" t="e">
        <f t="shared" si="9"/>
        <v>#REF!</v>
      </c>
      <c r="H45" s="25" t="e">
        <f t="shared" si="10"/>
        <v>#REF!</v>
      </c>
      <c r="I45" s="25"/>
      <c r="J45" s="35" t="e">
        <f t="shared" si="11"/>
        <v>#REF!</v>
      </c>
      <c r="K45" s="28" t="e">
        <f t="shared" si="12"/>
        <v>#REF!</v>
      </c>
      <c r="L45" s="32"/>
      <c r="M45" s="166" t="e">
        <f t="shared" si="13"/>
        <v>#REF!</v>
      </c>
      <c r="N45" s="166" t="e">
        <f t="shared" si="13"/>
        <v>#REF!</v>
      </c>
    </row>
    <row r="46" spans="1:15" ht="24">
      <c r="A46" s="30">
        <v>20</v>
      </c>
      <c r="B46" s="31" t="s">
        <v>582</v>
      </c>
      <c r="C46" s="149"/>
      <c r="D46" s="32"/>
      <c r="E46" s="23" t="s">
        <v>3</v>
      </c>
      <c r="F46" s="34">
        <f>(3+4.4)*2*0.4</f>
        <v>5.9200000000000008</v>
      </c>
      <c r="G46" s="25" t="e">
        <f t="shared" si="9"/>
        <v>#REF!</v>
      </c>
      <c r="H46" s="25" t="e">
        <f t="shared" si="10"/>
        <v>#REF!</v>
      </c>
      <c r="I46" s="25"/>
      <c r="J46" s="35" t="e">
        <f t="shared" si="11"/>
        <v>#REF!</v>
      </c>
      <c r="K46" s="28" t="e">
        <f t="shared" si="12"/>
        <v>#REF!</v>
      </c>
      <c r="L46" s="32"/>
      <c r="M46" s="166" t="e">
        <f t="shared" si="13"/>
        <v>#REF!</v>
      </c>
      <c r="N46" s="166" t="e">
        <f t="shared" si="13"/>
        <v>#REF!</v>
      </c>
    </row>
    <row r="47" spans="1:15" ht="24">
      <c r="A47" s="30">
        <v>21</v>
      </c>
      <c r="B47" s="70" t="s">
        <v>593</v>
      </c>
      <c r="C47" s="149"/>
      <c r="D47" s="32"/>
      <c r="E47" s="23" t="s">
        <v>3</v>
      </c>
      <c r="F47" s="34">
        <f>2*(2.6+2.9)*0.6</f>
        <v>6.6</v>
      </c>
      <c r="G47" s="25" t="e">
        <f t="shared" si="9"/>
        <v>#REF!</v>
      </c>
      <c r="H47" s="25" t="e">
        <f t="shared" si="10"/>
        <v>#REF!</v>
      </c>
      <c r="I47" s="25"/>
      <c r="J47" s="35" t="e">
        <f t="shared" si="11"/>
        <v>#REF!</v>
      </c>
      <c r="K47" s="28" t="e">
        <f t="shared" si="12"/>
        <v>#REF!</v>
      </c>
      <c r="L47" s="32"/>
      <c r="M47" s="166" t="e">
        <f t="shared" si="13"/>
        <v>#REF!</v>
      </c>
      <c r="N47" s="166" t="e">
        <f t="shared" si="13"/>
        <v>#REF!</v>
      </c>
      <c r="O47" s="181"/>
    </row>
    <row r="48" spans="1:15" ht="48">
      <c r="A48" s="86" t="s">
        <v>15</v>
      </c>
      <c r="B48" s="89" t="s">
        <v>234</v>
      </c>
      <c r="C48" s="144" t="s">
        <v>625</v>
      </c>
      <c r="D48" s="85" t="s">
        <v>447</v>
      </c>
      <c r="E48" s="82"/>
      <c r="F48" s="85"/>
      <c r="G48" s="83"/>
      <c r="H48" s="83"/>
      <c r="I48" s="83"/>
      <c r="J48" s="84"/>
      <c r="K48" s="84" t="e">
        <f>SUBTOTAL(9,K49:K54)</f>
        <v>#REF!</v>
      </c>
      <c r="L48" s="85"/>
    </row>
    <row r="49" spans="1:14" ht="24">
      <c r="A49" s="30">
        <f>IF(ISBLANK(E49),"",COUNTA($E$19:E49))</f>
        <v>24</v>
      </c>
      <c r="B49" s="31" t="s">
        <v>69</v>
      </c>
      <c r="C49" s="29"/>
      <c r="D49" s="29" t="s">
        <v>446</v>
      </c>
      <c r="E49" s="23" t="s">
        <v>1</v>
      </c>
      <c r="F49" s="34">
        <f>4*(1/0.2+1)*2*1*0.618</f>
        <v>29.664000000000001</v>
      </c>
      <c r="G49" s="25" t="e">
        <f t="shared" ref="G49:G54" si="14">M49*$O$19</f>
        <v>#REF!</v>
      </c>
      <c r="H49" s="25" t="e">
        <f t="shared" ref="H49:H54" si="15">N49*$O$19</f>
        <v>#REF!</v>
      </c>
      <c r="I49" s="25"/>
      <c r="J49" s="35" t="e">
        <f t="shared" ref="J49:J54" si="16">+G49+H49+I49</f>
        <v>#REF!</v>
      </c>
      <c r="K49" s="28" t="e">
        <f t="shared" ref="K49:K54" si="17">J49*$F49</f>
        <v>#REF!</v>
      </c>
      <c r="L49" s="32"/>
      <c r="M49" s="166" t="e">
        <f>'08 BỂ PCCC-'!M49</f>
        <v>#REF!</v>
      </c>
      <c r="N49" s="166" t="e">
        <f>'08 BỂ PCCC-'!N49</f>
        <v>#REF!</v>
      </c>
    </row>
    <row r="50" spans="1:14" ht="24">
      <c r="A50" s="30">
        <f>IF(ISBLANK(E50),"",COUNTA($E$19:E50))</f>
        <v>25</v>
      </c>
      <c r="B50" s="31" t="s">
        <v>70</v>
      </c>
      <c r="C50" s="29"/>
      <c r="D50" s="29" t="s">
        <v>446</v>
      </c>
      <c r="E50" s="23" t="s">
        <v>1</v>
      </c>
      <c r="F50" s="34">
        <f>(3.9+3.6)*2*5*1.21+(2.9+2.6)/0.15*1.1*0.222</f>
        <v>99.704000000000008</v>
      </c>
      <c r="G50" s="25" t="e">
        <f t="shared" si="14"/>
        <v>#REF!</v>
      </c>
      <c r="H50" s="25" t="e">
        <f t="shared" si="15"/>
        <v>#REF!</v>
      </c>
      <c r="I50" s="25"/>
      <c r="J50" s="35" t="e">
        <f t="shared" si="16"/>
        <v>#REF!</v>
      </c>
      <c r="K50" s="28" t="e">
        <f t="shared" si="17"/>
        <v>#REF!</v>
      </c>
      <c r="L50" s="32"/>
      <c r="M50" s="166" t="e">
        <f t="shared" ref="M50:N54" si="18">M49</f>
        <v>#REF!</v>
      </c>
      <c r="N50" s="166" t="e">
        <f t="shared" si="18"/>
        <v>#REF!</v>
      </c>
    </row>
    <row r="51" spans="1:14" ht="24">
      <c r="A51" s="30">
        <f>IF(ISBLANK(E51),"",COUNTA($E$19:E51))</f>
        <v>26</v>
      </c>
      <c r="B51" s="31" t="s">
        <v>594</v>
      </c>
      <c r="C51" s="29"/>
      <c r="D51" s="29" t="s">
        <v>446</v>
      </c>
      <c r="E51" s="23" t="s">
        <v>1</v>
      </c>
      <c r="F51" s="34">
        <f>3*4.4*28*1.21+3*4.4*0.95*0.618</f>
        <v>454.96572000000003</v>
      </c>
      <c r="G51" s="25" t="e">
        <f t="shared" si="14"/>
        <v>#REF!</v>
      </c>
      <c r="H51" s="25" t="e">
        <f t="shared" si="15"/>
        <v>#REF!</v>
      </c>
      <c r="I51" s="25"/>
      <c r="J51" s="35" t="e">
        <f t="shared" si="16"/>
        <v>#REF!</v>
      </c>
      <c r="K51" s="28" t="e">
        <f t="shared" si="17"/>
        <v>#REF!</v>
      </c>
      <c r="L51" s="32"/>
      <c r="M51" s="166" t="e">
        <f t="shared" si="18"/>
        <v>#REF!</v>
      </c>
      <c r="N51" s="166" t="e">
        <f t="shared" si="18"/>
        <v>#REF!</v>
      </c>
    </row>
    <row r="52" spans="1:14" ht="24">
      <c r="A52" s="30">
        <f>IF(ISBLANK(E52),"",COUNTA($E$19:E52))</f>
        <v>27</v>
      </c>
      <c r="B52" s="31" t="s">
        <v>156</v>
      </c>
      <c r="C52" s="29"/>
      <c r="D52" s="29" t="s">
        <v>446</v>
      </c>
      <c r="E52" s="23" t="s">
        <v>1</v>
      </c>
      <c r="F52" s="34">
        <f>4*4*5.6*1.21+4*4.9/0.17*0.7*0.222+2*1.2*4*1.7*1.21</f>
        <v>146.07990588235293</v>
      </c>
      <c r="G52" s="25" t="e">
        <f t="shared" si="14"/>
        <v>#REF!</v>
      </c>
      <c r="H52" s="25" t="e">
        <f t="shared" si="15"/>
        <v>#REF!</v>
      </c>
      <c r="I52" s="25"/>
      <c r="J52" s="35" t="e">
        <f t="shared" si="16"/>
        <v>#REF!</v>
      </c>
      <c r="K52" s="28" t="e">
        <f t="shared" si="17"/>
        <v>#REF!</v>
      </c>
      <c r="L52" s="32"/>
      <c r="M52" s="166" t="e">
        <f t="shared" si="18"/>
        <v>#REF!</v>
      </c>
      <c r="N52" s="166" t="e">
        <f t="shared" si="18"/>
        <v>#REF!</v>
      </c>
    </row>
    <row r="53" spans="1:14" ht="36">
      <c r="A53" s="30">
        <f>IF(ISBLANK(E53),"",COUNTA($E$19:E53))</f>
        <v>28</v>
      </c>
      <c r="B53" s="31" t="s">
        <v>157</v>
      </c>
      <c r="C53" s="29"/>
      <c r="D53" s="29" t="s">
        <v>446</v>
      </c>
      <c r="E53" s="23" t="s">
        <v>1</v>
      </c>
      <c r="F53" s="34">
        <f>2*(3+3.3)*4*1.21+(2.6+2.9)*2/0.17*0.7*0.222</f>
        <v>71.039294117647046</v>
      </c>
      <c r="G53" s="25" t="e">
        <f t="shared" si="14"/>
        <v>#REF!</v>
      </c>
      <c r="H53" s="25" t="e">
        <f t="shared" si="15"/>
        <v>#REF!</v>
      </c>
      <c r="I53" s="25"/>
      <c r="J53" s="35" t="e">
        <f t="shared" si="16"/>
        <v>#REF!</v>
      </c>
      <c r="K53" s="28" t="e">
        <f t="shared" si="17"/>
        <v>#REF!</v>
      </c>
      <c r="L53" s="32"/>
      <c r="M53" s="166" t="e">
        <f t="shared" si="18"/>
        <v>#REF!</v>
      </c>
      <c r="N53" s="166" t="e">
        <f t="shared" si="18"/>
        <v>#REF!</v>
      </c>
    </row>
    <row r="54" spans="1:14" ht="24">
      <c r="A54" s="30">
        <f>IF(ISBLANK(E54),"",COUNTA($E$19:E54))</f>
        <v>29</v>
      </c>
      <c r="B54" s="31" t="s">
        <v>583</v>
      </c>
      <c r="C54" s="29"/>
      <c r="D54" s="29" t="s">
        <v>446</v>
      </c>
      <c r="E54" s="23" t="s">
        <v>1</v>
      </c>
      <c r="F54" s="34">
        <f>2.6*2.9*12*0.222</f>
        <v>20.086560000000002</v>
      </c>
      <c r="G54" s="25" t="e">
        <f t="shared" si="14"/>
        <v>#REF!</v>
      </c>
      <c r="H54" s="25" t="e">
        <f t="shared" si="15"/>
        <v>#REF!</v>
      </c>
      <c r="I54" s="25"/>
      <c r="J54" s="35" t="e">
        <f t="shared" si="16"/>
        <v>#REF!</v>
      </c>
      <c r="K54" s="28" t="e">
        <f t="shared" si="17"/>
        <v>#REF!</v>
      </c>
      <c r="L54" s="32"/>
      <c r="M54" s="166" t="e">
        <f t="shared" si="18"/>
        <v>#REF!</v>
      </c>
      <c r="N54" s="166" t="e">
        <f t="shared" si="18"/>
        <v>#REF!</v>
      </c>
    </row>
    <row r="55" spans="1:14" ht="84">
      <c r="A55" s="86" t="s">
        <v>20</v>
      </c>
      <c r="B55" s="87" t="s">
        <v>218</v>
      </c>
      <c r="C55" s="85"/>
      <c r="D55" s="85" t="s">
        <v>162</v>
      </c>
      <c r="E55" s="82"/>
      <c r="F55" s="85"/>
      <c r="G55" s="83"/>
      <c r="H55" s="83"/>
      <c r="I55" s="83"/>
      <c r="J55" s="84"/>
      <c r="K55" s="84" t="e">
        <f>SUBTOTAL(9,K56:K58)</f>
        <v>#REF!</v>
      </c>
      <c r="L55" s="85"/>
    </row>
    <row r="56" spans="1:14" ht="48">
      <c r="A56" s="30">
        <f>IF(ISBLANK(E56),"",COUNTA($E$19:E56))</f>
        <v>30</v>
      </c>
      <c r="B56" s="70" t="s">
        <v>595</v>
      </c>
      <c r="C56" s="32" t="s">
        <v>596</v>
      </c>
      <c r="D56" s="39"/>
      <c r="E56" s="23" t="s">
        <v>3</v>
      </c>
      <c r="F56" s="34">
        <f>0.3*(1.8+2.9)+1*(21.5+2.9)*2-1*1</f>
        <v>49.209999999999994</v>
      </c>
      <c r="G56" s="25" t="e">
        <f>M56*$O$19</f>
        <v>#REF!</v>
      </c>
      <c r="H56" s="25" t="e">
        <f>N56*$O$19</f>
        <v>#REF!</v>
      </c>
      <c r="I56" s="25"/>
      <c r="J56" s="35" t="e">
        <f>+G56+H56+I56</f>
        <v>#REF!</v>
      </c>
      <c r="K56" s="28" t="e">
        <f>J56*$F56</f>
        <v>#REF!</v>
      </c>
      <c r="L56" s="32"/>
      <c r="M56" s="166" t="e">
        <f>'05 Nhà Ăn'!R143</f>
        <v>#REF!</v>
      </c>
      <c r="N56" s="166" t="e">
        <f>'05 Nhà Ăn'!S143</f>
        <v>#REF!</v>
      </c>
    </row>
    <row r="57" spans="1:14" ht="36">
      <c r="A57" s="30">
        <f>IF(ISBLANK(E57),"",COUNTA($E$19:E57))</f>
        <v>31</v>
      </c>
      <c r="B57" s="70" t="s">
        <v>597</v>
      </c>
      <c r="C57" s="32"/>
      <c r="D57" s="32"/>
      <c r="E57" s="23" t="s">
        <v>16</v>
      </c>
      <c r="F57" s="34">
        <f>(2.6+2.9)*2</f>
        <v>11</v>
      </c>
      <c r="G57" s="25" t="e">
        <f>M57*$O$19</f>
        <v>#REF!</v>
      </c>
      <c r="H57" s="25" t="e">
        <f>N57*$O$19</f>
        <v>#REF!</v>
      </c>
      <c r="I57" s="38"/>
      <c r="J57" s="129" t="e">
        <f>+G57+H57+I57</f>
        <v>#REF!</v>
      </c>
      <c r="K57" s="28" t="e">
        <f>J57*$F57</f>
        <v>#REF!</v>
      </c>
      <c r="L57" s="32"/>
      <c r="M57" s="166" t="e">
        <f>'05 Nhà Ăn'!R150</f>
        <v>#REF!</v>
      </c>
      <c r="N57" s="166" t="e">
        <f>'05 Nhà Ăn'!S150</f>
        <v>#REF!</v>
      </c>
    </row>
    <row r="58" spans="1:14">
      <c r="A58" s="30"/>
      <c r="B58" s="70"/>
      <c r="C58" s="32"/>
      <c r="D58" s="32"/>
      <c r="E58" s="23"/>
      <c r="F58" s="34"/>
      <c r="G58" s="25"/>
      <c r="H58" s="25"/>
      <c r="I58" s="25"/>
      <c r="J58" s="35"/>
      <c r="K58" s="28"/>
      <c r="L58" s="32"/>
    </row>
    <row r="59" spans="1:14" ht="60">
      <c r="A59" s="86" t="s">
        <v>20</v>
      </c>
      <c r="B59" s="87" t="s">
        <v>226</v>
      </c>
      <c r="C59" s="85"/>
      <c r="D59" s="85" t="s">
        <v>107</v>
      </c>
      <c r="E59" s="82"/>
      <c r="F59" s="85"/>
      <c r="G59" s="83"/>
      <c r="H59" s="83"/>
      <c r="I59" s="83"/>
      <c r="J59" s="84"/>
      <c r="K59" s="84" t="e">
        <f>SUBTOTAL(9,K60:K64)</f>
        <v>#REF!</v>
      </c>
      <c r="L59" s="85"/>
    </row>
    <row r="60" spans="1:14" ht="36">
      <c r="A60" s="30">
        <f>IF(ISBLANK(E60),"",COUNTA($E$19:E60))</f>
        <v>32</v>
      </c>
      <c r="B60" s="70" t="s">
        <v>108</v>
      </c>
      <c r="C60" s="32"/>
      <c r="D60" s="39"/>
      <c r="E60" s="23" t="s">
        <v>3</v>
      </c>
      <c r="F60" s="34">
        <f>(2.9+0.9*2)*0.1+(2.9+1.5*2)*1</f>
        <v>6.37</v>
      </c>
      <c r="G60" s="25" t="e">
        <f t="shared" ref="G60:H63" si="19">M60*$O$19</f>
        <v>#REF!</v>
      </c>
      <c r="H60" s="25" t="e">
        <f t="shared" si="19"/>
        <v>#REF!</v>
      </c>
      <c r="I60" s="25"/>
      <c r="J60" s="35" t="e">
        <f>+G60+H60+I60</f>
        <v>#REF!</v>
      </c>
      <c r="K60" s="28" t="e">
        <f>J60*$F60</f>
        <v>#REF!</v>
      </c>
      <c r="L60" s="32"/>
      <c r="M60" s="166" t="e">
        <f>'05 Nhà Ăn'!R155</f>
        <v>#REF!</v>
      </c>
      <c r="N60" s="166" t="e">
        <f>'05 Nhà Ăn'!S155</f>
        <v>#REF!</v>
      </c>
    </row>
    <row r="61" spans="1:14" ht="48">
      <c r="A61" s="30">
        <f>IF(ISBLANK(E61),"",COUNTA($E$19:E61))</f>
        <v>33</v>
      </c>
      <c r="B61" s="70" t="s">
        <v>109</v>
      </c>
      <c r="C61" s="32"/>
      <c r="D61" s="32"/>
      <c r="E61" s="23" t="s">
        <v>3</v>
      </c>
      <c r="F61" s="34">
        <f>(2.9+0.9*2)*0.3+(2.9*3+1.5*2)*1</f>
        <v>13.11</v>
      </c>
      <c r="G61" s="25" t="e">
        <f t="shared" si="19"/>
        <v>#REF!</v>
      </c>
      <c r="H61" s="25" t="e">
        <f t="shared" si="19"/>
        <v>#REF!</v>
      </c>
      <c r="I61" s="25"/>
      <c r="J61" s="35" t="e">
        <f>+G61+H61+I61</f>
        <v>#REF!</v>
      </c>
      <c r="K61" s="28" t="e">
        <f>J61*$F61</f>
        <v>#REF!</v>
      </c>
      <c r="L61" s="32"/>
      <c r="M61" s="166" t="e">
        <f>'05 Nhà Ăn'!R161</f>
        <v>#REF!</v>
      </c>
      <c r="N61" s="166" t="e">
        <f>'05 Nhà Ăn'!S161</f>
        <v>#REF!</v>
      </c>
    </row>
    <row r="62" spans="1:14" ht="60">
      <c r="A62" s="30">
        <f>IF(ISBLANK(E62),"",COUNTA($E$19:E62))</f>
        <v>34</v>
      </c>
      <c r="B62" s="70" t="s">
        <v>110</v>
      </c>
      <c r="C62" s="32"/>
      <c r="D62" s="32"/>
      <c r="E62" s="23" t="s">
        <v>3</v>
      </c>
      <c r="F62" s="34">
        <f>4*0.2*0.2*3+(2.6+2.9)*2*0.8+(2.6+2.9)*2*0.5</f>
        <v>14.780000000000001</v>
      </c>
      <c r="G62" s="25" t="e">
        <f t="shared" si="19"/>
        <v>#REF!</v>
      </c>
      <c r="H62" s="25" t="e">
        <f t="shared" si="19"/>
        <v>#REF!</v>
      </c>
      <c r="I62" s="25"/>
      <c r="J62" s="35" t="e">
        <f>+G62+H62+I62</f>
        <v>#REF!</v>
      </c>
      <c r="K62" s="28" t="e">
        <f>J62*$F62</f>
        <v>#REF!</v>
      </c>
      <c r="L62" s="32"/>
      <c r="M62" s="166" t="e">
        <f>M61</f>
        <v>#REF!</v>
      </c>
      <c r="N62" s="166" t="e">
        <f>N61</f>
        <v>#REF!</v>
      </c>
    </row>
    <row r="63" spans="1:14" ht="24">
      <c r="A63" s="30">
        <f>IF(ISBLANK(E63),"",COUNTA($E$19:E63))</f>
        <v>35</v>
      </c>
      <c r="B63" s="70" t="s">
        <v>111</v>
      </c>
      <c r="C63" s="32"/>
      <c r="D63" s="32"/>
      <c r="E63" s="23" t="s">
        <v>2</v>
      </c>
      <c r="F63" s="34">
        <f>1.2*2</f>
        <v>2.4</v>
      </c>
      <c r="G63" s="25" t="e">
        <f t="shared" si="19"/>
        <v>#REF!</v>
      </c>
      <c r="H63" s="25" t="e">
        <f t="shared" si="19"/>
        <v>#REF!</v>
      </c>
      <c r="I63" s="25"/>
      <c r="J63" s="35" t="e">
        <f>+G63+H63+I63</f>
        <v>#REF!</v>
      </c>
      <c r="K63" s="28" t="e">
        <f>J63*$F63</f>
        <v>#REF!</v>
      </c>
      <c r="L63" s="32"/>
      <c r="M63" s="166" t="e">
        <f>'05 Nhà Ăn'!R162</f>
        <v>#REF!</v>
      </c>
      <c r="N63" s="166" t="e">
        <f>'05 Nhà Ăn'!S162</f>
        <v>#REF!</v>
      </c>
    </row>
    <row r="64" spans="1:14">
      <c r="A64" s="30"/>
      <c r="B64" s="70"/>
      <c r="C64" s="32"/>
      <c r="D64" s="32"/>
      <c r="E64" s="23"/>
      <c r="F64" s="34"/>
      <c r="G64" s="25">
        <f>M64*$O$19</f>
        <v>0</v>
      </c>
      <c r="H64" s="25"/>
      <c r="I64" s="25"/>
      <c r="J64" s="35"/>
      <c r="K64" s="28"/>
      <c r="L64" s="32"/>
    </row>
    <row r="65" spans="1:20" ht="24">
      <c r="A65" s="86" t="s">
        <v>12</v>
      </c>
      <c r="B65" s="87" t="s">
        <v>219</v>
      </c>
      <c r="C65" s="85"/>
      <c r="D65" s="85"/>
      <c r="E65" s="82"/>
      <c r="F65" s="85"/>
      <c r="G65" s="83"/>
      <c r="H65" s="83"/>
      <c r="I65" s="83"/>
      <c r="J65" s="84"/>
      <c r="K65" s="84" t="e">
        <f>SUBTOTAL(9,K66:K68)</f>
        <v>#REF!</v>
      </c>
      <c r="L65" s="85"/>
    </row>
    <row r="66" spans="1:20" ht="36">
      <c r="A66" s="30">
        <f>IF(ISBLANK(E66),"",COUNTA($E$19:E66))</f>
        <v>36</v>
      </c>
      <c r="B66" s="31" t="s">
        <v>435</v>
      </c>
      <c r="C66" s="150"/>
      <c r="D66" s="150"/>
      <c r="E66" s="23" t="s">
        <v>3</v>
      </c>
      <c r="F66" s="34">
        <f>F61</f>
        <v>13.11</v>
      </c>
      <c r="G66" s="25" t="e">
        <f t="shared" ref="G66:H68" si="20">M66*$O$19</f>
        <v>#REF!</v>
      </c>
      <c r="H66" s="25" t="e">
        <f t="shared" si="20"/>
        <v>#REF!</v>
      </c>
      <c r="I66" s="38"/>
      <c r="J66" s="129" t="e">
        <f>+G66+H66+I66</f>
        <v>#REF!</v>
      </c>
      <c r="K66" s="28" t="e">
        <f>J66*$F66</f>
        <v>#REF!</v>
      </c>
      <c r="L66" s="32"/>
      <c r="M66" s="166" t="e">
        <f>'05 Nhà Ăn'!R172</f>
        <v>#REF!</v>
      </c>
      <c r="N66" s="166" t="e">
        <f>'05 Nhà Ăn'!S172</f>
        <v>#REF!</v>
      </c>
    </row>
    <row r="67" spans="1:20" ht="36">
      <c r="A67" s="30">
        <f>IF(ISBLANK(E67),"",COUNTA($E$19:E67))</f>
        <v>37</v>
      </c>
      <c r="B67" s="31" t="s">
        <v>436</v>
      </c>
      <c r="C67" s="150"/>
      <c r="D67" s="150"/>
      <c r="E67" s="23" t="s">
        <v>3</v>
      </c>
      <c r="F67" s="34">
        <f>F60</f>
        <v>6.37</v>
      </c>
      <c r="G67" s="25" t="e">
        <f t="shared" si="20"/>
        <v>#REF!</v>
      </c>
      <c r="H67" s="25" t="e">
        <f t="shared" si="20"/>
        <v>#REF!</v>
      </c>
      <c r="I67" s="38"/>
      <c r="J67" s="129" t="e">
        <f>+G67+H67+I67</f>
        <v>#REF!</v>
      </c>
      <c r="K67" s="28" t="e">
        <f>J67*$F67</f>
        <v>#REF!</v>
      </c>
      <c r="L67" s="32"/>
      <c r="M67" s="166" t="e">
        <f>'05 Nhà Ăn'!R173</f>
        <v>#REF!</v>
      </c>
      <c r="N67" s="166" t="e">
        <f>'05 Nhà Ăn'!S173</f>
        <v>#REF!</v>
      </c>
    </row>
    <row r="68" spans="1:20" ht="36">
      <c r="A68" s="30">
        <f>IF(ISBLANK(E68),"",COUNTA($E$19:E68))</f>
        <v>38</v>
      </c>
      <c r="B68" s="70" t="s">
        <v>437</v>
      </c>
      <c r="C68" s="150"/>
      <c r="D68" s="150"/>
      <c r="E68" s="23" t="s">
        <v>3</v>
      </c>
      <c r="F68" s="34">
        <f>F62</f>
        <v>14.780000000000001</v>
      </c>
      <c r="G68" s="25" t="e">
        <f t="shared" si="20"/>
        <v>#REF!</v>
      </c>
      <c r="H68" s="25" t="e">
        <f t="shared" si="20"/>
        <v>#REF!</v>
      </c>
      <c r="I68" s="38"/>
      <c r="J68" s="129" t="e">
        <f>+G68+H68+I68</f>
        <v>#REF!</v>
      </c>
      <c r="K68" s="28" t="e">
        <f>J68*$F68</f>
        <v>#REF!</v>
      </c>
      <c r="L68" s="32"/>
      <c r="M68" s="166" t="e">
        <f>M66</f>
        <v>#REF!</v>
      </c>
      <c r="N68" s="166" t="e">
        <f>N66</f>
        <v>#REF!</v>
      </c>
    </row>
    <row r="69" spans="1:20" ht="24">
      <c r="A69" s="86" t="s">
        <v>12</v>
      </c>
      <c r="B69" s="87" t="s">
        <v>227</v>
      </c>
      <c r="C69" s="85"/>
      <c r="D69" s="85"/>
      <c r="E69" s="82"/>
      <c r="F69" s="85"/>
      <c r="G69" s="83"/>
      <c r="H69" s="83"/>
      <c r="I69" s="83"/>
      <c r="J69" s="84"/>
      <c r="K69" s="84">
        <f>SUBTOTAL(9,K70:K71)</f>
        <v>7080000</v>
      </c>
      <c r="L69" s="85"/>
    </row>
    <row r="70" spans="1:20" ht="24">
      <c r="A70" s="30">
        <f>IF(ISBLANK(E70),"",COUNTA($E$19:E70))</f>
        <v>39</v>
      </c>
      <c r="B70" s="70" t="s">
        <v>598</v>
      </c>
      <c r="C70" s="32"/>
      <c r="D70" s="32"/>
      <c r="E70" s="23" t="s">
        <v>5</v>
      </c>
      <c r="F70" s="34">
        <v>1</v>
      </c>
      <c r="G70" s="25">
        <f>M70*$O$19</f>
        <v>5900000</v>
      </c>
      <c r="H70" s="25">
        <f>N70*$O$19</f>
        <v>1180000</v>
      </c>
      <c r="I70" s="25"/>
      <c r="J70" s="35">
        <f>+G70+H70+I70</f>
        <v>7080000</v>
      </c>
      <c r="K70" s="28">
        <f>J70*$F70</f>
        <v>7080000</v>
      </c>
      <c r="L70" s="32"/>
      <c r="M70" s="166">
        <v>5000000</v>
      </c>
      <c r="N70" s="166">
        <v>1000000</v>
      </c>
    </row>
    <row r="71" spans="1:20">
      <c r="A71" s="30" t="str">
        <f>IF(ISBLANK(E71),"",MAX($A$19:A70)+1)</f>
        <v/>
      </c>
      <c r="B71" s="70"/>
      <c r="C71" s="32"/>
      <c r="D71" s="32"/>
      <c r="E71" s="23"/>
      <c r="F71" s="34"/>
      <c r="G71" s="25"/>
      <c r="H71" s="25"/>
      <c r="I71" s="25"/>
      <c r="J71" s="35">
        <f>+G71+H71</f>
        <v>0</v>
      </c>
      <c r="K71" s="28">
        <f>J71*$F71</f>
        <v>0</v>
      </c>
      <c r="L71" s="32"/>
    </row>
    <row r="72" spans="1:20" ht="24">
      <c r="A72" s="86" t="s">
        <v>12</v>
      </c>
      <c r="B72" s="87" t="s">
        <v>235</v>
      </c>
      <c r="C72" s="85"/>
      <c r="D72" s="85"/>
      <c r="E72" s="82"/>
      <c r="F72" s="85"/>
      <c r="G72" s="83"/>
      <c r="H72" s="83"/>
      <c r="I72" s="83"/>
      <c r="J72" s="84"/>
      <c r="K72" s="84" t="e">
        <f>SUBTOTAL(9,K73:K77)</f>
        <v>#REF!</v>
      </c>
      <c r="L72" s="85"/>
    </row>
    <row r="73" spans="1:20" ht="24">
      <c r="A73" s="30">
        <f>IF(ISBLANK(E73),"",COUNTA($E$19:E73))</f>
        <v>40</v>
      </c>
      <c r="B73" s="70" t="s">
        <v>118</v>
      </c>
      <c r="C73" s="32"/>
      <c r="D73" s="33"/>
      <c r="E73" s="23" t="s">
        <v>4</v>
      </c>
      <c r="F73" s="34">
        <v>2</v>
      </c>
      <c r="G73" s="25" t="e">
        <f t="shared" ref="G73:H77" si="21">M73*$O$19</f>
        <v>#REF!</v>
      </c>
      <c r="H73" s="25">
        <f t="shared" si="21"/>
        <v>0</v>
      </c>
      <c r="I73" s="25"/>
      <c r="J73" s="35" t="e">
        <f>+G73+H73+I73</f>
        <v>#REF!</v>
      </c>
      <c r="K73" s="28" t="e">
        <f>J73*$F73</f>
        <v>#REF!</v>
      </c>
      <c r="L73" s="32"/>
      <c r="M73" s="166" t="e">
        <f>'06 WC,Bảo Trì, Chứa Rác '!M99</f>
        <v>#REF!</v>
      </c>
    </row>
    <row r="74" spans="1:20" ht="24">
      <c r="A74" s="30">
        <f>IF(ISBLANK(E74),"",COUNTA($E$19:E74))</f>
        <v>41</v>
      </c>
      <c r="B74" s="70" t="s">
        <v>163</v>
      </c>
      <c r="C74" s="32"/>
      <c r="D74" s="32"/>
      <c r="E74" s="23" t="s">
        <v>16</v>
      </c>
      <c r="F74" s="34">
        <f>4.2*2</f>
        <v>8.4</v>
      </c>
      <c r="G74" s="25">
        <f t="shared" si="21"/>
        <v>1416000</v>
      </c>
      <c r="H74" s="25">
        <f t="shared" si="21"/>
        <v>236000</v>
      </c>
      <c r="I74" s="25"/>
      <c r="J74" s="35">
        <f>+G74+H74+I74</f>
        <v>1652000</v>
      </c>
      <c r="K74" s="28">
        <f>J74*$F74</f>
        <v>13876800</v>
      </c>
      <c r="L74" s="32"/>
      <c r="M74" s="166">
        <f>'08 BỂ PCCC-'!M73</f>
        <v>1200000</v>
      </c>
      <c r="N74" s="166">
        <f>'08 BỂ PCCC-'!N73</f>
        <v>200000</v>
      </c>
    </row>
    <row r="75" spans="1:20" ht="36">
      <c r="A75" s="30">
        <f>IF(ISBLANK(E75),"",COUNTA($E$19:E75))</f>
        <v>42</v>
      </c>
      <c r="B75" s="70" t="s">
        <v>599</v>
      </c>
      <c r="C75" s="32"/>
      <c r="D75" s="32"/>
      <c r="E75" s="23" t="s">
        <v>3</v>
      </c>
      <c r="F75" s="34">
        <f>(2.9+1.4)*2.5</f>
        <v>10.75</v>
      </c>
      <c r="G75" s="25">
        <f t="shared" si="21"/>
        <v>2206600</v>
      </c>
      <c r="H75" s="25">
        <f t="shared" si="21"/>
        <v>389400</v>
      </c>
      <c r="I75" s="38"/>
      <c r="J75" s="129">
        <f>+G75+H75+I75</f>
        <v>2596000</v>
      </c>
      <c r="K75" s="28">
        <f>J75*$F75</f>
        <v>27907000</v>
      </c>
      <c r="L75" s="32"/>
      <c r="M75" s="166">
        <f>O75*0.85</f>
        <v>1870000</v>
      </c>
      <c r="N75" s="166">
        <f>O75*0.15</f>
        <v>330000</v>
      </c>
      <c r="O75">
        <v>2200000</v>
      </c>
    </row>
    <row r="76" spans="1:20" s="166" customFormat="1">
      <c r="A76" s="30">
        <f>IF(ISBLANK(E76),"",COUNTA($E$19:E76))</f>
        <v>43</v>
      </c>
      <c r="B76" s="70" t="s">
        <v>551</v>
      </c>
      <c r="C76" s="32"/>
      <c r="D76" s="32"/>
      <c r="E76" s="23" t="s">
        <v>3</v>
      </c>
      <c r="F76" s="34">
        <f>3.3*3</f>
        <v>9.8999999999999986</v>
      </c>
      <c r="G76" s="25">
        <f t="shared" si="21"/>
        <v>1416000</v>
      </c>
      <c r="H76" s="25">
        <f t="shared" si="21"/>
        <v>354000</v>
      </c>
      <c r="I76" s="23"/>
      <c r="J76" s="129">
        <f>+G76+H76+I76</f>
        <v>1770000</v>
      </c>
      <c r="K76" s="28">
        <f>J76*$F76</f>
        <v>17522999.999999996</v>
      </c>
      <c r="L76" s="25">
        <f>R76*$T$22</f>
        <v>0</v>
      </c>
      <c r="M76" s="166">
        <f>O76*0.8</f>
        <v>1200000</v>
      </c>
      <c r="N76" s="166">
        <f>O76*0.2</f>
        <v>300000</v>
      </c>
      <c r="O76" s="166">
        <v>1500000</v>
      </c>
      <c r="P76" s="28"/>
      <c r="Q76" s="32"/>
      <c r="R76" s="166">
        <f>T76*0.8</f>
        <v>1200000</v>
      </c>
      <c r="S76" s="166">
        <f>T76*0.2</f>
        <v>300000</v>
      </c>
      <c r="T76" s="166">
        <v>1500000</v>
      </c>
    </row>
    <row r="77" spans="1:20" s="166" customFormat="1">
      <c r="A77" s="30">
        <f>IF(ISBLANK(E77),"",COUNTA($E$19:E77))</f>
        <v>44</v>
      </c>
      <c r="B77" s="70" t="s">
        <v>689</v>
      </c>
      <c r="C77" s="32"/>
      <c r="D77" s="32"/>
      <c r="E77" s="23" t="s">
        <v>690</v>
      </c>
      <c r="F77" s="34">
        <v>1</v>
      </c>
      <c r="G77" s="25">
        <f t="shared" si="21"/>
        <v>103840000</v>
      </c>
      <c r="H77" s="25">
        <f t="shared" si="21"/>
        <v>25960000</v>
      </c>
      <c r="I77" s="23"/>
      <c r="J77" s="129">
        <f>+G77+H77+I77</f>
        <v>129800000</v>
      </c>
      <c r="K77" s="28">
        <f>J77*$F77</f>
        <v>129800000</v>
      </c>
      <c r="L77" s="25">
        <f>R77*$T$22</f>
        <v>0</v>
      </c>
      <c r="M77" s="166">
        <f>O77*0.8</f>
        <v>88000000</v>
      </c>
      <c r="N77" s="166">
        <f>O77*0.2</f>
        <v>22000000</v>
      </c>
      <c r="O77" s="166">
        <v>110000000</v>
      </c>
      <c r="P77" s="223"/>
      <c r="Q77" s="224"/>
    </row>
    <row r="78" spans="1:20" s="194" customFormat="1" ht="48">
      <c r="A78" s="86" t="s">
        <v>12</v>
      </c>
      <c r="B78" s="87" t="s">
        <v>236</v>
      </c>
      <c r="C78" s="85"/>
      <c r="D78" s="85"/>
      <c r="E78" s="82"/>
      <c r="F78" s="85"/>
      <c r="G78" s="83"/>
      <c r="H78" s="83"/>
      <c r="I78" s="83"/>
      <c r="J78" s="84"/>
      <c r="K78" s="84">
        <f>SUBTOTAL(9,K79:K80)</f>
        <v>0</v>
      </c>
      <c r="L78" s="85"/>
      <c r="M78" s="193"/>
      <c r="N78" s="193"/>
      <c r="O78" s="193"/>
      <c r="P78" s="193"/>
    </row>
    <row r="79" spans="1:20" s="166" customFormat="1">
      <c r="A79" s="30"/>
      <c r="B79" s="70"/>
      <c r="C79" s="32"/>
      <c r="D79" s="32"/>
      <c r="E79" s="23"/>
      <c r="F79" s="34"/>
      <c r="G79" s="25"/>
      <c r="H79" s="25"/>
      <c r="I79" s="23"/>
      <c r="J79" s="129"/>
      <c r="K79" s="28"/>
      <c r="L79" s="25"/>
      <c r="P79" s="28"/>
      <c r="Q79" s="32"/>
      <c r="R79" s="166">
        <f>T79*0.8</f>
        <v>1200000</v>
      </c>
      <c r="S79" s="166">
        <f>T79*0.2</f>
        <v>300000</v>
      </c>
      <c r="T79" s="166">
        <v>1500000</v>
      </c>
    </row>
  </sheetData>
  <autoFilter ref="A6:L79"/>
  <mergeCells count="7">
    <mergeCell ref="L6:L7"/>
    <mergeCell ref="A6:A7"/>
    <mergeCell ref="B6:B7"/>
    <mergeCell ref="C6:C7"/>
    <mergeCell ref="D6:D7"/>
    <mergeCell ref="E6:E7"/>
    <mergeCell ref="F6:F7"/>
  </mergeCells>
  <printOptions horizontalCentered="1"/>
  <pageMargins left="0.5" right="0.5" top="0.5" bottom="0.5" header="0.3" footer="0.3"/>
  <pageSetup paperSize="9" scale="70" orientation="landscape" r:id="rId1"/>
  <colBreaks count="1" manualBreakCount="1">
    <brk id="1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O66"/>
  <sheetViews>
    <sheetView view="pageBreakPreview" zoomScale="85" zoomScaleNormal="85" zoomScaleSheetLayoutView="85" workbookViewId="0">
      <pane ySplit="7" topLeftCell="A17" activePane="bottomLeft" state="frozen"/>
      <selection activeCell="S67" sqref="S67"/>
      <selection pane="bottomLeft" activeCell="G45" sqref="G45"/>
    </sheetView>
  </sheetViews>
  <sheetFormatPr defaultColWidth="8.875" defaultRowHeight="14.25"/>
  <cols>
    <col min="1" max="1" width="5.875" style="78" customWidth="1"/>
    <col min="2" max="2" width="38.125" style="78" customWidth="1"/>
    <col min="3" max="3" width="32.625" style="78" customWidth="1"/>
    <col min="4" max="4" width="17.125" style="78" customWidth="1"/>
    <col min="5" max="6" width="8.875" style="78"/>
    <col min="7" max="7" width="10.125" style="78" bestFit="1" customWidth="1"/>
    <col min="8" max="8" width="7.5" style="78" bestFit="1" customWidth="1"/>
    <col min="9" max="9" width="7.5" style="78" customWidth="1"/>
    <col min="10" max="10" width="10.125" style="78" bestFit="1" customWidth="1"/>
    <col min="11" max="11" width="12.875" style="78" bestFit="1" customWidth="1"/>
    <col min="12" max="12" width="8.875" style="78"/>
    <col min="13" max="13" width="13.25" style="210" bestFit="1" customWidth="1"/>
    <col min="14" max="14" width="11.625" style="210" bestFit="1" customWidth="1"/>
    <col min="15" max="16384" width="8.875" style="78"/>
  </cols>
  <sheetData>
    <row r="1" spans="1:15" ht="18">
      <c r="A1" s="1" t="s">
        <v>415</v>
      </c>
      <c r="B1" s="67"/>
      <c r="C1" s="3"/>
      <c r="D1" s="3"/>
      <c r="E1" s="4"/>
      <c r="F1" s="5"/>
      <c r="G1" s="6"/>
      <c r="H1" s="6"/>
      <c r="I1" s="6"/>
      <c r="J1" s="7"/>
      <c r="K1" s="8"/>
      <c r="L1" s="9"/>
    </row>
    <row r="2" spans="1:15" ht="15">
      <c r="A2" s="2" t="str">
        <f>"DỰ ÁN / PROJECT : "&amp;[6]COVER!K10</f>
        <v>DỰ ÁN / PROJECT : AN KHANG FOODS JSC</v>
      </c>
      <c r="B2" s="68"/>
      <c r="C2" s="10"/>
      <c r="D2" s="10"/>
      <c r="E2" s="11"/>
      <c r="F2" s="12"/>
      <c r="G2" s="13"/>
      <c r="H2" s="13"/>
      <c r="I2" s="13"/>
      <c r="J2" s="14"/>
      <c r="K2" s="15"/>
      <c r="L2" s="16"/>
    </row>
    <row r="3" spans="1:15" ht="15">
      <c r="A3" s="2" t="str">
        <f>"HẠNG MỤC / ITEM : "&amp;B8</f>
        <v>HẠNG MỤC / ITEM : TRẠM GAS/ 
GAS STATION</v>
      </c>
      <c r="B3" s="69"/>
      <c r="C3" s="10"/>
      <c r="D3" s="10"/>
      <c r="E3" s="17"/>
      <c r="F3" s="12"/>
      <c r="G3" s="13"/>
      <c r="H3" s="13"/>
      <c r="I3" s="13"/>
      <c r="J3" s="14"/>
      <c r="K3" s="15"/>
      <c r="L3" s="16"/>
    </row>
    <row r="4" spans="1:15" ht="15">
      <c r="A4" s="2" t="str">
        <f>"CHỦ ĐẦU TƯ / : "&amp;[6]COVER!K19</f>
        <v>CHỦ ĐẦU TƯ / : AN KHANG FOODS JSC</v>
      </c>
      <c r="B4" s="69"/>
      <c r="C4" s="10"/>
      <c r="D4" s="10"/>
      <c r="E4" s="17"/>
      <c r="G4" s="13"/>
      <c r="H4" s="13"/>
      <c r="I4" s="13"/>
      <c r="J4" s="14"/>
      <c r="K4" s="15"/>
      <c r="L4" s="16"/>
    </row>
    <row r="5" spans="1:15" ht="15">
      <c r="A5" s="18"/>
      <c r="B5" s="69"/>
      <c r="C5" s="66"/>
      <c r="D5" s="19"/>
      <c r="E5" s="17"/>
      <c r="G5" s="13"/>
      <c r="H5" s="13"/>
      <c r="I5" s="13"/>
      <c r="J5" s="14"/>
      <c r="K5" s="15"/>
      <c r="L5" s="16"/>
    </row>
    <row r="6" spans="1:15" ht="27.6" customHeight="1">
      <c r="A6" s="1128" t="s">
        <v>50</v>
      </c>
      <c r="B6" s="1129" t="s">
        <v>49</v>
      </c>
      <c r="C6" s="1130" t="s">
        <v>51</v>
      </c>
      <c r="D6" s="1131" t="s">
        <v>52</v>
      </c>
      <c r="E6" s="1130" t="s">
        <v>53</v>
      </c>
      <c r="F6" s="1130" t="s">
        <v>54</v>
      </c>
      <c r="G6" s="130" t="s">
        <v>411</v>
      </c>
      <c r="H6" s="130"/>
      <c r="I6" s="130"/>
      <c r="J6" s="131" t="s">
        <v>412</v>
      </c>
      <c r="K6" s="131"/>
      <c r="L6" s="1124" t="s">
        <v>13</v>
      </c>
    </row>
    <row r="7" spans="1:15" ht="79.5" customHeight="1">
      <c r="A7" s="1128"/>
      <c r="B7" s="1129"/>
      <c r="C7" s="1130"/>
      <c r="D7" s="1132"/>
      <c r="E7" s="1130"/>
      <c r="F7" s="1130"/>
      <c r="G7" s="88" t="s">
        <v>56</v>
      </c>
      <c r="H7" s="88" t="s">
        <v>55</v>
      </c>
      <c r="I7" s="88" t="s">
        <v>57</v>
      </c>
      <c r="J7" s="88" t="s">
        <v>413</v>
      </c>
      <c r="K7" s="88" t="s">
        <v>414</v>
      </c>
      <c r="L7" s="1124"/>
    </row>
    <row r="8" spans="1:15" customFormat="1" ht="24">
      <c r="A8" s="93" t="str">
        <f>A16</f>
        <v>***</v>
      </c>
      <c r="B8" s="94" t="str">
        <f>B16</f>
        <v>TRẠM GAS/ 
GAS STATION</v>
      </c>
      <c r="C8" s="95"/>
      <c r="D8" s="96"/>
      <c r="E8" s="97"/>
      <c r="F8" s="98"/>
      <c r="G8" s="99"/>
      <c r="H8" s="99"/>
      <c r="I8" s="99"/>
      <c r="J8" s="100"/>
      <c r="K8" s="101" t="e">
        <f>SUBTOTAL(9,K9:K15)</f>
        <v>#REF!</v>
      </c>
      <c r="L8" s="102"/>
      <c r="M8" s="166"/>
      <c r="N8" s="166"/>
    </row>
    <row r="9" spans="1:15" s="79" customFormat="1" ht="24">
      <c r="A9" s="20" t="str">
        <f>A17</f>
        <v>B</v>
      </c>
      <c r="B9" s="70" t="str">
        <f>B17</f>
        <v>CÔNG TÁC ĐẤT
EARTHWORKS</v>
      </c>
      <c r="C9" s="22"/>
      <c r="D9" s="22"/>
      <c r="E9" s="23"/>
      <c r="F9" s="74"/>
      <c r="G9" s="26"/>
      <c r="H9" s="26"/>
      <c r="I9" s="26"/>
      <c r="J9" s="26"/>
      <c r="K9" s="38" t="e">
        <f>K17</f>
        <v>#REF!</v>
      </c>
      <c r="L9" s="29"/>
      <c r="M9" s="211"/>
      <c r="N9" s="211"/>
    </row>
    <row r="10" spans="1:15" s="79" customFormat="1" ht="24">
      <c r="A10" s="20" t="str">
        <f>A25</f>
        <v>C</v>
      </c>
      <c r="B10" s="70" t="str">
        <f>B25</f>
        <v>CÔNG TÁC BÊ TÔNG
CONCRETE WORKS</v>
      </c>
      <c r="C10" s="22"/>
      <c r="D10" s="22"/>
      <c r="E10" s="23"/>
      <c r="F10" s="74"/>
      <c r="G10" s="26"/>
      <c r="H10" s="26"/>
      <c r="I10" s="26"/>
      <c r="J10" s="26"/>
      <c r="K10" s="38" t="e">
        <f>K25</f>
        <v>#REF!</v>
      </c>
      <c r="L10" s="29"/>
      <c r="M10" s="211"/>
      <c r="N10" s="211"/>
    </row>
    <row r="11" spans="1:15" s="79" customFormat="1" ht="24">
      <c r="A11" s="20" t="str">
        <f>A34</f>
        <v>D</v>
      </c>
      <c r="B11" s="70" t="str">
        <f>B34</f>
        <v>CÔNG TÁC VÁN KHUÔN
FORMWORK WORKS</v>
      </c>
      <c r="C11" s="22"/>
      <c r="D11" s="22"/>
      <c r="E11" s="23"/>
      <c r="F11" s="74"/>
      <c r="G11" s="26"/>
      <c r="H11" s="26"/>
      <c r="I11" s="26"/>
      <c r="J11" s="26"/>
      <c r="K11" s="38" t="e">
        <f>K34</f>
        <v>#REF!</v>
      </c>
      <c r="L11" s="29"/>
      <c r="M11" s="211"/>
      <c r="N11" s="211"/>
    </row>
    <row r="12" spans="1:15" s="79" customFormat="1" ht="24">
      <c r="A12" s="20" t="str">
        <f>A41</f>
        <v>E</v>
      </c>
      <c r="B12" s="70" t="str">
        <f>B41</f>
        <v>CÔNG TÁC CỐT THÉP
REINFORCEMENT WORKS</v>
      </c>
      <c r="C12" s="22"/>
      <c r="D12" s="22"/>
      <c r="E12" s="23"/>
      <c r="F12" s="74"/>
      <c r="G12" s="26"/>
      <c r="H12" s="26"/>
      <c r="I12" s="26"/>
      <c r="J12" s="26"/>
      <c r="K12" s="38" t="e">
        <f>K41</f>
        <v>#REF!</v>
      </c>
      <c r="L12" s="29"/>
      <c r="M12" s="211"/>
      <c r="N12" s="211"/>
    </row>
    <row r="13" spans="1:15" s="79" customFormat="1" ht="24">
      <c r="A13" s="20" t="str">
        <f>A47</f>
        <v>VI</v>
      </c>
      <c r="B13" s="70" t="str">
        <f>B47</f>
        <v>CÔNG TÁC XÂY 
BRICK WALL</v>
      </c>
      <c r="C13" s="22"/>
      <c r="D13" s="22"/>
      <c r="E13" s="23"/>
      <c r="F13" s="74"/>
      <c r="G13" s="26"/>
      <c r="H13" s="26"/>
      <c r="I13" s="26"/>
      <c r="J13" s="26"/>
      <c r="K13" s="38" t="e">
        <f>K47</f>
        <v>#REF!</v>
      </c>
      <c r="L13" s="29"/>
      <c r="M13" s="211"/>
      <c r="N13" s="211"/>
    </row>
    <row r="14" spans="1:15" s="79" customFormat="1" ht="24">
      <c r="A14" s="20" t="str">
        <f>A59</f>
        <v>H</v>
      </c>
      <c r="B14" s="31" t="str">
        <f>B59</f>
        <v>CÔNG TÁC KHÁC
OTHER WORKS</v>
      </c>
      <c r="C14" s="22"/>
      <c r="D14" s="22"/>
      <c r="E14" s="23"/>
      <c r="F14" s="74"/>
      <c r="G14" s="26"/>
      <c r="H14" s="26"/>
      <c r="I14" s="26"/>
      <c r="J14" s="26"/>
      <c r="K14" s="38">
        <f>K59</f>
        <v>45708480</v>
      </c>
      <c r="L14" s="29"/>
      <c r="M14" s="211"/>
      <c r="N14" s="211"/>
    </row>
    <row r="15" spans="1:15" s="79" customFormat="1">
      <c r="A15" s="20"/>
      <c r="B15" s="76"/>
      <c r="C15" s="22"/>
      <c r="D15" s="22"/>
      <c r="E15" s="23"/>
      <c r="F15" s="74"/>
      <c r="G15" s="26"/>
      <c r="H15" s="26"/>
      <c r="I15" s="26"/>
      <c r="J15" s="26"/>
      <c r="K15" s="77"/>
      <c r="L15" s="29"/>
      <c r="M15" s="211"/>
      <c r="N15" s="211"/>
    </row>
    <row r="16" spans="1:15" customFormat="1" ht="24">
      <c r="A16" s="93" t="s">
        <v>14</v>
      </c>
      <c r="B16" s="94" t="s">
        <v>629</v>
      </c>
      <c r="C16" s="95"/>
      <c r="D16" s="96"/>
      <c r="E16" s="97"/>
      <c r="F16" s="98"/>
      <c r="G16" s="99"/>
      <c r="H16" s="99"/>
      <c r="I16" s="99"/>
      <c r="J16" s="100"/>
      <c r="K16" s="101">
        <f>SUBTOTAL(9,K66:K306)</f>
        <v>0</v>
      </c>
      <c r="L16" s="102"/>
      <c r="M16" s="166" t="s">
        <v>450</v>
      </c>
      <c r="N16" s="166"/>
      <c r="O16" s="145">
        <v>1.18</v>
      </c>
    </row>
    <row r="17" spans="1:14" customFormat="1" ht="24">
      <c r="A17" s="86" t="s">
        <v>29</v>
      </c>
      <c r="B17" s="87" t="s">
        <v>237</v>
      </c>
      <c r="C17" s="85"/>
      <c r="D17" s="85"/>
      <c r="E17" s="82"/>
      <c r="F17" s="85"/>
      <c r="G17" s="83"/>
      <c r="H17" s="83"/>
      <c r="I17" s="83"/>
      <c r="J17" s="84"/>
      <c r="K17" s="84" t="e">
        <f>SUBTOTAL(9,K18:K24)</f>
        <v>#REF!</v>
      </c>
      <c r="L17" s="85"/>
      <c r="M17" s="166"/>
      <c r="N17" s="166"/>
    </row>
    <row r="18" spans="1:14" ht="24">
      <c r="A18" s="30">
        <f>IF(ISBLANK(E18),"",COUNTA($E$16:E18))</f>
        <v>1</v>
      </c>
      <c r="B18" s="70" t="s">
        <v>82</v>
      </c>
      <c r="C18" s="32"/>
      <c r="D18" s="32"/>
      <c r="E18" s="23" t="s">
        <v>0</v>
      </c>
      <c r="F18" s="75">
        <f>(1.4*1.4*5*1.35+2*1*1*1.35)*1.3</f>
        <v>20.709</v>
      </c>
      <c r="G18" s="25" t="e">
        <f>M18*$O$16</f>
        <v>#REF!</v>
      </c>
      <c r="H18" s="25" t="e">
        <f>N18*$O$16</f>
        <v>#REF!</v>
      </c>
      <c r="I18" s="25"/>
      <c r="J18" s="35" t="e">
        <f t="shared" ref="J18:J24" si="0">+G18+H18+I18</f>
        <v>#REF!</v>
      </c>
      <c r="K18" s="28" t="e">
        <f t="shared" ref="K18:K24" si="1">J18*$F18</f>
        <v>#REF!</v>
      </c>
      <c r="L18" s="32"/>
      <c r="M18" s="210" t="e">
        <f>'09 BE_XLNT+NHA DIEU HANH'!M21</f>
        <v>#REF!</v>
      </c>
      <c r="N18" s="210" t="e">
        <f>'09 BE_XLNT+NHA DIEU HANH'!N21</f>
        <v>#REF!</v>
      </c>
    </row>
    <row r="19" spans="1:14" ht="24">
      <c r="A19" s="30">
        <f>IF(ISBLANK(E19),"",COUNTA($E$16:E19))</f>
        <v>2</v>
      </c>
      <c r="B19" s="70" t="s">
        <v>83</v>
      </c>
      <c r="C19" s="32"/>
      <c r="D19" s="32"/>
      <c r="E19" s="23" t="s">
        <v>0</v>
      </c>
      <c r="F19" s="75">
        <f>(5.6*4*0.2*0.4+2.1*4*0.2*0.4)*1.3</f>
        <v>3.2032000000000003</v>
      </c>
      <c r="G19" s="25" t="e">
        <f t="shared" ref="G19:G24" si="2">M19*$O$16</f>
        <v>#REF!</v>
      </c>
      <c r="H19" s="25" t="e">
        <f t="shared" ref="H19:H24" si="3">N19*$O$16</f>
        <v>#REF!</v>
      </c>
      <c r="I19" s="25"/>
      <c r="J19" s="35" t="e">
        <f t="shared" si="0"/>
        <v>#REF!</v>
      </c>
      <c r="K19" s="28" t="e">
        <f t="shared" si="1"/>
        <v>#REF!</v>
      </c>
      <c r="L19" s="32"/>
      <c r="M19" s="210" t="e">
        <f>M18</f>
        <v>#REF!</v>
      </c>
      <c r="N19" s="210" t="e">
        <f>N18</f>
        <v>#REF!</v>
      </c>
    </row>
    <row r="20" spans="1:14" ht="24">
      <c r="A20" s="30">
        <f>IF(ISBLANK(E20),"",COUNTA($E$16:E20))</f>
        <v>3</v>
      </c>
      <c r="B20" s="70" t="s">
        <v>84</v>
      </c>
      <c r="C20" s="32"/>
      <c r="D20" s="32"/>
      <c r="E20" s="23" t="s">
        <v>0</v>
      </c>
      <c r="F20" s="75">
        <f>(F18/1.3-F26-F28-F32/3-F29)*1.2</f>
        <v>15.283799999999999</v>
      </c>
      <c r="G20" s="25" t="e">
        <f t="shared" si="2"/>
        <v>#REF!</v>
      </c>
      <c r="H20" s="25" t="e">
        <f t="shared" si="3"/>
        <v>#REF!</v>
      </c>
      <c r="I20" s="25"/>
      <c r="J20" s="35" t="e">
        <f t="shared" si="0"/>
        <v>#REF!</v>
      </c>
      <c r="K20" s="28" t="e">
        <f t="shared" si="1"/>
        <v>#REF!</v>
      </c>
      <c r="L20" s="32"/>
      <c r="M20" s="210" t="e">
        <f>'09 BE_XLNT+NHA DIEU HANH'!M23</f>
        <v>#REF!</v>
      </c>
      <c r="N20" s="210" t="e">
        <f>'09 BE_XLNT+NHA DIEU HANH'!N23</f>
        <v>#REF!</v>
      </c>
    </row>
    <row r="21" spans="1:14" ht="24">
      <c r="A21" s="30">
        <f>IF(ISBLANK(E21),"",COUNTA($E$16:E21))</f>
        <v>4</v>
      </c>
      <c r="B21" s="70" t="s">
        <v>85</v>
      </c>
      <c r="C21" s="32"/>
      <c r="D21" s="32"/>
      <c r="E21" s="23" t="s">
        <v>3</v>
      </c>
      <c r="F21" s="75">
        <f>5.6*5.6+2.1*2.1</f>
        <v>35.769999999999996</v>
      </c>
      <c r="G21" s="25" t="e">
        <f t="shared" si="2"/>
        <v>#REF!</v>
      </c>
      <c r="H21" s="25" t="e">
        <f t="shared" si="3"/>
        <v>#REF!</v>
      </c>
      <c r="I21" s="25"/>
      <c r="J21" s="35" t="e">
        <f t="shared" si="0"/>
        <v>#REF!</v>
      </c>
      <c r="K21" s="28" t="e">
        <f t="shared" si="1"/>
        <v>#REF!</v>
      </c>
      <c r="L21" s="32"/>
      <c r="M21" s="210" t="e">
        <f>'09 BE_XLNT+NHA DIEU HANH'!M25</f>
        <v>#REF!</v>
      </c>
      <c r="N21" s="210" t="e">
        <f>'09 BE_XLNT+NHA DIEU HANH'!N25</f>
        <v>#REF!</v>
      </c>
    </row>
    <row r="22" spans="1:14" ht="36">
      <c r="A22" s="30">
        <f>IF(ISBLANK(E22),"",COUNTA($E$16:E22))</f>
        <v>5</v>
      </c>
      <c r="B22" s="70" t="s">
        <v>58</v>
      </c>
      <c r="C22" s="32"/>
      <c r="D22" s="32"/>
      <c r="E22" s="23" t="s">
        <v>3</v>
      </c>
      <c r="F22" s="75">
        <f>5.6*4*0.4+2.1*4*0.4</f>
        <v>12.32</v>
      </c>
      <c r="G22" s="25" t="e">
        <f t="shared" si="2"/>
        <v>#REF!</v>
      </c>
      <c r="H22" s="25" t="e">
        <f t="shared" si="3"/>
        <v>#REF!</v>
      </c>
      <c r="I22" s="25"/>
      <c r="J22" s="35" t="e">
        <f t="shared" si="0"/>
        <v>#REF!</v>
      </c>
      <c r="K22" s="28" t="e">
        <f t="shared" si="1"/>
        <v>#REF!</v>
      </c>
      <c r="L22" s="32"/>
      <c r="M22" s="210" t="e">
        <f>'09 BE_XLNT+NHA DIEU HANH'!M26</f>
        <v>#REF!</v>
      </c>
      <c r="N22" s="210" t="e">
        <f>'09 BE_XLNT+NHA DIEU HANH'!N26</f>
        <v>#REF!</v>
      </c>
    </row>
    <row r="23" spans="1:14" ht="24">
      <c r="A23" s="30">
        <f>IF(ISBLANK(E23),"",COUNTA($E$16:E23))</f>
        <v>6</v>
      </c>
      <c r="B23" s="70" t="s">
        <v>556</v>
      </c>
      <c r="C23" s="32"/>
      <c r="D23" s="32"/>
      <c r="E23" s="23" t="s">
        <v>0</v>
      </c>
      <c r="F23" s="75">
        <f>F21*0.15*1.3</f>
        <v>6.9751499999999993</v>
      </c>
      <c r="G23" s="25" t="e">
        <f t="shared" si="2"/>
        <v>#REF!</v>
      </c>
      <c r="H23" s="25" t="e">
        <f t="shared" si="3"/>
        <v>#REF!</v>
      </c>
      <c r="I23" s="25"/>
      <c r="J23" s="35" t="e">
        <f t="shared" si="0"/>
        <v>#REF!</v>
      </c>
      <c r="K23" s="28" t="e">
        <f t="shared" si="1"/>
        <v>#REF!</v>
      </c>
      <c r="L23" s="32"/>
      <c r="M23" s="210" t="e">
        <f>'09 BE_XLNT+NHA DIEU HANH'!M27</f>
        <v>#REF!</v>
      </c>
      <c r="N23" s="210" t="e">
        <f>'09 BE_XLNT+NHA DIEU HANH'!N27</f>
        <v>#REF!</v>
      </c>
    </row>
    <row r="24" spans="1:14" ht="24">
      <c r="A24" s="30">
        <f>IF(ISBLANK(E24),"",COUNTA($E$16:E24))</f>
        <v>7</v>
      </c>
      <c r="B24" s="70" t="s">
        <v>86</v>
      </c>
      <c r="C24" s="32"/>
      <c r="D24" s="32"/>
      <c r="E24" s="23" t="s">
        <v>3</v>
      </c>
      <c r="F24" s="75">
        <f>F21</f>
        <v>35.769999999999996</v>
      </c>
      <c r="G24" s="25" t="e">
        <f t="shared" si="2"/>
        <v>#REF!</v>
      </c>
      <c r="H24" s="25" t="e">
        <f t="shared" si="3"/>
        <v>#REF!</v>
      </c>
      <c r="I24" s="25"/>
      <c r="J24" s="35" t="e">
        <f t="shared" si="0"/>
        <v>#REF!</v>
      </c>
      <c r="K24" s="28" t="e">
        <f t="shared" si="1"/>
        <v>#REF!</v>
      </c>
      <c r="L24" s="32"/>
      <c r="M24" s="210" t="e">
        <f>'07 Trạm Điện'!M33</f>
        <v>#REF!</v>
      </c>
      <c r="N24" s="210" t="e">
        <f>'07 Trạm Điện'!N33</f>
        <v>#REF!</v>
      </c>
    </row>
    <row r="25" spans="1:14" customFormat="1" ht="48">
      <c r="A25" s="86" t="s">
        <v>31</v>
      </c>
      <c r="B25" s="87" t="s">
        <v>238</v>
      </c>
      <c r="C25" s="85"/>
      <c r="D25" s="85" t="s">
        <v>22</v>
      </c>
      <c r="E25" s="82"/>
      <c r="F25" s="85"/>
      <c r="G25" s="83"/>
      <c r="H25" s="83"/>
      <c r="I25" s="83"/>
      <c r="J25" s="84"/>
      <c r="K25" s="84" t="e">
        <f>SUBTOTAL(9,K26:K33)</f>
        <v>#REF!</v>
      </c>
      <c r="L25" s="85"/>
      <c r="M25" s="166"/>
      <c r="N25" s="166"/>
    </row>
    <row r="26" spans="1:14" ht="24">
      <c r="A26" s="30">
        <f>IF(ISBLANK(E26),"",COUNTA($E$16:E26))</f>
        <v>8</v>
      </c>
      <c r="B26" s="70" t="s">
        <v>129</v>
      </c>
      <c r="C26" s="152"/>
      <c r="D26" s="32"/>
      <c r="E26" s="23" t="s">
        <v>0</v>
      </c>
      <c r="F26" s="75">
        <f>1.4*1.4*5*0.05+2*1*1*0.05</f>
        <v>0.59</v>
      </c>
      <c r="G26" s="25" t="e">
        <f t="shared" ref="G26:G33" si="4">M26*$O$16</f>
        <v>#REF!</v>
      </c>
      <c r="H26" s="25" t="e">
        <f t="shared" ref="H26:H33" si="5">N26*$O$16</f>
        <v>#REF!</v>
      </c>
      <c r="I26" s="25"/>
      <c r="J26" s="35" t="e">
        <f t="shared" ref="J26:J33" si="6">+G26+H26+I26</f>
        <v>#REF!</v>
      </c>
      <c r="K26" s="28" t="e">
        <f t="shared" ref="K26:K33" si="7">J26*$F26</f>
        <v>#REF!</v>
      </c>
      <c r="L26" s="32"/>
      <c r="M26" s="210" t="e">
        <f>'09 BE_XLNT+NHA DIEU HANH'!M30</f>
        <v>#REF!</v>
      </c>
      <c r="N26" s="210" t="e">
        <f>'09 BE_XLNT+NHA DIEU HANH'!N30</f>
        <v>#REF!</v>
      </c>
    </row>
    <row r="27" spans="1:14" ht="24">
      <c r="A27" s="30">
        <f>IF(ISBLANK(E27),"",COUNTA($E$16:E27))</f>
        <v>9</v>
      </c>
      <c r="B27" s="70" t="s">
        <v>130</v>
      </c>
      <c r="C27" s="152"/>
      <c r="D27" s="32"/>
      <c r="E27" s="23" t="s">
        <v>0</v>
      </c>
      <c r="F27" s="75">
        <f>5.6*4*0.05*0.4+2.1*4*0.05*0.4</f>
        <v>0.61599999999999999</v>
      </c>
      <c r="G27" s="25" t="e">
        <f t="shared" si="4"/>
        <v>#REF!</v>
      </c>
      <c r="H27" s="25" t="e">
        <f t="shared" si="5"/>
        <v>#REF!</v>
      </c>
      <c r="I27" s="25"/>
      <c r="J27" s="35" t="e">
        <f t="shared" si="6"/>
        <v>#REF!</v>
      </c>
      <c r="K27" s="28" t="e">
        <f t="shared" si="7"/>
        <v>#REF!</v>
      </c>
      <c r="L27" s="32"/>
      <c r="M27" s="210" t="e">
        <f>M26</f>
        <v>#REF!</v>
      </c>
      <c r="N27" s="210" t="e">
        <f>N26</f>
        <v>#REF!</v>
      </c>
    </row>
    <row r="28" spans="1:14" ht="48">
      <c r="A28" s="30">
        <f>IF(ISBLANK(E28),"",COUNTA($E$16:E28))</f>
        <v>10</v>
      </c>
      <c r="B28" s="70" t="s">
        <v>88</v>
      </c>
      <c r="C28" s="152" t="s">
        <v>433</v>
      </c>
      <c r="D28" s="32" t="s">
        <v>66</v>
      </c>
      <c r="E28" s="23" t="s">
        <v>0</v>
      </c>
      <c r="F28" s="75">
        <f>1.2*1.2*0.2*5+0.8*0.8*0.3</f>
        <v>1.6319999999999999</v>
      </c>
      <c r="G28" s="25" t="e">
        <f t="shared" si="4"/>
        <v>#REF!</v>
      </c>
      <c r="H28" s="25" t="e">
        <f t="shared" si="5"/>
        <v>#REF!</v>
      </c>
      <c r="I28" s="25"/>
      <c r="J28" s="35" t="e">
        <f t="shared" si="6"/>
        <v>#REF!</v>
      </c>
      <c r="K28" s="28" t="e">
        <f t="shared" si="7"/>
        <v>#REF!</v>
      </c>
      <c r="L28" s="32"/>
      <c r="M28" s="210" t="e">
        <f>'09 BE_XLNT+NHA DIEU HANH'!M32</f>
        <v>#REF!</v>
      </c>
      <c r="N28" s="210" t="e">
        <f>'09 BE_XLNT+NHA DIEU HANH'!N33</f>
        <v>#REF!</v>
      </c>
    </row>
    <row r="29" spans="1:14" ht="48">
      <c r="A29" s="30">
        <f>IF(ISBLANK(E29),"",COUNTA($E$16:E29))</f>
        <v>11</v>
      </c>
      <c r="B29" s="70" t="s">
        <v>89</v>
      </c>
      <c r="C29" s="152" t="s">
        <v>433</v>
      </c>
      <c r="D29" s="32" t="s">
        <v>66</v>
      </c>
      <c r="E29" s="23" t="s">
        <v>0</v>
      </c>
      <c r="F29" s="75">
        <f>0.0927*5</f>
        <v>0.46350000000000002</v>
      </c>
      <c r="G29" s="25" t="e">
        <f t="shared" si="4"/>
        <v>#REF!</v>
      </c>
      <c r="H29" s="25" t="e">
        <f t="shared" si="5"/>
        <v>#REF!</v>
      </c>
      <c r="I29" s="25"/>
      <c r="J29" s="35" t="e">
        <f t="shared" si="6"/>
        <v>#REF!</v>
      </c>
      <c r="K29" s="28" t="e">
        <f t="shared" si="7"/>
        <v>#REF!</v>
      </c>
      <c r="L29" s="32"/>
      <c r="M29" s="210" t="e">
        <f>M28</f>
        <v>#REF!</v>
      </c>
      <c r="N29" s="210" t="e">
        <f>'09 BE_XLNT+NHA DIEU HANH'!N34</f>
        <v>#REF!</v>
      </c>
    </row>
    <row r="30" spans="1:14" ht="48">
      <c r="A30" s="30">
        <f>IF(ISBLANK(E30),"",COUNTA($E$16:E30))</f>
        <v>12</v>
      </c>
      <c r="B30" s="70" t="s">
        <v>90</v>
      </c>
      <c r="C30" s="152" t="s">
        <v>433</v>
      </c>
      <c r="D30" s="32" t="s">
        <v>66</v>
      </c>
      <c r="E30" s="23" t="s">
        <v>0</v>
      </c>
      <c r="F30" s="75">
        <f>5.6*4*0.5*0.2+2.1*4*0.2*0.3</f>
        <v>2.7439999999999998</v>
      </c>
      <c r="G30" s="25" t="e">
        <f t="shared" si="4"/>
        <v>#REF!</v>
      </c>
      <c r="H30" s="25" t="e">
        <f t="shared" si="5"/>
        <v>#REF!</v>
      </c>
      <c r="I30" s="25"/>
      <c r="J30" s="35" t="e">
        <f t="shared" si="6"/>
        <v>#REF!</v>
      </c>
      <c r="K30" s="28" t="e">
        <f t="shared" si="7"/>
        <v>#REF!</v>
      </c>
      <c r="L30" s="32"/>
      <c r="M30" s="210" t="e">
        <f>M29</f>
        <v>#REF!</v>
      </c>
      <c r="N30" s="210" t="e">
        <f>'09 BE_XLNT+NHA DIEU HANH'!N35</f>
        <v>#REF!</v>
      </c>
    </row>
    <row r="31" spans="1:14" ht="48">
      <c r="A31" s="30">
        <f>IF(ISBLANK(E31),"",COUNTA($E$16:E31))</f>
        <v>13</v>
      </c>
      <c r="B31" s="70" t="s">
        <v>184</v>
      </c>
      <c r="C31" s="152" t="s">
        <v>433</v>
      </c>
      <c r="D31" s="32" t="s">
        <v>66</v>
      </c>
      <c r="E31" s="23" t="s">
        <v>0</v>
      </c>
      <c r="F31" s="75">
        <f>5.6*5.6*0.2+2.1*2.1*0.1</f>
        <v>6.7129999999999992</v>
      </c>
      <c r="G31" s="25" t="e">
        <f t="shared" si="4"/>
        <v>#REF!</v>
      </c>
      <c r="H31" s="25" t="e">
        <f t="shared" si="5"/>
        <v>#REF!</v>
      </c>
      <c r="I31" s="25"/>
      <c r="J31" s="35" t="e">
        <f t="shared" si="6"/>
        <v>#REF!</v>
      </c>
      <c r="K31" s="28" t="e">
        <f t="shared" si="7"/>
        <v>#REF!</v>
      </c>
      <c r="L31" s="32"/>
      <c r="M31" s="210" t="e">
        <f>M30</f>
        <v>#REF!</v>
      </c>
      <c r="N31" s="210" t="e">
        <f>'09 BE_XLNT+NHA DIEU HANH'!N36</f>
        <v>#REF!</v>
      </c>
    </row>
    <row r="32" spans="1:14" ht="48">
      <c r="A32" s="30">
        <f>IF(ISBLANK(E32),"",COUNTA($E$16:E32))</f>
        <v>14</v>
      </c>
      <c r="B32" s="70" t="s">
        <v>147</v>
      </c>
      <c r="C32" s="152" t="s">
        <v>433</v>
      </c>
      <c r="D32" s="32" t="s">
        <v>66</v>
      </c>
      <c r="E32" s="23" t="s">
        <v>0</v>
      </c>
      <c r="F32" s="75">
        <f>5*(4.4+0.7)*0.2*0.2+3*(3.5+0.7)*0.2*0.2</f>
        <v>1.5240000000000005</v>
      </c>
      <c r="G32" s="25" t="e">
        <f t="shared" si="4"/>
        <v>#REF!</v>
      </c>
      <c r="H32" s="25" t="e">
        <f t="shared" si="5"/>
        <v>#REF!</v>
      </c>
      <c r="I32" s="25"/>
      <c r="J32" s="35" t="e">
        <f t="shared" si="6"/>
        <v>#REF!</v>
      </c>
      <c r="K32" s="28" t="e">
        <f t="shared" si="7"/>
        <v>#REF!</v>
      </c>
      <c r="L32" s="32"/>
      <c r="M32" s="210" t="e">
        <f>M31</f>
        <v>#REF!</v>
      </c>
      <c r="N32" s="210" t="e">
        <f>'09 BE_XLNT+NHA DIEU HANH'!N37</f>
        <v>#REF!</v>
      </c>
    </row>
    <row r="33" spans="1:14" ht="48">
      <c r="A33" s="30">
        <f>IF(ISBLANK(E33),"",COUNTA($E$16:E33))</f>
        <v>15</v>
      </c>
      <c r="B33" s="70" t="s">
        <v>92</v>
      </c>
      <c r="C33" s="152" t="s">
        <v>433</v>
      </c>
      <c r="D33" s="32" t="s">
        <v>66</v>
      </c>
      <c r="E33" s="23" t="s">
        <v>0</v>
      </c>
      <c r="F33" s="75">
        <f>5.6*3*2*0.2*0.2+2.1*4*0.2*0.2</f>
        <v>1.68</v>
      </c>
      <c r="G33" s="25" t="e">
        <f t="shared" si="4"/>
        <v>#REF!</v>
      </c>
      <c r="H33" s="25" t="e">
        <f t="shared" si="5"/>
        <v>#REF!</v>
      </c>
      <c r="I33" s="25"/>
      <c r="J33" s="35" t="e">
        <f t="shared" si="6"/>
        <v>#REF!</v>
      </c>
      <c r="K33" s="28" t="e">
        <f t="shared" si="7"/>
        <v>#REF!</v>
      </c>
      <c r="L33" s="32"/>
      <c r="M33" s="210" t="e">
        <f>M32</f>
        <v>#REF!</v>
      </c>
      <c r="N33" s="210" t="e">
        <f>'09 BE_XLNT+NHA DIEU HANH'!N38</f>
        <v>#REF!</v>
      </c>
    </row>
    <row r="34" spans="1:14" customFormat="1" ht="24">
      <c r="A34" s="86" t="s">
        <v>32</v>
      </c>
      <c r="B34" s="87" t="s">
        <v>239</v>
      </c>
      <c r="C34" s="85"/>
      <c r="D34" s="85"/>
      <c r="E34" s="82"/>
      <c r="F34" s="85"/>
      <c r="G34" s="83"/>
      <c r="H34" s="83"/>
      <c r="I34" s="83"/>
      <c r="J34" s="84"/>
      <c r="K34" s="84" t="e">
        <f>SUBTOTAL(9,K35:K40)</f>
        <v>#REF!</v>
      </c>
      <c r="L34" s="85"/>
      <c r="M34" s="166"/>
      <c r="N34" s="166"/>
    </row>
    <row r="35" spans="1:14" ht="24">
      <c r="A35" s="30">
        <f>IF(ISBLANK(E35),"",COUNTA($E$16:E35))</f>
        <v>16</v>
      </c>
      <c r="B35" s="31" t="s">
        <v>150</v>
      </c>
      <c r="C35" s="149"/>
      <c r="D35" s="32"/>
      <c r="E35" s="23" t="s">
        <v>3</v>
      </c>
      <c r="F35" s="75">
        <f>1.4*4*5*0.05</f>
        <v>1.4000000000000001</v>
      </c>
      <c r="G35" s="25" t="e">
        <f t="shared" ref="G35:G40" si="8">M35*$O$16</f>
        <v>#REF!</v>
      </c>
      <c r="H35" s="25" t="e">
        <f t="shared" ref="H35:H40" si="9">N35*$O$16</f>
        <v>#REF!</v>
      </c>
      <c r="I35" s="25"/>
      <c r="J35" s="35" t="e">
        <f t="shared" ref="J35:J40" si="10">+G35+H35+I35</f>
        <v>#REF!</v>
      </c>
      <c r="K35" s="28" t="e">
        <f t="shared" ref="K35:K40" si="11">J35*$F35</f>
        <v>#REF!</v>
      </c>
      <c r="L35" s="32"/>
      <c r="M35" s="210" t="e">
        <f>'09 BE_XLNT+NHA DIEU HANH'!M41</f>
        <v>#REF!</v>
      </c>
      <c r="N35" s="210" t="e">
        <f>'09 BE_XLNT+NHA DIEU HANH'!N41</f>
        <v>#REF!</v>
      </c>
    </row>
    <row r="36" spans="1:14" ht="24">
      <c r="A36" s="30">
        <f>IF(ISBLANK(E36),"",COUNTA($E$16:E36))</f>
        <v>17</v>
      </c>
      <c r="B36" s="31" t="s">
        <v>151</v>
      </c>
      <c r="C36" s="149"/>
      <c r="D36" s="32"/>
      <c r="E36" s="23" t="s">
        <v>3</v>
      </c>
      <c r="F36" s="75">
        <f>5.6*4*0.05*2+2.1*4*0.05</f>
        <v>2.6599999999999997</v>
      </c>
      <c r="G36" s="25" t="e">
        <f t="shared" si="8"/>
        <v>#REF!</v>
      </c>
      <c r="H36" s="25" t="e">
        <f t="shared" si="9"/>
        <v>#REF!</v>
      </c>
      <c r="I36" s="25"/>
      <c r="J36" s="35" t="e">
        <f t="shared" si="10"/>
        <v>#REF!</v>
      </c>
      <c r="K36" s="28" t="e">
        <f t="shared" si="11"/>
        <v>#REF!</v>
      </c>
      <c r="L36" s="32"/>
      <c r="M36" s="210" t="e">
        <f t="shared" ref="M36:N40" si="12">M35</f>
        <v>#REF!</v>
      </c>
      <c r="N36" s="210" t="e">
        <f t="shared" si="12"/>
        <v>#REF!</v>
      </c>
    </row>
    <row r="37" spans="1:14" ht="24">
      <c r="A37" s="30">
        <v>21</v>
      </c>
      <c r="B37" s="31" t="s">
        <v>152</v>
      </c>
      <c r="C37" s="149"/>
      <c r="D37" s="32"/>
      <c r="E37" s="23" t="s">
        <v>3</v>
      </c>
      <c r="F37" s="75">
        <f>1.2*4*0.2*5+0.8*4*0.3</f>
        <v>5.76</v>
      </c>
      <c r="G37" s="25" t="e">
        <f t="shared" si="8"/>
        <v>#REF!</v>
      </c>
      <c r="H37" s="25" t="e">
        <f t="shared" si="9"/>
        <v>#REF!</v>
      </c>
      <c r="I37" s="25"/>
      <c r="J37" s="35" t="e">
        <f t="shared" si="10"/>
        <v>#REF!</v>
      </c>
      <c r="K37" s="28" t="e">
        <f t="shared" si="11"/>
        <v>#REF!</v>
      </c>
      <c r="L37" s="32"/>
      <c r="M37" s="210" t="e">
        <f t="shared" si="12"/>
        <v>#REF!</v>
      </c>
      <c r="N37" s="210" t="e">
        <f t="shared" si="12"/>
        <v>#REF!</v>
      </c>
    </row>
    <row r="38" spans="1:14" ht="24">
      <c r="A38" s="30">
        <v>23</v>
      </c>
      <c r="B38" s="31" t="s">
        <v>153</v>
      </c>
      <c r="C38" s="149"/>
      <c r="D38" s="32"/>
      <c r="E38" s="23" t="s">
        <v>3</v>
      </c>
      <c r="F38" s="75">
        <f>5.6*4*0.4*2+2.1*4*0.4*2</f>
        <v>24.64</v>
      </c>
      <c r="G38" s="25" t="e">
        <f t="shared" si="8"/>
        <v>#REF!</v>
      </c>
      <c r="H38" s="25" t="e">
        <f t="shared" si="9"/>
        <v>#REF!</v>
      </c>
      <c r="I38" s="25"/>
      <c r="J38" s="35" t="e">
        <f t="shared" si="10"/>
        <v>#REF!</v>
      </c>
      <c r="K38" s="28" t="e">
        <f t="shared" si="11"/>
        <v>#REF!</v>
      </c>
      <c r="L38" s="32"/>
      <c r="M38" s="210" t="e">
        <f t="shared" si="12"/>
        <v>#REF!</v>
      </c>
      <c r="N38" s="210" t="e">
        <f t="shared" si="12"/>
        <v>#REF!</v>
      </c>
    </row>
    <row r="39" spans="1:14" ht="24">
      <c r="A39" s="30">
        <v>24</v>
      </c>
      <c r="B39" s="31" t="s">
        <v>154</v>
      </c>
      <c r="C39" s="149"/>
      <c r="D39" s="32"/>
      <c r="E39" s="23" t="s">
        <v>3</v>
      </c>
      <c r="F39" s="75">
        <f>5*(4.4+0.7)*0.2*4+3*(3.5+0.7)*0.2*4</f>
        <v>30.480000000000008</v>
      </c>
      <c r="G39" s="25" t="e">
        <f t="shared" si="8"/>
        <v>#REF!</v>
      </c>
      <c r="H39" s="25" t="e">
        <f t="shared" si="9"/>
        <v>#REF!</v>
      </c>
      <c r="I39" s="25"/>
      <c r="J39" s="35" t="e">
        <f t="shared" si="10"/>
        <v>#REF!</v>
      </c>
      <c r="K39" s="28" t="e">
        <f t="shared" si="11"/>
        <v>#REF!</v>
      </c>
      <c r="L39" s="32"/>
      <c r="M39" s="210" t="e">
        <f t="shared" si="12"/>
        <v>#REF!</v>
      </c>
      <c r="N39" s="210" t="e">
        <f t="shared" si="12"/>
        <v>#REF!</v>
      </c>
    </row>
    <row r="40" spans="1:14" ht="24">
      <c r="A40" s="30">
        <f>IF(ISBLANK(E40),"",COUNTA($E$16:E40))</f>
        <v>21</v>
      </c>
      <c r="B40" s="70" t="s">
        <v>593</v>
      </c>
      <c r="C40" s="149"/>
      <c r="D40" s="32"/>
      <c r="E40" s="23" t="s">
        <v>3</v>
      </c>
      <c r="F40" s="75">
        <f>5.6*3*2*0.6+2.1*4*0.6</f>
        <v>25.199999999999996</v>
      </c>
      <c r="G40" s="25" t="e">
        <f t="shared" si="8"/>
        <v>#REF!</v>
      </c>
      <c r="H40" s="25" t="e">
        <f t="shared" si="9"/>
        <v>#REF!</v>
      </c>
      <c r="I40" s="25"/>
      <c r="J40" s="35" t="e">
        <f t="shared" si="10"/>
        <v>#REF!</v>
      </c>
      <c r="K40" s="28" t="e">
        <f t="shared" si="11"/>
        <v>#REF!</v>
      </c>
      <c r="L40" s="32"/>
      <c r="M40" s="210" t="e">
        <f t="shared" si="12"/>
        <v>#REF!</v>
      </c>
      <c r="N40" s="210" t="e">
        <f t="shared" si="12"/>
        <v>#REF!</v>
      </c>
    </row>
    <row r="41" spans="1:14" customFormat="1" ht="48">
      <c r="A41" s="86" t="s">
        <v>33</v>
      </c>
      <c r="B41" s="87" t="s">
        <v>217</v>
      </c>
      <c r="C41" s="144" t="s">
        <v>625</v>
      </c>
      <c r="D41" s="85" t="s">
        <v>448</v>
      </c>
      <c r="E41" s="82"/>
      <c r="F41" s="85"/>
      <c r="G41" s="83"/>
      <c r="H41" s="83"/>
      <c r="I41" s="83"/>
      <c r="J41" s="84"/>
      <c r="K41" s="84" t="e">
        <f>SUBTOTAL(9,K42:K46)</f>
        <v>#REF!</v>
      </c>
      <c r="L41" s="85"/>
      <c r="M41" s="166"/>
      <c r="N41" s="166"/>
    </row>
    <row r="42" spans="1:14" ht="24">
      <c r="A42" s="30">
        <f>IF(ISBLANK(E42),"",COUNTA($E$16:E42))</f>
        <v>22</v>
      </c>
      <c r="B42" s="31" t="s">
        <v>69</v>
      </c>
      <c r="C42" s="29"/>
      <c r="D42" s="29" t="s">
        <v>446</v>
      </c>
      <c r="E42" s="23" t="s">
        <v>1</v>
      </c>
      <c r="F42" s="75">
        <f>1.2*1.2*12*0.395*5+0.8*0.8*10*0.395*2</f>
        <v>39.183999999999997</v>
      </c>
      <c r="G42" s="25" t="e">
        <f t="shared" ref="G42:H46" si="13">M42*$O$16</f>
        <v>#REF!</v>
      </c>
      <c r="H42" s="25" t="e">
        <f t="shared" si="13"/>
        <v>#REF!</v>
      </c>
      <c r="I42" s="25"/>
      <c r="J42" s="35" t="e">
        <f>+G42+H42+I42</f>
        <v>#REF!</v>
      </c>
      <c r="K42" s="28" t="e">
        <f>J42*$F42</f>
        <v>#REF!</v>
      </c>
      <c r="L42" s="32"/>
      <c r="M42" s="210" t="e">
        <f>'09 BE_XLNT+NHA DIEU HANH'!M49</f>
        <v>#REF!</v>
      </c>
      <c r="N42" s="210" t="e">
        <f>'09 BE_XLNT+NHA DIEU HANH'!N49</f>
        <v>#REF!</v>
      </c>
    </row>
    <row r="43" spans="1:14" ht="24">
      <c r="A43" s="30">
        <f>IF(ISBLANK(E43),"",COUNTA($E$16:E43))</f>
        <v>23</v>
      </c>
      <c r="B43" s="31" t="s">
        <v>70</v>
      </c>
      <c r="C43" s="29"/>
      <c r="D43" s="29" t="s">
        <v>446</v>
      </c>
      <c r="E43" s="23" t="s">
        <v>1</v>
      </c>
      <c r="F43" s="75">
        <f>(6.2*4*6*1.58+5.6/0.15*4*1.4*0.395)+(2.5*4*4*1.21+0.9*2.5/0.15*4*0.222)</f>
        <v>379.40533333333337</v>
      </c>
      <c r="G43" s="25" t="e">
        <f t="shared" si="13"/>
        <v>#REF!</v>
      </c>
      <c r="H43" s="25" t="e">
        <f t="shared" si="13"/>
        <v>#REF!</v>
      </c>
      <c r="I43" s="25"/>
      <c r="J43" s="35" t="e">
        <f>+G43+H43+I43</f>
        <v>#REF!</v>
      </c>
      <c r="K43" s="28" t="e">
        <f>J43*$F43</f>
        <v>#REF!</v>
      </c>
      <c r="L43" s="32"/>
      <c r="M43" s="210" t="e">
        <f t="shared" ref="M43:N46" si="14">M42</f>
        <v>#REF!</v>
      </c>
      <c r="N43" s="210" t="e">
        <f t="shared" si="14"/>
        <v>#REF!</v>
      </c>
    </row>
    <row r="44" spans="1:14" ht="24">
      <c r="A44" s="30">
        <f>IF(ISBLANK(E44),"",COUNTA($E$16:E44))</f>
        <v>24</v>
      </c>
      <c r="B44" s="31" t="s">
        <v>156</v>
      </c>
      <c r="C44" s="29"/>
      <c r="D44" s="29" t="s">
        <v>446</v>
      </c>
      <c r="E44" s="23" t="s">
        <v>1</v>
      </c>
      <c r="F44" s="75">
        <f>((4.4+1.4+0.3)*4*1.58+(4.4+0.7)*4/0.17*0.8*0.222)+(2*4*(3.5+1.7)*1.21+2*(3.5+0.7)/0.17*0.8*0.222)</f>
        <v>118.97552941176471</v>
      </c>
      <c r="G44" s="25" t="e">
        <f t="shared" si="13"/>
        <v>#REF!</v>
      </c>
      <c r="H44" s="25" t="e">
        <f t="shared" si="13"/>
        <v>#REF!</v>
      </c>
      <c r="I44" s="25"/>
      <c r="J44" s="35" t="e">
        <f>+G44+H44+I44</f>
        <v>#REF!</v>
      </c>
      <c r="K44" s="28" t="e">
        <f>J44*$F44</f>
        <v>#REF!</v>
      </c>
      <c r="L44" s="32"/>
      <c r="M44" s="210" t="e">
        <f t="shared" si="14"/>
        <v>#REF!</v>
      </c>
      <c r="N44" s="210" t="e">
        <f t="shared" si="14"/>
        <v>#REF!</v>
      </c>
    </row>
    <row r="45" spans="1:14" ht="36">
      <c r="A45" s="30">
        <f>IF(ISBLANK(E45),"",COUNTA($E$16:E45))</f>
        <v>25</v>
      </c>
      <c r="B45" s="31" t="s">
        <v>157</v>
      </c>
      <c r="C45" s="29"/>
      <c r="D45" s="29" t="s">
        <v>446</v>
      </c>
      <c r="E45" s="23" t="s">
        <v>1</v>
      </c>
      <c r="F45" s="75">
        <f>F33*80</f>
        <v>134.4</v>
      </c>
      <c r="G45" s="25" t="e">
        <f t="shared" si="13"/>
        <v>#REF!</v>
      </c>
      <c r="H45" s="25" t="e">
        <f t="shared" si="13"/>
        <v>#REF!</v>
      </c>
      <c r="I45" s="25"/>
      <c r="J45" s="35" t="e">
        <f>+G45+H45+I45</f>
        <v>#REF!</v>
      </c>
      <c r="K45" s="28" t="e">
        <f>J45*$F45</f>
        <v>#REF!</v>
      </c>
      <c r="L45" s="32"/>
      <c r="M45" s="210" t="e">
        <f t="shared" si="14"/>
        <v>#REF!</v>
      </c>
      <c r="N45" s="210" t="e">
        <f t="shared" si="14"/>
        <v>#REF!</v>
      </c>
    </row>
    <row r="46" spans="1:14" ht="24">
      <c r="A46" s="30">
        <f>IF(ISBLANK(E46),"",COUNTA($E$16:E46))</f>
        <v>26</v>
      </c>
      <c r="B46" s="31" t="s">
        <v>583</v>
      </c>
      <c r="C46" s="29"/>
      <c r="D46" s="29" t="s">
        <v>446</v>
      </c>
      <c r="E46" s="23" t="s">
        <v>1</v>
      </c>
      <c r="F46" s="75">
        <f>5.6*5.6*12*0.222+2.1*2.1*12*0.222</f>
        <v>95.291279999999986</v>
      </c>
      <c r="G46" s="25" t="e">
        <f t="shared" si="13"/>
        <v>#REF!</v>
      </c>
      <c r="H46" s="25" t="e">
        <f t="shared" si="13"/>
        <v>#REF!</v>
      </c>
      <c r="I46" s="25"/>
      <c r="J46" s="35" t="e">
        <f>+G46+H46+I46</f>
        <v>#REF!</v>
      </c>
      <c r="K46" s="28" t="e">
        <f>J46*$F46</f>
        <v>#REF!</v>
      </c>
      <c r="L46" s="32"/>
      <c r="M46" s="210" t="e">
        <f t="shared" si="14"/>
        <v>#REF!</v>
      </c>
      <c r="N46" s="210" t="e">
        <f t="shared" si="14"/>
        <v>#REF!</v>
      </c>
    </row>
    <row r="47" spans="1:14" customFormat="1" ht="156">
      <c r="A47" s="86" t="s">
        <v>20</v>
      </c>
      <c r="B47" s="87" t="s">
        <v>218</v>
      </c>
      <c r="C47" s="85"/>
      <c r="D47" s="85" t="s">
        <v>162</v>
      </c>
      <c r="E47" s="82"/>
      <c r="F47" s="85"/>
      <c r="G47" s="83"/>
      <c r="H47" s="83"/>
      <c r="I47" s="83"/>
      <c r="J47" s="84"/>
      <c r="K47" s="84" t="e">
        <f>SUBTOTAL(9,K48:K49)</f>
        <v>#REF!</v>
      </c>
      <c r="L47" s="85"/>
      <c r="M47" s="166"/>
      <c r="N47" s="166"/>
    </row>
    <row r="48" spans="1:14" ht="48">
      <c r="A48" s="30">
        <f>IF(ISBLANK(E48),"",COUNTA($E$16:E48))</f>
        <v>27</v>
      </c>
      <c r="B48" s="70" t="s">
        <v>600</v>
      </c>
      <c r="C48" s="32" t="s">
        <v>601</v>
      </c>
      <c r="D48" s="39"/>
      <c r="E48" s="23" t="s">
        <v>3</v>
      </c>
      <c r="F48" s="75">
        <f>5.6*3*4+2.1*3*1.1</f>
        <v>74.13</v>
      </c>
      <c r="G48" s="25" t="e">
        <f>M48*$O$16</f>
        <v>#REF!</v>
      </c>
      <c r="H48" s="25" t="e">
        <f>N48*$O$16</f>
        <v>#REF!</v>
      </c>
      <c r="I48" s="25"/>
      <c r="J48" s="35" t="e">
        <f t="shared" ref="J48:J54" si="15">+G48+H48+I48</f>
        <v>#REF!</v>
      </c>
      <c r="K48" s="28" t="e">
        <f t="shared" ref="K48:K54" si="16">J48*$F48</f>
        <v>#REF!</v>
      </c>
      <c r="L48" s="32"/>
      <c r="M48" s="210" t="e">
        <f>'05 Nhà Ăn'!R129</f>
        <v>#REF!</v>
      </c>
      <c r="N48" s="210" t="e">
        <f>'05 Nhà Ăn'!S129</f>
        <v>#REF!</v>
      </c>
    </row>
    <row r="49" spans="1:14" ht="36">
      <c r="A49" s="30">
        <f>IF(ISBLANK(E49),"",COUNTA($E$16:E49))</f>
        <v>28</v>
      </c>
      <c r="B49" s="70" t="s">
        <v>597</v>
      </c>
      <c r="C49" s="32"/>
      <c r="D49" s="32"/>
      <c r="E49" s="23" t="s">
        <v>16</v>
      </c>
      <c r="F49" s="75">
        <f>2.1*3</f>
        <v>6.3000000000000007</v>
      </c>
      <c r="G49" s="25" t="e">
        <f>M49*$O$16</f>
        <v>#REF!</v>
      </c>
      <c r="H49" s="25" t="e">
        <f>N49*$O$16</f>
        <v>#REF!</v>
      </c>
      <c r="I49" s="25"/>
      <c r="J49" s="35" t="e">
        <f t="shared" si="15"/>
        <v>#REF!</v>
      </c>
      <c r="K49" s="28" t="e">
        <f t="shared" si="16"/>
        <v>#REF!</v>
      </c>
      <c r="L49" s="32"/>
      <c r="M49" s="210" t="e">
        <f>'05 Nhà Ăn'!R150</f>
        <v>#REF!</v>
      </c>
      <c r="N49" s="210" t="e">
        <f>'05 Nhà Ăn'!S150</f>
        <v>#REF!</v>
      </c>
    </row>
    <row r="50" spans="1:14" ht="108">
      <c r="A50" s="86" t="s">
        <v>20</v>
      </c>
      <c r="B50" s="87" t="s">
        <v>226</v>
      </c>
      <c r="C50" s="85"/>
      <c r="D50" s="85" t="s">
        <v>107</v>
      </c>
      <c r="E50" s="82"/>
      <c r="F50" s="85"/>
      <c r="G50" s="83"/>
      <c r="H50" s="83"/>
      <c r="I50" s="83"/>
      <c r="J50" s="84"/>
      <c r="K50" s="84" t="e">
        <f>SUBTOTAL(9,K51:K54)</f>
        <v>#REF!</v>
      </c>
      <c r="L50" s="85"/>
    </row>
    <row r="51" spans="1:14" ht="24">
      <c r="A51" s="30">
        <f>IF(ISBLANK(E51),"",COUNTA($E$16:E51))</f>
        <v>29</v>
      </c>
      <c r="B51" s="70" t="s">
        <v>108</v>
      </c>
      <c r="C51" s="32"/>
      <c r="D51" s="39"/>
      <c r="E51" s="23" t="s">
        <v>3</v>
      </c>
      <c r="F51" s="75">
        <f>F48/2</f>
        <v>37.064999999999998</v>
      </c>
      <c r="G51" s="25" t="e">
        <f t="shared" ref="G51:H54" si="17">M51*$O$16</f>
        <v>#REF!</v>
      </c>
      <c r="H51" s="25" t="e">
        <f t="shared" si="17"/>
        <v>#REF!</v>
      </c>
      <c r="I51" s="25"/>
      <c r="J51" s="35" t="e">
        <f t="shared" si="15"/>
        <v>#REF!</v>
      </c>
      <c r="K51" s="28" t="e">
        <f t="shared" si="16"/>
        <v>#REF!</v>
      </c>
      <c r="L51" s="32"/>
      <c r="M51" s="210" t="e">
        <f>'09 BE_XLNT+NHA DIEU HANH'!M60</f>
        <v>#REF!</v>
      </c>
      <c r="N51" s="210" t="e">
        <f>'09 BE_XLNT+NHA DIEU HANH'!N60</f>
        <v>#REF!</v>
      </c>
    </row>
    <row r="52" spans="1:14" ht="48">
      <c r="A52" s="30">
        <f>IF(ISBLANK(E52),"",COUNTA($E$16:E52))</f>
        <v>30</v>
      </c>
      <c r="B52" s="70" t="s">
        <v>109</v>
      </c>
      <c r="C52" s="32"/>
      <c r="D52" s="32"/>
      <c r="E52" s="23" t="s">
        <v>3</v>
      </c>
      <c r="F52" s="75">
        <f>F48/2</f>
        <v>37.064999999999998</v>
      </c>
      <c r="G52" s="25" t="e">
        <f t="shared" si="17"/>
        <v>#REF!</v>
      </c>
      <c r="H52" s="25" t="e">
        <f t="shared" si="17"/>
        <v>#REF!</v>
      </c>
      <c r="I52" s="25"/>
      <c r="J52" s="35" t="e">
        <f t="shared" si="15"/>
        <v>#REF!</v>
      </c>
      <c r="K52" s="28" t="e">
        <f t="shared" si="16"/>
        <v>#REF!</v>
      </c>
      <c r="L52" s="32"/>
      <c r="M52" s="210" t="e">
        <f>'09 BE_XLNT+NHA DIEU HANH'!M61</f>
        <v>#REF!</v>
      </c>
      <c r="N52" s="210" t="e">
        <f>'09 BE_XLNT+NHA DIEU HANH'!N61</f>
        <v>#REF!</v>
      </c>
    </row>
    <row r="53" spans="1:14" ht="60">
      <c r="A53" s="30">
        <f>IF(ISBLANK(E53),"",COUNTA($E$16:E53))</f>
        <v>31</v>
      </c>
      <c r="B53" s="70" t="s">
        <v>110</v>
      </c>
      <c r="C53" s="32"/>
      <c r="D53" s="32"/>
      <c r="E53" s="23" t="s">
        <v>3</v>
      </c>
      <c r="F53" s="75">
        <f>4.4*4*0.4+5.6*4*0.8+2.1*3*0.8+3*3.5*0.4</f>
        <v>34.200000000000003</v>
      </c>
      <c r="G53" s="25" t="e">
        <f t="shared" si="17"/>
        <v>#REF!</v>
      </c>
      <c r="H53" s="25" t="e">
        <f t="shared" si="17"/>
        <v>#REF!</v>
      </c>
      <c r="I53" s="25"/>
      <c r="J53" s="35" t="e">
        <f t="shared" si="15"/>
        <v>#REF!</v>
      </c>
      <c r="K53" s="28" t="e">
        <f t="shared" si="16"/>
        <v>#REF!</v>
      </c>
      <c r="L53" s="32"/>
      <c r="M53" s="210" t="e">
        <f>M52</f>
        <v>#REF!</v>
      </c>
      <c r="N53" s="210" t="e">
        <f>N52</f>
        <v>#REF!</v>
      </c>
    </row>
    <row r="54" spans="1:14" ht="24">
      <c r="A54" s="30">
        <f>IF(ISBLANK(E54),"",COUNTA($E$16:E54))</f>
        <v>32</v>
      </c>
      <c r="B54" s="70" t="s">
        <v>111</v>
      </c>
      <c r="C54" s="32"/>
      <c r="D54" s="32"/>
      <c r="E54" s="23" t="s">
        <v>2</v>
      </c>
      <c r="F54" s="75">
        <f>2.1*3*0.4</f>
        <v>2.5200000000000005</v>
      </c>
      <c r="G54" s="25" t="e">
        <f t="shared" si="17"/>
        <v>#REF!</v>
      </c>
      <c r="H54" s="25" t="e">
        <f t="shared" si="17"/>
        <v>#REF!</v>
      </c>
      <c r="I54" s="25"/>
      <c r="J54" s="35" t="e">
        <f t="shared" si="15"/>
        <v>#REF!</v>
      </c>
      <c r="K54" s="28" t="e">
        <f t="shared" si="16"/>
        <v>#REF!</v>
      </c>
      <c r="L54" s="32"/>
      <c r="M54" s="210" t="e">
        <f>'09 BE_XLNT+NHA DIEU HANH'!M63</f>
        <v>#REF!</v>
      </c>
      <c r="N54" s="210" t="e">
        <f>'09 BE_XLNT+NHA DIEU HANH'!N63</f>
        <v>#REF!</v>
      </c>
    </row>
    <row r="55" spans="1:14" ht="24">
      <c r="A55" s="86" t="s">
        <v>12</v>
      </c>
      <c r="B55" s="87" t="s">
        <v>219</v>
      </c>
      <c r="C55" s="85"/>
      <c r="D55" s="85"/>
      <c r="E55" s="82"/>
      <c r="F55" s="85"/>
      <c r="G55" s="83"/>
      <c r="H55" s="83"/>
      <c r="I55" s="83"/>
      <c r="J55" s="84"/>
      <c r="K55" s="84" t="e">
        <f>SUBTOTAL(9,K56:K58)</f>
        <v>#REF!</v>
      </c>
      <c r="L55" s="85"/>
    </row>
    <row r="56" spans="1:14" ht="36">
      <c r="A56" s="30"/>
      <c r="B56" s="31" t="s">
        <v>435</v>
      </c>
      <c r="C56" s="150"/>
      <c r="D56" s="150"/>
      <c r="E56" s="23" t="s">
        <v>3</v>
      </c>
      <c r="F56" s="75">
        <f>F51</f>
        <v>37.064999999999998</v>
      </c>
      <c r="G56" s="25" t="e">
        <f t="shared" ref="G56:H58" si="18">M56*$O$16</f>
        <v>#REF!</v>
      </c>
      <c r="H56" s="25" t="e">
        <f t="shared" si="18"/>
        <v>#REF!</v>
      </c>
      <c r="I56" s="25"/>
      <c r="J56" s="35" t="e">
        <f>+G56+H56+I56</f>
        <v>#REF!</v>
      </c>
      <c r="K56" s="28" t="e">
        <f>J56*$F56</f>
        <v>#REF!</v>
      </c>
      <c r="L56" s="32"/>
      <c r="M56" s="210" t="e">
        <f>'09 BE_XLNT+NHA DIEU HANH'!M66</f>
        <v>#REF!</v>
      </c>
      <c r="N56" s="210" t="e">
        <f>'09 BE_XLNT+NHA DIEU HANH'!N66</f>
        <v>#REF!</v>
      </c>
    </row>
    <row r="57" spans="1:14" ht="36">
      <c r="A57" s="30"/>
      <c r="B57" s="31" t="s">
        <v>436</v>
      </c>
      <c r="C57" s="150"/>
      <c r="D57" s="150"/>
      <c r="E57" s="23" t="s">
        <v>3</v>
      </c>
      <c r="F57" s="75">
        <f>F52</f>
        <v>37.064999999999998</v>
      </c>
      <c r="G57" s="25" t="e">
        <f t="shared" si="18"/>
        <v>#REF!</v>
      </c>
      <c r="H57" s="25" t="e">
        <f t="shared" si="18"/>
        <v>#REF!</v>
      </c>
      <c r="I57" s="25"/>
      <c r="J57" s="35" t="e">
        <f>+G57+H57+I57</f>
        <v>#REF!</v>
      </c>
      <c r="K57" s="28" t="e">
        <f>J57*$F57</f>
        <v>#REF!</v>
      </c>
      <c r="L57" s="32"/>
      <c r="M57" s="210" t="e">
        <f>'09 BE_XLNT+NHA DIEU HANH'!M67</f>
        <v>#REF!</v>
      </c>
      <c r="N57" s="210" t="e">
        <f>'09 BE_XLNT+NHA DIEU HANH'!N67</f>
        <v>#REF!</v>
      </c>
    </row>
    <row r="58" spans="1:14" ht="36">
      <c r="A58" s="30"/>
      <c r="B58" s="70" t="s">
        <v>437</v>
      </c>
      <c r="C58" s="150"/>
      <c r="D58" s="150"/>
      <c r="E58" s="23" t="s">
        <v>3</v>
      </c>
      <c r="F58" s="75">
        <f>F53</f>
        <v>34.200000000000003</v>
      </c>
      <c r="G58" s="25" t="e">
        <f t="shared" si="18"/>
        <v>#REF!</v>
      </c>
      <c r="H58" s="25" t="e">
        <f t="shared" si="18"/>
        <v>#REF!</v>
      </c>
      <c r="I58" s="25"/>
      <c r="J58" s="35" t="e">
        <f>+G58+H58+I58</f>
        <v>#REF!</v>
      </c>
      <c r="K58" s="28" t="e">
        <f>J58*$F58</f>
        <v>#REF!</v>
      </c>
      <c r="L58" s="32"/>
      <c r="M58" s="210" t="e">
        <f>M56</f>
        <v>#REF!</v>
      </c>
      <c r="N58" s="210" t="e">
        <f>N56</f>
        <v>#REF!</v>
      </c>
    </row>
    <row r="59" spans="1:14" customFormat="1" ht="24">
      <c r="A59" s="86" t="s">
        <v>36</v>
      </c>
      <c r="B59" s="87" t="s">
        <v>240</v>
      </c>
      <c r="C59" s="85"/>
      <c r="D59" s="85"/>
      <c r="E59" s="82"/>
      <c r="F59" s="85"/>
      <c r="G59" s="83"/>
      <c r="H59" s="83"/>
      <c r="I59" s="83"/>
      <c r="J59" s="84"/>
      <c r="K59" s="84">
        <f>SUBTOTAL(9,K60:K61)</f>
        <v>45708480</v>
      </c>
      <c r="L59" s="85"/>
      <c r="M59" s="166"/>
      <c r="N59" s="166"/>
    </row>
    <row r="60" spans="1:14" ht="24">
      <c r="A60" s="30">
        <f>IF(ISBLANK(E60),"",COUNTA($E$16:E60))</f>
        <v>36</v>
      </c>
      <c r="B60" s="70" t="s">
        <v>599</v>
      </c>
      <c r="C60" s="32"/>
      <c r="D60" s="32"/>
      <c r="E60" s="23" t="s">
        <v>3</v>
      </c>
      <c r="F60" s="75">
        <f>6*4.4+1.4*2.1*2</f>
        <v>32.28</v>
      </c>
      <c r="G60" s="25">
        <f>M60*$O$16</f>
        <v>1132800</v>
      </c>
      <c r="H60" s="25">
        <f>N60*$O$16</f>
        <v>283200</v>
      </c>
      <c r="I60" s="25"/>
      <c r="J60" s="35">
        <f>+G60+H60+I60</f>
        <v>1416000</v>
      </c>
      <c r="K60" s="28">
        <f>J60*$F60</f>
        <v>45708480</v>
      </c>
      <c r="L60" s="32"/>
      <c r="M60" s="210">
        <f>'07 Trạm Điện'!M73</f>
        <v>960000</v>
      </c>
      <c r="N60" s="210">
        <f>'07 Trạm Điện'!N73</f>
        <v>240000</v>
      </c>
    </row>
    <row r="61" spans="1:14">
      <c r="A61" s="30"/>
      <c r="B61" s="31"/>
      <c r="C61" s="32"/>
      <c r="D61" s="32"/>
      <c r="E61" s="23"/>
      <c r="F61" s="75"/>
      <c r="G61" s="25"/>
      <c r="H61" s="25"/>
      <c r="I61" s="25"/>
      <c r="J61" s="35"/>
      <c r="K61" s="28"/>
      <c r="L61" s="32"/>
    </row>
    <row r="62" spans="1:14" customFormat="1" ht="24">
      <c r="A62" s="86" t="s">
        <v>44</v>
      </c>
      <c r="B62" s="87" t="s">
        <v>241</v>
      </c>
      <c r="C62" s="85"/>
      <c r="D62" s="85"/>
      <c r="E62" s="82"/>
      <c r="F62" s="85"/>
      <c r="G62" s="83"/>
      <c r="H62" s="83"/>
      <c r="I62" s="83"/>
      <c r="J62" s="84"/>
      <c r="K62" s="84">
        <f>SUBTOTAL(9,K63:K64)</f>
        <v>0</v>
      </c>
      <c r="L62" s="85"/>
      <c r="M62" s="166"/>
      <c r="N62" s="166"/>
    </row>
    <row r="63" spans="1:14">
      <c r="A63" s="30" t="str">
        <f>IF(ISBLANK(E63),"",MAX($A$16:A62)+1)</f>
        <v/>
      </c>
      <c r="B63" s="31"/>
      <c r="C63" s="32"/>
      <c r="D63" s="33"/>
      <c r="E63" s="23"/>
      <c r="F63" s="75"/>
      <c r="G63" s="25">
        <v>0</v>
      </c>
      <c r="H63" s="25">
        <v>0</v>
      </c>
      <c r="I63" s="25"/>
      <c r="J63" s="35">
        <f>+G63+H63+I63</f>
        <v>0</v>
      </c>
      <c r="K63" s="28">
        <f>J63*$F63</f>
        <v>0</v>
      </c>
      <c r="L63" s="32"/>
    </row>
    <row r="64" spans="1:14" ht="23.1" customHeight="1">
      <c r="A64" s="30" t="str">
        <f>IF(ISBLANK(E64),"",MAX($A$16:A63)+1)</f>
        <v/>
      </c>
      <c r="B64" s="31"/>
      <c r="C64" s="32"/>
      <c r="D64" s="32"/>
      <c r="E64" s="23"/>
      <c r="F64" s="75"/>
      <c r="G64" s="25">
        <v>0</v>
      </c>
      <c r="H64" s="25">
        <v>0</v>
      </c>
      <c r="I64" s="25"/>
      <c r="J64" s="35">
        <f>+G64+H64+I64</f>
        <v>0</v>
      </c>
      <c r="K64" s="28">
        <f>J64*$F64</f>
        <v>0</v>
      </c>
      <c r="L64" s="32"/>
    </row>
    <row r="65" spans="1:12" ht="23.1" customHeight="1">
      <c r="A65" s="30"/>
      <c r="B65" s="31"/>
      <c r="C65" s="32"/>
      <c r="D65" s="32"/>
      <c r="E65" s="23"/>
      <c r="F65" s="75"/>
      <c r="G65" s="25"/>
      <c r="H65" s="25"/>
      <c r="I65" s="25"/>
      <c r="J65" s="35"/>
      <c r="K65" s="28"/>
      <c r="L65" s="32"/>
    </row>
    <row r="66" spans="1:12" ht="23.1" customHeight="1">
      <c r="A66" s="80"/>
      <c r="B66" s="80"/>
      <c r="C66" s="80"/>
      <c r="D66" s="80"/>
      <c r="E66" s="80"/>
      <c r="F66" s="81"/>
      <c r="G66" s="80"/>
      <c r="H66" s="80"/>
      <c r="I66" s="80"/>
      <c r="J66" s="80"/>
      <c r="K66" s="80"/>
      <c r="L66" s="80"/>
    </row>
  </sheetData>
  <autoFilter ref="A6:L66"/>
  <mergeCells count="7">
    <mergeCell ref="L6:L7"/>
    <mergeCell ref="A6:A7"/>
    <mergeCell ref="B6:B7"/>
    <mergeCell ref="C6:C7"/>
    <mergeCell ref="D6:D7"/>
    <mergeCell ref="E6:E7"/>
    <mergeCell ref="F6:F7"/>
  </mergeCells>
  <dataValidations count="1">
    <dataValidation type="list" allowBlank="1" sqref="B49:B58">
      <formula1>#REF!</formula1>
    </dataValidation>
  </dataValidations>
  <printOptions horizontalCentered="1"/>
  <pageMargins left="0.5" right="0.5" top="0.5" bottom="0.5" header="0.3" footer="0.3"/>
  <pageSetup paperSize="9" scale="72"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N60"/>
  <sheetViews>
    <sheetView view="pageBreakPreview" topLeftCell="A4" zoomScale="85" zoomScaleNormal="85" zoomScaleSheetLayoutView="85" workbookViewId="0">
      <selection activeCell="H15" sqref="H15"/>
    </sheetView>
  </sheetViews>
  <sheetFormatPr defaultColWidth="8.75" defaultRowHeight="15"/>
  <cols>
    <col min="1" max="1" width="4.5" style="236" customWidth="1"/>
    <col min="2" max="2" width="35.125" style="236" customWidth="1"/>
    <col min="3" max="4" width="28.125" style="236" customWidth="1"/>
    <col min="5" max="5" width="5.375" style="236" customWidth="1"/>
    <col min="6" max="6" width="10.875" style="236" customWidth="1"/>
    <col min="7" max="7" width="11.375" style="236" bestFit="1" customWidth="1"/>
    <col min="8" max="8" width="10.875" style="236" customWidth="1"/>
    <col min="9" max="9" width="10.875" style="236" hidden="1" customWidth="1"/>
    <col min="10" max="10" width="11.375" style="236" bestFit="1" customWidth="1"/>
    <col min="11" max="11" width="12.5" style="236" bestFit="1" customWidth="1"/>
    <col min="12" max="13" width="8.75" style="236"/>
    <col min="14" max="14" width="10.75" style="236" bestFit="1" customWidth="1"/>
    <col min="15" max="16384" width="8.75" style="236"/>
  </cols>
  <sheetData>
    <row r="1" spans="1:12" ht="18.75">
      <c r="A1" s="243" t="s">
        <v>966</v>
      </c>
      <c r="B1" s="244"/>
      <c r="C1" s="245"/>
      <c r="D1" s="245"/>
      <c r="E1" s="246"/>
      <c r="F1" s="491"/>
      <c r="G1" s="248"/>
      <c r="H1" s="248"/>
      <c r="I1" s="248"/>
      <c r="J1" s="249"/>
      <c r="K1" s="248"/>
      <c r="L1" s="250"/>
    </row>
    <row r="2" spans="1:12">
      <c r="A2" s="251">
        <f>'1. San lấp'!A2</f>
        <v>0</v>
      </c>
      <c r="B2" s="252"/>
      <c r="C2" s="253"/>
      <c r="D2" s="253"/>
      <c r="E2" s="254"/>
      <c r="F2" s="492"/>
      <c r="G2" s="256"/>
      <c r="H2" s="256"/>
      <c r="I2" s="256"/>
      <c r="J2" s="257"/>
      <c r="K2" s="256"/>
      <c r="L2" s="263"/>
    </row>
    <row r="3" spans="1:12">
      <c r="A3" s="251" t="str">
        <f>"HẠNG MỤC / ITEM : "&amp;B8</f>
        <v xml:space="preserve">HẠNG MỤC / ITEM : BẢNG HIỆU +CỔNG 1,2,3+  2 NHÀ TRẠM ĐIỆN 
</v>
      </c>
      <c r="B3" s="252"/>
      <c r="C3" s="253"/>
      <c r="D3" s="253"/>
      <c r="E3" s="254"/>
      <c r="F3" s="492"/>
      <c r="G3" s="256"/>
      <c r="H3" s="256"/>
      <c r="I3" s="256"/>
      <c r="J3" s="257"/>
      <c r="K3" s="256"/>
      <c r="L3" s="263"/>
    </row>
    <row r="4" spans="1:12">
      <c r="A4" s="251">
        <f>'1. San lấp'!A4</f>
        <v>0</v>
      </c>
      <c r="B4" s="252"/>
      <c r="C4" s="253"/>
      <c r="D4" s="253"/>
      <c r="E4" s="254"/>
      <c r="F4" s="492"/>
      <c r="G4" s="256"/>
      <c r="H4" s="256"/>
      <c r="I4" s="256"/>
      <c r="J4" s="257"/>
      <c r="K4" s="256"/>
      <c r="L4" s="263"/>
    </row>
    <row r="5" spans="1:12">
      <c r="A5" s="260"/>
      <c r="B5" s="252"/>
      <c r="C5" s="261"/>
      <c r="D5" s="262"/>
      <c r="E5" s="254"/>
      <c r="F5" s="492"/>
      <c r="G5" s="256"/>
      <c r="H5" s="256"/>
      <c r="I5" s="256"/>
      <c r="J5" s="257"/>
      <c r="K5" s="256"/>
      <c r="L5" s="263"/>
    </row>
    <row r="6" spans="1:12" ht="24" customHeight="1">
      <c r="A6" s="1145" t="s">
        <v>967</v>
      </c>
      <c r="B6" s="1146" t="s">
        <v>968</v>
      </c>
      <c r="C6" s="1147" t="s">
        <v>969</v>
      </c>
      <c r="D6" s="1148" t="s">
        <v>416</v>
      </c>
      <c r="E6" s="1147" t="s">
        <v>970</v>
      </c>
      <c r="F6" s="1147" t="s">
        <v>971</v>
      </c>
      <c r="G6" s="265" t="s">
        <v>972</v>
      </c>
      <c r="H6" s="265"/>
      <c r="I6" s="265"/>
      <c r="J6" s="266" t="s">
        <v>973</v>
      </c>
      <c r="K6" s="266"/>
      <c r="L6" s="1144" t="s">
        <v>13</v>
      </c>
    </row>
    <row r="7" spans="1:12" ht="36">
      <c r="A7" s="1145"/>
      <c r="B7" s="1146"/>
      <c r="C7" s="1147"/>
      <c r="D7" s="1149"/>
      <c r="E7" s="1147"/>
      <c r="F7" s="1147"/>
      <c r="G7" s="313" t="s">
        <v>974</v>
      </c>
      <c r="H7" s="313" t="s">
        <v>975</v>
      </c>
      <c r="I7" s="313" t="s">
        <v>976</v>
      </c>
      <c r="J7" s="313" t="s">
        <v>977</v>
      </c>
      <c r="K7" s="313" t="s">
        <v>978</v>
      </c>
      <c r="L7" s="1144"/>
    </row>
    <row r="8" spans="1:12" ht="31.5">
      <c r="A8" s="665" t="str">
        <f>A19</f>
        <v>A</v>
      </c>
      <c r="B8" s="666" t="str">
        <f>B19</f>
        <v xml:space="preserve">BẢNG HIỆU +CỔNG 1,2,3+  2 NHÀ TRẠM ĐIỆN 
</v>
      </c>
      <c r="C8" s="667"/>
      <c r="D8" s="668"/>
      <c r="E8" s="669"/>
      <c r="F8" s="670"/>
      <c r="G8" s="728"/>
      <c r="H8" s="728"/>
      <c r="I8" s="728"/>
      <c r="J8" s="671"/>
      <c r="K8" s="671">
        <f>SUBTOTAL(9,K9:K18)</f>
        <v>0</v>
      </c>
      <c r="L8" s="672"/>
    </row>
    <row r="9" spans="1:12" ht="31.5">
      <c r="A9" s="681" t="str">
        <f>A20</f>
        <v>B</v>
      </c>
      <c r="B9" s="682" t="str">
        <f>B20</f>
        <v>CÔNG TÁC ĐẤT
EARTHWORK</v>
      </c>
      <c r="C9" s="683"/>
      <c r="D9" s="683"/>
      <c r="E9" s="684"/>
      <c r="F9" s="736"/>
      <c r="G9" s="694"/>
      <c r="H9" s="694"/>
      <c r="I9" s="694"/>
      <c r="J9" s="695"/>
      <c r="K9" s="636">
        <f>K20</f>
        <v>0</v>
      </c>
      <c r="L9" s="685"/>
    </row>
    <row r="10" spans="1:12" ht="31.5">
      <c r="A10" s="681" t="str">
        <f>A27</f>
        <v>C</v>
      </c>
      <c r="B10" s="682" t="str">
        <f>B27</f>
        <v>CÔNG TÁC BÊ TÔNG
CONCRETE WORK</v>
      </c>
      <c r="C10" s="683"/>
      <c r="D10" s="683"/>
      <c r="E10" s="684"/>
      <c r="F10" s="736"/>
      <c r="G10" s="694"/>
      <c r="H10" s="694"/>
      <c r="I10" s="694"/>
      <c r="J10" s="695"/>
      <c r="K10" s="636">
        <f>K27</f>
        <v>0</v>
      </c>
      <c r="L10" s="685"/>
    </row>
    <row r="11" spans="1:12" ht="31.5">
      <c r="A11" s="681" t="str">
        <f>A34</f>
        <v>D</v>
      </c>
      <c r="B11" s="682" t="str">
        <f>B34</f>
        <v>CÔNG TÁC VÁN KHUÔN
FORMWORK</v>
      </c>
      <c r="C11" s="683"/>
      <c r="D11" s="683"/>
      <c r="E11" s="684"/>
      <c r="F11" s="736"/>
      <c r="G11" s="694"/>
      <c r="H11" s="694"/>
      <c r="I11" s="694"/>
      <c r="J11" s="695"/>
      <c r="K11" s="636">
        <f>K34</f>
        <v>0</v>
      </c>
      <c r="L11" s="685"/>
    </row>
    <row r="12" spans="1:12" ht="31.5">
      <c r="A12" s="681" t="str">
        <f>A41</f>
        <v>E</v>
      </c>
      <c r="B12" s="682" t="str">
        <f>B41</f>
        <v>CÔNG TÁC CỐT THÉP
REBAR WORK</v>
      </c>
      <c r="C12" s="683"/>
      <c r="D12" s="683"/>
      <c r="E12" s="684"/>
      <c r="F12" s="736"/>
      <c r="G12" s="694"/>
      <c r="H12" s="694"/>
      <c r="I12" s="694"/>
      <c r="J12" s="695"/>
      <c r="K12" s="636">
        <f>K41</f>
        <v>0</v>
      </c>
      <c r="L12" s="685"/>
    </row>
    <row r="13" spans="1:12" ht="31.5">
      <c r="A13" s="681" t="str">
        <f>A47</f>
        <v>F</v>
      </c>
      <c r="B13" s="682" t="str">
        <f>B47</f>
        <v>CÔNG TÁC XÂY 
BRICK WALL</v>
      </c>
      <c r="C13" s="683"/>
      <c r="D13" s="683"/>
      <c r="E13" s="684"/>
      <c r="F13" s="736"/>
      <c r="G13" s="694"/>
      <c r="H13" s="694"/>
      <c r="I13" s="694"/>
      <c r="J13" s="695"/>
      <c r="K13" s="636">
        <f>K47</f>
        <v>0</v>
      </c>
      <c r="L13" s="685"/>
    </row>
    <row r="14" spans="1:12" ht="31.5">
      <c r="A14" s="681" t="str">
        <f>A50</f>
        <v>G</v>
      </c>
      <c r="B14" s="682" t="str">
        <f>B50</f>
        <v>CÔNG TÁC TÔ TRÁT
PLASTERING WORK</v>
      </c>
      <c r="C14" s="683"/>
      <c r="D14" s="683"/>
      <c r="E14" s="684"/>
      <c r="F14" s="736"/>
      <c r="G14" s="694"/>
      <c r="H14" s="694"/>
      <c r="I14" s="694"/>
      <c r="J14" s="695"/>
      <c r="K14" s="636">
        <f>K50</f>
        <v>0</v>
      </c>
      <c r="L14" s="685"/>
    </row>
    <row r="15" spans="1:12" ht="47.25">
      <c r="A15" s="681" t="str">
        <f>A53</f>
        <v>I</v>
      </c>
      <c r="B15" s="682" t="str">
        <f>B53</f>
        <v>CÔNG TÁC CHỐNG THẤM + ốp lát
WATERPROOFING WORK+ TILLING WORK</v>
      </c>
      <c r="C15" s="683"/>
      <c r="D15" s="683"/>
      <c r="E15" s="684"/>
      <c r="F15" s="736"/>
      <c r="G15" s="694"/>
      <c r="H15" s="694"/>
      <c r="I15" s="694"/>
      <c r="J15" s="695"/>
      <c r="K15" s="636">
        <f>K53</f>
        <v>0</v>
      </c>
      <c r="L15" s="685"/>
    </row>
    <row r="16" spans="1:12" ht="31.5">
      <c r="A16" s="681" t="str">
        <f>A56</f>
        <v>L</v>
      </c>
      <c r="B16" s="682" t="str">
        <f>B56</f>
        <v>CÔNG TÁC KHÁC
OTHER WORK</v>
      </c>
      <c r="C16" s="683"/>
      <c r="D16" s="683"/>
      <c r="E16" s="684"/>
      <c r="F16" s="736"/>
      <c r="G16" s="694"/>
      <c r="H16" s="694"/>
      <c r="I16" s="694"/>
      <c r="J16" s="695"/>
      <c r="K16" s="636">
        <f>K56</f>
        <v>0</v>
      </c>
      <c r="L16" s="685"/>
    </row>
    <row r="17" spans="1:12" ht="15.75">
      <c r="A17" s="681"/>
      <c r="B17" s="731"/>
      <c r="C17" s="683"/>
      <c r="D17" s="683"/>
      <c r="E17" s="684"/>
      <c r="F17" s="736"/>
      <c r="G17" s="694"/>
      <c r="H17" s="694"/>
      <c r="I17" s="694"/>
      <c r="J17" s="695"/>
      <c r="K17" s="637"/>
      <c r="L17" s="685"/>
    </row>
    <row r="18" spans="1:12" ht="15.75">
      <c r="A18" s="681"/>
      <c r="B18" s="731"/>
      <c r="C18" s="683"/>
      <c r="D18" s="683"/>
      <c r="E18" s="684"/>
      <c r="F18" s="736"/>
      <c r="G18" s="694"/>
      <c r="H18" s="694"/>
      <c r="I18" s="694"/>
      <c r="J18" s="695"/>
      <c r="K18" s="637"/>
      <c r="L18" s="685"/>
    </row>
    <row r="19" spans="1:12" ht="31.5">
      <c r="A19" s="665" t="s">
        <v>21</v>
      </c>
      <c r="B19" s="666" t="s">
        <v>1292</v>
      </c>
      <c r="C19" s="667"/>
      <c r="D19" s="668"/>
      <c r="E19" s="669"/>
      <c r="F19" s="670"/>
      <c r="G19" s="728"/>
      <c r="H19" s="728"/>
      <c r="I19" s="728"/>
      <c r="J19" s="671"/>
      <c r="K19" s="671">
        <f>SUBTOTAL(9,K61:K300)</f>
        <v>0</v>
      </c>
      <c r="L19" s="672"/>
    </row>
    <row r="20" spans="1:12" ht="31.5">
      <c r="A20" s="687" t="s">
        <v>29</v>
      </c>
      <c r="B20" s="688" t="s">
        <v>1482</v>
      </c>
      <c r="C20" s="689"/>
      <c r="D20" s="689"/>
      <c r="E20" s="690"/>
      <c r="F20" s="689"/>
      <c r="G20" s="691"/>
      <c r="H20" s="691"/>
      <c r="I20" s="691"/>
      <c r="J20" s="692"/>
      <c r="K20" s="692">
        <f>SUBTOTAL(9,K21:K26)</f>
        <v>0</v>
      </c>
      <c r="L20" s="689"/>
    </row>
    <row r="21" spans="1:12" ht="47.25">
      <c r="A21" s="681">
        <f>IF(ISBLANK(E21),"",COUNTA($E$19:E21))</f>
        <v>1</v>
      </c>
      <c r="B21" s="682" t="s">
        <v>1483</v>
      </c>
      <c r="C21" s="685"/>
      <c r="D21" s="685"/>
      <c r="E21" s="684" t="s">
        <v>0</v>
      </c>
      <c r="F21" s="693">
        <f>(4*1*1.8*1.3)*2</f>
        <v>18.720000000000002</v>
      </c>
      <c r="G21" s="694"/>
      <c r="H21" s="694"/>
      <c r="I21" s="694"/>
      <c r="J21" s="695">
        <f t="shared" ref="J21:J25" si="0">+G21+H21+I21</f>
        <v>0</v>
      </c>
      <c r="K21" s="637">
        <f t="shared" ref="K21:K25" si="1">J21*$F21</f>
        <v>0</v>
      </c>
      <c r="L21" s="685"/>
    </row>
    <row r="22" spans="1:12" ht="47.25">
      <c r="A22" s="681">
        <f>IF(ISBLANK(E22),"",COUNTA($E$19:E22))</f>
        <v>2</v>
      </c>
      <c r="B22" s="682" t="s">
        <v>1484</v>
      </c>
      <c r="C22" s="685"/>
      <c r="D22" s="685"/>
      <c r="E22" s="684" t="s">
        <v>0</v>
      </c>
      <c r="F22" s="693">
        <f>6*2*0.3*0.4*1.3</f>
        <v>1.8719999999999999</v>
      </c>
      <c r="G22" s="694"/>
      <c r="H22" s="694"/>
      <c r="I22" s="694"/>
      <c r="J22" s="695">
        <f t="shared" si="0"/>
        <v>0</v>
      </c>
      <c r="K22" s="637">
        <f t="shared" si="1"/>
        <v>0</v>
      </c>
      <c r="L22" s="685"/>
    </row>
    <row r="23" spans="1:12" ht="31.5">
      <c r="A23" s="681">
        <f>IF(ISBLANK(E23),"",COUNTA($E$19:E23))</f>
        <v>3</v>
      </c>
      <c r="B23" s="682" t="s">
        <v>1485</v>
      </c>
      <c r="C23" s="685"/>
      <c r="D23" s="685"/>
      <c r="E23" s="684" t="s">
        <v>0</v>
      </c>
      <c r="F23" s="693">
        <f>F21-F28-F29-F30-F31</f>
        <v>16.740000000000002</v>
      </c>
      <c r="G23" s="694"/>
      <c r="H23" s="694"/>
      <c r="I23" s="694"/>
      <c r="J23" s="695">
        <f t="shared" si="0"/>
        <v>0</v>
      </c>
      <c r="K23" s="637">
        <f t="shared" si="1"/>
        <v>0</v>
      </c>
      <c r="L23" s="685"/>
    </row>
    <row r="24" spans="1:12" ht="47.25">
      <c r="A24" s="681"/>
      <c r="B24" s="682" t="s">
        <v>1486</v>
      </c>
      <c r="C24" s="685"/>
      <c r="D24" s="685"/>
      <c r="E24" s="684" t="s">
        <v>0</v>
      </c>
      <c r="F24" s="693">
        <f>F21+F22-F23</f>
        <v>3.8520000000000003</v>
      </c>
      <c r="G24" s="694"/>
      <c r="H24" s="694"/>
      <c r="I24" s="694"/>
      <c r="J24" s="695">
        <f t="shared" si="0"/>
        <v>0</v>
      </c>
      <c r="K24" s="637">
        <f t="shared" si="1"/>
        <v>0</v>
      </c>
      <c r="L24" s="685"/>
    </row>
    <row r="25" spans="1:12" ht="63">
      <c r="A25" s="681"/>
      <c r="B25" s="682" t="s">
        <v>1488</v>
      </c>
      <c r="C25" s="685"/>
      <c r="D25" s="685"/>
      <c r="E25" s="684" t="s">
        <v>3</v>
      </c>
      <c r="F25" s="693">
        <f>12*0.3</f>
        <v>3.5999999999999996</v>
      </c>
      <c r="G25" s="694"/>
      <c r="H25" s="694"/>
      <c r="I25" s="694"/>
      <c r="J25" s="695">
        <f t="shared" si="0"/>
        <v>0</v>
      </c>
      <c r="K25" s="637">
        <f t="shared" si="1"/>
        <v>0</v>
      </c>
      <c r="L25" s="685"/>
    </row>
    <row r="26" spans="1:12" ht="15.75">
      <c r="A26" s="681"/>
      <c r="B26" s="682"/>
      <c r="C26" s="685"/>
      <c r="D26" s="685"/>
      <c r="E26" s="684"/>
      <c r="F26" s="693"/>
      <c r="G26" s="694"/>
      <c r="H26" s="694"/>
      <c r="I26" s="694"/>
      <c r="J26" s="695"/>
      <c r="K26" s="637"/>
      <c r="L26" s="685"/>
    </row>
    <row r="27" spans="1:12" ht="31.5">
      <c r="A27" s="687" t="s">
        <v>31</v>
      </c>
      <c r="B27" s="688" t="s">
        <v>1489</v>
      </c>
      <c r="C27" s="689"/>
      <c r="D27" s="689"/>
      <c r="E27" s="690"/>
      <c r="F27" s="689"/>
      <c r="G27" s="691"/>
      <c r="H27" s="691"/>
      <c r="I27" s="691"/>
      <c r="J27" s="692"/>
      <c r="K27" s="692">
        <f>SUBTOTAL(9,K28:K33)</f>
        <v>0</v>
      </c>
      <c r="L27" s="689"/>
    </row>
    <row r="28" spans="1:12" ht="31.5">
      <c r="A28" s="681">
        <f>IF(ISBLANK(E28),"",COUNTA($E$19:E28))</f>
        <v>6</v>
      </c>
      <c r="B28" s="682" t="s">
        <v>1490</v>
      </c>
      <c r="C28" s="685"/>
      <c r="D28" s="685"/>
      <c r="E28" s="684" t="s">
        <v>0</v>
      </c>
      <c r="F28" s="693">
        <f>4*1*0.05</f>
        <v>0.2</v>
      </c>
      <c r="G28" s="694"/>
      <c r="H28" s="694"/>
      <c r="I28" s="694"/>
      <c r="J28" s="695">
        <f t="shared" ref="J28:J33" si="2">+G28+H28+I28</f>
        <v>0</v>
      </c>
      <c r="K28" s="637">
        <f t="shared" ref="K28:K33" si="3">J28*$F28</f>
        <v>0</v>
      </c>
      <c r="L28" s="685"/>
    </row>
    <row r="29" spans="1:12" ht="31.5">
      <c r="A29" s="681">
        <f>IF(ISBLANK(E29),"",COUNTA($E$19:E29))</f>
        <v>7</v>
      </c>
      <c r="B29" s="682" t="s">
        <v>1491</v>
      </c>
      <c r="C29" s="685"/>
      <c r="D29" s="685"/>
      <c r="E29" s="684" t="s">
        <v>0</v>
      </c>
      <c r="F29" s="693">
        <f>12*0.3*0.05</f>
        <v>0.18</v>
      </c>
      <c r="G29" s="694"/>
      <c r="H29" s="694"/>
      <c r="I29" s="694"/>
      <c r="J29" s="695">
        <f t="shared" si="2"/>
        <v>0</v>
      </c>
      <c r="K29" s="637">
        <f t="shared" si="3"/>
        <v>0</v>
      </c>
      <c r="L29" s="685"/>
    </row>
    <row r="30" spans="1:12" ht="31.5">
      <c r="A30" s="681">
        <f>IF(ISBLANK(E30),"",COUNTA($E$19:E30))</f>
        <v>8</v>
      </c>
      <c r="B30" s="682" t="s">
        <v>1492</v>
      </c>
      <c r="C30" s="685"/>
      <c r="D30" s="685"/>
      <c r="E30" s="684" t="s">
        <v>0</v>
      </c>
      <c r="F30" s="693">
        <f>4*0.8*0.8*0.25</f>
        <v>0.64000000000000012</v>
      </c>
      <c r="G30" s="694"/>
      <c r="H30" s="694"/>
      <c r="I30" s="694"/>
      <c r="J30" s="695">
        <f t="shared" si="2"/>
        <v>0</v>
      </c>
      <c r="K30" s="637">
        <f t="shared" si="3"/>
        <v>0</v>
      </c>
      <c r="L30" s="685"/>
    </row>
    <row r="31" spans="1:12" ht="31.5">
      <c r="A31" s="681">
        <f>IF(ISBLANK(E31),"",COUNTA($E$19:E31))</f>
        <v>9</v>
      </c>
      <c r="B31" s="682" t="s">
        <v>1493</v>
      </c>
      <c r="C31" s="685"/>
      <c r="D31" s="685"/>
      <c r="E31" s="684" t="s">
        <v>0</v>
      </c>
      <c r="F31" s="693">
        <f>12*0.2*0.4</f>
        <v>0.96000000000000019</v>
      </c>
      <c r="G31" s="694"/>
      <c r="H31" s="694"/>
      <c r="I31" s="694"/>
      <c r="J31" s="695">
        <f t="shared" si="2"/>
        <v>0</v>
      </c>
      <c r="K31" s="637">
        <f t="shared" si="3"/>
        <v>0</v>
      </c>
      <c r="L31" s="685"/>
    </row>
    <row r="32" spans="1:12" ht="31.5">
      <c r="A32" s="681">
        <f>IF(ISBLANK(E32),"",COUNTA($E$19:E32))</f>
        <v>10</v>
      </c>
      <c r="B32" s="682" t="s">
        <v>1494</v>
      </c>
      <c r="C32" s="685"/>
      <c r="D32" s="685"/>
      <c r="E32" s="684" t="s">
        <v>0</v>
      </c>
      <c r="F32" s="693">
        <f>4*3.2*0.2*0.2</f>
        <v>0.51200000000000012</v>
      </c>
      <c r="G32" s="694"/>
      <c r="H32" s="694"/>
      <c r="I32" s="694"/>
      <c r="J32" s="695">
        <f t="shared" si="2"/>
        <v>0</v>
      </c>
      <c r="K32" s="637">
        <f t="shared" si="3"/>
        <v>0</v>
      </c>
      <c r="L32" s="685"/>
    </row>
    <row r="33" spans="1:12" ht="31.5">
      <c r="A33" s="681">
        <f>IF(ISBLANK(E33),"",COUNTA($E$19:E33))</f>
        <v>11</v>
      </c>
      <c r="B33" s="682" t="s">
        <v>1495</v>
      </c>
      <c r="C33" s="685"/>
      <c r="D33" s="685"/>
      <c r="E33" s="684" t="s">
        <v>0</v>
      </c>
      <c r="F33" s="693">
        <f>2*6*0.2*0.1</f>
        <v>0.24000000000000005</v>
      </c>
      <c r="G33" s="694"/>
      <c r="H33" s="694"/>
      <c r="I33" s="694"/>
      <c r="J33" s="695">
        <f t="shared" si="2"/>
        <v>0</v>
      </c>
      <c r="K33" s="637">
        <f t="shared" si="3"/>
        <v>0</v>
      </c>
      <c r="L33" s="685"/>
    </row>
    <row r="34" spans="1:12" ht="31.5">
      <c r="A34" s="687" t="s">
        <v>32</v>
      </c>
      <c r="B34" s="688" t="s">
        <v>1496</v>
      </c>
      <c r="C34" s="689"/>
      <c r="D34" s="689"/>
      <c r="E34" s="690"/>
      <c r="F34" s="689"/>
      <c r="G34" s="691"/>
      <c r="H34" s="691"/>
      <c r="I34" s="691"/>
      <c r="J34" s="692"/>
      <c r="K34" s="692">
        <f>SUBTOTAL(9,K35:K40)</f>
        <v>0</v>
      </c>
      <c r="L34" s="689"/>
    </row>
    <row r="35" spans="1:12" ht="31.5">
      <c r="A35" s="681">
        <f>IF(ISBLANK(E35),"",COUNTA($E$19:E35))</f>
        <v>12</v>
      </c>
      <c r="B35" s="682" t="s">
        <v>1497</v>
      </c>
      <c r="C35" s="685"/>
      <c r="D35" s="685"/>
      <c r="E35" s="684" t="s">
        <v>3</v>
      </c>
      <c r="F35" s="693">
        <f>4*4*0.05</f>
        <v>0.8</v>
      </c>
      <c r="G35" s="694"/>
      <c r="H35" s="694"/>
      <c r="I35" s="694"/>
      <c r="J35" s="695">
        <f>+G35+H35+I35</f>
        <v>0</v>
      </c>
      <c r="K35" s="637">
        <f t="shared" ref="K35:K39" si="4">J35*$F35</f>
        <v>0</v>
      </c>
      <c r="L35" s="685"/>
    </row>
    <row r="36" spans="1:12" ht="31.5">
      <c r="A36" s="681">
        <f>IF(ISBLANK(E36),"",COUNTA($E$19:E36))</f>
        <v>13</v>
      </c>
      <c r="B36" s="682" t="s">
        <v>1498</v>
      </c>
      <c r="C36" s="685"/>
      <c r="D36" s="685"/>
      <c r="E36" s="684" t="s">
        <v>3</v>
      </c>
      <c r="F36" s="693">
        <f>12*0.05*2</f>
        <v>1.2000000000000002</v>
      </c>
      <c r="G36" s="694"/>
      <c r="H36" s="694"/>
      <c r="I36" s="694"/>
      <c r="J36" s="695">
        <f>+G36+H36+I36</f>
        <v>0</v>
      </c>
      <c r="K36" s="637">
        <f t="shared" si="4"/>
        <v>0</v>
      </c>
      <c r="L36" s="685"/>
    </row>
    <row r="37" spans="1:12" ht="31.5">
      <c r="A37" s="681">
        <f>IF(ISBLANK(E37),"",COUNTA($E$19:E37))</f>
        <v>14</v>
      </c>
      <c r="B37" s="682" t="s">
        <v>1499</v>
      </c>
      <c r="C37" s="685"/>
      <c r="D37" s="685"/>
      <c r="E37" s="684" t="s">
        <v>3</v>
      </c>
      <c r="F37" s="693">
        <f>4*3.2*0.25</f>
        <v>3.2</v>
      </c>
      <c r="G37" s="694"/>
      <c r="H37" s="694"/>
      <c r="I37" s="694"/>
      <c r="J37" s="695">
        <f>+G37+H37+I37</f>
        <v>0</v>
      </c>
      <c r="K37" s="637">
        <f t="shared" si="4"/>
        <v>0</v>
      </c>
      <c r="L37" s="685"/>
    </row>
    <row r="38" spans="1:12" ht="31.5">
      <c r="A38" s="681">
        <f>IF(ISBLANK(E38),"",COUNTA($E$19:E38))</f>
        <v>15</v>
      </c>
      <c r="B38" s="682" t="s">
        <v>1500</v>
      </c>
      <c r="C38" s="685"/>
      <c r="D38" s="685"/>
      <c r="E38" s="684" t="s">
        <v>3</v>
      </c>
      <c r="F38" s="693">
        <f>12*0.4*2</f>
        <v>9.6000000000000014</v>
      </c>
      <c r="G38" s="694"/>
      <c r="H38" s="694"/>
      <c r="I38" s="694"/>
      <c r="J38" s="695">
        <f>+G38+H38+I38</f>
        <v>0</v>
      </c>
      <c r="K38" s="637">
        <f t="shared" si="4"/>
        <v>0</v>
      </c>
      <c r="L38" s="685"/>
    </row>
    <row r="39" spans="1:12" ht="31.5">
      <c r="A39" s="681">
        <f>IF(ISBLANK(E39),"",COUNTA($E$19:E39))</f>
        <v>16</v>
      </c>
      <c r="B39" s="682" t="s">
        <v>1501</v>
      </c>
      <c r="C39" s="685"/>
      <c r="D39" s="685"/>
      <c r="E39" s="684" t="s">
        <v>3</v>
      </c>
      <c r="F39" s="693">
        <f>4*0.8*3.2</f>
        <v>10.240000000000002</v>
      </c>
      <c r="G39" s="694"/>
      <c r="H39" s="694"/>
      <c r="I39" s="694"/>
      <c r="J39" s="695">
        <f>+G39+H39+I39</f>
        <v>0</v>
      </c>
      <c r="K39" s="637">
        <f t="shared" si="4"/>
        <v>0</v>
      </c>
      <c r="L39" s="685"/>
    </row>
    <row r="40" spans="1:12" ht="15.75">
      <c r="A40" s="681"/>
      <c r="B40" s="682"/>
      <c r="C40" s="685"/>
      <c r="D40" s="685"/>
      <c r="E40" s="684"/>
      <c r="F40" s="693"/>
      <c r="G40" s="694"/>
      <c r="H40" s="694"/>
      <c r="I40" s="694"/>
      <c r="J40" s="695"/>
      <c r="K40" s="637"/>
      <c r="L40" s="685"/>
    </row>
    <row r="41" spans="1:12" ht="94.5">
      <c r="A41" s="687" t="s">
        <v>33</v>
      </c>
      <c r="B41" s="688" t="s">
        <v>1502</v>
      </c>
      <c r="C41" s="689" t="s">
        <v>1503</v>
      </c>
      <c r="D41" s="689" t="s">
        <v>1248</v>
      </c>
      <c r="E41" s="690"/>
      <c r="F41" s="689"/>
      <c r="G41" s="691"/>
      <c r="H41" s="691"/>
      <c r="I41" s="691"/>
      <c r="J41" s="692"/>
      <c r="K41" s="692">
        <f>SUBTOTAL(9,K42:K46)</f>
        <v>0</v>
      </c>
      <c r="L41" s="689"/>
    </row>
    <row r="42" spans="1:12" ht="31.5">
      <c r="A42" s="681">
        <f>IF(ISBLANK(E42),"",COUNTA($E$19:E42))</f>
        <v>17</v>
      </c>
      <c r="B42" s="682" t="s">
        <v>1504</v>
      </c>
      <c r="C42" s="685"/>
      <c r="D42" s="685"/>
      <c r="E42" s="684" t="s">
        <v>1</v>
      </c>
      <c r="F42" s="693">
        <f>0.8*0.8*10*0.89</f>
        <v>5.6960000000000015</v>
      </c>
      <c r="G42" s="694"/>
      <c r="H42" s="694"/>
      <c r="I42" s="694"/>
      <c r="J42" s="695">
        <f>+G42+H42+I42</f>
        <v>0</v>
      </c>
      <c r="K42" s="637">
        <f>J42*$F42</f>
        <v>0</v>
      </c>
      <c r="L42" s="685"/>
    </row>
    <row r="43" spans="1:12" ht="31.5">
      <c r="A43" s="681">
        <f>IF(ISBLANK(E43),"",COUNTA($E$19:E43))</f>
        <v>18</v>
      </c>
      <c r="B43" s="682" t="s">
        <v>1505</v>
      </c>
      <c r="C43" s="685"/>
      <c r="D43" s="685"/>
      <c r="E43" s="684" t="s">
        <v>1</v>
      </c>
      <c r="F43" s="693">
        <f>4*4*4.4*1.21</f>
        <v>85.183999999999997</v>
      </c>
      <c r="G43" s="694"/>
      <c r="H43" s="694"/>
      <c r="I43" s="694"/>
      <c r="J43" s="695">
        <f>+G43+H43+I43</f>
        <v>0</v>
      </c>
      <c r="K43" s="637">
        <f>J43*$F43</f>
        <v>0</v>
      </c>
      <c r="L43" s="685"/>
    </row>
    <row r="44" spans="1:12" ht="31.5">
      <c r="A44" s="681">
        <f>IF(ISBLANK(E44),"",COUNTA($E$19:E44))</f>
        <v>19</v>
      </c>
      <c r="B44" s="682" t="s">
        <v>1506</v>
      </c>
      <c r="C44" s="685"/>
      <c r="D44" s="685"/>
      <c r="E44" s="684" t="s">
        <v>1</v>
      </c>
      <c r="F44" s="693">
        <f>12*5*1.58+12/0.15*1.3*0.395</f>
        <v>135.88</v>
      </c>
      <c r="G44" s="694"/>
      <c r="H44" s="694"/>
      <c r="I44" s="694"/>
      <c r="J44" s="695">
        <f>+G44+H44+I44</f>
        <v>0</v>
      </c>
      <c r="K44" s="637">
        <f>J44*$F44</f>
        <v>0</v>
      </c>
      <c r="L44" s="685"/>
    </row>
    <row r="45" spans="1:12" ht="31.5">
      <c r="A45" s="681">
        <f>IF(ISBLANK(E45),"",COUNTA($E$19:E45))</f>
        <v>20</v>
      </c>
      <c r="B45" s="682" t="s">
        <v>1507</v>
      </c>
      <c r="C45" s="685"/>
      <c r="D45" s="685"/>
      <c r="E45" s="684" t="s">
        <v>1</v>
      </c>
      <c r="F45" s="693">
        <f>6*4*0.618+6/0.15+0.7*0.222</f>
        <v>54.987400000000001</v>
      </c>
      <c r="G45" s="694"/>
      <c r="H45" s="694"/>
      <c r="I45" s="694"/>
      <c r="J45" s="695">
        <f>+G45+H45+I45</f>
        <v>0</v>
      </c>
      <c r="K45" s="637">
        <f>J45*$F45</f>
        <v>0</v>
      </c>
      <c r="L45" s="685"/>
    </row>
    <row r="46" spans="1:12" ht="15.75">
      <c r="A46" s="681"/>
      <c r="B46" s="682"/>
      <c r="C46" s="685"/>
      <c r="D46" s="685"/>
      <c r="E46" s="684"/>
      <c r="F46" s="693"/>
      <c r="G46" s="694"/>
      <c r="H46" s="694"/>
      <c r="I46" s="694"/>
      <c r="J46" s="695"/>
      <c r="K46" s="637"/>
      <c r="L46" s="685"/>
    </row>
    <row r="47" spans="1:12" ht="78.75">
      <c r="A47" s="687" t="s">
        <v>34</v>
      </c>
      <c r="B47" s="688" t="s">
        <v>1438</v>
      </c>
      <c r="C47" s="689"/>
      <c r="D47" s="689" t="s">
        <v>23</v>
      </c>
      <c r="E47" s="690"/>
      <c r="F47" s="689"/>
      <c r="G47" s="691"/>
      <c r="H47" s="691"/>
      <c r="I47" s="691"/>
      <c r="J47" s="692"/>
      <c r="K47" s="692">
        <f>SUBTOTAL(9,K48:K49)</f>
        <v>0</v>
      </c>
      <c r="L47" s="689"/>
    </row>
    <row r="48" spans="1:12" ht="78.75">
      <c r="A48" s="681">
        <f>IF(ISBLANK(E48),"",COUNTA($E$19:E48))</f>
        <v>21</v>
      </c>
      <c r="B48" s="682" t="s">
        <v>1508</v>
      </c>
      <c r="C48" s="685" t="s">
        <v>1509</v>
      </c>
      <c r="D48" s="708"/>
      <c r="E48" s="684" t="s">
        <v>3</v>
      </c>
      <c r="F48" s="693">
        <f>5.8*2*2</f>
        <v>23.2</v>
      </c>
      <c r="G48" s="694"/>
      <c r="H48" s="694"/>
      <c r="I48" s="694"/>
      <c r="J48" s="695">
        <f>+G48+H48+I48</f>
        <v>0</v>
      </c>
      <c r="K48" s="637">
        <f>J48*$F48</f>
        <v>0</v>
      </c>
      <c r="L48" s="685"/>
    </row>
    <row r="49" spans="1:14" ht="15.75">
      <c r="A49" s="681"/>
      <c r="B49" s="682"/>
      <c r="C49" s="685"/>
      <c r="D49" s="685"/>
      <c r="E49" s="684"/>
      <c r="F49" s="693"/>
      <c r="G49" s="694"/>
      <c r="H49" s="694"/>
      <c r="I49" s="694"/>
      <c r="J49" s="695"/>
      <c r="K49" s="637"/>
      <c r="L49" s="685"/>
    </row>
    <row r="50" spans="1:14" ht="78.75">
      <c r="A50" s="687" t="s">
        <v>35</v>
      </c>
      <c r="B50" s="688" t="s">
        <v>1510</v>
      </c>
      <c r="C50" s="689"/>
      <c r="D50" s="689" t="s">
        <v>23</v>
      </c>
      <c r="E50" s="690"/>
      <c r="F50" s="689"/>
      <c r="G50" s="691"/>
      <c r="H50" s="691"/>
      <c r="I50" s="691"/>
      <c r="J50" s="692"/>
      <c r="K50" s="692">
        <f>SUBTOTAL(9,K51:K52)</f>
        <v>0</v>
      </c>
      <c r="L50" s="689"/>
    </row>
    <row r="51" spans="1:14" ht="47.25">
      <c r="A51" s="681">
        <f>IF(ISBLANK(E51),"",COUNTA($E$19:E51))</f>
        <v>22</v>
      </c>
      <c r="B51" s="682" t="s">
        <v>1511</v>
      </c>
      <c r="C51" s="685"/>
      <c r="D51" s="708"/>
      <c r="E51" s="684" t="s">
        <v>3</v>
      </c>
      <c r="F51" s="693">
        <f>6.4*2.2*2*2</f>
        <v>56.320000000000007</v>
      </c>
      <c r="G51" s="694"/>
      <c r="H51" s="694"/>
      <c r="I51" s="694"/>
      <c r="J51" s="695">
        <f>+G51+H51+I51</f>
        <v>0</v>
      </c>
      <c r="K51" s="637">
        <f>J51*$F51</f>
        <v>0</v>
      </c>
      <c r="L51" s="685"/>
    </row>
    <row r="52" spans="1:14" ht="15.75">
      <c r="A52" s="681"/>
      <c r="B52" s="682"/>
      <c r="C52" s="685"/>
      <c r="D52" s="685"/>
      <c r="E52" s="684"/>
      <c r="F52" s="693"/>
      <c r="G52" s="694"/>
      <c r="H52" s="694"/>
      <c r="I52" s="694"/>
      <c r="J52" s="695"/>
      <c r="K52" s="637"/>
      <c r="L52" s="685"/>
    </row>
    <row r="53" spans="1:14" ht="47.25">
      <c r="A53" s="687" t="s">
        <v>10</v>
      </c>
      <c r="B53" s="688" t="s">
        <v>1512</v>
      </c>
      <c r="C53" s="689"/>
      <c r="D53" s="689"/>
      <c r="E53" s="690"/>
      <c r="F53" s="689"/>
      <c r="G53" s="691"/>
      <c r="H53" s="691"/>
      <c r="I53" s="691"/>
      <c r="J53" s="692"/>
      <c r="K53" s="692">
        <f>SUBTOTAL(9,K54:K55)</f>
        <v>0</v>
      </c>
      <c r="L53" s="689"/>
    </row>
    <row r="54" spans="1:14" ht="47.25">
      <c r="A54" s="681">
        <f>IF(ISBLANK(E54),"",COUNTA($E$19:E54))</f>
        <v>23</v>
      </c>
      <c r="B54" s="682" t="s">
        <v>1513</v>
      </c>
      <c r="C54" s="685"/>
      <c r="D54" s="685"/>
      <c r="E54" s="684" t="s">
        <v>3</v>
      </c>
      <c r="F54" s="693">
        <f>15*2</f>
        <v>30</v>
      </c>
      <c r="G54" s="694"/>
      <c r="H54" s="694"/>
      <c r="I54" s="694"/>
      <c r="J54" s="695">
        <f>+G54+H54+I54</f>
        <v>0</v>
      </c>
      <c r="K54" s="637">
        <f>J54*$F54</f>
        <v>0</v>
      </c>
      <c r="L54" s="685"/>
    </row>
    <row r="55" spans="1:14" ht="15.75">
      <c r="A55" s="681"/>
      <c r="B55" s="682"/>
      <c r="C55" s="685"/>
      <c r="D55" s="685"/>
      <c r="E55" s="684"/>
      <c r="F55" s="693"/>
      <c r="G55" s="694"/>
      <c r="H55" s="694"/>
      <c r="I55" s="694"/>
      <c r="J55" s="695"/>
      <c r="K55" s="637"/>
      <c r="L55" s="685"/>
    </row>
    <row r="56" spans="1:14" ht="31.5">
      <c r="A56" s="687" t="s">
        <v>39</v>
      </c>
      <c r="B56" s="688" t="s">
        <v>1514</v>
      </c>
      <c r="C56" s="689"/>
      <c r="D56" s="689"/>
      <c r="E56" s="690"/>
      <c r="F56" s="689"/>
      <c r="G56" s="691"/>
      <c r="H56" s="691"/>
      <c r="I56" s="691"/>
      <c r="J56" s="692"/>
      <c r="K56" s="692">
        <f>SUBTOTAL(9,K57:K60)</f>
        <v>0</v>
      </c>
      <c r="L56" s="689"/>
    </row>
    <row r="57" spans="1:14" ht="31.5">
      <c r="A57" s="681">
        <f>IF(ISBLANK(E57),"",MAX($A$19:A56)+1)</f>
        <v>24</v>
      </c>
      <c r="B57" s="682" t="s">
        <v>1515</v>
      </c>
      <c r="C57" s="685"/>
      <c r="D57" s="685"/>
      <c r="E57" s="684" t="s">
        <v>6</v>
      </c>
      <c r="F57" s="693">
        <v>2</v>
      </c>
      <c r="G57" s="694"/>
      <c r="H57" s="694"/>
      <c r="I57" s="694"/>
      <c r="J57" s="695">
        <f>+G57+H57</f>
        <v>0</v>
      </c>
      <c r="K57" s="637">
        <f t="shared" ref="K57:K60" si="5">J57*$F57</f>
        <v>0</v>
      </c>
      <c r="L57" s="685"/>
    </row>
    <row r="58" spans="1:14" s="240" customFormat="1" ht="181.15" customHeight="1">
      <c r="A58" s="630">
        <f>IF(ISBLANK(E58),"",COUNTA($E$20:E58))</f>
        <v>25</v>
      </c>
      <c r="B58" s="639" t="s">
        <v>1289</v>
      </c>
      <c r="C58" s="737" t="s">
        <v>1288</v>
      </c>
      <c r="D58" s="638"/>
      <c r="E58" s="634" t="s">
        <v>1271</v>
      </c>
      <c r="F58" s="707">
        <v>45</v>
      </c>
      <c r="G58" s="636"/>
      <c r="H58" s="636"/>
      <c r="I58" s="636" t="e">
        <f>#REF!*#REF!</f>
        <v>#REF!</v>
      </c>
      <c r="J58" s="695">
        <f>+G58+H58</f>
        <v>0</v>
      </c>
      <c r="K58" s="637">
        <f t="shared" si="5"/>
        <v>0</v>
      </c>
      <c r="L58" s="638"/>
      <c r="N58" s="1047"/>
    </row>
    <row r="59" spans="1:14" ht="30.6" customHeight="1">
      <c r="A59" s="681">
        <v>27</v>
      </c>
      <c r="B59" s="682" t="s">
        <v>1290</v>
      </c>
      <c r="C59" s="685"/>
      <c r="D59" s="685"/>
      <c r="E59" s="684" t="s">
        <v>1005</v>
      </c>
      <c r="F59" s="693">
        <v>20</v>
      </c>
      <c r="G59" s="694"/>
      <c r="H59" s="694"/>
      <c r="I59" s="694"/>
      <c r="J59" s="637">
        <f t="shared" ref="J59:J60" si="6">+G59+H59+I59</f>
        <v>0</v>
      </c>
      <c r="K59" s="637">
        <f t="shared" si="5"/>
        <v>0</v>
      </c>
      <c r="L59" s="685"/>
    </row>
    <row r="60" spans="1:14" ht="15.75">
      <c r="A60" s="681" t="str">
        <f>IF(ISBLANK(E60),"",MAX($A$19:A59)+1)</f>
        <v/>
      </c>
      <c r="B60" s="682"/>
      <c r="C60" s="685"/>
      <c r="D60" s="685"/>
      <c r="E60" s="684"/>
      <c r="F60" s="693"/>
      <c r="G60" s="694"/>
      <c r="H60" s="694"/>
      <c r="I60" s="694"/>
      <c r="J60" s="695">
        <f t="shared" si="6"/>
        <v>0</v>
      </c>
      <c r="K60" s="637">
        <f t="shared" si="5"/>
        <v>0</v>
      </c>
      <c r="L60" s="685"/>
    </row>
  </sheetData>
  <autoFilter ref="A6:L60"/>
  <mergeCells count="7">
    <mergeCell ref="L6:L7"/>
    <mergeCell ref="A6:A7"/>
    <mergeCell ref="B6:B7"/>
    <mergeCell ref="C6:C7"/>
    <mergeCell ref="D6:D7"/>
    <mergeCell ref="E6:E7"/>
    <mergeCell ref="F6:F7"/>
  </mergeCells>
  <printOptions horizontalCentered="1"/>
  <pageMargins left="0.5" right="0.5" top="0.5" bottom="0.5" header="0.3" footer="0.3"/>
  <pageSetup paperSize="9" scale="70" orientation="landscape" r:id="rId1"/>
  <rowBreaks count="1" manualBreakCount="1">
    <brk id="44" max="11"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P81"/>
  <sheetViews>
    <sheetView view="pageBreakPreview" topLeftCell="A67" zoomScale="115" zoomScaleNormal="85" zoomScaleSheetLayoutView="115" workbookViewId="0">
      <selection activeCell="F11" sqref="F11"/>
    </sheetView>
  </sheetViews>
  <sheetFormatPr defaultRowHeight="14.25"/>
  <cols>
    <col min="1" max="1" width="4.5" customWidth="1"/>
    <col min="2" max="2" width="35.125" customWidth="1"/>
    <col min="3" max="4" width="28.125" customWidth="1"/>
    <col min="5" max="5" width="5.375" customWidth="1"/>
    <col min="6" max="6" width="10.875" customWidth="1"/>
    <col min="7" max="7" width="10.125" customWidth="1"/>
    <col min="8" max="9" width="10.875" customWidth="1"/>
    <col min="10" max="10" width="9.375" bestFit="1" customWidth="1"/>
    <col min="11" max="11" width="11.5" bestFit="1" customWidth="1"/>
    <col min="13" max="13" width="12.625" style="166" customWidth="1"/>
    <col min="14" max="14" width="11.75" style="166" customWidth="1"/>
    <col min="15" max="15" width="14.75" customWidth="1"/>
    <col min="16" max="16" width="14.25" customWidth="1"/>
  </cols>
  <sheetData>
    <row r="1" spans="1:12" ht="18">
      <c r="A1" s="1" t="s">
        <v>415</v>
      </c>
      <c r="B1" s="67"/>
      <c r="C1" s="3"/>
      <c r="D1" s="3"/>
      <c r="E1" s="4"/>
      <c r="F1" s="5"/>
      <c r="G1" s="6"/>
      <c r="H1" s="6"/>
      <c r="I1" s="6"/>
      <c r="J1" s="7"/>
      <c r="K1" s="8"/>
      <c r="L1" s="9"/>
    </row>
    <row r="2" spans="1:12" ht="15">
      <c r="A2" s="2" t="str">
        <f>"DỰ ÁN / PROJECT : "&amp;[6]COVER!K10</f>
        <v>DỰ ÁN / PROJECT : AN KHANG FOODS JSC</v>
      </c>
      <c r="B2" s="68"/>
      <c r="C2" s="10"/>
      <c r="D2" s="10"/>
      <c r="E2" s="11"/>
      <c r="F2" s="12"/>
      <c r="G2" s="13"/>
      <c r="H2" s="13"/>
      <c r="I2" s="13"/>
      <c r="J2" s="14"/>
      <c r="K2" s="15"/>
      <c r="L2" s="16"/>
    </row>
    <row r="3" spans="1:12" ht="15">
      <c r="A3" s="2" t="str">
        <f>"HẠNG MỤC / ITEM : "&amp;B8</f>
        <v>HẠNG MỤC / ITEM : BẢNG HIỆU+ CỔNG
 SIGNBOARD + GATE</v>
      </c>
      <c r="B3" s="69"/>
      <c r="C3" s="10"/>
      <c r="D3" s="10"/>
      <c r="E3" s="17"/>
      <c r="F3" s="12"/>
      <c r="G3" s="13"/>
      <c r="H3" s="13"/>
      <c r="I3" s="13"/>
      <c r="J3" s="14"/>
      <c r="K3" s="15"/>
      <c r="L3" s="16"/>
    </row>
    <row r="4" spans="1:12" ht="15">
      <c r="A4" s="2" t="str">
        <f>"CHỦ ĐẦU TƯ / : "&amp;[6]COVER!K19</f>
        <v>CHỦ ĐẦU TƯ / : AN KHANG FOODS JSC</v>
      </c>
      <c r="B4" s="69"/>
      <c r="C4" s="10"/>
      <c r="D4" s="10"/>
      <c r="E4" s="17"/>
      <c r="F4" s="12"/>
      <c r="G4" s="13"/>
      <c r="H4" s="13"/>
      <c r="I4" s="13"/>
      <c r="J4" s="14"/>
      <c r="K4" s="15"/>
      <c r="L4" s="16"/>
    </row>
    <row r="5" spans="1:12" ht="15">
      <c r="A5" s="18"/>
      <c r="B5" s="69"/>
      <c r="C5" s="66"/>
      <c r="D5" s="19"/>
      <c r="E5" s="17"/>
      <c r="F5" s="12"/>
      <c r="G5" s="13"/>
      <c r="H5" s="13"/>
      <c r="I5" s="13"/>
      <c r="J5" s="14"/>
      <c r="K5" s="15"/>
      <c r="L5" s="16"/>
    </row>
    <row r="6" spans="1:12" ht="24" customHeight="1">
      <c r="A6" s="1128" t="s">
        <v>50</v>
      </c>
      <c r="B6" s="1129" t="s">
        <v>49</v>
      </c>
      <c r="C6" s="1130" t="s">
        <v>51</v>
      </c>
      <c r="D6" s="1131" t="s">
        <v>52</v>
      </c>
      <c r="E6" s="1130" t="s">
        <v>53</v>
      </c>
      <c r="F6" s="1130" t="s">
        <v>54</v>
      </c>
      <c r="G6" s="130" t="s">
        <v>411</v>
      </c>
      <c r="H6" s="130"/>
      <c r="I6" s="130"/>
      <c r="J6" s="131" t="s">
        <v>412</v>
      </c>
      <c r="K6" s="131"/>
      <c r="L6" s="1124" t="s">
        <v>13</v>
      </c>
    </row>
    <row r="7" spans="1:12" ht="48">
      <c r="A7" s="1128"/>
      <c r="B7" s="1129"/>
      <c r="C7" s="1130"/>
      <c r="D7" s="1132"/>
      <c r="E7" s="1130"/>
      <c r="F7" s="1130"/>
      <c r="G7" s="88" t="s">
        <v>56</v>
      </c>
      <c r="H7" s="88" t="s">
        <v>55</v>
      </c>
      <c r="I7" s="88" t="s">
        <v>57</v>
      </c>
      <c r="J7" s="88" t="s">
        <v>413</v>
      </c>
      <c r="K7" s="88" t="s">
        <v>414</v>
      </c>
      <c r="L7" s="1124"/>
    </row>
    <row r="8" spans="1:12" ht="24">
      <c r="A8" s="93" t="str">
        <f>A21</f>
        <v>A</v>
      </c>
      <c r="B8" s="94" t="str">
        <f>B21</f>
        <v>BẢNG HIỆU+ CỔNG
 SIGNBOARD + GATE</v>
      </c>
      <c r="C8" s="95"/>
      <c r="D8" s="96"/>
      <c r="E8" s="97"/>
      <c r="F8" s="98"/>
      <c r="G8" s="99"/>
      <c r="H8" s="99"/>
      <c r="I8" s="99"/>
      <c r="J8" s="100"/>
      <c r="K8" s="101" t="e">
        <f>SUBTOTAL(9,K9:K20)</f>
        <v>#REF!</v>
      </c>
      <c r="L8" s="102"/>
    </row>
    <row r="9" spans="1:12" ht="24">
      <c r="A9" s="20" t="str">
        <f>A22</f>
        <v>B</v>
      </c>
      <c r="B9" s="70" t="str">
        <f>B22</f>
        <v>CÔNG TÁC ĐẤT
EARTHWORK</v>
      </c>
      <c r="C9" s="22"/>
      <c r="D9" s="22"/>
      <c r="E9" s="23"/>
      <c r="F9" s="24"/>
      <c r="G9" s="26"/>
      <c r="H9" s="26"/>
      <c r="I9" s="26"/>
      <c r="J9" s="27"/>
      <c r="K9" s="38" t="e">
        <f>K22</f>
        <v>#REF!</v>
      </c>
      <c r="L9" s="29"/>
    </row>
    <row r="10" spans="1:12" ht="24">
      <c r="A10" s="20" t="str">
        <f>A30</f>
        <v>C</v>
      </c>
      <c r="B10" s="70" t="str">
        <f>B30</f>
        <v>CÔNG TÁC BÊ TÔNG
CONCRETE WORK</v>
      </c>
      <c r="C10" s="22"/>
      <c r="D10" s="22"/>
      <c r="E10" s="23"/>
      <c r="F10" s="24"/>
      <c r="G10" s="26"/>
      <c r="H10" s="26"/>
      <c r="I10" s="26"/>
      <c r="J10" s="27"/>
      <c r="K10" s="38" t="e">
        <f>K30</f>
        <v>#REF!</v>
      </c>
      <c r="L10" s="29"/>
    </row>
    <row r="11" spans="1:12" ht="24">
      <c r="A11" s="20" t="str">
        <f>A40</f>
        <v>D</v>
      </c>
      <c r="B11" s="70" t="str">
        <f>B40</f>
        <v>CÔNG TÁC VÁN KHUÔN
FORMWORK</v>
      </c>
      <c r="C11" s="22"/>
      <c r="D11" s="22"/>
      <c r="E11" s="23"/>
      <c r="F11" s="24"/>
      <c r="G11" s="26"/>
      <c r="H11" s="26"/>
      <c r="I11" s="26"/>
      <c r="J11" s="27"/>
      <c r="K11" s="38" t="e">
        <f>K40</f>
        <v>#REF!</v>
      </c>
      <c r="L11" s="29"/>
    </row>
    <row r="12" spans="1:12" ht="24">
      <c r="A12" s="20" t="str">
        <f>A48</f>
        <v>E</v>
      </c>
      <c r="B12" s="70" t="str">
        <f>B48</f>
        <v>CÔNG TÁC CỐT THÉP
REBAR WORK</v>
      </c>
      <c r="C12" s="22"/>
      <c r="D12" s="22"/>
      <c r="E12" s="23"/>
      <c r="F12" s="24"/>
      <c r="G12" s="26"/>
      <c r="H12" s="26"/>
      <c r="I12" s="26"/>
      <c r="J12" s="27"/>
      <c r="K12" s="38" t="e">
        <f>K48</f>
        <v>#REF!</v>
      </c>
      <c r="L12" s="29"/>
    </row>
    <row r="13" spans="1:12" ht="24">
      <c r="A13" s="20" t="str">
        <f>A55</f>
        <v>F</v>
      </c>
      <c r="B13" s="70" t="str">
        <f>B55</f>
        <v>CÔNG TÁC XÂY 
BRICK WALL</v>
      </c>
      <c r="C13" s="22"/>
      <c r="D13" s="22"/>
      <c r="E13" s="23"/>
      <c r="F13" s="24"/>
      <c r="G13" s="26"/>
      <c r="H13" s="26"/>
      <c r="I13" s="26"/>
      <c r="J13" s="27"/>
      <c r="K13" s="38" t="e">
        <f>K55</f>
        <v>#REF!</v>
      </c>
      <c r="L13" s="29"/>
    </row>
    <row r="14" spans="1:12" ht="24">
      <c r="A14" s="20" t="str">
        <f>A59</f>
        <v>G</v>
      </c>
      <c r="B14" s="70" t="str">
        <f>B59</f>
        <v>CÔNG TÁC TÔ TRÁT
PLASTERING WORK</v>
      </c>
      <c r="C14" s="22"/>
      <c r="D14" s="22"/>
      <c r="E14" s="23"/>
      <c r="F14" s="24"/>
      <c r="G14" s="26"/>
      <c r="H14" s="26"/>
      <c r="I14" s="26"/>
      <c r="J14" s="27"/>
      <c r="K14" s="38" t="e">
        <f>K59</f>
        <v>#REF!</v>
      </c>
      <c r="L14" s="29"/>
    </row>
    <row r="15" spans="1:12" ht="24">
      <c r="A15" s="20" t="str">
        <f>A63</f>
        <v>H</v>
      </c>
      <c r="B15" s="70" t="str">
        <f>B63</f>
        <v>CÔNG TÁC SƠN
PAINTING WORK</v>
      </c>
      <c r="C15" s="22"/>
      <c r="D15" s="22"/>
      <c r="E15" s="23"/>
      <c r="F15" s="24"/>
      <c r="G15" s="26"/>
      <c r="H15" s="26"/>
      <c r="I15" s="26"/>
      <c r="J15" s="27"/>
      <c r="K15" s="38" t="e">
        <f>K63</f>
        <v>#REF!</v>
      </c>
      <c r="L15" s="29"/>
    </row>
    <row r="16" spans="1:12" ht="24">
      <c r="A16" s="20" t="str">
        <f>A66</f>
        <v>I</v>
      </c>
      <c r="B16" s="70" t="str">
        <f>B66</f>
        <v>CÔNG TÁC CHỐNG THẤM + ốp lát
WATERPROOFING WORK+ TILLING WORK</v>
      </c>
      <c r="C16" s="22"/>
      <c r="D16" s="22"/>
      <c r="E16" s="23"/>
      <c r="F16" s="24"/>
      <c r="G16" s="26"/>
      <c r="H16" s="26"/>
      <c r="I16" s="26"/>
      <c r="J16" s="27"/>
      <c r="K16" s="38" t="e">
        <f>K66</f>
        <v>#REF!</v>
      </c>
      <c r="L16" s="29"/>
    </row>
    <row r="17" spans="1:15" ht="24">
      <c r="A17" s="20" t="str">
        <f>A69</f>
        <v>L</v>
      </c>
      <c r="B17" s="70" t="str">
        <f>B69</f>
        <v>CÔNG TÁC KHÁC
OTHER WORK</v>
      </c>
      <c r="C17" s="22"/>
      <c r="D17" s="22"/>
      <c r="E17" s="23"/>
      <c r="F17" s="24"/>
      <c r="G17" s="26"/>
      <c r="H17" s="26"/>
      <c r="I17" s="26"/>
      <c r="J17" s="27"/>
      <c r="K17" s="38">
        <f>K69</f>
        <v>321715200</v>
      </c>
      <c r="L17" s="29"/>
    </row>
    <row r="18" spans="1:15" ht="24">
      <c r="A18" s="20" t="str">
        <f>A75</f>
        <v>M</v>
      </c>
      <c r="B18" s="70" t="str">
        <f>B75</f>
        <v>CÔNG TÁC BỔ SUNG TỪ NHÀ THẦU
ADDITIONAL WORK FROM THE CONTRACTOR</v>
      </c>
      <c r="C18" s="22"/>
      <c r="D18" s="22"/>
      <c r="E18" s="23"/>
      <c r="F18" s="24"/>
      <c r="G18" s="26"/>
      <c r="H18" s="26"/>
      <c r="I18" s="26"/>
      <c r="J18" s="27"/>
      <c r="K18" s="38">
        <f>K75</f>
        <v>0</v>
      </c>
      <c r="L18" s="29"/>
    </row>
    <row r="19" spans="1:15">
      <c r="A19" s="20"/>
      <c r="B19" s="21"/>
      <c r="C19" s="22"/>
      <c r="D19" s="22"/>
      <c r="E19" s="23"/>
      <c r="F19" s="24"/>
      <c r="G19" s="26"/>
      <c r="H19" s="26"/>
      <c r="I19" s="26"/>
      <c r="J19" s="27"/>
      <c r="K19" s="28"/>
      <c r="L19" s="29"/>
    </row>
    <row r="20" spans="1:15">
      <c r="A20" s="20"/>
      <c r="B20" s="21"/>
      <c r="C20" s="22"/>
      <c r="D20" s="22"/>
      <c r="E20" s="23"/>
      <c r="F20" s="24"/>
      <c r="G20" s="26"/>
      <c r="H20" s="26"/>
      <c r="I20" s="26"/>
      <c r="J20" s="27"/>
      <c r="K20" s="28"/>
      <c r="L20" s="29"/>
    </row>
    <row r="21" spans="1:15" ht="24">
      <c r="A21" s="93" t="s">
        <v>21</v>
      </c>
      <c r="B21" s="94" t="s">
        <v>630</v>
      </c>
      <c r="C21" s="95"/>
      <c r="D21" s="96"/>
      <c r="E21" s="97"/>
      <c r="F21" s="98"/>
      <c r="G21" s="99"/>
      <c r="H21" s="99"/>
      <c r="I21" s="99"/>
      <c r="J21" s="100"/>
      <c r="K21" s="101">
        <f>SUBTOTAL(9,K81:K321)</f>
        <v>0</v>
      </c>
      <c r="L21" s="102"/>
      <c r="M21" s="166" t="s">
        <v>450</v>
      </c>
      <c r="O21" s="145">
        <v>1.18</v>
      </c>
    </row>
    <row r="22" spans="1:15" ht="24">
      <c r="A22" s="86" t="s">
        <v>29</v>
      </c>
      <c r="B22" s="87" t="s">
        <v>60</v>
      </c>
      <c r="C22" s="85"/>
      <c r="D22" s="85"/>
      <c r="E22" s="82"/>
      <c r="F22" s="85"/>
      <c r="G22" s="83"/>
      <c r="H22" s="83"/>
      <c r="I22" s="83"/>
      <c r="J22" s="84"/>
      <c r="K22" s="84" t="e">
        <f>SUBTOTAL(9,K23:K29)</f>
        <v>#REF!</v>
      </c>
      <c r="L22" s="85"/>
    </row>
    <row r="23" spans="1:15" s="73" customFormat="1" ht="24">
      <c r="A23" s="30">
        <f>IF(ISBLANK(E23),"",COUNTA($E$21:E23))</f>
        <v>1</v>
      </c>
      <c r="B23" s="70" t="s">
        <v>82</v>
      </c>
      <c r="C23" s="32"/>
      <c r="D23" s="32"/>
      <c r="E23" s="23" t="s">
        <v>0</v>
      </c>
      <c r="F23" s="34">
        <f>4*1*1.7*1.55*2*1.3</f>
        <v>27.404</v>
      </c>
      <c r="G23" s="25" t="e">
        <f t="shared" ref="G23:H28" si="0">M23*$O$21</f>
        <v>#REF!</v>
      </c>
      <c r="H23" s="25" t="e">
        <f t="shared" si="0"/>
        <v>#REF!</v>
      </c>
      <c r="I23" s="25"/>
      <c r="J23" s="35" t="e">
        <f t="shared" ref="J23:J28" si="1">+G23+H23+I23</f>
        <v>#REF!</v>
      </c>
      <c r="K23" s="28" t="e">
        <f t="shared" ref="K23:K28" si="2">J23*$F23</f>
        <v>#REF!</v>
      </c>
      <c r="L23" s="32"/>
      <c r="M23" s="137" t="e">
        <f>'10_TRAM GAS'!M18</f>
        <v>#REF!</v>
      </c>
      <c r="N23" s="137" t="e">
        <f>'10_TRAM GAS'!N18</f>
        <v>#REF!</v>
      </c>
    </row>
    <row r="24" spans="1:15" s="73" customFormat="1" ht="36">
      <c r="A24" s="30">
        <f>IF(ISBLANK(E24),"",COUNTA($E$21:E24))</f>
        <v>2</v>
      </c>
      <c r="B24" s="70" t="s">
        <v>179</v>
      </c>
      <c r="C24" s="32"/>
      <c r="D24" s="32"/>
      <c r="E24" s="23" t="s">
        <v>0</v>
      </c>
      <c r="F24" s="34">
        <f>((6+0.8)*2*0.4*0.4+(1.4*2+0.2+1.1)*0.4*0.4)*2*1.3</f>
        <v>7.3632000000000009</v>
      </c>
      <c r="G24" s="25" t="e">
        <f t="shared" si="0"/>
        <v>#REF!</v>
      </c>
      <c r="H24" s="25" t="e">
        <f t="shared" si="0"/>
        <v>#REF!</v>
      </c>
      <c r="I24" s="25"/>
      <c r="J24" s="35" t="e">
        <f t="shared" si="1"/>
        <v>#REF!</v>
      </c>
      <c r="K24" s="28" t="e">
        <f t="shared" si="2"/>
        <v>#REF!</v>
      </c>
      <c r="L24" s="32"/>
      <c r="M24" s="137" t="e">
        <f>'10_TRAM GAS'!M19</f>
        <v>#REF!</v>
      </c>
      <c r="N24" s="137" t="e">
        <f>'10_TRAM GAS'!N19</f>
        <v>#REF!</v>
      </c>
    </row>
    <row r="25" spans="1:15" ht="24">
      <c r="A25" s="30">
        <f>IF(ISBLANK(E25),"",COUNTA($E$21:E25))</f>
        <v>3</v>
      </c>
      <c r="B25" s="70" t="s">
        <v>84</v>
      </c>
      <c r="C25" s="32"/>
      <c r="D25" s="32"/>
      <c r="E25" s="23" t="s">
        <v>0</v>
      </c>
      <c r="F25" s="34">
        <f>(F23-F31-F33-F36/3-F32-F34/2)*1.2</f>
        <v>25.6892</v>
      </c>
      <c r="G25" s="25" t="e">
        <f t="shared" si="0"/>
        <v>#REF!</v>
      </c>
      <c r="H25" s="25" t="e">
        <f t="shared" si="0"/>
        <v>#REF!</v>
      </c>
      <c r="I25" s="25"/>
      <c r="J25" s="35" t="e">
        <f t="shared" si="1"/>
        <v>#REF!</v>
      </c>
      <c r="K25" s="28" t="e">
        <f t="shared" si="2"/>
        <v>#REF!</v>
      </c>
      <c r="L25" s="32"/>
      <c r="M25" s="137" t="e">
        <f>'10_TRAM GAS'!M20</f>
        <v>#REF!</v>
      </c>
      <c r="N25" s="137" t="e">
        <f>'10_TRAM GAS'!N20</f>
        <v>#REF!</v>
      </c>
    </row>
    <row r="26" spans="1:15" ht="36">
      <c r="A26" s="30"/>
      <c r="B26" s="70" t="s">
        <v>126</v>
      </c>
      <c r="C26" s="32"/>
      <c r="D26" s="32"/>
      <c r="E26" s="23" t="s">
        <v>0</v>
      </c>
      <c r="F26" s="34">
        <f>F23+F24-F25</f>
        <v>9.078000000000003</v>
      </c>
      <c r="G26" s="25" t="e">
        <f t="shared" si="0"/>
        <v>#REF!</v>
      </c>
      <c r="H26" s="25" t="e">
        <f t="shared" si="0"/>
        <v>#REF!</v>
      </c>
      <c r="I26" s="25"/>
      <c r="J26" s="35" t="e">
        <f t="shared" si="1"/>
        <v>#REF!</v>
      </c>
      <c r="K26" s="28" t="e">
        <f t="shared" si="2"/>
        <v>#REF!</v>
      </c>
      <c r="L26" s="32"/>
      <c r="M26" s="137" t="e">
        <f>'10_TRAM GAS'!M21</f>
        <v>#REF!</v>
      </c>
      <c r="N26" s="137" t="e">
        <f>'09 BE_XLNT+NHA DIEU HANH'!N24</f>
        <v>#REF!</v>
      </c>
    </row>
    <row r="27" spans="1:15" ht="24">
      <c r="A27" s="30"/>
      <c r="B27" s="70" t="s">
        <v>85</v>
      </c>
      <c r="C27" s="32"/>
      <c r="D27" s="32"/>
      <c r="E27" s="23" t="s">
        <v>3</v>
      </c>
      <c r="F27" s="34">
        <f>1.3*6*0.1*2</f>
        <v>1.5600000000000003</v>
      </c>
      <c r="G27" s="25" t="e">
        <f t="shared" si="0"/>
        <v>#REF!</v>
      </c>
      <c r="H27" s="25" t="e">
        <f t="shared" si="0"/>
        <v>#REF!</v>
      </c>
      <c r="I27" s="25"/>
      <c r="J27" s="35" t="e">
        <f t="shared" si="1"/>
        <v>#REF!</v>
      </c>
      <c r="K27" s="28" t="e">
        <f t="shared" si="2"/>
        <v>#REF!</v>
      </c>
      <c r="L27" s="32"/>
      <c r="M27" s="137" t="e">
        <f>'10_TRAM GAS'!M22</f>
        <v>#REF!</v>
      </c>
      <c r="N27" s="137" t="e">
        <f>'10_TRAM GAS'!N22</f>
        <v>#REF!</v>
      </c>
    </row>
    <row r="28" spans="1:15" ht="36">
      <c r="A28" s="30"/>
      <c r="B28" s="70" t="s">
        <v>58</v>
      </c>
      <c r="C28" s="32"/>
      <c r="D28" s="32"/>
      <c r="E28" s="23" t="s">
        <v>3</v>
      </c>
      <c r="F28" s="34">
        <f>((6+0.8)*2*0.4+(1.4*2+0.2+1.1)*0.4)*2</f>
        <v>14.16</v>
      </c>
      <c r="G28" s="25" t="e">
        <f t="shared" si="0"/>
        <v>#REF!</v>
      </c>
      <c r="H28" s="25" t="e">
        <f t="shared" si="0"/>
        <v>#REF!</v>
      </c>
      <c r="I28" s="25"/>
      <c r="J28" s="35" t="e">
        <f t="shared" si="1"/>
        <v>#REF!</v>
      </c>
      <c r="K28" s="28" t="e">
        <f t="shared" si="2"/>
        <v>#REF!</v>
      </c>
      <c r="L28" s="32"/>
      <c r="M28" s="137" t="e">
        <f>'10_TRAM GAS'!M22</f>
        <v>#REF!</v>
      </c>
      <c r="N28" s="137" t="e">
        <f>'10_TRAM GAS'!N22</f>
        <v>#REF!</v>
      </c>
    </row>
    <row r="29" spans="1:15">
      <c r="A29" s="30"/>
      <c r="B29" s="70"/>
      <c r="C29" s="32"/>
      <c r="D29" s="32"/>
      <c r="E29" s="23"/>
      <c r="F29" s="34"/>
      <c r="G29" s="25"/>
      <c r="H29" s="25"/>
      <c r="I29" s="25"/>
      <c r="J29" s="35"/>
      <c r="K29" s="28"/>
      <c r="L29" s="32"/>
    </row>
    <row r="30" spans="1:15" ht="36">
      <c r="A30" s="86" t="s">
        <v>31</v>
      </c>
      <c r="B30" s="87" t="s">
        <v>61</v>
      </c>
      <c r="C30" s="85"/>
      <c r="D30" s="85" t="s">
        <v>128</v>
      </c>
      <c r="E30" s="82"/>
      <c r="F30" s="85"/>
      <c r="G30" s="83"/>
      <c r="H30" s="83"/>
      <c r="I30" s="83"/>
      <c r="J30" s="84"/>
      <c r="K30" s="84" t="e">
        <f>SUBTOTAL(9,K31:K39)</f>
        <v>#REF!</v>
      </c>
      <c r="L30" s="85"/>
    </row>
    <row r="31" spans="1:15" ht="24">
      <c r="A31" s="30">
        <f>IF(ISBLANK(E31),"",COUNTA($E$21:E31))</f>
        <v>7</v>
      </c>
      <c r="B31" s="70" t="s">
        <v>182</v>
      </c>
      <c r="C31" s="32"/>
      <c r="D31" s="32"/>
      <c r="E31" s="23" t="s">
        <v>0</v>
      </c>
      <c r="F31" s="34">
        <f>4*1*1.7*0.05*2</f>
        <v>0.68</v>
      </c>
      <c r="G31" s="25" t="e">
        <f t="shared" ref="G31:G38" si="3">M31*$O$21</f>
        <v>#REF!</v>
      </c>
      <c r="H31" s="25" t="e">
        <f t="shared" ref="H31:H38" si="4">N31*$O$21</f>
        <v>#REF!</v>
      </c>
      <c r="I31" s="25"/>
      <c r="J31" s="35" t="e">
        <f t="shared" ref="J31:J38" si="5">+G31+H31+I31</f>
        <v>#REF!</v>
      </c>
      <c r="K31" s="28" t="e">
        <f t="shared" ref="K31:K38" si="6">J31*$F31</f>
        <v>#REF!</v>
      </c>
      <c r="L31" s="32"/>
      <c r="M31" s="166" t="e">
        <f>'10_TRAM GAS'!M26</f>
        <v>#REF!</v>
      </c>
      <c r="N31" s="166" t="e">
        <f>'10_TRAM GAS'!N26</f>
        <v>#REF!</v>
      </c>
    </row>
    <row r="32" spans="1:15" ht="24">
      <c r="A32" s="30">
        <f>IF(ISBLANK(E32),"",COUNTA($E$21:E32))</f>
        <v>8</v>
      </c>
      <c r="B32" s="70" t="s">
        <v>130</v>
      </c>
      <c r="C32" s="32"/>
      <c r="D32" s="32"/>
      <c r="E32" s="23" t="s">
        <v>0</v>
      </c>
      <c r="F32" s="34">
        <f>((6+0.8)*2*0.4*0.05+(1.4*2+0.2+1.1)*0.4*0.05)*2</f>
        <v>0.70800000000000007</v>
      </c>
      <c r="G32" s="25" t="e">
        <f t="shared" si="3"/>
        <v>#REF!</v>
      </c>
      <c r="H32" s="25" t="e">
        <f t="shared" si="4"/>
        <v>#REF!</v>
      </c>
      <c r="I32" s="25"/>
      <c r="J32" s="35" t="e">
        <f t="shared" si="5"/>
        <v>#REF!</v>
      </c>
      <c r="K32" s="28" t="e">
        <f t="shared" si="6"/>
        <v>#REF!</v>
      </c>
      <c r="L32" s="32"/>
      <c r="M32" s="166" t="e">
        <f>M31</f>
        <v>#REF!</v>
      </c>
      <c r="N32" s="166" t="e">
        <f>N31</f>
        <v>#REF!</v>
      </c>
    </row>
    <row r="33" spans="1:14" ht="24">
      <c r="A33" s="30">
        <f>IF(ISBLANK(E33),"",COUNTA($E$21:E33))</f>
        <v>9</v>
      </c>
      <c r="B33" s="70" t="s">
        <v>88</v>
      </c>
      <c r="C33" s="32"/>
      <c r="D33" s="32"/>
      <c r="E33" s="23" t="s">
        <v>0</v>
      </c>
      <c r="F33" s="34">
        <f>8*1.8*0.8*0.25</f>
        <v>2.8800000000000003</v>
      </c>
      <c r="G33" s="25" t="e">
        <f t="shared" si="3"/>
        <v>#REF!</v>
      </c>
      <c r="H33" s="25" t="e">
        <f t="shared" si="4"/>
        <v>#REF!</v>
      </c>
      <c r="I33" s="25"/>
      <c r="J33" s="35" t="e">
        <f t="shared" si="5"/>
        <v>#REF!</v>
      </c>
      <c r="K33" s="28" t="e">
        <f t="shared" si="6"/>
        <v>#REF!</v>
      </c>
      <c r="L33" s="32"/>
      <c r="M33" s="166" t="e">
        <f>'10_TRAM GAS'!M28</f>
        <v>#REF!</v>
      </c>
      <c r="N33" s="166" t="e">
        <f>'10_TRAM GAS'!N28</f>
        <v>#REF!</v>
      </c>
    </row>
    <row r="34" spans="1:14" ht="24">
      <c r="A34" s="30">
        <f>IF(ISBLANK(E34),"",COUNTA($E$21:E34))</f>
        <v>10</v>
      </c>
      <c r="B34" s="70" t="s">
        <v>517</v>
      </c>
      <c r="C34" s="32"/>
      <c r="D34" s="32"/>
      <c r="E34" s="23" t="s">
        <v>0</v>
      </c>
      <c r="F34" s="34">
        <f>((6*2+0.8*3+1.8)*0.2*0.3+2.1*0.1*0.3)*2</f>
        <v>2.0699999999999998</v>
      </c>
      <c r="G34" s="25" t="e">
        <f t="shared" si="3"/>
        <v>#REF!</v>
      </c>
      <c r="H34" s="25" t="e">
        <f t="shared" si="4"/>
        <v>#REF!</v>
      </c>
      <c r="I34" s="25"/>
      <c r="J34" s="35" t="e">
        <f t="shared" si="5"/>
        <v>#REF!</v>
      </c>
      <c r="K34" s="28" t="e">
        <f t="shared" si="6"/>
        <v>#REF!</v>
      </c>
      <c r="L34" s="32"/>
      <c r="M34" s="166" t="e">
        <f t="shared" ref="M34:N38" si="7">M33</f>
        <v>#REF!</v>
      </c>
      <c r="N34" s="166" t="e">
        <f t="shared" si="7"/>
        <v>#REF!</v>
      </c>
    </row>
    <row r="35" spans="1:14" ht="24">
      <c r="A35" s="30">
        <f>IF(ISBLANK(E35),"",COUNTA($E$21:E35))</f>
        <v>11</v>
      </c>
      <c r="B35" s="70" t="s">
        <v>184</v>
      </c>
      <c r="C35" s="32"/>
      <c r="D35" s="32"/>
      <c r="E35" s="23" t="s">
        <v>0</v>
      </c>
      <c r="F35" s="34">
        <f>1.3*6*0.1*2</f>
        <v>1.5600000000000003</v>
      </c>
      <c r="G35" s="25" t="e">
        <f t="shared" si="3"/>
        <v>#REF!</v>
      </c>
      <c r="H35" s="25" t="e">
        <f t="shared" si="4"/>
        <v>#REF!</v>
      </c>
      <c r="I35" s="25"/>
      <c r="J35" s="35" t="e">
        <f t="shared" si="5"/>
        <v>#REF!</v>
      </c>
      <c r="K35" s="28" t="e">
        <f t="shared" si="6"/>
        <v>#REF!</v>
      </c>
      <c r="L35" s="32"/>
      <c r="M35" s="166" t="e">
        <f t="shared" si="7"/>
        <v>#REF!</v>
      </c>
      <c r="N35" s="166" t="e">
        <f t="shared" si="7"/>
        <v>#REF!</v>
      </c>
    </row>
    <row r="36" spans="1:14" ht="24">
      <c r="A36" s="30">
        <f>IF(ISBLANK(E36),"",COUNTA($E$21:E36))</f>
        <v>12</v>
      </c>
      <c r="B36" s="70" t="s">
        <v>91</v>
      </c>
      <c r="C36" s="32"/>
      <c r="D36" s="32"/>
      <c r="E36" s="23" t="s">
        <v>0</v>
      </c>
      <c r="F36" s="34">
        <f>16*3.25*0.2*0.2</f>
        <v>2.08</v>
      </c>
      <c r="G36" s="25" t="e">
        <f t="shared" si="3"/>
        <v>#REF!</v>
      </c>
      <c r="H36" s="25" t="e">
        <f t="shared" si="4"/>
        <v>#REF!</v>
      </c>
      <c r="I36" s="25"/>
      <c r="J36" s="35" t="e">
        <f t="shared" si="5"/>
        <v>#REF!</v>
      </c>
      <c r="K36" s="28" t="e">
        <f t="shared" si="6"/>
        <v>#REF!</v>
      </c>
      <c r="L36" s="32"/>
      <c r="M36" s="166" t="e">
        <f t="shared" si="7"/>
        <v>#REF!</v>
      </c>
      <c r="N36" s="166" t="e">
        <f t="shared" si="7"/>
        <v>#REF!</v>
      </c>
    </row>
    <row r="37" spans="1:14" ht="24">
      <c r="A37" s="30">
        <f>IF(ISBLANK(E37),"",COUNTA($E$21:E37))</f>
        <v>13</v>
      </c>
      <c r="B37" s="70" t="s">
        <v>92</v>
      </c>
      <c r="C37" s="32"/>
      <c r="D37" s="32">
        <v>0</v>
      </c>
      <c r="E37" s="23" t="s">
        <v>0</v>
      </c>
      <c r="F37" s="34">
        <f>((6*3+0.8*3+1.8)*0.2*0.3)*2</f>
        <v>2.6640000000000001</v>
      </c>
      <c r="G37" s="25" t="e">
        <f t="shared" si="3"/>
        <v>#REF!</v>
      </c>
      <c r="H37" s="25" t="e">
        <f t="shared" si="4"/>
        <v>#REF!</v>
      </c>
      <c r="I37" s="25"/>
      <c r="J37" s="35" t="e">
        <f t="shared" si="5"/>
        <v>#REF!</v>
      </c>
      <c r="K37" s="28" t="e">
        <f t="shared" si="6"/>
        <v>#REF!</v>
      </c>
      <c r="L37" s="32"/>
      <c r="M37" s="166" t="e">
        <f t="shared" si="7"/>
        <v>#REF!</v>
      </c>
      <c r="N37" s="166" t="e">
        <f t="shared" si="7"/>
        <v>#REF!</v>
      </c>
    </row>
    <row r="38" spans="1:14" ht="24">
      <c r="A38" s="30">
        <f>IF(ISBLANK(E38),"",COUNTA($E$21:E38))</f>
        <v>14</v>
      </c>
      <c r="B38" s="70" t="s">
        <v>615</v>
      </c>
      <c r="C38" s="32"/>
      <c r="D38" s="32"/>
      <c r="E38" s="23" t="s">
        <v>0</v>
      </c>
      <c r="F38" s="34">
        <f>(6*1.2*0.1+1.4*0.5*0.1)*2</f>
        <v>1.5799999999999998</v>
      </c>
      <c r="G38" s="25" t="e">
        <f t="shared" si="3"/>
        <v>#REF!</v>
      </c>
      <c r="H38" s="25" t="e">
        <f t="shared" si="4"/>
        <v>#REF!</v>
      </c>
      <c r="I38" s="25"/>
      <c r="J38" s="35" t="e">
        <f t="shared" si="5"/>
        <v>#REF!</v>
      </c>
      <c r="K38" s="28" t="e">
        <f t="shared" si="6"/>
        <v>#REF!</v>
      </c>
      <c r="L38" s="32"/>
      <c r="M38" s="166" t="e">
        <f t="shared" si="7"/>
        <v>#REF!</v>
      </c>
      <c r="N38" s="166" t="e">
        <f t="shared" si="7"/>
        <v>#REF!</v>
      </c>
    </row>
    <row r="39" spans="1:14">
      <c r="A39" s="30"/>
      <c r="B39" s="70"/>
      <c r="C39" s="32"/>
      <c r="D39" s="32"/>
      <c r="E39" s="23"/>
      <c r="F39" s="34"/>
      <c r="G39" s="25"/>
      <c r="H39" s="25"/>
      <c r="I39" s="25"/>
      <c r="J39" s="35"/>
      <c r="K39" s="28"/>
      <c r="L39" s="32"/>
    </row>
    <row r="40" spans="1:14" ht="36">
      <c r="A40" s="86" t="s">
        <v>32</v>
      </c>
      <c r="B40" s="87" t="s">
        <v>62</v>
      </c>
      <c r="C40" s="85" t="s">
        <v>434</v>
      </c>
      <c r="D40" s="85"/>
      <c r="E40" s="82"/>
      <c r="F40" s="85"/>
      <c r="G40" s="83"/>
      <c r="H40" s="83"/>
      <c r="I40" s="83"/>
      <c r="J40" s="84"/>
      <c r="K40" s="84" t="e">
        <f>SUBTOTAL(9,K41:K47)</f>
        <v>#REF!</v>
      </c>
      <c r="L40" s="85"/>
    </row>
    <row r="41" spans="1:14" ht="24">
      <c r="A41" s="30">
        <f>IF(ISBLANK(E41),"",COUNTA($E$21:E41))</f>
        <v>15</v>
      </c>
      <c r="B41" s="70" t="s">
        <v>94</v>
      </c>
      <c r="C41" s="32"/>
      <c r="D41" s="32"/>
      <c r="E41" s="23" t="s">
        <v>3</v>
      </c>
      <c r="F41" s="34">
        <f>4*(1+1.7)*2*0.05*2</f>
        <v>2.16</v>
      </c>
      <c r="G41" s="25" t="e">
        <f t="shared" ref="G41:G46" si="8">M41*$O$21</f>
        <v>#REF!</v>
      </c>
      <c r="H41" s="25" t="e">
        <f t="shared" ref="H41:H46" si="9">N41*$O$21</f>
        <v>#REF!</v>
      </c>
      <c r="I41" s="25"/>
      <c r="J41" s="35" t="e">
        <f t="shared" ref="J41:J46" si="10">+G41+H41+I41</f>
        <v>#REF!</v>
      </c>
      <c r="K41" s="28" t="e">
        <f t="shared" ref="K41:K46" si="11">J41*$F41</f>
        <v>#REF!</v>
      </c>
      <c r="L41" s="32"/>
      <c r="M41" s="166" t="e">
        <f>'10_TRAM GAS'!M35</f>
        <v>#REF!</v>
      </c>
      <c r="N41" s="166" t="e">
        <f>'10_TRAM GAS'!N35</f>
        <v>#REF!</v>
      </c>
    </row>
    <row r="42" spans="1:14" ht="24">
      <c r="A42" s="30">
        <f>IF(ISBLANK(E42),"",COUNTA($E$21:E42))</f>
        <v>16</v>
      </c>
      <c r="B42" s="70" t="s">
        <v>166</v>
      </c>
      <c r="C42" s="32"/>
      <c r="D42" s="32"/>
      <c r="E42" s="23" t="s">
        <v>3</v>
      </c>
      <c r="F42" s="34">
        <f>((6+0.8)*2*2*0.05+(1.4*2+0.2+1.1)*2*0.05)*2</f>
        <v>3.54</v>
      </c>
      <c r="G42" s="25" t="e">
        <f t="shared" si="8"/>
        <v>#REF!</v>
      </c>
      <c r="H42" s="25" t="e">
        <f t="shared" si="9"/>
        <v>#REF!</v>
      </c>
      <c r="I42" s="25"/>
      <c r="J42" s="35" t="e">
        <f t="shared" si="10"/>
        <v>#REF!</v>
      </c>
      <c r="K42" s="28" t="e">
        <f t="shared" si="11"/>
        <v>#REF!</v>
      </c>
      <c r="L42" s="32"/>
      <c r="M42" s="166" t="e">
        <f t="shared" ref="M42:N46" si="12">M41</f>
        <v>#REF!</v>
      </c>
      <c r="N42" s="166" t="e">
        <f t="shared" si="12"/>
        <v>#REF!</v>
      </c>
    </row>
    <row r="43" spans="1:14" ht="24">
      <c r="A43" s="30">
        <f>IF(ISBLANK(E43),"",COUNTA($E$21:E43))</f>
        <v>17</v>
      </c>
      <c r="B43" s="70" t="s">
        <v>95</v>
      </c>
      <c r="C43" s="32"/>
      <c r="D43" s="32"/>
      <c r="E43" s="23" t="s">
        <v>3</v>
      </c>
      <c r="F43" s="34">
        <f>8*(1.8+0.8)*2*0.25</f>
        <v>10.4</v>
      </c>
      <c r="G43" s="25" t="e">
        <f t="shared" si="8"/>
        <v>#REF!</v>
      </c>
      <c r="H43" s="25" t="e">
        <f t="shared" si="9"/>
        <v>#REF!</v>
      </c>
      <c r="I43" s="25"/>
      <c r="J43" s="35" t="e">
        <f t="shared" si="10"/>
        <v>#REF!</v>
      </c>
      <c r="K43" s="28" t="e">
        <f t="shared" si="11"/>
        <v>#REF!</v>
      </c>
      <c r="L43" s="32"/>
      <c r="M43" s="166" t="e">
        <f t="shared" si="12"/>
        <v>#REF!</v>
      </c>
      <c r="N43" s="166" t="e">
        <f t="shared" si="12"/>
        <v>#REF!</v>
      </c>
    </row>
    <row r="44" spans="1:14" ht="24">
      <c r="A44" s="30">
        <f>IF(ISBLANK(E44),"",COUNTA($E$21:E44))</f>
        <v>18</v>
      </c>
      <c r="B44" s="70" t="s">
        <v>169</v>
      </c>
      <c r="C44" s="32"/>
      <c r="D44" s="32"/>
      <c r="E44" s="23" t="s">
        <v>3</v>
      </c>
      <c r="F44" s="34">
        <f>((6*2+0.8*3+1.8)*2*0.3+2.1*2*0.3)*2</f>
        <v>21.959999999999997</v>
      </c>
      <c r="G44" s="25" t="e">
        <f t="shared" si="8"/>
        <v>#REF!</v>
      </c>
      <c r="H44" s="25" t="e">
        <f t="shared" si="9"/>
        <v>#REF!</v>
      </c>
      <c r="I44" s="25"/>
      <c r="J44" s="35" t="e">
        <f t="shared" si="10"/>
        <v>#REF!</v>
      </c>
      <c r="K44" s="28" t="e">
        <f t="shared" si="11"/>
        <v>#REF!</v>
      </c>
      <c r="L44" s="32"/>
      <c r="M44" s="166" t="e">
        <f t="shared" si="12"/>
        <v>#REF!</v>
      </c>
      <c r="N44" s="166" t="e">
        <f t="shared" si="12"/>
        <v>#REF!</v>
      </c>
    </row>
    <row r="45" spans="1:14" ht="24">
      <c r="A45" s="30">
        <f>IF(ISBLANK(E45),"",COUNTA($E$21:E45))</f>
        <v>19</v>
      </c>
      <c r="B45" s="70" t="s">
        <v>98</v>
      </c>
      <c r="C45" s="32"/>
      <c r="D45" s="32"/>
      <c r="E45" s="23" t="s">
        <v>3</v>
      </c>
      <c r="F45" s="34">
        <f>16*3.25*0.2*4</f>
        <v>41.6</v>
      </c>
      <c r="G45" s="25" t="e">
        <f t="shared" si="8"/>
        <v>#REF!</v>
      </c>
      <c r="H45" s="25" t="e">
        <f t="shared" si="9"/>
        <v>#REF!</v>
      </c>
      <c r="I45" s="25"/>
      <c r="J45" s="35" t="e">
        <f t="shared" si="10"/>
        <v>#REF!</v>
      </c>
      <c r="K45" s="28" t="e">
        <f t="shared" si="11"/>
        <v>#REF!</v>
      </c>
      <c r="L45" s="32"/>
      <c r="M45" s="166" t="e">
        <f t="shared" si="12"/>
        <v>#REF!</v>
      </c>
      <c r="N45" s="166" t="e">
        <f t="shared" si="12"/>
        <v>#REF!</v>
      </c>
    </row>
    <row r="46" spans="1:14" ht="24">
      <c r="A46" s="30">
        <f>IF(ISBLANK(E46),"",COUNTA($E$21:E46))</f>
        <v>20</v>
      </c>
      <c r="B46" s="70" t="s">
        <v>616</v>
      </c>
      <c r="C46" s="32"/>
      <c r="D46" s="32"/>
      <c r="E46" s="23" t="s">
        <v>3</v>
      </c>
      <c r="F46" s="34">
        <f>(6*1.2*1.4*0.5)*2</f>
        <v>10.079999999999998</v>
      </c>
      <c r="G46" s="25" t="e">
        <f t="shared" si="8"/>
        <v>#REF!</v>
      </c>
      <c r="H46" s="25" t="e">
        <f t="shared" si="9"/>
        <v>#REF!</v>
      </c>
      <c r="I46" s="25"/>
      <c r="J46" s="35" t="e">
        <f t="shared" si="10"/>
        <v>#REF!</v>
      </c>
      <c r="K46" s="28" t="e">
        <f t="shared" si="11"/>
        <v>#REF!</v>
      </c>
      <c r="L46" s="32"/>
      <c r="M46" s="166" t="e">
        <f t="shared" si="12"/>
        <v>#REF!</v>
      </c>
      <c r="N46" s="166" t="e">
        <f t="shared" si="12"/>
        <v>#REF!</v>
      </c>
    </row>
    <row r="47" spans="1:14">
      <c r="A47" s="30"/>
      <c r="B47" s="70"/>
      <c r="C47" s="32"/>
      <c r="D47" s="32"/>
      <c r="E47" s="23"/>
      <c r="F47" s="34"/>
      <c r="G47" s="25"/>
      <c r="H47" s="25"/>
      <c r="I47" s="25"/>
      <c r="J47" s="35"/>
      <c r="K47" s="28"/>
      <c r="L47" s="32"/>
    </row>
    <row r="48" spans="1:14" ht="48">
      <c r="A48" s="86" t="s">
        <v>33</v>
      </c>
      <c r="B48" s="87" t="s">
        <v>64</v>
      </c>
      <c r="C48" s="144" t="s">
        <v>625</v>
      </c>
      <c r="D48" s="85" t="s">
        <v>650</v>
      </c>
      <c r="E48" s="82"/>
      <c r="F48" s="85"/>
      <c r="G48" s="83"/>
      <c r="H48" s="83"/>
      <c r="I48" s="83"/>
      <c r="J48" s="84"/>
      <c r="K48" s="84" t="e">
        <f>SUBTOTAL(9,K49:K54)</f>
        <v>#REF!</v>
      </c>
      <c r="L48" s="85"/>
    </row>
    <row r="49" spans="1:14" ht="24">
      <c r="A49" s="30">
        <f>IF(ISBLANK(E49),"",COUNTA($E$21:E49))</f>
        <v>21</v>
      </c>
      <c r="B49" s="70" t="s">
        <v>199</v>
      </c>
      <c r="C49" s="32"/>
      <c r="D49" s="32"/>
      <c r="E49" s="23" t="s">
        <v>1</v>
      </c>
      <c r="F49" s="34">
        <f>8*1.5*0.5*14*0.618</f>
        <v>51.911999999999999</v>
      </c>
      <c r="G49" s="25" t="e">
        <f t="shared" ref="G49:H53" si="13">M49*$O$21</f>
        <v>#REF!</v>
      </c>
      <c r="H49" s="25" t="e">
        <f t="shared" si="13"/>
        <v>#REF!</v>
      </c>
      <c r="I49" s="25"/>
      <c r="J49" s="35" t="e">
        <f>+G49+H49+I49</f>
        <v>#REF!</v>
      </c>
      <c r="K49" s="28" t="e">
        <f>J49*$F49</f>
        <v>#REF!</v>
      </c>
      <c r="L49" s="32"/>
      <c r="M49" s="166" t="e">
        <f>'10_TRAM GAS'!M42</f>
        <v>#REF!</v>
      </c>
      <c r="N49" s="166" t="e">
        <f>'10_TRAM GAS'!N42</f>
        <v>#REF!</v>
      </c>
    </row>
    <row r="50" spans="1:14" ht="24">
      <c r="A50" s="30">
        <f>IF(ISBLANK(E50),"",COUNTA($E$21:E50))</f>
        <v>22</v>
      </c>
      <c r="B50" s="70" t="s">
        <v>102</v>
      </c>
      <c r="C50" s="32"/>
      <c r="D50" s="32"/>
      <c r="E50" s="23" t="s">
        <v>1</v>
      </c>
      <c r="F50" s="34">
        <f>F36*165</f>
        <v>343.2</v>
      </c>
      <c r="G50" s="25" t="e">
        <f t="shared" si="13"/>
        <v>#REF!</v>
      </c>
      <c r="H50" s="25" t="e">
        <f t="shared" si="13"/>
        <v>#REF!</v>
      </c>
      <c r="I50" s="25"/>
      <c r="J50" s="35" t="e">
        <f>+G50+H50+I50</f>
        <v>#REF!</v>
      </c>
      <c r="K50" s="28" t="e">
        <f>J50*$F50</f>
        <v>#REF!</v>
      </c>
      <c r="L50" s="32"/>
      <c r="M50" s="166" t="e">
        <f t="shared" ref="M50:N53" si="14">M49</f>
        <v>#REF!</v>
      </c>
      <c r="N50" s="166" t="e">
        <f t="shared" si="14"/>
        <v>#REF!</v>
      </c>
    </row>
    <row r="51" spans="1:14" ht="24">
      <c r="A51" s="30">
        <f>IF(ISBLANK(E51),"",COUNTA($E$21:E51))</f>
        <v>23</v>
      </c>
      <c r="B51" s="70" t="s">
        <v>101</v>
      </c>
      <c r="C51" s="32"/>
      <c r="D51" s="32"/>
      <c r="E51" s="23" t="s">
        <v>1</v>
      </c>
      <c r="F51" s="34">
        <f>F34*145</f>
        <v>300.14999999999998</v>
      </c>
      <c r="G51" s="25" t="e">
        <f t="shared" si="13"/>
        <v>#REF!</v>
      </c>
      <c r="H51" s="25" t="e">
        <f t="shared" si="13"/>
        <v>#REF!</v>
      </c>
      <c r="I51" s="25"/>
      <c r="J51" s="35" t="e">
        <f>+G51+H51+I51</f>
        <v>#REF!</v>
      </c>
      <c r="K51" s="28" t="e">
        <f>J51*$F51</f>
        <v>#REF!</v>
      </c>
      <c r="L51" s="32"/>
      <c r="M51" s="166" t="e">
        <f t="shared" si="14"/>
        <v>#REF!</v>
      </c>
      <c r="N51" s="166" t="e">
        <f t="shared" si="14"/>
        <v>#REF!</v>
      </c>
    </row>
    <row r="52" spans="1:14" ht="24">
      <c r="A52" s="30">
        <f>IF(ISBLANK(E52),"",COUNTA($E$21:E52))</f>
        <v>24</v>
      </c>
      <c r="B52" s="70" t="s">
        <v>176</v>
      </c>
      <c r="C52" s="32"/>
      <c r="D52" s="32"/>
      <c r="E52" s="23" t="s">
        <v>1</v>
      </c>
      <c r="F52" s="34">
        <f>F37*80</f>
        <v>213.12</v>
      </c>
      <c r="G52" s="25" t="e">
        <f t="shared" si="13"/>
        <v>#REF!</v>
      </c>
      <c r="H52" s="25" t="e">
        <f t="shared" si="13"/>
        <v>#REF!</v>
      </c>
      <c r="I52" s="25"/>
      <c r="J52" s="35" t="e">
        <f>+G52+H52+I52</f>
        <v>#REF!</v>
      </c>
      <c r="K52" s="28" t="e">
        <f>J52*$F52</f>
        <v>#REF!</v>
      </c>
      <c r="L52" s="32"/>
      <c r="M52" s="166" t="e">
        <f t="shared" si="14"/>
        <v>#REF!</v>
      </c>
      <c r="N52" s="166" t="e">
        <f t="shared" si="14"/>
        <v>#REF!</v>
      </c>
    </row>
    <row r="53" spans="1:14" ht="24">
      <c r="A53" s="30">
        <f>IF(ISBLANK(E53),"",COUNTA($E$21:E53))</f>
        <v>25</v>
      </c>
      <c r="B53" s="70" t="s">
        <v>103</v>
      </c>
      <c r="C53" s="32"/>
      <c r="D53" s="32"/>
      <c r="E53" s="23" t="s">
        <v>1</v>
      </c>
      <c r="F53" s="34">
        <f>(F38+F35)*90</f>
        <v>282.60000000000002</v>
      </c>
      <c r="G53" s="25" t="e">
        <f t="shared" si="13"/>
        <v>#REF!</v>
      </c>
      <c r="H53" s="25" t="e">
        <f t="shared" si="13"/>
        <v>#REF!</v>
      </c>
      <c r="I53" s="25"/>
      <c r="J53" s="35" t="e">
        <f>+G53+H53+I53</f>
        <v>#REF!</v>
      </c>
      <c r="K53" s="28" t="e">
        <f>J53*$F53</f>
        <v>#REF!</v>
      </c>
      <c r="L53" s="32"/>
      <c r="M53" s="166" t="e">
        <f t="shared" si="14"/>
        <v>#REF!</v>
      </c>
      <c r="N53" s="166" t="e">
        <f t="shared" si="14"/>
        <v>#REF!</v>
      </c>
    </row>
    <row r="54" spans="1:14">
      <c r="A54" s="30"/>
      <c r="B54" s="70"/>
      <c r="C54" s="32"/>
      <c r="D54" s="32"/>
      <c r="E54" s="23"/>
      <c r="F54" s="34"/>
      <c r="G54" s="25"/>
      <c r="H54" s="25"/>
      <c r="I54" s="25"/>
      <c r="J54" s="35"/>
      <c r="K54" s="28"/>
      <c r="L54" s="32"/>
    </row>
    <row r="55" spans="1:14" ht="48">
      <c r="A55" s="86" t="s">
        <v>34</v>
      </c>
      <c r="B55" s="87" t="s">
        <v>71</v>
      </c>
      <c r="C55" s="85"/>
      <c r="D55" s="85" t="s">
        <v>23</v>
      </c>
      <c r="E55" s="82"/>
      <c r="F55" s="85"/>
      <c r="G55" s="83"/>
      <c r="H55" s="83"/>
      <c r="I55" s="83"/>
      <c r="J55" s="84"/>
      <c r="K55" s="84" t="e">
        <f>SUBTOTAL(9,K56:K58)</f>
        <v>#REF!</v>
      </c>
      <c r="L55" s="85"/>
    </row>
    <row r="56" spans="1:14" ht="60">
      <c r="A56" s="30">
        <f>IF(ISBLANK(E56),"",COUNTA($E$21:E56))</f>
        <v>26</v>
      </c>
      <c r="B56" s="70" t="s">
        <v>72</v>
      </c>
      <c r="C56" s="32" t="s">
        <v>105</v>
      </c>
      <c r="D56" s="39"/>
      <c r="E56" s="23" t="s">
        <v>3</v>
      </c>
      <c r="F56" s="34">
        <f>(5.4+0.8)*2*2.7*2+0.9*2.7*2</f>
        <v>71.820000000000007</v>
      </c>
      <c r="G56" s="25" t="e">
        <f>M56*$O$21</f>
        <v>#REF!</v>
      </c>
      <c r="H56" s="25" t="e">
        <f>N56*$O$21</f>
        <v>#REF!</v>
      </c>
      <c r="I56" s="25"/>
      <c r="J56" s="35" t="e">
        <f>+G56+H56+I56</f>
        <v>#REF!</v>
      </c>
      <c r="K56" s="28" t="e">
        <f>J56*$F56</f>
        <v>#REF!</v>
      </c>
      <c r="L56" s="32"/>
      <c r="M56" s="166" t="e">
        <f>'10_TRAM GAS'!M48</f>
        <v>#REF!</v>
      </c>
      <c r="N56" s="166" t="e">
        <f>'10_TRAM GAS'!N48</f>
        <v>#REF!</v>
      </c>
    </row>
    <row r="57" spans="1:14" ht="60">
      <c r="A57" s="30">
        <f>IF(ISBLANK(E57),"",COUNTA($E$21:E57))</f>
        <v>27</v>
      </c>
      <c r="B57" s="70" t="s">
        <v>135</v>
      </c>
      <c r="C57" s="32" t="s">
        <v>136</v>
      </c>
      <c r="D57" s="32"/>
      <c r="E57" s="23" t="s">
        <v>3</v>
      </c>
      <c r="F57" s="34">
        <f>5.4*2.1*2+0.9*2.7*2+0.35*5.3*2</f>
        <v>31.250000000000004</v>
      </c>
      <c r="G57" s="25" t="e">
        <f>M57*$O$21</f>
        <v>#REF!</v>
      </c>
      <c r="H57" s="25" t="e">
        <f>N57*$O$21</f>
        <v>#REF!</v>
      </c>
      <c r="I57" s="25"/>
      <c r="J57" s="35" t="e">
        <f>+G57+H57+I57</f>
        <v>#REF!</v>
      </c>
      <c r="K57" s="28" t="e">
        <f>J57*$F57</f>
        <v>#REF!</v>
      </c>
      <c r="L57" s="32"/>
      <c r="M57" s="166" t="e">
        <f>'09 BE_XLNT+NHA DIEU HANH'!M56</f>
        <v>#REF!</v>
      </c>
      <c r="N57" s="166" t="e">
        <f>'09 BE_XLNT+NHA DIEU HANH'!N56</f>
        <v>#REF!</v>
      </c>
    </row>
    <row r="58" spans="1:14">
      <c r="A58" s="30"/>
      <c r="B58" s="70"/>
      <c r="C58" s="32"/>
      <c r="D58" s="32"/>
      <c r="E58" s="23"/>
      <c r="F58" s="34"/>
      <c r="G58" s="25"/>
      <c r="H58" s="25"/>
      <c r="I58" s="25"/>
      <c r="J58" s="35"/>
      <c r="K58" s="28"/>
      <c r="L58" s="32"/>
    </row>
    <row r="59" spans="1:14" ht="48">
      <c r="A59" s="86" t="s">
        <v>35</v>
      </c>
      <c r="B59" s="87" t="s">
        <v>200</v>
      </c>
      <c r="C59" s="85"/>
      <c r="D59" s="85" t="s">
        <v>23</v>
      </c>
      <c r="E59" s="82"/>
      <c r="F59" s="85"/>
      <c r="G59" s="83"/>
      <c r="H59" s="83"/>
      <c r="I59" s="83"/>
      <c r="J59" s="84"/>
      <c r="K59" s="84" t="e">
        <f>SUBTOTAL(9,K60:K62)</f>
        <v>#REF!</v>
      </c>
      <c r="L59" s="85"/>
    </row>
    <row r="60" spans="1:14" ht="36">
      <c r="A60" s="30">
        <f>IF(ISBLANK(E60),"",COUNTA($E$21:E60))</f>
        <v>28</v>
      </c>
      <c r="B60" s="70" t="s">
        <v>191</v>
      </c>
      <c r="C60" s="32"/>
      <c r="D60" s="39"/>
      <c r="E60" s="23" t="s">
        <v>3</v>
      </c>
      <c r="F60" s="34">
        <f>((6+1.2)*2*3+6*1.2+0.35*2*5.3+(1.4+0.5)*2*3)*2-F61</f>
        <v>104.5</v>
      </c>
      <c r="G60" s="25" t="e">
        <f>M60*$O$21</f>
        <v>#REF!</v>
      </c>
      <c r="H60" s="25" t="e">
        <f>N60*$O$21</f>
        <v>#REF!</v>
      </c>
      <c r="I60" s="25"/>
      <c r="J60" s="35" t="e">
        <f>+G60+H60+I60</f>
        <v>#REF!</v>
      </c>
      <c r="K60" s="28" t="e">
        <f>J60*$F60</f>
        <v>#REF!</v>
      </c>
      <c r="L60" s="32"/>
      <c r="M60" s="166" t="e">
        <f>'10_TRAM GAS'!M51</f>
        <v>#REF!</v>
      </c>
      <c r="N60" s="166" t="e">
        <f>'10_TRAM GAS'!N51</f>
        <v>#REF!</v>
      </c>
    </row>
    <row r="61" spans="1:14" ht="60">
      <c r="A61" s="30">
        <f>IF(ISBLANK(E61),"",COUNTA($E$21:E61))</f>
        <v>29</v>
      </c>
      <c r="B61" s="70" t="s">
        <v>193</v>
      </c>
      <c r="C61" s="32"/>
      <c r="D61" s="32"/>
      <c r="E61" s="23" t="s">
        <v>3</v>
      </c>
      <c r="F61" s="34">
        <f>(16*0.2*2.7+(6.5+1.2)*0.3*2)*2</f>
        <v>26.520000000000003</v>
      </c>
      <c r="G61" s="25" t="e">
        <f>M61*$O$21</f>
        <v>#REF!</v>
      </c>
      <c r="H61" s="25" t="e">
        <f>N61*$O$21</f>
        <v>#REF!</v>
      </c>
      <c r="I61" s="25"/>
      <c r="J61" s="35" t="e">
        <f>+G61+H61+I61</f>
        <v>#REF!</v>
      </c>
      <c r="K61" s="28" t="e">
        <f>J61*$F61</f>
        <v>#REF!</v>
      </c>
      <c r="L61" s="32"/>
      <c r="M61" s="166" t="e">
        <f>M60</f>
        <v>#REF!</v>
      </c>
      <c r="N61" s="166" t="e">
        <f>N60</f>
        <v>#REF!</v>
      </c>
    </row>
    <row r="62" spans="1:14">
      <c r="A62" s="30"/>
      <c r="B62" s="70"/>
      <c r="C62" s="32"/>
      <c r="D62" s="32"/>
      <c r="E62" s="23"/>
      <c r="F62" s="34"/>
      <c r="G62" s="25"/>
      <c r="H62" s="25"/>
      <c r="I62" s="25"/>
      <c r="J62" s="35"/>
      <c r="K62" s="28"/>
      <c r="L62" s="32"/>
    </row>
    <row r="63" spans="1:14" ht="24">
      <c r="A63" s="86" t="s">
        <v>36</v>
      </c>
      <c r="B63" s="87" t="s">
        <v>76</v>
      </c>
      <c r="C63" s="85"/>
      <c r="D63" s="85"/>
      <c r="E63" s="82"/>
      <c r="F63" s="85"/>
      <c r="G63" s="83"/>
      <c r="H63" s="83"/>
      <c r="I63" s="83"/>
      <c r="J63" s="84"/>
      <c r="K63" s="84" t="e">
        <f>SUBTOTAL(9,K64:K65)</f>
        <v>#REF!</v>
      </c>
      <c r="L63" s="85"/>
    </row>
    <row r="64" spans="1:14" ht="36">
      <c r="A64" s="30">
        <f>IF(ISBLANK(E64),"",COUNTA($E$21:E64))</f>
        <v>30</v>
      </c>
      <c r="B64" s="70" t="s">
        <v>427</v>
      </c>
      <c r="C64" s="150"/>
      <c r="D64" s="150"/>
      <c r="E64" s="23" t="s">
        <v>3</v>
      </c>
      <c r="F64" s="34">
        <f>(0.7*3+0.4*5.3+6*1.4+(6+1.2*2)*3+(1.4+0.5)*2*3)*2</f>
        <v>98.44</v>
      </c>
      <c r="G64" s="25" t="e">
        <f>M64*$O$21</f>
        <v>#REF!</v>
      </c>
      <c r="H64" s="25" t="e">
        <f>N64*$O$21</f>
        <v>#REF!</v>
      </c>
      <c r="I64" s="25"/>
      <c r="J64" s="35" t="e">
        <f>+G64+H64+I64</f>
        <v>#REF!</v>
      </c>
      <c r="K64" s="28" t="e">
        <f>J64*$F64</f>
        <v>#REF!</v>
      </c>
      <c r="L64" s="32"/>
      <c r="M64" s="166" t="e">
        <f>'10_TRAM GAS'!M57</f>
        <v>#REF!</v>
      </c>
      <c r="N64" s="166" t="e">
        <f>'10_TRAM GAS'!N57</f>
        <v>#REF!</v>
      </c>
    </row>
    <row r="65" spans="1:16">
      <c r="A65" s="30"/>
      <c r="B65" s="70"/>
      <c r="C65" s="32"/>
      <c r="D65" s="32"/>
      <c r="E65" s="23"/>
      <c r="F65" s="34"/>
      <c r="G65" s="25"/>
      <c r="H65" s="25"/>
      <c r="I65" s="25"/>
      <c r="J65" s="35"/>
      <c r="K65" s="28"/>
      <c r="L65" s="32"/>
    </row>
    <row r="66" spans="1:16" ht="24">
      <c r="A66" s="86" t="s">
        <v>10</v>
      </c>
      <c r="B66" s="87" t="s">
        <v>617</v>
      </c>
      <c r="C66" s="85"/>
      <c r="D66" s="85"/>
      <c r="E66" s="82"/>
      <c r="F66" s="85"/>
      <c r="G66" s="83"/>
      <c r="H66" s="83"/>
      <c r="I66" s="83"/>
      <c r="J66" s="84"/>
      <c r="K66" s="84" t="e">
        <f>SUBTOTAL(9,K67:K68)</f>
        <v>#REF!</v>
      </c>
      <c r="L66" s="85"/>
    </row>
    <row r="67" spans="1:16" ht="24">
      <c r="A67" s="30">
        <f>IF(ISBLANK(E67),"",COUNTA($E$21:E67))</f>
        <v>31</v>
      </c>
      <c r="B67" s="70" t="s">
        <v>618</v>
      </c>
      <c r="C67" s="32"/>
      <c r="D67" s="32"/>
      <c r="E67" s="23" t="s">
        <v>3</v>
      </c>
      <c r="F67" s="34">
        <f>2.3*5.3*2</f>
        <v>24.38</v>
      </c>
      <c r="G67" s="25" t="e">
        <f>M67*$O$21</f>
        <v>#REF!</v>
      </c>
      <c r="H67" s="25" t="e">
        <f>N67*$O$21</f>
        <v>#REF!</v>
      </c>
      <c r="I67" s="25"/>
      <c r="J67" s="35" t="e">
        <f>+G67+H67+I67</f>
        <v>#REF!</v>
      </c>
      <c r="K67" s="28" t="e">
        <f>J67*$F67</f>
        <v>#REF!</v>
      </c>
      <c r="L67" s="32"/>
      <c r="M67" s="166" t="e">
        <f>'01 Nhà Xưởng 01+02'!#REF!</f>
        <v>#REF!</v>
      </c>
      <c r="N67" s="166" t="e">
        <f>'01 Nhà Xưởng 01+02'!#REF!</f>
        <v>#REF!</v>
      </c>
    </row>
    <row r="68" spans="1:16">
      <c r="A68" s="30"/>
      <c r="B68" s="70"/>
      <c r="C68" s="32"/>
      <c r="D68" s="32"/>
      <c r="E68" s="23"/>
      <c r="F68" s="34"/>
      <c r="G68" s="25"/>
      <c r="H68" s="25"/>
      <c r="I68" s="25"/>
      <c r="J68" s="35"/>
      <c r="K68" s="28"/>
      <c r="L68" s="32"/>
    </row>
    <row r="69" spans="1:16" ht="24">
      <c r="A69" s="86" t="s">
        <v>39</v>
      </c>
      <c r="B69" s="87" t="s">
        <v>65</v>
      </c>
      <c r="C69" s="85"/>
      <c r="D69" s="85"/>
      <c r="E69" s="82"/>
      <c r="F69" s="85"/>
      <c r="G69" s="83"/>
      <c r="H69" s="83"/>
      <c r="I69" s="83"/>
      <c r="J69" s="84"/>
      <c r="K69" s="84">
        <f>SUBTOTAL(9,K70:K73)</f>
        <v>321715200</v>
      </c>
      <c r="L69" s="85"/>
    </row>
    <row r="70" spans="1:16" ht="24">
      <c r="A70" s="30">
        <f>IF(ISBLANK(E70),"",MAX($A$21:A69)+1)</f>
        <v>32</v>
      </c>
      <c r="B70" s="70" t="s">
        <v>619</v>
      </c>
      <c r="C70" s="32"/>
      <c r="D70" s="32"/>
      <c r="E70" s="23" t="s">
        <v>6</v>
      </c>
      <c r="F70" s="34">
        <v>2</v>
      </c>
      <c r="G70" s="25">
        <f t="shared" ref="G70:H73" si="15">M70*$O$21</f>
        <v>30090000</v>
      </c>
      <c r="H70" s="25">
        <f t="shared" si="15"/>
        <v>5310000</v>
      </c>
      <c r="I70" s="25"/>
      <c r="J70" s="35">
        <f>+G70+H70</f>
        <v>35400000</v>
      </c>
      <c r="K70" s="28">
        <f>J70*$F70</f>
        <v>70800000</v>
      </c>
      <c r="L70" s="32"/>
      <c r="M70" s="166">
        <f>O70*0.85</f>
        <v>25500000</v>
      </c>
      <c r="N70" s="166">
        <f>O70*0.15</f>
        <v>4500000</v>
      </c>
      <c r="O70">
        <v>30000000</v>
      </c>
    </row>
    <row r="71" spans="1:16" ht="108">
      <c r="A71" s="30">
        <f>IF(ISBLANK(E71),"",COUNTA($E$22:E71))</f>
        <v>33</v>
      </c>
      <c r="B71" s="70" t="s">
        <v>665</v>
      </c>
      <c r="C71" s="71" t="s">
        <v>666</v>
      </c>
      <c r="D71" s="33"/>
      <c r="E71" s="23" t="s">
        <v>3</v>
      </c>
      <c r="F71" s="34">
        <f>23*1.6</f>
        <v>36.800000000000004</v>
      </c>
      <c r="G71" s="25">
        <f t="shared" si="15"/>
        <v>4566600</v>
      </c>
      <c r="H71" s="25">
        <f t="shared" si="15"/>
        <v>507400</v>
      </c>
      <c r="I71" s="25">
        <f>O71*$P$22</f>
        <v>0</v>
      </c>
      <c r="J71" s="129">
        <f>+G71+H71+I71</f>
        <v>5074000</v>
      </c>
      <c r="K71" s="28">
        <f>J71*$F71</f>
        <v>186723200.00000003</v>
      </c>
      <c r="L71" s="32"/>
      <c r="M71" s="166">
        <f>P71*0.9</f>
        <v>3870000</v>
      </c>
      <c r="N71" s="166">
        <f>P71*0.1</f>
        <v>430000</v>
      </c>
      <c r="O71" s="166"/>
      <c r="P71" s="166">
        <v>4300000</v>
      </c>
    </row>
    <row r="72" spans="1:16" ht="24">
      <c r="A72" s="30">
        <f>IF(ISBLANK(E72),"",COUNTA($E$22:E72))</f>
        <v>34</v>
      </c>
      <c r="B72" s="70" t="s">
        <v>667</v>
      </c>
      <c r="C72" s="32"/>
      <c r="D72" s="32"/>
      <c r="E72" s="23" t="s">
        <v>5</v>
      </c>
      <c r="F72" s="34">
        <v>2</v>
      </c>
      <c r="G72" s="25">
        <f t="shared" si="15"/>
        <v>20178000</v>
      </c>
      <c r="H72" s="25">
        <f t="shared" si="15"/>
        <v>1062000</v>
      </c>
      <c r="I72" s="25">
        <f>O72*$P$22</f>
        <v>0</v>
      </c>
      <c r="J72" s="129">
        <f>+G72+H72+I72</f>
        <v>21240000</v>
      </c>
      <c r="K72" s="28">
        <f>J72*$F72</f>
        <v>42480000</v>
      </c>
      <c r="L72" s="32"/>
      <c r="M72" s="166">
        <f>P72*0.95</f>
        <v>17100000</v>
      </c>
      <c r="N72" s="166">
        <f>P72*0.05</f>
        <v>900000</v>
      </c>
      <c r="O72" s="166"/>
      <c r="P72" s="166">
        <v>18000000</v>
      </c>
    </row>
    <row r="73" spans="1:16" ht="48">
      <c r="A73" s="30">
        <f>IF(ISBLANK(E73),"",COUNTA($E$22:E73))</f>
        <v>35</v>
      </c>
      <c r="B73" s="70" t="s">
        <v>668</v>
      </c>
      <c r="C73" s="32"/>
      <c r="D73" s="32"/>
      <c r="E73" s="23" t="s">
        <v>2</v>
      </c>
      <c r="F73" s="34">
        <v>23</v>
      </c>
      <c r="G73" s="25">
        <f t="shared" si="15"/>
        <v>849600</v>
      </c>
      <c r="H73" s="25">
        <f t="shared" si="15"/>
        <v>94400</v>
      </c>
      <c r="I73" s="25">
        <f>O73*$P$22</f>
        <v>0</v>
      </c>
      <c r="J73" s="129">
        <f>+G73+H73+I73</f>
        <v>944000</v>
      </c>
      <c r="K73" s="28">
        <f>J73*$F73</f>
        <v>21712000</v>
      </c>
      <c r="L73" s="32"/>
      <c r="M73" s="166">
        <f>P73*0.9</f>
        <v>720000</v>
      </c>
      <c r="N73" s="166">
        <f>P73*0.1</f>
        <v>80000</v>
      </c>
      <c r="O73" s="166"/>
      <c r="P73" s="166">
        <v>800000</v>
      </c>
    </row>
    <row r="74" spans="1:16">
      <c r="A74" s="30"/>
      <c r="B74" s="70"/>
      <c r="C74" s="32"/>
      <c r="D74" s="32"/>
      <c r="E74" s="23"/>
      <c r="F74" s="34"/>
      <c r="G74" s="25"/>
      <c r="H74" s="25"/>
      <c r="I74" s="25"/>
      <c r="J74" s="35"/>
      <c r="K74" s="28"/>
      <c r="L74" s="32"/>
    </row>
    <row r="75" spans="1:16" ht="36">
      <c r="A75" s="86" t="s">
        <v>30</v>
      </c>
      <c r="B75" s="87" t="s">
        <v>59</v>
      </c>
      <c r="C75" s="85"/>
      <c r="D75" s="85"/>
      <c r="E75" s="82"/>
      <c r="F75" s="85"/>
      <c r="G75" s="83"/>
      <c r="H75" s="83"/>
      <c r="I75" s="83"/>
      <c r="J75" s="84"/>
      <c r="K75" s="84">
        <f>SUBTOTAL(9,K76:K80)</f>
        <v>0</v>
      </c>
      <c r="L75" s="85"/>
    </row>
    <row r="76" spans="1:16">
      <c r="A76" s="30" t="str">
        <f>IF(ISBLANK(E76),"",MAX($A$21:A75)+1)</f>
        <v/>
      </c>
      <c r="B76" s="70"/>
      <c r="C76" s="32"/>
      <c r="D76" s="32"/>
      <c r="E76" s="23"/>
      <c r="F76" s="34"/>
      <c r="G76" s="25"/>
      <c r="H76" s="25"/>
      <c r="I76" s="25"/>
      <c r="J76" s="35">
        <f>+G76+H76+I76</f>
        <v>0</v>
      </c>
      <c r="K76" s="28">
        <f>J76*$F76</f>
        <v>0</v>
      </c>
      <c r="L76" s="32"/>
    </row>
    <row r="77" spans="1:16">
      <c r="A77" s="30" t="str">
        <f>IF(ISBLANK(E77),"",MAX($A$21:A76)+1)</f>
        <v/>
      </c>
      <c r="B77" s="70"/>
      <c r="C77" s="32"/>
      <c r="D77" s="32"/>
      <c r="E77" s="23"/>
      <c r="F77" s="34"/>
      <c r="G77" s="25"/>
      <c r="H77" s="25"/>
      <c r="I77" s="25"/>
      <c r="J77" s="35">
        <f>+G77+H77+I77</f>
        <v>0</v>
      </c>
      <c r="K77" s="28">
        <f>J77*$F77</f>
        <v>0</v>
      </c>
      <c r="L77" s="32"/>
    </row>
    <row r="78" spans="1:16" ht="21.95" customHeight="1">
      <c r="A78" s="30" t="str">
        <f>IF(ISBLANK(E78),"",MAX($A$21:A77)+1)</f>
        <v/>
      </c>
      <c r="B78" s="70"/>
      <c r="C78" s="32"/>
      <c r="D78" s="32"/>
      <c r="E78" s="23"/>
      <c r="F78" s="34"/>
      <c r="G78" s="25">
        <v>0</v>
      </c>
      <c r="H78" s="25">
        <v>0</v>
      </c>
      <c r="I78" s="25">
        <v>0</v>
      </c>
      <c r="J78" s="35">
        <f>+G78+H78+I78</f>
        <v>0</v>
      </c>
      <c r="K78" s="28">
        <f>J78*$F78</f>
        <v>0</v>
      </c>
      <c r="L78" s="32"/>
    </row>
    <row r="79" spans="1:16" ht="21.95" customHeight="1">
      <c r="A79" s="30" t="str">
        <f>IF(ISBLANK(E79),"",MAX($A$21:A78)+1)</f>
        <v/>
      </c>
      <c r="B79" s="70"/>
      <c r="C79" s="32"/>
      <c r="D79" s="32"/>
      <c r="E79" s="23"/>
      <c r="F79" s="34"/>
      <c r="G79" s="25">
        <v>0</v>
      </c>
      <c r="H79" s="25">
        <v>0</v>
      </c>
      <c r="I79" s="25">
        <v>0</v>
      </c>
      <c r="J79" s="35">
        <f>+G79+H79+I79</f>
        <v>0</v>
      </c>
      <c r="K79" s="28">
        <f>J79*$F79</f>
        <v>0</v>
      </c>
      <c r="L79" s="32"/>
    </row>
    <row r="80" spans="1:16" ht="21.95" customHeight="1">
      <c r="A80" s="30" t="str">
        <f>IF(ISBLANK(E80),"",MAX($A$21:A79)+1)</f>
        <v/>
      </c>
      <c r="B80" s="70"/>
      <c r="C80" s="32"/>
      <c r="D80" s="32"/>
      <c r="E80" s="23"/>
      <c r="F80" s="34"/>
      <c r="G80" s="25">
        <v>0</v>
      </c>
      <c r="H80" s="25">
        <v>0</v>
      </c>
      <c r="I80" s="25">
        <v>0</v>
      </c>
      <c r="J80" s="35">
        <f>+G80+H80+I80</f>
        <v>0</v>
      </c>
      <c r="K80" s="28">
        <f>J80*$F80</f>
        <v>0</v>
      </c>
      <c r="L80" s="32"/>
    </row>
    <row r="81" spans="1:12">
      <c r="A81" s="65"/>
      <c r="B81" s="65"/>
      <c r="C81" s="65"/>
      <c r="D81" s="65"/>
      <c r="E81" s="65"/>
      <c r="F81" s="65"/>
      <c r="G81" s="65"/>
      <c r="H81" s="65"/>
      <c r="I81" s="65"/>
      <c r="J81" s="65"/>
      <c r="K81" s="65"/>
      <c r="L81" s="65"/>
    </row>
  </sheetData>
  <autoFilter ref="A6:L81"/>
  <mergeCells count="7">
    <mergeCell ref="L6:L7"/>
    <mergeCell ref="A6:A7"/>
    <mergeCell ref="B6:B7"/>
    <mergeCell ref="C6:C7"/>
    <mergeCell ref="D6:D7"/>
    <mergeCell ref="E6:E7"/>
    <mergeCell ref="F6:F7"/>
  </mergeCells>
  <printOptions horizontalCentered="1"/>
  <pageMargins left="0.5" right="0.5" top="0.5" bottom="0.5" header="0.3" footer="0.3"/>
  <pageSetup paperSize="9" scale="72" orientation="landscape" r:id="rId1"/>
  <colBreaks count="1" manualBreakCount="1">
    <brk id="12"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theme="9" tint="-0.249977111117893"/>
  </sheetPr>
  <dimension ref="A1:Q33"/>
  <sheetViews>
    <sheetView view="pageBreakPreview" topLeftCell="A10" zoomScale="85" zoomScaleNormal="85" zoomScaleSheetLayoutView="85" workbookViewId="0">
      <selection activeCell="M14" sqref="M14"/>
    </sheetView>
  </sheetViews>
  <sheetFormatPr defaultColWidth="8.75" defaultRowHeight="15" outlineLevelRow="1"/>
  <cols>
    <col min="1" max="1" width="7.25" style="236" customWidth="1"/>
    <col min="2" max="2" width="35.25" style="236" customWidth="1"/>
    <col min="3" max="4" width="28.25" style="236" customWidth="1"/>
    <col min="5" max="5" width="5.375" style="236" customWidth="1"/>
    <col min="6" max="10" width="5.375" style="236" hidden="1" customWidth="1"/>
    <col min="11" max="11" width="12.25" style="236" customWidth="1"/>
    <col min="12" max="12" width="11" style="236" bestFit="1" customWidth="1"/>
    <col min="13" max="13" width="10.875" style="236" customWidth="1"/>
    <col min="14" max="14" width="8.75" style="236" hidden="1" customWidth="1"/>
    <col min="15" max="15" width="11" style="236" bestFit="1" customWidth="1"/>
    <col min="16" max="16" width="15" style="236" bestFit="1" customWidth="1"/>
    <col min="17" max="17" width="9.625" style="236" customWidth="1"/>
    <col min="18" max="16384" width="8.75" style="236"/>
  </cols>
  <sheetData>
    <row r="1" spans="1:17" ht="18.75">
      <c r="A1" s="243" t="s">
        <v>966</v>
      </c>
      <c r="B1" s="244"/>
      <c r="C1" s="245"/>
      <c r="D1" s="245"/>
      <c r="E1" s="246"/>
      <c r="F1" s="246"/>
      <c r="G1" s="246"/>
      <c r="H1" s="246"/>
      <c r="I1" s="246"/>
      <c r="J1" s="246"/>
      <c r="K1" s="491"/>
      <c r="L1" s="248"/>
      <c r="M1" s="248"/>
      <c r="N1" s="248"/>
      <c r="O1" s="249"/>
      <c r="P1" s="248"/>
      <c r="Q1" s="250"/>
    </row>
    <row r="2" spans="1:17">
      <c r="A2" s="251"/>
      <c r="B2" s="252"/>
      <c r="C2" s="253"/>
      <c r="D2" s="253"/>
      <c r="E2" s="254"/>
      <c r="F2" s="254"/>
      <c r="G2" s="254"/>
      <c r="H2" s="254"/>
      <c r="I2" s="254"/>
      <c r="J2" s="254"/>
      <c r="K2" s="492"/>
      <c r="L2" s="256"/>
      <c r="M2" s="256"/>
      <c r="N2" s="256"/>
      <c r="O2" s="257"/>
      <c r="P2" s="256"/>
      <c r="Q2" s="263"/>
    </row>
    <row r="3" spans="1:17">
      <c r="A3" s="251" t="str">
        <f>"HẠNG MỤC / ITEM : "&amp;B8</f>
        <v xml:space="preserve">HẠNG MỤC / ITEM : HẠNG MỤC HẠ TẦNG GIAO THÔNG
</v>
      </c>
      <c r="B3" s="252"/>
      <c r="C3" s="253"/>
      <c r="D3" s="253"/>
      <c r="E3" s="254"/>
      <c r="F3" s="254"/>
      <c r="G3" s="254"/>
      <c r="H3" s="254"/>
      <c r="I3" s="254"/>
      <c r="J3" s="254"/>
      <c r="K3" s="492"/>
      <c r="L3" s="256"/>
      <c r="M3" s="256"/>
      <c r="N3" s="256"/>
      <c r="O3" s="257"/>
      <c r="P3" s="256"/>
      <c r="Q3" s="263"/>
    </row>
    <row r="4" spans="1:17">
      <c r="A4" s="251"/>
      <c r="B4" s="252"/>
      <c r="C4" s="253"/>
      <c r="D4" s="253"/>
      <c r="E4" s="254"/>
      <c r="F4" s="254"/>
      <c r="G4" s="254"/>
      <c r="H4" s="254"/>
      <c r="I4" s="254"/>
      <c r="J4" s="254"/>
      <c r="K4" s="492"/>
      <c r="L4" s="256"/>
      <c r="M4" s="256"/>
      <c r="N4" s="256"/>
      <c r="O4" s="257"/>
      <c r="P4" s="256"/>
      <c r="Q4" s="263"/>
    </row>
    <row r="5" spans="1:17">
      <c r="A5" s="260"/>
      <c r="B5" s="252"/>
      <c r="C5" s="261"/>
      <c r="D5" s="262"/>
      <c r="E5" s="254"/>
      <c r="F5" s="254"/>
      <c r="G5" s="254"/>
      <c r="H5" s="254"/>
      <c r="I5" s="254"/>
      <c r="J5" s="254"/>
      <c r="K5" s="492"/>
      <c r="L5" s="256"/>
      <c r="M5" s="256"/>
      <c r="N5" s="256"/>
      <c r="O5" s="257"/>
      <c r="P5" s="256"/>
      <c r="Q5" s="263"/>
    </row>
    <row r="6" spans="1:17" ht="24" customHeight="1">
      <c r="A6" s="1145" t="s">
        <v>967</v>
      </c>
      <c r="B6" s="1146" t="s">
        <v>968</v>
      </c>
      <c r="C6" s="1147" t="s">
        <v>969</v>
      </c>
      <c r="D6" s="1148" t="s">
        <v>416</v>
      </c>
      <c r="E6" s="1147" t="s">
        <v>970</v>
      </c>
      <c r="F6" s="536" t="s">
        <v>465</v>
      </c>
      <c r="G6" s="536" t="s">
        <v>466</v>
      </c>
      <c r="H6" s="536" t="s">
        <v>467</v>
      </c>
      <c r="I6" s="536" t="s">
        <v>468</v>
      </c>
      <c r="J6" s="536" t="s">
        <v>471</v>
      </c>
      <c r="K6" s="1147" t="s">
        <v>971</v>
      </c>
      <c r="L6" s="265" t="s">
        <v>972</v>
      </c>
      <c r="M6" s="265"/>
      <c r="N6" s="265"/>
      <c r="O6" s="266" t="s">
        <v>973</v>
      </c>
      <c r="P6" s="266"/>
      <c r="Q6" s="1144" t="s">
        <v>13</v>
      </c>
    </row>
    <row r="7" spans="1:17" ht="48">
      <c r="A7" s="1145"/>
      <c r="B7" s="1146"/>
      <c r="C7" s="1147"/>
      <c r="D7" s="1149"/>
      <c r="E7" s="1147"/>
      <c r="F7" s="536"/>
      <c r="G7" s="536"/>
      <c r="H7" s="536"/>
      <c r="I7" s="536"/>
      <c r="J7" s="536"/>
      <c r="K7" s="1147"/>
      <c r="L7" s="535" t="s">
        <v>974</v>
      </c>
      <c r="M7" s="535" t="s">
        <v>975</v>
      </c>
      <c r="N7" s="535" t="s">
        <v>976</v>
      </c>
      <c r="O7" s="535" t="s">
        <v>977</v>
      </c>
      <c r="P7" s="535" t="s">
        <v>978</v>
      </c>
      <c r="Q7" s="1144"/>
    </row>
    <row r="8" spans="1:17" ht="47.25">
      <c r="A8" s="665" t="str">
        <f>A12</f>
        <v>***</v>
      </c>
      <c r="B8" s="666" t="str">
        <f>B12</f>
        <v xml:space="preserve">HẠNG MỤC HẠ TẦNG GIAO THÔNG
</v>
      </c>
      <c r="C8" s="667"/>
      <c r="D8" s="668"/>
      <c r="E8" s="669"/>
      <c r="F8" s="669"/>
      <c r="G8" s="669"/>
      <c r="H8" s="669"/>
      <c r="I8" s="669"/>
      <c r="J8" s="669"/>
      <c r="K8" s="670"/>
      <c r="L8" s="728"/>
      <c r="M8" s="728"/>
      <c r="N8" s="728"/>
      <c r="O8" s="671"/>
      <c r="P8" s="671">
        <f>SUBTOTAL(9,P9:P11)</f>
        <v>0</v>
      </c>
      <c r="Q8" s="672"/>
    </row>
    <row r="9" spans="1:17" ht="31.5">
      <c r="A9" s="681" t="str">
        <f>A13</f>
        <v>A</v>
      </c>
      <c r="B9" s="682" t="str">
        <f>B13</f>
        <v>ĐƯỜNG NỘI BỘ 
HEAVY LOAD INTERNAL ROAD</v>
      </c>
      <c r="C9" s="683"/>
      <c r="D9" s="683"/>
      <c r="E9" s="684"/>
      <c r="F9" s="684"/>
      <c r="G9" s="684"/>
      <c r="H9" s="684"/>
      <c r="I9" s="684"/>
      <c r="J9" s="684"/>
      <c r="K9" s="736"/>
      <c r="L9" s="694"/>
      <c r="M9" s="694"/>
      <c r="N9" s="694"/>
      <c r="O9" s="694"/>
      <c r="P9" s="636">
        <f>P13</f>
        <v>0</v>
      </c>
      <c r="Q9" s="685"/>
    </row>
    <row r="10" spans="1:17" ht="31.5">
      <c r="A10" s="681" t="str">
        <f>A24</f>
        <v>C</v>
      </c>
      <c r="B10" s="682" t="str">
        <f>B24</f>
        <v xml:space="preserve">BÓ VỈA
</v>
      </c>
      <c r="C10" s="683"/>
      <c r="D10" s="683"/>
      <c r="E10" s="684"/>
      <c r="F10" s="684"/>
      <c r="G10" s="684"/>
      <c r="H10" s="684"/>
      <c r="I10" s="684"/>
      <c r="J10" s="684"/>
      <c r="K10" s="736"/>
      <c r="L10" s="694"/>
      <c r="M10" s="694"/>
      <c r="N10" s="694"/>
      <c r="O10" s="694"/>
      <c r="P10" s="636">
        <f>P24</f>
        <v>0</v>
      </c>
      <c r="Q10" s="685"/>
    </row>
    <row r="11" spans="1:17" ht="15.75">
      <c r="A11" s="681"/>
      <c r="B11" s="731"/>
      <c r="C11" s="683"/>
      <c r="D11" s="683"/>
      <c r="E11" s="684"/>
      <c r="F11" s="684"/>
      <c r="G11" s="684"/>
      <c r="H11" s="684"/>
      <c r="I11" s="684"/>
      <c r="J11" s="684"/>
      <c r="K11" s="736"/>
      <c r="L11" s="694"/>
      <c r="M11" s="694"/>
      <c r="N11" s="694"/>
      <c r="O11" s="695"/>
      <c r="P11" s="637"/>
      <c r="Q11" s="685"/>
    </row>
    <row r="12" spans="1:17" ht="47.25">
      <c r="A12" s="665" t="s">
        <v>14</v>
      </c>
      <c r="B12" s="666" t="s">
        <v>1837</v>
      </c>
      <c r="C12" s="667"/>
      <c r="D12" s="668"/>
      <c r="E12" s="669"/>
      <c r="F12" s="669"/>
      <c r="G12" s="669"/>
      <c r="H12" s="669"/>
      <c r="I12" s="669"/>
      <c r="J12" s="669"/>
      <c r="K12" s="670"/>
      <c r="L12" s="728"/>
      <c r="M12" s="728"/>
      <c r="N12" s="728"/>
      <c r="O12" s="671"/>
      <c r="P12" s="671">
        <f>SUBTOTAL(9,P33:P273)</f>
        <v>0</v>
      </c>
      <c r="Q12" s="672"/>
    </row>
    <row r="13" spans="1:17" ht="31.5">
      <c r="A13" s="687" t="s">
        <v>21</v>
      </c>
      <c r="B13" s="688" t="s">
        <v>1532</v>
      </c>
      <c r="C13" s="689"/>
      <c r="D13" s="689"/>
      <c r="E13" s="690"/>
      <c r="F13" s="690"/>
      <c r="G13" s="690"/>
      <c r="H13" s="690"/>
      <c r="I13" s="690"/>
      <c r="J13" s="690"/>
      <c r="K13" s="689"/>
      <c r="L13" s="691"/>
      <c r="M13" s="691"/>
      <c r="N13" s="691"/>
      <c r="O13" s="692"/>
      <c r="P13" s="692">
        <f>SUBTOTAL(9,P14:P23)</f>
        <v>0</v>
      </c>
      <c r="Q13" s="689"/>
    </row>
    <row r="14" spans="1:17" ht="33.6" customHeight="1">
      <c r="A14" s="681">
        <f>IF(ISBLANK(E14),"",COUNTA($E$12:E14))</f>
        <v>1</v>
      </c>
      <c r="B14" s="682" t="s">
        <v>1533</v>
      </c>
      <c r="C14" s="685"/>
      <c r="D14" s="685"/>
      <c r="E14" s="684" t="s">
        <v>3</v>
      </c>
      <c r="F14" s="684"/>
      <c r="G14" s="684"/>
      <c r="H14" s="684"/>
      <c r="I14" s="684"/>
      <c r="J14" s="684"/>
      <c r="K14" s="693">
        <f>SUM(J15:J16)</f>
        <v>1924</v>
      </c>
      <c r="L14" s="694"/>
      <c r="M14" s="694"/>
      <c r="N14" s="694"/>
      <c r="O14" s="695">
        <f t="shared" ref="O14:O23" si="0">+L14+M14+N14</f>
        <v>0</v>
      </c>
      <c r="P14" s="637">
        <f>O14*$K14</f>
        <v>0</v>
      </c>
      <c r="Q14" s="685"/>
    </row>
    <row r="15" spans="1:17" ht="33.6" hidden="1" customHeight="1" outlineLevel="1">
      <c r="A15" s="681"/>
      <c r="B15" s="682" t="s">
        <v>1151</v>
      </c>
      <c r="C15" s="685"/>
      <c r="D15" s="685"/>
      <c r="E15" s="684"/>
      <c r="F15" s="684"/>
      <c r="G15" s="684"/>
      <c r="H15" s="684"/>
      <c r="I15" s="684"/>
      <c r="J15" s="684">
        <v>1592</v>
      </c>
      <c r="K15" s="693"/>
      <c r="L15" s="694"/>
      <c r="M15" s="694"/>
      <c r="N15" s="694"/>
      <c r="O15" s="695"/>
      <c r="P15" s="637"/>
      <c r="Q15" s="685"/>
    </row>
    <row r="16" spans="1:17" ht="33.6" hidden="1" customHeight="1" outlineLevel="1">
      <c r="A16" s="681"/>
      <c r="B16" s="682" t="s">
        <v>1152</v>
      </c>
      <c r="C16" s="685"/>
      <c r="D16" s="685"/>
      <c r="E16" s="684"/>
      <c r="F16" s="684"/>
      <c r="G16" s="684"/>
      <c r="H16" s="684"/>
      <c r="I16" s="684"/>
      <c r="J16" s="684">
        <f>115+130+87</f>
        <v>332</v>
      </c>
      <c r="K16" s="693"/>
      <c r="L16" s="694"/>
      <c r="M16" s="694"/>
      <c r="N16" s="694"/>
      <c r="O16" s="695"/>
      <c r="P16" s="637"/>
      <c r="Q16" s="685"/>
    </row>
    <row r="17" spans="1:17" ht="55.15" customHeight="1" collapsed="1">
      <c r="A17" s="681">
        <f>IF(ISBLANK(E17),"",COUNTA($E$12:E17))</f>
        <v>2</v>
      </c>
      <c r="B17" s="682" t="s">
        <v>1534</v>
      </c>
      <c r="C17" s="685"/>
      <c r="D17" s="685"/>
      <c r="E17" s="684" t="s">
        <v>0</v>
      </c>
      <c r="F17" s="684"/>
      <c r="G17" s="684"/>
      <c r="H17" s="684"/>
      <c r="I17" s="684"/>
      <c r="J17" s="684"/>
      <c r="K17" s="693">
        <f>K14*1.4*0.4</f>
        <v>1077.44</v>
      </c>
      <c r="L17" s="694"/>
      <c r="M17" s="694"/>
      <c r="N17" s="694"/>
      <c r="O17" s="695">
        <f t="shared" si="0"/>
        <v>0</v>
      </c>
      <c r="P17" s="637">
        <f t="shared" ref="P17:P23" si="1">O17*$K17</f>
        <v>0</v>
      </c>
      <c r="Q17" s="685"/>
    </row>
    <row r="18" spans="1:17" ht="23.45" customHeight="1">
      <c r="A18" s="681">
        <f>IF(ISBLANK(E18),"",COUNTA($E$12:E18))</f>
        <v>3</v>
      </c>
      <c r="B18" s="682" t="s">
        <v>1149</v>
      </c>
      <c r="C18" s="685"/>
      <c r="D18" s="685"/>
      <c r="E18" s="684" t="s">
        <v>1005</v>
      </c>
      <c r="F18" s="684"/>
      <c r="G18" s="684"/>
      <c r="H18" s="684"/>
      <c r="I18" s="684"/>
      <c r="J18" s="684"/>
      <c r="K18" s="693">
        <f>K14</f>
        <v>1924</v>
      </c>
      <c r="L18" s="694"/>
      <c r="M18" s="694"/>
      <c r="N18" s="694"/>
      <c r="O18" s="695">
        <f t="shared" si="0"/>
        <v>0</v>
      </c>
      <c r="P18" s="637">
        <f>O18*$K18</f>
        <v>0</v>
      </c>
      <c r="Q18" s="738"/>
    </row>
    <row r="19" spans="1:17" ht="47.45" customHeight="1">
      <c r="A19" s="681">
        <f>IF(ISBLANK(E19),"",COUNTA($E$12:E19))</f>
        <v>4</v>
      </c>
      <c r="B19" s="682" t="s">
        <v>1150</v>
      </c>
      <c r="C19" s="685"/>
      <c r="D19" s="685"/>
      <c r="E19" s="684" t="s">
        <v>3</v>
      </c>
      <c r="F19" s="684"/>
      <c r="G19" s="684"/>
      <c r="H19" s="684"/>
      <c r="I19" s="684"/>
      <c r="J19" s="684"/>
      <c r="K19" s="693">
        <f>K14</f>
        <v>1924</v>
      </c>
      <c r="L19" s="694"/>
      <c r="M19" s="694"/>
      <c r="N19" s="694"/>
      <c r="O19" s="695">
        <f t="shared" si="0"/>
        <v>0</v>
      </c>
      <c r="P19" s="637">
        <f t="shared" si="1"/>
        <v>0</v>
      </c>
      <c r="Q19" s="685"/>
    </row>
    <row r="20" spans="1:17" ht="40.15" customHeight="1">
      <c r="A20" s="681">
        <f>IF(ISBLANK(E20),"",COUNTA($E$12:E20))</f>
        <v>5</v>
      </c>
      <c r="B20" s="682" t="s">
        <v>1535</v>
      </c>
      <c r="C20" s="685"/>
      <c r="D20" s="685"/>
      <c r="E20" s="684" t="s">
        <v>1</v>
      </c>
      <c r="F20" s="684"/>
      <c r="G20" s="684"/>
      <c r="H20" s="684"/>
      <c r="I20" s="684"/>
      <c r="J20" s="684"/>
      <c r="K20" s="713">
        <f>J16*3.95*2*1.15</f>
        <v>3016.22</v>
      </c>
      <c r="L20" s="694"/>
      <c r="M20" s="694"/>
      <c r="N20" s="694"/>
      <c r="O20" s="695">
        <f t="shared" si="0"/>
        <v>0</v>
      </c>
      <c r="P20" s="637">
        <f t="shared" si="1"/>
        <v>0</v>
      </c>
      <c r="Q20" s="685"/>
    </row>
    <row r="21" spans="1:17" ht="35.450000000000003" customHeight="1">
      <c r="A21" s="681">
        <f>IF(ISBLANK(E21),"",COUNTA($E$12:E21))</f>
        <v>6</v>
      </c>
      <c r="B21" s="682" t="s">
        <v>1536</v>
      </c>
      <c r="C21" s="685"/>
      <c r="D21" s="685"/>
      <c r="E21" s="684" t="s">
        <v>3</v>
      </c>
      <c r="F21" s="684"/>
      <c r="G21" s="684"/>
      <c r="H21" s="684"/>
      <c r="I21" s="684"/>
      <c r="J21" s="684"/>
      <c r="K21" s="693">
        <f>J16</f>
        <v>332</v>
      </c>
      <c r="L21" s="694"/>
      <c r="M21" s="694"/>
      <c r="N21" s="694"/>
      <c r="O21" s="695">
        <f t="shared" si="0"/>
        <v>0</v>
      </c>
      <c r="P21" s="637">
        <f t="shared" si="1"/>
        <v>0</v>
      </c>
      <c r="Q21" s="685" t="s">
        <v>1274</v>
      </c>
    </row>
    <row r="22" spans="1:17" ht="37.15" customHeight="1">
      <c r="A22" s="681">
        <f>IF(ISBLANK(E22),"",COUNTA($E$12:E22))</f>
        <v>7</v>
      </c>
      <c r="B22" s="682" t="s">
        <v>1537</v>
      </c>
      <c r="C22" s="685"/>
      <c r="D22" s="685"/>
      <c r="E22" s="684" t="s">
        <v>0</v>
      </c>
      <c r="F22" s="684"/>
      <c r="G22" s="684"/>
      <c r="H22" s="684"/>
      <c r="I22" s="684"/>
      <c r="J22" s="684"/>
      <c r="K22" s="693">
        <f>J16*0.2*1.05</f>
        <v>69.720000000000013</v>
      </c>
      <c r="L22" s="694"/>
      <c r="M22" s="694"/>
      <c r="N22" s="694"/>
      <c r="O22" s="695">
        <f t="shared" si="0"/>
        <v>0</v>
      </c>
      <c r="P22" s="637">
        <f t="shared" si="1"/>
        <v>0</v>
      </c>
      <c r="Q22" s="685"/>
    </row>
    <row r="23" spans="1:17" ht="26.45" customHeight="1">
      <c r="A23" s="681">
        <v>8</v>
      </c>
      <c r="B23" s="682" t="s">
        <v>1272</v>
      </c>
      <c r="C23" s="702"/>
      <c r="D23" s="685"/>
      <c r="E23" s="684" t="s">
        <v>1005</v>
      </c>
      <c r="F23" s="684"/>
      <c r="G23" s="684"/>
      <c r="H23" s="684"/>
      <c r="I23" s="684"/>
      <c r="J23" s="684"/>
      <c r="K23" s="693">
        <f>1444+142</f>
        <v>1586</v>
      </c>
      <c r="L23" s="694"/>
      <c r="M23" s="694"/>
      <c r="N23" s="694"/>
      <c r="O23" s="695">
        <f t="shared" si="0"/>
        <v>0</v>
      </c>
      <c r="P23" s="637">
        <f t="shared" si="1"/>
        <v>0</v>
      </c>
      <c r="Q23" s="685"/>
    </row>
    <row r="24" spans="1:17" ht="31.5">
      <c r="A24" s="687" t="s">
        <v>31</v>
      </c>
      <c r="B24" s="688" t="s">
        <v>1541</v>
      </c>
      <c r="C24" s="689"/>
      <c r="D24" s="689"/>
      <c r="E24" s="690"/>
      <c r="F24" s="690"/>
      <c r="G24" s="690"/>
      <c r="H24" s="690"/>
      <c r="I24" s="690"/>
      <c r="J24" s="690"/>
      <c r="K24" s="689"/>
      <c r="L24" s="691"/>
      <c r="M24" s="691"/>
      <c r="N24" s="691"/>
      <c r="O24" s="692"/>
      <c r="P24" s="692">
        <f>SUBTOTAL(9,P25:P27)</f>
        <v>0</v>
      </c>
      <c r="Q24" s="689"/>
    </row>
    <row r="25" spans="1:17" ht="47.25">
      <c r="A25" s="681">
        <f>IF(ISBLANK(E25),"",COUNTA($E$12:E25))</f>
        <v>9</v>
      </c>
      <c r="B25" s="682" t="s">
        <v>1538</v>
      </c>
      <c r="C25" s="685"/>
      <c r="D25" s="685"/>
      <c r="E25" s="684" t="s">
        <v>0</v>
      </c>
      <c r="F25" s="684"/>
      <c r="G25" s="684"/>
      <c r="H25" s="706"/>
      <c r="I25" s="684"/>
      <c r="J25" s="684"/>
      <c r="K25" s="693">
        <v>38.5</v>
      </c>
      <c r="L25" s="694"/>
      <c r="M25" s="694"/>
      <c r="N25" s="694"/>
      <c r="O25" s="695">
        <f t="shared" ref="O25:O32" si="2">+L25+M25+N25</f>
        <v>0</v>
      </c>
      <c r="P25" s="637">
        <f t="shared" ref="P25:P32" si="3">O25*$K25</f>
        <v>0</v>
      </c>
      <c r="Q25" s="685"/>
    </row>
    <row r="26" spans="1:17" ht="31.5">
      <c r="A26" s="681">
        <f>IF(ISBLANK(E26),"",COUNTA($E$12:E26))</f>
        <v>10</v>
      </c>
      <c r="B26" s="682" t="s">
        <v>1539</v>
      </c>
      <c r="C26" s="685"/>
      <c r="D26" s="685"/>
      <c r="E26" s="684" t="s">
        <v>3</v>
      </c>
      <c r="F26" s="684"/>
      <c r="G26" s="684"/>
      <c r="H26" s="684"/>
      <c r="I26" s="684"/>
      <c r="J26" s="684"/>
      <c r="K26" s="693">
        <v>456</v>
      </c>
      <c r="L26" s="694"/>
      <c r="M26" s="694"/>
      <c r="N26" s="694"/>
      <c r="O26" s="695">
        <f t="shared" si="2"/>
        <v>0</v>
      </c>
      <c r="P26" s="637">
        <f t="shared" si="3"/>
        <v>0</v>
      </c>
      <c r="Q26" s="685"/>
    </row>
    <row r="27" spans="1:17" s="739" customFormat="1" ht="47.25">
      <c r="A27" s="673">
        <f>IF(ISBLANK(E27),"",COUNTA($E$12:E27))</f>
        <v>11</v>
      </c>
      <c r="B27" s="674" t="s">
        <v>1540</v>
      </c>
      <c r="C27" s="680"/>
      <c r="D27" s="680"/>
      <c r="E27" s="677" t="s">
        <v>1</v>
      </c>
      <c r="F27" s="677"/>
      <c r="G27" s="677"/>
      <c r="H27" s="677"/>
      <c r="I27" s="677"/>
      <c r="J27" s="677"/>
      <c r="K27" s="713">
        <v>850</v>
      </c>
      <c r="L27" s="694"/>
      <c r="M27" s="694"/>
      <c r="N27" s="694"/>
      <c r="O27" s="714">
        <f t="shared" si="2"/>
        <v>0</v>
      </c>
      <c r="P27" s="714">
        <f t="shared" si="3"/>
        <v>0</v>
      </c>
      <c r="Q27" s="680"/>
    </row>
    <row r="28" spans="1:17" ht="15.75">
      <c r="A28" s="681" t="str">
        <f>IF(ISBLANK(E28),"",MAX($A$12:A27)+1)</f>
        <v/>
      </c>
      <c r="B28" s="718"/>
      <c r="C28" s="685"/>
      <c r="D28" s="685"/>
      <c r="E28" s="684"/>
      <c r="F28" s="684"/>
      <c r="G28" s="684"/>
      <c r="H28" s="684"/>
      <c r="I28" s="684"/>
      <c r="J28" s="684"/>
      <c r="K28" s="693"/>
      <c r="L28" s="694"/>
      <c r="M28" s="694"/>
      <c r="N28" s="694"/>
      <c r="O28" s="695">
        <f t="shared" si="2"/>
        <v>0</v>
      </c>
      <c r="P28" s="637">
        <f t="shared" si="3"/>
        <v>0</v>
      </c>
      <c r="Q28" s="685"/>
    </row>
    <row r="29" spans="1:17" ht="15.75">
      <c r="A29" s="681" t="str">
        <f>IF(ISBLANK(E29),"",MAX($A$12:A28)+1)</f>
        <v/>
      </c>
      <c r="B29" s="718"/>
      <c r="C29" s="685"/>
      <c r="D29" s="685"/>
      <c r="E29" s="684"/>
      <c r="F29" s="684"/>
      <c r="G29" s="684"/>
      <c r="H29" s="684"/>
      <c r="I29" s="684"/>
      <c r="J29" s="684"/>
      <c r="K29" s="693"/>
      <c r="L29" s="694"/>
      <c r="M29" s="694"/>
      <c r="N29" s="694"/>
      <c r="O29" s="695">
        <f t="shared" si="2"/>
        <v>0</v>
      </c>
      <c r="P29" s="637">
        <f t="shared" si="3"/>
        <v>0</v>
      </c>
      <c r="Q29" s="685"/>
    </row>
    <row r="30" spans="1:17" ht="22.15" customHeight="1">
      <c r="A30" s="286" t="str">
        <f>IF(ISBLANK(E30),"",MAX($A$12:A29)+1)</f>
        <v/>
      </c>
      <c r="B30" s="307"/>
      <c r="C30" s="294"/>
      <c r="D30" s="294"/>
      <c r="E30" s="289"/>
      <c r="F30" s="289"/>
      <c r="G30" s="289"/>
      <c r="H30" s="289"/>
      <c r="I30" s="289"/>
      <c r="J30" s="289"/>
      <c r="K30" s="304"/>
      <c r="L30" s="291"/>
      <c r="M30" s="291"/>
      <c r="N30" s="291"/>
      <c r="O30" s="292">
        <f t="shared" si="2"/>
        <v>0</v>
      </c>
      <c r="P30" s="296">
        <f t="shared" si="3"/>
        <v>0</v>
      </c>
      <c r="Q30" s="294"/>
    </row>
    <row r="31" spans="1:17" ht="22.15" customHeight="1">
      <c r="A31" s="286" t="str">
        <f>IF(ISBLANK(E31),"",MAX($A$12:A30)+1)</f>
        <v/>
      </c>
      <c r="B31" s="287"/>
      <c r="C31" s="294"/>
      <c r="D31" s="294"/>
      <c r="E31" s="289"/>
      <c r="F31" s="289"/>
      <c r="G31" s="289"/>
      <c r="H31" s="289"/>
      <c r="I31" s="289"/>
      <c r="J31" s="289"/>
      <c r="K31" s="304"/>
      <c r="L31" s="291"/>
      <c r="M31" s="291"/>
      <c r="N31" s="291"/>
      <c r="O31" s="292">
        <f t="shared" si="2"/>
        <v>0</v>
      </c>
      <c r="P31" s="296">
        <f t="shared" si="3"/>
        <v>0</v>
      </c>
      <c r="Q31" s="294"/>
    </row>
    <row r="32" spans="1:17" ht="22.15" customHeight="1">
      <c r="A32" s="286" t="str">
        <f>IF(ISBLANK(E32),"",MAX($A$12:A31)+1)</f>
        <v/>
      </c>
      <c r="B32" s="287"/>
      <c r="C32" s="294"/>
      <c r="D32" s="294"/>
      <c r="E32" s="289"/>
      <c r="F32" s="289"/>
      <c r="G32" s="289"/>
      <c r="H32" s="289"/>
      <c r="I32" s="289"/>
      <c r="J32" s="289"/>
      <c r="K32" s="304"/>
      <c r="L32" s="291"/>
      <c r="M32" s="291"/>
      <c r="N32" s="291"/>
      <c r="O32" s="292">
        <f t="shared" si="2"/>
        <v>0</v>
      </c>
      <c r="P32" s="296">
        <f t="shared" si="3"/>
        <v>0</v>
      </c>
      <c r="Q32" s="294"/>
    </row>
    <row r="33" spans="1:17">
      <c r="A33" s="242"/>
      <c r="B33" s="242"/>
      <c r="C33" s="242"/>
      <c r="D33" s="242"/>
      <c r="E33" s="242"/>
      <c r="F33" s="242"/>
      <c r="G33" s="242"/>
      <c r="H33" s="242"/>
      <c r="I33" s="242"/>
      <c r="J33" s="242"/>
      <c r="K33" s="242"/>
      <c r="L33" s="242"/>
      <c r="M33" s="242"/>
      <c r="N33" s="242"/>
      <c r="O33" s="242"/>
      <c r="P33" s="242"/>
      <c r="Q33" s="242"/>
    </row>
  </sheetData>
  <autoFilter ref="A6:Q33"/>
  <mergeCells count="7">
    <mergeCell ref="Q6:Q7"/>
    <mergeCell ref="A6:A7"/>
    <mergeCell ref="B6:B7"/>
    <mergeCell ref="C6:C7"/>
    <mergeCell ref="D6:D7"/>
    <mergeCell ref="E6:E7"/>
    <mergeCell ref="K6:K7"/>
  </mergeCells>
  <printOptions horizontalCentered="1"/>
  <pageMargins left="0.5" right="0.5" top="0.5" bottom="0.5" header="0.3" footer="0.3"/>
  <pageSetup paperSize="9" scale="65" orientation="landscape" r:id="rId1"/>
  <ignoredErrors>
    <ignoredError sqref="O24" formula="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O56"/>
  <sheetViews>
    <sheetView view="pageBreakPreview" zoomScaleNormal="85" zoomScaleSheetLayoutView="100" workbookViewId="0">
      <pane ySplit="7" topLeftCell="A8" activePane="bottomLeft" state="frozen"/>
      <selection activeCell="S67" sqref="S67"/>
      <selection pane="bottomLeft" activeCell="D14" sqref="D14"/>
    </sheetView>
  </sheetViews>
  <sheetFormatPr defaultRowHeight="14.25"/>
  <cols>
    <col min="1" max="1" width="4.5" customWidth="1"/>
    <col min="2" max="2" width="35.125" customWidth="1"/>
    <col min="3" max="4" width="28.125" customWidth="1"/>
    <col min="5" max="5" width="5.375" customWidth="1"/>
    <col min="6" max="6" width="10.875" customWidth="1"/>
    <col min="7" max="7" width="9.375" bestFit="1" customWidth="1"/>
    <col min="8" max="9" width="10.875" customWidth="1"/>
    <col min="10" max="10" width="9.375" bestFit="1" customWidth="1"/>
    <col min="11" max="11" width="11.5" bestFit="1" customWidth="1"/>
    <col min="13" max="13" width="12.25" customWidth="1"/>
  </cols>
  <sheetData>
    <row r="1" spans="1:12" ht="18">
      <c r="A1" s="1" t="s">
        <v>415</v>
      </c>
      <c r="B1" s="67"/>
      <c r="C1" s="3"/>
      <c r="D1" s="3"/>
      <c r="E1" s="4"/>
      <c r="F1" s="5"/>
      <c r="G1" s="6"/>
      <c r="H1" s="6"/>
      <c r="I1" s="6"/>
      <c r="J1" s="7"/>
      <c r="K1" s="8"/>
      <c r="L1" s="9"/>
    </row>
    <row r="2" spans="1:12" ht="15">
      <c r="A2" s="2" t="str">
        <f>"DỰ ÁN / PROJECT : "&amp;[6]COVER!K10</f>
        <v>DỰ ÁN / PROJECT : AN KHANG FOODS JSC</v>
      </c>
      <c r="B2" s="68"/>
      <c r="C2" s="10"/>
      <c r="D2" s="10"/>
      <c r="E2" s="11"/>
      <c r="F2" s="12"/>
      <c r="G2" s="13"/>
      <c r="H2" s="13"/>
      <c r="I2" s="13"/>
      <c r="J2" s="14"/>
      <c r="K2" s="15"/>
      <c r="L2" s="16"/>
    </row>
    <row r="3" spans="1:12" ht="15">
      <c r="A3" s="2" t="str">
        <f>"HẠNG MỤC / ITEM : "&amp;B8</f>
        <v>HẠNG MỤC / ITEM : CỘT CỜ
 FLAGSTAFF</v>
      </c>
      <c r="B3" s="69"/>
      <c r="C3" s="10"/>
      <c r="D3" s="10"/>
      <c r="E3" s="17"/>
      <c r="F3" s="12"/>
      <c r="G3" s="13"/>
      <c r="H3" s="13"/>
      <c r="I3" s="13"/>
      <c r="J3" s="14"/>
      <c r="K3" s="15"/>
      <c r="L3" s="16"/>
    </row>
    <row r="4" spans="1:12" ht="15">
      <c r="A4" s="2" t="str">
        <f>"CHỦ ĐẦU TƯ / : "&amp;[6]COVER!K19</f>
        <v>CHỦ ĐẦU TƯ / : AN KHANG FOODS JSC</v>
      </c>
      <c r="B4" s="69"/>
      <c r="C4" s="10"/>
      <c r="D4" s="10"/>
      <c r="E4" s="17"/>
      <c r="F4" s="12"/>
      <c r="G4" s="13"/>
      <c r="H4" s="13"/>
      <c r="I4" s="13"/>
      <c r="J4" s="14"/>
      <c r="K4" s="15"/>
      <c r="L4" s="16"/>
    </row>
    <row r="5" spans="1:12" ht="15">
      <c r="A5" s="18"/>
      <c r="B5" s="69"/>
      <c r="C5" s="66"/>
      <c r="D5" s="19"/>
      <c r="E5" s="17"/>
      <c r="F5" s="12"/>
      <c r="G5" s="13"/>
      <c r="H5" s="13"/>
      <c r="I5" s="13"/>
      <c r="J5" s="14"/>
      <c r="K5" s="15"/>
      <c r="L5" s="16"/>
    </row>
    <row r="6" spans="1:12" ht="24" customHeight="1">
      <c r="A6" s="1128" t="s">
        <v>50</v>
      </c>
      <c r="B6" s="1129" t="s">
        <v>49</v>
      </c>
      <c r="C6" s="1130" t="s">
        <v>51</v>
      </c>
      <c r="D6" s="1131" t="s">
        <v>52</v>
      </c>
      <c r="E6" s="1130" t="s">
        <v>53</v>
      </c>
      <c r="F6" s="1130" t="s">
        <v>54</v>
      </c>
      <c r="G6" s="130" t="s">
        <v>411</v>
      </c>
      <c r="H6" s="130"/>
      <c r="I6" s="130"/>
      <c r="J6" s="131" t="s">
        <v>412</v>
      </c>
      <c r="K6" s="131"/>
      <c r="L6" s="1124" t="s">
        <v>13</v>
      </c>
    </row>
    <row r="7" spans="1:12" ht="48">
      <c r="A7" s="1128"/>
      <c r="B7" s="1129"/>
      <c r="C7" s="1130"/>
      <c r="D7" s="1132"/>
      <c r="E7" s="1130"/>
      <c r="F7" s="1130"/>
      <c r="G7" s="88" t="s">
        <v>56</v>
      </c>
      <c r="H7" s="88" t="s">
        <v>55</v>
      </c>
      <c r="I7" s="88" t="s">
        <v>57</v>
      </c>
      <c r="J7" s="88" t="s">
        <v>413</v>
      </c>
      <c r="K7" s="88" t="s">
        <v>414</v>
      </c>
      <c r="L7" s="1124"/>
    </row>
    <row r="8" spans="1:12" ht="24">
      <c r="A8" s="93" t="str">
        <f>A18</f>
        <v>***</v>
      </c>
      <c r="B8" s="94" t="str">
        <f>B18</f>
        <v>CỘT CỜ
 FLAGSTAFF</v>
      </c>
      <c r="C8" s="95"/>
      <c r="D8" s="96"/>
      <c r="E8" s="97"/>
      <c r="F8" s="98"/>
      <c r="G8" s="99"/>
      <c r="H8" s="99"/>
      <c r="I8" s="99"/>
      <c r="J8" s="100"/>
      <c r="K8" s="101" t="e">
        <f>SUBTOTAL(9,K9:K17)</f>
        <v>#REF!</v>
      </c>
      <c r="L8" s="102"/>
    </row>
    <row r="9" spans="1:12" ht="24">
      <c r="A9" s="20" t="str">
        <f>A20</f>
        <v>B</v>
      </c>
      <c r="B9" s="70" t="str">
        <f>B20</f>
        <v>CÔNG TÁC ĐẤT
EARTHWORK</v>
      </c>
      <c r="C9" s="37"/>
      <c r="D9" s="37"/>
      <c r="E9" s="105"/>
      <c r="F9" s="106"/>
      <c r="G9" s="25"/>
      <c r="H9" s="25"/>
      <c r="I9" s="25"/>
      <c r="J9" s="25"/>
      <c r="K9" s="38" t="e">
        <f>K20</f>
        <v>#REF!</v>
      </c>
      <c r="L9" s="29"/>
    </row>
    <row r="10" spans="1:12" ht="24">
      <c r="A10" s="20" t="str">
        <f>A27</f>
        <v>C</v>
      </c>
      <c r="B10" s="70" t="str">
        <f>B27</f>
        <v>CÔNG TÁC BÊ TÔNG
CONCRETE WORK</v>
      </c>
      <c r="C10" s="37"/>
      <c r="D10" s="37"/>
      <c r="E10" s="105"/>
      <c r="F10" s="106"/>
      <c r="G10" s="25"/>
      <c r="H10" s="25"/>
      <c r="I10" s="25"/>
      <c r="J10" s="25"/>
      <c r="K10" s="38" t="e">
        <f>K27</f>
        <v>#REF!</v>
      </c>
      <c r="L10" s="29"/>
    </row>
    <row r="11" spans="1:12" ht="24">
      <c r="A11" s="20" t="str">
        <f>A33</f>
        <v>D</v>
      </c>
      <c r="B11" s="70" t="str">
        <f>B33</f>
        <v>CÔNG TÁC VÁN KHUÔN
FORMWORK</v>
      </c>
      <c r="C11" s="37"/>
      <c r="D11" s="37"/>
      <c r="E11" s="105"/>
      <c r="F11" s="106"/>
      <c r="G11" s="25"/>
      <c r="H11" s="25"/>
      <c r="I11" s="25"/>
      <c r="J11" s="25"/>
      <c r="K11" s="38" t="e">
        <f>K33</f>
        <v>#REF!</v>
      </c>
      <c r="L11" s="29"/>
    </row>
    <row r="12" spans="1:12" ht="24">
      <c r="A12" s="20" t="str">
        <f>A39</f>
        <v>E</v>
      </c>
      <c r="B12" s="70" t="str">
        <f>B39</f>
        <v>CÔNG TÁC CỐT THÉP
REBAR WORK</v>
      </c>
      <c r="C12" s="37"/>
      <c r="D12" s="37"/>
      <c r="E12" s="105"/>
      <c r="F12" s="106"/>
      <c r="G12" s="25"/>
      <c r="H12" s="25"/>
      <c r="I12" s="25"/>
      <c r="J12" s="25"/>
      <c r="K12" s="38" t="e">
        <f>K39</f>
        <v>#REF!</v>
      </c>
      <c r="L12" s="29"/>
    </row>
    <row r="13" spans="1:12" ht="24">
      <c r="A13" s="20" t="str">
        <f>A45</f>
        <v>F</v>
      </c>
      <c r="B13" s="70" t="str">
        <f>B45</f>
        <v>CÔNG TÁC KẾT CẤU CỘT CỜ
FLAGPOLE STRUCTURE WORK</v>
      </c>
      <c r="C13" s="37"/>
      <c r="D13" s="37"/>
      <c r="E13" s="105"/>
      <c r="F13" s="106"/>
      <c r="G13" s="25"/>
      <c r="H13" s="25"/>
      <c r="I13" s="25"/>
      <c r="J13" s="25"/>
      <c r="K13" s="38" t="e">
        <f>K45</f>
        <v>#REF!</v>
      </c>
      <c r="L13" s="29"/>
    </row>
    <row r="14" spans="1:12" ht="24">
      <c r="A14" s="20" t="str">
        <f>A51</f>
        <v>G</v>
      </c>
      <c r="B14" s="70" t="str">
        <f>B51</f>
        <v>CÔNG TÁC XÂY 
CONSTRUCTION WORK</v>
      </c>
      <c r="C14" s="37"/>
      <c r="D14" s="37"/>
      <c r="E14" s="105"/>
      <c r="F14" s="106"/>
      <c r="G14" s="25"/>
      <c r="H14" s="25"/>
      <c r="I14" s="25"/>
      <c r="J14" s="25"/>
      <c r="K14" s="38" t="e">
        <f>K51</f>
        <v>#REF!</v>
      </c>
      <c r="L14" s="29"/>
    </row>
    <row r="15" spans="1:12" ht="24">
      <c r="A15" s="20" t="str">
        <f>A54</f>
        <v>H</v>
      </c>
      <c r="B15" s="70" t="str">
        <f>B54</f>
        <v>CÔNG TÁC KHÁC
OTHER WORK</v>
      </c>
      <c r="C15" s="37"/>
      <c r="D15" s="37"/>
      <c r="E15" s="105"/>
      <c r="F15" s="106"/>
      <c r="G15" s="25"/>
      <c r="H15" s="25"/>
      <c r="I15" s="25"/>
      <c r="J15" s="25"/>
      <c r="K15" s="38">
        <f>K54</f>
        <v>0</v>
      </c>
      <c r="L15" s="29"/>
    </row>
    <row r="16" spans="1:12">
      <c r="A16" s="20"/>
      <c r="B16" s="70"/>
      <c r="C16" s="37"/>
      <c r="D16" s="37"/>
      <c r="E16" s="105"/>
      <c r="F16" s="106"/>
      <c r="G16" s="25"/>
      <c r="H16" s="25"/>
      <c r="I16" s="25"/>
      <c r="J16" s="25"/>
      <c r="K16" s="38"/>
      <c r="L16" s="29"/>
    </row>
    <row r="17" spans="1:15">
      <c r="A17" s="20"/>
      <c r="B17" s="21"/>
      <c r="C17" s="22"/>
      <c r="D17" s="22"/>
      <c r="E17" s="23"/>
      <c r="F17" s="24"/>
      <c r="G17" s="26"/>
      <c r="H17" s="26"/>
      <c r="I17" s="26"/>
      <c r="J17" s="27"/>
      <c r="K17" s="28"/>
      <c r="L17" s="29"/>
    </row>
    <row r="18" spans="1:15" ht="24">
      <c r="A18" s="93" t="s">
        <v>14</v>
      </c>
      <c r="B18" s="94" t="s">
        <v>631</v>
      </c>
      <c r="C18" s="95"/>
      <c r="D18" s="96"/>
      <c r="E18" s="97"/>
      <c r="F18" s="98"/>
      <c r="G18" s="99"/>
      <c r="H18" s="99"/>
      <c r="I18" s="99"/>
      <c r="J18" s="100"/>
      <c r="K18" s="101">
        <f>SUBTOTAL(9,K56:K296)</f>
        <v>0</v>
      </c>
      <c r="L18" s="102"/>
      <c r="M18" s="166" t="s">
        <v>450</v>
      </c>
      <c r="N18" s="166"/>
      <c r="O18" s="145">
        <v>1.18</v>
      </c>
    </row>
    <row r="19" spans="1:15">
      <c r="A19" s="20"/>
      <c r="B19" s="70"/>
      <c r="C19" s="22"/>
      <c r="D19" s="22"/>
      <c r="E19" s="23"/>
      <c r="F19" s="24"/>
      <c r="G19" s="26"/>
      <c r="H19" s="26"/>
      <c r="I19" s="26"/>
      <c r="J19" s="27"/>
      <c r="K19" s="28"/>
      <c r="L19" s="29"/>
    </row>
    <row r="20" spans="1:15" ht="24">
      <c r="A20" s="86" t="s">
        <v>29</v>
      </c>
      <c r="B20" s="87" t="s">
        <v>60</v>
      </c>
      <c r="C20" s="85"/>
      <c r="D20" s="85"/>
      <c r="E20" s="82"/>
      <c r="F20" s="85"/>
      <c r="G20" s="83"/>
      <c r="H20" s="83"/>
      <c r="I20" s="83"/>
      <c r="J20" s="84"/>
      <c r="K20" s="84" t="e">
        <f>SUBTOTAL(9,K21:K26)</f>
        <v>#REF!</v>
      </c>
      <c r="L20" s="85"/>
    </row>
    <row r="21" spans="1:15" ht="24">
      <c r="A21" s="30">
        <f>IF(ISBLANK(E21),"",COUNTA($E$18:E21))</f>
        <v>1</v>
      </c>
      <c r="B21" s="70" t="s">
        <v>82</v>
      </c>
      <c r="C21" s="32"/>
      <c r="D21" s="32"/>
      <c r="E21" s="23" t="s">
        <v>0</v>
      </c>
      <c r="F21" s="34">
        <f>2.2*2.2*1.55*1.3</f>
        <v>9.7526000000000028</v>
      </c>
      <c r="G21" s="25" t="e">
        <f t="shared" ref="G21:H26" si="0">M21*$O$18</f>
        <v>#REF!</v>
      </c>
      <c r="H21" s="25" t="e">
        <f t="shared" si="0"/>
        <v>#REF!</v>
      </c>
      <c r="I21" s="25"/>
      <c r="J21" s="35" t="e">
        <f t="shared" ref="J21:J26" si="1">+G21+H21+I21</f>
        <v>#REF!</v>
      </c>
      <c r="K21" s="28" t="e">
        <f t="shared" ref="K21:K26" si="2">J21*$F21</f>
        <v>#REF!</v>
      </c>
      <c r="L21" s="32"/>
      <c r="M21" t="e">
        <f>'11 BẢNG HIỆU+ CỔNG'!M23</f>
        <v>#REF!</v>
      </c>
      <c r="N21" t="e">
        <f>'11 BẢNG HIỆU+ CỔNG'!N23</f>
        <v>#REF!</v>
      </c>
    </row>
    <row r="22" spans="1:15" s="73" customFormat="1" ht="24">
      <c r="A22" s="30">
        <f>IF(ISBLANK(E22),"",COUNTA($E$18:E22))</f>
        <v>2</v>
      </c>
      <c r="B22" s="70" t="s">
        <v>84</v>
      </c>
      <c r="C22" s="32"/>
      <c r="D22" s="32"/>
      <c r="E22" s="23" t="s">
        <v>0</v>
      </c>
      <c r="F22" s="34">
        <f>(F21/1.3-F28-F29-F31)*1.2</f>
        <v>6.5760000000000023</v>
      </c>
      <c r="G22" s="25" t="e">
        <f t="shared" si="0"/>
        <v>#REF!</v>
      </c>
      <c r="H22" s="25" t="e">
        <f t="shared" si="0"/>
        <v>#REF!</v>
      </c>
      <c r="I22" s="25"/>
      <c r="J22" s="35" t="e">
        <f t="shared" si="1"/>
        <v>#REF!</v>
      </c>
      <c r="K22" s="28" t="e">
        <f t="shared" si="2"/>
        <v>#REF!</v>
      </c>
      <c r="L22" s="32"/>
      <c r="M22" s="73" t="e">
        <f>'11 BẢNG HIỆU+ CỔNG'!M25</f>
        <v>#REF!</v>
      </c>
      <c r="N22" s="73" t="e">
        <f>'11 BẢNG HIỆU+ CỔNG'!N25</f>
        <v>#REF!</v>
      </c>
    </row>
    <row r="23" spans="1:15" s="73" customFormat="1" ht="36">
      <c r="A23" s="30">
        <f>IF(ISBLANK(E23),"",COUNTA($E$18:E23))</f>
        <v>3</v>
      </c>
      <c r="B23" s="70" t="s">
        <v>126</v>
      </c>
      <c r="C23" s="32"/>
      <c r="D23" s="32"/>
      <c r="E23" s="23" t="s">
        <v>0</v>
      </c>
      <c r="F23" s="34">
        <f>F21-F22</f>
        <v>3.1766000000000005</v>
      </c>
      <c r="G23" s="25" t="e">
        <f t="shared" si="0"/>
        <v>#REF!</v>
      </c>
      <c r="H23" s="25" t="e">
        <f t="shared" si="0"/>
        <v>#REF!</v>
      </c>
      <c r="I23" s="25"/>
      <c r="J23" s="35" t="e">
        <f t="shared" si="1"/>
        <v>#REF!</v>
      </c>
      <c r="K23" s="28" t="e">
        <f t="shared" si="2"/>
        <v>#REF!</v>
      </c>
      <c r="L23" s="32"/>
      <c r="M23" s="73" t="e">
        <f>'11 BẢNG HIỆU+ CỔNG'!M26</f>
        <v>#REF!</v>
      </c>
      <c r="N23" s="73" t="e">
        <f>'11 BẢNG HIỆU+ CỔNG'!N26</f>
        <v>#REF!</v>
      </c>
    </row>
    <row r="24" spans="1:15" s="73" customFormat="1" ht="24">
      <c r="A24" s="30">
        <f>IF(ISBLANK(E24),"",COUNTA($E$18:E24))</f>
        <v>4</v>
      </c>
      <c r="B24" s="70" t="s">
        <v>85</v>
      </c>
      <c r="C24" s="32"/>
      <c r="D24" s="32"/>
      <c r="E24" s="23" t="s">
        <v>3</v>
      </c>
      <c r="F24" s="34">
        <f>2*2</f>
        <v>4</v>
      </c>
      <c r="G24" s="25" t="e">
        <f t="shared" si="0"/>
        <v>#REF!</v>
      </c>
      <c r="H24" s="25" t="e">
        <f t="shared" si="0"/>
        <v>#REF!</v>
      </c>
      <c r="I24" s="25"/>
      <c r="J24" s="35" t="e">
        <f t="shared" si="1"/>
        <v>#REF!</v>
      </c>
      <c r="K24" s="28" t="e">
        <f t="shared" si="2"/>
        <v>#REF!</v>
      </c>
      <c r="L24" s="32"/>
      <c r="M24" s="73" t="e">
        <f>'11 BẢNG HIỆU+ CỔNG'!M27</f>
        <v>#REF!</v>
      </c>
      <c r="N24" s="73" t="e">
        <f>'11 BẢNG HIỆU+ CỔNG'!N27</f>
        <v>#REF!</v>
      </c>
    </row>
    <row r="25" spans="1:15" s="73" customFormat="1" ht="24">
      <c r="A25" s="30"/>
      <c r="B25" s="70" t="s">
        <v>556</v>
      </c>
      <c r="C25" s="32"/>
      <c r="D25" s="32"/>
      <c r="E25" s="23" t="s">
        <v>0</v>
      </c>
      <c r="F25" s="34">
        <f>F24*0.1*1.3</f>
        <v>0.52</v>
      </c>
      <c r="G25" s="25" t="e">
        <f t="shared" si="0"/>
        <v>#REF!</v>
      </c>
      <c r="H25" s="25" t="e">
        <f t="shared" si="0"/>
        <v>#REF!</v>
      </c>
      <c r="I25" s="25"/>
      <c r="J25" s="35" t="e">
        <f t="shared" si="1"/>
        <v>#REF!</v>
      </c>
      <c r="K25" s="28" t="e">
        <f t="shared" si="2"/>
        <v>#REF!</v>
      </c>
      <c r="L25" s="32"/>
      <c r="M25" s="73" t="e">
        <f>'09 BE_XLNT+NHA DIEU HANH'!M27</f>
        <v>#REF!</v>
      </c>
      <c r="N25" s="73" t="e">
        <f>'09 BE_XLNT+NHA DIEU HANH'!N27</f>
        <v>#REF!</v>
      </c>
    </row>
    <row r="26" spans="1:15" ht="24">
      <c r="A26" s="30"/>
      <c r="B26" s="70" t="s">
        <v>602</v>
      </c>
      <c r="C26" s="32"/>
      <c r="D26" s="32"/>
      <c r="E26" s="23" t="s">
        <v>3</v>
      </c>
      <c r="F26" s="34">
        <f>F24</f>
        <v>4</v>
      </c>
      <c r="G26" s="25" t="e">
        <f t="shared" si="0"/>
        <v>#REF!</v>
      </c>
      <c r="H26" s="25" t="e">
        <f t="shared" si="0"/>
        <v>#REF!</v>
      </c>
      <c r="I26" s="25"/>
      <c r="J26" s="35" t="e">
        <f t="shared" si="1"/>
        <v>#REF!</v>
      </c>
      <c r="K26" s="28" t="e">
        <f t="shared" si="2"/>
        <v>#REF!</v>
      </c>
      <c r="L26" s="32"/>
      <c r="M26" t="e">
        <f>'07 Trạm Điện'!M33</f>
        <v>#REF!</v>
      </c>
      <c r="N26" t="e">
        <f>'07 Trạm Điện'!N33</f>
        <v>#REF!</v>
      </c>
    </row>
    <row r="27" spans="1:15" ht="48">
      <c r="A27" s="86" t="s">
        <v>31</v>
      </c>
      <c r="B27" s="87" t="s">
        <v>61</v>
      </c>
      <c r="C27" s="85"/>
      <c r="D27" s="85" t="s">
        <v>128</v>
      </c>
      <c r="E27" s="82"/>
      <c r="F27" s="85"/>
      <c r="G27" s="83"/>
      <c r="H27" s="83"/>
      <c r="I27" s="83"/>
      <c r="J27" s="84"/>
      <c r="K27" s="84" t="e">
        <f>SUBTOTAL(9,K28:K32)</f>
        <v>#REF!</v>
      </c>
      <c r="L27" s="85"/>
    </row>
    <row r="28" spans="1:15" ht="24">
      <c r="A28" s="30">
        <f>IF(ISBLANK(E28),"",COUNTA($E$18:E28))</f>
        <v>7</v>
      </c>
      <c r="B28" s="70" t="s">
        <v>202</v>
      </c>
      <c r="C28" s="32"/>
      <c r="D28" s="32"/>
      <c r="E28" s="23" t="s">
        <v>0</v>
      </c>
      <c r="F28" s="34">
        <f>2.2*2.2*0.05</f>
        <v>0.24200000000000005</v>
      </c>
      <c r="G28" s="25" t="e">
        <f t="shared" ref="G28:H31" si="3">M28*$O$18</f>
        <v>#REF!</v>
      </c>
      <c r="H28" s="25" t="e">
        <f t="shared" si="3"/>
        <v>#REF!</v>
      </c>
      <c r="I28" s="25"/>
      <c r="J28" s="35" t="e">
        <f>+G28+H28+I28</f>
        <v>#REF!</v>
      </c>
      <c r="K28" s="28" t="e">
        <f>J28*$F28</f>
        <v>#REF!</v>
      </c>
      <c r="L28" s="32"/>
      <c r="M28" t="e">
        <f>'11 BẢNG HIỆU+ CỔNG'!M31</f>
        <v>#REF!</v>
      </c>
      <c r="N28" t="e">
        <f>'11 BẢNG HIỆU+ CỔNG'!N31</f>
        <v>#REF!</v>
      </c>
    </row>
    <row r="29" spans="1:15" ht="24">
      <c r="A29" s="30">
        <f>IF(ISBLANK(E29),"",COUNTA($E$18:E29))</f>
        <v>8</v>
      </c>
      <c r="B29" s="70" t="s">
        <v>88</v>
      </c>
      <c r="C29" s="32"/>
      <c r="D29" s="32"/>
      <c r="E29" s="23" t="s">
        <v>0</v>
      </c>
      <c r="F29" s="34">
        <f>2*2*0.4</f>
        <v>1.6</v>
      </c>
      <c r="G29" s="25" t="e">
        <f t="shared" si="3"/>
        <v>#REF!</v>
      </c>
      <c r="H29" s="25" t="e">
        <f t="shared" si="3"/>
        <v>#REF!</v>
      </c>
      <c r="I29" s="25"/>
      <c r="J29" s="35" t="e">
        <f>+G29+H29+I29</f>
        <v>#REF!</v>
      </c>
      <c r="K29" s="28" t="e">
        <f>J29*$F29</f>
        <v>#REF!</v>
      </c>
      <c r="L29" s="32"/>
      <c r="M29" t="e">
        <f>'11 BẢNG HIỆU+ CỔNG'!M32</f>
        <v>#REF!</v>
      </c>
      <c r="N29" t="e">
        <f>'11 BẢNG HIỆU+ CỔNG'!N32</f>
        <v>#REF!</v>
      </c>
    </row>
    <row r="30" spans="1:15" ht="24">
      <c r="A30" s="30">
        <f>IF(ISBLANK(E30),"",COUNTA($E$18:E30))</f>
        <v>9</v>
      </c>
      <c r="B30" s="70" t="s">
        <v>184</v>
      </c>
      <c r="C30" s="32"/>
      <c r="D30" s="32"/>
      <c r="E30" s="23" t="s">
        <v>0</v>
      </c>
      <c r="F30" s="34">
        <f>2*2*0.1</f>
        <v>0.4</v>
      </c>
      <c r="G30" s="25" t="e">
        <f t="shared" si="3"/>
        <v>#REF!</v>
      </c>
      <c r="H30" s="25" t="e">
        <f t="shared" si="3"/>
        <v>#REF!</v>
      </c>
      <c r="I30" s="25"/>
      <c r="J30" s="35" t="e">
        <f>+G30+H30+I30</f>
        <v>#REF!</v>
      </c>
      <c r="K30" s="28" t="e">
        <f>J30*$F30</f>
        <v>#REF!</v>
      </c>
      <c r="L30" s="32"/>
      <c r="M30" t="e">
        <f>'11 BẢNG HIỆU+ CỔNG'!M33</f>
        <v>#REF!</v>
      </c>
      <c r="N30" t="e">
        <f>'11 BẢNG HIỆU+ CỔNG'!N33</f>
        <v>#REF!</v>
      </c>
    </row>
    <row r="31" spans="1:15" ht="24">
      <c r="A31" s="30">
        <f>IF(ISBLANK(E31),"",COUNTA($E$18:E31))</f>
        <v>10</v>
      </c>
      <c r="B31" s="70" t="s">
        <v>91</v>
      </c>
      <c r="C31" s="32"/>
      <c r="D31" s="32"/>
      <c r="E31" s="23" t="s">
        <v>0</v>
      </c>
      <c r="F31" s="34">
        <f>2*1*0.3*0.3</f>
        <v>0.18</v>
      </c>
      <c r="G31" s="25" t="e">
        <f t="shared" si="3"/>
        <v>#REF!</v>
      </c>
      <c r="H31" s="25" t="e">
        <f t="shared" si="3"/>
        <v>#REF!</v>
      </c>
      <c r="I31" s="25"/>
      <c r="J31" s="35" t="e">
        <f>+G31+H31+I31</f>
        <v>#REF!</v>
      </c>
      <c r="K31" s="28" t="e">
        <f>J31*$F31</f>
        <v>#REF!</v>
      </c>
      <c r="L31" s="32"/>
      <c r="M31" t="e">
        <f>M30</f>
        <v>#REF!</v>
      </c>
      <c r="N31" t="e">
        <f>N30</f>
        <v>#REF!</v>
      </c>
    </row>
    <row r="32" spans="1:15">
      <c r="A32" s="30"/>
      <c r="B32" s="70"/>
      <c r="C32" s="32"/>
      <c r="D32" s="32"/>
      <c r="E32" s="23"/>
      <c r="F32" s="34"/>
      <c r="G32" s="25"/>
      <c r="H32" s="25"/>
      <c r="I32" s="25"/>
      <c r="J32" s="35"/>
      <c r="K32" s="28"/>
      <c r="L32" s="32"/>
    </row>
    <row r="33" spans="1:15" ht="24">
      <c r="A33" s="86" t="s">
        <v>32</v>
      </c>
      <c r="B33" s="87" t="s">
        <v>62</v>
      </c>
      <c r="C33" s="85"/>
      <c r="D33" s="85"/>
      <c r="E33" s="82"/>
      <c r="F33" s="85"/>
      <c r="G33" s="83"/>
      <c r="H33" s="83"/>
      <c r="I33" s="83"/>
      <c r="J33" s="84"/>
      <c r="K33" s="84" t="e">
        <f>SUBTOTAL(9,K34:K37)</f>
        <v>#REF!</v>
      </c>
      <c r="L33" s="85"/>
    </row>
    <row r="34" spans="1:15" ht="24">
      <c r="A34" s="30">
        <f>IF(ISBLANK(E34),"",COUNTA($E$18:E34))</f>
        <v>11</v>
      </c>
      <c r="B34" s="70" t="s">
        <v>206</v>
      </c>
      <c r="C34" s="32"/>
      <c r="D34" s="32"/>
      <c r="E34" s="23" t="s">
        <v>0</v>
      </c>
      <c r="F34" s="34">
        <f>2.2*4*0.05</f>
        <v>0.44000000000000006</v>
      </c>
      <c r="G34" s="25" t="e">
        <f t="shared" ref="G34:H37" si="4">M34*$O$18</f>
        <v>#REF!</v>
      </c>
      <c r="H34" s="25" t="e">
        <f t="shared" si="4"/>
        <v>#REF!</v>
      </c>
      <c r="I34" s="25"/>
      <c r="J34" s="35" t="e">
        <f>+G34+H34+I34</f>
        <v>#REF!</v>
      </c>
      <c r="K34" s="28" t="e">
        <f>J34*$F34</f>
        <v>#REF!</v>
      </c>
      <c r="L34" s="32"/>
      <c r="M34" t="e">
        <f>'11 BẢNG HIỆU+ CỔNG'!M41</f>
        <v>#REF!</v>
      </c>
      <c r="N34" t="e">
        <f>'11 BẢNG HIỆU+ CỔNG'!N41</f>
        <v>#REF!</v>
      </c>
    </row>
    <row r="35" spans="1:15" ht="24">
      <c r="A35" s="30">
        <f>IF(ISBLANK(E35),"",COUNTA($E$18:E35))</f>
        <v>12</v>
      </c>
      <c r="B35" s="70" t="s">
        <v>208</v>
      </c>
      <c r="C35" s="32"/>
      <c r="D35" s="32"/>
      <c r="E35" s="23" t="s">
        <v>3</v>
      </c>
      <c r="F35" s="34">
        <f>2*4*0.4</f>
        <v>3.2</v>
      </c>
      <c r="G35" s="25" t="e">
        <f t="shared" si="4"/>
        <v>#REF!</v>
      </c>
      <c r="H35" s="25" t="e">
        <f t="shared" si="4"/>
        <v>#REF!</v>
      </c>
      <c r="I35" s="25"/>
      <c r="J35" s="35" t="e">
        <f>+G35+H35+I35</f>
        <v>#REF!</v>
      </c>
      <c r="K35" s="28" t="e">
        <f>J35*$F35</f>
        <v>#REF!</v>
      </c>
      <c r="L35" s="32"/>
      <c r="M35" t="e">
        <f t="shared" ref="M35:N37" si="5">M34</f>
        <v>#REF!</v>
      </c>
      <c r="N35" t="e">
        <f t="shared" si="5"/>
        <v>#REF!</v>
      </c>
    </row>
    <row r="36" spans="1:15" ht="24">
      <c r="A36" s="30">
        <f>IF(ISBLANK(E36),"",COUNTA($E$18:E36))</f>
        <v>13</v>
      </c>
      <c r="B36" s="70" t="s">
        <v>98</v>
      </c>
      <c r="C36" s="32"/>
      <c r="D36" s="32"/>
      <c r="E36" s="23" t="s">
        <v>3</v>
      </c>
      <c r="F36" s="34">
        <f>2*1*0.3*4</f>
        <v>2.4</v>
      </c>
      <c r="G36" s="25" t="e">
        <f t="shared" si="4"/>
        <v>#REF!</v>
      </c>
      <c r="H36" s="25" t="e">
        <f t="shared" si="4"/>
        <v>#REF!</v>
      </c>
      <c r="I36" s="25"/>
      <c r="J36" s="35" t="e">
        <f>+G36+H36+I36</f>
        <v>#REF!</v>
      </c>
      <c r="K36" s="28" t="e">
        <f>J36*$F36</f>
        <v>#REF!</v>
      </c>
      <c r="L36" s="32"/>
      <c r="M36" t="e">
        <f t="shared" si="5"/>
        <v>#REF!</v>
      </c>
      <c r="N36" t="e">
        <f t="shared" si="5"/>
        <v>#REF!</v>
      </c>
    </row>
    <row r="37" spans="1:15" ht="24">
      <c r="A37" s="30"/>
      <c r="B37" s="70" t="s">
        <v>616</v>
      </c>
      <c r="C37" s="32"/>
      <c r="D37" s="32"/>
      <c r="E37" s="23" t="s">
        <v>3</v>
      </c>
      <c r="F37" s="34">
        <f>2*2*0.1</f>
        <v>0.4</v>
      </c>
      <c r="G37" s="25" t="e">
        <f t="shared" si="4"/>
        <v>#REF!</v>
      </c>
      <c r="H37" s="25" t="e">
        <f t="shared" si="4"/>
        <v>#REF!</v>
      </c>
      <c r="I37" s="25"/>
      <c r="J37" s="35" t="e">
        <f>+G37+H37+I37</f>
        <v>#REF!</v>
      </c>
      <c r="K37" s="28" t="e">
        <f>J37*$F37</f>
        <v>#REF!</v>
      </c>
      <c r="L37" s="32"/>
      <c r="M37" t="e">
        <f t="shared" si="5"/>
        <v>#REF!</v>
      </c>
      <c r="N37" t="e">
        <f t="shared" si="5"/>
        <v>#REF!</v>
      </c>
    </row>
    <row r="38" spans="1:15">
      <c r="A38" s="30"/>
      <c r="B38" s="70"/>
      <c r="C38" s="32"/>
      <c r="D38" s="32"/>
      <c r="E38" s="23"/>
      <c r="F38" s="34"/>
      <c r="G38" s="25"/>
      <c r="H38" s="25"/>
      <c r="I38" s="25"/>
      <c r="J38" s="35"/>
      <c r="K38" s="28"/>
      <c r="L38" s="32"/>
    </row>
    <row r="39" spans="1:15" ht="48">
      <c r="A39" s="86" t="s">
        <v>33</v>
      </c>
      <c r="B39" s="87" t="s">
        <v>64</v>
      </c>
      <c r="C39" s="144" t="s">
        <v>625</v>
      </c>
      <c r="D39" s="85" t="s">
        <v>447</v>
      </c>
      <c r="E39" s="82"/>
      <c r="F39" s="85"/>
      <c r="G39" s="83"/>
      <c r="H39" s="83"/>
      <c r="I39" s="83"/>
      <c r="J39" s="84"/>
      <c r="K39" s="84" t="e">
        <f>SUBTOTAL(9,K40:K44)</f>
        <v>#REF!</v>
      </c>
      <c r="L39" s="85"/>
    </row>
    <row r="40" spans="1:15" ht="24">
      <c r="A40" s="30">
        <f>IF(ISBLANK(E40),"",COUNTA($E$18:E40))</f>
        <v>15</v>
      </c>
      <c r="B40" s="70" t="s">
        <v>673</v>
      </c>
      <c r="C40" s="32"/>
      <c r="D40" s="32"/>
      <c r="E40" s="23" t="s">
        <v>1</v>
      </c>
      <c r="F40" s="34">
        <f>F29*120</f>
        <v>192</v>
      </c>
      <c r="G40" s="25" t="e">
        <f t="shared" ref="G40:H42" si="6">M40*$O$18</f>
        <v>#REF!</v>
      </c>
      <c r="H40" s="25" t="e">
        <f t="shared" si="6"/>
        <v>#REF!</v>
      </c>
      <c r="I40" s="25"/>
      <c r="J40" s="35" t="e">
        <f>+G40+H40+I40</f>
        <v>#REF!</v>
      </c>
      <c r="K40" s="28" t="e">
        <f>J40*$F40</f>
        <v>#REF!</v>
      </c>
      <c r="L40" s="32"/>
      <c r="M40" t="e">
        <f>'11 BẢNG HIỆU+ CỔNG'!M49</f>
        <v>#REF!</v>
      </c>
      <c r="N40" t="e">
        <f>'11 BẢNG HIỆU+ CỔNG'!N49</f>
        <v>#REF!</v>
      </c>
    </row>
    <row r="41" spans="1:15" ht="24">
      <c r="A41" s="30">
        <f>IF(ISBLANK(E41),"",COUNTA($E$18:E41))</f>
        <v>16</v>
      </c>
      <c r="B41" s="70" t="s">
        <v>671</v>
      </c>
      <c r="C41" s="32"/>
      <c r="D41" s="32"/>
      <c r="E41" s="23" t="s">
        <v>1</v>
      </c>
      <c r="F41" s="34">
        <f>F31*220</f>
        <v>39.6</v>
      </c>
      <c r="G41" s="25" t="e">
        <f t="shared" si="6"/>
        <v>#REF!</v>
      </c>
      <c r="H41" s="25" t="e">
        <f t="shared" si="6"/>
        <v>#REF!</v>
      </c>
      <c r="I41" s="25"/>
      <c r="J41" s="35" t="e">
        <f>+G41+H41+I41</f>
        <v>#REF!</v>
      </c>
      <c r="K41" s="28" t="e">
        <f>J41*$F41</f>
        <v>#REF!</v>
      </c>
      <c r="L41" s="32"/>
      <c r="M41" t="e">
        <f>M40</f>
        <v>#REF!</v>
      </c>
      <c r="N41" t="e">
        <f>N40</f>
        <v>#REF!</v>
      </c>
    </row>
    <row r="42" spans="1:15" ht="24">
      <c r="A42" s="30">
        <f>IF(ISBLANK(E42),"",COUNTA($E$18:E42))</f>
        <v>17</v>
      </c>
      <c r="B42" s="70" t="s">
        <v>672</v>
      </c>
      <c r="C42" s="32"/>
      <c r="D42" s="32"/>
      <c r="E42" s="23" t="s">
        <v>1</v>
      </c>
      <c r="F42" s="34">
        <f>F30*120</f>
        <v>48</v>
      </c>
      <c r="G42" s="25" t="e">
        <f t="shared" si="6"/>
        <v>#REF!</v>
      </c>
      <c r="H42" s="25" t="e">
        <f t="shared" si="6"/>
        <v>#REF!</v>
      </c>
      <c r="I42" s="38"/>
      <c r="J42" s="129" t="e">
        <f>+G42+H42+I42</f>
        <v>#REF!</v>
      </c>
      <c r="K42" s="28" t="e">
        <f>J42*$F42</f>
        <v>#REF!</v>
      </c>
      <c r="L42" s="32"/>
      <c r="M42" t="e">
        <f>M41</f>
        <v>#REF!</v>
      </c>
      <c r="N42" t="e">
        <f>N41</f>
        <v>#REF!</v>
      </c>
    </row>
    <row r="43" spans="1:15">
      <c r="A43" s="30"/>
      <c r="B43" s="70"/>
      <c r="C43" s="32"/>
      <c r="D43" s="32"/>
      <c r="E43" s="23"/>
      <c r="F43" s="34"/>
      <c r="G43" s="25"/>
      <c r="H43" s="25"/>
      <c r="I43" s="25"/>
      <c r="J43" s="35">
        <f>+G43+H43</f>
        <v>0</v>
      </c>
      <c r="K43" s="28">
        <f>J43*$F43</f>
        <v>0</v>
      </c>
      <c r="L43" s="32"/>
    </row>
    <row r="44" spans="1:15">
      <c r="A44" s="30"/>
      <c r="B44" s="70"/>
      <c r="C44" s="32"/>
      <c r="D44" s="32"/>
      <c r="E44" s="23"/>
      <c r="F44" s="34"/>
      <c r="G44" s="25"/>
      <c r="H44" s="25"/>
      <c r="I44" s="25"/>
      <c r="J44" s="35"/>
      <c r="K44" s="28"/>
      <c r="L44" s="32"/>
    </row>
    <row r="45" spans="1:15" ht="24">
      <c r="A45" s="86" t="s">
        <v>34</v>
      </c>
      <c r="B45" s="87" t="s">
        <v>211</v>
      </c>
      <c r="C45" s="85"/>
      <c r="D45" s="85"/>
      <c r="E45" s="82"/>
      <c r="F45" s="85"/>
      <c r="G45" s="83"/>
      <c r="H45" s="83"/>
      <c r="I45" s="83"/>
      <c r="J45" s="84"/>
      <c r="K45" s="84" t="e">
        <f>SUBTOTAL(9,K46:K50)</f>
        <v>#REF!</v>
      </c>
      <c r="L45" s="85"/>
    </row>
    <row r="46" spans="1:15" s="73" customFormat="1" ht="24">
      <c r="A46" s="30">
        <f>IF(ISBLANK(E46),"",COUNTA($E$18:E46))</f>
        <v>18</v>
      </c>
      <c r="B46" s="70" t="s">
        <v>418</v>
      </c>
      <c r="C46" s="32"/>
      <c r="D46" s="32"/>
      <c r="E46" s="23" t="s">
        <v>1</v>
      </c>
      <c r="F46" s="34">
        <v>30</v>
      </c>
      <c r="G46" s="25" t="e">
        <f t="shared" ref="G46:H49" si="7">M46*$O$18</f>
        <v>#REF!</v>
      </c>
      <c r="H46" s="25" t="e">
        <f t="shared" si="7"/>
        <v>#REF!</v>
      </c>
      <c r="I46" s="25"/>
      <c r="J46" s="35" t="e">
        <f>+G46+H46+I46</f>
        <v>#REF!</v>
      </c>
      <c r="K46" s="28" t="e">
        <f>J46*$F46</f>
        <v>#REF!</v>
      </c>
      <c r="L46" s="32"/>
      <c r="M46" s="73" t="e">
        <f>'01 Nhà Xưởng 01+02'!#REF!</f>
        <v>#REF!</v>
      </c>
      <c r="N46" s="73" t="e">
        <f>'01 Nhà Xưởng 01+02'!#REF!</f>
        <v>#REF!</v>
      </c>
    </row>
    <row r="47" spans="1:15" s="73" customFormat="1" ht="24">
      <c r="A47" s="30">
        <f>IF(ISBLANK(E47),"",COUNTA($E$18:E47))</f>
        <v>19</v>
      </c>
      <c r="B47" s="70" t="s">
        <v>419</v>
      </c>
      <c r="C47" s="32"/>
      <c r="D47" s="32"/>
      <c r="E47" s="23" t="s">
        <v>5</v>
      </c>
      <c r="F47" s="34">
        <v>2</v>
      </c>
      <c r="G47" s="25">
        <f t="shared" si="7"/>
        <v>3009000</v>
      </c>
      <c r="H47" s="25">
        <f t="shared" si="7"/>
        <v>531000</v>
      </c>
      <c r="I47" s="25"/>
      <c r="J47" s="35">
        <f>+G47+H47+I47</f>
        <v>3540000</v>
      </c>
      <c r="K47" s="28">
        <f>J47*$F47</f>
        <v>7080000</v>
      </c>
      <c r="L47" s="32"/>
      <c r="M47" s="73">
        <f>O47*0.85</f>
        <v>2550000</v>
      </c>
      <c r="N47" s="73">
        <f>O47*0.15</f>
        <v>450000</v>
      </c>
      <c r="O47" s="73">
        <v>3000000</v>
      </c>
    </row>
    <row r="48" spans="1:15" s="73" customFormat="1" ht="36">
      <c r="A48" s="30">
        <f>IF(ISBLANK(E48),"",COUNTA($E$18:E48))</f>
        <v>20</v>
      </c>
      <c r="B48" s="70" t="s">
        <v>420</v>
      </c>
      <c r="C48" s="32"/>
      <c r="D48" s="32"/>
      <c r="E48" s="23" t="s">
        <v>1</v>
      </c>
      <c r="F48" s="34">
        <v>15</v>
      </c>
      <c r="G48" s="25" t="e">
        <f t="shared" si="7"/>
        <v>#REF!</v>
      </c>
      <c r="H48" s="25" t="e">
        <f t="shared" si="7"/>
        <v>#REF!</v>
      </c>
      <c r="I48" s="25"/>
      <c r="J48" s="35" t="e">
        <f>+G48+H48+I48</f>
        <v>#REF!</v>
      </c>
      <c r="K48" s="28" t="e">
        <f>J48*$F48</f>
        <v>#REF!</v>
      </c>
      <c r="L48" s="32"/>
      <c r="M48" s="73" t="e">
        <f>'01 Nhà Xưởng 01+02'!#REF!</f>
        <v>#REF!</v>
      </c>
      <c r="N48" s="73" t="e">
        <f>'01 Nhà Xưởng 01+02'!#REF!</f>
        <v>#REF!</v>
      </c>
    </row>
    <row r="49" spans="1:14" ht="324">
      <c r="A49" s="30">
        <f>IF(ISBLANK(E49),"",COUNTA($E$18:E49))</f>
        <v>21</v>
      </c>
      <c r="B49" s="70" t="s">
        <v>212</v>
      </c>
      <c r="C49" s="71" t="s">
        <v>213</v>
      </c>
      <c r="D49" s="32"/>
      <c r="E49" s="23" t="s">
        <v>28</v>
      </c>
      <c r="F49" s="34">
        <v>2</v>
      </c>
      <c r="G49" s="25">
        <f t="shared" si="7"/>
        <v>22939200</v>
      </c>
      <c r="H49" s="25">
        <f t="shared" si="7"/>
        <v>2548800</v>
      </c>
      <c r="I49" s="25"/>
      <c r="J49" s="35">
        <f>+G49+H49+I49</f>
        <v>25488000</v>
      </c>
      <c r="K49" s="28">
        <f>J49*$F49</f>
        <v>50976000</v>
      </c>
      <c r="L49" s="32"/>
      <c r="M49" s="25">
        <v>19440000</v>
      </c>
      <c r="N49" s="25">
        <v>2160000</v>
      </c>
    </row>
    <row r="50" spans="1:14">
      <c r="A50" s="30"/>
      <c r="B50" s="70"/>
      <c r="C50" s="32"/>
      <c r="D50" s="32"/>
      <c r="E50" s="23"/>
      <c r="F50" s="34"/>
      <c r="G50" s="25"/>
      <c r="H50" s="25"/>
      <c r="I50" s="25"/>
      <c r="J50" s="35"/>
      <c r="K50" s="28"/>
      <c r="L50" s="32"/>
    </row>
    <row r="51" spans="1:14" ht="24">
      <c r="A51" s="86" t="s">
        <v>35</v>
      </c>
      <c r="B51" s="87" t="s">
        <v>104</v>
      </c>
      <c r="C51" s="85"/>
      <c r="D51" s="85"/>
      <c r="E51" s="82"/>
      <c r="F51" s="85"/>
      <c r="G51" s="83"/>
      <c r="H51" s="83"/>
      <c r="I51" s="83"/>
      <c r="J51" s="84"/>
      <c r="K51" s="84" t="e">
        <f>SUBTOTAL(9,K52:K53)</f>
        <v>#REF!</v>
      </c>
      <c r="L51" s="85"/>
    </row>
    <row r="52" spans="1:14" ht="24">
      <c r="A52" s="30">
        <f>IF(ISBLANK(E52),"",COUNTA($E$18:E52))</f>
        <v>22</v>
      </c>
      <c r="B52" s="70" t="s">
        <v>214</v>
      </c>
      <c r="C52" s="32"/>
      <c r="D52" s="32" t="s">
        <v>79</v>
      </c>
      <c r="E52" s="23" t="s">
        <v>3</v>
      </c>
      <c r="F52" s="34">
        <f>2*2+(2+2)*2*0.35</f>
        <v>6.8</v>
      </c>
      <c r="G52" s="25" t="e">
        <f>M52*$O$18</f>
        <v>#REF!</v>
      </c>
      <c r="H52" s="25" t="e">
        <f>N52*$O$18</f>
        <v>#REF!</v>
      </c>
      <c r="I52" s="25"/>
      <c r="J52" s="35" t="e">
        <f>+G52+H52+I52</f>
        <v>#REF!</v>
      </c>
      <c r="K52" s="28" t="e">
        <f>J52*$F52</f>
        <v>#REF!</v>
      </c>
      <c r="L52" s="32"/>
      <c r="M52" t="e">
        <f>'01 Nhà Xưởng 01+02'!#REF!</f>
        <v>#REF!</v>
      </c>
      <c r="N52" t="e">
        <f>'01 Nhà Xưởng 01+02'!#REF!</f>
        <v>#REF!</v>
      </c>
    </row>
    <row r="53" spans="1:14">
      <c r="A53" s="30"/>
      <c r="B53" s="70"/>
      <c r="C53" s="32"/>
      <c r="D53" s="32"/>
      <c r="E53" s="23"/>
      <c r="F53" s="34"/>
      <c r="G53" s="25"/>
      <c r="H53" s="25"/>
      <c r="I53" s="25"/>
      <c r="J53" s="35"/>
      <c r="K53" s="28"/>
      <c r="L53" s="32"/>
    </row>
    <row r="54" spans="1:14" ht="24">
      <c r="A54" s="86" t="s">
        <v>36</v>
      </c>
      <c r="B54" s="87" t="s">
        <v>65</v>
      </c>
      <c r="C54" s="85"/>
      <c r="D54" s="85"/>
      <c r="E54" s="82"/>
      <c r="F54" s="85"/>
      <c r="G54" s="83"/>
      <c r="H54" s="83"/>
      <c r="I54" s="83"/>
      <c r="J54" s="84"/>
      <c r="K54" s="84">
        <f>SUBTOTAL(9,K55:K55)</f>
        <v>0</v>
      </c>
      <c r="L54" s="85"/>
    </row>
    <row r="55" spans="1:14">
      <c r="A55" s="30" t="str">
        <f>IF(ISBLANK(E55),"",MAX($A$18:A54)+1)</f>
        <v/>
      </c>
      <c r="B55" s="70"/>
      <c r="C55" s="32"/>
      <c r="D55" s="32"/>
      <c r="E55" s="23"/>
      <c r="F55" s="34"/>
      <c r="G55" s="25"/>
      <c r="H55" s="25"/>
      <c r="I55" s="25"/>
      <c r="J55" s="35">
        <f>+G55+H55</f>
        <v>0</v>
      </c>
      <c r="K55" s="28">
        <f>J55*$F55</f>
        <v>0</v>
      </c>
      <c r="L55" s="32"/>
    </row>
    <row r="56" spans="1:14">
      <c r="A56" s="65"/>
      <c r="B56" s="65"/>
      <c r="C56" s="65"/>
      <c r="D56" s="65"/>
      <c r="E56" s="65"/>
      <c r="F56" s="65"/>
      <c r="G56" s="65"/>
      <c r="H56" s="65"/>
      <c r="I56" s="65"/>
      <c r="J56" s="65"/>
      <c r="K56" s="65"/>
      <c r="L56" s="65"/>
    </row>
  </sheetData>
  <autoFilter ref="A6:L56"/>
  <mergeCells count="7">
    <mergeCell ref="L6:L7"/>
    <mergeCell ref="A6:A7"/>
    <mergeCell ref="B6:B7"/>
    <mergeCell ref="C6:C7"/>
    <mergeCell ref="D6:D7"/>
    <mergeCell ref="E6:E7"/>
    <mergeCell ref="F6:F7"/>
  </mergeCells>
  <printOptions horizontalCentered="1"/>
  <pageMargins left="0.7" right="0.7" top="0.75" bottom="0.75" header="0.3" footer="0.3"/>
  <pageSetup paperSize="9" scale="67" orientation="landscape" r:id="rId1"/>
  <colBreaks count="1" manualBreakCount="1">
    <brk id="12"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O68"/>
  <sheetViews>
    <sheetView view="pageBreakPreview" topLeftCell="A19" zoomScale="60" zoomScaleNormal="100" workbookViewId="0">
      <selection activeCell="M34" sqref="M34"/>
    </sheetView>
  </sheetViews>
  <sheetFormatPr defaultRowHeight="14.25"/>
  <cols>
    <col min="1" max="1" width="4.5" customWidth="1"/>
    <col min="2" max="2" width="35.125" customWidth="1"/>
    <col min="3" max="3" width="34.625" customWidth="1"/>
    <col min="4" max="4" width="28.125" customWidth="1"/>
    <col min="5" max="5" width="5.375" customWidth="1"/>
    <col min="6" max="6" width="10.875" customWidth="1"/>
    <col min="7" max="7" width="9.875" bestFit="1" customWidth="1"/>
    <col min="8" max="9" width="10.875" customWidth="1"/>
    <col min="10" max="11" width="12.625" bestFit="1" customWidth="1"/>
    <col min="13" max="13" width="12.625" style="166" bestFit="1" customWidth="1"/>
    <col min="14" max="14" width="11.125" style="166" bestFit="1" customWidth="1"/>
  </cols>
  <sheetData>
    <row r="1" spans="1:12" ht="18">
      <c r="A1" s="1" t="s">
        <v>415</v>
      </c>
      <c r="B1" s="67"/>
      <c r="C1" s="3"/>
      <c r="D1" s="3"/>
      <c r="E1" s="4"/>
      <c r="F1" s="5"/>
      <c r="G1" s="6"/>
      <c r="H1" s="6"/>
      <c r="I1" s="6"/>
      <c r="J1" s="7"/>
      <c r="K1" s="8"/>
      <c r="L1" s="9"/>
    </row>
    <row r="2" spans="1:12" ht="15">
      <c r="A2" s="2" t="str">
        <f>"DỰ ÁN / PROJECT : "&amp;[6]COVER!K10</f>
        <v>DỰ ÁN / PROJECT : AN KHANG FOODS JSC</v>
      </c>
      <c r="B2" s="68"/>
      <c r="C2" s="10"/>
      <c r="D2" s="10"/>
      <c r="E2" s="11"/>
      <c r="F2" s="12"/>
      <c r="G2" s="13"/>
      <c r="H2" s="13"/>
      <c r="I2" s="13"/>
      <c r="J2" s="14"/>
      <c r="K2" s="15"/>
      <c r="L2" s="16"/>
    </row>
    <row r="3" spans="1:12" ht="15">
      <c r="A3" s="2" t="str">
        <f>"HẠNG MỤC / ITEM : "&amp;B8</f>
        <v xml:space="preserve">HẠNG MỤC / ITEM : HÀNG RÀO 
FENCE </v>
      </c>
      <c r="B3" s="69"/>
      <c r="C3" s="10"/>
      <c r="D3" s="10"/>
      <c r="E3" s="17"/>
      <c r="F3" s="12"/>
      <c r="G3" s="13"/>
      <c r="H3" s="13"/>
      <c r="I3" s="13"/>
      <c r="J3" s="14"/>
      <c r="K3" s="15"/>
      <c r="L3" s="16"/>
    </row>
    <row r="4" spans="1:12" ht="15">
      <c r="A4" s="2" t="str">
        <f>"CHỦ ĐẦU TƯ / : "&amp;[6]COVER!K19</f>
        <v>CHỦ ĐẦU TƯ / : AN KHANG FOODS JSC</v>
      </c>
      <c r="B4" s="69"/>
      <c r="C4" s="10"/>
      <c r="D4" s="10"/>
      <c r="E4" s="17"/>
      <c r="F4" s="12"/>
      <c r="G4" s="13"/>
      <c r="H4" s="13"/>
      <c r="I4" s="13"/>
      <c r="J4" s="14"/>
      <c r="K4" s="15"/>
      <c r="L4" s="16"/>
    </row>
    <row r="5" spans="1:12" ht="15">
      <c r="A5" s="18"/>
      <c r="B5" s="69"/>
      <c r="C5" s="66"/>
      <c r="D5" s="19"/>
      <c r="E5" s="17"/>
      <c r="F5" s="12"/>
      <c r="G5" s="13"/>
      <c r="H5" s="13"/>
      <c r="I5" s="13"/>
      <c r="J5" s="14"/>
      <c r="K5" s="15"/>
      <c r="L5" s="16"/>
    </row>
    <row r="6" spans="1:12" ht="24" customHeight="1">
      <c r="A6" s="1128" t="s">
        <v>50</v>
      </c>
      <c r="B6" s="1129" t="s">
        <v>49</v>
      </c>
      <c r="C6" s="1130" t="s">
        <v>51</v>
      </c>
      <c r="D6" s="1131" t="s">
        <v>52</v>
      </c>
      <c r="E6" s="1130" t="s">
        <v>53</v>
      </c>
      <c r="F6" s="1130" t="s">
        <v>54</v>
      </c>
      <c r="G6" s="130" t="s">
        <v>411</v>
      </c>
      <c r="H6" s="130"/>
      <c r="I6" s="130"/>
      <c r="J6" s="131" t="s">
        <v>412</v>
      </c>
      <c r="K6" s="131"/>
      <c r="L6" s="1124" t="s">
        <v>13</v>
      </c>
    </row>
    <row r="7" spans="1:12" ht="36">
      <c r="A7" s="1128"/>
      <c r="B7" s="1129"/>
      <c r="C7" s="1130"/>
      <c r="D7" s="1132"/>
      <c r="E7" s="1130"/>
      <c r="F7" s="1130"/>
      <c r="G7" s="88" t="s">
        <v>56</v>
      </c>
      <c r="H7" s="88" t="s">
        <v>55</v>
      </c>
      <c r="I7" s="88" t="s">
        <v>57</v>
      </c>
      <c r="J7" s="88" t="s">
        <v>413</v>
      </c>
      <c r="K7" s="88" t="s">
        <v>414</v>
      </c>
      <c r="L7" s="1124"/>
    </row>
    <row r="8" spans="1:12" ht="24">
      <c r="A8" s="93" t="str">
        <f>A18</f>
        <v>***</v>
      </c>
      <c r="B8" s="94" t="str">
        <f>B18</f>
        <v xml:space="preserve">HÀNG RÀO 
FENCE </v>
      </c>
      <c r="C8" s="95"/>
      <c r="D8" s="96"/>
      <c r="E8" s="97"/>
      <c r="F8" s="98"/>
      <c r="G8" s="99"/>
      <c r="H8" s="99"/>
      <c r="I8" s="99"/>
      <c r="J8" s="100"/>
      <c r="K8" s="101" t="e">
        <f>SUBTOTAL(9,K9:K17)</f>
        <v>#REF!</v>
      </c>
      <c r="L8" s="102"/>
    </row>
    <row r="9" spans="1:12" ht="24">
      <c r="A9" s="20" t="str">
        <f>A20</f>
        <v>B</v>
      </c>
      <c r="B9" s="70" t="str">
        <f>B20</f>
        <v>CÔNG TÁC ĐẤT
EARTHWORK</v>
      </c>
      <c r="C9" s="22"/>
      <c r="D9" s="22"/>
      <c r="E9" s="23"/>
      <c r="F9" s="24"/>
      <c r="G9" s="26"/>
      <c r="H9" s="26"/>
      <c r="I9" s="26"/>
      <c r="J9" s="27"/>
      <c r="K9" s="38" t="e">
        <f>K20</f>
        <v>#REF!</v>
      </c>
      <c r="L9" s="29"/>
    </row>
    <row r="10" spans="1:12" ht="24">
      <c r="A10" s="20" t="str">
        <f>A27</f>
        <v>C</v>
      </c>
      <c r="B10" s="70" t="str">
        <f>B27</f>
        <v>CÔNG TÁC BÊ TÔNG
CONCRETE WORK</v>
      </c>
      <c r="C10" s="22"/>
      <c r="D10" s="22"/>
      <c r="E10" s="23"/>
      <c r="F10" s="24"/>
      <c r="G10" s="26"/>
      <c r="H10" s="26"/>
      <c r="I10" s="26"/>
      <c r="J10" s="27"/>
      <c r="K10" s="38" t="e">
        <f>K27</f>
        <v>#REF!</v>
      </c>
      <c r="L10" s="29"/>
    </row>
    <row r="11" spans="1:12" ht="24">
      <c r="A11" s="20" t="str">
        <f>A35</f>
        <v>D</v>
      </c>
      <c r="B11" s="70" t="str">
        <f>B35</f>
        <v>CÔNG TÁC VÁN KHUÔN
FORMWORK</v>
      </c>
      <c r="C11" s="22"/>
      <c r="D11" s="22"/>
      <c r="E11" s="23"/>
      <c r="F11" s="24"/>
      <c r="G11" s="26"/>
      <c r="H11" s="26"/>
      <c r="J11" s="27"/>
      <c r="K11" s="38" t="e">
        <f>K35</f>
        <v>#REF!</v>
      </c>
      <c r="L11" s="29"/>
    </row>
    <row r="12" spans="1:12" ht="24">
      <c r="A12" s="20" t="str">
        <f>A43</f>
        <v>E</v>
      </c>
      <c r="B12" s="70" t="str">
        <f>B43</f>
        <v>CÔNG TÁC CỐT THÉP
REBAR WORK</v>
      </c>
      <c r="C12" s="22"/>
      <c r="D12" s="22"/>
      <c r="E12" s="23"/>
      <c r="F12" s="24"/>
      <c r="G12" s="26"/>
      <c r="H12" s="26"/>
      <c r="I12" s="26"/>
      <c r="J12" s="27"/>
      <c r="K12" s="38" t="e">
        <f>K43</f>
        <v>#REF!</v>
      </c>
      <c r="L12" s="29"/>
    </row>
    <row r="13" spans="1:12" ht="24">
      <c r="A13" s="20" t="str">
        <f>A49</f>
        <v>F</v>
      </c>
      <c r="B13" s="70" t="str">
        <f>B49</f>
        <v>CÔNG TÁC XÂY 
BRICK WALL</v>
      </c>
      <c r="C13" s="22"/>
      <c r="D13" s="22"/>
      <c r="E13" s="23"/>
      <c r="F13" s="24"/>
      <c r="G13" s="26"/>
      <c r="H13" s="26"/>
      <c r="I13" s="26"/>
      <c r="J13" s="27"/>
      <c r="K13" s="38" t="e">
        <f>K49</f>
        <v>#REF!</v>
      </c>
      <c r="L13" s="29"/>
    </row>
    <row r="14" spans="1:12" ht="24">
      <c r="A14" s="20" t="str">
        <f>A52</f>
        <v>G</v>
      </c>
      <c r="B14" s="70" t="str">
        <f>B52</f>
        <v>CÔNG TÁC TÔ TRÁT
PLASTERING WORK</v>
      </c>
      <c r="C14" s="22"/>
      <c r="D14" s="22"/>
      <c r="E14" s="23"/>
      <c r="F14" s="24"/>
      <c r="G14" s="26"/>
      <c r="H14" s="26"/>
      <c r="I14" s="26"/>
      <c r="J14" s="27"/>
      <c r="K14" s="38" t="e">
        <f>K52</f>
        <v>#REF!</v>
      </c>
      <c r="L14" s="29"/>
    </row>
    <row r="15" spans="1:12" ht="24">
      <c r="A15" s="20" t="str">
        <f>A56</f>
        <v>H</v>
      </c>
      <c r="B15" s="70" t="str">
        <f>B56</f>
        <v>CÔNG TÁC SƠN
PAINTING WORK</v>
      </c>
      <c r="C15" s="22"/>
      <c r="D15" s="22"/>
      <c r="E15" s="23"/>
      <c r="F15" s="24"/>
      <c r="G15" s="26"/>
      <c r="H15" s="26"/>
      <c r="I15" s="26"/>
      <c r="J15" s="27"/>
      <c r="K15" s="38" t="e">
        <f>K56</f>
        <v>#REF!</v>
      </c>
      <c r="L15" s="29"/>
    </row>
    <row r="16" spans="1:12" ht="24">
      <c r="A16" s="20" t="str">
        <f>A61</f>
        <v>K</v>
      </c>
      <c r="B16" s="70" t="str">
        <f>B61</f>
        <v>CÔNG TÁC KHÁC
OTHER WORK</v>
      </c>
      <c r="C16" s="22"/>
      <c r="D16" s="22"/>
      <c r="E16" s="23"/>
      <c r="F16" s="24"/>
      <c r="G16" s="26"/>
      <c r="H16" s="26"/>
      <c r="I16" s="26"/>
      <c r="J16" s="27"/>
      <c r="K16" s="38">
        <f>K61</f>
        <v>227996414</v>
      </c>
      <c r="L16" s="29"/>
    </row>
    <row r="17" spans="1:15">
      <c r="A17" s="20"/>
      <c r="B17" s="21"/>
      <c r="C17" s="22"/>
      <c r="D17" s="22"/>
      <c r="E17" s="23"/>
      <c r="F17" s="24"/>
      <c r="G17" s="26"/>
      <c r="H17" s="26"/>
      <c r="I17" s="26"/>
      <c r="J17" s="27"/>
      <c r="K17" s="28"/>
      <c r="L17" s="29"/>
    </row>
    <row r="18" spans="1:15" ht="24">
      <c r="A18" s="93" t="s">
        <v>14</v>
      </c>
      <c r="B18" s="94" t="s">
        <v>686</v>
      </c>
      <c r="C18" s="95"/>
      <c r="D18" s="96"/>
      <c r="E18" s="97"/>
      <c r="F18" s="98"/>
      <c r="G18" s="99"/>
      <c r="H18" s="99"/>
      <c r="I18" s="99"/>
      <c r="J18" s="100"/>
      <c r="K18" s="101">
        <f>SUBTOTAL(9,K68:K308)</f>
        <v>0</v>
      </c>
      <c r="L18" s="102"/>
      <c r="M18" s="166" t="s">
        <v>450</v>
      </c>
      <c r="O18" s="145">
        <v>1.18</v>
      </c>
    </row>
    <row r="19" spans="1:15">
      <c r="A19" s="20"/>
      <c r="B19" s="70"/>
      <c r="C19" s="22"/>
      <c r="D19" s="22"/>
      <c r="E19" s="23"/>
      <c r="F19" s="24"/>
      <c r="G19" s="26"/>
      <c r="H19" s="26"/>
      <c r="I19" s="26"/>
      <c r="J19" s="27"/>
      <c r="K19" s="28"/>
      <c r="L19" s="29"/>
    </row>
    <row r="20" spans="1:15" ht="24">
      <c r="A20" s="86" t="s">
        <v>29</v>
      </c>
      <c r="B20" s="87" t="s">
        <v>60</v>
      </c>
      <c r="C20" s="85"/>
      <c r="D20" s="85"/>
      <c r="E20" s="82"/>
      <c r="F20" s="85"/>
      <c r="G20" s="83"/>
      <c r="H20" s="83"/>
      <c r="I20" s="83"/>
      <c r="J20" s="84"/>
      <c r="K20" s="84" t="e">
        <f>SUBTOTAL(9,K21:K26)</f>
        <v>#REF!</v>
      </c>
      <c r="L20" s="85"/>
    </row>
    <row r="21" spans="1:15" ht="24">
      <c r="A21" s="30">
        <f>IF(ISBLANK(E21),"",COUNTA($E$18:E21))</f>
        <v>1</v>
      </c>
      <c r="B21" s="70" t="s">
        <v>82</v>
      </c>
      <c r="C21" s="32"/>
      <c r="D21" s="32"/>
      <c r="E21" s="23" t="s">
        <v>0</v>
      </c>
      <c r="F21" s="34">
        <f>(68*(1.3*1.4)*1.3+4*(1.3*1.3)*1.3+6*(1.3*2.6)*1.3+13*(1.1*1.05)*1.3+4*(1*1.05)*1.3+2*1.05*1.3)*1.3</f>
        <v>290.87435000000005</v>
      </c>
      <c r="G21" s="38" t="e">
        <f t="shared" ref="G21:H25" si="0">M21*$O$18</f>
        <v>#REF!</v>
      </c>
      <c r="H21" s="38" t="e">
        <f t="shared" si="0"/>
        <v>#REF!</v>
      </c>
      <c r="I21" s="38"/>
      <c r="J21" s="129" t="e">
        <f>+G21+H21+I21</f>
        <v>#REF!</v>
      </c>
      <c r="K21" s="28" t="e">
        <f>J21*$F21</f>
        <v>#REF!</v>
      </c>
      <c r="L21" s="32"/>
      <c r="M21" s="166" t="e">
        <f>'09 BE_XLNT+NHA DIEU HANH'!M21</f>
        <v>#REF!</v>
      </c>
      <c r="N21" s="166" t="e">
        <f>'09 BE_XLNT+NHA DIEU HANH'!N21</f>
        <v>#REF!</v>
      </c>
    </row>
    <row r="22" spans="1:15" ht="36">
      <c r="A22" s="30">
        <f>IF(ISBLANK(E22),"",COUNTA($E$18:E22))</f>
        <v>2</v>
      </c>
      <c r="B22" s="70" t="s">
        <v>179</v>
      </c>
      <c r="C22" s="32"/>
      <c r="D22" s="32"/>
      <c r="E22" s="23" t="s">
        <v>0</v>
      </c>
      <c r="F22" s="34">
        <f>(96.15*2+114.29)*0.3*0.3+(114.29-32.8-12.5)*0.3*0.3</f>
        <v>33.802199999999999</v>
      </c>
      <c r="G22" s="38" t="e">
        <f t="shared" si="0"/>
        <v>#REF!</v>
      </c>
      <c r="H22" s="38" t="e">
        <f t="shared" si="0"/>
        <v>#REF!</v>
      </c>
      <c r="I22" s="25"/>
      <c r="J22" s="129" t="e">
        <f>+G22+H22+I22</f>
        <v>#REF!</v>
      </c>
      <c r="K22" s="28" t="e">
        <f>J22*$F22</f>
        <v>#REF!</v>
      </c>
      <c r="L22" s="32"/>
      <c r="M22" s="166" t="e">
        <f>M21</f>
        <v>#REF!</v>
      </c>
      <c r="N22" s="166" t="e">
        <f>N21</f>
        <v>#REF!</v>
      </c>
    </row>
    <row r="23" spans="1:15" ht="24">
      <c r="A23" s="30">
        <f>IF(ISBLANK(E23),"",COUNTA($E$18:E23))</f>
        <v>3</v>
      </c>
      <c r="B23" s="70" t="s">
        <v>84</v>
      </c>
      <c r="C23" s="32"/>
      <c r="D23" s="32"/>
      <c r="E23" s="23" t="s">
        <v>0</v>
      </c>
      <c r="F23" s="34">
        <f>(F21-F28-F30-F31-F32-F33/3)*1.2</f>
        <v>242.95990000000003</v>
      </c>
      <c r="G23" s="38" t="e">
        <f t="shared" si="0"/>
        <v>#REF!</v>
      </c>
      <c r="H23" s="38" t="e">
        <f t="shared" si="0"/>
        <v>#REF!</v>
      </c>
      <c r="I23" s="25"/>
      <c r="J23" s="129" t="e">
        <f>+G23+H23+I23</f>
        <v>#REF!</v>
      </c>
      <c r="K23" s="28" t="e">
        <f>J23*$F23</f>
        <v>#REF!</v>
      </c>
      <c r="L23" s="32"/>
      <c r="M23" s="166" t="e">
        <f>'09 BE_XLNT+NHA DIEU HANH'!M23</f>
        <v>#REF!</v>
      </c>
      <c r="N23" s="166" t="e">
        <f>'09 BE_XLNT+NHA DIEU HANH'!N23</f>
        <v>#REF!</v>
      </c>
    </row>
    <row r="24" spans="1:15" ht="36">
      <c r="A24" s="30">
        <f>IF(ISBLANK(E24),"",COUNTA($E$18:E24))</f>
        <v>4</v>
      </c>
      <c r="B24" s="70" t="s">
        <v>126</v>
      </c>
      <c r="C24" s="32"/>
      <c r="D24" s="32"/>
      <c r="E24" s="23" t="s">
        <v>0</v>
      </c>
      <c r="F24" s="34">
        <f>F21+F22-F23</f>
        <v>81.716649999999987</v>
      </c>
      <c r="G24" s="38" t="e">
        <f t="shared" si="0"/>
        <v>#REF!</v>
      </c>
      <c r="H24" s="38" t="e">
        <f t="shared" si="0"/>
        <v>#REF!</v>
      </c>
      <c r="I24" s="25"/>
      <c r="J24" s="129" t="e">
        <f>+G24+H24+I24</f>
        <v>#REF!</v>
      </c>
      <c r="K24" s="28" t="e">
        <f>J24*$F24</f>
        <v>#REF!</v>
      </c>
      <c r="L24" s="32"/>
      <c r="M24" s="166" t="e">
        <f>'09 BE_XLNT+NHA DIEU HANH'!M24</f>
        <v>#REF!</v>
      </c>
      <c r="N24" s="166" t="e">
        <f>'09 BE_XLNT+NHA DIEU HANH'!N24</f>
        <v>#REF!</v>
      </c>
    </row>
    <row r="25" spans="1:15" ht="36">
      <c r="A25" s="30">
        <f>IF(ISBLANK(E25),"",COUNTA($E$18:E25))</f>
        <v>5</v>
      </c>
      <c r="B25" s="70" t="s">
        <v>58</v>
      </c>
      <c r="C25" s="32"/>
      <c r="D25" s="32"/>
      <c r="E25" s="23" t="s">
        <v>3</v>
      </c>
      <c r="F25" s="34">
        <f>(96.15*2+114.29)*0.3+(114.29-32.8-12.5)*0.3</f>
        <v>112.67400000000001</v>
      </c>
      <c r="G25" s="38" t="e">
        <f t="shared" si="0"/>
        <v>#REF!</v>
      </c>
      <c r="H25" s="38" t="e">
        <f t="shared" si="0"/>
        <v>#REF!</v>
      </c>
      <c r="I25" s="25"/>
      <c r="J25" s="129" t="e">
        <f>+G25+H25+I25</f>
        <v>#REF!</v>
      </c>
      <c r="K25" s="28" t="e">
        <f>J25*$F25</f>
        <v>#REF!</v>
      </c>
      <c r="L25" s="32"/>
      <c r="M25" s="166" t="e">
        <f>'09 BE_XLNT+NHA DIEU HANH'!M26</f>
        <v>#REF!</v>
      </c>
      <c r="N25" s="166" t="e">
        <f>'09 BE_XLNT+NHA DIEU HANH'!N26</f>
        <v>#REF!</v>
      </c>
    </row>
    <row r="26" spans="1:15">
      <c r="A26" s="30"/>
      <c r="B26" s="70"/>
      <c r="C26" s="32"/>
      <c r="D26" s="32"/>
      <c r="E26" s="23"/>
      <c r="F26" s="34"/>
      <c r="G26" s="25"/>
      <c r="H26" s="25"/>
      <c r="I26" s="25"/>
      <c r="J26" s="35"/>
      <c r="K26" s="28"/>
      <c r="L26" s="32"/>
    </row>
    <row r="27" spans="1:15" ht="48">
      <c r="A27" s="86" t="s">
        <v>31</v>
      </c>
      <c r="B27" s="87" t="s">
        <v>201</v>
      </c>
      <c r="C27" s="85"/>
      <c r="D27" s="85" t="s">
        <v>128</v>
      </c>
      <c r="E27" s="82"/>
      <c r="F27" s="85"/>
      <c r="G27" s="83"/>
      <c r="H27" s="83"/>
      <c r="I27" s="83"/>
      <c r="J27" s="84"/>
      <c r="K27" s="84" t="e">
        <f>SUBTOTAL(9,K28:K34)</f>
        <v>#REF!</v>
      </c>
      <c r="L27" s="85"/>
    </row>
    <row r="28" spans="1:15" ht="24">
      <c r="A28" s="30">
        <f>IF(ISBLANK(E28),"",COUNTA($E$18:E28))</f>
        <v>6</v>
      </c>
      <c r="B28" s="70" t="s">
        <v>202</v>
      </c>
      <c r="C28" s="32"/>
      <c r="D28" s="32"/>
      <c r="E28" s="23" t="s">
        <v>0</v>
      </c>
      <c r="F28" s="34">
        <f>68*(1.3*1.4)*0.05+4*(1.3*1.3)*0.05+6*(1.3*2.6)*0.05+13*(1.1*1.05)*0.05+4*(1*1.05)*0.05+2*1.05*0.05</f>
        <v>8.6057500000000022</v>
      </c>
      <c r="G28" s="38" t="e">
        <f t="shared" ref="G28:G34" si="1">M28*$O$18</f>
        <v>#REF!</v>
      </c>
      <c r="H28" s="38" t="e">
        <f t="shared" ref="H28:H34" si="2">N28*$O$18</f>
        <v>#REF!</v>
      </c>
      <c r="I28" s="25"/>
      <c r="J28" s="35" t="e">
        <f t="shared" ref="J28:J34" si="3">+G28+H28+I28</f>
        <v>#REF!</v>
      </c>
      <c r="K28" s="28" t="e">
        <f t="shared" ref="K28:K34" si="4">J28*$F28</f>
        <v>#REF!</v>
      </c>
      <c r="L28" s="32"/>
      <c r="M28" s="166" t="e">
        <f>'09 BE_XLNT+NHA DIEU HANH'!M30</f>
        <v>#REF!</v>
      </c>
      <c r="N28" s="166" t="e">
        <f>'09 BE_XLNT+NHA DIEU HANH'!N30</f>
        <v>#REF!</v>
      </c>
    </row>
    <row r="29" spans="1:15" ht="24">
      <c r="A29" s="30">
        <f>IF(ISBLANK(E29),"",COUNTA($E$18:E29))</f>
        <v>7</v>
      </c>
      <c r="B29" s="70" t="s">
        <v>130</v>
      </c>
      <c r="C29" s="32"/>
      <c r="D29" s="32"/>
      <c r="E29" s="23" t="s">
        <v>0</v>
      </c>
      <c r="F29" s="34">
        <f>(96.15*2+114.29)*0.3*0.05+(114.29-32.8-12.5)*0.3*0.05</f>
        <v>5.633700000000001</v>
      </c>
      <c r="G29" s="38" t="e">
        <f t="shared" si="1"/>
        <v>#REF!</v>
      </c>
      <c r="H29" s="38" t="e">
        <f t="shared" si="2"/>
        <v>#REF!</v>
      </c>
      <c r="I29" s="25"/>
      <c r="J29" s="35" t="e">
        <f t="shared" si="3"/>
        <v>#REF!</v>
      </c>
      <c r="K29" s="28" t="e">
        <f t="shared" si="4"/>
        <v>#REF!</v>
      </c>
      <c r="L29" s="32"/>
      <c r="M29" s="166" t="e">
        <f>M28</f>
        <v>#REF!</v>
      </c>
      <c r="N29" s="166" t="e">
        <f>N28</f>
        <v>#REF!</v>
      </c>
    </row>
    <row r="30" spans="1:15" ht="24">
      <c r="A30" s="30">
        <f>IF(ISBLANK(E30),"",COUNTA($E$18:E30))</f>
        <v>8</v>
      </c>
      <c r="B30" s="70" t="s">
        <v>88</v>
      </c>
      <c r="C30" s="32"/>
      <c r="D30" s="32"/>
      <c r="E30" s="23" t="s">
        <v>0</v>
      </c>
      <c r="F30" s="34">
        <f>68*(1.2*1.2)*0.25+4*(1.2*1.2)*0.25+6*(1.2*2.4)*0.25+13*(0.9*0.95)*0.25+4*(0.9*0.95)*0.25+2*0.95*0.25</f>
        <v>34.348750000000003</v>
      </c>
      <c r="G30" s="38" t="e">
        <f t="shared" si="1"/>
        <v>#REF!</v>
      </c>
      <c r="H30" s="38" t="e">
        <f t="shared" si="2"/>
        <v>#REF!</v>
      </c>
      <c r="I30" s="25"/>
      <c r="J30" s="35" t="e">
        <f t="shared" si="3"/>
        <v>#REF!</v>
      </c>
      <c r="K30" s="28" t="e">
        <f t="shared" si="4"/>
        <v>#REF!</v>
      </c>
      <c r="L30" s="32"/>
      <c r="M30" s="166" t="e">
        <f>'09 BE_XLNT+NHA DIEU HANH'!M32</f>
        <v>#REF!</v>
      </c>
      <c r="N30" s="166" t="e">
        <f>'09 BE_XLNT+NHA DIEU HANH'!N32</f>
        <v>#REF!</v>
      </c>
    </row>
    <row r="31" spans="1:15" ht="24">
      <c r="A31" s="30">
        <f>IF(ISBLANK(E31),"",COUNTA($E$18:E31))</f>
        <v>9</v>
      </c>
      <c r="B31" s="70" t="s">
        <v>203</v>
      </c>
      <c r="C31" s="32"/>
      <c r="D31" s="32"/>
      <c r="E31" s="23" t="s">
        <v>0</v>
      </c>
      <c r="F31" s="34">
        <f>(96.15*2+114.29)*0.4*0.2+(114.29-32.8-12.5)*0.3*0.2</f>
        <v>28.66660000000001</v>
      </c>
      <c r="G31" s="38" t="e">
        <f t="shared" si="1"/>
        <v>#REF!</v>
      </c>
      <c r="H31" s="38" t="e">
        <f t="shared" si="2"/>
        <v>#REF!</v>
      </c>
      <c r="I31" s="25"/>
      <c r="J31" s="35" t="e">
        <f t="shared" si="3"/>
        <v>#REF!</v>
      </c>
      <c r="K31" s="28" t="e">
        <f t="shared" si="4"/>
        <v>#REF!</v>
      </c>
      <c r="L31" s="32"/>
      <c r="M31" s="166" t="e">
        <f t="shared" ref="M31:N34" si="5">M30</f>
        <v>#REF!</v>
      </c>
      <c r="N31" s="166" t="e">
        <f t="shared" si="5"/>
        <v>#REF!</v>
      </c>
    </row>
    <row r="32" spans="1:15" ht="24">
      <c r="A32" s="30">
        <f>IF(ISBLANK(E32),"",COUNTA($E$18:E32))</f>
        <v>10</v>
      </c>
      <c r="B32" s="70" t="s">
        <v>89</v>
      </c>
      <c r="C32" s="32"/>
      <c r="D32" s="32"/>
      <c r="E32" s="23" t="s">
        <v>0</v>
      </c>
      <c r="F32" s="34">
        <f>68*0.1575+4*0.1575+12*0.1575</f>
        <v>13.230000000000002</v>
      </c>
      <c r="G32" s="38" t="e">
        <f t="shared" si="1"/>
        <v>#REF!</v>
      </c>
      <c r="H32" s="38" t="e">
        <f t="shared" si="2"/>
        <v>#REF!</v>
      </c>
      <c r="I32" s="25"/>
      <c r="J32" s="35" t="e">
        <f t="shared" si="3"/>
        <v>#REF!</v>
      </c>
      <c r="K32" s="28" t="e">
        <f t="shared" si="4"/>
        <v>#REF!</v>
      </c>
      <c r="L32" s="32"/>
      <c r="M32" s="166" t="e">
        <f t="shared" si="5"/>
        <v>#REF!</v>
      </c>
      <c r="N32" s="166" t="e">
        <f t="shared" si="5"/>
        <v>#REF!</v>
      </c>
    </row>
    <row r="33" spans="1:14" ht="24">
      <c r="A33" s="30">
        <f>IF(ISBLANK(E33),"",COUNTA($E$18:E33))</f>
        <v>11</v>
      </c>
      <c r="B33" s="70" t="s">
        <v>204</v>
      </c>
      <c r="C33" s="32"/>
      <c r="D33" s="32"/>
      <c r="E33" s="23" t="s">
        <v>0</v>
      </c>
      <c r="F33" s="34">
        <f>2.75*0.2*0.2*(68+4+6+13+4+2)</f>
        <v>10.670000000000002</v>
      </c>
      <c r="G33" s="38" t="e">
        <f t="shared" si="1"/>
        <v>#REF!</v>
      </c>
      <c r="H33" s="38" t="e">
        <f t="shared" si="2"/>
        <v>#REF!</v>
      </c>
      <c r="I33" s="25"/>
      <c r="J33" s="35" t="e">
        <f t="shared" si="3"/>
        <v>#REF!</v>
      </c>
      <c r="K33" s="28" t="e">
        <f t="shared" si="4"/>
        <v>#REF!</v>
      </c>
      <c r="L33" s="32"/>
      <c r="M33" s="166" t="e">
        <f t="shared" si="5"/>
        <v>#REF!</v>
      </c>
      <c r="N33" s="166" t="e">
        <f t="shared" si="5"/>
        <v>#REF!</v>
      </c>
    </row>
    <row r="34" spans="1:14" ht="24">
      <c r="A34" s="30">
        <f>IF(ISBLANK(E34),"",COUNTA($E$18:E34))</f>
        <v>12</v>
      </c>
      <c r="B34" s="70" t="s">
        <v>205</v>
      </c>
      <c r="C34" s="32"/>
      <c r="D34" s="32"/>
      <c r="E34" s="23" t="s">
        <v>0</v>
      </c>
      <c r="F34" s="34">
        <f>(96.15*2+114.29)*0.1*0.2+(114.29-32.8-12.5)*0.1*0.2</f>
        <v>7.5116000000000023</v>
      </c>
      <c r="G34" s="38" t="e">
        <f t="shared" si="1"/>
        <v>#REF!</v>
      </c>
      <c r="H34" s="38" t="e">
        <f t="shared" si="2"/>
        <v>#REF!</v>
      </c>
      <c r="I34" s="25"/>
      <c r="J34" s="35" t="e">
        <f t="shared" si="3"/>
        <v>#REF!</v>
      </c>
      <c r="K34" s="28" t="e">
        <f t="shared" si="4"/>
        <v>#REF!</v>
      </c>
      <c r="L34" s="32"/>
      <c r="M34" s="166" t="e">
        <f t="shared" si="5"/>
        <v>#REF!</v>
      </c>
      <c r="N34" s="166" t="e">
        <f t="shared" si="5"/>
        <v>#REF!</v>
      </c>
    </row>
    <row r="35" spans="1:14" ht="24">
      <c r="A35" s="86" t="s">
        <v>32</v>
      </c>
      <c r="B35" s="87" t="s">
        <v>62</v>
      </c>
      <c r="C35" s="85"/>
      <c r="D35" s="85"/>
      <c r="E35" s="82"/>
      <c r="F35" s="85"/>
      <c r="G35" s="83"/>
      <c r="H35" s="83"/>
      <c r="I35" s="83"/>
      <c r="J35" s="84"/>
      <c r="K35" s="84" t="e">
        <f>SUBTOTAL(9,K36:K41)</f>
        <v>#REF!</v>
      </c>
      <c r="L35" s="85"/>
    </row>
    <row r="36" spans="1:14" ht="24">
      <c r="A36" s="30">
        <f>IF(ISBLANK(E36),"",COUNTA($E$18:E36))</f>
        <v>13</v>
      </c>
      <c r="B36" s="70" t="s">
        <v>206</v>
      </c>
      <c r="C36" s="32"/>
      <c r="D36" s="32"/>
      <c r="E36" s="23" t="s">
        <v>3</v>
      </c>
      <c r="F36" s="34">
        <f>68*(1.3*2+1.4)*0.05+4*(1.3*3)*0.05+6*(1.3*2+2.6)*0.05+13*(1.1+1.05*2)*0.05+4*(1+1.05*2)*0.05+(2+1.05*2)*0.05</f>
        <v>18.845000000000002</v>
      </c>
      <c r="G36" s="38" t="e">
        <f t="shared" ref="G36:G41" si="6">M36*$O$18</f>
        <v>#REF!</v>
      </c>
      <c r="H36" s="38" t="e">
        <f t="shared" ref="H36:H41" si="7">N36*$O$18</f>
        <v>#REF!</v>
      </c>
      <c r="I36" s="25"/>
      <c r="J36" s="35" t="e">
        <f t="shared" ref="J36:J41" si="8">+G36+H36+I36</f>
        <v>#REF!</v>
      </c>
      <c r="K36" s="28" t="e">
        <f t="shared" ref="K36:K41" si="9">J36*$F36</f>
        <v>#REF!</v>
      </c>
      <c r="L36" s="32"/>
      <c r="M36" s="166" t="e">
        <f>'09 BE_XLNT+NHA DIEU HANH'!M41</f>
        <v>#REF!</v>
      </c>
      <c r="N36" s="166" t="e">
        <f>'09 BE_XLNT+NHA DIEU HANH'!N41</f>
        <v>#REF!</v>
      </c>
    </row>
    <row r="37" spans="1:14" ht="24">
      <c r="A37" s="30">
        <f>IF(ISBLANK(E37),"",COUNTA($E$18:E37))</f>
        <v>14</v>
      </c>
      <c r="B37" s="70" t="s">
        <v>207</v>
      </c>
      <c r="C37" s="32"/>
      <c r="D37" s="32"/>
      <c r="E37" s="23" t="s">
        <v>3</v>
      </c>
      <c r="F37" s="34">
        <f>(96.15*2+114.29)*2*0.05+(114.29-32.8-12.5)*2*0.05</f>
        <v>37.558000000000007</v>
      </c>
      <c r="G37" s="38" t="e">
        <f t="shared" si="6"/>
        <v>#REF!</v>
      </c>
      <c r="H37" s="38" t="e">
        <f t="shared" si="7"/>
        <v>#REF!</v>
      </c>
      <c r="I37" s="25"/>
      <c r="J37" s="35" t="e">
        <f t="shared" si="8"/>
        <v>#REF!</v>
      </c>
      <c r="K37" s="28" t="e">
        <f t="shared" si="9"/>
        <v>#REF!</v>
      </c>
      <c r="L37" s="32"/>
      <c r="M37" s="166" t="e">
        <f>M36</f>
        <v>#REF!</v>
      </c>
      <c r="N37" s="166" t="e">
        <f>'09 BE_XLNT+NHA DIEU HANH'!N42</f>
        <v>#REF!</v>
      </c>
    </row>
    <row r="38" spans="1:14" ht="24">
      <c r="A38" s="30">
        <f>IF(ISBLANK(E38),"",COUNTA($E$18:E38))</f>
        <v>15</v>
      </c>
      <c r="B38" s="70" t="s">
        <v>208</v>
      </c>
      <c r="C38" s="32"/>
      <c r="D38" s="32"/>
      <c r="E38" s="23" t="s">
        <v>3</v>
      </c>
      <c r="F38" s="34">
        <f>68*(1.2*3)*0.25+4*(1.2*3)*0.25+6*(1.2*2+2.4)*0.25+13*(0.9+0.95*2)*0.25+4*(0.9+0.95*2)*0.25+(2+0.95*2)*0.25</f>
        <v>84.874999999999986</v>
      </c>
      <c r="G38" s="38" t="e">
        <f t="shared" si="6"/>
        <v>#REF!</v>
      </c>
      <c r="H38" s="38" t="e">
        <f t="shared" si="7"/>
        <v>#REF!</v>
      </c>
      <c r="I38" s="25"/>
      <c r="J38" s="35" t="e">
        <f t="shared" si="8"/>
        <v>#REF!</v>
      </c>
      <c r="K38" s="28" t="e">
        <f t="shared" si="9"/>
        <v>#REF!</v>
      </c>
      <c r="L38" s="32"/>
      <c r="M38" s="166" t="e">
        <f>M37</f>
        <v>#REF!</v>
      </c>
      <c r="N38" s="166" t="e">
        <f>'09 BE_XLNT+NHA DIEU HANH'!N43</f>
        <v>#REF!</v>
      </c>
    </row>
    <row r="39" spans="1:14" ht="24">
      <c r="A39" s="30">
        <f>IF(ISBLANK(E39),"",COUNTA($E$18:E39))</f>
        <v>16</v>
      </c>
      <c r="B39" s="70" t="s">
        <v>620</v>
      </c>
      <c r="C39" s="32"/>
      <c r="D39" s="32"/>
      <c r="E39" s="23" t="s">
        <v>3</v>
      </c>
      <c r="F39" s="34">
        <f>(96.15*2+114.29)*0.4*2+(114.29-32.8-12.5)*0.3*2</f>
        <v>286.66600000000005</v>
      </c>
      <c r="G39" s="38" t="e">
        <f t="shared" si="6"/>
        <v>#REF!</v>
      </c>
      <c r="H39" s="38" t="e">
        <f t="shared" si="7"/>
        <v>#REF!</v>
      </c>
      <c r="I39" s="25"/>
      <c r="J39" s="35" t="e">
        <f t="shared" si="8"/>
        <v>#REF!</v>
      </c>
      <c r="K39" s="28" t="e">
        <f t="shared" si="9"/>
        <v>#REF!</v>
      </c>
      <c r="L39" s="32"/>
      <c r="M39" s="166" t="e">
        <f>M38</f>
        <v>#REF!</v>
      </c>
      <c r="N39" s="166" t="e">
        <f>'09 BE_XLNT+NHA DIEU HANH'!N44</f>
        <v>#REF!</v>
      </c>
    </row>
    <row r="40" spans="1:14" ht="24">
      <c r="A40" s="30">
        <f>IF(ISBLANK(E40),"",COUNTA($E$18:E40))</f>
        <v>17</v>
      </c>
      <c r="B40" s="70" t="s">
        <v>209</v>
      </c>
      <c r="C40" s="32"/>
      <c r="D40" s="32"/>
      <c r="E40" s="23" t="s">
        <v>3</v>
      </c>
      <c r="F40" s="34">
        <f>2.75*0.2*4*(68+4+6+13+4+2)</f>
        <v>213.4</v>
      </c>
      <c r="G40" s="38" t="e">
        <f t="shared" si="6"/>
        <v>#REF!</v>
      </c>
      <c r="H40" s="38" t="e">
        <f t="shared" si="7"/>
        <v>#REF!</v>
      </c>
      <c r="I40" s="25"/>
      <c r="J40" s="35" t="e">
        <f t="shared" si="8"/>
        <v>#REF!</v>
      </c>
      <c r="K40" s="28" t="e">
        <f t="shared" si="9"/>
        <v>#REF!</v>
      </c>
      <c r="L40" s="32"/>
      <c r="M40" s="166" t="e">
        <f>M39</f>
        <v>#REF!</v>
      </c>
      <c r="N40" s="166" t="e">
        <f>'09 BE_XLNT+NHA DIEU HANH'!N45</f>
        <v>#REF!</v>
      </c>
    </row>
    <row r="41" spans="1:14" ht="36">
      <c r="A41" s="30">
        <f>IF(ISBLANK(E41),"",COUNTA($E$18:E41))</f>
        <v>18</v>
      </c>
      <c r="B41" s="70" t="s">
        <v>210</v>
      </c>
      <c r="C41" s="32"/>
      <c r="D41" s="32"/>
      <c r="E41" s="23" t="s">
        <v>3</v>
      </c>
      <c r="F41" s="34">
        <f>(96.15*2+114.29)*0.1*2+(114.29-32.8-12.5)*0.1*2</f>
        <v>75.116000000000014</v>
      </c>
      <c r="G41" s="38" t="e">
        <f t="shared" si="6"/>
        <v>#REF!</v>
      </c>
      <c r="H41" s="38" t="e">
        <f t="shared" si="7"/>
        <v>#REF!</v>
      </c>
      <c r="I41" s="25"/>
      <c r="J41" s="35" t="e">
        <f t="shared" si="8"/>
        <v>#REF!</v>
      </c>
      <c r="K41" s="28" t="e">
        <f t="shared" si="9"/>
        <v>#REF!</v>
      </c>
      <c r="L41" s="32"/>
      <c r="M41" s="166" t="e">
        <f>M40</f>
        <v>#REF!</v>
      </c>
      <c r="N41" s="166" t="e">
        <f>'09 BE_XLNT+NHA DIEU HANH'!N46</f>
        <v>#REF!</v>
      </c>
    </row>
    <row r="42" spans="1:14">
      <c r="A42" s="30"/>
      <c r="B42" s="70"/>
      <c r="C42" s="32"/>
      <c r="D42" s="32"/>
      <c r="E42" s="23"/>
      <c r="F42" s="34"/>
      <c r="G42" s="25"/>
      <c r="H42" s="25"/>
      <c r="I42" s="25"/>
      <c r="J42" s="35"/>
      <c r="K42" s="28"/>
      <c r="L42" s="32"/>
    </row>
    <row r="43" spans="1:14" ht="48">
      <c r="A43" s="86" t="s">
        <v>33</v>
      </c>
      <c r="B43" s="87" t="s">
        <v>64</v>
      </c>
      <c r="C43" s="144" t="s">
        <v>625</v>
      </c>
      <c r="D43" s="85" t="s">
        <v>444</v>
      </c>
      <c r="E43" s="82"/>
      <c r="F43" s="85"/>
      <c r="G43" s="83"/>
      <c r="H43" s="83"/>
      <c r="I43" s="83"/>
      <c r="J43" s="84"/>
      <c r="K43" s="84" t="e">
        <f>SUBTOTAL(9,K44:K48)</f>
        <v>#REF!</v>
      </c>
      <c r="L43" s="85"/>
    </row>
    <row r="44" spans="1:14" ht="24">
      <c r="A44" s="30">
        <f>IF(ISBLANK(E44),"",COUNTA($E$18:E44))</f>
        <v>19</v>
      </c>
      <c r="B44" s="70" t="s">
        <v>441</v>
      </c>
      <c r="C44" s="32"/>
      <c r="D44" s="32"/>
      <c r="E44" s="23" t="s">
        <v>1</v>
      </c>
      <c r="F44" s="34">
        <f>F30*30</f>
        <v>1030.4625000000001</v>
      </c>
      <c r="G44" s="38" t="e">
        <f t="shared" ref="G44:H47" si="10">M44*$O$18</f>
        <v>#REF!</v>
      </c>
      <c r="H44" s="38" t="e">
        <f t="shared" si="10"/>
        <v>#REF!</v>
      </c>
      <c r="I44" s="25"/>
      <c r="J44" s="35" t="e">
        <f>+G44+H44+I44</f>
        <v>#REF!</v>
      </c>
      <c r="K44" s="28" t="e">
        <f>J44*$F44</f>
        <v>#REF!</v>
      </c>
      <c r="L44" s="32"/>
      <c r="M44" s="166" t="e">
        <f>'09 BE_XLNT+NHA DIEU HANH'!M49</f>
        <v>#REF!</v>
      </c>
      <c r="N44" s="166" t="e">
        <f>'09 BE_XLNT+NHA DIEU HANH'!N49</f>
        <v>#REF!</v>
      </c>
    </row>
    <row r="45" spans="1:14" ht="24">
      <c r="A45" s="30">
        <f>IF(ISBLANK(E45),"",COUNTA($E$18:E45))</f>
        <v>20</v>
      </c>
      <c r="B45" s="70" t="s">
        <v>442</v>
      </c>
      <c r="C45" s="32"/>
      <c r="D45" s="32"/>
      <c r="E45" s="23" t="s">
        <v>1</v>
      </c>
      <c r="F45" s="34">
        <f>F33*165</f>
        <v>1760.5500000000002</v>
      </c>
      <c r="G45" s="38" t="e">
        <f t="shared" si="10"/>
        <v>#REF!</v>
      </c>
      <c r="H45" s="38" t="e">
        <f t="shared" si="10"/>
        <v>#REF!</v>
      </c>
      <c r="I45" s="38"/>
      <c r="J45" s="129" t="e">
        <f>+G45+H45+I45</f>
        <v>#REF!</v>
      </c>
      <c r="K45" s="28" t="e">
        <f>J45*$F45</f>
        <v>#REF!</v>
      </c>
      <c r="L45" s="32"/>
      <c r="M45" s="166" t="e">
        <f>'09 BE_XLNT+NHA DIEU HANH'!M50</f>
        <v>#REF!</v>
      </c>
      <c r="N45" s="166" t="e">
        <f>'09 BE_XLNT+NHA DIEU HANH'!N50</f>
        <v>#REF!</v>
      </c>
    </row>
    <row r="46" spans="1:14" ht="24">
      <c r="A46" s="30">
        <f>IF(ISBLANK(E46),"",COUNTA($E$18:E46))</f>
        <v>21</v>
      </c>
      <c r="B46" s="70" t="s">
        <v>101</v>
      </c>
      <c r="C46" s="32"/>
      <c r="D46" s="32"/>
      <c r="E46" s="23" t="s">
        <v>1</v>
      </c>
      <c r="F46" s="34">
        <f>F31*145</f>
        <v>4156.6570000000011</v>
      </c>
      <c r="G46" s="38" t="e">
        <f t="shared" si="10"/>
        <v>#REF!</v>
      </c>
      <c r="H46" s="38" t="e">
        <f t="shared" si="10"/>
        <v>#REF!</v>
      </c>
      <c r="I46" s="38"/>
      <c r="J46" s="129" t="e">
        <f>+G46+H46+I46</f>
        <v>#REF!</v>
      </c>
      <c r="K46" s="28" t="e">
        <f>J46*$F46</f>
        <v>#REF!</v>
      </c>
      <c r="L46" s="32"/>
      <c r="M46" s="166" t="e">
        <f>'09 BE_XLNT+NHA DIEU HANH'!M51</f>
        <v>#REF!</v>
      </c>
      <c r="N46" s="166" t="e">
        <f>'09 BE_XLNT+NHA DIEU HANH'!N51</f>
        <v>#REF!</v>
      </c>
    </row>
    <row r="47" spans="1:14" ht="24">
      <c r="A47" s="30">
        <f>IF(ISBLANK(E47),"",COUNTA($E$18:E47))</f>
        <v>22</v>
      </c>
      <c r="B47" s="70" t="s">
        <v>134</v>
      </c>
      <c r="C47" s="32"/>
      <c r="D47" s="32"/>
      <c r="E47" s="23" t="s">
        <v>1</v>
      </c>
      <c r="F47" s="34">
        <v>786</v>
      </c>
      <c r="G47" s="38" t="e">
        <f t="shared" si="10"/>
        <v>#REF!</v>
      </c>
      <c r="H47" s="38" t="e">
        <f t="shared" si="10"/>
        <v>#REF!</v>
      </c>
      <c r="I47" s="38"/>
      <c r="J47" s="129" t="e">
        <f>+G47+H47+I47</f>
        <v>#REF!</v>
      </c>
      <c r="K47" s="28" t="e">
        <f>J47*$F47</f>
        <v>#REF!</v>
      </c>
      <c r="L47" s="32"/>
      <c r="M47" s="166" t="e">
        <f>'09 BE_XLNT+NHA DIEU HANH'!M52</f>
        <v>#REF!</v>
      </c>
      <c r="N47" s="166" t="e">
        <f>'09 BE_XLNT+NHA DIEU HANH'!N52</f>
        <v>#REF!</v>
      </c>
    </row>
    <row r="48" spans="1:14">
      <c r="A48" s="30"/>
      <c r="B48" s="70"/>
      <c r="C48" s="32"/>
      <c r="D48" s="32"/>
      <c r="E48" s="23"/>
      <c r="F48" s="34"/>
      <c r="G48" s="25"/>
      <c r="H48" s="25"/>
      <c r="I48" s="25"/>
      <c r="J48" s="35"/>
      <c r="K48" s="28"/>
      <c r="L48" s="32"/>
    </row>
    <row r="49" spans="1:15" ht="24">
      <c r="A49" s="86" t="s">
        <v>34</v>
      </c>
      <c r="B49" s="87" t="s">
        <v>71</v>
      </c>
      <c r="C49" s="85"/>
      <c r="D49" s="85"/>
      <c r="E49" s="82"/>
      <c r="F49" s="85"/>
      <c r="G49" s="83"/>
      <c r="H49" s="83"/>
      <c r="I49" s="83"/>
      <c r="J49" s="84"/>
      <c r="K49" s="84" t="e">
        <f>SUBTOTAL(9,K50:K51)</f>
        <v>#REF!</v>
      </c>
      <c r="L49" s="85"/>
    </row>
    <row r="50" spans="1:15" ht="24">
      <c r="A50" s="30">
        <f>IF(ISBLANK(E50),"",COUNTA($E$18:E50))</f>
        <v>23</v>
      </c>
      <c r="B50" s="70" t="s">
        <v>595</v>
      </c>
      <c r="C50" s="32"/>
      <c r="D50" s="39"/>
      <c r="E50" s="23" t="s">
        <v>3</v>
      </c>
      <c r="F50" s="34">
        <f>(68.99-0.2*21)*1</f>
        <v>64.789999999999992</v>
      </c>
      <c r="G50" s="38" t="e">
        <f>M50*$O$18</f>
        <v>#REF!</v>
      </c>
      <c r="H50" s="38" t="e">
        <f>N50*$O$18</f>
        <v>#REF!</v>
      </c>
      <c r="I50" s="38"/>
      <c r="J50" s="129" t="e">
        <f>+G50+H50+I50</f>
        <v>#REF!</v>
      </c>
      <c r="K50" s="28" t="e">
        <f>J50*$F50</f>
        <v>#REF!</v>
      </c>
      <c r="L50" s="32"/>
      <c r="M50" s="166" t="e">
        <f>'09 BE_XLNT+NHA DIEU HANH'!M56</f>
        <v>#REF!</v>
      </c>
      <c r="N50" s="166" t="e">
        <f>'09 BE_XLNT+NHA DIEU HANH'!N56</f>
        <v>#REF!</v>
      </c>
    </row>
    <row r="51" spans="1:15" ht="36">
      <c r="A51" s="30">
        <f>IF(ISBLANK(E51),"",COUNTA($E$18:E51))</f>
        <v>24</v>
      </c>
      <c r="B51" s="70" t="s">
        <v>443</v>
      </c>
      <c r="C51" s="32"/>
      <c r="D51" s="32"/>
      <c r="E51" s="23" t="s">
        <v>3</v>
      </c>
      <c r="F51" s="34">
        <f>(96.25*2+114.29-0.2*86)*2.2</f>
        <v>637.09800000000007</v>
      </c>
      <c r="G51" s="38" t="e">
        <f>M51*$O$18</f>
        <v>#REF!</v>
      </c>
      <c r="H51" s="38" t="e">
        <f>N51*$O$18</f>
        <v>#REF!</v>
      </c>
      <c r="I51" s="38"/>
      <c r="J51" s="129" t="e">
        <f>+G51+H51+I51</f>
        <v>#REF!</v>
      </c>
      <c r="K51" s="28" t="e">
        <f>J51*$F51</f>
        <v>#REF!</v>
      </c>
      <c r="L51" s="32"/>
      <c r="M51" s="166" t="e">
        <f>M50</f>
        <v>#REF!</v>
      </c>
      <c r="N51" s="166" t="e">
        <f>N50</f>
        <v>#REF!</v>
      </c>
    </row>
    <row r="52" spans="1:15" ht="24">
      <c r="A52" s="86" t="s">
        <v>35</v>
      </c>
      <c r="B52" s="87" t="s">
        <v>106</v>
      </c>
      <c r="C52" s="85"/>
      <c r="D52" s="85"/>
      <c r="E52" s="82"/>
      <c r="F52" s="85"/>
      <c r="G52" s="83"/>
      <c r="H52" s="83"/>
      <c r="I52" s="83"/>
      <c r="J52" s="84"/>
      <c r="K52" s="84" t="e">
        <f>SUBTOTAL(9,K53:K55)</f>
        <v>#REF!</v>
      </c>
      <c r="L52" s="85"/>
    </row>
    <row r="53" spans="1:15" ht="36">
      <c r="A53" s="30">
        <f>IF(ISBLANK(E53),"",COUNTA($E$18:E53))</f>
        <v>25</v>
      </c>
      <c r="B53" s="70" t="s">
        <v>108</v>
      </c>
      <c r="C53" s="32"/>
      <c r="D53" s="39"/>
      <c r="E53" s="23" t="s">
        <v>3</v>
      </c>
      <c r="F53" s="34">
        <f>F50*2</f>
        <v>129.57999999999998</v>
      </c>
      <c r="G53" s="38" t="e">
        <f>M53*$O$18</f>
        <v>#REF!</v>
      </c>
      <c r="H53" s="38" t="e">
        <f>N53*$O$18</f>
        <v>#REF!</v>
      </c>
      <c r="I53" s="38"/>
      <c r="J53" s="129" t="e">
        <f>+G53+H53+I53</f>
        <v>#REF!</v>
      </c>
      <c r="K53" s="28" t="e">
        <f>J53*$F53</f>
        <v>#REF!</v>
      </c>
      <c r="L53" s="32"/>
      <c r="M53" s="166" t="e">
        <f>'09 BE_XLNT+NHA DIEU HANH'!M60</f>
        <v>#REF!</v>
      </c>
      <c r="N53" s="166" t="e">
        <f>'09 BE_XLNT+NHA DIEU HANH'!N60</f>
        <v>#REF!</v>
      </c>
    </row>
    <row r="54" spans="1:15" ht="60">
      <c r="A54" s="30">
        <f>IF(ISBLANK(E54),"",COUNTA($E$18:E54))</f>
        <v>26</v>
      </c>
      <c r="B54" s="70" t="s">
        <v>110</v>
      </c>
      <c r="C54" s="32"/>
      <c r="D54" s="32"/>
      <c r="E54" s="23" t="s">
        <v>3</v>
      </c>
      <c r="F54" s="34">
        <f>68.99*(0.5+0.4)+21*0.8*1.2</f>
        <v>82.250999999999991</v>
      </c>
      <c r="G54" s="38" t="e">
        <f>M54*$O$18</f>
        <v>#REF!</v>
      </c>
      <c r="H54" s="38" t="e">
        <f>N54*$O$18</f>
        <v>#REF!</v>
      </c>
      <c r="I54" s="38"/>
      <c r="J54" s="129" t="e">
        <f>+G54+H54+I54</f>
        <v>#REF!</v>
      </c>
      <c r="K54" s="28" t="e">
        <f>J54*$F54</f>
        <v>#REF!</v>
      </c>
      <c r="L54" s="32"/>
      <c r="M54" s="166" t="e">
        <f>M53</f>
        <v>#REF!</v>
      </c>
      <c r="N54" s="166" t="e">
        <f>N53</f>
        <v>#REF!</v>
      </c>
    </row>
    <row r="55" spans="1:15">
      <c r="A55" s="30"/>
      <c r="B55" s="70"/>
      <c r="C55" s="32"/>
      <c r="D55" s="32"/>
      <c r="E55" s="23"/>
      <c r="F55" s="34"/>
      <c r="G55" s="25"/>
      <c r="H55" s="25"/>
      <c r="I55" s="25"/>
      <c r="J55" s="35"/>
      <c r="K55" s="28"/>
      <c r="L55" s="32"/>
    </row>
    <row r="56" spans="1:15" ht="24">
      <c r="A56" s="86" t="s">
        <v>36</v>
      </c>
      <c r="B56" s="87" t="s">
        <v>76</v>
      </c>
      <c r="C56" s="85"/>
      <c r="D56" s="85"/>
      <c r="E56" s="82"/>
      <c r="F56" s="85"/>
      <c r="G56" s="83"/>
      <c r="H56" s="83"/>
      <c r="I56" s="83"/>
      <c r="J56" s="84"/>
      <c r="K56" s="84" t="e">
        <f>SUBTOTAL(9,K57:K60)</f>
        <v>#REF!</v>
      </c>
      <c r="L56" s="85"/>
    </row>
    <row r="57" spans="1:15" ht="48">
      <c r="A57" s="30">
        <f>IF(ISBLANK(E57),"",COUNTA($E$18:E57))</f>
        <v>27</v>
      </c>
      <c r="B57" s="70" t="s">
        <v>112</v>
      </c>
      <c r="C57" s="150"/>
      <c r="D57" s="150"/>
      <c r="E57" s="23" t="s">
        <v>3</v>
      </c>
      <c r="F57" s="34">
        <f>F53</f>
        <v>129.57999999999998</v>
      </c>
      <c r="G57" s="38" t="e">
        <f>M57*$O$18</f>
        <v>#REF!</v>
      </c>
      <c r="H57" s="38" t="e">
        <f>N57*$O$18</f>
        <v>#REF!</v>
      </c>
      <c r="I57" s="25"/>
      <c r="J57" s="35" t="e">
        <f>+G57+H57+I57</f>
        <v>#REF!</v>
      </c>
      <c r="K57" s="28" t="e">
        <f>J57*$F57</f>
        <v>#REF!</v>
      </c>
      <c r="L57" s="32"/>
      <c r="M57" s="166" t="e">
        <f>'09 BE_XLNT+NHA DIEU HANH'!M67</f>
        <v>#REF!</v>
      </c>
      <c r="N57" s="166" t="e">
        <f>'09 BE_XLNT+NHA DIEU HANH'!N67</f>
        <v>#REF!</v>
      </c>
    </row>
    <row r="58" spans="1:15" ht="24">
      <c r="A58" s="30">
        <f>IF(ISBLANK(E58),"",COUNTA($E$18:E58))</f>
        <v>28</v>
      </c>
      <c r="B58" s="70" t="s">
        <v>439</v>
      </c>
      <c r="C58" s="32"/>
      <c r="D58" s="32"/>
      <c r="E58" s="23" t="s">
        <v>3</v>
      </c>
      <c r="F58" s="34">
        <f>F54</f>
        <v>82.250999999999991</v>
      </c>
      <c r="G58" s="38" t="e">
        <f>M58*$O$18</f>
        <v>#REF!</v>
      </c>
      <c r="H58" s="38" t="e">
        <f>N58*$O$18</f>
        <v>#REF!</v>
      </c>
      <c r="I58" s="25"/>
      <c r="J58" s="35" t="e">
        <f>+G58+H58+I58</f>
        <v>#REF!</v>
      </c>
      <c r="K58" s="28" t="e">
        <f>J58*$F58</f>
        <v>#REF!</v>
      </c>
      <c r="L58" s="32"/>
      <c r="M58" s="166" t="e">
        <f>'09 BE_XLNT+NHA DIEU HANH'!M66</f>
        <v>#REF!</v>
      </c>
      <c r="N58" s="166" t="e">
        <f>'09 BE_XLNT+NHA DIEU HANH'!N66</f>
        <v>#REF!</v>
      </c>
    </row>
    <row r="59" spans="1:15">
      <c r="A59" s="30"/>
      <c r="B59" s="70"/>
      <c r="C59" s="32"/>
      <c r="D59" s="32"/>
      <c r="E59" s="23"/>
      <c r="F59" s="34"/>
      <c r="G59" s="25"/>
      <c r="H59" s="25"/>
      <c r="I59" s="25"/>
      <c r="J59" s="35"/>
      <c r="K59" s="28"/>
      <c r="L59" s="32"/>
    </row>
    <row r="60" spans="1:15">
      <c r="A60" s="30"/>
      <c r="B60" s="70"/>
      <c r="C60" s="32"/>
      <c r="D60" s="32"/>
      <c r="E60" s="23"/>
      <c r="F60" s="34"/>
      <c r="G60" s="25"/>
      <c r="H60" s="25"/>
      <c r="I60" s="25"/>
      <c r="J60" s="35"/>
      <c r="K60" s="28"/>
      <c r="L60" s="32"/>
    </row>
    <row r="61" spans="1:15" ht="24">
      <c r="A61" s="86" t="s">
        <v>38</v>
      </c>
      <c r="B61" s="87" t="s">
        <v>65</v>
      </c>
      <c r="C61" s="85"/>
      <c r="D61" s="85"/>
      <c r="E61" s="82"/>
      <c r="F61" s="85"/>
      <c r="G61" s="83"/>
      <c r="H61" s="83"/>
      <c r="I61" s="83"/>
      <c r="J61" s="84"/>
      <c r="K61" s="84">
        <f>SUBTOTAL(9,K62:K66)</f>
        <v>227996414</v>
      </c>
      <c r="L61" s="85"/>
    </row>
    <row r="62" spans="1:15" s="73" customFormat="1" ht="108">
      <c r="A62" s="30">
        <f>IF(ISBLANK(E62),"",COUNTA($E$18:E62))</f>
        <v>29</v>
      </c>
      <c r="B62" s="70" t="s">
        <v>621</v>
      </c>
      <c r="C62" s="71" t="s">
        <v>622</v>
      </c>
      <c r="D62" s="33"/>
      <c r="E62" s="23" t="s">
        <v>2</v>
      </c>
      <c r="F62" s="34">
        <f>114.29-32.8-12.5</f>
        <v>68.990000000000009</v>
      </c>
      <c r="G62" s="38">
        <f>M62*$O$18</f>
        <v>1604800</v>
      </c>
      <c r="H62" s="38">
        <f>N62*$O$18</f>
        <v>283200</v>
      </c>
      <c r="I62" s="25"/>
      <c r="J62" s="35">
        <f>+G62+H62+I62</f>
        <v>1888000</v>
      </c>
      <c r="K62" s="28">
        <f>J62*$F62</f>
        <v>130253120.00000001</v>
      </c>
      <c r="L62" s="32"/>
      <c r="M62" s="166">
        <f>O62*0.85</f>
        <v>1360000</v>
      </c>
      <c r="N62" s="166">
        <f>O62*0.15</f>
        <v>240000</v>
      </c>
      <c r="O62" s="73">
        <v>1600000</v>
      </c>
    </row>
    <row r="63" spans="1:15" ht="36">
      <c r="A63" s="30">
        <f>IF(ISBLANK(E63),"",COUNTA($E$18:E63))</f>
        <v>30</v>
      </c>
      <c r="B63" s="70" t="s">
        <v>623</v>
      </c>
      <c r="C63" s="71" t="s">
        <v>624</v>
      </c>
      <c r="D63" s="32"/>
      <c r="E63" s="23" t="s">
        <v>3</v>
      </c>
      <c r="F63" s="34">
        <f>(96.25*2+114.29)*0.6</f>
        <v>184.07400000000001</v>
      </c>
      <c r="G63" s="38">
        <f>M63*$O$18</f>
        <v>451350</v>
      </c>
      <c r="H63" s="38">
        <f>N63*$O$18</f>
        <v>79650</v>
      </c>
      <c r="I63" s="25"/>
      <c r="J63" s="35">
        <f>+G63+H63+I63</f>
        <v>531000</v>
      </c>
      <c r="K63" s="28">
        <f>J63*$F63</f>
        <v>97743294</v>
      </c>
      <c r="L63" s="32"/>
      <c r="M63" s="166">
        <f>O63*0.85</f>
        <v>382500</v>
      </c>
      <c r="N63" s="166">
        <f>O63*0.15</f>
        <v>67500</v>
      </c>
      <c r="O63">
        <v>450000</v>
      </c>
    </row>
    <row r="64" spans="1:15">
      <c r="A64" s="30" t="str">
        <f>IF(ISBLANK(E64),"",COUNTA($E$18:E64))</f>
        <v/>
      </c>
      <c r="B64" s="70"/>
      <c r="C64" s="32"/>
      <c r="D64" s="32"/>
      <c r="E64" s="23"/>
      <c r="F64" s="34"/>
      <c r="G64" s="25"/>
      <c r="H64" s="25"/>
      <c r="I64" s="25"/>
      <c r="J64" s="35"/>
      <c r="K64" s="28"/>
      <c r="L64" s="32"/>
    </row>
    <row r="65" spans="1:12">
      <c r="A65" s="30"/>
      <c r="B65" s="70"/>
      <c r="C65" s="32"/>
      <c r="D65" s="32"/>
      <c r="E65" s="23"/>
      <c r="F65" s="34"/>
      <c r="G65" s="25"/>
      <c r="H65" s="25"/>
      <c r="I65" s="25"/>
      <c r="J65" s="35"/>
      <c r="K65" s="28"/>
      <c r="L65" s="32"/>
    </row>
    <row r="66" spans="1:12">
      <c r="A66" s="30" t="str">
        <f>IF(ISBLANK(E66),"",MAX($A$18:A63)+1)</f>
        <v/>
      </c>
      <c r="B66" s="70"/>
      <c r="C66" s="32"/>
      <c r="D66" s="32"/>
      <c r="E66" s="23"/>
      <c r="F66" s="34"/>
      <c r="G66" s="25">
        <v>0</v>
      </c>
      <c r="H66" s="25">
        <v>0</v>
      </c>
      <c r="I66" s="25">
        <v>0</v>
      </c>
      <c r="J66" s="35">
        <f>+G66+H66+I66</f>
        <v>0</v>
      </c>
      <c r="K66" s="28">
        <f>J66*$F66</f>
        <v>0</v>
      </c>
      <c r="L66" s="32"/>
    </row>
    <row r="67" spans="1:12" ht="24">
      <c r="A67" s="86" t="s">
        <v>39</v>
      </c>
      <c r="B67" s="87" t="s">
        <v>216</v>
      </c>
      <c r="C67" s="85"/>
      <c r="D67" s="85"/>
      <c r="E67" s="82"/>
      <c r="F67" s="85"/>
      <c r="G67" s="83"/>
      <c r="H67" s="83"/>
      <c r="I67" s="83"/>
      <c r="J67" s="84"/>
      <c r="K67" s="84"/>
      <c r="L67" s="85"/>
    </row>
    <row r="68" spans="1:12">
      <c r="A68" s="65"/>
      <c r="B68" s="65"/>
      <c r="C68" s="65"/>
      <c r="D68" s="65"/>
      <c r="E68" s="65"/>
      <c r="F68" s="65"/>
      <c r="G68" s="65"/>
      <c r="H68" s="65"/>
      <c r="I68" s="65"/>
      <c r="J68" s="65"/>
      <c r="K68" s="65"/>
      <c r="L68" s="65"/>
    </row>
  </sheetData>
  <mergeCells count="7">
    <mergeCell ref="L6:L7"/>
    <mergeCell ref="A6:A7"/>
    <mergeCell ref="B6:B7"/>
    <mergeCell ref="C6:C7"/>
    <mergeCell ref="D6:D7"/>
    <mergeCell ref="E6:E7"/>
    <mergeCell ref="F6:F7"/>
  </mergeCells>
  <printOptions horizontalCentered="1"/>
  <pageMargins left="0.5" right="0.5" top="0.5" bottom="0.5" header="0.3" footer="0.3"/>
  <pageSetup paperSize="9" scale="65" orientation="landscape" r:id="rId1"/>
  <colBreaks count="1" manualBreakCount="1">
    <brk id="1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M66"/>
  <sheetViews>
    <sheetView view="pageBreakPreview" zoomScale="85" zoomScaleNormal="100" zoomScaleSheetLayoutView="85" workbookViewId="0">
      <selection activeCell="H19" sqref="H19"/>
    </sheetView>
  </sheetViews>
  <sheetFormatPr defaultRowHeight="14.25"/>
  <cols>
    <col min="1" max="1" width="4.5" customWidth="1"/>
    <col min="2" max="2" width="35.125" customWidth="1"/>
    <col min="3" max="3" width="34.625" customWidth="1"/>
    <col min="4" max="4" width="28.125" customWidth="1"/>
    <col min="5" max="5" width="5.375" customWidth="1"/>
    <col min="6" max="6" width="10.875" customWidth="1"/>
    <col min="7" max="7" width="11" bestFit="1" customWidth="1"/>
    <col min="8" max="8" width="10.875" customWidth="1"/>
    <col min="9" max="9" width="10.875" hidden="1" customWidth="1"/>
    <col min="10" max="10" width="12.75" bestFit="1" customWidth="1"/>
    <col min="11" max="11" width="15" bestFit="1" customWidth="1"/>
    <col min="12" max="12" width="15.25" bestFit="1" customWidth="1"/>
    <col min="13" max="13" width="15.375" bestFit="1" customWidth="1"/>
  </cols>
  <sheetData>
    <row r="1" spans="1:12" ht="18">
      <c r="A1" s="1" t="s">
        <v>415</v>
      </c>
      <c r="B1" s="67"/>
      <c r="C1" s="3"/>
      <c r="D1" s="3"/>
      <c r="E1" s="4"/>
      <c r="F1" s="5"/>
      <c r="G1" s="6"/>
      <c r="H1" s="6"/>
      <c r="I1" s="6"/>
      <c r="J1" s="7"/>
      <c r="K1" s="8"/>
      <c r="L1" s="9"/>
    </row>
    <row r="2" spans="1:12" ht="15">
      <c r="A2" s="2">
        <f>'08 GIAOTHONG'!A2</f>
        <v>0</v>
      </c>
      <c r="B2" s="68"/>
      <c r="C2" s="10"/>
      <c r="D2" s="10"/>
      <c r="E2" s="11"/>
      <c r="F2" s="12"/>
      <c r="G2" s="13"/>
      <c r="H2" s="13"/>
      <c r="I2" s="13"/>
      <c r="J2" s="14"/>
      <c r="K2" s="15"/>
      <c r="L2" s="16"/>
    </row>
    <row r="3" spans="1:12" ht="15">
      <c r="A3" s="2" t="str">
        <f>"HẠNG MỤC / ITEM : "&amp;B8</f>
        <v xml:space="preserve">HẠNG MỤC / ITEM : HẠNG MỤC HÀNG RÀO 
</v>
      </c>
      <c r="B3" s="69"/>
      <c r="C3" s="10"/>
      <c r="D3" s="10"/>
      <c r="E3" s="17"/>
      <c r="F3" s="12"/>
      <c r="G3" s="13"/>
      <c r="H3" s="13"/>
      <c r="I3" s="13"/>
      <c r="J3" s="14"/>
      <c r="K3" s="15"/>
      <c r="L3" s="16"/>
    </row>
    <row r="4" spans="1:12" ht="15">
      <c r="A4" s="2">
        <f>'08 GIAOTHONG'!A4</f>
        <v>0</v>
      </c>
      <c r="B4" s="69"/>
      <c r="C4" s="10"/>
      <c r="D4" s="10"/>
      <c r="E4" s="17"/>
      <c r="F4" s="12"/>
      <c r="G4" s="13"/>
      <c r="H4" s="13"/>
      <c r="I4" s="13"/>
      <c r="J4" s="14"/>
      <c r="K4" s="15"/>
      <c r="L4" s="16"/>
    </row>
    <row r="5" spans="1:12" ht="15">
      <c r="A5" s="18"/>
      <c r="B5" s="69"/>
      <c r="C5" s="66"/>
      <c r="D5" s="19"/>
      <c r="E5" s="17"/>
      <c r="F5" s="12"/>
      <c r="G5" s="13"/>
      <c r="H5" s="13"/>
      <c r="I5" s="13"/>
      <c r="J5" s="14"/>
      <c r="K5" s="15"/>
      <c r="L5" s="16"/>
    </row>
    <row r="6" spans="1:12" ht="24" customHeight="1">
      <c r="A6" s="1136" t="s">
        <v>967</v>
      </c>
      <c r="B6" s="1137" t="s">
        <v>968</v>
      </c>
      <c r="C6" s="1138" t="s">
        <v>969</v>
      </c>
      <c r="D6" s="1139" t="s">
        <v>416</v>
      </c>
      <c r="E6" s="1138" t="s">
        <v>970</v>
      </c>
      <c r="F6" s="1138" t="s">
        <v>971</v>
      </c>
      <c r="G6" s="662" t="s">
        <v>972</v>
      </c>
      <c r="H6" s="662"/>
      <c r="I6" s="662"/>
      <c r="J6" s="663" t="s">
        <v>973</v>
      </c>
      <c r="K6" s="663"/>
      <c r="L6" s="1135" t="s">
        <v>13</v>
      </c>
    </row>
    <row r="7" spans="1:12" ht="63">
      <c r="A7" s="1136"/>
      <c r="B7" s="1137"/>
      <c r="C7" s="1138"/>
      <c r="D7" s="1140"/>
      <c r="E7" s="1138"/>
      <c r="F7" s="1138"/>
      <c r="G7" s="664" t="s">
        <v>974</v>
      </c>
      <c r="H7" s="664" t="s">
        <v>975</v>
      </c>
      <c r="I7" s="664" t="s">
        <v>976</v>
      </c>
      <c r="J7" s="664" t="s">
        <v>977</v>
      </c>
      <c r="K7" s="664" t="s">
        <v>978</v>
      </c>
      <c r="L7" s="1135"/>
    </row>
    <row r="8" spans="1:12" ht="15.75">
      <c r="A8" s="665" t="str">
        <f>A17</f>
        <v>***</v>
      </c>
      <c r="B8" s="666" t="str">
        <f>B17</f>
        <v xml:space="preserve">HẠNG MỤC HÀNG RÀO 
</v>
      </c>
      <c r="C8" s="667"/>
      <c r="D8" s="668"/>
      <c r="E8" s="669"/>
      <c r="F8" s="670"/>
      <c r="G8" s="728"/>
      <c r="H8" s="728"/>
      <c r="I8" s="728"/>
      <c r="J8" s="671"/>
      <c r="K8" s="671">
        <f>SUBTOTAL(9,K9:K16)</f>
        <v>0</v>
      </c>
      <c r="L8" s="672"/>
    </row>
    <row r="9" spans="1:12" s="159" customFormat="1" ht="30.6" customHeight="1">
      <c r="A9" s="673" t="s">
        <v>21</v>
      </c>
      <c r="B9" s="674" t="str">
        <f>B18</f>
        <v>CÔNG TÁC XỬ LÝ ĐẦU CỌC
PILING WORKS</v>
      </c>
      <c r="C9" s="675"/>
      <c r="D9" s="729"/>
      <c r="E9" s="677"/>
      <c r="F9" s="678"/>
      <c r="G9" s="679"/>
      <c r="H9" s="679"/>
      <c r="I9" s="679"/>
      <c r="J9" s="714"/>
      <c r="K9" s="679">
        <f>K18</f>
        <v>0</v>
      </c>
      <c r="L9" s="982"/>
    </row>
    <row r="10" spans="1:12" ht="31.5">
      <c r="A10" s="681" t="str">
        <f>A30</f>
        <v>B</v>
      </c>
      <c r="B10" s="682" t="str">
        <f>B30</f>
        <v>CÔNG TÁC ĐẤT
EARTHWORK</v>
      </c>
      <c r="C10" s="683"/>
      <c r="D10" s="683"/>
      <c r="E10" s="684"/>
      <c r="F10" s="736"/>
      <c r="G10" s="694"/>
      <c r="H10" s="694"/>
      <c r="I10" s="694"/>
      <c r="J10" s="695"/>
      <c r="K10" s="636">
        <f>K30</f>
        <v>0</v>
      </c>
      <c r="L10" s="685"/>
    </row>
    <row r="11" spans="1:12" ht="31.5">
      <c r="A11" s="681" t="str">
        <f>A37</f>
        <v>C</v>
      </c>
      <c r="B11" s="682" t="str">
        <f>B37</f>
        <v>CÔNG TÁC BÊ TÔNG
CONCRETE WORK</v>
      </c>
      <c r="C11" s="683"/>
      <c r="D11" s="683"/>
      <c r="E11" s="684"/>
      <c r="F11" s="736"/>
      <c r="G11" s="694"/>
      <c r="H11" s="694"/>
      <c r="I11" s="694"/>
      <c r="J11" s="695"/>
      <c r="K11" s="636">
        <f>K37</f>
        <v>0</v>
      </c>
      <c r="L11" s="685"/>
    </row>
    <row r="12" spans="1:12" ht="31.5">
      <c r="A12" s="681" t="str">
        <f>A44</f>
        <v>D</v>
      </c>
      <c r="B12" s="682" t="str">
        <f>B44</f>
        <v>CÔNG TÁC VÁN KHUÔN
FORMWORK</v>
      </c>
      <c r="C12" s="683"/>
      <c r="D12" s="683"/>
      <c r="E12" s="684"/>
      <c r="F12" s="736"/>
      <c r="G12" s="694"/>
      <c r="H12" s="694"/>
      <c r="I12" s="649"/>
      <c r="J12" s="695"/>
      <c r="K12" s="636">
        <f>K44</f>
        <v>0</v>
      </c>
      <c r="L12" s="685"/>
    </row>
    <row r="13" spans="1:12" ht="31.5">
      <c r="A13" s="681" t="str">
        <f>A51</f>
        <v>E</v>
      </c>
      <c r="B13" s="682" t="str">
        <f>B51</f>
        <v>CÔNG TÁC CỐT THÉP
REBAR WORK</v>
      </c>
      <c r="C13" s="683"/>
      <c r="D13" s="683"/>
      <c r="E13" s="684"/>
      <c r="F13" s="736"/>
      <c r="G13" s="694"/>
      <c r="H13" s="694"/>
      <c r="I13" s="694"/>
      <c r="J13" s="695"/>
      <c r="K13" s="636">
        <f>K51</f>
        <v>0</v>
      </c>
      <c r="L13" s="685"/>
    </row>
    <row r="14" spans="1:12" ht="31.5">
      <c r="A14" s="681" t="str">
        <f>A57</f>
        <v>H</v>
      </c>
      <c r="B14" s="682" t="str">
        <f>B57</f>
        <v>CÔNG TÁC SƠN
PAINTING WORK</v>
      </c>
      <c r="C14" s="683"/>
      <c r="D14" s="683"/>
      <c r="E14" s="684"/>
      <c r="F14" s="736"/>
      <c r="G14" s="694"/>
      <c r="H14" s="694"/>
      <c r="I14" s="694"/>
      <c r="J14" s="695"/>
      <c r="K14" s="636">
        <f>K57</f>
        <v>0</v>
      </c>
      <c r="L14" s="738"/>
    </row>
    <row r="15" spans="1:12" ht="31.5">
      <c r="A15" s="681" t="str">
        <f>A61</f>
        <v>K</v>
      </c>
      <c r="B15" s="682" t="str">
        <f>B61</f>
        <v>CÔNG TÁC KHÁC
OTHER WORK</v>
      </c>
      <c r="C15" s="683"/>
      <c r="D15" s="683"/>
      <c r="E15" s="684"/>
      <c r="F15" s="736"/>
      <c r="G15" s="694"/>
      <c r="H15" s="694"/>
      <c r="I15" s="694"/>
      <c r="J15" s="695"/>
      <c r="K15" s="636">
        <f>K61</f>
        <v>0</v>
      </c>
      <c r="L15" s="685"/>
    </row>
    <row r="16" spans="1:12" ht="15.75">
      <c r="A16" s="681"/>
      <c r="B16" s="731"/>
      <c r="C16" s="683"/>
      <c r="D16" s="683"/>
      <c r="E16" s="684"/>
      <c r="F16" s="736"/>
      <c r="G16" s="694"/>
      <c r="H16" s="694"/>
      <c r="I16" s="694"/>
      <c r="J16" s="695"/>
      <c r="K16" s="637"/>
      <c r="L16" s="685"/>
    </row>
    <row r="17" spans="1:13" ht="15.75">
      <c r="A17" s="665" t="s">
        <v>14</v>
      </c>
      <c r="B17" s="666" t="s">
        <v>1838</v>
      </c>
      <c r="C17" s="667"/>
      <c r="D17" s="668"/>
      <c r="E17" s="669"/>
      <c r="F17" s="670"/>
      <c r="G17" s="728"/>
      <c r="H17" s="728"/>
      <c r="I17" s="728"/>
      <c r="J17" s="671"/>
      <c r="K17" s="671">
        <f>SUBTOTAL(9,K66:K306)</f>
        <v>0</v>
      </c>
      <c r="L17" s="672"/>
      <c r="M17" s="145">
        <v>1.22</v>
      </c>
    </row>
    <row r="18" spans="1:13" ht="31.5">
      <c r="A18" s="687" t="s">
        <v>21</v>
      </c>
      <c r="B18" s="688" t="s">
        <v>1826</v>
      </c>
      <c r="C18" s="689"/>
      <c r="D18" s="689"/>
      <c r="E18" s="690"/>
      <c r="F18" s="689"/>
      <c r="G18" s="691"/>
      <c r="H18" s="691"/>
      <c r="I18" s="691"/>
      <c r="J18" s="692"/>
      <c r="K18" s="692">
        <f>SUBTOTAL(9,K19:K28)</f>
        <v>0</v>
      </c>
      <c r="L18" s="689"/>
    </row>
    <row r="19" spans="1:13" s="159" customFormat="1" ht="63">
      <c r="A19" s="681">
        <v>1</v>
      </c>
      <c r="B19" s="682" t="s">
        <v>1516</v>
      </c>
      <c r="C19" s="685" t="s">
        <v>1517</v>
      </c>
      <c r="D19" s="685" t="s">
        <v>1398</v>
      </c>
      <c r="E19" s="684" t="s">
        <v>2</v>
      </c>
      <c r="F19" s="678">
        <v>20</v>
      </c>
      <c r="G19" s="694"/>
      <c r="H19" s="694"/>
      <c r="I19" s="694"/>
      <c r="J19" s="695">
        <f>H19+G19</f>
        <v>0</v>
      </c>
      <c r="K19" s="637">
        <f>J19*F19</f>
        <v>0</v>
      </c>
      <c r="L19" s="680"/>
      <c r="M19" s="225"/>
    </row>
    <row r="20" spans="1:13" s="159" customFormat="1" ht="15.75">
      <c r="A20" s="681"/>
      <c r="B20" s="682"/>
      <c r="C20" s="685"/>
      <c r="D20" s="685"/>
      <c r="E20" s="684"/>
      <c r="F20" s="678"/>
      <c r="G20" s="679"/>
      <c r="H20" s="679"/>
      <c r="I20" s="679"/>
      <c r="J20" s="695">
        <f t="shared" ref="J20:J28" si="0">H20+G20</f>
        <v>0</v>
      </c>
      <c r="K20" s="714"/>
      <c r="L20" s="680"/>
      <c r="M20" s="225"/>
    </row>
    <row r="21" spans="1:13" s="159" customFormat="1" ht="31.5">
      <c r="A21" s="681">
        <v>3</v>
      </c>
      <c r="B21" s="682" t="s">
        <v>1461</v>
      </c>
      <c r="C21" s="685"/>
      <c r="D21" s="685"/>
      <c r="E21" s="684" t="s">
        <v>691</v>
      </c>
      <c r="F21" s="678"/>
      <c r="G21" s="679"/>
      <c r="H21" s="679"/>
      <c r="I21" s="679"/>
      <c r="J21" s="695">
        <f t="shared" si="0"/>
        <v>0</v>
      </c>
      <c r="K21" s="714"/>
      <c r="L21" s="680"/>
      <c r="M21" s="225"/>
    </row>
    <row r="22" spans="1:13" s="159" customFormat="1" ht="63">
      <c r="A22" s="681">
        <v>4</v>
      </c>
      <c r="B22" s="682" t="s">
        <v>1518</v>
      </c>
      <c r="C22" s="685" t="s">
        <v>1517</v>
      </c>
      <c r="D22" s="685" t="s">
        <v>1398</v>
      </c>
      <c r="E22" s="684" t="s">
        <v>2</v>
      </c>
      <c r="F22" s="678">
        <f>69*20</f>
        <v>1380</v>
      </c>
      <c r="G22" s="694"/>
      <c r="H22" s="694"/>
      <c r="I22" s="694"/>
      <c r="J22" s="695">
        <f t="shared" si="0"/>
        <v>0</v>
      </c>
      <c r="K22" s="637">
        <f>J22*F22</f>
        <v>0</v>
      </c>
      <c r="L22" s="680"/>
      <c r="M22" s="225"/>
    </row>
    <row r="23" spans="1:13" s="159" customFormat="1" ht="15.75" hidden="1">
      <c r="A23" s="681"/>
      <c r="B23" s="682" t="s">
        <v>763</v>
      </c>
      <c r="C23" s="685"/>
      <c r="D23" s="685"/>
      <c r="E23" s="684"/>
      <c r="F23" s="678"/>
      <c r="G23" s="679"/>
      <c r="H23" s="679"/>
      <c r="I23" s="679"/>
      <c r="J23" s="695">
        <f t="shared" si="0"/>
        <v>0</v>
      </c>
      <c r="K23" s="714"/>
      <c r="L23" s="680"/>
      <c r="M23" s="225"/>
    </row>
    <row r="24" spans="1:13" s="159" customFormat="1" ht="31.5">
      <c r="A24" s="681">
        <v>8</v>
      </c>
      <c r="B24" s="682" t="s">
        <v>1400</v>
      </c>
      <c r="C24" s="685"/>
      <c r="D24" s="685"/>
      <c r="E24" s="684" t="s">
        <v>2</v>
      </c>
      <c r="F24" s="678">
        <f>F22</f>
        <v>1380</v>
      </c>
      <c r="G24" s="694"/>
      <c r="H24" s="694"/>
      <c r="I24" s="694"/>
      <c r="J24" s="695">
        <f t="shared" si="0"/>
        <v>0</v>
      </c>
      <c r="K24" s="637">
        <f t="shared" ref="K24:K28" si="1">J24*F24</f>
        <v>0</v>
      </c>
      <c r="L24" s="680"/>
      <c r="M24" s="225"/>
    </row>
    <row r="25" spans="1:13" s="159" customFormat="1" ht="31.5">
      <c r="A25" s="681">
        <v>9</v>
      </c>
      <c r="B25" s="682" t="s">
        <v>1401</v>
      </c>
      <c r="C25" s="685"/>
      <c r="D25" s="685"/>
      <c r="E25" s="684" t="s">
        <v>6</v>
      </c>
      <c r="F25" s="678">
        <v>68</v>
      </c>
      <c r="G25" s="694"/>
      <c r="H25" s="694"/>
      <c r="I25" s="694"/>
      <c r="J25" s="695">
        <f t="shared" si="0"/>
        <v>0</v>
      </c>
      <c r="K25" s="637">
        <f t="shared" si="1"/>
        <v>0</v>
      </c>
      <c r="L25" s="680"/>
      <c r="M25" s="225"/>
    </row>
    <row r="26" spans="1:13" s="159" customFormat="1" ht="31.5">
      <c r="A26" s="681">
        <v>10</v>
      </c>
      <c r="B26" s="682" t="s">
        <v>1402</v>
      </c>
      <c r="C26" s="685" t="s">
        <v>1403</v>
      </c>
      <c r="D26" s="685" t="s">
        <v>692</v>
      </c>
      <c r="E26" s="684" t="s">
        <v>678</v>
      </c>
      <c r="F26" s="684">
        <f>0.3*0.3*0.005*7850*68</f>
        <v>240.20999999999998</v>
      </c>
      <c r="G26" s="694"/>
      <c r="H26" s="694"/>
      <c r="I26" s="694"/>
      <c r="J26" s="695">
        <f t="shared" si="0"/>
        <v>0</v>
      </c>
      <c r="K26" s="637">
        <f t="shared" si="1"/>
        <v>0</v>
      </c>
      <c r="L26" s="680"/>
      <c r="M26" s="225"/>
    </row>
    <row r="27" spans="1:13" s="159" customFormat="1" ht="31.5">
      <c r="A27" s="681">
        <v>11</v>
      </c>
      <c r="B27" s="674" t="s">
        <v>1404</v>
      </c>
      <c r="C27" s="680" t="s">
        <v>1405</v>
      </c>
      <c r="D27" s="685"/>
      <c r="E27" s="684" t="s">
        <v>678</v>
      </c>
      <c r="F27" s="732">
        <f>F25*11</f>
        <v>748</v>
      </c>
      <c r="G27" s="694"/>
      <c r="H27" s="694"/>
      <c r="I27" s="694"/>
      <c r="J27" s="695">
        <f t="shared" si="0"/>
        <v>0</v>
      </c>
      <c r="K27" s="637">
        <f t="shared" si="1"/>
        <v>0</v>
      </c>
      <c r="L27" s="680"/>
      <c r="M27" s="225"/>
    </row>
    <row r="28" spans="1:13" s="159" customFormat="1" ht="31.5">
      <c r="A28" s="681">
        <v>12</v>
      </c>
      <c r="B28" s="674" t="s">
        <v>1406</v>
      </c>
      <c r="C28" s="680" t="s">
        <v>1407</v>
      </c>
      <c r="D28" s="685"/>
      <c r="E28" s="684" t="s">
        <v>0</v>
      </c>
      <c r="F28" s="684">
        <f>0.2*0.2*1*68</f>
        <v>2.7200000000000006</v>
      </c>
      <c r="G28" s="694"/>
      <c r="H28" s="694"/>
      <c r="I28" s="694"/>
      <c r="J28" s="695">
        <f t="shared" si="0"/>
        <v>0</v>
      </c>
      <c r="K28" s="637">
        <f t="shared" si="1"/>
        <v>0</v>
      </c>
      <c r="L28" s="680"/>
      <c r="M28" s="225"/>
    </row>
    <row r="29" spans="1:13" ht="15.75">
      <c r="A29" s="681"/>
      <c r="B29" s="682"/>
      <c r="C29" s="683"/>
      <c r="D29" s="683"/>
      <c r="E29" s="684"/>
      <c r="F29" s="736"/>
      <c r="G29" s="694"/>
      <c r="H29" s="694"/>
      <c r="I29" s="694"/>
      <c r="J29" s="695">
        <f>+G29+H208</f>
        <v>0</v>
      </c>
      <c r="K29" s="637"/>
      <c r="L29" s="685"/>
    </row>
    <row r="30" spans="1:13" ht="31.5">
      <c r="A30" s="687" t="s">
        <v>29</v>
      </c>
      <c r="B30" s="688" t="s">
        <v>1482</v>
      </c>
      <c r="C30" s="689"/>
      <c r="D30" s="689"/>
      <c r="E30" s="690"/>
      <c r="F30" s="689"/>
      <c r="G30" s="691"/>
      <c r="H30" s="691"/>
      <c r="I30" s="691"/>
      <c r="J30" s="692"/>
      <c r="K30" s="692">
        <f>SUBTOTAL(9,K31:K36)</f>
        <v>0</v>
      </c>
      <c r="L30" s="689"/>
    </row>
    <row r="31" spans="1:13" ht="47.25">
      <c r="A31" s="681">
        <f>IF(ISBLANK(E31),"",COUNTA($E$17:E31))</f>
        <v>9</v>
      </c>
      <c r="B31" s="682" t="s">
        <v>1483</v>
      </c>
      <c r="C31" s="685"/>
      <c r="D31" s="685"/>
      <c r="E31" s="684" t="s">
        <v>0</v>
      </c>
      <c r="F31" s="693">
        <f>68*1*1.55*1.3</f>
        <v>137.02000000000001</v>
      </c>
      <c r="G31" s="636"/>
      <c r="H31" s="636"/>
      <c r="I31" s="636"/>
      <c r="J31" s="637">
        <f>+G31+H31+I31</f>
        <v>0</v>
      </c>
      <c r="K31" s="637">
        <f>J31*$F31</f>
        <v>0</v>
      </c>
      <c r="L31" s="685"/>
    </row>
    <row r="32" spans="1:13" ht="47.25">
      <c r="A32" s="681">
        <f>IF(ISBLANK(E32),"",COUNTA($E$17:E32))</f>
        <v>10</v>
      </c>
      <c r="B32" s="682" t="s">
        <v>1484</v>
      </c>
      <c r="C32" s="685"/>
      <c r="D32" s="685"/>
      <c r="E32" s="684" t="s">
        <v>0</v>
      </c>
      <c r="F32" s="693">
        <f>(96.15*2+114.29)*0.3*0.3+(114.29-32.8-12.5)*0.3*0.3</f>
        <v>33.802199999999999</v>
      </c>
      <c r="G32" s="636"/>
      <c r="H32" s="636"/>
      <c r="I32" s="694"/>
      <c r="J32" s="637">
        <f>+G32+H32+I32</f>
        <v>0</v>
      </c>
      <c r="K32" s="637">
        <f>J32*$F32</f>
        <v>0</v>
      </c>
      <c r="L32" s="685"/>
    </row>
    <row r="33" spans="1:12" ht="31.5">
      <c r="A33" s="681">
        <f>IF(ISBLANK(E33),"",COUNTA($E$17:E33))</f>
        <v>11</v>
      </c>
      <c r="B33" s="682" t="s">
        <v>1485</v>
      </c>
      <c r="C33" s="685"/>
      <c r="D33" s="685"/>
      <c r="E33" s="684" t="s">
        <v>0</v>
      </c>
      <c r="F33" s="693">
        <f>(F31-F38-F40-F41-F42-F43/3)*1.2</f>
        <v>65.747199999999992</v>
      </c>
      <c r="G33" s="636"/>
      <c r="H33" s="636"/>
      <c r="I33" s="694"/>
      <c r="J33" s="637">
        <f>+G33+H33+I33</f>
        <v>0</v>
      </c>
      <c r="K33" s="637">
        <f>J33*$F33</f>
        <v>0</v>
      </c>
      <c r="L33" s="685"/>
    </row>
    <row r="34" spans="1:12" ht="47.25">
      <c r="A34" s="681">
        <f>IF(ISBLANK(E34),"",COUNTA($E$17:E34))</f>
        <v>12</v>
      </c>
      <c r="B34" s="682" t="s">
        <v>1486</v>
      </c>
      <c r="C34" s="685"/>
      <c r="D34" s="685"/>
      <c r="E34" s="684" t="s">
        <v>0</v>
      </c>
      <c r="F34" s="693">
        <f>F31+F32-F33</f>
        <v>105.07500000000002</v>
      </c>
      <c r="G34" s="636"/>
      <c r="H34" s="636"/>
      <c r="I34" s="694"/>
      <c r="J34" s="637">
        <f>+G34+H34+I34</f>
        <v>0</v>
      </c>
      <c r="K34" s="637">
        <f>J34*$F34</f>
        <v>0</v>
      </c>
      <c r="L34" s="685"/>
    </row>
    <row r="35" spans="1:12" ht="63">
      <c r="A35" s="681">
        <f>IF(ISBLANK(E35),"",COUNTA($E$17:E35))</f>
        <v>13</v>
      </c>
      <c r="B35" s="682" t="s">
        <v>1488</v>
      </c>
      <c r="C35" s="685"/>
      <c r="D35" s="685"/>
      <c r="E35" s="684" t="s">
        <v>3</v>
      </c>
      <c r="F35" s="693">
        <f>(96.15*2+114.29)*0.3+(114.29-32.8-12.5)*0.3</f>
        <v>112.67400000000001</v>
      </c>
      <c r="G35" s="636"/>
      <c r="H35" s="636"/>
      <c r="I35" s="694"/>
      <c r="J35" s="637">
        <f>+G35+H35+I35</f>
        <v>0</v>
      </c>
      <c r="K35" s="637">
        <f>J35*$F35</f>
        <v>0</v>
      </c>
      <c r="L35" s="685"/>
    </row>
    <row r="36" spans="1:12" ht="15.75">
      <c r="A36" s="681"/>
      <c r="B36" s="682"/>
      <c r="C36" s="685"/>
      <c r="D36" s="685"/>
      <c r="E36" s="684"/>
      <c r="F36" s="693"/>
      <c r="G36" s="694"/>
      <c r="H36" s="694"/>
      <c r="I36" s="694"/>
      <c r="J36" s="695"/>
      <c r="K36" s="637"/>
      <c r="L36" s="685"/>
    </row>
    <row r="37" spans="1:12" ht="63">
      <c r="A37" s="687" t="s">
        <v>31</v>
      </c>
      <c r="B37" s="688" t="s">
        <v>1489</v>
      </c>
      <c r="C37" s="689"/>
      <c r="D37" s="689" t="s">
        <v>1520</v>
      </c>
      <c r="E37" s="690"/>
      <c r="F37" s="689"/>
      <c r="G37" s="691"/>
      <c r="H37" s="691"/>
      <c r="I37" s="691"/>
      <c r="J37" s="692"/>
      <c r="K37" s="692">
        <f>SUBTOTAL(9,K38:K43)</f>
        <v>0</v>
      </c>
      <c r="L37" s="689"/>
    </row>
    <row r="38" spans="1:12" ht="31.5">
      <c r="A38" s="681">
        <f>IF(ISBLANK(E38),"",COUNTA($E$17:E38))</f>
        <v>14</v>
      </c>
      <c r="B38" s="682" t="s">
        <v>1521</v>
      </c>
      <c r="C38" s="685"/>
      <c r="D38" s="685"/>
      <c r="E38" s="684" t="s">
        <v>0</v>
      </c>
      <c r="F38" s="693">
        <f>68*1*0.05</f>
        <v>3.4000000000000004</v>
      </c>
      <c r="G38" s="636"/>
      <c r="H38" s="636"/>
      <c r="I38" s="694"/>
      <c r="J38" s="695">
        <f t="shared" ref="J38:J43" si="2">+G38+H38+I38</f>
        <v>0</v>
      </c>
      <c r="K38" s="637">
        <f t="shared" ref="K38:K43" si="3">J38*$F38</f>
        <v>0</v>
      </c>
      <c r="L38" s="685"/>
    </row>
    <row r="39" spans="1:12" ht="31.5">
      <c r="A39" s="681">
        <f>IF(ISBLANK(E39),"",COUNTA($E$17:E39))</f>
        <v>15</v>
      </c>
      <c r="B39" s="682" t="s">
        <v>1491</v>
      </c>
      <c r="C39" s="685"/>
      <c r="D39" s="685"/>
      <c r="E39" s="684" t="s">
        <v>0</v>
      </c>
      <c r="F39" s="693">
        <f>482*0.3*0.05</f>
        <v>7.23</v>
      </c>
      <c r="G39" s="636"/>
      <c r="H39" s="636"/>
      <c r="I39" s="694"/>
      <c r="J39" s="695">
        <f t="shared" si="2"/>
        <v>0</v>
      </c>
      <c r="K39" s="637">
        <f t="shared" si="3"/>
        <v>0</v>
      </c>
      <c r="L39" s="685"/>
    </row>
    <row r="40" spans="1:12" ht="31.5">
      <c r="A40" s="681">
        <f>IF(ISBLANK(E40),"",COUNTA($E$17:E40))</f>
        <v>16</v>
      </c>
      <c r="B40" s="682" t="s">
        <v>1492</v>
      </c>
      <c r="C40" s="685"/>
      <c r="D40" s="685"/>
      <c r="E40" s="684" t="s">
        <v>0</v>
      </c>
      <c r="F40" s="693">
        <f>68*0.8*0.8*0.8</f>
        <v>34.81600000000001</v>
      </c>
      <c r="G40" s="636"/>
      <c r="H40" s="636"/>
      <c r="I40" s="694"/>
      <c r="J40" s="695">
        <f t="shared" si="2"/>
        <v>0</v>
      </c>
      <c r="K40" s="637">
        <f t="shared" si="3"/>
        <v>0</v>
      </c>
      <c r="L40" s="685"/>
    </row>
    <row r="41" spans="1:12" ht="31.5">
      <c r="A41" s="681">
        <f>IF(ISBLANK(E41),"",COUNTA($E$17:E41))</f>
        <v>17</v>
      </c>
      <c r="B41" s="682" t="s">
        <v>1522</v>
      </c>
      <c r="C41" s="685"/>
      <c r="D41" s="685"/>
      <c r="E41" s="684" t="s">
        <v>0</v>
      </c>
      <c r="F41" s="693">
        <f>482*0.2*0.45</f>
        <v>43.38</v>
      </c>
      <c r="G41" s="636"/>
      <c r="H41" s="636"/>
      <c r="I41" s="694"/>
      <c r="J41" s="695">
        <f t="shared" si="2"/>
        <v>0</v>
      </c>
      <c r="K41" s="637">
        <f t="shared" si="3"/>
        <v>0</v>
      </c>
      <c r="L41" s="685"/>
    </row>
    <row r="42" spans="1:12" ht="15.75">
      <c r="A42" s="681"/>
      <c r="B42" s="682"/>
      <c r="C42" s="685"/>
      <c r="D42" s="685"/>
      <c r="E42" s="684"/>
      <c r="F42" s="693"/>
      <c r="G42" s="636"/>
      <c r="H42" s="636"/>
      <c r="I42" s="694"/>
      <c r="J42" s="695"/>
      <c r="K42" s="637"/>
      <c r="L42" s="685"/>
    </row>
    <row r="43" spans="1:12" ht="31.5">
      <c r="A43" s="681">
        <f>IF(ISBLANK(E43),"",COUNTA($E$17:E43))</f>
        <v>18</v>
      </c>
      <c r="B43" s="682" t="s">
        <v>1523</v>
      </c>
      <c r="C43" s="685"/>
      <c r="D43" s="685"/>
      <c r="E43" s="684" t="s">
        <v>0</v>
      </c>
      <c r="F43" s="693">
        <f>68*0.2*0.2*(0.7)</f>
        <v>1.9040000000000004</v>
      </c>
      <c r="G43" s="636"/>
      <c r="H43" s="636"/>
      <c r="I43" s="694"/>
      <c r="J43" s="695">
        <f t="shared" si="2"/>
        <v>0</v>
      </c>
      <c r="K43" s="637">
        <f t="shared" si="3"/>
        <v>0</v>
      </c>
      <c r="L43" s="685"/>
    </row>
    <row r="44" spans="1:12" ht="31.5">
      <c r="A44" s="687" t="s">
        <v>32</v>
      </c>
      <c r="B44" s="688" t="s">
        <v>1496</v>
      </c>
      <c r="C44" s="689"/>
      <c r="D44" s="689"/>
      <c r="E44" s="690"/>
      <c r="F44" s="689"/>
      <c r="G44" s="691"/>
      <c r="H44" s="691"/>
      <c r="I44" s="691"/>
      <c r="J44" s="692"/>
      <c r="K44" s="692">
        <f>SUBTOTAL(9,K45:K49)</f>
        <v>0</v>
      </c>
      <c r="L44" s="689"/>
    </row>
    <row r="45" spans="1:12" ht="31.5">
      <c r="A45" s="681">
        <f>IF(ISBLANK(E45),"",COUNTA($E$17:E45))</f>
        <v>19</v>
      </c>
      <c r="B45" s="682" t="s">
        <v>1524</v>
      </c>
      <c r="C45" s="685"/>
      <c r="D45" s="685"/>
      <c r="E45" s="684" t="s">
        <v>3</v>
      </c>
      <c r="F45" s="693">
        <f>68*(1*4*0.05)</f>
        <v>13.600000000000001</v>
      </c>
      <c r="G45" s="636"/>
      <c r="H45" s="636"/>
      <c r="I45" s="694"/>
      <c r="J45" s="695">
        <f t="shared" ref="J45:J49" si="4">+G45+H45+I45</f>
        <v>0</v>
      </c>
      <c r="K45" s="637">
        <f t="shared" ref="K45:K49" si="5">J45*$F45</f>
        <v>0</v>
      </c>
      <c r="L45" s="685"/>
    </row>
    <row r="46" spans="1:12" ht="31.5">
      <c r="A46" s="681">
        <f>IF(ISBLANK(E46),"",COUNTA($E$17:E46))</f>
        <v>20</v>
      </c>
      <c r="B46" s="682" t="s">
        <v>1525</v>
      </c>
      <c r="C46" s="685"/>
      <c r="D46" s="685"/>
      <c r="E46" s="684" t="s">
        <v>3</v>
      </c>
      <c r="F46" s="693">
        <f>482*(0.05*2)</f>
        <v>48.2</v>
      </c>
      <c r="G46" s="636"/>
      <c r="H46" s="636"/>
      <c r="I46" s="694"/>
      <c r="J46" s="695">
        <f t="shared" si="4"/>
        <v>0</v>
      </c>
      <c r="K46" s="637">
        <f t="shared" si="5"/>
        <v>0</v>
      </c>
      <c r="L46" s="685"/>
    </row>
    <row r="47" spans="1:12" ht="31.5">
      <c r="A47" s="681">
        <f>IF(ISBLANK(E47),"",COUNTA($E$17:E47))</f>
        <v>21</v>
      </c>
      <c r="B47" s="682" t="s">
        <v>1526</v>
      </c>
      <c r="C47" s="685"/>
      <c r="D47" s="685"/>
      <c r="E47" s="684" t="s">
        <v>3</v>
      </c>
      <c r="F47" s="693">
        <f>68*(0.8*4)*0.8</f>
        <v>174.08000000000004</v>
      </c>
      <c r="G47" s="636"/>
      <c r="H47" s="636"/>
      <c r="I47" s="694"/>
      <c r="J47" s="695">
        <f t="shared" si="4"/>
        <v>0</v>
      </c>
      <c r="K47" s="637">
        <f t="shared" si="5"/>
        <v>0</v>
      </c>
      <c r="L47" s="685"/>
    </row>
    <row r="48" spans="1:12" ht="31.5">
      <c r="A48" s="681">
        <f>IF(ISBLANK(E48),"",COUNTA($E$17:E48))</f>
        <v>22</v>
      </c>
      <c r="B48" s="682" t="s">
        <v>1527</v>
      </c>
      <c r="C48" s="685"/>
      <c r="D48" s="685"/>
      <c r="E48" s="684" t="s">
        <v>3</v>
      </c>
      <c r="F48" s="693">
        <f>482*0.4*2</f>
        <v>385.6</v>
      </c>
      <c r="G48" s="636"/>
      <c r="H48" s="636"/>
      <c r="I48" s="694"/>
      <c r="J48" s="695">
        <f t="shared" si="4"/>
        <v>0</v>
      </c>
      <c r="K48" s="637">
        <f t="shared" si="5"/>
        <v>0</v>
      </c>
      <c r="L48" s="685"/>
    </row>
    <row r="49" spans="1:13" ht="31.5">
      <c r="A49" s="681">
        <f>IF(ISBLANK(E49),"",COUNTA($E$17:E49))</f>
        <v>23</v>
      </c>
      <c r="B49" s="682" t="s">
        <v>1528</v>
      </c>
      <c r="C49" s="685"/>
      <c r="D49" s="685"/>
      <c r="E49" s="684" t="s">
        <v>3</v>
      </c>
      <c r="F49" s="693">
        <f>68*(0.7)*0.2*4</f>
        <v>38.08</v>
      </c>
      <c r="G49" s="636"/>
      <c r="H49" s="636"/>
      <c r="I49" s="694"/>
      <c r="J49" s="695">
        <f t="shared" si="4"/>
        <v>0</v>
      </c>
      <c r="K49" s="637">
        <f t="shared" si="5"/>
        <v>0</v>
      </c>
      <c r="L49" s="685"/>
    </row>
    <row r="50" spans="1:13" ht="15.75">
      <c r="A50" s="681"/>
      <c r="B50" s="682"/>
      <c r="C50" s="685"/>
      <c r="D50" s="685"/>
      <c r="E50" s="684"/>
      <c r="F50" s="693"/>
      <c r="G50" s="694"/>
      <c r="H50" s="694"/>
      <c r="I50" s="694"/>
      <c r="J50" s="695"/>
      <c r="K50" s="637"/>
      <c r="L50" s="685"/>
    </row>
    <row r="51" spans="1:13" ht="31.5">
      <c r="A51" s="687" t="s">
        <v>33</v>
      </c>
      <c r="B51" s="688" t="s">
        <v>1502</v>
      </c>
      <c r="C51" s="689"/>
      <c r="D51" s="689" t="s">
        <v>993</v>
      </c>
      <c r="E51" s="690"/>
      <c r="F51" s="689"/>
      <c r="G51" s="691"/>
      <c r="H51" s="691"/>
      <c r="I51" s="691"/>
      <c r="J51" s="692"/>
      <c r="K51" s="692">
        <f>SUBTOTAL(9,K52:K56)</f>
        <v>0</v>
      </c>
      <c r="L51" s="689"/>
    </row>
    <row r="52" spans="1:13" ht="31.5">
      <c r="A52" s="681">
        <f>IF(ISBLANK(E52),"",COUNTA($E$17:E52))</f>
        <v>24</v>
      </c>
      <c r="B52" s="682" t="s">
        <v>1529</v>
      </c>
      <c r="C52" s="685"/>
      <c r="D52" s="685"/>
      <c r="E52" s="684" t="s">
        <v>1</v>
      </c>
      <c r="F52" s="693">
        <f>68*(1.8*10*0.89+1.1*8*0.618+68*0.9*2*0.395)+68*4*1.8*1.58+68*0.8*4*0.222</f>
        <v>5568.7104000000008</v>
      </c>
      <c r="G52" s="636"/>
      <c r="H52" s="636"/>
      <c r="I52" s="694"/>
      <c r="J52" s="695">
        <f>+G52+H52+I52</f>
        <v>0</v>
      </c>
      <c r="K52" s="637">
        <f>J52*$F52</f>
        <v>0</v>
      </c>
      <c r="L52" s="685"/>
    </row>
    <row r="53" spans="1:13" ht="31.5">
      <c r="A53" s="681">
        <f>IF(ISBLANK(E53),"",COUNTA($E$17:E53))</f>
        <v>25</v>
      </c>
      <c r="B53" s="682" t="s">
        <v>1530</v>
      </c>
      <c r="C53" s="685"/>
      <c r="D53" s="685"/>
      <c r="E53" s="684" t="s">
        <v>1</v>
      </c>
      <c r="F53" s="693">
        <f>68*(0.4+0.7+0.8+0.3)*4*1.21+1.1/0.15*0.7*0.222*68</f>
        <v>801.55680000000007</v>
      </c>
      <c r="G53" s="636"/>
      <c r="H53" s="636"/>
      <c r="I53" s="636"/>
      <c r="J53" s="637">
        <f>+G53+H53+I53</f>
        <v>0</v>
      </c>
      <c r="K53" s="637">
        <f>J53*$F53</f>
        <v>0</v>
      </c>
      <c r="L53" s="685"/>
    </row>
    <row r="54" spans="1:13" ht="31.5">
      <c r="A54" s="681">
        <f>IF(ISBLANK(E54),"",COUNTA($E$17:E54))</f>
        <v>26</v>
      </c>
      <c r="B54" s="682" t="s">
        <v>1506</v>
      </c>
      <c r="C54" s="685"/>
      <c r="D54" s="685"/>
      <c r="E54" s="684" t="s">
        <v>1</v>
      </c>
      <c r="F54" s="693">
        <f>482*5*1.21*1.15+482/0.15*1.1*0.222</f>
        <v>4138.2109999999993</v>
      </c>
      <c r="G54" s="636"/>
      <c r="H54" s="636"/>
      <c r="I54" s="636"/>
      <c r="J54" s="637">
        <f>+G54+H54+I54</f>
        <v>0</v>
      </c>
      <c r="K54" s="637">
        <f>J54*$F54</f>
        <v>0</v>
      </c>
      <c r="L54" s="685"/>
    </row>
    <row r="55" spans="1:13" ht="15.75">
      <c r="A55" s="681"/>
      <c r="B55" s="682"/>
      <c r="C55" s="685"/>
      <c r="D55" s="685"/>
      <c r="E55" s="684"/>
      <c r="F55" s="693"/>
      <c r="G55" s="636"/>
      <c r="H55" s="636"/>
      <c r="I55" s="636"/>
      <c r="J55" s="637"/>
      <c r="K55" s="637"/>
      <c r="L55" s="685"/>
    </row>
    <row r="56" spans="1:13" ht="15.75">
      <c r="A56" s="681"/>
      <c r="B56" s="682"/>
      <c r="C56" s="685"/>
      <c r="D56" s="685"/>
      <c r="E56" s="684"/>
      <c r="F56" s="693"/>
      <c r="G56" s="694"/>
      <c r="H56" s="694"/>
      <c r="I56" s="694"/>
      <c r="J56" s="695"/>
      <c r="K56" s="637"/>
      <c r="L56" s="685"/>
    </row>
    <row r="57" spans="1:13" ht="31.5">
      <c r="A57" s="687" t="s">
        <v>36</v>
      </c>
      <c r="B57" s="688" t="s">
        <v>1452</v>
      </c>
      <c r="C57" s="689"/>
      <c r="D57" s="689"/>
      <c r="E57" s="690"/>
      <c r="F57" s="689"/>
      <c r="G57" s="691"/>
      <c r="H57" s="691"/>
      <c r="I57" s="691"/>
      <c r="J57" s="692"/>
      <c r="K57" s="692">
        <f>SUBTOTAL(9,K58:K60)</f>
        <v>0</v>
      </c>
      <c r="L57" s="689"/>
    </row>
    <row r="58" spans="1:13" ht="47.25">
      <c r="A58" s="681">
        <f>IF(ISBLANK(E58),"",COUNTA($E$17:E58))</f>
        <v>27</v>
      </c>
      <c r="B58" s="682" t="s">
        <v>1531</v>
      </c>
      <c r="C58" s="685"/>
      <c r="D58" s="685"/>
      <c r="E58" s="684" t="s">
        <v>3</v>
      </c>
      <c r="F58" s="693">
        <f>482*0.6</f>
        <v>289.2</v>
      </c>
      <c r="G58" s="636"/>
      <c r="H58" s="636"/>
      <c r="I58" s="694"/>
      <c r="J58" s="695">
        <f>+G58+H58+I58</f>
        <v>0</v>
      </c>
      <c r="K58" s="637">
        <f>J58*$F58</f>
        <v>0</v>
      </c>
      <c r="L58" s="685"/>
    </row>
    <row r="59" spans="1:13" ht="15.75">
      <c r="A59" s="681"/>
      <c r="B59" s="682"/>
      <c r="C59" s="685"/>
      <c r="D59" s="685"/>
      <c r="E59" s="684"/>
      <c r="F59" s="693"/>
      <c r="G59" s="694"/>
      <c r="H59" s="694"/>
      <c r="I59" s="694"/>
      <c r="J59" s="695"/>
      <c r="K59" s="637"/>
      <c r="L59" s="685"/>
    </row>
    <row r="60" spans="1:13" ht="15.75">
      <c r="A60" s="681"/>
      <c r="B60" s="682"/>
      <c r="C60" s="685"/>
      <c r="D60" s="685"/>
      <c r="E60" s="684"/>
      <c r="F60" s="693"/>
      <c r="G60" s="694"/>
      <c r="H60" s="694"/>
      <c r="I60" s="694"/>
      <c r="J60" s="695"/>
      <c r="K60" s="637"/>
      <c r="L60" s="685"/>
    </row>
    <row r="61" spans="1:13" ht="31.5">
      <c r="A61" s="687" t="s">
        <v>38</v>
      </c>
      <c r="B61" s="688" t="s">
        <v>1514</v>
      </c>
      <c r="C61" s="689"/>
      <c r="D61" s="689"/>
      <c r="E61" s="690"/>
      <c r="F61" s="689"/>
      <c r="G61" s="691"/>
      <c r="H61" s="691"/>
      <c r="I61" s="691"/>
      <c r="J61" s="692"/>
      <c r="K61" s="692">
        <f>SUBTOTAL(9,K62:K65)</f>
        <v>0</v>
      </c>
      <c r="L61" s="689"/>
    </row>
    <row r="62" spans="1:13" s="73" customFormat="1" ht="210.6" customHeight="1">
      <c r="A62" s="630">
        <f>IF(ISBLANK(E62),"",COUNTA($E$17:E62))</f>
        <v>28</v>
      </c>
      <c r="B62" s="639" t="s">
        <v>1291</v>
      </c>
      <c r="C62" s="737" t="s">
        <v>1784</v>
      </c>
      <c r="D62" s="638"/>
      <c r="E62" s="634" t="s">
        <v>1271</v>
      </c>
      <c r="F62" s="707">
        <v>482</v>
      </c>
      <c r="G62" s="636"/>
      <c r="H62" s="636"/>
      <c r="I62" s="636"/>
      <c r="J62" s="637">
        <f>+G62+H62+I62</f>
        <v>0</v>
      </c>
      <c r="K62" s="637">
        <f>J62*$F62</f>
        <v>0</v>
      </c>
      <c r="L62" s="958"/>
      <c r="M62" s="936"/>
    </row>
    <row r="63" spans="1:13" ht="15.75">
      <c r="A63" s="681" t="str">
        <f>IF(ISBLANK(E63),"",COUNTA($E$17:E63))</f>
        <v/>
      </c>
      <c r="B63" s="682"/>
      <c r="C63" s="685"/>
      <c r="D63" s="685"/>
      <c r="E63" s="684"/>
      <c r="F63" s="693"/>
      <c r="G63" s="694"/>
      <c r="H63" s="694"/>
      <c r="I63" s="694"/>
      <c r="J63" s="695"/>
      <c r="K63" s="637"/>
      <c r="L63" s="685"/>
    </row>
    <row r="64" spans="1:13" ht="15.75">
      <c r="A64" s="681"/>
      <c r="B64" s="682"/>
      <c r="C64" s="685"/>
      <c r="D64" s="685"/>
      <c r="E64" s="684"/>
      <c r="F64" s="693"/>
      <c r="G64" s="694"/>
      <c r="H64" s="694"/>
      <c r="I64" s="694"/>
      <c r="J64" s="695"/>
      <c r="K64" s="637"/>
      <c r="L64" s="685"/>
    </row>
    <row r="65" spans="1:12" ht="15.75">
      <c r="A65" s="681" t="str">
        <f>IF(ISBLANK(E65),"",MAX($A$17:A62)+1)</f>
        <v/>
      </c>
      <c r="B65" s="682"/>
      <c r="C65" s="685"/>
      <c r="D65" s="685"/>
      <c r="E65" s="684"/>
      <c r="F65" s="693"/>
      <c r="G65" s="694"/>
      <c r="H65" s="694"/>
      <c r="I65" s="694">
        <v>0</v>
      </c>
      <c r="J65" s="695">
        <f>+G65+H65+I65</f>
        <v>0</v>
      </c>
      <c r="K65" s="637">
        <f>J65*$F65</f>
        <v>0</v>
      </c>
      <c r="L65" s="685"/>
    </row>
    <row r="66" spans="1:12">
      <c r="A66" s="65"/>
      <c r="B66" s="65"/>
      <c r="C66" s="65"/>
      <c r="D66" s="65"/>
      <c r="E66" s="65"/>
      <c r="F66" s="65"/>
      <c r="G66" s="65"/>
      <c r="H66" s="65"/>
      <c r="I66" s="65"/>
      <c r="J66" s="65"/>
      <c r="K66" s="65"/>
      <c r="L66" s="65"/>
    </row>
  </sheetData>
  <mergeCells count="7">
    <mergeCell ref="L6:L7"/>
    <mergeCell ref="A6:A7"/>
    <mergeCell ref="B6:B7"/>
    <mergeCell ref="C6:C7"/>
    <mergeCell ref="D6:D7"/>
    <mergeCell ref="E6:E7"/>
    <mergeCell ref="F6:F7"/>
  </mergeCells>
  <printOptions horizontalCentered="1"/>
  <pageMargins left="0.5" right="0.5" top="0.5" bottom="0.5" header="0.3" footer="0.3"/>
  <pageSetup paperSize="9" scale="65"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L39"/>
  <sheetViews>
    <sheetView view="pageBreakPreview" zoomScale="85" zoomScaleNormal="100" zoomScaleSheetLayoutView="85" workbookViewId="0">
      <selection activeCell="G9" sqref="G9:H39"/>
    </sheetView>
  </sheetViews>
  <sheetFormatPr defaultColWidth="8.75" defaultRowHeight="15.75"/>
  <cols>
    <col min="1" max="1" width="9.125" style="649" customWidth="1"/>
    <col min="2" max="2" width="44.375" style="649" customWidth="1"/>
    <col min="3" max="3" width="39.5" style="649" customWidth="1"/>
    <col min="4" max="4" width="28.125" style="649" customWidth="1"/>
    <col min="5" max="5" width="5.375" style="649" customWidth="1"/>
    <col min="6" max="6" width="10.875" style="649" customWidth="1"/>
    <col min="7" max="7" width="10.25" style="649" bestFit="1" customWidth="1"/>
    <col min="8" max="8" width="13.5" style="649" customWidth="1"/>
    <col min="9" max="9" width="10.875" style="649" hidden="1" customWidth="1"/>
    <col min="10" max="10" width="11.375" style="649" bestFit="1" customWidth="1"/>
    <col min="11" max="11" width="12.5" style="649" bestFit="1" customWidth="1"/>
    <col min="12" max="16384" width="8.75" style="649"/>
  </cols>
  <sheetData>
    <row r="1" spans="1:12">
      <c r="A1" s="640" t="s">
        <v>966</v>
      </c>
      <c r="B1" s="641"/>
      <c r="C1" s="642"/>
      <c r="D1" s="642"/>
      <c r="E1" s="643"/>
      <c r="F1" s="757"/>
      <c r="G1" s="645"/>
      <c r="H1" s="645"/>
      <c r="I1" s="645"/>
      <c r="J1" s="646"/>
      <c r="K1" s="645"/>
      <c r="L1" s="647"/>
    </row>
    <row r="2" spans="1:12">
      <c r="A2" s="640">
        <f>'09 Hàng Rào '!A2</f>
        <v>0</v>
      </c>
      <c r="B2" s="650"/>
      <c r="C2" s="651"/>
      <c r="D2" s="651"/>
      <c r="E2" s="652"/>
      <c r="F2" s="758"/>
      <c r="G2" s="645"/>
      <c r="H2" s="645"/>
      <c r="I2" s="645"/>
      <c r="J2" s="646"/>
      <c r="K2" s="645"/>
      <c r="L2" s="647"/>
    </row>
    <row r="3" spans="1:12">
      <c r="A3" s="640" t="str">
        <f>"HẠNG MỤC / ITEM : "&amp;B8</f>
        <v xml:space="preserve">HẠNG MỤC / ITEM : HẠNG MỤC THOÁT NƯỚC MƯA TỔNG THỂ
</v>
      </c>
      <c r="B3" s="650"/>
      <c r="C3" s="651"/>
      <c r="D3" s="651"/>
      <c r="E3" s="652"/>
      <c r="F3" s="758"/>
      <c r="G3" s="645"/>
      <c r="H3" s="645"/>
      <c r="I3" s="645"/>
      <c r="J3" s="646"/>
      <c r="K3" s="645"/>
      <c r="L3" s="647"/>
    </row>
    <row r="4" spans="1:12">
      <c r="A4" s="640">
        <f>'09 Hàng Rào '!A4</f>
        <v>0</v>
      </c>
      <c r="B4" s="650"/>
      <c r="C4" s="651"/>
      <c r="D4" s="651"/>
      <c r="E4" s="652"/>
      <c r="F4" s="758"/>
      <c r="G4" s="645"/>
      <c r="H4" s="645"/>
      <c r="I4" s="645"/>
      <c r="J4" s="646"/>
      <c r="K4" s="645"/>
      <c r="L4" s="647"/>
    </row>
    <row r="5" spans="1:12">
      <c r="A5" s="658"/>
      <c r="B5" s="650"/>
      <c r="C5" s="659"/>
      <c r="D5" s="660"/>
      <c r="E5" s="652"/>
      <c r="F5" s="758"/>
      <c r="G5" s="645"/>
      <c r="H5" s="645"/>
      <c r="I5" s="645"/>
      <c r="J5" s="646"/>
      <c r="K5" s="645"/>
      <c r="L5" s="647"/>
    </row>
    <row r="6" spans="1:12" ht="24" customHeight="1">
      <c r="A6" s="1136" t="s">
        <v>967</v>
      </c>
      <c r="B6" s="1137" t="s">
        <v>968</v>
      </c>
      <c r="C6" s="1138" t="s">
        <v>969</v>
      </c>
      <c r="D6" s="1139" t="s">
        <v>416</v>
      </c>
      <c r="E6" s="1138" t="s">
        <v>970</v>
      </c>
      <c r="F6" s="1138" t="s">
        <v>971</v>
      </c>
      <c r="G6" s="662" t="s">
        <v>972</v>
      </c>
      <c r="H6" s="662"/>
      <c r="I6" s="662"/>
      <c r="J6" s="663" t="s">
        <v>973</v>
      </c>
      <c r="K6" s="663"/>
      <c r="L6" s="1135" t="s">
        <v>13</v>
      </c>
    </row>
    <row r="7" spans="1:12" ht="63">
      <c r="A7" s="1136"/>
      <c r="B7" s="1137"/>
      <c r="C7" s="1138"/>
      <c r="D7" s="1140"/>
      <c r="E7" s="1138"/>
      <c r="F7" s="1138"/>
      <c r="G7" s="664" t="s">
        <v>974</v>
      </c>
      <c r="H7" s="664" t="s">
        <v>975</v>
      </c>
      <c r="I7" s="664" t="s">
        <v>976</v>
      </c>
      <c r="J7" s="664" t="s">
        <v>977</v>
      </c>
      <c r="K7" s="664" t="s">
        <v>978</v>
      </c>
      <c r="L7" s="1135"/>
    </row>
    <row r="8" spans="1:12" ht="36" customHeight="1">
      <c r="A8" s="665"/>
      <c r="B8" s="666" t="str">
        <f>B13</f>
        <v xml:space="preserve">HẠNG MỤC THOÁT NƯỚC MƯA TỔNG THỂ
</v>
      </c>
      <c r="C8" s="667"/>
      <c r="D8" s="668"/>
      <c r="E8" s="669"/>
      <c r="F8" s="670"/>
      <c r="G8" s="728"/>
      <c r="H8" s="728"/>
      <c r="I8" s="728"/>
      <c r="J8" s="671"/>
      <c r="K8" s="671">
        <f>SUBTOTAL(9,K9:K12)</f>
        <v>0</v>
      </c>
      <c r="L8" s="672"/>
    </row>
    <row r="9" spans="1:12" ht="31.5">
      <c r="A9" s="681"/>
      <c r="B9" s="682" t="str">
        <f>B13</f>
        <v xml:space="preserve">HẠNG MỤC THOÁT NƯỚC MƯA TỔNG THỂ
</v>
      </c>
      <c r="C9" s="683"/>
      <c r="D9" s="971"/>
      <c r="E9" s="684"/>
      <c r="F9" s="736"/>
      <c r="G9" s="694"/>
      <c r="H9" s="694"/>
      <c r="I9" s="694"/>
      <c r="J9" s="694"/>
      <c r="K9" s="636">
        <f>K13</f>
        <v>0</v>
      </c>
      <c r="L9" s="685"/>
    </row>
    <row r="10" spans="1:12">
      <c r="A10" s="681"/>
      <c r="B10" s="682"/>
      <c r="C10" s="683"/>
      <c r="D10" s="683"/>
      <c r="E10" s="684"/>
      <c r="F10" s="736"/>
      <c r="G10" s="694"/>
      <c r="H10" s="694"/>
      <c r="I10" s="694"/>
      <c r="J10" s="694"/>
      <c r="K10" s="636">
        <f>K37</f>
        <v>0</v>
      </c>
      <c r="L10" s="685"/>
    </row>
    <row r="11" spans="1:12">
      <c r="A11" s="681"/>
      <c r="B11" s="682"/>
      <c r="C11" s="683"/>
      <c r="D11" s="683"/>
      <c r="E11" s="684"/>
      <c r="F11" s="736"/>
      <c r="G11" s="694"/>
      <c r="H11" s="694"/>
      <c r="I11" s="694"/>
      <c r="J11" s="694"/>
      <c r="K11" s="636"/>
      <c r="L11" s="685"/>
    </row>
    <row r="12" spans="1:12">
      <c r="A12" s="681"/>
      <c r="B12" s="731"/>
      <c r="C12" s="683"/>
      <c r="D12" s="683"/>
      <c r="E12" s="684"/>
      <c r="F12" s="736"/>
      <c r="G12" s="694"/>
      <c r="H12" s="694"/>
      <c r="I12" s="694"/>
      <c r="J12" s="695"/>
      <c r="K12" s="637"/>
      <c r="L12" s="685"/>
    </row>
    <row r="13" spans="1:12" ht="31.5">
      <c r="A13" s="687" t="s">
        <v>29</v>
      </c>
      <c r="B13" s="688" t="s">
        <v>1839</v>
      </c>
      <c r="C13" s="689"/>
      <c r="D13" s="689"/>
      <c r="E13" s="690"/>
      <c r="F13" s="689"/>
      <c r="G13" s="691"/>
      <c r="H13" s="691"/>
      <c r="I13" s="691"/>
      <c r="J13" s="692"/>
      <c r="K13" s="692">
        <f>SUBTOTAL(9,K18:K36)</f>
        <v>0</v>
      </c>
      <c r="L13" s="689"/>
    </row>
    <row r="14" spans="1:12">
      <c r="A14" s="687"/>
      <c r="B14" s="688"/>
      <c r="C14" s="689"/>
      <c r="D14" s="689"/>
      <c r="E14" s="690"/>
      <c r="F14" s="689"/>
      <c r="G14" s="691"/>
      <c r="H14" s="691"/>
      <c r="I14" s="691"/>
      <c r="J14" s="692"/>
      <c r="K14" s="692"/>
      <c r="L14" s="689"/>
    </row>
    <row r="15" spans="1:12" ht="31.5">
      <c r="A15" s="681">
        <v>1</v>
      </c>
      <c r="B15" s="682" t="s">
        <v>1600</v>
      </c>
      <c r="C15" s="685"/>
      <c r="D15" s="685"/>
      <c r="E15" s="684" t="s">
        <v>0</v>
      </c>
      <c r="F15" s="693">
        <f>((F21+F22)*2*0.5+(F23+F24)*2*0.6+(F25+F26)*2*0.7+(F27*2*0.9))*1.3</f>
        <v>717.6</v>
      </c>
      <c r="G15" s="694"/>
      <c r="H15" s="694"/>
      <c r="I15" s="694"/>
      <c r="J15" s="695">
        <v>41300</v>
      </c>
      <c r="K15" s="637">
        <f t="shared" ref="K15:K36" si="0">J15*$F15</f>
        <v>29636880</v>
      </c>
      <c r="L15" s="685"/>
    </row>
    <row r="16" spans="1:12" ht="38.25" customHeight="1">
      <c r="A16" s="681"/>
      <c r="B16" s="682" t="s">
        <v>1601</v>
      </c>
      <c r="C16" s="685"/>
      <c r="D16" s="685"/>
      <c r="E16" s="684" t="s">
        <v>0</v>
      </c>
      <c r="F16" s="693">
        <f>((F21+F22)*0.7*0.5+(F23+F24)*0.8*0.6+(F25+F26)*0.9*0.7+(F27*1.1*0.9))*0.1*1.2</f>
        <v>25.091999999999999</v>
      </c>
      <c r="G16" s="694"/>
      <c r="H16" s="694"/>
      <c r="I16" s="694"/>
      <c r="J16" s="695">
        <v>41300</v>
      </c>
      <c r="K16" s="637">
        <f t="shared" si="0"/>
        <v>1036299.6</v>
      </c>
      <c r="L16" s="685"/>
    </row>
    <row r="17" spans="1:12" ht="38.25" customHeight="1">
      <c r="A17" s="681"/>
      <c r="B17" s="682" t="s">
        <v>756</v>
      </c>
      <c r="C17" s="685"/>
      <c r="D17" s="685"/>
      <c r="E17" s="684" t="s">
        <v>0</v>
      </c>
      <c r="F17" s="693">
        <f>F15-F16-((F21+F22)*0.7*0.5+(F23+F24)*0.8*0.6+(F25+F26)*0.9*0.7+(F27*1.1*0.9))</f>
        <v>483.40800000000002</v>
      </c>
      <c r="G17" s="694"/>
      <c r="H17" s="694"/>
      <c r="I17" s="694"/>
      <c r="J17" s="695">
        <v>50740</v>
      </c>
      <c r="K17" s="637">
        <f t="shared" si="0"/>
        <v>24528121.920000002</v>
      </c>
      <c r="L17" s="685"/>
    </row>
    <row r="18" spans="1:12" ht="31.5">
      <c r="A18" s="681">
        <f>IF(ISBLANK(E18),"",COUNTA($E$13:E18))</f>
        <v>4</v>
      </c>
      <c r="B18" s="682" t="s">
        <v>664</v>
      </c>
      <c r="C18" s="685"/>
      <c r="D18" s="685"/>
      <c r="E18" s="684" t="s">
        <v>0</v>
      </c>
      <c r="F18" s="693">
        <f>F15-F17</f>
        <v>234.19200000000001</v>
      </c>
      <c r="G18" s="694"/>
      <c r="H18" s="694"/>
      <c r="I18" s="694"/>
      <c r="J18" s="695">
        <f t="shared" ref="J18:J36" si="1">+G18+H18+I18</f>
        <v>0</v>
      </c>
      <c r="K18" s="637">
        <f t="shared" si="0"/>
        <v>0</v>
      </c>
      <c r="L18" s="685"/>
    </row>
    <row r="19" spans="1:12" ht="47.25">
      <c r="A19" s="681">
        <f>IF(ISBLANK(E19),"",COUNTA($E$13:E19))</f>
        <v>5</v>
      </c>
      <c r="B19" s="682" t="s">
        <v>1602</v>
      </c>
      <c r="C19" s="685"/>
      <c r="D19" s="685"/>
      <c r="E19" s="684" t="s">
        <v>3</v>
      </c>
      <c r="F19" s="693">
        <f>34*1.3*1.3+(F28*0.12+F30*0.15+F32*0.2+F34*0.18)</f>
        <v>110.66000000000001</v>
      </c>
      <c r="G19" s="694"/>
      <c r="H19" s="694"/>
      <c r="I19" s="694"/>
      <c r="J19" s="695">
        <f t="shared" si="1"/>
        <v>0</v>
      </c>
      <c r="K19" s="637">
        <f t="shared" si="0"/>
        <v>0</v>
      </c>
      <c r="L19" s="685"/>
    </row>
    <row r="20" spans="1:12" ht="78.75">
      <c r="A20" s="681">
        <f>IF(ISBLANK(E20),"",COUNTA($E$13:E20))</f>
        <v>6</v>
      </c>
      <c r="B20" s="682" t="s">
        <v>1603</v>
      </c>
      <c r="C20" s="685"/>
      <c r="D20" s="685"/>
      <c r="E20" s="684" t="s">
        <v>6</v>
      </c>
      <c r="F20" s="693">
        <v>34</v>
      </c>
      <c r="G20" s="694"/>
      <c r="H20" s="694"/>
      <c r="I20" s="694"/>
      <c r="J20" s="695">
        <f t="shared" si="1"/>
        <v>0</v>
      </c>
      <c r="K20" s="637">
        <f t="shared" si="0"/>
        <v>0</v>
      </c>
      <c r="L20" s="685"/>
    </row>
    <row r="21" spans="1:12" ht="31.5">
      <c r="A21" s="681">
        <f>IF(ISBLANK(E21),"",COUNTA($E$13:E21))</f>
        <v>7</v>
      </c>
      <c r="B21" s="682" t="s">
        <v>1604</v>
      </c>
      <c r="C21" s="683"/>
      <c r="D21" s="759"/>
      <c r="E21" s="684" t="s">
        <v>30</v>
      </c>
      <c r="F21" s="736">
        <f>87.5-15-10+75-7.5+67.5+20</f>
        <v>217.5</v>
      </c>
      <c r="G21" s="694"/>
      <c r="H21" s="694"/>
      <c r="I21" s="694"/>
      <c r="J21" s="695">
        <f t="shared" si="1"/>
        <v>0</v>
      </c>
      <c r="K21" s="637">
        <f t="shared" si="0"/>
        <v>0</v>
      </c>
      <c r="L21" s="685"/>
    </row>
    <row r="22" spans="1:12" ht="27" customHeight="1">
      <c r="A22" s="681"/>
      <c r="B22" s="682" t="s">
        <v>1605</v>
      </c>
      <c r="C22" s="683"/>
      <c r="D22" s="759"/>
      <c r="E22" s="684" t="s">
        <v>30</v>
      </c>
      <c r="F22" s="736">
        <f>(22.5+20+15+12.5+7.5*2+10)+(10+7.5+2.5+7.5+7.5*2+20+15)</f>
        <v>172.5</v>
      </c>
      <c r="G22" s="694"/>
      <c r="H22" s="694"/>
      <c r="I22" s="694"/>
      <c r="J22" s="695">
        <f t="shared" si="1"/>
        <v>0</v>
      </c>
      <c r="K22" s="637"/>
      <c r="L22" s="685"/>
    </row>
    <row r="23" spans="1:12" ht="31.5">
      <c r="A23" s="681">
        <f>IF(ISBLANK(E23),"",COUNTA($E$13:E23))</f>
        <v>9</v>
      </c>
      <c r="B23" s="682" t="s">
        <v>1606</v>
      </c>
      <c r="C23" s="683"/>
      <c r="D23" s="759"/>
      <c r="E23" s="684" t="s">
        <v>30</v>
      </c>
      <c r="F23" s="736">
        <f>7.5+60</f>
        <v>67.5</v>
      </c>
      <c r="G23" s="694"/>
      <c r="H23" s="694"/>
      <c r="I23" s="694"/>
      <c r="J23" s="695">
        <f t="shared" si="1"/>
        <v>0</v>
      </c>
      <c r="K23" s="637">
        <f t="shared" si="0"/>
        <v>0</v>
      </c>
      <c r="L23" s="685"/>
    </row>
    <row r="24" spans="1:12" ht="31.5">
      <c r="A24" s="681">
        <f>IF(ISBLANK(E24),"",COUNTA($E$13:E24))</f>
        <v>10</v>
      </c>
      <c r="B24" s="682" t="s">
        <v>1607</v>
      </c>
      <c r="C24" s="683"/>
      <c r="D24" s="759"/>
      <c r="E24" s="684" t="s">
        <v>30</v>
      </c>
      <c r="F24" s="736">
        <f>12.5</f>
        <v>12.5</v>
      </c>
      <c r="G24" s="694"/>
      <c r="H24" s="694"/>
      <c r="I24" s="694"/>
      <c r="J24" s="695">
        <f t="shared" si="1"/>
        <v>0</v>
      </c>
      <c r="K24" s="637">
        <f t="shared" si="0"/>
        <v>0</v>
      </c>
      <c r="L24" s="685"/>
    </row>
    <row r="25" spans="1:12" ht="31.5">
      <c r="A25" s="681">
        <f>IF(ISBLANK(E25),"",COUNTA($E$13:E25))</f>
        <v>11</v>
      </c>
      <c r="B25" s="682" t="s">
        <v>1608</v>
      </c>
      <c r="C25" s="683"/>
      <c r="D25" s="683"/>
      <c r="E25" s="684" t="s">
        <v>30</v>
      </c>
      <c r="F25" s="736">
        <v>10</v>
      </c>
      <c r="G25" s="694"/>
      <c r="H25" s="694"/>
      <c r="I25" s="694"/>
      <c r="J25" s="695">
        <f t="shared" si="1"/>
        <v>0</v>
      </c>
      <c r="K25" s="637">
        <f t="shared" si="0"/>
        <v>0</v>
      </c>
      <c r="L25" s="685"/>
    </row>
    <row r="26" spans="1:12" ht="31.5">
      <c r="A26" s="681">
        <f>IF(ISBLANK(E26),"",COUNTA($E$13:E26))</f>
        <v>12</v>
      </c>
      <c r="B26" s="682" t="s">
        <v>1609</v>
      </c>
      <c r="C26" s="683"/>
      <c r="D26" s="759"/>
      <c r="E26" s="684" t="s">
        <v>30</v>
      </c>
      <c r="F26" s="736">
        <v>5</v>
      </c>
      <c r="G26" s="694"/>
      <c r="H26" s="694"/>
      <c r="I26" s="694"/>
      <c r="J26" s="695">
        <f t="shared" si="1"/>
        <v>0</v>
      </c>
      <c r="K26" s="637">
        <f t="shared" si="0"/>
        <v>0</v>
      </c>
      <c r="L26" s="685"/>
    </row>
    <row r="27" spans="1:12" ht="31.5">
      <c r="A27" s="681">
        <f>IF(ISBLANK(E27),"",COUNTA($E$13:E27))</f>
        <v>13</v>
      </c>
      <c r="B27" s="682" t="s">
        <v>1610</v>
      </c>
      <c r="C27" s="683"/>
      <c r="D27" s="759"/>
      <c r="E27" s="684" t="s">
        <v>30</v>
      </c>
      <c r="F27" s="736">
        <v>25</v>
      </c>
      <c r="G27" s="694"/>
      <c r="H27" s="694"/>
      <c r="I27" s="694"/>
      <c r="J27" s="695">
        <f t="shared" si="1"/>
        <v>0</v>
      </c>
      <c r="K27" s="637">
        <f t="shared" si="0"/>
        <v>0</v>
      </c>
      <c r="L27" s="685"/>
    </row>
    <row r="28" spans="1:12" ht="31.5">
      <c r="A28" s="681">
        <f>IF(ISBLANK(E28),"",COUNTA($E$13:E28))</f>
        <v>14</v>
      </c>
      <c r="B28" s="682" t="s">
        <v>1611</v>
      </c>
      <c r="C28" s="683"/>
      <c r="D28" s="683"/>
      <c r="E28" s="684" t="s">
        <v>4</v>
      </c>
      <c r="F28" s="635">
        <f>(F22+F21)/2.5*2</f>
        <v>312</v>
      </c>
      <c r="G28" s="694"/>
      <c r="H28" s="694"/>
      <c r="I28" s="636"/>
      <c r="J28" s="695">
        <f t="shared" si="1"/>
        <v>0</v>
      </c>
      <c r="K28" s="637">
        <f t="shared" si="0"/>
        <v>0</v>
      </c>
      <c r="L28" s="685"/>
    </row>
    <row r="29" spans="1:12" ht="31.5">
      <c r="A29" s="681">
        <f>IF(ISBLANK(E29),"",COUNTA($E$13:E29))</f>
        <v>15</v>
      </c>
      <c r="B29" s="682" t="s">
        <v>1612</v>
      </c>
      <c r="C29" s="683"/>
      <c r="D29" s="759"/>
      <c r="E29" s="684" t="s">
        <v>4</v>
      </c>
      <c r="F29" s="635">
        <f>F28</f>
        <v>312</v>
      </c>
      <c r="G29" s="694"/>
      <c r="H29" s="694"/>
      <c r="I29" s="636"/>
      <c r="J29" s="695">
        <f t="shared" si="1"/>
        <v>0</v>
      </c>
      <c r="K29" s="637">
        <f t="shared" si="0"/>
        <v>0</v>
      </c>
      <c r="L29" s="685"/>
    </row>
    <row r="30" spans="1:12" ht="31.5">
      <c r="A30" s="681">
        <f>IF(ISBLANK(E30),"",COUNTA($E$13:E30))</f>
        <v>16</v>
      </c>
      <c r="B30" s="682" t="s">
        <v>1613</v>
      </c>
      <c r="C30" s="683"/>
      <c r="D30" s="683"/>
      <c r="E30" s="684" t="s">
        <v>4</v>
      </c>
      <c r="F30" s="635">
        <f>(F23+F24)/2.5*2</f>
        <v>64</v>
      </c>
      <c r="G30" s="694"/>
      <c r="H30" s="694"/>
      <c r="I30" s="636"/>
      <c r="J30" s="695">
        <f t="shared" si="1"/>
        <v>0</v>
      </c>
      <c r="K30" s="637">
        <f t="shared" si="0"/>
        <v>0</v>
      </c>
      <c r="L30" s="685"/>
    </row>
    <row r="31" spans="1:12" ht="31.5">
      <c r="A31" s="681">
        <f>IF(ISBLANK(E31),"",COUNTA($E$13:E31))</f>
        <v>17</v>
      </c>
      <c r="B31" s="682" t="s">
        <v>1614</v>
      </c>
      <c r="C31" s="683"/>
      <c r="D31" s="759"/>
      <c r="E31" s="684" t="s">
        <v>4</v>
      </c>
      <c r="F31" s="635">
        <f>F30</f>
        <v>64</v>
      </c>
      <c r="G31" s="694"/>
      <c r="H31" s="694"/>
      <c r="I31" s="636"/>
      <c r="J31" s="695">
        <f t="shared" si="1"/>
        <v>0</v>
      </c>
      <c r="K31" s="637">
        <f t="shared" si="0"/>
        <v>0</v>
      </c>
      <c r="L31" s="685"/>
    </row>
    <row r="32" spans="1:12" ht="31.5">
      <c r="A32" s="681">
        <f>IF(ISBLANK(E32),"",COUNTA($E$13:E32))</f>
        <v>18</v>
      </c>
      <c r="B32" s="682" t="s">
        <v>1615</v>
      </c>
      <c r="C32" s="683"/>
      <c r="D32" s="683"/>
      <c r="E32" s="684" t="s">
        <v>4</v>
      </c>
      <c r="F32" s="635">
        <f>(F27)/2.5*2</f>
        <v>20</v>
      </c>
      <c r="G32" s="694"/>
      <c r="H32" s="694"/>
      <c r="I32" s="636"/>
      <c r="J32" s="695">
        <f t="shared" si="1"/>
        <v>0</v>
      </c>
      <c r="K32" s="637">
        <f t="shared" si="0"/>
        <v>0</v>
      </c>
      <c r="L32" s="685"/>
    </row>
    <row r="33" spans="1:12" ht="31.5">
      <c r="A33" s="681">
        <f>IF(ISBLANK(E33),"",COUNTA($E$13:E33))</f>
        <v>19</v>
      </c>
      <c r="B33" s="682" t="s">
        <v>1616</v>
      </c>
      <c r="C33" s="683"/>
      <c r="D33" s="759"/>
      <c r="E33" s="684" t="s">
        <v>4</v>
      </c>
      <c r="F33" s="635">
        <f>F32</f>
        <v>20</v>
      </c>
      <c r="G33" s="694"/>
      <c r="H33" s="694"/>
      <c r="I33" s="636"/>
      <c r="J33" s="695">
        <f t="shared" si="1"/>
        <v>0</v>
      </c>
      <c r="K33" s="637">
        <f t="shared" si="0"/>
        <v>0</v>
      </c>
      <c r="L33" s="685"/>
    </row>
    <row r="34" spans="1:12" ht="31.5">
      <c r="A34" s="681">
        <f>IF(ISBLANK(E34),"",COUNTA($E$13:E34))</f>
        <v>20</v>
      </c>
      <c r="B34" s="682" t="s">
        <v>1617</v>
      </c>
      <c r="C34" s="683"/>
      <c r="D34" s="683"/>
      <c r="E34" s="684" t="s">
        <v>4</v>
      </c>
      <c r="F34" s="635">
        <f>(F25+F26)/2.5*2</f>
        <v>12</v>
      </c>
      <c r="G34" s="694"/>
      <c r="H34" s="694"/>
      <c r="I34" s="636"/>
      <c r="J34" s="695">
        <f t="shared" si="1"/>
        <v>0</v>
      </c>
      <c r="K34" s="637">
        <f t="shared" si="0"/>
        <v>0</v>
      </c>
      <c r="L34" s="685"/>
    </row>
    <row r="35" spans="1:12" ht="31.5">
      <c r="A35" s="681">
        <f>IF(ISBLANK(E35),"",COUNTA($E$13:E35))</f>
        <v>21</v>
      </c>
      <c r="B35" s="682" t="s">
        <v>1618</v>
      </c>
      <c r="C35" s="683"/>
      <c r="D35" s="683"/>
      <c r="E35" s="684" t="s">
        <v>4</v>
      </c>
      <c r="F35" s="635">
        <f>F34</f>
        <v>12</v>
      </c>
      <c r="G35" s="694"/>
      <c r="H35" s="694"/>
      <c r="I35" s="636"/>
      <c r="J35" s="695">
        <f t="shared" si="1"/>
        <v>0</v>
      </c>
      <c r="K35" s="637">
        <f t="shared" si="0"/>
        <v>0</v>
      </c>
      <c r="L35" s="685"/>
    </row>
    <row r="36" spans="1:12" ht="31.5">
      <c r="A36" s="681">
        <f>IF(ISBLANK(E36),"",COUNTA($E$13:E36))</f>
        <v>22</v>
      </c>
      <c r="B36" s="682" t="s">
        <v>1619</v>
      </c>
      <c r="C36" s="685"/>
      <c r="D36" s="685"/>
      <c r="E36" s="684" t="s">
        <v>6</v>
      </c>
      <c r="F36" s="693">
        <v>2</v>
      </c>
      <c r="G36" s="694"/>
      <c r="H36" s="694"/>
      <c r="I36" s="636"/>
      <c r="J36" s="695">
        <f t="shared" si="1"/>
        <v>0</v>
      </c>
      <c r="K36" s="637">
        <f t="shared" si="0"/>
        <v>0</v>
      </c>
      <c r="L36" s="685"/>
    </row>
    <row r="37" spans="1:12">
      <c r="A37" s="687"/>
      <c r="B37" s="688"/>
      <c r="C37" s="689"/>
      <c r="D37" s="689"/>
      <c r="E37" s="690"/>
      <c r="F37" s="689"/>
      <c r="G37" s="691"/>
      <c r="H37" s="691"/>
      <c r="I37" s="691"/>
      <c r="J37" s="692"/>
      <c r="K37" s="692"/>
      <c r="L37" s="689"/>
    </row>
    <row r="38" spans="1:12" ht="20.45" customHeight="1">
      <c r="A38" s="681" t="str">
        <f>IF(ISBLANK(E38),"",MAX($A$13:A37)+1)</f>
        <v/>
      </c>
      <c r="B38" s="682"/>
      <c r="C38" s="685"/>
      <c r="D38" s="685"/>
      <c r="E38" s="684"/>
      <c r="F38" s="693"/>
      <c r="G38" s="694"/>
      <c r="H38" s="694"/>
      <c r="I38" s="694"/>
      <c r="J38" s="695">
        <f>+G38+H38</f>
        <v>0</v>
      </c>
      <c r="K38" s="637">
        <f>J38*$F38</f>
        <v>0</v>
      </c>
      <c r="L38" s="685"/>
    </row>
    <row r="39" spans="1:12" ht="21.95" customHeight="1">
      <c r="A39" s="681" t="str">
        <f>IF(ISBLANK(E39),"",MAX($A$13:A38)+1)</f>
        <v/>
      </c>
      <c r="B39" s="682"/>
      <c r="C39" s="685"/>
      <c r="D39" s="685"/>
      <c r="E39" s="684"/>
      <c r="F39" s="693"/>
      <c r="G39" s="694"/>
      <c r="H39" s="694"/>
      <c r="I39" s="694"/>
      <c r="J39" s="695">
        <f>+G39+H39</f>
        <v>0</v>
      </c>
      <c r="K39" s="637">
        <f>J39*$F39</f>
        <v>0</v>
      </c>
      <c r="L39" s="685"/>
    </row>
  </sheetData>
  <mergeCells count="7">
    <mergeCell ref="L6:L7"/>
    <mergeCell ref="A6:A7"/>
    <mergeCell ref="B6:B7"/>
    <mergeCell ref="C6:C7"/>
    <mergeCell ref="D6:D7"/>
    <mergeCell ref="E6:E7"/>
    <mergeCell ref="F6:F7"/>
  </mergeCells>
  <printOptions horizontalCentered="1"/>
  <pageMargins left="0.5" right="0.5" top="0.5" bottom="0.5" header="0.3" footer="0.3"/>
  <pageSetup paperSize="9" scale="62"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K149"/>
  <sheetViews>
    <sheetView view="pageBreakPreview" topLeftCell="A61" zoomScale="75" zoomScaleNormal="70" zoomScaleSheetLayoutView="75" workbookViewId="0">
      <selection activeCell="G84" sqref="G84:H138"/>
    </sheetView>
  </sheetViews>
  <sheetFormatPr defaultColWidth="9.125" defaultRowHeight="14.25"/>
  <cols>
    <col min="1" max="1" width="5.875" style="229" customWidth="1"/>
    <col min="2" max="2" width="50.875" style="229" customWidth="1"/>
    <col min="3" max="3" width="29.25" style="229" customWidth="1"/>
    <col min="4" max="4" width="21.25" style="229" customWidth="1"/>
    <col min="5" max="5" width="8" style="229" customWidth="1"/>
    <col min="6" max="6" width="9.625" style="229" customWidth="1"/>
    <col min="7" max="9" width="16.625" style="227" customWidth="1"/>
    <col min="10" max="10" width="20.625" style="227" customWidth="1"/>
    <col min="11" max="11" width="14.75" style="229" customWidth="1"/>
    <col min="12" max="16384" width="9.125" style="233"/>
  </cols>
  <sheetData>
    <row r="2" spans="1:11" ht="13.9" customHeight="1">
      <c r="A2" s="195"/>
      <c r="B2" s="196"/>
      <c r="C2" s="196"/>
      <c r="D2" s="196"/>
      <c r="E2" s="197"/>
      <c r="F2" s="226"/>
      <c r="K2" s="228"/>
    </row>
    <row r="3" spans="1:11">
      <c r="A3" s="1160" t="s">
        <v>1362</v>
      </c>
      <c r="B3" s="1154" t="s">
        <v>1363</v>
      </c>
      <c r="C3" s="1154" t="s">
        <v>1364</v>
      </c>
      <c r="D3" s="1154" t="s">
        <v>1365</v>
      </c>
      <c r="E3" s="1154" t="s">
        <v>1366</v>
      </c>
      <c r="F3" s="1154" t="s">
        <v>1325</v>
      </c>
      <c r="G3" s="625" t="s">
        <v>674</v>
      </c>
      <c r="H3" s="626"/>
      <c r="I3" s="626"/>
      <c r="J3" s="1156" t="s">
        <v>1367</v>
      </c>
      <c r="K3" s="1158" t="s">
        <v>1368</v>
      </c>
    </row>
    <row r="4" spans="1:11" ht="25.5">
      <c r="A4" s="1161"/>
      <c r="B4" s="1155"/>
      <c r="C4" s="1155"/>
      <c r="D4" s="1155"/>
      <c r="E4" s="1155"/>
      <c r="F4" s="1155"/>
      <c r="G4" s="627" t="s">
        <v>1369</v>
      </c>
      <c r="H4" s="627" t="s">
        <v>1370</v>
      </c>
      <c r="I4" s="627" t="s">
        <v>1371</v>
      </c>
      <c r="J4" s="1157"/>
      <c r="K4" s="1159"/>
    </row>
    <row r="5" spans="1:11" ht="15">
      <c r="A5" s="198"/>
      <c r="B5" s="230"/>
      <c r="C5" s="230"/>
      <c r="D5" s="230"/>
      <c r="E5" s="199"/>
      <c r="F5" s="199"/>
      <c r="G5" s="231"/>
      <c r="H5" s="231"/>
      <c r="I5" s="231"/>
      <c r="J5" s="232"/>
      <c r="K5" s="200"/>
    </row>
    <row r="6" spans="1:11" ht="31.5">
      <c r="A6" s="760" t="s">
        <v>10</v>
      </c>
      <c r="B6" s="761" t="s">
        <v>780</v>
      </c>
      <c r="C6" s="761"/>
      <c r="D6" s="761"/>
      <c r="E6" s="762"/>
      <c r="F6" s="763"/>
      <c r="G6" s="764"/>
      <c r="H6" s="764"/>
      <c r="I6" s="764"/>
      <c r="J6" s="764">
        <f>SUBTOTAL(9,J7:J43)</f>
        <v>0</v>
      </c>
      <c r="K6" s="762"/>
    </row>
    <row r="7" spans="1:11" ht="15.75">
      <c r="A7" s="765">
        <f>IF(E7="","",SUBTOTAL(3,$E$4:E7))</f>
        <v>1</v>
      </c>
      <c r="B7" s="766" t="s">
        <v>783</v>
      </c>
      <c r="C7" s="766" t="s">
        <v>786</v>
      </c>
      <c r="D7" s="767" t="s">
        <v>785</v>
      </c>
      <c r="E7" s="768" t="s">
        <v>30</v>
      </c>
      <c r="F7" s="769">
        <v>480</v>
      </c>
      <c r="G7" s="770"/>
      <c r="H7" s="770"/>
      <c r="I7" s="770">
        <f t="shared" ref="I7:I40" si="0">+G7+H7</f>
        <v>0</v>
      </c>
      <c r="J7" s="769">
        <f t="shared" ref="J7:J40" si="1">I7*F7</f>
        <v>0</v>
      </c>
      <c r="K7" s="768"/>
    </row>
    <row r="8" spans="1:11" ht="15.75">
      <c r="A8" s="765">
        <v>2</v>
      </c>
      <c r="B8" s="766" t="s">
        <v>783</v>
      </c>
      <c r="C8" s="766" t="s">
        <v>787</v>
      </c>
      <c r="D8" s="767" t="s">
        <v>785</v>
      </c>
      <c r="E8" s="768" t="s">
        <v>30</v>
      </c>
      <c r="F8" s="769">
        <v>1320</v>
      </c>
      <c r="G8" s="770"/>
      <c r="H8" s="770"/>
      <c r="I8" s="770">
        <f t="shared" si="0"/>
        <v>0</v>
      </c>
      <c r="J8" s="769">
        <f t="shared" si="1"/>
        <v>0</v>
      </c>
      <c r="K8" s="768"/>
    </row>
    <row r="9" spans="1:11" ht="15.75">
      <c r="A9" s="765">
        <v>3</v>
      </c>
      <c r="B9" s="766" t="s">
        <v>783</v>
      </c>
      <c r="C9" s="766" t="s">
        <v>788</v>
      </c>
      <c r="D9" s="767" t="s">
        <v>785</v>
      </c>
      <c r="E9" s="768" t="s">
        <v>30</v>
      </c>
      <c r="F9" s="769">
        <v>120</v>
      </c>
      <c r="G9" s="770"/>
      <c r="H9" s="770"/>
      <c r="I9" s="770">
        <f t="shared" si="0"/>
        <v>0</v>
      </c>
      <c r="J9" s="769">
        <f t="shared" si="1"/>
        <v>0</v>
      </c>
      <c r="K9" s="768"/>
    </row>
    <row r="10" spans="1:11" ht="15.75">
      <c r="A10" s="765">
        <v>4</v>
      </c>
      <c r="B10" s="766" t="s">
        <v>783</v>
      </c>
      <c r="C10" s="766" t="s">
        <v>789</v>
      </c>
      <c r="D10" s="767" t="s">
        <v>785</v>
      </c>
      <c r="E10" s="768" t="s">
        <v>30</v>
      </c>
      <c r="F10" s="769">
        <v>310</v>
      </c>
      <c r="G10" s="770"/>
      <c r="H10" s="770"/>
      <c r="I10" s="770">
        <f t="shared" si="0"/>
        <v>0</v>
      </c>
      <c r="J10" s="769">
        <f t="shared" si="1"/>
        <v>0</v>
      </c>
      <c r="K10" s="768"/>
    </row>
    <row r="11" spans="1:11" ht="15.75">
      <c r="A11" s="765">
        <v>5</v>
      </c>
      <c r="B11" s="766" t="s">
        <v>783</v>
      </c>
      <c r="C11" s="766" t="s">
        <v>790</v>
      </c>
      <c r="D11" s="767" t="s">
        <v>785</v>
      </c>
      <c r="E11" s="768" t="s">
        <v>30</v>
      </c>
      <c r="F11" s="769">
        <v>3750</v>
      </c>
      <c r="G11" s="770"/>
      <c r="H11" s="770"/>
      <c r="I11" s="770">
        <f t="shared" si="0"/>
        <v>0</v>
      </c>
      <c r="J11" s="769">
        <f t="shared" si="1"/>
        <v>0</v>
      </c>
      <c r="K11" s="768"/>
    </row>
    <row r="12" spans="1:11" ht="15.75">
      <c r="A12" s="765">
        <v>6</v>
      </c>
      <c r="B12" s="766" t="s">
        <v>783</v>
      </c>
      <c r="C12" s="766" t="s">
        <v>791</v>
      </c>
      <c r="D12" s="767" t="s">
        <v>785</v>
      </c>
      <c r="E12" s="768" t="s">
        <v>30</v>
      </c>
      <c r="F12" s="769">
        <v>780</v>
      </c>
      <c r="G12" s="770"/>
      <c r="H12" s="770"/>
      <c r="I12" s="770">
        <f t="shared" si="0"/>
        <v>0</v>
      </c>
      <c r="J12" s="769">
        <f t="shared" si="1"/>
        <v>0</v>
      </c>
      <c r="K12" s="768"/>
    </row>
    <row r="13" spans="1:11" ht="15.75">
      <c r="A13" s="765">
        <v>7</v>
      </c>
      <c r="B13" s="766" t="s">
        <v>792</v>
      </c>
      <c r="C13" s="766"/>
      <c r="D13" s="767" t="s">
        <v>677</v>
      </c>
      <c r="E13" s="768" t="s">
        <v>30</v>
      </c>
      <c r="F13" s="769">
        <v>2</v>
      </c>
      <c r="G13" s="770"/>
      <c r="H13" s="770"/>
      <c r="I13" s="770">
        <f t="shared" si="0"/>
        <v>0</v>
      </c>
      <c r="J13" s="769">
        <f t="shared" si="1"/>
        <v>0</v>
      </c>
      <c r="K13" s="768"/>
    </row>
    <row r="14" spans="1:11" ht="15.75">
      <c r="A14" s="765">
        <v>8</v>
      </c>
      <c r="B14" s="766" t="s">
        <v>793</v>
      </c>
      <c r="C14" s="766" t="s">
        <v>794</v>
      </c>
      <c r="D14" s="767" t="s">
        <v>795</v>
      </c>
      <c r="E14" s="768" t="s">
        <v>30</v>
      </c>
      <c r="F14" s="769">
        <v>3</v>
      </c>
      <c r="G14" s="770"/>
      <c r="H14" s="770"/>
      <c r="I14" s="770">
        <f t="shared" si="0"/>
        <v>0</v>
      </c>
      <c r="J14" s="769">
        <f t="shared" si="1"/>
        <v>0</v>
      </c>
      <c r="K14" s="768"/>
    </row>
    <row r="15" spans="1:11" ht="15.75">
      <c r="A15" s="765">
        <v>9</v>
      </c>
      <c r="B15" s="766" t="s">
        <v>796</v>
      </c>
      <c r="C15" s="766" t="s">
        <v>794</v>
      </c>
      <c r="D15" s="767" t="s">
        <v>795</v>
      </c>
      <c r="E15" s="768" t="s">
        <v>4</v>
      </c>
      <c r="F15" s="769">
        <v>1</v>
      </c>
      <c r="G15" s="770"/>
      <c r="H15" s="770"/>
      <c r="I15" s="770">
        <f t="shared" si="0"/>
        <v>0</v>
      </c>
      <c r="J15" s="769">
        <f t="shared" si="1"/>
        <v>0</v>
      </c>
      <c r="K15" s="768"/>
    </row>
    <row r="16" spans="1:11" ht="15.75">
      <c r="A16" s="765">
        <v>10</v>
      </c>
      <c r="B16" s="766" t="s">
        <v>797</v>
      </c>
      <c r="C16" s="766" t="s">
        <v>802</v>
      </c>
      <c r="D16" s="767" t="s">
        <v>799</v>
      </c>
      <c r="E16" s="768" t="s">
        <v>4</v>
      </c>
      <c r="F16" s="769">
        <v>4</v>
      </c>
      <c r="G16" s="770"/>
      <c r="H16" s="770"/>
      <c r="I16" s="770">
        <f t="shared" si="0"/>
        <v>0</v>
      </c>
      <c r="J16" s="769">
        <f t="shared" si="1"/>
        <v>0</v>
      </c>
      <c r="K16" s="768"/>
    </row>
    <row r="17" spans="1:11" ht="15.75">
      <c r="A17" s="765">
        <v>11</v>
      </c>
      <c r="B17" s="766" t="s">
        <v>797</v>
      </c>
      <c r="C17" s="766" t="s">
        <v>798</v>
      </c>
      <c r="D17" s="767" t="s">
        <v>799</v>
      </c>
      <c r="E17" s="768" t="s">
        <v>4</v>
      </c>
      <c r="F17" s="769">
        <v>6</v>
      </c>
      <c r="G17" s="770"/>
      <c r="H17" s="770"/>
      <c r="I17" s="770">
        <f t="shared" si="0"/>
        <v>0</v>
      </c>
      <c r="J17" s="769">
        <f t="shared" si="1"/>
        <v>0</v>
      </c>
      <c r="K17" s="768"/>
    </row>
    <row r="18" spans="1:11" ht="15.75">
      <c r="A18" s="765">
        <v>12</v>
      </c>
      <c r="B18" s="766" t="s">
        <v>797</v>
      </c>
      <c r="C18" s="766" t="s">
        <v>800</v>
      </c>
      <c r="D18" s="767" t="s">
        <v>799</v>
      </c>
      <c r="E18" s="768" t="s">
        <v>4</v>
      </c>
      <c r="F18" s="769">
        <v>7</v>
      </c>
      <c r="G18" s="770"/>
      <c r="H18" s="770"/>
      <c r="I18" s="770">
        <f t="shared" si="0"/>
        <v>0</v>
      </c>
      <c r="J18" s="769">
        <f t="shared" si="1"/>
        <v>0</v>
      </c>
      <c r="K18" s="768"/>
    </row>
    <row r="19" spans="1:11" ht="15.75">
      <c r="A19" s="765">
        <v>13</v>
      </c>
      <c r="B19" s="766" t="s">
        <v>801</v>
      </c>
      <c r="C19" s="766" t="s">
        <v>802</v>
      </c>
      <c r="D19" s="767" t="s">
        <v>803</v>
      </c>
      <c r="E19" s="768" t="s">
        <v>4</v>
      </c>
      <c r="F19" s="769">
        <v>2</v>
      </c>
      <c r="G19" s="770"/>
      <c r="H19" s="770"/>
      <c r="I19" s="770">
        <f t="shared" si="0"/>
        <v>0</v>
      </c>
      <c r="J19" s="769">
        <f t="shared" si="1"/>
        <v>0</v>
      </c>
      <c r="K19" s="768"/>
    </row>
    <row r="20" spans="1:11" ht="15.75">
      <c r="A20" s="765">
        <v>14</v>
      </c>
      <c r="B20" s="766" t="s">
        <v>801</v>
      </c>
      <c r="C20" s="766" t="s">
        <v>806</v>
      </c>
      <c r="D20" s="767" t="s">
        <v>677</v>
      </c>
      <c r="E20" s="768" t="s">
        <v>4</v>
      </c>
      <c r="F20" s="769">
        <v>4</v>
      </c>
      <c r="G20" s="770"/>
      <c r="H20" s="770"/>
      <c r="I20" s="770">
        <f t="shared" si="0"/>
        <v>0</v>
      </c>
      <c r="J20" s="769">
        <f t="shared" si="1"/>
        <v>0</v>
      </c>
      <c r="K20" s="768"/>
    </row>
    <row r="21" spans="1:11" ht="15.75">
      <c r="A21" s="765">
        <v>15</v>
      </c>
      <c r="B21" s="766" t="s">
        <v>805</v>
      </c>
      <c r="C21" s="766" t="s">
        <v>806</v>
      </c>
      <c r="D21" s="767" t="s">
        <v>803</v>
      </c>
      <c r="E21" s="768" t="s">
        <v>4</v>
      </c>
      <c r="F21" s="769">
        <v>3</v>
      </c>
      <c r="G21" s="770"/>
      <c r="H21" s="770"/>
      <c r="I21" s="770">
        <f t="shared" si="0"/>
        <v>0</v>
      </c>
      <c r="J21" s="769">
        <f t="shared" si="1"/>
        <v>0</v>
      </c>
      <c r="K21" s="768"/>
    </row>
    <row r="22" spans="1:11" ht="15.75">
      <c r="A22" s="765">
        <v>16</v>
      </c>
      <c r="B22" s="766" t="s">
        <v>807</v>
      </c>
      <c r="C22" s="766" t="s">
        <v>806</v>
      </c>
      <c r="D22" s="767" t="s">
        <v>808</v>
      </c>
      <c r="E22" s="768" t="s">
        <v>4</v>
      </c>
      <c r="F22" s="769">
        <v>3</v>
      </c>
      <c r="G22" s="770"/>
      <c r="H22" s="770"/>
      <c r="I22" s="770">
        <f t="shared" si="0"/>
        <v>0</v>
      </c>
      <c r="J22" s="769">
        <f t="shared" si="1"/>
        <v>0</v>
      </c>
      <c r="K22" s="768"/>
    </row>
    <row r="23" spans="1:11" ht="15.75">
      <c r="A23" s="765">
        <v>17</v>
      </c>
      <c r="B23" s="766" t="s">
        <v>809</v>
      </c>
      <c r="C23" s="766" t="s">
        <v>814</v>
      </c>
      <c r="D23" s="767" t="s">
        <v>677</v>
      </c>
      <c r="E23" s="768" t="s">
        <v>4</v>
      </c>
      <c r="F23" s="769">
        <v>39</v>
      </c>
      <c r="G23" s="770"/>
      <c r="H23" s="770"/>
      <c r="I23" s="770">
        <f t="shared" si="0"/>
        <v>0</v>
      </c>
      <c r="J23" s="769">
        <f t="shared" si="1"/>
        <v>0</v>
      </c>
      <c r="K23" s="768"/>
    </row>
    <row r="24" spans="1:11" ht="15.75">
      <c r="A24" s="765">
        <v>18</v>
      </c>
      <c r="B24" s="963" t="s">
        <v>810</v>
      </c>
      <c r="C24" s="963" t="s">
        <v>811</v>
      </c>
      <c r="D24" s="767" t="s">
        <v>795</v>
      </c>
      <c r="E24" s="964" t="s">
        <v>4</v>
      </c>
      <c r="F24" s="769">
        <v>39</v>
      </c>
      <c r="G24" s="771"/>
      <c r="H24" s="771"/>
      <c r="I24" s="771">
        <f t="shared" si="0"/>
        <v>0</v>
      </c>
      <c r="J24" s="769">
        <f t="shared" si="1"/>
        <v>0</v>
      </c>
      <c r="K24" s="964"/>
    </row>
    <row r="25" spans="1:11" ht="15.75">
      <c r="A25" s="765">
        <v>19</v>
      </c>
      <c r="B25" s="963" t="s">
        <v>812</v>
      </c>
      <c r="C25" s="963" t="s">
        <v>813</v>
      </c>
      <c r="D25" s="767"/>
      <c r="E25" s="964" t="s">
        <v>4</v>
      </c>
      <c r="F25" s="769">
        <v>39</v>
      </c>
      <c r="G25" s="771"/>
      <c r="H25" s="771"/>
      <c r="I25" s="771">
        <f t="shared" si="0"/>
        <v>0</v>
      </c>
      <c r="J25" s="769">
        <f t="shared" si="1"/>
        <v>0</v>
      </c>
      <c r="K25" s="964"/>
    </row>
    <row r="26" spans="1:11" ht="15.75">
      <c r="A26" s="765">
        <v>20</v>
      </c>
      <c r="B26" s="963" t="s">
        <v>815</v>
      </c>
      <c r="C26" s="963" t="s">
        <v>816</v>
      </c>
      <c r="D26" s="767" t="s">
        <v>795</v>
      </c>
      <c r="E26" s="964" t="s">
        <v>4</v>
      </c>
      <c r="F26" s="769">
        <v>39</v>
      </c>
      <c r="G26" s="771"/>
      <c r="H26" s="771"/>
      <c r="I26" s="771">
        <f t="shared" si="0"/>
        <v>0</v>
      </c>
      <c r="J26" s="769">
        <f t="shared" si="1"/>
        <v>0</v>
      </c>
      <c r="K26" s="965"/>
    </row>
    <row r="27" spans="1:11" ht="15.75">
      <c r="A27" s="765">
        <v>21</v>
      </c>
      <c r="B27" s="963" t="s">
        <v>817</v>
      </c>
      <c r="C27" s="963" t="s">
        <v>818</v>
      </c>
      <c r="D27" s="767" t="s">
        <v>819</v>
      </c>
      <c r="E27" s="964" t="s">
        <v>4</v>
      </c>
      <c r="F27" s="769">
        <v>1690</v>
      </c>
      <c r="G27" s="771"/>
      <c r="H27" s="771"/>
      <c r="I27" s="771">
        <f t="shared" si="0"/>
        <v>0</v>
      </c>
      <c r="J27" s="769">
        <f t="shared" si="1"/>
        <v>0</v>
      </c>
      <c r="K27" s="965"/>
    </row>
    <row r="28" spans="1:11" ht="15.75">
      <c r="A28" s="765">
        <v>22</v>
      </c>
      <c r="B28" s="963" t="s">
        <v>820</v>
      </c>
      <c r="C28" s="963"/>
      <c r="D28" s="767" t="s">
        <v>677</v>
      </c>
      <c r="E28" s="964" t="s">
        <v>4</v>
      </c>
      <c r="F28" s="769">
        <v>1</v>
      </c>
      <c r="G28" s="771"/>
      <c r="H28" s="771"/>
      <c r="I28" s="771">
        <f t="shared" si="0"/>
        <v>0</v>
      </c>
      <c r="J28" s="769">
        <f t="shared" si="1"/>
        <v>0</v>
      </c>
      <c r="K28" s="965"/>
    </row>
    <row r="29" spans="1:11" ht="15.75">
      <c r="A29" s="765">
        <v>23</v>
      </c>
      <c r="B29" s="963" t="s">
        <v>821</v>
      </c>
      <c r="C29" s="963"/>
      <c r="D29" s="767" t="s">
        <v>677</v>
      </c>
      <c r="E29" s="964" t="s">
        <v>4</v>
      </c>
      <c r="F29" s="769">
        <v>1</v>
      </c>
      <c r="G29" s="771"/>
      <c r="H29" s="771"/>
      <c r="I29" s="771">
        <f t="shared" si="0"/>
        <v>0</v>
      </c>
      <c r="J29" s="769">
        <f t="shared" si="1"/>
        <v>0</v>
      </c>
      <c r="K29" s="965"/>
    </row>
    <row r="30" spans="1:11" ht="15.75">
      <c r="A30" s="765">
        <v>24</v>
      </c>
      <c r="B30" s="963" t="s">
        <v>822</v>
      </c>
      <c r="C30" s="963" t="s">
        <v>1300</v>
      </c>
      <c r="D30" s="767" t="s">
        <v>823</v>
      </c>
      <c r="E30" s="964" t="s">
        <v>4</v>
      </c>
      <c r="F30" s="769">
        <v>1400</v>
      </c>
      <c r="G30" s="771"/>
      <c r="H30" s="771"/>
      <c r="I30" s="771">
        <f t="shared" si="0"/>
        <v>0</v>
      </c>
      <c r="J30" s="769">
        <f t="shared" si="1"/>
        <v>0</v>
      </c>
      <c r="K30" s="965"/>
    </row>
    <row r="31" spans="1:11" ht="15.75">
      <c r="A31" s="765">
        <v>25</v>
      </c>
      <c r="B31" s="963" t="s">
        <v>824</v>
      </c>
      <c r="C31" s="963" t="s">
        <v>825</v>
      </c>
      <c r="D31" s="767" t="s">
        <v>795</v>
      </c>
      <c r="E31" s="964" t="s">
        <v>675</v>
      </c>
      <c r="F31" s="769">
        <v>78</v>
      </c>
      <c r="G31" s="771"/>
      <c r="H31" s="771"/>
      <c r="I31" s="771">
        <f t="shared" si="0"/>
        <v>0</v>
      </c>
      <c r="J31" s="769">
        <f t="shared" si="1"/>
        <v>0</v>
      </c>
      <c r="K31" s="964"/>
    </row>
    <row r="32" spans="1:11" ht="15.75">
      <c r="A32" s="765">
        <v>26</v>
      </c>
      <c r="B32" s="963" t="s">
        <v>826</v>
      </c>
      <c r="C32" s="963" t="s">
        <v>827</v>
      </c>
      <c r="D32" s="767" t="s">
        <v>795</v>
      </c>
      <c r="E32" s="964" t="s">
        <v>675</v>
      </c>
      <c r="F32" s="769">
        <v>78</v>
      </c>
      <c r="G32" s="771"/>
      <c r="H32" s="771"/>
      <c r="I32" s="771">
        <f t="shared" si="0"/>
        <v>0</v>
      </c>
      <c r="J32" s="769">
        <f t="shared" si="1"/>
        <v>0</v>
      </c>
      <c r="K32" s="964"/>
    </row>
    <row r="33" spans="1:11" ht="15.75">
      <c r="A33" s="765">
        <v>27</v>
      </c>
      <c r="B33" s="766" t="s">
        <v>828</v>
      </c>
      <c r="C33" s="766"/>
      <c r="D33" s="767" t="s">
        <v>795</v>
      </c>
      <c r="E33" s="768" t="s">
        <v>30</v>
      </c>
      <c r="F33" s="769">
        <v>78</v>
      </c>
      <c r="G33" s="770"/>
      <c r="H33" s="770"/>
      <c r="I33" s="770">
        <f t="shared" si="0"/>
        <v>0</v>
      </c>
      <c r="J33" s="769">
        <f t="shared" si="1"/>
        <v>0</v>
      </c>
      <c r="K33" s="768"/>
    </row>
    <row r="34" spans="1:11" ht="15.75">
      <c r="A34" s="765">
        <v>28</v>
      </c>
      <c r="B34" s="766" t="s">
        <v>829</v>
      </c>
      <c r="C34" s="766"/>
      <c r="D34" s="767" t="s">
        <v>677</v>
      </c>
      <c r="E34" s="768" t="s">
        <v>4</v>
      </c>
      <c r="F34" s="769">
        <v>20</v>
      </c>
      <c r="G34" s="770"/>
      <c r="H34" s="770"/>
      <c r="I34" s="770">
        <f t="shared" si="0"/>
        <v>0</v>
      </c>
      <c r="J34" s="769">
        <f t="shared" si="1"/>
        <v>0</v>
      </c>
      <c r="K34" s="768"/>
    </row>
    <row r="35" spans="1:11" ht="15.75">
      <c r="A35" s="765">
        <v>29</v>
      </c>
      <c r="B35" s="766" t="s">
        <v>830</v>
      </c>
      <c r="C35" s="766" t="s">
        <v>831</v>
      </c>
      <c r="D35" s="767" t="s">
        <v>677</v>
      </c>
      <c r="E35" s="768" t="s">
        <v>4</v>
      </c>
      <c r="F35" s="769">
        <v>1400</v>
      </c>
      <c r="G35" s="770"/>
      <c r="H35" s="770"/>
      <c r="I35" s="770">
        <f t="shared" si="0"/>
        <v>0</v>
      </c>
      <c r="J35" s="769">
        <f t="shared" si="1"/>
        <v>0</v>
      </c>
      <c r="K35" s="768"/>
    </row>
    <row r="36" spans="1:11" ht="15.75">
      <c r="A36" s="765">
        <v>30</v>
      </c>
      <c r="B36" s="766" t="s">
        <v>832</v>
      </c>
      <c r="C36" s="766"/>
      <c r="D36" s="767" t="s">
        <v>677</v>
      </c>
      <c r="E36" s="768" t="s">
        <v>4</v>
      </c>
      <c r="F36" s="769">
        <v>1</v>
      </c>
      <c r="G36" s="770"/>
      <c r="H36" s="770"/>
      <c r="I36" s="770">
        <f t="shared" si="0"/>
        <v>0</v>
      </c>
      <c r="J36" s="769">
        <f t="shared" si="1"/>
        <v>0</v>
      </c>
      <c r="K36" s="768"/>
    </row>
    <row r="37" spans="1:11" ht="15.75">
      <c r="A37" s="765">
        <v>31</v>
      </c>
      <c r="B37" s="766" t="s">
        <v>833</v>
      </c>
      <c r="C37" s="766"/>
      <c r="D37" s="767" t="s">
        <v>677</v>
      </c>
      <c r="E37" s="768" t="s">
        <v>4</v>
      </c>
      <c r="F37" s="769">
        <v>1</v>
      </c>
      <c r="G37" s="770"/>
      <c r="H37" s="770"/>
      <c r="I37" s="770">
        <f t="shared" si="0"/>
        <v>0</v>
      </c>
      <c r="J37" s="769">
        <f t="shared" si="1"/>
        <v>0</v>
      </c>
      <c r="K37" s="768"/>
    </row>
    <row r="38" spans="1:11" ht="15.75">
      <c r="A38" s="765">
        <v>32</v>
      </c>
      <c r="B38" s="766" t="s">
        <v>488</v>
      </c>
      <c r="C38" s="766"/>
      <c r="D38" s="767" t="s">
        <v>677</v>
      </c>
      <c r="E38" s="768" t="s">
        <v>30</v>
      </c>
      <c r="F38" s="769">
        <v>1</v>
      </c>
      <c r="G38" s="770"/>
      <c r="H38" s="770"/>
      <c r="I38" s="770">
        <f t="shared" si="0"/>
        <v>0</v>
      </c>
      <c r="J38" s="769">
        <f t="shared" si="1"/>
        <v>0</v>
      </c>
      <c r="K38" s="768"/>
    </row>
    <row r="39" spans="1:11" ht="15.75">
      <c r="A39" s="765">
        <v>33</v>
      </c>
      <c r="B39" s="766" t="s">
        <v>834</v>
      </c>
      <c r="C39" s="766"/>
      <c r="D39" s="767" t="s">
        <v>677</v>
      </c>
      <c r="E39" s="768" t="s">
        <v>675</v>
      </c>
      <c r="F39" s="769">
        <v>1</v>
      </c>
      <c r="G39" s="770"/>
      <c r="H39" s="770"/>
      <c r="I39" s="770">
        <f t="shared" si="0"/>
        <v>0</v>
      </c>
      <c r="J39" s="769">
        <f t="shared" si="1"/>
        <v>0</v>
      </c>
      <c r="K39" s="768"/>
    </row>
    <row r="40" spans="1:11" ht="15.75">
      <c r="A40" s="765">
        <v>34</v>
      </c>
      <c r="B40" s="766" t="s">
        <v>782</v>
      </c>
      <c r="C40" s="766"/>
      <c r="D40" s="767"/>
      <c r="E40" s="768" t="s">
        <v>675</v>
      </c>
      <c r="F40" s="769">
        <v>1</v>
      </c>
      <c r="G40" s="770"/>
      <c r="H40" s="770"/>
      <c r="I40" s="770">
        <f t="shared" si="0"/>
        <v>0</v>
      </c>
      <c r="J40" s="769">
        <f t="shared" si="1"/>
        <v>0</v>
      </c>
      <c r="K40" s="768"/>
    </row>
    <row r="41" spans="1:11" ht="15.75">
      <c r="A41" s="765">
        <v>35</v>
      </c>
      <c r="B41" s="766"/>
      <c r="C41" s="766"/>
      <c r="D41" s="767"/>
      <c r="E41" s="768"/>
      <c r="F41" s="769"/>
      <c r="G41" s="770"/>
      <c r="H41" s="770"/>
      <c r="I41" s="770"/>
      <c r="J41" s="769"/>
      <c r="K41" s="768"/>
    </row>
    <row r="42" spans="1:11" ht="15.75">
      <c r="A42" s="765">
        <v>36</v>
      </c>
      <c r="B42" s="766"/>
      <c r="C42" s="766"/>
      <c r="D42" s="767"/>
      <c r="E42" s="768"/>
      <c r="F42" s="769"/>
      <c r="G42" s="770"/>
      <c r="H42" s="770"/>
      <c r="I42" s="770"/>
      <c r="J42" s="769"/>
      <c r="K42" s="768"/>
    </row>
    <row r="43" spans="1:11" ht="15.75">
      <c r="A43" s="765">
        <v>37</v>
      </c>
      <c r="B43" s="766"/>
      <c r="C43" s="766"/>
      <c r="D43" s="767"/>
      <c r="E43" s="768"/>
      <c r="F43" s="769"/>
      <c r="G43" s="770"/>
      <c r="H43" s="770"/>
      <c r="I43" s="770"/>
      <c r="J43" s="769"/>
      <c r="K43" s="768"/>
    </row>
    <row r="44" spans="1:11" ht="15.75">
      <c r="A44" s="760" t="s">
        <v>11</v>
      </c>
      <c r="B44" s="761" t="s">
        <v>835</v>
      </c>
      <c r="C44" s="761"/>
      <c r="D44" s="761"/>
      <c r="E44" s="762"/>
      <c r="F44" s="763"/>
      <c r="G44" s="764"/>
      <c r="H44" s="764"/>
      <c r="I44" s="764"/>
      <c r="J44" s="764">
        <f>SUBTOTAL(9,J45:J82)</f>
        <v>0</v>
      </c>
      <c r="K44" s="762"/>
    </row>
    <row r="45" spans="1:11" ht="15.75">
      <c r="A45" s="765">
        <v>1</v>
      </c>
      <c r="B45" s="766" t="s">
        <v>783</v>
      </c>
      <c r="C45" s="766" t="s">
        <v>784</v>
      </c>
      <c r="D45" s="767" t="s">
        <v>785</v>
      </c>
      <c r="E45" s="768" t="s">
        <v>30</v>
      </c>
      <c r="F45" s="769">
        <v>6</v>
      </c>
      <c r="G45" s="770"/>
      <c r="H45" s="770"/>
      <c r="I45" s="770">
        <f t="shared" ref="I45:I79" si="2">+G45+H45</f>
        <v>0</v>
      </c>
      <c r="J45" s="769">
        <f t="shared" ref="J45:J79" si="3">I45*F45</f>
        <v>0</v>
      </c>
      <c r="K45" s="768"/>
    </row>
    <row r="46" spans="1:11" ht="15.75">
      <c r="A46" s="765">
        <v>2</v>
      </c>
      <c r="B46" s="766" t="s">
        <v>783</v>
      </c>
      <c r="C46" s="766" t="s">
        <v>786</v>
      </c>
      <c r="D46" s="767" t="s">
        <v>785</v>
      </c>
      <c r="E46" s="768" t="s">
        <v>30</v>
      </c>
      <c r="F46" s="769">
        <v>50</v>
      </c>
      <c r="G46" s="770"/>
      <c r="H46" s="770"/>
      <c r="I46" s="770">
        <f t="shared" si="2"/>
        <v>0</v>
      </c>
      <c r="J46" s="769">
        <f t="shared" si="3"/>
        <v>0</v>
      </c>
      <c r="K46" s="768"/>
    </row>
    <row r="47" spans="1:11" ht="15.75">
      <c r="A47" s="765">
        <v>3</v>
      </c>
      <c r="B47" s="766" t="s">
        <v>783</v>
      </c>
      <c r="C47" s="766" t="s">
        <v>787</v>
      </c>
      <c r="D47" s="767" t="s">
        <v>785</v>
      </c>
      <c r="E47" s="768" t="s">
        <v>30</v>
      </c>
      <c r="F47" s="769">
        <v>12</v>
      </c>
      <c r="G47" s="770"/>
      <c r="H47" s="770"/>
      <c r="I47" s="770">
        <f t="shared" si="2"/>
        <v>0</v>
      </c>
      <c r="J47" s="769">
        <f t="shared" si="3"/>
        <v>0</v>
      </c>
      <c r="K47" s="768"/>
    </row>
    <row r="48" spans="1:11" ht="15.75">
      <c r="A48" s="765">
        <v>4</v>
      </c>
      <c r="B48" s="766" t="s">
        <v>783</v>
      </c>
      <c r="C48" s="766" t="s">
        <v>1787</v>
      </c>
      <c r="D48" s="767" t="s">
        <v>785</v>
      </c>
      <c r="E48" s="768" t="s">
        <v>30</v>
      </c>
      <c r="F48" s="769">
        <v>12</v>
      </c>
      <c r="G48" s="770"/>
      <c r="H48" s="770"/>
      <c r="I48" s="770">
        <f t="shared" si="2"/>
        <v>0</v>
      </c>
      <c r="J48" s="769">
        <f t="shared" si="3"/>
        <v>0</v>
      </c>
      <c r="K48" s="768"/>
    </row>
    <row r="49" spans="1:11" ht="15.75">
      <c r="A49" s="765">
        <v>5</v>
      </c>
      <c r="B49" s="766" t="s">
        <v>783</v>
      </c>
      <c r="C49" s="766" t="s">
        <v>791</v>
      </c>
      <c r="D49" s="767" t="s">
        <v>785</v>
      </c>
      <c r="E49" s="768" t="s">
        <v>30</v>
      </c>
      <c r="F49" s="769">
        <v>12</v>
      </c>
      <c r="G49" s="770"/>
      <c r="H49" s="770"/>
      <c r="I49" s="770">
        <f t="shared" si="2"/>
        <v>0</v>
      </c>
      <c r="J49" s="769">
        <f t="shared" si="3"/>
        <v>0</v>
      </c>
      <c r="K49" s="768"/>
    </row>
    <row r="50" spans="1:11" ht="110.25">
      <c r="A50" s="765">
        <v>6</v>
      </c>
      <c r="B50" s="766" t="s">
        <v>1315</v>
      </c>
      <c r="C50" s="766" t="s">
        <v>1788</v>
      </c>
      <c r="D50" s="767" t="s">
        <v>1317</v>
      </c>
      <c r="E50" s="768" t="s">
        <v>4</v>
      </c>
      <c r="F50" s="769">
        <v>1</v>
      </c>
      <c r="G50" s="770"/>
      <c r="H50" s="770"/>
      <c r="I50" s="770">
        <f t="shared" si="2"/>
        <v>0</v>
      </c>
      <c r="J50" s="769">
        <f t="shared" si="3"/>
        <v>0</v>
      </c>
      <c r="K50" s="768"/>
    </row>
    <row r="51" spans="1:11" ht="94.5">
      <c r="A51" s="765">
        <v>7</v>
      </c>
      <c r="B51" s="963" t="s">
        <v>1316</v>
      </c>
      <c r="C51" s="963" t="s">
        <v>1788</v>
      </c>
      <c r="D51" s="767" t="s">
        <v>1318</v>
      </c>
      <c r="E51" s="768" t="s">
        <v>4</v>
      </c>
      <c r="F51" s="769">
        <v>1</v>
      </c>
      <c r="G51" s="770"/>
      <c r="H51" s="770"/>
      <c r="I51" s="770">
        <f t="shared" si="2"/>
        <v>0</v>
      </c>
      <c r="J51" s="769">
        <f t="shared" si="3"/>
        <v>0</v>
      </c>
      <c r="K51" s="768"/>
    </row>
    <row r="52" spans="1:11" ht="31.5">
      <c r="A52" s="765">
        <v>8</v>
      </c>
      <c r="B52" s="963" t="s">
        <v>1299</v>
      </c>
      <c r="C52" s="963" t="s">
        <v>1789</v>
      </c>
      <c r="D52" s="767" t="s">
        <v>1319</v>
      </c>
      <c r="E52" s="768" t="s">
        <v>30</v>
      </c>
      <c r="F52" s="769">
        <v>1</v>
      </c>
      <c r="G52" s="770"/>
      <c r="H52" s="770"/>
      <c r="I52" s="770">
        <f t="shared" si="2"/>
        <v>0</v>
      </c>
      <c r="J52" s="769">
        <f t="shared" si="3"/>
        <v>0</v>
      </c>
      <c r="K52" s="768"/>
    </row>
    <row r="53" spans="1:11" ht="15.75">
      <c r="A53" s="765">
        <v>9</v>
      </c>
      <c r="B53" s="963" t="s">
        <v>836</v>
      </c>
      <c r="C53" s="963"/>
      <c r="D53" s="767" t="s">
        <v>677</v>
      </c>
      <c r="E53" s="768" t="s">
        <v>30</v>
      </c>
      <c r="F53" s="769">
        <v>1</v>
      </c>
      <c r="G53" s="770"/>
      <c r="H53" s="770"/>
      <c r="I53" s="770">
        <f t="shared" si="2"/>
        <v>0</v>
      </c>
      <c r="J53" s="769">
        <f t="shared" si="3"/>
        <v>0</v>
      </c>
      <c r="K53" s="768"/>
    </row>
    <row r="54" spans="1:11" ht="15.75">
      <c r="A54" s="765">
        <v>10</v>
      </c>
      <c r="B54" s="766" t="s">
        <v>1790</v>
      </c>
      <c r="C54" s="766"/>
      <c r="D54" s="767" t="s">
        <v>677</v>
      </c>
      <c r="E54" s="768" t="s">
        <v>4</v>
      </c>
      <c r="F54" s="769">
        <v>30</v>
      </c>
      <c r="G54" s="770"/>
      <c r="H54" s="770"/>
      <c r="I54" s="770">
        <f t="shared" si="2"/>
        <v>0</v>
      </c>
      <c r="J54" s="769">
        <f t="shared" si="3"/>
        <v>0</v>
      </c>
      <c r="K54" s="768"/>
    </row>
    <row r="55" spans="1:11" ht="15.75">
      <c r="A55" s="765">
        <v>11</v>
      </c>
      <c r="B55" s="766" t="s">
        <v>837</v>
      </c>
      <c r="C55" s="766" t="s">
        <v>802</v>
      </c>
      <c r="D55" s="767" t="s">
        <v>803</v>
      </c>
      <c r="E55" s="768" t="s">
        <v>30</v>
      </c>
      <c r="F55" s="769">
        <v>2</v>
      </c>
      <c r="G55" s="770"/>
      <c r="H55" s="770"/>
      <c r="I55" s="770">
        <f t="shared" si="2"/>
        <v>0</v>
      </c>
      <c r="J55" s="769">
        <f t="shared" si="3"/>
        <v>0</v>
      </c>
      <c r="K55" s="768"/>
    </row>
    <row r="56" spans="1:11" ht="15.75">
      <c r="A56" s="765">
        <v>12</v>
      </c>
      <c r="B56" s="766" t="s">
        <v>837</v>
      </c>
      <c r="C56" s="766" t="s">
        <v>804</v>
      </c>
      <c r="D56" s="767" t="s">
        <v>803</v>
      </c>
      <c r="E56" s="768" t="s">
        <v>4</v>
      </c>
      <c r="F56" s="769">
        <v>1</v>
      </c>
      <c r="G56" s="770"/>
      <c r="H56" s="770"/>
      <c r="I56" s="770">
        <f t="shared" si="2"/>
        <v>0</v>
      </c>
      <c r="J56" s="769">
        <f t="shared" si="3"/>
        <v>0</v>
      </c>
      <c r="K56" s="768"/>
    </row>
    <row r="57" spans="1:11" ht="15.75">
      <c r="A57" s="765">
        <v>13</v>
      </c>
      <c r="B57" s="766" t="s">
        <v>801</v>
      </c>
      <c r="C57" s="766" t="s">
        <v>802</v>
      </c>
      <c r="D57" s="767" t="s">
        <v>803</v>
      </c>
      <c r="E57" s="768" t="s">
        <v>4</v>
      </c>
      <c r="F57" s="769">
        <v>4</v>
      </c>
      <c r="G57" s="770"/>
      <c r="H57" s="770"/>
      <c r="I57" s="770">
        <f t="shared" si="2"/>
        <v>0</v>
      </c>
      <c r="J57" s="769">
        <f t="shared" si="3"/>
        <v>0</v>
      </c>
      <c r="K57" s="768"/>
    </row>
    <row r="58" spans="1:11" ht="15.75">
      <c r="A58" s="765">
        <v>14</v>
      </c>
      <c r="B58" s="766" t="s">
        <v>801</v>
      </c>
      <c r="C58" s="766" t="s">
        <v>1791</v>
      </c>
      <c r="D58" s="767" t="s">
        <v>803</v>
      </c>
      <c r="E58" s="768" t="s">
        <v>4</v>
      </c>
      <c r="F58" s="769">
        <v>3</v>
      </c>
      <c r="G58" s="770"/>
      <c r="H58" s="770"/>
      <c r="I58" s="770">
        <f t="shared" si="2"/>
        <v>0</v>
      </c>
      <c r="J58" s="769">
        <f t="shared" si="3"/>
        <v>0</v>
      </c>
      <c r="K58" s="768"/>
    </row>
    <row r="59" spans="1:11" ht="15.75">
      <c r="A59" s="765">
        <v>15</v>
      </c>
      <c r="B59" s="766" t="s">
        <v>838</v>
      </c>
      <c r="C59" s="766" t="s">
        <v>802</v>
      </c>
      <c r="D59" s="767" t="s">
        <v>803</v>
      </c>
      <c r="E59" s="768" t="s">
        <v>4</v>
      </c>
      <c r="F59" s="769">
        <v>2</v>
      </c>
      <c r="G59" s="770"/>
      <c r="H59" s="770"/>
      <c r="I59" s="770">
        <f t="shared" si="2"/>
        <v>0</v>
      </c>
      <c r="J59" s="769">
        <f t="shared" si="3"/>
        <v>0</v>
      </c>
      <c r="K59" s="768"/>
    </row>
    <row r="60" spans="1:11" ht="15.75">
      <c r="A60" s="765">
        <v>16</v>
      </c>
      <c r="B60" s="766" t="s">
        <v>838</v>
      </c>
      <c r="C60" s="766" t="s">
        <v>804</v>
      </c>
      <c r="D60" s="767" t="s">
        <v>803</v>
      </c>
      <c r="E60" s="768" t="s">
        <v>4</v>
      </c>
      <c r="F60" s="769">
        <v>1</v>
      </c>
      <c r="G60" s="770"/>
      <c r="H60" s="770"/>
      <c r="I60" s="770">
        <f t="shared" si="2"/>
        <v>0</v>
      </c>
      <c r="J60" s="769">
        <f t="shared" si="3"/>
        <v>0</v>
      </c>
      <c r="K60" s="768"/>
    </row>
    <row r="61" spans="1:11" ht="15.75">
      <c r="A61" s="765">
        <v>17</v>
      </c>
      <c r="B61" s="766" t="s">
        <v>839</v>
      </c>
      <c r="C61" s="766" t="s">
        <v>802</v>
      </c>
      <c r="D61" s="767" t="s">
        <v>803</v>
      </c>
      <c r="E61" s="768" t="s">
        <v>4</v>
      </c>
      <c r="F61" s="769">
        <v>4</v>
      </c>
      <c r="G61" s="770"/>
      <c r="H61" s="770"/>
      <c r="I61" s="770">
        <f t="shared" si="2"/>
        <v>0</v>
      </c>
      <c r="J61" s="769">
        <f t="shared" si="3"/>
        <v>0</v>
      </c>
      <c r="K61" s="768"/>
    </row>
    <row r="62" spans="1:11" ht="15.75">
      <c r="A62" s="765">
        <v>18</v>
      </c>
      <c r="B62" s="766" t="s">
        <v>839</v>
      </c>
      <c r="C62" s="766" t="s">
        <v>804</v>
      </c>
      <c r="D62" s="767" t="s">
        <v>803</v>
      </c>
      <c r="E62" s="768" t="s">
        <v>4</v>
      </c>
      <c r="F62" s="769">
        <v>2</v>
      </c>
      <c r="G62" s="770"/>
      <c r="H62" s="770"/>
      <c r="I62" s="770">
        <f t="shared" si="2"/>
        <v>0</v>
      </c>
      <c r="J62" s="769">
        <f t="shared" si="3"/>
        <v>0</v>
      </c>
      <c r="K62" s="768"/>
    </row>
    <row r="63" spans="1:11" ht="15.75">
      <c r="A63" s="765">
        <v>19</v>
      </c>
      <c r="B63" s="766" t="s">
        <v>840</v>
      </c>
      <c r="C63" s="766" t="s">
        <v>802</v>
      </c>
      <c r="D63" s="767" t="s">
        <v>803</v>
      </c>
      <c r="E63" s="768" t="s">
        <v>4</v>
      </c>
      <c r="F63" s="769">
        <v>2</v>
      </c>
      <c r="G63" s="770"/>
      <c r="H63" s="770"/>
      <c r="I63" s="770">
        <f t="shared" si="2"/>
        <v>0</v>
      </c>
      <c r="J63" s="769">
        <f t="shared" si="3"/>
        <v>0</v>
      </c>
      <c r="K63" s="768"/>
    </row>
    <row r="64" spans="1:11" ht="15.75">
      <c r="A64" s="765">
        <v>20</v>
      </c>
      <c r="B64" s="766" t="s">
        <v>840</v>
      </c>
      <c r="C64" s="766" t="s">
        <v>804</v>
      </c>
      <c r="D64" s="767" t="s">
        <v>803</v>
      </c>
      <c r="E64" s="768" t="s">
        <v>4</v>
      </c>
      <c r="F64" s="769">
        <v>1</v>
      </c>
      <c r="G64" s="770"/>
      <c r="H64" s="770"/>
      <c r="I64" s="770">
        <f t="shared" si="2"/>
        <v>0</v>
      </c>
      <c r="J64" s="769">
        <f t="shared" si="3"/>
        <v>0</v>
      </c>
      <c r="K64" s="768"/>
    </row>
    <row r="65" spans="1:11" ht="15.75">
      <c r="A65" s="765">
        <v>21</v>
      </c>
      <c r="B65" s="766" t="s">
        <v>801</v>
      </c>
      <c r="C65" s="766" t="s">
        <v>806</v>
      </c>
      <c r="D65" s="767" t="s">
        <v>677</v>
      </c>
      <c r="E65" s="768" t="s">
        <v>4</v>
      </c>
      <c r="F65" s="769">
        <v>5</v>
      </c>
      <c r="G65" s="770"/>
      <c r="H65" s="770"/>
      <c r="I65" s="770">
        <f t="shared" si="2"/>
        <v>0</v>
      </c>
      <c r="J65" s="769">
        <f t="shared" si="3"/>
        <v>0</v>
      </c>
      <c r="K65" s="768"/>
    </row>
    <row r="66" spans="1:11" ht="15.75">
      <c r="A66" s="765">
        <v>22</v>
      </c>
      <c r="B66" s="766" t="s">
        <v>822</v>
      </c>
      <c r="C66" s="766" t="s">
        <v>1300</v>
      </c>
      <c r="D66" s="767" t="s">
        <v>823</v>
      </c>
      <c r="E66" s="768" t="s">
        <v>4</v>
      </c>
      <c r="F66" s="769">
        <v>500</v>
      </c>
      <c r="G66" s="770"/>
      <c r="H66" s="770"/>
      <c r="I66" s="770">
        <f t="shared" si="2"/>
        <v>0</v>
      </c>
      <c r="J66" s="769">
        <f t="shared" si="3"/>
        <v>0</v>
      </c>
      <c r="K66" s="768"/>
    </row>
    <row r="67" spans="1:11" ht="15.75">
      <c r="A67" s="765">
        <v>23</v>
      </c>
      <c r="B67" s="766" t="s">
        <v>807</v>
      </c>
      <c r="C67" s="766" t="s">
        <v>806</v>
      </c>
      <c r="D67" s="767" t="s">
        <v>808</v>
      </c>
      <c r="E67" s="768" t="s">
        <v>4</v>
      </c>
      <c r="F67" s="769">
        <v>2</v>
      </c>
      <c r="G67" s="770"/>
      <c r="H67" s="770"/>
      <c r="I67" s="770">
        <f t="shared" si="2"/>
        <v>0</v>
      </c>
      <c r="J67" s="769">
        <f t="shared" si="3"/>
        <v>0</v>
      </c>
      <c r="K67" s="768"/>
    </row>
    <row r="68" spans="1:11" ht="15.75">
      <c r="A68" s="765">
        <v>24</v>
      </c>
      <c r="B68" s="766" t="s">
        <v>841</v>
      </c>
      <c r="C68" s="766"/>
      <c r="D68" s="767" t="s">
        <v>819</v>
      </c>
      <c r="E68" s="768" t="s">
        <v>30</v>
      </c>
      <c r="F68" s="769">
        <v>3</v>
      </c>
      <c r="G68" s="770"/>
      <c r="H68" s="770"/>
      <c r="I68" s="770">
        <f t="shared" si="2"/>
        <v>0</v>
      </c>
      <c r="J68" s="769">
        <f t="shared" si="3"/>
        <v>0</v>
      </c>
      <c r="K68" s="768"/>
    </row>
    <row r="69" spans="1:11" ht="15.75">
      <c r="A69" s="765">
        <v>25</v>
      </c>
      <c r="B69" s="766" t="s">
        <v>842</v>
      </c>
      <c r="C69" s="766" t="s">
        <v>804</v>
      </c>
      <c r="D69" s="767" t="s">
        <v>677</v>
      </c>
      <c r="E69" s="768" t="s">
        <v>4</v>
      </c>
      <c r="F69" s="769">
        <v>1</v>
      </c>
      <c r="G69" s="770"/>
      <c r="H69" s="770"/>
      <c r="I69" s="770">
        <f t="shared" si="2"/>
        <v>0</v>
      </c>
      <c r="J69" s="769">
        <f t="shared" si="3"/>
        <v>0</v>
      </c>
      <c r="K69" s="768"/>
    </row>
    <row r="70" spans="1:11" ht="15.75">
      <c r="A70" s="765">
        <v>26</v>
      </c>
      <c r="B70" s="766" t="s">
        <v>843</v>
      </c>
      <c r="C70" s="766" t="s">
        <v>802</v>
      </c>
      <c r="D70" s="767" t="s">
        <v>799</v>
      </c>
      <c r="E70" s="768" t="s">
        <v>4</v>
      </c>
      <c r="F70" s="769">
        <v>2</v>
      </c>
      <c r="G70" s="770"/>
      <c r="H70" s="770"/>
      <c r="I70" s="770">
        <f t="shared" si="2"/>
        <v>0</v>
      </c>
      <c r="J70" s="769">
        <f t="shared" si="3"/>
        <v>0</v>
      </c>
      <c r="K70" s="768"/>
    </row>
    <row r="71" spans="1:11" ht="15.75">
      <c r="A71" s="765">
        <v>27</v>
      </c>
      <c r="B71" s="766" t="s">
        <v>844</v>
      </c>
      <c r="C71" s="766" t="s">
        <v>1792</v>
      </c>
      <c r="D71" s="767" t="s">
        <v>1793</v>
      </c>
      <c r="E71" s="768" t="s">
        <v>4</v>
      </c>
      <c r="F71" s="769">
        <v>1</v>
      </c>
      <c r="G71" s="770"/>
      <c r="H71" s="770"/>
      <c r="I71" s="770">
        <f t="shared" si="2"/>
        <v>0</v>
      </c>
      <c r="J71" s="769">
        <f t="shared" si="3"/>
        <v>0</v>
      </c>
      <c r="K71" s="768"/>
    </row>
    <row r="72" spans="1:11" ht="15.75">
      <c r="A72" s="765">
        <v>28</v>
      </c>
      <c r="B72" s="766" t="s">
        <v>845</v>
      </c>
      <c r="C72" s="766"/>
      <c r="D72" s="767" t="s">
        <v>677</v>
      </c>
      <c r="E72" s="768" t="s">
        <v>4</v>
      </c>
      <c r="F72" s="769">
        <v>1</v>
      </c>
      <c r="G72" s="770"/>
      <c r="H72" s="770"/>
      <c r="I72" s="770">
        <f t="shared" si="2"/>
        <v>0</v>
      </c>
      <c r="J72" s="769">
        <f t="shared" si="3"/>
        <v>0</v>
      </c>
      <c r="K72" s="768"/>
    </row>
    <row r="73" spans="1:11" ht="15.75">
      <c r="A73" s="765">
        <v>29</v>
      </c>
      <c r="B73" s="766" t="s">
        <v>821</v>
      </c>
      <c r="C73" s="766"/>
      <c r="D73" s="767" t="s">
        <v>677</v>
      </c>
      <c r="E73" s="768" t="s">
        <v>4</v>
      </c>
      <c r="F73" s="769">
        <v>1</v>
      </c>
      <c r="G73" s="770"/>
      <c r="H73" s="770"/>
      <c r="I73" s="770">
        <f t="shared" si="2"/>
        <v>0</v>
      </c>
      <c r="J73" s="769">
        <f t="shared" si="3"/>
        <v>0</v>
      </c>
      <c r="K73" s="768"/>
    </row>
    <row r="74" spans="1:11" ht="15.75">
      <c r="A74" s="765">
        <v>30</v>
      </c>
      <c r="B74" s="766" t="s">
        <v>830</v>
      </c>
      <c r="C74" s="766" t="s">
        <v>831</v>
      </c>
      <c r="D74" s="767" t="s">
        <v>677</v>
      </c>
      <c r="E74" s="768" t="s">
        <v>4</v>
      </c>
      <c r="F74" s="769">
        <v>500</v>
      </c>
      <c r="G74" s="770"/>
      <c r="H74" s="770"/>
      <c r="I74" s="770">
        <f t="shared" si="2"/>
        <v>0</v>
      </c>
      <c r="J74" s="769">
        <f t="shared" si="3"/>
        <v>0</v>
      </c>
      <c r="K74" s="768"/>
    </row>
    <row r="75" spans="1:11" ht="15.75">
      <c r="A75" s="765">
        <v>31</v>
      </c>
      <c r="B75" s="766" t="s">
        <v>832</v>
      </c>
      <c r="C75" s="766"/>
      <c r="D75" s="767" t="s">
        <v>677</v>
      </c>
      <c r="E75" s="768" t="s">
        <v>4</v>
      </c>
      <c r="F75" s="769">
        <v>1</v>
      </c>
      <c r="G75" s="770"/>
      <c r="H75" s="770"/>
      <c r="I75" s="770">
        <f t="shared" si="2"/>
        <v>0</v>
      </c>
      <c r="J75" s="769">
        <f t="shared" si="3"/>
        <v>0</v>
      </c>
      <c r="K75" s="768"/>
    </row>
    <row r="76" spans="1:11" ht="15.75">
      <c r="A76" s="765">
        <v>32</v>
      </c>
      <c r="B76" s="766" t="s">
        <v>833</v>
      </c>
      <c r="C76" s="766"/>
      <c r="D76" s="767" t="s">
        <v>677</v>
      </c>
      <c r="E76" s="768" t="s">
        <v>675</v>
      </c>
      <c r="F76" s="769">
        <v>1</v>
      </c>
      <c r="G76" s="770"/>
      <c r="H76" s="770"/>
      <c r="I76" s="770">
        <f t="shared" si="2"/>
        <v>0</v>
      </c>
      <c r="J76" s="769">
        <f t="shared" si="3"/>
        <v>0</v>
      </c>
      <c r="K76" s="768"/>
    </row>
    <row r="77" spans="1:11" ht="15.75">
      <c r="A77" s="765">
        <v>33</v>
      </c>
      <c r="B77" s="766" t="s">
        <v>488</v>
      </c>
      <c r="C77" s="766"/>
      <c r="D77" s="767" t="s">
        <v>677</v>
      </c>
      <c r="E77" s="768" t="s">
        <v>30</v>
      </c>
      <c r="F77" s="769">
        <v>1</v>
      </c>
      <c r="G77" s="770"/>
      <c r="H77" s="770"/>
      <c r="I77" s="770">
        <f t="shared" si="2"/>
        <v>0</v>
      </c>
      <c r="J77" s="769">
        <f t="shared" si="3"/>
        <v>0</v>
      </c>
      <c r="K77" s="768"/>
    </row>
    <row r="78" spans="1:11" ht="15.75">
      <c r="A78" s="765">
        <v>34</v>
      </c>
      <c r="B78" s="766" t="s">
        <v>834</v>
      </c>
      <c r="C78" s="766"/>
      <c r="D78" s="767" t="s">
        <v>677</v>
      </c>
      <c r="E78" s="768" t="s">
        <v>675</v>
      </c>
      <c r="F78" s="769">
        <v>1</v>
      </c>
      <c r="G78" s="770"/>
      <c r="H78" s="770"/>
      <c r="I78" s="770">
        <f t="shared" si="2"/>
        <v>0</v>
      </c>
      <c r="J78" s="769">
        <f t="shared" si="3"/>
        <v>0</v>
      </c>
      <c r="K78" s="768"/>
    </row>
    <row r="79" spans="1:11" ht="15.75">
      <c r="A79" s="765">
        <v>35</v>
      </c>
      <c r="B79" s="766" t="s">
        <v>782</v>
      </c>
      <c r="C79" s="766"/>
      <c r="D79" s="767"/>
      <c r="E79" s="768" t="s">
        <v>675</v>
      </c>
      <c r="F79" s="769">
        <v>1</v>
      </c>
      <c r="G79" s="770"/>
      <c r="H79" s="770"/>
      <c r="I79" s="770">
        <f t="shared" si="2"/>
        <v>0</v>
      </c>
      <c r="J79" s="769">
        <f t="shared" si="3"/>
        <v>0</v>
      </c>
      <c r="K79" s="768"/>
    </row>
    <row r="80" spans="1:11" ht="15.75">
      <c r="A80" s="765"/>
      <c r="B80" s="766"/>
      <c r="C80" s="766"/>
      <c r="D80" s="767"/>
      <c r="E80" s="768"/>
      <c r="F80" s="769"/>
      <c r="G80" s="770"/>
      <c r="H80" s="770"/>
      <c r="I80" s="770"/>
      <c r="J80" s="769"/>
      <c r="K80" s="768"/>
    </row>
    <row r="81" spans="1:11" ht="15.75">
      <c r="A81" s="765"/>
      <c r="B81" s="766"/>
      <c r="C81" s="766"/>
      <c r="D81" s="767"/>
      <c r="E81" s="768"/>
      <c r="F81" s="769"/>
      <c r="G81" s="770"/>
      <c r="H81" s="770"/>
      <c r="I81" s="770"/>
      <c r="J81" s="769"/>
      <c r="K81" s="768"/>
    </row>
    <row r="82" spans="1:11" ht="15.75">
      <c r="A82" s="765"/>
      <c r="B82" s="766"/>
      <c r="C82" s="766"/>
      <c r="D82" s="767"/>
      <c r="E82" s="768"/>
      <c r="F82" s="769"/>
      <c r="G82" s="770"/>
      <c r="H82" s="770"/>
      <c r="I82" s="770"/>
      <c r="J82" s="769"/>
      <c r="K82" s="768"/>
    </row>
    <row r="83" spans="1:11" ht="15.75">
      <c r="A83" s="760" t="s">
        <v>15</v>
      </c>
      <c r="B83" s="761" t="s">
        <v>846</v>
      </c>
      <c r="C83" s="761"/>
      <c r="D83" s="761"/>
      <c r="E83" s="762"/>
      <c r="F83" s="763"/>
      <c r="G83" s="764"/>
      <c r="H83" s="764"/>
      <c r="I83" s="764"/>
      <c r="J83" s="764">
        <f>SUBTOTAL(9,J84:J98)</f>
        <v>0</v>
      </c>
      <c r="K83" s="762"/>
    </row>
    <row r="84" spans="1:11" ht="15.75">
      <c r="A84" s="765"/>
      <c r="B84" s="766" t="s">
        <v>847</v>
      </c>
      <c r="C84" s="766" t="s">
        <v>848</v>
      </c>
      <c r="D84" s="767" t="s">
        <v>849</v>
      </c>
      <c r="E84" s="768" t="s">
        <v>46</v>
      </c>
      <c r="F84" s="769">
        <v>2</v>
      </c>
      <c r="G84" s="770"/>
      <c r="H84" s="770"/>
      <c r="I84" s="770">
        <f t="shared" ref="I84:I96" si="4">+G84+H84</f>
        <v>0</v>
      </c>
      <c r="J84" s="769">
        <f t="shared" ref="J84:J96" si="5">I84*F84</f>
        <v>0</v>
      </c>
      <c r="K84" s="768"/>
    </row>
    <row r="85" spans="1:11" ht="31.5">
      <c r="A85" s="765"/>
      <c r="B85" s="766" t="s">
        <v>1301</v>
      </c>
      <c r="C85" s="766"/>
      <c r="D85" s="767" t="s">
        <v>677</v>
      </c>
      <c r="E85" s="768" t="s">
        <v>46</v>
      </c>
      <c r="F85" s="769">
        <v>1</v>
      </c>
      <c r="G85" s="770"/>
      <c r="H85" s="770"/>
      <c r="I85" s="770">
        <f t="shared" si="4"/>
        <v>0</v>
      </c>
      <c r="J85" s="769">
        <f t="shared" si="5"/>
        <v>0</v>
      </c>
      <c r="K85" s="768"/>
    </row>
    <row r="86" spans="1:11" ht="15.75">
      <c r="A86" s="765"/>
      <c r="B86" s="766" t="s">
        <v>850</v>
      </c>
      <c r="C86" s="766" t="s">
        <v>848</v>
      </c>
      <c r="D86" s="767" t="s">
        <v>849</v>
      </c>
      <c r="E86" s="768" t="s">
        <v>4</v>
      </c>
      <c r="F86" s="769">
        <v>3</v>
      </c>
      <c r="G86" s="770"/>
      <c r="H86" s="770"/>
      <c r="I86" s="770">
        <f t="shared" si="4"/>
        <v>0</v>
      </c>
      <c r="J86" s="769">
        <f t="shared" si="5"/>
        <v>0</v>
      </c>
      <c r="K86" s="768"/>
    </row>
    <row r="87" spans="1:11" ht="15.75">
      <c r="A87" s="765"/>
      <c r="B87" s="766" t="s">
        <v>851</v>
      </c>
      <c r="C87" s="766" t="s">
        <v>848</v>
      </c>
      <c r="D87" s="767" t="s">
        <v>849</v>
      </c>
      <c r="E87" s="768" t="s">
        <v>4</v>
      </c>
      <c r="F87" s="769">
        <v>160</v>
      </c>
      <c r="G87" s="770"/>
      <c r="H87" s="770"/>
      <c r="I87" s="770">
        <f t="shared" si="4"/>
        <v>0</v>
      </c>
      <c r="J87" s="769">
        <f t="shared" si="5"/>
        <v>0</v>
      </c>
      <c r="K87" s="768"/>
    </row>
    <row r="88" spans="1:11" ht="15.75">
      <c r="A88" s="765"/>
      <c r="B88" s="766" t="s">
        <v>852</v>
      </c>
      <c r="C88" s="766" t="s">
        <v>848</v>
      </c>
      <c r="D88" s="767" t="s">
        <v>1305</v>
      </c>
      <c r="E88" s="768" t="s">
        <v>4</v>
      </c>
      <c r="F88" s="769">
        <v>16</v>
      </c>
      <c r="G88" s="770"/>
      <c r="H88" s="770"/>
      <c r="I88" s="770">
        <f t="shared" si="4"/>
        <v>0</v>
      </c>
      <c r="J88" s="769">
        <f t="shared" si="5"/>
        <v>0</v>
      </c>
      <c r="K88" s="768"/>
    </row>
    <row r="89" spans="1:11" ht="15.75">
      <c r="A89" s="765"/>
      <c r="B89" s="766" t="s">
        <v>853</v>
      </c>
      <c r="C89" s="766" t="s">
        <v>848</v>
      </c>
      <c r="D89" s="767" t="s">
        <v>854</v>
      </c>
      <c r="E89" s="768" t="s">
        <v>4</v>
      </c>
      <c r="F89" s="769">
        <v>31</v>
      </c>
      <c r="G89" s="770"/>
      <c r="H89" s="770"/>
      <c r="I89" s="770">
        <f t="shared" si="4"/>
        <v>0</v>
      </c>
      <c r="J89" s="769">
        <f t="shared" si="5"/>
        <v>0</v>
      </c>
      <c r="K89" s="768"/>
    </row>
    <row r="90" spans="1:11" ht="15.75">
      <c r="A90" s="765"/>
      <c r="B90" s="766" t="s">
        <v>855</v>
      </c>
      <c r="C90" s="766" t="s">
        <v>848</v>
      </c>
      <c r="D90" s="767" t="s">
        <v>849</v>
      </c>
      <c r="E90" s="768" t="s">
        <v>4</v>
      </c>
      <c r="F90" s="769">
        <v>22</v>
      </c>
      <c r="G90" s="770"/>
      <c r="H90" s="770"/>
      <c r="I90" s="770">
        <f t="shared" si="4"/>
        <v>0</v>
      </c>
      <c r="J90" s="769">
        <f t="shared" si="5"/>
        <v>0</v>
      </c>
      <c r="K90" s="768"/>
    </row>
    <row r="91" spans="1:11" ht="15.75">
      <c r="A91" s="765"/>
      <c r="B91" s="766" t="s">
        <v>1302</v>
      </c>
      <c r="C91" s="766" t="s">
        <v>856</v>
      </c>
      <c r="D91" s="767" t="s">
        <v>1039</v>
      </c>
      <c r="E91" s="768" t="s">
        <v>30</v>
      </c>
      <c r="F91" s="769">
        <v>3200</v>
      </c>
      <c r="G91" s="770"/>
      <c r="H91" s="770"/>
      <c r="I91" s="770">
        <f t="shared" si="4"/>
        <v>0</v>
      </c>
      <c r="J91" s="769">
        <f t="shared" si="5"/>
        <v>0</v>
      </c>
      <c r="K91" s="768"/>
    </row>
    <row r="92" spans="1:11" ht="15.75">
      <c r="A92" s="765"/>
      <c r="B92" s="766" t="s">
        <v>1303</v>
      </c>
      <c r="C92" s="766" t="s">
        <v>857</v>
      </c>
      <c r="D92" s="767" t="s">
        <v>1039</v>
      </c>
      <c r="E92" s="768" t="s">
        <v>30</v>
      </c>
      <c r="F92" s="769">
        <v>1000</v>
      </c>
      <c r="G92" s="770"/>
      <c r="H92" s="770"/>
      <c r="I92" s="770">
        <f t="shared" si="4"/>
        <v>0</v>
      </c>
      <c r="J92" s="769">
        <f t="shared" si="5"/>
        <v>0</v>
      </c>
      <c r="K92" s="768"/>
    </row>
    <row r="93" spans="1:11" ht="15.75">
      <c r="A93" s="765"/>
      <c r="B93" s="766" t="s">
        <v>858</v>
      </c>
      <c r="C93" s="766" t="s">
        <v>859</v>
      </c>
      <c r="D93" s="767" t="s">
        <v>677</v>
      </c>
      <c r="E93" s="768" t="s">
        <v>30</v>
      </c>
      <c r="F93" s="769">
        <v>3200</v>
      </c>
      <c r="G93" s="770"/>
      <c r="H93" s="770"/>
      <c r="I93" s="770">
        <f t="shared" si="4"/>
        <v>0</v>
      </c>
      <c r="J93" s="769">
        <f t="shared" si="5"/>
        <v>0</v>
      </c>
      <c r="K93" s="768"/>
    </row>
    <row r="94" spans="1:11" ht="15.75">
      <c r="A94" s="765"/>
      <c r="B94" s="766" t="s">
        <v>860</v>
      </c>
      <c r="C94" s="766" t="s">
        <v>831</v>
      </c>
      <c r="D94" s="767" t="s">
        <v>677</v>
      </c>
      <c r="E94" s="768" t="s">
        <v>30</v>
      </c>
      <c r="F94" s="769">
        <v>500</v>
      </c>
      <c r="G94" s="770"/>
      <c r="H94" s="770"/>
      <c r="I94" s="770">
        <f t="shared" si="4"/>
        <v>0</v>
      </c>
      <c r="J94" s="769">
        <f t="shared" si="5"/>
        <v>0</v>
      </c>
      <c r="K94" s="768"/>
    </row>
    <row r="95" spans="1:11" ht="15.75">
      <c r="A95" s="765"/>
      <c r="B95" s="766" t="s">
        <v>861</v>
      </c>
      <c r="C95" s="766"/>
      <c r="D95" s="767" t="s">
        <v>677</v>
      </c>
      <c r="E95" s="768" t="s">
        <v>675</v>
      </c>
      <c r="F95" s="769">
        <v>1</v>
      </c>
      <c r="G95" s="770"/>
      <c r="H95" s="770"/>
      <c r="I95" s="770">
        <f t="shared" si="4"/>
        <v>0</v>
      </c>
      <c r="J95" s="769">
        <f t="shared" si="5"/>
        <v>0</v>
      </c>
      <c r="K95" s="768"/>
    </row>
    <row r="96" spans="1:11" ht="15.75">
      <c r="A96" s="765"/>
      <c r="B96" s="766" t="s">
        <v>1304</v>
      </c>
      <c r="C96" s="766"/>
      <c r="D96" s="767" t="s">
        <v>677</v>
      </c>
      <c r="E96" s="768" t="s">
        <v>675</v>
      </c>
      <c r="F96" s="769">
        <v>1</v>
      </c>
      <c r="G96" s="770"/>
      <c r="H96" s="770"/>
      <c r="I96" s="770">
        <f t="shared" si="4"/>
        <v>0</v>
      </c>
      <c r="J96" s="769">
        <f t="shared" si="5"/>
        <v>0</v>
      </c>
      <c r="K96" s="768"/>
    </row>
    <row r="97" spans="1:11" ht="15.75">
      <c r="A97" s="765"/>
      <c r="B97" s="766"/>
      <c r="C97" s="766"/>
      <c r="D97" s="767"/>
      <c r="E97" s="768"/>
      <c r="F97" s="769"/>
      <c r="G97" s="770"/>
      <c r="H97" s="770"/>
      <c r="I97" s="770"/>
      <c r="J97" s="769"/>
      <c r="K97" s="768"/>
    </row>
    <row r="98" spans="1:11" ht="15.75">
      <c r="A98" s="765"/>
      <c r="B98" s="766"/>
      <c r="C98" s="766"/>
      <c r="D98" s="767"/>
      <c r="E98" s="768"/>
      <c r="F98" s="769"/>
      <c r="G98" s="770"/>
      <c r="H98" s="770"/>
      <c r="I98" s="770"/>
      <c r="J98" s="769"/>
      <c r="K98" s="768"/>
    </row>
    <row r="99" spans="1:11" ht="15.75">
      <c r="A99" s="760" t="s">
        <v>17</v>
      </c>
      <c r="B99" s="761" t="s">
        <v>862</v>
      </c>
      <c r="C99" s="761"/>
      <c r="D99" s="761"/>
      <c r="E99" s="762"/>
      <c r="F99" s="763"/>
      <c r="G99" s="764"/>
      <c r="H99" s="764"/>
      <c r="I99" s="764"/>
      <c r="J99" s="764">
        <f>SUBTOTAL(9,J100:J107)</f>
        <v>0</v>
      </c>
      <c r="K99" s="762"/>
    </row>
    <row r="100" spans="1:11" ht="15.75">
      <c r="A100" s="765">
        <v>1</v>
      </c>
      <c r="B100" s="766" t="s">
        <v>863</v>
      </c>
      <c r="C100" s="766"/>
      <c r="D100" s="767" t="s">
        <v>864</v>
      </c>
      <c r="E100" s="768" t="s">
        <v>4</v>
      </c>
      <c r="F100" s="769">
        <v>64</v>
      </c>
      <c r="G100" s="770"/>
      <c r="H100" s="770"/>
      <c r="I100" s="770">
        <f t="shared" ref="I100:I106" si="6">+G100+H100</f>
        <v>0</v>
      </c>
      <c r="J100" s="769">
        <f t="shared" ref="J100:J106" si="7">I100*F100</f>
        <v>0</v>
      </c>
      <c r="K100" s="768"/>
    </row>
    <row r="101" spans="1:11" ht="15.75">
      <c r="A101" s="765">
        <v>2</v>
      </c>
      <c r="B101" s="766" t="s">
        <v>865</v>
      </c>
      <c r="C101" s="766"/>
      <c r="D101" s="767" t="s">
        <v>864</v>
      </c>
      <c r="E101" s="768" t="s">
        <v>4</v>
      </c>
      <c r="F101" s="769">
        <v>50</v>
      </c>
      <c r="G101" s="770"/>
      <c r="H101" s="770"/>
      <c r="I101" s="770">
        <f t="shared" si="6"/>
        <v>0</v>
      </c>
      <c r="J101" s="769">
        <f t="shared" si="7"/>
        <v>0</v>
      </c>
      <c r="K101" s="768"/>
    </row>
    <row r="102" spans="1:11" ht="15.75">
      <c r="A102" s="765">
        <v>3</v>
      </c>
      <c r="B102" s="766" t="s">
        <v>866</v>
      </c>
      <c r="C102" s="766"/>
      <c r="D102" s="767" t="s">
        <v>677</v>
      </c>
      <c r="E102" s="768" t="s">
        <v>4</v>
      </c>
      <c r="F102" s="769">
        <v>25</v>
      </c>
      <c r="G102" s="770"/>
      <c r="H102" s="770"/>
      <c r="I102" s="770">
        <f t="shared" si="6"/>
        <v>0</v>
      </c>
      <c r="J102" s="769">
        <f t="shared" si="7"/>
        <v>0</v>
      </c>
      <c r="K102" s="768"/>
    </row>
    <row r="103" spans="1:11" ht="15.75">
      <c r="A103" s="765">
        <v>4</v>
      </c>
      <c r="B103" s="766" t="s">
        <v>867</v>
      </c>
      <c r="C103" s="766" t="s">
        <v>868</v>
      </c>
      <c r="D103" s="767" t="s">
        <v>677</v>
      </c>
      <c r="E103" s="768" t="s">
        <v>30</v>
      </c>
      <c r="F103" s="769">
        <v>1000</v>
      </c>
      <c r="G103" s="770"/>
      <c r="H103" s="770"/>
      <c r="I103" s="770">
        <f t="shared" si="6"/>
        <v>0</v>
      </c>
      <c r="J103" s="769">
        <f t="shared" si="7"/>
        <v>0</v>
      </c>
      <c r="K103" s="768"/>
    </row>
    <row r="104" spans="1:11" ht="15.75">
      <c r="A104" s="765">
        <v>5</v>
      </c>
      <c r="B104" s="766" t="s">
        <v>858</v>
      </c>
      <c r="C104" s="766" t="s">
        <v>859</v>
      </c>
      <c r="D104" s="767" t="s">
        <v>677</v>
      </c>
      <c r="E104" s="768" t="s">
        <v>30</v>
      </c>
      <c r="F104" s="769">
        <v>1000</v>
      </c>
      <c r="G104" s="770"/>
      <c r="H104" s="770"/>
      <c r="I104" s="770">
        <f t="shared" si="6"/>
        <v>0</v>
      </c>
      <c r="J104" s="769">
        <f t="shared" si="7"/>
        <v>0</v>
      </c>
      <c r="K104" s="768"/>
    </row>
    <row r="105" spans="1:11" ht="15.75">
      <c r="A105" s="765">
        <v>6</v>
      </c>
      <c r="B105" s="766" t="s">
        <v>869</v>
      </c>
      <c r="C105" s="766"/>
      <c r="D105" s="767" t="s">
        <v>677</v>
      </c>
      <c r="E105" s="768" t="s">
        <v>4</v>
      </c>
      <c r="F105" s="769">
        <v>65</v>
      </c>
      <c r="G105" s="770"/>
      <c r="H105" s="770"/>
      <c r="I105" s="770">
        <f t="shared" si="6"/>
        <v>0</v>
      </c>
      <c r="J105" s="769">
        <f t="shared" si="7"/>
        <v>0</v>
      </c>
      <c r="K105" s="768"/>
    </row>
    <row r="106" spans="1:11" ht="15.75">
      <c r="A106" s="765">
        <v>7</v>
      </c>
      <c r="B106" s="766" t="s">
        <v>861</v>
      </c>
      <c r="C106" s="766"/>
      <c r="D106" s="767" t="s">
        <v>677</v>
      </c>
      <c r="E106" s="768" t="s">
        <v>675</v>
      </c>
      <c r="F106" s="769">
        <v>1</v>
      </c>
      <c r="G106" s="770"/>
      <c r="H106" s="770"/>
      <c r="I106" s="770">
        <f t="shared" si="6"/>
        <v>0</v>
      </c>
      <c r="J106" s="769">
        <f t="shared" si="7"/>
        <v>0</v>
      </c>
      <c r="K106" s="768"/>
    </row>
    <row r="107" spans="1:11" ht="15.75">
      <c r="A107" s="765"/>
      <c r="B107" s="766"/>
      <c r="C107" s="766"/>
      <c r="D107" s="767"/>
      <c r="E107" s="768"/>
      <c r="F107" s="769"/>
      <c r="G107" s="770"/>
      <c r="H107" s="770"/>
      <c r="I107" s="770"/>
      <c r="J107" s="769"/>
      <c r="K107" s="768"/>
    </row>
    <row r="108" spans="1:11" ht="78.75">
      <c r="A108" s="760" t="s">
        <v>19</v>
      </c>
      <c r="B108" s="761" t="s">
        <v>870</v>
      </c>
      <c r="C108" s="763"/>
      <c r="D108" s="763"/>
      <c r="E108" s="762"/>
      <c r="F108" s="763"/>
      <c r="G108" s="764"/>
      <c r="H108" s="764"/>
      <c r="I108" s="764"/>
      <c r="J108" s="764">
        <f>SUBTOTAL(9,J109:J120)</f>
        <v>0</v>
      </c>
      <c r="K108" s="772" t="s">
        <v>1293</v>
      </c>
    </row>
    <row r="109" spans="1:11" ht="78.75">
      <c r="A109" s="765">
        <v>1</v>
      </c>
      <c r="B109" s="766" t="s">
        <v>1794</v>
      </c>
      <c r="C109" s="766" t="s">
        <v>871</v>
      </c>
      <c r="D109" s="767" t="s">
        <v>872</v>
      </c>
      <c r="E109" s="768" t="s">
        <v>4</v>
      </c>
      <c r="F109" s="769">
        <v>18</v>
      </c>
      <c r="G109" s="770"/>
      <c r="H109" s="770"/>
      <c r="I109" s="770">
        <f t="shared" ref="I109:I120" si="8">+G109+H109</f>
        <v>0</v>
      </c>
      <c r="J109" s="769">
        <f t="shared" ref="J109:J120" si="9">I109*F109</f>
        <v>0</v>
      </c>
      <c r="K109" s="768"/>
    </row>
    <row r="110" spans="1:11" ht="63">
      <c r="A110" s="765">
        <v>2</v>
      </c>
      <c r="B110" s="766" t="s">
        <v>1306</v>
      </c>
      <c r="C110" s="766" t="s">
        <v>871</v>
      </c>
      <c r="D110" s="767" t="s">
        <v>872</v>
      </c>
      <c r="E110" s="768" t="s">
        <v>4</v>
      </c>
      <c r="F110" s="769">
        <v>4</v>
      </c>
      <c r="G110" s="770"/>
      <c r="H110" s="770"/>
      <c r="I110" s="770">
        <f t="shared" si="8"/>
        <v>0</v>
      </c>
      <c r="J110" s="769">
        <f t="shared" si="9"/>
        <v>0</v>
      </c>
      <c r="K110" s="768"/>
    </row>
    <row r="111" spans="1:11" ht="63">
      <c r="A111" s="765">
        <v>3</v>
      </c>
      <c r="B111" s="766" t="s">
        <v>1307</v>
      </c>
      <c r="C111" s="766" t="s">
        <v>871</v>
      </c>
      <c r="D111" s="767" t="s">
        <v>872</v>
      </c>
      <c r="E111" s="768" t="s">
        <v>4</v>
      </c>
      <c r="F111" s="769">
        <v>2</v>
      </c>
      <c r="G111" s="770"/>
      <c r="H111" s="770"/>
      <c r="I111" s="770">
        <f t="shared" si="8"/>
        <v>0</v>
      </c>
      <c r="J111" s="769">
        <f t="shared" si="9"/>
        <v>0</v>
      </c>
      <c r="K111" s="768"/>
    </row>
    <row r="112" spans="1:11" ht="15.75">
      <c r="A112" s="765">
        <v>4</v>
      </c>
      <c r="B112" s="766" t="s">
        <v>873</v>
      </c>
      <c r="C112" s="766"/>
      <c r="D112" s="767" t="s">
        <v>677</v>
      </c>
      <c r="E112" s="768" t="s">
        <v>4</v>
      </c>
      <c r="F112" s="769">
        <v>4</v>
      </c>
      <c r="G112" s="770"/>
      <c r="H112" s="770"/>
      <c r="I112" s="770">
        <f t="shared" si="8"/>
        <v>0</v>
      </c>
      <c r="J112" s="769">
        <f t="shared" si="9"/>
        <v>0</v>
      </c>
      <c r="K112" s="768"/>
    </row>
    <row r="113" spans="1:11" ht="15.75">
      <c r="A113" s="765">
        <v>5</v>
      </c>
      <c r="B113" s="766" t="s">
        <v>874</v>
      </c>
      <c r="C113" s="766"/>
      <c r="D113" s="767" t="s">
        <v>677</v>
      </c>
      <c r="E113" s="768" t="s">
        <v>4</v>
      </c>
      <c r="F113" s="769">
        <v>2</v>
      </c>
      <c r="G113" s="770"/>
      <c r="H113" s="770"/>
      <c r="I113" s="770">
        <f t="shared" si="8"/>
        <v>0</v>
      </c>
      <c r="J113" s="769">
        <f t="shared" si="9"/>
        <v>0</v>
      </c>
      <c r="K113" s="768"/>
    </row>
    <row r="114" spans="1:11" ht="15.75">
      <c r="A114" s="765">
        <v>6</v>
      </c>
      <c r="B114" s="766" t="s">
        <v>1795</v>
      </c>
      <c r="C114" s="766" t="s">
        <v>876</v>
      </c>
      <c r="D114" s="767" t="s">
        <v>677</v>
      </c>
      <c r="E114" s="768" t="s">
        <v>30</v>
      </c>
      <c r="F114" s="769">
        <v>900</v>
      </c>
      <c r="G114" s="770"/>
      <c r="H114" s="770"/>
      <c r="I114" s="770">
        <f t="shared" si="8"/>
        <v>0</v>
      </c>
      <c r="J114" s="769">
        <f t="shared" si="9"/>
        <v>0</v>
      </c>
      <c r="K114" s="768"/>
    </row>
    <row r="115" spans="1:11" ht="15.75">
      <c r="A115" s="765">
        <v>7</v>
      </c>
      <c r="B115" s="766" t="s">
        <v>875</v>
      </c>
      <c r="C115" s="766" t="s">
        <v>877</v>
      </c>
      <c r="D115" s="767" t="s">
        <v>677</v>
      </c>
      <c r="E115" s="768" t="s">
        <v>30</v>
      </c>
      <c r="F115" s="769">
        <v>400</v>
      </c>
      <c r="G115" s="770"/>
      <c r="H115" s="770"/>
      <c r="I115" s="770">
        <f t="shared" si="8"/>
        <v>0</v>
      </c>
      <c r="J115" s="769">
        <f t="shared" si="9"/>
        <v>0</v>
      </c>
      <c r="K115" s="768"/>
    </row>
    <row r="116" spans="1:11" ht="15.75">
      <c r="A116" s="765">
        <v>8</v>
      </c>
      <c r="B116" s="766" t="s">
        <v>1796</v>
      </c>
      <c r="C116" s="766"/>
      <c r="D116" s="767" t="s">
        <v>677</v>
      </c>
      <c r="E116" s="768" t="s">
        <v>30</v>
      </c>
      <c r="F116" s="769">
        <v>400</v>
      </c>
      <c r="G116" s="770"/>
      <c r="H116" s="770"/>
      <c r="I116" s="770">
        <f t="shared" si="8"/>
        <v>0</v>
      </c>
      <c r="J116" s="769">
        <f t="shared" si="9"/>
        <v>0</v>
      </c>
      <c r="K116" s="768"/>
    </row>
    <row r="117" spans="1:11" ht="15.75">
      <c r="A117" s="765">
        <v>9</v>
      </c>
      <c r="B117" s="766" t="s">
        <v>878</v>
      </c>
      <c r="C117" s="766"/>
      <c r="D117" s="767" t="s">
        <v>677</v>
      </c>
      <c r="E117" s="768" t="s">
        <v>675</v>
      </c>
      <c r="F117" s="769">
        <v>1</v>
      </c>
      <c r="G117" s="770"/>
      <c r="H117" s="770"/>
      <c r="I117" s="770">
        <f t="shared" si="8"/>
        <v>0</v>
      </c>
      <c r="J117" s="769">
        <f t="shared" si="9"/>
        <v>0</v>
      </c>
      <c r="K117" s="768"/>
    </row>
    <row r="118" spans="1:11" ht="15.75">
      <c r="A118" s="765">
        <v>10</v>
      </c>
      <c r="B118" s="766" t="s">
        <v>834</v>
      </c>
      <c r="C118" s="766"/>
      <c r="D118" s="767" t="s">
        <v>677</v>
      </c>
      <c r="E118" s="768" t="s">
        <v>675</v>
      </c>
      <c r="F118" s="769">
        <v>1</v>
      </c>
      <c r="G118" s="770"/>
      <c r="H118" s="770"/>
      <c r="I118" s="770">
        <f t="shared" si="8"/>
        <v>0</v>
      </c>
      <c r="J118" s="769">
        <f t="shared" si="9"/>
        <v>0</v>
      </c>
      <c r="K118" s="768"/>
    </row>
    <row r="119" spans="1:11" ht="15.75">
      <c r="A119" s="765">
        <v>11</v>
      </c>
      <c r="B119" s="766" t="s">
        <v>488</v>
      </c>
      <c r="C119" s="766"/>
      <c r="D119" s="767" t="s">
        <v>677</v>
      </c>
      <c r="E119" s="768" t="s">
        <v>675</v>
      </c>
      <c r="F119" s="769">
        <v>1</v>
      </c>
      <c r="G119" s="770"/>
      <c r="H119" s="770"/>
      <c r="I119" s="770">
        <f t="shared" si="8"/>
        <v>0</v>
      </c>
      <c r="J119" s="769">
        <f t="shared" si="9"/>
        <v>0</v>
      </c>
      <c r="K119" s="768"/>
    </row>
    <row r="120" spans="1:11" ht="15.75">
      <c r="A120" s="765">
        <v>12</v>
      </c>
      <c r="B120" s="766" t="s">
        <v>782</v>
      </c>
      <c r="C120" s="766"/>
      <c r="D120" s="767"/>
      <c r="E120" s="768" t="s">
        <v>675</v>
      </c>
      <c r="F120" s="769">
        <v>1</v>
      </c>
      <c r="G120" s="770"/>
      <c r="H120" s="770"/>
      <c r="I120" s="770">
        <f t="shared" si="8"/>
        <v>0</v>
      </c>
      <c r="J120" s="769">
        <f t="shared" si="9"/>
        <v>0</v>
      </c>
      <c r="K120" s="768"/>
    </row>
    <row r="121" spans="1:11" ht="15.75">
      <c r="A121" s="760" t="s">
        <v>20</v>
      </c>
      <c r="B121" s="761" t="s">
        <v>879</v>
      </c>
      <c r="C121" s="761"/>
      <c r="D121" s="761"/>
      <c r="E121" s="762"/>
      <c r="F121" s="763"/>
      <c r="G121" s="764"/>
      <c r="H121" s="764"/>
      <c r="I121" s="764"/>
      <c r="J121" s="764">
        <f>SUBTOTAL(9,J122:J133)</f>
        <v>0</v>
      </c>
      <c r="K121" s="762"/>
    </row>
    <row r="122" spans="1:11" ht="15.75">
      <c r="A122" s="765">
        <v>1</v>
      </c>
      <c r="B122" s="766" t="s">
        <v>880</v>
      </c>
      <c r="C122" s="970" t="s">
        <v>881</v>
      </c>
      <c r="D122" s="767" t="s">
        <v>882</v>
      </c>
      <c r="E122" s="768" t="s">
        <v>46</v>
      </c>
      <c r="F122" s="769">
        <v>2</v>
      </c>
      <c r="G122" s="770"/>
      <c r="H122" s="770"/>
      <c r="I122" s="770">
        <f t="shared" ref="I122:I132" si="10">+G122+H122</f>
        <v>0</v>
      </c>
      <c r="J122" s="769">
        <f>I122*F122</f>
        <v>0</v>
      </c>
      <c r="K122" s="768"/>
    </row>
    <row r="123" spans="1:11" ht="15.75">
      <c r="A123" s="765">
        <v>2</v>
      </c>
      <c r="B123" s="766" t="s">
        <v>883</v>
      </c>
      <c r="C123" s="970" t="s">
        <v>884</v>
      </c>
      <c r="D123" s="767" t="s">
        <v>677</v>
      </c>
      <c r="E123" s="768" t="s">
        <v>4</v>
      </c>
      <c r="F123" s="769">
        <v>2</v>
      </c>
      <c r="G123" s="770"/>
      <c r="H123" s="770"/>
      <c r="I123" s="770">
        <f t="shared" si="10"/>
        <v>0</v>
      </c>
      <c r="J123" s="769">
        <f t="shared" ref="J123:J132" si="11">I123*F123</f>
        <v>0</v>
      </c>
      <c r="K123" s="768"/>
    </row>
    <row r="124" spans="1:11" ht="15.75">
      <c r="A124" s="765">
        <v>3</v>
      </c>
      <c r="B124" s="766" t="s">
        <v>885</v>
      </c>
      <c r="C124" s="970" t="s">
        <v>886</v>
      </c>
      <c r="D124" s="767" t="s">
        <v>677</v>
      </c>
      <c r="E124" s="768" t="s">
        <v>887</v>
      </c>
      <c r="F124" s="769">
        <v>120</v>
      </c>
      <c r="G124" s="770"/>
      <c r="H124" s="770"/>
      <c r="I124" s="770">
        <f t="shared" si="10"/>
        <v>0</v>
      </c>
      <c r="J124" s="769">
        <f t="shared" si="11"/>
        <v>0</v>
      </c>
      <c r="K124" s="768"/>
    </row>
    <row r="125" spans="1:11" ht="15.75">
      <c r="A125" s="765">
        <v>4</v>
      </c>
      <c r="B125" s="766" t="s">
        <v>888</v>
      </c>
      <c r="C125" s="970"/>
      <c r="D125" s="767" t="s">
        <v>677</v>
      </c>
      <c r="E125" s="768" t="s">
        <v>46</v>
      </c>
      <c r="F125" s="769">
        <v>2</v>
      </c>
      <c r="G125" s="770"/>
      <c r="H125" s="770"/>
      <c r="I125" s="770">
        <f t="shared" si="10"/>
        <v>0</v>
      </c>
      <c r="J125" s="769">
        <f t="shared" si="11"/>
        <v>0</v>
      </c>
      <c r="K125" s="768"/>
    </row>
    <row r="126" spans="1:11" ht="15.75">
      <c r="A126" s="765">
        <v>5</v>
      </c>
      <c r="B126" s="766" t="s">
        <v>889</v>
      </c>
      <c r="C126" s="970" t="s">
        <v>890</v>
      </c>
      <c r="D126" s="767" t="s">
        <v>677</v>
      </c>
      <c r="E126" s="768" t="s">
        <v>4</v>
      </c>
      <c r="F126" s="769">
        <v>50</v>
      </c>
      <c r="G126" s="770"/>
      <c r="H126" s="770"/>
      <c r="I126" s="770">
        <f t="shared" si="10"/>
        <v>0</v>
      </c>
      <c r="J126" s="769">
        <f t="shared" si="11"/>
        <v>0</v>
      </c>
      <c r="K126" s="768"/>
    </row>
    <row r="127" spans="1:11" ht="15.75">
      <c r="A127" s="765">
        <v>6</v>
      </c>
      <c r="B127" s="766" t="s">
        <v>891</v>
      </c>
      <c r="C127" s="970" t="s">
        <v>892</v>
      </c>
      <c r="D127" s="767" t="s">
        <v>677</v>
      </c>
      <c r="E127" s="768" t="s">
        <v>4</v>
      </c>
      <c r="F127" s="769">
        <v>12</v>
      </c>
      <c r="G127" s="770"/>
      <c r="H127" s="770"/>
      <c r="I127" s="770">
        <f t="shared" si="10"/>
        <v>0</v>
      </c>
      <c r="J127" s="769">
        <f t="shared" si="11"/>
        <v>0</v>
      </c>
      <c r="K127" s="768"/>
    </row>
    <row r="128" spans="1:11" ht="15.75">
      <c r="A128" s="765">
        <v>7</v>
      </c>
      <c r="B128" s="766" t="s">
        <v>893</v>
      </c>
      <c r="C128" s="970"/>
      <c r="D128" s="767" t="s">
        <v>677</v>
      </c>
      <c r="E128" s="768" t="s">
        <v>4</v>
      </c>
      <c r="F128" s="769">
        <v>2</v>
      </c>
      <c r="G128" s="770"/>
      <c r="H128" s="770"/>
      <c r="I128" s="770">
        <f t="shared" si="10"/>
        <v>0</v>
      </c>
      <c r="J128" s="769">
        <f t="shared" si="11"/>
        <v>0</v>
      </c>
      <c r="K128" s="768"/>
    </row>
    <row r="129" spans="1:11" ht="15.75">
      <c r="A129" s="765">
        <v>8</v>
      </c>
      <c r="B129" s="766" t="s">
        <v>894</v>
      </c>
      <c r="C129" s="970"/>
      <c r="D129" s="767" t="s">
        <v>677</v>
      </c>
      <c r="E129" s="768" t="s">
        <v>895</v>
      </c>
      <c r="F129" s="769">
        <v>12</v>
      </c>
      <c r="G129" s="770"/>
      <c r="H129" s="770"/>
      <c r="I129" s="770">
        <f t="shared" si="10"/>
        <v>0</v>
      </c>
      <c r="J129" s="769">
        <f t="shared" si="11"/>
        <v>0</v>
      </c>
      <c r="K129" s="768"/>
    </row>
    <row r="130" spans="1:11" ht="15.75">
      <c r="A130" s="765">
        <v>9</v>
      </c>
      <c r="B130" s="766" t="s">
        <v>896</v>
      </c>
      <c r="C130" s="970"/>
      <c r="D130" s="767" t="s">
        <v>677</v>
      </c>
      <c r="E130" s="768" t="s">
        <v>4</v>
      </c>
      <c r="F130" s="769">
        <v>2</v>
      </c>
      <c r="G130" s="770"/>
      <c r="H130" s="770"/>
      <c r="I130" s="770">
        <f t="shared" si="10"/>
        <v>0</v>
      </c>
      <c r="J130" s="769">
        <f t="shared" si="11"/>
        <v>0</v>
      </c>
      <c r="K130" s="768"/>
    </row>
    <row r="131" spans="1:11" ht="15.75">
      <c r="A131" s="765">
        <v>10</v>
      </c>
      <c r="B131" s="766" t="s">
        <v>834</v>
      </c>
      <c r="C131" s="970"/>
      <c r="D131" s="767" t="s">
        <v>677</v>
      </c>
      <c r="E131" s="768" t="s">
        <v>675</v>
      </c>
      <c r="F131" s="769">
        <v>2</v>
      </c>
      <c r="G131" s="770"/>
      <c r="H131" s="770"/>
      <c r="I131" s="770">
        <f t="shared" si="10"/>
        <v>0</v>
      </c>
      <c r="J131" s="769">
        <f t="shared" si="11"/>
        <v>0</v>
      </c>
      <c r="K131" s="768"/>
    </row>
    <row r="132" spans="1:11" ht="15.75">
      <c r="A132" s="765">
        <v>12</v>
      </c>
      <c r="B132" s="766" t="s">
        <v>897</v>
      </c>
      <c r="C132" s="970"/>
      <c r="D132" s="767" t="s">
        <v>677</v>
      </c>
      <c r="E132" s="768" t="s">
        <v>898</v>
      </c>
      <c r="F132" s="769">
        <v>2</v>
      </c>
      <c r="G132" s="770"/>
      <c r="H132" s="770"/>
      <c r="I132" s="770">
        <f t="shared" si="10"/>
        <v>0</v>
      </c>
      <c r="J132" s="769">
        <f t="shared" si="11"/>
        <v>0</v>
      </c>
      <c r="K132" s="768"/>
    </row>
    <row r="133" spans="1:11" ht="15.75">
      <c r="A133" s="765"/>
      <c r="B133" s="766"/>
      <c r="C133" s="970"/>
      <c r="D133" s="767"/>
      <c r="E133" s="768"/>
      <c r="F133" s="769"/>
      <c r="G133" s="770"/>
      <c r="H133" s="770"/>
      <c r="I133" s="770"/>
      <c r="J133" s="769"/>
      <c r="K133" s="768"/>
    </row>
    <row r="134" spans="1:11" ht="15.75">
      <c r="A134" s="760" t="s">
        <v>12</v>
      </c>
      <c r="B134" s="761" t="s">
        <v>899</v>
      </c>
      <c r="C134" s="761"/>
      <c r="D134" s="761"/>
      <c r="E134" s="762"/>
      <c r="F134" s="763"/>
      <c r="G134" s="764"/>
      <c r="H134" s="764"/>
      <c r="I134" s="764"/>
      <c r="J134" s="764">
        <f>SUBTOTAL(9,J135:J137)</f>
        <v>0</v>
      </c>
      <c r="K134" s="762"/>
    </row>
    <row r="135" spans="1:11" ht="15.75">
      <c r="A135" s="765" t="s">
        <v>900</v>
      </c>
      <c r="B135" s="766" t="s">
        <v>901</v>
      </c>
      <c r="C135" s="766"/>
      <c r="D135" s="767"/>
      <c r="E135" s="768" t="s">
        <v>902</v>
      </c>
      <c r="F135" s="769">
        <v>1</v>
      </c>
      <c r="G135" s="770"/>
      <c r="H135" s="770"/>
      <c r="I135" s="770"/>
      <c r="J135" s="769"/>
      <c r="K135" s="768" t="s">
        <v>1308</v>
      </c>
    </row>
    <row r="136" spans="1:11" ht="15.75">
      <c r="A136" s="765">
        <v>2</v>
      </c>
      <c r="B136" s="766" t="s">
        <v>903</v>
      </c>
      <c r="C136" s="766"/>
      <c r="D136" s="767"/>
      <c r="E136" s="768" t="s">
        <v>902</v>
      </c>
      <c r="F136" s="769">
        <v>1</v>
      </c>
      <c r="G136" s="770"/>
      <c r="H136" s="770"/>
      <c r="I136" s="770">
        <f>+G136+H136</f>
        <v>0</v>
      </c>
      <c r="J136" s="769">
        <f>I136*F136</f>
        <v>0</v>
      </c>
      <c r="K136" s="768"/>
    </row>
    <row r="137" spans="1:11" ht="15.75">
      <c r="A137" s="773"/>
      <c r="B137" s="774"/>
      <c r="C137" s="775"/>
      <c r="D137" s="776"/>
      <c r="E137" s="777"/>
      <c r="F137" s="778"/>
      <c r="G137" s="770"/>
      <c r="H137" s="770"/>
      <c r="I137" s="770"/>
      <c r="J137" s="778"/>
      <c r="K137" s="777"/>
    </row>
    <row r="138" spans="1:11" ht="31.5">
      <c r="A138" s="779"/>
      <c r="B138" s="780" t="s">
        <v>1620</v>
      </c>
      <c r="C138" s="780"/>
      <c r="D138" s="781"/>
      <c r="E138" s="782"/>
      <c r="F138" s="783"/>
      <c r="G138" s="784"/>
      <c r="H138" s="784"/>
      <c r="I138" s="784"/>
      <c r="J138" s="784">
        <f>SUBTOTAL(9,J5:J137)</f>
        <v>0</v>
      </c>
      <c r="K138" s="785"/>
    </row>
    <row r="140" spans="1:11">
      <c r="K140" s="234"/>
    </row>
    <row r="149" spans="11:11">
      <c r="K149" s="234"/>
    </row>
  </sheetData>
  <mergeCells count="8">
    <mergeCell ref="F3:F4"/>
    <mergeCell ref="J3:J4"/>
    <mergeCell ref="K3:K4"/>
    <mergeCell ref="A3:A4"/>
    <mergeCell ref="B3:B4"/>
    <mergeCell ref="C3:C4"/>
    <mergeCell ref="D3:D4"/>
    <mergeCell ref="E3:E4"/>
  </mergeCells>
  <printOptions horizontalCentered="1"/>
  <pageMargins left="0.5" right="0.5" top="0.5" bottom="0.5" header="0.3" footer="0.3"/>
  <pageSetup paperSize="9" scale="57"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4"/>
  <sheetViews>
    <sheetView view="pageBreakPreview" zoomScale="70" zoomScaleNormal="70" zoomScaleSheetLayoutView="70" workbookViewId="0">
      <selection activeCell="H24" sqref="H24"/>
    </sheetView>
  </sheetViews>
  <sheetFormatPr defaultColWidth="10.375" defaultRowHeight="15" outlineLevelRow="1"/>
  <cols>
    <col min="1" max="1" width="6.75" style="576" customWidth="1"/>
    <col min="2" max="2" width="58.25" style="576" customWidth="1"/>
    <col min="3" max="3" width="27.625" style="576" customWidth="1"/>
    <col min="4" max="4" width="33.375" style="592" customWidth="1"/>
    <col min="5" max="6" width="12.375" style="576" customWidth="1"/>
    <col min="7" max="9" width="18.25" style="574" customWidth="1"/>
    <col min="10" max="10" width="23.75" style="574" customWidth="1"/>
    <col min="11" max="11" width="16.125" style="592" customWidth="1" collapsed="1"/>
    <col min="12" max="16384" width="10.375" style="576"/>
  </cols>
  <sheetData>
    <row r="1" spans="1:12" ht="19.5">
      <c r="A1" s="567" t="s">
        <v>1008</v>
      </c>
      <c r="B1" s="568"/>
      <c r="C1" s="569"/>
      <c r="D1" s="568"/>
      <c r="E1" s="570"/>
      <c r="F1" s="571"/>
      <c r="G1" s="572"/>
      <c r="H1" s="572"/>
      <c r="I1" s="572"/>
      <c r="J1" s="573"/>
      <c r="K1" s="574"/>
      <c r="L1" s="575"/>
    </row>
    <row r="2" spans="1:12" ht="37.5">
      <c r="A2" s="577" t="s">
        <v>1009</v>
      </c>
      <c r="B2" s="568" t="s">
        <v>1010</v>
      </c>
      <c r="C2" s="569"/>
      <c r="D2" s="568"/>
      <c r="E2" s="570"/>
      <c r="F2" s="571"/>
      <c r="G2" s="572"/>
      <c r="H2" s="572"/>
      <c r="I2" s="572"/>
      <c r="J2" s="573"/>
      <c r="K2" s="574"/>
      <c r="L2" s="575"/>
    </row>
    <row r="3" spans="1:12" ht="18.75">
      <c r="A3" s="578" t="s">
        <v>1011</v>
      </c>
      <c r="B3" s="568"/>
      <c r="C3" s="569"/>
      <c r="D3" s="568"/>
      <c r="E3" s="570"/>
      <c r="F3" s="571"/>
      <c r="G3" s="572"/>
      <c r="H3" s="572"/>
      <c r="I3" s="572"/>
      <c r="J3" s="573"/>
      <c r="K3" s="574"/>
      <c r="L3" s="575"/>
    </row>
    <row r="4" spans="1:12" ht="18.75">
      <c r="A4" s="577" t="s">
        <v>1012</v>
      </c>
      <c r="B4" s="568"/>
      <c r="C4" s="569"/>
      <c r="D4" s="568"/>
      <c r="E4" s="570"/>
      <c r="F4" s="571"/>
      <c r="G4" s="572"/>
      <c r="H4" s="572"/>
      <c r="I4" s="572"/>
      <c r="J4" s="573"/>
      <c r="K4" s="574"/>
      <c r="L4" s="575"/>
    </row>
    <row r="5" spans="1:12">
      <c r="A5" s="579"/>
      <c r="B5" s="580"/>
      <c r="C5" s="580"/>
      <c r="D5" s="581"/>
      <c r="E5" s="582"/>
      <c r="F5" s="583"/>
      <c r="K5" s="584"/>
    </row>
    <row r="6" spans="1:12" s="587" customFormat="1" ht="17.25" customHeight="1">
      <c r="A6" s="1166" t="s">
        <v>1621</v>
      </c>
      <c r="B6" s="1168" t="s">
        <v>1622</v>
      </c>
      <c r="C6" s="1168" t="s">
        <v>1623</v>
      </c>
      <c r="D6" s="1168" t="s">
        <v>1624</v>
      </c>
      <c r="E6" s="1168" t="s">
        <v>1625</v>
      </c>
      <c r="F6" s="1168" t="s">
        <v>1325</v>
      </c>
      <c r="G6" s="786" t="s">
        <v>674</v>
      </c>
      <c r="H6" s="787"/>
      <c r="I6" s="787"/>
      <c r="J6" s="1162" t="s">
        <v>1626</v>
      </c>
      <c r="K6" s="1164" t="s">
        <v>1627</v>
      </c>
    </row>
    <row r="7" spans="1:12" s="587" customFormat="1" ht="31.5">
      <c r="A7" s="1167"/>
      <c r="B7" s="1169"/>
      <c r="C7" s="1169"/>
      <c r="D7" s="1169"/>
      <c r="E7" s="1169"/>
      <c r="F7" s="1169"/>
      <c r="G7" s="788" t="s">
        <v>1628</v>
      </c>
      <c r="H7" s="788" t="s">
        <v>1629</v>
      </c>
      <c r="I7" s="788" t="s">
        <v>1630</v>
      </c>
      <c r="J7" s="1163"/>
      <c r="K7" s="1165"/>
    </row>
    <row r="8" spans="1:12" ht="15.75">
      <c r="A8" s="789"/>
      <c r="B8" s="790" t="s">
        <v>1260</v>
      </c>
      <c r="C8" s="790"/>
      <c r="D8" s="791"/>
      <c r="E8" s="792"/>
      <c r="F8" s="793"/>
      <c r="G8" s="794"/>
      <c r="H8" s="794"/>
      <c r="I8" s="794"/>
      <c r="J8" s="794"/>
      <c r="K8" s="795"/>
    </row>
    <row r="9" spans="1:12" s="589" customFormat="1" ht="31.5">
      <c r="A9" s="796" t="s">
        <v>1013</v>
      </c>
      <c r="B9" s="797" t="s">
        <v>1631</v>
      </c>
      <c r="C9" s="797"/>
      <c r="D9" s="798"/>
      <c r="E9" s="799"/>
      <c r="F9" s="800"/>
      <c r="G9" s="801"/>
      <c r="H9" s="801"/>
      <c r="I9" s="801"/>
      <c r="J9" s="801">
        <f>SUBTOTAL(9,J10:J34)</f>
        <v>0</v>
      </c>
      <c r="K9" s="802"/>
    </row>
    <row r="10" spans="1:12" s="590" customFormat="1" ht="31.5" outlineLevel="1">
      <c r="A10" s="803"/>
      <c r="B10" s="804" t="s">
        <v>1632</v>
      </c>
      <c r="C10" s="805"/>
      <c r="D10" s="634" t="s">
        <v>1014</v>
      </c>
      <c r="E10" s="806" t="s">
        <v>1015</v>
      </c>
      <c r="F10" s="807">
        <v>1</v>
      </c>
      <c r="G10" s="808"/>
      <c r="H10" s="808"/>
      <c r="I10" s="809">
        <f t="shared" ref="I10:I34" si="0">+G10+H10</f>
        <v>0</v>
      </c>
      <c r="J10" s="809">
        <f t="shared" ref="J10:J34" si="1">I10*F10</f>
        <v>0</v>
      </c>
      <c r="K10" s="810"/>
    </row>
    <row r="11" spans="1:12" s="590" customFormat="1" ht="31.5" outlineLevel="1">
      <c r="A11" s="803"/>
      <c r="B11" s="804" t="s">
        <v>1633</v>
      </c>
      <c r="C11" s="805"/>
      <c r="D11" s="805" t="s">
        <v>1016</v>
      </c>
      <c r="E11" s="806" t="s">
        <v>1015</v>
      </c>
      <c r="F11" s="811">
        <v>1</v>
      </c>
      <c r="G11" s="808"/>
      <c r="H11" s="808"/>
      <c r="I11" s="809">
        <f t="shared" si="0"/>
        <v>0</v>
      </c>
      <c r="J11" s="809">
        <f t="shared" si="1"/>
        <v>0</v>
      </c>
      <c r="K11" s="810"/>
    </row>
    <row r="12" spans="1:12" s="590" customFormat="1" ht="31.5" outlineLevel="1">
      <c r="A12" s="803"/>
      <c r="B12" s="804" t="s">
        <v>1634</v>
      </c>
      <c r="C12" s="805"/>
      <c r="D12" s="805" t="s">
        <v>1016</v>
      </c>
      <c r="E12" s="806" t="s">
        <v>1015</v>
      </c>
      <c r="F12" s="811">
        <v>1</v>
      </c>
      <c r="G12" s="808"/>
      <c r="H12" s="808"/>
      <c r="I12" s="809">
        <f t="shared" si="0"/>
        <v>0</v>
      </c>
      <c r="J12" s="809">
        <f t="shared" si="1"/>
        <v>0</v>
      </c>
      <c r="K12" s="810"/>
    </row>
    <row r="13" spans="1:12" s="590" customFormat="1" ht="47.25" outlineLevel="1">
      <c r="A13" s="803"/>
      <c r="B13" s="804" t="s">
        <v>1331</v>
      </c>
      <c r="C13" s="805" t="s">
        <v>1017</v>
      </c>
      <c r="D13" s="805" t="s">
        <v>1018</v>
      </c>
      <c r="E13" s="634" t="s">
        <v>16</v>
      </c>
      <c r="F13" s="811">
        <v>38</v>
      </c>
      <c r="G13" s="808"/>
      <c r="H13" s="808"/>
      <c r="I13" s="809">
        <f t="shared" si="0"/>
        <v>0</v>
      </c>
      <c r="J13" s="809">
        <f t="shared" si="1"/>
        <v>0</v>
      </c>
      <c r="K13" s="810"/>
    </row>
    <row r="14" spans="1:12" s="590" customFormat="1" ht="31.5" outlineLevel="1">
      <c r="A14" s="803"/>
      <c r="B14" s="804" t="s">
        <v>1331</v>
      </c>
      <c r="C14" s="805" t="s">
        <v>1019</v>
      </c>
      <c r="D14" s="805" t="s">
        <v>1020</v>
      </c>
      <c r="E14" s="634" t="s">
        <v>16</v>
      </c>
      <c r="F14" s="811">
        <v>38</v>
      </c>
      <c r="G14" s="808"/>
      <c r="H14" s="808"/>
      <c r="I14" s="809">
        <f t="shared" si="0"/>
        <v>0</v>
      </c>
      <c r="J14" s="809">
        <f t="shared" si="1"/>
        <v>0</v>
      </c>
      <c r="K14" s="810"/>
    </row>
    <row r="15" spans="1:12" s="590" customFormat="1" ht="31.5" outlineLevel="1">
      <c r="A15" s="803"/>
      <c r="B15" s="804" t="s">
        <v>1635</v>
      </c>
      <c r="C15" s="805" t="s">
        <v>1021</v>
      </c>
      <c r="D15" s="805" t="s">
        <v>1022</v>
      </c>
      <c r="E15" s="806" t="s">
        <v>1015</v>
      </c>
      <c r="F15" s="811">
        <v>2</v>
      </c>
      <c r="G15" s="808"/>
      <c r="H15" s="808"/>
      <c r="I15" s="809">
        <f t="shared" si="0"/>
        <v>0</v>
      </c>
      <c r="J15" s="809">
        <f t="shared" si="1"/>
        <v>0</v>
      </c>
      <c r="K15" s="810"/>
    </row>
    <row r="16" spans="1:12" s="590" customFormat="1" ht="31.5" outlineLevel="1">
      <c r="A16" s="803"/>
      <c r="B16" s="804" t="s">
        <v>1636</v>
      </c>
      <c r="C16" s="805" t="s">
        <v>1023</v>
      </c>
      <c r="D16" s="805" t="s">
        <v>1024</v>
      </c>
      <c r="E16" s="806" t="s">
        <v>1015</v>
      </c>
      <c r="F16" s="811">
        <v>2</v>
      </c>
      <c r="G16" s="808"/>
      <c r="H16" s="808"/>
      <c r="I16" s="809">
        <f t="shared" si="0"/>
        <v>0</v>
      </c>
      <c r="J16" s="809">
        <f t="shared" si="1"/>
        <v>0</v>
      </c>
      <c r="K16" s="810"/>
    </row>
    <row r="17" spans="1:11" s="590" customFormat="1" ht="31.5" outlineLevel="1">
      <c r="A17" s="803"/>
      <c r="B17" s="804" t="s">
        <v>1637</v>
      </c>
      <c r="C17" s="804"/>
      <c r="D17" s="805" t="s">
        <v>1016</v>
      </c>
      <c r="E17" s="806" t="s">
        <v>1015</v>
      </c>
      <c r="F17" s="811">
        <v>1</v>
      </c>
      <c r="G17" s="808"/>
      <c r="H17" s="808"/>
      <c r="I17" s="809">
        <f t="shared" si="0"/>
        <v>0</v>
      </c>
      <c r="J17" s="809">
        <f t="shared" si="1"/>
        <v>0</v>
      </c>
      <c r="K17" s="810"/>
    </row>
    <row r="18" spans="1:11" s="590" customFormat="1" ht="31.5" outlineLevel="1">
      <c r="A18" s="803"/>
      <c r="B18" s="804" t="s">
        <v>1025</v>
      </c>
      <c r="C18" s="804"/>
      <c r="D18" s="805" t="s">
        <v>1026</v>
      </c>
      <c r="E18" s="806" t="s">
        <v>1015</v>
      </c>
      <c r="F18" s="811">
        <v>1</v>
      </c>
      <c r="G18" s="808"/>
      <c r="H18" s="808"/>
      <c r="I18" s="809">
        <f t="shared" si="0"/>
        <v>0</v>
      </c>
      <c r="J18" s="809">
        <f t="shared" si="1"/>
        <v>0</v>
      </c>
      <c r="K18" s="810"/>
    </row>
    <row r="19" spans="1:11" s="590" customFormat="1" ht="31.5" outlineLevel="1">
      <c r="A19" s="803"/>
      <c r="B19" s="804" t="s">
        <v>1638</v>
      </c>
      <c r="C19" s="804"/>
      <c r="D19" s="805" t="s">
        <v>1027</v>
      </c>
      <c r="E19" s="806" t="s">
        <v>1015</v>
      </c>
      <c r="F19" s="811">
        <v>1</v>
      </c>
      <c r="G19" s="808"/>
      <c r="H19" s="808"/>
      <c r="I19" s="809">
        <f t="shared" si="0"/>
        <v>0</v>
      </c>
      <c r="J19" s="809">
        <f t="shared" si="1"/>
        <v>0</v>
      </c>
      <c r="K19" s="810"/>
    </row>
    <row r="20" spans="1:11" s="590" customFormat="1" ht="31.5" outlineLevel="1">
      <c r="A20" s="803"/>
      <c r="B20" s="804" t="s">
        <v>1639</v>
      </c>
      <c r="C20" s="804"/>
      <c r="D20" s="805" t="s">
        <v>1028</v>
      </c>
      <c r="E20" s="806" t="s">
        <v>1015</v>
      </c>
      <c r="F20" s="811">
        <v>1</v>
      </c>
      <c r="G20" s="808"/>
      <c r="H20" s="808"/>
      <c r="I20" s="809">
        <f t="shared" si="0"/>
        <v>0</v>
      </c>
      <c r="J20" s="809">
        <f t="shared" si="1"/>
        <v>0</v>
      </c>
      <c r="K20" s="810"/>
    </row>
    <row r="21" spans="1:11" s="590" customFormat="1" ht="31.5" outlineLevel="1">
      <c r="A21" s="803"/>
      <c r="B21" s="804" t="s">
        <v>1640</v>
      </c>
      <c r="C21" s="804"/>
      <c r="D21" s="805" t="s">
        <v>1028</v>
      </c>
      <c r="E21" s="806" t="s">
        <v>1015</v>
      </c>
      <c r="F21" s="811">
        <v>1</v>
      </c>
      <c r="G21" s="808"/>
      <c r="H21" s="808"/>
      <c r="I21" s="809">
        <f t="shared" si="0"/>
        <v>0</v>
      </c>
      <c r="J21" s="809">
        <f t="shared" si="1"/>
        <v>0</v>
      </c>
      <c r="K21" s="810"/>
    </row>
    <row r="22" spans="1:11" s="590" customFormat="1" ht="31.5" outlineLevel="1">
      <c r="A22" s="803"/>
      <c r="B22" s="804" t="s">
        <v>1641</v>
      </c>
      <c r="C22" s="804"/>
      <c r="D22" s="805" t="s">
        <v>1028</v>
      </c>
      <c r="E22" s="806" t="s">
        <v>1015</v>
      </c>
      <c r="F22" s="811">
        <v>1</v>
      </c>
      <c r="G22" s="808"/>
      <c r="H22" s="808"/>
      <c r="I22" s="809">
        <f t="shared" si="0"/>
        <v>0</v>
      </c>
      <c r="J22" s="809">
        <f t="shared" si="1"/>
        <v>0</v>
      </c>
      <c r="K22" s="810"/>
    </row>
    <row r="23" spans="1:11" s="590" customFormat="1" ht="31.5" outlineLevel="1">
      <c r="A23" s="803"/>
      <c r="B23" s="804" t="s">
        <v>1638</v>
      </c>
      <c r="C23" s="804"/>
      <c r="D23" s="805" t="s">
        <v>1027</v>
      </c>
      <c r="E23" s="806" t="s">
        <v>1015</v>
      </c>
      <c r="F23" s="811">
        <v>1</v>
      </c>
      <c r="G23" s="808"/>
      <c r="H23" s="808"/>
      <c r="I23" s="809">
        <f t="shared" si="0"/>
        <v>0</v>
      </c>
      <c r="J23" s="809">
        <f t="shared" si="1"/>
        <v>0</v>
      </c>
      <c r="K23" s="810"/>
    </row>
    <row r="24" spans="1:11" s="590" customFormat="1" ht="31.5" outlineLevel="1">
      <c r="A24" s="803"/>
      <c r="B24" s="804" t="s">
        <v>1642</v>
      </c>
      <c r="C24" s="804"/>
      <c r="D24" s="805" t="s">
        <v>1027</v>
      </c>
      <c r="E24" s="806" t="s">
        <v>1015</v>
      </c>
      <c r="F24" s="811">
        <v>1</v>
      </c>
      <c r="G24" s="808"/>
      <c r="H24" s="808"/>
      <c r="I24" s="809">
        <f t="shared" si="0"/>
        <v>0</v>
      </c>
      <c r="J24" s="809">
        <f t="shared" si="1"/>
        <v>0</v>
      </c>
      <c r="K24" s="810"/>
    </row>
    <row r="25" spans="1:11" s="590" customFormat="1" ht="31.5" outlineLevel="1">
      <c r="A25" s="803"/>
      <c r="B25" s="812" t="s">
        <v>1643</v>
      </c>
      <c r="C25" s="804"/>
      <c r="D25" s="805" t="s">
        <v>1029</v>
      </c>
      <c r="E25" s="634" t="s">
        <v>16</v>
      </c>
      <c r="F25" s="811">
        <v>24</v>
      </c>
      <c r="G25" s="808"/>
      <c r="H25" s="808"/>
      <c r="I25" s="809">
        <f t="shared" si="0"/>
        <v>0</v>
      </c>
      <c r="J25" s="809">
        <f t="shared" si="1"/>
        <v>0</v>
      </c>
      <c r="K25" s="810"/>
    </row>
    <row r="26" spans="1:11" s="590" customFormat="1" ht="31.5" outlineLevel="1">
      <c r="A26" s="803"/>
      <c r="B26" s="804" t="s">
        <v>1644</v>
      </c>
      <c r="C26" s="804"/>
      <c r="D26" s="805" t="s">
        <v>1029</v>
      </c>
      <c r="E26" s="634" t="s">
        <v>1030</v>
      </c>
      <c r="F26" s="811">
        <v>24</v>
      </c>
      <c r="G26" s="808"/>
      <c r="H26" s="808"/>
      <c r="I26" s="809">
        <f t="shared" si="0"/>
        <v>0</v>
      </c>
      <c r="J26" s="809">
        <f t="shared" si="1"/>
        <v>0</v>
      </c>
      <c r="K26" s="810"/>
    </row>
    <row r="27" spans="1:11" s="590" customFormat="1" ht="31.5" outlineLevel="1">
      <c r="A27" s="803"/>
      <c r="B27" s="804" t="s">
        <v>1645</v>
      </c>
      <c r="C27" s="804"/>
      <c r="D27" s="805" t="s">
        <v>1029</v>
      </c>
      <c r="E27" s="634" t="s">
        <v>16</v>
      </c>
      <c r="F27" s="811">
        <v>24</v>
      </c>
      <c r="G27" s="808"/>
      <c r="H27" s="808"/>
      <c r="I27" s="809">
        <f t="shared" si="0"/>
        <v>0</v>
      </c>
      <c r="J27" s="809">
        <f t="shared" si="1"/>
        <v>0</v>
      </c>
      <c r="K27" s="810"/>
    </row>
    <row r="28" spans="1:11" s="590" customFormat="1" ht="31.5" outlineLevel="1">
      <c r="A28" s="803"/>
      <c r="B28" s="813" t="s">
        <v>1646</v>
      </c>
      <c r="C28" s="805" t="s">
        <v>1031</v>
      </c>
      <c r="D28" s="805" t="s">
        <v>1032</v>
      </c>
      <c r="E28" s="634" t="s">
        <v>16</v>
      </c>
      <c r="F28" s="811">
        <v>24</v>
      </c>
      <c r="G28" s="808"/>
      <c r="H28" s="808"/>
      <c r="I28" s="809">
        <f t="shared" si="0"/>
        <v>0</v>
      </c>
      <c r="J28" s="809">
        <f t="shared" si="1"/>
        <v>0</v>
      </c>
      <c r="K28" s="810"/>
    </row>
    <row r="29" spans="1:11" s="590" customFormat="1" ht="31.5" outlineLevel="1">
      <c r="A29" s="803"/>
      <c r="B29" s="813" t="s">
        <v>1647</v>
      </c>
      <c r="C29" s="804" t="s">
        <v>1033</v>
      </c>
      <c r="D29" s="805" t="s">
        <v>1034</v>
      </c>
      <c r="E29" s="634" t="s">
        <v>16</v>
      </c>
      <c r="F29" s="811">
        <v>10</v>
      </c>
      <c r="G29" s="808"/>
      <c r="H29" s="808"/>
      <c r="I29" s="809">
        <f t="shared" si="0"/>
        <v>0</v>
      </c>
      <c r="J29" s="809">
        <f t="shared" si="1"/>
        <v>0</v>
      </c>
      <c r="K29" s="810"/>
    </row>
    <row r="30" spans="1:11" s="590" customFormat="1" ht="31.5" outlineLevel="1">
      <c r="A30" s="803"/>
      <c r="B30" s="804" t="s">
        <v>1648</v>
      </c>
      <c r="C30" s="804"/>
      <c r="D30" s="805" t="s">
        <v>1029</v>
      </c>
      <c r="E30" s="806" t="s">
        <v>1015</v>
      </c>
      <c r="F30" s="811">
        <v>1</v>
      </c>
      <c r="G30" s="808"/>
      <c r="H30" s="808"/>
      <c r="I30" s="809">
        <f t="shared" si="0"/>
        <v>0</v>
      </c>
      <c r="J30" s="809">
        <f t="shared" si="1"/>
        <v>0</v>
      </c>
      <c r="K30" s="810"/>
    </row>
    <row r="31" spans="1:11" s="590" customFormat="1" ht="31.5" outlineLevel="1">
      <c r="A31" s="803"/>
      <c r="B31" s="804" t="s">
        <v>1649</v>
      </c>
      <c r="C31" s="804"/>
      <c r="D31" s="805" t="s">
        <v>1029</v>
      </c>
      <c r="E31" s="806" t="s">
        <v>1015</v>
      </c>
      <c r="F31" s="811">
        <v>1</v>
      </c>
      <c r="G31" s="808"/>
      <c r="H31" s="808"/>
      <c r="I31" s="809">
        <f t="shared" si="0"/>
        <v>0</v>
      </c>
      <c r="J31" s="809">
        <f t="shared" si="1"/>
        <v>0</v>
      </c>
      <c r="K31" s="810"/>
    </row>
    <row r="32" spans="1:11" s="590" customFormat="1" ht="31.5" outlineLevel="1">
      <c r="A32" s="803"/>
      <c r="B32" s="804" t="s">
        <v>1650</v>
      </c>
      <c r="C32" s="804"/>
      <c r="D32" s="805" t="s">
        <v>1035</v>
      </c>
      <c r="E32" s="634" t="s">
        <v>1036</v>
      </c>
      <c r="F32" s="811">
        <v>27</v>
      </c>
      <c r="G32" s="808"/>
      <c r="H32" s="808"/>
      <c r="I32" s="809">
        <f t="shared" si="0"/>
        <v>0</v>
      </c>
      <c r="J32" s="809">
        <f t="shared" si="1"/>
        <v>0</v>
      </c>
      <c r="K32" s="810"/>
    </row>
    <row r="33" spans="1:11" s="590" customFormat="1" ht="31.5" outlineLevel="1">
      <c r="A33" s="803"/>
      <c r="B33" s="804" t="s">
        <v>1651</v>
      </c>
      <c r="C33" s="804"/>
      <c r="D33" s="805" t="s">
        <v>1029</v>
      </c>
      <c r="E33" s="806" t="s">
        <v>1015</v>
      </c>
      <c r="F33" s="811">
        <v>1</v>
      </c>
      <c r="G33" s="808"/>
      <c r="H33" s="808"/>
      <c r="I33" s="809">
        <f t="shared" si="0"/>
        <v>0</v>
      </c>
      <c r="J33" s="809">
        <f t="shared" si="1"/>
        <v>0</v>
      </c>
      <c r="K33" s="810"/>
    </row>
    <row r="34" spans="1:11" s="591" customFormat="1" ht="31.5" outlineLevel="1">
      <c r="A34" s="803"/>
      <c r="B34" s="814" t="s">
        <v>1652</v>
      </c>
      <c r="C34" s="814"/>
      <c r="D34" s="805" t="s">
        <v>1029</v>
      </c>
      <c r="E34" s="634" t="s">
        <v>1037</v>
      </c>
      <c r="F34" s="807">
        <v>1</v>
      </c>
      <c r="G34" s="808"/>
      <c r="H34" s="808"/>
      <c r="I34" s="809">
        <f t="shared" si="0"/>
        <v>0</v>
      </c>
      <c r="J34" s="809">
        <f t="shared" si="1"/>
        <v>0</v>
      </c>
      <c r="K34" s="815"/>
    </row>
    <row r="35" spans="1:11" s="591" customFormat="1" ht="31.5" outlineLevel="1">
      <c r="A35" s="816" t="s">
        <v>1038</v>
      </c>
      <c r="B35" s="817" t="s">
        <v>1332</v>
      </c>
      <c r="C35" s="818"/>
      <c r="D35" s="818"/>
      <c r="E35" s="818"/>
      <c r="F35" s="819"/>
      <c r="G35" s="818"/>
      <c r="H35" s="818"/>
      <c r="I35" s="820"/>
      <c r="J35" s="801">
        <f>SUBTOTAL(9,J36:J41)</f>
        <v>0</v>
      </c>
      <c r="K35" s="821"/>
    </row>
    <row r="36" spans="1:11" s="591" customFormat="1" ht="31.5" outlineLevel="1">
      <c r="A36" s="803"/>
      <c r="B36" s="812" t="s">
        <v>1653</v>
      </c>
      <c r="C36" s="822"/>
      <c r="D36" s="634" t="s">
        <v>1016</v>
      </c>
      <c r="E36" s="634" t="s">
        <v>1030</v>
      </c>
      <c r="F36" s="823">
        <v>1</v>
      </c>
      <c r="G36" s="808"/>
      <c r="H36" s="808"/>
      <c r="I36" s="809">
        <f t="shared" ref="I36:I41" si="2">+G36+H36</f>
        <v>0</v>
      </c>
      <c r="J36" s="809">
        <f t="shared" ref="J36:J41" si="3">I36*F36</f>
        <v>0</v>
      </c>
      <c r="K36" s="815"/>
    </row>
    <row r="37" spans="1:11" s="591" customFormat="1" ht="31.5" outlineLevel="1">
      <c r="A37" s="803"/>
      <c r="B37" s="812" t="s">
        <v>1654</v>
      </c>
      <c r="C37" s="822"/>
      <c r="D37" s="822" t="s">
        <v>1039</v>
      </c>
      <c r="E37" s="634" t="s">
        <v>16</v>
      </c>
      <c r="F37" s="823">
        <v>28</v>
      </c>
      <c r="G37" s="808"/>
      <c r="H37" s="808"/>
      <c r="I37" s="809">
        <f t="shared" si="2"/>
        <v>0</v>
      </c>
      <c r="J37" s="809">
        <f t="shared" si="3"/>
        <v>0</v>
      </c>
      <c r="K37" s="815"/>
    </row>
    <row r="38" spans="1:11" s="591" customFormat="1" ht="31.5" outlineLevel="1">
      <c r="A38" s="803"/>
      <c r="B38" s="812" t="s">
        <v>1655</v>
      </c>
      <c r="C38" s="822"/>
      <c r="D38" s="822" t="s">
        <v>1040</v>
      </c>
      <c r="E38" s="634" t="s">
        <v>1030</v>
      </c>
      <c r="F38" s="823">
        <v>4</v>
      </c>
      <c r="G38" s="808"/>
      <c r="H38" s="808"/>
      <c r="I38" s="809">
        <f t="shared" si="2"/>
        <v>0</v>
      </c>
      <c r="J38" s="809">
        <f t="shared" si="3"/>
        <v>0</v>
      </c>
      <c r="K38" s="815"/>
    </row>
    <row r="39" spans="1:11" s="591" customFormat="1" ht="31.5" outlineLevel="1">
      <c r="A39" s="803"/>
      <c r="B39" s="812" t="s">
        <v>1656</v>
      </c>
      <c r="C39" s="822"/>
      <c r="D39" s="634" t="s">
        <v>1016</v>
      </c>
      <c r="E39" s="822" t="s">
        <v>895</v>
      </c>
      <c r="F39" s="823">
        <v>4</v>
      </c>
      <c r="G39" s="808"/>
      <c r="H39" s="808"/>
      <c r="I39" s="809">
        <f t="shared" si="2"/>
        <v>0</v>
      </c>
      <c r="J39" s="809">
        <f t="shared" si="3"/>
        <v>0</v>
      </c>
      <c r="K39" s="815"/>
    </row>
    <row r="40" spans="1:11" s="591" customFormat="1" ht="31.5" outlineLevel="1">
      <c r="A40" s="803"/>
      <c r="B40" s="812" t="s">
        <v>1657</v>
      </c>
      <c r="C40" s="822"/>
      <c r="D40" s="634" t="s">
        <v>1016</v>
      </c>
      <c r="E40" s="634" t="s">
        <v>1037</v>
      </c>
      <c r="F40" s="823">
        <v>1</v>
      </c>
      <c r="G40" s="808"/>
      <c r="H40" s="808"/>
      <c r="I40" s="809">
        <f t="shared" si="2"/>
        <v>0</v>
      </c>
      <c r="J40" s="809">
        <f t="shared" si="3"/>
        <v>0</v>
      </c>
      <c r="K40" s="815"/>
    </row>
    <row r="41" spans="1:11" s="591" customFormat="1" ht="31.5" outlineLevel="1">
      <c r="A41" s="803"/>
      <c r="B41" s="824" t="s">
        <v>1658</v>
      </c>
      <c r="C41" s="822"/>
      <c r="D41" s="634" t="s">
        <v>1016</v>
      </c>
      <c r="E41" s="634" t="s">
        <v>1037</v>
      </c>
      <c r="F41" s="823">
        <v>1</v>
      </c>
      <c r="G41" s="808"/>
      <c r="H41" s="808"/>
      <c r="I41" s="809">
        <f t="shared" si="2"/>
        <v>0</v>
      </c>
      <c r="J41" s="809">
        <f t="shared" si="3"/>
        <v>0</v>
      </c>
      <c r="K41" s="815"/>
    </row>
    <row r="42" spans="1:11" s="591" customFormat="1" ht="31.5" outlineLevel="1">
      <c r="A42" s="825" t="s">
        <v>1047</v>
      </c>
      <c r="B42" s="817" t="s">
        <v>1333</v>
      </c>
      <c r="C42" s="818"/>
      <c r="D42" s="818"/>
      <c r="E42" s="818"/>
      <c r="F42" s="819"/>
      <c r="G42" s="818"/>
      <c r="H42" s="818"/>
      <c r="I42" s="818"/>
      <c r="J42" s="820"/>
      <c r="K42" s="821"/>
    </row>
    <row r="43" spans="1:11" s="591" customFormat="1" ht="47.25" outlineLevel="1">
      <c r="A43" s="803"/>
      <c r="B43" s="812" t="s">
        <v>1659</v>
      </c>
      <c r="C43" s="822"/>
      <c r="D43" s="822" t="s">
        <v>1048</v>
      </c>
      <c r="E43" s="806" t="s">
        <v>1015</v>
      </c>
      <c r="F43" s="823">
        <v>9</v>
      </c>
      <c r="G43" s="808"/>
      <c r="H43" s="808"/>
      <c r="I43" s="809">
        <f t="shared" ref="I43:I52" si="4">+G43+H43</f>
        <v>0</v>
      </c>
      <c r="J43" s="809">
        <f t="shared" ref="J43:J52" si="5">I43*F43</f>
        <v>0</v>
      </c>
      <c r="K43" s="815"/>
    </row>
    <row r="44" spans="1:11" s="591" customFormat="1" ht="47.25" outlineLevel="1">
      <c r="A44" s="803"/>
      <c r="B44" s="812" t="s">
        <v>1660</v>
      </c>
      <c r="C44" s="822"/>
      <c r="D44" s="822" t="s">
        <v>1048</v>
      </c>
      <c r="E44" s="806" t="s">
        <v>1015</v>
      </c>
      <c r="F44" s="823">
        <v>1</v>
      </c>
      <c r="G44" s="808"/>
      <c r="H44" s="808"/>
      <c r="I44" s="809">
        <f t="shared" si="4"/>
        <v>0</v>
      </c>
      <c r="J44" s="809">
        <f t="shared" si="5"/>
        <v>0</v>
      </c>
      <c r="K44" s="815"/>
    </row>
    <row r="45" spans="1:11" s="591" customFormat="1" ht="31.5" outlineLevel="1">
      <c r="A45" s="803"/>
      <c r="B45" s="812" t="s">
        <v>1661</v>
      </c>
      <c r="C45" s="822"/>
      <c r="D45" s="822" t="s">
        <v>1049</v>
      </c>
      <c r="E45" s="806" t="s">
        <v>1015</v>
      </c>
      <c r="F45" s="823">
        <v>10</v>
      </c>
      <c r="G45" s="808"/>
      <c r="H45" s="808"/>
      <c r="I45" s="809">
        <f t="shared" si="4"/>
        <v>0</v>
      </c>
      <c r="J45" s="809">
        <f t="shared" si="5"/>
        <v>0</v>
      </c>
      <c r="K45" s="815"/>
    </row>
    <row r="46" spans="1:11" s="591" customFormat="1" ht="31.5" outlineLevel="1">
      <c r="A46" s="803"/>
      <c r="B46" s="812" t="s">
        <v>1662</v>
      </c>
      <c r="C46" s="822"/>
      <c r="D46" s="822" t="s">
        <v>1050</v>
      </c>
      <c r="E46" s="634" t="s">
        <v>16</v>
      </c>
      <c r="F46" s="823">
        <v>420</v>
      </c>
      <c r="G46" s="808"/>
      <c r="H46" s="808"/>
      <c r="I46" s="809">
        <f t="shared" si="4"/>
        <v>0</v>
      </c>
      <c r="J46" s="809">
        <f t="shared" si="5"/>
        <v>0</v>
      </c>
      <c r="K46" s="815"/>
    </row>
    <row r="47" spans="1:11" s="591" customFormat="1" ht="31.5" outlineLevel="1">
      <c r="A47" s="803"/>
      <c r="B47" s="812" t="s">
        <v>1663</v>
      </c>
      <c r="C47" s="822"/>
      <c r="D47" s="822" t="s">
        <v>1050</v>
      </c>
      <c r="E47" s="634" t="s">
        <v>16</v>
      </c>
      <c r="F47" s="823">
        <f>10*1*3+F46</f>
        <v>450</v>
      </c>
      <c r="G47" s="808"/>
      <c r="H47" s="808"/>
      <c r="I47" s="809">
        <f t="shared" si="4"/>
        <v>0</v>
      </c>
      <c r="J47" s="809">
        <f t="shared" si="5"/>
        <v>0</v>
      </c>
      <c r="K47" s="815"/>
    </row>
    <row r="48" spans="1:11" s="591" customFormat="1" ht="31.5" outlineLevel="1">
      <c r="A48" s="803"/>
      <c r="B48" s="812" t="s">
        <v>1664</v>
      </c>
      <c r="C48" s="822"/>
      <c r="D48" s="822" t="s">
        <v>1051</v>
      </c>
      <c r="E48" s="634" t="s">
        <v>16</v>
      </c>
      <c r="F48" s="823">
        <f>F46</f>
        <v>420</v>
      </c>
      <c r="G48" s="808"/>
      <c r="H48" s="808"/>
      <c r="I48" s="809">
        <f t="shared" si="4"/>
        <v>0</v>
      </c>
      <c r="J48" s="809">
        <f t="shared" si="5"/>
        <v>0</v>
      </c>
      <c r="K48" s="815"/>
    </row>
    <row r="49" spans="1:11" s="591" customFormat="1" ht="31.5" outlineLevel="1">
      <c r="A49" s="803"/>
      <c r="B49" s="812" t="s">
        <v>1665</v>
      </c>
      <c r="C49" s="822"/>
      <c r="D49" s="822" t="s">
        <v>1051</v>
      </c>
      <c r="E49" s="634" t="s">
        <v>16</v>
      </c>
      <c r="F49" s="823">
        <v>10</v>
      </c>
      <c r="G49" s="808"/>
      <c r="H49" s="808"/>
      <c r="I49" s="809">
        <f t="shared" si="4"/>
        <v>0</v>
      </c>
      <c r="J49" s="809">
        <f t="shared" si="5"/>
        <v>0</v>
      </c>
      <c r="K49" s="815"/>
    </row>
    <row r="50" spans="1:11" s="591" customFormat="1" ht="31.5" outlineLevel="1">
      <c r="A50" s="803"/>
      <c r="B50" s="812" t="s">
        <v>1666</v>
      </c>
      <c r="C50" s="822"/>
      <c r="D50" s="822" t="s">
        <v>1051</v>
      </c>
      <c r="E50" s="634" t="s">
        <v>1037</v>
      </c>
      <c r="F50" s="823">
        <v>1</v>
      </c>
      <c r="G50" s="808"/>
      <c r="H50" s="808"/>
      <c r="I50" s="809">
        <f t="shared" si="4"/>
        <v>0</v>
      </c>
      <c r="J50" s="809">
        <f t="shared" si="5"/>
        <v>0</v>
      </c>
      <c r="K50" s="815"/>
    </row>
    <row r="51" spans="1:11" s="591" customFormat="1" ht="31.5" outlineLevel="1">
      <c r="A51" s="803"/>
      <c r="B51" s="812" t="s">
        <v>1667</v>
      </c>
      <c r="C51" s="822"/>
      <c r="D51" s="634" t="s">
        <v>1016</v>
      </c>
      <c r="E51" s="634" t="s">
        <v>1037</v>
      </c>
      <c r="F51" s="823">
        <v>1</v>
      </c>
      <c r="G51" s="808"/>
      <c r="H51" s="808"/>
      <c r="I51" s="809">
        <f t="shared" si="4"/>
        <v>0</v>
      </c>
      <c r="J51" s="809">
        <f t="shared" si="5"/>
        <v>0</v>
      </c>
      <c r="K51" s="815"/>
    </row>
    <row r="52" spans="1:11" s="591" customFormat="1" ht="31.5" outlineLevel="1">
      <c r="A52" s="803"/>
      <c r="B52" s="812" t="s">
        <v>1668</v>
      </c>
      <c r="C52" s="822"/>
      <c r="D52" s="634" t="s">
        <v>1016</v>
      </c>
      <c r="E52" s="634" t="s">
        <v>1037</v>
      </c>
      <c r="F52" s="823">
        <v>1</v>
      </c>
      <c r="G52" s="808"/>
      <c r="H52" s="808"/>
      <c r="I52" s="809">
        <f t="shared" si="4"/>
        <v>0</v>
      </c>
      <c r="J52" s="809">
        <f t="shared" si="5"/>
        <v>0</v>
      </c>
      <c r="K52" s="815"/>
    </row>
    <row r="53" spans="1:11" s="589" customFormat="1" ht="31.5">
      <c r="A53" s="796" t="s">
        <v>1052</v>
      </c>
      <c r="B53" s="797" t="s">
        <v>1669</v>
      </c>
      <c r="C53" s="797"/>
      <c r="D53" s="798"/>
      <c r="E53" s="799"/>
      <c r="F53" s="800"/>
      <c r="G53" s="798"/>
      <c r="H53" s="798"/>
      <c r="I53" s="801"/>
      <c r="J53" s="801">
        <f>SUBTOTAL(9,J54:J61)</f>
        <v>0</v>
      </c>
      <c r="K53" s="799"/>
    </row>
    <row r="54" spans="1:11" s="590" customFormat="1" ht="28.9" customHeight="1" outlineLevel="1">
      <c r="A54" s="803"/>
      <c r="B54" s="804" t="s">
        <v>1670</v>
      </c>
      <c r="C54" s="634" t="s">
        <v>1053</v>
      </c>
      <c r="D54" s="634" t="s">
        <v>1054</v>
      </c>
      <c r="E54" s="634" t="s">
        <v>1055</v>
      </c>
      <c r="F54" s="823">
        <v>1</v>
      </c>
      <c r="G54" s="808"/>
      <c r="H54" s="808"/>
      <c r="I54" s="809">
        <f t="shared" ref="I54:I61" si="6">+G54+H54</f>
        <v>0</v>
      </c>
      <c r="J54" s="809">
        <f t="shared" ref="J54:J61" si="7">I54*F54</f>
        <v>0</v>
      </c>
      <c r="K54" s="810" t="s">
        <v>1056</v>
      </c>
    </row>
    <row r="55" spans="1:11" s="590" customFormat="1" ht="47.25" outlineLevel="1">
      <c r="A55" s="803"/>
      <c r="B55" s="804" t="s">
        <v>1334</v>
      </c>
      <c r="C55" s="634" t="s">
        <v>1053</v>
      </c>
      <c r="D55" s="634" t="s">
        <v>1054</v>
      </c>
      <c r="E55" s="634" t="s">
        <v>1055</v>
      </c>
      <c r="F55" s="823">
        <v>1</v>
      </c>
      <c r="G55" s="808"/>
      <c r="H55" s="808"/>
      <c r="I55" s="809">
        <f t="shared" si="6"/>
        <v>0</v>
      </c>
      <c r="J55" s="809">
        <f t="shared" si="7"/>
        <v>0</v>
      </c>
      <c r="K55" s="810" t="s">
        <v>1056</v>
      </c>
    </row>
    <row r="56" spans="1:11" s="590" customFormat="1" ht="47.25" outlineLevel="1">
      <c r="A56" s="803"/>
      <c r="B56" s="804" t="s">
        <v>1671</v>
      </c>
      <c r="C56" s="634" t="s">
        <v>1053</v>
      </c>
      <c r="D56" s="634" t="s">
        <v>1054</v>
      </c>
      <c r="E56" s="634" t="s">
        <v>1055</v>
      </c>
      <c r="F56" s="823">
        <v>1</v>
      </c>
      <c r="G56" s="808"/>
      <c r="H56" s="808"/>
      <c r="I56" s="809">
        <f t="shared" si="6"/>
        <v>0</v>
      </c>
      <c r="J56" s="809">
        <f t="shared" si="7"/>
        <v>0</v>
      </c>
      <c r="K56" s="810" t="s">
        <v>1056</v>
      </c>
    </row>
    <row r="57" spans="1:11" s="590" customFormat="1" ht="47.25" outlineLevel="1">
      <c r="A57" s="803"/>
      <c r="B57" s="804" t="s">
        <v>1672</v>
      </c>
      <c r="C57" s="634" t="s">
        <v>1053</v>
      </c>
      <c r="D57" s="634" t="s">
        <v>1054</v>
      </c>
      <c r="E57" s="634" t="s">
        <v>1055</v>
      </c>
      <c r="F57" s="823">
        <v>1</v>
      </c>
      <c r="G57" s="808"/>
      <c r="H57" s="808"/>
      <c r="I57" s="809">
        <f t="shared" si="6"/>
        <v>0</v>
      </c>
      <c r="J57" s="809">
        <f t="shared" si="7"/>
        <v>0</v>
      </c>
      <c r="K57" s="810" t="s">
        <v>1056</v>
      </c>
    </row>
    <row r="58" spans="1:11" s="590" customFormat="1" ht="47.25" outlineLevel="1">
      <c r="A58" s="803"/>
      <c r="B58" s="804" t="s">
        <v>1673</v>
      </c>
      <c r="C58" s="634" t="s">
        <v>1053</v>
      </c>
      <c r="D58" s="634" t="s">
        <v>1054</v>
      </c>
      <c r="E58" s="634" t="s">
        <v>1055</v>
      </c>
      <c r="F58" s="823">
        <v>1</v>
      </c>
      <c r="G58" s="808"/>
      <c r="H58" s="808"/>
      <c r="I58" s="809">
        <f t="shared" si="6"/>
        <v>0</v>
      </c>
      <c r="J58" s="809">
        <f t="shared" si="7"/>
        <v>0</v>
      </c>
      <c r="K58" s="810" t="s">
        <v>1056</v>
      </c>
    </row>
    <row r="59" spans="1:11" s="590" customFormat="1" ht="47.25" outlineLevel="1">
      <c r="A59" s="803"/>
      <c r="B59" s="804" t="s">
        <v>1674</v>
      </c>
      <c r="C59" s="634" t="s">
        <v>1053</v>
      </c>
      <c r="D59" s="634" t="s">
        <v>1054</v>
      </c>
      <c r="E59" s="634" t="s">
        <v>1055</v>
      </c>
      <c r="F59" s="823">
        <v>1</v>
      </c>
      <c r="G59" s="808"/>
      <c r="H59" s="808"/>
      <c r="I59" s="809">
        <f t="shared" si="6"/>
        <v>0</v>
      </c>
      <c r="J59" s="809">
        <f t="shared" si="7"/>
        <v>0</v>
      </c>
      <c r="K59" s="810" t="s">
        <v>1056</v>
      </c>
    </row>
    <row r="60" spans="1:11" s="590" customFormat="1" ht="47.25" outlineLevel="1">
      <c r="A60" s="803"/>
      <c r="B60" s="804" t="s">
        <v>1675</v>
      </c>
      <c r="C60" s="634" t="s">
        <v>1053</v>
      </c>
      <c r="D60" s="634" t="s">
        <v>1054</v>
      </c>
      <c r="E60" s="634" t="s">
        <v>1055</v>
      </c>
      <c r="F60" s="823">
        <v>1</v>
      </c>
      <c r="G60" s="808"/>
      <c r="H60" s="808"/>
      <c r="I60" s="809">
        <f t="shared" si="6"/>
        <v>0</v>
      </c>
      <c r="J60" s="809">
        <f t="shared" si="7"/>
        <v>0</v>
      </c>
      <c r="K60" s="810" t="s">
        <v>1056</v>
      </c>
    </row>
    <row r="61" spans="1:11" s="590" customFormat="1" ht="47.25" outlineLevel="1">
      <c r="A61" s="803"/>
      <c r="B61" s="804" t="s">
        <v>1676</v>
      </c>
      <c r="C61" s="634" t="s">
        <v>1053</v>
      </c>
      <c r="D61" s="634" t="s">
        <v>1054</v>
      </c>
      <c r="E61" s="634" t="s">
        <v>1055</v>
      </c>
      <c r="F61" s="823">
        <v>1</v>
      </c>
      <c r="G61" s="808"/>
      <c r="H61" s="808"/>
      <c r="I61" s="809">
        <f t="shared" si="6"/>
        <v>0</v>
      </c>
      <c r="J61" s="809">
        <f t="shared" si="7"/>
        <v>0</v>
      </c>
      <c r="K61" s="810" t="s">
        <v>1056</v>
      </c>
    </row>
    <row r="62" spans="1:11" s="589" customFormat="1" ht="31.5">
      <c r="A62" s="796" t="s">
        <v>1057</v>
      </c>
      <c r="B62" s="797" t="s">
        <v>1677</v>
      </c>
      <c r="C62" s="797"/>
      <c r="D62" s="798"/>
      <c r="E62" s="799"/>
      <c r="F62" s="800"/>
      <c r="G62" s="799"/>
      <c r="H62" s="799"/>
      <c r="I62" s="799"/>
      <c r="J62" s="801">
        <f>SUBTOTAL(9,J63:J79)</f>
        <v>0</v>
      </c>
      <c r="K62" s="799"/>
    </row>
    <row r="63" spans="1:11" s="590" customFormat="1" ht="31.5" outlineLevel="1">
      <c r="A63" s="826"/>
      <c r="B63" s="827" t="s">
        <v>1335</v>
      </c>
      <c r="C63" s="822"/>
      <c r="D63" s="822"/>
      <c r="E63" s="822"/>
      <c r="F63" s="828"/>
      <c r="G63" s="808"/>
      <c r="H63" s="808"/>
      <c r="I63" s="809"/>
      <c r="J63" s="809"/>
      <c r="K63" s="810"/>
    </row>
    <row r="64" spans="1:11" s="590" customFormat="1" ht="23.25" customHeight="1" outlineLevel="1">
      <c r="A64" s="803"/>
      <c r="B64" s="812" t="s">
        <v>1058</v>
      </c>
      <c r="C64" s="829"/>
      <c r="D64" s="822" t="s">
        <v>1059</v>
      </c>
      <c r="E64" s="634" t="s">
        <v>16</v>
      </c>
      <c r="F64" s="823">
        <v>8</v>
      </c>
      <c r="G64" s="808"/>
      <c r="H64" s="808"/>
      <c r="I64" s="809">
        <f>+G64+H64</f>
        <v>0</v>
      </c>
      <c r="J64" s="809">
        <f>I64*F64</f>
        <v>0</v>
      </c>
      <c r="K64" s="810"/>
    </row>
    <row r="65" spans="1:11" s="590" customFormat="1" ht="31.5" outlineLevel="1">
      <c r="A65" s="826"/>
      <c r="B65" s="827" t="s">
        <v>1336</v>
      </c>
      <c r="C65" s="822"/>
      <c r="D65" s="822"/>
      <c r="E65" s="822"/>
      <c r="F65" s="823"/>
      <c r="G65" s="808"/>
      <c r="H65" s="808"/>
      <c r="I65" s="809"/>
      <c r="J65" s="809"/>
      <c r="K65" s="810"/>
    </row>
    <row r="66" spans="1:11" s="590" customFormat="1" ht="31.5" outlineLevel="1">
      <c r="A66" s="803"/>
      <c r="B66" s="812" t="s">
        <v>1060</v>
      </c>
      <c r="C66" s="829"/>
      <c r="D66" s="822" t="s">
        <v>1059</v>
      </c>
      <c r="E66" s="634" t="s">
        <v>16</v>
      </c>
      <c r="F66" s="823">
        <v>16</v>
      </c>
      <c r="G66" s="808"/>
      <c r="H66" s="808"/>
      <c r="I66" s="809">
        <f>+G66+H66</f>
        <v>0</v>
      </c>
      <c r="J66" s="809">
        <f>I66*F66</f>
        <v>0</v>
      </c>
      <c r="K66" s="810"/>
    </row>
    <row r="67" spans="1:11" s="590" customFormat="1" ht="31.5" outlineLevel="1">
      <c r="A67" s="826"/>
      <c r="B67" s="827" t="s">
        <v>1337</v>
      </c>
      <c r="C67" s="822"/>
      <c r="D67" s="822"/>
      <c r="E67" s="822"/>
      <c r="F67" s="823"/>
      <c r="G67" s="808"/>
      <c r="H67" s="808"/>
      <c r="I67" s="809"/>
      <c r="J67" s="809"/>
      <c r="K67" s="810"/>
    </row>
    <row r="68" spans="1:11" s="590" customFormat="1" ht="15.75" outlineLevel="1">
      <c r="A68" s="803"/>
      <c r="B68" s="812" t="s">
        <v>1061</v>
      </c>
      <c r="C68" s="822"/>
      <c r="D68" s="822" t="s">
        <v>1059</v>
      </c>
      <c r="E68" s="634" t="s">
        <v>16</v>
      </c>
      <c r="F68" s="823">
        <v>28</v>
      </c>
      <c r="G68" s="808"/>
      <c r="H68" s="808"/>
      <c r="I68" s="809">
        <f>+G68+H68</f>
        <v>0</v>
      </c>
      <c r="J68" s="809">
        <f>I68*F68</f>
        <v>0</v>
      </c>
      <c r="K68" s="810"/>
    </row>
    <row r="69" spans="1:11" s="590" customFormat="1" ht="31.5" outlineLevel="1">
      <c r="A69" s="826"/>
      <c r="B69" s="827" t="s">
        <v>1338</v>
      </c>
      <c r="C69" s="822"/>
      <c r="D69" s="822"/>
      <c r="E69" s="822"/>
      <c r="F69" s="823"/>
      <c r="G69" s="808"/>
      <c r="H69" s="808"/>
      <c r="I69" s="809"/>
      <c r="J69" s="809"/>
      <c r="K69" s="810"/>
    </row>
    <row r="70" spans="1:11" s="590" customFormat="1" ht="15.75" outlineLevel="1">
      <c r="A70" s="803"/>
      <c r="B70" s="812" t="s">
        <v>1062</v>
      </c>
      <c r="C70" s="822"/>
      <c r="D70" s="822" t="s">
        <v>1059</v>
      </c>
      <c r="E70" s="634" t="s">
        <v>16</v>
      </c>
      <c r="F70" s="823">
        <v>10</v>
      </c>
      <c r="G70" s="808"/>
      <c r="H70" s="808"/>
      <c r="I70" s="809">
        <f>+G70+H70</f>
        <v>0</v>
      </c>
      <c r="J70" s="809">
        <f>I70*F70</f>
        <v>0</v>
      </c>
      <c r="K70" s="810"/>
    </row>
    <row r="71" spans="1:11" s="590" customFormat="1" ht="31.5" outlineLevel="1">
      <c r="A71" s="826"/>
      <c r="B71" s="827" t="s">
        <v>1339</v>
      </c>
      <c r="C71" s="822"/>
      <c r="D71" s="822"/>
      <c r="E71" s="822"/>
      <c r="F71" s="823"/>
      <c r="G71" s="808"/>
      <c r="H71" s="808"/>
      <c r="I71" s="809"/>
      <c r="J71" s="809"/>
      <c r="K71" s="810"/>
    </row>
    <row r="72" spans="1:11" s="590" customFormat="1" ht="15.75" outlineLevel="1">
      <c r="A72" s="803"/>
      <c r="B72" s="812" t="s">
        <v>1062</v>
      </c>
      <c r="C72" s="822"/>
      <c r="D72" s="822" t="s">
        <v>1059</v>
      </c>
      <c r="E72" s="634" t="s">
        <v>16</v>
      </c>
      <c r="F72" s="823">
        <v>15</v>
      </c>
      <c r="G72" s="808"/>
      <c r="H72" s="808"/>
      <c r="I72" s="809">
        <f>+G72+H72</f>
        <v>0</v>
      </c>
      <c r="J72" s="809">
        <f>I72*F72</f>
        <v>0</v>
      </c>
      <c r="K72" s="810"/>
    </row>
    <row r="73" spans="1:11" s="590" customFormat="1" ht="31.5" outlineLevel="1">
      <c r="A73" s="826"/>
      <c r="B73" s="827" t="s">
        <v>1340</v>
      </c>
      <c r="C73" s="822"/>
      <c r="D73" s="822"/>
      <c r="E73" s="822"/>
      <c r="F73" s="823"/>
      <c r="G73" s="808"/>
      <c r="H73" s="808"/>
      <c r="I73" s="809"/>
      <c r="J73" s="809"/>
      <c r="K73" s="810"/>
    </row>
    <row r="74" spans="1:11" s="590" customFormat="1" ht="15.75" outlineLevel="1">
      <c r="A74" s="803"/>
      <c r="B74" s="812" t="s">
        <v>1062</v>
      </c>
      <c r="C74" s="822"/>
      <c r="D74" s="822" t="s">
        <v>1059</v>
      </c>
      <c r="E74" s="634" t="s">
        <v>16</v>
      </c>
      <c r="F74" s="823">
        <v>20</v>
      </c>
      <c r="G74" s="808"/>
      <c r="H74" s="808"/>
      <c r="I74" s="809">
        <f>+G74+H74</f>
        <v>0</v>
      </c>
      <c r="J74" s="809">
        <f>I74*F74</f>
        <v>0</v>
      </c>
      <c r="K74" s="810"/>
    </row>
    <row r="75" spans="1:11" s="590" customFormat="1" ht="31.5" outlineLevel="1">
      <c r="A75" s="826"/>
      <c r="B75" s="827" t="s">
        <v>1341</v>
      </c>
      <c r="C75" s="822"/>
      <c r="D75" s="822"/>
      <c r="E75" s="822"/>
      <c r="F75" s="823"/>
      <c r="G75" s="808"/>
      <c r="H75" s="808"/>
      <c r="I75" s="809"/>
      <c r="J75" s="809"/>
      <c r="K75" s="810"/>
    </row>
    <row r="76" spans="1:11" s="590" customFormat="1" ht="15.75" outlineLevel="1">
      <c r="A76" s="803"/>
      <c r="B76" s="812" t="s">
        <v>1063</v>
      </c>
      <c r="C76" s="822"/>
      <c r="D76" s="822" t="s">
        <v>1059</v>
      </c>
      <c r="E76" s="634" t="s">
        <v>16</v>
      </c>
      <c r="F76" s="823">
        <v>25</v>
      </c>
      <c r="G76" s="808"/>
      <c r="H76" s="808"/>
      <c r="I76" s="809">
        <f>+G76+H76</f>
        <v>0</v>
      </c>
      <c r="J76" s="809">
        <f>I76*F76</f>
        <v>0</v>
      </c>
      <c r="K76" s="810"/>
    </row>
    <row r="77" spans="1:11" s="590" customFormat="1" ht="31.5" outlineLevel="1">
      <c r="A77" s="826"/>
      <c r="B77" s="827" t="s">
        <v>1342</v>
      </c>
      <c r="C77" s="822"/>
      <c r="D77" s="822"/>
      <c r="E77" s="822"/>
      <c r="F77" s="823"/>
      <c r="G77" s="808"/>
      <c r="H77" s="808"/>
      <c r="I77" s="809"/>
      <c r="J77" s="809"/>
      <c r="K77" s="810"/>
    </row>
    <row r="78" spans="1:11" s="590" customFormat="1" ht="15.75" outlineLevel="1">
      <c r="A78" s="803"/>
      <c r="B78" s="812" t="s">
        <v>1063</v>
      </c>
      <c r="C78" s="822"/>
      <c r="D78" s="822" t="s">
        <v>1059</v>
      </c>
      <c r="E78" s="634" t="s">
        <v>16</v>
      </c>
      <c r="F78" s="823">
        <v>98</v>
      </c>
      <c r="G78" s="808"/>
      <c r="H78" s="808"/>
      <c r="I78" s="809">
        <f>+G78+H78</f>
        <v>0</v>
      </c>
      <c r="J78" s="809">
        <f>I78*F78</f>
        <v>0</v>
      </c>
      <c r="K78" s="810"/>
    </row>
    <row r="79" spans="1:11" s="591" customFormat="1" ht="31.5" outlineLevel="1">
      <c r="A79" s="803"/>
      <c r="B79" s="824" t="s">
        <v>1658</v>
      </c>
      <c r="C79" s="822"/>
      <c r="D79" s="634" t="s">
        <v>1016</v>
      </c>
      <c r="E79" s="634" t="s">
        <v>1037</v>
      </c>
      <c r="F79" s="823">
        <v>1</v>
      </c>
      <c r="G79" s="808"/>
      <c r="H79" s="808"/>
      <c r="I79" s="809">
        <f>+G79+H79</f>
        <v>0</v>
      </c>
      <c r="J79" s="809">
        <f>I79*F79</f>
        <v>0</v>
      </c>
      <c r="K79" s="815"/>
    </row>
    <row r="80" spans="1:11" s="591" customFormat="1" ht="31.5" outlineLevel="1">
      <c r="A80" s="816" t="s">
        <v>1064</v>
      </c>
      <c r="B80" s="817" t="s">
        <v>1343</v>
      </c>
      <c r="C80" s="818"/>
      <c r="D80" s="818"/>
      <c r="E80" s="818"/>
      <c r="F80" s="819"/>
      <c r="G80" s="808"/>
      <c r="H80" s="808"/>
      <c r="I80" s="820"/>
      <c r="J80" s="801">
        <f>SUBTOTAL(9,J81:J86)</f>
        <v>0</v>
      </c>
      <c r="K80" s="821"/>
    </row>
    <row r="81" spans="1:11" s="591" customFormat="1" ht="31.5" outlineLevel="1">
      <c r="A81" s="803"/>
      <c r="B81" s="812" t="s">
        <v>1678</v>
      </c>
      <c r="C81" s="822" t="s">
        <v>1065</v>
      </c>
      <c r="D81" s="634" t="s">
        <v>1054</v>
      </c>
      <c r="E81" s="634" t="s">
        <v>16</v>
      </c>
      <c r="F81" s="823">
        <f>63+4*6+20</f>
        <v>107</v>
      </c>
      <c r="G81" s="808"/>
      <c r="H81" s="808"/>
      <c r="I81" s="809">
        <f t="shared" ref="I81:I86" si="8">+G81+H81</f>
        <v>0</v>
      </c>
      <c r="J81" s="809">
        <f t="shared" ref="J81:J86" si="9">I81*F81</f>
        <v>0</v>
      </c>
      <c r="K81" s="815"/>
    </row>
    <row r="82" spans="1:11" s="591" customFormat="1" ht="31.5" outlineLevel="1">
      <c r="A82" s="803"/>
      <c r="B82" s="812" t="s">
        <v>1679</v>
      </c>
      <c r="C82" s="822" t="s">
        <v>1066</v>
      </c>
      <c r="D82" s="634" t="s">
        <v>1054</v>
      </c>
      <c r="E82" s="634" t="s">
        <v>16</v>
      </c>
      <c r="F82" s="823">
        <v>96</v>
      </c>
      <c r="G82" s="808"/>
      <c r="H82" s="808"/>
      <c r="I82" s="809">
        <f t="shared" si="8"/>
        <v>0</v>
      </c>
      <c r="J82" s="809">
        <f t="shared" si="9"/>
        <v>0</v>
      </c>
      <c r="K82" s="815"/>
    </row>
    <row r="83" spans="1:11" s="591" customFormat="1" ht="31.5" outlineLevel="1">
      <c r="A83" s="803"/>
      <c r="B83" s="812" t="s">
        <v>1680</v>
      </c>
      <c r="C83" s="822" t="s">
        <v>1066</v>
      </c>
      <c r="D83" s="634" t="s">
        <v>1054</v>
      </c>
      <c r="E83" s="634" t="s">
        <v>16</v>
      </c>
      <c r="F83" s="823">
        <v>70</v>
      </c>
      <c r="G83" s="808"/>
      <c r="H83" s="808"/>
      <c r="I83" s="809">
        <f t="shared" si="8"/>
        <v>0</v>
      </c>
      <c r="J83" s="809">
        <f t="shared" si="9"/>
        <v>0</v>
      </c>
      <c r="K83" s="815"/>
    </row>
    <row r="84" spans="1:11" s="591" customFormat="1" ht="63" outlineLevel="1">
      <c r="A84" s="803"/>
      <c r="B84" s="812" t="s">
        <v>1681</v>
      </c>
      <c r="C84" s="822"/>
      <c r="D84" s="634" t="s">
        <v>1016</v>
      </c>
      <c r="E84" s="634" t="s">
        <v>1037</v>
      </c>
      <c r="F84" s="823">
        <v>1</v>
      </c>
      <c r="G84" s="808"/>
      <c r="H84" s="808"/>
      <c r="I84" s="809">
        <f t="shared" si="8"/>
        <v>0</v>
      </c>
      <c r="J84" s="809">
        <f t="shared" si="9"/>
        <v>0</v>
      </c>
      <c r="K84" s="815"/>
    </row>
    <row r="85" spans="1:11" s="591" customFormat="1" ht="47.25" outlineLevel="1">
      <c r="A85" s="803"/>
      <c r="B85" s="812" t="s">
        <v>1682</v>
      </c>
      <c r="C85" s="822"/>
      <c r="D85" s="634" t="s">
        <v>1016</v>
      </c>
      <c r="E85" s="634" t="s">
        <v>1037</v>
      </c>
      <c r="F85" s="823">
        <v>1</v>
      </c>
      <c r="G85" s="808"/>
      <c r="H85" s="808"/>
      <c r="I85" s="809">
        <f t="shared" si="8"/>
        <v>0</v>
      </c>
      <c r="J85" s="809">
        <f t="shared" si="9"/>
        <v>0</v>
      </c>
      <c r="K85" s="815"/>
    </row>
    <row r="86" spans="1:11" s="591" customFormat="1" ht="31.5" outlineLevel="1">
      <c r="A86" s="803"/>
      <c r="B86" s="812" t="s">
        <v>1683</v>
      </c>
      <c r="C86" s="822"/>
      <c r="D86" s="634" t="s">
        <v>1016</v>
      </c>
      <c r="E86" s="634" t="s">
        <v>1037</v>
      </c>
      <c r="F86" s="823">
        <v>1</v>
      </c>
      <c r="G86" s="808"/>
      <c r="H86" s="808"/>
      <c r="I86" s="809">
        <f t="shared" si="8"/>
        <v>0</v>
      </c>
      <c r="J86" s="809">
        <f t="shared" si="9"/>
        <v>0</v>
      </c>
      <c r="K86" s="815"/>
    </row>
    <row r="87" spans="1:11" s="591" customFormat="1" ht="31.5" outlineLevel="1" collapsed="1">
      <c r="A87" s="825" t="s">
        <v>1067</v>
      </c>
      <c r="B87" s="817" t="s">
        <v>1344</v>
      </c>
      <c r="C87" s="818"/>
      <c r="D87" s="818"/>
      <c r="E87" s="818"/>
      <c r="F87" s="819"/>
      <c r="G87" s="808"/>
      <c r="H87" s="808"/>
      <c r="I87" s="820"/>
      <c r="J87" s="801">
        <f>SUBTOTAL(9,J88:J111)</f>
        <v>0</v>
      </c>
      <c r="K87" s="821"/>
    </row>
    <row r="88" spans="1:11" s="591" customFormat="1" ht="31.5" outlineLevel="1">
      <c r="A88" s="803"/>
      <c r="B88" s="797" t="s">
        <v>1684</v>
      </c>
      <c r="C88" s="822"/>
      <c r="D88" s="822"/>
      <c r="E88" s="634"/>
      <c r="F88" s="823"/>
      <c r="G88" s="808"/>
      <c r="H88" s="808"/>
      <c r="I88" s="809"/>
      <c r="J88" s="809"/>
      <c r="K88" s="815"/>
    </row>
    <row r="89" spans="1:11" s="591" customFormat="1" ht="47.25" outlineLevel="1">
      <c r="A89" s="803"/>
      <c r="B89" s="812" t="s">
        <v>1685</v>
      </c>
      <c r="C89" s="822"/>
      <c r="D89" s="822" t="s">
        <v>1048</v>
      </c>
      <c r="E89" s="806" t="s">
        <v>1015</v>
      </c>
      <c r="F89" s="823">
        <f>8+8</f>
        <v>16</v>
      </c>
      <c r="G89" s="808"/>
      <c r="H89" s="808"/>
      <c r="I89" s="809">
        <f>+G89+H89</f>
        <v>0</v>
      </c>
      <c r="J89" s="809">
        <f>I89*F89</f>
        <v>0</v>
      </c>
      <c r="K89" s="815"/>
    </row>
    <row r="90" spans="1:11" s="591" customFormat="1" ht="47.25" outlineLevel="1">
      <c r="A90" s="803"/>
      <c r="B90" s="812" t="s">
        <v>1686</v>
      </c>
      <c r="C90" s="822"/>
      <c r="D90" s="822" t="s">
        <v>1048</v>
      </c>
      <c r="E90" s="806" t="s">
        <v>1015</v>
      </c>
      <c r="F90" s="823">
        <f>40+64+37+15</f>
        <v>156</v>
      </c>
      <c r="G90" s="808"/>
      <c r="H90" s="808"/>
      <c r="I90" s="809">
        <f t="shared" ref="I90:I103" si="10">+G90+H90</f>
        <v>0</v>
      </c>
      <c r="J90" s="809">
        <f t="shared" ref="J90:J103" si="11">I90*F90</f>
        <v>0</v>
      </c>
      <c r="K90" s="815"/>
    </row>
    <row r="91" spans="1:11" s="591" customFormat="1" ht="31.5" outlineLevel="1">
      <c r="A91" s="803"/>
      <c r="B91" s="812" t="s">
        <v>1687</v>
      </c>
      <c r="C91" s="822"/>
      <c r="D91" s="822" t="s">
        <v>1048</v>
      </c>
      <c r="E91" s="806" t="s">
        <v>1015</v>
      </c>
      <c r="F91" s="823">
        <v>13</v>
      </c>
      <c r="G91" s="808"/>
      <c r="H91" s="808"/>
      <c r="I91" s="809">
        <f t="shared" si="10"/>
        <v>0</v>
      </c>
      <c r="J91" s="809">
        <f t="shared" si="11"/>
        <v>0</v>
      </c>
      <c r="K91" s="815"/>
    </row>
    <row r="92" spans="1:11" s="591" customFormat="1" ht="31.5" outlineLevel="1">
      <c r="A92" s="803"/>
      <c r="B92" s="812" t="s">
        <v>1688</v>
      </c>
      <c r="C92" s="822"/>
      <c r="D92" s="822" t="s">
        <v>1048</v>
      </c>
      <c r="E92" s="806" t="s">
        <v>1015</v>
      </c>
      <c r="F92" s="823">
        <v>16</v>
      </c>
      <c r="G92" s="808"/>
      <c r="H92" s="808"/>
      <c r="I92" s="809">
        <f t="shared" si="10"/>
        <v>0</v>
      </c>
      <c r="J92" s="809">
        <f t="shared" si="11"/>
        <v>0</v>
      </c>
      <c r="K92" s="815"/>
    </row>
    <row r="93" spans="1:11" s="591" customFormat="1" ht="47.25" outlineLevel="1">
      <c r="A93" s="803"/>
      <c r="B93" s="812" t="s">
        <v>1689</v>
      </c>
      <c r="C93" s="822"/>
      <c r="D93" s="822" t="s">
        <v>1068</v>
      </c>
      <c r="E93" s="806" t="s">
        <v>1015</v>
      </c>
      <c r="F93" s="823">
        <v>2</v>
      </c>
      <c r="G93" s="808"/>
      <c r="H93" s="808"/>
      <c r="I93" s="809">
        <f t="shared" si="10"/>
        <v>0</v>
      </c>
      <c r="J93" s="809">
        <f t="shared" si="11"/>
        <v>0</v>
      </c>
      <c r="K93" s="815"/>
    </row>
    <row r="94" spans="1:11" s="591" customFormat="1" ht="47.25" outlineLevel="1">
      <c r="A94" s="803"/>
      <c r="B94" s="812" t="s">
        <v>1690</v>
      </c>
      <c r="C94" s="822"/>
      <c r="D94" s="822" t="s">
        <v>1068</v>
      </c>
      <c r="E94" s="806" t="s">
        <v>1015</v>
      </c>
      <c r="F94" s="823">
        <v>3</v>
      </c>
      <c r="G94" s="808"/>
      <c r="H94" s="808"/>
      <c r="I94" s="809">
        <f t="shared" si="10"/>
        <v>0</v>
      </c>
      <c r="J94" s="809">
        <f t="shared" si="11"/>
        <v>0</v>
      </c>
      <c r="K94" s="815"/>
    </row>
    <row r="95" spans="1:11" s="591" customFormat="1" ht="47.25" outlineLevel="1">
      <c r="A95" s="803"/>
      <c r="B95" s="812" t="s">
        <v>1691</v>
      </c>
      <c r="C95" s="822"/>
      <c r="D95" s="822" t="s">
        <v>1068</v>
      </c>
      <c r="E95" s="806" t="s">
        <v>1015</v>
      </c>
      <c r="F95" s="823">
        <v>5</v>
      </c>
      <c r="G95" s="808"/>
      <c r="H95" s="808"/>
      <c r="I95" s="809">
        <f t="shared" si="10"/>
        <v>0</v>
      </c>
      <c r="J95" s="809">
        <f t="shared" si="11"/>
        <v>0</v>
      </c>
      <c r="K95" s="815"/>
    </row>
    <row r="96" spans="1:11" s="591" customFormat="1" ht="47.25" outlineLevel="1">
      <c r="A96" s="803"/>
      <c r="B96" s="812" t="s">
        <v>1692</v>
      </c>
      <c r="C96" s="822"/>
      <c r="D96" s="822" t="s">
        <v>1068</v>
      </c>
      <c r="E96" s="806" t="s">
        <v>1015</v>
      </c>
      <c r="F96" s="823">
        <v>1</v>
      </c>
      <c r="G96" s="808"/>
      <c r="H96" s="808"/>
      <c r="I96" s="809">
        <f t="shared" si="10"/>
        <v>0</v>
      </c>
      <c r="J96" s="809">
        <f t="shared" si="11"/>
        <v>0</v>
      </c>
      <c r="K96" s="815"/>
    </row>
    <row r="97" spans="1:11" s="591" customFormat="1" ht="47.25" outlineLevel="1">
      <c r="A97" s="803"/>
      <c r="B97" s="812" t="s">
        <v>1693</v>
      </c>
      <c r="C97" s="822"/>
      <c r="D97" s="822" t="s">
        <v>1068</v>
      </c>
      <c r="E97" s="806" t="s">
        <v>1015</v>
      </c>
      <c r="F97" s="823">
        <v>1</v>
      </c>
      <c r="G97" s="808"/>
      <c r="H97" s="808"/>
      <c r="I97" s="809">
        <f t="shared" si="10"/>
        <v>0</v>
      </c>
      <c r="J97" s="809">
        <f t="shared" si="11"/>
        <v>0</v>
      </c>
      <c r="K97" s="815"/>
    </row>
    <row r="98" spans="1:11" s="591" customFormat="1" ht="31.5" outlineLevel="1">
      <c r="A98" s="803"/>
      <c r="B98" s="812" t="s">
        <v>1694</v>
      </c>
      <c r="C98" s="822"/>
      <c r="D98" s="822" t="s">
        <v>1050</v>
      </c>
      <c r="E98" s="634" t="s">
        <v>16</v>
      </c>
      <c r="F98" s="823">
        <f>96+18+7*4+88+18+7*4+79+18+7*4+71+18+7*4+62+18+7*4+54+18+7*4+45+18+7*4</f>
        <v>817</v>
      </c>
      <c r="G98" s="808"/>
      <c r="H98" s="808"/>
      <c r="I98" s="809">
        <f t="shared" si="10"/>
        <v>0</v>
      </c>
      <c r="J98" s="809">
        <f t="shared" si="11"/>
        <v>0</v>
      </c>
      <c r="K98" s="815"/>
    </row>
    <row r="99" spans="1:11" s="591" customFormat="1" ht="31.5" outlineLevel="1">
      <c r="A99" s="803"/>
      <c r="B99" s="812" t="s">
        <v>1695</v>
      </c>
      <c r="C99" s="822"/>
      <c r="D99" s="822" t="s">
        <v>1050</v>
      </c>
      <c r="E99" s="634" t="s">
        <v>16</v>
      </c>
      <c r="F99" s="823">
        <f>26+26+39*3+73*5+73*8+73*9+122+122</f>
        <v>2019</v>
      </c>
      <c r="G99" s="808"/>
      <c r="H99" s="808"/>
      <c r="I99" s="809">
        <f>+G99+H99</f>
        <v>0</v>
      </c>
      <c r="J99" s="809">
        <f>I99*F99</f>
        <v>0</v>
      </c>
      <c r="K99" s="815"/>
    </row>
    <row r="100" spans="1:11" s="591" customFormat="1" ht="31.5" outlineLevel="1">
      <c r="A100" s="803"/>
      <c r="B100" s="812" t="s">
        <v>1664</v>
      </c>
      <c r="C100" s="822"/>
      <c r="D100" s="822" t="s">
        <v>1051</v>
      </c>
      <c r="E100" s="634" t="s">
        <v>16</v>
      </c>
      <c r="F100" s="823">
        <f>1950</f>
        <v>1950</v>
      </c>
      <c r="G100" s="808"/>
      <c r="H100" s="808"/>
      <c r="I100" s="809">
        <f t="shared" si="10"/>
        <v>0</v>
      </c>
      <c r="J100" s="809">
        <f t="shared" si="11"/>
        <v>0</v>
      </c>
      <c r="K100" s="815"/>
    </row>
    <row r="101" spans="1:11" s="591" customFormat="1" ht="31.5" outlineLevel="1">
      <c r="A101" s="803"/>
      <c r="B101" s="812" t="s">
        <v>1665</v>
      </c>
      <c r="C101" s="822"/>
      <c r="D101" s="822" t="s">
        <v>1051</v>
      </c>
      <c r="E101" s="634" t="s">
        <v>16</v>
      </c>
      <c r="F101" s="823">
        <f>(F98+F99)*0.1</f>
        <v>283.60000000000002</v>
      </c>
      <c r="G101" s="808"/>
      <c r="H101" s="808"/>
      <c r="I101" s="809">
        <f t="shared" si="10"/>
        <v>0</v>
      </c>
      <c r="J101" s="809">
        <f t="shared" si="11"/>
        <v>0</v>
      </c>
      <c r="K101" s="815"/>
    </row>
    <row r="102" spans="1:11" s="591" customFormat="1" ht="31.5" outlineLevel="1">
      <c r="A102" s="803"/>
      <c r="B102" s="812" t="s">
        <v>1666</v>
      </c>
      <c r="C102" s="822"/>
      <c r="D102" s="822" t="s">
        <v>1069</v>
      </c>
      <c r="E102" s="634" t="s">
        <v>1037</v>
      </c>
      <c r="F102" s="823">
        <v>1</v>
      </c>
      <c r="G102" s="808"/>
      <c r="H102" s="808"/>
      <c r="I102" s="809">
        <f t="shared" si="10"/>
        <v>0</v>
      </c>
      <c r="J102" s="809">
        <f t="shared" si="11"/>
        <v>0</v>
      </c>
      <c r="K102" s="815"/>
    </row>
    <row r="103" spans="1:11" s="591" customFormat="1" ht="31.5" outlineLevel="1">
      <c r="A103" s="803"/>
      <c r="B103" s="812" t="s">
        <v>1668</v>
      </c>
      <c r="C103" s="822"/>
      <c r="D103" s="634" t="s">
        <v>1016</v>
      </c>
      <c r="E103" s="634" t="s">
        <v>1037</v>
      </c>
      <c r="F103" s="823">
        <v>1</v>
      </c>
      <c r="G103" s="808"/>
      <c r="H103" s="808"/>
      <c r="I103" s="809">
        <f t="shared" si="10"/>
        <v>0</v>
      </c>
      <c r="J103" s="809">
        <f t="shared" si="11"/>
        <v>0</v>
      </c>
      <c r="K103" s="815"/>
    </row>
    <row r="104" spans="1:11" s="591" customFormat="1" ht="31.5" outlineLevel="1">
      <c r="A104" s="803"/>
      <c r="B104" s="797" t="s">
        <v>1696</v>
      </c>
      <c r="C104" s="822"/>
      <c r="D104" s="822"/>
      <c r="E104" s="634"/>
      <c r="F104" s="823"/>
      <c r="G104" s="808"/>
      <c r="H104" s="808"/>
      <c r="I104" s="809"/>
      <c r="J104" s="809"/>
      <c r="K104" s="815"/>
    </row>
    <row r="105" spans="1:11" s="591" customFormat="1" ht="31.5" outlineLevel="1">
      <c r="A105" s="803"/>
      <c r="B105" s="812" t="s">
        <v>1697</v>
      </c>
      <c r="C105" s="822"/>
      <c r="D105" s="822" t="s">
        <v>1068</v>
      </c>
      <c r="E105" s="806" t="s">
        <v>1015</v>
      </c>
      <c r="F105" s="823">
        <v>35</v>
      </c>
      <c r="G105" s="808"/>
      <c r="H105" s="808"/>
      <c r="I105" s="809">
        <f t="shared" ref="I105:I111" si="12">+G105+H105</f>
        <v>0</v>
      </c>
      <c r="J105" s="809">
        <f t="shared" ref="J105:J111" si="13">I105*F105</f>
        <v>0</v>
      </c>
      <c r="K105" s="815"/>
    </row>
    <row r="106" spans="1:11" s="591" customFormat="1" ht="31.5" outlineLevel="1">
      <c r="A106" s="803"/>
      <c r="B106" s="812" t="s">
        <v>1698</v>
      </c>
      <c r="C106" s="822"/>
      <c r="D106" s="822" t="s">
        <v>1068</v>
      </c>
      <c r="E106" s="806" t="s">
        <v>1015</v>
      </c>
      <c r="F106" s="823">
        <v>2</v>
      </c>
      <c r="G106" s="808"/>
      <c r="H106" s="808"/>
      <c r="I106" s="809">
        <f t="shared" si="12"/>
        <v>0</v>
      </c>
      <c r="J106" s="809">
        <f t="shared" si="13"/>
        <v>0</v>
      </c>
      <c r="K106" s="815"/>
    </row>
    <row r="107" spans="1:11" s="591" customFormat="1" ht="31.5" outlineLevel="1">
      <c r="A107" s="803"/>
      <c r="B107" s="812" t="s">
        <v>1699</v>
      </c>
      <c r="C107" s="822"/>
      <c r="D107" s="822" t="s">
        <v>1068</v>
      </c>
      <c r="E107" s="806" t="s">
        <v>1015</v>
      </c>
      <c r="F107" s="823">
        <v>2</v>
      </c>
      <c r="G107" s="808"/>
      <c r="H107" s="808"/>
      <c r="I107" s="809">
        <f t="shared" si="12"/>
        <v>0</v>
      </c>
      <c r="J107" s="809">
        <f t="shared" si="13"/>
        <v>0</v>
      </c>
      <c r="K107" s="815"/>
    </row>
    <row r="108" spans="1:11" s="591" customFormat="1" ht="31.5" outlineLevel="1">
      <c r="A108" s="803"/>
      <c r="B108" s="812" t="s">
        <v>1694</v>
      </c>
      <c r="C108" s="822"/>
      <c r="D108" s="822" t="s">
        <v>1059</v>
      </c>
      <c r="E108" s="634" t="s">
        <v>16</v>
      </c>
      <c r="F108" s="823">
        <f>199+148*3</f>
        <v>643</v>
      </c>
      <c r="G108" s="808"/>
      <c r="H108" s="808"/>
      <c r="I108" s="809">
        <f t="shared" si="12"/>
        <v>0</v>
      </c>
      <c r="J108" s="809">
        <f t="shared" si="13"/>
        <v>0</v>
      </c>
      <c r="K108" s="815"/>
    </row>
    <row r="109" spans="1:11" s="591" customFormat="1" ht="31.5" outlineLevel="1">
      <c r="A109" s="803"/>
      <c r="B109" s="812" t="s">
        <v>1664</v>
      </c>
      <c r="C109" s="822"/>
      <c r="D109" s="822" t="s">
        <v>1051</v>
      </c>
      <c r="E109" s="634" t="s">
        <v>16</v>
      </c>
      <c r="F109" s="823">
        <f>F108*0.7</f>
        <v>450.09999999999997</v>
      </c>
      <c r="G109" s="808"/>
      <c r="H109" s="808"/>
      <c r="I109" s="809">
        <f t="shared" si="12"/>
        <v>0</v>
      </c>
      <c r="J109" s="809">
        <f t="shared" si="13"/>
        <v>0</v>
      </c>
      <c r="K109" s="815"/>
    </row>
    <row r="110" spans="1:11" s="591" customFormat="1" ht="31.5" outlineLevel="1">
      <c r="A110" s="803"/>
      <c r="B110" s="812" t="s">
        <v>1666</v>
      </c>
      <c r="C110" s="822"/>
      <c r="D110" s="822" t="s">
        <v>1069</v>
      </c>
      <c r="E110" s="634" t="s">
        <v>1037</v>
      </c>
      <c r="F110" s="823">
        <v>1</v>
      </c>
      <c r="G110" s="808"/>
      <c r="H110" s="808"/>
      <c r="I110" s="809">
        <f t="shared" si="12"/>
        <v>0</v>
      </c>
      <c r="J110" s="809">
        <f t="shared" si="13"/>
        <v>0</v>
      </c>
      <c r="K110" s="815"/>
    </row>
    <row r="111" spans="1:11" s="591" customFormat="1" ht="31.5" outlineLevel="1">
      <c r="A111" s="803"/>
      <c r="B111" s="812" t="s">
        <v>1667</v>
      </c>
      <c r="C111" s="822"/>
      <c r="D111" s="634" t="s">
        <v>1016</v>
      </c>
      <c r="E111" s="634" t="s">
        <v>1037</v>
      </c>
      <c r="F111" s="823">
        <v>1</v>
      </c>
      <c r="G111" s="808"/>
      <c r="H111" s="808"/>
      <c r="I111" s="809">
        <f t="shared" si="12"/>
        <v>0</v>
      </c>
      <c r="J111" s="809">
        <f t="shared" si="13"/>
        <v>0</v>
      </c>
      <c r="K111" s="815"/>
    </row>
    <row r="112" spans="1:11" s="591" customFormat="1" ht="31.5" outlineLevel="1" collapsed="1">
      <c r="A112" s="825" t="s">
        <v>1070</v>
      </c>
      <c r="B112" s="817" t="s">
        <v>1345</v>
      </c>
      <c r="C112" s="818"/>
      <c r="D112" s="818"/>
      <c r="E112" s="818"/>
      <c r="F112" s="819"/>
      <c r="G112" s="808"/>
      <c r="H112" s="808"/>
      <c r="I112" s="820"/>
      <c r="J112" s="801">
        <f>SUBTOTAL(9,J113:J127)</f>
        <v>0</v>
      </c>
      <c r="K112" s="821"/>
    </row>
    <row r="113" spans="1:11" s="591" customFormat="1" ht="31.5" outlineLevel="1">
      <c r="A113" s="803"/>
      <c r="B113" s="797" t="s">
        <v>1684</v>
      </c>
      <c r="C113" s="822"/>
      <c r="D113" s="822"/>
      <c r="E113" s="634"/>
      <c r="F113" s="823"/>
      <c r="G113" s="808"/>
      <c r="H113" s="808"/>
      <c r="I113" s="809"/>
      <c r="J113" s="809"/>
      <c r="K113" s="815"/>
    </row>
    <row r="114" spans="1:11" s="591" customFormat="1" ht="31.5" outlineLevel="1">
      <c r="A114" s="803"/>
      <c r="B114" s="812" t="s">
        <v>1700</v>
      </c>
      <c r="C114" s="822"/>
      <c r="D114" s="822" t="s">
        <v>1048</v>
      </c>
      <c r="E114" s="806" t="s">
        <v>1015</v>
      </c>
      <c r="F114" s="823">
        <v>28</v>
      </c>
      <c r="G114" s="808"/>
      <c r="H114" s="808"/>
      <c r="I114" s="809">
        <f t="shared" ref="I114:I121" si="14">+G114+H114</f>
        <v>0</v>
      </c>
      <c r="J114" s="809">
        <f t="shared" ref="J114:J121" si="15">I114*F114</f>
        <v>0</v>
      </c>
      <c r="K114" s="815"/>
    </row>
    <row r="115" spans="1:11" s="591" customFormat="1" ht="31.5" outlineLevel="1">
      <c r="A115" s="803"/>
      <c r="B115" s="812" t="s">
        <v>1701</v>
      </c>
      <c r="C115" s="822"/>
      <c r="D115" s="822" t="s">
        <v>1048</v>
      </c>
      <c r="E115" s="806" t="s">
        <v>1015</v>
      </c>
      <c r="F115" s="823">
        <v>83</v>
      </c>
      <c r="G115" s="808"/>
      <c r="H115" s="808"/>
      <c r="I115" s="809">
        <f t="shared" si="14"/>
        <v>0</v>
      </c>
      <c r="J115" s="809">
        <f t="shared" si="15"/>
        <v>0</v>
      </c>
      <c r="K115" s="815"/>
    </row>
    <row r="116" spans="1:11" s="591" customFormat="1" ht="31.5" outlineLevel="1">
      <c r="A116" s="803"/>
      <c r="B116" s="812" t="s">
        <v>1694</v>
      </c>
      <c r="C116" s="822"/>
      <c r="D116" s="822" t="s">
        <v>1059</v>
      </c>
      <c r="E116" s="634" t="s">
        <v>16</v>
      </c>
      <c r="F116" s="823">
        <f>120*13</f>
        <v>1560</v>
      </c>
      <c r="G116" s="808"/>
      <c r="H116" s="808"/>
      <c r="I116" s="809">
        <f t="shared" si="14"/>
        <v>0</v>
      </c>
      <c r="J116" s="809">
        <f t="shared" si="15"/>
        <v>0</v>
      </c>
      <c r="K116" s="815"/>
    </row>
    <row r="117" spans="1:11" s="591" customFormat="1" ht="31.5" outlineLevel="1">
      <c r="A117" s="803"/>
      <c r="B117" s="812" t="s">
        <v>1664</v>
      </c>
      <c r="C117" s="822"/>
      <c r="D117" s="822" t="s">
        <v>1051</v>
      </c>
      <c r="E117" s="634" t="s">
        <v>16</v>
      </c>
      <c r="F117" s="823">
        <f>F116*0.9</f>
        <v>1404</v>
      </c>
      <c r="G117" s="808"/>
      <c r="H117" s="808"/>
      <c r="I117" s="809">
        <f t="shared" si="14"/>
        <v>0</v>
      </c>
      <c r="J117" s="809">
        <f t="shared" si="15"/>
        <v>0</v>
      </c>
      <c r="K117" s="815"/>
    </row>
    <row r="118" spans="1:11" s="591" customFormat="1" ht="31.5" outlineLevel="1">
      <c r="A118" s="803"/>
      <c r="B118" s="812" t="s">
        <v>1665</v>
      </c>
      <c r="C118" s="822"/>
      <c r="D118" s="822" t="s">
        <v>1051</v>
      </c>
      <c r="E118" s="634" t="s">
        <v>16</v>
      </c>
      <c r="F118" s="823">
        <f>F116*0.1</f>
        <v>156</v>
      </c>
      <c r="G118" s="808"/>
      <c r="H118" s="808"/>
      <c r="I118" s="809">
        <f t="shared" si="14"/>
        <v>0</v>
      </c>
      <c r="J118" s="809">
        <f t="shared" si="15"/>
        <v>0</v>
      </c>
      <c r="K118" s="815"/>
    </row>
    <row r="119" spans="1:11" s="591" customFormat="1" ht="31.5" outlineLevel="1">
      <c r="A119" s="803"/>
      <c r="B119" s="812" t="s">
        <v>1666</v>
      </c>
      <c r="C119" s="822"/>
      <c r="D119" s="822" t="s">
        <v>1069</v>
      </c>
      <c r="E119" s="634" t="s">
        <v>1037</v>
      </c>
      <c r="F119" s="823">
        <v>1</v>
      </c>
      <c r="G119" s="808"/>
      <c r="H119" s="808"/>
      <c r="I119" s="809">
        <f t="shared" si="14"/>
        <v>0</v>
      </c>
      <c r="J119" s="809">
        <f t="shared" si="15"/>
        <v>0</v>
      </c>
      <c r="K119" s="815"/>
    </row>
    <row r="120" spans="1:11" s="591" customFormat="1" ht="31.5" outlineLevel="1">
      <c r="A120" s="803"/>
      <c r="B120" s="812" t="s">
        <v>1667</v>
      </c>
      <c r="C120" s="822"/>
      <c r="D120" s="634" t="s">
        <v>1016</v>
      </c>
      <c r="E120" s="634" t="s">
        <v>1037</v>
      </c>
      <c r="F120" s="823">
        <v>1</v>
      </c>
      <c r="G120" s="808"/>
      <c r="H120" s="808"/>
      <c r="I120" s="809">
        <f t="shared" si="14"/>
        <v>0</v>
      </c>
      <c r="J120" s="809">
        <f t="shared" si="15"/>
        <v>0</v>
      </c>
      <c r="K120" s="815"/>
    </row>
    <row r="121" spans="1:11" s="591" customFormat="1" ht="31.5" outlineLevel="1">
      <c r="A121" s="803"/>
      <c r="B121" s="812" t="s">
        <v>1668</v>
      </c>
      <c r="C121" s="822"/>
      <c r="D121" s="634" t="s">
        <v>1016</v>
      </c>
      <c r="E121" s="634" t="s">
        <v>1037</v>
      </c>
      <c r="F121" s="823">
        <v>1</v>
      </c>
      <c r="G121" s="808"/>
      <c r="H121" s="808"/>
      <c r="I121" s="809">
        <f t="shared" si="14"/>
        <v>0</v>
      </c>
      <c r="J121" s="809">
        <f t="shared" si="15"/>
        <v>0</v>
      </c>
      <c r="K121" s="815"/>
    </row>
    <row r="122" spans="1:11" s="591" customFormat="1" ht="31.5" outlineLevel="1">
      <c r="A122" s="803"/>
      <c r="B122" s="797" t="s">
        <v>1696</v>
      </c>
      <c r="C122" s="822"/>
      <c r="D122" s="822"/>
      <c r="E122" s="634"/>
      <c r="F122" s="823"/>
      <c r="G122" s="808"/>
      <c r="H122" s="808"/>
      <c r="I122" s="809"/>
      <c r="J122" s="809"/>
      <c r="K122" s="815"/>
    </row>
    <row r="123" spans="1:11" s="591" customFormat="1" ht="31.5" outlineLevel="1">
      <c r="A123" s="803"/>
      <c r="B123" s="812" t="s">
        <v>1697</v>
      </c>
      <c r="C123" s="822"/>
      <c r="D123" s="822" t="s">
        <v>1068</v>
      </c>
      <c r="E123" s="806" t="s">
        <v>1015</v>
      </c>
      <c r="F123" s="823">
        <v>1</v>
      </c>
      <c r="G123" s="808"/>
      <c r="H123" s="808"/>
      <c r="I123" s="809">
        <f>+G123+H123</f>
        <v>0</v>
      </c>
      <c r="J123" s="809">
        <f>I123*F123</f>
        <v>0</v>
      </c>
      <c r="K123" s="815"/>
    </row>
    <row r="124" spans="1:11" s="591" customFormat="1" ht="31.5" outlineLevel="1">
      <c r="A124" s="803"/>
      <c r="B124" s="812" t="s">
        <v>1694</v>
      </c>
      <c r="C124" s="822"/>
      <c r="D124" s="822" t="s">
        <v>1059</v>
      </c>
      <c r="E124" s="634" t="s">
        <v>16</v>
      </c>
      <c r="F124" s="823">
        <v>230</v>
      </c>
      <c r="G124" s="808"/>
      <c r="H124" s="808"/>
      <c r="I124" s="809">
        <f>+G124+H124</f>
        <v>0</v>
      </c>
      <c r="J124" s="809">
        <f>I124*F124</f>
        <v>0</v>
      </c>
      <c r="K124" s="815"/>
    </row>
    <row r="125" spans="1:11" s="591" customFormat="1" ht="31.5" outlineLevel="1">
      <c r="A125" s="803"/>
      <c r="B125" s="812" t="s">
        <v>1664</v>
      </c>
      <c r="C125" s="822"/>
      <c r="D125" s="822" t="s">
        <v>1051</v>
      </c>
      <c r="E125" s="634" t="s">
        <v>16</v>
      </c>
      <c r="F125" s="823">
        <f>F124*0.8</f>
        <v>184</v>
      </c>
      <c r="G125" s="808"/>
      <c r="H125" s="808"/>
      <c r="I125" s="809">
        <f>+G125+H125</f>
        <v>0</v>
      </c>
      <c r="J125" s="809">
        <f>I125*F125</f>
        <v>0</v>
      </c>
      <c r="K125" s="815"/>
    </row>
    <row r="126" spans="1:11" s="591" customFormat="1" ht="31.5" outlineLevel="1">
      <c r="A126" s="803"/>
      <c r="B126" s="812" t="s">
        <v>1666</v>
      </c>
      <c r="C126" s="822"/>
      <c r="D126" s="822" t="s">
        <v>1069</v>
      </c>
      <c r="E126" s="634" t="s">
        <v>1037</v>
      </c>
      <c r="F126" s="823">
        <v>1</v>
      </c>
      <c r="G126" s="808"/>
      <c r="H126" s="808"/>
      <c r="I126" s="809">
        <f>+G126+H126</f>
        <v>0</v>
      </c>
      <c r="J126" s="809">
        <f>I126*F126</f>
        <v>0</v>
      </c>
      <c r="K126" s="815"/>
    </row>
    <row r="127" spans="1:11" s="591" customFormat="1" ht="31.5" outlineLevel="1">
      <c r="A127" s="803"/>
      <c r="B127" s="812" t="s">
        <v>1668</v>
      </c>
      <c r="C127" s="822"/>
      <c r="D127" s="634" t="s">
        <v>1016</v>
      </c>
      <c r="E127" s="634" t="s">
        <v>1037</v>
      </c>
      <c r="F127" s="823">
        <v>1</v>
      </c>
      <c r="G127" s="808"/>
      <c r="H127" s="808"/>
      <c r="I127" s="809">
        <f>+G127+H127</f>
        <v>0</v>
      </c>
      <c r="J127" s="809">
        <f>I127*F127</f>
        <v>0</v>
      </c>
      <c r="K127" s="815"/>
    </row>
    <row r="128" spans="1:11" s="591" customFormat="1" ht="31.5" outlineLevel="1" collapsed="1">
      <c r="A128" s="825" t="s">
        <v>1071</v>
      </c>
      <c r="B128" s="817" t="s">
        <v>1346</v>
      </c>
      <c r="C128" s="818"/>
      <c r="D128" s="818"/>
      <c r="E128" s="818"/>
      <c r="F128" s="819"/>
      <c r="G128" s="808"/>
      <c r="H128" s="808"/>
      <c r="I128" s="820"/>
      <c r="J128" s="801">
        <f>SUBTOTAL(9,J129:J153)</f>
        <v>0</v>
      </c>
      <c r="K128" s="821"/>
    </row>
    <row r="129" spans="1:11" s="591" customFormat="1" ht="31.5" outlineLevel="1">
      <c r="A129" s="803"/>
      <c r="B129" s="797" t="s">
        <v>1684</v>
      </c>
      <c r="C129" s="822"/>
      <c r="D129" s="822"/>
      <c r="E129" s="634"/>
      <c r="F129" s="823"/>
      <c r="G129" s="808"/>
      <c r="H129" s="808"/>
      <c r="I129" s="809"/>
      <c r="J129" s="809"/>
      <c r="K129" s="815"/>
    </row>
    <row r="130" spans="1:11" s="591" customFormat="1" ht="31.5" outlineLevel="1">
      <c r="A130" s="803"/>
      <c r="B130" s="812" t="s">
        <v>1702</v>
      </c>
      <c r="C130" s="822"/>
      <c r="D130" s="822" t="s">
        <v>1048</v>
      </c>
      <c r="E130" s="806" t="s">
        <v>1015</v>
      </c>
      <c r="F130" s="823">
        <v>20</v>
      </c>
      <c r="G130" s="808"/>
      <c r="H130" s="808"/>
      <c r="I130" s="809">
        <f>+G130+H130</f>
        <v>0</v>
      </c>
      <c r="J130" s="809">
        <f>I130*F130</f>
        <v>0</v>
      </c>
      <c r="K130" s="815"/>
    </row>
    <row r="131" spans="1:11" s="591" customFormat="1" ht="31.5" outlineLevel="1">
      <c r="A131" s="803"/>
      <c r="B131" s="812" t="s">
        <v>1703</v>
      </c>
      <c r="C131" s="822"/>
      <c r="D131" s="822" t="s">
        <v>1048</v>
      </c>
      <c r="E131" s="806" t="s">
        <v>1015</v>
      </c>
      <c r="F131" s="823">
        <v>18</v>
      </c>
      <c r="G131" s="808"/>
      <c r="H131" s="808"/>
      <c r="I131" s="809">
        <f>+G131+H131</f>
        <v>0</v>
      </c>
      <c r="J131" s="809">
        <f>I131*F131</f>
        <v>0</v>
      </c>
      <c r="K131" s="815"/>
    </row>
    <row r="132" spans="1:11" s="591" customFormat="1" ht="47.25" outlineLevel="1">
      <c r="A132" s="803"/>
      <c r="B132" s="812" t="s">
        <v>1704</v>
      </c>
      <c r="C132" s="822"/>
      <c r="D132" s="822" t="s">
        <v>1048</v>
      </c>
      <c r="E132" s="806" t="s">
        <v>1015</v>
      </c>
      <c r="F132" s="823">
        <v>1</v>
      </c>
      <c r="G132" s="808"/>
      <c r="H132" s="808"/>
      <c r="I132" s="809">
        <f>+G132+H132</f>
        <v>0</v>
      </c>
      <c r="J132" s="809">
        <f>I132*F132</f>
        <v>0</v>
      </c>
      <c r="K132" s="815"/>
    </row>
    <row r="133" spans="1:11" s="591" customFormat="1" ht="47.25" outlineLevel="1">
      <c r="A133" s="803"/>
      <c r="B133" s="812" t="s">
        <v>1685</v>
      </c>
      <c r="C133" s="822"/>
      <c r="D133" s="822" t="s">
        <v>1048</v>
      </c>
      <c r="E133" s="806" t="s">
        <v>1015</v>
      </c>
      <c r="F133" s="823">
        <v>15</v>
      </c>
      <c r="G133" s="808"/>
      <c r="H133" s="808"/>
      <c r="I133" s="809">
        <f>+G133+H133</f>
        <v>0</v>
      </c>
      <c r="J133" s="809">
        <f>I133*F133</f>
        <v>0</v>
      </c>
      <c r="K133" s="815"/>
    </row>
    <row r="134" spans="1:11" s="591" customFormat="1" ht="47.25" outlineLevel="1">
      <c r="A134" s="803"/>
      <c r="B134" s="812" t="s">
        <v>1686</v>
      </c>
      <c r="C134" s="822"/>
      <c r="D134" s="822" t="s">
        <v>1048</v>
      </c>
      <c r="E134" s="806" t="s">
        <v>1015</v>
      </c>
      <c r="F134" s="823">
        <v>7</v>
      </c>
      <c r="G134" s="808"/>
      <c r="H134" s="808"/>
      <c r="I134" s="809">
        <f>+G134+H134</f>
        <v>0</v>
      </c>
      <c r="J134" s="809">
        <f>I134*F134</f>
        <v>0</v>
      </c>
      <c r="K134" s="815"/>
    </row>
    <row r="135" spans="1:11" s="591" customFormat="1" ht="31.5" outlineLevel="1">
      <c r="A135" s="803"/>
      <c r="B135" s="812" t="s">
        <v>1688</v>
      </c>
      <c r="C135" s="822"/>
      <c r="D135" s="822" t="s">
        <v>1048</v>
      </c>
      <c r="E135" s="806" t="s">
        <v>1015</v>
      </c>
      <c r="F135" s="823">
        <v>22</v>
      </c>
      <c r="G135" s="808"/>
      <c r="H135" s="808"/>
      <c r="I135" s="809">
        <f t="shared" ref="I135:I141" si="16">+G135+H135</f>
        <v>0</v>
      </c>
      <c r="J135" s="809">
        <f t="shared" ref="J135:J141" si="17">I135*F135</f>
        <v>0</v>
      </c>
      <c r="K135" s="815"/>
    </row>
    <row r="136" spans="1:11" s="591" customFormat="1" ht="31.5" outlineLevel="1">
      <c r="A136" s="803"/>
      <c r="B136" s="812" t="s">
        <v>1705</v>
      </c>
      <c r="C136" s="822"/>
      <c r="D136" s="822" t="s">
        <v>1048</v>
      </c>
      <c r="E136" s="806" t="s">
        <v>1015</v>
      </c>
      <c r="F136" s="823">
        <v>4</v>
      </c>
      <c r="G136" s="808"/>
      <c r="H136" s="808"/>
      <c r="I136" s="809">
        <f t="shared" si="16"/>
        <v>0</v>
      </c>
      <c r="J136" s="809">
        <f t="shared" si="17"/>
        <v>0</v>
      </c>
      <c r="K136" s="815"/>
    </row>
    <row r="137" spans="1:11" s="591" customFormat="1" ht="47.25" outlineLevel="1">
      <c r="A137" s="803"/>
      <c r="B137" s="812" t="s">
        <v>1706</v>
      </c>
      <c r="C137" s="822"/>
      <c r="D137" s="822" t="s">
        <v>1068</v>
      </c>
      <c r="E137" s="806" t="s">
        <v>1015</v>
      </c>
      <c r="F137" s="823">
        <v>11</v>
      </c>
      <c r="G137" s="808"/>
      <c r="H137" s="808"/>
      <c r="I137" s="809">
        <f t="shared" si="16"/>
        <v>0</v>
      </c>
      <c r="J137" s="809">
        <f t="shared" si="17"/>
        <v>0</v>
      </c>
      <c r="K137" s="815"/>
    </row>
    <row r="138" spans="1:11" s="591" customFormat="1" ht="47.25" outlineLevel="1">
      <c r="A138" s="803"/>
      <c r="B138" s="812" t="s">
        <v>1689</v>
      </c>
      <c r="C138" s="822"/>
      <c r="D138" s="822" t="s">
        <v>1068</v>
      </c>
      <c r="E138" s="806" t="s">
        <v>1015</v>
      </c>
      <c r="F138" s="823">
        <v>6</v>
      </c>
      <c r="G138" s="808"/>
      <c r="H138" s="808"/>
      <c r="I138" s="809">
        <f t="shared" si="16"/>
        <v>0</v>
      </c>
      <c r="J138" s="809">
        <f t="shared" si="17"/>
        <v>0</v>
      </c>
      <c r="K138" s="815"/>
    </row>
    <row r="139" spans="1:11" s="591" customFormat="1" ht="47.25" outlineLevel="1">
      <c r="A139" s="803"/>
      <c r="B139" s="812" t="s">
        <v>1690</v>
      </c>
      <c r="C139" s="822"/>
      <c r="D139" s="822" t="s">
        <v>1068</v>
      </c>
      <c r="E139" s="806" t="s">
        <v>1015</v>
      </c>
      <c r="F139" s="823">
        <v>2</v>
      </c>
      <c r="G139" s="808"/>
      <c r="H139" s="808"/>
      <c r="I139" s="809">
        <f t="shared" si="16"/>
        <v>0</v>
      </c>
      <c r="J139" s="809">
        <f t="shared" si="17"/>
        <v>0</v>
      </c>
      <c r="K139" s="815"/>
    </row>
    <row r="140" spans="1:11" s="591" customFormat="1" ht="47.25" outlineLevel="1">
      <c r="A140" s="803"/>
      <c r="B140" s="812" t="s">
        <v>1691</v>
      </c>
      <c r="C140" s="822"/>
      <c r="D140" s="822" t="s">
        <v>1068</v>
      </c>
      <c r="E140" s="806" t="s">
        <v>1015</v>
      </c>
      <c r="F140" s="823">
        <v>1</v>
      </c>
      <c r="G140" s="808"/>
      <c r="H140" s="808"/>
      <c r="I140" s="809">
        <f t="shared" si="16"/>
        <v>0</v>
      </c>
      <c r="J140" s="809">
        <f t="shared" si="17"/>
        <v>0</v>
      </c>
      <c r="K140" s="815"/>
    </row>
    <row r="141" spans="1:11" s="591" customFormat="1" ht="47.25" outlineLevel="1">
      <c r="A141" s="803"/>
      <c r="B141" s="812" t="s">
        <v>1707</v>
      </c>
      <c r="C141" s="822"/>
      <c r="D141" s="822" t="s">
        <v>1068</v>
      </c>
      <c r="E141" s="806" t="s">
        <v>1015</v>
      </c>
      <c r="F141" s="823">
        <v>5</v>
      </c>
      <c r="G141" s="808"/>
      <c r="H141" s="808"/>
      <c r="I141" s="809">
        <f t="shared" si="16"/>
        <v>0</v>
      </c>
      <c r="J141" s="809">
        <f t="shared" si="17"/>
        <v>0</v>
      </c>
      <c r="K141" s="815"/>
    </row>
    <row r="142" spans="1:11" s="591" customFormat="1" ht="31.5" outlineLevel="1">
      <c r="A142" s="803"/>
      <c r="B142" s="812" t="s">
        <v>1695</v>
      </c>
      <c r="C142" s="822"/>
      <c r="D142" s="822" t="s">
        <v>1059</v>
      </c>
      <c r="E142" s="634" t="s">
        <v>16</v>
      </c>
      <c r="F142" s="823">
        <f>57*6</f>
        <v>342</v>
      </c>
      <c r="G142" s="808"/>
      <c r="H142" s="808"/>
      <c r="I142" s="809">
        <f>+G142+H142</f>
        <v>0</v>
      </c>
      <c r="J142" s="809">
        <f>I142*F142</f>
        <v>0</v>
      </c>
      <c r="K142" s="815"/>
    </row>
    <row r="143" spans="1:11" s="591" customFormat="1" ht="31.5" outlineLevel="1">
      <c r="A143" s="803"/>
      <c r="B143" s="812" t="s">
        <v>1664</v>
      </c>
      <c r="C143" s="822"/>
      <c r="D143" s="822" t="s">
        <v>1051</v>
      </c>
      <c r="E143" s="634" t="s">
        <v>16</v>
      </c>
      <c r="F143" s="823">
        <f>F142*0.9</f>
        <v>307.8</v>
      </c>
      <c r="G143" s="808"/>
      <c r="H143" s="808"/>
      <c r="I143" s="809">
        <f>+G143+H143</f>
        <v>0</v>
      </c>
      <c r="J143" s="809">
        <f>I143*F143</f>
        <v>0</v>
      </c>
      <c r="K143" s="815"/>
    </row>
    <row r="144" spans="1:11" s="591" customFormat="1" ht="31.5" outlineLevel="1">
      <c r="A144" s="803"/>
      <c r="B144" s="812" t="s">
        <v>1665</v>
      </c>
      <c r="C144" s="822"/>
      <c r="D144" s="822" t="s">
        <v>1051</v>
      </c>
      <c r="E144" s="634" t="s">
        <v>16</v>
      </c>
      <c r="F144" s="823">
        <f>F142*0.1</f>
        <v>34.200000000000003</v>
      </c>
      <c r="G144" s="808"/>
      <c r="H144" s="808"/>
      <c r="I144" s="809">
        <f>+G144+H144</f>
        <v>0</v>
      </c>
      <c r="J144" s="809">
        <f>I144*F144</f>
        <v>0</v>
      </c>
      <c r="K144" s="815"/>
    </row>
    <row r="145" spans="1:11" s="591" customFormat="1" ht="31.5" outlineLevel="1">
      <c r="A145" s="803"/>
      <c r="B145" s="812" t="s">
        <v>1666</v>
      </c>
      <c r="C145" s="822"/>
      <c r="D145" s="822" t="s">
        <v>1069</v>
      </c>
      <c r="E145" s="634" t="s">
        <v>1037</v>
      </c>
      <c r="F145" s="823">
        <v>1</v>
      </c>
      <c r="G145" s="808"/>
      <c r="H145" s="808"/>
      <c r="I145" s="809">
        <f>+G145+H145</f>
        <v>0</v>
      </c>
      <c r="J145" s="809">
        <f>I145*F145</f>
        <v>0</v>
      </c>
      <c r="K145" s="815"/>
    </row>
    <row r="146" spans="1:11" s="591" customFormat="1" ht="31.5" outlineLevel="1">
      <c r="A146" s="803"/>
      <c r="B146" s="812" t="s">
        <v>1668</v>
      </c>
      <c r="C146" s="822"/>
      <c r="D146" s="634" t="s">
        <v>1016</v>
      </c>
      <c r="E146" s="634" t="s">
        <v>1037</v>
      </c>
      <c r="F146" s="823">
        <v>1</v>
      </c>
      <c r="G146" s="808"/>
      <c r="H146" s="808"/>
      <c r="I146" s="809">
        <f>+G146+H146</f>
        <v>0</v>
      </c>
      <c r="J146" s="809">
        <f>I146*F146</f>
        <v>0</v>
      </c>
      <c r="K146" s="815"/>
    </row>
    <row r="147" spans="1:11" s="591" customFormat="1" ht="31.5" outlineLevel="1">
      <c r="A147" s="803"/>
      <c r="B147" s="797" t="s">
        <v>1696</v>
      </c>
      <c r="C147" s="822"/>
      <c r="D147" s="822"/>
      <c r="E147" s="634"/>
      <c r="F147" s="823"/>
      <c r="G147" s="808"/>
      <c r="H147" s="808"/>
      <c r="I147" s="809"/>
      <c r="J147" s="809"/>
      <c r="K147" s="815"/>
    </row>
    <row r="148" spans="1:11" s="591" customFormat="1" ht="31.5" outlineLevel="1">
      <c r="A148" s="803"/>
      <c r="B148" s="812" t="s">
        <v>1697</v>
      </c>
      <c r="C148" s="822"/>
      <c r="D148" s="822" t="s">
        <v>1068</v>
      </c>
      <c r="E148" s="806" t="s">
        <v>1015</v>
      </c>
      <c r="F148" s="823">
        <v>27</v>
      </c>
      <c r="G148" s="808"/>
      <c r="H148" s="808"/>
      <c r="I148" s="809">
        <f t="shared" ref="I148:I153" si="18">+G148+H148</f>
        <v>0</v>
      </c>
      <c r="J148" s="809">
        <f t="shared" ref="J148:J153" si="19">I148*F148</f>
        <v>0</v>
      </c>
      <c r="K148" s="815"/>
    </row>
    <row r="149" spans="1:11" s="591" customFormat="1" ht="31.5" outlineLevel="1">
      <c r="A149" s="803"/>
      <c r="B149" s="812" t="s">
        <v>1694</v>
      </c>
      <c r="C149" s="822"/>
      <c r="D149" s="822" t="s">
        <v>1050</v>
      </c>
      <c r="E149" s="634" t="s">
        <v>16</v>
      </c>
      <c r="F149" s="823">
        <f>57*6</f>
        <v>342</v>
      </c>
      <c r="G149" s="808"/>
      <c r="H149" s="808"/>
      <c r="I149" s="809">
        <f t="shared" si="18"/>
        <v>0</v>
      </c>
      <c r="J149" s="809">
        <f t="shared" si="19"/>
        <v>0</v>
      </c>
      <c r="K149" s="815"/>
    </row>
    <row r="150" spans="1:11" s="591" customFormat="1" ht="31.5" outlineLevel="1">
      <c r="A150" s="803"/>
      <c r="B150" s="812" t="s">
        <v>1664</v>
      </c>
      <c r="C150" s="822"/>
      <c r="D150" s="822" t="s">
        <v>1051</v>
      </c>
      <c r="E150" s="634" t="s">
        <v>16</v>
      </c>
      <c r="F150" s="823">
        <f>F149*0.8</f>
        <v>273.60000000000002</v>
      </c>
      <c r="G150" s="808"/>
      <c r="H150" s="808"/>
      <c r="I150" s="809">
        <f t="shared" si="18"/>
        <v>0</v>
      </c>
      <c r="J150" s="809">
        <f t="shared" si="19"/>
        <v>0</v>
      </c>
      <c r="K150" s="815"/>
    </row>
    <row r="151" spans="1:11" s="591" customFormat="1" ht="31.5" outlineLevel="1">
      <c r="A151" s="803"/>
      <c r="B151" s="812" t="s">
        <v>1666</v>
      </c>
      <c r="C151" s="822"/>
      <c r="D151" s="822" t="s">
        <v>1069</v>
      </c>
      <c r="E151" s="634" t="s">
        <v>1037</v>
      </c>
      <c r="F151" s="823">
        <v>1</v>
      </c>
      <c r="G151" s="808"/>
      <c r="H151" s="808"/>
      <c r="I151" s="809">
        <f t="shared" si="18"/>
        <v>0</v>
      </c>
      <c r="J151" s="809">
        <f t="shared" si="19"/>
        <v>0</v>
      </c>
      <c r="K151" s="815"/>
    </row>
    <row r="152" spans="1:11" s="591" customFormat="1" ht="31.5" outlineLevel="1">
      <c r="A152" s="803"/>
      <c r="B152" s="812" t="s">
        <v>1667</v>
      </c>
      <c r="C152" s="822"/>
      <c r="D152" s="634" t="s">
        <v>1016</v>
      </c>
      <c r="E152" s="634" t="s">
        <v>1037</v>
      </c>
      <c r="F152" s="823">
        <v>1</v>
      </c>
      <c r="G152" s="808"/>
      <c r="H152" s="808"/>
      <c r="I152" s="809">
        <f t="shared" si="18"/>
        <v>0</v>
      </c>
      <c r="J152" s="809">
        <f t="shared" si="19"/>
        <v>0</v>
      </c>
      <c r="K152" s="815"/>
    </row>
    <row r="153" spans="1:11" s="591" customFormat="1" ht="31.5" outlineLevel="1">
      <c r="A153" s="803"/>
      <c r="B153" s="812" t="s">
        <v>1668</v>
      </c>
      <c r="C153" s="822"/>
      <c r="D153" s="634" t="s">
        <v>1016</v>
      </c>
      <c r="E153" s="634" t="s">
        <v>1037</v>
      </c>
      <c r="F153" s="823">
        <v>1</v>
      </c>
      <c r="G153" s="808"/>
      <c r="H153" s="808"/>
      <c r="I153" s="809">
        <f t="shared" si="18"/>
        <v>0</v>
      </c>
      <c r="J153" s="809">
        <f t="shared" si="19"/>
        <v>0</v>
      </c>
      <c r="K153" s="815"/>
    </row>
    <row r="154" spans="1:11" s="591" customFormat="1" ht="31.5" outlineLevel="1" collapsed="1">
      <c r="A154" s="825" t="s">
        <v>16</v>
      </c>
      <c r="B154" s="817" t="s">
        <v>1347</v>
      </c>
      <c r="C154" s="818"/>
      <c r="D154" s="818"/>
      <c r="E154" s="818"/>
      <c r="F154" s="819"/>
      <c r="G154" s="808"/>
      <c r="H154" s="808"/>
      <c r="I154" s="820"/>
      <c r="J154" s="801">
        <f>SUBTOTAL(9,J155:J176)</f>
        <v>0</v>
      </c>
      <c r="K154" s="821"/>
    </row>
    <row r="155" spans="1:11" s="591" customFormat="1" ht="31.5" outlineLevel="1">
      <c r="A155" s="803"/>
      <c r="B155" s="797" t="s">
        <v>1684</v>
      </c>
      <c r="C155" s="822"/>
      <c r="D155" s="822"/>
      <c r="E155" s="634"/>
      <c r="F155" s="823"/>
      <c r="G155" s="808"/>
      <c r="H155" s="808"/>
      <c r="I155" s="809"/>
      <c r="J155" s="809"/>
      <c r="K155" s="815"/>
    </row>
    <row r="156" spans="1:11" s="591" customFormat="1" ht="31.5" outlineLevel="1">
      <c r="A156" s="803"/>
      <c r="B156" s="812" t="s">
        <v>1702</v>
      </c>
      <c r="C156" s="822"/>
      <c r="D156" s="822" t="s">
        <v>1048</v>
      </c>
      <c r="E156" s="806" t="s">
        <v>1015</v>
      </c>
      <c r="F156" s="823">
        <v>4</v>
      </c>
      <c r="G156" s="808"/>
      <c r="H156" s="808"/>
      <c r="I156" s="809">
        <f>+G156+H156</f>
        <v>0</v>
      </c>
      <c r="J156" s="809">
        <f>I156*F156</f>
        <v>0</v>
      </c>
      <c r="K156" s="815"/>
    </row>
    <row r="157" spans="1:11" s="591" customFormat="1" ht="31.5" outlineLevel="1">
      <c r="A157" s="803"/>
      <c r="B157" s="812" t="s">
        <v>1703</v>
      </c>
      <c r="C157" s="822"/>
      <c r="D157" s="822" t="s">
        <v>1048</v>
      </c>
      <c r="E157" s="806" t="s">
        <v>1015</v>
      </c>
      <c r="F157" s="823">
        <v>4</v>
      </c>
      <c r="G157" s="808"/>
      <c r="H157" s="808"/>
      <c r="I157" s="809">
        <f>+G157+H157</f>
        <v>0</v>
      </c>
      <c r="J157" s="809">
        <f>I157*F157</f>
        <v>0</v>
      </c>
      <c r="K157" s="815"/>
    </row>
    <row r="158" spans="1:11" s="591" customFormat="1" ht="47.25" outlineLevel="1">
      <c r="A158" s="803"/>
      <c r="B158" s="812" t="s">
        <v>1685</v>
      </c>
      <c r="C158" s="822"/>
      <c r="D158" s="822" t="s">
        <v>1048</v>
      </c>
      <c r="E158" s="806" t="s">
        <v>1015</v>
      </c>
      <c r="F158" s="823">
        <v>6</v>
      </c>
      <c r="G158" s="808"/>
      <c r="H158" s="808"/>
      <c r="I158" s="809">
        <f t="shared" ref="I158:I164" si="20">+G158+H158</f>
        <v>0</v>
      </c>
      <c r="J158" s="809">
        <f t="shared" ref="J158:J164" si="21">I158*F158</f>
        <v>0</v>
      </c>
      <c r="K158" s="815"/>
    </row>
    <row r="159" spans="1:11" s="591" customFormat="1" ht="47.25" outlineLevel="1">
      <c r="A159" s="803"/>
      <c r="B159" s="812" t="s">
        <v>1686</v>
      </c>
      <c r="C159" s="822"/>
      <c r="D159" s="822" t="s">
        <v>1048</v>
      </c>
      <c r="E159" s="806" t="s">
        <v>1015</v>
      </c>
      <c r="F159" s="823">
        <v>2</v>
      </c>
      <c r="G159" s="808"/>
      <c r="H159" s="808"/>
      <c r="I159" s="809">
        <f t="shared" si="20"/>
        <v>0</v>
      </c>
      <c r="J159" s="809">
        <f t="shared" si="21"/>
        <v>0</v>
      </c>
      <c r="K159" s="815"/>
    </row>
    <row r="160" spans="1:11" s="591" customFormat="1" ht="31.5" outlineLevel="1">
      <c r="A160" s="803"/>
      <c r="B160" s="812" t="s">
        <v>1688</v>
      </c>
      <c r="C160" s="822"/>
      <c r="D160" s="822" t="s">
        <v>1048</v>
      </c>
      <c r="E160" s="806" t="s">
        <v>1015</v>
      </c>
      <c r="F160" s="823">
        <v>24</v>
      </c>
      <c r="G160" s="808"/>
      <c r="H160" s="808"/>
      <c r="I160" s="809">
        <f t="shared" si="20"/>
        <v>0</v>
      </c>
      <c r="J160" s="809">
        <f t="shared" si="21"/>
        <v>0</v>
      </c>
      <c r="K160" s="815"/>
    </row>
    <row r="161" spans="1:11" s="591" customFormat="1" ht="47.25" outlineLevel="1">
      <c r="A161" s="803"/>
      <c r="B161" s="812" t="s">
        <v>1706</v>
      </c>
      <c r="C161" s="822"/>
      <c r="D161" s="822" t="s">
        <v>1068</v>
      </c>
      <c r="E161" s="806" t="s">
        <v>1015</v>
      </c>
      <c r="F161" s="823">
        <v>4</v>
      </c>
      <c r="G161" s="808"/>
      <c r="H161" s="808"/>
      <c r="I161" s="809">
        <f t="shared" si="20"/>
        <v>0</v>
      </c>
      <c r="J161" s="809">
        <f t="shared" si="21"/>
        <v>0</v>
      </c>
      <c r="K161" s="815"/>
    </row>
    <row r="162" spans="1:11" s="591" customFormat="1" ht="47.25" outlineLevel="1">
      <c r="A162" s="803"/>
      <c r="B162" s="812" t="s">
        <v>1689</v>
      </c>
      <c r="C162" s="822"/>
      <c r="D162" s="822" t="s">
        <v>1068</v>
      </c>
      <c r="E162" s="806" t="s">
        <v>1015</v>
      </c>
      <c r="F162" s="823">
        <v>3</v>
      </c>
      <c r="G162" s="808"/>
      <c r="H162" s="808"/>
      <c r="I162" s="809">
        <f t="shared" si="20"/>
        <v>0</v>
      </c>
      <c r="J162" s="809">
        <f t="shared" si="21"/>
        <v>0</v>
      </c>
      <c r="K162" s="815"/>
    </row>
    <row r="163" spans="1:11" s="591" customFormat="1" ht="47.25" outlineLevel="1">
      <c r="A163" s="803"/>
      <c r="B163" s="812" t="s">
        <v>1691</v>
      </c>
      <c r="C163" s="822"/>
      <c r="D163" s="822" t="s">
        <v>1068</v>
      </c>
      <c r="E163" s="806" t="s">
        <v>1015</v>
      </c>
      <c r="F163" s="823">
        <v>1</v>
      </c>
      <c r="G163" s="808"/>
      <c r="H163" s="808"/>
      <c r="I163" s="809">
        <f t="shared" si="20"/>
        <v>0</v>
      </c>
      <c r="J163" s="809">
        <f t="shared" si="21"/>
        <v>0</v>
      </c>
      <c r="K163" s="815"/>
    </row>
    <row r="164" spans="1:11" s="591" customFormat="1" ht="47.25" outlineLevel="1">
      <c r="A164" s="803"/>
      <c r="B164" s="812" t="s">
        <v>1708</v>
      </c>
      <c r="C164" s="822"/>
      <c r="D164" s="822" t="s">
        <v>1068</v>
      </c>
      <c r="E164" s="806" t="s">
        <v>1015</v>
      </c>
      <c r="F164" s="823">
        <v>3</v>
      </c>
      <c r="G164" s="808"/>
      <c r="H164" s="808"/>
      <c r="I164" s="809">
        <f t="shared" si="20"/>
        <v>0</v>
      </c>
      <c r="J164" s="809">
        <f t="shared" si="21"/>
        <v>0</v>
      </c>
      <c r="K164" s="815"/>
    </row>
    <row r="165" spans="1:11" s="591" customFormat="1" ht="31.5" outlineLevel="1">
      <c r="A165" s="803"/>
      <c r="B165" s="812" t="s">
        <v>1695</v>
      </c>
      <c r="C165" s="822"/>
      <c r="D165" s="822" t="s">
        <v>1059</v>
      </c>
      <c r="E165" s="634" t="s">
        <v>16</v>
      </c>
      <c r="F165" s="823">
        <f>57*6</f>
        <v>342</v>
      </c>
      <c r="G165" s="808"/>
      <c r="H165" s="808"/>
      <c r="I165" s="809">
        <f>+G165+H165</f>
        <v>0</v>
      </c>
      <c r="J165" s="809">
        <f>I165*F165</f>
        <v>0</v>
      </c>
      <c r="K165" s="815"/>
    </row>
    <row r="166" spans="1:11" s="591" customFormat="1" ht="31.5" outlineLevel="1">
      <c r="A166" s="803"/>
      <c r="B166" s="812" t="s">
        <v>1664</v>
      </c>
      <c r="C166" s="822"/>
      <c r="D166" s="822" t="s">
        <v>1051</v>
      </c>
      <c r="E166" s="634" t="s">
        <v>16</v>
      </c>
      <c r="F166" s="823">
        <f>F165*0.9</f>
        <v>307.8</v>
      </c>
      <c r="G166" s="808"/>
      <c r="H166" s="808"/>
      <c r="I166" s="809">
        <f>+G166+H166</f>
        <v>0</v>
      </c>
      <c r="J166" s="809">
        <f>I166*F166</f>
        <v>0</v>
      </c>
      <c r="K166" s="815"/>
    </row>
    <row r="167" spans="1:11" s="591" customFormat="1" ht="31.5" outlineLevel="1">
      <c r="A167" s="803"/>
      <c r="B167" s="812" t="s">
        <v>1665</v>
      </c>
      <c r="C167" s="822"/>
      <c r="D167" s="822" t="s">
        <v>1051</v>
      </c>
      <c r="E167" s="634" t="s">
        <v>16</v>
      </c>
      <c r="F167" s="823">
        <f>F165*0.1</f>
        <v>34.200000000000003</v>
      </c>
      <c r="G167" s="808"/>
      <c r="H167" s="808"/>
      <c r="I167" s="809">
        <f>+G167+H167</f>
        <v>0</v>
      </c>
      <c r="J167" s="809">
        <f>I167*F167</f>
        <v>0</v>
      </c>
      <c r="K167" s="815"/>
    </row>
    <row r="168" spans="1:11" s="591" customFormat="1" ht="31.5" outlineLevel="1">
      <c r="A168" s="803"/>
      <c r="B168" s="812" t="s">
        <v>1666</v>
      </c>
      <c r="C168" s="822"/>
      <c r="D168" s="822" t="s">
        <v>1069</v>
      </c>
      <c r="E168" s="634" t="s">
        <v>1037</v>
      </c>
      <c r="F168" s="823">
        <v>1</v>
      </c>
      <c r="G168" s="808"/>
      <c r="H168" s="808"/>
      <c r="I168" s="809">
        <f>+G168+H168</f>
        <v>0</v>
      </c>
      <c r="J168" s="809">
        <f>I168*F168</f>
        <v>0</v>
      </c>
      <c r="K168" s="815"/>
    </row>
    <row r="169" spans="1:11" s="591" customFormat="1" ht="31.5" outlineLevel="1">
      <c r="A169" s="803"/>
      <c r="B169" s="812" t="s">
        <v>1668</v>
      </c>
      <c r="C169" s="822"/>
      <c r="D169" s="634" t="s">
        <v>1016</v>
      </c>
      <c r="E169" s="634" t="s">
        <v>1037</v>
      </c>
      <c r="F169" s="823">
        <v>1</v>
      </c>
      <c r="G169" s="808"/>
      <c r="H169" s="808"/>
      <c r="I169" s="809">
        <f>+G169+H169</f>
        <v>0</v>
      </c>
      <c r="J169" s="809">
        <f>I169*F169</f>
        <v>0</v>
      </c>
      <c r="K169" s="815"/>
    </row>
    <row r="170" spans="1:11" s="591" customFormat="1" ht="31.5" outlineLevel="1">
      <c r="A170" s="803"/>
      <c r="B170" s="797" t="s">
        <v>1696</v>
      </c>
      <c r="C170" s="822"/>
      <c r="D170" s="822"/>
      <c r="E170" s="634"/>
      <c r="F170" s="823"/>
      <c r="G170" s="808"/>
      <c r="H170" s="808"/>
      <c r="I170" s="809"/>
      <c r="J170" s="809"/>
      <c r="K170" s="815"/>
    </row>
    <row r="171" spans="1:11" s="591" customFormat="1" ht="31.5" outlineLevel="1">
      <c r="A171" s="803"/>
      <c r="B171" s="812" t="s">
        <v>1697</v>
      </c>
      <c r="C171" s="822"/>
      <c r="D171" s="822" t="s">
        <v>1068</v>
      </c>
      <c r="E171" s="806" t="s">
        <v>1015</v>
      </c>
      <c r="F171" s="823">
        <v>13</v>
      </c>
      <c r="G171" s="808"/>
      <c r="H171" s="808"/>
      <c r="I171" s="809">
        <f t="shared" ref="I171:I176" si="22">+G171+H171</f>
        <v>0</v>
      </c>
      <c r="J171" s="809">
        <f t="shared" ref="J171:J176" si="23">I171*F171</f>
        <v>0</v>
      </c>
      <c r="K171" s="815"/>
    </row>
    <row r="172" spans="1:11" s="591" customFormat="1" ht="31.5" outlineLevel="1">
      <c r="A172" s="803"/>
      <c r="B172" s="812" t="s">
        <v>1694</v>
      </c>
      <c r="C172" s="822"/>
      <c r="D172" s="822" t="s">
        <v>1059</v>
      </c>
      <c r="E172" s="634" t="s">
        <v>16</v>
      </c>
      <c r="F172" s="823">
        <f>57*6</f>
        <v>342</v>
      </c>
      <c r="G172" s="808"/>
      <c r="H172" s="808"/>
      <c r="I172" s="809">
        <f t="shared" si="22"/>
        <v>0</v>
      </c>
      <c r="J172" s="809">
        <f t="shared" si="23"/>
        <v>0</v>
      </c>
      <c r="K172" s="815"/>
    </row>
    <row r="173" spans="1:11" s="591" customFormat="1" ht="31.5" outlineLevel="1">
      <c r="A173" s="803"/>
      <c r="B173" s="812" t="s">
        <v>1664</v>
      </c>
      <c r="C173" s="822"/>
      <c r="D173" s="822" t="s">
        <v>1051</v>
      </c>
      <c r="E173" s="634" t="s">
        <v>16</v>
      </c>
      <c r="F173" s="823">
        <f>F172</f>
        <v>342</v>
      </c>
      <c r="G173" s="808"/>
      <c r="H173" s="808"/>
      <c r="I173" s="809">
        <f t="shared" si="22"/>
        <v>0</v>
      </c>
      <c r="J173" s="809">
        <f t="shared" si="23"/>
        <v>0</v>
      </c>
      <c r="K173" s="815"/>
    </row>
    <row r="174" spans="1:11" s="591" customFormat="1" ht="31.5" outlineLevel="1">
      <c r="A174" s="803"/>
      <c r="B174" s="812" t="s">
        <v>1666</v>
      </c>
      <c r="C174" s="822"/>
      <c r="D174" s="822" t="s">
        <v>1069</v>
      </c>
      <c r="E174" s="634" t="s">
        <v>1037</v>
      </c>
      <c r="F174" s="823">
        <v>1</v>
      </c>
      <c r="G174" s="808"/>
      <c r="H174" s="808"/>
      <c r="I174" s="809">
        <f t="shared" si="22"/>
        <v>0</v>
      </c>
      <c r="J174" s="809">
        <f t="shared" si="23"/>
        <v>0</v>
      </c>
      <c r="K174" s="815"/>
    </row>
    <row r="175" spans="1:11" s="591" customFormat="1" ht="31.5" outlineLevel="1">
      <c r="A175" s="803"/>
      <c r="B175" s="812" t="s">
        <v>1667</v>
      </c>
      <c r="C175" s="822"/>
      <c r="D175" s="634" t="s">
        <v>1016</v>
      </c>
      <c r="E175" s="634" t="s">
        <v>1037</v>
      </c>
      <c r="F175" s="823">
        <v>1</v>
      </c>
      <c r="G175" s="808"/>
      <c r="H175" s="808"/>
      <c r="I175" s="809">
        <f t="shared" si="22"/>
        <v>0</v>
      </c>
      <c r="J175" s="809">
        <f t="shared" si="23"/>
        <v>0</v>
      </c>
      <c r="K175" s="815"/>
    </row>
    <row r="176" spans="1:11" s="591" customFormat="1" ht="31.5" outlineLevel="1">
      <c r="A176" s="803"/>
      <c r="B176" s="812" t="s">
        <v>1668</v>
      </c>
      <c r="C176" s="822"/>
      <c r="D176" s="634" t="s">
        <v>1016</v>
      </c>
      <c r="E176" s="634" t="s">
        <v>1037</v>
      </c>
      <c r="F176" s="823">
        <v>1</v>
      </c>
      <c r="G176" s="808"/>
      <c r="H176" s="808"/>
      <c r="I176" s="809">
        <f t="shared" si="22"/>
        <v>0</v>
      </c>
      <c r="J176" s="809">
        <f t="shared" si="23"/>
        <v>0</v>
      </c>
      <c r="K176" s="815"/>
    </row>
    <row r="177" spans="1:11" s="591" customFormat="1" ht="31.5" outlineLevel="1" collapsed="1">
      <c r="A177" s="825" t="s">
        <v>1072</v>
      </c>
      <c r="B177" s="817" t="s">
        <v>1348</v>
      </c>
      <c r="C177" s="818"/>
      <c r="D177" s="818"/>
      <c r="E177" s="818"/>
      <c r="F177" s="819"/>
      <c r="G177" s="808"/>
      <c r="H177" s="808"/>
      <c r="I177" s="820"/>
      <c r="J177" s="801">
        <f>SUBTOTAL(9,J178:J199)</f>
        <v>0</v>
      </c>
      <c r="K177" s="821"/>
    </row>
    <row r="178" spans="1:11" s="591" customFormat="1" ht="31.5" outlineLevel="1">
      <c r="A178" s="803"/>
      <c r="B178" s="797" t="s">
        <v>1684</v>
      </c>
      <c r="C178" s="822"/>
      <c r="D178" s="822"/>
      <c r="E178" s="634"/>
      <c r="F178" s="823"/>
      <c r="G178" s="808"/>
      <c r="H178" s="808"/>
      <c r="I178" s="809"/>
      <c r="J178" s="809"/>
      <c r="K178" s="815"/>
    </row>
    <row r="179" spans="1:11" s="591" customFormat="1" ht="31.5" outlineLevel="1">
      <c r="A179" s="803"/>
      <c r="B179" s="812" t="s">
        <v>1702</v>
      </c>
      <c r="C179" s="822"/>
      <c r="D179" s="822" t="s">
        <v>1048</v>
      </c>
      <c r="E179" s="806" t="s">
        <v>1015</v>
      </c>
      <c r="F179" s="823">
        <v>10</v>
      </c>
      <c r="G179" s="808"/>
      <c r="H179" s="808"/>
      <c r="I179" s="809">
        <f t="shared" ref="I179:I192" si="24">+G179+H179</f>
        <v>0</v>
      </c>
      <c r="J179" s="809">
        <f t="shared" ref="J179:J192" si="25">I179*F179</f>
        <v>0</v>
      </c>
      <c r="K179" s="815"/>
    </row>
    <row r="180" spans="1:11" s="591" customFormat="1" ht="31.5" outlineLevel="1">
      <c r="A180" s="803"/>
      <c r="B180" s="812" t="s">
        <v>1703</v>
      </c>
      <c r="C180" s="822"/>
      <c r="D180" s="822" t="s">
        <v>1048</v>
      </c>
      <c r="E180" s="806" t="s">
        <v>1015</v>
      </c>
      <c r="F180" s="823">
        <v>2</v>
      </c>
      <c r="G180" s="808"/>
      <c r="H180" s="808"/>
      <c r="I180" s="809">
        <f t="shared" si="24"/>
        <v>0</v>
      </c>
      <c r="J180" s="809">
        <f t="shared" si="25"/>
        <v>0</v>
      </c>
      <c r="K180" s="815"/>
    </row>
    <row r="181" spans="1:11" s="591" customFormat="1" ht="47.25" outlineLevel="1">
      <c r="A181" s="803"/>
      <c r="B181" s="812" t="s">
        <v>1685</v>
      </c>
      <c r="C181" s="822"/>
      <c r="D181" s="822" t="s">
        <v>1048</v>
      </c>
      <c r="E181" s="806" t="s">
        <v>1015</v>
      </c>
      <c r="F181" s="823">
        <v>4</v>
      </c>
      <c r="G181" s="808"/>
      <c r="H181" s="808"/>
      <c r="I181" s="809">
        <f t="shared" si="24"/>
        <v>0</v>
      </c>
      <c r="J181" s="809">
        <f t="shared" si="25"/>
        <v>0</v>
      </c>
      <c r="K181" s="815"/>
    </row>
    <row r="182" spans="1:11" s="591" customFormat="1" ht="31.5" outlineLevel="1">
      <c r="A182" s="803"/>
      <c r="B182" s="812" t="s">
        <v>1688</v>
      </c>
      <c r="C182" s="822"/>
      <c r="D182" s="822" t="s">
        <v>1048</v>
      </c>
      <c r="E182" s="806" t="s">
        <v>1015</v>
      </c>
      <c r="F182" s="823">
        <f>38+9+6</f>
        <v>53</v>
      </c>
      <c r="G182" s="808"/>
      <c r="H182" s="808"/>
      <c r="I182" s="809">
        <f t="shared" si="24"/>
        <v>0</v>
      </c>
      <c r="J182" s="809">
        <f t="shared" si="25"/>
        <v>0</v>
      </c>
      <c r="K182" s="815"/>
    </row>
    <row r="183" spans="1:11" s="591" customFormat="1" ht="47.25" outlineLevel="1">
      <c r="A183" s="803"/>
      <c r="B183" s="812" t="s">
        <v>1706</v>
      </c>
      <c r="C183" s="822"/>
      <c r="D183" s="822" t="s">
        <v>1068</v>
      </c>
      <c r="E183" s="806" t="s">
        <v>1015</v>
      </c>
      <c r="F183" s="823">
        <v>4</v>
      </c>
      <c r="G183" s="808"/>
      <c r="H183" s="808"/>
      <c r="I183" s="809">
        <f t="shared" si="24"/>
        <v>0</v>
      </c>
      <c r="J183" s="809">
        <f t="shared" si="25"/>
        <v>0</v>
      </c>
      <c r="K183" s="815"/>
    </row>
    <row r="184" spans="1:11" s="591" customFormat="1" ht="47.25" outlineLevel="1">
      <c r="A184" s="803"/>
      <c r="B184" s="812" t="s">
        <v>1689</v>
      </c>
      <c r="C184" s="822"/>
      <c r="D184" s="822" t="s">
        <v>1068</v>
      </c>
      <c r="E184" s="806" t="s">
        <v>1015</v>
      </c>
      <c r="F184" s="823">
        <v>3</v>
      </c>
      <c r="G184" s="808"/>
      <c r="H184" s="808"/>
      <c r="I184" s="809">
        <f t="shared" si="24"/>
        <v>0</v>
      </c>
      <c r="J184" s="809">
        <f t="shared" si="25"/>
        <v>0</v>
      </c>
      <c r="K184" s="815"/>
    </row>
    <row r="185" spans="1:11" s="591" customFormat="1" ht="47.25" outlineLevel="1">
      <c r="A185" s="803"/>
      <c r="B185" s="812" t="s">
        <v>1690</v>
      </c>
      <c r="C185" s="822"/>
      <c r="D185" s="822" t="s">
        <v>1068</v>
      </c>
      <c r="E185" s="806" t="s">
        <v>1015</v>
      </c>
      <c r="F185" s="823">
        <v>1</v>
      </c>
      <c r="G185" s="808"/>
      <c r="H185" s="808"/>
      <c r="I185" s="809">
        <f t="shared" si="24"/>
        <v>0</v>
      </c>
      <c r="J185" s="809">
        <f t="shared" si="25"/>
        <v>0</v>
      </c>
      <c r="K185" s="815"/>
    </row>
    <row r="186" spans="1:11" s="591" customFormat="1" ht="47.25" outlineLevel="1">
      <c r="A186" s="803"/>
      <c r="B186" s="812" t="s">
        <v>1691</v>
      </c>
      <c r="C186" s="822"/>
      <c r="D186" s="822" t="s">
        <v>1068</v>
      </c>
      <c r="E186" s="806" t="s">
        <v>1015</v>
      </c>
      <c r="F186" s="823">
        <v>2</v>
      </c>
      <c r="G186" s="808"/>
      <c r="H186" s="808"/>
      <c r="I186" s="809">
        <f t="shared" si="24"/>
        <v>0</v>
      </c>
      <c r="J186" s="809">
        <f t="shared" si="25"/>
        <v>0</v>
      </c>
      <c r="K186" s="815"/>
    </row>
    <row r="187" spans="1:11" s="591" customFormat="1" ht="47.25" outlineLevel="1">
      <c r="A187" s="803"/>
      <c r="B187" s="812" t="s">
        <v>1708</v>
      </c>
      <c r="C187" s="822"/>
      <c r="D187" s="822" t="s">
        <v>1068</v>
      </c>
      <c r="E187" s="806" t="s">
        <v>1015</v>
      </c>
      <c r="F187" s="823">
        <v>2</v>
      </c>
      <c r="G187" s="808"/>
      <c r="H187" s="808"/>
      <c r="I187" s="809">
        <f t="shared" si="24"/>
        <v>0</v>
      </c>
      <c r="J187" s="809">
        <f t="shared" si="25"/>
        <v>0</v>
      </c>
      <c r="K187" s="815"/>
    </row>
    <row r="188" spans="1:11" s="591" customFormat="1" ht="31.5" outlineLevel="1">
      <c r="A188" s="803"/>
      <c r="B188" s="812" t="s">
        <v>1695</v>
      </c>
      <c r="C188" s="822"/>
      <c r="D188" s="822" t="s">
        <v>1059</v>
      </c>
      <c r="E188" s="634" t="s">
        <v>16</v>
      </c>
      <c r="F188" s="823">
        <f>57*6</f>
        <v>342</v>
      </c>
      <c r="G188" s="808"/>
      <c r="H188" s="808"/>
      <c r="I188" s="809">
        <f t="shared" si="24"/>
        <v>0</v>
      </c>
      <c r="J188" s="809">
        <f t="shared" si="25"/>
        <v>0</v>
      </c>
      <c r="K188" s="815"/>
    </row>
    <row r="189" spans="1:11" s="591" customFormat="1" ht="31.5" outlineLevel="1">
      <c r="A189" s="803"/>
      <c r="B189" s="812" t="s">
        <v>1664</v>
      </c>
      <c r="C189" s="822"/>
      <c r="D189" s="822" t="s">
        <v>1051</v>
      </c>
      <c r="E189" s="634" t="s">
        <v>16</v>
      </c>
      <c r="F189" s="823">
        <f>F188*0.9</f>
        <v>307.8</v>
      </c>
      <c r="G189" s="808"/>
      <c r="H189" s="808"/>
      <c r="I189" s="809">
        <f t="shared" si="24"/>
        <v>0</v>
      </c>
      <c r="J189" s="809">
        <f t="shared" si="25"/>
        <v>0</v>
      </c>
      <c r="K189" s="815"/>
    </row>
    <row r="190" spans="1:11" s="591" customFormat="1" ht="31.5" outlineLevel="1">
      <c r="A190" s="803"/>
      <c r="B190" s="812" t="s">
        <v>1665</v>
      </c>
      <c r="C190" s="822"/>
      <c r="D190" s="822" t="s">
        <v>1051</v>
      </c>
      <c r="E190" s="634" t="s">
        <v>16</v>
      </c>
      <c r="F190" s="823">
        <f>F188*0.1</f>
        <v>34.200000000000003</v>
      </c>
      <c r="G190" s="808"/>
      <c r="H190" s="808"/>
      <c r="I190" s="809">
        <f t="shared" si="24"/>
        <v>0</v>
      </c>
      <c r="J190" s="809">
        <f t="shared" si="25"/>
        <v>0</v>
      </c>
      <c r="K190" s="815"/>
    </row>
    <row r="191" spans="1:11" s="591" customFormat="1" ht="31.5" outlineLevel="1">
      <c r="A191" s="803"/>
      <c r="B191" s="812" t="s">
        <v>1666</v>
      </c>
      <c r="C191" s="822"/>
      <c r="D191" s="822" t="s">
        <v>1069</v>
      </c>
      <c r="E191" s="634" t="s">
        <v>1037</v>
      </c>
      <c r="F191" s="823">
        <v>1</v>
      </c>
      <c r="G191" s="808"/>
      <c r="H191" s="808"/>
      <c r="I191" s="809">
        <f t="shared" si="24"/>
        <v>0</v>
      </c>
      <c r="J191" s="809">
        <f t="shared" si="25"/>
        <v>0</v>
      </c>
      <c r="K191" s="815"/>
    </row>
    <row r="192" spans="1:11" s="591" customFormat="1" ht="31.5" outlineLevel="1">
      <c r="A192" s="803"/>
      <c r="B192" s="812" t="s">
        <v>1668</v>
      </c>
      <c r="C192" s="822"/>
      <c r="D192" s="634" t="s">
        <v>1016</v>
      </c>
      <c r="E192" s="634" t="s">
        <v>1037</v>
      </c>
      <c r="F192" s="823">
        <v>1</v>
      </c>
      <c r="G192" s="808"/>
      <c r="H192" s="808"/>
      <c r="I192" s="809">
        <f t="shared" si="24"/>
        <v>0</v>
      </c>
      <c r="J192" s="809">
        <f t="shared" si="25"/>
        <v>0</v>
      </c>
      <c r="K192" s="815"/>
    </row>
    <row r="193" spans="1:11" s="591" customFormat="1" ht="31.5" outlineLevel="1">
      <c r="A193" s="803"/>
      <c r="B193" s="797" t="s">
        <v>1696</v>
      </c>
      <c r="C193" s="822"/>
      <c r="D193" s="822"/>
      <c r="E193" s="634"/>
      <c r="F193" s="823"/>
      <c r="G193" s="808"/>
      <c r="H193" s="808"/>
      <c r="I193" s="809"/>
      <c r="J193" s="809"/>
      <c r="K193" s="815"/>
    </row>
    <row r="194" spans="1:11" s="591" customFormat="1" ht="31.5" outlineLevel="1">
      <c r="A194" s="803"/>
      <c r="B194" s="812" t="s">
        <v>1697</v>
      </c>
      <c r="C194" s="822"/>
      <c r="D194" s="822" t="s">
        <v>1068</v>
      </c>
      <c r="E194" s="806" t="s">
        <v>1015</v>
      </c>
      <c r="F194" s="823">
        <f>24+9</f>
        <v>33</v>
      </c>
      <c r="G194" s="808"/>
      <c r="H194" s="808"/>
      <c r="I194" s="809">
        <f t="shared" ref="I194:I199" si="26">+G194+H194</f>
        <v>0</v>
      </c>
      <c r="J194" s="809">
        <f t="shared" ref="J194:J199" si="27">I194*F194</f>
        <v>0</v>
      </c>
      <c r="K194" s="815"/>
    </row>
    <row r="195" spans="1:11" s="591" customFormat="1" ht="31.5" outlineLevel="1">
      <c r="A195" s="803"/>
      <c r="B195" s="812" t="s">
        <v>1694</v>
      </c>
      <c r="C195" s="822"/>
      <c r="D195" s="822" t="s">
        <v>1059</v>
      </c>
      <c r="E195" s="634" t="s">
        <v>16</v>
      </c>
      <c r="F195" s="823">
        <f>57*7</f>
        <v>399</v>
      </c>
      <c r="G195" s="808"/>
      <c r="H195" s="808"/>
      <c r="I195" s="809">
        <f t="shared" si="26"/>
        <v>0</v>
      </c>
      <c r="J195" s="809">
        <f t="shared" si="27"/>
        <v>0</v>
      </c>
      <c r="K195" s="815"/>
    </row>
    <row r="196" spans="1:11" s="591" customFormat="1" ht="31.5" outlineLevel="1">
      <c r="A196" s="803"/>
      <c r="B196" s="812" t="s">
        <v>1664</v>
      </c>
      <c r="C196" s="822"/>
      <c r="D196" s="822" t="s">
        <v>1051</v>
      </c>
      <c r="E196" s="634" t="s">
        <v>16</v>
      </c>
      <c r="F196" s="823">
        <f>F195*0.8</f>
        <v>319.20000000000005</v>
      </c>
      <c r="G196" s="808"/>
      <c r="H196" s="808"/>
      <c r="I196" s="809">
        <f t="shared" si="26"/>
        <v>0</v>
      </c>
      <c r="J196" s="809">
        <f t="shared" si="27"/>
        <v>0</v>
      </c>
      <c r="K196" s="815"/>
    </row>
    <row r="197" spans="1:11" s="591" customFormat="1" ht="31.5" outlineLevel="1">
      <c r="A197" s="803"/>
      <c r="B197" s="812" t="s">
        <v>1666</v>
      </c>
      <c r="C197" s="822"/>
      <c r="D197" s="822" t="s">
        <v>1069</v>
      </c>
      <c r="E197" s="634" t="s">
        <v>1037</v>
      </c>
      <c r="F197" s="823">
        <v>1</v>
      </c>
      <c r="G197" s="808"/>
      <c r="H197" s="808"/>
      <c r="I197" s="809">
        <f t="shared" si="26"/>
        <v>0</v>
      </c>
      <c r="J197" s="809">
        <f t="shared" si="27"/>
        <v>0</v>
      </c>
      <c r="K197" s="815"/>
    </row>
    <row r="198" spans="1:11" s="591" customFormat="1" ht="31.5" outlineLevel="1">
      <c r="A198" s="803"/>
      <c r="B198" s="812" t="s">
        <v>1667</v>
      </c>
      <c r="C198" s="822"/>
      <c r="D198" s="634" t="s">
        <v>1016</v>
      </c>
      <c r="E198" s="634" t="s">
        <v>1037</v>
      </c>
      <c r="F198" s="823">
        <v>1</v>
      </c>
      <c r="G198" s="808"/>
      <c r="H198" s="808"/>
      <c r="I198" s="809">
        <f t="shared" si="26"/>
        <v>0</v>
      </c>
      <c r="J198" s="809">
        <f t="shared" si="27"/>
        <v>0</v>
      </c>
      <c r="K198" s="815"/>
    </row>
    <row r="199" spans="1:11" s="591" customFormat="1" ht="31.5" outlineLevel="1">
      <c r="A199" s="803"/>
      <c r="B199" s="812" t="s">
        <v>1668</v>
      </c>
      <c r="C199" s="822"/>
      <c r="D199" s="634" t="s">
        <v>1016</v>
      </c>
      <c r="E199" s="634" t="s">
        <v>1037</v>
      </c>
      <c r="F199" s="823">
        <v>1</v>
      </c>
      <c r="G199" s="808"/>
      <c r="H199" s="808"/>
      <c r="I199" s="809">
        <f t="shared" si="26"/>
        <v>0</v>
      </c>
      <c r="J199" s="809">
        <f t="shared" si="27"/>
        <v>0</v>
      </c>
      <c r="K199" s="815"/>
    </row>
    <row r="200" spans="1:11" s="591" customFormat="1" ht="31.5" outlineLevel="1" collapsed="1">
      <c r="A200" s="825" t="s">
        <v>1073</v>
      </c>
      <c r="B200" s="817" t="s">
        <v>1349</v>
      </c>
      <c r="C200" s="818"/>
      <c r="D200" s="818"/>
      <c r="E200" s="818"/>
      <c r="F200" s="819"/>
      <c r="G200" s="808"/>
      <c r="H200" s="808"/>
      <c r="I200" s="820"/>
      <c r="J200" s="801">
        <f>SUBTOTAL(9,J201:J223)</f>
        <v>0</v>
      </c>
      <c r="K200" s="821"/>
    </row>
    <row r="201" spans="1:11" s="591" customFormat="1" ht="31.5" outlineLevel="1">
      <c r="A201" s="803"/>
      <c r="B201" s="797" t="s">
        <v>1684</v>
      </c>
      <c r="C201" s="822"/>
      <c r="D201" s="822"/>
      <c r="E201" s="634"/>
      <c r="F201" s="823"/>
      <c r="G201" s="808"/>
      <c r="H201" s="808"/>
      <c r="I201" s="809"/>
      <c r="J201" s="809"/>
      <c r="K201" s="815"/>
    </row>
    <row r="202" spans="1:11" s="591" customFormat="1" ht="31.5" outlineLevel="1">
      <c r="A202" s="803"/>
      <c r="B202" s="812" t="s">
        <v>1702</v>
      </c>
      <c r="C202" s="822"/>
      <c r="D202" s="822" t="s">
        <v>1048</v>
      </c>
      <c r="E202" s="806" t="s">
        <v>1015</v>
      </c>
      <c r="F202" s="823">
        <v>11</v>
      </c>
      <c r="G202" s="808"/>
      <c r="H202" s="808"/>
      <c r="I202" s="809">
        <f t="shared" ref="I202:I211" si="28">+G202+H202</f>
        <v>0</v>
      </c>
      <c r="J202" s="809">
        <f t="shared" ref="J202:J211" si="29">I202*F202</f>
        <v>0</v>
      </c>
      <c r="K202" s="815"/>
    </row>
    <row r="203" spans="1:11" s="591" customFormat="1" ht="31.5" outlineLevel="1">
      <c r="A203" s="803"/>
      <c r="B203" s="812" t="s">
        <v>1703</v>
      </c>
      <c r="C203" s="822"/>
      <c r="D203" s="822" t="s">
        <v>1048</v>
      </c>
      <c r="E203" s="806" t="s">
        <v>1015</v>
      </c>
      <c r="F203" s="823">
        <v>43</v>
      </c>
      <c r="G203" s="808"/>
      <c r="H203" s="808"/>
      <c r="I203" s="809">
        <f t="shared" si="28"/>
        <v>0</v>
      </c>
      <c r="J203" s="809">
        <f t="shared" si="29"/>
        <v>0</v>
      </c>
      <c r="K203" s="815"/>
    </row>
    <row r="204" spans="1:11" s="591" customFormat="1" ht="47.25" outlineLevel="1">
      <c r="A204" s="803"/>
      <c r="B204" s="812" t="s">
        <v>1704</v>
      </c>
      <c r="C204" s="822"/>
      <c r="D204" s="822" t="s">
        <v>1048</v>
      </c>
      <c r="E204" s="806" t="s">
        <v>1015</v>
      </c>
      <c r="F204" s="823">
        <v>10</v>
      </c>
      <c r="G204" s="808"/>
      <c r="H204" s="808"/>
      <c r="I204" s="809">
        <f t="shared" si="28"/>
        <v>0</v>
      </c>
      <c r="J204" s="809">
        <f t="shared" si="29"/>
        <v>0</v>
      </c>
      <c r="K204" s="815"/>
    </row>
    <row r="205" spans="1:11" s="591" customFormat="1" ht="47.25" outlineLevel="1">
      <c r="A205" s="803"/>
      <c r="B205" s="812" t="s">
        <v>1685</v>
      </c>
      <c r="C205" s="822"/>
      <c r="D205" s="822" t="s">
        <v>1048</v>
      </c>
      <c r="E205" s="806" t="s">
        <v>1015</v>
      </c>
      <c r="F205" s="823">
        <v>5</v>
      </c>
      <c r="G205" s="808"/>
      <c r="H205" s="808"/>
      <c r="I205" s="809">
        <f t="shared" si="28"/>
        <v>0</v>
      </c>
      <c r="J205" s="809">
        <f t="shared" si="29"/>
        <v>0</v>
      </c>
      <c r="K205" s="815"/>
    </row>
    <row r="206" spans="1:11" s="591" customFormat="1" ht="31.5" outlineLevel="1">
      <c r="A206" s="803"/>
      <c r="B206" s="812" t="s">
        <v>1688</v>
      </c>
      <c r="C206" s="822"/>
      <c r="D206" s="822" t="s">
        <v>1048</v>
      </c>
      <c r="E206" s="806" t="s">
        <v>1015</v>
      </c>
      <c r="F206" s="823">
        <v>12</v>
      </c>
      <c r="G206" s="808"/>
      <c r="H206" s="808"/>
      <c r="I206" s="809">
        <f t="shared" si="28"/>
        <v>0</v>
      </c>
      <c r="J206" s="809">
        <f t="shared" si="29"/>
        <v>0</v>
      </c>
      <c r="K206" s="815"/>
    </row>
    <row r="207" spans="1:11" s="591" customFormat="1" ht="47.25" outlineLevel="1">
      <c r="A207" s="803"/>
      <c r="B207" s="812" t="s">
        <v>1706</v>
      </c>
      <c r="C207" s="822"/>
      <c r="D207" s="822" t="s">
        <v>1068</v>
      </c>
      <c r="E207" s="806" t="s">
        <v>1015</v>
      </c>
      <c r="F207" s="823">
        <v>5</v>
      </c>
      <c r="G207" s="808"/>
      <c r="H207" s="808"/>
      <c r="I207" s="809">
        <f t="shared" si="28"/>
        <v>0</v>
      </c>
      <c r="J207" s="809">
        <f t="shared" si="29"/>
        <v>0</v>
      </c>
      <c r="K207" s="815"/>
    </row>
    <row r="208" spans="1:11" s="591" customFormat="1" ht="47.25" outlineLevel="1">
      <c r="A208" s="803"/>
      <c r="B208" s="812" t="s">
        <v>1689</v>
      </c>
      <c r="C208" s="822"/>
      <c r="D208" s="822" t="s">
        <v>1068</v>
      </c>
      <c r="E208" s="806" t="s">
        <v>1015</v>
      </c>
      <c r="F208" s="823">
        <v>6</v>
      </c>
      <c r="G208" s="808"/>
      <c r="H208" s="808"/>
      <c r="I208" s="809">
        <f t="shared" si="28"/>
        <v>0</v>
      </c>
      <c r="J208" s="809">
        <f t="shared" si="29"/>
        <v>0</v>
      </c>
      <c r="K208" s="815"/>
    </row>
    <row r="209" spans="1:11" s="591" customFormat="1" ht="47.25" outlineLevel="1">
      <c r="A209" s="803"/>
      <c r="B209" s="812" t="s">
        <v>1690</v>
      </c>
      <c r="C209" s="822"/>
      <c r="D209" s="822" t="s">
        <v>1068</v>
      </c>
      <c r="E209" s="806" t="s">
        <v>1015</v>
      </c>
      <c r="F209" s="823">
        <v>5</v>
      </c>
      <c r="G209" s="808"/>
      <c r="H209" s="808"/>
      <c r="I209" s="809">
        <f t="shared" si="28"/>
        <v>0</v>
      </c>
      <c r="J209" s="809">
        <f t="shared" si="29"/>
        <v>0</v>
      </c>
      <c r="K209" s="815"/>
    </row>
    <row r="210" spans="1:11" s="591" customFormat="1" ht="47.25" outlineLevel="1">
      <c r="A210" s="803"/>
      <c r="B210" s="812" t="s">
        <v>1691</v>
      </c>
      <c r="C210" s="822"/>
      <c r="D210" s="822" t="s">
        <v>1068</v>
      </c>
      <c r="E210" s="806" t="s">
        <v>1015</v>
      </c>
      <c r="F210" s="823">
        <v>1</v>
      </c>
      <c r="G210" s="808"/>
      <c r="H210" s="808"/>
      <c r="I210" s="809">
        <f t="shared" si="28"/>
        <v>0</v>
      </c>
      <c r="J210" s="809">
        <f t="shared" si="29"/>
        <v>0</v>
      </c>
      <c r="K210" s="815"/>
    </row>
    <row r="211" spans="1:11" s="591" customFormat="1" ht="47.25" outlineLevel="1">
      <c r="A211" s="803"/>
      <c r="B211" s="812" t="s">
        <v>1707</v>
      </c>
      <c r="C211" s="822"/>
      <c r="D211" s="822" t="s">
        <v>1068</v>
      </c>
      <c r="E211" s="806" t="s">
        <v>1015</v>
      </c>
      <c r="F211" s="823">
        <v>4</v>
      </c>
      <c r="G211" s="808"/>
      <c r="H211" s="808"/>
      <c r="I211" s="809">
        <f t="shared" si="28"/>
        <v>0</v>
      </c>
      <c r="J211" s="809">
        <f t="shared" si="29"/>
        <v>0</v>
      </c>
      <c r="K211" s="815"/>
    </row>
    <row r="212" spans="1:11" s="591" customFormat="1" ht="31.5" outlineLevel="1">
      <c r="A212" s="803"/>
      <c r="B212" s="812" t="s">
        <v>1695</v>
      </c>
      <c r="C212" s="822"/>
      <c r="D212" s="822" t="s">
        <v>1059</v>
      </c>
      <c r="E212" s="634" t="s">
        <v>16</v>
      </c>
      <c r="F212" s="823">
        <f>57*6</f>
        <v>342</v>
      </c>
      <c r="G212" s="808"/>
      <c r="H212" s="808"/>
      <c r="I212" s="809">
        <f>+G212+H212</f>
        <v>0</v>
      </c>
      <c r="J212" s="809">
        <f>I212*F212</f>
        <v>0</v>
      </c>
      <c r="K212" s="815"/>
    </row>
    <row r="213" spans="1:11" s="591" customFormat="1" ht="31.5" outlineLevel="1">
      <c r="A213" s="803"/>
      <c r="B213" s="812" t="s">
        <v>1664</v>
      </c>
      <c r="C213" s="822"/>
      <c r="D213" s="822" t="s">
        <v>1051</v>
      </c>
      <c r="E213" s="634" t="s">
        <v>16</v>
      </c>
      <c r="F213" s="823">
        <f>F212*0.9</f>
        <v>307.8</v>
      </c>
      <c r="G213" s="808"/>
      <c r="H213" s="808"/>
      <c r="I213" s="809">
        <f>+G213+H213</f>
        <v>0</v>
      </c>
      <c r="J213" s="809">
        <f>I213*F213</f>
        <v>0</v>
      </c>
      <c r="K213" s="815"/>
    </row>
    <row r="214" spans="1:11" s="591" customFormat="1" ht="31.5" outlineLevel="1">
      <c r="A214" s="803"/>
      <c r="B214" s="812" t="s">
        <v>1665</v>
      </c>
      <c r="C214" s="822"/>
      <c r="D214" s="822" t="s">
        <v>1051</v>
      </c>
      <c r="E214" s="634" t="s">
        <v>16</v>
      </c>
      <c r="F214" s="823">
        <f>F212*0.1</f>
        <v>34.200000000000003</v>
      </c>
      <c r="G214" s="808"/>
      <c r="H214" s="808"/>
      <c r="I214" s="809">
        <f>+G214+H214</f>
        <v>0</v>
      </c>
      <c r="J214" s="809">
        <f>I214*F214</f>
        <v>0</v>
      </c>
      <c r="K214" s="815"/>
    </row>
    <row r="215" spans="1:11" s="591" customFormat="1" ht="31.5" outlineLevel="1">
      <c r="A215" s="803"/>
      <c r="B215" s="812" t="s">
        <v>1666</v>
      </c>
      <c r="C215" s="822"/>
      <c r="D215" s="822" t="s">
        <v>1069</v>
      </c>
      <c r="E215" s="634" t="s">
        <v>1037</v>
      </c>
      <c r="F215" s="823">
        <v>1</v>
      </c>
      <c r="G215" s="808"/>
      <c r="H215" s="808"/>
      <c r="I215" s="809">
        <f>+G215+H215</f>
        <v>0</v>
      </c>
      <c r="J215" s="809">
        <f>I215*F215</f>
        <v>0</v>
      </c>
      <c r="K215" s="815"/>
    </row>
    <row r="216" spans="1:11" s="591" customFormat="1" ht="31.5" outlineLevel="1">
      <c r="A216" s="803"/>
      <c r="B216" s="812" t="s">
        <v>1668</v>
      </c>
      <c r="C216" s="822"/>
      <c r="D216" s="634" t="s">
        <v>1016</v>
      </c>
      <c r="E216" s="634" t="s">
        <v>1037</v>
      </c>
      <c r="F216" s="823">
        <v>1</v>
      </c>
      <c r="G216" s="808"/>
      <c r="H216" s="808"/>
      <c r="I216" s="809">
        <f>+G216+H216</f>
        <v>0</v>
      </c>
      <c r="J216" s="809">
        <f>I216*F216</f>
        <v>0</v>
      </c>
      <c r="K216" s="815"/>
    </row>
    <row r="217" spans="1:11" s="591" customFormat="1" ht="31.5" outlineLevel="1">
      <c r="A217" s="803"/>
      <c r="B217" s="797" t="s">
        <v>1696</v>
      </c>
      <c r="C217" s="822"/>
      <c r="D217" s="822"/>
      <c r="E217" s="634"/>
      <c r="F217" s="823"/>
      <c r="G217" s="808"/>
      <c r="H217" s="808"/>
      <c r="I217" s="809"/>
      <c r="J217" s="809"/>
      <c r="K217" s="815"/>
    </row>
    <row r="218" spans="1:11" s="591" customFormat="1" ht="31.5" outlineLevel="1">
      <c r="A218" s="803"/>
      <c r="B218" s="812" t="s">
        <v>1697</v>
      </c>
      <c r="C218" s="822"/>
      <c r="D218" s="822" t="s">
        <v>1068</v>
      </c>
      <c r="E218" s="806" t="s">
        <v>1015</v>
      </c>
      <c r="F218" s="823">
        <v>32</v>
      </c>
      <c r="G218" s="808"/>
      <c r="H218" s="808"/>
      <c r="I218" s="809">
        <f t="shared" ref="I218:I223" si="30">+G218+H218</f>
        <v>0</v>
      </c>
      <c r="J218" s="809">
        <f t="shared" ref="J218:J223" si="31">I218*F218</f>
        <v>0</v>
      </c>
      <c r="K218" s="815"/>
    </row>
    <row r="219" spans="1:11" s="591" customFormat="1" ht="31.5" outlineLevel="1">
      <c r="A219" s="803"/>
      <c r="B219" s="812" t="s">
        <v>1694</v>
      </c>
      <c r="C219" s="822"/>
      <c r="D219" s="822" t="s">
        <v>1059</v>
      </c>
      <c r="E219" s="634" t="s">
        <v>16</v>
      </c>
      <c r="F219" s="823">
        <f>57*6</f>
        <v>342</v>
      </c>
      <c r="G219" s="808"/>
      <c r="H219" s="808"/>
      <c r="I219" s="809">
        <f t="shared" si="30"/>
        <v>0</v>
      </c>
      <c r="J219" s="809">
        <f t="shared" si="31"/>
        <v>0</v>
      </c>
      <c r="K219" s="815"/>
    </row>
    <row r="220" spans="1:11" s="591" customFormat="1" ht="31.5" outlineLevel="1">
      <c r="A220" s="803"/>
      <c r="B220" s="812" t="s">
        <v>1664</v>
      </c>
      <c r="C220" s="822"/>
      <c r="D220" s="822" t="s">
        <v>1051</v>
      </c>
      <c r="E220" s="634" t="s">
        <v>16</v>
      </c>
      <c r="F220" s="823">
        <f>F219</f>
        <v>342</v>
      </c>
      <c r="G220" s="808"/>
      <c r="H220" s="808"/>
      <c r="I220" s="809">
        <f t="shared" si="30"/>
        <v>0</v>
      </c>
      <c r="J220" s="809">
        <f t="shared" si="31"/>
        <v>0</v>
      </c>
      <c r="K220" s="815"/>
    </row>
    <row r="221" spans="1:11" s="591" customFormat="1" ht="31.5" outlineLevel="1">
      <c r="A221" s="803"/>
      <c r="B221" s="812" t="s">
        <v>1666</v>
      </c>
      <c r="C221" s="822"/>
      <c r="D221" s="822" t="s">
        <v>1069</v>
      </c>
      <c r="E221" s="634" t="s">
        <v>1037</v>
      </c>
      <c r="F221" s="823">
        <v>1</v>
      </c>
      <c r="G221" s="808"/>
      <c r="H221" s="808"/>
      <c r="I221" s="809">
        <f t="shared" si="30"/>
        <v>0</v>
      </c>
      <c r="J221" s="809">
        <f t="shared" si="31"/>
        <v>0</v>
      </c>
      <c r="K221" s="815"/>
    </row>
    <row r="222" spans="1:11" s="591" customFormat="1" ht="31.5" outlineLevel="1">
      <c r="A222" s="803"/>
      <c r="B222" s="812" t="s">
        <v>1667</v>
      </c>
      <c r="C222" s="822"/>
      <c r="D222" s="634" t="s">
        <v>1016</v>
      </c>
      <c r="E222" s="634" t="s">
        <v>1037</v>
      </c>
      <c r="F222" s="823">
        <v>1</v>
      </c>
      <c r="G222" s="808"/>
      <c r="H222" s="808"/>
      <c r="I222" s="809">
        <f t="shared" si="30"/>
        <v>0</v>
      </c>
      <c r="J222" s="809">
        <f t="shared" si="31"/>
        <v>0</v>
      </c>
      <c r="K222" s="815"/>
    </row>
    <row r="223" spans="1:11" s="591" customFormat="1" ht="31.5" outlineLevel="1">
      <c r="A223" s="803"/>
      <c r="B223" s="812" t="s">
        <v>1668</v>
      </c>
      <c r="C223" s="822"/>
      <c r="D223" s="634" t="s">
        <v>1016</v>
      </c>
      <c r="E223" s="634" t="s">
        <v>1037</v>
      </c>
      <c r="F223" s="823">
        <v>1</v>
      </c>
      <c r="G223" s="808"/>
      <c r="H223" s="808"/>
      <c r="I223" s="809">
        <f t="shared" si="30"/>
        <v>0</v>
      </c>
      <c r="J223" s="809">
        <f t="shared" si="31"/>
        <v>0</v>
      </c>
      <c r="K223" s="815"/>
    </row>
    <row r="224" spans="1:11" s="591" customFormat="1" ht="31.5" outlineLevel="1" collapsed="1">
      <c r="A224" s="825" t="s">
        <v>1074</v>
      </c>
      <c r="B224" s="817" t="s">
        <v>1350</v>
      </c>
      <c r="C224" s="818"/>
      <c r="D224" s="818"/>
      <c r="E224" s="818"/>
      <c r="F224" s="819"/>
      <c r="G224" s="818"/>
      <c r="H224" s="818"/>
      <c r="I224" s="820"/>
      <c r="J224" s="801">
        <f>SUBTOTAL(9,J226:J244)</f>
        <v>0</v>
      </c>
      <c r="K224" s="821"/>
    </row>
    <row r="225" spans="1:11" s="591" customFormat="1" ht="31.5" outlineLevel="1">
      <c r="A225" s="803"/>
      <c r="B225" s="797" t="s">
        <v>1684</v>
      </c>
      <c r="C225" s="822"/>
      <c r="D225" s="822"/>
      <c r="E225" s="634"/>
      <c r="F225" s="823"/>
      <c r="G225" s="808"/>
      <c r="H225" s="808"/>
      <c r="I225" s="809"/>
      <c r="J225" s="809"/>
      <c r="K225" s="815"/>
    </row>
    <row r="226" spans="1:11" s="591" customFormat="1" ht="47.25" outlineLevel="1">
      <c r="A226" s="803"/>
      <c r="B226" s="812" t="s">
        <v>1709</v>
      </c>
      <c r="C226" s="822"/>
      <c r="D226" s="822" t="s">
        <v>1048</v>
      </c>
      <c r="E226" s="806" t="s">
        <v>1015</v>
      </c>
      <c r="F226" s="823">
        <v>2</v>
      </c>
      <c r="G226" s="808"/>
      <c r="H226" s="808"/>
      <c r="I226" s="809">
        <f t="shared" ref="I226:I232" si="32">+G226+H226</f>
        <v>0</v>
      </c>
      <c r="J226" s="809">
        <f t="shared" ref="J226:J232" si="33">I226*F226</f>
        <v>0</v>
      </c>
      <c r="K226" s="815"/>
    </row>
    <row r="227" spans="1:11" s="591" customFormat="1" ht="47.25" outlineLevel="1">
      <c r="A227" s="803"/>
      <c r="B227" s="812" t="s">
        <v>1685</v>
      </c>
      <c r="C227" s="822"/>
      <c r="D227" s="822" t="s">
        <v>1048</v>
      </c>
      <c r="E227" s="806" t="s">
        <v>1015</v>
      </c>
      <c r="F227" s="823">
        <v>6</v>
      </c>
      <c r="G227" s="808"/>
      <c r="H227" s="808"/>
      <c r="I227" s="809">
        <f t="shared" si="32"/>
        <v>0</v>
      </c>
      <c r="J227" s="809">
        <f t="shared" si="33"/>
        <v>0</v>
      </c>
      <c r="K227" s="815"/>
    </row>
    <row r="228" spans="1:11" s="591" customFormat="1" ht="47.25" outlineLevel="1">
      <c r="A228" s="803"/>
      <c r="B228" s="812" t="s">
        <v>1686</v>
      </c>
      <c r="C228" s="822"/>
      <c r="D228" s="822" t="s">
        <v>1048</v>
      </c>
      <c r="E228" s="806" t="s">
        <v>1015</v>
      </c>
      <c r="F228" s="823">
        <v>4</v>
      </c>
      <c r="G228" s="808"/>
      <c r="H228" s="808"/>
      <c r="I228" s="809">
        <f t="shared" si="32"/>
        <v>0</v>
      </c>
      <c r="J228" s="809">
        <f t="shared" si="33"/>
        <v>0</v>
      </c>
      <c r="K228" s="815"/>
    </row>
    <row r="229" spans="1:11" s="591" customFormat="1" ht="31.5" outlineLevel="1">
      <c r="A229" s="803"/>
      <c r="B229" s="812" t="s">
        <v>1710</v>
      </c>
      <c r="C229" s="822"/>
      <c r="D229" s="822" t="s">
        <v>1048</v>
      </c>
      <c r="E229" s="806" t="s">
        <v>1015</v>
      </c>
      <c r="F229" s="823">
        <v>3</v>
      </c>
      <c r="G229" s="808"/>
      <c r="H229" s="808"/>
      <c r="I229" s="809">
        <f t="shared" si="32"/>
        <v>0</v>
      </c>
      <c r="J229" s="809">
        <f t="shared" si="33"/>
        <v>0</v>
      </c>
      <c r="K229" s="815"/>
    </row>
    <row r="230" spans="1:11" s="591" customFormat="1" ht="31.5" outlineLevel="1">
      <c r="A230" s="803"/>
      <c r="B230" s="812" t="s">
        <v>1711</v>
      </c>
      <c r="C230" s="822"/>
      <c r="D230" s="822" t="s">
        <v>1048</v>
      </c>
      <c r="E230" s="806" t="s">
        <v>1015</v>
      </c>
      <c r="F230" s="823">
        <v>16</v>
      </c>
      <c r="G230" s="808"/>
      <c r="H230" s="808"/>
      <c r="I230" s="809">
        <f t="shared" si="32"/>
        <v>0</v>
      </c>
      <c r="J230" s="809">
        <f t="shared" si="33"/>
        <v>0</v>
      </c>
      <c r="K230" s="815"/>
    </row>
    <row r="231" spans="1:11" s="591" customFormat="1" ht="47.25" outlineLevel="1">
      <c r="A231" s="803"/>
      <c r="B231" s="812" t="s">
        <v>1689</v>
      </c>
      <c r="C231" s="822"/>
      <c r="D231" s="822" t="s">
        <v>1068</v>
      </c>
      <c r="E231" s="806" t="s">
        <v>1015</v>
      </c>
      <c r="F231" s="823">
        <v>3</v>
      </c>
      <c r="G231" s="808"/>
      <c r="H231" s="808"/>
      <c r="I231" s="809">
        <f t="shared" si="32"/>
        <v>0</v>
      </c>
      <c r="J231" s="809">
        <f t="shared" si="33"/>
        <v>0</v>
      </c>
      <c r="K231" s="815"/>
    </row>
    <row r="232" spans="1:11" s="591" customFormat="1" ht="47.25" outlineLevel="1">
      <c r="A232" s="803"/>
      <c r="B232" s="812" t="s">
        <v>1690</v>
      </c>
      <c r="C232" s="822"/>
      <c r="D232" s="822" t="s">
        <v>1068</v>
      </c>
      <c r="E232" s="806" t="s">
        <v>1015</v>
      </c>
      <c r="F232" s="823">
        <v>1</v>
      </c>
      <c r="G232" s="808"/>
      <c r="H232" s="808"/>
      <c r="I232" s="809">
        <f t="shared" si="32"/>
        <v>0</v>
      </c>
      <c r="J232" s="809">
        <f t="shared" si="33"/>
        <v>0</v>
      </c>
      <c r="K232" s="815"/>
    </row>
    <row r="233" spans="1:11" s="591" customFormat="1" ht="31.5" outlineLevel="1">
      <c r="A233" s="803"/>
      <c r="B233" s="812" t="s">
        <v>1695</v>
      </c>
      <c r="C233" s="822"/>
      <c r="D233" s="822" t="s">
        <v>1059</v>
      </c>
      <c r="E233" s="634" t="s">
        <v>16</v>
      </c>
      <c r="F233" s="823">
        <f>50+50+58*4</f>
        <v>332</v>
      </c>
      <c r="G233" s="808"/>
      <c r="H233" s="808"/>
      <c r="I233" s="809">
        <f>+G233+H233</f>
        <v>0</v>
      </c>
      <c r="J233" s="809">
        <f>I233*F233</f>
        <v>0</v>
      </c>
      <c r="K233" s="815"/>
    </row>
    <row r="234" spans="1:11" s="591" customFormat="1" ht="31.5" outlineLevel="1">
      <c r="A234" s="803"/>
      <c r="B234" s="812" t="s">
        <v>1664</v>
      </c>
      <c r="C234" s="822"/>
      <c r="D234" s="822" t="s">
        <v>1051</v>
      </c>
      <c r="E234" s="634" t="s">
        <v>16</v>
      </c>
      <c r="F234" s="823">
        <f>F233*0.9</f>
        <v>298.8</v>
      </c>
      <c r="G234" s="808"/>
      <c r="H234" s="808"/>
      <c r="I234" s="809">
        <f>+G234+H234</f>
        <v>0</v>
      </c>
      <c r="J234" s="809">
        <f>I234*F234</f>
        <v>0</v>
      </c>
      <c r="K234" s="815"/>
    </row>
    <row r="235" spans="1:11" s="591" customFormat="1" ht="31.5" outlineLevel="1">
      <c r="A235" s="803"/>
      <c r="B235" s="812" t="s">
        <v>1665</v>
      </c>
      <c r="C235" s="822"/>
      <c r="D235" s="822" t="s">
        <v>1051</v>
      </c>
      <c r="E235" s="634" t="s">
        <v>16</v>
      </c>
      <c r="F235" s="823">
        <f>F233*0.1</f>
        <v>33.200000000000003</v>
      </c>
      <c r="G235" s="808"/>
      <c r="H235" s="808"/>
      <c r="I235" s="809">
        <f>+G235+H235</f>
        <v>0</v>
      </c>
      <c r="J235" s="809">
        <f>I235*F235</f>
        <v>0</v>
      </c>
      <c r="K235" s="815"/>
    </row>
    <row r="236" spans="1:11" s="591" customFormat="1" ht="31.5" outlineLevel="1">
      <c r="A236" s="803"/>
      <c r="B236" s="812" t="s">
        <v>1666</v>
      </c>
      <c r="C236" s="822"/>
      <c r="D236" s="822" t="s">
        <v>1069</v>
      </c>
      <c r="E236" s="634" t="s">
        <v>1037</v>
      </c>
      <c r="F236" s="823">
        <v>1</v>
      </c>
      <c r="G236" s="808"/>
      <c r="H236" s="808"/>
      <c r="I236" s="809">
        <f>+G236+H236</f>
        <v>0</v>
      </c>
      <c r="J236" s="809">
        <f>I236*F236</f>
        <v>0</v>
      </c>
      <c r="K236" s="815"/>
    </row>
    <row r="237" spans="1:11" s="591" customFormat="1" ht="31.5" outlineLevel="1">
      <c r="A237" s="803"/>
      <c r="B237" s="812" t="s">
        <v>1668</v>
      </c>
      <c r="C237" s="822"/>
      <c r="D237" s="634" t="s">
        <v>1016</v>
      </c>
      <c r="E237" s="634" t="s">
        <v>1037</v>
      </c>
      <c r="F237" s="823">
        <v>1</v>
      </c>
      <c r="G237" s="808"/>
      <c r="H237" s="808"/>
      <c r="I237" s="809">
        <f>+G237+H237</f>
        <v>0</v>
      </c>
      <c r="J237" s="809">
        <f>I237*F237</f>
        <v>0</v>
      </c>
      <c r="K237" s="815"/>
    </row>
    <row r="238" spans="1:11" s="591" customFormat="1" ht="31.5" outlineLevel="1">
      <c r="A238" s="803"/>
      <c r="B238" s="797" t="s">
        <v>1696</v>
      </c>
      <c r="C238" s="822"/>
      <c r="D238" s="822"/>
      <c r="E238" s="634"/>
      <c r="F238" s="823"/>
      <c r="G238" s="808"/>
      <c r="H238" s="808"/>
      <c r="I238" s="809"/>
      <c r="J238" s="809"/>
      <c r="K238" s="815"/>
    </row>
    <row r="239" spans="1:11" s="591" customFormat="1" ht="31.5" outlineLevel="1">
      <c r="A239" s="803"/>
      <c r="B239" s="812" t="s">
        <v>1697</v>
      </c>
      <c r="C239" s="822"/>
      <c r="D239" s="822" t="s">
        <v>1068</v>
      </c>
      <c r="E239" s="806" t="s">
        <v>1015</v>
      </c>
      <c r="F239" s="823">
        <v>5</v>
      </c>
      <c r="G239" s="808"/>
      <c r="H239" s="808"/>
      <c r="I239" s="809">
        <f t="shared" ref="I239:I244" si="34">+G239+H239</f>
        <v>0</v>
      </c>
      <c r="J239" s="809">
        <f t="shared" ref="J239:J244" si="35">I239*F239</f>
        <v>0</v>
      </c>
      <c r="K239" s="815"/>
    </row>
    <row r="240" spans="1:11" s="591" customFormat="1" ht="31.5" outlineLevel="1">
      <c r="A240" s="803"/>
      <c r="B240" s="812" t="s">
        <v>1694</v>
      </c>
      <c r="C240" s="822"/>
      <c r="D240" s="822" t="s">
        <v>1059</v>
      </c>
      <c r="E240" s="634" t="s">
        <v>16</v>
      </c>
      <c r="F240" s="823">
        <v>300</v>
      </c>
      <c r="G240" s="808"/>
      <c r="H240" s="808"/>
      <c r="I240" s="809">
        <f t="shared" si="34"/>
        <v>0</v>
      </c>
      <c r="J240" s="809">
        <f t="shared" si="35"/>
        <v>0</v>
      </c>
      <c r="K240" s="815"/>
    </row>
    <row r="241" spans="1:11" s="591" customFormat="1" ht="31.5" outlineLevel="1">
      <c r="A241" s="803"/>
      <c r="B241" s="812" t="s">
        <v>1664</v>
      </c>
      <c r="C241" s="822"/>
      <c r="D241" s="822" t="s">
        <v>1051</v>
      </c>
      <c r="E241" s="634" t="s">
        <v>16</v>
      </c>
      <c r="F241" s="823">
        <v>270</v>
      </c>
      <c r="G241" s="808"/>
      <c r="H241" s="808"/>
      <c r="I241" s="809">
        <f t="shared" si="34"/>
        <v>0</v>
      </c>
      <c r="J241" s="809">
        <f t="shared" si="35"/>
        <v>0</v>
      </c>
      <c r="K241" s="815"/>
    </row>
    <row r="242" spans="1:11" s="591" customFormat="1" ht="31.5" outlineLevel="1">
      <c r="A242" s="803"/>
      <c r="B242" s="812" t="s">
        <v>1666</v>
      </c>
      <c r="C242" s="822"/>
      <c r="D242" s="822" t="s">
        <v>1069</v>
      </c>
      <c r="E242" s="634" t="s">
        <v>1037</v>
      </c>
      <c r="F242" s="823">
        <v>1</v>
      </c>
      <c r="G242" s="808"/>
      <c r="H242" s="808"/>
      <c r="I242" s="809">
        <f t="shared" si="34"/>
        <v>0</v>
      </c>
      <c r="J242" s="809">
        <f t="shared" si="35"/>
        <v>0</v>
      </c>
      <c r="K242" s="815"/>
    </row>
    <row r="243" spans="1:11" s="591" customFormat="1" ht="31.5" outlineLevel="1">
      <c r="A243" s="803"/>
      <c r="B243" s="812" t="s">
        <v>1667</v>
      </c>
      <c r="C243" s="822"/>
      <c r="D243" s="634" t="s">
        <v>1016</v>
      </c>
      <c r="E243" s="634" t="s">
        <v>1037</v>
      </c>
      <c r="F243" s="823">
        <v>1</v>
      </c>
      <c r="G243" s="808"/>
      <c r="H243" s="808"/>
      <c r="I243" s="809">
        <f t="shared" si="34"/>
        <v>0</v>
      </c>
      <c r="J243" s="809">
        <f t="shared" si="35"/>
        <v>0</v>
      </c>
      <c r="K243" s="815"/>
    </row>
    <row r="244" spans="1:11" s="591" customFormat="1" ht="31.5" outlineLevel="1">
      <c r="A244" s="803"/>
      <c r="B244" s="812" t="s">
        <v>1668</v>
      </c>
      <c r="C244" s="822"/>
      <c r="D244" s="634" t="s">
        <v>1016</v>
      </c>
      <c r="E244" s="634" t="s">
        <v>1037</v>
      </c>
      <c r="F244" s="823">
        <v>1</v>
      </c>
      <c r="G244" s="808"/>
      <c r="H244" s="808"/>
      <c r="I244" s="809">
        <f t="shared" si="34"/>
        <v>0</v>
      </c>
      <c r="J244" s="809">
        <f t="shared" si="35"/>
        <v>0</v>
      </c>
      <c r="K244" s="815"/>
    </row>
    <row r="245" spans="1:11" s="589" customFormat="1" ht="31.5">
      <c r="A245" s="830"/>
      <c r="B245" s="798" t="s">
        <v>1712</v>
      </c>
      <c r="C245" s="797"/>
      <c r="D245" s="798"/>
      <c r="E245" s="799"/>
      <c r="F245" s="800"/>
      <c r="G245" s="801"/>
      <c r="H245" s="801"/>
      <c r="I245" s="801"/>
      <c r="J245" s="801">
        <f>SUBTOTAL(9,J9:J244)</f>
        <v>0</v>
      </c>
      <c r="K245" s="799"/>
    </row>
    <row r="246" spans="1:11" s="592" customFormat="1">
      <c r="A246" s="576"/>
      <c r="B246" s="576"/>
      <c r="C246" s="576"/>
      <c r="E246" s="576"/>
      <c r="F246" s="576"/>
      <c r="G246" s="574"/>
      <c r="H246" s="574"/>
      <c r="I246" s="574"/>
      <c r="J246" s="574"/>
    </row>
    <row r="247" spans="1:11" s="592" customFormat="1">
      <c r="A247" s="576"/>
      <c r="B247" s="576"/>
      <c r="C247" s="576"/>
      <c r="E247" s="576"/>
      <c r="F247" s="576"/>
      <c r="G247" s="574"/>
      <c r="H247" s="574"/>
      <c r="I247" s="574"/>
      <c r="J247" s="574"/>
    </row>
    <row r="248" spans="1:11" s="592" customFormat="1">
      <c r="A248" s="576"/>
      <c r="B248" s="576"/>
      <c r="C248" s="576"/>
      <c r="E248" s="576"/>
      <c r="F248" s="576"/>
      <c r="G248" s="574"/>
      <c r="H248" s="574"/>
      <c r="I248" s="574"/>
      <c r="J248" s="574"/>
    </row>
    <row r="249" spans="1:11" s="592" customFormat="1">
      <c r="A249" s="576"/>
      <c r="B249" s="576"/>
      <c r="C249" s="576"/>
      <c r="E249" s="576"/>
      <c r="F249" s="576"/>
      <c r="G249" s="574"/>
      <c r="H249" s="574"/>
      <c r="I249" s="574"/>
      <c r="J249" s="574"/>
    </row>
    <row r="250" spans="1:11" s="592" customFormat="1">
      <c r="A250" s="576"/>
      <c r="B250" s="576"/>
      <c r="C250" s="576"/>
      <c r="E250" s="576"/>
      <c r="F250" s="576"/>
      <c r="G250" s="574"/>
      <c r="H250" s="574"/>
      <c r="I250" s="574"/>
      <c r="J250" s="574"/>
    </row>
    <row r="251" spans="1:11" s="592" customFormat="1">
      <c r="A251" s="576"/>
      <c r="B251" s="576"/>
      <c r="C251" s="576"/>
      <c r="E251" s="576"/>
      <c r="F251" s="576"/>
      <c r="G251" s="574"/>
      <c r="H251" s="574"/>
      <c r="I251" s="574"/>
      <c r="J251" s="574"/>
    </row>
    <row r="252" spans="1:11" s="592" customFormat="1">
      <c r="A252" s="576"/>
      <c r="B252" s="576"/>
      <c r="C252" s="576"/>
      <c r="E252" s="576"/>
      <c r="F252" s="576"/>
      <c r="G252" s="574"/>
      <c r="H252" s="574"/>
      <c r="I252" s="574"/>
      <c r="J252" s="574"/>
    </row>
    <row r="253" spans="1:11" s="592" customFormat="1">
      <c r="A253" s="576"/>
      <c r="B253" s="576"/>
      <c r="C253" s="576"/>
      <c r="E253" s="576"/>
      <c r="F253" s="576"/>
      <c r="G253" s="574"/>
      <c r="H253" s="574"/>
      <c r="I253" s="574"/>
      <c r="J253" s="574"/>
    </row>
    <row r="254" spans="1:11" s="592" customFormat="1">
      <c r="A254" s="576"/>
      <c r="B254" s="576"/>
      <c r="C254" s="576"/>
      <c r="E254" s="576"/>
      <c r="F254" s="576"/>
      <c r="G254" s="574"/>
      <c r="H254" s="574"/>
      <c r="I254" s="574"/>
      <c r="J254" s="574"/>
    </row>
  </sheetData>
  <mergeCells count="8">
    <mergeCell ref="J6:J7"/>
    <mergeCell ref="K6:K7"/>
    <mergeCell ref="A6:A7"/>
    <mergeCell ref="B6:B7"/>
    <mergeCell ref="C6:C7"/>
    <mergeCell ref="D6:D7"/>
    <mergeCell ref="E6:E7"/>
    <mergeCell ref="F6:F7"/>
  </mergeCells>
  <pageMargins left="0.7" right="0.7" top="0.75" bottom="0.75" header="0.3" footer="0.3"/>
  <pageSetup scale="46"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9"/>
  <sheetViews>
    <sheetView view="pageBreakPreview" zoomScale="60" zoomScaleNormal="60" workbookViewId="0">
      <selection activeCell="H28" sqref="H28"/>
    </sheetView>
  </sheetViews>
  <sheetFormatPr defaultColWidth="10.375" defaultRowHeight="15" outlineLevelRow="1"/>
  <cols>
    <col min="1" max="1" width="6.75" style="318" customWidth="1"/>
    <col min="2" max="2" width="58.25" style="318" customWidth="1"/>
    <col min="3" max="3" width="46.75" style="318" customWidth="1"/>
    <col min="4" max="4" width="23.75" style="332" customWidth="1"/>
    <col min="5" max="6" width="12.375" style="318" customWidth="1"/>
    <col min="7" max="9" width="18.25" style="340" customWidth="1"/>
    <col min="10" max="10" width="23.75" style="340" customWidth="1"/>
    <col min="11" max="11" width="23.75" style="332" customWidth="1" collapsed="1"/>
    <col min="12" max="16384" width="10.375" style="318"/>
  </cols>
  <sheetData>
    <row r="1" spans="1:11" ht="19.5">
      <c r="A1" s="314" t="s">
        <v>1008</v>
      </c>
      <c r="B1" s="315"/>
      <c r="C1" s="316"/>
      <c r="D1" s="315"/>
      <c r="E1" s="317"/>
      <c r="F1" s="334"/>
      <c r="G1" s="335"/>
      <c r="H1" s="335"/>
      <c r="I1" s="336"/>
      <c r="J1" s="337"/>
      <c r="K1" s="338"/>
    </row>
    <row r="2" spans="1:11" ht="37.5">
      <c r="A2" s="319" t="s">
        <v>1009</v>
      </c>
      <c r="B2" s="315" t="s">
        <v>1010</v>
      </c>
      <c r="C2" s="316"/>
      <c r="D2" s="315"/>
      <c r="E2" s="317"/>
      <c r="F2" s="334"/>
      <c r="G2" s="335"/>
      <c r="H2" s="335"/>
      <c r="I2" s="336"/>
      <c r="J2" s="337"/>
      <c r="K2" s="338"/>
    </row>
    <row r="3" spans="1:11" ht="18.75">
      <c r="A3" s="320" t="s">
        <v>1011</v>
      </c>
      <c r="B3" s="315"/>
      <c r="C3" s="316"/>
      <c r="D3" s="315"/>
      <c r="E3" s="317"/>
      <c r="F3" s="334"/>
      <c r="G3" s="335"/>
      <c r="H3" s="335"/>
      <c r="I3" s="336"/>
      <c r="J3" s="337"/>
      <c r="K3" s="338"/>
    </row>
    <row r="4" spans="1:11" ht="18.75">
      <c r="A4" s="319" t="s">
        <v>1012</v>
      </c>
      <c r="B4" s="315"/>
      <c r="C4" s="316"/>
      <c r="D4" s="315"/>
      <c r="E4" s="317"/>
      <c r="F4" s="334"/>
      <c r="G4" s="335"/>
      <c r="H4" s="335"/>
      <c r="I4" s="336"/>
      <c r="J4" s="337"/>
      <c r="K4" s="338"/>
    </row>
    <row r="5" spans="1:11">
      <c r="A5" s="321"/>
      <c r="B5" s="322"/>
      <c r="C5" s="322"/>
      <c r="D5" s="323"/>
      <c r="E5" s="324"/>
      <c r="F5" s="339"/>
      <c r="K5" s="341"/>
    </row>
    <row r="6" spans="1:11" s="326" customFormat="1" ht="17.25" customHeight="1">
      <c r="A6" s="1166" t="s">
        <v>1621</v>
      </c>
      <c r="B6" s="1168" t="s">
        <v>1622</v>
      </c>
      <c r="C6" s="1168" t="s">
        <v>1623</v>
      </c>
      <c r="D6" s="1168" t="s">
        <v>1624</v>
      </c>
      <c r="E6" s="1168" t="s">
        <v>1625</v>
      </c>
      <c r="F6" s="1168" t="s">
        <v>1325</v>
      </c>
      <c r="G6" s="786" t="s">
        <v>674</v>
      </c>
      <c r="H6" s="787"/>
      <c r="I6" s="787"/>
      <c r="J6" s="1162" t="s">
        <v>1626</v>
      </c>
      <c r="K6" s="1164" t="s">
        <v>1627</v>
      </c>
    </row>
    <row r="7" spans="1:11" s="326" customFormat="1" ht="31.5">
      <c r="A7" s="1167"/>
      <c r="B7" s="1169"/>
      <c r="C7" s="1169"/>
      <c r="D7" s="1169"/>
      <c r="E7" s="1169"/>
      <c r="F7" s="1169"/>
      <c r="G7" s="788" t="s">
        <v>1628</v>
      </c>
      <c r="H7" s="788" t="s">
        <v>1629</v>
      </c>
      <c r="I7" s="788" t="s">
        <v>1630</v>
      </c>
      <c r="J7" s="1163"/>
      <c r="K7" s="1165"/>
    </row>
    <row r="8" spans="1:11" ht="15.75">
      <c r="A8" s="789"/>
      <c r="B8" s="790" t="s">
        <v>1260</v>
      </c>
      <c r="C8" s="790"/>
      <c r="D8" s="791"/>
      <c r="E8" s="792"/>
      <c r="F8" s="793"/>
      <c r="G8" s="794"/>
      <c r="H8" s="794"/>
      <c r="I8" s="794"/>
      <c r="J8" s="794"/>
      <c r="K8" s="795"/>
    </row>
    <row r="9" spans="1:11" s="327" customFormat="1" ht="31.5">
      <c r="A9" s="796" t="s">
        <v>1013</v>
      </c>
      <c r="B9" s="797" t="s">
        <v>1631</v>
      </c>
      <c r="C9" s="797"/>
      <c r="D9" s="798"/>
      <c r="E9" s="799"/>
      <c r="F9" s="800"/>
      <c r="G9" s="801"/>
      <c r="H9" s="801"/>
      <c r="I9" s="801"/>
      <c r="J9" s="801">
        <f>SUBTOTAL(9,J10:J34)</f>
        <v>0</v>
      </c>
      <c r="K9" s="799"/>
    </row>
    <row r="10" spans="1:11" s="328" customFormat="1" ht="31.5" outlineLevel="1">
      <c r="A10" s="803"/>
      <c r="B10" s="804" t="s">
        <v>1713</v>
      </c>
      <c r="C10" s="805"/>
      <c r="D10" s="634" t="s">
        <v>1014</v>
      </c>
      <c r="E10" s="806" t="s">
        <v>1015</v>
      </c>
      <c r="F10" s="807">
        <v>1</v>
      </c>
      <c r="G10" s="809"/>
      <c r="H10" s="809"/>
      <c r="I10" s="809">
        <f t="shared" ref="I10:I34" si="0">+G10+H10</f>
        <v>0</v>
      </c>
      <c r="J10" s="809">
        <f t="shared" ref="J10:J34" si="1">I10*F10</f>
        <v>0</v>
      </c>
      <c r="K10" s="810"/>
    </row>
    <row r="11" spans="1:11" s="328" customFormat="1" ht="31.5" outlineLevel="1">
      <c r="A11" s="803"/>
      <c r="B11" s="804" t="s">
        <v>1633</v>
      </c>
      <c r="C11" s="805"/>
      <c r="D11" s="805" t="s">
        <v>1016</v>
      </c>
      <c r="E11" s="806" t="s">
        <v>1015</v>
      </c>
      <c r="F11" s="811">
        <v>1</v>
      </c>
      <c r="G11" s="809"/>
      <c r="H11" s="809"/>
      <c r="I11" s="809">
        <f t="shared" si="0"/>
        <v>0</v>
      </c>
      <c r="J11" s="809">
        <f t="shared" si="1"/>
        <v>0</v>
      </c>
      <c r="K11" s="810"/>
    </row>
    <row r="12" spans="1:11" s="328" customFormat="1" ht="31.5" outlineLevel="1">
      <c r="A12" s="803"/>
      <c r="B12" s="804" t="s">
        <v>1634</v>
      </c>
      <c r="C12" s="805"/>
      <c r="D12" s="805" t="s">
        <v>1016</v>
      </c>
      <c r="E12" s="806" t="s">
        <v>1015</v>
      </c>
      <c r="F12" s="811">
        <v>1</v>
      </c>
      <c r="G12" s="809"/>
      <c r="H12" s="809"/>
      <c r="I12" s="809">
        <f t="shared" si="0"/>
        <v>0</v>
      </c>
      <c r="J12" s="809">
        <f t="shared" si="1"/>
        <v>0</v>
      </c>
      <c r="K12" s="810"/>
    </row>
    <row r="13" spans="1:11" s="328" customFormat="1" ht="31.5" outlineLevel="1">
      <c r="A13" s="803"/>
      <c r="B13" s="804" t="s">
        <v>1331</v>
      </c>
      <c r="C13" s="805" t="s">
        <v>1017</v>
      </c>
      <c r="D13" s="805" t="s">
        <v>1018</v>
      </c>
      <c r="E13" s="634" t="s">
        <v>16</v>
      </c>
      <c r="F13" s="811">
        <v>20</v>
      </c>
      <c r="G13" s="809"/>
      <c r="H13" s="809"/>
      <c r="I13" s="809">
        <f t="shared" si="0"/>
        <v>0</v>
      </c>
      <c r="J13" s="809">
        <f t="shared" si="1"/>
        <v>0</v>
      </c>
      <c r="K13" s="810"/>
    </row>
    <row r="14" spans="1:11" s="328" customFormat="1" ht="31.5" outlineLevel="1">
      <c r="A14" s="803"/>
      <c r="B14" s="804" t="s">
        <v>1331</v>
      </c>
      <c r="C14" s="805" t="s">
        <v>1019</v>
      </c>
      <c r="D14" s="805" t="s">
        <v>1075</v>
      </c>
      <c r="E14" s="634" t="s">
        <v>16</v>
      </c>
      <c r="F14" s="811">
        <v>20</v>
      </c>
      <c r="G14" s="809"/>
      <c r="H14" s="809"/>
      <c r="I14" s="809">
        <f t="shared" si="0"/>
        <v>0</v>
      </c>
      <c r="J14" s="809">
        <f t="shared" si="1"/>
        <v>0</v>
      </c>
      <c r="K14" s="810"/>
    </row>
    <row r="15" spans="1:11" s="328" customFormat="1" ht="31.5" outlineLevel="1">
      <c r="A15" s="803"/>
      <c r="B15" s="804" t="s">
        <v>1635</v>
      </c>
      <c r="C15" s="805" t="s">
        <v>1021</v>
      </c>
      <c r="D15" s="805" t="s">
        <v>1022</v>
      </c>
      <c r="E15" s="806" t="s">
        <v>1015</v>
      </c>
      <c r="F15" s="811">
        <v>2</v>
      </c>
      <c r="G15" s="809"/>
      <c r="H15" s="809"/>
      <c r="I15" s="809">
        <f t="shared" si="0"/>
        <v>0</v>
      </c>
      <c r="J15" s="809">
        <f t="shared" si="1"/>
        <v>0</v>
      </c>
      <c r="K15" s="810"/>
    </row>
    <row r="16" spans="1:11" s="328" customFormat="1" ht="31.5" outlineLevel="1">
      <c r="A16" s="803"/>
      <c r="B16" s="804" t="s">
        <v>1636</v>
      </c>
      <c r="C16" s="805" t="s">
        <v>1023</v>
      </c>
      <c r="D16" s="805" t="s">
        <v>1024</v>
      </c>
      <c r="E16" s="806" t="s">
        <v>1015</v>
      </c>
      <c r="F16" s="811">
        <v>2</v>
      </c>
      <c r="G16" s="809"/>
      <c r="H16" s="809"/>
      <c r="I16" s="809">
        <f t="shared" si="0"/>
        <v>0</v>
      </c>
      <c r="J16" s="809">
        <f t="shared" si="1"/>
        <v>0</v>
      </c>
      <c r="K16" s="810"/>
    </row>
    <row r="17" spans="1:11" s="328" customFormat="1" ht="31.5" outlineLevel="1">
      <c r="A17" s="803"/>
      <c r="B17" s="804" t="s">
        <v>1637</v>
      </c>
      <c r="C17" s="804"/>
      <c r="D17" s="805" t="s">
        <v>1016</v>
      </c>
      <c r="E17" s="806" t="s">
        <v>1015</v>
      </c>
      <c r="F17" s="811">
        <v>1</v>
      </c>
      <c r="G17" s="809"/>
      <c r="H17" s="809"/>
      <c r="I17" s="809">
        <f t="shared" si="0"/>
        <v>0</v>
      </c>
      <c r="J17" s="809">
        <f t="shared" si="1"/>
        <v>0</v>
      </c>
      <c r="K17" s="810"/>
    </row>
    <row r="18" spans="1:11" s="328" customFormat="1" ht="31.5" outlineLevel="1">
      <c r="A18" s="803"/>
      <c r="B18" s="804" t="s">
        <v>1025</v>
      </c>
      <c r="C18" s="804"/>
      <c r="D18" s="805" t="s">
        <v>1026</v>
      </c>
      <c r="E18" s="806" t="s">
        <v>1015</v>
      </c>
      <c r="F18" s="811">
        <v>1</v>
      </c>
      <c r="G18" s="809"/>
      <c r="H18" s="809"/>
      <c r="I18" s="809">
        <f t="shared" si="0"/>
        <v>0</v>
      </c>
      <c r="J18" s="809">
        <f t="shared" si="1"/>
        <v>0</v>
      </c>
      <c r="K18" s="810"/>
    </row>
    <row r="19" spans="1:11" s="328" customFormat="1" ht="31.5" outlineLevel="1">
      <c r="A19" s="803"/>
      <c r="B19" s="804" t="s">
        <v>1638</v>
      </c>
      <c r="C19" s="804"/>
      <c r="D19" s="805" t="s">
        <v>1027</v>
      </c>
      <c r="E19" s="806" t="s">
        <v>1015</v>
      </c>
      <c r="F19" s="811">
        <v>1</v>
      </c>
      <c r="G19" s="809"/>
      <c r="H19" s="809"/>
      <c r="I19" s="809">
        <f t="shared" si="0"/>
        <v>0</v>
      </c>
      <c r="J19" s="809">
        <f t="shared" si="1"/>
        <v>0</v>
      </c>
      <c r="K19" s="810"/>
    </row>
    <row r="20" spans="1:11" s="328" customFormat="1" ht="31.5" outlineLevel="1">
      <c r="A20" s="803"/>
      <c r="B20" s="804" t="s">
        <v>1639</v>
      </c>
      <c r="C20" s="804"/>
      <c r="D20" s="805" t="s">
        <v>1028</v>
      </c>
      <c r="E20" s="806" t="s">
        <v>1015</v>
      </c>
      <c r="F20" s="811">
        <v>1</v>
      </c>
      <c r="G20" s="809"/>
      <c r="H20" s="809"/>
      <c r="I20" s="809">
        <f t="shared" si="0"/>
        <v>0</v>
      </c>
      <c r="J20" s="809">
        <f t="shared" si="1"/>
        <v>0</v>
      </c>
      <c r="K20" s="810"/>
    </row>
    <row r="21" spans="1:11" s="328" customFormat="1" ht="31.5" outlineLevel="1">
      <c r="A21" s="803"/>
      <c r="B21" s="804" t="s">
        <v>1640</v>
      </c>
      <c r="C21" s="804"/>
      <c r="D21" s="805" t="s">
        <v>1028</v>
      </c>
      <c r="E21" s="806" t="s">
        <v>1015</v>
      </c>
      <c r="F21" s="811">
        <v>1</v>
      </c>
      <c r="G21" s="809"/>
      <c r="H21" s="809"/>
      <c r="I21" s="809">
        <f t="shared" si="0"/>
        <v>0</v>
      </c>
      <c r="J21" s="809">
        <f t="shared" si="1"/>
        <v>0</v>
      </c>
      <c r="K21" s="810"/>
    </row>
    <row r="22" spans="1:11" s="328" customFormat="1" ht="31.5" outlineLevel="1">
      <c r="A22" s="803"/>
      <c r="B22" s="804" t="s">
        <v>1641</v>
      </c>
      <c r="C22" s="804"/>
      <c r="D22" s="805" t="s">
        <v>1028</v>
      </c>
      <c r="E22" s="806" t="s">
        <v>1015</v>
      </c>
      <c r="F22" s="811">
        <v>1</v>
      </c>
      <c r="G22" s="809"/>
      <c r="H22" s="809"/>
      <c r="I22" s="809">
        <f t="shared" si="0"/>
        <v>0</v>
      </c>
      <c r="J22" s="809">
        <f t="shared" si="1"/>
        <v>0</v>
      </c>
      <c r="K22" s="810"/>
    </row>
    <row r="23" spans="1:11" s="328" customFormat="1" ht="31.5" outlineLevel="1">
      <c r="A23" s="803"/>
      <c r="B23" s="804" t="s">
        <v>1638</v>
      </c>
      <c r="C23" s="804"/>
      <c r="D23" s="805" t="s">
        <v>1027</v>
      </c>
      <c r="E23" s="806" t="s">
        <v>1015</v>
      </c>
      <c r="F23" s="811">
        <v>1</v>
      </c>
      <c r="G23" s="809"/>
      <c r="H23" s="809"/>
      <c r="I23" s="809">
        <f t="shared" si="0"/>
        <v>0</v>
      </c>
      <c r="J23" s="809">
        <f t="shared" si="1"/>
        <v>0</v>
      </c>
      <c r="K23" s="810"/>
    </row>
    <row r="24" spans="1:11" s="328" customFormat="1" ht="31.5" outlineLevel="1">
      <c r="A24" s="803"/>
      <c r="B24" s="804" t="s">
        <v>1642</v>
      </c>
      <c r="C24" s="804"/>
      <c r="D24" s="805" t="s">
        <v>1027</v>
      </c>
      <c r="E24" s="806" t="s">
        <v>1015</v>
      </c>
      <c r="F24" s="811">
        <v>1</v>
      </c>
      <c r="G24" s="809"/>
      <c r="H24" s="809"/>
      <c r="I24" s="809">
        <f t="shared" si="0"/>
        <v>0</v>
      </c>
      <c r="J24" s="809">
        <f t="shared" si="1"/>
        <v>0</v>
      </c>
      <c r="K24" s="810"/>
    </row>
    <row r="25" spans="1:11" s="328" customFormat="1" ht="31.5" outlineLevel="1">
      <c r="A25" s="803"/>
      <c r="B25" s="812" t="s">
        <v>1643</v>
      </c>
      <c r="C25" s="804"/>
      <c r="D25" s="805" t="s">
        <v>1029</v>
      </c>
      <c r="E25" s="634" t="s">
        <v>16</v>
      </c>
      <c r="F25" s="811">
        <v>17</v>
      </c>
      <c r="G25" s="809"/>
      <c r="H25" s="809"/>
      <c r="I25" s="809">
        <f t="shared" si="0"/>
        <v>0</v>
      </c>
      <c r="J25" s="809">
        <f t="shared" si="1"/>
        <v>0</v>
      </c>
      <c r="K25" s="810"/>
    </row>
    <row r="26" spans="1:11" s="328" customFormat="1" ht="31.5" outlineLevel="1">
      <c r="A26" s="803"/>
      <c r="B26" s="804" t="s">
        <v>1644</v>
      </c>
      <c r="C26" s="804"/>
      <c r="D26" s="805" t="s">
        <v>1029</v>
      </c>
      <c r="E26" s="634" t="s">
        <v>1030</v>
      </c>
      <c r="F26" s="811">
        <v>17</v>
      </c>
      <c r="G26" s="809"/>
      <c r="H26" s="809"/>
      <c r="I26" s="809">
        <f t="shared" si="0"/>
        <v>0</v>
      </c>
      <c r="J26" s="809">
        <f t="shared" si="1"/>
        <v>0</v>
      </c>
      <c r="K26" s="810"/>
    </row>
    <row r="27" spans="1:11" s="328" customFormat="1" ht="31.5" outlineLevel="1">
      <c r="A27" s="803"/>
      <c r="B27" s="804" t="s">
        <v>1645</v>
      </c>
      <c r="C27" s="804"/>
      <c r="D27" s="805" t="s">
        <v>1029</v>
      </c>
      <c r="E27" s="634" t="s">
        <v>16</v>
      </c>
      <c r="F27" s="811">
        <v>17</v>
      </c>
      <c r="G27" s="809"/>
      <c r="H27" s="809"/>
      <c r="I27" s="809">
        <f t="shared" si="0"/>
        <v>0</v>
      </c>
      <c r="J27" s="809">
        <f t="shared" si="1"/>
        <v>0</v>
      </c>
      <c r="K27" s="810"/>
    </row>
    <row r="28" spans="1:11" s="328" customFormat="1" ht="31.5" outlineLevel="1">
      <c r="A28" s="803"/>
      <c r="B28" s="813" t="s">
        <v>1646</v>
      </c>
      <c r="C28" s="805" t="s">
        <v>1031</v>
      </c>
      <c r="D28" s="805" t="s">
        <v>1032</v>
      </c>
      <c r="E28" s="634" t="s">
        <v>16</v>
      </c>
      <c r="F28" s="811">
        <v>17</v>
      </c>
      <c r="G28" s="809"/>
      <c r="H28" s="809"/>
      <c r="I28" s="809">
        <f t="shared" si="0"/>
        <v>0</v>
      </c>
      <c r="J28" s="809">
        <f t="shared" si="1"/>
        <v>0</v>
      </c>
      <c r="K28" s="810"/>
    </row>
    <row r="29" spans="1:11" s="328" customFormat="1" ht="31.5" outlineLevel="1">
      <c r="A29" s="803"/>
      <c r="B29" s="813" t="s">
        <v>1647</v>
      </c>
      <c r="C29" s="804" t="s">
        <v>1033</v>
      </c>
      <c r="D29" s="805" t="s">
        <v>1034</v>
      </c>
      <c r="E29" s="634" t="s">
        <v>16</v>
      </c>
      <c r="F29" s="811">
        <v>8</v>
      </c>
      <c r="G29" s="809"/>
      <c r="H29" s="809"/>
      <c r="I29" s="809">
        <f t="shared" si="0"/>
        <v>0</v>
      </c>
      <c r="J29" s="809">
        <f t="shared" si="1"/>
        <v>0</v>
      </c>
      <c r="K29" s="810"/>
    </row>
    <row r="30" spans="1:11" s="328" customFormat="1" ht="31.5" outlineLevel="1">
      <c r="A30" s="803"/>
      <c r="B30" s="804" t="s">
        <v>1648</v>
      </c>
      <c r="C30" s="804"/>
      <c r="D30" s="805" t="s">
        <v>1029</v>
      </c>
      <c r="E30" s="806" t="s">
        <v>1015</v>
      </c>
      <c r="F30" s="811">
        <v>1</v>
      </c>
      <c r="G30" s="809"/>
      <c r="H30" s="809"/>
      <c r="I30" s="809">
        <f t="shared" si="0"/>
        <v>0</v>
      </c>
      <c r="J30" s="809">
        <f t="shared" si="1"/>
        <v>0</v>
      </c>
      <c r="K30" s="810"/>
    </row>
    <row r="31" spans="1:11" s="328" customFormat="1" ht="31.5" outlineLevel="1">
      <c r="A31" s="803"/>
      <c r="B31" s="804" t="s">
        <v>1649</v>
      </c>
      <c r="C31" s="804"/>
      <c r="D31" s="805" t="s">
        <v>1029</v>
      </c>
      <c r="E31" s="806" t="s">
        <v>1015</v>
      </c>
      <c r="F31" s="811">
        <v>1</v>
      </c>
      <c r="G31" s="809"/>
      <c r="H31" s="809"/>
      <c r="I31" s="809">
        <f t="shared" si="0"/>
        <v>0</v>
      </c>
      <c r="J31" s="809">
        <f t="shared" si="1"/>
        <v>0</v>
      </c>
      <c r="K31" s="810"/>
    </row>
    <row r="32" spans="1:11" s="328" customFormat="1" ht="31.5" outlineLevel="1">
      <c r="A32" s="803"/>
      <c r="B32" s="804" t="s">
        <v>1650</v>
      </c>
      <c r="C32" s="804"/>
      <c r="D32" s="805" t="s">
        <v>1035</v>
      </c>
      <c r="E32" s="634" t="s">
        <v>1036</v>
      </c>
      <c r="F32" s="811">
        <v>17</v>
      </c>
      <c r="G32" s="809"/>
      <c r="H32" s="809"/>
      <c r="I32" s="809">
        <f t="shared" si="0"/>
        <v>0</v>
      </c>
      <c r="J32" s="809">
        <f t="shared" si="1"/>
        <v>0</v>
      </c>
      <c r="K32" s="810"/>
    </row>
    <row r="33" spans="1:11" s="328" customFormat="1" ht="31.5" outlineLevel="1">
      <c r="A33" s="803"/>
      <c r="B33" s="804" t="s">
        <v>1651</v>
      </c>
      <c r="C33" s="804"/>
      <c r="D33" s="805" t="s">
        <v>1029</v>
      </c>
      <c r="E33" s="806" t="s">
        <v>1015</v>
      </c>
      <c r="F33" s="811">
        <v>1</v>
      </c>
      <c r="G33" s="809"/>
      <c r="H33" s="809"/>
      <c r="I33" s="809">
        <f t="shared" si="0"/>
        <v>0</v>
      </c>
      <c r="J33" s="809">
        <f t="shared" si="1"/>
        <v>0</v>
      </c>
      <c r="K33" s="810"/>
    </row>
    <row r="34" spans="1:11" s="329" customFormat="1" ht="31.5" outlineLevel="1">
      <c r="A34" s="803"/>
      <c r="B34" s="814" t="s">
        <v>1652</v>
      </c>
      <c r="C34" s="814"/>
      <c r="D34" s="805" t="s">
        <v>1029</v>
      </c>
      <c r="E34" s="634" t="s">
        <v>1037</v>
      </c>
      <c r="F34" s="807">
        <v>1</v>
      </c>
      <c r="G34" s="809"/>
      <c r="H34" s="809"/>
      <c r="I34" s="809">
        <f t="shared" si="0"/>
        <v>0</v>
      </c>
      <c r="J34" s="809">
        <f t="shared" si="1"/>
        <v>0</v>
      </c>
      <c r="K34" s="815"/>
    </row>
    <row r="35" spans="1:11" s="330" customFormat="1" ht="31.5" outlineLevel="1">
      <c r="A35" s="816" t="s">
        <v>1038</v>
      </c>
      <c r="B35" s="817" t="s">
        <v>1351</v>
      </c>
      <c r="C35" s="818"/>
      <c r="D35" s="818"/>
      <c r="E35" s="818"/>
      <c r="F35" s="819"/>
      <c r="G35" s="818"/>
      <c r="H35" s="818"/>
      <c r="I35" s="820"/>
      <c r="J35" s="801">
        <f>SUBTOTAL(9,J36:J41)</f>
        <v>0</v>
      </c>
      <c r="K35" s="821"/>
    </row>
    <row r="36" spans="1:11" s="329" customFormat="1" ht="31.5" outlineLevel="1">
      <c r="A36" s="803"/>
      <c r="B36" s="812" t="s">
        <v>1653</v>
      </c>
      <c r="C36" s="822"/>
      <c r="D36" s="634" t="s">
        <v>1016</v>
      </c>
      <c r="E36" s="634" t="s">
        <v>1030</v>
      </c>
      <c r="F36" s="823">
        <v>1</v>
      </c>
      <c r="G36" s="809"/>
      <c r="H36" s="809"/>
      <c r="I36" s="809">
        <f t="shared" ref="I36:I41" si="2">+G36+H36</f>
        <v>0</v>
      </c>
      <c r="J36" s="809">
        <f t="shared" ref="J36:J41" si="3">I36*F36</f>
        <v>0</v>
      </c>
      <c r="K36" s="815"/>
    </row>
    <row r="37" spans="1:11" s="329" customFormat="1" ht="31.5" outlineLevel="1">
      <c r="A37" s="803"/>
      <c r="B37" s="812" t="s">
        <v>1654</v>
      </c>
      <c r="C37" s="822"/>
      <c r="D37" s="822" t="s">
        <v>1039</v>
      </c>
      <c r="E37" s="634" t="s">
        <v>16</v>
      </c>
      <c r="F37" s="823">
        <v>28</v>
      </c>
      <c r="G37" s="809"/>
      <c r="H37" s="809"/>
      <c r="I37" s="809">
        <f t="shared" si="2"/>
        <v>0</v>
      </c>
      <c r="J37" s="809">
        <f t="shared" si="3"/>
        <v>0</v>
      </c>
      <c r="K37" s="815"/>
    </row>
    <row r="38" spans="1:11" s="329" customFormat="1" ht="31.5" outlineLevel="1">
      <c r="A38" s="803"/>
      <c r="B38" s="812" t="s">
        <v>1655</v>
      </c>
      <c r="C38" s="822"/>
      <c r="D38" s="822" t="s">
        <v>1040</v>
      </c>
      <c r="E38" s="634" t="s">
        <v>1030</v>
      </c>
      <c r="F38" s="823">
        <v>4</v>
      </c>
      <c r="G38" s="809"/>
      <c r="H38" s="809"/>
      <c r="I38" s="809">
        <f t="shared" si="2"/>
        <v>0</v>
      </c>
      <c r="J38" s="809">
        <f t="shared" si="3"/>
        <v>0</v>
      </c>
      <c r="K38" s="815"/>
    </row>
    <row r="39" spans="1:11" s="329" customFormat="1" ht="31.5" outlineLevel="1">
      <c r="A39" s="803"/>
      <c r="B39" s="812" t="s">
        <v>1656</v>
      </c>
      <c r="C39" s="822"/>
      <c r="D39" s="634" t="s">
        <v>1016</v>
      </c>
      <c r="E39" s="822" t="s">
        <v>895</v>
      </c>
      <c r="F39" s="823">
        <v>4</v>
      </c>
      <c r="G39" s="809"/>
      <c r="H39" s="809"/>
      <c r="I39" s="809">
        <f t="shared" si="2"/>
        <v>0</v>
      </c>
      <c r="J39" s="809">
        <f t="shared" si="3"/>
        <v>0</v>
      </c>
      <c r="K39" s="815"/>
    </row>
    <row r="40" spans="1:11" s="329" customFormat="1" ht="31.5" outlineLevel="1">
      <c r="A40" s="803"/>
      <c r="B40" s="812" t="s">
        <v>1657</v>
      </c>
      <c r="C40" s="822"/>
      <c r="D40" s="634" t="s">
        <v>1016</v>
      </c>
      <c r="E40" s="634" t="s">
        <v>1037</v>
      </c>
      <c r="F40" s="823">
        <v>1</v>
      </c>
      <c r="G40" s="809"/>
      <c r="H40" s="809"/>
      <c r="I40" s="809">
        <f t="shared" si="2"/>
        <v>0</v>
      </c>
      <c r="J40" s="809">
        <f t="shared" si="3"/>
        <v>0</v>
      </c>
      <c r="K40" s="815"/>
    </row>
    <row r="41" spans="1:11" s="329" customFormat="1" ht="31.5" outlineLevel="1">
      <c r="A41" s="803"/>
      <c r="B41" s="824" t="s">
        <v>1658</v>
      </c>
      <c r="C41" s="822"/>
      <c r="D41" s="634" t="s">
        <v>1016</v>
      </c>
      <c r="E41" s="634" t="s">
        <v>1037</v>
      </c>
      <c r="F41" s="823">
        <v>1</v>
      </c>
      <c r="G41" s="809"/>
      <c r="H41" s="809"/>
      <c r="I41" s="809">
        <f t="shared" si="2"/>
        <v>0</v>
      </c>
      <c r="J41" s="809">
        <f t="shared" si="3"/>
        <v>0</v>
      </c>
      <c r="K41" s="815"/>
    </row>
    <row r="42" spans="1:11" s="330" customFormat="1" ht="31.5" outlineLevel="1">
      <c r="A42" s="816" t="s">
        <v>1041</v>
      </c>
      <c r="B42" s="817" t="s">
        <v>1352</v>
      </c>
      <c r="C42" s="818"/>
      <c r="D42" s="818"/>
      <c r="E42" s="818"/>
      <c r="F42" s="819"/>
      <c r="G42" s="818"/>
      <c r="H42" s="818"/>
      <c r="I42" s="820"/>
      <c r="J42" s="801">
        <f>SUBTOTAL(9,J43:J48)</f>
        <v>0</v>
      </c>
      <c r="K42" s="821"/>
    </row>
    <row r="43" spans="1:11" s="329" customFormat="1" ht="31.5" outlineLevel="1">
      <c r="A43" s="803"/>
      <c r="B43" s="812" t="s">
        <v>1653</v>
      </c>
      <c r="C43" s="822"/>
      <c r="D43" s="634" t="s">
        <v>1016</v>
      </c>
      <c r="E43" s="634" t="s">
        <v>1030</v>
      </c>
      <c r="F43" s="823">
        <v>1</v>
      </c>
      <c r="G43" s="809"/>
      <c r="H43" s="809"/>
      <c r="I43" s="809">
        <f t="shared" ref="I43:I48" si="4">+G43+H43</f>
        <v>0</v>
      </c>
      <c r="J43" s="809">
        <f t="shared" ref="J43:J48" si="5">I43*F43</f>
        <v>0</v>
      </c>
      <c r="K43" s="815"/>
    </row>
    <row r="44" spans="1:11" s="329" customFormat="1" ht="31.5" outlineLevel="1">
      <c r="A44" s="803"/>
      <c r="B44" s="812" t="s">
        <v>1654</v>
      </c>
      <c r="C44" s="822"/>
      <c r="D44" s="822" t="s">
        <v>1039</v>
      </c>
      <c r="E44" s="634" t="s">
        <v>16</v>
      </c>
      <c r="F44" s="823">
        <v>52</v>
      </c>
      <c r="G44" s="809"/>
      <c r="H44" s="809"/>
      <c r="I44" s="809">
        <f t="shared" si="4"/>
        <v>0</v>
      </c>
      <c r="J44" s="809">
        <f t="shared" si="5"/>
        <v>0</v>
      </c>
      <c r="K44" s="815"/>
    </row>
    <row r="45" spans="1:11" s="329" customFormat="1" ht="31.5" outlineLevel="1">
      <c r="A45" s="803"/>
      <c r="B45" s="812" t="s">
        <v>1655</v>
      </c>
      <c r="C45" s="822"/>
      <c r="D45" s="822" t="s">
        <v>1040</v>
      </c>
      <c r="E45" s="634" t="s">
        <v>1030</v>
      </c>
      <c r="F45" s="823">
        <v>3</v>
      </c>
      <c r="G45" s="809"/>
      <c r="H45" s="809"/>
      <c r="I45" s="809">
        <f t="shared" si="4"/>
        <v>0</v>
      </c>
      <c r="J45" s="809">
        <f t="shared" si="5"/>
        <v>0</v>
      </c>
      <c r="K45" s="815"/>
    </row>
    <row r="46" spans="1:11" s="329" customFormat="1" ht="31.5" outlineLevel="1">
      <c r="A46" s="803"/>
      <c r="B46" s="812" t="s">
        <v>1656</v>
      </c>
      <c r="C46" s="822"/>
      <c r="D46" s="634" t="s">
        <v>1016</v>
      </c>
      <c r="E46" s="822" t="s">
        <v>895</v>
      </c>
      <c r="F46" s="823">
        <v>5</v>
      </c>
      <c r="G46" s="809"/>
      <c r="H46" s="809"/>
      <c r="I46" s="809">
        <f t="shared" si="4"/>
        <v>0</v>
      </c>
      <c r="J46" s="809">
        <f t="shared" si="5"/>
        <v>0</v>
      </c>
      <c r="K46" s="815"/>
    </row>
    <row r="47" spans="1:11" s="329" customFormat="1" ht="31.5" outlineLevel="1">
      <c r="A47" s="803"/>
      <c r="B47" s="812" t="s">
        <v>1657</v>
      </c>
      <c r="C47" s="822"/>
      <c r="D47" s="634" t="s">
        <v>1016</v>
      </c>
      <c r="E47" s="634" t="s">
        <v>1037</v>
      </c>
      <c r="F47" s="823">
        <v>1</v>
      </c>
      <c r="G47" s="809"/>
      <c r="H47" s="809"/>
      <c r="I47" s="809">
        <f t="shared" si="4"/>
        <v>0</v>
      </c>
      <c r="J47" s="809">
        <f t="shared" si="5"/>
        <v>0</v>
      </c>
      <c r="K47" s="815"/>
    </row>
    <row r="48" spans="1:11" s="329" customFormat="1" ht="31.5" outlineLevel="1">
      <c r="A48" s="803"/>
      <c r="B48" s="824" t="s">
        <v>1658</v>
      </c>
      <c r="C48" s="822"/>
      <c r="D48" s="634" t="s">
        <v>1016</v>
      </c>
      <c r="E48" s="634" t="s">
        <v>1037</v>
      </c>
      <c r="F48" s="823">
        <v>1</v>
      </c>
      <c r="G48" s="809"/>
      <c r="H48" s="809"/>
      <c r="I48" s="809">
        <f t="shared" si="4"/>
        <v>0</v>
      </c>
      <c r="J48" s="809">
        <f t="shared" si="5"/>
        <v>0</v>
      </c>
      <c r="K48" s="815"/>
    </row>
    <row r="49" spans="1:11" s="330" customFormat="1" ht="31.5" outlineLevel="1">
      <c r="A49" s="816" t="s">
        <v>1042</v>
      </c>
      <c r="B49" s="817" t="s">
        <v>1353</v>
      </c>
      <c r="C49" s="818"/>
      <c r="D49" s="818"/>
      <c r="E49" s="818"/>
      <c r="F49" s="819"/>
      <c r="G49" s="818"/>
      <c r="H49" s="818"/>
      <c r="I49" s="801"/>
      <c r="J49" s="801">
        <f>SUBTOTAL(9,J50:J53)</f>
        <v>0</v>
      </c>
      <c r="K49" s="821"/>
    </row>
    <row r="50" spans="1:11" s="342" customFormat="1" ht="31.5" outlineLevel="1">
      <c r="A50" s="831"/>
      <c r="B50" s="813" t="s">
        <v>1646</v>
      </c>
      <c r="C50" s="832" t="s">
        <v>1043</v>
      </c>
      <c r="D50" s="832" t="s">
        <v>1044</v>
      </c>
      <c r="E50" s="634" t="s">
        <v>16</v>
      </c>
      <c r="F50" s="833">
        <f>20+120+27*2+8*2+38*2</f>
        <v>286</v>
      </c>
      <c r="G50" s="809"/>
      <c r="H50" s="809"/>
      <c r="I50" s="809">
        <f>+G50+H50</f>
        <v>0</v>
      </c>
      <c r="J50" s="809">
        <f>I50*F50</f>
        <v>0</v>
      </c>
      <c r="K50" s="834"/>
    </row>
    <row r="51" spans="1:11" s="342" customFormat="1" ht="31.5" outlineLevel="1">
      <c r="A51" s="803"/>
      <c r="B51" s="813" t="s">
        <v>1646</v>
      </c>
      <c r="C51" s="822" t="s">
        <v>1045</v>
      </c>
      <c r="D51" s="822" t="s">
        <v>1044</v>
      </c>
      <c r="E51" s="634" t="s">
        <v>16</v>
      </c>
      <c r="F51" s="823">
        <v>50</v>
      </c>
      <c r="G51" s="809"/>
      <c r="H51" s="809"/>
      <c r="I51" s="809">
        <f>+G51+H51</f>
        <v>0</v>
      </c>
      <c r="J51" s="809">
        <f>I51*F51</f>
        <v>0</v>
      </c>
      <c r="K51" s="815"/>
    </row>
    <row r="52" spans="1:11" s="342" customFormat="1" ht="30" customHeight="1" outlineLevel="1">
      <c r="A52" s="803"/>
      <c r="B52" s="824" t="s">
        <v>1714</v>
      </c>
      <c r="C52" s="822"/>
      <c r="D52" s="822"/>
      <c r="E52" s="806" t="s">
        <v>1015</v>
      </c>
      <c r="F52" s="823">
        <v>6</v>
      </c>
      <c r="G52" s="809"/>
      <c r="H52" s="809"/>
      <c r="I52" s="809">
        <f>+G52+H52</f>
        <v>0</v>
      </c>
      <c r="J52" s="809">
        <f>I52*F52</f>
        <v>0</v>
      </c>
      <c r="K52" s="815"/>
    </row>
    <row r="53" spans="1:11" s="342" customFormat="1" ht="30" customHeight="1" outlineLevel="1">
      <c r="A53" s="803"/>
      <c r="B53" s="824" t="s">
        <v>1658</v>
      </c>
      <c r="C53" s="822"/>
      <c r="D53" s="822"/>
      <c r="E53" s="634" t="s">
        <v>1037</v>
      </c>
      <c r="F53" s="823">
        <v>1</v>
      </c>
      <c r="G53" s="809"/>
      <c r="H53" s="809"/>
      <c r="I53" s="809">
        <f>+G53+H53</f>
        <v>0</v>
      </c>
      <c r="J53" s="809">
        <f>I53*F53</f>
        <v>0</v>
      </c>
      <c r="K53" s="815"/>
    </row>
    <row r="54" spans="1:11" s="329" customFormat="1" ht="31.5" outlineLevel="1">
      <c r="A54" s="825" t="s">
        <v>33</v>
      </c>
      <c r="B54" s="817" t="s">
        <v>1354</v>
      </c>
      <c r="C54" s="818"/>
      <c r="D54" s="818"/>
      <c r="E54" s="818"/>
      <c r="F54" s="819"/>
      <c r="G54" s="809"/>
      <c r="H54" s="809"/>
      <c r="I54" s="820"/>
      <c r="J54" s="801">
        <f>SUBTOTAL(9,J55:J64)</f>
        <v>0</v>
      </c>
      <c r="K54" s="961" t="s">
        <v>680</v>
      </c>
    </row>
    <row r="55" spans="1:11" s="329" customFormat="1" ht="47.25" outlineLevel="1">
      <c r="A55" s="803"/>
      <c r="B55" s="812" t="s">
        <v>1659</v>
      </c>
      <c r="C55" s="822"/>
      <c r="D55" s="822" t="s">
        <v>1048</v>
      </c>
      <c r="E55" s="806" t="s">
        <v>1015</v>
      </c>
      <c r="F55" s="823">
        <v>12</v>
      </c>
      <c r="G55" s="809"/>
      <c r="H55" s="809"/>
      <c r="I55" s="809">
        <f t="shared" ref="I55:I64" si="6">+G55+H55</f>
        <v>0</v>
      </c>
      <c r="J55" s="809">
        <f t="shared" ref="J55:J64" si="7">I55*F55</f>
        <v>0</v>
      </c>
      <c r="K55" s="815"/>
    </row>
    <row r="56" spans="1:11" s="329" customFormat="1" ht="47.25" outlineLevel="1">
      <c r="A56" s="803"/>
      <c r="B56" s="812" t="s">
        <v>1660</v>
      </c>
      <c r="C56" s="822"/>
      <c r="D56" s="822" t="s">
        <v>1048</v>
      </c>
      <c r="E56" s="806" t="s">
        <v>1015</v>
      </c>
      <c r="F56" s="823">
        <v>1</v>
      </c>
      <c r="G56" s="809"/>
      <c r="H56" s="809"/>
      <c r="I56" s="809">
        <f t="shared" si="6"/>
        <v>0</v>
      </c>
      <c r="J56" s="809">
        <f t="shared" si="7"/>
        <v>0</v>
      </c>
      <c r="K56" s="815"/>
    </row>
    <row r="57" spans="1:11" s="329" customFormat="1" ht="31.5" outlineLevel="1">
      <c r="A57" s="803"/>
      <c r="B57" s="812" t="s">
        <v>1661</v>
      </c>
      <c r="C57" s="822"/>
      <c r="D57" s="822" t="s">
        <v>1049</v>
      </c>
      <c r="E57" s="806" t="s">
        <v>1015</v>
      </c>
      <c r="F57" s="823">
        <v>13</v>
      </c>
      <c r="G57" s="809"/>
      <c r="H57" s="809"/>
      <c r="I57" s="809">
        <f t="shared" si="6"/>
        <v>0</v>
      </c>
      <c r="J57" s="809">
        <f t="shared" si="7"/>
        <v>0</v>
      </c>
      <c r="K57" s="815"/>
    </row>
    <row r="58" spans="1:11" s="329" customFormat="1" ht="31.5" outlineLevel="1">
      <c r="A58" s="803"/>
      <c r="B58" s="812" t="s">
        <v>1662</v>
      </c>
      <c r="C58" s="822"/>
      <c r="D58" s="822" t="s">
        <v>1050</v>
      </c>
      <c r="E58" s="634" t="s">
        <v>16</v>
      </c>
      <c r="F58" s="823">
        <f>296+273</f>
        <v>569</v>
      </c>
      <c r="G58" s="809"/>
      <c r="H58" s="809"/>
      <c r="I58" s="809">
        <f t="shared" si="6"/>
        <v>0</v>
      </c>
      <c r="J58" s="809">
        <f t="shared" si="7"/>
        <v>0</v>
      </c>
      <c r="K58" s="815"/>
    </row>
    <row r="59" spans="1:11" s="329" customFormat="1" ht="31.5" outlineLevel="1">
      <c r="A59" s="803"/>
      <c r="B59" s="812" t="s">
        <v>1663</v>
      </c>
      <c r="C59" s="822"/>
      <c r="D59" s="822" t="s">
        <v>1050</v>
      </c>
      <c r="E59" s="634" t="s">
        <v>16</v>
      </c>
      <c r="F59" s="823">
        <f>13*1*3+F58</f>
        <v>608</v>
      </c>
      <c r="G59" s="809"/>
      <c r="H59" s="809"/>
      <c r="I59" s="809">
        <f t="shared" si="6"/>
        <v>0</v>
      </c>
      <c r="J59" s="809">
        <f t="shared" si="7"/>
        <v>0</v>
      </c>
      <c r="K59" s="815"/>
    </row>
    <row r="60" spans="1:11" s="329" customFormat="1" ht="31.5" outlineLevel="1">
      <c r="A60" s="803"/>
      <c r="B60" s="812" t="s">
        <v>1664</v>
      </c>
      <c r="C60" s="822"/>
      <c r="D60" s="822" t="s">
        <v>1051</v>
      </c>
      <c r="E60" s="634" t="s">
        <v>16</v>
      </c>
      <c r="F60" s="823">
        <f>F58</f>
        <v>569</v>
      </c>
      <c r="G60" s="809"/>
      <c r="H60" s="809"/>
      <c r="I60" s="809">
        <f t="shared" si="6"/>
        <v>0</v>
      </c>
      <c r="J60" s="809">
        <f t="shared" si="7"/>
        <v>0</v>
      </c>
      <c r="K60" s="815"/>
    </row>
    <row r="61" spans="1:11" s="329" customFormat="1" ht="31.5" outlineLevel="1">
      <c r="A61" s="803"/>
      <c r="B61" s="812" t="s">
        <v>1665</v>
      </c>
      <c r="C61" s="822"/>
      <c r="D61" s="822" t="s">
        <v>1051</v>
      </c>
      <c r="E61" s="634" t="s">
        <v>16</v>
      </c>
      <c r="F61" s="823">
        <v>13</v>
      </c>
      <c r="G61" s="809"/>
      <c r="H61" s="809"/>
      <c r="I61" s="809">
        <f t="shared" si="6"/>
        <v>0</v>
      </c>
      <c r="J61" s="809">
        <f t="shared" si="7"/>
        <v>0</v>
      </c>
      <c r="K61" s="815"/>
    </row>
    <row r="62" spans="1:11" s="329" customFormat="1" ht="31.5" outlineLevel="1">
      <c r="A62" s="803"/>
      <c r="B62" s="812" t="s">
        <v>1666</v>
      </c>
      <c r="C62" s="822"/>
      <c r="D62" s="822" t="s">
        <v>1051</v>
      </c>
      <c r="E62" s="634" t="s">
        <v>1037</v>
      </c>
      <c r="F62" s="823">
        <v>1</v>
      </c>
      <c r="G62" s="809"/>
      <c r="H62" s="809"/>
      <c r="I62" s="809">
        <f t="shared" si="6"/>
        <v>0</v>
      </c>
      <c r="J62" s="809">
        <f t="shared" si="7"/>
        <v>0</v>
      </c>
      <c r="K62" s="815"/>
    </row>
    <row r="63" spans="1:11" s="329" customFormat="1" ht="31.5" outlineLevel="1">
      <c r="A63" s="803"/>
      <c r="B63" s="812" t="s">
        <v>1667</v>
      </c>
      <c r="C63" s="822"/>
      <c r="D63" s="634" t="s">
        <v>1016</v>
      </c>
      <c r="E63" s="634" t="s">
        <v>1037</v>
      </c>
      <c r="F63" s="823">
        <v>1</v>
      </c>
      <c r="G63" s="809"/>
      <c r="H63" s="809"/>
      <c r="I63" s="809">
        <f t="shared" si="6"/>
        <v>0</v>
      </c>
      <c r="J63" s="809">
        <f t="shared" si="7"/>
        <v>0</v>
      </c>
      <c r="K63" s="815"/>
    </row>
    <row r="64" spans="1:11" s="329" customFormat="1" ht="31.5" outlineLevel="1">
      <c r="A64" s="803"/>
      <c r="B64" s="812" t="s">
        <v>1668</v>
      </c>
      <c r="C64" s="822"/>
      <c r="D64" s="634" t="s">
        <v>1016</v>
      </c>
      <c r="E64" s="634" t="s">
        <v>1037</v>
      </c>
      <c r="F64" s="823">
        <v>1</v>
      </c>
      <c r="G64" s="809"/>
      <c r="H64" s="809"/>
      <c r="I64" s="809">
        <f t="shared" si="6"/>
        <v>0</v>
      </c>
      <c r="J64" s="809">
        <f t="shared" si="7"/>
        <v>0</v>
      </c>
      <c r="K64" s="815"/>
    </row>
    <row r="65" spans="1:11" s="327" customFormat="1" ht="31.5">
      <c r="A65" s="796" t="s">
        <v>1047</v>
      </c>
      <c r="B65" s="797" t="s">
        <v>1669</v>
      </c>
      <c r="C65" s="797"/>
      <c r="D65" s="798"/>
      <c r="E65" s="799"/>
      <c r="F65" s="800"/>
      <c r="G65" s="809"/>
      <c r="H65" s="809"/>
      <c r="I65" s="801"/>
      <c r="J65" s="801">
        <f>SUBTOTAL(9,J66:J72)</f>
        <v>0</v>
      </c>
      <c r="K65" s="962" t="s">
        <v>680</v>
      </c>
    </row>
    <row r="66" spans="1:11" s="343" customFormat="1" ht="28.9" customHeight="1" outlineLevel="1">
      <c r="A66" s="803"/>
      <c r="B66" s="804" t="s">
        <v>1715</v>
      </c>
      <c r="C66" s="634" t="s">
        <v>1053</v>
      </c>
      <c r="D66" s="634" t="s">
        <v>1054</v>
      </c>
      <c r="E66" s="634" t="s">
        <v>1055</v>
      </c>
      <c r="F66" s="823">
        <v>1</v>
      </c>
      <c r="G66" s="809"/>
      <c r="H66" s="809"/>
      <c r="I66" s="809">
        <f t="shared" ref="I66:I72" si="8">+G66+H66</f>
        <v>0</v>
      </c>
      <c r="J66" s="809">
        <f t="shared" ref="J66:J72" si="9">I66*F66</f>
        <v>0</v>
      </c>
      <c r="K66" s="810"/>
    </row>
    <row r="67" spans="1:11" s="343" customFormat="1" ht="31.5" outlineLevel="1">
      <c r="A67" s="803"/>
      <c r="B67" s="804" t="s">
        <v>1355</v>
      </c>
      <c r="C67" s="634" t="s">
        <v>1053</v>
      </c>
      <c r="D67" s="634" t="s">
        <v>1054</v>
      </c>
      <c r="E67" s="634" t="s">
        <v>1055</v>
      </c>
      <c r="F67" s="823">
        <v>1</v>
      </c>
      <c r="G67" s="809"/>
      <c r="H67" s="809"/>
      <c r="I67" s="809">
        <f t="shared" si="8"/>
        <v>0</v>
      </c>
      <c r="J67" s="809">
        <f t="shared" si="9"/>
        <v>0</v>
      </c>
      <c r="K67" s="815"/>
    </row>
    <row r="68" spans="1:11" s="343" customFormat="1" ht="31.5" outlineLevel="1">
      <c r="A68" s="803"/>
      <c r="B68" s="804" t="s">
        <v>1716</v>
      </c>
      <c r="C68" s="634" t="s">
        <v>1053</v>
      </c>
      <c r="D68" s="634" t="s">
        <v>1054</v>
      </c>
      <c r="E68" s="634" t="s">
        <v>1055</v>
      </c>
      <c r="F68" s="823">
        <v>1</v>
      </c>
      <c r="G68" s="809"/>
      <c r="H68" s="809"/>
      <c r="I68" s="809">
        <f t="shared" si="8"/>
        <v>0</v>
      </c>
      <c r="J68" s="809">
        <f t="shared" si="9"/>
        <v>0</v>
      </c>
      <c r="K68" s="810"/>
    </row>
    <row r="69" spans="1:11" s="343" customFormat="1" ht="31.5" outlineLevel="1">
      <c r="A69" s="803"/>
      <c r="B69" s="804" t="s">
        <v>1717</v>
      </c>
      <c r="C69" s="634" t="s">
        <v>1053</v>
      </c>
      <c r="D69" s="634" t="s">
        <v>1054</v>
      </c>
      <c r="E69" s="634" t="s">
        <v>1055</v>
      </c>
      <c r="F69" s="823">
        <v>1</v>
      </c>
      <c r="G69" s="809"/>
      <c r="H69" s="809"/>
      <c r="I69" s="809">
        <f t="shared" si="8"/>
        <v>0</v>
      </c>
      <c r="J69" s="809">
        <f t="shared" si="9"/>
        <v>0</v>
      </c>
      <c r="K69" s="810"/>
    </row>
    <row r="70" spans="1:11" s="343" customFormat="1" ht="31.5" outlineLevel="1">
      <c r="A70" s="803"/>
      <c r="B70" s="804" t="s">
        <v>1718</v>
      </c>
      <c r="C70" s="634" t="s">
        <v>1053</v>
      </c>
      <c r="D70" s="634" t="s">
        <v>1054</v>
      </c>
      <c r="E70" s="634" t="s">
        <v>1055</v>
      </c>
      <c r="F70" s="823">
        <v>1</v>
      </c>
      <c r="G70" s="809"/>
      <c r="H70" s="809"/>
      <c r="I70" s="809">
        <f t="shared" si="8"/>
        <v>0</v>
      </c>
      <c r="J70" s="809">
        <f t="shared" si="9"/>
        <v>0</v>
      </c>
      <c r="K70" s="810"/>
    </row>
    <row r="71" spans="1:11" s="343" customFormat="1" ht="31.5" outlineLevel="1">
      <c r="A71" s="803"/>
      <c r="B71" s="804" t="s">
        <v>1675</v>
      </c>
      <c r="C71" s="634" t="s">
        <v>1053</v>
      </c>
      <c r="D71" s="634" t="s">
        <v>1054</v>
      </c>
      <c r="E71" s="634" t="s">
        <v>1055</v>
      </c>
      <c r="F71" s="823">
        <v>1</v>
      </c>
      <c r="G71" s="809"/>
      <c r="H71" s="809"/>
      <c r="I71" s="809">
        <f t="shared" si="8"/>
        <v>0</v>
      </c>
      <c r="J71" s="809">
        <f t="shared" si="9"/>
        <v>0</v>
      </c>
      <c r="K71" s="810"/>
    </row>
    <row r="72" spans="1:11" s="343" customFormat="1" ht="31.5" outlineLevel="1">
      <c r="A72" s="803"/>
      <c r="B72" s="804" t="s">
        <v>1719</v>
      </c>
      <c r="C72" s="634" t="s">
        <v>1053</v>
      </c>
      <c r="D72" s="634" t="s">
        <v>1054</v>
      </c>
      <c r="E72" s="634" t="s">
        <v>1055</v>
      </c>
      <c r="F72" s="823">
        <v>1</v>
      </c>
      <c r="G72" s="809"/>
      <c r="H72" s="809"/>
      <c r="I72" s="809">
        <f t="shared" si="8"/>
        <v>0</v>
      </c>
      <c r="J72" s="809">
        <f t="shared" si="9"/>
        <v>0</v>
      </c>
      <c r="K72" s="810"/>
    </row>
    <row r="73" spans="1:11" s="327" customFormat="1" ht="31.5">
      <c r="A73" s="796" t="s">
        <v>1052</v>
      </c>
      <c r="B73" s="797" t="s">
        <v>1677</v>
      </c>
      <c r="C73" s="797"/>
      <c r="D73" s="798"/>
      <c r="E73" s="799"/>
      <c r="F73" s="800"/>
      <c r="G73" s="809"/>
      <c r="H73" s="809"/>
      <c r="I73" s="801"/>
      <c r="J73" s="801">
        <f>SUBTOTAL(9,J74:J86)</f>
        <v>0</v>
      </c>
      <c r="K73" s="962" t="str">
        <f>K65</f>
        <v xml:space="preserve">Không bao gồm </v>
      </c>
    </row>
    <row r="74" spans="1:11" s="343" customFormat="1" ht="31.5" outlineLevel="1">
      <c r="A74" s="826"/>
      <c r="B74" s="827" t="s">
        <v>1356</v>
      </c>
      <c r="C74" s="822"/>
      <c r="D74" s="822"/>
      <c r="E74" s="822"/>
      <c r="F74" s="828"/>
      <c r="G74" s="809"/>
      <c r="H74" s="809"/>
      <c r="I74" s="809"/>
      <c r="J74" s="809"/>
      <c r="K74" s="810"/>
    </row>
    <row r="75" spans="1:11" s="343" customFormat="1" ht="15.75" outlineLevel="1">
      <c r="A75" s="803"/>
      <c r="B75" s="812" t="s">
        <v>1076</v>
      </c>
      <c r="C75" s="829"/>
      <c r="D75" s="822" t="s">
        <v>1059</v>
      </c>
      <c r="E75" s="634" t="s">
        <v>16</v>
      </c>
      <c r="F75" s="823">
        <v>8</v>
      </c>
      <c r="G75" s="809"/>
      <c r="H75" s="809"/>
      <c r="I75" s="809">
        <f>+G75+H75</f>
        <v>0</v>
      </c>
      <c r="J75" s="809">
        <f>I75*F75</f>
        <v>0</v>
      </c>
      <c r="K75" s="810"/>
    </row>
    <row r="76" spans="1:11" s="343" customFormat="1" ht="31.5" outlineLevel="1">
      <c r="A76" s="826"/>
      <c r="B76" s="827" t="s">
        <v>1357</v>
      </c>
      <c r="C76" s="822"/>
      <c r="D76" s="822"/>
      <c r="E76" s="822"/>
      <c r="F76" s="823"/>
      <c r="G76" s="809"/>
      <c r="H76" s="809"/>
      <c r="I76" s="809"/>
      <c r="J76" s="809"/>
      <c r="K76" s="810"/>
    </row>
    <row r="77" spans="1:11" s="343" customFormat="1" ht="31.5" outlineLevel="1">
      <c r="A77" s="803"/>
      <c r="B77" s="812" t="s">
        <v>1077</v>
      </c>
      <c r="C77" s="829"/>
      <c r="D77" s="822" t="s">
        <v>1059</v>
      </c>
      <c r="E77" s="634" t="s">
        <v>16</v>
      </c>
      <c r="F77" s="823">
        <v>16</v>
      </c>
      <c r="G77" s="809"/>
      <c r="H77" s="809"/>
      <c r="I77" s="809">
        <f>+G77+H77</f>
        <v>0</v>
      </c>
      <c r="J77" s="809">
        <f>I77*F77</f>
        <v>0</v>
      </c>
      <c r="K77" s="810"/>
    </row>
    <row r="78" spans="1:11" s="343" customFormat="1" ht="31.5" outlineLevel="1">
      <c r="A78" s="826"/>
      <c r="B78" s="827" t="s">
        <v>1358</v>
      </c>
      <c r="C78" s="822"/>
      <c r="D78" s="822"/>
      <c r="E78" s="822"/>
      <c r="F78" s="823"/>
      <c r="G78" s="809"/>
      <c r="H78" s="809"/>
      <c r="I78" s="809"/>
      <c r="J78" s="809"/>
      <c r="K78" s="810"/>
    </row>
    <row r="79" spans="1:11" s="343" customFormat="1" ht="15.75" outlineLevel="1">
      <c r="A79" s="803"/>
      <c r="B79" s="812" t="s">
        <v>1078</v>
      </c>
      <c r="C79" s="822"/>
      <c r="D79" s="822" t="s">
        <v>1059</v>
      </c>
      <c r="E79" s="634" t="s">
        <v>16</v>
      </c>
      <c r="F79" s="823">
        <v>22</v>
      </c>
      <c r="G79" s="809"/>
      <c r="H79" s="809"/>
      <c r="I79" s="809">
        <f>+G79+H79</f>
        <v>0</v>
      </c>
      <c r="J79" s="809">
        <f>I79*F79</f>
        <v>0</v>
      </c>
      <c r="K79" s="810"/>
    </row>
    <row r="80" spans="1:11" s="343" customFormat="1" ht="31.5" outlineLevel="1">
      <c r="A80" s="826"/>
      <c r="B80" s="827" t="s">
        <v>1359</v>
      </c>
      <c r="C80" s="822"/>
      <c r="D80" s="822"/>
      <c r="E80" s="822"/>
      <c r="F80" s="823"/>
      <c r="G80" s="809"/>
      <c r="H80" s="809"/>
      <c r="I80" s="809"/>
      <c r="J80" s="809"/>
      <c r="K80" s="810"/>
    </row>
    <row r="81" spans="1:11" s="343" customFormat="1" ht="15.75" outlineLevel="1">
      <c r="A81" s="803"/>
      <c r="B81" s="812" t="s">
        <v>1079</v>
      </c>
      <c r="C81" s="822"/>
      <c r="D81" s="822" t="s">
        <v>1059</v>
      </c>
      <c r="E81" s="634" t="s">
        <v>16</v>
      </c>
      <c r="F81" s="823">
        <v>24</v>
      </c>
      <c r="G81" s="809"/>
      <c r="H81" s="809"/>
      <c r="I81" s="809">
        <f>+G81+H81</f>
        <v>0</v>
      </c>
      <c r="J81" s="809">
        <f>I81*F81</f>
        <v>0</v>
      </c>
      <c r="K81" s="810"/>
    </row>
    <row r="82" spans="1:11" s="343" customFormat="1" ht="31.5" outlineLevel="1">
      <c r="A82" s="826"/>
      <c r="B82" s="827" t="s">
        <v>1360</v>
      </c>
      <c r="C82" s="822"/>
      <c r="D82" s="822"/>
      <c r="E82" s="822"/>
      <c r="F82" s="823"/>
      <c r="G82" s="809"/>
      <c r="H82" s="809"/>
      <c r="I82" s="809"/>
      <c r="J82" s="809"/>
      <c r="K82" s="810"/>
    </row>
    <row r="83" spans="1:11" s="343" customFormat="1" ht="15.75" outlineLevel="1">
      <c r="A83" s="803"/>
      <c r="B83" s="812" t="s">
        <v>1079</v>
      </c>
      <c r="C83" s="822"/>
      <c r="D83" s="822" t="s">
        <v>1059</v>
      </c>
      <c r="E83" s="634" t="s">
        <v>16</v>
      </c>
      <c r="F83" s="823">
        <v>29</v>
      </c>
      <c r="G83" s="809"/>
      <c r="H83" s="809"/>
      <c r="I83" s="809">
        <f>+G83+H83</f>
        <v>0</v>
      </c>
      <c r="J83" s="809">
        <f>I83*F83</f>
        <v>0</v>
      </c>
      <c r="K83" s="810"/>
    </row>
    <row r="84" spans="1:11" s="343" customFormat="1" ht="31.5" outlineLevel="1">
      <c r="A84" s="826"/>
      <c r="B84" s="827" t="s">
        <v>1361</v>
      </c>
      <c r="C84" s="822"/>
      <c r="D84" s="822"/>
      <c r="E84" s="822"/>
      <c r="F84" s="823"/>
      <c r="G84" s="809"/>
      <c r="H84" s="809"/>
      <c r="I84" s="809"/>
      <c r="J84" s="809"/>
      <c r="K84" s="810"/>
    </row>
    <row r="85" spans="1:11" s="343" customFormat="1" ht="15.75" outlineLevel="1">
      <c r="A85" s="803"/>
      <c r="B85" s="812" t="s">
        <v>1063</v>
      </c>
      <c r="C85" s="822"/>
      <c r="D85" s="822" t="s">
        <v>1059</v>
      </c>
      <c r="E85" s="634" t="s">
        <v>16</v>
      </c>
      <c r="F85" s="823">
        <v>43</v>
      </c>
      <c r="G85" s="809"/>
      <c r="H85" s="809"/>
      <c r="I85" s="809">
        <f>+G85+H85</f>
        <v>0</v>
      </c>
      <c r="J85" s="809">
        <f>I85*F85</f>
        <v>0</v>
      </c>
      <c r="K85" s="810"/>
    </row>
    <row r="86" spans="1:11" s="342" customFormat="1" ht="31.5" outlineLevel="1">
      <c r="A86" s="803"/>
      <c r="B86" s="824" t="s">
        <v>1658</v>
      </c>
      <c r="C86" s="822"/>
      <c r="D86" s="634" t="s">
        <v>1016</v>
      </c>
      <c r="E86" s="634" t="s">
        <v>1037</v>
      </c>
      <c r="F86" s="823">
        <v>1</v>
      </c>
      <c r="G86" s="809"/>
      <c r="H86" s="809"/>
      <c r="I86" s="809">
        <f>+G86+H86</f>
        <v>0</v>
      </c>
      <c r="J86" s="809">
        <f>I86*F86</f>
        <v>0</v>
      </c>
      <c r="K86" s="815"/>
    </row>
    <row r="87" spans="1:11" s="330" customFormat="1" ht="31.5" outlineLevel="1">
      <c r="A87" s="816" t="s">
        <v>1046</v>
      </c>
      <c r="B87" s="817" t="s">
        <v>1343</v>
      </c>
      <c r="C87" s="818"/>
      <c r="D87" s="818"/>
      <c r="E87" s="818"/>
      <c r="F87" s="819"/>
      <c r="G87" s="809"/>
      <c r="H87" s="809"/>
      <c r="I87" s="820"/>
      <c r="J87" s="801">
        <f>SUBTOTAL(9,J88:J93)</f>
        <v>0</v>
      </c>
      <c r="K87" s="821"/>
    </row>
    <row r="88" spans="1:11" s="342" customFormat="1" ht="31.5" outlineLevel="1">
      <c r="A88" s="803"/>
      <c r="B88" s="812" t="s">
        <v>1678</v>
      </c>
      <c r="C88" s="822" t="s">
        <v>1065</v>
      </c>
      <c r="D88" s="634" t="s">
        <v>1080</v>
      </c>
      <c r="E88" s="634" t="s">
        <v>16</v>
      </c>
      <c r="F88" s="823">
        <v>90</v>
      </c>
      <c r="G88" s="809"/>
      <c r="H88" s="809"/>
      <c r="I88" s="809">
        <f t="shared" ref="I88:I93" si="10">+G88+H88</f>
        <v>0</v>
      </c>
      <c r="J88" s="809">
        <f t="shared" ref="J88:J93" si="11">I88*F88</f>
        <v>0</v>
      </c>
      <c r="K88" s="815"/>
    </row>
    <row r="89" spans="1:11" s="342" customFormat="1" ht="31.5" outlineLevel="1">
      <c r="A89" s="803"/>
      <c r="B89" s="812" t="s">
        <v>1679</v>
      </c>
      <c r="C89" s="822" t="s">
        <v>1066</v>
      </c>
      <c r="D89" s="634" t="s">
        <v>1080</v>
      </c>
      <c r="E89" s="634" t="s">
        <v>16</v>
      </c>
      <c r="F89" s="823">
        <f>3*22</f>
        <v>66</v>
      </c>
      <c r="G89" s="809"/>
      <c r="H89" s="809"/>
      <c r="I89" s="809">
        <f t="shared" si="10"/>
        <v>0</v>
      </c>
      <c r="J89" s="809">
        <f t="shared" si="11"/>
        <v>0</v>
      </c>
      <c r="K89" s="815"/>
    </row>
    <row r="90" spans="1:11" s="342" customFormat="1" ht="31.5" outlineLevel="1">
      <c r="A90" s="803"/>
      <c r="B90" s="812" t="s">
        <v>1680</v>
      </c>
      <c r="C90" s="822" t="s">
        <v>1066</v>
      </c>
      <c r="D90" s="634" t="s">
        <v>1080</v>
      </c>
      <c r="E90" s="634" t="s">
        <v>16</v>
      </c>
      <c r="F90" s="823">
        <f>3*22</f>
        <v>66</v>
      </c>
      <c r="G90" s="809"/>
      <c r="H90" s="809"/>
      <c r="I90" s="809">
        <f t="shared" si="10"/>
        <v>0</v>
      </c>
      <c r="J90" s="809">
        <f t="shared" si="11"/>
        <v>0</v>
      </c>
      <c r="K90" s="815"/>
    </row>
    <row r="91" spans="1:11" s="342" customFormat="1" ht="63" outlineLevel="1">
      <c r="A91" s="803"/>
      <c r="B91" s="812" t="s">
        <v>1681</v>
      </c>
      <c r="C91" s="822"/>
      <c r="D91" s="634" t="s">
        <v>1016</v>
      </c>
      <c r="E91" s="634" t="s">
        <v>1037</v>
      </c>
      <c r="F91" s="823">
        <v>1</v>
      </c>
      <c r="G91" s="809"/>
      <c r="H91" s="809"/>
      <c r="I91" s="809">
        <f t="shared" si="10"/>
        <v>0</v>
      </c>
      <c r="J91" s="809">
        <f t="shared" si="11"/>
        <v>0</v>
      </c>
      <c r="K91" s="815"/>
    </row>
    <row r="92" spans="1:11" s="342" customFormat="1" ht="47.25" outlineLevel="1">
      <c r="A92" s="803"/>
      <c r="B92" s="812" t="s">
        <v>1682</v>
      </c>
      <c r="C92" s="822"/>
      <c r="D92" s="634" t="s">
        <v>1016</v>
      </c>
      <c r="E92" s="634" t="s">
        <v>1037</v>
      </c>
      <c r="F92" s="823">
        <v>1</v>
      </c>
      <c r="G92" s="809"/>
      <c r="H92" s="809"/>
      <c r="I92" s="809">
        <f t="shared" si="10"/>
        <v>0</v>
      </c>
      <c r="J92" s="809">
        <f t="shared" si="11"/>
        <v>0</v>
      </c>
      <c r="K92" s="815"/>
    </row>
    <row r="93" spans="1:11" s="342" customFormat="1" ht="31.5" outlineLevel="1">
      <c r="A93" s="803"/>
      <c r="B93" s="812" t="s">
        <v>1683</v>
      </c>
      <c r="C93" s="822"/>
      <c r="D93" s="634" t="s">
        <v>1016</v>
      </c>
      <c r="E93" s="634" t="s">
        <v>1037</v>
      </c>
      <c r="F93" s="823">
        <v>1</v>
      </c>
      <c r="G93" s="809"/>
      <c r="H93" s="809"/>
      <c r="I93" s="809">
        <f t="shared" si="10"/>
        <v>0</v>
      </c>
      <c r="J93" s="809">
        <f t="shared" si="11"/>
        <v>0</v>
      </c>
      <c r="K93" s="815"/>
    </row>
    <row r="94" spans="1:11" s="330" customFormat="1" ht="31.5" outlineLevel="1" collapsed="1">
      <c r="A94" s="825" t="s">
        <v>1047</v>
      </c>
      <c r="B94" s="817" t="s">
        <v>1344</v>
      </c>
      <c r="C94" s="818"/>
      <c r="D94" s="818"/>
      <c r="E94" s="818"/>
      <c r="F94" s="819"/>
      <c r="G94" s="809"/>
      <c r="H94" s="809"/>
      <c r="I94" s="820"/>
      <c r="J94" s="801">
        <f>SUBTOTAL(9,J95:J113)</f>
        <v>0</v>
      </c>
      <c r="K94" s="961" t="str">
        <f>K73</f>
        <v xml:space="preserve">Không bao gồm </v>
      </c>
    </row>
    <row r="95" spans="1:11" s="329" customFormat="1" ht="31.5" outlineLevel="1">
      <c r="A95" s="803"/>
      <c r="B95" s="797" t="s">
        <v>1684</v>
      </c>
      <c r="C95" s="822"/>
      <c r="D95" s="822"/>
      <c r="E95" s="634"/>
      <c r="F95" s="823"/>
      <c r="G95" s="809"/>
      <c r="H95" s="809"/>
      <c r="I95" s="809"/>
      <c r="J95" s="809"/>
      <c r="K95" s="815"/>
    </row>
    <row r="96" spans="1:11" s="329" customFormat="1" ht="31.5" outlineLevel="1">
      <c r="A96" s="803"/>
      <c r="B96" s="812" t="s">
        <v>1700</v>
      </c>
      <c r="C96" s="822"/>
      <c r="D96" s="822" t="s">
        <v>1048</v>
      </c>
      <c r="E96" s="806" t="s">
        <v>1015</v>
      </c>
      <c r="F96" s="823">
        <v>65</v>
      </c>
      <c r="G96" s="809"/>
      <c r="H96" s="809"/>
      <c r="I96" s="809">
        <f>+G96+H96</f>
        <v>0</v>
      </c>
      <c r="J96" s="809">
        <f>I96*F96</f>
        <v>0</v>
      </c>
      <c r="K96" s="815"/>
    </row>
    <row r="97" spans="1:11" s="329" customFormat="1" ht="47.25" outlineLevel="1">
      <c r="A97" s="803"/>
      <c r="B97" s="812" t="s">
        <v>1685</v>
      </c>
      <c r="C97" s="822"/>
      <c r="D97" s="822" t="s">
        <v>1048</v>
      </c>
      <c r="E97" s="806" t="s">
        <v>1015</v>
      </c>
      <c r="F97" s="823">
        <v>4</v>
      </c>
      <c r="G97" s="809"/>
      <c r="H97" s="809"/>
      <c r="I97" s="809">
        <f>+G97+H97</f>
        <v>0</v>
      </c>
      <c r="J97" s="809">
        <f>I97*F97</f>
        <v>0</v>
      </c>
      <c r="K97" s="815"/>
    </row>
    <row r="98" spans="1:11" s="329" customFormat="1" ht="31.5" outlineLevel="1">
      <c r="A98" s="803"/>
      <c r="B98" s="812" t="s">
        <v>1687</v>
      </c>
      <c r="C98" s="822"/>
      <c r="D98" s="822" t="s">
        <v>1048</v>
      </c>
      <c r="E98" s="806" t="s">
        <v>1015</v>
      </c>
      <c r="F98" s="823">
        <v>9</v>
      </c>
      <c r="G98" s="809"/>
      <c r="H98" s="809"/>
      <c r="I98" s="809">
        <f>+G98+H98</f>
        <v>0</v>
      </c>
      <c r="J98" s="809">
        <f>I98*F98</f>
        <v>0</v>
      </c>
      <c r="K98" s="815"/>
    </row>
    <row r="99" spans="1:11" s="329" customFormat="1" ht="47.25" outlineLevel="1">
      <c r="A99" s="803"/>
      <c r="B99" s="812" t="s">
        <v>1689</v>
      </c>
      <c r="C99" s="822"/>
      <c r="D99" s="822" t="s">
        <v>1068</v>
      </c>
      <c r="E99" s="806" t="s">
        <v>1015</v>
      </c>
      <c r="F99" s="823">
        <v>1</v>
      </c>
      <c r="G99" s="809"/>
      <c r="H99" s="809"/>
      <c r="I99" s="809">
        <f>+G99+H99</f>
        <v>0</v>
      </c>
      <c r="J99" s="809">
        <f>I99*F99</f>
        <v>0</v>
      </c>
      <c r="K99" s="815"/>
    </row>
    <row r="100" spans="1:11" s="329" customFormat="1" ht="47.25" outlineLevel="1">
      <c r="A100" s="803"/>
      <c r="B100" s="812" t="s">
        <v>1693</v>
      </c>
      <c r="C100" s="822"/>
      <c r="D100" s="822" t="s">
        <v>1068</v>
      </c>
      <c r="E100" s="806" t="s">
        <v>1015</v>
      </c>
      <c r="F100" s="823">
        <v>1</v>
      </c>
      <c r="G100" s="809"/>
      <c r="H100" s="809"/>
      <c r="I100" s="809">
        <f>+G100+H100</f>
        <v>0</v>
      </c>
      <c r="J100" s="809">
        <f>I100*F100</f>
        <v>0</v>
      </c>
      <c r="K100" s="815"/>
    </row>
    <row r="101" spans="1:11" s="342" customFormat="1" ht="31.5" outlineLevel="1">
      <c r="A101" s="803"/>
      <c r="B101" s="812" t="s">
        <v>1694</v>
      </c>
      <c r="C101" s="822"/>
      <c r="D101" s="822" t="s">
        <v>1059</v>
      </c>
      <c r="E101" s="634" t="s">
        <v>16</v>
      </c>
      <c r="F101" s="823">
        <f>161*8</f>
        <v>1288</v>
      </c>
      <c r="G101" s="809"/>
      <c r="H101" s="809"/>
      <c r="I101" s="809">
        <f t="shared" ref="I101:I106" si="12">+G101+H101</f>
        <v>0</v>
      </c>
      <c r="J101" s="809">
        <f t="shared" ref="J101:J106" si="13">I101*F101</f>
        <v>0</v>
      </c>
      <c r="K101" s="815"/>
    </row>
    <row r="102" spans="1:11" s="342" customFormat="1" ht="31.5" outlineLevel="1">
      <c r="A102" s="803"/>
      <c r="B102" s="812" t="s">
        <v>1695</v>
      </c>
      <c r="C102" s="822"/>
      <c r="D102" s="822" t="s">
        <v>1059</v>
      </c>
      <c r="E102" s="634" t="s">
        <v>16</v>
      </c>
      <c r="F102" s="823">
        <v>140</v>
      </c>
      <c r="G102" s="809"/>
      <c r="H102" s="809"/>
      <c r="I102" s="809">
        <f t="shared" si="12"/>
        <v>0</v>
      </c>
      <c r="J102" s="809">
        <f t="shared" si="13"/>
        <v>0</v>
      </c>
      <c r="K102" s="815"/>
    </row>
    <row r="103" spans="1:11" s="342" customFormat="1" ht="31.5" outlineLevel="1">
      <c r="A103" s="803"/>
      <c r="B103" s="812" t="s">
        <v>1664</v>
      </c>
      <c r="C103" s="822"/>
      <c r="D103" s="822" t="s">
        <v>1051</v>
      </c>
      <c r="E103" s="634" t="s">
        <v>16</v>
      </c>
      <c r="F103" s="823">
        <f>(F102+F101)*0.9</f>
        <v>1285.2</v>
      </c>
      <c r="G103" s="809"/>
      <c r="H103" s="809"/>
      <c r="I103" s="809">
        <f t="shared" si="12"/>
        <v>0</v>
      </c>
      <c r="J103" s="809">
        <f t="shared" si="13"/>
        <v>0</v>
      </c>
      <c r="K103" s="815"/>
    </row>
    <row r="104" spans="1:11" s="342" customFormat="1" ht="31.5" outlineLevel="1">
      <c r="A104" s="803"/>
      <c r="B104" s="812" t="s">
        <v>1665</v>
      </c>
      <c r="C104" s="822"/>
      <c r="D104" s="822" t="s">
        <v>1051</v>
      </c>
      <c r="E104" s="634" t="s">
        <v>16</v>
      </c>
      <c r="F104" s="823">
        <f>(F101+F102)*0.1</f>
        <v>142.80000000000001</v>
      </c>
      <c r="G104" s="809"/>
      <c r="H104" s="809"/>
      <c r="I104" s="809">
        <f t="shared" si="12"/>
        <v>0</v>
      </c>
      <c r="J104" s="809">
        <f t="shared" si="13"/>
        <v>0</v>
      </c>
      <c r="K104" s="815"/>
    </row>
    <row r="105" spans="1:11" s="342" customFormat="1" ht="31.5" outlineLevel="1">
      <c r="A105" s="803"/>
      <c r="B105" s="812" t="s">
        <v>1666</v>
      </c>
      <c r="C105" s="822"/>
      <c r="D105" s="822" t="s">
        <v>1069</v>
      </c>
      <c r="E105" s="634" t="s">
        <v>1037</v>
      </c>
      <c r="F105" s="823">
        <v>1</v>
      </c>
      <c r="G105" s="809"/>
      <c r="H105" s="809"/>
      <c r="I105" s="809">
        <f t="shared" si="12"/>
        <v>0</v>
      </c>
      <c r="J105" s="809">
        <f t="shared" si="13"/>
        <v>0</v>
      </c>
      <c r="K105" s="815"/>
    </row>
    <row r="106" spans="1:11" s="342" customFormat="1" ht="31.5" outlineLevel="1">
      <c r="A106" s="803"/>
      <c r="B106" s="812" t="s">
        <v>1668</v>
      </c>
      <c r="C106" s="822"/>
      <c r="D106" s="634" t="s">
        <v>1016</v>
      </c>
      <c r="E106" s="634" t="s">
        <v>1037</v>
      </c>
      <c r="F106" s="823">
        <v>1</v>
      </c>
      <c r="G106" s="809"/>
      <c r="H106" s="809"/>
      <c r="I106" s="809">
        <f t="shared" si="12"/>
        <v>0</v>
      </c>
      <c r="J106" s="809">
        <f t="shared" si="13"/>
        <v>0</v>
      </c>
      <c r="K106" s="815"/>
    </row>
    <row r="107" spans="1:11" s="329" customFormat="1" ht="31.5" outlineLevel="1">
      <c r="A107" s="803"/>
      <c r="B107" s="797" t="s">
        <v>1696</v>
      </c>
      <c r="C107" s="822"/>
      <c r="D107" s="822"/>
      <c r="E107" s="634"/>
      <c r="F107" s="823"/>
      <c r="G107" s="809"/>
      <c r="H107" s="809"/>
      <c r="I107" s="809"/>
      <c r="J107" s="809"/>
      <c r="K107" s="815"/>
    </row>
    <row r="108" spans="1:11" s="329" customFormat="1" ht="31.5" outlineLevel="1">
      <c r="A108" s="803"/>
      <c r="B108" s="812" t="s">
        <v>1697</v>
      </c>
      <c r="C108" s="822"/>
      <c r="D108" s="822" t="s">
        <v>1068</v>
      </c>
      <c r="E108" s="806" t="s">
        <v>1015</v>
      </c>
      <c r="F108" s="823">
        <v>8</v>
      </c>
      <c r="G108" s="809"/>
      <c r="H108" s="809"/>
      <c r="I108" s="809">
        <f t="shared" ref="I108:I113" si="14">+G108+H108</f>
        <v>0</v>
      </c>
      <c r="J108" s="809">
        <f t="shared" ref="J108:J113" si="15">I108*F108</f>
        <v>0</v>
      </c>
      <c r="K108" s="815"/>
    </row>
    <row r="109" spans="1:11" s="342" customFormat="1" ht="31.5" outlineLevel="1">
      <c r="A109" s="803"/>
      <c r="B109" s="812" t="s">
        <v>1694</v>
      </c>
      <c r="C109" s="822"/>
      <c r="D109" s="822" t="s">
        <v>1059</v>
      </c>
      <c r="E109" s="634" t="s">
        <v>16</v>
      </c>
      <c r="F109" s="823">
        <v>290</v>
      </c>
      <c r="G109" s="809"/>
      <c r="H109" s="809"/>
      <c r="I109" s="809">
        <f t="shared" si="14"/>
        <v>0</v>
      </c>
      <c r="J109" s="809">
        <f t="shared" si="15"/>
        <v>0</v>
      </c>
      <c r="K109" s="815"/>
    </row>
    <row r="110" spans="1:11" s="342" customFormat="1" ht="31.5" outlineLevel="1">
      <c r="A110" s="803"/>
      <c r="B110" s="812" t="s">
        <v>1664</v>
      </c>
      <c r="C110" s="822"/>
      <c r="D110" s="822" t="s">
        <v>1051</v>
      </c>
      <c r="E110" s="634" t="s">
        <v>16</v>
      </c>
      <c r="F110" s="823">
        <f>F109</f>
        <v>290</v>
      </c>
      <c r="G110" s="809"/>
      <c r="H110" s="809"/>
      <c r="I110" s="809">
        <f t="shared" si="14"/>
        <v>0</v>
      </c>
      <c r="J110" s="809">
        <f t="shared" si="15"/>
        <v>0</v>
      </c>
      <c r="K110" s="815"/>
    </row>
    <row r="111" spans="1:11" s="342" customFormat="1" ht="31.5" outlineLevel="1">
      <c r="A111" s="803"/>
      <c r="B111" s="812" t="s">
        <v>1666</v>
      </c>
      <c r="C111" s="822"/>
      <c r="D111" s="822" t="s">
        <v>1069</v>
      </c>
      <c r="E111" s="634" t="s">
        <v>1037</v>
      </c>
      <c r="F111" s="823">
        <v>1</v>
      </c>
      <c r="G111" s="809"/>
      <c r="H111" s="809"/>
      <c r="I111" s="809">
        <f t="shared" si="14"/>
        <v>0</v>
      </c>
      <c r="J111" s="809">
        <f t="shared" si="15"/>
        <v>0</v>
      </c>
      <c r="K111" s="815"/>
    </row>
    <row r="112" spans="1:11" s="342" customFormat="1" ht="31.5" outlineLevel="1">
      <c r="A112" s="803"/>
      <c r="B112" s="812" t="s">
        <v>1667</v>
      </c>
      <c r="C112" s="822"/>
      <c r="D112" s="634" t="s">
        <v>1016</v>
      </c>
      <c r="E112" s="634" t="s">
        <v>1037</v>
      </c>
      <c r="F112" s="823">
        <v>1</v>
      </c>
      <c r="G112" s="809"/>
      <c r="H112" s="809"/>
      <c r="I112" s="809">
        <f t="shared" si="14"/>
        <v>0</v>
      </c>
      <c r="J112" s="809">
        <f t="shared" si="15"/>
        <v>0</v>
      </c>
      <c r="K112" s="815"/>
    </row>
    <row r="113" spans="1:11" s="342" customFormat="1" ht="31.5" outlineLevel="1">
      <c r="A113" s="803"/>
      <c r="B113" s="812" t="s">
        <v>1668</v>
      </c>
      <c r="C113" s="822"/>
      <c r="D113" s="634" t="s">
        <v>1016</v>
      </c>
      <c r="E113" s="634" t="s">
        <v>1037</v>
      </c>
      <c r="F113" s="823">
        <v>1</v>
      </c>
      <c r="G113" s="809"/>
      <c r="H113" s="809"/>
      <c r="I113" s="809">
        <f t="shared" si="14"/>
        <v>0</v>
      </c>
      <c r="J113" s="809">
        <f t="shared" si="15"/>
        <v>0</v>
      </c>
      <c r="K113" s="815"/>
    </row>
    <row r="114" spans="1:11" s="330" customFormat="1" ht="31.5" outlineLevel="1" collapsed="1">
      <c r="A114" s="825" t="s">
        <v>1052</v>
      </c>
      <c r="B114" s="817" t="s">
        <v>1346</v>
      </c>
      <c r="C114" s="818"/>
      <c r="D114" s="818"/>
      <c r="E114" s="818"/>
      <c r="F114" s="819"/>
      <c r="G114" s="809"/>
      <c r="H114" s="809"/>
      <c r="I114" s="820"/>
      <c r="J114" s="801">
        <f>SUBTOTAL(9,J115:J137)</f>
        <v>0</v>
      </c>
      <c r="K114" s="821"/>
    </row>
    <row r="115" spans="1:11" s="329" customFormat="1" ht="31.5" outlineLevel="1">
      <c r="A115" s="803"/>
      <c r="B115" s="797" t="s">
        <v>1684</v>
      </c>
      <c r="C115" s="822"/>
      <c r="D115" s="822"/>
      <c r="E115" s="634"/>
      <c r="F115" s="823"/>
      <c r="G115" s="809"/>
      <c r="H115" s="809"/>
      <c r="I115" s="809"/>
      <c r="J115" s="809"/>
      <c r="K115" s="815"/>
    </row>
    <row r="116" spans="1:11" s="329" customFormat="1" ht="31.5" outlineLevel="1">
      <c r="A116" s="803"/>
      <c r="B116" s="812" t="s">
        <v>1702</v>
      </c>
      <c r="C116" s="822"/>
      <c r="D116" s="822" t="s">
        <v>1048</v>
      </c>
      <c r="E116" s="806" t="s">
        <v>1015</v>
      </c>
      <c r="F116" s="823">
        <v>13</v>
      </c>
      <c r="G116" s="809"/>
      <c r="H116" s="809"/>
      <c r="I116" s="809">
        <f t="shared" ref="I116:I125" si="16">+G116+H116</f>
        <v>0</v>
      </c>
      <c r="J116" s="809">
        <f t="shared" ref="J116:J125" si="17">I116*F116</f>
        <v>0</v>
      </c>
      <c r="K116" s="815"/>
    </row>
    <row r="117" spans="1:11" s="329" customFormat="1" ht="31.5" outlineLevel="1">
      <c r="A117" s="803"/>
      <c r="B117" s="812" t="s">
        <v>1703</v>
      </c>
      <c r="C117" s="822"/>
      <c r="D117" s="822" t="s">
        <v>1048</v>
      </c>
      <c r="E117" s="806" t="s">
        <v>1015</v>
      </c>
      <c r="F117" s="823">
        <v>5</v>
      </c>
      <c r="G117" s="809"/>
      <c r="H117" s="809"/>
      <c r="I117" s="809">
        <f t="shared" si="16"/>
        <v>0</v>
      </c>
      <c r="J117" s="809">
        <f t="shared" si="17"/>
        <v>0</v>
      </c>
      <c r="K117" s="815"/>
    </row>
    <row r="118" spans="1:11" s="329" customFormat="1" ht="47.25" outlineLevel="1">
      <c r="A118" s="803"/>
      <c r="B118" s="812" t="s">
        <v>1704</v>
      </c>
      <c r="C118" s="822"/>
      <c r="D118" s="822" t="s">
        <v>1048</v>
      </c>
      <c r="E118" s="806" t="s">
        <v>1015</v>
      </c>
      <c r="F118" s="823">
        <v>2</v>
      </c>
      <c r="G118" s="809"/>
      <c r="H118" s="809"/>
      <c r="I118" s="809">
        <f t="shared" si="16"/>
        <v>0</v>
      </c>
      <c r="J118" s="809">
        <f t="shared" si="17"/>
        <v>0</v>
      </c>
      <c r="K118" s="815"/>
    </row>
    <row r="119" spans="1:11" s="329" customFormat="1" ht="47.25" outlineLevel="1">
      <c r="A119" s="803"/>
      <c r="B119" s="812" t="s">
        <v>1709</v>
      </c>
      <c r="C119" s="822"/>
      <c r="D119" s="822" t="s">
        <v>1048</v>
      </c>
      <c r="E119" s="806" t="s">
        <v>1015</v>
      </c>
      <c r="F119" s="823">
        <v>1</v>
      </c>
      <c r="G119" s="809"/>
      <c r="H119" s="809"/>
      <c r="I119" s="809">
        <f t="shared" si="16"/>
        <v>0</v>
      </c>
      <c r="J119" s="809">
        <f t="shared" si="17"/>
        <v>0</v>
      </c>
      <c r="K119" s="815"/>
    </row>
    <row r="120" spans="1:11" s="329" customFormat="1" ht="47.25" outlineLevel="1">
      <c r="A120" s="803"/>
      <c r="B120" s="812" t="s">
        <v>1685</v>
      </c>
      <c r="C120" s="822"/>
      <c r="D120" s="822" t="s">
        <v>1048</v>
      </c>
      <c r="E120" s="806" t="s">
        <v>1015</v>
      </c>
      <c r="F120" s="823">
        <v>2</v>
      </c>
      <c r="G120" s="809"/>
      <c r="H120" s="809"/>
      <c r="I120" s="809">
        <f t="shared" si="16"/>
        <v>0</v>
      </c>
      <c r="J120" s="809">
        <f t="shared" si="17"/>
        <v>0</v>
      </c>
      <c r="K120" s="815"/>
    </row>
    <row r="121" spans="1:11" s="329" customFormat="1" ht="31.5" outlineLevel="1">
      <c r="A121" s="803"/>
      <c r="B121" s="812" t="s">
        <v>1688</v>
      </c>
      <c r="C121" s="822"/>
      <c r="D121" s="822" t="s">
        <v>1048</v>
      </c>
      <c r="E121" s="806" t="s">
        <v>1015</v>
      </c>
      <c r="F121" s="823">
        <v>26</v>
      </c>
      <c r="G121" s="809"/>
      <c r="H121" s="809"/>
      <c r="I121" s="809">
        <f t="shared" si="16"/>
        <v>0</v>
      </c>
      <c r="J121" s="809">
        <f t="shared" si="17"/>
        <v>0</v>
      </c>
      <c r="K121" s="815"/>
    </row>
    <row r="122" spans="1:11" s="329" customFormat="1" ht="47.25" outlineLevel="1">
      <c r="A122" s="803"/>
      <c r="B122" s="812" t="s">
        <v>1706</v>
      </c>
      <c r="C122" s="822"/>
      <c r="D122" s="822" t="s">
        <v>1068</v>
      </c>
      <c r="E122" s="806" t="s">
        <v>1015</v>
      </c>
      <c r="F122" s="823">
        <v>4</v>
      </c>
      <c r="G122" s="809"/>
      <c r="H122" s="809"/>
      <c r="I122" s="809">
        <f t="shared" si="16"/>
        <v>0</v>
      </c>
      <c r="J122" s="809">
        <f t="shared" si="17"/>
        <v>0</v>
      </c>
      <c r="K122" s="815"/>
    </row>
    <row r="123" spans="1:11" s="329" customFormat="1" ht="47.25" outlineLevel="1">
      <c r="A123" s="803"/>
      <c r="B123" s="812" t="s">
        <v>1689</v>
      </c>
      <c r="C123" s="822"/>
      <c r="D123" s="822" t="s">
        <v>1068</v>
      </c>
      <c r="E123" s="806" t="s">
        <v>1015</v>
      </c>
      <c r="F123" s="823">
        <v>4</v>
      </c>
      <c r="G123" s="809"/>
      <c r="H123" s="809"/>
      <c r="I123" s="809">
        <f t="shared" si="16"/>
        <v>0</v>
      </c>
      <c r="J123" s="809">
        <f t="shared" si="17"/>
        <v>0</v>
      </c>
      <c r="K123" s="815"/>
    </row>
    <row r="124" spans="1:11" s="329" customFormat="1" ht="47.25" outlineLevel="1">
      <c r="A124" s="803"/>
      <c r="B124" s="812" t="s">
        <v>1691</v>
      </c>
      <c r="C124" s="822"/>
      <c r="D124" s="822" t="s">
        <v>1068</v>
      </c>
      <c r="E124" s="806" t="s">
        <v>1015</v>
      </c>
      <c r="F124" s="823">
        <v>1</v>
      </c>
      <c r="G124" s="809"/>
      <c r="H124" s="809"/>
      <c r="I124" s="809">
        <f t="shared" si="16"/>
        <v>0</v>
      </c>
      <c r="J124" s="809">
        <f t="shared" si="17"/>
        <v>0</v>
      </c>
      <c r="K124" s="815"/>
    </row>
    <row r="125" spans="1:11" s="329" customFormat="1" ht="47.25" outlineLevel="1">
      <c r="A125" s="803"/>
      <c r="B125" s="812" t="s">
        <v>1707</v>
      </c>
      <c r="C125" s="822"/>
      <c r="D125" s="822" t="s">
        <v>1068</v>
      </c>
      <c r="E125" s="806" t="s">
        <v>1015</v>
      </c>
      <c r="F125" s="823">
        <v>1</v>
      </c>
      <c r="G125" s="809"/>
      <c r="H125" s="809"/>
      <c r="I125" s="809">
        <f t="shared" si="16"/>
        <v>0</v>
      </c>
      <c r="J125" s="809">
        <f t="shared" si="17"/>
        <v>0</v>
      </c>
      <c r="K125" s="815"/>
    </row>
    <row r="126" spans="1:11" s="342" customFormat="1" ht="31.5" outlineLevel="1">
      <c r="A126" s="803"/>
      <c r="B126" s="812" t="s">
        <v>1695</v>
      </c>
      <c r="C126" s="822"/>
      <c r="D126" s="822" t="s">
        <v>1059</v>
      </c>
      <c r="E126" s="634" t="s">
        <v>16</v>
      </c>
      <c r="F126" s="823">
        <f>40*3</f>
        <v>120</v>
      </c>
      <c r="G126" s="809"/>
      <c r="H126" s="809"/>
      <c r="I126" s="809">
        <f>+G126+H126</f>
        <v>0</v>
      </c>
      <c r="J126" s="809">
        <f>I126*F126</f>
        <v>0</v>
      </c>
      <c r="K126" s="815"/>
    </row>
    <row r="127" spans="1:11" s="342" customFormat="1" ht="31.5" outlineLevel="1">
      <c r="A127" s="803"/>
      <c r="B127" s="812" t="s">
        <v>1664</v>
      </c>
      <c r="C127" s="822"/>
      <c r="D127" s="822" t="s">
        <v>1051</v>
      </c>
      <c r="E127" s="634" t="s">
        <v>16</v>
      </c>
      <c r="F127" s="823">
        <f>F126*0.9</f>
        <v>108</v>
      </c>
      <c r="G127" s="809"/>
      <c r="H127" s="809"/>
      <c r="I127" s="809">
        <f>+G127+H127</f>
        <v>0</v>
      </c>
      <c r="J127" s="809">
        <f>I127*F127</f>
        <v>0</v>
      </c>
      <c r="K127" s="815"/>
    </row>
    <row r="128" spans="1:11" s="342" customFormat="1" ht="31.5" outlineLevel="1">
      <c r="A128" s="803"/>
      <c r="B128" s="812" t="s">
        <v>1665</v>
      </c>
      <c r="C128" s="822"/>
      <c r="D128" s="822" t="s">
        <v>1051</v>
      </c>
      <c r="E128" s="634" t="s">
        <v>16</v>
      </c>
      <c r="F128" s="823">
        <f>F126*0.1</f>
        <v>12</v>
      </c>
      <c r="G128" s="809"/>
      <c r="H128" s="809"/>
      <c r="I128" s="809">
        <f>+G128+H128</f>
        <v>0</v>
      </c>
      <c r="J128" s="809">
        <f>I128*F128</f>
        <v>0</v>
      </c>
      <c r="K128" s="815"/>
    </row>
    <row r="129" spans="1:11" s="342" customFormat="1" ht="31.5" outlineLevel="1">
      <c r="A129" s="803"/>
      <c r="B129" s="812" t="s">
        <v>1666</v>
      </c>
      <c r="C129" s="822"/>
      <c r="D129" s="822" t="s">
        <v>1069</v>
      </c>
      <c r="E129" s="634" t="s">
        <v>1037</v>
      </c>
      <c r="F129" s="823">
        <v>1</v>
      </c>
      <c r="G129" s="809"/>
      <c r="H129" s="809"/>
      <c r="I129" s="809">
        <f>+G129+H129</f>
        <v>0</v>
      </c>
      <c r="J129" s="809">
        <f>I129*F129</f>
        <v>0</v>
      </c>
      <c r="K129" s="815"/>
    </row>
    <row r="130" spans="1:11" s="342" customFormat="1" ht="31.5" outlineLevel="1">
      <c r="A130" s="803"/>
      <c r="B130" s="812" t="s">
        <v>1668</v>
      </c>
      <c r="C130" s="822"/>
      <c r="D130" s="634" t="s">
        <v>1016</v>
      </c>
      <c r="E130" s="634" t="s">
        <v>1037</v>
      </c>
      <c r="F130" s="823">
        <v>1</v>
      </c>
      <c r="G130" s="809"/>
      <c r="H130" s="809"/>
      <c r="I130" s="809">
        <f>+G130+H130</f>
        <v>0</v>
      </c>
      <c r="J130" s="809">
        <f>I130*F130</f>
        <v>0</v>
      </c>
      <c r="K130" s="815"/>
    </row>
    <row r="131" spans="1:11" s="329" customFormat="1" ht="31.5" outlineLevel="1">
      <c r="A131" s="803"/>
      <c r="B131" s="797" t="s">
        <v>1696</v>
      </c>
      <c r="C131" s="822"/>
      <c r="D131" s="822"/>
      <c r="E131" s="634"/>
      <c r="F131" s="823"/>
      <c r="G131" s="809"/>
      <c r="H131" s="809"/>
      <c r="I131" s="809"/>
      <c r="J131" s="809"/>
      <c r="K131" s="815"/>
    </row>
    <row r="132" spans="1:11" s="329" customFormat="1" ht="31.5" outlineLevel="1">
      <c r="A132" s="803"/>
      <c r="B132" s="812" t="s">
        <v>1697</v>
      </c>
      <c r="C132" s="822"/>
      <c r="D132" s="822" t="s">
        <v>1068</v>
      </c>
      <c r="E132" s="806" t="s">
        <v>1015</v>
      </c>
      <c r="F132" s="823">
        <v>23</v>
      </c>
      <c r="G132" s="809"/>
      <c r="H132" s="809"/>
      <c r="I132" s="809">
        <f t="shared" ref="I132:I137" si="18">+G132+H132</f>
        <v>0</v>
      </c>
      <c r="J132" s="809">
        <f t="shared" ref="J132:J137" si="19">I132*F132</f>
        <v>0</v>
      </c>
      <c r="K132" s="815"/>
    </row>
    <row r="133" spans="1:11" s="342" customFormat="1" ht="31.5" outlineLevel="1">
      <c r="A133" s="803"/>
      <c r="B133" s="812" t="s">
        <v>1694</v>
      </c>
      <c r="C133" s="822"/>
      <c r="D133" s="822" t="s">
        <v>1059</v>
      </c>
      <c r="E133" s="634" t="s">
        <v>16</v>
      </c>
      <c r="F133" s="823">
        <f>30*5</f>
        <v>150</v>
      </c>
      <c r="G133" s="809"/>
      <c r="H133" s="809"/>
      <c r="I133" s="809">
        <f t="shared" si="18"/>
        <v>0</v>
      </c>
      <c r="J133" s="809">
        <f t="shared" si="19"/>
        <v>0</v>
      </c>
      <c r="K133" s="815"/>
    </row>
    <row r="134" spans="1:11" s="342" customFormat="1" ht="31.5" outlineLevel="1">
      <c r="A134" s="803"/>
      <c r="B134" s="812" t="s">
        <v>1664</v>
      </c>
      <c r="C134" s="822"/>
      <c r="D134" s="822" t="s">
        <v>1051</v>
      </c>
      <c r="E134" s="634" t="s">
        <v>16</v>
      </c>
      <c r="F134" s="823">
        <f>F133</f>
        <v>150</v>
      </c>
      <c r="G134" s="809"/>
      <c r="H134" s="809"/>
      <c r="I134" s="809">
        <f t="shared" si="18"/>
        <v>0</v>
      </c>
      <c r="J134" s="809">
        <f t="shared" si="19"/>
        <v>0</v>
      </c>
      <c r="K134" s="815"/>
    </row>
    <row r="135" spans="1:11" s="342" customFormat="1" ht="31.5" outlineLevel="1">
      <c r="A135" s="803"/>
      <c r="B135" s="812" t="s">
        <v>1666</v>
      </c>
      <c r="C135" s="822"/>
      <c r="D135" s="822" t="s">
        <v>1069</v>
      </c>
      <c r="E135" s="634" t="s">
        <v>1037</v>
      </c>
      <c r="F135" s="823">
        <v>1</v>
      </c>
      <c r="G135" s="809"/>
      <c r="H135" s="809"/>
      <c r="I135" s="809">
        <f t="shared" si="18"/>
        <v>0</v>
      </c>
      <c r="J135" s="809">
        <f t="shared" si="19"/>
        <v>0</v>
      </c>
      <c r="K135" s="815"/>
    </row>
    <row r="136" spans="1:11" s="342" customFormat="1" ht="31.5" outlineLevel="1">
      <c r="A136" s="803"/>
      <c r="B136" s="812" t="s">
        <v>1667</v>
      </c>
      <c r="C136" s="822"/>
      <c r="D136" s="634" t="s">
        <v>1016</v>
      </c>
      <c r="E136" s="634" t="s">
        <v>1037</v>
      </c>
      <c r="F136" s="823">
        <v>1</v>
      </c>
      <c r="G136" s="809"/>
      <c r="H136" s="809"/>
      <c r="I136" s="809">
        <f t="shared" si="18"/>
        <v>0</v>
      </c>
      <c r="J136" s="809">
        <f t="shared" si="19"/>
        <v>0</v>
      </c>
      <c r="K136" s="815"/>
    </row>
    <row r="137" spans="1:11" s="342" customFormat="1" ht="31.5" outlineLevel="1">
      <c r="A137" s="803"/>
      <c r="B137" s="812" t="s">
        <v>1668</v>
      </c>
      <c r="C137" s="822"/>
      <c r="D137" s="634" t="s">
        <v>1016</v>
      </c>
      <c r="E137" s="634" t="s">
        <v>1037</v>
      </c>
      <c r="F137" s="823">
        <v>1</v>
      </c>
      <c r="G137" s="809"/>
      <c r="H137" s="809"/>
      <c r="I137" s="809">
        <f t="shared" si="18"/>
        <v>0</v>
      </c>
      <c r="J137" s="809">
        <f t="shared" si="19"/>
        <v>0</v>
      </c>
      <c r="K137" s="815"/>
    </row>
    <row r="138" spans="1:11" s="330" customFormat="1" ht="31.5" outlineLevel="1" collapsed="1">
      <c r="A138" s="825" t="s">
        <v>1057</v>
      </c>
      <c r="B138" s="817" t="s">
        <v>1347</v>
      </c>
      <c r="C138" s="818"/>
      <c r="D138" s="818"/>
      <c r="E138" s="818"/>
      <c r="F138" s="819"/>
      <c r="G138" s="809"/>
      <c r="H138" s="809"/>
      <c r="I138" s="820"/>
      <c r="J138" s="801">
        <f>SUBTOTAL(9,J139:J159)</f>
        <v>0</v>
      </c>
      <c r="K138" s="821"/>
    </row>
    <row r="139" spans="1:11" s="329" customFormat="1" ht="31.5" outlineLevel="1">
      <c r="A139" s="803"/>
      <c r="B139" s="797" t="s">
        <v>1684</v>
      </c>
      <c r="C139" s="822"/>
      <c r="D139" s="822"/>
      <c r="E139" s="634"/>
      <c r="F139" s="823"/>
      <c r="G139" s="809"/>
      <c r="H139" s="809"/>
      <c r="I139" s="809"/>
      <c r="J139" s="809"/>
      <c r="K139" s="815"/>
    </row>
    <row r="140" spans="1:11" s="329" customFormat="1" ht="31.5" outlineLevel="1">
      <c r="A140" s="803"/>
      <c r="B140" s="812" t="s">
        <v>1702</v>
      </c>
      <c r="C140" s="822"/>
      <c r="D140" s="822" t="s">
        <v>1048</v>
      </c>
      <c r="E140" s="806" t="s">
        <v>1015</v>
      </c>
      <c r="F140" s="823">
        <v>8</v>
      </c>
      <c r="G140" s="809"/>
      <c r="H140" s="809"/>
      <c r="I140" s="809">
        <f t="shared" ref="I140:I147" si="20">+G140+H140</f>
        <v>0</v>
      </c>
      <c r="J140" s="809">
        <f t="shared" ref="J140:J147" si="21">I140*F140</f>
        <v>0</v>
      </c>
      <c r="K140" s="815"/>
    </row>
    <row r="141" spans="1:11" s="329" customFormat="1" ht="31.5" outlineLevel="1">
      <c r="A141" s="803"/>
      <c r="B141" s="812" t="s">
        <v>1703</v>
      </c>
      <c r="C141" s="822"/>
      <c r="D141" s="822" t="s">
        <v>1048</v>
      </c>
      <c r="E141" s="806" t="s">
        <v>1015</v>
      </c>
      <c r="F141" s="823">
        <v>6</v>
      </c>
      <c r="G141" s="809"/>
      <c r="H141" s="809"/>
      <c r="I141" s="809">
        <f t="shared" si="20"/>
        <v>0</v>
      </c>
      <c r="J141" s="809">
        <f t="shared" si="21"/>
        <v>0</v>
      </c>
      <c r="K141" s="815"/>
    </row>
    <row r="142" spans="1:11" s="329" customFormat="1" ht="47.25" outlineLevel="1">
      <c r="A142" s="803"/>
      <c r="B142" s="812" t="s">
        <v>1685</v>
      </c>
      <c r="C142" s="822"/>
      <c r="D142" s="822" t="s">
        <v>1048</v>
      </c>
      <c r="E142" s="806" t="s">
        <v>1015</v>
      </c>
      <c r="F142" s="823">
        <v>2</v>
      </c>
      <c r="G142" s="809"/>
      <c r="H142" s="809"/>
      <c r="I142" s="809">
        <f t="shared" si="20"/>
        <v>0</v>
      </c>
      <c r="J142" s="809">
        <f t="shared" si="21"/>
        <v>0</v>
      </c>
      <c r="K142" s="815"/>
    </row>
    <row r="143" spans="1:11" s="329" customFormat="1" ht="31.5" outlineLevel="1">
      <c r="A143" s="803"/>
      <c r="B143" s="812" t="s">
        <v>1688</v>
      </c>
      <c r="C143" s="822"/>
      <c r="D143" s="822" t="s">
        <v>1048</v>
      </c>
      <c r="E143" s="806" t="s">
        <v>1015</v>
      </c>
      <c r="F143" s="823">
        <v>33</v>
      </c>
      <c r="G143" s="809"/>
      <c r="H143" s="809"/>
      <c r="I143" s="809">
        <f t="shared" si="20"/>
        <v>0</v>
      </c>
      <c r="J143" s="809">
        <f t="shared" si="21"/>
        <v>0</v>
      </c>
      <c r="K143" s="815"/>
    </row>
    <row r="144" spans="1:11" s="329" customFormat="1" ht="47.25" outlineLevel="1">
      <c r="A144" s="803"/>
      <c r="B144" s="812" t="s">
        <v>1706</v>
      </c>
      <c r="C144" s="822"/>
      <c r="D144" s="822" t="s">
        <v>1068</v>
      </c>
      <c r="E144" s="806" t="s">
        <v>1015</v>
      </c>
      <c r="F144" s="823">
        <v>2</v>
      </c>
      <c r="G144" s="809"/>
      <c r="H144" s="809"/>
      <c r="I144" s="809">
        <f t="shared" si="20"/>
        <v>0</v>
      </c>
      <c r="J144" s="809">
        <f t="shared" si="21"/>
        <v>0</v>
      </c>
      <c r="K144" s="815"/>
    </row>
    <row r="145" spans="1:11" s="329" customFormat="1" ht="47.25" outlineLevel="1">
      <c r="A145" s="803"/>
      <c r="B145" s="812" t="s">
        <v>1689</v>
      </c>
      <c r="C145" s="822"/>
      <c r="D145" s="822" t="s">
        <v>1068</v>
      </c>
      <c r="E145" s="806" t="s">
        <v>1015</v>
      </c>
      <c r="F145" s="823">
        <v>2</v>
      </c>
      <c r="G145" s="809"/>
      <c r="H145" s="809"/>
      <c r="I145" s="809">
        <f t="shared" si="20"/>
        <v>0</v>
      </c>
      <c r="J145" s="809">
        <f t="shared" si="21"/>
        <v>0</v>
      </c>
      <c r="K145" s="815"/>
    </row>
    <row r="146" spans="1:11" s="329" customFormat="1" ht="47.25" outlineLevel="1">
      <c r="A146" s="803"/>
      <c r="B146" s="812" t="s">
        <v>1691</v>
      </c>
      <c r="C146" s="822"/>
      <c r="D146" s="822" t="s">
        <v>1068</v>
      </c>
      <c r="E146" s="806" t="s">
        <v>1015</v>
      </c>
      <c r="F146" s="823">
        <v>2</v>
      </c>
      <c r="G146" s="809"/>
      <c r="H146" s="809"/>
      <c r="I146" s="809">
        <f t="shared" si="20"/>
        <v>0</v>
      </c>
      <c r="J146" s="809">
        <f t="shared" si="21"/>
        <v>0</v>
      </c>
      <c r="K146" s="815"/>
    </row>
    <row r="147" spans="1:11" s="329" customFormat="1" ht="47.25" outlineLevel="1">
      <c r="A147" s="803"/>
      <c r="B147" s="812" t="s">
        <v>1708</v>
      </c>
      <c r="C147" s="822"/>
      <c r="D147" s="822" t="s">
        <v>1068</v>
      </c>
      <c r="E147" s="806" t="s">
        <v>1015</v>
      </c>
      <c r="F147" s="823">
        <v>1</v>
      </c>
      <c r="G147" s="809"/>
      <c r="H147" s="809"/>
      <c r="I147" s="809">
        <f t="shared" si="20"/>
        <v>0</v>
      </c>
      <c r="J147" s="809">
        <f t="shared" si="21"/>
        <v>0</v>
      </c>
      <c r="K147" s="815"/>
    </row>
    <row r="148" spans="1:11" s="342" customFormat="1" ht="31.5" outlineLevel="1">
      <c r="A148" s="803"/>
      <c r="B148" s="812" t="s">
        <v>1695</v>
      </c>
      <c r="C148" s="822"/>
      <c r="D148" s="822" t="s">
        <v>1059</v>
      </c>
      <c r="E148" s="634" t="s">
        <v>16</v>
      </c>
      <c r="F148" s="823">
        <f>40*3</f>
        <v>120</v>
      </c>
      <c r="G148" s="809"/>
      <c r="H148" s="809"/>
      <c r="I148" s="809">
        <f>+G148+H148</f>
        <v>0</v>
      </c>
      <c r="J148" s="809">
        <f>I148*F148</f>
        <v>0</v>
      </c>
      <c r="K148" s="815"/>
    </row>
    <row r="149" spans="1:11" s="342" customFormat="1" ht="31.5" outlineLevel="1">
      <c r="A149" s="803"/>
      <c r="B149" s="812" t="s">
        <v>1664</v>
      </c>
      <c r="C149" s="822"/>
      <c r="D149" s="822" t="s">
        <v>1051</v>
      </c>
      <c r="E149" s="634" t="s">
        <v>16</v>
      </c>
      <c r="F149" s="823">
        <f>F148*0.9</f>
        <v>108</v>
      </c>
      <c r="G149" s="809"/>
      <c r="H149" s="809"/>
      <c r="I149" s="809">
        <f>+G149+H149</f>
        <v>0</v>
      </c>
      <c r="J149" s="809">
        <f>I149*F149</f>
        <v>0</v>
      </c>
      <c r="K149" s="815"/>
    </row>
    <row r="150" spans="1:11" s="342" customFormat="1" ht="31.5" outlineLevel="1">
      <c r="A150" s="803"/>
      <c r="B150" s="812" t="s">
        <v>1665</v>
      </c>
      <c r="C150" s="822"/>
      <c r="D150" s="822" t="s">
        <v>1051</v>
      </c>
      <c r="E150" s="634" t="s">
        <v>16</v>
      </c>
      <c r="F150" s="823">
        <f>F148*0.1</f>
        <v>12</v>
      </c>
      <c r="G150" s="809"/>
      <c r="H150" s="809"/>
      <c r="I150" s="809">
        <f>+G150+H150</f>
        <v>0</v>
      </c>
      <c r="J150" s="809">
        <f>I150*F150</f>
        <v>0</v>
      </c>
      <c r="K150" s="815"/>
    </row>
    <row r="151" spans="1:11" s="342" customFormat="1" ht="31.5" outlineLevel="1">
      <c r="A151" s="803"/>
      <c r="B151" s="812" t="s">
        <v>1666</v>
      </c>
      <c r="C151" s="822"/>
      <c r="D151" s="822" t="s">
        <v>1069</v>
      </c>
      <c r="E151" s="634" t="s">
        <v>1037</v>
      </c>
      <c r="F151" s="823">
        <v>1</v>
      </c>
      <c r="G151" s="809"/>
      <c r="H151" s="809"/>
      <c r="I151" s="809">
        <f>+G151+H151</f>
        <v>0</v>
      </c>
      <c r="J151" s="809">
        <f>I151*F151</f>
        <v>0</v>
      </c>
      <c r="K151" s="815"/>
    </row>
    <row r="152" spans="1:11" s="342" customFormat="1" ht="31.5" outlineLevel="1">
      <c r="A152" s="803"/>
      <c r="B152" s="812" t="s">
        <v>1668</v>
      </c>
      <c r="C152" s="822"/>
      <c r="D152" s="634" t="s">
        <v>1016</v>
      </c>
      <c r="E152" s="634" t="s">
        <v>1037</v>
      </c>
      <c r="F152" s="823">
        <v>1</v>
      </c>
      <c r="G152" s="809"/>
      <c r="H152" s="809"/>
      <c r="I152" s="809">
        <f>+G152+H152</f>
        <v>0</v>
      </c>
      <c r="J152" s="809">
        <f>I152*F152</f>
        <v>0</v>
      </c>
      <c r="K152" s="815"/>
    </row>
    <row r="153" spans="1:11" s="329" customFormat="1" ht="31.5" outlineLevel="1">
      <c r="A153" s="803"/>
      <c r="B153" s="797" t="s">
        <v>1696</v>
      </c>
      <c r="C153" s="822"/>
      <c r="D153" s="822"/>
      <c r="E153" s="634"/>
      <c r="F153" s="823"/>
      <c r="G153" s="809"/>
      <c r="H153" s="809"/>
      <c r="I153" s="809"/>
      <c r="J153" s="809"/>
      <c r="K153" s="815"/>
    </row>
    <row r="154" spans="1:11" s="329" customFormat="1" ht="31.5" outlineLevel="1">
      <c r="A154" s="803"/>
      <c r="B154" s="812" t="s">
        <v>1697</v>
      </c>
      <c r="C154" s="822"/>
      <c r="D154" s="822" t="s">
        <v>1068</v>
      </c>
      <c r="E154" s="806" t="s">
        <v>1015</v>
      </c>
      <c r="F154" s="823">
        <v>28</v>
      </c>
      <c r="G154" s="809"/>
      <c r="H154" s="809"/>
      <c r="I154" s="809">
        <f t="shared" ref="I154:I159" si="22">+G154+H154</f>
        <v>0</v>
      </c>
      <c r="J154" s="809">
        <f t="shared" ref="J154:J159" si="23">I154*F154</f>
        <v>0</v>
      </c>
      <c r="K154" s="815"/>
    </row>
    <row r="155" spans="1:11" s="342" customFormat="1" ht="31.5" outlineLevel="1">
      <c r="A155" s="803"/>
      <c r="B155" s="812" t="s">
        <v>1694</v>
      </c>
      <c r="C155" s="822"/>
      <c r="D155" s="822" t="s">
        <v>1059</v>
      </c>
      <c r="E155" s="634" t="s">
        <v>16</v>
      </c>
      <c r="F155" s="823">
        <f>30*5</f>
        <v>150</v>
      </c>
      <c r="G155" s="809"/>
      <c r="H155" s="809"/>
      <c r="I155" s="809">
        <f t="shared" si="22"/>
        <v>0</v>
      </c>
      <c r="J155" s="809">
        <f t="shared" si="23"/>
        <v>0</v>
      </c>
      <c r="K155" s="815"/>
    </row>
    <row r="156" spans="1:11" s="342" customFormat="1" ht="31.5" outlineLevel="1">
      <c r="A156" s="803"/>
      <c r="B156" s="812" t="s">
        <v>1664</v>
      </c>
      <c r="C156" s="822"/>
      <c r="D156" s="822" t="s">
        <v>1051</v>
      </c>
      <c r="E156" s="634" t="s">
        <v>16</v>
      </c>
      <c r="F156" s="823">
        <f>F155</f>
        <v>150</v>
      </c>
      <c r="G156" s="809"/>
      <c r="H156" s="809"/>
      <c r="I156" s="809">
        <f t="shared" si="22"/>
        <v>0</v>
      </c>
      <c r="J156" s="809">
        <f t="shared" si="23"/>
        <v>0</v>
      </c>
      <c r="K156" s="815"/>
    </row>
    <row r="157" spans="1:11" s="342" customFormat="1" ht="31.5" outlineLevel="1">
      <c r="A157" s="803"/>
      <c r="B157" s="812" t="s">
        <v>1666</v>
      </c>
      <c r="C157" s="822"/>
      <c r="D157" s="822" t="s">
        <v>1069</v>
      </c>
      <c r="E157" s="634" t="s">
        <v>1037</v>
      </c>
      <c r="F157" s="823">
        <v>1</v>
      </c>
      <c r="G157" s="809"/>
      <c r="H157" s="809"/>
      <c r="I157" s="809">
        <f t="shared" si="22"/>
        <v>0</v>
      </c>
      <c r="J157" s="809">
        <f t="shared" si="23"/>
        <v>0</v>
      </c>
      <c r="K157" s="815"/>
    </row>
    <row r="158" spans="1:11" s="342" customFormat="1" ht="31.5" outlineLevel="1">
      <c r="A158" s="803"/>
      <c r="B158" s="812" t="s">
        <v>1667</v>
      </c>
      <c r="C158" s="822"/>
      <c r="D158" s="634" t="s">
        <v>1016</v>
      </c>
      <c r="E158" s="634" t="s">
        <v>1037</v>
      </c>
      <c r="F158" s="823">
        <v>1</v>
      </c>
      <c r="G158" s="809"/>
      <c r="H158" s="809"/>
      <c r="I158" s="809">
        <f t="shared" si="22"/>
        <v>0</v>
      </c>
      <c r="J158" s="809">
        <f t="shared" si="23"/>
        <v>0</v>
      </c>
      <c r="K158" s="815"/>
    </row>
    <row r="159" spans="1:11" s="342" customFormat="1" ht="31.5" outlineLevel="1">
      <c r="A159" s="803"/>
      <c r="B159" s="812" t="s">
        <v>1668</v>
      </c>
      <c r="C159" s="822"/>
      <c r="D159" s="634" t="s">
        <v>1016</v>
      </c>
      <c r="E159" s="634" t="s">
        <v>1037</v>
      </c>
      <c r="F159" s="823">
        <v>1</v>
      </c>
      <c r="G159" s="809"/>
      <c r="H159" s="809"/>
      <c r="I159" s="809">
        <f t="shared" si="22"/>
        <v>0</v>
      </c>
      <c r="J159" s="809">
        <f t="shared" si="23"/>
        <v>0</v>
      </c>
      <c r="K159" s="815"/>
    </row>
    <row r="160" spans="1:11" s="331" customFormat="1" ht="31.5">
      <c r="A160" s="830" t="str">
        <f>IF(E160="","",SUBTOTAL(3,$E$8:E160))</f>
        <v/>
      </c>
      <c r="B160" s="798" t="s">
        <v>1712</v>
      </c>
      <c r="C160" s="797"/>
      <c r="D160" s="798"/>
      <c r="E160" s="799"/>
      <c r="F160" s="800"/>
      <c r="G160" s="801"/>
      <c r="H160" s="801"/>
      <c r="I160" s="801"/>
      <c r="J160" s="801">
        <f>SUBTOTAL(9,J9:J159)</f>
        <v>0</v>
      </c>
      <c r="K160" s="799"/>
    </row>
    <row r="161" spans="1:10" s="332" customFormat="1">
      <c r="A161" s="318"/>
      <c r="B161" s="318"/>
      <c r="C161" s="318"/>
      <c r="E161" s="318"/>
      <c r="F161" s="318"/>
      <c r="G161" s="325"/>
      <c r="H161" s="325"/>
      <c r="I161" s="325"/>
      <c r="J161" s="325"/>
    </row>
    <row r="162" spans="1:10" s="332" customFormat="1">
      <c r="A162" s="318"/>
      <c r="B162" s="318"/>
      <c r="C162" s="318"/>
      <c r="E162" s="318"/>
      <c r="F162" s="318"/>
      <c r="G162" s="325"/>
      <c r="H162" s="325"/>
      <c r="I162" s="325"/>
      <c r="J162" s="325"/>
    </row>
    <row r="163" spans="1:10" s="332" customFormat="1">
      <c r="A163" s="318"/>
      <c r="B163" s="318"/>
      <c r="C163" s="318"/>
      <c r="E163" s="318"/>
      <c r="F163" s="333"/>
      <c r="G163" s="325"/>
      <c r="H163" s="325"/>
      <c r="I163" s="325"/>
      <c r="J163" s="325"/>
    </row>
    <row r="164" spans="1:10" s="332" customFormat="1">
      <c r="A164" s="318"/>
      <c r="B164" s="318"/>
      <c r="C164" s="318"/>
      <c r="E164" s="318"/>
      <c r="F164" s="333"/>
      <c r="G164" s="325"/>
      <c r="H164" s="325"/>
      <c r="I164" s="325"/>
      <c r="J164" s="325"/>
    </row>
    <row r="165" spans="1:10" s="332" customFormat="1">
      <c r="A165" s="318"/>
      <c r="B165" s="318"/>
      <c r="C165" s="318"/>
      <c r="E165" s="318"/>
      <c r="F165" s="333"/>
      <c r="G165" s="340"/>
      <c r="H165" s="340"/>
      <c r="I165" s="340"/>
      <c r="J165" s="340"/>
    </row>
    <row r="166" spans="1:10" s="332" customFormat="1">
      <c r="A166" s="318"/>
      <c r="B166" s="318"/>
      <c r="C166" s="318"/>
      <c r="E166" s="318"/>
      <c r="F166" s="333"/>
      <c r="G166" s="340"/>
      <c r="H166" s="340"/>
      <c r="I166" s="340"/>
      <c r="J166" s="340"/>
    </row>
    <row r="167" spans="1:10" s="332" customFormat="1">
      <c r="A167" s="318"/>
      <c r="B167" s="318"/>
      <c r="C167" s="318"/>
      <c r="E167" s="318"/>
      <c r="F167" s="333"/>
      <c r="G167" s="340"/>
      <c r="H167" s="340"/>
      <c r="I167" s="340"/>
      <c r="J167" s="340"/>
    </row>
    <row r="168" spans="1:10" s="332" customFormat="1">
      <c r="A168" s="318"/>
      <c r="B168" s="318"/>
      <c r="C168" s="318"/>
      <c r="E168" s="318"/>
      <c r="F168" s="333"/>
      <c r="G168" s="340"/>
      <c r="H168" s="340"/>
      <c r="I168" s="340"/>
      <c r="J168" s="340"/>
    </row>
    <row r="169" spans="1:10" s="332" customFormat="1">
      <c r="A169" s="318"/>
      <c r="B169" s="318"/>
      <c r="C169" s="318"/>
      <c r="E169" s="318"/>
      <c r="F169" s="333"/>
      <c r="G169" s="340"/>
      <c r="H169" s="340"/>
      <c r="I169" s="340"/>
      <c r="J169" s="340"/>
    </row>
  </sheetData>
  <mergeCells count="8">
    <mergeCell ref="J6:J7"/>
    <mergeCell ref="K6:K7"/>
    <mergeCell ref="A6:A7"/>
    <mergeCell ref="B6:B7"/>
    <mergeCell ref="C6:C7"/>
    <mergeCell ref="D6:D7"/>
    <mergeCell ref="E6:E7"/>
    <mergeCell ref="F6:F7"/>
  </mergeCells>
  <pageMargins left="0.7" right="0.7" top="0.75" bottom="0.75" header="0.3" footer="0.3"/>
  <pageSetup scale="42"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3"/>
  <sheetViews>
    <sheetView view="pageBreakPreview" zoomScale="60" zoomScaleNormal="55" workbookViewId="0">
      <selection activeCell="G8" sqref="G8:H71"/>
    </sheetView>
  </sheetViews>
  <sheetFormatPr defaultColWidth="8.375" defaultRowHeight="14.25"/>
  <cols>
    <col min="1" max="1" width="6.75" style="598" customWidth="1"/>
    <col min="2" max="2" width="98" style="598" customWidth="1"/>
    <col min="3" max="3" width="25.125" style="598" bestFit="1" customWidth="1"/>
    <col min="4" max="4" width="24.625" style="598" customWidth="1"/>
    <col min="5" max="5" width="9.5" style="598" bestFit="1" customWidth="1"/>
    <col min="6" max="7" width="14.25" style="598" customWidth="1"/>
    <col min="8" max="8" width="17.375" style="598" customWidth="1"/>
    <col min="9" max="9" width="17.25" style="598" customWidth="1"/>
    <col min="10" max="10" width="17.75" style="598" customWidth="1"/>
    <col min="11" max="11" width="31.625" style="598" customWidth="1"/>
    <col min="12" max="16384" width="8.375" style="598"/>
  </cols>
  <sheetData>
    <row r="1" spans="1:15" s="576" customFormat="1" ht="19.5">
      <c r="A1" s="567" t="s">
        <v>1008</v>
      </c>
      <c r="B1" s="568"/>
      <c r="C1" s="569"/>
      <c r="D1" s="568"/>
      <c r="E1" s="570"/>
      <c r="F1" s="571"/>
      <c r="G1" s="572"/>
      <c r="H1" s="572"/>
      <c r="I1" s="572"/>
      <c r="J1" s="573"/>
      <c r="K1" s="574"/>
      <c r="L1" s="573"/>
      <c r="M1" s="573"/>
      <c r="N1" s="573"/>
      <c r="O1" s="575"/>
    </row>
    <row r="2" spans="1:15" s="576" customFormat="1" ht="37.5">
      <c r="A2" s="577" t="s">
        <v>1009</v>
      </c>
      <c r="B2" s="568" t="s">
        <v>1010</v>
      </c>
      <c r="C2" s="569"/>
      <c r="D2" s="568"/>
      <c r="E2" s="570"/>
      <c r="F2" s="571"/>
      <c r="G2" s="572"/>
      <c r="H2" s="572"/>
      <c r="I2" s="572"/>
      <c r="J2" s="573"/>
      <c r="K2" s="574"/>
      <c r="L2" s="573"/>
      <c r="M2" s="573"/>
      <c r="N2" s="573"/>
      <c r="O2" s="575"/>
    </row>
    <row r="3" spans="1:15" s="576" customFormat="1" ht="18.75">
      <c r="A3" s="578" t="s">
        <v>1081</v>
      </c>
      <c r="B3" s="568"/>
      <c r="C3" s="569"/>
      <c r="D3" s="568"/>
      <c r="E3" s="570"/>
      <c r="F3" s="571"/>
      <c r="G3" s="572"/>
      <c r="H3" s="572"/>
      <c r="I3" s="572"/>
      <c r="J3" s="573"/>
      <c r="K3" s="574"/>
      <c r="L3" s="573"/>
      <c r="M3" s="573"/>
      <c r="N3" s="573"/>
      <c r="O3" s="575"/>
    </row>
    <row r="4" spans="1:15" s="576" customFormat="1" ht="18.75">
      <c r="A4" s="577" t="s">
        <v>1012</v>
      </c>
      <c r="B4" s="568"/>
      <c r="C4" s="569"/>
      <c r="D4" s="568"/>
      <c r="E4" s="570"/>
      <c r="F4" s="571"/>
      <c r="G4" s="572"/>
      <c r="H4" s="572"/>
      <c r="I4" s="572"/>
      <c r="J4" s="573"/>
      <c r="K4" s="574"/>
      <c r="L4" s="573"/>
      <c r="M4" s="573"/>
      <c r="N4" s="573"/>
      <c r="O4" s="575"/>
    </row>
    <row r="5" spans="1:15" s="593" customFormat="1" ht="37.9" customHeight="1">
      <c r="A5" s="1176" t="s">
        <v>1320</v>
      </c>
      <c r="B5" s="1178" t="s">
        <v>1321</v>
      </c>
      <c r="C5" s="1178" t="s">
        <v>1322</v>
      </c>
      <c r="D5" s="1178" t="s">
        <v>1323</v>
      </c>
      <c r="E5" s="1178" t="s">
        <v>1324</v>
      </c>
      <c r="F5" s="1178" t="s">
        <v>1325</v>
      </c>
      <c r="G5" s="585" t="s">
        <v>674</v>
      </c>
      <c r="H5" s="586"/>
      <c r="I5" s="586"/>
      <c r="J5" s="1172" t="s">
        <v>1326</v>
      </c>
      <c r="K5" s="1174" t="s">
        <v>1327</v>
      </c>
    </row>
    <row r="6" spans="1:15" s="593" customFormat="1" ht="37.9" customHeight="1">
      <c r="A6" s="1177"/>
      <c r="B6" s="1179"/>
      <c r="C6" s="1179"/>
      <c r="D6" s="1179"/>
      <c r="E6" s="1179"/>
      <c r="F6" s="1179"/>
      <c r="G6" s="588" t="s">
        <v>1328</v>
      </c>
      <c r="H6" s="588" t="s">
        <v>1329</v>
      </c>
      <c r="I6" s="588" t="s">
        <v>1330</v>
      </c>
      <c r="J6" s="1173"/>
      <c r="K6" s="1175"/>
    </row>
    <row r="7" spans="1:15" s="594" customFormat="1" ht="36" customHeight="1">
      <c r="A7" s="855" t="s">
        <v>21</v>
      </c>
      <c r="B7" s="856" t="s">
        <v>1722</v>
      </c>
      <c r="C7" s="857"/>
      <c r="D7" s="857"/>
      <c r="E7" s="857"/>
      <c r="F7" s="857"/>
      <c r="G7" s="857"/>
      <c r="H7" s="858"/>
      <c r="I7" s="858"/>
      <c r="J7" s="858"/>
      <c r="K7" s="859"/>
    </row>
    <row r="8" spans="1:15" s="595" customFormat="1" ht="36" customHeight="1">
      <c r="A8" s="860" t="s">
        <v>10</v>
      </c>
      <c r="B8" s="861" t="s">
        <v>1723</v>
      </c>
      <c r="C8" s="862"/>
      <c r="D8" s="863"/>
      <c r="E8" s="863"/>
      <c r="F8" s="864"/>
      <c r="G8" s="865"/>
      <c r="H8" s="866"/>
      <c r="I8" s="866"/>
      <c r="J8" s="866"/>
      <c r="K8" s="867"/>
    </row>
    <row r="9" spans="1:15" s="595" customFormat="1" ht="36" customHeight="1">
      <c r="A9" s="868" t="s">
        <v>1082</v>
      </c>
      <c r="B9" s="869" t="s">
        <v>1372</v>
      </c>
      <c r="C9" s="870"/>
      <c r="D9" s="871"/>
      <c r="E9" s="871"/>
      <c r="F9" s="865"/>
      <c r="G9" s="865"/>
      <c r="H9" s="865"/>
      <c r="I9" s="865"/>
      <c r="J9" s="865"/>
      <c r="K9" s="872"/>
    </row>
    <row r="10" spans="1:15" s="596" customFormat="1" ht="36" customHeight="1">
      <c r="A10" s="873" t="s">
        <v>1083</v>
      </c>
      <c r="B10" s="874" t="s">
        <v>1724</v>
      </c>
      <c r="C10" s="875"/>
      <c r="D10" s="876"/>
      <c r="E10" s="877"/>
      <c r="F10" s="878"/>
      <c r="G10" s="878"/>
      <c r="H10" s="879"/>
      <c r="I10" s="879"/>
      <c r="J10" s="879"/>
      <c r="K10" s="880"/>
    </row>
    <row r="11" spans="1:15" s="595" customFormat="1" ht="31.5">
      <c r="A11" s="873"/>
      <c r="B11" s="881" t="s">
        <v>1373</v>
      </c>
      <c r="C11" s="882"/>
      <c r="D11" s="883"/>
      <c r="E11" s="884"/>
      <c r="F11" s="885"/>
      <c r="G11" s="885"/>
      <c r="H11" s="885"/>
      <c r="I11" s="885"/>
      <c r="J11" s="879"/>
      <c r="K11" s="886"/>
    </row>
    <row r="12" spans="1:15" s="595" customFormat="1" ht="31.5">
      <c r="A12" s="873"/>
      <c r="B12" s="887" t="s">
        <v>1297</v>
      </c>
      <c r="C12" s="882"/>
      <c r="D12" s="882" t="s">
        <v>1295</v>
      </c>
      <c r="E12" s="888" t="s">
        <v>1725</v>
      </c>
      <c r="F12" s="885">
        <v>2</v>
      </c>
      <c r="G12" s="885"/>
      <c r="H12" s="885"/>
      <c r="I12" s="885">
        <f>G12+H12</f>
        <v>0</v>
      </c>
      <c r="J12" s="879">
        <f>F12*I12</f>
        <v>0</v>
      </c>
      <c r="K12" s="1170" t="s">
        <v>1786</v>
      </c>
    </row>
    <row r="13" spans="1:15" s="595" customFormat="1" ht="31.5">
      <c r="A13" s="873"/>
      <c r="B13" s="887" t="s">
        <v>1296</v>
      </c>
      <c r="C13" s="882"/>
      <c r="D13" s="882" t="s">
        <v>1295</v>
      </c>
      <c r="E13" s="888" t="s">
        <v>1725</v>
      </c>
      <c r="F13" s="885">
        <v>1</v>
      </c>
      <c r="G13" s="885"/>
      <c r="H13" s="885"/>
      <c r="I13" s="885">
        <f>G13+H13</f>
        <v>0</v>
      </c>
      <c r="J13" s="879">
        <f>F13*I13</f>
        <v>0</v>
      </c>
      <c r="K13" s="1170"/>
    </row>
    <row r="14" spans="1:15" s="595" customFormat="1" ht="31.5">
      <c r="A14" s="873"/>
      <c r="B14" s="887" t="s">
        <v>1294</v>
      </c>
      <c r="C14" s="882"/>
      <c r="D14" s="882" t="s">
        <v>1295</v>
      </c>
      <c r="E14" s="888" t="s">
        <v>1725</v>
      </c>
      <c r="F14" s="885">
        <v>17</v>
      </c>
      <c r="G14" s="885"/>
      <c r="H14" s="885"/>
      <c r="I14" s="885">
        <f>G14+H14</f>
        <v>0</v>
      </c>
      <c r="J14" s="879">
        <f>F14*I14</f>
        <v>0</v>
      </c>
      <c r="K14" s="1171"/>
    </row>
    <row r="15" spans="1:15" s="595" customFormat="1" ht="31.5">
      <c r="A15" s="873"/>
      <c r="B15" s="881" t="s">
        <v>1374</v>
      </c>
      <c r="C15" s="882"/>
      <c r="D15" s="883"/>
      <c r="E15" s="884"/>
      <c r="F15" s="885"/>
      <c r="G15" s="885"/>
      <c r="H15" s="885"/>
      <c r="I15" s="885"/>
      <c r="J15" s="879"/>
      <c r="K15" s="886"/>
    </row>
    <row r="16" spans="1:15" s="595" customFormat="1" ht="31.5">
      <c r="A16" s="873"/>
      <c r="B16" s="887" t="s">
        <v>1375</v>
      </c>
      <c r="C16" s="882"/>
      <c r="D16" s="883" t="s">
        <v>1084</v>
      </c>
      <c r="E16" s="888" t="s">
        <v>1725</v>
      </c>
      <c r="F16" s="885">
        <v>1</v>
      </c>
      <c r="G16" s="885"/>
      <c r="H16" s="885"/>
      <c r="I16" s="885">
        <f>G16+H16</f>
        <v>0</v>
      </c>
      <c r="J16" s="879">
        <f>F16*I16</f>
        <v>0</v>
      </c>
      <c r="K16" s="886"/>
    </row>
    <row r="17" spans="1:11" s="595" customFormat="1" ht="31.5">
      <c r="A17" s="873"/>
      <c r="B17" s="887" t="s">
        <v>1376</v>
      </c>
      <c r="C17" s="882"/>
      <c r="D17" s="883" t="s">
        <v>1084</v>
      </c>
      <c r="E17" s="888" t="s">
        <v>1725</v>
      </c>
      <c r="F17" s="885">
        <v>3</v>
      </c>
      <c r="G17" s="885"/>
      <c r="H17" s="885"/>
      <c r="I17" s="885">
        <f t="shared" ref="I17:I22" si="0">G17+H17</f>
        <v>0</v>
      </c>
      <c r="J17" s="879">
        <f t="shared" ref="J17:J22" si="1">F17*I17</f>
        <v>0</v>
      </c>
      <c r="K17" s="886"/>
    </row>
    <row r="18" spans="1:11" s="595" customFormat="1" ht="31.5">
      <c r="A18" s="873"/>
      <c r="B18" s="887" t="s">
        <v>1377</v>
      </c>
      <c r="C18" s="882"/>
      <c r="D18" s="883" t="s">
        <v>1084</v>
      </c>
      <c r="E18" s="888" t="s">
        <v>1725</v>
      </c>
      <c r="F18" s="885">
        <v>6</v>
      </c>
      <c r="G18" s="885"/>
      <c r="H18" s="885"/>
      <c r="I18" s="885">
        <f t="shared" si="0"/>
        <v>0</v>
      </c>
      <c r="J18" s="879">
        <f t="shared" si="1"/>
        <v>0</v>
      </c>
      <c r="K18" s="886"/>
    </row>
    <row r="19" spans="1:11" s="595" customFormat="1" ht="31.5">
      <c r="A19" s="873"/>
      <c r="B19" s="887" t="s">
        <v>1378</v>
      </c>
      <c r="C19" s="882"/>
      <c r="D19" s="883" t="s">
        <v>1084</v>
      </c>
      <c r="E19" s="888" t="s">
        <v>1725</v>
      </c>
      <c r="F19" s="885">
        <v>4</v>
      </c>
      <c r="G19" s="885"/>
      <c r="H19" s="885"/>
      <c r="I19" s="885">
        <f t="shared" si="0"/>
        <v>0</v>
      </c>
      <c r="J19" s="879">
        <f t="shared" si="1"/>
        <v>0</v>
      </c>
      <c r="K19" s="886"/>
    </row>
    <row r="20" spans="1:11" s="595" customFormat="1" ht="31.5">
      <c r="A20" s="873"/>
      <c r="B20" s="887" t="s">
        <v>1379</v>
      </c>
      <c r="C20" s="882"/>
      <c r="D20" s="883" t="s">
        <v>1084</v>
      </c>
      <c r="E20" s="888" t="s">
        <v>1725</v>
      </c>
      <c r="F20" s="885">
        <v>1</v>
      </c>
      <c r="G20" s="885"/>
      <c r="H20" s="885"/>
      <c r="I20" s="885">
        <f t="shared" si="0"/>
        <v>0</v>
      </c>
      <c r="J20" s="879">
        <f t="shared" si="1"/>
        <v>0</v>
      </c>
      <c r="K20" s="886"/>
    </row>
    <row r="21" spans="1:11" s="595" customFormat="1" ht="31.5">
      <c r="A21" s="873"/>
      <c r="B21" s="887" t="s">
        <v>1380</v>
      </c>
      <c r="C21" s="882"/>
      <c r="D21" s="883" t="s">
        <v>1084</v>
      </c>
      <c r="E21" s="888" t="s">
        <v>1725</v>
      </c>
      <c r="F21" s="885">
        <v>2</v>
      </c>
      <c r="G21" s="885"/>
      <c r="H21" s="885"/>
      <c r="I21" s="885">
        <f t="shared" si="0"/>
        <v>0</v>
      </c>
      <c r="J21" s="879">
        <f t="shared" si="1"/>
        <v>0</v>
      </c>
      <c r="K21" s="886"/>
    </row>
    <row r="22" spans="1:11" s="595" customFormat="1" ht="31.5">
      <c r="A22" s="873"/>
      <c r="B22" s="887" t="s">
        <v>1381</v>
      </c>
      <c r="C22" s="882"/>
      <c r="D22" s="883" t="s">
        <v>1084</v>
      </c>
      <c r="E22" s="888" t="s">
        <v>1725</v>
      </c>
      <c r="F22" s="885">
        <v>4</v>
      </c>
      <c r="G22" s="885"/>
      <c r="H22" s="885"/>
      <c r="I22" s="885">
        <f t="shared" si="0"/>
        <v>0</v>
      </c>
      <c r="J22" s="879">
        <f t="shared" si="1"/>
        <v>0</v>
      </c>
      <c r="K22" s="886"/>
    </row>
    <row r="23" spans="1:11" s="595" customFormat="1" ht="36" customHeight="1">
      <c r="A23" s="873"/>
      <c r="B23" s="881" t="s">
        <v>1726</v>
      </c>
      <c r="C23" s="882"/>
      <c r="D23" s="883"/>
      <c r="E23" s="883"/>
      <c r="F23" s="885"/>
      <c r="G23" s="885"/>
      <c r="H23" s="885"/>
      <c r="I23" s="885"/>
      <c r="J23" s="879"/>
      <c r="K23" s="886"/>
    </row>
    <row r="24" spans="1:11" s="595" customFormat="1" ht="36" customHeight="1">
      <c r="A24" s="873"/>
      <c r="B24" s="887" t="s">
        <v>1727</v>
      </c>
      <c r="C24" s="882"/>
      <c r="D24" s="882" t="s">
        <v>1016</v>
      </c>
      <c r="E24" s="888" t="s">
        <v>1725</v>
      </c>
      <c r="F24" s="885">
        <v>12</v>
      </c>
      <c r="G24" s="885"/>
      <c r="H24" s="885"/>
      <c r="I24" s="885">
        <f>G24+H24</f>
        <v>0</v>
      </c>
      <c r="J24" s="879">
        <f>F24*I24</f>
        <v>0</v>
      </c>
      <c r="K24" s="886"/>
    </row>
    <row r="25" spans="1:11" s="595" customFormat="1" ht="36" customHeight="1">
      <c r="A25" s="873"/>
      <c r="B25" s="887" t="s">
        <v>1728</v>
      </c>
      <c r="C25" s="882"/>
      <c r="D25" s="882" t="s">
        <v>1016</v>
      </c>
      <c r="E25" s="888" t="s">
        <v>1725</v>
      </c>
      <c r="F25" s="885">
        <v>20</v>
      </c>
      <c r="G25" s="885"/>
      <c r="H25" s="885"/>
      <c r="I25" s="885">
        <f>G25+H25</f>
        <v>0</v>
      </c>
      <c r="J25" s="879">
        <f>F25*I25</f>
        <v>0</v>
      </c>
      <c r="K25" s="886"/>
    </row>
    <row r="26" spans="1:11" s="595" customFormat="1" ht="36" customHeight="1">
      <c r="A26" s="873"/>
      <c r="B26" s="887" t="s">
        <v>1729</v>
      </c>
      <c r="C26" s="889"/>
      <c r="D26" s="882" t="s">
        <v>1016</v>
      </c>
      <c r="E26" s="888" t="s">
        <v>1725</v>
      </c>
      <c r="F26" s="885">
        <v>4</v>
      </c>
      <c r="G26" s="885"/>
      <c r="H26" s="885"/>
      <c r="I26" s="885">
        <f>G26+H26</f>
        <v>0</v>
      </c>
      <c r="J26" s="879">
        <f>F26*I26</f>
        <v>0</v>
      </c>
      <c r="K26" s="886"/>
    </row>
    <row r="27" spans="1:11" s="595" customFormat="1" ht="36" customHeight="1">
      <c r="A27" s="873"/>
      <c r="B27" s="887" t="s">
        <v>1730</v>
      </c>
      <c r="C27" s="889"/>
      <c r="D27" s="882" t="s">
        <v>1016</v>
      </c>
      <c r="E27" s="888" t="s">
        <v>1725</v>
      </c>
      <c r="F27" s="885">
        <v>4</v>
      </c>
      <c r="G27" s="885"/>
      <c r="H27" s="885"/>
      <c r="I27" s="885">
        <f>G27+H27</f>
        <v>0</v>
      </c>
      <c r="J27" s="879">
        <f>F27*I27</f>
        <v>0</v>
      </c>
      <c r="K27" s="886"/>
    </row>
    <row r="28" spans="1:11" s="595" customFormat="1" ht="36" customHeight="1">
      <c r="A28" s="873"/>
      <c r="B28" s="887" t="s">
        <v>1731</v>
      </c>
      <c r="C28" s="882"/>
      <c r="D28" s="882" t="s">
        <v>1016</v>
      </c>
      <c r="E28" s="888" t="s">
        <v>1732</v>
      </c>
      <c r="F28" s="885">
        <v>1</v>
      </c>
      <c r="G28" s="885"/>
      <c r="H28" s="885"/>
      <c r="I28" s="885">
        <f>G28+H28</f>
        <v>0</v>
      </c>
      <c r="J28" s="879">
        <f>F28*I28</f>
        <v>0</v>
      </c>
      <c r="K28" s="886"/>
    </row>
    <row r="29" spans="1:11" s="596" customFormat="1" ht="36" customHeight="1">
      <c r="A29" s="873" t="s">
        <v>1085</v>
      </c>
      <c r="B29" s="874" t="s">
        <v>1733</v>
      </c>
      <c r="C29" s="875"/>
      <c r="D29" s="876"/>
      <c r="E29" s="877"/>
      <c r="F29" s="878"/>
      <c r="G29" s="878"/>
      <c r="H29" s="879"/>
      <c r="I29" s="879"/>
      <c r="J29" s="879"/>
      <c r="K29" s="886"/>
    </row>
    <row r="30" spans="1:11" s="595" customFormat="1" ht="36" customHeight="1">
      <c r="A30" s="873">
        <v>1</v>
      </c>
      <c r="B30" s="881" t="s">
        <v>1734</v>
      </c>
      <c r="C30" s="882"/>
      <c r="D30" s="883"/>
      <c r="E30" s="884"/>
      <c r="F30" s="885"/>
      <c r="G30" s="885"/>
      <c r="H30" s="885"/>
      <c r="I30" s="885"/>
      <c r="J30" s="879"/>
      <c r="K30" s="886"/>
    </row>
    <row r="31" spans="1:11" s="595" customFormat="1" ht="36" customHeight="1">
      <c r="A31" s="873"/>
      <c r="B31" s="887" t="s">
        <v>1735</v>
      </c>
      <c r="C31" s="882"/>
      <c r="D31" s="882" t="s">
        <v>1086</v>
      </c>
      <c r="E31" s="888" t="s">
        <v>1736</v>
      </c>
      <c r="F31" s="885">
        <f>40+65</f>
        <v>105</v>
      </c>
      <c r="G31" s="885"/>
      <c r="H31" s="885"/>
      <c r="I31" s="885">
        <f t="shared" ref="I31:I38" si="2">G31+H31</f>
        <v>0</v>
      </c>
      <c r="J31" s="879">
        <f t="shared" ref="J31:J38" si="3">F31*I31</f>
        <v>0</v>
      </c>
      <c r="K31" s="886"/>
    </row>
    <row r="32" spans="1:11" s="595" customFormat="1" ht="36" customHeight="1">
      <c r="A32" s="873"/>
      <c r="B32" s="887" t="s">
        <v>1737</v>
      </c>
      <c r="C32" s="882"/>
      <c r="D32" s="882" t="s">
        <v>1086</v>
      </c>
      <c r="E32" s="888" t="s">
        <v>1736</v>
      </c>
      <c r="F32" s="885">
        <f>14+12+12+4+4*12+28+32+15+28+40</f>
        <v>233</v>
      </c>
      <c r="G32" s="885"/>
      <c r="H32" s="885"/>
      <c r="I32" s="885">
        <f t="shared" si="2"/>
        <v>0</v>
      </c>
      <c r="J32" s="879">
        <f t="shared" si="3"/>
        <v>0</v>
      </c>
      <c r="K32" s="886"/>
    </row>
    <row r="33" spans="1:11" s="595" customFormat="1" ht="36" customHeight="1">
      <c r="A33" s="873"/>
      <c r="B33" s="887" t="s">
        <v>1738</v>
      </c>
      <c r="C33" s="882"/>
      <c r="D33" s="882" t="s">
        <v>1086</v>
      </c>
      <c r="E33" s="888" t="s">
        <v>1736</v>
      </c>
      <c r="F33" s="885">
        <f>35+30</f>
        <v>65</v>
      </c>
      <c r="G33" s="885"/>
      <c r="H33" s="885"/>
      <c r="I33" s="885">
        <f t="shared" si="2"/>
        <v>0</v>
      </c>
      <c r="J33" s="879">
        <f t="shared" si="3"/>
        <v>0</v>
      </c>
      <c r="K33" s="886"/>
    </row>
    <row r="34" spans="1:11" s="597" customFormat="1" ht="36" customHeight="1">
      <c r="A34" s="890"/>
      <c r="B34" s="887" t="s">
        <v>1739</v>
      </c>
      <c r="C34" s="882"/>
      <c r="D34" s="882" t="s">
        <v>1086</v>
      </c>
      <c r="E34" s="888" t="s">
        <v>1736</v>
      </c>
      <c r="F34" s="885">
        <f>F32-40</f>
        <v>193</v>
      </c>
      <c r="G34" s="885"/>
      <c r="H34" s="885"/>
      <c r="I34" s="885">
        <f t="shared" si="2"/>
        <v>0</v>
      </c>
      <c r="J34" s="879">
        <f t="shared" si="3"/>
        <v>0</v>
      </c>
      <c r="K34" s="886"/>
    </row>
    <row r="35" spans="1:11" s="597" customFormat="1" ht="31.5">
      <c r="A35" s="890"/>
      <c r="B35" s="887" t="s">
        <v>1740</v>
      </c>
      <c r="C35" s="882"/>
      <c r="D35" s="882" t="s">
        <v>1086</v>
      </c>
      <c r="E35" s="888" t="s">
        <v>1732</v>
      </c>
      <c r="F35" s="885">
        <v>1</v>
      </c>
      <c r="G35" s="885"/>
      <c r="H35" s="885"/>
      <c r="I35" s="885">
        <f t="shared" si="2"/>
        <v>0</v>
      </c>
      <c r="J35" s="879">
        <f t="shared" si="3"/>
        <v>0</v>
      </c>
      <c r="K35" s="886"/>
    </row>
    <row r="36" spans="1:11" s="597" customFormat="1" ht="31.5">
      <c r="A36" s="890"/>
      <c r="B36" s="891" t="s">
        <v>1741</v>
      </c>
      <c r="C36" s="882"/>
      <c r="D36" s="882" t="s">
        <v>1016</v>
      </c>
      <c r="E36" s="888" t="s">
        <v>1732</v>
      </c>
      <c r="F36" s="885">
        <v>1</v>
      </c>
      <c r="G36" s="885"/>
      <c r="H36" s="885"/>
      <c r="I36" s="885">
        <f t="shared" si="2"/>
        <v>0</v>
      </c>
      <c r="J36" s="879">
        <f t="shared" si="3"/>
        <v>0</v>
      </c>
      <c r="K36" s="886"/>
    </row>
    <row r="37" spans="1:11" s="597" customFormat="1" ht="36" customHeight="1">
      <c r="A37" s="890"/>
      <c r="B37" s="892" t="s">
        <v>1742</v>
      </c>
      <c r="C37" s="882"/>
      <c r="D37" s="882" t="s">
        <v>1016</v>
      </c>
      <c r="E37" s="888" t="s">
        <v>1732</v>
      </c>
      <c r="F37" s="885">
        <v>1</v>
      </c>
      <c r="G37" s="885"/>
      <c r="H37" s="885"/>
      <c r="I37" s="885">
        <f t="shared" si="2"/>
        <v>0</v>
      </c>
      <c r="J37" s="879">
        <f t="shared" si="3"/>
        <v>0</v>
      </c>
      <c r="K37" s="886"/>
    </row>
    <row r="38" spans="1:11" s="597" customFormat="1" ht="36" customHeight="1">
      <c r="A38" s="890"/>
      <c r="B38" s="892" t="s">
        <v>1743</v>
      </c>
      <c r="C38" s="882"/>
      <c r="D38" s="882" t="s">
        <v>1087</v>
      </c>
      <c r="E38" s="888" t="s">
        <v>1732</v>
      </c>
      <c r="F38" s="885">
        <v>1</v>
      </c>
      <c r="G38" s="885"/>
      <c r="H38" s="885"/>
      <c r="I38" s="885">
        <f t="shared" si="2"/>
        <v>0</v>
      </c>
      <c r="J38" s="879">
        <f t="shared" si="3"/>
        <v>0</v>
      </c>
      <c r="K38" s="886"/>
    </row>
    <row r="39" spans="1:11" s="595" customFormat="1" ht="36" customHeight="1">
      <c r="A39" s="873">
        <v>2</v>
      </c>
      <c r="B39" s="881" t="s">
        <v>1744</v>
      </c>
      <c r="C39" s="882"/>
      <c r="D39" s="882" t="s">
        <v>1088</v>
      </c>
      <c r="E39" s="884"/>
      <c r="F39" s="885"/>
      <c r="G39" s="885"/>
      <c r="H39" s="885"/>
      <c r="I39" s="885"/>
      <c r="J39" s="879"/>
      <c r="K39" s="886"/>
    </row>
    <row r="40" spans="1:11" s="597" customFormat="1" ht="36" customHeight="1">
      <c r="A40" s="890"/>
      <c r="B40" s="891" t="s">
        <v>1745</v>
      </c>
      <c r="C40" s="882"/>
      <c r="D40" s="882" t="s">
        <v>1088</v>
      </c>
      <c r="E40" s="888" t="s">
        <v>1732</v>
      </c>
      <c r="F40" s="885">
        <v>1</v>
      </c>
      <c r="G40" s="885"/>
      <c r="H40" s="885"/>
      <c r="I40" s="885">
        <f>G40+H40</f>
        <v>0</v>
      </c>
      <c r="J40" s="879">
        <f>F40*I40</f>
        <v>0</v>
      </c>
      <c r="K40" s="886"/>
    </row>
    <row r="41" spans="1:11" s="597" customFormat="1" ht="36" customHeight="1">
      <c r="A41" s="890"/>
      <c r="B41" s="891" t="s">
        <v>1746</v>
      </c>
      <c r="C41" s="882"/>
      <c r="D41" s="882" t="s">
        <v>1088</v>
      </c>
      <c r="E41" s="888" t="s">
        <v>1732</v>
      </c>
      <c r="F41" s="885">
        <v>1</v>
      </c>
      <c r="G41" s="885"/>
      <c r="H41" s="885"/>
      <c r="I41" s="885">
        <f>G41+H41</f>
        <v>0</v>
      </c>
      <c r="J41" s="879">
        <f>F41*I41</f>
        <v>0</v>
      </c>
      <c r="K41" s="886"/>
    </row>
    <row r="42" spans="1:11" s="597" customFormat="1" ht="36" customHeight="1">
      <c r="A42" s="890"/>
      <c r="B42" s="891" t="s">
        <v>1747</v>
      </c>
      <c r="C42" s="882"/>
      <c r="D42" s="882" t="s">
        <v>1088</v>
      </c>
      <c r="E42" s="888" t="s">
        <v>1732</v>
      </c>
      <c r="F42" s="885">
        <v>1</v>
      </c>
      <c r="G42" s="885"/>
      <c r="H42" s="885"/>
      <c r="I42" s="885">
        <f>G42+H42</f>
        <v>0</v>
      </c>
      <c r="J42" s="879">
        <f>F42*I42</f>
        <v>0</v>
      </c>
      <c r="K42" s="886"/>
    </row>
    <row r="43" spans="1:11" s="597" customFormat="1" ht="36" customHeight="1">
      <c r="A43" s="890"/>
      <c r="B43" s="891" t="s">
        <v>1741</v>
      </c>
      <c r="C43" s="882"/>
      <c r="D43" s="888"/>
      <c r="E43" s="888" t="s">
        <v>1732</v>
      </c>
      <c r="F43" s="885">
        <v>1</v>
      </c>
      <c r="G43" s="885"/>
      <c r="H43" s="885"/>
      <c r="I43" s="885">
        <f>G43+H43</f>
        <v>0</v>
      </c>
      <c r="J43" s="879">
        <f>F43*I43</f>
        <v>0</v>
      </c>
      <c r="K43" s="886"/>
    </row>
    <row r="44" spans="1:11" s="595" customFormat="1" ht="36" customHeight="1">
      <c r="A44" s="873">
        <v>3</v>
      </c>
      <c r="B44" s="881" t="s">
        <v>1748</v>
      </c>
      <c r="C44" s="882"/>
      <c r="D44" s="883"/>
      <c r="E44" s="884"/>
      <c r="F44" s="885"/>
      <c r="G44" s="885"/>
      <c r="H44" s="885"/>
      <c r="I44" s="885"/>
      <c r="J44" s="879"/>
      <c r="K44" s="886"/>
    </row>
    <row r="45" spans="1:11" s="597" customFormat="1" ht="36" customHeight="1">
      <c r="A45" s="890"/>
      <c r="B45" s="891" t="s">
        <v>1749</v>
      </c>
      <c r="C45" s="893"/>
      <c r="D45" s="882" t="s">
        <v>1016</v>
      </c>
      <c r="E45" s="888" t="s">
        <v>1732</v>
      </c>
      <c r="F45" s="885">
        <v>1</v>
      </c>
      <c r="G45" s="885"/>
      <c r="H45" s="885"/>
      <c r="I45" s="885">
        <f>G45+H45</f>
        <v>0</v>
      </c>
      <c r="J45" s="879">
        <f>F45*I45</f>
        <v>0</v>
      </c>
      <c r="K45" s="886"/>
    </row>
    <row r="46" spans="1:11" s="595" customFormat="1" ht="36" customHeight="1">
      <c r="A46" s="873"/>
      <c r="B46" s="887" t="s">
        <v>1750</v>
      </c>
      <c r="C46" s="889"/>
      <c r="D46" s="882" t="s">
        <v>1016</v>
      </c>
      <c r="E46" s="888" t="s">
        <v>1732</v>
      </c>
      <c r="F46" s="885">
        <v>1</v>
      </c>
      <c r="G46" s="885"/>
      <c r="H46" s="885"/>
      <c r="I46" s="885">
        <f>G46+H46</f>
        <v>0</v>
      </c>
      <c r="J46" s="879">
        <f>F46*I46</f>
        <v>0</v>
      </c>
      <c r="K46" s="886"/>
    </row>
    <row r="47" spans="1:11" s="596" customFormat="1" ht="31.5">
      <c r="A47" s="873" t="s">
        <v>1089</v>
      </c>
      <c r="B47" s="874" t="s">
        <v>1751</v>
      </c>
      <c r="C47" s="875"/>
      <c r="D47" s="894"/>
      <c r="E47" s="877"/>
      <c r="F47" s="878"/>
      <c r="G47" s="878"/>
      <c r="H47" s="879"/>
      <c r="I47" s="879"/>
      <c r="J47" s="879"/>
      <c r="K47" s="886"/>
    </row>
    <row r="48" spans="1:11" s="597" customFormat="1" ht="31.5">
      <c r="A48" s="890"/>
      <c r="B48" s="895" t="s">
        <v>1752</v>
      </c>
      <c r="C48" s="893"/>
      <c r="D48" s="882" t="s">
        <v>1090</v>
      </c>
      <c r="E48" s="888" t="s">
        <v>1736</v>
      </c>
      <c r="F48" s="885">
        <v>300</v>
      </c>
      <c r="G48" s="885"/>
      <c r="H48" s="885"/>
      <c r="I48" s="885">
        <f>G48+H48</f>
        <v>0</v>
      </c>
      <c r="J48" s="879">
        <f>F48*I48</f>
        <v>0</v>
      </c>
      <c r="K48" s="886"/>
    </row>
    <row r="49" spans="1:11" s="595" customFormat="1" ht="36" customHeight="1">
      <c r="A49" s="890"/>
      <c r="B49" s="895" t="s">
        <v>1753</v>
      </c>
      <c r="C49" s="889"/>
      <c r="D49" s="882" t="s">
        <v>1016</v>
      </c>
      <c r="E49" s="888" t="s">
        <v>1732</v>
      </c>
      <c r="F49" s="885">
        <v>1</v>
      </c>
      <c r="G49" s="885"/>
      <c r="H49" s="885"/>
      <c r="I49" s="885">
        <f>G49+H49</f>
        <v>0</v>
      </c>
      <c r="J49" s="879">
        <f>F49*I49</f>
        <v>0</v>
      </c>
      <c r="K49" s="886"/>
    </row>
    <row r="50" spans="1:11" s="596" customFormat="1" ht="36" customHeight="1">
      <c r="A50" s="873" t="s">
        <v>1091</v>
      </c>
      <c r="B50" s="874" t="s">
        <v>1733</v>
      </c>
      <c r="C50" s="875"/>
      <c r="D50" s="876"/>
      <c r="E50" s="877"/>
      <c r="F50" s="885"/>
      <c r="G50" s="885"/>
      <c r="H50" s="879"/>
      <c r="I50" s="879"/>
      <c r="J50" s="879"/>
      <c r="K50" s="886"/>
    </row>
    <row r="51" spans="1:11" s="595" customFormat="1" ht="36" customHeight="1">
      <c r="A51" s="873">
        <v>1</v>
      </c>
      <c r="B51" s="881" t="s">
        <v>1754</v>
      </c>
      <c r="C51" s="882"/>
      <c r="D51" s="883"/>
      <c r="E51" s="884"/>
      <c r="F51" s="885"/>
      <c r="G51" s="885"/>
      <c r="H51" s="885"/>
      <c r="I51" s="885"/>
      <c r="J51" s="879"/>
      <c r="K51" s="886"/>
    </row>
    <row r="52" spans="1:11" s="597" customFormat="1" ht="36" customHeight="1">
      <c r="A52" s="890"/>
      <c r="B52" s="892" t="s">
        <v>1755</v>
      </c>
      <c r="C52" s="893"/>
      <c r="D52" s="882" t="s">
        <v>1016</v>
      </c>
      <c r="E52" s="888" t="s">
        <v>1092</v>
      </c>
      <c r="F52" s="885">
        <v>9</v>
      </c>
      <c r="G52" s="885"/>
      <c r="H52" s="885"/>
      <c r="I52" s="885">
        <f t="shared" ref="I52:I58" si="4">G52+H52</f>
        <v>0</v>
      </c>
      <c r="J52" s="879">
        <f t="shared" ref="J52:J58" si="5">F52*I52</f>
        <v>0</v>
      </c>
      <c r="K52" s="886"/>
    </row>
    <row r="53" spans="1:11" s="597" customFormat="1" ht="36" customHeight="1">
      <c r="A53" s="890"/>
      <c r="B53" s="892" t="s">
        <v>1756</v>
      </c>
      <c r="C53" s="893"/>
      <c r="D53" s="882" t="s">
        <v>1016</v>
      </c>
      <c r="E53" s="888" t="s">
        <v>1092</v>
      </c>
      <c r="F53" s="885">
        <v>2</v>
      </c>
      <c r="G53" s="885"/>
      <c r="H53" s="885"/>
      <c r="I53" s="885">
        <f t="shared" si="4"/>
        <v>0</v>
      </c>
      <c r="J53" s="879">
        <f t="shared" si="5"/>
        <v>0</v>
      </c>
      <c r="K53" s="886"/>
    </row>
    <row r="54" spans="1:11" s="597" customFormat="1" ht="36" customHeight="1">
      <c r="A54" s="890"/>
      <c r="B54" s="892" t="s">
        <v>1757</v>
      </c>
      <c r="C54" s="893"/>
      <c r="D54" s="882" t="s">
        <v>1016</v>
      </c>
      <c r="E54" s="888" t="s">
        <v>1092</v>
      </c>
      <c r="F54" s="885">
        <v>7</v>
      </c>
      <c r="G54" s="885"/>
      <c r="H54" s="885"/>
      <c r="I54" s="885">
        <f t="shared" si="4"/>
        <v>0</v>
      </c>
      <c r="J54" s="879">
        <f t="shared" si="5"/>
        <v>0</v>
      </c>
      <c r="K54" s="886"/>
    </row>
    <row r="55" spans="1:11" s="597" customFormat="1" ht="36" customHeight="1">
      <c r="A55" s="890"/>
      <c r="B55" s="892" t="s">
        <v>1758</v>
      </c>
      <c r="C55" s="893"/>
      <c r="D55" s="882"/>
      <c r="E55" s="888"/>
      <c r="F55" s="885">
        <v>12</v>
      </c>
      <c r="G55" s="885"/>
      <c r="H55" s="885"/>
      <c r="I55" s="885">
        <f t="shared" si="4"/>
        <v>0</v>
      </c>
      <c r="J55" s="879">
        <f t="shared" si="5"/>
        <v>0</v>
      </c>
      <c r="K55" s="886"/>
    </row>
    <row r="56" spans="1:11" s="597" customFormat="1" ht="31.5">
      <c r="A56" s="890"/>
      <c r="B56" s="895" t="s">
        <v>1759</v>
      </c>
      <c r="C56" s="893"/>
      <c r="D56" s="882" t="s">
        <v>1016</v>
      </c>
      <c r="E56" s="888" t="s">
        <v>1092</v>
      </c>
      <c r="F56" s="885">
        <v>4</v>
      </c>
      <c r="G56" s="885"/>
      <c r="H56" s="885"/>
      <c r="I56" s="885">
        <f t="shared" si="4"/>
        <v>0</v>
      </c>
      <c r="J56" s="879">
        <f t="shared" si="5"/>
        <v>0</v>
      </c>
      <c r="K56" s="886"/>
    </row>
    <row r="57" spans="1:11" s="597" customFormat="1" ht="31.5">
      <c r="A57" s="890"/>
      <c r="B57" s="895" t="s">
        <v>1760</v>
      </c>
      <c r="C57" s="893"/>
      <c r="D57" s="882" t="s">
        <v>1016</v>
      </c>
      <c r="E57" s="888" t="s">
        <v>1092</v>
      </c>
      <c r="F57" s="885">
        <v>1</v>
      </c>
      <c r="G57" s="885"/>
      <c r="H57" s="885"/>
      <c r="I57" s="885">
        <f t="shared" si="4"/>
        <v>0</v>
      </c>
      <c r="J57" s="879">
        <f t="shared" si="5"/>
        <v>0</v>
      </c>
      <c r="K57" s="886"/>
    </row>
    <row r="58" spans="1:11" s="597" customFormat="1" ht="31.5">
      <c r="A58" s="890"/>
      <c r="B58" s="895" t="s">
        <v>1382</v>
      </c>
      <c r="C58" s="893"/>
      <c r="D58" s="882" t="s">
        <v>1016</v>
      </c>
      <c r="E58" s="888" t="s">
        <v>1092</v>
      </c>
      <c r="F58" s="885">
        <v>3</v>
      </c>
      <c r="G58" s="885"/>
      <c r="H58" s="885"/>
      <c r="I58" s="885">
        <f t="shared" si="4"/>
        <v>0</v>
      </c>
      <c r="J58" s="879">
        <f t="shared" si="5"/>
        <v>0</v>
      </c>
      <c r="K58" s="886"/>
    </row>
    <row r="59" spans="1:11" s="595" customFormat="1" ht="36" customHeight="1">
      <c r="A59" s="873">
        <v>3</v>
      </c>
      <c r="B59" s="881" t="s">
        <v>1761</v>
      </c>
      <c r="C59" s="882"/>
      <c r="D59" s="883"/>
      <c r="E59" s="884"/>
      <c r="F59" s="885"/>
      <c r="G59" s="885"/>
      <c r="H59" s="885"/>
      <c r="I59" s="885"/>
      <c r="J59" s="879"/>
      <c r="K59" s="886"/>
    </row>
    <row r="60" spans="1:11" s="597" customFormat="1" ht="36" customHeight="1">
      <c r="A60" s="890"/>
      <c r="B60" s="892" t="s">
        <v>1762</v>
      </c>
      <c r="C60" s="893"/>
      <c r="D60" s="882" t="s">
        <v>1016</v>
      </c>
      <c r="E60" s="888" t="s">
        <v>1763</v>
      </c>
      <c r="F60" s="885">
        <f>48+24+8.4+6*0.9+9*0.4</f>
        <v>89.4</v>
      </c>
      <c r="G60" s="885"/>
      <c r="H60" s="885"/>
      <c r="I60" s="885">
        <f>G60+H60</f>
        <v>0</v>
      </c>
      <c r="J60" s="879">
        <f>F60*I60</f>
        <v>0</v>
      </c>
      <c r="K60" s="886"/>
    </row>
    <row r="61" spans="1:11" s="597" customFormat="1" ht="36" customHeight="1">
      <c r="A61" s="890"/>
      <c r="B61" s="896" t="s">
        <v>1383</v>
      </c>
      <c r="C61" s="893"/>
      <c r="D61" s="882"/>
      <c r="E61" s="888" t="s">
        <v>16</v>
      </c>
      <c r="F61" s="885">
        <f>12*1.5</f>
        <v>18</v>
      </c>
      <c r="G61" s="885"/>
      <c r="H61" s="885"/>
      <c r="I61" s="885">
        <f>G61+H61</f>
        <v>0</v>
      </c>
      <c r="J61" s="879">
        <f>F61*I61</f>
        <v>0</v>
      </c>
      <c r="K61" s="886"/>
    </row>
    <row r="62" spans="1:11" s="597" customFormat="1" ht="36" customHeight="1">
      <c r="A62" s="890"/>
      <c r="B62" s="896" t="s">
        <v>1384</v>
      </c>
      <c r="C62" s="893"/>
      <c r="D62" s="882"/>
      <c r="E62" s="888" t="s">
        <v>16</v>
      </c>
      <c r="F62" s="885">
        <f>15*1.5</f>
        <v>22.5</v>
      </c>
      <c r="G62" s="885"/>
      <c r="H62" s="885"/>
      <c r="I62" s="885">
        <f>G62+H62</f>
        <v>0</v>
      </c>
      <c r="J62" s="879">
        <f>F62*I62</f>
        <v>0</v>
      </c>
      <c r="K62" s="886"/>
    </row>
    <row r="63" spans="1:11" s="597" customFormat="1" ht="36" customHeight="1">
      <c r="A63" s="890"/>
      <c r="B63" s="896" t="s">
        <v>1385</v>
      </c>
      <c r="C63" s="893"/>
      <c r="D63" s="882"/>
      <c r="E63" s="888" t="s">
        <v>16</v>
      </c>
      <c r="F63" s="885">
        <f>12*2</f>
        <v>24</v>
      </c>
      <c r="G63" s="885"/>
      <c r="H63" s="885"/>
      <c r="I63" s="885">
        <f>G63+H63</f>
        <v>0</v>
      </c>
      <c r="J63" s="879">
        <f>F63*I63</f>
        <v>0</v>
      </c>
      <c r="K63" s="886"/>
    </row>
    <row r="64" spans="1:11" s="595" customFormat="1" ht="36" customHeight="1">
      <c r="A64" s="873">
        <v>5</v>
      </c>
      <c r="B64" s="897" t="s">
        <v>1748</v>
      </c>
      <c r="C64" s="898"/>
      <c r="D64" s="883"/>
      <c r="E64" s="884"/>
      <c r="F64" s="885"/>
      <c r="G64" s="885"/>
      <c r="H64" s="885"/>
      <c r="I64" s="885"/>
      <c r="J64" s="879"/>
      <c r="K64" s="886"/>
    </row>
    <row r="65" spans="1:11" s="597" customFormat="1" ht="36" customHeight="1">
      <c r="A65" s="890"/>
      <c r="B65" s="899" t="s">
        <v>1741</v>
      </c>
      <c r="C65" s="893"/>
      <c r="D65" s="882" t="s">
        <v>1016</v>
      </c>
      <c r="E65" s="888" t="s">
        <v>1732</v>
      </c>
      <c r="F65" s="885">
        <v>1</v>
      </c>
      <c r="G65" s="885"/>
      <c r="H65" s="885"/>
      <c r="I65" s="885">
        <f>G65+H65</f>
        <v>0</v>
      </c>
      <c r="J65" s="879">
        <f>F65*I65</f>
        <v>0</v>
      </c>
      <c r="K65" s="886"/>
    </row>
    <row r="66" spans="1:11" s="597" customFormat="1" ht="36" customHeight="1">
      <c r="A66" s="890"/>
      <c r="B66" s="899" t="s">
        <v>1749</v>
      </c>
      <c r="C66" s="893"/>
      <c r="D66" s="882" t="s">
        <v>1016</v>
      </c>
      <c r="E66" s="888" t="s">
        <v>1732</v>
      </c>
      <c r="F66" s="885">
        <v>1</v>
      </c>
      <c r="G66" s="885"/>
      <c r="H66" s="885"/>
      <c r="I66" s="885">
        <f>G66+H66</f>
        <v>0</v>
      </c>
      <c r="J66" s="879">
        <f>F66*I66</f>
        <v>0</v>
      </c>
      <c r="K66" s="886"/>
    </row>
    <row r="67" spans="1:11" s="595" customFormat="1" ht="36" customHeight="1">
      <c r="A67" s="873"/>
      <c r="B67" s="899" t="s">
        <v>1750</v>
      </c>
      <c r="C67" s="889"/>
      <c r="D67" s="882" t="s">
        <v>1016</v>
      </c>
      <c r="E67" s="888" t="s">
        <v>1732</v>
      </c>
      <c r="F67" s="885">
        <v>1</v>
      </c>
      <c r="G67" s="885"/>
      <c r="H67" s="885"/>
      <c r="I67" s="885">
        <f>G67+H67</f>
        <v>0</v>
      </c>
      <c r="J67" s="879">
        <f>F67*I67</f>
        <v>0</v>
      </c>
      <c r="K67" s="886"/>
    </row>
    <row r="68" spans="1:11" s="595" customFormat="1" ht="36" customHeight="1">
      <c r="A68" s="868"/>
      <c r="B68" s="900"/>
      <c r="C68" s="889"/>
      <c r="D68" s="901"/>
      <c r="E68" s="902"/>
      <c r="F68" s="903"/>
      <c r="G68" s="904"/>
      <c r="H68" s="905"/>
      <c r="I68" s="905"/>
      <c r="J68" s="905"/>
      <c r="K68" s="906"/>
    </row>
    <row r="69" spans="1:11" s="595" customFormat="1" ht="36" customHeight="1">
      <c r="A69" s="860" t="s">
        <v>11</v>
      </c>
      <c r="B69" s="861" t="s">
        <v>1764</v>
      </c>
      <c r="C69" s="862"/>
      <c r="D69" s="863"/>
      <c r="E69" s="863"/>
      <c r="F69" s="907"/>
      <c r="G69" s="908"/>
      <c r="H69" s="866"/>
      <c r="I69" s="866"/>
      <c r="J69" s="866"/>
      <c r="K69" s="867" t="s">
        <v>680</v>
      </c>
    </row>
    <row r="70" spans="1:11" s="595" customFormat="1" ht="36" customHeight="1">
      <c r="A70" s="909"/>
      <c r="B70" s="910" t="s">
        <v>1093</v>
      </c>
      <c r="C70" s="911"/>
      <c r="D70" s="912"/>
      <c r="E70" s="912"/>
      <c r="F70" s="913"/>
      <c r="G70" s="913"/>
      <c r="H70" s="913"/>
      <c r="I70" s="913"/>
      <c r="J70" s="913">
        <f>SUBTOTAL(9,J10:J69)</f>
        <v>0</v>
      </c>
      <c r="K70" s="914"/>
    </row>
    <row r="71" spans="1:11" s="595" customFormat="1" ht="36" customHeight="1" thickBot="1">
      <c r="A71" s="915"/>
      <c r="B71" s="916"/>
      <c r="C71" s="917"/>
      <c r="D71" s="918"/>
      <c r="E71" s="918"/>
      <c r="F71" s="919"/>
      <c r="G71" s="919"/>
      <c r="H71" s="919"/>
      <c r="I71" s="919"/>
      <c r="J71" s="919"/>
      <c r="K71" s="920"/>
    </row>
    <row r="72" spans="1:11" ht="15" thickTop="1"/>
    <row r="73" spans="1:11">
      <c r="J73" s="599"/>
    </row>
  </sheetData>
  <mergeCells count="9">
    <mergeCell ref="K12:K14"/>
    <mergeCell ref="J5:J6"/>
    <mergeCell ref="K5:K6"/>
    <mergeCell ref="A5:A6"/>
    <mergeCell ref="B5:B6"/>
    <mergeCell ref="C5:C6"/>
    <mergeCell ref="D5:D6"/>
    <mergeCell ref="E5:E6"/>
    <mergeCell ref="F5:F6"/>
  </mergeCells>
  <pageMargins left="0.7" right="0.7" top="0.75" bottom="0.75" header="0.3" footer="0.3"/>
  <pageSetup scale="4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2"/>
  <sheetViews>
    <sheetView view="pageBreakPreview" zoomScale="80" zoomScaleNormal="100" zoomScaleSheetLayoutView="80" workbookViewId="0">
      <selection activeCell="J19" sqref="J19"/>
    </sheetView>
  </sheetViews>
  <sheetFormatPr defaultColWidth="8.25" defaultRowHeight="15.75"/>
  <cols>
    <col min="1" max="1" width="4.75" style="606" customWidth="1"/>
    <col min="2" max="2" width="31.75" style="601" customWidth="1"/>
    <col min="3" max="5" width="7.75" style="606" hidden="1" customWidth="1"/>
    <col min="6" max="6" width="18.25" style="606" customWidth="1"/>
    <col min="7" max="7" width="7.625" style="606" customWidth="1"/>
    <col min="8" max="8" width="6.875" style="606" customWidth="1"/>
    <col min="9" max="9" width="12.75" style="600" customWidth="1"/>
    <col min="10" max="10" width="12.25" style="600" customWidth="1"/>
    <col min="11" max="11" width="14.5" style="600" customWidth="1"/>
    <col min="12" max="12" width="16.5" style="600" customWidth="1"/>
    <col min="13" max="13" width="16.875" style="600" customWidth="1"/>
    <col min="14" max="248" width="8.25" style="601"/>
    <col min="249" max="249" width="4.75" style="601" customWidth="1"/>
    <col min="250" max="250" width="31.75" style="601" customWidth="1"/>
    <col min="251" max="253" width="7.75" style="601" customWidth="1"/>
    <col min="254" max="254" width="14.25" style="601" customWidth="1"/>
    <col min="255" max="255" width="7.625" style="601" customWidth="1"/>
    <col min="256" max="256" width="6.875" style="601" customWidth="1"/>
    <col min="257" max="258" width="9.75" style="601" customWidth="1"/>
    <col min="259" max="260" width="11.5" style="601" customWidth="1"/>
    <col min="261" max="261" width="13" style="601" customWidth="1"/>
    <col min="262" max="262" width="8.25" style="601"/>
    <col min="263" max="264" width="9.5" style="601" bestFit="1" customWidth="1"/>
    <col min="265" max="265" width="8.25" style="601"/>
    <col min="266" max="267" width="11.25" style="601" customWidth="1"/>
    <col min="268" max="504" width="8.25" style="601"/>
    <col min="505" max="505" width="4.75" style="601" customWidth="1"/>
    <col min="506" max="506" width="31.75" style="601" customWidth="1"/>
    <col min="507" max="509" width="7.75" style="601" customWidth="1"/>
    <col min="510" max="510" width="14.25" style="601" customWidth="1"/>
    <col min="511" max="511" width="7.625" style="601" customWidth="1"/>
    <col min="512" max="512" width="6.875" style="601" customWidth="1"/>
    <col min="513" max="514" width="9.75" style="601" customWidth="1"/>
    <col min="515" max="516" width="11.5" style="601" customWidth="1"/>
    <col min="517" max="517" width="13" style="601" customWidth="1"/>
    <col min="518" max="518" width="8.25" style="601"/>
    <col min="519" max="520" width="9.5" style="601" bestFit="1" customWidth="1"/>
    <col min="521" max="521" width="8.25" style="601"/>
    <col min="522" max="523" width="11.25" style="601" customWidth="1"/>
    <col min="524" max="760" width="8.25" style="601"/>
    <col min="761" max="761" width="4.75" style="601" customWidth="1"/>
    <col min="762" max="762" width="31.75" style="601" customWidth="1"/>
    <col min="763" max="765" width="7.75" style="601" customWidth="1"/>
    <col min="766" max="766" width="14.25" style="601" customWidth="1"/>
    <col min="767" max="767" width="7.625" style="601" customWidth="1"/>
    <col min="768" max="768" width="6.875" style="601" customWidth="1"/>
    <col min="769" max="770" width="9.75" style="601" customWidth="1"/>
    <col min="771" max="772" width="11.5" style="601" customWidth="1"/>
    <col min="773" max="773" width="13" style="601" customWidth="1"/>
    <col min="774" max="774" width="8.25" style="601"/>
    <col min="775" max="776" width="9.5" style="601" bestFit="1" customWidth="1"/>
    <col min="777" max="777" width="8.25" style="601"/>
    <col min="778" max="779" width="11.25" style="601" customWidth="1"/>
    <col min="780" max="1016" width="8.25" style="601"/>
    <col min="1017" max="1017" width="4.75" style="601" customWidth="1"/>
    <col min="1018" max="1018" width="31.75" style="601" customWidth="1"/>
    <col min="1019" max="1021" width="7.75" style="601" customWidth="1"/>
    <col min="1022" max="1022" width="14.25" style="601" customWidth="1"/>
    <col min="1023" max="1023" width="7.625" style="601" customWidth="1"/>
    <col min="1024" max="1024" width="6.875" style="601" customWidth="1"/>
    <col min="1025" max="1026" width="9.75" style="601" customWidth="1"/>
    <col min="1027" max="1028" width="11.5" style="601" customWidth="1"/>
    <col min="1029" max="1029" width="13" style="601" customWidth="1"/>
    <col min="1030" max="1030" width="8.25" style="601"/>
    <col min="1031" max="1032" width="9.5" style="601" bestFit="1" customWidth="1"/>
    <col min="1033" max="1033" width="8.25" style="601"/>
    <col min="1034" max="1035" width="11.25" style="601" customWidth="1"/>
    <col min="1036" max="1272" width="8.25" style="601"/>
    <col min="1273" max="1273" width="4.75" style="601" customWidth="1"/>
    <col min="1274" max="1274" width="31.75" style="601" customWidth="1"/>
    <col min="1275" max="1277" width="7.75" style="601" customWidth="1"/>
    <col min="1278" max="1278" width="14.25" style="601" customWidth="1"/>
    <col min="1279" max="1279" width="7.625" style="601" customWidth="1"/>
    <col min="1280" max="1280" width="6.875" style="601" customWidth="1"/>
    <col min="1281" max="1282" width="9.75" style="601" customWidth="1"/>
    <col min="1283" max="1284" width="11.5" style="601" customWidth="1"/>
    <col min="1285" max="1285" width="13" style="601" customWidth="1"/>
    <col min="1286" max="1286" width="8.25" style="601"/>
    <col min="1287" max="1288" width="9.5" style="601" bestFit="1" customWidth="1"/>
    <col min="1289" max="1289" width="8.25" style="601"/>
    <col min="1290" max="1291" width="11.25" style="601" customWidth="1"/>
    <col min="1292" max="1528" width="8.25" style="601"/>
    <col min="1529" max="1529" width="4.75" style="601" customWidth="1"/>
    <col min="1530" max="1530" width="31.75" style="601" customWidth="1"/>
    <col min="1531" max="1533" width="7.75" style="601" customWidth="1"/>
    <col min="1534" max="1534" width="14.25" style="601" customWidth="1"/>
    <col min="1535" max="1535" width="7.625" style="601" customWidth="1"/>
    <col min="1536" max="1536" width="6.875" style="601" customWidth="1"/>
    <col min="1537" max="1538" width="9.75" style="601" customWidth="1"/>
    <col min="1539" max="1540" width="11.5" style="601" customWidth="1"/>
    <col min="1541" max="1541" width="13" style="601" customWidth="1"/>
    <col min="1542" max="1542" width="8.25" style="601"/>
    <col min="1543" max="1544" width="9.5" style="601" bestFit="1" customWidth="1"/>
    <col min="1545" max="1545" width="8.25" style="601"/>
    <col min="1546" max="1547" width="11.25" style="601" customWidth="1"/>
    <col min="1548" max="1784" width="8.25" style="601"/>
    <col min="1785" max="1785" width="4.75" style="601" customWidth="1"/>
    <col min="1786" max="1786" width="31.75" style="601" customWidth="1"/>
    <col min="1787" max="1789" width="7.75" style="601" customWidth="1"/>
    <col min="1790" max="1790" width="14.25" style="601" customWidth="1"/>
    <col min="1791" max="1791" width="7.625" style="601" customWidth="1"/>
    <col min="1792" max="1792" width="6.875" style="601" customWidth="1"/>
    <col min="1793" max="1794" width="9.75" style="601" customWidth="1"/>
    <col min="1795" max="1796" width="11.5" style="601" customWidth="1"/>
    <col min="1797" max="1797" width="13" style="601" customWidth="1"/>
    <col min="1798" max="1798" width="8.25" style="601"/>
    <col min="1799" max="1800" width="9.5" style="601" bestFit="1" customWidth="1"/>
    <col min="1801" max="1801" width="8.25" style="601"/>
    <col min="1802" max="1803" width="11.25" style="601" customWidth="1"/>
    <col min="1804" max="2040" width="8.25" style="601"/>
    <col min="2041" max="2041" width="4.75" style="601" customWidth="1"/>
    <col min="2042" max="2042" width="31.75" style="601" customWidth="1"/>
    <col min="2043" max="2045" width="7.75" style="601" customWidth="1"/>
    <col min="2046" max="2046" width="14.25" style="601" customWidth="1"/>
    <col min="2047" max="2047" width="7.625" style="601" customWidth="1"/>
    <col min="2048" max="2048" width="6.875" style="601" customWidth="1"/>
    <col min="2049" max="2050" width="9.75" style="601" customWidth="1"/>
    <col min="2051" max="2052" width="11.5" style="601" customWidth="1"/>
    <col min="2053" max="2053" width="13" style="601" customWidth="1"/>
    <col min="2054" max="2054" width="8.25" style="601"/>
    <col min="2055" max="2056" width="9.5" style="601" bestFit="1" customWidth="1"/>
    <col min="2057" max="2057" width="8.25" style="601"/>
    <col min="2058" max="2059" width="11.25" style="601" customWidth="1"/>
    <col min="2060" max="2296" width="8.25" style="601"/>
    <col min="2297" max="2297" width="4.75" style="601" customWidth="1"/>
    <col min="2298" max="2298" width="31.75" style="601" customWidth="1"/>
    <col min="2299" max="2301" width="7.75" style="601" customWidth="1"/>
    <col min="2302" max="2302" width="14.25" style="601" customWidth="1"/>
    <col min="2303" max="2303" width="7.625" style="601" customWidth="1"/>
    <col min="2304" max="2304" width="6.875" style="601" customWidth="1"/>
    <col min="2305" max="2306" width="9.75" style="601" customWidth="1"/>
    <col min="2307" max="2308" width="11.5" style="601" customWidth="1"/>
    <col min="2309" max="2309" width="13" style="601" customWidth="1"/>
    <col min="2310" max="2310" width="8.25" style="601"/>
    <col min="2311" max="2312" width="9.5" style="601" bestFit="1" customWidth="1"/>
    <col min="2313" max="2313" width="8.25" style="601"/>
    <col min="2314" max="2315" width="11.25" style="601" customWidth="1"/>
    <col min="2316" max="2552" width="8.25" style="601"/>
    <col min="2553" max="2553" width="4.75" style="601" customWidth="1"/>
    <col min="2554" max="2554" width="31.75" style="601" customWidth="1"/>
    <col min="2555" max="2557" width="7.75" style="601" customWidth="1"/>
    <col min="2558" max="2558" width="14.25" style="601" customWidth="1"/>
    <col min="2559" max="2559" width="7.625" style="601" customWidth="1"/>
    <col min="2560" max="2560" width="6.875" style="601" customWidth="1"/>
    <col min="2561" max="2562" width="9.75" style="601" customWidth="1"/>
    <col min="2563" max="2564" width="11.5" style="601" customWidth="1"/>
    <col min="2565" max="2565" width="13" style="601" customWidth="1"/>
    <col min="2566" max="2566" width="8.25" style="601"/>
    <col min="2567" max="2568" width="9.5" style="601" bestFit="1" customWidth="1"/>
    <col min="2569" max="2569" width="8.25" style="601"/>
    <col min="2570" max="2571" width="11.25" style="601" customWidth="1"/>
    <col min="2572" max="2808" width="8.25" style="601"/>
    <col min="2809" max="2809" width="4.75" style="601" customWidth="1"/>
    <col min="2810" max="2810" width="31.75" style="601" customWidth="1"/>
    <col min="2811" max="2813" width="7.75" style="601" customWidth="1"/>
    <col min="2814" max="2814" width="14.25" style="601" customWidth="1"/>
    <col min="2815" max="2815" width="7.625" style="601" customWidth="1"/>
    <col min="2816" max="2816" width="6.875" style="601" customWidth="1"/>
    <col min="2817" max="2818" width="9.75" style="601" customWidth="1"/>
    <col min="2819" max="2820" width="11.5" style="601" customWidth="1"/>
    <col min="2821" max="2821" width="13" style="601" customWidth="1"/>
    <col min="2822" max="2822" width="8.25" style="601"/>
    <col min="2823" max="2824" width="9.5" style="601" bestFit="1" customWidth="1"/>
    <col min="2825" max="2825" width="8.25" style="601"/>
    <col min="2826" max="2827" width="11.25" style="601" customWidth="1"/>
    <col min="2828" max="3064" width="8.25" style="601"/>
    <col min="3065" max="3065" width="4.75" style="601" customWidth="1"/>
    <col min="3066" max="3066" width="31.75" style="601" customWidth="1"/>
    <col min="3067" max="3069" width="7.75" style="601" customWidth="1"/>
    <col min="3070" max="3070" width="14.25" style="601" customWidth="1"/>
    <col min="3071" max="3071" width="7.625" style="601" customWidth="1"/>
    <col min="3072" max="3072" width="6.875" style="601" customWidth="1"/>
    <col min="3073" max="3074" width="9.75" style="601" customWidth="1"/>
    <col min="3075" max="3076" width="11.5" style="601" customWidth="1"/>
    <col min="3077" max="3077" width="13" style="601" customWidth="1"/>
    <col min="3078" max="3078" width="8.25" style="601"/>
    <col min="3079" max="3080" width="9.5" style="601" bestFit="1" customWidth="1"/>
    <col min="3081" max="3081" width="8.25" style="601"/>
    <col min="3082" max="3083" width="11.25" style="601" customWidth="1"/>
    <col min="3084" max="3320" width="8.25" style="601"/>
    <col min="3321" max="3321" width="4.75" style="601" customWidth="1"/>
    <col min="3322" max="3322" width="31.75" style="601" customWidth="1"/>
    <col min="3323" max="3325" width="7.75" style="601" customWidth="1"/>
    <col min="3326" max="3326" width="14.25" style="601" customWidth="1"/>
    <col min="3327" max="3327" width="7.625" style="601" customWidth="1"/>
    <col min="3328" max="3328" width="6.875" style="601" customWidth="1"/>
    <col min="3329" max="3330" width="9.75" style="601" customWidth="1"/>
    <col min="3331" max="3332" width="11.5" style="601" customWidth="1"/>
    <col min="3333" max="3333" width="13" style="601" customWidth="1"/>
    <col min="3334" max="3334" width="8.25" style="601"/>
    <col min="3335" max="3336" width="9.5" style="601" bestFit="1" customWidth="1"/>
    <col min="3337" max="3337" width="8.25" style="601"/>
    <col min="3338" max="3339" width="11.25" style="601" customWidth="1"/>
    <col min="3340" max="3576" width="8.25" style="601"/>
    <col min="3577" max="3577" width="4.75" style="601" customWidth="1"/>
    <col min="3578" max="3578" width="31.75" style="601" customWidth="1"/>
    <col min="3579" max="3581" width="7.75" style="601" customWidth="1"/>
    <col min="3582" max="3582" width="14.25" style="601" customWidth="1"/>
    <col min="3583" max="3583" width="7.625" style="601" customWidth="1"/>
    <col min="3584" max="3584" width="6.875" style="601" customWidth="1"/>
    <col min="3585" max="3586" width="9.75" style="601" customWidth="1"/>
    <col min="3587" max="3588" width="11.5" style="601" customWidth="1"/>
    <col min="3589" max="3589" width="13" style="601" customWidth="1"/>
    <col min="3590" max="3590" width="8.25" style="601"/>
    <col min="3591" max="3592" width="9.5" style="601" bestFit="1" customWidth="1"/>
    <col min="3593" max="3593" width="8.25" style="601"/>
    <col min="3594" max="3595" width="11.25" style="601" customWidth="1"/>
    <col min="3596" max="3832" width="8.25" style="601"/>
    <col min="3833" max="3833" width="4.75" style="601" customWidth="1"/>
    <col min="3834" max="3834" width="31.75" style="601" customWidth="1"/>
    <col min="3835" max="3837" width="7.75" style="601" customWidth="1"/>
    <col min="3838" max="3838" width="14.25" style="601" customWidth="1"/>
    <col min="3839" max="3839" width="7.625" style="601" customWidth="1"/>
    <col min="3840" max="3840" width="6.875" style="601" customWidth="1"/>
    <col min="3841" max="3842" width="9.75" style="601" customWidth="1"/>
    <col min="3843" max="3844" width="11.5" style="601" customWidth="1"/>
    <col min="3845" max="3845" width="13" style="601" customWidth="1"/>
    <col min="3846" max="3846" width="8.25" style="601"/>
    <col min="3847" max="3848" width="9.5" style="601" bestFit="1" customWidth="1"/>
    <col min="3849" max="3849" width="8.25" style="601"/>
    <col min="3850" max="3851" width="11.25" style="601" customWidth="1"/>
    <col min="3852" max="4088" width="8.25" style="601"/>
    <col min="4089" max="4089" width="4.75" style="601" customWidth="1"/>
    <col min="4090" max="4090" width="31.75" style="601" customWidth="1"/>
    <col min="4091" max="4093" width="7.75" style="601" customWidth="1"/>
    <col min="4094" max="4094" width="14.25" style="601" customWidth="1"/>
    <col min="4095" max="4095" width="7.625" style="601" customWidth="1"/>
    <col min="4096" max="4096" width="6.875" style="601" customWidth="1"/>
    <col min="4097" max="4098" width="9.75" style="601" customWidth="1"/>
    <col min="4099" max="4100" width="11.5" style="601" customWidth="1"/>
    <col min="4101" max="4101" width="13" style="601" customWidth="1"/>
    <col min="4102" max="4102" width="8.25" style="601"/>
    <col min="4103" max="4104" width="9.5" style="601" bestFit="1" customWidth="1"/>
    <col min="4105" max="4105" width="8.25" style="601"/>
    <col min="4106" max="4107" width="11.25" style="601" customWidth="1"/>
    <col min="4108" max="4344" width="8.25" style="601"/>
    <col min="4345" max="4345" width="4.75" style="601" customWidth="1"/>
    <col min="4346" max="4346" width="31.75" style="601" customWidth="1"/>
    <col min="4347" max="4349" width="7.75" style="601" customWidth="1"/>
    <col min="4350" max="4350" width="14.25" style="601" customWidth="1"/>
    <col min="4351" max="4351" width="7.625" style="601" customWidth="1"/>
    <col min="4352" max="4352" width="6.875" style="601" customWidth="1"/>
    <col min="4353" max="4354" width="9.75" style="601" customWidth="1"/>
    <col min="4355" max="4356" width="11.5" style="601" customWidth="1"/>
    <col min="4357" max="4357" width="13" style="601" customWidth="1"/>
    <col min="4358" max="4358" width="8.25" style="601"/>
    <col min="4359" max="4360" width="9.5" style="601" bestFit="1" customWidth="1"/>
    <col min="4361" max="4361" width="8.25" style="601"/>
    <col min="4362" max="4363" width="11.25" style="601" customWidth="1"/>
    <col min="4364" max="4600" width="8.25" style="601"/>
    <col min="4601" max="4601" width="4.75" style="601" customWidth="1"/>
    <col min="4602" max="4602" width="31.75" style="601" customWidth="1"/>
    <col min="4603" max="4605" width="7.75" style="601" customWidth="1"/>
    <col min="4606" max="4606" width="14.25" style="601" customWidth="1"/>
    <col min="4607" max="4607" width="7.625" style="601" customWidth="1"/>
    <col min="4608" max="4608" width="6.875" style="601" customWidth="1"/>
    <col min="4609" max="4610" width="9.75" style="601" customWidth="1"/>
    <col min="4611" max="4612" width="11.5" style="601" customWidth="1"/>
    <col min="4613" max="4613" width="13" style="601" customWidth="1"/>
    <col min="4614" max="4614" width="8.25" style="601"/>
    <col min="4615" max="4616" width="9.5" style="601" bestFit="1" customWidth="1"/>
    <col min="4617" max="4617" width="8.25" style="601"/>
    <col min="4618" max="4619" width="11.25" style="601" customWidth="1"/>
    <col min="4620" max="4856" width="8.25" style="601"/>
    <col min="4857" max="4857" width="4.75" style="601" customWidth="1"/>
    <col min="4858" max="4858" width="31.75" style="601" customWidth="1"/>
    <col min="4859" max="4861" width="7.75" style="601" customWidth="1"/>
    <col min="4862" max="4862" width="14.25" style="601" customWidth="1"/>
    <col min="4863" max="4863" width="7.625" style="601" customWidth="1"/>
    <col min="4864" max="4864" width="6.875" style="601" customWidth="1"/>
    <col min="4865" max="4866" width="9.75" style="601" customWidth="1"/>
    <col min="4867" max="4868" width="11.5" style="601" customWidth="1"/>
    <col min="4869" max="4869" width="13" style="601" customWidth="1"/>
    <col min="4870" max="4870" width="8.25" style="601"/>
    <col min="4871" max="4872" width="9.5" style="601" bestFit="1" customWidth="1"/>
    <col min="4873" max="4873" width="8.25" style="601"/>
    <col min="4874" max="4875" width="11.25" style="601" customWidth="1"/>
    <col min="4876" max="5112" width="8.25" style="601"/>
    <col min="5113" max="5113" width="4.75" style="601" customWidth="1"/>
    <col min="5114" max="5114" width="31.75" style="601" customWidth="1"/>
    <col min="5115" max="5117" width="7.75" style="601" customWidth="1"/>
    <col min="5118" max="5118" width="14.25" style="601" customWidth="1"/>
    <col min="5119" max="5119" width="7.625" style="601" customWidth="1"/>
    <col min="5120" max="5120" width="6.875" style="601" customWidth="1"/>
    <col min="5121" max="5122" width="9.75" style="601" customWidth="1"/>
    <col min="5123" max="5124" width="11.5" style="601" customWidth="1"/>
    <col min="5125" max="5125" width="13" style="601" customWidth="1"/>
    <col min="5126" max="5126" width="8.25" style="601"/>
    <col min="5127" max="5128" width="9.5" style="601" bestFit="1" customWidth="1"/>
    <col min="5129" max="5129" width="8.25" style="601"/>
    <col min="5130" max="5131" width="11.25" style="601" customWidth="1"/>
    <col min="5132" max="5368" width="8.25" style="601"/>
    <col min="5369" max="5369" width="4.75" style="601" customWidth="1"/>
    <col min="5370" max="5370" width="31.75" style="601" customWidth="1"/>
    <col min="5371" max="5373" width="7.75" style="601" customWidth="1"/>
    <col min="5374" max="5374" width="14.25" style="601" customWidth="1"/>
    <col min="5375" max="5375" width="7.625" style="601" customWidth="1"/>
    <col min="5376" max="5376" width="6.875" style="601" customWidth="1"/>
    <col min="5377" max="5378" width="9.75" style="601" customWidth="1"/>
    <col min="5379" max="5380" width="11.5" style="601" customWidth="1"/>
    <col min="5381" max="5381" width="13" style="601" customWidth="1"/>
    <col min="5382" max="5382" width="8.25" style="601"/>
    <col min="5383" max="5384" width="9.5" style="601" bestFit="1" customWidth="1"/>
    <col min="5385" max="5385" width="8.25" style="601"/>
    <col min="5386" max="5387" width="11.25" style="601" customWidth="1"/>
    <col min="5388" max="5624" width="8.25" style="601"/>
    <col min="5625" max="5625" width="4.75" style="601" customWidth="1"/>
    <col min="5626" max="5626" width="31.75" style="601" customWidth="1"/>
    <col min="5627" max="5629" width="7.75" style="601" customWidth="1"/>
    <col min="5630" max="5630" width="14.25" style="601" customWidth="1"/>
    <col min="5631" max="5631" width="7.625" style="601" customWidth="1"/>
    <col min="5632" max="5632" width="6.875" style="601" customWidth="1"/>
    <col min="5633" max="5634" width="9.75" style="601" customWidth="1"/>
    <col min="5635" max="5636" width="11.5" style="601" customWidth="1"/>
    <col min="5637" max="5637" width="13" style="601" customWidth="1"/>
    <col min="5638" max="5638" width="8.25" style="601"/>
    <col min="5639" max="5640" width="9.5" style="601" bestFit="1" customWidth="1"/>
    <col min="5641" max="5641" width="8.25" style="601"/>
    <col min="5642" max="5643" width="11.25" style="601" customWidth="1"/>
    <col min="5644" max="5880" width="8.25" style="601"/>
    <col min="5881" max="5881" width="4.75" style="601" customWidth="1"/>
    <col min="5882" max="5882" width="31.75" style="601" customWidth="1"/>
    <col min="5883" max="5885" width="7.75" style="601" customWidth="1"/>
    <col min="5886" max="5886" width="14.25" style="601" customWidth="1"/>
    <col min="5887" max="5887" width="7.625" style="601" customWidth="1"/>
    <col min="5888" max="5888" width="6.875" style="601" customWidth="1"/>
    <col min="5889" max="5890" width="9.75" style="601" customWidth="1"/>
    <col min="5891" max="5892" width="11.5" style="601" customWidth="1"/>
    <col min="5893" max="5893" width="13" style="601" customWidth="1"/>
    <col min="5894" max="5894" width="8.25" style="601"/>
    <col min="5895" max="5896" width="9.5" style="601" bestFit="1" customWidth="1"/>
    <col min="5897" max="5897" width="8.25" style="601"/>
    <col min="5898" max="5899" width="11.25" style="601" customWidth="1"/>
    <col min="5900" max="6136" width="8.25" style="601"/>
    <col min="6137" max="6137" width="4.75" style="601" customWidth="1"/>
    <col min="6138" max="6138" width="31.75" style="601" customWidth="1"/>
    <col min="6139" max="6141" width="7.75" style="601" customWidth="1"/>
    <col min="6142" max="6142" width="14.25" style="601" customWidth="1"/>
    <col min="6143" max="6143" width="7.625" style="601" customWidth="1"/>
    <col min="6144" max="6144" width="6.875" style="601" customWidth="1"/>
    <col min="6145" max="6146" width="9.75" style="601" customWidth="1"/>
    <col min="6147" max="6148" width="11.5" style="601" customWidth="1"/>
    <col min="6149" max="6149" width="13" style="601" customWidth="1"/>
    <col min="6150" max="6150" width="8.25" style="601"/>
    <col min="6151" max="6152" width="9.5" style="601" bestFit="1" customWidth="1"/>
    <col min="6153" max="6153" width="8.25" style="601"/>
    <col min="6154" max="6155" width="11.25" style="601" customWidth="1"/>
    <col min="6156" max="6392" width="8.25" style="601"/>
    <col min="6393" max="6393" width="4.75" style="601" customWidth="1"/>
    <col min="6394" max="6394" width="31.75" style="601" customWidth="1"/>
    <col min="6395" max="6397" width="7.75" style="601" customWidth="1"/>
    <col min="6398" max="6398" width="14.25" style="601" customWidth="1"/>
    <col min="6399" max="6399" width="7.625" style="601" customWidth="1"/>
    <col min="6400" max="6400" width="6.875" style="601" customWidth="1"/>
    <col min="6401" max="6402" width="9.75" style="601" customWidth="1"/>
    <col min="6403" max="6404" width="11.5" style="601" customWidth="1"/>
    <col min="6405" max="6405" width="13" style="601" customWidth="1"/>
    <col min="6406" max="6406" width="8.25" style="601"/>
    <col min="6407" max="6408" width="9.5" style="601" bestFit="1" customWidth="1"/>
    <col min="6409" max="6409" width="8.25" style="601"/>
    <col min="6410" max="6411" width="11.25" style="601" customWidth="1"/>
    <col min="6412" max="6648" width="8.25" style="601"/>
    <col min="6649" max="6649" width="4.75" style="601" customWidth="1"/>
    <col min="6650" max="6650" width="31.75" style="601" customWidth="1"/>
    <col min="6651" max="6653" width="7.75" style="601" customWidth="1"/>
    <col min="6654" max="6654" width="14.25" style="601" customWidth="1"/>
    <col min="6655" max="6655" width="7.625" style="601" customWidth="1"/>
    <col min="6656" max="6656" width="6.875" style="601" customWidth="1"/>
    <col min="6657" max="6658" width="9.75" style="601" customWidth="1"/>
    <col min="6659" max="6660" width="11.5" style="601" customWidth="1"/>
    <col min="6661" max="6661" width="13" style="601" customWidth="1"/>
    <col min="6662" max="6662" width="8.25" style="601"/>
    <col min="6663" max="6664" width="9.5" style="601" bestFit="1" customWidth="1"/>
    <col min="6665" max="6665" width="8.25" style="601"/>
    <col min="6666" max="6667" width="11.25" style="601" customWidth="1"/>
    <col min="6668" max="6904" width="8.25" style="601"/>
    <col min="6905" max="6905" width="4.75" style="601" customWidth="1"/>
    <col min="6906" max="6906" width="31.75" style="601" customWidth="1"/>
    <col min="6907" max="6909" width="7.75" style="601" customWidth="1"/>
    <col min="6910" max="6910" width="14.25" style="601" customWidth="1"/>
    <col min="6911" max="6911" width="7.625" style="601" customWidth="1"/>
    <col min="6912" max="6912" width="6.875" style="601" customWidth="1"/>
    <col min="6913" max="6914" width="9.75" style="601" customWidth="1"/>
    <col min="6915" max="6916" width="11.5" style="601" customWidth="1"/>
    <col min="6917" max="6917" width="13" style="601" customWidth="1"/>
    <col min="6918" max="6918" width="8.25" style="601"/>
    <col min="6919" max="6920" width="9.5" style="601" bestFit="1" customWidth="1"/>
    <col min="6921" max="6921" width="8.25" style="601"/>
    <col min="6922" max="6923" width="11.25" style="601" customWidth="1"/>
    <col min="6924" max="7160" width="8.25" style="601"/>
    <col min="7161" max="7161" width="4.75" style="601" customWidth="1"/>
    <col min="7162" max="7162" width="31.75" style="601" customWidth="1"/>
    <col min="7163" max="7165" width="7.75" style="601" customWidth="1"/>
    <col min="7166" max="7166" width="14.25" style="601" customWidth="1"/>
    <col min="7167" max="7167" width="7.625" style="601" customWidth="1"/>
    <col min="7168" max="7168" width="6.875" style="601" customWidth="1"/>
    <col min="7169" max="7170" width="9.75" style="601" customWidth="1"/>
    <col min="7171" max="7172" width="11.5" style="601" customWidth="1"/>
    <col min="7173" max="7173" width="13" style="601" customWidth="1"/>
    <col min="7174" max="7174" width="8.25" style="601"/>
    <col min="7175" max="7176" width="9.5" style="601" bestFit="1" customWidth="1"/>
    <col min="7177" max="7177" width="8.25" style="601"/>
    <col min="7178" max="7179" width="11.25" style="601" customWidth="1"/>
    <col min="7180" max="7416" width="8.25" style="601"/>
    <col min="7417" max="7417" width="4.75" style="601" customWidth="1"/>
    <col min="7418" max="7418" width="31.75" style="601" customWidth="1"/>
    <col min="7419" max="7421" width="7.75" style="601" customWidth="1"/>
    <col min="7422" max="7422" width="14.25" style="601" customWidth="1"/>
    <col min="7423" max="7423" width="7.625" style="601" customWidth="1"/>
    <col min="7424" max="7424" width="6.875" style="601" customWidth="1"/>
    <col min="7425" max="7426" width="9.75" style="601" customWidth="1"/>
    <col min="7427" max="7428" width="11.5" style="601" customWidth="1"/>
    <col min="7429" max="7429" width="13" style="601" customWidth="1"/>
    <col min="7430" max="7430" width="8.25" style="601"/>
    <col min="7431" max="7432" width="9.5" style="601" bestFit="1" customWidth="1"/>
    <col min="7433" max="7433" width="8.25" style="601"/>
    <col min="7434" max="7435" width="11.25" style="601" customWidth="1"/>
    <col min="7436" max="7672" width="8.25" style="601"/>
    <col min="7673" max="7673" width="4.75" style="601" customWidth="1"/>
    <col min="7674" max="7674" width="31.75" style="601" customWidth="1"/>
    <col min="7675" max="7677" width="7.75" style="601" customWidth="1"/>
    <col min="7678" max="7678" width="14.25" style="601" customWidth="1"/>
    <col min="7679" max="7679" width="7.625" style="601" customWidth="1"/>
    <col min="7680" max="7680" width="6.875" style="601" customWidth="1"/>
    <col min="7681" max="7682" width="9.75" style="601" customWidth="1"/>
    <col min="7683" max="7684" width="11.5" style="601" customWidth="1"/>
    <col min="7685" max="7685" width="13" style="601" customWidth="1"/>
    <col min="7686" max="7686" width="8.25" style="601"/>
    <col min="7687" max="7688" width="9.5" style="601" bestFit="1" customWidth="1"/>
    <col min="7689" max="7689" width="8.25" style="601"/>
    <col min="7690" max="7691" width="11.25" style="601" customWidth="1"/>
    <col min="7692" max="7928" width="8.25" style="601"/>
    <col min="7929" max="7929" width="4.75" style="601" customWidth="1"/>
    <col min="7930" max="7930" width="31.75" style="601" customWidth="1"/>
    <col min="7931" max="7933" width="7.75" style="601" customWidth="1"/>
    <col min="7934" max="7934" width="14.25" style="601" customWidth="1"/>
    <col min="7935" max="7935" width="7.625" style="601" customWidth="1"/>
    <col min="7936" max="7936" width="6.875" style="601" customWidth="1"/>
    <col min="7937" max="7938" width="9.75" style="601" customWidth="1"/>
    <col min="7939" max="7940" width="11.5" style="601" customWidth="1"/>
    <col min="7941" max="7941" width="13" style="601" customWidth="1"/>
    <col min="7942" max="7942" width="8.25" style="601"/>
    <col min="7943" max="7944" width="9.5" style="601" bestFit="1" customWidth="1"/>
    <col min="7945" max="7945" width="8.25" style="601"/>
    <col min="7946" max="7947" width="11.25" style="601" customWidth="1"/>
    <col min="7948" max="8184" width="8.25" style="601"/>
    <col min="8185" max="8185" width="4.75" style="601" customWidth="1"/>
    <col min="8186" max="8186" width="31.75" style="601" customWidth="1"/>
    <col min="8187" max="8189" width="7.75" style="601" customWidth="1"/>
    <col min="8190" max="8190" width="14.25" style="601" customWidth="1"/>
    <col min="8191" max="8191" width="7.625" style="601" customWidth="1"/>
    <col min="8192" max="8192" width="6.875" style="601" customWidth="1"/>
    <col min="8193" max="8194" width="9.75" style="601" customWidth="1"/>
    <col min="8195" max="8196" width="11.5" style="601" customWidth="1"/>
    <col min="8197" max="8197" width="13" style="601" customWidth="1"/>
    <col min="8198" max="8198" width="8.25" style="601"/>
    <col min="8199" max="8200" width="9.5" style="601" bestFit="1" customWidth="1"/>
    <col min="8201" max="8201" width="8.25" style="601"/>
    <col min="8202" max="8203" width="11.25" style="601" customWidth="1"/>
    <col min="8204" max="8440" width="8.25" style="601"/>
    <col min="8441" max="8441" width="4.75" style="601" customWidth="1"/>
    <col min="8442" max="8442" width="31.75" style="601" customWidth="1"/>
    <col min="8443" max="8445" width="7.75" style="601" customWidth="1"/>
    <col min="8446" max="8446" width="14.25" style="601" customWidth="1"/>
    <col min="8447" max="8447" width="7.625" style="601" customWidth="1"/>
    <col min="8448" max="8448" width="6.875" style="601" customWidth="1"/>
    <col min="8449" max="8450" width="9.75" style="601" customWidth="1"/>
    <col min="8451" max="8452" width="11.5" style="601" customWidth="1"/>
    <col min="8453" max="8453" width="13" style="601" customWidth="1"/>
    <col min="8454" max="8454" width="8.25" style="601"/>
    <col min="8455" max="8456" width="9.5" style="601" bestFit="1" customWidth="1"/>
    <col min="8457" max="8457" width="8.25" style="601"/>
    <col min="8458" max="8459" width="11.25" style="601" customWidth="1"/>
    <col min="8460" max="8696" width="8.25" style="601"/>
    <col min="8697" max="8697" width="4.75" style="601" customWidth="1"/>
    <col min="8698" max="8698" width="31.75" style="601" customWidth="1"/>
    <col min="8699" max="8701" width="7.75" style="601" customWidth="1"/>
    <col min="8702" max="8702" width="14.25" style="601" customWidth="1"/>
    <col min="8703" max="8703" width="7.625" style="601" customWidth="1"/>
    <col min="8704" max="8704" width="6.875" style="601" customWidth="1"/>
    <col min="8705" max="8706" width="9.75" style="601" customWidth="1"/>
    <col min="8707" max="8708" width="11.5" style="601" customWidth="1"/>
    <col min="8709" max="8709" width="13" style="601" customWidth="1"/>
    <col min="8710" max="8710" width="8.25" style="601"/>
    <col min="8711" max="8712" width="9.5" style="601" bestFit="1" customWidth="1"/>
    <col min="8713" max="8713" width="8.25" style="601"/>
    <col min="8714" max="8715" width="11.25" style="601" customWidth="1"/>
    <col min="8716" max="8952" width="8.25" style="601"/>
    <col min="8953" max="8953" width="4.75" style="601" customWidth="1"/>
    <col min="8954" max="8954" width="31.75" style="601" customWidth="1"/>
    <col min="8955" max="8957" width="7.75" style="601" customWidth="1"/>
    <col min="8958" max="8958" width="14.25" style="601" customWidth="1"/>
    <col min="8959" max="8959" width="7.625" style="601" customWidth="1"/>
    <col min="8960" max="8960" width="6.875" style="601" customWidth="1"/>
    <col min="8961" max="8962" width="9.75" style="601" customWidth="1"/>
    <col min="8963" max="8964" width="11.5" style="601" customWidth="1"/>
    <col min="8965" max="8965" width="13" style="601" customWidth="1"/>
    <col min="8966" max="8966" width="8.25" style="601"/>
    <col min="8967" max="8968" width="9.5" style="601" bestFit="1" customWidth="1"/>
    <col min="8969" max="8969" width="8.25" style="601"/>
    <col min="8970" max="8971" width="11.25" style="601" customWidth="1"/>
    <col min="8972" max="9208" width="8.25" style="601"/>
    <col min="9209" max="9209" width="4.75" style="601" customWidth="1"/>
    <col min="9210" max="9210" width="31.75" style="601" customWidth="1"/>
    <col min="9211" max="9213" width="7.75" style="601" customWidth="1"/>
    <col min="9214" max="9214" width="14.25" style="601" customWidth="1"/>
    <col min="9215" max="9215" width="7.625" style="601" customWidth="1"/>
    <col min="9216" max="9216" width="6.875" style="601" customWidth="1"/>
    <col min="9217" max="9218" width="9.75" style="601" customWidth="1"/>
    <col min="9219" max="9220" width="11.5" style="601" customWidth="1"/>
    <col min="9221" max="9221" width="13" style="601" customWidth="1"/>
    <col min="9222" max="9222" width="8.25" style="601"/>
    <col min="9223" max="9224" width="9.5" style="601" bestFit="1" customWidth="1"/>
    <col min="9225" max="9225" width="8.25" style="601"/>
    <col min="9226" max="9227" width="11.25" style="601" customWidth="1"/>
    <col min="9228" max="9464" width="8.25" style="601"/>
    <col min="9465" max="9465" width="4.75" style="601" customWidth="1"/>
    <col min="9466" max="9466" width="31.75" style="601" customWidth="1"/>
    <col min="9467" max="9469" width="7.75" style="601" customWidth="1"/>
    <col min="9470" max="9470" width="14.25" style="601" customWidth="1"/>
    <col min="9471" max="9471" width="7.625" style="601" customWidth="1"/>
    <col min="9472" max="9472" width="6.875" style="601" customWidth="1"/>
    <col min="9473" max="9474" width="9.75" style="601" customWidth="1"/>
    <col min="9475" max="9476" width="11.5" style="601" customWidth="1"/>
    <col min="9477" max="9477" width="13" style="601" customWidth="1"/>
    <col min="9478" max="9478" width="8.25" style="601"/>
    <col min="9479" max="9480" width="9.5" style="601" bestFit="1" customWidth="1"/>
    <col min="9481" max="9481" width="8.25" style="601"/>
    <col min="9482" max="9483" width="11.25" style="601" customWidth="1"/>
    <col min="9484" max="9720" width="8.25" style="601"/>
    <col min="9721" max="9721" width="4.75" style="601" customWidth="1"/>
    <col min="9722" max="9722" width="31.75" style="601" customWidth="1"/>
    <col min="9723" max="9725" width="7.75" style="601" customWidth="1"/>
    <col min="9726" max="9726" width="14.25" style="601" customWidth="1"/>
    <col min="9727" max="9727" width="7.625" style="601" customWidth="1"/>
    <col min="9728" max="9728" width="6.875" style="601" customWidth="1"/>
    <col min="9729" max="9730" width="9.75" style="601" customWidth="1"/>
    <col min="9731" max="9732" width="11.5" style="601" customWidth="1"/>
    <col min="9733" max="9733" width="13" style="601" customWidth="1"/>
    <col min="9734" max="9734" width="8.25" style="601"/>
    <col min="9735" max="9736" width="9.5" style="601" bestFit="1" customWidth="1"/>
    <col min="9737" max="9737" width="8.25" style="601"/>
    <col min="9738" max="9739" width="11.25" style="601" customWidth="1"/>
    <col min="9740" max="9976" width="8.25" style="601"/>
    <col min="9977" max="9977" width="4.75" style="601" customWidth="1"/>
    <col min="9978" max="9978" width="31.75" style="601" customWidth="1"/>
    <col min="9979" max="9981" width="7.75" style="601" customWidth="1"/>
    <col min="9982" max="9982" width="14.25" style="601" customWidth="1"/>
    <col min="9983" max="9983" width="7.625" style="601" customWidth="1"/>
    <col min="9984" max="9984" width="6.875" style="601" customWidth="1"/>
    <col min="9985" max="9986" width="9.75" style="601" customWidth="1"/>
    <col min="9987" max="9988" width="11.5" style="601" customWidth="1"/>
    <col min="9989" max="9989" width="13" style="601" customWidth="1"/>
    <col min="9990" max="9990" width="8.25" style="601"/>
    <col min="9991" max="9992" width="9.5" style="601" bestFit="1" customWidth="1"/>
    <col min="9993" max="9993" width="8.25" style="601"/>
    <col min="9994" max="9995" width="11.25" style="601" customWidth="1"/>
    <col min="9996" max="10232" width="8.25" style="601"/>
    <col min="10233" max="10233" width="4.75" style="601" customWidth="1"/>
    <col min="10234" max="10234" width="31.75" style="601" customWidth="1"/>
    <col min="10235" max="10237" width="7.75" style="601" customWidth="1"/>
    <col min="10238" max="10238" width="14.25" style="601" customWidth="1"/>
    <col min="10239" max="10239" width="7.625" style="601" customWidth="1"/>
    <col min="10240" max="10240" width="6.875" style="601" customWidth="1"/>
    <col min="10241" max="10242" width="9.75" style="601" customWidth="1"/>
    <col min="10243" max="10244" width="11.5" style="601" customWidth="1"/>
    <col min="10245" max="10245" width="13" style="601" customWidth="1"/>
    <col min="10246" max="10246" width="8.25" style="601"/>
    <col min="10247" max="10248" width="9.5" style="601" bestFit="1" customWidth="1"/>
    <col min="10249" max="10249" width="8.25" style="601"/>
    <col min="10250" max="10251" width="11.25" style="601" customWidth="1"/>
    <col min="10252" max="10488" width="8.25" style="601"/>
    <col min="10489" max="10489" width="4.75" style="601" customWidth="1"/>
    <col min="10490" max="10490" width="31.75" style="601" customWidth="1"/>
    <col min="10491" max="10493" width="7.75" style="601" customWidth="1"/>
    <col min="10494" max="10494" width="14.25" style="601" customWidth="1"/>
    <col min="10495" max="10495" width="7.625" style="601" customWidth="1"/>
    <col min="10496" max="10496" width="6.875" style="601" customWidth="1"/>
    <col min="10497" max="10498" width="9.75" style="601" customWidth="1"/>
    <col min="10499" max="10500" width="11.5" style="601" customWidth="1"/>
    <col min="10501" max="10501" width="13" style="601" customWidth="1"/>
    <col min="10502" max="10502" width="8.25" style="601"/>
    <col min="10503" max="10504" width="9.5" style="601" bestFit="1" customWidth="1"/>
    <col min="10505" max="10505" width="8.25" style="601"/>
    <col min="10506" max="10507" width="11.25" style="601" customWidth="1"/>
    <col min="10508" max="10744" width="8.25" style="601"/>
    <col min="10745" max="10745" width="4.75" style="601" customWidth="1"/>
    <col min="10746" max="10746" width="31.75" style="601" customWidth="1"/>
    <col min="10747" max="10749" width="7.75" style="601" customWidth="1"/>
    <col min="10750" max="10750" width="14.25" style="601" customWidth="1"/>
    <col min="10751" max="10751" width="7.625" style="601" customWidth="1"/>
    <col min="10752" max="10752" width="6.875" style="601" customWidth="1"/>
    <col min="10753" max="10754" width="9.75" style="601" customWidth="1"/>
    <col min="10755" max="10756" width="11.5" style="601" customWidth="1"/>
    <col min="10757" max="10757" width="13" style="601" customWidth="1"/>
    <col min="10758" max="10758" width="8.25" style="601"/>
    <col min="10759" max="10760" width="9.5" style="601" bestFit="1" customWidth="1"/>
    <col min="10761" max="10761" width="8.25" style="601"/>
    <col min="10762" max="10763" width="11.25" style="601" customWidth="1"/>
    <col min="10764" max="11000" width="8.25" style="601"/>
    <col min="11001" max="11001" width="4.75" style="601" customWidth="1"/>
    <col min="11002" max="11002" width="31.75" style="601" customWidth="1"/>
    <col min="11003" max="11005" width="7.75" style="601" customWidth="1"/>
    <col min="11006" max="11006" width="14.25" style="601" customWidth="1"/>
    <col min="11007" max="11007" width="7.625" style="601" customWidth="1"/>
    <col min="11008" max="11008" width="6.875" style="601" customWidth="1"/>
    <col min="11009" max="11010" width="9.75" style="601" customWidth="1"/>
    <col min="11011" max="11012" width="11.5" style="601" customWidth="1"/>
    <col min="11013" max="11013" width="13" style="601" customWidth="1"/>
    <col min="11014" max="11014" width="8.25" style="601"/>
    <col min="11015" max="11016" width="9.5" style="601" bestFit="1" customWidth="1"/>
    <col min="11017" max="11017" width="8.25" style="601"/>
    <col min="11018" max="11019" width="11.25" style="601" customWidth="1"/>
    <col min="11020" max="11256" width="8.25" style="601"/>
    <col min="11257" max="11257" width="4.75" style="601" customWidth="1"/>
    <col min="11258" max="11258" width="31.75" style="601" customWidth="1"/>
    <col min="11259" max="11261" width="7.75" style="601" customWidth="1"/>
    <col min="11262" max="11262" width="14.25" style="601" customWidth="1"/>
    <col min="11263" max="11263" width="7.625" style="601" customWidth="1"/>
    <col min="11264" max="11264" width="6.875" style="601" customWidth="1"/>
    <col min="11265" max="11266" width="9.75" style="601" customWidth="1"/>
    <col min="11267" max="11268" width="11.5" style="601" customWidth="1"/>
    <col min="11269" max="11269" width="13" style="601" customWidth="1"/>
    <col min="11270" max="11270" width="8.25" style="601"/>
    <col min="11271" max="11272" width="9.5" style="601" bestFit="1" customWidth="1"/>
    <col min="11273" max="11273" width="8.25" style="601"/>
    <col min="11274" max="11275" width="11.25" style="601" customWidth="1"/>
    <col min="11276" max="11512" width="8.25" style="601"/>
    <col min="11513" max="11513" width="4.75" style="601" customWidth="1"/>
    <col min="11514" max="11514" width="31.75" style="601" customWidth="1"/>
    <col min="11515" max="11517" width="7.75" style="601" customWidth="1"/>
    <col min="11518" max="11518" width="14.25" style="601" customWidth="1"/>
    <col min="11519" max="11519" width="7.625" style="601" customWidth="1"/>
    <col min="11520" max="11520" width="6.875" style="601" customWidth="1"/>
    <col min="11521" max="11522" width="9.75" style="601" customWidth="1"/>
    <col min="11523" max="11524" width="11.5" style="601" customWidth="1"/>
    <col min="11525" max="11525" width="13" style="601" customWidth="1"/>
    <col min="11526" max="11526" width="8.25" style="601"/>
    <col min="11527" max="11528" width="9.5" style="601" bestFit="1" customWidth="1"/>
    <col min="11529" max="11529" width="8.25" style="601"/>
    <col min="11530" max="11531" width="11.25" style="601" customWidth="1"/>
    <col min="11532" max="11768" width="8.25" style="601"/>
    <col min="11769" max="11769" width="4.75" style="601" customWidth="1"/>
    <col min="11770" max="11770" width="31.75" style="601" customWidth="1"/>
    <col min="11771" max="11773" width="7.75" style="601" customWidth="1"/>
    <col min="11774" max="11774" width="14.25" style="601" customWidth="1"/>
    <col min="11775" max="11775" width="7.625" style="601" customWidth="1"/>
    <col min="11776" max="11776" width="6.875" style="601" customWidth="1"/>
    <col min="11777" max="11778" width="9.75" style="601" customWidth="1"/>
    <col min="11779" max="11780" width="11.5" style="601" customWidth="1"/>
    <col min="11781" max="11781" width="13" style="601" customWidth="1"/>
    <col min="11782" max="11782" width="8.25" style="601"/>
    <col min="11783" max="11784" width="9.5" style="601" bestFit="1" customWidth="1"/>
    <col min="11785" max="11785" width="8.25" style="601"/>
    <col min="11786" max="11787" width="11.25" style="601" customWidth="1"/>
    <col min="11788" max="12024" width="8.25" style="601"/>
    <col min="12025" max="12025" width="4.75" style="601" customWidth="1"/>
    <col min="12026" max="12026" width="31.75" style="601" customWidth="1"/>
    <col min="12027" max="12029" width="7.75" style="601" customWidth="1"/>
    <col min="12030" max="12030" width="14.25" style="601" customWidth="1"/>
    <col min="12031" max="12031" width="7.625" style="601" customWidth="1"/>
    <col min="12032" max="12032" width="6.875" style="601" customWidth="1"/>
    <col min="12033" max="12034" width="9.75" style="601" customWidth="1"/>
    <col min="12035" max="12036" width="11.5" style="601" customWidth="1"/>
    <col min="12037" max="12037" width="13" style="601" customWidth="1"/>
    <col min="12038" max="12038" width="8.25" style="601"/>
    <col min="12039" max="12040" width="9.5" style="601" bestFit="1" customWidth="1"/>
    <col min="12041" max="12041" width="8.25" style="601"/>
    <col min="12042" max="12043" width="11.25" style="601" customWidth="1"/>
    <col min="12044" max="12280" width="8.25" style="601"/>
    <col min="12281" max="12281" width="4.75" style="601" customWidth="1"/>
    <col min="12282" max="12282" width="31.75" style="601" customWidth="1"/>
    <col min="12283" max="12285" width="7.75" style="601" customWidth="1"/>
    <col min="12286" max="12286" width="14.25" style="601" customWidth="1"/>
    <col min="12287" max="12287" width="7.625" style="601" customWidth="1"/>
    <col min="12288" max="12288" width="6.875" style="601" customWidth="1"/>
    <col min="12289" max="12290" width="9.75" style="601" customWidth="1"/>
    <col min="12291" max="12292" width="11.5" style="601" customWidth="1"/>
    <col min="12293" max="12293" width="13" style="601" customWidth="1"/>
    <col min="12294" max="12294" width="8.25" style="601"/>
    <col min="12295" max="12296" width="9.5" style="601" bestFit="1" customWidth="1"/>
    <col min="12297" max="12297" width="8.25" style="601"/>
    <col min="12298" max="12299" width="11.25" style="601" customWidth="1"/>
    <col min="12300" max="12536" width="8.25" style="601"/>
    <col min="12537" max="12537" width="4.75" style="601" customWidth="1"/>
    <col min="12538" max="12538" width="31.75" style="601" customWidth="1"/>
    <col min="12539" max="12541" width="7.75" style="601" customWidth="1"/>
    <col min="12542" max="12542" width="14.25" style="601" customWidth="1"/>
    <col min="12543" max="12543" width="7.625" style="601" customWidth="1"/>
    <col min="12544" max="12544" width="6.875" style="601" customWidth="1"/>
    <col min="12545" max="12546" width="9.75" style="601" customWidth="1"/>
    <col min="12547" max="12548" width="11.5" style="601" customWidth="1"/>
    <col min="12549" max="12549" width="13" style="601" customWidth="1"/>
    <col min="12550" max="12550" width="8.25" style="601"/>
    <col min="12551" max="12552" width="9.5" style="601" bestFit="1" customWidth="1"/>
    <col min="12553" max="12553" width="8.25" style="601"/>
    <col min="12554" max="12555" width="11.25" style="601" customWidth="1"/>
    <col min="12556" max="12792" width="8.25" style="601"/>
    <col min="12793" max="12793" width="4.75" style="601" customWidth="1"/>
    <col min="12794" max="12794" width="31.75" style="601" customWidth="1"/>
    <col min="12795" max="12797" width="7.75" style="601" customWidth="1"/>
    <col min="12798" max="12798" width="14.25" style="601" customWidth="1"/>
    <col min="12799" max="12799" width="7.625" style="601" customWidth="1"/>
    <col min="12800" max="12800" width="6.875" style="601" customWidth="1"/>
    <col min="12801" max="12802" width="9.75" style="601" customWidth="1"/>
    <col min="12803" max="12804" width="11.5" style="601" customWidth="1"/>
    <col min="12805" max="12805" width="13" style="601" customWidth="1"/>
    <col min="12806" max="12806" width="8.25" style="601"/>
    <col min="12807" max="12808" width="9.5" style="601" bestFit="1" customWidth="1"/>
    <col min="12809" max="12809" width="8.25" style="601"/>
    <col min="12810" max="12811" width="11.25" style="601" customWidth="1"/>
    <col min="12812" max="13048" width="8.25" style="601"/>
    <col min="13049" max="13049" width="4.75" style="601" customWidth="1"/>
    <col min="13050" max="13050" width="31.75" style="601" customWidth="1"/>
    <col min="13051" max="13053" width="7.75" style="601" customWidth="1"/>
    <col min="13054" max="13054" width="14.25" style="601" customWidth="1"/>
    <col min="13055" max="13055" width="7.625" style="601" customWidth="1"/>
    <col min="13056" max="13056" width="6.875" style="601" customWidth="1"/>
    <col min="13057" max="13058" width="9.75" style="601" customWidth="1"/>
    <col min="13059" max="13060" width="11.5" style="601" customWidth="1"/>
    <col min="13061" max="13061" width="13" style="601" customWidth="1"/>
    <col min="13062" max="13062" width="8.25" style="601"/>
    <col min="13063" max="13064" width="9.5" style="601" bestFit="1" customWidth="1"/>
    <col min="13065" max="13065" width="8.25" style="601"/>
    <col min="13066" max="13067" width="11.25" style="601" customWidth="1"/>
    <col min="13068" max="13304" width="8.25" style="601"/>
    <col min="13305" max="13305" width="4.75" style="601" customWidth="1"/>
    <col min="13306" max="13306" width="31.75" style="601" customWidth="1"/>
    <col min="13307" max="13309" width="7.75" style="601" customWidth="1"/>
    <col min="13310" max="13310" width="14.25" style="601" customWidth="1"/>
    <col min="13311" max="13311" width="7.625" style="601" customWidth="1"/>
    <col min="13312" max="13312" width="6.875" style="601" customWidth="1"/>
    <col min="13313" max="13314" width="9.75" style="601" customWidth="1"/>
    <col min="13315" max="13316" width="11.5" style="601" customWidth="1"/>
    <col min="13317" max="13317" width="13" style="601" customWidth="1"/>
    <col min="13318" max="13318" width="8.25" style="601"/>
    <col min="13319" max="13320" width="9.5" style="601" bestFit="1" customWidth="1"/>
    <col min="13321" max="13321" width="8.25" style="601"/>
    <col min="13322" max="13323" width="11.25" style="601" customWidth="1"/>
    <col min="13324" max="13560" width="8.25" style="601"/>
    <col min="13561" max="13561" width="4.75" style="601" customWidth="1"/>
    <col min="13562" max="13562" width="31.75" style="601" customWidth="1"/>
    <col min="13563" max="13565" width="7.75" style="601" customWidth="1"/>
    <col min="13566" max="13566" width="14.25" style="601" customWidth="1"/>
    <col min="13567" max="13567" width="7.625" style="601" customWidth="1"/>
    <col min="13568" max="13568" width="6.875" style="601" customWidth="1"/>
    <col min="13569" max="13570" width="9.75" style="601" customWidth="1"/>
    <col min="13571" max="13572" width="11.5" style="601" customWidth="1"/>
    <col min="13573" max="13573" width="13" style="601" customWidth="1"/>
    <col min="13574" max="13574" width="8.25" style="601"/>
    <col min="13575" max="13576" width="9.5" style="601" bestFit="1" customWidth="1"/>
    <col min="13577" max="13577" width="8.25" style="601"/>
    <col min="13578" max="13579" width="11.25" style="601" customWidth="1"/>
    <col min="13580" max="13816" width="8.25" style="601"/>
    <col min="13817" max="13817" width="4.75" style="601" customWidth="1"/>
    <col min="13818" max="13818" width="31.75" style="601" customWidth="1"/>
    <col min="13819" max="13821" width="7.75" style="601" customWidth="1"/>
    <col min="13822" max="13822" width="14.25" style="601" customWidth="1"/>
    <col min="13823" max="13823" width="7.625" style="601" customWidth="1"/>
    <col min="13824" max="13824" width="6.875" style="601" customWidth="1"/>
    <col min="13825" max="13826" width="9.75" style="601" customWidth="1"/>
    <col min="13827" max="13828" width="11.5" style="601" customWidth="1"/>
    <col min="13829" max="13829" width="13" style="601" customWidth="1"/>
    <col min="13830" max="13830" width="8.25" style="601"/>
    <col min="13831" max="13832" width="9.5" style="601" bestFit="1" customWidth="1"/>
    <col min="13833" max="13833" width="8.25" style="601"/>
    <col min="13834" max="13835" width="11.25" style="601" customWidth="1"/>
    <col min="13836" max="14072" width="8.25" style="601"/>
    <col min="14073" max="14073" width="4.75" style="601" customWidth="1"/>
    <col min="14074" max="14074" width="31.75" style="601" customWidth="1"/>
    <col min="14075" max="14077" width="7.75" style="601" customWidth="1"/>
    <col min="14078" max="14078" width="14.25" style="601" customWidth="1"/>
    <col min="14079" max="14079" width="7.625" style="601" customWidth="1"/>
    <col min="14080" max="14080" width="6.875" style="601" customWidth="1"/>
    <col min="14081" max="14082" width="9.75" style="601" customWidth="1"/>
    <col min="14083" max="14084" width="11.5" style="601" customWidth="1"/>
    <col min="14085" max="14085" width="13" style="601" customWidth="1"/>
    <col min="14086" max="14086" width="8.25" style="601"/>
    <col min="14087" max="14088" width="9.5" style="601" bestFit="1" customWidth="1"/>
    <col min="14089" max="14089" width="8.25" style="601"/>
    <col min="14090" max="14091" width="11.25" style="601" customWidth="1"/>
    <col min="14092" max="14328" width="8.25" style="601"/>
    <col min="14329" max="14329" width="4.75" style="601" customWidth="1"/>
    <col min="14330" max="14330" width="31.75" style="601" customWidth="1"/>
    <col min="14331" max="14333" width="7.75" style="601" customWidth="1"/>
    <col min="14334" max="14334" width="14.25" style="601" customWidth="1"/>
    <col min="14335" max="14335" width="7.625" style="601" customWidth="1"/>
    <col min="14336" max="14336" width="6.875" style="601" customWidth="1"/>
    <col min="14337" max="14338" width="9.75" style="601" customWidth="1"/>
    <col min="14339" max="14340" width="11.5" style="601" customWidth="1"/>
    <col min="14341" max="14341" width="13" style="601" customWidth="1"/>
    <col min="14342" max="14342" width="8.25" style="601"/>
    <col min="14343" max="14344" width="9.5" style="601" bestFit="1" customWidth="1"/>
    <col min="14345" max="14345" width="8.25" style="601"/>
    <col min="14346" max="14347" width="11.25" style="601" customWidth="1"/>
    <col min="14348" max="14584" width="8.25" style="601"/>
    <col min="14585" max="14585" width="4.75" style="601" customWidth="1"/>
    <col min="14586" max="14586" width="31.75" style="601" customWidth="1"/>
    <col min="14587" max="14589" width="7.75" style="601" customWidth="1"/>
    <col min="14590" max="14590" width="14.25" style="601" customWidth="1"/>
    <col min="14591" max="14591" width="7.625" style="601" customWidth="1"/>
    <col min="14592" max="14592" width="6.875" style="601" customWidth="1"/>
    <col min="14593" max="14594" width="9.75" style="601" customWidth="1"/>
    <col min="14595" max="14596" width="11.5" style="601" customWidth="1"/>
    <col min="14597" max="14597" width="13" style="601" customWidth="1"/>
    <col min="14598" max="14598" width="8.25" style="601"/>
    <col min="14599" max="14600" width="9.5" style="601" bestFit="1" customWidth="1"/>
    <col min="14601" max="14601" width="8.25" style="601"/>
    <col min="14602" max="14603" width="11.25" style="601" customWidth="1"/>
    <col min="14604" max="14840" width="8.25" style="601"/>
    <col min="14841" max="14841" width="4.75" style="601" customWidth="1"/>
    <col min="14842" max="14842" width="31.75" style="601" customWidth="1"/>
    <col min="14843" max="14845" width="7.75" style="601" customWidth="1"/>
    <col min="14846" max="14846" width="14.25" style="601" customWidth="1"/>
    <col min="14847" max="14847" width="7.625" style="601" customWidth="1"/>
    <col min="14848" max="14848" width="6.875" style="601" customWidth="1"/>
    <col min="14849" max="14850" width="9.75" style="601" customWidth="1"/>
    <col min="14851" max="14852" width="11.5" style="601" customWidth="1"/>
    <col min="14853" max="14853" width="13" style="601" customWidth="1"/>
    <col min="14854" max="14854" width="8.25" style="601"/>
    <col min="14855" max="14856" width="9.5" style="601" bestFit="1" customWidth="1"/>
    <col min="14857" max="14857" width="8.25" style="601"/>
    <col min="14858" max="14859" width="11.25" style="601" customWidth="1"/>
    <col min="14860" max="15096" width="8.25" style="601"/>
    <col min="15097" max="15097" width="4.75" style="601" customWidth="1"/>
    <col min="15098" max="15098" width="31.75" style="601" customWidth="1"/>
    <col min="15099" max="15101" width="7.75" style="601" customWidth="1"/>
    <col min="15102" max="15102" width="14.25" style="601" customWidth="1"/>
    <col min="15103" max="15103" width="7.625" style="601" customWidth="1"/>
    <col min="15104" max="15104" width="6.875" style="601" customWidth="1"/>
    <col min="15105" max="15106" width="9.75" style="601" customWidth="1"/>
    <col min="15107" max="15108" width="11.5" style="601" customWidth="1"/>
    <col min="15109" max="15109" width="13" style="601" customWidth="1"/>
    <col min="15110" max="15110" width="8.25" style="601"/>
    <col min="15111" max="15112" width="9.5" style="601" bestFit="1" customWidth="1"/>
    <col min="15113" max="15113" width="8.25" style="601"/>
    <col min="15114" max="15115" width="11.25" style="601" customWidth="1"/>
    <col min="15116" max="15352" width="8.25" style="601"/>
    <col min="15353" max="15353" width="4.75" style="601" customWidth="1"/>
    <col min="15354" max="15354" width="31.75" style="601" customWidth="1"/>
    <col min="15355" max="15357" width="7.75" style="601" customWidth="1"/>
    <col min="15358" max="15358" width="14.25" style="601" customWidth="1"/>
    <col min="15359" max="15359" width="7.625" style="601" customWidth="1"/>
    <col min="15360" max="15360" width="6.875" style="601" customWidth="1"/>
    <col min="15361" max="15362" width="9.75" style="601" customWidth="1"/>
    <col min="15363" max="15364" width="11.5" style="601" customWidth="1"/>
    <col min="15365" max="15365" width="13" style="601" customWidth="1"/>
    <col min="15366" max="15366" width="8.25" style="601"/>
    <col min="15367" max="15368" width="9.5" style="601" bestFit="1" customWidth="1"/>
    <col min="15369" max="15369" width="8.25" style="601"/>
    <col min="15370" max="15371" width="11.25" style="601" customWidth="1"/>
    <col min="15372" max="15608" width="8.25" style="601"/>
    <col min="15609" max="15609" width="4.75" style="601" customWidth="1"/>
    <col min="15610" max="15610" width="31.75" style="601" customWidth="1"/>
    <col min="15611" max="15613" width="7.75" style="601" customWidth="1"/>
    <col min="15614" max="15614" width="14.25" style="601" customWidth="1"/>
    <col min="15615" max="15615" width="7.625" style="601" customWidth="1"/>
    <col min="15616" max="15616" width="6.875" style="601" customWidth="1"/>
    <col min="15617" max="15618" width="9.75" style="601" customWidth="1"/>
    <col min="15619" max="15620" width="11.5" style="601" customWidth="1"/>
    <col min="15621" max="15621" width="13" style="601" customWidth="1"/>
    <col min="15622" max="15622" width="8.25" style="601"/>
    <col min="15623" max="15624" width="9.5" style="601" bestFit="1" customWidth="1"/>
    <col min="15625" max="15625" width="8.25" style="601"/>
    <col min="15626" max="15627" width="11.25" style="601" customWidth="1"/>
    <col min="15628" max="15864" width="8.25" style="601"/>
    <col min="15865" max="15865" width="4.75" style="601" customWidth="1"/>
    <col min="15866" max="15866" width="31.75" style="601" customWidth="1"/>
    <col min="15867" max="15869" width="7.75" style="601" customWidth="1"/>
    <col min="15870" max="15870" width="14.25" style="601" customWidth="1"/>
    <col min="15871" max="15871" width="7.625" style="601" customWidth="1"/>
    <col min="15872" max="15872" width="6.875" style="601" customWidth="1"/>
    <col min="15873" max="15874" width="9.75" style="601" customWidth="1"/>
    <col min="15875" max="15876" width="11.5" style="601" customWidth="1"/>
    <col min="15877" max="15877" width="13" style="601" customWidth="1"/>
    <col min="15878" max="15878" width="8.25" style="601"/>
    <col min="15879" max="15880" width="9.5" style="601" bestFit="1" customWidth="1"/>
    <col min="15881" max="15881" width="8.25" style="601"/>
    <col min="15882" max="15883" width="11.25" style="601" customWidth="1"/>
    <col min="15884" max="16120" width="8.25" style="601"/>
    <col min="16121" max="16121" width="4.75" style="601" customWidth="1"/>
    <col min="16122" max="16122" width="31.75" style="601" customWidth="1"/>
    <col min="16123" max="16125" width="7.75" style="601" customWidth="1"/>
    <col min="16126" max="16126" width="14.25" style="601" customWidth="1"/>
    <col min="16127" max="16127" width="7.625" style="601" customWidth="1"/>
    <col min="16128" max="16128" width="6.875" style="601" customWidth="1"/>
    <col min="16129" max="16130" width="9.75" style="601" customWidth="1"/>
    <col min="16131" max="16132" width="11.5" style="601" customWidth="1"/>
    <col min="16133" max="16133" width="13" style="601" customWidth="1"/>
    <col min="16134" max="16134" width="8.25" style="601"/>
    <col min="16135" max="16136" width="9.5" style="601" bestFit="1" customWidth="1"/>
    <col min="16137" max="16137" width="8.25" style="601"/>
    <col min="16138" max="16139" width="11.25" style="601" customWidth="1"/>
    <col min="16140" max="16384" width="8.25" style="601"/>
  </cols>
  <sheetData>
    <row r="1" spans="1:13">
      <c r="A1" s="1181"/>
      <c r="B1" s="1181"/>
      <c r="C1" s="1181"/>
      <c r="D1" s="1181"/>
      <c r="E1" s="1181"/>
      <c r="F1" s="1181"/>
      <c r="G1" s="1181"/>
      <c r="H1" s="1181"/>
      <c r="I1" s="1181"/>
      <c r="J1" s="1181"/>
      <c r="K1" s="1181"/>
      <c r="L1" s="1181"/>
      <c r="M1" s="1181"/>
    </row>
    <row r="2" spans="1:13" ht="42" customHeight="1">
      <c r="A2" s="1180" t="s">
        <v>1386</v>
      </c>
      <c r="B2" s="1180"/>
      <c r="C2" s="1180"/>
      <c r="D2" s="1180"/>
      <c r="E2" s="1180"/>
      <c r="F2" s="1180"/>
      <c r="G2" s="1180"/>
      <c r="H2" s="1180"/>
      <c r="I2" s="1180"/>
      <c r="J2" s="1180"/>
      <c r="K2" s="1180"/>
      <c r="L2" s="1180"/>
      <c r="M2" s="1180"/>
    </row>
    <row r="3" spans="1:13" s="602" customFormat="1" ht="12.75" customHeight="1">
      <c r="A3" s="1187" t="s">
        <v>1191</v>
      </c>
      <c r="B3" s="1187" t="s">
        <v>1192</v>
      </c>
      <c r="C3" s="1187" t="s">
        <v>1193</v>
      </c>
      <c r="D3" s="1187"/>
      <c r="E3" s="1187"/>
      <c r="F3" s="1187" t="s">
        <v>1194</v>
      </c>
      <c r="G3" s="1189" t="s">
        <v>1195</v>
      </c>
      <c r="H3" s="1189" t="s">
        <v>1196</v>
      </c>
      <c r="I3" s="1182" t="s">
        <v>1197</v>
      </c>
      <c r="J3" s="1183"/>
      <c r="K3" s="1184" t="s">
        <v>1198</v>
      </c>
      <c r="L3" s="1184"/>
      <c r="M3" s="1184" t="s">
        <v>1199</v>
      </c>
    </row>
    <row r="4" spans="1:13" s="602" customFormat="1">
      <c r="A4" s="1188"/>
      <c r="B4" s="1188"/>
      <c r="C4" s="607" t="s">
        <v>1200</v>
      </c>
      <c r="D4" s="607" t="s">
        <v>1201</v>
      </c>
      <c r="E4" s="607" t="s">
        <v>1202</v>
      </c>
      <c r="F4" s="1188"/>
      <c r="G4" s="1190"/>
      <c r="H4" s="1190"/>
      <c r="I4" s="608" t="s">
        <v>781</v>
      </c>
      <c r="J4" s="608" t="s">
        <v>782</v>
      </c>
      <c r="K4" s="608" t="s">
        <v>781</v>
      </c>
      <c r="L4" s="608" t="s">
        <v>782</v>
      </c>
      <c r="M4" s="1185"/>
    </row>
    <row r="5" spans="1:13" s="602" customFormat="1" ht="8.25" customHeight="1">
      <c r="A5" s="607"/>
      <c r="B5" s="607"/>
      <c r="C5" s="607"/>
      <c r="D5" s="607"/>
      <c r="E5" s="607"/>
      <c r="F5" s="607"/>
      <c r="G5" s="607"/>
      <c r="H5" s="607"/>
      <c r="I5" s="608"/>
      <c r="J5" s="608"/>
      <c r="K5" s="608"/>
      <c r="L5" s="608"/>
      <c r="M5" s="608"/>
    </row>
    <row r="6" spans="1:13" s="602" customFormat="1" ht="17.100000000000001" customHeight="1">
      <c r="A6" s="609" t="s">
        <v>21</v>
      </c>
      <c r="B6" s="610" t="s">
        <v>1203</v>
      </c>
      <c r="C6" s="609"/>
      <c r="D6" s="609"/>
      <c r="E6" s="609"/>
      <c r="F6" s="609"/>
      <c r="G6" s="609"/>
      <c r="H6" s="609"/>
      <c r="I6" s="611"/>
      <c r="J6" s="611"/>
      <c r="K6" s="611">
        <f>SUBTOTAL(9,K7:K15)</f>
        <v>0</v>
      </c>
      <c r="L6" s="611">
        <f>SUBTOTAL(9,L7:L15)</f>
        <v>0</v>
      </c>
      <c r="M6" s="611">
        <f>SUBTOTAL(9,M7:M15)</f>
        <v>0</v>
      </c>
    </row>
    <row r="7" spans="1:13" s="602" customFormat="1" ht="17.100000000000001" customHeight="1">
      <c r="A7" s="612">
        <v>1</v>
      </c>
      <c r="B7" s="613" t="s">
        <v>1204</v>
      </c>
      <c r="C7" s="612">
        <v>12</v>
      </c>
      <c r="D7" s="612"/>
      <c r="E7" s="612"/>
      <c r="F7" s="612" t="s">
        <v>1205</v>
      </c>
      <c r="G7" s="612" t="s">
        <v>887</v>
      </c>
      <c r="H7" s="612">
        <f>SUM(C7:E7)</f>
        <v>12</v>
      </c>
      <c r="I7" s="614"/>
      <c r="J7" s="614"/>
      <c r="K7" s="614">
        <f t="shared" ref="K7:K14" si="0">H7*I7</f>
        <v>0</v>
      </c>
      <c r="L7" s="614">
        <f t="shared" ref="L7:L14" si="1">H7*J7</f>
        <v>0</v>
      </c>
      <c r="M7" s="614">
        <f t="shared" ref="M7:M14" si="2">K7+L7</f>
        <v>0</v>
      </c>
    </row>
    <row r="8" spans="1:13" s="602" customFormat="1" ht="17.100000000000001" customHeight="1">
      <c r="A8" s="612">
        <v>2</v>
      </c>
      <c r="B8" s="613" t="s">
        <v>1206</v>
      </c>
      <c r="C8" s="612">
        <f>252*1.25</f>
        <v>315</v>
      </c>
      <c r="D8" s="612">
        <v>60</v>
      </c>
      <c r="E8" s="612">
        <v>60</v>
      </c>
      <c r="F8" s="612" t="s">
        <v>1205</v>
      </c>
      <c r="G8" s="612" t="s">
        <v>887</v>
      </c>
      <c r="H8" s="612">
        <f>SUM(C8:E8)</f>
        <v>435</v>
      </c>
      <c r="I8" s="614"/>
      <c r="J8" s="614"/>
      <c r="K8" s="614">
        <f t="shared" si="0"/>
        <v>0</v>
      </c>
      <c r="L8" s="614">
        <f t="shared" si="1"/>
        <v>0</v>
      </c>
      <c r="M8" s="614">
        <f t="shared" si="2"/>
        <v>0</v>
      </c>
    </row>
    <row r="9" spans="1:13" s="603" customFormat="1" ht="17.100000000000001" customHeight="1">
      <c r="A9" s="612">
        <v>3</v>
      </c>
      <c r="B9" s="613" t="s">
        <v>1207</v>
      </c>
      <c r="C9" s="615">
        <f>342*1.25</f>
        <v>427.5</v>
      </c>
      <c r="D9" s="615">
        <f>4*11</f>
        <v>44</v>
      </c>
      <c r="E9" s="615">
        <f>4*8</f>
        <v>32</v>
      </c>
      <c r="F9" s="612" t="s">
        <v>1205</v>
      </c>
      <c r="G9" s="612" t="s">
        <v>887</v>
      </c>
      <c r="H9" s="612">
        <f>SUM(C9:E9)</f>
        <v>503.5</v>
      </c>
      <c r="I9" s="614"/>
      <c r="J9" s="614"/>
      <c r="K9" s="614">
        <f t="shared" si="0"/>
        <v>0</v>
      </c>
      <c r="L9" s="614">
        <f t="shared" si="1"/>
        <v>0</v>
      </c>
      <c r="M9" s="614">
        <f t="shared" si="2"/>
        <v>0</v>
      </c>
    </row>
    <row r="10" spans="1:13" s="603" customFormat="1" ht="17.100000000000001" customHeight="1">
      <c r="A10" s="612">
        <v>4</v>
      </c>
      <c r="B10" s="613" t="s">
        <v>1208</v>
      </c>
      <c r="C10" s="615">
        <f>40</f>
        <v>40</v>
      </c>
      <c r="D10" s="615">
        <f>4*11</f>
        <v>44</v>
      </c>
      <c r="E10" s="615">
        <f>4*8</f>
        <v>32</v>
      </c>
      <c r="F10" s="612" t="s">
        <v>1205</v>
      </c>
      <c r="G10" s="612" t="s">
        <v>887</v>
      </c>
      <c r="H10" s="612">
        <f>SUM(C10:E10)</f>
        <v>116</v>
      </c>
      <c r="I10" s="614"/>
      <c r="J10" s="614"/>
      <c r="K10" s="614">
        <f t="shared" si="0"/>
        <v>0</v>
      </c>
      <c r="L10" s="614">
        <f t="shared" si="1"/>
        <v>0</v>
      </c>
      <c r="M10" s="614">
        <f t="shared" si="2"/>
        <v>0</v>
      </c>
    </row>
    <row r="11" spans="1:13" s="603" customFormat="1" ht="17.100000000000001" customHeight="1">
      <c r="A11" s="612">
        <v>5</v>
      </c>
      <c r="B11" s="613" t="s">
        <v>1209</v>
      </c>
      <c r="C11" s="615">
        <v>20</v>
      </c>
      <c r="D11" s="615">
        <f>4*11</f>
        <v>44</v>
      </c>
      <c r="E11" s="615">
        <f>4*8</f>
        <v>32</v>
      </c>
      <c r="F11" s="612" t="s">
        <v>1205</v>
      </c>
      <c r="G11" s="612" t="s">
        <v>887</v>
      </c>
      <c r="H11" s="612">
        <f>SUM(C11:E11)</f>
        <v>96</v>
      </c>
      <c r="I11" s="614"/>
      <c r="J11" s="614"/>
      <c r="K11" s="614">
        <f t="shared" si="0"/>
        <v>0</v>
      </c>
      <c r="L11" s="614">
        <f t="shared" si="1"/>
        <v>0</v>
      </c>
      <c r="M11" s="614">
        <f t="shared" si="2"/>
        <v>0</v>
      </c>
    </row>
    <row r="12" spans="1:13" s="604" customFormat="1" ht="30" customHeight="1">
      <c r="A12" s="612">
        <v>6</v>
      </c>
      <c r="B12" s="616" t="s">
        <v>1210</v>
      </c>
      <c r="C12" s="617"/>
      <c r="D12" s="617"/>
      <c r="E12" s="617"/>
      <c r="F12" s="618" t="s">
        <v>1205</v>
      </c>
      <c r="G12" s="617" t="s">
        <v>675</v>
      </c>
      <c r="H12" s="612">
        <v>1</v>
      </c>
      <c r="I12" s="614"/>
      <c r="J12" s="614"/>
      <c r="K12" s="614">
        <f t="shared" si="0"/>
        <v>0</v>
      </c>
      <c r="L12" s="614">
        <f t="shared" si="1"/>
        <v>0</v>
      </c>
      <c r="M12" s="614">
        <f t="shared" si="2"/>
        <v>0</v>
      </c>
    </row>
    <row r="13" spans="1:13" s="604" customFormat="1" ht="30" customHeight="1">
      <c r="A13" s="612">
        <v>7</v>
      </c>
      <c r="B13" s="616" t="s">
        <v>1211</v>
      </c>
      <c r="C13" s="617"/>
      <c r="D13" s="617"/>
      <c r="E13" s="617"/>
      <c r="F13" s="618" t="s">
        <v>1016</v>
      </c>
      <c r="G13" s="617" t="s">
        <v>675</v>
      </c>
      <c r="H13" s="612">
        <v>1</v>
      </c>
      <c r="I13" s="614"/>
      <c r="J13" s="614"/>
      <c r="K13" s="614">
        <f t="shared" si="0"/>
        <v>0</v>
      </c>
      <c r="L13" s="614">
        <f t="shared" si="1"/>
        <v>0</v>
      </c>
      <c r="M13" s="614">
        <f t="shared" si="2"/>
        <v>0</v>
      </c>
    </row>
    <row r="14" spans="1:13" s="604" customFormat="1" ht="17.100000000000001" customHeight="1">
      <c r="A14" s="612">
        <v>8</v>
      </c>
      <c r="B14" s="613" t="s">
        <v>1212</v>
      </c>
      <c r="C14" s="615"/>
      <c r="D14" s="615"/>
      <c r="E14" s="615"/>
      <c r="F14" s="619" t="s">
        <v>1016</v>
      </c>
      <c r="G14" s="615" t="s">
        <v>1387</v>
      </c>
      <c r="H14" s="612">
        <f>754*0.5*0.8</f>
        <v>301.60000000000002</v>
      </c>
      <c r="I14" s="614"/>
      <c r="J14" s="614"/>
      <c r="K14" s="614">
        <f t="shared" si="0"/>
        <v>0</v>
      </c>
      <c r="L14" s="614">
        <f t="shared" si="1"/>
        <v>0</v>
      </c>
      <c r="M14" s="614">
        <f t="shared" si="2"/>
        <v>0</v>
      </c>
    </row>
    <row r="15" spans="1:13" s="604" customFormat="1" ht="17.100000000000001" customHeight="1">
      <c r="A15" s="612"/>
      <c r="B15" s="620"/>
      <c r="C15" s="621"/>
      <c r="D15" s="621"/>
      <c r="E15" s="621"/>
      <c r="F15" s="621"/>
      <c r="G15" s="621"/>
      <c r="H15" s="612"/>
      <c r="I15" s="622"/>
      <c r="J15" s="622"/>
      <c r="K15" s="614"/>
      <c r="L15" s="614"/>
      <c r="M15" s="614"/>
    </row>
    <row r="16" spans="1:13" s="602" customFormat="1" ht="17.100000000000001" customHeight="1">
      <c r="A16" s="609" t="s">
        <v>29</v>
      </c>
      <c r="B16" s="610" t="s">
        <v>1213</v>
      </c>
      <c r="C16" s="609"/>
      <c r="D16" s="609"/>
      <c r="E16" s="609"/>
      <c r="F16" s="609"/>
      <c r="G16" s="609"/>
      <c r="H16" s="609"/>
      <c r="I16" s="611"/>
      <c r="J16" s="611"/>
      <c r="K16" s="611">
        <f>SUBTOTAL(9,K17:K26)</f>
        <v>0</v>
      </c>
      <c r="L16" s="611">
        <f>SUBTOTAL(9,L17:L26)</f>
        <v>0</v>
      </c>
      <c r="M16" s="611">
        <f>SUBTOTAL(9,M17:M26)</f>
        <v>0</v>
      </c>
    </row>
    <row r="17" spans="1:13" s="602" customFormat="1" ht="17.100000000000001" customHeight="1">
      <c r="A17" s="612">
        <v>1</v>
      </c>
      <c r="B17" s="613" t="s">
        <v>1388</v>
      </c>
      <c r="C17" s="615">
        <f>187*1.25</f>
        <v>233.75</v>
      </c>
      <c r="D17" s="615"/>
      <c r="E17" s="615"/>
      <c r="F17" s="612" t="s">
        <v>1205</v>
      </c>
      <c r="G17" s="615" t="s">
        <v>887</v>
      </c>
      <c r="H17" s="612">
        <f t="shared" ref="H17:H22" si="3">SUM(C17:E17)</f>
        <v>233.75</v>
      </c>
      <c r="I17" s="614"/>
      <c r="J17" s="614"/>
      <c r="K17" s="614">
        <f t="shared" ref="K17:K25" si="4">H17*I17</f>
        <v>0</v>
      </c>
      <c r="L17" s="614">
        <f t="shared" ref="L17:L25" si="5">H17*J17</f>
        <v>0</v>
      </c>
      <c r="M17" s="614">
        <f t="shared" ref="M17:M25" si="6">K17+L17</f>
        <v>0</v>
      </c>
    </row>
    <row r="18" spans="1:13" s="602" customFormat="1" ht="17.100000000000001" customHeight="1">
      <c r="A18" s="612">
        <v>2</v>
      </c>
      <c r="B18" s="613" t="s">
        <v>1389</v>
      </c>
      <c r="C18" s="615">
        <v>24</v>
      </c>
      <c r="D18" s="615">
        <v>60</v>
      </c>
      <c r="E18" s="615">
        <v>60</v>
      </c>
      <c r="F18" s="612" t="s">
        <v>1205</v>
      </c>
      <c r="G18" s="615" t="s">
        <v>887</v>
      </c>
      <c r="H18" s="612">
        <f t="shared" si="3"/>
        <v>144</v>
      </c>
      <c r="I18" s="614"/>
      <c r="J18" s="614"/>
      <c r="K18" s="614">
        <f t="shared" si="4"/>
        <v>0</v>
      </c>
      <c r="L18" s="614">
        <f t="shared" si="5"/>
        <v>0</v>
      </c>
      <c r="M18" s="614">
        <f t="shared" si="6"/>
        <v>0</v>
      </c>
    </row>
    <row r="19" spans="1:13" s="602" customFormat="1" ht="17.100000000000001" customHeight="1">
      <c r="A19" s="612">
        <v>3</v>
      </c>
      <c r="B19" s="613" t="s">
        <v>1390</v>
      </c>
      <c r="C19" s="615">
        <v>12</v>
      </c>
      <c r="D19" s="615">
        <v>60</v>
      </c>
      <c r="E19" s="615">
        <v>60</v>
      </c>
      <c r="F19" s="612" t="s">
        <v>1205</v>
      </c>
      <c r="G19" s="615" t="s">
        <v>887</v>
      </c>
      <c r="H19" s="612">
        <f t="shared" si="3"/>
        <v>132</v>
      </c>
      <c r="I19" s="614"/>
      <c r="J19" s="614"/>
      <c r="K19" s="614">
        <f t="shared" si="4"/>
        <v>0</v>
      </c>
      <c r="L19" s="614">
        <f t="shared" si="5"/>
        <v>0</v>
      </c>
      <c r="M19" s="614">
        <f t="shared" si="6"/>
        <v>0</v>
      </c>
    </row>
    <row r="20" spans="1:13" s="602" customFormat="1" ht="17.100000000000001" customHeight="1">
      <c r="A20" s="612">
        <v>4</v>
      </c>
      <c r="B20" s="613" t="s">
        <v>1391</v>
      </c>
      <c r="C20" s="615"/>
      <c r="D20" s="615">
        <v>140</v>
      </c>
      <c r="E20" s="615">
        <v>140</v>
      </c>
      <c r="F20" s="612" t="s">
        <v>1205</v>
      </c>
      <c r="G20" s="615" t="s">
        <v>887</v>
      </c>
      <c r="H20" s="612">
        <f t="shared" si="3"/>
        <v>280</v>
      </c>
      <c r="I20" s="614"/>
      <c r="J20" s="614"/>
      <c r="K20" s="614">
        <f t="shared" si="4"/>
        <v>0</v>
      </c>
      <c r="L20" s="614">
        <f t="shared" si="5"/>
        <v>0</v>
      </c>
      <c r="M20" s="614">
        <f t="shared" si="6"/>
        <v>0</v>
      </c>
    </row>
    <row r="21" spans="1:13" s="602" customFormat="1" ht="17.100000000000001" customHeight="1">
      <c r="A21" s="612">
        <v>5</v>
      </c>
      <c r="B21" s="613" t="s">
        <v>1392</v>
      </c>
      <c r="C21" s="615"/>
      <c r="D21" s="615">
        <v>140</v>
      </c>
      <c r="E21" s="615">
        <v>140</v>
      </c>
      <c r="F21" s="612" t="s">
        <v>1205</v>
      </c>
      <c r="G21" s="615" t="s">
        <v>887</v>
      </c>
      <c r="H21" s="612">
        <f t="shared" si="3"/>
        <v>280</v>
      </c>
      <c r="I21" s="614"/>
      <c r="J21" s="614"/>
      <c r="K21" s="614">
        <f t="shared" si="4"/>
        <v>0</v>
      </c>
      <c r="L21" s="614">
        <f t="shared" si="5"/>
        <v>0</v>
      </c>
      <c r="M21" s="614">
        <f t="shared" si="6"/>
        <v>0</v>
      </c>
    </row>
    <row r="22" spans="1:13" s="602" customFormat="1" ht="17.100000000000001" customHeight="1">
      <c r="A22" s="612">
        <v>6</v>
      </c>
      <c r="B22" s="613" t="s">
        <v>1393</v>
      </c>
      <c r="C22" s="615"/>
      <c r="D22" s="615">
        <v>40</v>
      </c>
      <c r="E22" s="615">
        <v>40</v>
      </c>
      <c r="F22" s="612" t="s">
        <v>1205</v>
      </c>
      <c r="G22" s="615" t="s">
        <v>887</v>
      </c>
      <c r="H22" s="612">
        <f t="shared" si="3"/>
        <v>80</v>
      </c>
      <c r="I22" s="614"/>
      <c r="J22" s="614"/>
      <c r="K22" s="614">
        <f t="shared" si="4"/>
        <v>0</v>
      </c>
      <c r="L22" s="614">
        <f t="shared" si="5"/>
        <v>0</v>
      </c>
      <c r="M22" s="614">
        <f t="shared" si="6"/>
        <v>0</v>
      </c>
    </row>
    <row r="23" spans="1:13" s="605" customFormat="1" ht="30" customHeight="1">
      <c r="A23" s="612">
        <v>7</v>
      </c>
      <c r="B23" s="616" t="s">
        <v>1210</v>
      </c>
      <c r="C23" s="617"/>
      <c r="D23" s="617"/>
      <c r="E23" s="617"/>
      <c r="F23" s="618" t="s">
        <v>1205</v>
      </c>
      <c r="G23" s="617" t="s">
        <v>675</v>
      </c>
      <c r="H23" s="618">
        <v>1</v>
      </c>
      <c r="I23" s="614"/>
      <c r="J23" s="614"/>
      <c r="K23" s="614">
        <f t="shared" si="4"/>
        <v>0</v>
      </c>
      <c r="L23" s="614">
        <f t="shared" si="5"/>
        <v>0</v>
      </c>
      <c r="M23" s="614">
        <f t="shared" si="6"/>
        <v>0</v>
      </c>
    </row>
    <row r="24" spans="1:13" s="605" customFormat="1" ht="30" customHeight="1">
      <c r="A24" s="612">
        <v>8</v>
      </c>
      <c r="B24" s="616" t="s">
        <v>1211</v>
      </c>
      <c r="C24" s="617"/>
      <c r="D24" s="617"/>
      <c r="E24" s="617"/>
      <c r="F24" s="618" t="s">
        <v>1016</v>
      </c>
      <c r="G24" s="617" t="s">
        <v>675</v>
      </c>
      <c r="H24" s="618">
        <v>1</v>
      </c>
      <c r="I24" s="614"/>
      <c r="J24" s="614"/>
      <c r="K24" s="614">
        <f t="shared" si="4"/>
        <v>0</v>
      </c>
      <c r="L24" s="614">
        <f t="shared" si="5"/>
        <v>0</v>
      </c>
      <c r="M24" s="614">
        <f t="shared" si="6"/>
        <v>0</v>
      </c>
    </row>
    <row r="25" spans="1:13" s="602" customFormat="1" ht="17.100000000000001" customHeight="1">
      <c r="A25" s="612">
        <v>9</v>
      </c>
      <c r="B25" s="613" t="s">
        <v>1212</v>
      </c>
      <c r="C25" s="615"/>
      <c r="D25" s="615"/>
      <c r="E25" s="615"/>
      <c r="F25" s="619" t="s">
        <v>1016</v>
      </c>
      <c r="G25" s="615" t="s">
        <v>1387</v>
      </c>
      <c r="H25" s="612">
        <f>H17*0.5*0.9</f>
        <v>105.1875</v>
      </c>
      <c r="I25" s="614"/>
      <c r="J25" s="614"/>
      <c r="K25" s="614">
        <f t="shared" si="4"/>
        <v>0</v>
      </c>
      <c r="L25" s="614">
        <f t="shared" si="5"/>
        <v>0</v>
      </c>
      <c r="M25" s="614">
        <f t="shared" si="6"/>
        <v>0</v>
      </c>
    </row>
    <row r="26" spans="1:13" s="602" customFormat="1" ht="17.100000000000001" customHeight="1">
      <c r="A26" s="612">
        <v>10</v>
      </c>
      <c r="B26" s="610"/>
      <c r="C26" s="609"/>
      <c r="D26" s="609"/>
      <c r="E26" s="609"/>
      <c r="F26" s="609"/>
      <c r="G26" s="609"/>
      <c r="H26" s="612">
        <f>SUM(C26:E26)</f>
        <v>0</v>
      </c>
      <c r="I26" s="611"/>
      <c r="J26" s="611"/>
      <c r="K26" s="611"/>
      <c r="L26" s="611"/>
      <c r="M26" s="611"/>
    </row>
    <row r="27" spans="1:13" s="602" customFormat="1" ht="17.100000000000001" customHeight="1">
      <c r="A27" s="609" t="s">
        <v>31</v>
      </c>
      <c r="B27" s="610" t="s">
        <v>1214</v>
      </c>
      <c r="C27" s="609"/>
      <c r="D27" s="609"/>
      <c r="E27" s="609"/>
      <c r="F27" s="609"/>
      <c r="G27" s="609"/>
      <c r="H27" s="609"/>
      <c r="I27" s="611"/>
      <c r="J27" s="611"/>
      <c r="K27" s="611">
        <f>SUBTOTAL(9,K28:K43)</f>
        <v>0</v>
      </c>
      <c r="L27" s="611">
        <f>SUBTOTAL(9,L28:L43)</f>
        <v>0</v>
      </c>
      <c r="M27" s="611">
        <f>SUBTOTAL(9,M28:M43)</f>
        <v>0</v>
      </c>
    </row>
    <row r="28" spans="1:13" s="602" customFormat="1" ht="17.100000000000001" customHeight="1">
      <c r="A28" s="612">
        <v>1</v>
      </c>
      <c r="B28" s="616" t="s">
        <v>1215</v>
      </c>
      <c r="C28" s="615"/>
      <c r="D28" s="615">
        <v>1</v>
      </c>
      <c r="E28" s="615"/>
      <c r="F28" s="619" t="s">
        <v>1277</v>
      </c>
      <c r="G28" s="615" t="s">
        <v>46</v>
      </c>
      <c r="H28" s="612">
        <f t="shared" ref="H28:H43" si="7">SUM(C28:E28)</f>
        <v>1</v>
      </c>
      <c r="I28" s="614"/>
      <c r="J28" s="614"/>
      <c r="K28" s="614">
        <f>H28*I28</f>
        <v>0</v>
      </c>
      <c r="L28" s="614">
        <f>H28*J28</f>
        <v>0</v>
      </c>
      <c r="M28" s="614">
        <f>K28+L28</f>
        <v>0</v>
      </c>
    </row>
    <row r="29" spans="1:13" s="602" customFormat="1" ht="17.100000000000001" customHeight="1">
      <c r="A29" s="612">
        <v>3</v>
      </c>
      <c r="B29" s="616" t="s">
        <v>1216</v>
      </c>
      <c r="C29" s="615"/>
      <c r="D29" s="615">
        <v>11</v>
      </c>
      <c r="E29" s="615">
        <v>8</v>
      </c>
      <c r="F29" s="619" t="s">
        <v>1277</v>
      </c>
      <c r="G29" s="615" t="s">
        <v>46</v>
      </c>
      <c r="H29" s="612">
        <f t="shared" si="7"/>
        <v>19</v>
      </c>
      <c r="I29" s="614"/>
      <c r="J29" s="614"/>
      <c r="K29" s="614">
        <f t="shared" ref="K29:K42" si="8">H29*I29</f>
        <v>0</v>
      </c>
      <c r="L29" s="614">
        <f t="shared" ref="L29:L42" si="9">H29*J29</f>
        <v>0</v>
      </c>
      <c r="M29" s="614">
        <f t="shared" ref="M29:M42" si="10">K29+L29</f>
        <v>0</v>
      </c>
    </row>
    <row r="30" spans="1:13" s="602" customFormat="1" ht="17.100000000000001" customHeight="1">
      <c r="A30" s="612">
        <v>4</v>
      </c>
      <c r="B30" s="959" t="s">
        <v>1217</v>
      </c>
      <c r="C30" s="615"/>
      <c r="D30" s="615">
        <v>11</v>
      </c>
      <c r="E30" s="615">
        <v>8</v>
      </c>
      <c r="F30" s="619" t="s">
        <v>1277</v>
      </c>
      <c r="G30" s="615" t="s">
        <v>46</v>
      </c>
      <c r="H30" s="612">
        <f t="shared" si="7"/>
        <v>19</v>
      </c>
      <c r="I30" s="614"/>
      <c r="J30" s="614"/>
      <c r="K30" s="614">
        <f t="shared" si="8"/>
        <v>0</v>
      </c>
      <c r="L30" s="614">
        <f t="shared" si="9"/>
        <v>0</v>
      </c>
      <c r="M30" s="614">
        <f t="shared" si="10"/>
        <v>0</v>
      </c>
    </row>
    <row r="31" spans="1:13" s="602" customFormat="1" ht="17.100000000000001" customHeight="1">
      <c r="A31" s="612">
        <v>5</v>
      </c>
      <c r="B31" s="616" t="s">
        <v>1218</v>
      </c>
      <c r="C31" s="615"/>
      <c r="D31" s="615">
        <v>11</v>
      </c>
      <c r="E31" s="615">
        <v>8</v>
      </c>
      <c r="F31" s="619" t="s">
        <v>1277</v>
      </c>
      <c r="G31" s="615" t="s">
        <v>4</v>
      </c>
      <c r="H31" s="612">
        <f t="shared" si="7"/>
        <v>19</v>
      </c>
      <c r="I31" s="614"/>
      <c r="J31" s="614"/>
      <c r="K31" s="614">
        <f t="shared" si="8"/>
        <v>0</v>
      </c>
      <c r="L31" s="614">
        <f t="shared" si="9"/>
        <v>0</v>
      </c>
      <c r="M31" s="614">
        <f t="shared" si="10"/>
        <v>0</v>
      </c>
    </row>
    <row r="32" spans="1:13" s="602" customFormat="1" ht="17.100000000000001" customHeight="1">
      <c r="A32" s="612">
        <v>6</v>
      </c>
      <c r="B32" s="616" t="s">
        <v>1219</v>
      </c>
      <c r="C32" s="615"/>
      <c r="D32" s="615">
        <v>11</v>
      </c>
      <c r="E32" s="615">
        <v>8</v>
      </c>
      <c r="F32" s="619" t="s">
        <v>1277</v>
      </c>
      <c r="G32" s="615" t="s">
        <v>4</v>
      </c>
      <c r="H32" s="612">
        <f t="shared" si="7"/>
        <v>19</v>
      </c>
      <c r="I32" s="614"/>
      <c r="J32" s="614"/>
      <c r="K32" s="614">
        <f t="shared" si="8"/>
        <v>0</v>
      </c>
      <c r="L32" s="614">
        <f t="shared" si="9"/>
        <v>0</v>
      </c>
      <c r="M32" s="614">
        <f t="shared" si="10"/>
        <v>0</v>
      </c>
    </row>
    <row r="33" spans="1:13" s="602" customFormat="1" ht="17.100000000000001" customHeight="1">
      <c r="A33" s="612">
        <v>7</v>
      </c>
      <c r="B33" s="616" t="s">
        <v>1220</v>
      </c>
      <c r="C33" s="615"/>
      <c r="D33" s="615">
        <v>11</v>
      </c>
      <c r="E33" s="615">
        <v>8</v>
      </c>
      <c r="F33" s="619" t="s">
        <v>1277</v>
      </c>
      <c r="G33" s="615" t="s">
        <v>46</v>
      </c>
      <c r="H33" s="612">
        <f t="shared" si="7"/>
        <v>19</v>
      </c>
      <c r="I33" s="614"/>
      <c r="J33" s="614"/>
      <c r="K33" s="614">
        <f t="shared" si="8"/>
        <v>0</v>
      </c>
      <c r="L33" s="614">
        <f t="shared" si="9"/>
        <v>0</v>
      </c>
      <c r="M33" s="614">
        <f t="shared" si="10"/>
        <v>0</v>
      </c>
    </row>
    <row r="34" spans="1:13" s="602" customFormat="1" ht="17.100000000000001" customHeight="1">
      <c r="A34" s="612">
        <v>8</v>
      </c>
      <c r="B34" s="616" t="s">
        <v>1221</v>
      </c>
      <c r="C34" s="615"/>
      <c r="D34" s="615">
        <v>11</v>
      </c>
      <c r="E34" s="615">
        <v>8</v>
      </c>
      <c r="F34" s="619" t="s">
        <v>1277</v>
      </c>
      <c r="G34" s="615" t="s">
        <v>4</v>
      </c>
      <c r="H34" s="612">
        <f t="shared" si="7"/>
        <v>19</v>
      </c>
      <c r="I34" s="614"/>
      <c r="J34" s="614"/>
      <c r="K34" s="614">
        <f t="shared" si="8"/>
        <v>0</v>
      </c>
      <c r="L34" s="614">
        <f t="shared" si="9"/>
        <v>0</v>
      </c>
      <c r="M34" s="614">
        <f t="shared" si="10"/>
        <v>0</v>
      </c>
    </row>
    <row r="35" spans="1:13" s="602" customFormat="1" ht="17.100000000000001" customHeight="1">
      <c r="A35" s="612">
        <v>9</v>
      </c>
      <c r="B35" s="616" t="s">
        <v>1222</v>
      </c>
      <c r="C35" s="615"/>
      <c r="D35" s="615">
        <v>11</v>
      </c>
      <c r="E35" s="615">
        <v>8</v>
      </c>
      <c r="F35" s="619" t="s">
        <v>1277</v>
      </c>
      <c r="G35" s="615" t="s">
        <v>46</v>
      </c>
      <c r="H35" s="612">
        <f t="shared" si="7"/>
        <v>19</v>
      </c>
      <c r="I35" s="614"/>
      <c r="J35" s="614"/>
      <c r="K35" s="614">
        <f t="shared" si="8"/>
        <v>0</v>
      </c>
      <c r="L35" s="614">
        <f t="shared" si="9"/>
        <v>0</v>
      </c>
      <c r="M35" s="614">
        <f t="shared" si="10"/>
        <v>0</v>
      </c>
    </row>
    <row r="36" spans="1:13" s="602" customFormat="1" ht="17.100000000000001" customHeight="1">
      <c r="A36" s="612">
        <v>10</v>
      </c>
      <c r="B36" s="616" t="s">
        <v>1223</v>
      </c>
      <c r="C36" s="615"/>
      <c r="D36" s="615">
        <v>11</v>
      </c>
      <c r="E36" s="615">
        <v>8</v>
      </c>
      <c r="F36" s="619" t="s">
        <v>1277</v>
      </c>
      <c r="G36" s="615" t="s">
        <v>4</v>
      </c>
      <c r="H36" s="612">
        <f t="shared" si="7"/>
        <v>19</v>
      </c>
      <c r="I36" s="614"/>
      <c r="J36" s="614"/>
      <c r="K36" s="614">
        <f t="shared" si="8"/>
        <v>0</v>
      </c>
      <c r="L36" s="614">
        <f t="shared" si="9"/>
        <v>0</v>
      </c>
      <c r="M36" s="614">
        <f t="shared" si="10"/>
        <v>0</v>
      </c>
    </row>
    <row r="37" spans="1:13" s="602" customFormat="1" ht="17.100000000000001" customHeight="1">
      <c r="A37" s="612">
        <v>11</v>
      </c>
      <c r="B37" s="616" t="s">
        <v>1224</v>
      </c>
      <c r="C37" s="615"/>
      <c r="D37" s="615">
        <v>11</v>
      </c>
      <c r="E37" s="615">
        <v>8</v>
      </c>
      <c r="F37" s="619" t="s">
        <v>1277</v>
      </c>
      <c r="G37" s="615" t="s">
        <v>4</v>
      </c>
      <c r="H37" s="612">
        <f t="shared" si="7"/>
        <v>19</v>
      </c>
      <c r="I37" s="614"/>
      <c r="J37" s="614"/>
      <c r="K37" s="614">
        <f t="shared" si="8"/>
        <v>0</v>
      </c>
      <c r="L37" s="614">
        <f t="shared" si="9"/>
        <v>0</v>
      </c>
      <c r="M37" s="614">
        <f t="shared" si="10"/>
        <v>0</v>
      </c>
    </row>
    <row r="38" spans="1:13" s="602" customFormat="1" ht="43.9" customHeight="1">
      <c r="A38" s="612">
        <v>12</v>
      </c>
      <c r="B38" s="616" t="s">
        <v>1225</v>
      </c>
      <c r="C38" s="615"/>
      <c r="D38" s="615">
        <v>23</v>
      </c>
      <c r="E38" s="615">
        <v>16</v>
      </c>
      <c r="F38" s="619" t="s">
        <v>1277</v>
      </c>
      <c r="G38" s="615" t="s">
        <v>4</v>
      </c>
      <c r="H38" s="612">
        <f t="shared" si="7"/>
        <v>39</v>
      </c>
      <c r="I38" s="614"/>
      <c r="J38" s="614"/>
      <c r="K38" s="614">
        <f t="shared" si="8"/>
        <v>0</v>
      </c>
      <c r="L38" s="614">
        <f t="shared" si="9"/>
        <v>0</v>
      </c>
      <c r="M38" s="614">
        <f t="shared" si="10"/>
        <v>0</v>
      </c>
    </row>
    <row r="39" spans="1:13" s="602" customFormat="1" ht="17.100000000000001" customHeight="1">
      <c r="A39" s="612">
        <v>13</v>
      </c>
      <c r="B39" s="616" t="s">
        <v>1226</v>
      </c>
      <c r="C39" s="615"/>
      <c r="D39" s="615">
        <v>11</v>
      </c>
      <c r="E39" s="615">
        <v>8</v>
      </c>
      <c r="F39" s="619" t="s">
        <v>1277</v>
      </c>
      <c r="G39" s="615" t="s">
        <v>4</v>
      </c>
      <c r="H39" s="612">
        <f t="shared" si="7"/>
        <v>19</v>
      </c>
      <c r="I39" s="614"/>
      <c r="J39" s="614"/>
      <c r="K39" s="614">
        <f t="shared" si="8"/>
        <v>0</v>
      </c>
      <c r="L39" s="614">
        <f t="shared" si="9"/>
        <v>0</v>
      </c>
      <c r="M39" s="614">
        <f t="shared" si="10"/>
        <v>0</v>
      </c>
    </row>
    <row r="40" spans="1:13" s="602" customFormat="1" ht="40.9" customHeight="1">
      <c r="A40" s="612">
        <v>14</v>
      </c>
      <c r="B40" s="960" t="s">
        <v>1394</v>
      </c>
      <c r="C40" s="615"/>
      <c r="D40" s="615">
        <v>11</v>
      </c>
      <c r="E40" s="615">
        <v>8</v>
      </c>
      <c r="F40" s="619" t="s">
        <v>1016</v>
      </c>
      <c r="G40" s="615" t="s">
        <v>4</v>
      </c>
      <c r="H40" s="612">
        <f t="shared" si="7"/>
        <v>19</v>
      </c>
      <c r="I40" s="614"/>
      <c r="J40" s="614"/>
      <c r="K40" s="614">
        <f t="shared" si="8"/>
        <v>0</v>
      </c>
      <c r="L40" s="614">
        <f t="shared" si="9"/>
        <v>0</v>
      </c>
      <c r="M40" s="614">
        <f t="shared" si="10"/>
        <v>0</v>
      </c>
    </row>
    <row r="41" spans="1:13" s="602" customFormat="1" ht="30" customHeight="1">
      <c r="A41" s="612">
        <v>15</v>
      </c>
      <c r="B41" s="616" t="s">
        <v>1210</v>
      </c>
      <c r="C41" s="617"/>
      <c r="D41" s="617"/>
      <c r="E41" s="617"/>
      <c r="F41" s="618" t="s">
        <v>1205</v>
      </c>
      <c r="G41" s="617" t="s">
        <v>675</v>
      </c>
      <c r="H41" s="612">
        <v>1</v>
      </c>
      <c r="I41" s="614"/>
      <c r="J41" s="614"/>
      <c r="K41" s="614">
        <f>H41*I41</f>
        <v>0</v>
      </c>
      <c r="L41" s="614">
        <f>H41*J41</f>
        <v>0</v>
      </c>
      <c r="M41" s="614">
        <f>K41+L41</f>
        <v>0</v>
      </c>
    </row>
    <row r="42" spans="1:13" s="602" customFormat="1" ht="30" customHeight="1">
      <c r="A42" s="612">
        <v>16</v>
      </c>
      <c r="B42" s="616" t="s">
        <v>1227</v>
      </c>
      <c r="C42" s="617"/>
      <c r="D42" s="617"/>
      <c r="E42" s="617"/>
      <c r="F42" s="618" t="s">
        <v>1016</v>
      </c>
      <c r="G42" s="617" t="s">
        <v>675</v>
      </c>
      <c r="H42" s="612">
        <v>1</v>
      </c>
      <c r="I42" s="614"/>
      <c r="J42" s="614"/>
      <c r="K42" s="614">
        <f t="shared" si="8"/>
        <v>0</v>
      </c>
      <c r="L42" s="614">
        <f t="shared" si="9"/>
        <v>0</v>
      </c>
      <c r="M42" s="614">
        <f t="shared" si="10"/>
        <v>0</v>
      </c>
    </row>
    <row r="43" spans="1:13" s="602" customFormat="1" ht="17.100000000000001" customHeight="1">
      <c r="A43" s="612">
        <v>17</v>
      </c>
      <c r="B43" s="610"/>
      <c r="C43" s="609"/>
      <c r="D43" s="609"/>
      <c r="E43" s="609"/>
      <c r="F43" s="609"/>
      <c r="G43" s="609"/>
      <c r="H43" s="612">
        <f t="shared" si="7"/>
        <v>0</v>
      </c>
      <c r="I43" s="611"/>
      <c r="J43" s="611"/>
      <c r="K43" s="611"/>
      <c r="L43" s="611"/>
      <c r="M43" s="611"/>
    </row>
    <row r="44" spans="1:13" s="602" customFormat="1" ht="17.100000000000001" customHeight="1">
      <c r="A44" s="609" t="s">
        <v>32</v>
      </c>
      <c r="B44" s="610" t="s">
        <v>1228</v>
      </c>
      <c r="C44" s="609"/>
      <c r="D44" s="609"/>
      <c r="E44" s="609"/>
      <c r="F44" s="609"/>
      <c r="G44" s="609"/>
      <c r="H44" s="612"/>
      <c r="I44" s="611"/>
      <c r="J44" s="611"/>
      <c r="K44" s="611">
        <f>SUBTOTAL(9,K45:K52)</f>
        <v>0</v>
      </c>
      <c r="L44" s="611">
        <f>SUBTOTAL(9,L45:L52)</f>
        <v>0</v>
      </c>
      <c r="M44" s="611">
        <f>SUBTOTAL(9,M45:M52)</f>
        <v>0</v>
      </c>
    </row>
    <row r="45" spans="1:13" s="602" customFormat="1" ht="17.100000000000001" customHeight="1">
      <c r="A45" s="612">
        <v>1</v>
      </c>
      <c r="B45" s="613" t="s">
        <v>1395</v>
      </c>
      <c r="C45" s="615">
        <v>740</v>
      </c>
      <c r="D45" s="615">
        <v>28</v>
      </c>
      <c r="E45" s="615"/>
      <c r="F45" s="612" t="s">
        <v>1205</v>
      </c>
      <c r="G45" s="623" t="s">
        <v>887</v>
      </c>
      <c r="H45" s="612">
        <f>SUM(C45:E45)</f>
        <v>768</v>
      </c>
      <c r="I45" s="614"/>
      <c r="J45" s="614"/>
      <c r="K45" s="614">
        <f t="shared" ref="K45:K51" si="11">H45*I45</f>
        <v>0</v>
      </c>
      <c r="L45" s="614">
        <f t="shared" ref="L45:L51" si="12">H45*J45</f>
        <v>0</v>
      </c>
      <c r="M45" s="614">
        <f t="shared" ref="M45:M51" si="13">K45+L45</f>
        <v>0</v>
      </c>
    </row>
    <row r="46" spans="1:13" s="602" customFormat="1" ht="17.100000000000001" customHeight="1">
      <c r="A46" s="612">
        <v>2</v>
      </c>
      <c r="B46" s="613" t="s">
        <v>1390</v>
      </c>
      <c r="C46" s="615"/>
      <c r="D46" s="615">
        <v>60</v>
      </c>
      <c r="E46" s="615">
        <v>60</v>
      </c>
      <c r="F46" s="612" t="s">
        <v>1205</v>
      </c>
      <c r="G46" s="623" t="s">
        <v>887</v>
      </c>
      <c r="H46" s="612">
        <f>SUM(C46:E46)</f>
        <v>120</v>
      </c>
      <c r="I46" s="614"/>
      <c r="J46" s="614"/>
      <c r="K46" s="614">
        <f t="shared" si="11"/>
        <v>0</v>
      </c>
      <c r="L46" s="614">
        <f t="shared" si="12"/>
        <v>0</v>
      </c>
      <c r="M46" s="614">
        <f t="shared" si="13"/>
        <v>0</v>
      </c>
    </row>
    <row r="47" spans="1:13" s="602" customFormat="1" ht="17.100000000000001" customHeight="1">
      <c r="A47" s="612">
        <v>3</v>
      </c>
      <c r="B47" s="613" t="s">
        <v>1229</v>
      </c>
      <c r="C47" s="615"/>
      <c r="D47" s="615"/>
      <c r="E47" s="615"/>
      <c r="F47" s="612" t="s">
        <v>1205</v>
      </c>
      <c r="G47" s="623" t="s">
        <v>678</v>
      </c>
      <c r="H47" s="612">
        <v>50</v>
      </c>
      <c r="I47" s="614"/>
      <c r="J47" s="614"/>
      <c r="K47" s="614">
        <f t="shared" si="11"/>
        <v>0</v>
      </c>
      <c r="L47" s="614">
        <f t="shared" si="12"/>
        <v>0</v>
      </c>
      <c r="M47" s="614">
        <f t="shared" si="13"/>
        <v>0</v>
      </c>
    </row>
    <row r="48" spans="1:13" s="602" customFormat="1" ht="17.100000000000001" customHeight="1">
      <c r="A48" s="612">
        <v>4</v>
      </c>
      <c r="B48" s="613" t="s">
        <v>1230</v>
      </c>
      <c r="C48" s="615"/>
      <c r="D48" s="615">
        <v>4</v>
      </c>
      <c r="E48" s="615">
        <v>4</v>
      </c>
      <c r="F48" s="612" t="s">
        <v>1016</v>
      </c>
      <c r="G48" s="623" t="s">
        <v>4</v>
      </c>
      <c r="H48" s="612">
        <f>SUM(C48:E48)</f>
        <v>8</v>
      </c>
      <c r="I48" s="614"/>
      <c r="J48" s="614"/>
      <c r="K48" s="614">
        <f t="shared" si="11"/>
        <v>0</v>
      </c>
      <c r="L48" s="614">
        <f t="shared" si="12"/>
        <v>0</v>
      </c>
      <c r="M48" s="614">
        <f t="shared" si="13"/>
        <v>0</v>
      </c>
    </row>
    <row r="49" spans="1:13" s="602" customFormat="1" ht="30" customHeight="1">
      <c r="A49" s="612">
        <v>5</v>
      </c>
      <c r="B49" s="616" t="s">
        <v>1210</v>
      </c>
      <c r="C49" s="617"/>
      <c r="D49" s="617"/>
      <c r="E49" s="617"/>
      <c r="F49" s="618" t="s">
        <v>1205</v>
      </c>
      <c r="G49" s="617" t="s">
        <v>675</v>
      </c>
      <c r="H49" s="612">
        <v>1</v>
      </c>
      <c r="I49" s="614"/>
      <c r="J49" s="614"/>
      <c r="K49" s="614">
        <f t="shared" si="11"/>
        <v>0</v>
      </c>
      <c r="L49" s="614">
        <f t="shared" si="12"/>
        <v>0</v>
      </c>
      <c r="M49" s="614">
        <f t="shared" si="13"/>
        <v>0</v>
      </c>
    </row>
    <row r="50" spans="1:13" s="602" customFormat="1" ht="30" customHeight="1">
      <c r="A50" s="612">
        <v>6</v>
      </c>
      <c r="B50" s="616" t="s">
        <v>1227</v>
      </c>
      <c r="C50" s="617"/>
      <c r="D50" s="617"/>
      <c r="E50" s="617"/>
      <c r="F50" s="618" t="s">
        <v>1016</v>
      </c>
      <c r="G50" s="617" t="s">
        <v>675</v>
      </c>
      <c r="H50" s="612">
        <v>1</v>
      </c>
      <c r="I50" s="614"/>
      <c r="J50" s="614"/>
      <c r="K50" s="614">
        <f t="shared" si="11"/>
        <v>0</v>
      </c>
      <c r="L50" s="614">
        <f t="shared" si="12"/>
        <v>0</v>
      </c>
      <c r="M50" s="614">
        <f t="shared" si="13"/>
        <v>0</v>
      </c>
    </row>
    <row r="51" spans="1:13" s="602" customFormat="1" ht="17.100000000000001" customHeight="1">
      <c r="A51" s="612">
        <v>7</v>
      </c>
      <c r="B51" s="613" t="s">
        <v>1212</v>
      </c>
      <c r="C51" s="615"/>
      <c r="D51" s="615"/>
      <c r="E51" s="615"/>
      <c r="F51" s="619" t="s">
        <v>1016</v>
      </c>
      <c r="G51" s="615" t="s">
        <v>1387</v>
      </c>
      <c r="H51" s="612">
        <f>H45*0.5*0.9</f>
        <v>345.6</v>
      </c>
      <c r="I51" s="614"/>
      <c r="J51" s="614"/>
      <c r="K51" s="614">
        <f t="shared" si="11"/>
        <v>0</v>
      </c>
      <c r="L51" s="614">
        <f t="shared" si="12"/>
        <v>0</v>
      </c>
      <c r="M51" s="614">
        <f t="shared" si="13"/>
        <v>0</v>
      </c>
    </row>
    <row r="52" spans="1:13" s="602" customFormat="1" ht="17.100000000000001" customHeight="1">
      <c r="A52" s="612">
        <v>8</v>
      </c>
      <c r="B52" s="613"/>
      <c r="C52" s="615"/>
      <c r="D52" s="615"/>
      <c r="E52" s="615"/>
      <c r="F52" s="619"/>
      <c r="G52" s="615"/>
      <c r="H52" s="612"/>
      <c r="I52" s="614"/>
      <c r="J52" s="614"/>
      <c r="K52" s="614"/>
      <c r="L52" s="614"/>
      <c r="M52" s="614"/>
    </row>
    <row r="53" spans="1:13" s="602" customFormat="1" ht="17.100000000000001" customHeight="1">
      <c r="A53" s="609" t="s">
        <v>33</v>
      </c>
      <c r="B53" s="610" t="s">
        <v>1231</v>
      </c>
      <c r="C53" s="609"/>
      <c r="D53" s="609"/>
      <c r="E53" s="609"/>
      <c r="F53" s="609"/>
      <c r="G53" s="609"/>
      <c r="H53" s="612"/>
      <c r="I53" s="611"/>
      <c r="J53" s="611"/>
      <c r="K53" s="611">
        <f>SUBTOTAL(9,K54:K61)</f>
        <v>0</v>
      </c>
      <c r="L53" s="611">
        <f>SUBTOTAL(9,L54:L61)</f>
        <v>0</v>
      </c>
      <c r="M53" s="611">
        <f>SUBTOTAL(9,M54:M61)</f>
        <v>0</v>
      </c>
    </row>
    <row r="54" spans="1:13" s="602" customFormat="1" ht="17.100000000000001" customHeight="1">
      <c r="A54" s="612">
        <v>1</v>
      </c>
      <c r="B54" s="613" t="s">
        <v>1232</v>
      </c>
      <c r="C54" s="615"/>
      <c r="D54" s="615">
        <v>1</v>
      </c>
      <c r="E54" s="615">
        <v>1</v>
      </c>
      <c r="F54" s="612" t="s">
        <v>1233</v>
      </c>
      <c r="G54" s="623" t="s">
        <v>4</v>
      </c>
      <c r="H54" s="612">
        <f t="shared" ref="H54:H61" si="14">SUM(C54:E54)</f>
        <v>2</v>
      </c>
      <c r="I54" s="614"/>
      <c r="J54" s="614"/>
      <c r="K54" s="614">
        <f t="shared" ref="K54:K61" si="15">H54*I54</f>
        <v>0</v>
      </c>
      <c r="L54" s="614">
        <f t="shared" ref="L54:L61" si="16">H54*J54</f>
        <v>0</v>
      </c>
      <c r="M54" s="614">
        <f t="shared" ref="M54:M61" si="17">K54+L54</f>
        <v>0</v>
      </c>
    </row>
    <row r="55" spans="1:13" s="602" customFormat="1" ht="17.100000000000001" customHeight="1">
      <c r="A55" s="612">
        <v>2</v>
      </c>
      <c r="B55" s="613" t="s">
        <v>1234</v>
      </c>
      <c r="C55" s="615"/>
      <c r="D55" s="615">
        <v>2</v>
      </c>
      <c r="E55" s="615">
        <v>2</v>
      </c>
      <c r="F55" s="612" t="s">
        <v>1235</v>
      </c>
      <c r="G55" s="623" t="s">
        <v>4</v>
      </c>
      <c r="H55" s="612">
        <v>2</v>
      </c>
      <c r="I55" s="614"/>
      <c r="J55" s="614"/>
      <c r="K55" s="614">
        <f t="shared" si="15"/>
        <v>0</v>
      </c>
      <c r="L55" s="614">
        <f t="shared" si="16"/>
        <v>0</v>
      </c>
      <c r="M55" s="614">
        <f t="shared" si="17"/>
        <v>0</v>
      </c>
    </row>
    <row r="56" spans="1:13" s="602" customFormat="1" ht="17.100000000000001" customHeight="1">
      <c r="A56" s="612">
        <v>3</v>
      </c>
      <c r="B56" s="613" t="s">
        <v>1236</v>
      </c>
      <c r="C56" s="615"/>
      <c r="D56" s="615">
        <v>2</v>
      </c>
      <c r="E56" s="615">
        <v>2</v>
      </c>
      <c r="F56" s="612" t="s">
        <v>1235</v>
      </c>
      <c r="G56" s="623" t="s">
        <v>4</v>
      </c>
      <c r="H56" s="612">
        <v>2</v>
      </c>
      <c r="I56" s="614"/>
      <c r="J56" s="614"/>
      <c r="K56" s="614">
        <f t="shared" si="15"/>
        <v>0</v>
      </c>
      <c r="L56" s="614">
        <f t="shared" si="16"/>
        <v>0</v>
      </c>
      <c r="M56" s="614">
        <f t="shared" si="17"/>
        <v>0</v>
      </c>
    </row>
    <row r="57" spans="1:13" s="602" customFormat="1" ht="17.100000000000001" customHeight="1">
      <c r="A57" s="612">
        <v>4</v>
      </c>
      <c r="B57" s="613" t="s">
        <v>1237</v>
      </c>
      <c r="C57" s="615"/>
      <c r="D57" s="615">
        <v>1</v>
      </c>
      <c r="E57" s="615">
        <v>1</v>
      </c>
      <c r="F57" s="612" t="s">
        <v>1016</v>
      </c>
      <c r="G57" s="623" t="s">
        <v>4</v>
      </c>
      <c r="H57" s="612">
        <v>1</v>
      </c>
      <c r="I57" s="614"/>
      <c r="J57" s="614"/>
      <c r="K57" s="614">
        <f t="shared" si="15"/>
        <v>0</v>
      </c>
      <c r="L57" s="614">
        <f t="shared" si="16"/>
        <v>0</v>
      </c>
      <c r="M57" s="614">
        <f t="shared" si="17"/>
        <v>0</v>
      </c>
    </row>
    <row r="58" spans="1:13" s="602" customFormat="1" ht="17.100000000000001" customHeight="1">
      <c r="A58" s="612">
        <v>5</v>
      </c>
      <c r="B58" s="613" t="s">
        <v>1238</v>
      </c>
      <c r="C58" s="615"/>
      <c r="D58" s="615">
        <v>1</v>
      </c>
      <c r="E58" s="615">
        <v>1</v>
      </c>
      <c r="F58" s="612" t="s">
        <v>1016</v>
      </c>
      <c r="G58" s="623" t="s">
        <v>4</v>
      </c>
      <c r="H58" s="612">
        <v>1</v>
      </c>
      <c r="I58" s="614"/>
      <c r="J58" s="614"/>
      <c r="K58" s="614">
        <f t="shared" si="15"/>
        <v>0</v>
      </c>
      <c r="L58" s="614">
        <f t="shared" si="16"/>
        <v>0</v>
      </c>
      <c r="M58" s="614">
        <f t="shared" si="17"/>
        <v>0</v>
      </c>
    </row>
    <row r="59" spans="1:13" s="602" customFormat="1" ht="30" customHeight="1">
      <c r="A59" s="612">
        <v>6</v>
      </c>
      <c r="B59" s="616" t="s">
        <v>1210</v>
      </c>
      <c r="C59" s="617"/>
      <c r="D59" s="617"/>
      <c r="E59" s="617"/>
      <c r="F59" s="618" t="s">
        <v>1016</v>
      </c>
      <c r="G59" s="617" t="s">
        <v>46</v>
      </c>
      <c r="H59" s="612">
        <v>1</v>
      </c>
      <c r="I59" s="614"/>
      <c r="J59" s="614"/>
      <c r="K59" s="614">
        <f t="shared" si="15"/>
        <v>0</v>
      </c>
      <c r="L59" s="614">
        <f t="shared" si="16"/>
        <v>0</v>
      </c>
      <c r="M59" s="614">
        <f t="shared" si="17"/>
        <v>0</v>
      </c>
    </row>
    <row r="60" spans="1:13" s="602" customFormat="1" ht="30" customHeight="1">
      <c r="A60" s="612">
        <v>7</v>
      </c>
      <c r="B60" s="616" t="s">
        <v>1227</v>
      </c>
      <c r="C60" s="617"/>
      <c r="D60" s="617"/>
      <c r="E60" s="617"/>
      <c r="F60" s="618"/>
      <c r="G60" s="617" t="s">
        <v>675</v>
      </c>
      <c r="H60" s="612">
        <v>1</v>
      </c>
      <c r="I60" s="614"/>
      <c r="J60" s="614"/>
      <c r="K60" s="614">
        <f t="shared" si="15"/>
        <v>0</v>
      </c>
      <c r="L60" s="614">
        <f t="shared" si="16"/>
        <v>0</v>
      </c>
      <c r="M60" s="614">
        <f t="shared" si="17"/>
        <v>0</v>
      </c>
    </row>
    <row r="61" spans="1:13" s="602" customFormat="1" ht="17.100000000000001" customHeight="1">
      <c r="A61" s="612"/>
      <c r="B61" s="613"/>
      <c r="C61" s="615"/>
      <c r="D61" s="615"/>
      <c r="E61" s="615"/>
      <c r="F61" s="619"/>
      <c r="G61" s="615"/>
      <c r="H61" s="612">
        <f t="shared" si="14"/>
        <v>0</v>
      </c>
      <c r="I61" s="614"/>
      <c r="J61" s="614"/>
      <c r="K61" s="614">
        <f t="shared" si="15"/>
        <v>0</v>
      </c>
      <c r="L61" s="614">
        <f t="shared" si="16"/>
        <v>0</v>
      </c>
      <c r="M61" s="614">
        <f t="shared" si="17"/>
        <v>0</v>
      </c>
    </row>
    <row r="62" spans="1:13" s="602" customFormat="1" ht="24.95" customHeight="1">
      <c r="A62" s="1186" t="s">
        <v>1239</v>
      </c>
      <c r="B62" s="1186"/>
      <c r="C62" s="1186"/>
      <c r="D62" s="1186"/>
      <c r="E62" s="1186"/>
      <c r="F62" s="1186"/>
      <c r="G62" s="1186"/>
      <c r="H62" s="1186"/>
      <c r="I62" s="1186"/>
      <c r="J62" s="1186"/>
      <c r="K62" s="624">
        <f>SUBTOTAL(9,K6:K61)</f>
        <v>0</v>
      </c>
      <c r="L62" s="624">
        <f>SUBTOTAL(9,L6:L61)</f>
        <v>0</v>
      </c>
      <c r="M62" s="624">
        <f>SUBTOTAL(9,M6:M61)</f>
        <v>0</v>
      </c>
    </row>
  </sheetData>
  <mergeCells count="12">
    <mergeCell ref="A62:J62"/>
    <mergeCell ref="A3:A4"/>
    <mergeCell ref="B3:B4"/>
    <mergeCell ref="C3:E3"/>
    <mergeCell ref="F3:F4"/>
    <mergeCell ref="G3:G4"/>
    <mergeCell ref="H3:H4"/>
    <mergeCell ref="A2:M2"/>
    <mergeCell ref="A1:M1"/>
    <mergeCell ref="I3:J3"/>
    <mergeCell ref="K3:L3"/>
    <mergeCell ref="M3:M4"/>
  </mergeCells>
  <pageMargins left="0.7" right="0.7" top="0.75" bottom="0.75" header="0.3" footer="0.3"/>
  <pageSetup scale="55"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G85"/>
  <sheetViews>
    <sheetView zoomScale="55" zoomScaleNormal="55" workbookViewId="0">
      <pane ySplit="8" topLeftCell="A9" activePane="bottomLeft" state="frozen"/>
      <selection activeCell="G465" sqref="G465"/>
      <selection pane="bottomLeft" activeCell="G465" sqref="G465"/>
    </sheetView>
  </sheetViews>
  <sheetFormatPr defaultRowHeight="14.25"/>
  <cols>
    <col min="2" max="6" width="50.75" customWidth="1"/>
    <col min="7" max="7" width="21.75" customWidth="1"/>
  </cols>
  <sheetData>
    <row r="1" spans="1:7" ht="13.9" customHeight="1">
      <c r="A1" s="1197" t="s">
        <v>242</v>
      </c>
      <c r="B1" s="1197"/>
      <c r="C1" s="1197"/>
      <c r="D1" s="1197"/>
      <c r="E1" s="170"/>
      <c r="F1" s="170"/>
      <c r="G1" s="1199"/>
    </row>
    <row r="2" spans="1:7" ht="27.6" customHeight="1">
      <c r="A2" s="1198"/>
      <c r="B2" s="1198"/>
      <c r="C2" s="1198"/>
      <c r="D2" s="1198"/>
      <c r="E2" s="171"/>
      <c r="F2" s="171"/>
      <c r="G2" s="1199"/>
    </row>
    <row r="3" spans="1:7" ht="17.45" customHeight="1">
      <c r="A3" s="1200" t="s">
        <v>24</v>
      </c>
      <c r="B3" s="1200"/>
      <c r="C3" s="1200"/>
      <c r="D3" s="1200"/>
      <c r="E3" s="172"/>
      <c r="F3" s="172"/>
      <c r="G3" s="1199"/>
    </row>
    <row r="4" spans="1:7" ht="17.45" customHeight="1">
      <c r="A4" s="1200" t="s">
        <v>25</v>
      </c>
      <c r="B4" s="1200"/>
      <c r="C4" s="1200"/>
      <c r="D4" s="1200"/>
      <c r="E4" s="172"/>
      <c r="F4" s="172"/>
      <c r="G4" s="1199"/>
    </row>
    <row r="5" spans="1:7" ht="17.45" customHeight="1">
      <c r="A5" s="1201" t="s">
        <v>455</v>
      </c>
      <c r="B5" s="1201"/>
      <c r="C5" s="1201"/>
      <c r="D5" s="1201"/>
      <c r="E5" s="173"/>
      <c r="F5" s="173"/>
      <c r="G5" s="1199"/>
    </row>
    <row r="6" spans="1:7" ht="15.75">
      <c r="A6" s="107"/>
      <c r="B6" s="108"/>
      <c r="C6" s="109"/>
      <c r="D6" s="110"/>
      <c r="E6" s="109"/>
      <c r="F6" s="110"/>
      <c r="G6" s="111"/>
    </row>
    <row r="7" spans="1:7" ht="13.9" customHeight="1">
      <c r="A7" s="1202" t="s">
        <v>243</v>
      </c>
      <c r="B7" s="1204" t="s">
        <v>244</v>
      </c>
      <c r="C7" s="1206" t="s">
        <v>245</v>
      </c>
      <c r="D7" s="1206" t="s">
        <v>246</v>
      </c>
      <c r="E7" s="1206" t="s">
        <v>451</v>
      </c>
      <c r="F7" s="1206" t="s">
        <v>246</v>
      </c>
      <c r="G7" s="1207" t="s">
        <v>247</v>
      </c>
    </row>
    <row r="8" spans="1:7" ht="13.9" customHeight="1">
      <c r="A8" s="1203"/>
      <c r="B8" s="1205"/>
      <c r="C8" s="1206"/>
      <c r="D8" s="1206"/>
      <c r="E8" s="1206"/>
      <c r="F8" s="1206"/>
      <c r="G8" s="1207" t="s">
        <v>26</v>
      </c>
    </row>
    <row r="9" spans="1:7" ht="31.5">
      <c r="A9" s="40" t="s">
        <v>21</v>
      </c>
      <c r="B9" s="41" t="s">
        <v>248</v>
      </c>
      <c r="C9" s="42"/>
      <c r="D9" s="43"/>
      <c r="E9" s="42"/>
      <c r="F9" s="43"/>
      <c r="G9" s="44"/>
    </row>
    <row r="10" spans="1:7" ht="31.5">
      <c r="A10" s="112" t="s">
        <v>10</v>
      </c>
      <c r="B10" s="113" t="s">
        <v>249</v>
      </c>
      <c r="C10" s="114"/>
      <c r="D10" s="115"/>
      <c r="E10" s="114"/>
      <c r="F10" s="115"/>
      <c r="G10" s="116"/>
    </row>
    <row r="11" spans="1:7" ht="378">
      <c r="A11" s="45">
        <v>1</v>
      </c>
      <c r="B11" s="46" t="s">
        <v>250</v>
      </c>
      <c r="C11" s="51" t="s">
        <v>251</v>
      </c>
      <c r="D11" s="48" t="s">
        <v>252</v>
      </c>
      <c r="E11" s="51" t="s">
        <v>251</v>
      </c>
      <c r="F11" s="48" t="s">
        <v>252</v>
      </c>
      <c r="G11" s="49"/>
    </row>
    <row r="12" spans="1:7" ht="378">
      <c r="A12" s="45">
        <f>MAX($A$10:A11)+1</f>
        <v>2</v>
      </c>
      <c r="B12" s="46" t="s">
        <v>253</v>
      </c>
      <c r="C12" s="51" t="s">
        <v>254</v>
      </c>
      <c r="D12" s="48" t="s">
        <v>252</v>
      </c>
      <c r="E12" s="51" t="s">
        <v>254</v>
      </c>
      <c r="F12" s="48" t="s">
        <v>252</v>
      </c>
      <c r="G12" s="49"/>
    </row>
    <row r="13" spans="1:7" ht="141.75">
      <c r="A13" s="45">
        <f>MAX($A$10:A12)+1</f>
        <v>3</v>
      </c>
      <c r="B13" s="46" t="s">
        <v>255</v>
      </c>
      <c r="C13" s="50" t="s">
        <v>256</v>
      </c>
      <c r="D13" s="48" t="s">
        <v>257</v>
      </c>
      <c r="E13" s="50" t="s">
        <v>256</v>
      </c>
      <c r="F13" s="48" t="s">
        <v>257</v>
      </c>
      <c r="G13" s="49"/>
    </row>
    <row r="14" spans="1:7" ht="126">
      <c r="A14" s="45">
        <f>MAX($A$10:A13)+1</f>
        <v>4</v>
      </c>
      <c r="B14" s="46" t="s">
        <v>258</v>
      </c>
      <c r="C14" s="50" t="s">
        <v>259</v>
      </c>
      <c r="D14" s="48" t="s">
        <v>260</v>
      </c>
      <c r="E14" s="50" t="s">
        <v>259</v>
      </c>
      <c r="F14" s="48" t="s">
        <v>260</v>
      </c>
      <c r="G14" s="49"/>
    </row>
    <row r="15" spans="1:7" ht="189">
      <c r="A15" s="45">
        <f>MAX($A$10:A14)+1</f>
        <v>5</v>
      </c>
      <c r="B15" s="46" t="s">
        <v>261</v>
      </c>
      <c r="C15" s="50" t="s">
        <v>262</v>
      </c>
      <c r="D15" s="48" t="s">
        <v>260</v>
      </c>
      <c r="E15" s="50" t="s">
        <v>262</v>
      </c>
      <c r="F15" s="48" t="s">
        <v>260</v>
      </c>
      <c r="G15" s="49"/>
    </row>
    <row r="16" spans="1:7" ht="31.5">
      <c r="A16" s="45">
        <f>MAX($A$10:A15)+1</f>
        <v>6</v>
      </c>
      <c r="B16" s="46" t="s">
        <v>263</v>
      </c>
      <c r="C16" s="51" t="s">
        <v>264</v>
      </c>
      <c r="D16" s="48" t="s">
        <v>265</v>
      </c>
      <c r="E16" s="51" t="s">
        <v>264</v>
      </c>
      <c r="F16" s="48" t="s">
        <v>265</v>
      </c>
      <c r="G16" s="49"/>
    </row>
    <row r="17" spans="1:7" ht="31.5">
      <c r="A17" s="45">
        <f>MAX($A$10:A16)+1</f>
        <v>7</v>
      </c>
      <c r="B17" s="46" t="s">
        <v>266</v>
      </c>
      <c r="C17" s="51" t="s">
        <v>267</v>
      </c>
      <c r="D17" s="48" t="s">
        <v>268</v>
      </c>
      <c r="E17" s="51" t="s">
        <v>267</v>
      </c>
      <c r="F17" s="48" t="s">
        <v>268</v>
      </c>
      <c r="G17" s="49"/>
    </row>
    <row r="18" spans="1:7" ht="31.5">
      <c r="A18" s="45">
        <f>MAX($A$10:A17)+1</f>
        <v>8</v>
      </c>
      <c r="B18" s="46" t="s">
        <v>269</v>
      </c>
      <c r="C18" s="51"/>
      <c r="D18" s="48" t="s">
        <v>270</v>
      </c>
      <c r="E18" s="51"/>
      <c r="F18" s="48" t="s">
        <v>270</v>
      </c>
      <c r="G18" s="49"/>
    </row>
    <row r="19" spans="1:7" ht="63">
      <c r="A19" s="45">
        <f>MAX($A$10:A18)+1</f>
        <v>9</v>
      </c>
      <c r="B19" s="46" t="s">
        <v>271</v>
      </c>
      <c r="C19" s="51" t="s">
        <v>272</v>
      </c>
      <c r="D19" s="48" t="s">
        <v>273</v>
      </c>
      <c r="E19" s="51" t="s">
        <v>272</v>
      </c>
      <c r="F19" s="48" t="s">
        <v>273</v>
      </c>
      <c r="G19" s="49"/>
    </row>
    <row r="20" spans="1:7" ht="31.5">
      <c r="A20" s="45">
        <f>MAX($A$10:A19)+1</f>
        <v>10</v>
      </c>
      <c r="B20" s="46" t="s">
        <v>274</v>
      </c>
      <c r="C20" s="51" t="s">
        <v>275</v>
      </c>
      <c r="D20" s="48" t="s">
        <v>276</v>
      </c>
      <c r="E20" s="51" t="s">
        <v>275</v>
      </c>
      <c r="F20" s="48" t="s">
        <v>276</v>
      </c>
      <c r="G20" s="49"/>
    </row>
    <row r="21" spans="1:7" ht="63">
      <c r="A21" s="45">
        <f>MAX($A$10:A20)+1</f>
        <v>11</v>
      </c>
      <c r="B21" s="117" t="s">
        <v>277</v>
      </c>
      <c r="C21" s="118" t="s">
        <v>278</v>
      </c>
      <c r="D21" s="119" t="s">
        <v>279</v>
      </c>
      <c r="E21" s="118" t="s">
        <v>278</v>
      </c>
      <c r="F21" s="119" t="s">
        <v>279</v>
      </c>
      <c r="G21" s="56"/>
    </row>
    <row r="22" spans="1:7" ht="110.25">
      <c r="A22" s="45">
        <f>MAX($A$10:A21)+1</f>
        <v>12</v>
      </c>
      <c r="B22" s="53" t="s">
        <v>280</v>
      </c>
      <c r="C22" s="54" t="s">
        <v>281</v>
      </c>
      <c r="D22" s="55" t="s">
        <v>282</v>
      </c>
      <c r="E22" s="54" t="s">
        <v>281</v>
      </c>
      <c r="F22" s="55" t="s">
        <v>282</v>
      </c>
      <c r="G22" s="56"/>
    </row>
    <row r="23" spans="1:7" ht="31.5">
      <c r="A23" s="112" t="s">
        <v>11</v>
      </c>
      <c r="B23" s="120" t="s">
        <v>283</v>
      </c>
      <c r="C23" s="114"/>
      <c r="D23" s="115"/>
      <c r="E23" s="114"/>
      <c r="F23" s="115"/>
      <c r="G23" s="116"/>
    </row>
    <row r="24" spans="1:7" ht="78.75">
      <c r="A24" s="45">
        <f>MAX($A$10:A23)+1</f>
        <v>13</v>
      </c>
      <c r="B24" s="121" t="s">
        <v>284</v>
      </c>
      <c r="C24" s="47" t="s">
        <v>285</v>
      </c>
      <c r="D24" s="119" t="s">
        <v>286</v>
      </c>
      <c r="E24" s="47" t="s">
        <v>285</v>
      </c>
      <c r="F24" s="119" t="s">
        <v>286</v>
      </c>
      <c r="G24" s="49"/>
    </row>
    <row r="25" spans="1:7" ht="63">
      <c r="A25" s="45">
        <f>MAX($A$10:A24)+1</f>
        <v>14</v>
      </c>
      <c r="B25" s="121" t="s">
        <v>287</v>
      </c>
      <c r="C25" s="47" t="s">
        <v>288</v>
      </c>
      <c r="D25" s="119" t="s">
        <v>286</v>
      </c>
      <c r="E25" s="47" t="s">
        <v>288</v>
      </c>
      <c r="F25" s="119" t="s">
        <v>286</v>
      </c>
      <c r="G25" s="49"/>
    </row>
    <row r="26" spans="1:7" ht="63">
      <c r="A26" s="45">
        <f>MAX($A$10:A25)+1</f>
        <v>15</v>
      </c>
      <c r="B26" s="121" t="s">
        <v>289</v>
      </c>
      <c r="C26" s="47" t="s">
        <v>290</v>
      </c>
      <c r="D26" s="119" t="s">
        <v>291</v>
      </c>
      <c r="E26" s="47" t="s">
        <v>290</v>
      </c>
      <c r="F26" s="119" t="s">
        <v>291</v>
      </c>
      <c r="G26" s="49"/>
    </row>
    <row r="27" spans="1:7" ht="31.5">
      <c r="A27" s="45">
        <f>MAX($A$10:A26)+1</f>
        <v>16</v>
      </c>
      <c r="B27" s="121" t="s">
        <v>292</v>
      </c>
      <c r="C27" s="47"/>
      <c r="D27" s="119" t="s">
        <v>293</v>
      </c>
      <c r="E27" s="47"/>
      <c r="F27" s="119" t="s">
        <v>293</v>
      </c>
      <c r="G27" s="49"/>
    </row>
    <row r="28" spans="1:7" ht="126">
      <c r="A28" s="45">
        <f>MAX($A$10:A27)+1</f>
        <v>17</v>
      </c>
      <c r="B28" s="121" t="s">
        <v>294</v>
      </c>
      <c r="C28" s="47" t="s">
        <v>295</v>
      </c>
      <c r="D28" s="119" t="s">
        <v>293</v>
      </c>
      <c r="E28" s="47" t="s">
        <v>295</v>
      </c>
      <c r="F28" s="119" t="s">
        <v>293</v>
      </c>
      <c r="G28" s="49"/>
    </row>
    <row r="29" spans="1:7" ht="126">
      <c r="A29" s="45">
        <f>MAX($A$10:A28)+1</f>
        <v>18</v>
      </c>
      <c r="B29" s="121" t="s">
        <v>296</v>
      </c>
      <c r="C29" s="47" t="s">
        <v>297</v>
      </c>
      <c r="D29" s="48" t="s">
        <v>42</v>
      </c>
      <c r="E29" s="47" t="s">
        <v>297</v>
      </c>
      <c r="F29" s="48" t="s">
        <v>42</v>
      </c>
      <c r="G29" s="49"/>
    </row>
    <row r="30" spans="1:7" ht="31.5">
      <c r="A30" s="45">
        <f>MAX($A$10:A29)+1</f>
        <v>19</v>
      </c>
      <c r="B30" s="121" t="s">
        <v>298</v>
      </c>
      <c r="C30" s="47"/>
      <c r="D30" s="119" t="s">
        <v>299</v>
      </c>
      <c r="E30" s="47"/>
      <c r="F30" s="119" t="s">
        <v>299</v>
      </c>
      <c r="G30" s="49"/>
    </row>
    <row r="31" spans="1:7" ht="94.5">
      <c r="A31" s="45">
        <f>MAX($A$10:A30)+1</f>
        <v>20</v>
      </c>
      <c r="B31" s="121" t="s">
        <v>300</v>
      </c>
      <c r="C31" s="47" t="s">
        <v>301</v>
      </c>
      <c r="D31" s="119"/>
      <c r="E31" s="47" t="s">
        <v>301</v>
      </c>
      <c r="F31" s="119"/>
      <c r="G31" s="49"/>
    </row>
    <row r="32" spans="1:7" ht="63">
      <c r="A32" s="45">
        <f>MAX($A$10:A31)+1</f>
        <v>21</v>
      </c>
      <c r="B32" s="121" t="s">
        <v>302</v>
      </c>
      <c r="C32" s="47" t="s">
        <v>303</v>
      </c>
      <c r="D32" s="62" t="s">
        <v>304</v>
      </c>
      <c r="E32" s="47" t="s">
        <v>463</v>
      </c>
      <c r="F32" s="62" t="s">
        <v>304</v>
      </c>
      <c r="G32" s="49"/>
    </row>
    <row r="33" spans="1:7" ht="99.6" customHeight="1">
      <c r="A33" s="45">
        <f>MAX($A$10:A32)+1</f>
        <v>22</v>
      </c>
      <c r="B33" s="121" t="s">
        <v>305</v>
      </c>
      <c r="C33" s="47" t="s">
        <v>306</v>
      </c>
      <c r="D33" s="119" t="s">
        <v>307</v>
      </c>
      <c r="E33" s="47" t="s">
        <v>462</v>
      </c>
      <c r="F33" s="119" t="s">
        <v>307</v>
      </c>
      <c r="G33" s="49"/>
    </row>
    <row r="34" spans="1:7" ht="103.15" customHeight="1">
      <c r="A34" s="45">
        <f>MAX($A$10:A33)+1</f>
        <v>23</v>
      </c>
      <c r="B34" s="121" t="s">
        <v>308</v>
      </c>
      <c r="C34" s="47"/>
      <c r="D34" s="119"/>
      <c r="E34" s="47" t="s">
        <v>462</v>
      </c>
      <c r="F34" s="119"/>
      <c r="G34" s="49"/>
    </row>
    <row r="35" spans="1:7" ht="76.900000000000006" customHeight="1">
      <c r="A35" s="45">
        <f>MAX($A$10:A34)+1</f>
        <v>24</v>
      </c>
      <c r="B35" s="121" t="s">
        <v>309</v>
      </c>
      <c r="C35" s="47"/>
      <c r="D35" s="119"/>
      <c r="E35" s="47" t="s">
        <v>458</v>
      </c>
      <c r="F35" s="119"/>
      <c r="G35" s="49"/>
    </row>
    <row r="36" spans="1:7" ht="82.15" customHeight="1">
      <c r="A36" s="45">
        <f>MAX($A$10:A35)+1</f>
        <v>25</v>
      </c>
      <c r="B36" s="121" t="s">
        <v>310</v>
      </c>
      <c r="C36" s="47"/>
      <c r="D36" s="119"/>
      <c r="E36" s="47" t="s">
        <v>459</v>
      </c>
      <c r="F36" s="119"/>
      <c r="G36" s="49"/>
    </row>
    <row r="37" spans="1:7" ht="63">
      <c r="A37" s="45">
        <f>MAX($A$10:A36)+1</f>
        <v>26</v>
      </c>
      <c r="B37" s="121" t="s">
        <v>311</v>
      </c>
      <c r="C37" s="47"/>
      <c r="D37" s="119"/>
      <c r="E37" s="47" t="s">
        <v>460</v>
      </c>
      <c r="F37" s="119" t="s">
        <v>461</v>
      </c>
      <c r="G37" s="49"/>
    </row>
    <row r="38" spans="1:7" ht="31.5">
      <c r="A38" s="45">
        <f>MAX($A$10:A37)+1</f>
        <v>27</v>
      </c>
      <c r="B38" s="121" t="s">
        <v>312</v>
      </c>
      <c r="C38" s="47"/>
      <c r="D38" s="119"/>
      <c r="E38" s="47" t="s">
        <v>457</v>
      </c>
      <c r="F38" s="119"/>
      <c r="G38" s="49"/>
    </row>
    <row r="39" spans="1:7" ht="15.75">
      <c r="A39" s="57"/>
      <c r="B39" s="46"/>
      <c r="C39" s="51"/>
      <c r="D39" s="48"/>
      <c r="E39" s="51"/>
      <c r="F39" s="48"/>
      <c r="G39" s="49"/>
    </row>
    <row r="40" spans="1:7" ht="31.5">
      <c r="A40" s="112" t="s">
        <v>15</v>
      </c>
      <c r="B40" s="120" t="s">
        <v>313</v>
      </c>
      <c r="C40" s="122"/>
      <c r="D40" s="123"/>
      <c r="E40" s="122"/>
      <c r="F40" s="123"/>
      <c r="G40" s="124"/>
    </row>
    <row r="41" spans="1:7" ht="31.5">
      <c r="A41" s="45">
        <f>MAX($A$10:A40)+1</f>
        <v>28</v>
      </c>
      <c r="B41" s="46" t="s">
        <v>314</v>
      </c>
      <c r="C41" s="51" t="s">
        <v>315</v>
      </c>
      <c r="D41" s="48" t="s">
        <v>316</v>
      </c>
      <c r="E41" s="51" t="s">
        <v>315</v>
      </c>
      <c r="F41" s="48" t="s">
        <v>316</v>
      </c>
      <c r="G41" s="49"/>
    </row>
    <row r="42" spans="1:7" ht="31.5">
      <c r="A42" s="45">
        <f>MAX($A$10:A41)+1</f>
        <v>29</v>
      </c>
      <c r="B42" s="46" t="s">
        <v>317</v>
      </c>
      <c r="C42" s="51"/>
      <c r="D42" s="48" t="s">
        <v>318</v>
      </c>
      <c r="E42" s="51"/>
      <c r="F42" s="48" t="s">
        <v>318</v>
      </c>
      <c r="G42" s="49"/>
    </row>
    <row r="43" spans="1:7" ht="31.5">
      <c r="A43" s="45">
        <f>MAX($A$10:A42)+1</f>
        <v>30</v>
      </c>
      <c r="B43" s="46" t="s">
        <v>319</v>
      </c>
      <c r="C43" s="51"/>
      <c r="D43" s="48" t="s">
        <v>320</v>
      </c>
      <c r="E43" s="51"/>
      <c r="F43" s="48" t="s">
        <v>320</v>
      </c>
      <c r="G43" s="49"/>
    </row>
    <row r="44" spans="1:7" ht="94.5">
      <c r="A44" s="45">
        <f>MAX($A$10:A43)+1</f>
        <v>31</v>
      </c>
      <c r="B44" s="46" t="s">
        <v>321</v>
      </c>
      <c r="C44" s="51" t="s">
        <v>322</v>
      </c>
      <c r="D44" s="58" t="s">
        <v>323</v>
      </c>
      <c r="E44" s="51" t="s">
        <v>322</v>
      </c>
      <c r="F44" s="58" t="s">
        <v>323</v>
      </c>
      <c r="G44" s="49"/>
    </row>
    <row r="45" spans="1:7" ht="47.25">
      <c r="A45" s="1191">
        <f>MAX($A$10:A44)+1</f>
        <v>32</v>
      </c>
      <c r="B45" s="1194" t="s">
        <v>324</v>
      </c>
      <c r="C45" s="51" t="s">
        <v>325</v>
      </c>
      <c r="D45" s="48" t="s">
        <v>326</v>
      </c>
      <c r="E45" s="51" t="s">
        <v>325</v>
      </c>
      <c r="F45" s="48" t="s">
        <v>326</v>
      </c>
      <c r="G45" s="49"/>
    </row>
    <row r="46" spans="1:7" ht="47.25">
      <c r="A46" s="1192"/>
      <c r="B46" s="1195"/>
      <c r="C46" s="51" t="s">
        <v>327</v>
      </c>
      <c r="D46" s="48" t="s">
        <v>326</v>
      </c>
      <c r="E46" s="51" t="s">
        <v>327</v>
      </c>
      <c r="F46" s="48" t="s">
        <v>326</v>
      </c>
      <c r="G46" s="49"/>
    </row>
    <row r="47" spans="1:7" ht="31.5">
      <c r="A47" s="1193"/>
      <c r="B47" s="1196"/>
      <c r="C47" s="51" t="s">
        <v>328</v>
      </c>
      <c r="D47" s="48" t="s">
        <v>326</v>
      </c>
      <c r="E47" s="51" t="s">
        <v>328</v>
      </c>
      <c r="F47" s="48" t="s">
        <v>326</v>
      </c>
      <c r="G47" s="49"/>
    </row>
    <row r="48" spans="1:7" ht="330.75">
      <c r="A48" s="45">
        <f>MAX($A$10:A47)+1</f>
        <v>33</v>
      </c>
      <c r="B48" s="46" t="s">
        <v>329</v>
      </c>
      <c r="C48" s="51" t="s">
        <v>330</v>
      </c>
      <c r="D48" s="119" t="s">
        <v>331</v>
      </c>
      <c r="E48" s="51" t="s">
        <v>330</v>
      </c>
      <c r="F48" s="119" t="s">
        <v>331</v>
      </c>
      <c r="G48" s="49"/>
    </row>
    <row r="49" spans="1:7" ht="283.5">
      <c r="A49" s="45">
        <f>MAX($A$10:A48)+1</f>
        <v>34</v>
      </c>
      <c r="B49" s="46" t="s">
        <v>332</v>
      </c>
      <c r="C49" s="51" t="s">
        <v>333</v>
      </c>
      <c r="D49" s="48" t="s">
        <v>334</v>
      </c>
      <c r="E49" s="51" t="s">
        <v>333</v>
      </c>
      <c r="F49" s="48" t="s">
        <v>334</v>
      </c>
      <c r="G49" s="49"/>
    </row>
    <row r="50" spans="1:7" ht="126">
      <c r="A50" s="45">
        <f>MAX($A$10:A49)+1</f>
        <v>35</v>
      </c>
      <c r="B50" s="46" t="s">
        <v>335</v>
      </c>
      <c r="C50" s="51" t="s">
        <v>336</v>
      </c>
      <c r="D50" s="48" t="s">
        <v>334</v>
      </c>
      <c r="E50" s="51" t="s">
        <v>336</v>
      </c>
      <c r="F50" s="48" t="s">
        <v>334</v>
      </c>
      <c r="G50" s="49"/>
    </row>
    <row r="51" spans="1:7" ht="220.5">
      <c r="A51" s="45">
        <f>MAX($A$10:A50)+1</f>
        <v>36</v>
      </c>
      <c r="B51" s="52" t="s">
        <v>337</v>
      </c>
      <c r="C51" s="125" t="s">
        <v>338</v>
      </c>
      <c r="D51" s="62" t="s">
        <v>339</v>
      </c>
      <c r="E51" s="125" t="s">
        <v>338</v>
      </c>
      <c r="F51" s="62" t="s">
        <v>339</v>
      </c>
      <c r="G51" s="49"/>
    </row>
    <row r="52" spans="1:7" ht="110.25">
      <c r="A52" s="45">
        <f>MAX($A$10:A51)+1</f>
        <v>37</v>
      </c>
      <c r="B52" s="46" t="s">
        <v>340</v>
      </c>
      <c r="C52" s="51" t="s">
        <v>341</v>
      </c>
      <c r="D52" s="48" t="s">
        <v>342</v>
      </c>
      <c r="E52" s="51" t="s">
        <v>341</v>
      </c>
      <c r="F52" s="48" t="s">
        <v>342</v>
      </c>
      <c r="G52" s="49"/>
    </row>
    <row r="53" spans="1:7" ht="110.25">
      <c r="A53" s="45">
        <f>MAX($A$10:A52)+1</f>
        <v>38</v>
      </c>
      <c r="B53" s="46" t="s">
        <v>343</v>
      </c>
      <c r="C53" s="51" t="s">
        <v>341</v>
      </c>
      <c r="D53" s="48" t="s">
        <v>342</v>
      </c>
      <c r="E53" s="51" t="s">
        <v>341</v>
      </c>
      <c r="F53" s="48" t="s">
        <v>342</v>
      </c>
      <c r="G53" s="49"/>
    </row>
    <row r="54" spans="1:7" ht="31.5">
      <c r="A54" s="45">
        <f>MAX($A$10:A53)+1</f>
        <v>39</v>
      </c>
      <c r="B54" s="46" t="s">
        <v>344</v>
      </c>
      <c r="C54" s="51"/>
      <c r="D54" s="48" t="s">
        <v>345</v>
      </c>
      <c r="E54" s="51"/>
      <c r="F54" s="48" t="s">
        <v>345</v>
      </c>
      <c r="G54" s="49"/>
    </row>
    <row r="55" spans="1:7" ht="31.5">
      <c r="A55" s="45">
        <f>MAX($A$10:A54)+1</f>
        <v>40</v>
      </c>
      <c r="B55" s="46" t="s">
        <v>346</v>
      </c>
      <c r="C55" s="51" t="s">
        <v>347</v>
      </c>
      <c r="D55" s="48" t="s">
        <v>348</v>
      </c>
      <c r="E55" s="51" t="s">
        <v>347</v>
      </c>
      <c r="F55" s="48" t="s">
        <v>348</v>
      </c>
      <c r="G55" s="49"/>
    </row>
    <row r="56" spans="1:7" ht="63">
      <c r="A56" s="45">
        <f>MAX($A$10:A55)+1</f>
        <v>41</v>
      </c>
      <c r="B56" s="46" t="s">
        <v>349</v>
      </c>
      <c r="C56" s="64" t="s">
        <v>350</v>
      </c>
      <c r="D56" s="48" t="s">
        <v>351</v>
      </c>
      <c r="E56" s="64" t="s">
        <v>350</v>
      </c>
      <c r="F56" s="48" t="s">
        <v>351</v>
      </c>
      <c r="G56" s="49"/>
    </row>
    <row r="57" spans="1:7" ht="78.75">
      <c r="A57" s="45">
        <f>MAX($A$10:A56)+1</f>
        <v>42</v>
      </c>
      <c r="B57" s="46" t="s">
        <v>352</v>
      </c>
      <c r="C57" s="64" t="s">
        <v>353</v>
      </c>
      <c r="D57" s="48" t="s">
        <v>351</v>
      </c>
      <c r="E57" s="64" t="s">
        <v>353</v>
      </c>
      <c r="F57" s="48" t="s">
        <v>351</v>
      </c>
      <c r="G57" s="49"/>
    </row>
    <row r="58" spans="1:7" ht="47.25">
      <c r="A58" s="45">
        <f>MAX($A$10:A57)+1</f>
        <v>43</v>
      </c>
      <c r="B58" s="46" t="s">
        <v>354</v>
      </c>
      <c r="C58" s="64" t="s">
        <v>355</v>
      </c>
      <c r="D58" s="48" t="s">
        <v>351</v>
      </c>
      <c r="E58" s="64" t="s">
        <v>355</v>
      </c>
      <c r="F58" s="48" t="s">
        <v>351</v>
      </c>
      <c r="G58" s="49"/>
    </row>
    <row r="59" spans="1:7" ht="78.75">
      <c r="A59" s="45">
        <f>MAX($A$10:A58)+1</f>
        <v>44</v>
      </c>
      <c r="B59" s="46" t="s">
        <v>356</v>
      </c>
      <c r="C59" s="64" t="s">
        <v>353</v>
      </c>
      <c r="D59" s="48" t="s">
        <v>351</v>
      </c>
      <c r="E59" s="64" t="s">
        <v>353</v>
      </c>
      <c r="F59" s="48" t="s">
        <v>351</v>
      </c>
      <c r="G59" s="49"/>
    </row>
    <row r="60" spans="1:7" ht="63">
      <c r="A60" s="45">
        <f>MAX($A$10:A59)+1</f>
        <v>45</v>
      </c>
      <c r="B60" s="46" t="s">
        <v>357</v>
      </c>
      <c r="C60" s="64" t="s">
        <v>350</v>
      </c>
      <c r="D60" s="48" t="s">
        <v>351</v>
      </c>
      <c r="E60" s="64" t="s">
        <v>350</v>
      </c>
      <c r="F60" s="48" t="s">
        <v>351</v>
      </c>
      <c r="G60" s="49"/>
    </row>
    <row r="61" spans="1:7" ht="63">
      <c r="A61" s="45">
        <f>MAX($A$10:A60)+1</f>
        <v>46</v>
      </c>
      <c r="B61" s="46" t="s">
        <v>358</v>
      </c>
      <c r="C61" s="64" t="s">
        <v>359</v>
      </c>
      <c r="D61" s="48" t="s">
        <v>351</v>
      </c>
      <c r="E61" s="64" t="s">
        <v>359</v>
      </c>
      <c r="F61" s="48" t="s">
        <v>351</v>
      </c>
      <c r="G61" s="49"/>
    </row>
    <row r="62" spans="1:7" ht="31.5">
      <c r="A62" s="45">
        <f>MAX($A$10:A61)+1</f>
        <v>47</v>
      </c>
      <c r="B62" s="46" t="s">
        <v>360</v>
      </c>
      <c r="C62" s="51" t="s">
        <v>361</v>
      </c>
      <c r="D62" s="48" t="s">
        <v>362</v>
      </c>
      <c r="E62" s="51" t="s">
        <v>361</v>
      </c>
      <c r="F62" s="48" t="s">
        <v>362</v>
      </c>
      <c r="G62" s="49"/>
    </row>
    <row r="63" spans="1:7" ht="31.5">
      <c r="A63" s="45">
        <f>MAX($A$10:A62)+1</f>
        <v>48</v>
      </c>
      <c r="B63" s="46" t="s">
        <v>363</v>
      </c>
      <c r="C63" s="51" t="s">
        <v>364</v>
      </c>
      <c r="D63" s="48" t="s">
        <v>351</v>
      </c>
      <c r="E63" s="51" t="s">
        <v>364</v>
      </c>
      <c r="F63" s="48" t="s">
        <v>351</v>
      </c>
      <c r="G63" s="49"/>
    </row>
    <row r="64" spans="1:7" ht="31.5">
      <c r="A64" s="45">
        <f>MAX($A$10:A63)+1</f>
        <v>49</v>
      </c>
      <c r="B64" s="46" t="s">
        <v>365</v>
      </c>
      <c r="C64" s="51"/>
      <c r="D64" s="48" t="s">
        <v>366</v>
      </c>
      <c r="E64" s="51"/>
      <c r="F64" s="48" t="s">
        <v>366</v>
      </c>
      <c r="G64" s="49"/>
    </row>
    <row r="65" spans="1:7" ht="15.75">
      <c r="A65" s="57"/>
      <c r="B65" s="46"/>
      <c r="C65" s="51"/>
      <c r="D65" s="48"/>
      <c r="E65" s="51"/>
      <c r="F65" s="48"/>
      <c r="G65" s="49"/>
    </row>
    <row r="66" spans="1:7" ht="31.5">
      <c r="A66" s="112" t="s">
        <v>17</v>
      </c>
      <c r="B66" s="120" t="s">
        <v>367</v>
      </c>
      <c r="C66" s="122"/>
      <c r="D66" s="123"/>
      <c r="E66" s="122"/>
      <c r="F66" s="123"/>
      <c r="G66" s="124"/>
    </row>
    <row r="67" spans="1:7" ht="78.75">
      <c r="A67" s="59">
        <f>MAX($A$10:A66)+1</f>
        <v>50</v>
      </c>
      <c r="B67" s="60" t="s">
        <v>368</v>
      </c>
      <c r="C67" s="61" t="s">
        <v>369</v>
      </c>
      <c r="D67" s="154" t="s">
        <v>440</v>
      </c>
      <c r="E67" s="61" t="s">
        <v>369</v>
      </c>
      <c r="F67" s="154" t="s">
        <v>453</v>
      </c>
      <c r="G67" s="63"/>
    </row>
    <row r="68" spans="1:7" ht="78.75">
      <c r="A68" s="59">
        <f>MAX($A$10:A67)+1</f>
        <v>51</v>
      </c>
      <c r="B68" s="60" t="s">
        <v>370</v>
      </c>
      <c r="C68" s="61" t="s">
        <v>371</v>
      </c>
      <c r="D68" s="154" t="s">
        <v>440</v>
      </c>
      <c r="E68" s="61" t="s">
        <v>371</v>
      </c>
      <c r="F68" s="154" t="s">
        <v>453</v>
      </c>
      <c r="G68" s="63"/>
    </row>
    <row r="69" spans="1:7" ht="157.5">
      <c r="A69" s="45">
        <f>MAX($A$10:A68)+1</f>
        <v>52</v>
      </c>
      <c r="B69" s="46" t="s">
        <v>372</v>
      </c>
      <c r="C69" s="50" t="s">
        <v>373</v>
      </c>
      <c r="D69" s="48" t="s">
        <v>299</v>
      </c>
      <c r="E69" s="50" t="s">
        <v>373</v>
      </c>
      <c r="F69" s="48" t="s">
        <v>299</v>
      </c>
      <c r="G69" s="49"/>
    </row>
    <row r="70" spans="1:7" ht="94.5">
      <c r="A70" s="45">
        <f>MAX($A$10:A69)+1</f>
        <v>53</v>
      </c>
      <c r="B70" s="46" t="s">
        <v>374</v>
      </c>
      <c r="C70" s="50" t="s">
        <v>375</v>
      </c>
      <c r="D70" s="48" t="s">
        <v>299</v>
      </c>
      <c r="E70" s="50" t="s">
        <v>375</v>
      </c>
      <c r="F70" s="48" t="s">
        <v>299</v>
      </c>
      <c r="G70" s="49"/>
    </row>
    <row r="71" spans="1:7" ht="220.5">
      <c r="A71" s="45">
        <f>MAX($A$10:A70)+1</f>
        <v>54</v>
      </c>
      <c r="B71" s="46" t="s">
        <v>376</v>
      </c>
      <c r="C71" s="50" t="s">
        <v>377</v>
      </c>
      <c r="D71" s="48" t="s">
        <v>299</v>
      </c>
      <c r="E71" s="50" t="s">
        <v>377</v>
      </c>
      <c r="F71" s="48" t="s">
        <v>299</v>
      </c>
      <c r="G71" s="49"/>
    </row>
    <row r="72" spans="1:7" ht="63">
      <c r="A72" s="45">
        <f>MAX($A$10:A71)+1</f>
        <v>55</v>
      </c>
      <c r="B72" s="46" t="s">
        <v>378</v>
      </c>
      <c r="C72" s="64" t="s">
        <v>379</v>
      </c>
      <c r="D72" s="48" t="s">
        <v>299</v>
      </c>
      <c r="E72" s="64" t="s">
        <v>379</v>
      </c>
      <c r="F72" s="48" t="s">
        <v>299</v>
      </c>
      <c r="G72" s="49"/>
    </row>
    <row r="73" spans="1:7" ht="141.75">
      <c r="A73" s="45">
        <f>MAX($A$10:A72)+1</f>
        <v>56</v>
      </c>
      <c r="B73" s="46" t="s">
        <v>380</v>
      </c>
      <c r="C73" s="50" t="s">
        <v>381</v>
      </c>
      <c r="D73" s="48" t="s">
        <v>382</v>
      </c>
      <c r="E73" s="50" t="s">
        <v>454</v>
      </c>
      <c r="F73" s="48" t="s">
        <v>452</v>
      </c>
      <c r="G73" s="49"/>
    </row>
    <row r="74" spans="1:7" ht="31.5">
      <c r="A74" s="45">
        <f>MAX($A$10:A73)+1</f>
        <v>57</v>
      </c>
      <c r="B74" s="46" t="s">
        <v>383</v>
      </c>
      <c r="C74" s="51" t="s">
        <v>384</v>
      </c>
      <c r="D74" s="48" t="s">
        <v>385</v>
      </c>
      <c r="E74" s="51" t="s">
        <v>384</v>
      </c>
      <c r="F74" s="48" t="s">
        <v>385</v>
      </c>
      <c r="G74" s="49"/>
    </row>
    <row r="75" spans="1:7" ht="15.75">
      <c r="A75" s="57"/>
      <c r="B75" s="46"/>
      <c r="C75" s="51"/>
      <c r="D75" s="48"/>
      <c r="E75" s="51"/>
      <c r="F75" s="48"/>
      <c r="G75" s="49"/>
    </row>
    <row r="76" spans="1:7" ht="31.5">
      <c r="A76" s="112" t="s">
        <v>19</v>
      </c>
      <c r="B76" s="120" t="s">
        <v>386</v>
      </c>
      <c r="C76" s="122"/>
      <c r="D76" s="123"/>
      <c r="E76" s="122"/>
      <c r="F76" s="123"/>
      <c r="G76" s="124"/>
    </row>
    <row r="77" spans="1:7" ht="31.5">
      <c r="A77" s="45">
        <f>MAX($A$10:A76)+1</f>
        <v>58</v>
      </c>
      <c r="B77" s="46" t="s">
        <v>387</v>
      </c>
      <c r="C77" s="51" t="s">
        <v>388</v>
      </c>
      <c r="D77" s="48" t="s">
        <v>389</v>
      </c>
      <c r="E77" s="51" t="s">
        <v>388</v>
      </c>
      <c r="F77" s="48" t="s">
        <v>389</v>
      </c>
      <c r="G77" s="49"/>
    </row>
    <row r="78" spans="1:7" ht="31.5">
      <c r="A78" s="45">
        <f>MAX($A$10:A77)+1</f>
        <v>59</v>
      </c>
      <c r="B78" s="46" t="s">
        <v>390</v>
      </c>
      <c r="C78" s="51" t="s">
        <v>391</v>
      </c>
      <c r="D78" s="48" t="s">
        <v>392</v>
      </c>
      <c r="E78" s="51" t="s">
        <v>391</v>
      </c>
      <c r="F78" s="48" t="s">
        <v>392</v>
      </c>
      <c r="G78" s="49"/>
    </row>
    <row r="79" spans="1:7" ht="94.5">
      <c r="A79" s="45">
        <f>MAX($A$10:A78)+1</f>
        <v>60</v>
      </c>
      <c r="B79" s="46" t="s">
        <v>393</v>
      </c>
      <c r="C79" s="51" t="s">
        <v>394</v>
      </c>
      <c r="D79" s="48" t="s">
        <v>395</v>
      </c>
      <c r="E79" s="51" t="s">
        <v>394</v>
      </c>
      <c r="F79" s="48" t="s">
        <v>395</v>
      </c>
      <c r="G79" s="49"/>
    </row>
    <row r="80" spans="1:7" ht="31.5">
      <c r="A80" s="45">
        <f>MAX($A$10:A79)+1</f>
        <v>61</v>
      </c>
      <c r="B80" s="46" t="s">
        <v>396</v>
      </c>
      <c r="C80" s="51" t="s">
        <v>397</v>
      </c>
      <c r="D80" s="48" t="s">
        <v>398</v>
      </c>
      <c r="E80" s="51" t="s">
        <v>397</v>
      </c>
      <c r="F80" s="48" t="s">
        <v>456</v>
      </c>
      <c r="G80" s="49"/>
    </row>
    <row r="81" spans="1:7" ht="63">
      <c r="A81" s="45">
        <f>COUNT($A$8:A80)+1</f>
        <v>62</v>
      </c>
      <c r="B81" s="46" t="s">
        <v>399</v>
      </c>
      <c r="C81" s="51" t="s">
        <v>400</v>
      </c>
      <c r="D81" s="48" t="s">
        <v>401</v>
      </c>
      <c r="E81" s="51" t="s">
        <v>400</v>
      </c>
      <c r="F81" s="48" t="s">
        <v>401</v>
      </c>
      <c r="G81" s="49"/>
    </row>
    <row r="82" spans="1:7" ht="31.5">
      <c r="A82" s="45">
        <f>MAX($A$10:A81)+1</f>
        <v>63</v>
      </c>
      <c r="B82" s="46" t="s">
        <v>402</v>
      </c>
      <c r="C82" s="51"/>
      <c r="D82" s="48" t="s">
        <v>403</v>
      </c>
      <c r="E82" s="51"/>
      <c r="F82" s="48" t="s">
        <v>403</v>
      </c>
      <c r="G82" s="49"/>
    </row>
    <row r="83" spans="1:7" ht="31.5">
      <c r="A83" s="45">
        <f>MAX($A$10:A82)+1</f>
        <v>64</v>
      </c>
      <c r="B83" s="46" t="s">
        <v>404</v>
      </c>
      <c r="C83" s="51"/>
      <c r="D83" s="48" t="s">
        <v>405</v>
      </c>
      <c r="E83" s="51"/>
      <c r="F83" s="48" t="s">
        <v>405</v>
      </c>
      <c r="G83" s="49"/>
    </row>
    <row r="84" spans="1:7" ht="31.5">
      <c r="A84" s="45">
        <f>MAX($A$10:A83)+1</f>
        <v>65</v>
      </c>
      <c r="B84" s="52" t="s">
        <v>406</v>
      </c>
      <c r="C84" s="51"/>
      <c r="D84" s="48" t="s">
        <v>405</v>
      </c>
      <c r="E84" s="51"/>
      <c r="F84" s="48" t="s">
        <v>405</v>
      </c>
      <c r="G84" s="49"/>
    </row>
    <row r="85" spans="1:7" ht="31.5">
      <c r="A85" s="45">
        <f>MAX($A$10:A84)+1</f>
        <v>66</v>
      </c>
      <c r="B85" s="52" t="s">
        <v>407</v>
      </c>
      <c r="C85" s="51"/>
      <c r="D85" s="48" t="s">
        <v>405</v>
      </c>
      <c r="E85" s="51"/>
      <c r="F85" s="48" t="s">
        <v>405</v>
      </c>
      <c r="G85" s="49"/>
    </row>
  </sheetData>
  <mergeCells count="14">
    <mergeCell ref="A45:A47"/>
    <mergeCell ref="B45:B47"/>
    <mergeCell ref="A1:D2"/>
    <mergeCell ref="G1:G5"/>
    <mergeCell ref="A3:D3"/>
    <mergeCell ref="A4:D4"/>
    <mergeCell ref="A5:D5"/>
    <mergeCell ref="A7:A8"/>
    <mergeCell ref="B7:B8"/>
    <mergeCell ref="C7:C8"/>
    <mergeCell ref="D7:D8"/>
    <mergeCell ref="G7:G8"/>
    <mergeCell ref="E7:E8"/>
    <mergeCell ref="F7: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52</vt:i4>
      </vt:variant>
    </vt:vector>
  </HeadingPairs>
  <TitlesOfParts>
    <vt:vector size="86" baseType="lpstr">
      <vt:lpstr>Cover </vt:lpstr>
      <vt:lpstr>Total </vt:lpstr>
      <vt:lpstr>Summary </vt:lpstr>
      <vt:lpstr>Design and permit</vt:lpstr>
      <vt:lpstr>Prelim</vt:lpstr>
      <vt:lpstr>1. San lấp</vt:lpstr>
      <vt:lpstr>Cọc BTCT D300</vt:lpstr>
      <vt:lpstr>01 Nhà Xưởng 01+02</vt:lpstr>
      <vt:lpstr> 02 Văn Phòng 01+02</vt:lpstr>
      <vt:lpstr>02 Nhà Bảo Vệ_&amp; P. Y TẾ</vt:lpstr>
      <vt:lpstr>03 NHÀ BẢO VỆ 01 &amp;02</vt:lpstr>
      <vt:lpstr>04 NHÀ XE</vt:lpstr>
      <vt:lpstr> TRẠM BƠM</vt:lpstr>
      <vt:lpstr>05 BỂ PCCC &amp; NHÀ BƠM</vt:lpstr>
      <vt:lpstr>PHÒNG MÁY PHÁT ĐIỆN</vt:lpstr>
      <vt:lpstr>05 Nhà Ăn</vt:lpstr>
      <vt:lpstr>06 WC,Bảo Trì, Chứa Rác </vt:lpstr>
      <vt:lpstr>07 Trạm Điện</vt:lpstr>
      <vt:lpstr>08 BỂ PCCC-</vt:lpstr>
      <vt:lpstr>09 BE_XLNT+NHA DIEU HANH</vt:lpstr>
      <vt:lpstr>10_TRAM GAS</vt:lpstr>
      <vt:lpstr>07 BẢNG HIỆU+ CỔNG </vt:lpstr>
      <vt:lpstr>11 BẢNG HIỆU+ CỔNG</vt:lpstr>
      <vt:lpstr>08 GIAOTHONG</vt:lpstr>
      <vt:lpstr>13 COT_CO</vt:lpstr>
      <vt:lpstr>14 Hàng Rào</vt:lpstr>
      <vt:lpstr>09 Hàng Rào </vt:lpstr>
      <vt:lpstr>10 THOÁT NƯỚC MƯA</vt:lpstr>
      <vt:lpstr>Fire Fighting </vt:lpstr>
      <vt:lpstr>Electric X1</vt:lpstr>
      <vt:lpstr>Electric X2</vt:lpstr>
      <vt:lpstr>HVAC </vt:lpstr>
      <vt:lpstr>CTN </vt:lpstr>
      <vt:lpstr>List material</vt:lpstr>
      <vt:lpstr>' 02 Văn Phòng 01+02'!Print_Area</vt:lpstr>
      <vt:lpstr>' TRẠM BƠM'!Print_Area</vt:lpstr>
      <vt:lpstr>'01 Nhà Xưởng 01+02'!Print_Area</vt:lpstr>
      <vt:lpstr>'02 Nhà Bảo Vệ_&amp; P. Y TẾ'!Print_Area</vt:lpstr>
      <vt:lpstr>'03 NHÀ BẢO VỆ 01 &amp;02'!Print_Area</vt:lpstr>
      <vt:lpstr>'04 NHÀ XE'!Print_Area</vt:lpstr>
      <vt:lpstr>'05 BỂ PCCC &amp; NHÀ BƠM'!Print_Area</vt:lpstr>
      <vt:lpstr>'05 Nhà Ăn'!Print_Area</vt:lpstr>
      <vt:lpstr>'06 WC,Bảo Trì, Chứa Rác '!Print_Area</vt:lpstr>
      <vt:lpstr>'07 BẢNG HIỆU+ CỔNG '!Print_Area</vt:lpstr>
      <vt:lpstr>'07 Trạm Điện'!Print_Area</vt:lpstr>
      <vt:lpstr>'08 BỂ PCCC-'!Print_Area</vt:lpstr>
      <vt:lpstr>'08 GIAOTHONG'!Print_Area</vt:lpstr>
      <vt:lpstr>'09 BE_XLNT+NHA DIEU HANH'!Print_Area</vt:lpstr>
      <vt:lpstr>'09 Hàng Rào '!Print_Area</vt:lpstr>
      <vt:lpstr>'1. San lấp'!Print_Area</vt:lpstr>
      <vt:lpstr>'10 THOÁT NƯỚC MƯA'!Print_Area</vt:lpstr>
      <vt:lpstr>'10_TRAM GAS'!Print_Area</vt:lpstr>
      <vt:lpstr>'11 BẢNG HIỆU+ CỔNG'!Print_Area</vt:lpstr>
      <vt:lpstr>'13 COT_CO'!Print_Area</vt:lpstr>
      <vt:lpstr>'14 Hàng Rào'!Print_Area</vt:lpstr>
      <vt:lpstr>'Cọc BTCT D300'!Print_Area</vt:lpstr>
      <vt:lpstr>'CTN '!Print_Area</vt:lpstr>
      <vt:lpstr>'Design and permit'!Print_Area</vt:lpstr>
      <vt:lpstr>'Electric X1'!Print_Area</vt:lpstr>
      <vt:lpstr>'Electric X2'!Print_Area</vt:lpstr>
      <vt:lpstr>'Fire Fighting '!Print_Area</vt:lpstr>
      <vt:lpstr>'HVAC '!Print_Area</vt:lpstr>
      <vt:lpstr>'PHÒNG MÁY PHÁT ĐIỆN'!Print_Area</vt:lpstr>
      <vt:lpstr>Prelim!Print_Area</vt:lpstr>
      <vt:lpstr>'Summary '!Print_Area</vt:lpstr>
      <vt:lpstr>'Total '!Print_Area</vt:lpstr>
      <vt:lpstr>' 02 Văn Phòng 01+02'!Print_Titles</vt:lpstr>
      <vt:lpstr>' TRẠM BƠM'!Print_Titles</vt:lpstr>
      <vt:lpstr>'01 Nhà Xưởng 01+02'!Print_Titles</vt:lpstr>
      <vt:lpstr>'02 Nhà Bảo Vệ_&amp; P. Y TẾ'!Print_Titles</vt:lpstr>
      <vt:lpstr>'03 NHÀ BẢO VỆ 01 &amp;02'!Print_Titles</vt:lpstr>
      <vt:lpstr>'04 NHÀ XE'!Print_Titles</vt:lpstr>
      <vt:lpstr>'05 BỂ PCCC &amp; NHÀ BƠM'!Print_Titles</vt:lpstr>
      <vt:lpstr>'05 Nhà Ăn'!Print_Titles</vt:lpstr>
      <vt:lpstr>'07 Trạm Điện'!Print_Titles</vt:lpstr>
      <vt:lpstr>'08 BỂ PCCC-'!Print_Titles</vt:lpstr>
      <vt:lpstr>'08 GIAOTHONG'!Print_Titles</vt:lpstr>
      <vt:lpstr>'09 BE_XLNT+NHA DIEU HANH'!Print_Titles</vt:lpstr>
      <vt:lpstr>'09 Hàng Rào '!Print_Titles</vt:lpstr>
      <vt:lpstr>'1. San lấp'!Print_Titles</vt:lpstr>
      <vt:lpstr>'10_TRAM GAS'!Print_Titles</vt:lpstr>
      <vt:lpstr>'13 COT_CO'!Print_Titles</vt:lpstr>
      <vt:lpstr>'14 Hàng Rào'!Print_Titles</vt:lpstr>
      <vt:lpstr>'Cọc BTCT D300'!Print_Titles</vt:lpstr>
      <vt:lpstr>'PHÒNG MÁY PHÁT ĐIỆN'!Print_Titles</vt:lpstr>
      <vt:lpstr>'Summary '!Print_Titles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2025-07-01T10:04:34Z</cp:lastPrinted>
  <dcterms:created xsi:type="dcterms:W3CDTF">2025-02-24T03:01:39Z</dcterms:created>
  <dcterms:modified xsi:type="dcterms:W3CDTF">2026-10-06T06:43:18Z</dcterms:modified>
</cp:coreProperties>
</file>